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ben-tanen/Google Drive/Projects/bt-website/code/projects/fivethirtyeight-partisan-nfl/data/"/>
    </mc:Choice>
  </mc:AlternateContent>
  <bookViews>
    <workbookView xWindow="0" yWindow="460" windowWidth="28800" windowHeight="16420" tabRatio="453" activeTab="6"/>
  </bookViews>
  <sheets>
    <sheet name="Joined Data" sheetId="1" r:id="rId1"/>
    <sheet name="FIPS" sheetId="4" r:id="rId2"/>
    <sheet name="Raw Election Data" sheetId="3" r:id="rId3"/>
    <sheet name="Team Colors" sheetId="2" r:id="rId4"/>
    <sheet name="Chart1" sheetId="6" r:id="rId5"/>
    <sheet name="Chart2" sheetId="7" r:id="rId6"/>
    <sheet name="Partisan Analysis" sheetId="5" r:id="rId7"/>
    <sheet name="Compare to 538" sheetId="8" r:id="rId8"/>
  </sheets>
  <definedNames>
    <definedName name="_xlnm._FilterDatabase" localSheetId="0" hidden="1">'Joined Data'!$A$1:$R$3144</definedName>
    <definedName name="fips_1" localSheetId="1">FIPS!$A$2:$E$3236</definedName>
    <definedName name="_xlnm.Print_Area" localSheetId="2">'Raw Election Data'!$F$1:$N$1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0" i="5" l="1"/>
  <c r="D10" i="5"/>
  <c r="C553" i="1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L553" i="1"/>
  <c r="C554" i="1"/>
  <c r="L554" i="1"/>
  <c r="C557" i="1"/>
  <c r="L557" i="1"/>
  <c r="C559" i="1"/>
  <c r="L559" i="1"/>
  <c r="C2" i="1"/>
  <c r="L2" i="1"/>
  <c r="C3" i="1"/>
  <c r="L3" i="1"/>
  <c r="C4" i="1"/>
  <c r="L4" i="1"/>
  <c r="C5" i="1"/>
  <c r="L5" i="1"/>
  <c r="C6" i="1"/>
  <c r="L6" i="1"/>
  <c r="C7" i="1"/>
  <c r="L7" i="1"/>
  <c r="C8" i="1"/>
  <c r="L8" i="1"/>
  <c r="C9" i="1"/>
  <c r="L9" i="1"/>
  <c r="C10" i="1"/>
  <c r="L10" i="1"/>
  <c r="C11" i="1"/>
  <c r="L11" i="1"/>
  <c r="C12" i="1"/>
  <c r="L12" i="1"/>
  <c r="C13" i="1"/>
  <c r="L13" i="1"/>
  <c r="C14" i="1"/>
  <c r="L14" i="1"/>
  <c r="C15" i="1"/>
  <c r="L15" i="1"/>
  <c r="C16" i="1"/>
  <c r="L16" i="1"/>
  <c r="C17" i="1"/>
  <c r="L17" i="1"/>
  <c r="C18" i="1"/>
  <c r="L18" i="1"/>
  <c r="C19" i="1"/>
  <c r="L19" i="1"/>
  <c r="C20" i="1"/>
  <c r="L20" i="1"/>
  <c r="C21" i="1"/>
  <c r="L21" i="1"/>
  <c r="C22" i="1"/>
  <c r="L22" i="1"/>
  <c r="C23" i="1"/>
  <c r="L23" i="1"/>
  <c r="C24" i="1"/>
  <c r="L24" i="1"/>
  <c r="C25" i="1"/>
  <c r="L25" i="1"/>
  <c r="C26" i="1"/>
  <c r="L26" i="1"/>
  <c r="C27" i="1"/>
  <c r="L27" i="1"/>
  <c r="C28" i="1"/>
  <c r="L28" i="1"/>
  <c r="C29" i="1"/>
  <c r="L29" i="1"/>
  <c r="C30" i="1"/>
  <c r="L30" i="1"/>
  <c r="C31" i="1"/>
  <c r="L31" i="1"/>
  <c r="C32" i="1"/>
  <c r="L32" i="1"/>
  <c r="C33" i="1"/>
  <c r="L33" i="1"/>
  <c r="C34" i="1"/>
  <c r="L34" i="1"/>
  <c r="C35" i="1"/>
  <c r="L35" i="1"/>
  <c r="C36" i="1"/>
  <c r="L36" i="1"/>
  <c r="C37" i="1"/>
  <c r="L37" i="1"/>
  <c r="C38" i="1"/>
  <c r="L38" i="1"/>
  <c r="C39" i="1"/>
  <c r="L39" i="1"/>
  <c r="C40" i="1"/>
  <c r="L40" i="1"/>
  <c r="C41" i="1"/>
  <c r="L41" i="1"/>
  <c r="C42" i="1"/>
  <c r="L42" i="1"/>
  <c r="C43" i="1"/>
  <c r="L43" i="1"/>
  <c r="C44" i="1"/>
  <c r="L44" i="1"/>
  <c r="C45" i="1"/>
  <c r="L45" i="1"/>
  <c r="C46" i="1"/>
  <c r="L46" i="1"/>
  <c r="C47" i="1"/>
  <c r="L47" i="1"/>
  <c r="C48" i="1"/>
  <c r="L48" i="1"/>
  <c r="C49" i="1"/>
  <c r="L49" i="1"/>
  <c r="C50" i="1"/>
  <c r="L50" i="1"/>
  <c r="C51" i="1"/>
  <c r="L51" i="1"/>
  <c r="C52" i="1"/>
  <c r="L52" i="1"/>
  <c r="C53" i="1"/>
  <c r="L53" i="1"/>
  <c r="C54" i="1"/>
  <c r="L54" i="1"/>
  <c r="C55" i="1"/>
  <c r="L55" i="1"/>
  <c r="C56" i="1"/>
  <c r="L56" i="1"/>
  <c r="C57" i="1"/>
  <c r="L57" i="1"/>
  <c r="C58" i="1"/>
  <c r="L58" i="1"/>
  <c r="C59" i="1"/>
  <c r="L59" i="1"/>
  <c r="C60" i="1"/>
  <c r="L60" i="1"/>
  <c r="C61" i="1"/>
  <c r="L61" i="1"/>
  <c r="C62" i="1"/>
  <c r="L62" i="1"/>
  <c r="C63" i="1"/>
  <c r="L63" i="1"/>
  <c r="C64" i="1"/>
  <c r="L64" i="1"/>
  <c r="C65" i="1"/>
  <c r="L65" i="1"/>
  <c r="C66" i="1"/>
  <c r="L66" i="1"/>
  <c r="C67" i="1"/>
  <c r="L67" i="1"/>
  <c r="C68" i="1"/>
  <c r="L68" i="1"/>
  <c r="C69" i="1"/>
  <c r="L69" i="1"/>
  <c r="C70" i="1"/>
  <c r="L70" i="1"/>
  <c r="C71" i="1"/>
  <c r="L71" i="1"/>
  <c r="C72" i="1"/>
  <c r="L72" i="1"/>
  <c r="C73" i="1"/>
  <c r="L73" i="1"/>
  <c r="C74" i="1"/>
  <c r="L74" i="1"/>
  <c r="C75" i="1"/>
  <c r="L75" i="1"/>
  <c r="C76" i="1"/>
  <c r="L76" i="1"/>
  <c r="C77" i="1"/>
  <c r="L77" i="1"/>
  <c r="C78" i="1"/>
  <c r="L78" i="1"/>
  <c r="C79" i="1"/>
  <c r="L79" i="1"/>
  <c r="C80" i="1"/>
  <c r="L80" i="1"/>
  <c r="C81" i="1"/>
  <c r="L81" i="1"/>
  <c r="C82" i="1"/>
  <c r="L82" i="1"/>
  <c r="C83" i="1"/>
  <c r="L83" i="1"/>
  <c r="C84" i="1"/>
  <c r="L84" i="1"/>
  <c r="C85" i="1"/>
  <c r="L85" i="1"/>
  <c r="C86" i="1"/>
  <c r="L86" i="1"/>
  <c r="C87" i="1"/>
  <c r="L87" i="1"/>
  <c r="C88" i="1"/>
  <c r="L88" i="1"/>
  <c r="C89" i="1"/>
  <c r="L89" i="1"/>
  <c r="C90" i="1"/>
  <c r="L90" i="1"/>
  <c r="C91" i="1"/>
  <c r="L91" i="1"/>
  <c r="C92" i="1"/>
  <c r="L92" i="1"/>
  <c r="C93" i="1"/>
  <c r="L93" i="1"/>
  <c r="C94" i="1"/>
  <c r="L94" i="1"/>
  <c r="C95" i="1"/>
  <c r="L95" i="1"/>
  <c r="C96" i="1"/>
  <c r="L96" i="1"/>
  <c r="C97" i="1"/>
  <c r="L97" i="1"/>
  <c r="C98" i="1"/>
  <c r="L98" i="1"/>
  <c r="C99" i="1"/>
  <c r="L99" i="1"/>
  <c r="C100" i="1"/>
  <c r="L100" i="1"/>
  <c r="C101" i="1"/>
  <c r="L101" i="1"/>
  <c r="C102" i="1"/>
  <c r="L102" i="1"/>
  <c r="C103" i="1"/>
  <c r="L103" i="1"/>
  <c r="C104" i="1"/>
  <c r="L104" i="1"/>
  <c r="C105" i="1"/>
  <c r="L105" i="1"/>
  <c r="C106" i="1"/>
  <c r="L106" i="1"/>
  <c r="C107" i="1"/>
  <c r="L107" i="1"/>
  <c r="C108" i="1"/>
  <c r="L108" i="1"/>
  <c r="C109" i="1"/>
  <c r="L109" i="1"/>
  <c r="C110" i="1"/>
  <c r="L110" i="1"/>
  <c r="C111" i="1"/>
  <c r="L111" i="1"/>
  <c r="C112" i="1"/>
  <c r="L112" i="1"/>
  <c r="C113" i="1"/>
  <c r="L113" i="1"/>
  <c r="C114" i="1"/>
  <c r="L114" i="1"/>
  <c r="C115" i="1"/>
  <c r="L115" i="1"/>
  <c r="C116" i="1"/>
  <c r="L116" i="1"/>
  <c r="C117" i="1"/>
  <c r="L117" i="1"/>
  <c r="C118" i="1"/>
  <c r="L118" i="1"/>
  <c r="C119" i="1"/>
  <c r="L119" i="1"/>
  <c r="C120" i="1"/>
  <c r="L120" i="1"/>
  <c r="C121" i="1"/>
  <c r="L121" i="1"/>
  <c r="C122" i="1"/>
  <c r="L122" i="1"/>
  <c r="C123" i="1"/>
  <c r="L123" i="1"/>
  <c r="C124" i="1"/>
  <c r="L124" i="1"/>
  <c r="C125" i="1"/>
  <c r="L125" i="1"/>
  <c r="C126" i="1"/>
  <c r="L126" i="1"/>
  <c r="C127" i="1"/>
  <c r="L127" i="1"/>
  <c r="C128" i="1"/>
  <c r="L128" i="1"/>
  <c r="C129" i="1"/>
  <c r="L129" i="1"/>
  <c r="C130" i="1"/>
  <c r="L130" i="1"/>
  <c r="C131" i="1"/>
  <c r="L131" i="1"/>
  <c r="C132" i="1"/>
  <c r="L132" i="1"/>
  <c r="C133" i="1"/>
  <c r="L133" i="1"/>
  <c r="C134" i="1"/>
  <c r="L134" i="1"/>
  <c r="C135" i="1"/>
  <c r="L135" i="1"/>
  <c r="C136" i="1"/>
  <c r="L136" i="1"/>
  <c r="C137" i="1"/>
  <c r="L137" i="1"/>
  <c r="C138" i="1"/>
  <c r="L138" i="1"/>
  <c r="C139" i="1"/>
  <c r="L139" i="1"/>
  <c r="C140" i="1"/>
  <c r="L140" i="1"/>
  <c r="C141" i="1"/>
  <c r="L141" i="1"/>
  <c r="C142" i="1"/>
  <c r="L142" i="1"/>
  <c r="C143" i="1"/>
  <c r="L143" i="1"/>
  <c r="C144" i="1"/>
  <c r="L144" i="1"/>
  <c r="C145" i="1"/>
  <c r="L145" i="1"/>
  <c r="C146" i="1"/>
  <c r="L146" i="1"/>
  <c r="C147" i="1"/>
  <c r="L147" i="1"/>
  <c r="C148" i="1"/>
  <c r="L148" i="1"/>
  <c r="C149" i="1"/>
  <c r="L149" i="1"/>
  <c r="C150" i="1"/>
  <c r="L150" i="1"/>
  <c r="C151" i="1"/>
  <c r="L151" i="1"/>
  <c r="C152" i="1"/>
  <c r="L152" i="1"/>
  <c r="C153" i="1"/>
  <c r="L153" i="1"/>
  <c r="C154" i="1"/>
  <c r="L154" i="1"/>
  <c r="C155" i="1"/>
  <c r="L155" i="1"/>
  <c r="C156" i="1"/>
  <c r="L156" i="1"/>
  <c r="C157" i="1"/>
  <c r="L157" i="1"/>
  <c r="C158" i="1"/>
  <c r="L158" i="1"/>
  <c r="C159" i="1"/>
  <c r="L159" i="1"/>
  <c r="C160" i="1"/>
  <c r="L160" i="1"/>
  <c r="C161" i="1"/>
  <c r="L161" i="1"/>
  <c r="C162" i="1"/>
  <c r="L162" i="1"/>
  <c r="C163" i="1"/>
  <c r="L163" i="1"/>
  <c r="C164" i="1"/>
  <c r="L164" i="1"/>
  <c r="C165" i="1"/>
  <c r="L165" i="1"/>
  <c r="C166" i="1"/>
  <c r="L166" i="1"/>
  <c r="C167" i="1"/>
  <c r="L167" i="1"/>
  <c r="C168" i="1"/>
  <c r="L168" i="1"/>
  <c r="C169" i="1"/>
  <c r="L169" i="1"/>
  <c r="C170" i="1"/>
  <c r="L170" i="1"/>
  <c r="C171" i="1"/>
  <c r="L171" i="1"/>
  <c r="C172" i="1"/>
  <c r="L172" i="1"/>
  <c r="C173" i="1"/>
  <c r="L173" i="1"/>
  <c r="C174" i="1"/>
  <c r="L174" i="1"/>
  <c r="C175" i="1"/>
  <c r="L175" i="1"/>
  <c r="C176" i="1"/>
  <c r="L176" i="1"/>
  <c r="C177" i="1"/>
  <c r="L177" i="1"/>
  <c r="C178" i="1"/>
  <c r="L178" i="1"/>
  <c r="C179" i="1"/>
  <c r="L179" i="1"/>
  <c r="C180" i="1"/>
  <c r="L180" i="1"/>
  <c r="C181" i="1"/>
  <c r="L181" i="1"/>
  <c r="C182" i="1"/>
  <c r="L182" i="1"/>
  <c r="C183" i="1"/>
  <c r="L183" i="1"/>
  <c r="C184" i="1"/>
  <c r="L184" i="1"/>
  <c r="C185" i="1"/>
  <c r="L185" i="1"/>
  <c r="C186" i="1"/>
  <c r="L186" i="1"/>
  <c r="C187" i="1"/>
  <c r="L187" i="1"/>
  <c r="C188" i="1"/>
  <c r="L188" i="1"/>
  <c r="C189" i="1"/>
  <c r="L189" i="1"/>
  <c r="C190" i="1"/>
  <c r="L190" i="1"/>
  <c r="C191" i="1"/>
  <c r="L191" i="1"/>
  <c r="C192" i="1"/>
  <c r="L192" i="1"/>
  <c r="C193" i="1"/>
  <c r="L193" i="1"/>
  <c r="C194" i="1"/>
  <c r="L194" i="1"/>
  <c r="C195" i="1"/>
  <c r="L195" i="1"/>
  <c r="C196" i="1"/>
  <c r="L196" i="1"/>
  <c r="C197" i="1"/>
  <c r="L197" i="1"/>
  <c r="C198" i="1"/>
  <c r="L198" i="1"/>
  <c r="C199" i="1"/>
  <c r="L199" i="1"/>
  <c r="C200" i="1"/>
  <c r="L200" i="1"/>
  <c r="C201" i="1"/>
  <c r="L201" i="1"/>
  <c r="C202" i="1"/>
  <c r="L202" i="1"/>
  <c r="C203" i="1"/>
  <c r="L203" i="1"/>
  <c r="C204" i="1"/>
  <c r="L204" i="1"/>
  <c r="C205" i="1"/>
  <c r="L205" i="1"/>
  <c r="C206" i="1"/>
  <c r="L206" i="1"/>
  <c r="C207" i="1"/>
  <c r="L207" i="1"/>
  <c r="C208" i="1"/>
  <c r="L208" i="1"/>
  <c r="C209" i="1"/>
  <c r="L209" i="1"/>
  <c r="C210" i="1"/>
  <c r="L210" i="1"/>
  <c r="C211" i="1"/>
  <c r="L211" i="1"/>
  <c r="C212" i="1"/>
  <c r="L212" i="1"/>
  <c r="C213" i="1"/>
  <c r="L213" i="1"/>
  <c r="C214" i="1"/>
  <c r="L214" i="1"/>
  <c r="C215" i="1"/>
  <c r="L215" i="1"/>
  <c r="C216" i="1"/>
  <c r="L216" i="1"/>
  <c r="C217" i="1"/>
  <c r="L217" i="1"/>
  <c r="C218" i="1"/>
  <c r="L218" i="1"/>
  <c r="C219" i="1"/>
  <c r="L219" i="1"/>
  <c r="C220" i="1"/>
  <c r="L220" i="1"/>
  <c r="C221" i="1"/>
  <c r="L221" i="1"/>
  <c r="C222" i="1"/>
  <c r="L222" i="1"/>
  <c r="C223" i="1"/>
  <c r="L223" i="1"/>
  <c r="C224" i="1"/>
  <c r="L224" i="1"/>
  <c r="C225" i="1"/>
  <c r="L225" i="1"/>
  <c r="C226" i="1"/>
  <c r="L226" i="1"/>
  <c r="C227" i="1"/>
  <c r="L227" i="1"/>
  <c r="C228" i="1"/>
  <c r="L228" i="1"/>
  <c r="C229" i="1"/>
  <c r="L229" i="1"/>
  <c r="C230" i="1"/>
  <c r="L230" i="1"/>
  <c r="C231" i="1"/>
  <c r="L231" i="1"/>
  <c r="C232" i="1"/>
  <c r="L232" i="1"/>
  <c r="C233" i="1"/>
  <c r="L233" i="1"/>
  <c r="C234" i="1"/>
  <c r="L234" i="1"/>
  <c r="C235" i="1"/>
  <c r="L235" i="1"/>
  <c r="C236" i="1"/>
  <c r="L236" i="1"/>
  <c r="C237" i="1"/>
  <c r="L237" i="1"/>
  <c r="C238" i="1"/>
  <c r="L238" i="1"/>
  <c r="C239" i="1"/>
  <c r="L239" i="1"/>
  <c r="C240" i="1"/>
  <c r="L240" i="1"/>
  <c r="C241" i="1"/>
  <c r="L241" i="1"/>
  <c r="C242" i="1"/>
  <c r="L242" i="1"/>
  <c r="C243" i="1"/>
  <c r="L243" i="1"/>
  <c r="C244" i="1"/>
  <c r="L244" i="1"/>
  <c r="C245" i="1"/>
  <c r="L245" i="1"/>
  <c r="C246" i="1"/>
  <c r="L246" i="1"/>
  <c r="C247" i="1"/>
  <c r="L247" i="1"/>
  <c r="C248" i="1"/>
  <c r="L248" i="1"/>
  <c r="C249" i="1"/>
  <c r="L249" i="1"/>
  <c r="C250" i="1"/>
  <c r="L250" i="1"/>
  <c r="C251" i="1"/>
  <c r="L251" i="1"/>
  <c r="C252" i="1"/>
  <c r="L252" i="1"/>
  <c r="C253" i="1"/>
  <c r="L253" i="1"/>
  <c r="C254" i="1"/>
  <c r="L254" i="1"/>
  <c r="C255" i="1"/>
  <c r="L255" i="1"/>
  <c r="C256" i="1"/>
  <c r="L256" i="1"/>
  <c r="C257" i="1"/>
  <c r="L257" i="1"/>
  <c r="C258" i="1"/>
  <c r="L258" i="1"/>
  <c r="C259" i="1"/>
  <c r="L259" i="1"/>
  <c r="C260" i="1"/>
  <c r="L260" i="1"/>
  <c r="C261" i="1"/>
  <c r="L261" i="1"/>
  <c r="C262" i="1"/>
  <c r="L262" i="1"/>
  <c r="C263" i="1"/>
  <c r="L263" i="1"/>
  <c r="C264" i="1"/>
  <c r="L264" i="1"/>
  <c r="C265" i="1"/>
  <c r="L265" i="1"/>
  <c r="C266" i="1"/>
  <c r="L266" i="1"/>
  <c r="C267" i="1"/>
  <c r="L267" i="1"/>
  <c r="C268" i="1"/>
  <c r="L268" i="1"/>
  <c r="C269" i="1"/>
  <c r="L269" i="1"/>
  <c r="C270" i="1"/>
  <c r="L270" i="1"/>
  <c r="C271" i="1"/>
  <c r="L271" i="1"/>
  <c r="C272" i="1"/>
  <c r="L272" i="1"/>
  <c r="C273" i="1"/>
  <c r="L273" i="1"/>
  <c r="C274" i="1"/>
  <c r="L274" i="1"/>
  <c r="C275" i="1"/>
  <c r="L275" i="1"/>
  <c r="C276" i="1"/>
  <c r="L276" i="1"/>
  <c r="C277" i="1"/>
  <c r="L277" i="1"/>
  <c r="C278" i="1"/>
  <c r="L278" i="1"/>
  <c r="C279" i="1"/>
  <c r="L279" i="1"/>
  <c r="C280" i="1"/>
  <c r="L280" i="1"/>
  <c r="C281" i="1"/>
  <c r="L281" i="1"/>
  <c r="C282" i="1"/>
  <c r="L282" i="1"/>
  <c r="C283" i="1"/>
  <c r="L283" i="1"/>
  <c r="C284" i="1"/>
  <c r="L284" i="1"/>
  <c r="C285" i="1"/>
  <c r="L285" i="1"/>
  <c r="C286" i="1"/>
  <c r="L286" i="1"/>
  <c r="C287" i="1"/>
  <c r="L287" i="1"/>
  <c r="C288" i="1"/>
  <c r="L288" i="1"/>
  <c r="C289" i="1"/>
  <c r="L289" i="1"/>
  <c r="C290" i="1"/>
  <c r="L290" i="1"/>
  <c r="C291" i="1"/>
  <c r="L291" i="1"/>
  <c r="C292" i="1"/>
  <c r="L292" i="1"/>
  <c r="C293" i="1"/>
  <c r="L293" i="1"/>
  <c r="C294" i="1"/>
  <c r="L294" i="1"/>
  <c r="C295" i="1"/>
  <c r="L295" i="1"/>
  <c r="C296" i="1"/>
  <c r="L296" i="1"/>
  <c r="C297" i="1"/>
  <c r="L297" i="1"/>
  <c r="C298" i="1"/>
  <c r="L298" i="1"/>
  <c r="C299" i="1"/>
  <c r="L299" i="1"/>
  <c r="C300" i="1"/>
  <c r="L300" i="1"/>
  <c r="C301" i="1"/>
  <c r="L301" i="1"/>
  <c r="C302" i="1"/>
  <c r="L302" i="1"/>
  <c r="C303" i="1"/>
  <c r="L303" i="1"/>
  <c r="C304" i="1"/>
  <c r="L304" i="1"/>
  <c r="C305" i="1"/>
  <c r="L305" i="1"/>
  <c r="C306" i="1"/>
  <c r="L306" i="1"/>
  <c r="C307" i="1"/>
  <c r="L307" i="1"/>
  <c r="C308" i="1"/>
  <c r="L308" i="1"/>
  <c r="C309" i="1"/>
  <c r="L309" i="1"/>
  <c r="C310" i="1"/>
  <c r="L310" i="1"/>
  <c r="C311" i="1"/>
  <c r="L311" i="1"/>
  <c r="C312" i="1"/>
  <c r="L312" i="1"/>
  <c r="C313" i="1"/>
  <c r="L313" i="1"/>
  <c r="C314" i="1"/>
  <c r="L314" i="1"/>
  <c r="C315" i="1"/>
  <c r="L315" i="1"/>
  <c r="C316" i="1"/>
  <c r="L316" i="1"/>
  <c r="C317" i="1"/>
  <c r="L317" i="1"/>
  <c r="C318" i="1"/>
  <c r="L318" i="1"/>
  <c r="C319" i="1"/>
  <c r="L319" i="1"/>
  <c r="C320" i="1"/>
  <c r="L320" i="1"/>
  <c r="C321" i="1"/>
  <c r="L321" i="1"/>
  <c r="C322" i="1"/>
  <c r="L322" i="1"/>
  <c r="C323" i="1"/>
  <c r="L323" i="1"/>
  <c r="C324" i="1"/>
  <c r="L324" i="1"/>
  <c r="C325" i="1"/>
  <c r="L325" i="1"/>
  <c r="C326" i="1"/>
  <c r="L326" i="1"/>
  <c r="C327" i="1"/>
  <c r="L327" i="1"/>
  <c r="C328" i="1"/>
  <c r="L328" i="1"/>
  <c r="C329" i="1"/>
  <c r="L329" i="1"/>
  <c r="C330" i="1"/>
  <c r="L330" i="1"/>
  <c r="C331" i="1"/>
  <c r="L331" i="1"/>
  <c r="C332" i="1"/>
  <c r="L332" i="1"/>
  <c r="C333" i="1"/>
  <c r="L333" i="1"/>
  <c r="C334" i="1"/>
  <c r="L334" i="1"/>
  <c r="C335" i="1"/>
  <c r="L335" i="1"/>
  <c r="C336" i="1"/>
  <c r="L336" i="1"/>
  <c r="C337" i="1"/>
  <c r="L337" i="1"/>
  <c r="C338" i="1"/>
  <c r="L338" i="1"/>
  <c r="C339" i="1"/>
  <c r="L339" i="1"/>
  <c r="C340" i="1"/>
  <c r="L340" i="1"/>
  <c r="C341" i="1"/>
  <c r="L341" i="1"/>
  <c r="C342" i="1"/>
  <c r="L342" i="1"/>
  <c r="C343" i="1"/>
  <c r="L343" i="1"/>
  <c r="C344" i="1"/>
  <c r="L344" i="1"/>
  <c r="C345" i="1"/>
  <c r="L345" i="1"/>
  <c r="C346" i="1"/>
  <c r="L346" i="1"/>
  <c r="C347" i="1"/>
  <c r="L347" i="1"/>
  <c r="C348" i="1"/>
  <c r="L348" i="1"/>
  <c r="C349" i="1"/>
  <c r="L349" i="1"/>
  <c r="C350" i="1"/>
  <c r="L350" i="1"/>
  <c r="C351" i="1"/>
  <c r="L351" i="1"/>
  <c r="C352" i="1"/>
  <c r="L352" i="1"/>
  <c r="C353" i="1"/>
  <c r="L353" i="1"/>
  <c r="C354" i="1"/>
  <c r="L354" i="1"/>
  <c r="C355" i="1"/>
  <c r="L355" i="1"/>
  <c r="C356" i="1"/>
  <c r="L356" i="1"/>
  <c r="C357" i="1"/>
  <c r="L357" i="1"/>
  <c r="C358" i="1"/>
  <c r="L358" i="1"/>
  <c r="C359" i="1"/>
  <c r="L359" i="1"/>
  <c r="C360" i="1"/>
  <c r="L360" i="1"/>
  <c r="C361" i="1"/>
  <c r="L361" i="1"/>
  <c r="C362" i="1"/>
  <c r="L362" i="1"/>
  <c r="C363" i="1"/>
  <c r="L363" i="1"/>
  <c r="C364" i="1"/>
  <c r="L364" i="1"/>
  <c r="C365" i="1"/>
  <c r="L365" i="1"/>
  <c r="C366" i="1"/>
  <c r="L366" i="1"/>
  <c r="C367" i="1"/>
  <c r="L367" i="1"/>
  <c r="C368" i="1"/>
  <c r="L368" i="1"/>
  <c r="C369" i="1"/>
  <c r="L369" i="1"/>
  <c r="C370" i="1"/>
  <c r="L370" i="1"/>
  <c r="C371" i="1"/>
  <c r="L371" i="1"/>
  <c r="C372" i="1"/>
  <c r="L372" i="1"/>
  <c r="C373" i="1"/>
  <c r="L373" i="1"/>
  <c r="C374" i="1"/>
  <c r="L374" i="1"/>
  <c r="C375" i="1"/>
  <c r="L375" i="1"/>
  <c r="C376" i="1"/>
  <c r="L376" i="1"/>
  <c r="C377" i="1"/>
  <c r="L377" i="1"/>
  <c r="C378" i="1"/>
  <c r="L378" i="1"/>
  <c r="C379" i="1"/>
  <c r="L379" i="1"/>
  <c r="C380" i="1"/>
  <c r="L380" i="1"/>
  <c r="C381" i="1"/>
  <c r="L381" i="1"/>
  <c r="C382" i="1"/>
  <c r="L382" i="1"/>
  <c r="C383" i="1"/>
  <c r="L383" i="1"/>
  <c r="C384" i="1"/>
  <c r="L384" i="1"/>
  <c r="C385" i="1"/>
  <c r="L385" i="1"/>
  <c r="C386" i="1"/>
  <c r="L386" i="1"/>
  <c r="C387" i="1"/>
  <c r="L387" i="1"/>
  <c r="C388" i="1"/>
  <c r="L388" i="1"/>
  <c r="C389" i="1"/>
  <c r="L389" i="1"/>
  <c r="C390" i="1"/>
  <c r="L390" i="1"/>
  <c r="C391" i="1"/>
  <c r="L391" i="1"/>
  <c r="C392" i="1"/>
  <c r="L392" i="1"/>
  <c r="C393" i="1"/>
  <c r="L393" i="1"/>
  <c r="C394" i="1"/>
  <c r="L394" i="1"/>
  <c r="C395" i="1"/>
  <c r="L395" i="1"/>
  <c r="C396" i="1"/>
  <c r="L396" i="1"/>
  <c r="C397" i="1"/>
  <c r="L397" i="1"/>
  <c r="C398" i="1"/>
  <c r="L398" i="1"/>
  <c r="C399" i="1"/>
  <c r="L399" i="1"/>
  <c r="C400" i="1"/>
  <c r="L400" i="1"/>
  <c r="C401" i="1"/>
  <c r="L401" i="1"/>
  <c r="C402" i="1"/>
  <c r="L402" i="1"/>
  <c r="C403" i="1"/>
  <c r="L403" i="1"/>
  <c r="C404" i="1"/>
  <c r="L404" i="1"/>
  <c r="C405" i="1"/>
  <c r="L405" i="1"/>
  <c r="C406" i="1"/>
  <c r="L406" i="1"/>
  <c r="C407" i="1"/>
  <c r="L407" i="1"/>
  <c r="C408" i="1"/>
  <c r="L408" i="1"/>
  <c r="C409" i="1"/>
  <c r="L409" i="1"/>
  <c r="C410" i="1"/>
  <c r="L410" i="1"/>
  <c r="C411" i="1"/>
  <c r="L411" i="1"/>
  <c r="C412" i="1"/>
  <c r="L412" i="1"/>
  <c r="C413" i="1"/>
  <c r="L413" i="1"/>
  <c r="C414" i="1"/>
  <c r="L414" i="1"/>
  <c r="C415" i="1"/>
  <c r="L415" i="1"/>
  <c r="C416" i="1"/>
  <c r="L416" i="1"/>
  <c r="C417" i="1"/>
  <c r="L417" i="1"/>
  <c r="C418" i="1"/>
  <c r="L418" i="1"/>
  <c r="C419" i="1"/>
  <c r="L419" i="1"/>
  <c r="C420" i="1"/>
  <c r="L420" i="1"/>
  <c r="C421" i="1"/>
  <c r="L421" i="1"/>
  <c r="C422" i="1"/>
  <c r="L422" i="1"/>
  <c r="C423" i="1"/>
  <c r="L423" i="1"/>
  <c r="C424" i="1"/>
  <c r="L424" i="1"/>
  <c r="C425" i="1"/>
  <c r="L425" i="1"/>
  <c r="C426" i="1"/>
  <c r="L426" i="1"/>
  <c r="C427" i="1"/>
  <c r="L427" i="1"/>
  <c r="C428" i="1"/>
  <c r="L428" i="1"/>
  <c r="C429" i="1"/>
  <c r="L429" i="1"/>
  <c r="C430" i="1"/>
  <c r="L430" i="1"/>
  <c r="C431" i="1"/>
  <c r="L431" i="1"/>
  <c r="C432" i="1"/>
  <c r="L432" i="1"/>
  <c r="C433" i="1"/>
  <c r="L433" i="1"/>
  <c r="C434" i="1"/>
  <c r="L434" i="1"/>
  <c r="C435" i="1"/>
  <c r="L435" i="1"/>
  <c r="C436" i="1"/>
  <c r="L436" i="1"/>
  <c r="C437" i="1"/>
  <c r="L437" i="1"/>
  <c r="C438" i="1"/>
  <c r="L438" i="1"/>
  <c r="C439" i="1"/>
  <c r="L439" i="1"/>
  <c r="C440" i="1"/>
  <c r="L440" i="1"/>
  <c r="C441" i="1"/>
  <c r="L441" i="1"/>
  <c r="C442" i="1"/>
  <c r="L442" i="1"/>
  <c r="C443" i="1"/>
  <c r="L443" i="1"/>
  <c r="C444" i="1"/>
  <c r="L444" i="1"/>
  <c r="C445" i="1"/>
  <c r="L445" i="1"/>
  <c r="C446" i="1"/>
  <c r="L446" i="1"/>
  <c r="C447" i="1"/>
  <c r="L447" i="1"/>
  <c r="C448" i="1"/>
  <c r="L448" i="1"/>
  <c r="C449" i="1"/>
  <c r="L449" i="1"/>
  <c r="C450" i="1"/>
  <c r="L450" i="1"/>
  <c r="C451" i="1"/>
  <c r="L451" i="1"/>
  <c r="C452" i="1"/>
  <c r="L452" i="1"/>
  <c r="C453" i="1"/>
  <c r="L453" i="1"/>
  <c r="C454" i="1"/>
  <c r="L454" i="1"/>
  <c r="C455" i="1"/>
  <c r="L455" i="1"/>
  <c r="C456" i="1"/>
  <c r="L456" i="1"/>
  <c r="C457" i="1"/>
  <c r="L457" i="1"/>
  <c r="C458" i="1"/>
  <c r="L458" i="1"/>
  <c r="C459" i="1"/>
  <c r="L459" i="1"/>
  <c r="C460" i="1"/>
  <c r="L460" i="1"/>
  <c r="C461" i="1"/>
  <c r="L461" i="1"/>
  <c r="C462" i="1"/>
  <c r="L462" i="1"/>
  <c r="C463" i="1"/>
  <c r="L463" i="1"/>
  <c r="C464" i="1"/>
  <c r="L464" i="1"/>
  <c r="C465" i="1"/>
  <c r="L465" i="1"/>
  <c r="C466" i="1"/>
  <c r="L466" i="1"/>
  <c r="C467" i="1"/>
  <c r="L467" i="1"/>
  <c r="C468" i="1"/>
  <c r="L468" i="1"/>
  <c r="C469" i="1"/>
  <c r="L469" i="1"/>
  <c r="C470" i="1"/>
  <c r="L470" i="1"/>
  <c r="C471" i="1"/>
  <c r="L471" i="1"/>
  <c r="C472" i="1"/>
  <c r="L472" i="1"/>
  <c r="C473" i="1"/>
  <c r="L473" i="1"/>
  <c r="C474" i="1"/>
  <c r="L474" i="1"/>
  <c r="C475" i="1"/>
  <c r="L475" i="1"/>
  <c r="C476" i="1"/>
  <c r="L476" i="1"/>
  <c r="C477" i="1"/>
  <c r="L477" i="1"/>
  <c r="C478" i="1"/>
  <c r="L478" i="1"/>
  <c r="C479" i="1"/>
  <c r="L479" i="1"/>
  <c r="C480" i="1"/>
  <c r="L480" i="1"/>
  <c r="C481" i="1"/>
  <c r="L481" i="1"/>
  <c r="C482" i="1"/>
  <c r="L482" i="1"/>
  <c r="C483" i="1"/>
  <c r="L483" i="1"/>
  <c r="C484" i="1"/>
  <c r="L484" i="1"/>
  <c r="C485" i="1"/>
  <c r="L485" i="1"/>
  <c r="C486" i="1"/>
  <c r="L486" i="1"/>
  <c r="C487" i="1"/>
  <c r="L487" i="1"/>
  <c r="C488" i="1"/>
  <c r="L488" i="1"/>
  <c r="C489" i="1"/>
  <c r="L489" i="1"/>
  <c r="C490" i="1"/>
  <c r="L490" i="1"/>
  <c r="C491" i="1"/>
  <c r="L491" i="1"/>
  <c r="C492" i="1"/>
  <c r="L492" i="1"/>
  <c r="C493" i="1"/>
  <c r="L493" i="1"/>
  <c r="C494" i="1"/>
  <c r="L494" i="1"/>
  <c r="C495" i="1"/>
  <c r="L495" i="1"/>
  <c r="C496" i="1"/>
  <c r="L496" i="1"/>
  <c r="C497" i="1"/>
  <c r="L497" i="1"/>
  <c r="C498" i="1"/>
  <c r="L498" i="1"/>
  <c r="C499" i="1"/>
  <c r="L499" i="1"/>
  <c r="C500" i="1"/>
  <c r="L500" i="1"/>
  <c r="C501" i="1"/>
  <c r="L501" i="1"/>
  <c r="C502" i="1"/>
  <c r="L502" i="1"/>
  <c r="C503" i="1"/>
  <c r="L503" i="1"/>
  <c r="C504" i="1"/>
  <c r="L504" i="1"/>
  <c r="C505" i="1"/>
  <c r="L505" i="1"/>
  <c r="C506" i="1"/>
  <c r="L506" i="1"/>
  <c r="C507" i="1"/>
  <c r="L507" i="1"/>
  <c r="C508" i="1"/>
  <c r="L508" i="1"/>
  <c r="C509" i="1"/>
  <c r="L509" i="1"/>
  <c r="C510" i="1"/>
  <c r="L510" i="1"/>
  <c r="C511" i="1"/>
  <c r="L511" i="1"/>
  <c r="C512" i="1"/>
  <c r="L512" i="1"/>
  <c r="C513" i="1"/>
  <c r="L513" i="1"/>
  <c r="C514" i="1"/>
  <c r="L514" i="1"/>
  <c r="C515" i="1"/>
  <c r="L515" i="1"/>
  <c r="C516" i="1"/>
  <c r="L516" i="1"/>
  <c r="C517" i="1"/>
  <c r="L517" i="1"/>
  <c r="C518" i="1"/>
  <c r="L518" i="1"/>
  <c r="C519" i="1"/>
  <c r="L519" i="1"/>
  <c r="C520" i="1"/>
  <c r="L520" i="1"/>
  <c r="C521" i="1"/>
  <c r="L521" i="1"/>
  <c r="C522" i="1"/>
  <c r="L522" i="1"/>
  <c r="C523" i="1"/>
  <c r="L523" i="1"/>
  <c r="C524" i="1"/>
  <c r="L524" i="1"/>
  <c r="C525" i="1"/>
  <c r="L525" i="1"/>
  <c r="C526" i="1"/>
  <c r="L526" i="1"/>
  <c r="C527" i="1"/>
  <c r="L527" i="1"/>
  <c r="C528" i="1"/>
  <c r="L528" i="1"/>
  <c r="C529" i="1"/>
  <c r="L529" i="1"/>
  <c r="C530" i="1"/>
  <c r="L530" i="1"/>
  <c r="C531" i="1"/>
  <c r="L531" i="1"/>
  <c r="C532" i="1"/>
  <c r="L532" i="1"/>
  <c r="C533" i="1"/>
  <c r="L533" i="1"/>
  <c r="C534" i="1"/>
  <c r="L534" i="1"/>
  <c r="C535" i="1"/>
  <c r="L535" i="1"/>
  <c r="C536" i="1"/>
  <c r="L536" i="1"/>
  <c r="C537" i="1"/>
  <c r="L537" i="1"/>
  <c r="C538" i="1"/>
  <c r="L538" i="1"/>
  <c r="C539" i="1"/>
  <c r="L539" i="1"/>
  <c r="C540" i="1"/>
  <c r="L540" i="1"/>
  <c r="C541" i="1"/>
  <c r="L541" i="1"/>
  <c r="C542" i="1"/>
  <c r="L542" i="1"/>
  <c r="C543" i="1"/>
  <c r="L543" i="1"/>
  <c r="C544" i="1"/>
  <c r="L544" i="1"/>
  <c r="C545" i="1"/>
  <c r="L545" i="1"/>
  <c r="C546" i="1"/>
  <c r="L546" i="1"/>
  <c r="C547" i="1"/>
  <c r="L547" i="1"/>
  <c r="C548" i="1"/>
  <c r="L548" i="1"/>
  <c r="C549" i="1"/>
  <c r="L549" i="1"/>
  <c r="C550" i="1"/>
  <c r="L550" i="1"/>
  <c r="C551" i="1"/>
  <c r="L551" i="1"/>
  <c r="C552" i="1"/>
  <c r="L552" i="1"/>
  <c r="C555" i="1"/>
  <c r="L555" i="1"/>
  <c r="C556" i="1"/>
  <c r="L556" i="1"/>
  <c r="C558" i="1"/>
  <c r="L558" i="1"/>
  <c r="C560" i="1"/>
  <c r="L560" i="1"/>
  <c r="C561" i="1"/>
  <c r="L561" i="1"/>
  <c r="C562" i="1"/>
  <c r="L562" i="1"/>
  <c r="C563" i="1"/>
  <c r="L563" i="1"/>
  <c r="C564" i="1"/>
  <c r="L564" i="1"/>
  <c r="C565" i="1"/>
  <c r="L565" i="1"/>
  <c r="C566" i="1"/>
  <c r="L566" i="1"/>
  <c r="C567" i="1"/>
  <c r="L567" i="1"/>
  <c r="C568" i="1"/>
  <c r="L568" i="1"/>
  <c r="C569" i="1"/>
  <c r="L569" i="1"/>
  <c r="C570" i="1"/>
  <c r="L570" i="1"/>
  <c r="C571" i="1"/>
  <c r="L571" i="1"/>
  <c r="C572" i="1"/>
  <c r="L572" i="1"/>
  <c r="C573" i="1"/>
  <c r="L573" i="1"/>
  <c r="C574" i="1"/>
  <c r="L574" i="1"/>
  <c r="C575" i="1"/>
  <c r="L575" i="1"/>
  <c r="C576" i="1"/>
  <c r="L576" i="1"/>
  <c r="C577" i="1"/>
  <c r="L577" i="1"/>
  <c r="C578" i="1"/>
  <c r="L578" i="1"/>
  <c r="C579" i="1"/>
  <c r="L579" i="1"/>
  <c r="C580" i="1"/>
  <c r="L580" i="1"/>
  <c r="C581" i="1"/>
  <c r="L581" i="1"/>
  <c r="C582" i="1"/>
  <c r="L582" i="1"/>
  <c r="C583" i="1"/>
  <c r="L583" i="1"/>
  <c r="C584" i="1"/>
  <c r="L584" i="1"/>
  <c r="C585" i="1"/>
  <c r="L585" i="1"/>
  <c r="C586" i="1"/>
  <c r="L586" i="1"/>
  <c r="C587" i="1"/>
  <c r="L587" i="1"/>
  <c r="C588" i="1"/>
  <c r="L588" i="1"/>
  <c r="C589" i="1"/>
  <c r="L589" i="1"/>
  <c r="C590" i="1"/>
  <c r="L590" i="1"/>
  <c r="C591" i="1"/>
  <c r="L591" i="1"/>
  <c r="C592" i="1"/>
  <c r="L592" i="1"/>
  <c r="C593" i="1"/>
  <c r="L593" i="1"/>
  <c r="C594" i="1"/>
  <c r="L594" i="1"/>
  <c r="C595" i="1"/>
  <c r="L595" i="1"/>
  <c r="C596" i="1"/>
  <c r="L596" i="1"/>
  <c r="C597" i="1"/>
  <c r="L597" i="1"/>
  <c r="C598" i="1"/>
  <c r="L598" i="1"/>
  <c r="C599" i="1"/>
  <c r="L599" i="1"/>
  <c r="C600" i="1"/>
  <c r="L600" i="1"/>
  <c r="C601" i="1"/>
  <c r="L601" i="1"/>
  <c r="C602" i="1"/>
  <c r="L602" i="1"/>
  <c r="C603" i="1"/>
  <c r="L603" i="1"/>
  <c r="C604" i="1"/>
  <c r="L604" i="1"/>
  <c r="C605" i="1"/>
  <c r="L605" i="1"/>
  <c r="C606" i="1"/>
  <c r="L606" i="1"/>
  <c r="C607" i="1"/>
  <c r="L607" i="1"/>
  <c r="C608" i="1"/>
  <c r="L608" i="1"/>
  <c r="C609" i="1"/>
  <c r="L609" i="1"/>
  <c r="C610" i="1"/>
  <c r="L610" i="1"/>
  <c r="C611" i="1"/>
  <c r="L611" i="1"/>
  <c r="C612" i="1"/>
  <c r="L612" i="1"/>
  <c r="C613" i="1"/>
  <c r="L613" i="1"/>
  <c r="C614" i="1"/>
  <c r="L614" i="1"/>
  <c r="C615" i="1"/>
  <c r="L615" i="1"/>
  <c r="C616" i="1"/>
  <c r="L616" i="1"/>
  <c r="C617" i="1"/>
  <c r="L617" i="1"/>
  <c r="C618" i="1"/>
  <c r="L618" i="1"/>
  <c r="C619" i="1"/>
  <c r="L619" i="1"/>
  <c r="C620" i="1"/>
  <c r="L620" i="1"/>
  <c r="C621" i="1"/>
  <c r="L621" i="1"/>
  <c r="C622" i="1"/>
  <c r="L622" i="1"/>
  <c r="C623" i="1"/>
  <c r="L623" i="1"/>
  <c r="C624" i="1"/>
  <c r="L624" i="1"/>
  <c r="C625" i="1"/>
  <c r="L625" i="1"/>
  <c r="C626" i="1"/>
  <c r="L626" i="1"/>
  <c r="C627" i="1"/>
  <c r="L627" i="1"/>
  <c r="C628" i="1"/>
  <c r="L628" i="1"/>
  <c r="C629" i="1"/>
  <c r="L629" i="1"/>
  <c r="C630" i="1"/>
  <c r="L630" i="1"/>
  <c r="C631" i="1"/>
  <c r="L631" i="1"/>
  <c r="C632" i="1"/>
  <c r="L632" i="1"/>
  <c r="C633" i="1"/>
  <c r="L633" i="1"/>
  <c r="C634" i="1"/>
  <c r="L634" i="1"/>
  <c r="C635" i="1"/>
  <c r="L635" i="1"/>
  <c r="C636" i="1"/>
  <c r="L636" i="1"/>
  <c r="C637" i="1"/>
  <c r="L637" i="1"/>
  <c r="C638" i="1"/>
  <c r="L638" i="1"/>
  <c r="C639" i="1"/>
  <c r="L639" i="1"/>
  <c r="C640" i="1"/>
  <c r="L640" i="1"/>
  <c r="C641" i="1"/>
  <c r="L641" i="1"/>
  <c r="C642" i="1"/>
  <c r="L642" i="1"/>
  <c r="C643" i="1"/>
  <c r="L643" i="1"/>
  <c r="C644" i="1"/>
  <c r="L644" i="1"/>
  <c r="C645" i="1"/>
  <c r="L645" i="1"/>
  <c r="C646" i="1"/>
  <c r="L646" i="1"/>
  <c r="C647" i="1"/>
  <c r="L647" i="1"/>
  <c r="C648" i="1"/>
  <c r="L648" i="1"/>
  <c r="C649" i="1"/>
  <c r="L649" i="1"/>
  <c r="C650" i="1"/>
  <c r="L650" i="1"/>
  <c r="C651" i="1"/>
  <c r="L651" i="1"/>
  <c r="C652" i="1"/>
  <c r="L652" i="1"/>
  <c r="C653" i="1"/>
  <c r="L653" i="1"/>
  <c r="C654" i="1"/>
  <c r="L654" i="1"/>
  <c r="C655" i="1"/>
  <c r="L655" i="1"/>
  <c r="C656" i="1"/>
  <c r="L656" i="1"/>
  <c r="C657" i="1"/>
  <c r="L657" i="1"/>
  <c r="C658" i="1"/>
  <c r="L658" i="1"/>
  <c r="C659" i="1"/>
  <c r="L659" i="1"/>
  <c r="C660" i="1"/>
  <c r="L660" i="1"/>
  <c r="C661" i="1"/>
  <c r="L661" i="1"/>
  <c r="C662" i="1"/>
  <c r="L662" i="1"/>
  <c r="C663" i="1"/>
  <c r="L663" i="1"/>
  <c r="C664" i="1"/>
  <c r="L664" i="1"/>
  <c r="C665" i="1"/>
  <c r="L665" i="1"/>
  <c r="C666" i="1"/>
  <c r="L666" i="1"/>
  <c r="C667" i="1"/>
  <c r="L667" i="1"/>
  <c r="C668" i="1"/>
  <c r="L668" i="1"/>
  <c r="C669" i="1"/>
  <c r="L669" i="1"/>
  <c r="C670" i="1"/>
  <c r="L670" i="1"/>
  <c r="C671" i="1"/>
  <c r="L671" i="1"/>
  <c r="C672" i="1"/>
  <c r="L672" i="1"/>
  <c r="C673" i="1"/>
  <c r="L673" i="1"/>
  <c r="C674" i="1"/>
  <c r="L674" i="1"/>
  <c r="C675" i="1"/>
  <c r="L675" i="1"/>
  <c r="C676" i="1"/>
  <c r="L676" i="1"/>
  <c r="C677" i="1"/>
  <c r="L677" i="1"/>
  <c r="C678" i="1"/>
  <c r="L678" i="1"/>
  <c r="C679" i="1"/>
  <c r="L679" i="1"/>
  <c r="C680" i="1"/>
  <c r="L680" i="1"/>
  <c r="C681" i="1"/>
  <c r="L681" i="1"/>
  <c r="C682" i="1"/>
  <c r="L682" i="1"/>
  <c r="C683" i="1"/>
  <c r="L683" i="1"/>
  <c r="C684" i="1"/>
  <c r="L684" i="1"/>
  <c r="C685" i="1"/>
  <c r="L685" i="1"/>
  <c r="C686" i="1"/>
  <c r="L686" i="1"/>
  <c r="C687" i="1"/>
  <c r="L687" i="1"/>
  <c r="C688" i="1"/>
  <c r="L688" i="1"/>
  <c r="C689" i="1"/>
  <c r="L689" i="1"/>
  <c r="C690" i="1"/>
  <c r="L690" i="1"/>
  <c r="C691" i="1"/>
  <c r="L691" i="1"/>
  <c r="C692" i="1"/>
  <c r="L692" i="1"/>
  <c r="C693" i="1"/>
  <c r="L693" i="1"/>
  <c r="C694" i="1"/>
  <c r="L694" i="1"/>
  <c r="C695" i="1"/>
  <c r="L695" i="1"/>
  <c r="C696" i="1"/>
  <c r="L696" i="1"/>
  <c r="C697" i="1"/>
  <c r="L697" i="1"/>
  <c r="C698" i="1"/>
  <c r="L698" i="1"/>
  <c r="C699" i="1"/>
  <c r="L699" i="1"/>
  <c r="C700" i="1"/>
  <c r="L700" i="1"/>
  <c r="C701" i="1"/>
  <c r="L701" i="1"/>
  <c r="C702" i="1"/>
  <c r="L702" i="1"/>
  <c r="C703" i="1"/>
  <c r="L703" i="1"/>
  <c r="C704" i="1"/>
  <c r="L704" i="1"/>
  <c r="C705" i="1"/>
  <c r="L705" i="1"/>
  <c r="C706" i="1"/>
  <c r="L706" i="1"/>
  <c r="C707" i="1"/>
  <c r="L707" i="1"/>
  <c r="C708" i="1"/>
  <c r="L708" i="1"/>
  <c r="C709" i="1"/>
  <c r="L709" i="1"/>
  <c r="C710" i="1"/>
  <c r="L710" i="1"/>
  <c r="C711" i="1"/>
  <c r="L711" i="1"/>
  <c r="C712" i="1"/>
  <c r="L712" i="1"/>
  <c r="C713" i="1"/>
  <c r="L713" i="1"/>
  <c r="C714" i="1"/>
  <c r="L714" i="1"/>
  <c r="C715" i="1"/>
  <c r="L715" i="1"/>
  <c r="C716" i="1"/>
  <c r="L716" i="1"/>
  <c r="C717" i="1"/>
  <c r="L717" i="1"/>
  <c r="C718" i="1"/>
  <c r="L718" i="1"/>
  <c r="C719" i="1"/>
  <c r="L719" i="1"/>
  <c r="C720" i="1"/>
  <c r="L720" i="1"/>
  <c r="C721" i="1"/>
  <c r="L721" i="1"/>
  <c r="C722" i="1"/>
  <c r="L722" i="1"/>
  <c r="C723" i="1"/>
  <c r="L723" i="1"/>
  <c r="C724" i="1"/>
  <c r="L724" i="1"/>
  <c r="C725" i="1"/>
  <c r="L725" i="1"/>
  <c r="C726" i="1"/>
  <c r="L726" i="1"/>
  <c r="C727" i="1"/>
  <c r="L727" i="1"/>
  <c r="C728" i="1"/>
  <c r="L728" i="1"/>
  <c r="C729" i="1"/>
  <c r="L729" i="1"/>
  <c r="C730" i="1"/>
  <c r="L730" i="1"/>
  <c r="C731" i="1"/>
  <c r="L731" i="1"/>
  <c r="C732" i="1"/>
  <c r="L732" i="1"/>
  <c r="C733" i="1"/>
  <c r="L733" i="1"/>
  <c r="C734" i="1"/>
  <c r="L734" i="1"/>
  <c r="C735" i="1"/>
  <c r="L735" i="1"/>
  <c r="C736" i="1"/>
  <c r="L736" i="1"/>
  <c r="C737" i="1"/>
  <c r="L737" i="1"/>
  <c r="C738" i="1"/>
  <c r="L738" i="1"/>
  <c r="C739" i="1"/>
  <c r="L739" i="1"/>
  <c r="C740" i="1"/>
  <c r="L740" i="1"/>
  <c r="C741" i="1"/>
  <c r="L741" i="1"/>
  <c r="C742" i="1"/>
  <c r="L742" i="1"/>
  <c r="C743" i="1"/>
  <c r="L743" i="1"/>
  <c r="C744" i="1"/>
  <c r="L744" i="1"/>
  <c r="C745" i="1"/>
  <c r="L745" i="1"/>
  <c r="C746" i="1"/>
  <c r="L746" i="1"/>
  <c r="C747" i="1"/>
  <c r="L747" i="1"/>
  <c r="C748" i="1"/>
  <c r="L748" i="1"/>
  <c r="C749" i="1"/>
  <c r="L749" i="1"/>
  <c r="C750" i="1"/>
  <c r="L750" i="1"/>
  <c r="C751" i="1"/>
  <c r="L751" i="1"/>
  <c r="C752" i="1"/>
  <c r="L752" i="1"/>
  <c r="C753" i="1"/>
  <c r="L753" i="1"/>
  <c r="C754" i="1"/>
  <c r="L754" i="1"/>
  <c r="C755" i="1"/>
  <c r="L755" i="1"/>
  <c r="C756" i="1"/>
  <c r="L756" i="1"/>
  <c r="C757" i="1"/>
  <c r="L757" i="1"/>
  <c r="C758" i="1"/>
  <c r="L758" i="1"/>
  <c r="C759" i="1"/>
  <c r="L759" i="1"/>
  <c r="C760" i="1"/>
  <c r="L760" i="1"/>
  <c r="C761" i="1"/>
  <c r="L761" i="1"/>
  <c r="C762" i="1"/>
  <c r="L762" i="1"/>
  <c r="C763" i="1"/>
  <c r="L763" i="1"/>
  <c r="C764" i="1"/>
  <c r="L764" i="1"/>
  <c r="C765" i="1"/>
  <c r="L765" i="1"/>
  <c r="C766" i="1"/>
  <c r="L766" i="1"/>
  <c r="C767" i="1"/>
  <c r="L767" i="1"/>
  <c r="C768" i="1"/>
  <c r="L768" i="1"/>
  <c r="C769" i="1"/>
  <c r="L769" i="1"/>
  <c r="C770" i="1"/>
  <c r="L770" i="1"/>
  <c r="C771" i="1"/>
  <c r="L771" i="1"/>
  <c r="C772" i="1"/>
  <c r="L772" i="1"/>
  <c r="C773" i="1"/>
  <c r="L773" i="1"/>
  <c r="C774" i="1"/>
  <c r="L774" i="1"/>
  <c r="C775" i="1"/>
  <c r="L775" i="1"/>
  <c r="C776" i="1"/>
  <c r="L776" i="1"/>
  <c r="C777" i="1"/>
  <c r="L777" i="1"/>
  <c r="C778" i="1"/>
  <c r="L778" i="1"/>
  <c r="C779" i="1"/>
  <c r="L779" i="1"/>
  <c r="C780" i="1"/>
  <c r="L780" i="1"/>
  <c r="C781" i="1"/>
  <c r="L781" i="1"/>
  <c r="C782" i="1"/>
  <c r="L782" i="1"/>
  <c r="C783" i="1"/>
  <c r="L783" i="1"/>
  <c r="C784" i="1"/>
  <c r="L784" i="1"/>
  <c r="C785" i="1"/>
  <c r="L785" i="1"/>
  <c r="C786" i="1"/>
  <c r="L786" i="1"/>
  <c r="C787" i="1"/>
  <c r="L787" i="1"/>
  <c r="C788" i="1"/>
  <c r="L788" i="1"/>
  <c r="C789" i="1"/>
  <c r="L789" i="1"/>
  <c r="C790" i="1"/>
  <c r="L790" i="1"/>
  <c r="C791" i="1"/>
  <c r="L791" i="1"/>
  <c r="C792" i="1"/>
  <c r="L792" i="1"/>
  <c r="C793" i="1"/>
  <c r="L793" i="1"/>
  <c r="C794" i="1"/>
  <c r="L794" i="1"/>
  <c r="C795" i="1"/>
  <c r="L795" i="1"/>
  <c r="C796" i="1"/>
  <c r="L796" i="1"/>
  <c r="C797" i="1"/>
  <c r="L797" i="1"/>
  <c r="C798" i="1"/>
  <c r="L798" i="1"/>
  <c r="C799" i="1"/>
  <c r="L799" i="1"/>
  <c r="C800" i="1"/>
  <c r="L800" i="1"/>
  <c r="C801" i="1"/>
  <c r="L801" i="1"/>
  <c r="C802" i="1"/>
  <c r="L802" i="1"/>
  <c r="C803" i="1"/>
  <c r="L803" i="1"/>
  <c r="C804" i="1"/>
  <c r="L804" i="1"/>
  <c r="C805" i="1"/>
  <c r="L805" i="1"/>
  <c r="C806" i="1"/>
  <c r="L806" i="1"/>
  <c r="C807" i="1"/>
  <c r="L807" i="1"/>
  <c r="C808" i="1"/>
  <c r="L808" i="1"/>
  <c r="C809" i="1"/>
  <c r="L809" i="1"/>
  <c r="C810" i="1"/>
  <c r="L810" i="1"/>
  <c r="C811" i="1"/>
  <c r="L811" i="1"/>
  <c r="C812" i="1"/>
  <c r="L812" i="1"/>
  <c r="C813" i="1"/>
  <c r="L813" i="1"/>
  <c r="C814" i="1"/>
  <c r="L814" i="1"/>
  <c r="C815" i="1"/>
  <c r="L815" i="1"/>
  <c r="C816" i="1"/>
  <c r="L816" i="1"/>
  <c r="C817" i="1"/>
  <c r="L817" i="1"/>
  <c r="C818" i="1"/>
  <c r="L818" i="1"/>
  <c r="C819" i="1"/>
  <c r="L819" i="1"/>
  <c r="C820" i="1"/>
  <c r="L820" i="1"/>
  <c r="C821" i="1"/>
  <c r="L821" i="1"/>
  <c r="C822" i="1"/>
  <c r="L822" i="1"/>
  <c r="C823" i="1"/>
  <c r="L823" i="1"/>
  <c r="C824" i="1"/>
  <c r="L824" i="1"/>
  <c r="C825" i="1"/>
  <c r="L825" i="1"/>
  <c r="C826" i="1"/>
  <c r="L826" i="1"/>
  <c r="C827" i="1"/>
  <c r="L827" i="1"/>
  <c r="C828" i="1"/>
  <c r="L828" i="1"/>
  <c r="C829" i="1"/>
  <c r="L829" i="1"/>
  <c r="C830" i="1"/>
  <c r="L830" i="1"/>
  <c r="C831" i="1"/>
  <c r="L831" i="1"/>
  <c r="C832" i="1"/>
  <c r="L832" i="1"/>
  <c r="C833" i="1"/>
  <c r="L833" i="1"/>
  <c r="C834" i="1"/>
  <c r="L834" i="1"/>
  <c r="C835" i="1"/>
  <c r="L835" i="1"/>
  <c r="C836" i="1"/>
  <c r="L836" i="1"/>
  <c r="C837" i="1"/>
  <c r="L837" i="1"/>
  <c r="C838" i="1"/>
  <c r="L838" i="1"/>
  <c r="C839" i="1"/>
  <c r="L839" i="1"/>
  <c r="C840" i="1"/>
  <c r="L840" i="1"/>
  <c r="C841" i="1"/>
  <c r="L841" i="1"/>
  <c r="C842" i="1"/>
  <c r="L842" i="1"/>
  <c r="C843" i="1"/>
  <c r="L843" i="1"/>
  <c r="C844" i="1"/>
  <c r="L844" i="1"/>
  <c r="C845" i="1"/>
  <c r="L845" i="1"/>
  <c r="C846" i="1"/>
  <c r="L846" i="1"/>
  <c r="C847" i="1"/>
  <c r="L847" i="1"/>
  <c r="C848" i="1"/>
  <c r="L848" i="1"/>
  <c r="C849" i="1"/>
  <c r="L849" i="1"/>
  <c r="C850" i="1"/>
  <c r="L850" i="1"/>
  <c r="C851" i="1"/>
  <c r="L851" i="1"/>
  <c r="C852" i="1"/>
  <c r="L852" i="1"/>
  <c r="C853" i="1"/>
  <c r="L853" i="1"/>
  <c r="C854" i="1"/>
  <c r="L854" i="1"/>
  <c r="C855" i="1"/>
  <c r="L855" i="1"/>
  <c r="C856" i="1"/>
  <c r="L856" i="1"/>
  <c r="C857" i="1"/>
  <c r="L857" i="1"/>
  <c r="C858" i="1"/>
  <c r="L858" i="1"/>
  <c r="C859" i="1"/>
  <c r="L859" i="1"/>
  <c r="C860" i="1"/>
  <c r="L860" i="1"/>
  <c r="C861" i="1"/>
  <c r="L861" i="1"/>
  <c r="C862" i="1"/>
  <c r="L862" i="1"/>
  <c r="C863" i="1"/>
  <c r="L863" i="1"/>
  <c r="C864" i="1"/>
  <c r="L864" i="1"/>
  <c r="C865" i="1"/>
  <c r="L865" i="1"/>
  <c r="C866" i="1"/>
  <c r="L866" i="1"/>
  <c r="C867" i="1"/>
  <c r="L867" i="1"/>
  <c r="C868" i="1"/>
  <c r="L868" i="1"/>
  <c r="C869" i="1"/>
  <c r="L869" i="1"/>
  <c r="C870" i="1"/>
  <c r="L870" i="1"/>
  <c r="C871" i="1"/>
  <c r="L871" i="1"/>
  <c r="C872" i="1"/>
  <c r="L872" i="1"/>
  <c r="C873" i="1"/>
  <c r="L873" i="1"/>
  <c r="C874" i="1"/>
  <c r="L874" i="1"/>
  <c r="C875" i="1"/>
  <c r="L875" i="1"/>
  <c r="C876" i="1"/>
  <c r="L876" i="1"/>
  <c r="C877" i="1"/>
  <c r="L877" i="1"/>
  <c r="C878" i="1"/>
  <c r="L878" i="1"/>
  <c r="C879" i="1"/>
  <c r="L879" i="1"/>
  <c r="C880" i="1"/>
  <c r="L880" i="1"/>
  <c r="C881" i="1"/>
  <c r="L881" i="1"/>
  <c r="C882" i="1"/>
  <c r="L882" i="1"/>
  <c r="C883" i="1"/>
  <c r="L883" i="1"/>
  <c r="C884" i="1"/>
  <c r="L884" i="1"/>
  <c r="C885" i="1"/>
  <c r="L885" i="1"/>
  <c r="C886" i="1"/>
  <c r="L886" i="1"/>
  <c r="C887" i="1"/>
  <c r="L887" i="1"/>
  <c r="C888" i="1"/>
  <c r="L888" i="1"/>
  <c r="C889" i="1"/>
  <c r="L889" i="1"/>
  <c r="C890" i="1"/>
  <c r="L890" i="1"/>
  <c r="C891" i="1"/>
  <c r="L891" i="1"/>
  <c r="C892" i="1"/>
  <c r="L892" i="1"/>
  <c r="C893" i="1"/>
  <c r="L893" i="1"/>
  <c r="C894" i="1"/>
  <c r="L894" i="1"/>
  <c r="C895" i="1"/>
  <c r="L895" i="1"/>
  <c r="C896" i="1"/>
  <c r="L896" i="1"/>
  <c r="C897" i="1"/>
  <c r="L897" i="1"/>
  <c r="C898" i="1"/>
  <c r="L898" i="1"/>
  <c r="C899" i="1"/>
  <c r="L899" i="1"/>
  <c r="C900" i="1"/>
  <c r="L900" i="1"/>
  <c r="C901" i="1"/>
  <c r="L901" i="1"/>
  <c r="C902" i="1"/>
  <c r="L902" i="1"/>
  <c r="C903" i="1"/>
  <c r="L903" i="1"/>
  <c r="C904" i="1"/>
  <c r="L904" i="1"/>
  <c r="C905" i="1"/>
  <c r="L905" i="1"/>
  <c r="C906" i="1"/>
  <c r="L906" i="1"/>
  <c r="C907" i="1"/>
  <c r="L907" i="1"/>
  <c r="C908" i="1"/>
  <c r="L908" i="1"/>
  <c r="C909" i="1"/>
  <c r="L909" i="1"/>
  <c r="C910" i="1"/>
  <c r="L910" i="1"/>
  <c r="C911" i="1"/>
  <c r="L911" i="1"/>
  <c r="C912" i="1"/>
  <c r="L912" i="1"/>
  <c r="C913" i="1"/>
  <c r="L913" i="1"/>
  <c r="C914" i="1"/>
  <c r="L914" i="1"/>
  <c r="C915" i="1"/>
  <c r="L915" i="1"/>
  <c r="C916" i="1"/>
  <c r="L916" i="1"/>
  <c r="C917" i="1"/>
  <c r="L917" i="1"/>
  <c r="C918" i="1"/>
  <c r="L918" i="1"/>
  <c r="C919" i="1"/>
  <c r="L919" i="1"/>
  <c r="C920" i="1"/>
  <c r="L920" i="1"/>
  <c r="C921" i="1"/>
  <c r="L921" i="1"/>
  <c r="C922" i="1"/>
  <c r="L922" i="1"/>
  <c r="C923" i="1"/>
  <c r="L923" i="1"/>
  <c r="C924" i="1"/>
  <c r="L924" i="1"/>
  <c r="C925" i="1"/>
  <c r="L925" i="1"/>
  <c r="C926" i="1"/>
  <c r="L926" i="1"/>
  <c r="C927" i="1"/>
  <c r="L927" i="1"/>
  <c r="C928" i="1"/>
  <c r="L928" i="1"/>
  <c r="C929" i="1"/>
  <c r="L929" i="1"/>
  <c r="C930" i="1"/>
  <c r="L930" i="1"/>
  <c r="C931" i="1"/>
  <c r="L931" i="1"/>
  <c r="C932" i="1"/>
  <c r="L932" i="1"/>
  <c r="C933" i="1"/>
  <c r="L933" i="1"/>
  <c r="C934" i="1"/>
  <c r="L934" i="1"/>
  <c r="C935" i="1"/>
  <c r="L935" i="1"/>
  <c r="C936" i="1"/>
  <c r="L936" i="1"/>
  <c r="C937" i="1"/>
  <c r="L937" i="1"/>
  <c r="C938" i="1"/>
  <c r="L938" i="1"/>
  <c r="C939" i="1"/>
  <c r="L939" i="1"/>
  <c r="C940" i="1"/>
  <c r="L940" i="1"/>
  <c r="C941" i="1"/>
  <c r="L941" i="1"/>
  <c r="C942" i="1"/>
  <c r="L942" i="1"/>
  <c r="C943" i="1"/>
  <c r="L943" i="1"/>
  <c r="C944" i="1"/>
  <c r="L944" i="1"/>
  <c r="C945" i="1"/>
  <c r="L945" i="1"/>
  <c r="C946" i="1"/>
  <c r="L946" i="1"/>
  <c r="C947" i="1"/>
  <c r="L947" i="1"/>
  <c r="C948" i="1"/>
  <c r="L948" i="1"/>
  <c r="C949" i="1"/>
  <c r="L949" i="1"/>
  <c r="C950" i="1"/>
  <c r="L950" i="1"/>
  <c r="C951" i="1"/>
  <c r="L951" i="1"/>
  <c r="C952" i="1"/>
  <c r="L952" i="1"/>
  <c r="C953" i="1"/>
  <c r="L953" i="1"/>
  <c r="C954" i="1"/>
  <c r="L954" i="1"/>
  <c r="C955" i="1"/>
  <c r="L955" i="1"/>
  <c r="C956" i="1"/>
  <c r="L956" i="1"/>
  <c r="C957" i="1"/>
  <c r="L957" i="1"/>
  <c r="C958" i="1"/>
  <c r="L958" i="1"/>
  <c r="C959" i="1"/>
  <c r="L959" i="1"/>
  <c r="C960" i="1"/>
  <c r="L960" i="1"/>
  <c r="C961" i="1"/>
  <c r="L961" i="1"/>
  <c r="C962" i="1"/>
  <c r="L962" i="1"/>
  <c r="C963" i="1"/>
  <c r="L963" i="1"/>
  <c r="C964" i="1"/>
  <c r="L964" i="1"/>
  <c r="C965" i="1"/>
  <c r="L965" i="1"/>
  <c r="C966" i="1"/>
  <c r="L966" i="1"/>
  <c r="C967" i="1"/>
  <c r="L967" i="1"/>
  <c r="C968" i="1"/>
  <c r="L968" i="1"/>
  <c r="C969" i="1"/>
  <c r="L969" i="1"/>
  <c r="C970" i="1"/>
  <c r="L970" i="1"/>
  <c r="C971" i="1"/>
  <c r="L971" i="1"/>
  <c r="C972" i="1"/>
  <c r="L972" i="1"/>
  <c r="C973" i="1"/>
  <c r="L973" i="1"/>
  <c r="C974" i="1"/>
  <c r="L974" i="1"/>
  <c r="C975" i="1"/>
  <c r="L975" i="1"/>
  <c r="C976" i="1"/>
  <c r="L976" i="1"/>
  <c r="C977" i="1"/>
  <c r="L977" i="1"/>
  <c r="C978" i="1"/>
  <c r="L978" i="1"/>
  <c r="C979" i="1"/>
  <c r="L979" i="1"/>
  <c r="C980" i="1"/>
  <c r="L980" i="1"/>
  <c r="C981" i="1"/>
  <c r="L981" i="1"/>
  <c r="C982" i="1"/>
  <c r="L982" i="1"/>
  <c r="C983" i="1"/>
  <c r="L983" i="1"/>
  <c r="C984" i="1"/>
  <c r="L984" i="1"/>
  <c r="C985" i="1"/>
  <c r="L985" i="1"/>
  <c r="C986" i="1"/>
  <c r="L986" i="1"/>
  <c r="C987" i="1"/>
  <c r="L987" i="1"/>
  <c r="C988" i="1"/>
  <c r="L988" i="1"/>
  <c r="C989" i="1"/>
  <c r="L989" i="1"/>
  <c r="C990" i="1"/>
  <c r="L990" i="1"/>
  <c r="C991" i="1"/>
  <c r="L991" i="1"/>
  <c r="C992" i="1"/>
  <c r="L992" i="1"/>
  <c r="C993" i="1"/>
  <c r="L993" i="1"/>
  <c r="C994" i="1"/>
  <c r="L994" i="1"/>
  <c r="C995" i="1"/>
  <c r="L995" i="1"/>
  <c r="C996" i="1"/>
  <c r="L996" i="1"/>
  <c r="C997" i="1"/>
  <c r="L997" i="1"/>
  <c r="C998" i="1"/>
  <c r="L998" i="1"/>
  <c r="C999" i="1"/>
  <c r="L999" i="1"/>
  <c r="C1000" i="1"/>
  <c r="L1000" i="1"/>
  <c r="C1001" i="1"/>
  <c r="L1001" i="1"/>
  <c r="C1002" i="1"/>
  <c r="L1002" i="1"/>
  <c r="C1003" i="1"/>
  <c r="L1003" i="1"/>
  <c r="C1004" i="1"/>
  <c r="L1004" i="1"/>
  <c r="C1005" i="1"/>
  <c r="L1005" i="1"/>
  <c r="C1006" i="1"/>
  <c r="L1006" i="1"/>
  <c r="C1007" i="1"/>
  <c r="L1007" i="1"/>
  <c r="C1008" i="1"/>
  <c r="L1008" i="1"/>
  <c r="C1009" i="1"/>
  <c r="L1009" i="1"/>
  <c r="C1010" i="1"/>
  <c r="L1010" i="1"/>
  <c r="C1011" i="1"/>
  <c r="L1011" i="1"/>
  <c r="C1012" i="1"/>
  <c r="L1012" i="1"/>
  <c r="C1013" i="1"/>
  <c r="L1013" i="1"/>
  <c r="C1014" i="1"/>
  <c r="L1014" i="1"/>
  <c r="C1015" i="1"/>
  <c r="L1015" i="1"/>
  <c r="C1016" i="1"/>
  <c r="L1016" i="1"/>
  <c r="C1017" i="1"/>
  <c r="L1017" i="1"/>
  <c r="C1018" i="1"/>
  <c r="L1018" i="1"/>
  <c r="C1019" i="1"/>
  <c r="L1019" i="1"/>
  <c r="C1020" i="1"/>
  <c r="L1020" i="1"/>
  <c r="C1021" i="1"/>
  <c r="L1021" i="1"/>
  <c r="C1022" i="1"/>
  <c r="L1022" i="1"/>
  <c r="C1023" i="1"/>
  <c r="L1023" i="1"/>
  <c r="C1024" i="1"/>
  <c r="L1024" i="1"/>
  <c r="C1025" i="1"/>
  <c r="L1025" i="1"/>
  <c r="C1026" i="1"/>
  <c r="L1026" i="1"/>
  <c r="C1027" i="1"/>
  <c r="L1027" i="1"/>
  <c r="C1028" i="1"/>
  <c r="L1028" i="1"/>
  <c r="C1029" i="1"/>
  <c r="L1029" i="1"/>
  <c r="C1030" i="1"/>
  <c r="L1030" i="1"/>
  <c r="C1031" i="1"/>
  <c r="L1031" i="1"/>
  <c r="C1032" i="1"/>
  <c r="L1032" i="1"/>
  <c r="C1033" i="1"/>
  <c r="L1033" i="1"/>
  <c r="C1034" i="1"/>
  <c r="L1034" i="1"/>
  <c r="C1035" i="1"/>
  <c r="L1035" i="1"/>
  <c r="C1036" i="1"/>
  <c r="L1036" i="1"/>
  <c r="C1037" i="1"/>
  <c r="L1037" i="1"/>
  <c r="C1038" i="1"/>
  <c r="L1038" i="1"/>
  <c r="C1039" i="1"/>
  <c r="L1039" i="1"/>
  <c r="C1040" i="1"/>
  <c r="L1040" i="1"/>
  <c r="C1041" i="1"/>
  <c r="L1041" i="1"/>
  <c r="C1042" i="1"/>
  <c r="L1042" i="1"/>
  <c r="C1043" i="1"/>
  <c r="L1043" i="1"/>
  <c r="C1044" i="1"/>
  <c r="L1044" i="1"/>
  <c r="C1045" i="1"/>
  <c r="L1045" i="1"/>
  <c r="C1046" i="1"/>
  <c r="L1046" i="1"/>
  <c r="C1047" i="1"/>
  <c r="L1047" i="1"/>
  <c r="C1048" i="1"/>
  <c r="L1048" i="1"/>
  <c r="C1049" i="1"/>
  <c r="L1049" i="1"/>
  <c r="C1050" i="1"/>
  <c r="L1050" i="1"/>
  <c r="C1051" i="1"/>
  <c r="L1051" i="1"/>
  <c r="C1052" i="1"/>
  <c r="L1052" i="1"/>
  <c r="C1053" i="1"/>
  <c r="L1053" i="1"/>
  <c r="C1054" i="1"/>
  <c r="L1054" i="1"/>
  <c r="C1055" i="1"/>
  <c r="L1055" i="1"/>
  <c r="C1056" i="1"/>
  <c r="L1056" i="1"/>
  <c r="C1057" i="1"/>
  <c r="L1057" i="1"/>
  <c r="C1058" i="1"/>
  <c r="L1058" i="1"/>
  <c r="C1059" i="1"/>
  <c r="L1059" i="1"/>
  <c r="C1060" i="1"/>
  <c r="L1060" i="1"/>
  <c r="C1061" i="1"/>
  <c r="L1061" i="1"/>
  <c r="C1062" i="1"/>
  <c r="L1062" i="1"/>
  <c r="C1063" i="1"/>
  <c r="L1063" i="1"/>
  <c r="C1064" i="1"/>
  <c r="L1064" i="1"/>
  <c r="C1065" i="1"/>
  <c r="L1065" i="1"/>
  <c r="C1066" i="1"/>
  <c r="L1066" i="1"/>
  <c r="C1067" i="1"/>
  <c r="L1067" i="1"/>
  <c r="C1068" i="1"/>
  <c r="L1068" i="1"/>
  <c r="C1069" i="1"/>
  <c r="L1069" i="1"/>
  <c r="C1070" i="1"/>
  <c r="L1070" i="1"/>
  <c r="C1071" i="1"/>
  <c r="L1071" i="1"/>
  <c r="C1072" i="1"/>
  <c r="L1072" i="1"/>
  <c r="C1073" i="1"/>
  <c r="L1073" i="1"/>
  <c r="C1074" i="1"/>
  <c r="L1074" i="1"/>
  <c r="C1075" i="1"/>
  <c r="L1075" i="1"/>
  <c r="C1076" i="1"/>
  <c r="L1076" i="1"/>
  <c r="C1077" i="1"/>
  <c r="L1077" i="1"/>
  <c r="C1078" i="1"/>
  <c r="L1078" i="1"/>
  <c r="C1079" i="1"/>
  <c r="L1079" i="1"/>
  <c r="C1080" i="1"/>
  <c r="L1080" i="1"/>
  <c r="C1081" i="1"/>
  <c r="L1081" i="1"/>
  <c r="C1082" i="1"/>
  <c r="L1082" i="1"/>
  <c r="C1083" i="1"/>
  <c r="L1083" i="1"/>
  <c r="C1084" i="1"/>
  <c r="L1084" i="1"/>
  <c r="C1085" i="1"/>
  <c r="L1085" i="1"/>
  <c r="C1086" i="1"/>
  <c r="L1086" i="1"/>
  <c r="C1087" i="1"/>
  <c r="L1087" i="1"/>
  <c r="C1088" i="1"/>
  <c r="L1088" i="1"/>
  <c r="C1089" i="1"/>
  <c r="L1089" i="1"/>
  <c r="C1090" i="1"/>
  <c r="L1090" i="1"/>
  <c r="C1091" i="1"/>
  <c r="L1091" i="1"/>
  <c r="C1092" i="1"/>
  <c r="L1092" i="1"/>
  <c r="C1093" i="1"/>
  <c r="L1093" i="1"/>
  <c r="C1094" i="1"/>
  <c r="L1094" i="1"/>
  <c r="C1095" i="1"/>
  <c r="L1095" i="1"/>
  <c r="C1096" i="1"/>
  <c r="L1096" i="1"/>
  <c r="C1097" i="1"/>
  <c r="L1097" i="1"/>
  <c r="C1098" i="1"/>
  <c r="L1098" i="1"/>
  <c r="C1099" i="1"/>
  <c r="L1099" i="1"/>
  <c r="C1100" i="1"/>
  <c r="L1100" i="1"/>
  <c r="C1101" i="1"/>
  <c r="L1101" i="1"/>
  <c r="C1102" i="1"/>
  <c r="L1102" i="1"/>
  <c r="C1103" i="1"/>
  <c r="L1103" i="1"/>
  <c r="C1104" i="1"/>
  <c r="L1104" i="1"/>
  <c r="C1105" i="1"/>
  <c r="L1105" i="1"/>
  <c r="C1106" i="1"/>
  <c r="L1106" i="1"/>
  <c r="C1107" i="1"/>
  <c r="L1107" i="1"/>
  <c r="C1108" i="1"/>
  <c r="L1108" i="1"/>
  <c r="C1109" i="1"/>
  <c r="L1109" i="1"/>
  <c r="C1110" i="1"/>
  <c r="L1110" i="1"/>
  <c r="C1111" i="1"/>
  <c r="L1111" i="1"/>
  <c r="C1112" i="1"/>
  <c r="L1112" i="1"/>
  <c r="C1113" i="1"/>
  <c r="L1113" i="1"/>
  <c r="C1114" i="1"/>
  <c r="L1114" i="1"/>
  <c r="C1115" i="1"/>
  <c r="L1115" i="1"/>
  <c r="C1116" i="1"/>
  <c r="L1116" i="1"/>
  <c r="C1117" i="1"/>
  <c r="L1117" i="1"/>
  <c r="C1118" i="1"/>
  <c r="L1118" i="1"/>
  <c r="C1119" i="1"/>
  <c r="L1119" i="1"/>
  <c r="C1120" i="1"/>
  <c r="L1120" i="1"/>
  <c r="C1121" i="1"/>
  <c r="L1121" i="1"/>
  <c r="C1122" i="1"/>
  <c r="L1122" i="1"/>
  <c r="C1123" i="1"/>
  <c r="L1123" i="1"/>
  <c r="C1124" i="1"/>
  <c r="L1124" i="1"/>
  <c r="C1125" i="1"/>
  <c r="L1125" i="1"/>
  <c r="C1126" i="1"/>
  <c r="L1126" i="1"/>
  <c r="C1127" i="1"/>
  <c r="L1127" i="1"/>
  <c r="C1128" i="1"/>
  <c r="L1128" i="1"/>
  <c r="C1129" i="1"/>
  <c r="L1129" i="1"/>
  <c r="C1130" i="1"/>
  <c r="L1130" i="1"/>
  <c r="C1131" i="1"/>
  <c r="L1131" i="1"/>
  <c r="C1132" i="1"/>
  <c r="L1132" i="1"/>
  <c r="C1133" i="1"/>
  <c r="L1133" i="1"/>
  <c r="C1134" i="1"/>
  <c r="L1134" i="1"/>
  <c r="C1135" i="1"/>
  <c r="L1135" i="1"/>
  <c r="C1136" i="1"/>
  <c r="L1136" i="1"/>
  <c r="C1137" i="1"/>
  <c r="L1137" i="1"/>
  <c r="C1138" i="1"/>
  <c r="L1138" i="1"/>
  <c r="C1139" i="1"/>
  <c r="L1139" i="1"/>
  <c r="C1140" i="1"/>
  <c r="L1140" i="1"/>
  <c r="C1141" i="1"/>
  <c r="L1141" i="1"/>
  <c r="C1142" i="1"/>
  <c r="L1142" i="1"/>
  <c r="C1143" i="1"/>
  <c r="L1143" i="1"/>
  <c r="C1144" i="1"/>
  <c r="L1144" i="1"/>
  <c r="C1145" i="1"/>
  <c r="L1145" i="1"/>
  <c r="C1146" i="1"/>
  <c r="L1146" i="1"/>
  <c r="C1147" i="1"/>
  <c r="L1147" i="1"/>
  <c r="C1148" i="1"/>
  <c r="L1148" i="1"/>
  <c r="C1149" i="1"/>
  <c r="L1149" i="1"/>
  <c r="C1150" i="1"/>
  <c r="L1150" i="1"/>
  <c r="C1151" i="1"/>
  <c r="L1151" i="1"/>
  <c r="C1152" i="1"/>
  <c r="L1152" i="1"/>
  <c r="C1153" i="1"/>
  <c r="L1153" i="1"/>
  <c r="C1154" i="1"/>
  <c r="L1154" i="1"/>
  <c r="C1155" i="1"/>
  <c r="L1155" i="1"/>
  <c r="C1156" i="1"/>
  <c r="L1156" i="1"/>
  <c r="C1157" i="1"/>
  <c r="L1157" i="1"/>
  <c r="C1158" i="1"/>
  <c r="L1158" i="1"/>
  <c r="C1159" i="1"/>
  <c r="L1159" i="1"/>
  <c r="C1160" i="1"/>
  <c r="L1160" i="1"/>
  <c r="C1161" i="1"/>
  <c r="L1161" i="1"/>
  <c r="C1162" i="1"/>
  <c r="L1162" i="1"/>
  <c r="C1163" i="1"/>
  <c r="L1163" i="1"/>
  <c r="C1164" i="1"/>
  <c r="L1164" i="1"/>
  <c r="C1165" i="1"/>
  <c r="L1165" i="1"/>
  <c r="C1166" i="1"/>
  <c r="L1166" i="1"/>
  <c r="C1167" i="1"/>
  <c r="L1167" i="1"/>
  <c r="C1168" i="1"/>
  <c r="L1168" i="1"/>
  <c r="C1169" i="1"/>
  <c r="L1169" i="1"/>
  <c r="C1170" i="1"/>
  <c r="L1170" i="1"/>
  <c r="C1171" i="1"/>
  <c r="L1171" i="1"/>
  <c r="C1172" i="1"/>
  <c r="L1172" i="1"/>
  <c r="C1173" i="1"/>
  <c r="L1173" i="1"/>
  <c r="C1174" i="1"/>
  <c r="L1174" i="1"/>
  <c r="C1175" i="1"/>
  <c r="L1175" i="1"/>
  <c r="C1176" i="1"/>
  <c r="L1176" i="1"/>
  <c r="C1177" i="1"/>
  <c r="L1177" i="1"/>
  <c r="C1178" i="1"/>
  <c r="L1178" i="1"/>
  <c r="C1179" i="1"/>
  <c r="L1179" i="1"/>
  <c r="C1180" i="1"/>
  <c r="L1180" i="1"/>
  <c r="C1181" i="1"/>
  <c r="L1181" i="1"/>
  <c r="C1182" i="1"/>
  <c r="L1182" i="1"/>
  <c r="C1183" i="1"/>
  <c r="L1183" i="1"/>
  <c r="C1184" i="1"/>
  <c r="L1184" i="1"/>
  <c r="C1185" i="1"/>
  <c r="L1185" i="1"/>
  <c r="C1186" i="1"/>
  <c r="L1186" i="1"/>
  <c r="C1187" i="1"/>
  <c r="L1187" i="1"/>
  <c r="C1188" i="1"/>
  <c r="L1188" i="1"/>
  <c r="C1189" i="1"/>
  <c r="L1189" i="1"/>
  <c r="C1190" i="1"/>
  <c r="L1190" i="1"/>
  <c r="C1191" i="1"/>
  <c r="L1191" i="1"/>
  <c r="C1192" i="1"/>
  <c r="L1192" i="1"/>
  <c r="C1193" i="1"/>
  <c r="L1193" i="1"/>
  <c r="C1194" i="1"/>
  <c r="L1194" i="1"/>
  <c r="C1195" i="1"/>
  <c r="L1195" i="1"/>
  <c r="C1196" i="1"/>
  <c r="L1196" i="1"/>
  <c r="C1197" i="1"/>
  <c r="L1197" i="1"/>
  <c r="C1198" i="1"/>
  <c r="L1198" i="1"/>
  <c r="C1199" i="1"/>
  <c r="L1199" i="1"/>
  <c r="C1200" i="1"/>
  <c r="L1200" i="1"/>
  <c r="C1201" i="1"/>
  <c r="L1201" i="1"/>
  <c r="C1202" i="1"/>
  <c r="L1202" i="1"/>
  <c r="C1203" i="1"/>
  <c r="L1203" i="1"/>
  <c r="C1204" i="1"/>
  <c r="L1204" i="1"/>
  <c r="C1205" i="1"/>
  <c r="L1205" i="1"/>
  <c r="C1206" i="1"/>
  <c r="L1206" i="1"/>
  <c r="C1207" i="1"/>
  <c r="L1207" i="1"/>
  <c r="C1208" i="1"/>
  <c r="L1208" i="1"/>
  <c r="C1209" i="1"/>
  <c r="L1209" i="1"/>
  <c r="C1210" i="1"/>
  <c r="L1210" i="1"/>
  <c r="C1211" i="1"/>
  <c r="L1211" i="1"/>
  <c r="C1212" i="1"/>
  <c r="L1212" i="1"/>
  <c r="C1213" i="1"/>
  <c r="L1213" i="1"/>
  <c r="C1214" i="1"/>
  <c r="L1214" i="1"/>
  <c r="C1215" i="1"/>
  <c r="L1215" i="1"/>
  <c r="C1216" i="1"/>
  <c r="L1216" i="1"/>
  <c r="C1217" i="1"/>
  <c r="L1217" i="1"/>
  <c r="C1218" i="1"/>
  <c r="L1218" i="1"/>
  <c r="C1219" i="1"/>
  <c r="L1219" i="1"/>
  <c r="C1220" i="1"/>
  <c r="L1220" i="1"/>
  <c r="C1221" i="1"/>
  <c r="L1221" i="1"/>
  <c r="C1222" i="1"/>
  <c r="L1222" i="1"/>
  <c r="C1223" i="1"/>
  <c r="L1223" i="1"/>
  <c r="C1224" i="1"/>
  <c r="L1224" i="1"/>
  <c r="C1225" i="1"/>
  <c r="L1225" i="1"/>
  <c r="C1226" i="1"/>
  <c r="L1226" i="1"/>
  <c r="C1227" i="1"/>
  <c r="L1227" i="1"/>
  <c r="C1228" i="1"/>
  <c r="L1228" i="1"/>
  <c r="C1229" i="1"/>
  <c r="L1229" i="1"/>
  <c r="C1230" i="1"/>
  <c r="L1230" i="1"/>
  <c r="C1231" i="1"/>
  <c r="L1231" i="1"/>
  <c r="C1232" i="1"/>
  <c r="L1232" i="1"/>
  <c r="C1233" i="1"/>
  <c r="L1233" i="1"/>
  <c r="C1234" i="1"/>
  <c r="L1234" i="1"/>
  <c r="C1235" i="1"/>
  <c r="L1235" i="1"/>
  <c r="C1236" i="1"/>
  <c r="L1236" i="1"/>
  <c r="C1237" i="1"/>
  <c r="L1237" i="1"/>
  <c r="C1238" i="1"/>
  <c r="L1238" i="1"/>
  <c r="C1239" i="1"/>
  <c r="L1239" i="1"/>
  <c r="C1240" i="1"/>
  <c r="L1240" i="1"/>
  <c r="C1241" i="1"/>
  <c r="L1241" i="1"/>
  <c r="C1242" i="1"/>
  <c r="L1242" i="1"/>
  <c r="C1243" i="1"/>
  <c r="L1243" i="1"/>
  <c r="C1244" i="1"/>
  <c r="L1244" i="1"/>
  <c r="C1245" i="1"/>
  <c r="L1245" i="1"/>
  <c r="C1246" i="1"/>
  <c r="L1246" i="1"/>
  <c r="C1247" i="1"/>
  <c r="L1247" i="1"/>
  <c r="C1248" i="1"/>
  <c r="L1248" i="1"/>
  <c r="C1249" i="1"/>
  <c r="L1249" i="1"/>
  <c r="C1250" i="1"/>
  <c r="L1250" i="1"/>
  <c r="C1251" i="1"/>
  <c r="L1251" i="1"/>
  <c r="C1252" i="1"/>
  <c r="L1252" i="1"/>
  <c r="C1253" i="1"/>
  <c r="L1253" i="1"/>
  <c r="C1254" i="1"/>
  <c r="L1254" i="1"/>
  <c r="C1255" i="1"/>
  <c r="L1255" i="1"/>
  <c r="C1256" i="1"/>
  <c r="L1256" i="1"/>
  <c r="C1257" i="1"/>
  <c r="L1257" i="1"/>
  <c r="C1258" i="1"/>
  <c r="L1258" i="1"/>
  <c r="C1259" i="1"/>
  <c r="L1259" i="1"/>
  <c r="C1260" i="1"/>
  <c r="L1260" i="1"/>
  <c r="C1261" i="1"/>
  <c r="L1261" i="1"/>
  <c r="C1262" i="1"/>
  <c r="L1262" i="1"/>
  <c r="C1263" i="1"/>
  <c r="L1263" i="1"/>
  <c r="C1264" i="1"/>
  <c r="L1264" i="1"/>
  <c r="C1265" i="1"/>
  <c r="L1265" i="1"/>
  <c r="C1266" i="1"/>
  <c r="L1266" i="1"/>
  <c r="C1267" i="1"/>
  <c r="L1267" i="1"/>
  <c r="C1268" i="1"/>
  <c r="L1268" i="1"/>
  <c r="C1269" i="1"/>
  <c r="L1269" i="1"/>
  <c r="C1270" i="1"/>
  <c r="L1270" i="1"/>
  <c r="C1271" i="1"/>
  <c r="L1271" i="1"/>
  <c r="C1272" i="1"/>
  <c r="L1272" i="1"/>
  <c r="C1273" i="1"/>
  <c r="L1273" i="1"/>
  <c r="C1274" i="1"/>
  <c r="L1274" i="1"/>
  <c r="C1275" i="1"/>
  <c r="L1275" i="1"/>
  <c r="C1276" i="1"/>
  <c r="L1276" i="1"/>
  <c r="C1277" i="1"/>
  <c r="L1277" i="1"/>
  <c r="C1278" i="1"/>
  <c r="L1278" i="1"/>
  <c r="C1279" i="1"/>
  <c r="L1279" i="1"/>
  <c r="C1280" i="1"/>
  <c r="L1280" i="1"/>
  <c r="C1281" i="1"/>
  <c r="L1281" i="1"/>
  <c r="C1282" i="1"/>
  <c r="L1282" i="1"/>
  <c r="C1283" i="1"/>
  <c r="L1283" i="1"/>
  <c r="C1284" i="1"/>
  <c r="L1284" i="1"/>
  <c r="C1285" i="1"/>
  <c r="L1285" i="1"/>
  <c r="C1286" i="1"/>
  <c r="L1286" i="1"/>
  <c r="C1287" i="1"/>
  <c r="L1287" i="1"/>
  <c r="C1288" i="1"/>
  <c r="L1288" i="1"/>
  <c r="C1289" i="1"/>
  <c r="L1289" i="1"/>
  <c r="C1290" i="1"/>
  <c r="L1290" i="1"/>
  <c r="C1291" i="1"/>
  <c r="L1291" i="1"/>
  <c r="C1292" i="1"/>
  <c r="L1292" i="1"/>
  <c r="C1293" i="1"/>
  <c r="L1293" i="1"/>
  <c r="C1294" i="1"/>
  <c r="L1294" i="1"/>
  <c r="C1295" i="1"/>
  <c r="L1295" i="1"/>
  <c r="C1296" i="1"/>
  <c r="L1296" i="1"/>
  <c r="C1297" i="1"/>
  <c r="L1297" i="1"/>
  <c r="C1298" i="1"/>
  <c r="L1298" i="1"/>
  <c r="C1299" i="1"/>
  <c r="L1299" i="1"/>
  <c r="C1300" i="1"/>
  <c r="L1300" i="1"/>
  <c r="C1301" i="1"/>
  <c r="L1301" i="1"/>
  <c r="C1302" i="1"/>
  <c r="L1302" i="1"/>
  <c r="C1303" i="1"/>
  <c r="L1303" i="1"/>
  <c r="C1304" i="1"/>
  <c r="L1304" i="1"/>
  <c r="C1305" i="1"/>
  <c r="L1305" i="1"/>
  <c r="C1306" i="1"/>
  <c r="L1306" i="1"/>
  <c r="C1307" i="1"/>
  <c r="L1307" i="1"/>
  <c r="C1308" i="1"/>
  <c r="L1308" i="1"/>
  <c r="C1309" i="1"/>
  <c r="L1309" i="1"/>
  <c r="C1310" i="1"/>
  <c r="L1310" i="1"/>
  <c r="C1311" i="1"/>
  <c r="L1311" i="1"/>
  <c r="C1312" i="1"/>
  <c r="L1312" i="1"/>
  <c r="C1313" i="1"/>
  <c r="L1313" i="1"/>
  <c r="C1314" i="1"/>
  <c r="L1314" i="1"/>
  <c r="C1315" i="1"/>
  <c r="L1315" i="1"/>
  <c r="C1316" i="1"/>
  <c r="L1316" i="1"/>
  <c r="C1317" i="1"/>
  <c r="L1317" i="1"/>
  <c r="C1318" i="1"/>
  <c r="L1318" i="1"/>
  <c r="C1319" i="1"/>
  <c r="L1319" i="1"/>
  <c r="C1320" i="1"/>
  <c r="L1320" i="1"/>
  <c r="C1321" i="1"/>
  <c r="L1321" i="1"/>
  <c r="C1322" i="1"/>
  <c r="L1322" i="1"/>
  <c r="C1323" i="1"/>
  <c r="L1323" i="1"/>
  <c r="C1324" i="1"/>
  <c r="L1324" i="1"/>
  <c r="C1325" i="1"/>
  <c r="L1325" i="1"/>
  <c r="C1326" i="1"/>
  <c r="L1326" i="1"/>
  <c r="C1327" i="1"/>
  <c r="L1327" i="1"/>
  <c r="C1328" i="1"/>
  <c r="L1328" i="1"/>
  <c r="C1329" i="1"/>
  <c r="L1329" i="1"/>
  <c r="C1330" i="1"/>
  <c r="L1330" i="1"/>
  <c r="C1331" i="1"/>
  <c r="L1331" i="1"/>
  <c r="C1332" i="1"/>
  <c r="L1332" i="1"/>
  <c r="C1333" i="1"/>
  <c r="L1333" i="1"/>
  <c r="C1334" i="1"/>
  <c r="L1334" i="1"/>
  <c r="C1335" i="1"/>
  <c r="L1335" i="1"/>
  <c r="C1336" i="1"/>
  <c r="L1336" i="1"/>
  <c r="C1337" i="1"/>
  <c r="L1337" i="1"/>
  <c r="C1338" i="1"/>
  <c r="L1338" i="1"/>
  <c r="C1339" i="1"/>
  <c r="L1339" i="1"/>
  <c r="C1340" i="1"/>
  <c r="L1340" i="1"/>
  <c r="C1341" i="1"/>
  <c r="L1341" i="1"/>
  <c r="C1342" i="1"/>
  <c r="L1342" i="1"/>
  <c r="C1343" i="1"/>
  <c r="L1343" i="1"/>
  <c r="C1344" i="1"/>
  <c r="L1344" i="1"/>
  <c r="C1345" i="1"/>
  <c r="L1345" i="1"/>
  <c r="C1346" i="1"/>
  <c r="L1346" i="1"/>
  <c r="C1347" i="1"/>
  <c r="L1347" i="1"/>
  <c r="C1348" i="1"/>
  <c r="L1348" i="1"/>
  <c r="C1349" i="1"/>
  <c r="L1349" i="1"/>
  <c r="C1350" i="1"/>
  <c r="L1350" i="1"/>
  <c r="C1351" i="1"/>
  <c r="L1351" i="1"/>
  <c r="C1352" i="1"/>
  <c r="L1352" i="1"/>
  <c r="C1353" i="1"/>
  <c r="L1353" i="1"/>
  <c r="C1354" i="1"/>
  <c r="L1354" i="1"/>
  <c r="C1355" i="1"/>
  <c r="L1355" i="1"/>
  <c r="C1356" i="1"/>
  <c r="L1356" i="1"/>
  <c r="C1357" i="1"/>
  <c r="L1357" i="1"/>
  <c r="C1358" i="1"/>
  <c r="L1358" i="1"/>
  <c r="C1359" i="1"/>
  <c r="L1359" i="1"/>
  <c r="C1360" i="1"/>
  <c r="L1360" i="1"/>
  <c r="C1361" i="1"/>
  <c r="L1361" i="1"/>
  <c r="C1362" i="1"/>
  <c r="L1362" i="1"/>
  <c r="C1363" i="1"/>
  <c r="L1363" i="1"/>
  <c r="C1364" i="1"/>
  <c r="L1364" i="1"/>
  <c r="C1365" i="1"/>
  <c r="L1365" i="1"/>
  <c r="C1366" i="1"/>
  <c r="L1366" i="1"/>
  <c r="C1367" i="1"/>
  <c r="L1367" i="1"/>
  <c r="C1368" i="1"/>
  <c r="L1368" i="1"/>
  <c r="C1369" i="1"/>
  <c r="L1369" i="1"/>
  <c r="C1370" i="1"/>
  <c r="L1370" i="1"/>
  <c r="C1371" i="1"/>
  <c r="L1371" i="1"/>
  <c r="C1372" i="1"/>
  <c r="L1372" i="1"/>
  <c r="C1373" i="1"/>
  <c r="L1373" i="1"/>
  <c r="C1374" i="1"/>
  <c r="L1374" i="1"/>
  <c r="C1375" i="1"/>
  <c r="L1375" i="1"/>
  <c r="C1376" i="1"/>
  <c r="L1376" i="1"/>
  <c r="C1377" i="1"/>
  <c r="L1377" i="1"/>
  <c r="C1378" i="1"/>
  <c r="L1378" i="1"/>
  <c r="C1379" i="1"/>
  <c r="L1379" i="1"/>
  <c r="C1380" i="1"/>
  <c r="L1380" i="1"/>
  <c r="C1381" i="1"/>
  <c r="L1381" i="1"/>
  <c r="C1382" i="1"/>
  <c r="L1382" i="1"/>
  <c r="C1383" i="1"/>
  <c r="L1383" i="1"/>
  <c r="C1384" i="1"/>
  <c r="L1384" i="1"/>
  <c r="C1385" i="1"/>
  <c r="L1385" i="1"/>
  <c r="C1386" i="1"/>
  <c r="L1386" i="1"/>
  <c r="C1387" i="1"/>
  <c r="L1387" i="1"/>
  <c r="C1388" i="1"/>
  <c r="L1388" i="1"/>
  <c r="C1389" i="1"/>
  <c r="L1389" i="1"/>
  <c r="C1390" i="1"/>
  <c r="L1390" i="1"/>
  <c r="C1391" i="1"/>
  <c r="L1391" i="1"/>
  <c r="C1392" i="1"/>
  <c r="L1392" i="1"/>
  <c r="C1393" i="1"/>
  <c r="L1393" i="1"/>
  <c r="C1394" i="1"/>
  <c r="L1394" i="1"/>
  <c r="C1395" i="1"/>
  <c r="L1395" i="1"/>
  <c r="C1396" i="1"/>
  <c r="L1396" i="1"/>
  <c r="C1397" i="1"/>
  <c r="L1397" i="1"/>
  <c r="C1398" i="1"/>
  <c r="L1398" i="1"/>
  <c r="C1399" i="1"/>
  <c r="L1399" i="1"/>
  <c r="C1400" i="1"/>
  <c r="L1400" i="1"/>
  <c r="C1401" i="1"/>
  <c r="L1401" i="1"/>
  <c r="C1402" i="1"/>
  <c r="L1402" i="1"/>
  <c r="C1403" i="1"/>
  <c r="L1403" i="1"/>
  <c r="C1404" i="1"/>
  <c r="L1404" i="1"/>
  <c r="C1405" i="1"/>
  <c r="L1405" i="1"/>
  <c r="C1406" i="1"/>
  <c r="L1406" i="1"/>
  <c r="C1407" i="1"/>
  <c r="L1407" i="1"/>
  <c r="C1408" i="1"/>
  <c r="L1408" i="1"/>
  <c r="C1409" i="1"/>
  <c r="L1409" i="1"/>
  <c r="C1410" i="1"/>
  <c r="L1410" i="1"/>
  <c r="C1411" i="1"/>
  <c r="L1411" i="1"/>
  <c r="C1412" i="1"/>
  <c r="L1412" i="1"/>
  <c r="C1413" i="1"/>
  <c r="L1413" i="1"/>
  <c r="C1414" i="1"/>
  <c r="L1414" i="1"/>
  <c r="C1415" i="1"/>
  <c r="L1415" i="1"/>
  <c r="C1416" i="1"/>
  <c r="L1416" i="1"/>
  <c r="C1417" i="1"/>
  <c r="L1417" i="1"/>
  <c r="C1418" i="1"/>
  <c r="L1418" i="1"/>
  <c r="C1419" i="1"/>
  <c r="L1419" i="1"/>
  <c r="C1420" i="1"/>
  <c r="L1420" i="1"/>
  <c r="C1421" i="1"/>
  <c r="L1421" i="1"/>
  <c r="C1422" i="1"/>
  <c r="L1422" i="1"/>
  <c r="C1423" i="1"/>
  <c r="L1423" i="1"/>
  <c r="C1424" i="1"/>
  <c r="L1424" i="1"/>
  <c r="C1425" i="1"/>
  <c r="L1425" i="1"/>
  <c r="C1426" i="1"/>
  <c r="L1426" i="1"/>
  <c r="C1427" i="1"/>
  <c r="L1427" i="1"/>
  <c r="C1428" i="1"/>
  <c r="L1428" i="1"/>
  <c r="C1429" i="1"/>
  <c r="L1429" i="1"/>
  <c r="C1430" i="1"/>
  <c r="L1430" i="1"/>
  <c r="C1431" i="1"/>
  <c r="L1431" i="1"/>
  <c r="C1432" i="1"/>
  <c r="L1432" i="1"/>
  <c r="C1433" i="1"/>
  <c r="L1433" i="1"/>
  <c r="C1434" i="1"/>
  <c r="L1434" i="1"/>
  <c r="C1435" i="1"/>
  <c r="L1435" i="1"/>
  <c r="C1436" i="1"/>
  <c r="L1436" i="1"/>
  <c r="C1437" i="1"/>
  <c r="L1437" i="1"/>
  <c r="C1438" i="1"/>
  <c r="L1438" i="1"/>
  <c r="C1439" i="1"/>
  <c r="L1439" i="1"/>
  <c r="C1440" i="1"/>
  <c r="L1440" i="1"/>
  <c r="C1441" i="1"/>
  <c r="L1441" i="1"/>
  <c r="C1442" i="1"/>
  <c r="L1442" i="1"/>
  <c r="C1443" i="1"/>
  <c r="L1443" i="1"/>
  <c r="C1444" i="1"/>
  <c r="L1444" i="1"/>
  <c r="C1445" i="1"/>
  <c r="L1445" i="1"/>
  <c r="C1446" i="1"/>
  <c r="L1446" i="1"/>
  <c r="C1447" i="1"/>
  <c r="L1447" i="1"/>
  <c r="C1448" i="1"/>
  <c r="L1448" i="1"/>
  <c r="C1449" i="1"/>
  <c r="L1449" i="1"/>
  <c r="C1450" i="1"/>
  <c r="L1450" i="1"/>
  <c r="C1451" i="1"/>
  <c r="L1451" i="1"/>
  <c r="C1452" i="1"/>
  <c r="L1452" i="1"/>
  <c r="C1453" i="1"/>
  <c r="L1453" i="1"/>
  <c r="C1454" i="1"/>
  <c r="L1454" i="1"/>
  <c r="C1455" i="1"/>
  <c r="L1455" i="1"/>
  <c r="C1456" i="1"/>
  <c r="L1456" i="1"/>
  <c r="C1457" i="1"/>
  <c r="L1457" i="1"/>
  <c r="C1458" i="1"/>
  <c r="L1458" i="1"/>
  <c r="C1459" i="1"/>
  <c r="L1459" i="1"/>
  <c r="C1460" i="1"/>
  <c r="L1460" i="1"/>
  <c r="C1461" i="1"/>
  <c r="L1461" i="1"/>
  <c r="C1462" i="1"/>
  <c r="L1462" i="1"/>
  <c r="C1463" i="1"/>
  <c r="L1463" i="1"/>
  <c r="C1464" i="1"/>
  <c r="L1464" i="1"/>
  <c r="C1465" i="1"/>
  <c r="L1465" i="1"/>
  <c r="C1466" i="1"/>
  <c r="L1466" i="1"/>
  <c r="C1467" i="1"/>
  <c r="L1467" i="1"/>
  <c r="C1468" i="1"/>
  <c r="L1468" i="1"/>
  <c r="C1469" i="1"/>
  <c r="L1469" i="1"/>
  <c r="C1470" i="1"/>
  <c r="L1470" i="1"/>
  <c r="C1471" i="1"/>
  <c r="L1471" i="1"/>
  <c r="C1472" i="1"/>
  <c r="L1472" i="1"/>
  <c r="C1473" i="1"/>
  <c r="L1473" i="1"/>
  <c r="C1474" i="1"/>
  <c r="L1474" i="1"/>
  <c r="C1475" i="1"/>
  <c r="L1475" i="1"/>
  <c r="C1476" i="1"/>
  <c r="L1476" i="1"/>
  <c r="C1477" i="1"/>
  <c r="L1477" i="1"/>
  <c r="C1478" i="1"/>
  <c r="L1478" i="1"/>
  <c r="C1479" i="1"/>
  <c r="L1479" i="1"/>
  <c r="C1480" i="1"/>
  <c r="L1480" i="1"/>
  <c r="C1481" i="1"/>
  <c r="L1481" i="1"/>
  <c r="C1482" i="1"/>
  <c r="L1482" i="1"/>
  <c r="C1483" i="1"/>
  <c r="L1483" i="1"/>
  <c r="C1484" i="1"/>
  <c r="L1484" i="1"/>
  <c r="C1485" i="1"/>
  <c r="L1485" i="1"/>
  <c r="C1486" i="1"/>
  <c r="L1486" i="1"/>
  <c r="C1487" i="1"/>
  <c r="L1487" i="1"/>
  <c r="C1488" i="1"/>
  <c r="L1488" i="1"/>
  <c r="C1489" i="1"/>
  <c r="L1489" i="1"/>
  <c r="C1490" i="1"/>
  <c r="L1490" i="1"/>
  <c r="C1491" i="1"/>
  <c r="L1491" i="1"/>
  <c r="C1492" i="1"/>
  <c r="L1492" i="1"/>
  <c r="C1493" i="1"/>
  <c r="L1493" i="1"/>
  <c r="C1494" i="1"/>
  <c r="L1494" i="1"/>
  <c r="C1495" i="1"/>
  <c r="L1495" i="1"/>
  <c r="C1496" i="1"/>
  <c r="L1496" i="1"/>
  <c r="C1497" i="1"/>
  <c r="L1497" i="1"/>
  <c r="C1498" i="1"/>
  <c r="L1498" i="1"/>
  <c r="C1499" i="1"/>
  <c r="L1499" i="1"/>
  <c r="C1500" i="1"/>
  <c r="L1500" i="1"/>
  <c r="C1501" i="1"/>
  <c r="L1501" i="1"/>
  <c r="C1502" i="1"/>
  <c r="L1502" i="1"/>
  <c r="C1503" i="1"/>
  <c r="L1503" i="1"/>
  <c r="C1504" i="1"/>
  <c r="L1504" i="1"/>
  <c r="C1505" i="1"/>
  <c r="L1505" i="1"/>
  <c r="C1506" i="1"/>
  <c r="L1506" i="1"/>
  <c r="C1507" i="1"/>
  <c r="L1507" i="1"/>
  <c r="C1508" i="1"/>
  <c r="L1508" i="1"/>
  <c r="C1509" i="1"/>
  <c r="L1509" i="1"/>
  <c r="C1510" i="1"/>
  <c r="L1510" i="1"/>
  <c r="C1511" i="1"/>
  <c r="L1511" i="1"/>
  <c r="C1512" i="1"/>
  <c r="L1512" i="1"/>
  <c r="C1513" i="1"/>
  <c r="L1513" i="1"/>
  <c r="C1514" i="1"/>
  <c r="L1514" i="1"/>
  <c r="C1515" i="1"/>
  <c r="L1515" i="1"/>
  <c r="C1516" i="1"/>
  <c r="L1516" i="1"/>
  <c r="C1517" i="1"/>
  <c r="L1517" i="1"/>
  <c r="C1518" i="1"/>
  <c r="L1518" i="1"/>
  <c r="C1519" i="1"/>
  <c r="L1519" i="1"/>
  <c r="C1520" i="1"/>
  <c r="L1520" i="1"/>
  <c r="C1521" i="1"/>
  <c r="L1521" i="1"/>
  <c r="C1522" i="1"/>
  <c r="L1522" i="1"/>
  <c r="C1523" i="1"/>
  <c r="L1523" i="1"/>
  <c r="C1524" i="1"/>
  <c r="L1524" i="1"/>
  <c r="C1525" i="1"/>
  <c r="L1525" i="1"/>
  <c r="C1526" i="1"/>
  <c r="L1526" i="1"/>
  <c r="C1527" i="1"/>
  <c r="L1527" i="1"/>
  <c r="C1528" i="1"/>
  <c r="L1528" i="1"/>
  <c r="C1529" i="1"/>
  <c r="L1529" i="1"/>
  <c r="C1530" i="1"/>
  <c r="L1530" i="1"/>
  <c r="C1531" i="1"/>
  <c r="L1531" i="1"/>
  <c r="C1532" i="1"/>
  <c r="L1532" i="1"/>
  <c r="C1533" i="1"/>
  <c r="L1533" i="1"/>
  <c r="C1534" i="1"/>
  <c r="L1534" i="1"/>
  <c r="C1535" i="1"/>
  <c r="L1535" i="1"/>
  <c r="C1536" i="1"/>
  <c r="L1536" i="1"/>
  <c r="C1537" i="1"/>
  <c r="L1537" i="1"/>
  <c r="C1538" i="1"/>
  <c r="L1538" i="1"/>
  <c r="C1539" i="1"/>
  <c r="L1539" i="1"/>
  <c r="C1540" i="1"/>
  <c r="L1540" i="1"/>
  <c r="C1541" i="1"/>
  <c r="L1541" i="1"/>
  <c r="C1542" i="1"/>
  <c r="L1542" i="1"/>
  <c r="C1543" i="1"/>
  <c r="L1543" i="1"/>
  <c r="C1544" i="1"/>
  <c r="L1544" i="1"/>
  <c r="C1545" i="1"/>
  <c r="L1545" i="1"/>
  <c r="C1546" i="1"/>
  <c r="L1546" i="1"/>
  <c r="C1547" i="1"/>
  <c r="L1547" i="1"/>
  <c r="C1548" i="1"/>
  <c r="L1548" i="1"/>
  <c r="C1549" i="1"/>
  <c r="L1549" i="1"/>
  <c r="C1550" i="1"/>
  <c r="L1550" i="1"/>
  <c r="C1551" i="1"/>
  <c r="L1551" i="1"/>
  <c r="C1552" i="1"/>
  <c r="L1552" i="1"/>
  <c r="C1553" i="1"/>
  <c r="L1553" i="1"/>
  <c r="C1554" i="1"/>
  <c r="L1554" i="1"/>
  <c r="C1555" i="1"/>
  <c r="L1555" i="1"/>
  <c r="C1556" i="1"/>
  <c r="L1556" i="1"/>
  <c r="C1557" i="1"/>
  <c r="L1557" i="1"/>
  <c r="C1558" i="1"/>
  <c r="L1558" i="1"/>
  <c r="C1559" i="1"/>
  <c r="L1559" i="1"/>
  <c r="C1560" i="1"/>
  <c r="L1560" i="1"/>
  <c r="C1561" i="1"/>
  <c r="L1561" i="1"/>
  <c r="C1562" i="1"/>
  <c r="L1562" i="1"/>
  <c r="C1563" i="1"/>
  <c r="L1563" i="1"/>
  <c r="C1564" i="1"/>
  <c r="L1564" i="1"/>
  <c r="C1565" i="1"/>
  <c r="L1565" i="1"/>
  <c r="C1566" i="1"/>
  <c r="L1566" i="1"/>
  <c r="C1567" i="1"/>
  <c r="L1567" i="1"/>
  <c r="C1568" i="1"/>
  <c r="L1568" i="1"/>
  <c r="C1569" i="1"/>
  <c r="L1569" i="1"/>
  <c r="C1570" i="1"/>
  <c r="L1570" i="1"/>
  <c r="C1571" i="1"/>
  <c r="L1571" i="1"/>
  <c r="C1572" i="1"/>
  <c r="L1572" i="1"/>
  <c r="C1573" i="1"/>
  <c r="L1573" i="1"/>
  <c r="C1574" i="1"/>
  <c r="L1574" i="1"/>
  <c r="C1575" i="1"/>
  <c r="L1575" i="1"/>
  <c r="C1576" i="1"/>
  <c r="L1576" i="1"/>
  <c r="C1577" i="1"/>
  <c r="L1577" i="1"/>
  <c r="C1578" i="1"/>
  <c r="L1578" i="1"/>
  <c r="C1579" i="1"/>
  <c r="L1579" i="1"/>
  <c r="C1580" i="1"/>
  <c r="L1580" i="1"/>
  <c r="C1581" i="1"/>
  <c r="L1581" i="1"/>
  <c r="C1582" i="1"/>
  <c r="L1582" i="1"/>
  <c r="C1583" i="1"/>
  <c r="L1583" i="1"/>
  <c r="C1584" i="1"/>
  <c r="L1584" i="1"/>
  <c r="C1585" i="1"/>
  <c r="L1585" i="1"/>
  <c r="C1586" i="1"/>
  <c r="L1586" i="1"/>
  <c r="C1587" i="1"/>
  <c r="L1587" i="1"/>
  <c r="C1588" i="1"/>
  <c r="L1588" i="1"/>
  <c r="C1589" i="1"/>
  <c r="L1589" i="1"/>
  <c r="C1590" i="1"/>
  <c r="L1590" i="1"/>
  <c r="C1591" i="1"/>
  <c r="L1591" i="1"/>
  <c r="C1592" i="1"/>
  <c r="L1592" i="1"/>
  <c r="C1593" i="1"/>
  <c r="L1593" i="1"/>
  <c r="C1594" i="1"/>
  <c r="L1594" i="1"/>
  <c r="C1595" i="1"/>
  <c r="L1595" i="1"/>
  <c r="C1596" i="1"/>
  <c r="L1596" i="1"/>
  <c r="C1597" i="1"/>
  <c r="L1597" i="1"/>
  <c r="C1598" i="1"/>
  <c r="L1598" i="1"/>
  <c r="C1599" i="1"/>
  <c r="L1599" i="1"/>
  <c r="C1600" i="1"/>
  <c r="L1600" i="1"/>
  <c r="C1601" i="1"/>
  <c r="L1601" i="1"/>
  <c r="C1602" i="1"/>
  <c r="L1602" i="1"/>
  <c r="C1603" i="1"/>
  <c r="L1603" i="1"/>
  <c r="C1604" i="1"/>
  <c r="L1604" i="1"/>
  <c r="C1605" i="1"/>
  <c r="L1605" i="1"/>
  <c r="C1606" i="1"/>
  <c r="L1606" i="1"/>
  <c r="C1607" i="1"/>
  <c r="L1607" i="1"/>
  <c r="C1608" i="1"/>
  <c r="L1608" i="1"/>
  <c r="C1609" i="1"/>
  <c r="L1609" i="1"/>
  <c r="C1610" i="1"/>
  <c r="L1610" i="1"/>
  <c r="C1611" i="1"/>
  <c r="L1611" i="1"/>
  <c r="C1612" i="1"/>
  <c r="L1612" i="1"/>
  <c r="C1613" i="1"/>
  <c r="L1613" i="1"/>
  <c r="C1614" i="1"/>
  <c r="L1614" i="1"/>
  <c r="C1615" i="1"/>
  <c r="L1615" i="1"/>
  <c r="C1616" i="1"/>
  <c r="L1616" i="1"/>
  <c r="C1617" i="1"/>
  <c r="L1617" i="1"/>
  <c r="C1618" i="1"/>
  <c r="L1618" i="1"/>
  <c r="C1619" i="1"/>
  <c r="L1619" i="1"/>
  <c r="C1620" i="1"/>
  <c r="L1620" i="1"/>
  <c r="C1621" i="1"/>
  <c r="L1621" i="1"/>
  <c r="C1622" i="1"/>
  <c r="L1622" i="1"/>
  <c r="C1623" i="1"/>
  <c r="L1623" i="1"/>
  <c r="C1624" i="1"/>
  <c r="L1624" i="1"/>
  <c r="C1625" i="1"/>
  <c r="L1625" i="1"/>
  <c r="C1626" i="1"/>
  <c r="L1626" i="1"/>
  <c r="C1627" i="1"/>
  <c r="L1627" i="1"/>
  <c r="C1628" i="1"/>
  <c r="L1628" i="1"/>
  <c r="C1629" i="1"/>
  <c r="L1629" i="1"/>
  <c r="C1630" i="1"/>
  <c r="L1630" i="1"/>
  <c r="C1631" i="1"/>
  <c r="L1631" i="1"/>
  <c r="C1632" i="1"/>
  <c r="L1632" i="1"/>
  <c r="C1633" i="1"/>
  <c r="L1633" i="1"/>
  <c r="C1634" i="1"/>
  <c r="L1634" i="1"/>
  <c r="C1635" i="1"/>
  <c r="L1635" i="1"/>
  <c r="C1636" i="1"/>
  <c r="L1636" i="1"/>
  <c r="C1637" i="1"/>
  <c r="L1637" i="1"/>
  <c r="C1638" i="1"/>
  <c r="L1638" i="1"/>
  <c r="C1639" i="1"/>
  <c r="L1639" i="1"/>
  <c r="C1640" i="1"/>
  <c r="L1640" i="1"/>
  <c r="C1641" i="1"/>
  <c r="L1641" i="1"/>
  <c r="C1642" i="1"/>
  <c r="L1642" i="1"/>
  <c r="C1643" i="1"/>
  <c r="L1643" i="1"/>
  <c r="C1644" i="1"/>
  <c r="L1644" i="1"/>
  <c r="C1645" i="1"/>
  <c r="L1645" i="1"/>
  <c r="C1646" i="1"/>
  <c r="L1646" i="1"/>
  <c r="C1647" i="1"/>
  <c r="L1647" i="1"/>
  <c r="C1648" i="1"/>
  <c r="L1648" i="1"/>
  <c r="C1649" i="1"/>
  <c r="L1649" i="1"/>
  <c r="C1650" i="1"/>
  <c r="L1650" i="1"/>
  <c r="C1651" i="1"/>
  <c r="L1651" i="1"/>
  <c r="C1652" i="1"/>
  <c r="L1652" i="1"/>
  <c r="C1653" i="1"/>
  <c r="L1653" i="1"/>
  <c r="C1654" i="1"/>
  <c r="L1654" i="1"/>
  <c r="C1655" i="1"/>
  <c r="L1655" i="1"/>
  <c r="C1656" i="1"/>
  <c r="L1656" i="1"/>
  <c r="C1657" i="1"/>
  <c r="L1657" i="1"/>
  <c r="C1658" i="1"/>
  <c r="L1658" i="1"/>
  <c r="C1659" i="1"/>
  <c r="L1659" i="1"/>
  <c r="C1660" i="1"/>
  <c r="L1660" i="1"/>
  <c r="C1661" i="1"/>
  <c r="L1661" i="1"/>
  <c r="C1662" i="1"/>
  <c r="L1662" i="1"/>
  <c r="C1663" i="1"/>
  <c r="L1663" i="1"/>
  <c r="C1664" i="1"/>
  <c r="L1664" i="1"/>
  <c r="C1665" i="1"/>
  <c r="L1665" i="1"/>
  <c r="C1666" i="1"/>
  <c r="L1666" i="1"/>
  <c r="C1667" i="1"/>
  <c r="L1667" i="1"/>
  <c r="C1668" i="1"/>
  <c r="L1668" i="1"/>
  <c r="C1669" i="1"/>
  <c r="L1669" i="1"/>
  <c r="C1670" i="1"/>
  <c r="L1670" i="1"/>
  <c r="C1671" i="1"/>
  <c r="L1671" i="1"/>
  <c r="C1672" i="1"/>
  <c r="L1672" i="1"/>
  <c r="C1673" i="1"/>
  <c r="L1673" i="1"/>
  <c r="C1674" i="1"/>
  <c r="L1674" i="1"/>
  <c r="C1675" i="1"/>
  <c r="L1675" i="1"/>
  <c r="C1676" i="1"/>
  <c r="L1676" i="1"/>
  <c r="C1677" i="1"/>
  <c r="L1677" i="1"/>
  <c r="C1678" i="1"/>
  <c r="L1678" i="1"/>
  <c r="C1679" i="1"/>
  <c r="L1679" i="1"/>
  <c r="C1680" i="1"/>
  <c r="L1680" i="1"/>
  <c r="C1681" i="1"/>
  <c r="L1681" i="1"/>
  <c r="C1682" i="1"/>
  <c r="L1682" i="1"/>
  <c r="C1683" i="1"/>
  <c r="L1683" i="1"/>
  <c r="C1684" i="1"/>
  <c r="L1684" i="1"/>
  <c r="C1685" i="1"/>
  <c r="L1685" i="1"/>
  <c r="C1686" i="1"/>
  <c r="L1686" i="1"/>
  <c r="C1687" i="1"/>
  <c r="L1687" i="1"/>
  <c r="C1688" i="1"/>
  <c r="L1688" i="1"/>
  <c r="C1689" i="1"/>
  <c r="L1689" i="1"/>
  <c r="C1690" i="1"/>
  <c r="L1690" i="1"/>
  <c r="C1691" i="1"/>
  <c r="L1691" i="1"/>
  <c r="C1692" i="1"/>
  <c r="L1692" i="1"/>
  <c r="C1693" i="1"/>
  <c r="L1693" i="1"/>
  <c r="C1694" i="1"/>
  <c r="L1694" i="1"/>
  <c r="C1695" i="1"/>
  <c r="L1695" i="1"/>
  <c r="C1696" i="1"/>
  <c r="L1696" i="1"/>
  <c r="C1697" i="1"/>
  <c r="L1697" i="1"/>
  <c r="C1698" i="1"/>
  <c r="L1698" i="1"/>
  <c r="C1699" i="1"/>
  <c r="L1699" i="1"/>
  <c r="C1700" i="1"/>
  <c r="L1700" i="1"/>
  <c r="C1701" i="1"/>
  <c r="L1701" i="1"/>
  <c r="C1702" i="1"/>
  <c r="L1702" i="1"/>
  <c r="C1703" i="1"/>
  <c r="L1703" i="1"/>
  <c r="C1704" i="1"/>
  <c r="L1704" i="1"/>
  <c r="C1705" i="1"/>
  <c r="L1705" i="1"/>
  <c r="C1706" i="1"/>
  <c r="L1706" i="1"/>
  <c r="C1707" i="1"/>
  <c r="L1707" i="1"/>
  <c r="C1708" i="1"/>
  <c r="L1708" i="1"/>
  <c r="C1709" i="1"/>
  <c r="L1709" i="1"/>
  <c r="C1710" i="1"/>
  <c r="L1710" i="1"/>
  <c r="C1711" i="1"/>
  <c r="L1711" i="1"/>
  <c r="C1712" i="1"/>
  <c r="L1712" i="1"/>
  <c r="C1713" i="1"/>
  <c r="L1713" i="1"/>
  <c r="C1714" i="1"/>
  <c r="L1714" i="1"/>
  <c r="C1715" i="1"/>
  <c r="L1715" i="1"/>
  <c r="C1716" i="1"/>
  <c r="L1716" i="1"/>
  <c r="C1717" i="1"/>
  <c r="L1717" i="1"/>
  <c r="C1718" i="1"/>
  <c r="L1718" i="1"/>
  <c r="C1719" i="1"/>
  <c r="L1719" i="1"/>
  <c r="C1720" i="1"/>
  <c r="L1720" i="1"/>
  <c r="C1721" i="1"/>
  <c r="L1721" i="1"/>
  <c r="C1722" i="1"/>
  <c r="L1722" i="1"/>
  <c r="C1723" i="1"/>
  <c r="L1723" i="1"/>
  <c r="C1724" i="1"/>
  <c r="L1724" i="1"/>
  <c r="C1725" i="1"/>
  <c r="L1725" i="1"/>
  <c r="C1726" i="1"/>
  <c r="L1726" i="1"/>
  <c r="C1727" i="1"/>
  <c r="L1727" i="1"/>
  <c r="C1728" i="1"/>
  <c r="L1728" i="1"/>
  <c r="C1729" i="1"/>
  <c r="L1729" i="1"/>
  <c r="C1730" i="1"/>
  <c r="L1730" i="1"/>
  <c r="C1731" i="1"/>
  <c r="L1731" i="1"/>
  <c r="C1732" i="1"/>
  <c r="L1732" i="1"/>
  <c r="C1733" i="1"/>
  <c r="L1733" i="1"/>
  <c r="C1734" i="1"/>
  <c r="L1734" i="1"/>
  <c r="C1735" i="1"/>
  <c r="L1735" i="1"/>
  <c r="C1736" i="1"/>
  <c r="L1736" i="1"/>
  <c r="C1737" i="1"/>
  <c r="L1737" i="1"/>
  <c r="C1738" i="1"/>
  <c r="L1738" i="1"/>
  <c r="C1739" i="1"/>
  <c r="L1739" i="1"/>
  <c r="C1740" i="1"/>
  <c r="L1740" i="1"/>
  <c r="C1741" i="1"/>
  <c r="L1741" i="1"/>
  <c r="C1742" i="1"/>
  <c r="L1742" i="1"/>
  <c r="C1743" i="1"/>
  <c r="L1743" i="1"/>
  <c r="C1744" i="1"/>
  <c r="L1744" i="1"/>
  <c r="C1745" i="1"/>
  <c r="L1745" i="1"/>
  <c r="C1746" i="1"/>
  <c r="L1746" i="1"/>
  <c r="C1747" i="1"/>
  <c r="L1747" i="1"/>
  <c r="C1748" i="1"/>
  <c r="L1748" i="1"/>
  <c r="C1749" i="1"/>
  <c r="L1749" i="1"/>
  <c r="C1750" i="1"/>
  <c r="L1750" i="1"/>
  <c r="C1751" i="1"/>
  <c r="L1751" i="1"/>
  <c r="C1752" i="1"/>
  <c r="L1752" i="1"/>
  <c r="C1753" i="1"/>
  <c r="L1753" i="1"/>
  <c r="C1754" i="1"/>
  <c r="L1754" i="1"/>
  <c r="C1755" i="1"/>
  <c r="L1755" i="1"/>
  <c r="C1756" i="1"/>
  <c r="L1756" i="1"/>
  <c r="C1757" i="1"/>
  <c r="L1757" i="1"/>
  <c r="C1758" i="1"/>
  <c r="L1758" i="1"/>
  <c r="C1759" i="1"/>
  <c r="L1759" i="1"/>
  <c r="C1760" i="1"/>
  <c r="L1760" i="1"/>
  <c r="C1761" i="1"/>
  <c r="L1761" i="1"/>
  <c r="C1762" i="1"/>
  <c r="L1762" i="1"/>
  <c r="C1763" i="1"/>
  <c r="L1763" i="1"/>
  <c r="C1764" i="1"/>
  <c r="L1764" i="1"/>
  <c r="C1765" i="1"/>
  <c r="L1765" i="1"/>
  <c r="C1766" i="1"/>
  <c r="L1766" i="1"/>
  <c r="C1767" i="1"/>
  <c r="L1767" i="1"/>
  <c r="C1768" i="1"/>
  <c r="L1768" i="1"/>
  <c r="C1769" i="1"/>
  <c r="L1769" i="1"/>
  <c r="C1770" i="1"/>
  <c r="L1770" i="1"/>
  <c r="C1771" i="1"/>
  <c r="L1771" i="1"/>
  <c r="C1772" i="1"/>
  <c r="L1772" i="1"/>
  <c r="C1773" i="1"/>
  <c r="L1773" i="1"/>
  <c r="C1774" i="1"/>
  <c r="L1774" i="1"/>
  <c r="C1775" i="1"/>
  <c r="L1775" i="1"/>
  <c r="C1776" i="1"/>
  <c r="L1776" i="1"/>
  <c r="C1777" i="1"/>
  <c r="L1777" i="1"/>
  <c r="C1778" i="1"/>
  <c r="L1778" i="1"/>
  <c r="C1779" i="1"/>
  <c r="L1779" i="1"/>
  <c r="C1780" i="1"/>
  <c r="L1780" i="1"/>
  <c r="C1781" i="1"/>
  <c r="L1781" i="1"/>
  <c r="C1782" i="1"/>
  <c r="L1782" i="1"/>
  <c r="C1783" i="1"/>
  <c r="L1783" i="1"/>
  <c r="C1784" i="1"/>
  <c r="L1784" i="1"/>
  <c r="C1785" i="1"/>
  <c r="L1785" i="1"/>
  <c r="C1786" i="1"/>
  <c r="L1786" i="1"/>
  <c r="C1787" i="1"/>
  <c r="L1787" i="1"/>
  <c r="C1788" i="1"/>
  <c r="L1788" i="1"/>
  <c r="C1789" i="1"/>
  <c r="L1789" i="1"/>
  <c r="C1790" i="1"/>
  <c r="L1790" i="1"/>
  <c r="C1791" i="1"/>
  <c r="L1791" i="1"/>
  <c r="C1792" i="1"/>
  <c r="L1792" i="1"/>
  <c r="C1793" i="1"/>
  <c r="L1793" i="1"/>
  <c r="C1794" i="1"/>
  <c r="L1794" i="1"/>
  <c r="C1795" i="1"/>
  <c r="L1795" i="1"/>
  <c r="C1796" i="1"/>
  <c r="L1796" i="1"/>
  <c r="C1797" i="1"/>
  <c r="L1797" i="1"/>
  <c r="C1798" i="1"/>
  <c r="L1798" i="1"/>
  <c r="C1799" i="1"/>
  <c r="L1799" i="1"/>
  <c r="C1800" i="1"/>
  <c r="L1800" i="1"/>
  <c r="C1801" i="1"/>
  <c r="L1801" i="1"/>
  <c r="C1802" i="1"/>
  <c r="L1802" i="1"/>
  <c r="C1803" i="1"/>
  <c r="L1803" i="1"/>
  <c r="C1804" i="1"/>
  <c r="L1804" i="1"/>
  <c r="C1805" i="1"/>
  <c r="L1805" i="1"/>
  <c r="C1806" i="1"/>
  <c r="L1806" i="1"/>
  <c r="C1807" i="1"/>
  <c r="L1807" i="1"/>
  <c r="C1808" i="1"/>
  <c r="L1808" i="1"/>
  <c r="C1809" i="1"/>
  <c r="L1809" i="1"/>
  <c r="C1810" i="1"/>
  <c r="L1810" i="1"/>
  <c r="C1811" i="1"/>
  <c r="L1811" i="1"/>
  <c r="C1812" i="1"/>
  <c r="L1812" i="1"/>
  <c r="C1813" i="1"/>
  <c r="L1813" i="1"/>
  <c r="C1814" i="1"/>
  <c r="L1814" i="1"/>
  <c r="C1815" i="1"/>
  <c r="L1815" i="1"/>
  <c r="C1816" i="1"/>
  <c r="L1816" i="1"/>
  <c r="C1817" i="1"/>
  <c r="L1817" i="1"/>
  <c r="C1818" i="1"/>
  <c r="L1818" i="1"/>
  <c r="C1819" i="1"/>
  <c r="L1819" i="1"/>
  <c r="C1820" i="1"/>
  <c r="L1820" i="1"/>
  <c r="C1821" i="1"/>
  <c r="L1821" i="1"/>
  <c r="C1822" i="1"/>
  <c r="L1822" i="1"/>
  <c r="C1823" i="1"/>
  <c r="L1823" i="1"/>
  <c r="C1824" i="1"/>
  <c r="L1824" i="1"/>
  <c r="C1825" i="1"/>
  <c r="L1825" i="1"/>
  <c r="C1826" i="1"/>
  <c r="L1826" i="1"/>
  <c r="C1827" i="1"/>
  <c r="L1827" i="1"/>
  <c r="C1828" i="1"/>
  <c r="L1828" i="1"/>
  <c r="C1829" i="1"/>
  <c r="L1829" i="1"/>
  <c r="C1830" i="1"/>
  <c r="L1830" i="1"/>
  <c r="C1831" i="1"/>
  <c r="L1831" i="1"/>
  <c r="C1832" i="1"/>
  <c r="L1832" i="1"/>
  <c r="C1833" i="1"/>
  <c r="L1833" i="1"/>
  <c r="C1834" i="1"/>
  <c r="L1834" i="1"/>
  <c r="C1835" i="1"/>
  <c r="L1835" i="1"/>
  <c r="C1836" i="1"/>
  <c r="L1836" i="1"/>
  <c r="C1837" i="1"/>
  <c r="L1837" i="1"/>
  <c r="C1838" i="1"/>
  <c r="L1838" i="1"/>
  <c r="C1839" i="1"/>
  <c r="L1839" i="1"/>
  <c r="C1840" i="1"/>
  <c r="L1840" i="1"/>
  <c r="C1841" i="1"/>
  <c r="L1841" i="1"/>
  <c r="C1842" i="1"/>
  <c r="L1842" i="1"/>
  <c r="C1843" i="1"/>
  <c r="L1843" i="1"/>
  <c r="C1844" i="1"/>
  <c r="L1844" i="1"/>
  <c r="C1845" i="1"/>
  <c r="L1845" i="1"/>
  <c r="C1846" i="1"/>
  <c r="L1846" i="1"/>
  <c r="C1847" i="1"/>
  <c r="L1847" i="1"/>
  <c r="C1848" i="1"/>
  <c r="L1848" i="1"/>
  <c r="C1849" i="1"/>
  <c r="L1849" i="1"/>
  <c r="C1850" i="1"/>
  <c r="L1850" i="1"/>
  <c r="C1851" i="1"/>
  <c r="L1851" i="1"/>
  <c r="C1852" i="1"/>
  <c r="L1852" i="1"/>
  <c r="C1853" i="1"/>
  <c r="L1853" i="1"/>
  <c r="C1854" i="1"/>
  <c r="L1854" i="1"/>
  <c r="C1855" i="1"/>
  <c r="L1855" i="1"/>
  <c r="C1856" i="1"/>
  <c r="L1856" i="1"/>
  <c r="C1857" i="1"/>
  <c r="L1857" i="1"/>
  <c r="C1858" i="1"/>
  <c r="L1858" i="1"/>
  <c r="C1859" i="1"/>
  <c r="L1859" i="1"/>
  <c r="C1860" i="1"/>
  <c r="L1860" i="1"/>
  <c r="C1861" i="1"/>
  <c r="L1861" i="1"/>
  <c r="C1862" i="1"/>
  <c r="L1862" i="1"/>
  <c r="C1863" i="1"/>
  <c r="L1863" i="1"/>
  <c r="C1864" i="1"/>
  <c r="L1864" i="1"/>
  <c r="C1865" i="1"/>
  <c r="L1865" i="1"/>
  <c r="C1866" i="1"/>
  <c r="L1866" i="1"/>
  <c r="C1867" i="1"/>
  <c r="L1867" i="1"/>
  <c r="C1868" i="1"/>
  <c r="L1868" i="1"/>
  <c r="C1869" i="1"/>
  <c r="L1869" i="1"/>
  <c r="C1870" i="1"/>
  <c r="L1870" i="1"/>
  <c r="C1871" i="1"/>
  <c r="L1871" i="1"/>
  <c r="C1872" i="1"/>
  <c r="L1872" i="1"/>
  <c r="C1873" i="1"/>
  <c r="L1873" i="1"/>
  <c r="C1874" i="1"/>
  <c r="L1874" i="1"/>
  <c r="C1875" i="1"/>
  <c r="L1875" i="1"/>
  <c r="C1876" i="1"/>
  <c r="L1876" i="1"/>
  <c r="C1877" i="1"/>
  <c r="L1877" i="1"/>
  <c r="C1878" i="1"/>
  <c r="L1878" i="1"/>
  <c r="C1879" i="1"/>
  <c r="L1879" i="1"/>
  <c r="C1880" i="1"/>
  <c r="L1880" i="1"/>
  <c r="C1881" i="1"/>
  <c r="L1881" i="1"/>
  <c r="C1882" i="1"/>
  <c r="L1882" i="1"/>
  <c r="C1883" i="1"/>
  <c r="L1883" i="1"/>
  <c r="C1884" i="1"/>
  <c r="L1884" i="1"/>
  <c r="C1885" i="1"/>
  <c r="L1885" i="1"/>
  <c r="C1886" i="1"/>
  <c r="L1886" i="1"/>
  <c r="C1887" i="1"/>
  <c r="L1887" i="1"/>
  <c r="C1888" i="1"/>
  <c r="L1888" i="1"/>
  <c r="C1889" i="1"/>
  <c r="L1889" i="1"/>
  <c r="C1890" i="1"/>
  <c r="L1890" i="1"/>
  <c r="C1891" i="1"/>
  <c r="L1891" i="1"/>
  <c r="C1892" i="1"/>
  <c r="L1892" i="1"/>
  <c r="C1893" i="1"/>
  <c r="L1893" i="1"/>
  <c r="C1894" i="1"/>
  <c r="L1894" i="1"/>
  <c r="C1895" i="1"/>
  <c r="L1895" i="1"/>
  <c r="C1896" i="1"/>
  <c r="L1896" i="1"/>
  <c r="C1897" i="1"/>
  <c r="L1897" i="1"/>
  <c r="C1898" i="1"/>
  <c r="L1898" i="1"/>
  <c r="C1899" i="1"/>
  <c r="L1899" i="1"/>
  <c r="C1900" i="1"/>
  <c r="L1900" i="1"/>
  <c r="C1901" i="1"/>
  <c r="L1901" i="1"/>
  <c r="C1902" i="1"/>
  <c r="L1902" i="1"/>
  <c r="C1903" i="1"/>
  <c r="L1903" i="1"/>
  <c r="C1904" i="1"/>
  <c r="L1904" i="1"/>
  <c r="C1905" i="1"/>
  <c r="L1905" i="1"/>
  <c r="C1906" i="1"/>
  <c r="L1906" i="1"/>
  <c r="C1907" i="1"/>
  <c r="L1907" i="1"/>
  <c r="C1908" i="1"/>
  <c r="L1908" i="1"/>
  <c r="C1909" i="1"/>
  <c r="L1909" i="1"/>
  <c r="C1910" i="1"/>
  <c r="L1910" i="1"/>
  <c r="C1911" i="1"/>
  <c r="L1911" i="1"/>
  <c r="C1912" i="1"/>
  <c r="L1912" i="1"/>
  <c r="C1913" i="1"/>
  <c r="L1913" i="1"/>
  <c r="C1914" i="1"/>
  <c r="L1914" i="1"/>
  <c r="C1915" i="1"/>
  <c r="L1915" i="1"/>
  <c r="C1916" i="1"/>
  <c r="L1916" i="1"/>
  <c r="C1917" i="1"/>
  <c r="L1917" i="1"/>
  <c r="C1918" i="1"/>
  <c r="L1918" i="1"/>
  <c r="C1919" i="1"/>
  <c r="L1919" i="1"/>
  <c r="C1920" i="1"/>
  <c r="L1920" i="1"/>
  <c r="C1921" i="1"/>
  <c r="L1921" i="1"/>
  <c r="C1922" i="1"/>
  <c r="L1922" i="1"/>
  <c r="C1923" i="1"/>
  <c r="L1923" i="1"/>
  <c r="C1924" i="1"/>
  <c r="L1924" i="1"/>
  <c r="C1925" i="1"/>
  <c r="L1925" i="1"/>
  <c r="C1926" i="1"/>
  <c r="L1926" i="1"/>
  <c r="C1927" i="1"/>
  <c r="L1927" i="1"/>
  <c r="C1928" i="1"/>
  <c r="L1928" i="1"/>
  <c r="C1929" i="1"/>
  <c r="L1929" i="1"/>
  <c r="C1930" i="1"/>
  <c r="L1930" i="1"/>
  <c r="C1931" i="1"/>
  <c r="L1931" i="1"/>
  <c r="C1932" i="1"/>
  <c r="L1932" i="1"/>
  <c r="C1933" i="1"/>
  <c r="L1933" i="1"/>
  <c r="C1934" i="1"/>
  <c r="L1934" i="1"/>
  <c r="C1935" i="1"/>
  <c r="L1935" i="1"/>
  <c r="C1936" i="1"/>
  <c r="L1936" i="1"/>
  <c r="C1937" i="1"/>
  <c r="L1937" i="1"/>
  <c r="C1938" i="1"/>
  <c r="L1938" i="1"/>
  <c r="C1939" i="1"/>
  <c r="L1939" i="1"/>
  <c r="C1940" i="1"/>
  <c r="L1940" i="1"/>
  <c r="C1941" i="1"/>
  <c r="L1941" i="1"/>
  <c r="C1942" i="1"/>
  <c r="L1942" i="1"/>
  <c r="C1943" i="1"/>
  <c r="L1943" i="1"/>
  <c r="C1944" i="1"/>
  <c r="L1944" i="1"/>
  <c r="C1945" i="1"/>
  <c r="L1945" i="1"/>
  <c r="C1946" i="1"/>
  <c r="L1946" i="1"/>
  <c r="C1947" i="1"/>
  <c r="L1947" i="1"/>
  <c r="C1948" i="1"/>
  <c r="L1948" i="1"/>
  <c r="C1949" i="1"/>
  <c r="L1949" i="1"/>
  <c r="C1950" i="1"/>
  <c r="L1950" i="1"/>
  <c r="C1951" i="1"/>
  <c r="L1951" i="1"/>
  <c r="C1952" i="1"/>
  <c r="L1952" i="1"/>
  <c r="C1953" i="1"/>
  <c r="L1953" i="1"/>
  <c r="C1954" i="1"/>
  <c r="L1954" i="1"/>
  <c r="C1955" i="1"/>
  <c r="L1955" i="1"/>
  <c r="C1956" i="1"/>
  <c r="L1956" i="1"/>
  <c r="C1957" i="1"/>
  <c r="L1957" i="1"/>
  <c r="C1958" i="1"/>
  <c r="L1958" i="1"/>
  <c r="C1959" i="1"/>
  <c r="L1959" i="1"/>
  <c r="C1960" i="1"/>
  <c r="L1960" i="1"/>
  <c r="C1961" i="1"/>
  <c r="L1961" i="1"/>
  <c r="C1962" i="1"/>
  <c r="L1962" i="1"/>
  <c r="C1963" i="1"/>
  <c r="L1963" i="1"/>
  <c r="C1964" i="1"/>
  <c r="L1964" i="1"/>
  <c r="C1965" i="1"/>
  <c r="L1965" i="1"/>
  <c r="C1966" i="1"/>
  <c r="L1966" i="1"/>
  <c r="C1967" i="1"/>
  <c r="L1967" i="1"/>
  <c r="C1968" i="1"/>
  <c r="L1968" i="1"/>
  <c r="C1969" i="1"/>
  <c r="L1969" i="1"/>
  <c r="C1970" i="1"/>
  <c r="L1970" i="1"/>
  <c r="C1971" i="1"/>
  <c r="L1971" i="1"/>
  <c r="C1972" i="1"/>
  <c r="L1972" i="1"/>
  <c r="C1973" i="1"/>
  <c r="L1973" i="1"/>
  <c r="C1974" i="1"/>
  <c r="L1974" i="1"/>
  <c r="C1975" i="1"/>
  <c r="L1975" i="1"/>
  <c r="C1976" i="1"/>
  <c r="L1976" i="1"/>
  <c r="C1977" i="1"/>
  <c r="L1977" i="1"/>
  <c r="C1978" i="1"/>
  <c r="L1978" i="1"/>
  <c r="C1979" i="1"/>
  <c r="L1979" i="1"/>
  <c r="C1980" i="1"/>
  <c r="L1980" i="1"/>
  <c r="C1981" i="1"/>
  <c r="L1981" i="1"/>
  <c r="C1982" i="1"/>
  <c r="L1982" i="1"/>
  <c r="C1983" i="1"/>
  <c r="L1983" i="1"/>
  <c r="C1984" i="1"/>
  <c r="L1984" i="1"/>
  <c r="C1985" i="1"/>
  <c r="L1985" i="1"/>
  <c r="C1986" i="1"/>
  <c r="L1986" i="1"/>
  <c r="C1987" i="1"/>
  <c r="L1987" i="1"/>
  <c r="C1988" i="1"/>
  <c r="L1988" i="1"/>
  <c r="C1989" i="1"/>
  <c r="L1989" i="1"/>
  <c r="C1990" i="1"/>
  <c r="L1990" i="1"/>
  <c r="C1991" i="1"/>
  <c r="L1991" i="1"/>
  <c r="C1992" i="1"/>
  <c r="L1992" i="1"/>
  <c r="C1993" i="1"/>
  <c r="L1993" i="1"/>
  <c r="C1994" i="1"/>
  <c r="L1994" i="1"/>
  <c r="C1995" i="1"/>
  <c r="L1995" i="1"/>
  <c r="C1996" i="1"/>
  <c r="L1996" i="1"/>
  <c r="C1997" i="1"/>
  <c r="L1997" i="1"/>
  <c r="C1998" i="1"/>
  <c r="L1998" i="1"/>
  <c r="C1999" i="1"/>
  <c r="L1999" i="1"/>
  <c r="C2000" i="1"/>
  <c r="L2000" i="1"/>
  <c r="C2001" i="1"/>
  <c r="L2001" i="1"/>
  <c r="C2002" i="1"/>
  <c r="L2002" i="1"/>
  <c r="C2003" i="1"/>
  <c r="L2003" i="1"/>
  <c r="C2004" i="1"/>
  <c r="L2004" i="1"/>
  <c r="C2005" i="1"/>
  <c r="L2005" i="1"/>
  <c r="C2006" i="1"/>
  <c r="L2006" i="1"/>
  <c r="C2007" i="1"/>
  <c r="L2007" i="1"/>
  <c r="C2008" i="1"/>
  <c r="L2008" i="1"/>
  <c r="C2009" i="1"/>
  <c r="L2009" i="1"/>
  <c r="C2010" i="1"/>
  <c r="L2010" i="1"/>
  <c r="C2011" i="1"/>
  <c r="L2011" i="1"/>
  <c r="C2012" i="1"/>
  <c r="L2012" i="1"/>
  <c r="C2013" i="1"/>
  <c r="L2013" i="1"/>
  <c r="C2014" i="1"/>
  <c r="L2014" i="1"/>
  <c r="C2015" i="1"/>
  <c r="L2015" i="1"/>
  <c r="C2016" i="1"/>
  <c r="L2016" i="1"/>
  <c r="C2017" i="1"/>
  <c r="L2017" i="1"/>
  <c r="C2018" i="1"/>
  <c r="L2018" i="1"/>
  <c r="C2019" i="1"/>
  <c r="L2019" i="1"/>
  <c r="C2020" i="1"/>
  <c r="L2020" i="1"/>
  <c r="C2021" i="1"/>
  <c r="L2021" i="1"/>
  <c r="C2022" i="1"/>
  <c r="L2022" i="1"/>
  <c r="C2023" i="1"/>
  <c r="L2023" i="1"/>
  <c r="C2024" i="1"/>
  <c r="L2024" i="1"/>
  <c r="C2025" i="1"/>
  <c r="L2025" i="1"/>
  <c r="C2026" i="1"/>
  <c r="L2026" i="1"/>
  <c r="C2027" i="1"/>
  <c r="L2027" i="1"/>
  <c r="C2028" i="1"/>
  <c r="L2028" i="1"/>
  <c r="C2029" i="1"/>
  <c r="L2029" i="1"/>
  <c r="C2030" i="1"/>
  <c r="L2030" i="1"/>
  <c r="C2031" i="1"/>
  <c r="L2031" i="1"/>
  <c r="C2032" i="1"/>
  <c r="L2032" i="1"/>
  <c r="C2033" i="1"/>
  <c r="L2033" i="1"/>
  <c r="C2034" i="1"/>
  <c r="L2034" i="1"/>
  <c r="C2035" i="1"/>
  <c r="L2035" i="1"/>
  <c r="C2036" i="1"/>
  <c r="L2036" i="1"/>
  <c r="C2037" i="1"/>
  <c r="L2037" i="1"/>
  <c r="C2038" i="1"/>
  <c r="L2038" i="1"/>
  <c r="C2039" i="1"/>
  <c r="L2039" i="1"/>
  <c r="C2040" i="1"/>
  <c r="L2040" i="1"/>
  <c r="C2041" i="1"/>
  <c r="L2041" i="1"/>
  <c r="C2042" i="1"/>
  <c r="L2042" i="1"/>
  <c r="C2043" i="1"/>
  <c r="L2043" i="1"/>
  <c r="C2044" i="1"/>
  <c r="L2044" i="1"/>
  <c r="C2045" i="1"/>
  <c r="L2045" i="1"/>
  <c r="C2046" i="1"/>
  <c r="L2046" i="1"/>
  <c r="C2047" i="1"/>
  <c r="L2047" i="1"/>
  <c r="C2048" i="1"/>
  <c r="L2048" i="1"/>
  <c r="C2049" i="1"/>
  <c r="L2049" i="1"/>
  <c r="C2050" i="1"/>
  <c r="L2050" i="1"/>
  <c r="C2051" i="1"/>
  <c r="L2051" i="1"/>
  <c r="C2052" i="1"/>
  <c r="L2052" i="1"/>
  <c r="C2053" i="1"/>
  <c r="L2053" i="1"/>
  <c r="C2054" i="1"/>
  <c r="L2054" i="1"/>
  <c r="C2055" i="1"/>
  <c r="L2055" i="1"/>
  <c r="C2056" i="1"/>
  <c r="L2056" i="1"/>
  <c r="C2057" i="1"/>
  <c r="L2057" i="1"/>
  <c r="C2058" i="1"/>
  <c r="L2058" i="1"/>
  <c r="C2059" i="1"/>
  <c r="L2059" i="1"/>
  <c r="C2060" i="1"/>
  <c r="L2060" i="1"/>
  <c r="C2061" i="1"/>
  <c r="L2061" i="1"/>
  <c r="C2062" i="1"/>
  <c r="L2062" i="1"/>
  <c r="C2063" i="1"/>
  <c r="L2063" i="1"/>
  <c r="C2064" i="1"/>
  <c r="L2064" i="1"/>
  <c r="C2065" i="1"/>
  <c r="L2065" i="1"/>
  <c r="C2066" i="1"/>
  <c r="L2066" i="1"/>
  <c r="C2067" i="1"/>
  <c r="L2067" i="1"/>
  <c r="C2068" i="1"/>
  <c r="L2068" i="1"/>
  <c r="C2069" i="1"/>
  <c r="L2069" i="1"/>
  <c r="C2070" i="1"/>
  <c r="L2070" i="1"/>
  <c r="C2071" i="1"/>
  <c r="L2071" i="1"/>
  <c r="C2072" i="1"/>
  <c r="L2072" i="1"/>
  <c r="C2073" i="1"/>
  <c r="L2073" i="1"/>
  <c r="C2074" i="1"/>
  <c r="L2074" i="1"/>
  <c r="C2075" i="1"/>
  <c r="L2075" i="1"/>
  <c r="C2076" i="1"/>
  <c r="L2076" i="1"/>
  <c r="C2077" i="1"/>
  <c r="L2077" i="1"/>
  <c r="C2078" i="1"/>
  <c r="L2078" i="1"/>
  <c r="C2079" i="1"/>
  <c r="L2079" i="1"/>
  <c r="C2080" i="1"/>
  <c r="L2080" i="1"/>
  <c r="C2081" i="1"/>
  <c r="L2081" i="1"/>
  <c r="C2082" i="1"/>
  <c r="L2082" i="1"/>
  <c r="C2083" i="1"/>
  <c r="L2083" i="1"/>
  <c r="C2084" i="1"/>
  <c r="L2084" i="1"/>
  <c r="C2085" i="1"/>
  <c r="L2085" i="1"/>
  <c r="C2086" i="1"/>
  <c r="L2086" i="1"/>
  <c r="C2087" i="1"/>
  <c r="L2087" i="1"/>
  <c r="C2088" i="1"/>
  <c r="L2088" i="1"/>
  <c r="C2089" i="1"/>
  <c r="L2089" i="1"/>
  <c r="C2090" i="1"/>
  <c r="L2090" i="1"/>
  <c r="C2091" i="1"/>
  <c r="L2091" i="1"/>
  <c r="C2092" i="1"/>
  <c r="L2092" i="1"/>
  <c r="C2093" i="1"/>
  <c r="L2093" i="1"/>
  <c r="C2094" i="1"/>
  <c r="L2094" i="1"/>
  <c r="C2095" i="1"/>
  <c r="L2095" i="1"/>
  <c r="C2096" i="1"/>
  <c r="L2096" i="1"/>
  <c r="C2097" i="1"/>
  <c r="L2097" i="1"/>
  <c r="C2098" i="1"/>
  <c r="L2098" i="1"/>
  <c r="C2099" i="1"/>
  <c r="L2099" i="1"/>
  <c r="C2100" i="1"/>
  <c r="L2100" i="1"/>
  <c r="C2101" i="1"/>
  <c r="L2101" i="1"/>
  <c r="C2102" i="1"/>
  <c r="L2102" i="1"/>
  <c r="C2103" i="1"/>
  <c r="L2103" i="1"/>
  <c r="C2104" i="1"/>
  <c r="L2104" i="1"/>
  <c r="C2105" i="1"/>
  <c r="L2105" i="1"/>
  <c r="C2106" i="1"/>
  <c r="L2106" i="1"/>
  <c r="C2107" i="1"/>
  <c r="L2107" i="1"/>
  <c r="C2108" i="1"/>
  <c r="L2108" i="1"/>
  <c r="C2109" i="1"/>
  <c r="L2109" i="1"/>
  <c r="C2110" i="1"/>
  <c r="L2110" i="1"/>
  <c r="C2111" i="1"/>
  <c r="L2111" i="1"/>
  <c r="C2112" i="1"/>
  <c r="L2112" i="1"/>
  <c r="C2113" i="1"/>
  <c r="L2113" i="1"/>
  <c r="C2114" i="1"/>
  <c r="L2114" i="1"/>
  <c r="C2115" i="1"/>
  <c r="L2115" i="1"/>
  <c r="C2116" i="1"/>
  <c r="L2116" i="1"/>
  <c r="C2117" i="1"/>
  <c r="L2117" i="1"/>
  <c r="C2118" i="1"/>
  <c r="L2118" i="1"/>
  <c r="C2119" i="1"/>
  <c r="L2119" i="1"/>
  <c r="C2120" i="1"/>
  <c r="L2120" i="1"/>
  <c r="C2121" i="1"/>
  <c r="L2121" i="1"/>
  <c r="C2122" i="1"/>
  <c r="L2122" i="1"/>
  <c r="C2123" i="1"/>
  <c r="L2123" i="1"/>
  <c r="C2124" i="1"/>
  <c r="L2124" i="1"/>
  <c r="C2125" i="1"/>
  <c r="L2125" i="1"/>
  <c r="C2126" i="1"/>
  <c r="L2126" i="1"/>
  <c r="C2127" i="1"/>
  <c r="L2127" i="1"/>
  <c r="C2128" i="1"/>
  <c r="L2128" i="1"/>
  <c r="C2129" i="1"/>
  <c r="L2129" i="1"/>
  <c r="C2130" i="1"/>
  <c r="L2130" i="1"/>
  <c r="C2131" i="1"/>
  <c r="L2131" i="1"/>
  <c r="C2132" i="1"/>
  <c r="L2132" i="1"/>
  <c r="C2133" i="1"/>
  <c r="L2133" i="1"/>
  <c r="C2134" i="1"/>
  <c r="L2134" i="1"/>
  <c r="C2135" i="1"/>
  <c r="L2135" i="1"/>
  <c r="C2136" i="1"/>
  <c r="L2136" i="1"/>
  <c r="C2137" i="1"/>
  <c r="L2137" i="1"/>
  <c r="C2138" i="1"/>
  <c r="L2138" i="1"/>
  <c r="C2139" i="1"/>
  <c r="L2139" i="1"/>
  <c r="C2140" i="1"/>
  <c r="L2140" i="1"/>
  <c r="C2141" i="1"/>
  <c r="L2141" i="1"/>
  <c r="C2142" i="1"/>
  <c r="L2142" i="1"/>
  <c r="C2143" i="1"/>
  <c r="L2143" i="1"/>
  <c r="C2144" i="1"/>
  <c r="L2144" i="1"/>
  <c r="C2145" i="1"/>
  <c r="L2145" i="1"/>
  <c r="C2146" i="1"/>
  <c r="L2146" i="1"/>
  <c r="C2147" i="1"/>
  <c r="L2147" i="1"/>
  <c r="C2148" i="1"/>
  <c r="L2148" i="1"/>
  <c r="C2149" i="1"/>
  <c r="L2149" i="1"/>
  <c r="C2150" i="1"/>
  <c r="L2150" i="1"/>
  <c r="C2151" i="1"/>
  <c r="L2151" i="1"/>
  <c r="C2152" i="1"/>
  <c r="L2152" i="1"/>
  <c r="C2153" i="1"/>
  <c r="L2153" i="1"/>
  <c r="C2154" i="1"/>
  <c r="L2154" i="1"/>
  <c r="C2155" i="1"/>
  <c r="L2155" i="1"/>
  <c r="C2156" i="1"/>
  <c r="L2156" i="1"/>
  <c r="C2157" i="1"/>
  <c r="L2157" i="1"/>
  <c r="C2158" i="1"/>
  <c r="L2158" i="1"/>
  <c r="C2159" i="1"/>
  <c r="L2159" i="1"/>
  <c r="C2160" i="1"/>
  <c r="L2160" i="1"/>
  <c r="C2161" i="1"/>
  <c r="L2161" i="1"/>
  <c r="C2162" i="1"/>
  <c r="L2162" i="1"/>
  <c r="C2163" i="1"/>
  <c r="L2163" i="1"/>
  <c r="C2164" i="1"/>
  <c r="L2164" i="1"/>
  <c r="C2165" i="1"/>
  <c r="L2165" i="1"/>
  <c r="C2166" i="1"/>
  <c r="L2166" i="1"/>
  <c r="C2167" i="1"/>
  <c r="L2167" i="1"/>
  <c r="C2168" i="1"/>
  <c r="L2168" i="1"/>
  <c r="C2169" i="1"/>
  <c r="L2169" i="1"/>
  <c r="C2170" i="1"/>
  <c r="L2170" i="1"/>
  <c r="C2171" i="1"/>
  <c r="L2171" i="1"/>
  <c r="C2172" i="1"/>
  <c r="L2172" i="1"/>
  <c r="C2173" i="1"/>
  <c r="L2173" i="1"/>
  <c r="C2174" i="1"/>
  <c r="L2174" i="1"/>
  <c r="C2175" i="1"/>
  <c r="L2175" i="1"/>
  <c r="C2176" i="1"/>
  <c r="L2176" i="1"/>
  <c r="C2177" i="1"/>
  <c r="L2177" i="1"/>
  <c r="C2178" i="1"/>
  <c r="L2178" i="1"/>
  <c r="C2179" i="1"/>
  <c r="L2179" i="1"/>
  <c r="C2180" i="1"/>
  <c r="L2180" i="1"/>
  <c r="C2181" i="1"/>
  <c r="L2181" i="1"/>
  <c r="C2182" i="1"/>
  <c r="L2182" i="1"/>
  <c r="C2183" i="1"/>
  <c r="L2183" i="1"/>
  <c r="C2184" i="1"/>
  <c r="L2184" i="1"/>
  <c r="C2185" i="1"/>
  <c r="L2185" i="1"/>
  <c r="C2186" i="1"/>
  <c r="L2186" i="1"/>
  <c r="C2187" i="1"/>
  <c r="L2187" i="1"/>
  <c r="C2188" i="1"/>
  <c r="L2188" i="1"/>
  <c r="C2189" i="1"/>
  <c r="L2189" i="1"/>
  <c r="C2190" i="1"/>
  <c r="L2190" i="1"/>
  <c r="C2191" i="1"/>
  <c r="L2191" i="1"/>
  <c r="C2192" i="1"/>
  <c r="L2192" i="1"/>
  <c r="C2193" i="1"/>
  <c r="L2193" i="1"/>
  <c r="C2194" i="1"/>
  <c r="L2194" i="1"/>
  <c r="C2195" i="1"/>
  <c r="L2195" i="1"/>
  <c r="C2196" i="1"/>
  <c r="L2196" i="1"/>
  <c r="C2197" i="1"/>
  <c r="L2197" i="1"/>
  <c r="C2198" i="1"/>
  <c r="L2198" i="1"/>
  <c r="C2199" i="1"/>
  <c r="L2199" i="1"/>
  <c r="C2200" i="1"/>
  <c r="L2200" i="1"/>
  <c r="C2201" i="1"/>
  <c r="L2201" i="1"/>
  <c r="C2202" i="1"/>
  <c r="L2202" i="1"/>
  <c r="C2203" i="1"/>
  <c r="L2203" i="1"/>
  <c r="C2204" i="1"/>
  <c r="L2204" i="1"/>
  <c r="C2205" i="1"/>
  <c r="L2205" i="1"/>
  <c r="C2206" i="1"/>
  <c r="L2206" i="1"/>
  <c r="C2207" i="1"/>
  <c r="L2207" i="1"/>
  <c r="C2208" i="1"/>
  <c r="L2208" i="1"/>
  <c r="C2209" i="1"/>
  <c r="L2209" i="1"/>
  <c r="C2210" i="1"/>
  <c r="L2210" i="1"/>
  <c r="C2211" i="1"/>
  <c r="L2211" i="1"/>
  <c r="C2212" i="1"/>
  <c r="L2212" i="1"/>
  <c r="C2213" i="1"/>
  <c r="L2213" i="1"/>
  <c r="C2214" i="1"/>
  <c r="L2214" i="1"/>
  <c r="C2215" i="1"/>
  <c r="L2215" i="1"/>
  <c r="C2216" i="1"/>
  <c r="L2216" i="1"/>
  <c r="C2217" i="1"/>
  <c r="L2217" i="1"/>
  <c r="C2218" i="1"/>
  <c r="L2218" i="1"/>
  <c r="C2219" i="1"/>
  <c r="L2219" i="1"/>
  <c r="C2220" i="1"/>
  <c r="L2220" i="1"/>
  <c r="C2221" i="1"/>
  <c r="L2221" i="1"/>
  <c r="C2222" i="1"/>
  <c r="L2222" i="1"/>
  <c r="C2223" i="1"/>
  <c r="L2223" i="1"/>
  <c r="C2224" i="1"/>
  <c r="L2224" i="1"/>
  <c r="C2225" i="1"/>
  <c r="L2225" i="1"/>
  <c r="C2226" i="1"/>
  <c r="L2226" i="1"/>
  <c r="C2227" i="1"/>
  <c r="L2227" i="1"/>
  <c r="C2228" i="1"/>
  <c r="L2228" i="1"/>
  <c r="C2229" i="1"/>
  <c r="L2229" i="1"/>
  <c r="C2230" i="1"/>
  <c r="L2230" i="1"/>
  <c r="C2231" i="1"/>
  <c r="L2231" i="1"/>
  <c r="C2232" i="1"/>
  <c r="L2232" i="1"/>
  <c r="C2233" i="1"/>
  <c r="L2233" i="1"/>
  <c r="C2234" i="1"/>
  <c r="L2234" i="1"/>
  <c r="C2235" i="1"/>
  <c r="L2235" i="1"/>
  <c r="C2236" i="1"/>
  <c r="L2236" i="1"/>
  <c r="C2237" i="1"/>
  <c r="L2237" i="1"/>
  <c r="C2238" i="1"/>
  <c r="L2238" i="1"/>
  <c r="C2239" i="1"/>
  <c r="L2239" i="1"/>
  <c r="C2240" i="1"/>
  <c r="L2240" i="1"/>
  <c r="C2241" i="1"/>
  <c r="L2241" i="1"/>
  <c r="C2242" i="1"/>
  <c r="L2242" i="1"/>
  <c r="C2243" i="1"/>
  <c r="L2243" i="1"/>
  <c r="C2244" i="1"/>
  <c r="L2244" i="1"/>
  <c r="C2245" i="1"/>
  <c r="L2245" i="1"/>
  <c r="C2246" i="1"/>
  <c r="L2246" i="1"/>
  <c r="C2247" i="1"/>
  <c r="L2247" i="1"/>
  <c r="C2248" i="1"/>
  <c r="L2248" i="1"/>
  <c r="C2249" i="1"/>
  <c r="L2249" i="1"/>
  <c r="C2250" i="1"/>
  <c r="L2250" i="1"/>
  <c r="C2251" i="1"/>
  <c r="L2251" i="1"/>
  <c r="C2252" i="1"/>
  <c r="L2252" i="1"/>
  <c r="C2253" i="1"/>
  <c r="L2253" i="1"/>
  <c r="C2254" i="1"/>
  <c r="L2254" i="1"/>
  <c r="C2255" i="1"/>
  <c r="L2255" i="1"/>
  <c r="C2256" i="1"/>
  <c r="L2256" i="1"/>
  <c r="C2257" i="1"/>
  <c r="L2257" i="1"/>
  <c r="C2258" i="1"/>
  <c r="L2258" i="1"/>
  <c r="C2259" i="1"/>
  <c r="L2259" i="1"/>
  <c r="C2260" i="1"/>
  <c r="L2260" i="1"/>
  <c r="C2261" i="1"/>
  <c r="L2261" i="1"/>
  <c r="C2262" i="1"/>
  <c r="L2262" i="1"/>
  <c r="C2263" i="1"/>
  <c r="L2263" i="1"/>
  <c r="C2264" i="1"/>
  <c r="L2264" i="1"/>
  <c r="C2265" i="1"/>
  <c r="L2265" i="1"/>
  <c r="C2266" i="1"/>
  <c r="L2266" i="1"/>
  <c r="C2267" i="1"/>
  <c r="L2267" i="1"/>
  <c r="C2268" i="1"/>
  <c r="L2268" i="1"/>
  <c r="C2269" i="1"/>
  <c r="L2269" i="1"/>
  <c r="C2270" i="1"/>
  <c r="L2270" i="1"/>
  <c r="C2271" i="1"/>
  <c r="L2271" i="1"/>
  <c r="C2272" i="1"/>
  <c r="L2272" i="1"/>
  <c r="C2273" i="1"/>
  <c r="L2273" i="1"/>
  <c r="C2274" i="1"/>
  <c r="L2274" i="1"/>
  <c r="C2275" i="1"/>
  <c r="L2275" i="1"/>
  <c r="C2276" i="1"/>
  <c r="L2276" i="1"/>
  <c r="C2277" i="1"/>
  <c r="L2277" i="1"/>
  <c r="C2278" i="1"/>
  <c r="L2278" i="1"/>
  <c r="C2279" i="1"/>
  <c r="L2279" i="1"/>
  <c r="C2280" i="1"/>
  <c r="L2280" i="1"/>
  <c r="C2281" i="1"/>
  <c r="L2281" i="1"/>
  <c r="C2282" i="1"/>
  <c r="L2282" i="1"/>
  <c r="C2283" i="1"/>
  <c r="L2283" i="1"/>
  <c r="C2284" i="1"/>
  <c r="L2284" i="1"/>
  <c r="C2285" i="1"/>
  <c r="L2285" i="1"/>
  <c r="C2286" i="1"/>
  <c r="L2286" i="1"/>
  <c r="C2287" i="1"/>
  <c r="L2287" i="1"/>
  <c r="C2288" i="1"/>
  <c r="L2288" i="1"/>
  <c r="C2289" i="1"/>
  <c r="L2289" i="1"/>
  <c r="C2290" i="1"/>
  <c r="L2290" i="1"/>
  <c r="C2291" i="1"/>
  <c r="L2291" i="1"/>
  <c r="C2292" i="1"/>
  <c r="L2292" i="1"/>
  <c r="C2293" i="1"/>
  <c r="L2293" i="1"/>
  <c r="C2294" i="1"/>
  <c r="L2294" i="1"/>
  <c r="C2295" i="1"/>
  <c r="L2295" i="1"/>
  <c r="C2296" i="1"/>
  <c r="L2296" i="1"/>
  <c r="C2297" i="1"/>
  <c r="L2297" i="1"/>
  <c r="C2298" i="1"/>
  <c r="L2298" i="1"/>
  <c r="C2299" i="1"/>
  <c r="L2299" i="1"/>
  <c r="C2300" i="1"/>
  <c r="L2300" i="1"/>
  <c r="C2301" i="1"/>
  <c r="L2301" i="1"/>
  <c r="C2302" i="1"/>
  <c r="L2302" i="1"/>
  <c r="C2303" i="1"/>
  <c r="L2303" i="1"/>
  <c r="C2304" i="1"/>
  <c r="L2304" i="1"/>
  <c r="C2305" i="1"/>
  <c r="L2305" i="1"/>
  <c r="C2306" i="1"/>
  <c r="L2306" i="1"/>
  <c r="C2307" i="1"/>
  <c r="L2307" i="1"/>
  <c r="C2308" i="1"/>
  <c r="L2308" i="1"/>
  <c r="C2309" i="1"/>
  <c r="L2309" i="1"/>
  <c r="C2310" i="1"/>
  <c r="L2310" i="1"/>
  <c r="C2311" i="1"/>
  <c r="L2311" i="1"/>
  <c r="C2312" i="1"/>
  <c r="L2312" i="1"/>
  <c r="C2313" i="1"/>
  <c r="L2313" i="1"/>
  <c r="C2314" i="1"/>
  <c r="L2314" i="1"/>
  <c r="C2315" i="1"/>
  <c r="L2315" i="1"/>
  <c r="C2316" i="1"/>
  <c r="L2316" i="1"/>
  <c r="C2317" i="1"/>
  <c r="L2317" i="1"/>
  <c r="C2318" i="1"/>
  <c r="L2318" i="1"/>
  <c r="C2319" i="1"/>
  <c r="L2319" i="1"/>
  <c r="C2320" i="1"/>
  <c r="L2320" i="1"/>
  <c r="C2321" i="1"/>
  <c r="L2321" i="1"/>
  <c r="C2322" i="1"/>
  <c r="L2322" i="1"/>
  <c r="C2323" i="1"/>
  <c r="L2323" i="1"/>
  <c r="C2324" i="1"/>
  <c r="L2324" i="1"/>
  <c r="C2325" i="1"/>
  <c r="L2325" i="1"/>
  <c r="C2326" i="1"/>
  <c r="L2326" i="1"/>
  <c r="C2327" i="1"/>
  <c r="L2327" i="1"/>
  <c r="C2328" i="1"/>
  <c r="L2328" i="1"/>
  <c r="C2329" i="1"/>
  <c r="L2329" i="1"/>
  <c r="C2330" i="1"/>
  <c r="L2330" i="1"/>
  <c r="C2331" i="1"/>
  <c r="L2331" i="1"/>
  <c r="C2332" i="1"/>
  <c r="L2332" i="1"/>
  <c r="C2333" i="1"/>
  <c r="L2333" i="1"/>
  <c r="C2334" i="1"/>
  <c r="L2334" i="1"/>
  <c r="C2335" i="1"/>
  <c r="L2335" i="1"/>
  <c r="C2336" i="1"/>
  <c r="L2336" i="1"/>
  <c r="C2337" i="1"/>
  <c r="L2337" i="1"/>
  <c r="C2338" i="1"/>
  <c r="L2338" i="1"/>
  <c r="C2339" i="1"/>
  <c r="L2339" i="1"/>
  <c r="C2340" i="1"/>
  <c r="L2340" i="1"/>
  <c r="C2341" i="1"/>
  <c r="L2341" i="1"/>
  <c r="C2342" i="1"/>
  <c r="L2342" i="1"/>
  <c r="C2343" i="1"/>
  <c r="L2343" i="1"/>
  <c r="C2344" i="1"/>
  <c r="L2344" i="1"/>
  <c r="C2345" i="1"/>
  <c r="L2345" i="1"/>
  <c r="C2346" i="1"/>
  <c r="L2346" i="1"/>
  <c r="C2347" i="1"/>
  <c r="L2347" i="1"/>
  <c r="C2348" i="1"/>
  <c r="L2348" i="1"/>
  <c r="C2349" i="1"/>
  <c r="L2349" i="1"/>
  <c r="C2350" i="1"/>
  <c r="L2350" i="1"/>
  <c r="C2351" i="1"/>
  <c r="L2351" i="1"/>
  <c r="C2352" i="1"/>
  <c r="L2352" i="1"/>
  <c r="C2353" i="1"/>
  <c r="L2353" i="1"/>
  <c r="C2354" i="1"/>
  <c r="L2354" i="1"/>
  <c r="C2355" i="1"/>
  <c r="L2355" i="1"/>
  <c r="C2356" i="1"/>
  <c r="L2356" i="1"/>
  <c r="C2357" i="1"/>
  <c r="L2357" i="1"/>
  <c r="C2358" i="1"/>
  <c r="L2358" i="1"/>
  <c r="C2359" i="1"/>
  <c r="L2359" i="1"/>
  <c r="C2360" i="1"/>
  <c r="L2360" i="1"/>
  <c r="C2361" i="1"/>
  <c r="L2361" i="1"/>
  <c r="C2362" i="1"/>
  <c r="L2362" i="1"/>
  <c r="C2363" i="1"/>
  <c r="L2363" i="1"/>
  <c r="C2364" i="1"/>
  <c r="L2364" i="1"/>
  <c r="C2365" i="1"/>
  <c r="L2365" i="1"/>
  <c r="C2366" i="1"/>
  <c r="L2366" i="1"/>
  <c r="C2367" i="1"/>
  <c r="L2367" i="1"/>
  <c r="C2368" i="1"/>
  <c r="L2368" i="1"/>
  <c r="C2369" i="1"/>
  <c r="L2369" i="1"/>
  <c r="C2370" i="1"/>
  <c r="L2370" i="1"/>
  <c r="C2371" i="1"/>
  <c r="L2371" i="1"/>
  <c r="C2372" i="1"/>
  <c r="L2372" i="1"/>
  <c r="C2373" i="1"/>
  <c r="L2373" i="1"/>
  <c r="C2374" i="1"/>
  <c r="L2374" i="1"/>
  <c r="C2375" i="1"/>
  <c r="L2375" i="1"/>
  <c r="C2376" i="1"/>
  <c r="L2376" i="1"/>
  <c r="C2377" i="1"/>
  <c r="L2377" i="1"/>
  <c r="C2378" i="1"/>
  <c r="L2378" i="1"/>
  <c r="C2379" i="1"/>
  <c r="L2379" i="1"/>
  <c r="C2380" i="1"/>
  <c r="L2380" i="1"/>
  <c r="C2381" i="1"/>
  <c r="L2381" i="1"/>
  <c r="C2382" i="1"/>
  <c r="L2382" i="1"/>
  <c r="C2383" i="1"/>
  <c r="L2383" i="1"/>
  <c r="C2384" i="1"/>
  <c r="L2384" i="1"/>
  <c r="C2385" i="1"/>
  <c r="L2385" i="1"/>
  <c r="C2386" i="1"/>
  <c r="L2386" i="1"/>
  <c r="C2387" i="1"/>
  <c r="L2387" i="1"/>
  <c r="C2388" i="1"/>
  <c r="L2388" i="1"/>
  <c r="C2389" i="1"/>
  <c r="L2389" i="1"/>
  <c r="C2390" i="1"/>
  <c r="L2390" i="1"/>
  <c r="C2391" i="1"/>
  <c r="L2391" i="1"/>
  <c r="C2392" i="1"/>
  <c r="L2392" i="1"/>
  <c r="C2393" i="1"/>
  <c r="L2393" i="1"/>
  <c r="C2394" i="1"/>
  <c r="L2394" i="1"/>
  <c r="C2395" i="1"/>
  <c r="L2395" i="1"/>
  <c r="C2396" i="1"/>
  <c r="L2396" i="1"/>
  <c r="C2397" i="1"/>
  <c r="L2397" i="1"/>
  <c r="C2398" i="1"/>
  <c r="L2398" i="1"/>
  <c r="C2399" i="1"/>
  <c r="L2399" i="1"/>
  <c r="C2400" i="1"/>
  <c r="L2400" i="1"/>
  <c r="C2401" i="1"/>
  <c r="L2401" i="1"/>
  <c r="C2402" i="1"/>
  <c r="L2402" i="1"/>
  <c r="C2403" i="1"/>
  <c r="L2403" i="1"/>
  <c r="C2404" i="1"/>
  <c r="L2404" i="1"/>
  <c r="C2405" i="1"/>
  <c r="L2405" i="1"/>
  <c r="C2406" i="1"/>
  <c r="L2406" i="1"/>
  <c r="C2407" i="1"/>
  <c r="L2407" i="1"/>
  <c r="C2408" i="1"/>
  <c r="L2408" i="1"/>
  <c r="C2409" i="1"/>
  <c r="L2409" i="1"/>
  <c r="C2410" i="1"/>
  <c r="L2410" i="1"/>
  <c r="C2411" i="1"/>
  <c r="L2411" i="1"/>
  <c r="C2412" i="1"/>
  <c r="L2412" i="1"/>
  <c r="C2413" i="1"/>
  <c r="L2413" i="1"/>
  <c r="C2414" i="1"/>
  <c r="L2414" i="1"/>
  <c r="C2415" i="1"/>
  <c r="L2415" i="1"/>
  <c r="C2416" i="1"/>
  <c r="L2416" i="1"/>
  <c r="C2417" i="1"/>
  <c r="L2417" i="1"/>
  <c r="C2418" i="1"/>
  <c r="L2418" i="1"/>
  <c r="C2419" i="1"/>
  <c r="L2419" i="1"/>
  <c r="C2420" i="1"/>
  <c r="L2420" i="1"/>
  <c r="C2421" i="1"/>
  <c r="L2421" i="1"/>
  <c r="C2422" i="1"/>
  <c r="L2422" i="1"/>
  <c r="C2423" i="1"/>
  <c r="L2423" i="1"/>
  <c r="C2424" i="1"/>
  <c r="L2424" i="1"/>
  <c r="C2425" i="1"/>
  <c r="L2425" i="1"/>
  <c r="C2426" i="1"/>
  <c r="L2426" i="1"/>
  <c r="C2427" i="1"/>
  <c r="L2427" i="1"/>
  <c r="C2428" i="1"/>
  <c r="L2428" i="1"/>
  <c r="C2429" i="1"/>
  <c r="L2429" i="1"/>
  <c r="C2430" i="1"/>
  <c r="L2430" i="1"/>
  <c r="C2431" i="1"/>
  <c r="L2431" i="1"/>
  <c r="C2432" i="1"/>
  <c r="L2432" i="1"/>
  <c r="C2433" i="1"/>
  <c r="L2433" i="1"/>
  <c r="C2434" i="1"/>
  <c r="L2434" i="1"/>
  <c r="C2435" i="1"/>
  <c r="L2435" i="1"/>
  <c r="C2436" i="1"/>
  <c r="L2436" i="1"/>
  <c r="C2437" i="1"/>
  <c r="L2437" i="1"/>
  <c r="C2438" i="1"/>
  <c r="L2438" i="1"/>
  <c r="C2439" i="1"/>
  <c r="L2439" i="1"/>
  <c r="C2440" i="1"/>
  <c r="L2440" i="1"/>
  <c r="C2441" i="1"/>
  <c r="L2441" i="1"/>
  <c r="C2442" i="1"/>
  <c r="L2442" i="1"/>
  <c r="C2443" i="1"/>
  <c r="L2443" i="1"/>
  <c r="C2444" i="1"/>
  <c r="L2444" i="1"/>
  <c r="C2445" i="1"/>
  <c r="L2445" i="1"/>
  <c r="C2446" i="1"/>
  <c r="L2446" i="1"/>
  <c r="C2447" i="1"/>
  <c r="L2447" i="1"/>
  <c r="C2448" i="1"/>
  <c r="L2448" i="1"/>
  <c r="C2449" i="1"/>
  <c r="L2449" i="1"/>
  <c r="C2450" i="1"/>
  <c r="L2450" i="1"/>
  <c r="C2451" i="1"/>
  <c r="L2451" i="1"/>
  <c r="C2452" i="1"/>
  <c r="L2452" i="1"/>
  <c r="C2453" i="1"/>
  <c r="L2453" i="1"/>
  <c r="C2454" i="1"/>
  <c r="L2454" i="1"/>
  <c r="C2455" i="1"/>
  <c r="L2455" i="1"/>
  <c r="C2456" i="1"/>
  <c r="L2456" i="1"/>
  <c r="C2457" i="1"/>
  <c r="L2457" i="1"/>
  <c r="C2458" i="1"/>
  <c r="L2458" i="1"/>
  <c r="C2459" i="1"/>
  <c r="L2459" i="1"/>
  <c r="C2460" i="1"/>
  <c r="L2460" i="1"/>
  <c r="C2461" i="1"/>
  <c r="L2461" i="1"/>
  <c r="C2462" i="1"/>
  <c r="L2462" i="1"/>
  <c r="C2463" i="1"/>
  <c r="L2463" i="1"/>
  <c r="C2464" i="1"/>
  <c r="L2464" i="1"/>
  <c r="C2465" i="1"/>
  <c r="L2465" i="1"/>
  <c r="C2466" i="1"/>
  <c r="L2466" i="1"/>
  <c r="C2467" i="1"/>
  <c r="L2467" i="1"/>
  <c r="C2468" i="1"/>
  <c r="L2468" i="1"/>
  <c r="C2469" i="1"/>
  <c r="L2469" i="1"/>
  <c r="C2470" i="1"/>
  <c r="L2470" i="1"/>
  <c r="C2471" i="1"/>
  <c r="L2471" i="1"/>
  <c r="C2472" i="1"/>
  <c r="L2472" i="1"/>
  <c r="C2473" i="1"/>
  <c r="L2473" i="1"/>
  <c r="C2474" i="1"/>
  <c r="L2474" i="1"/>
  <c r="C2475" i="1"/>
  <c r="L2475" i="1"/>
  <c r="C2476" i="1"/>
  <c r="L2476" i="1"/>
  <c r="C2477" i="1"/>
  <c r="L2477" i="1"/>
  <c r="C2478" i="1"/>
  <c r="L2478" i="1"/>
  <c r="C2479" i="1"/>
  <c r="L2479" i="1"/>
  <c r="C2480" i="1"/>
  <c r="L2480" i="1"/>
  <c r="C2481" i="1"/>
  <c r="L2481" i="1"/>
  <c r="C2482" i="1"/>
  <c r="L2482" i="1"/>
  <c r="C2483" i="1"/>
  <c r="L2483" i="1"/>
  <c r="C2484" i="1"/>
  <c r="L2484" i="1"/>
  <c r="C2485" i="1"/>
  <c r="L2485" i="1"/>
  <c r="C2486" i="1"/>
  <c r="L2486" i="1"/>
  <c r="C2487" i="1"/>
  <c r="L2487" i="1"/>
  <c r="C2488" i="1"/>
  <c r="L2488" i="1"/>
  <c r="C2489" i="1"/>
  <c r="L2489" i="1"/>
  <c r="C2490" i="1"/>
  <c r="L2490" i="1"/>
  <c r="C2491" i="1"/>
  <c r="L2491" i="1"/>
  <c r="C2492" i="1"/>
  <c r="L2492" i="1"/>
  <c r="C2493" i="1"/>
  <c r="L2493" i="1"/>
  <c r="C2494" i="1"/>
  <c r="L2494" i="1"/>
  <c r="C2495" i="1"/>
  <c r="L2495" i="1"/>
  <c r="C2496" i="1"/>
  <c r="L2496" i="1"/>
  <c r="C2497" i="1"/>
  <c r="L2497" i="1"/>
  <c r="C2498" i="1"/>
  <c r="L2498" i="1"/>
  <c r="C2499" i="1"/>
  <c r="L2499" i="1"/>
  <c r="C2500" i="1"/>
  <c r="L2500" i="1"/>
  <c r="C2501" i="1"/>
  <c r="L2501" i="1"/>
  <c r="C2502" i="1"/>
  <c r="L2502" i="1"/>
  <c r="C2503" i="1"/>
  <c r="L2503" i="1"/>
  <c r="C2504" i="1"/>
  <c r="L2504" i="1"/>
  <c r="C2505" i="1"/>
  <c r="L2505" i="1"/>
  <c r="C2506" i="1"/>
  <c r="L2506" i="1"/>
  <c r="C2507" i="1"/>
  <c r="L2507" i="1"/>
  <c r="C2508" i="1"/>
  <c r="L2508" i="1"/>
  <c r="C2509" i="1"/>
  <c r="L2509" i="1"/>
  <c r="C2510" i="1"/>
  <c r="L2510" i="1"/>
  <c r="C2511" i="1"/>
  <c r="L2511" i="1"/>
  <c r="C2512" i="1"/>
  <c r="L2512" i="1"/>
  <c r="C2513" i="1"/>
  <c r="L2513" i="1"/>
  <c r="C2514" i="1"/>
  <c r="L2514" i="1"/>
  <c r="C2515" i="1"/>
  <c r="L2515" i="1"/>
  <c r="C2516" i="1"/>
  <c r="L2516" i="1"/>
  <c r="C2517" i="1"/>
  <c r="L2517" i="1"/>
  <c r="C2518" i="1"/>
  <c r="L2518" i="1"/>
  <c r="C2519" i="1"/>
  <c r="L2519" i="1"/>
  <c r="C2520" i="1"/>
  <c r="L2520" i="1"/>
  <c r="C2521" i="1"/>
  <c r="L2521" i="1"/>
  <c r="C2522" i="1"/>
  <c r="L2522" i="1"/>
  <c r="C2523" i="1"/>
  <c r="L2523" i="1"/>
  <c r="C2524" i="1"/>
  <c r="L2524" i="1"/>
  <c r="C2525" i="1"/>
  <c r="L2525" i="1"/>
  <c r="C2526" i="1"/>
  <c r="L2526" i="1"/>
  <c r="C2527" i="1"/>
  <c r="L2527" i="1"/>
  <c r="C2528" i="1"/>
  <c r="L2528" i="1"/>
  <c r="C2529" i="1"/>
  <c r="L2529" i="1"/>
  <c r="C2530" i="1"/>
  <c r="L2530" i="1"/>
  <c r="C2531" i="1"/>
  <c r="L2531" i="1"/>
  <c r="C2532" i="1"/>
  <c r="L2532" i="1"/>
  <c r="C2533" i="1"/>
  <c r="L2533" i="1"/>
  <c r="C2534" i="1"/>
  <c r="L2534" i="1"/>
  <c r="C2535" i="1"/>
  <c r="L2535" i="1"/>
  <c r="C2536" i="1"/>
  <c r="L2536" i="1"/>
  <c r="C2537" i="1"/>
  <c r="L2537" i="1"/>
  <c r="C2538" i="1"/>
  <c r="L2538" i="1"/>
  <c r="C2539" i="1"/>
  <c r="L2539" i="1"/>
  <c r="C2540" i="1"/>
  <c r="L2540" i="1"/>
  <c r="C2541" i="1"/>
  <c r="L2541" i="1"/>
  <c r="C2542" i="1"/>
  <c r="L2542" i="1"/>
  <c r="C2543" i="1"/>
  <c r="L2543" i="1"/>
  <c r="C2544" i="1"/>
  <c r="L2544" i="1"/>
  <c r="C2545" i="1"/>
  <c r="L2545" i="1"/>
  <c r="C2546" i="1"/>
  <c r="L2546" i="1"/>
  <c r="C2547" i="1"/>
  <c r="L2547" i="1"/>
  <c r="C2548" i="1"/>
  <c r="L2548" i="1"/>
  <c r="C2549" i="1"/>
  <c r="L2549" i="1"/>
  <c r="C2550" i="1"/>
  <c r="L2550" i="1"/>
  <c r="C2551" i="1"/>
  <c r="L2551" i="1"/>
  <c r="C2552" i="1"/>
  <c r="L2552" i="1"/>
  <c r="C2553" i="1"/>
  <c r="L2553" i="1"/>
  <c r="C2554" i="1"/>
  <c r="L2554" i="1"/>
  <c r="C2555" i="1"/>
  <c r="L2555" i="1"/>
  <c r="C2556" i="1"/>
  <c r="L2556" i="1"/>
  <c r="C2557" i="1"/>
  <c r="L2557" i="1"/>
  <c r="C2558" i="1"/>
  <c r="L2558" i="1"/>
  <c r="C2559" i="1"/>
  <c r="L2559" i="1"/>
  <c r="C2560" i="1"/>
  <c r="L2560" i="1"/>
  <c r="C2561" i="1"/>
  <c r="L2561" i="1"/>
  <c r="C2562" i="1"/>
  <c r="L2562" i="1"/>
  <c r="C2563" i="1"/>
  <c r="L2563" i="1"/>
  <c r="C2564" i="1"/>
  <c r="L2564" i="1"/>
  <c r="C2565" i="1"/>
  <c r="L2565" i="1"/>
  <c r="C2566" i="1"/>
  <c r="L2566" i="1"/>
  <c r="C2567" i="1"/>
  <c r="L2567" i="1"/>
  <c r="C2568" i="1"/>
  <c r="L2568" i="1"/>
  <c r="C2569" i="1"/>
  <c r="L2569" i="1"/>
  <c r="C2570" i="1"/>
  <c r="L2570" i="1"/>
  <c r="C2571" i="1"/>
  <c r="L2571" i="1"/>
  <c r="C2572" i="1"/>
  <c r="L2572" i="1"/>
  <c r="C2573" i="1"/>
  <c r="L2573" i="1"/>
  <c r="C2574" i="1"/>
  <c r="L2574" i="1"/>
  <c r="C2575" i="1"/>
  <c r="L2575" i="1"/>
  <c r="C2576" i="1"/>
  <c r="L2576" i="1"/>
  <c r="C2577" i="1"/>
  <c r="L2577" i="1"/>
  <c r="C2578" i="1"/>
  <c r="L2578" i="1"/>
  <c r="C2579" i="1"/>
  <c r="L2579" i="1"/>
  <c r="C2580" i="1"/>
  <c r="L2580" i="1"/>
  <c r="C2581" i="1"/>
  <c r="L2581" i="1"/>
  <c r="C2582" i="1"/>
  <c r="L2582" i="1"/>
  <c r="C2583" i="1"/>
  <c r="L2583" i="1"/>
  <c r="C2584" i="1"/>
  <c r="L2584" i="1"/>
  <c r="C2585" i="1"/>
  <c r="L2585" i="1"/>
  <c r="C2586" i="1"/>
  <c r="L2586" i="1"/>
  <c r="C2587" i="1"/>
  <c r="L2587" i="1"/>
  <c r="C2588" i="1"/>
  <c r="L2588" i="1"/>
  <c r="C2589" i="1"/>
  <c r="L2589" i="1"/>
  <c r="C2590" i="1"/>
  <c r="L2590" i="1"/>
  <c r="C2591" i="1"/>
  <c r="L2591" i="1"/>
  <c r="C2592" i="1"/>
  <c r="L2592" i="1"/>
  <c r="C2593" i="1"/>
  <c r="L2593" i="1"/>
  <c r="C2594" i="1"/>
  <c r="L2594" i="1"/>
  <c r="C2595" i="1"/>
  <c r="L2595" i="1"/>
  <c r="C2596" i="1"/>
  <c r="L2596" i="1"/>
  <c r="C2597" i="1"/>
  <c r="L2597" i="1"/>
  <c r="C2598" i="1"/>
  <c r="L2598" i="1"/>
  <c r="C2599" i="1"/>
  <c r="L2599" i="1"/>
  <c r="C2600" i="1"/>
  <c r="L2600" i="1"/>
  <c r="C2601" i="1"/>
  <c r="L2601" i="1"/>
  <c r="C2602" i="1"/>
  <c r="L2602" i="1"/>
  <c r="C2603" i="1"/>
  <c r="L2603" i="1"/>
  <c r="C2604" i="1"/>
  <c r="L2604" i="1"/>
  <c r="C2605" i="1"/>
  <c r="L2605" i="1"/>
  <c r="C2606" i="1"/>
  <c r="L2606" i="1"/>
  <c r="C2607" i="1"/>
  <c r="L2607" i="1"/>
  <c r="C2608" i="1"/>
  <c r="L2608" i="1"/>
  <c r="C2609" i="1"/>
  <c r="L2609" i="1"/>
  <c r="C2610" i="1"/>
  <c r="L2610" i="1"/>
  <c r="C2611" i="1"/>
  <c r="L2611" i="1"/>
  <c r="C2612" i="1"/>
  <c r="L2612" i="1"/>
  <c r="C2613" i="1"/>
  <c r="L2613" i="1"/>
  <c r="C2614" i="1"/>
  <c r="L2614" i="1"/>
  <c r="C2615" i="1"/>
  <c r="L2615" i="1"/>
  <c r="C2616" i="1"/>
  <c r="L2616" i="1"/>
  <c r="C2617" i="1"/>
  <c r="L2617" i="1"/>
  <c r="C2618" i="1"/>
  <c r="L2618" i="1"/>
  <c r="C2619" i="1"/>
  <c r="L2619" i="1"/>
  <c r="C2620" i="1"/>
  <c r="L2620" i="1"/>
  <c r="C2621" i="1"/>
  <c r="L2621" i="1"/>
  <c r="C2622" i="1"/>
  <c r="L2622" i="1"/>
  <c r="C2623" i="1"/>
  <c r="L2623" i="1"/>
  <c r="C2624" i="1"/>
  <c r="L2624" i="1"/>
  <c r="C2625" i="1"/>
  <c r="L2625" i="1"/>
  <c r="C2626" i="1"/>
  <c r="L2626" i="1"/>
  <c r="C2627" i="1"/>
  <c r="L2627" i="1"/>
  <c r="C2628" i="1"/>
  <c r="L2628" i="1"/>
  <c r="C2629" i="1"/>
  <c r="L2629" i="1"/>
  <c r="C2630" i="1"/>
  <c r="L2630" i="1"/>
  <c r="C2631" i="1"/>
  <c r="L2631" i="1"/>
  <c r="C2632" i="1"/>
  <c r="L2632" i="1"/>
  <c r="C2633" i="1"/>
  <c r="L2633" i="1"/>
  <c r="C2634" i="1"/>
  <c r="L2634" i="1"/>
  <c r="C2635" i="1"/>
  <c r="L2635" i="1"/>
  <c r="C2636" i="1"/>
  <c r="L2636" i="1"/>
  <c r="C2637" i="1"/>
  <c r="L2637" i="1"/>
  <c r="C2638" i="1"/>
  <c r="L2638" i="1"/>
  <c r="C2639" i="1"/>
  <c r="L2639" i="1"/>
  <c r="C2640" i="1"/>
  <c r="L2640" i="1"/>
  <c r="C2641" i="1"/>
  <c r="L2641" i="1"/>
  <c r="C2642" i="1"/>
  <c r="L2642" i="1"/>
  <c r="C2643" i="1"/>
  <c r="L2643" i="1"/>
  <c r="C2644" i="1"/>
  <c r="L2644" i="1"/>
  <c r="C2645" i="1"/>
  <c r="L2645" i="1"/>
  <c r="C2646" i="1"/>
  <c r="L2646" i="1"/>
  <c r="C2647" i="1"/>
  <c r="L2647" i="1"/>
  <c r="C2648" i="1"/>
  <c r="L2648" i="1"/>
  <c r="C2649" i="1"/>
  <c r="L2649" i="1"/>
  <c r="C2650" i="1"/>
  <c r="L2650" i="1"/>
  <c r="C2651" i="1"/>
  <c r="L2651" i="1"/>
  <c r="C2652" i="1"/>
  <c r="L2652" i="1"/>
  <c r="C2653" i="1"/>
  <c r="L2653" i="1"/>
  <c r="C2654" i="1"/>
  <c r="L2654" i="1"/>
  <c r="C2655" i="1"/>
  <c r="L2655" i="1"/>
  <c r="C2656" i="1"/>
  <c r="L2656" i="1"/>
  <c r="C2657" i="1"/>
  <c r="L2657" i="1"/>
  <c r="C2658" i="1"/>
  <c r="L2658" i="1"/>
  <c r="C2659" i="1"/>
  <c r="L2659" i="1"/>
  <c r="C2660" i="1"/>
  <c r="L2660" i="1"/>
  <c r="C2661" i="1"/>
  <c r="L2661" i="1"/>
  <c r="C2662" i="1"/>
  <c r="L2662" i="1"/>
  <c r="C2663" i="1"/>
  <c r="L2663" i="1"/>
  <c r="C2664" i="1"/>
  <c r="L2664" i="1"/>
  <c r="C2665" i="1"/>
  <c r="L2665" i="1"/>
  <c r="C2666" i="1"/>
  <c r="L2666" i="1"/>
  <c r="C2667" i="1"/>
  <c r="L2667" i="1"/>
  <c r="C2668" i="1"/>
  <c r="L2668" i="1"/>
  <c r="C2669" i="1"/>
  <c r="L2669" i="1"/>
  <c r="C2670" i="1"/>
  <c r="L2670" i="1"/>
  <c r="C2671" i="1"/>
  <c r="L2671" i="1"/>
  <c r="C2672" i="1"/>
  <c r="L2672" i="1"/>
  <c r="C2673" i="1"/>
  <c r="L2673" i="1"/>
  <c r="C2674" i="1"/>
  <c r="L2674" i="1"/>
  <c r="C2675" i="1"/>
  <c r="L2675" i="1"/>
  <c r="C2676" i="1"/>
  <c r="L2676" i="1"/>
  <c r="C2677" i="1"/>
  <c r="L2677" i="1"/>
  <c r="C2678" i="1"/>
  <c r="L2678" i="1"/>
  <c r="C2679" i="1"/>
  <c r="L2679" i="1"/>
  <c r="C2680" i="1"/>
  <c r="L2680" i="1"/>
  <c r="C2681" i="1"/>
  <c r="L2681" i="1"/>
  <c r="C2682" i="1"/>
  <c r="L2682" i="1"/>
  <c r="C2683" i="1"/>
  <c r="L2683" i="1"/>
  <c r="C2684" i="1"/>
  <c r="L2684" i="1"/>
  <c r="C2685" i="1"/>
  <c r="L2685" i="1"/>
  <c r="C2686" i="1"/>
  <c r="L2686" i="1"/>
  <c r="C2687" i="1"/>
  <c r="L2687" i="1"/>
  <c r="C2688" i="1"/>
  <c r="L2688" i="1"/>
  <c r="C2689" i="1"/>
  <c r="L2689" i="1"/>
  <c r="C2690" i="1"/>
  <c r="L2690" i="1"/>
  <c r="C2691" i="1"/>
  <c r="L2691" i="1"/>
  <c r="C2692" i="1"/>
  <c r="L2692" i="1"/>
  <c r="C2693" i="1"/>
  <c r="L2693" i="1"/>
  <c r="C2694" i="1"/>
  <c r="L2694" i="1"/>
  <c r="C2695" i="1"/>
  <c r="L2695" i="1"/>
  <c r="C2696" i="1"/>
  <c r="L2696" i="1"/>
  <c r="C2697" i="1"/>
  <c r="L2697" i="1"/>
  <c r="C2698" i="1"/>
  <c r="L2698" i="1"/>
  <c r="C2699" i="1"/>
  <c r="L2699" i="1"/>
  <c r="C2700" i="1"/>
  <c r="L2700" i="1"/>
  <c r="C2701" i="1"/>
  <c r="L2701" i="1"/>
  <c r="C2702" i="1"/>
  <c r="L2702" i="1"/>
  <c r="C2703" i="1"/>
  <c r="L2703" i="1"/>
  <c r="C2704" i="1"/>
  <c r="L2704" i="1"/>
  <c r="C2705" i="1"/>
  <c r="L2705" i="1"/>
  <c r="C2706" i="1"/>
  <c r="L2706" i="1"/>
  <c r="C2707" i="1"/>
  <c r="L2707" i="1"/>
  <c r="C2708" i="1"/>
  <c r="L2708" i="1"/>
  <c r="C2709" i="1"/>
  <c r="L2709" i="1"/>
  <c r="C2710" i="1"/>
  <c r="L2710" i="1"/>
  <c r="C2711" i="1"/>
  <c r="L2711" i="1"/>
  <c r="C2712" i="1"/>
  <c r="L2712" i="1"/>
  <c r="C2713" i="1"/>
  <c r="L2713" i="1"/>
  <c r="C2714" i="1"/>
  <c r="L2714" i="1"/>
  <c r="C2715" i="1"/>
  <c r="L2715" i="1"/>
  <c r="C2716" i="1"/>
  <c r="L2716" i="1"/>
  <c r="C2717" i="1"/>
  <c r="L2717" i="1"/>
  <c r="C2718" i="1"/>
  <c r="L2718" i="1"/>
  <c r="C2719" i="1"/>
  <c r="L2719" i="1"/>
  <c r="C2720" i="1"/>
  <c r="L2720" i="1"/>
  <c r="C2721" i="1"/>
  <c r="L2721" i="1"/>
  <c r="C2722" i="1"/>
  <c r="L2722" i="1"/>
  <c r="C2723" i="1"/>
  <c r="L2723" i="1"/>
  <c r="C2724" i="1"/>
  <c r="L2724" i="1"/>
  <c r="C2725" i="1"/>
  <c r="L2725" i="1"/>
  <c r="C2726" i="1"/>
  <c r="L2726" i="1"/>
  <c r="C2727" i="1"/>
  <c r="L2727" i="1"/>
  <c r="C2728" i="1"/>
  <c r="L2728" i="1"/>
  <c r="C2729" i="1"/>
  <c r="L2729" i="1"/>
  <c r="C2730" i="1"/>
  <c r="L2730" i="1"/>
  <c r="C2731" i="1"/>
  <c r="L2731" i="1"/>
  <c r="C2732" i="1"/>
  <c r="L2732" i="1"/>
  <c r="C2733" i="1"/>
  <c r="L2733" i="1"/>
  <c r="C2734" i="1"/>
  <c r="L2734" i="1"/>
  <c r="C2735" i="1"/>
  <c r="L2735" i="1"/>
  <c r="C2736" i="1"/>
  <c r="L2736" i="1"/>
  <c r="C2737" i="1"/>
  <c r="L2737" i="1"/>
  <c r="C2738" i="1"/>
  <c r="L2738" i="1"/>
  <c r="C2739" i="1"/>
  <c r="L2739" i="1"/>
  <c r="C2740" i="1"/>
  <c r="L2740" i="1"/>
  <c r="C2741" i="1"/>
  <c r="L2741" i="1"/>
  <c r="C2742" i="1"/>
  <c r="L2742" i="1"/>
  <c r="C2743" i="1"/>
  <c r="L2743" i="1"/>
  <c r="C2744" i="1"/>
  <c r="L2744" i="1"/>
  <c r="C2745" i="1"/>
  <c r="L2745" i="1"/>
  <c r="C2746" i="1"/>
  <c r="L2746" i="1"/>
  <c r="C2747" i="1"/>
  <c r="L2747" i="1"/>
  <c r="C2748" i="1"/>
  <c r="L2748" i="1"/>
  <c r="C2749" i="1"/>
  <c r="L2749" i="1"/>
  <c r="C2750" i="1"/>
  <c r="L2750" i="1"/>
  <c r="C2751" i="1"/>
  <c r="L2751" i="1"/>
  <c r="C2752" i="1"/>
  <c r="L2752" i="1"/>
  <c r="C2753" i="1"/>
  <c r="L2753" i="1"/>
  <c r="C2754" i="1"/>
  <c r="L2754" i="1"/>
  <c r="C2755" i="1"/>
  <c r="L2755" i="1"/>
  <c r="C2756" i="1"/>
  <c r="L2756" i="1"/>
  <c r="C2757" i="1"/>
  <c r="L2757" i="1"/>
  <c r="C2758" i="1"/>
  <c r="L2758" i="1"/>
  <c r="C2759" i="1"/>
  <c r="L2759" i="1"/>
  <c r="C2760" i="1"/>
  <c r="L2760" i="1"/>
  <c r="C2761" i="1"/>
  <c r="L2761" i="1"/>
  <c r="C2762" i="1"/>
  <c r="L2762" i="1"/>
  <c r="C2763" i="1"/>
  <c r="L2763" i="1"/>
  <c r="C2764" i="1"/>
  <c r="L2764" i="1"/>
  <c r="C2765" i="1"/>
  <c r="L2765" i="1"/>
  <c r="C2766" i="1"/>
  <c r="L2766" i="1"/>
  <c r="C2767" i="1"/>
  <c r="L2767" i="1"/>
  <c r="C2768" i="1"/>
  <c r="L2768" i="1"/>
  <c r="C2769" i="1"/>
  <c r="L2769" i="1"/>
  <c r="C2770" i="1"/>
  <c r="L2770" i="1"/>
  <c r="C2771" i="1"/>
  <c r="L2771" i="1"/>
  <c r="C2772" i="1"/>
  <c r="L2772" i="1"/>
  <c r="C2773" i="1"/>
  <c r="L2773" i="1"/>
  <c r="C2774" i="1"/>
  <c r="L2774" i="1"/>
  <c r="C2775" i="1"/>
  <c r="L2775" i="1"/>
  <c r="C2776" i="1"/>
  <c r="L2776" i="1"/>
  <c r="C2777" i="1"/>
  <c r="L2777" i="1"/>
  <c r="C2778" i="1"/>
  <c r="L2778" i="1"/>
  <c r="C2779" i="1"/>
  <c r="L2779" i="1"/>
  <c r="C2780" i="1"/>
  <c r="L2780" i="1"/>
  <c r="C2781" i="1"/>
  <c r="L2781" i="1"/>
  <c r="C2782" i="1"/>
  <c r="L2782" i="1"/>
  <c r="C2783" i="1"/>
  <c r="L2783" i="1"/>
  <c r="C2784" i="1"/>
  <c r="L2784" i="1"/>
  <c r="C2785" i="1"/>
  <c r="L2785" i="1"/>
  <c r="C2786" i="1"/>
  <c r="L2786" i="1"/>
  <c r="C2787" i="1"/>
  <c r="L2787" i="1"/>
  <c r="C2788" i="1"/>
  <c r="L2788" i="1"/>
  <c r="C2789" i="1"/>
  <c r="L2789" i="1"/>
  <c r="C2790" i="1"/>
  <c r="L2790" i="1"/>
  <c r="C2791" i="1"/>
  <c r="L2791" i="1"/>
  <c r="C2792" i="1"/>
  <c r="L2792" i="1"/>
  <c r="C2793" i="1"/>
  <c r="L2793" i="1"/>
  <c r="C2794" i="1"/>
  <c r="L2794" i="1"/>
  <c r="C2795" i="1"/>
  <c r="L2795" i="1"/>
  <c r="C2796" i="1"/>
  <c r="L2796" i="1"/>
  <c r="C2797" i="1"/>
  <c r="L2797" i="1"/>
  <c r="C2798" i="1"/>
  <c r="L2798" i="1"/>
  <c r="C2799" i="1"/>
  <c r="L2799" i="1"/>
  <c r="C2800" i="1"/>
  <c r="L2800" i="1"/>
  <c r="C2801" i="1"/>
  <c r="L2801" i="1"/>
  <c r="C2802" i="1"/>
  <c r="L2802" i="1"/>
  <c r="C2803" i="1"/>
  <c r="L2803" i="1"/>
  <c r="C2804" i="1"/>
  <c r="L2804" i="1"/>
  <c r="C2805" i="1"/>
  <c r="L2805" i="1"/>
  <c r="C2806" i="1"/>
  <c r="L2806" i="1"/>
  <c r="C2807" i="1"/>
  <c r="L2807" i="1"/>
  <c r="C2808" i="1"/>
  <c r="L2808" i="1"/>
  <c r="C2809" i="1"/>
  <c r="L2809" i="1"/>
  <c r="C2810" i="1"/>
  <c r="L2810" i="1"/>
  <c r="C2811" i="1"/>
  <c r="L2811" i="1"/>
  <c r="C2812" i="1"/>
  <c r="L2812" i="1"/>
  <c r="C2813" i="1"/>
  <c r="L2813" i="1"/>
  <c r="C2814" i="1"/>
  <c r="L2814" i="1"/>
  <c r="C2815" i="1"/>
  <c r="L2815" i="1"/>
  <c r="C2816" i="1"/>
  <c r="L2816" i="1"/>
  <c r="C2817" i="1"/>
  <c r="L2817" i="1"/>
  <c r="C2818" i="1"/>
  <c r="L2818" i="1"/>
  <c r="C2819" i="1"/>
  <c r="L2819" i="1"/>
  <c r="C2820" i="1"/>
  <c r="L2820" i="1"/>
  <c r="C2821" i="1"/>
  <c r="L2821" i="1"/>
  <c r="C2822" i="1"/>
  <c r="L2822" i="1"/>
  <c r="C2823" i="1"/>
  <c r="L2823" i="1"/>
  <c r="C2824" i="1"/>
  <c r="L2824" i="1"/>
  <c r="C2825" i="1"/>
  <c r="L2825" i="1"/>
  <c r="C2826" i="1"/>
  <c r="L2826" i="1"/>
  <c r="C2827" i="1"/>
  <c r="L2827" i="1"/>
  <c r="C2828" i="1"/>
  <c r="L2828" i="1"/>
  <c r="C2829" i="1"/>
  <c r="L2829" i="1"/>
  <c r="C2830" i="1"/>
  <c r="L2830" i="1"/>
  <c r="C2831" i="1"/>
  <c r="L2831" i="1"/>
  <c r="C2832" i="1"/>
  <c r="L2832" i="1"/>
  <c r="C2833" i="1"/>
  <c r="L2833" i="1"/>
  <c r="C2834" i="1"/>
  <c r="L2834" i="1"/>
  <c r="C2835" i="1"/>
  <c r="L2835" i="1"/>
  <c r="C2836" i="1"/>
  <c r="L2836" i="1"/>
  <c r="C2837" i="1"/>
  <c r="L2837" i="1"/>
  <c r="C2838" i="1"/>
  <c r="L2838" i="1"/>
  <c r="C2839" i="1"/>
  <c r="L2839" i="1"/>
  <c r="C2840" i="1"/>
  <c r="L2840" i="1"/>
  <c r="C2841" i="1"/>
  <c r="L2841" i="1"/>
  <c r="C2842" i="1"/>
  <c r="L2842" i="1"/>
  <c r="C2843" i="1"/>
  <c r="L2843" i="1"/>
  <c r="C2844" i="1"/>
  <c r="L2844" i="1"/>
  <c r="C2845" i="1"/>
  <c r="L2845" i="1"/>
  <c r="C2846" i="1"/>
  <c r="L2846" i="1"/>
  <c r="C2847" i="1"/>
  <c r="L2847" i="1"/>
  <c r="C2848" i="1"/>
  <c r="L2848" i="1"/>
  <c r="C2849" i="1"/>
  <c r="L2849" i="1"/>
  <c r="C2850" i="1"/>
  <c r="L2850" i="1"/>
  <c r="C2851" i="1"/>
  <c r="L2851" i="1"/>
  <c r="C2852" i="1"/>
  <c r="L2852" i="1"/>
  <c r="C2853" i="1"/>
  <c r="L2853" i="1"/>
  <c r="C2854" i="1"/>
  <c r="L2854" i="1"/>
  <c r="C2855" i="1"/>
  <c r="L2855" i="1"/>
  <c r="C2856" i="1"/>
  <c r="L2856" i="1"/>
  <c r="C2857" i="1"/>
  <c r="L2857" i="1"/>
  <c r="C2858" i="1"/>
  <c r="L2858" i="1"/>
  <c r="C2859" i="1"/>
  <c r="L2859" i="1"/>
  <c r="C2860" i="1"/>
  <c r="L2860" i="1"/>
  <c r="C2861" i="1"/>
  <c r="L2861" i="1"/>
  <c r="C2862" i="1"/>
  <c r="L2862" i="1"/>
  <c r="C2863" i="1"/>
  <c r="L2863" i="1"/>
  <c r="C2864" i="1"/>
  <c r="L2864" i="1"/>
  <c r="C2865" i="1"/>
  <c r="L2865" i="1"/>
  <c r="C2866" i="1"/>
  <c r="L2866" i="1"/>
  <c r="C2867" i="1"/>
  <c r="L2867" i="1"/>
  <c r="C2868" i="1"/>
  <c r="L2868" i="1"/>
  <c r="C2869" i="1"/>
  <c r="L2869" i="1"/>
  <c r="C2870" i="1"/>
  <c r="L2870" i="1"/>
  <c r="C2871" i="1"/>
  <c r="L2871" i="1"/>
  <c r="C2872" i="1"/>
  <c r="L2872" i="1"/>
  <c r="C2873" i="1"/>
  <c r="L2873" i="1"/>
  <c r="C2874" i="1"/>
  <c r="L2874" i="1"/>
  <c r="C2875" i="1"/>
  <c r="L2875" i="1"/>
  <c r="C2876" i="1"/>
  <c r="L2876" i="1"/>
  <c r="C2877" i="1"/>
  <c r="L2877" i="1"/>
  <c r="C2878" i="1"/>
  <c r="L2878" i="1"/>
  <c r="C2879" i="1"/>
  <c r="L2879" i="1"/>
  <c r="C2880" i="1"/>
  <c r="L2880" i="1"/>
  <c r="C2881" i="1"/>
  <c r="L2881" i="1"/>
  <c r="C2882" i="1"/>
  <c r="L2882" i="1"/>
  <c r="C2883" i="1"/>
  <c r="L2883" i="1"/>
  <c r="C2884" i="1"/>
  <c r="L2884" i="1"/>
  <c r="C2885" i="1"/>
  <c r="L2885" i="1"/>
  <c r="C2886" i="1"/>
  <c r="L2886" i="1"/>
  <c r="C2887" i="1"/>
  <c r="L2887" i="1"/>
  <c r="C2888" i="1"/>
  <c r="L2888" i="1"/>
  <c r="C2889" i="1"/>
  <c r="L2889" i="1"/>
  <c r="C2890" i="1"/>
  <c r="L2890" i="1"/>
  <c r="C2891" i="1"/>
  <c r="L2891" i="1"/>
  <c r="C2892" i="1"/>
  <c r="L2892" i="1"/>
  <c r="C2893" i="1"/>
  <c r="L2893" i="1"/>
  <c r="C2894" i="1"/>
  <c r="L2894" i="1"/>
  <c r="C2895" i="1"/>
  <c r="L2895" i="1"/>
  <c r="C2896" i="1"/>
  <c r="L2896" i="1"/>
  <c r="C2897" i="1"/>
  <c r="L2897" i="1"/>
  <c r="C2898" i="1"/>
  <c r="L2898" i="1"/>
  <c r="C2899" i="1"/>
  <c r="L2899" i="1"/>
  <c r="C2900" i="1"/>
  <c r="L2900" i="1"/>
  <c r="C2901" i="1"/>
  <c r="L2901" i="1"/>
  <c r="C2902" i="1"/>
  <c r="L2902" i="1"/>
  <c r="C2903" i="1"/>
  <c r="L2903" i="1"/>
  <c r="C2904" i="1"/>
  <c r="L2904" i="1"/>
  <c r="C2905" i="1"/>
  <c r="L2905" i="1"/>
  <c r="C2906" i="1"/>
  <c r="L2906" i="1"/>
  <c r="C2907" i="1"/>
  <c r="L2907" i="1"/>
  <c r="C2908" i="1"/>
  <c r="L2908" i="1"/>
  <c r="C2909" i="1"/>
  <c r="L2909" i="1"/>
  <c r="C2910" i="1"/>
  <c r="L2910" i="1"/>
  <c r="C2911" i="1"/>
  <c r="L2911" i="1"/>
  <c r="C2912" i="1"/>
  <c r="L2912" i="1"/>
  <c r="C2913" i="1"/>
  <c r="L2913" i="1"/>
  <c r="C2914" i="1"/>
  <c r="L2914" i="1"/>
  <c r="C2915" i="1"/>
  <c r="L2915" i="1"/>
  <c r="C2916" i="1"/>
  <c r="L2916" i="1"/>
  <c r="C2917" i="1"/>
  <c r="L2917" i="1"/>
  <c r="C2918" i="1"/>
  <c r="L2918" i="1"/>
  <c r="C2919" i="1"/>
  <c r="L2919" i="1"/>
  <c r="C2920" i="1"/>
  <c r="L2920" i="1"/>
  <c r="C2921" i="1"/>
  <c r="L2921" i="1"/>
  <c r="C2922" i="1"/>
  <c r="L2922" i="1"/>
  <c r="C2923" i="1"/>
  <c r="L2923" i="1"/>
  <c r="C2924" i="1"/>
  <c r="L2924" i="1"/>
  <c r="C2925" i="1"/>
  <c r="L2925" i="1"/>
  <c r="C2926" i="1"/>
  <c r="L2926" i="1"/>
  <c r="C2927" i="1"/>
  <c r="L2927" i="1"/>
  <c r="C2928" i="1"/>
  <c r="L2928" i="1"/>
  <c r="C2929" i="1"/>
  <c r="L2929" i="1"/>
  <c r="C2930" i="1"/>
  <c r="L2930" i="1"/>
  <c r="C2931" i="1"/>
  <c r="L2931" i="1"/>
  <c r="C2932" i="1"/>
  <c r="L2932" i="1"/>
  <c r="C2933" i="1"/>
  <c r="L2933" i="1"/>
  <c r="C2934" i="1"/>
  <c r="L2934" i="1"/>
  <c r="C2935" i="1"/>
  <c r="L2935" i="1"/>
  <c r="C2936" i="1"/>
  <c r="L2936" i="1"/>
  <c r="C2937" i="1"/>
  <c r="L2937" i="1"/>
  <c r="C2938" i="1"/>
  <c r="L2938" i="1"/>
  <c r="C2939" i="1"/>
  <c r="L2939" i="1"/>
  <c r="C2940" i="1"/>
  <c r="L2940" i="1"/>
  <c r="C2941" i="1"/>
  <c r="L2941" i="1"/>
  <c r="C2942" i="1"/>
  <c r="L2942" i="1"/>
  <c r="C2943" i="1"/>
  <c r="L2943" i="1"/>
  <c r="C2944" i="1"/>
  <c r="L2944" i="1"/>
  <c r="C2945" i="1"/>
  <c r="L2945" i="1"/>
  <c r="C2946" i="1"/>
  <c r="L2946" i="1"/>
  <c r="C2947" i="1"/>
  <c r="L2947" i="1"/>
  <c r="C2948" i="1"/>
  <c r="L2948" i="1"/>
  <c r="C2949" i="1"/>
  <c r="L2949" i="1"/>
  <c r="C2950" i="1"/>
  <c r="L2950" i="1"/>
  <c r="C2951" i="1"/>
  <c r="L2951" i="1"/>
  <c r="C2952" i="1"/>
  <c r="L2952" i="1"/>
  <c r="C2953" i="1"/>
  <c r="L2953" i="1"/>
  <c r="C2954" i="1"/>
  <c r="L2954" i="1"/>
  <c r="C2955" i="1"/>
  <c r="L2955" i="1"/>
  <c r="C2956" i="1"/>
  <c r="L2956" i="1"/>
  <c r="C2957" i="1"/>
  <c r="L2957" i="1"/>
  <c r="C2958" i="1"/>
  <c r="L2958" i="1"/>
  <c r="C2959" i="1"/>
  <c r="L2959" i="1"/>
  <c r="C2960" i="1"/>
  <c r="L2960" i="1"/>
  <c r="C2961" i="1"/>
  <c r="L2961" i="1"/>
  <c r="C2962" i="1"/>
  <c r="L2962" i="1"/>
  <c r="C2963" i="1"/>
  <c r="L2963" i="1"/>
  <c r="C2964" i="1"/>
  <c r="L2964" i="1"/>
  <c r="C2965" i="1"/>
  <c r="L2965" i="1"/>
  <c r="C2966" i="1"/>
  <c r="L2966" i="1"/>
  <c r="C2967" i="1"/>
  <c r="L2967" i="1"/>
  <c r="C2968" i="1"/>
  <c r="L2968" i="1"/>
  <c r="C2969" i="1"/>
  <c r="L2969" i="1"/>
  <c r="C2970" i="1"/>
  <c r="L2970" i="1"/>
  <c r="C2971" i="1"/>
  <c r="L2971" i="1"/>
  <c r="C2972" i="1"/>
  <c r="L2972" i="1"/>
  <c r="C2973" i="1"/>
  <c r="L2973" i="1"/>
  <c r="C2974" i="1"/>
  <c r="L2974" i="1"/>
  <c r="C2975" i="1"/>
  <c r="L2975" i="1"/>
  <c r="C2976" i="1"/>
  <c r="L2976" i="1"/>
  <c r="C2977" i="1"/>
  <c r="L2977" i="1"/>
  <c r="C2978" i="1"/>
  <c r="L2978" i="1"/>
  <c r="C2979" i="1"/>
  <c r="L2979" i="1"/>
  <c r="C2980" i="1"/>
  <c r="L2980" i="1"/>
  <c r="C2981" i="1"/>
  <c r="L2981" i="1"/>
  <c r="C2982" i="1"/>
  <c r="L2982" i="1"/>
  <c r="C2983" i="1"/>
  <c r="L2983" i="1"/>
  <c r="C2984" i="1"/>
  <c r="L2984" i="1"/>
  <c r="C2985" i="1"/>
  <c r="L2985" i="1"/>
  <c r="C2986" i="1"/>
  <c r="L2986" i="1"/>
  <c r="C2987" i="1"/>
  <c r="L2987" i="1"/>
  <c r="C2988" i="1"/>
  <c r="L2988" i="1"/>
  <c r="C2989" i="1"/>
  <c r="L2989" i="1"/>
  <c r="C2990" i="1"/>
  <c r="L2990" i="1"/>
  <c r="C2991" i="1"/>
  <c r="L2991" i="1"/>
  <c r="C2992" i="1"/>
  <c r="L2992" i="1"/>
  <c r="C2993" i="1"/>
  <c r="L2993" i="1"/>
  <c r="C2994" i="1"/>
  <c r="L2994" i="1"/>
  <c r="C2995" i="1"/>
  <c r="L2995" i="1"/>
  <c r="C2996" i="1"/>
  <c r="L2996" i="1"/>
  <c r="C2997" i="1"/>
  <c r="L2997" i="1"/>
  <c r="C2998" i="1"/>
  <c r="L2998" i="1"/>
  <c r="C2999" i="1"/>
  <c r="L2999" i="1"/>
  <c r="C3000" i="1"/>
  <c r="L3000" i="1"/>
  <c r="C3001" i="1"/>
  <c r="L3001" i="1"/>
  <c r="C3002" i="1"/>
  <c r="L3002" i="1"/>
  <c r="C3003" i="1"/>
  <c r="L3003" i="1"/>
  <c r="C3004" i="1"/>
  <c r="L3004" i="1"/>
  <c r="C3005" i="1"/>
  <c r="L3005" i="1"/>
  <c r="C3006" i="1"/>
  <c r="L3006" i="1"/>
  <c r="C3007" i="1"/>
  <c r="L3007" i="1"/>
  <c r="C3008" i="1"/>
  <c r="L3008" i="1"/>
  <c r="C3009" i="1"/>
  <c r="L3009" i="1"/>
  <c r="C3010" i="1"/>
  <c r="L3010" i="1"/>
  <c r="C3011" i="1"/>
  <c r="L3011" i="1"/>
  <c r="C3012" i="1"/>
  <c r="L3012" i="1"/>
  <c r="C3013" i="1"/>
  <c r="L3013" i="1"/>
  <c r="C3014" i="1"/>
  <c r="L3014" i="1"/>
  <c r="C3015" i="1"/>
  <c r="L3015" i="1"/>
  <c r="C3016" i="1"/>
  <c r="L3016" i="1"/>
  <c r="C3017" i="1"/>
  <c r="L3017" i="1"/>
  <c r="C3018" i="1"/>
  <c r="L3018" i="1"/>
  <c r="C3019" i="1"/>
  <c r="L3019" i="1"/>
  <c r="C3020" i="1"/>
  <c r="L3020" i="1"/>
  <c r="C3021" i="1"/>
  <c r="L3021" i="1"/>
  <c r="C3022" i="1"/>
  <c r="L3022" i="1"/>
  <c r="C3023" i="1"/>
  <c r="L3023" i="1"/>
  <c r="C3024" i="1"/>
  <c r="L3024" i="1"/>
  <c r="C3025" i="1"/>
  <c r="L3025" i="1"/>
  <c r="C3026" i="1"/>
  <c r="L3026" i="1"/>
  <c r="C3027" i="1"/>
  <c r="L3027" i="1"/>
  <c r="C3028" i="1"/>
  <c r="L3028" i="1"/>
  <c r="C3029" i="1"/>
  <c r="L3029" i="1"/>
  <c r="C3030" i="1"/>
  <c r="L3030" i="1"/>
  <c r="C3031" i="1"/>
  <c r="L3031" i="1"/>
  <c r="C3032" i="1"/>
  <c r="L3032" i="1"/>
  <c r="C3033" i="1"/>
  <c r="L3033" i="1"/>
  <c r="C3034" i="1"/>
  <c r="L3034" i="1"/>
  <c r="C3035" i="1"/>
  <c r="L3035" i="1"/>
  <c r="C3036" i="1"/>
  <c r="L3036" i="1"/>
  <c r="C3037" i="1"/>
  <c r="L3037" i="1"/>
  <c r="C3038" i="1"/>
  <c r="L3038" i="1"/>
  <c r="C3039" i="1"/>
  <c r="L3039" i="1"/>
  <c r="C3040" i="1"/>
  <c r="L3040" i="1"/>
  <c r="C3041" i="1"/>
  <c r="L3041" i="1"/>
  <c r="C3042" i="1"/>
  <c r="L3042" i="1"/>
  <c r="C3043" i="1"/>
  <c r="L3043" i="1"/>
  <c r="C3044" i="1"/>
  <c r="L3044" i="1"/>
  <c r="C3045" i="1"/>
  <c r="L3045" i="1"/>
  <c r="C3046" i="1"/>
  <c r="L3046" i="1"/>
  <c r="C3047" i="1"/>
  <c r="L3047" i="1"/>
  <c r="C3048" i="1"/>
  <c r="L3048" i="1"/>
  <c r="C3049" i="1"/>
  <c r="L3049" i="1"/>
  <c r="C3050" i="1"/>
  <c r="L3050" i="1"/>
  <c r="C3051" i="1"/>
  <c r="L3051" i="1"/>
  <c r="C3052" i="1"/>
  <c r="L3052" i="1"/>
  <c r="C3053" i="1"/>
  <c r="L3053" i="1"/>
  <c r="C3054" i="1"/>
  <c r="L3054" i="1"/>
  <c r="C3055" i="1"/>
  <c r="L3055" i="1"/>
  <c r="C3056" i="1"/>
  <c r="L3056" i="1"/>
  <c r="C3057" i="1"/>
  <c r="L3057" i="1"/>
  <c r="C3058" i="1"/>
  <c r="L3058" i="1"/>
  <c r="C3059" i="1"/>
  <c r="L3059" i="1"/>
  <c r="C3060" i="1"/>
  <c r="L3060" i="1"/>
  <c r="C3061" i="1"/>
  <c r="L3061" i="1"/>
  <c r="C3062" i="1"/>
  <c r="L3062" i="1"/>
  <c r="C3063" i="1"/>
  <c r="L3063" i="1"/>
  <c r="C3064" i="1"/>
  <c r="L3064" i="1"/>
  <c r="C3065" i="1"/>
  <c r="L3065" i="1"/>
  <c r="C3066" i="1"/>
  <c r="L3066" i="1"/>
  <c r="C3067" i="1"/>
  <c r="L3067" i="1"/>
  <c r="C3068" i="1"/>
  <c r="L3068" i="1"/>
  <c r="C3069" i="1"/>
  <c r="L3069" i="1"/>
  <c r="C3070" i="1"/>
  <c r="L3070" i="1"/>
  <c r="C3071" i="1"/>
  <c r="L3071" i="1"/>
  <c r="C3072" i="1"/>
  <c r="L3072" i="1"/>
  <c r="C3073" i="1"/>
  <c r="L3073" i="1"/>
  <c r="C3074" i="1"/>
  <c r="L3074" i="1"/>
  <c r="C3075" i="1"/>
  <c r="L3075" i="1"/>
  <c r="C3076" i="1"/>
  <c r="L3076" i="1"/>
  <c r="C3077" i="1"/>
  <c r="L3077" i="1"/>
  <c r="C3078" i="1"/>
  <c r="L3078" i="1"/>
  <c r="C3079" i="1"/>
  <c r="L3079" i="1"/>
  <c r="C3080" i="1"/>
  <c r="L3080" i="1"/>
  <c r="C3081" i="1"/>
  <c r="L3081" i="1"/>
  <c r="C3082" i="1"/>
  <c r="L3082" i="1"/>
  <c r="C3083" i="1"/>
  <c r="L3083" i="1"/>
  <c r="C3084" i="1"/>
  <c r="L3084" i="1"/>
  <c r="C3085" i="1"/>
  <c r="L3085" i="1"/>
  <c r="C3086" i="1"/>
  <c r="L3086" i="1"/>
  <c r="C3087" i="1"/>
  <c r="L3087" i="1"/>
  <c r="C3088" i="1"/>
  <c r="L3088" i="1"/>
  <c r="C3089" i="1"/>
  <c r="L3089" i="1"/>
  <c r="C3090" i="1"/>
  <c r="L3090" i="1"/>
  <c r="C3091" i="1"/>
  <c r="L3091" i="1"/>
  <c r="C3092" i="1"/>
  <c r="L3092" i="1"/>
  <c r="C3093" i="1"/>
  <c r="L3093" i="1"/>
  <c r="C3094" i="1"/>
  <c r="L3094" i="1"/>
  <c r="C3095" i="1"/>
  <c r="L3095" i="1"/>
  <c r="C3096" i="1"/>
  <c r="L3096" i="1"/>
  <c r="C3097" i="1"/>
  <c r="L3097" i="1"/>
  <c r="C3098" i="1"/>
  <c r="L3098" i="1"/>
  <c r="C3099" i="1"/>
  <c r="L3099" i="1"/>
  <c r="C3100" i="1"/>
  <c r="L3100" i="1"/>
  <c r="C3101" i="1"/>
  <c r="L3101" i="1"/>
  <c r="C3102" i="1"/>
  <c r="L3102" i="1"/>
  <c r="C3103" i="1"/>
  <c r="L3103" i="1"/>
  <c r="C3104" i="1"/>
  <c r="L3104" i="1"/>
  <c r="C3105" i="1"/>
  <c r="L3105" i="1"/>
  <c r="C3106" i="1"/>
  <c r="L3106" i="1"/>
  <c r="C3107" i="1"/>
  <c r="L3107" i="1"/>
  <c r="C3108" i="1"/>
  <c r="L3108" i="1"/>
  <c r="C3109" i="1"/>
  <c r="L3109" i="1"/>
  <c r="C3110" i="1"/>
  <c r="L3110" i="1"/>
  <c r="C3111" i="1"/>
  <c r="L3111" i="1"/>
  <c r="C3112" i="1"/>
  <c r="L3112" i="1"/>
  <c r="C3113" i="1"/>
  <c r="L3113" i="1"/>
  <c r="C3114" i="1"/>
  <c r="L3114" i="1"/>
  <c r="C3115" i="1"/>
  <c r="L3115" i="1"/>
  <c r="C3116" i="1"/>
  <c r="L3116" i="1"/>
  <c r="C3117" i="1"/>
  <c r="L3117" i="1"/>
  <c r="C3118" i="1"/>
  <c r="L3118" i="1"/>
  <c r="C3119" i="1"/>
  <c r="L3119" i="1"/>
  <c r="C3120" i="1"/>
  <c r="L3120" i="1"/>
  <c r="C3121" i="1"/>
  <c r="L3121" i="1"/>
  <c r="C3122" i="1"/>
  <c r="L3122" i="1"/>
  <c r="C3123" i="1"/>
  <c r="L3123" i="1"/>
  <c r="C3124" i="1"/>
  <c r="L3124" i="1"/>
  <c r="C3125" i="1"/>
  <c r="L3125" i="1"/>
  <c r="C3126" i="1"/>
  <c r="L3126" i="1"/>
  <c r="C3127" i="1"/>
  <c r="L3127" i="1"/>
  <c r="C3128" i="1"/>
  <c r="L3128" i="1"/>
  <c r="C3129" i="1"/>
  <c r="L3129" i="1"/>
  <c r="C3130" i="1"/>
  <c r="L3130" i="1"/>
  <c r="C3131" i="1"/>
  <c r="L3131" i="1"/>
  <c r="C3132" i="1"/>
  <c r="L3132" i="1"/>
  <c r="C3133" i="1"/>
  <c r="L3133" i="1"/>
  <c r="C3134" i="1"/>
  <c r="L3134" i="1"/>
  <c r="C3135" i="1"/>
  <c r="L3135" i="1"/>
  <c r="C3136" i="1"/>
  <c r="L3136" i="1"/>
  <c r="C3137" i="1"/>
  <c r="L3137" i="1"/>
  <c r="C3138" i="1"/>
  <c r="L3138" i="1"/>
  <c r="C3139" i="1"/>
  <c r="L3139" i="1"/>
  <c r="C3140" i="1"/>
  <c r="L3140" i="1"/>
  <c r="C3141" i="1"/>
  <c r="L3141" i="1"/>
  <c r="C3142" i="1"/>
  <c r="L3142" i="1"/>
  <c r="C3143" i="1"/>
  <c r="L3143" i="1"/>
  <c r="C3144" i="1"/>
  <c r="L3144" i="1"/>
  <c r="C10" i="5"/>
  <c r="K69" i="1"/>
  <c r="K70" i="1"/>
  <c r="K71" i="1"/>
  <c r="K7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J553" i="1"/>
  <c r="J554" i="1"/>
  <c r="J557" i="1"/>
  <c r="J55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5" i="1"/>
  <c r="J556" i="1"/>
  <c r="J558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I553" i="1"/>
  <c r="I554" i="1"/>
  <c r="I557" i="1"/>
  <c r="I55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5" i="1"/>
  <c r="I556" i="1"/>
  <c r="I558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B10" i="5"/>
  <c r="D3" i="5"/>
  <c r="B3" i="5"/>
  <c r="E3" i="5"/>
  <c r="G3" i="5"/>
  <c r="H3" i="5"/>
  <c r="L3" i="5"/>
  <c r="B3" i="8"/>
  <c r="C3" i="5"/>
  <c r="F3" i="5"/>
  <c r="I3" i="5"/>
  <c r="M3" i="5"/>
  <c r="C3" i="8"/>
  <c r="D4" i="5"/>
  <c r="B4" i="5"/>
  <c r="E4" i="5"/>
  <c r="G4" i="5"/>
  <c r="H4" i="5"/>
  <c r="L4" i="5"/>
  <c r="B4" i="8"/>
  <c r="C4" i="5"/>
  <c r="F4" i="5"/>
  <c r="I4" i="5"/>
  <c r="M4" i="5"/>
  <c r="C4" i="8"/>
  <c r="D5" i="5"/>
  <c r="B5" i="5"/>
  <c r="E5" i="5"/>
  <c r="G5" i="5"/>
  <c r="H5" i="5"/>
  <c r="L5" i="5"/>
  <c r="B5" i="8"/>
  <c r="C5" i="5"/>
  <c r="F5" i="5"/>
  <c r="I5" i="5"/>
  <c r="M5" i="5"/>
  <c r="C5" i="8"/>
  <c r="D6" i="5"/>
  <c r="B6" i="5"/>
  <c r="E6" i="5"/>
  <c r="G6" i="5"/>
  <c r="H6" i="5"/>
  <c r="L6" i="5"/>
  <c r="B6" i="8"/>
  <c r="C6" i="5"/>
  <c r="F6" i="5"/>
  <c r="I6" i="5"/>
  <c r="M6" i="5"/>
  <c r="C6" i="8"/>
  <c r="D7" i="5"/>
  <c r="B7" i="5"/>
  <c r="E7" i="5"/>
  <c r="G7" i="5"/>
  <c r="H7" i="5"/>
  <c r="L7" i="5"/>
  <c r="B7" i="8"/>
  <c r="C7" i="5"/>
  <c r="F7" i="5"/>
  <c r="I7" i="5"/>
  <c r="M7" i="5"/>
  <c r="C7" i="8"/>
  <c r="D8" i="5"/>
  <c r="B8" i="5"/>
  <c r="E8" i="5"/>
  <c r="G8" i="5"/>
  <c r="H8" i="5"/>
  <c r="L8" i="5"/>
  <c r="B8" i="8"/>
  <c r="C8" i="5"/>
  <c r="F8" i="5"/>
  <c r="I8" i="5"/>
  <c r="M8" i="5"/>
  <c r="C8" i="8"/>
  <c r="D9" i="5"/>
  <c r="B9" i="5"/>
  <c r="E9" i="5"/>
  <c r="G9" i="5"/>
  <c r="H9" i="5"/>
  <c r="L9" i="5"/>
  <c r="B9" i="8"/>
  <c r="C9" i="5"/>
  <c r="F9" i="5"/>
  <c r="I9" i="5"/>
  <c r="M9" i="5"/>
  <c r="C9" i="8"/>
  <c r="D11" i="5"/>
  <c r="B11" i="5"/>
  <c r="E11" i="5"/>
  <c r="G11" i="5"/>
  <c r="H11" i="5"/>
  <c r="L11" i="5"/>
  <c r="B11" i="8"/>
  <c r="C11" i="5"/>
  <c r="F11" i="5"/>
  <c r="I11" i="5"/>
  <c r="M11" i="5"/>
  <c r="C11" i="8"/>
  <c r="D12" i="5"/>
  <c r="B12" i="5"/>
  <c r="E12" i="5"/>
  <c r="G12" i="5"/>
  <c r="H12" i="5"/>
  <c r="L12" i="5"/>
  <c r="B12" i="8"/>
  <c r="C12" i="5"/>
  <c r="F12" i="5"/>
  <c r="I12" i="5"/>
  <c r="M12" i="5"/>
  <c r="C12" i="8"/>
  <c r="D13" i="5"/>
  <c r="B13" i="5"/>
  <c r="E13" i="5"/>
  <c r="G13" i="5"/>
  <c r="H13" i="5"/>
  <c r="L13" i="5"/>
  <c r="B13" i="8"/>
  <c r="C13" i="5"/>
  <c r="F13" i="5"/>
  <c r="I13" i="5"/>
  <c r="M13" i="5"/>
  <c r="C13" i="8"/>
  <c r="D14" i="5"/>
  <c r="B14" i="5"/>
  <c r="E14" i="5"/>
  <c r="G14" i="5"/>
  <c r="H14" i="5"/>
  <c r="L14" i="5"/>
  <c r="B14" i="8"/>
  <c r="C14" i="5"/>
  <c r="F14" i="5"/>
  <c r="I14" i="5"/>
  <c r="M14" i="5"/>
  <c r="C14" i="8"/>
  <c r="D15" i="5"/>
  <c r="B15" i="5"/>
  <c r="E15" i="5"/>
  <c r="G15" i="5"/>
  <c r="H15" i="5"/>
  <c r="L15" i="5"/>
  <c r="B15" i="8"/>
  <c r="C15" i="5"/>
  <c r="F15" i="5"/>
  <c r="I15" i="5"/>
  <c r="M15" i="5"/>
  <c r="C15" i="8"/>
  <c r="E10" i="5"/>
  <c r="H10" i="5"/>
  <c r="L10" i="5"/>
  <c r="B10" i="8"/>
  <c r="F10" i="5"/>
  <c r="I10" i="5"/>
  <c r="M10" i="5"/>
  <c r="C10" i="8"/>
  <c r="D16" i="5"/>
  <c r="B16" i="5"/>
  <c r="E16" i="5"/>
  <c r="G16" i="5"/>
  <c r="H16" i="5"/>
  <c r="L16" i="5"/>
  <c r="B16" i="8"/>
  <c r="C16" i="5"/>
  <c r="F16" i="5"/>
  <c r="I16" i="5"/>
  <c r="M16" i="5"/>
  <c r="C16" i="8"/>
  <c r="D17" i="5"/>
  <c r="B17" i="5"/>
  <c r="E17" i="5"/>
  <c r="G17" i="5"/>
  <c r="H17" i="5"/>
  <c r="L17" i="5"/>
  <c r="B17" i="8"/>
  <c r="C17" i="5"/>
  <c r="F17" i="5"/>
  <c r="I17" i="5"/>
  <c r="M17" i="5"/>
  <c r="C17" i="8"/>
  <c r="D18" i="5"/>
  <c r="B18" i="5"/>
  <c r="E18" i="5"/>
  <c r="G18" i="5"/>
  <c r="H18" i="5"/>
  <c r="L18" i="5"/>
  <c r="B18" i="8"/>
  <c r="C18" i="5"/>
  <c r="F18" i="5"/>
  <c r="I18" i="5"/>
  <c r="M18" i="5"/>
  <c r="C18" i="8"/>
  <c r="D19" i="5"/>
  <c r="B19" i="5"/>
  <c r="E19" i="5"/>
  <c r="G19" i="5"/>
  <c r="H19" i="5"/>
  <c r="L19" i="5"/>
  <c r="B19" i="8"/>
  <c r="C19" i="5"/>
  <c r="F19" i="5"/>
  <c r="I19" i="5"/>
  <c r="M19" i="5"/>
  <c r="C19" i="8"/>
  <c r="D20" i="5"/>
  <c r="B20" i="5"/>
  <c r="E20" i="5"/>
  <c r="G20" i="5"/>
  <c r="H20" i="5"/>
  <c r="L20" i="5"/>
  <c r="B20" i="8"/>
  <c r="C20" i="5"/>
  <c r="F20" i="5"/>
  <c r="I20" i="5"/>
  <c r="M20" i="5"/>
  <c r="C20" i="8"/>
  <c r="D21" i="5"/>
  <c r="B21" i="5"/>
  <c r="E21" i="5"/>
  <c r="G21" i="5"/>
  <c r="H21" i="5"/>
  <c r="L21" i="5"/>
  <c r="B21" i="8"/>
  <c r="C21" i="5"/>
  <c r="F21" i="5"/>
  <c r="I21" i="5"/>
  <c r="M21" i="5"/>
  <c r="C21" i="8"/>
  <c r="D22" i="5"/>
  <c r="B22" i="5"/>
  <c r="E22" i="5"/>
  <c r="G22" i="5"/>
  <c r="H22" i="5"/>
  <c r="L22" i="5"/>
  <c r="B22" i="8"/>
  <c r="C22" i="5"/>
  <c r="F22" i="5"/>
  <c r="I22" i="5"/>
  <c r="M22" i="5"/>
  <c r="C22" i="8"/>
  <c r="D23" i="5"/>
  <c r="B23" i="5"/>
  <c r="E23" i="5"/>
  <c r="G23" i="5"/>
  <c r="H23" i="5"/>
  <c r="L23" i="5"/>
  <c r="B23" i="8"/>
  <c r="C23" i="5"/>
  <c r="F23" i="5"/>
  <c r="I23" i="5"/>
  <c r="M23" i="5"/>
  <c r="C23" i="8"/>
  <c r="D24" i="5"/>
  <c r="B24" i="5"/>
  <c r="E24" i="5"/>
  <c r="G24" i="5"/>
  <c r="H24" i="5"/>
  <c r="L24" i="5"/>
  <c r="B24" i="8"/>
  <c r="C24" i="5"/>
  <c r="F24" i="5"/>
  <c r="I24" i="5"/>
  <c r="M24" i="5"/>
  <c r="C24" i="8"/>
  <c r="D25" i="5"/>
  <c r="B25" i="5"/>
  <c r="E25" i="5"/>
  <c r="G25" i="5"/>
  <c r="H25" i="5"/>
  <c r="L25" i="5"/>
  <c r="B25" i="8"/>
  <c r="C25" i="5"/>
  <c r="F25" i="5"/>
  <c r="I25" i="5"/>
  <c r="M25" i="5"/>
  <c r="C25" i="8"/>
  <c r="D26" i="5"/>
  <c r="B26" i="5"/>
  <c r="E26" i="5"/>
  <c r="G26" i="5"/>
  <c r="H26" i="5"/>
  <c r="L26" i="5"/>
  <c r="B26" i="8"/>
  <c r="C26" i="5"/>
  <c r="F26" i="5"/>
  <c r="I26" i="5"/>
  <c r="M26" i="5"/>
  <c r="C26" i="8"/>
  <c r="D27" i="5"/>
  <c r="B27" i="5"/>
  <c r="E27" i="5"/>
  <c r="G27" i="5"/>
  <c r="H27" i="5"/>
  <c r="L27" i="5"/>
  <c r="B27" i="8"/>
  <c r="C27" i="5"/>
  <c r="F27" i="5"/>
  <c r="I27" i="5"/>
  <c r="M27" i="5"/>
  <c r="C27" i="8"/>
  <c r="D28" i="5"/>
  <c r="B28" i="5"/>
  <c r="E28" i="5"/>
  <c r="G28" i="5"/>
  <c r="H28" i="5"/>
  <c r="L28" i="5"/>
  <c r="B28" i="8"/>
  <c r="C28" i="5"/>
  <c r="F28" i="5"/>
  <c r="I28" i="5"/>
  <c r="M28" i="5"/>
  <c r="C28" i="8"/>
  <c r="D29" i="5"/>
  <c r="B29" i="5"/>
  <c r="E29" i="5"/>
  <c r="G29" i="5"/>
  <c r="H29" i="5"/>
  <c r="L29" i="5"/>
  <c r="B29" i="8"/>
  <c r="C29" i="5"/>
  <c r="F29" i="5"/>
  <c r="I29" i="5"/>
  <c r="M29" i="5"/>
  <c r="C29" i="8"/>
  <c r="D30" i="5"/>
  <c r="B30" i="5"/>
  <c r="E30" i="5"/>
  <c r="G30" i="5"/>
  <c r="H30" i="5"/>
  <c r="L30" i="5"/>
  <c r="B30" i="8"/>
  <c r="C30" i="5"/>
  <c r="F30" i="5"/>
  <c r="I30" i="5"/>
  <c r="M30" i="5"/>
  <c r="C30" i="8"/>
  <c r="D31" i="5"/>
  <c r="B31" i="5"/>
  <c r="E31" i="5"/>
  <c r="G31" i="5"/>
  <c r="H31" i="5"/>
  <c r="L31" i="5"/>
  <c r="B31" i="8"/>
  <c r="C31" i="5"/>
  <c r="F31" i="5"/>
  <c r="I31" i="5"/>
  <c r="M31" i="5"/>
  <c r="C31" i="8"/>
  <c r="D32" i="5"/>
  <c r="B32" i="5"/>
  <c r="E32" i="5"/>
  <c r="G32" i="5"/>
  <c r="H32" i="5"/>
  <c r="L32" i="5"/>
  <c r="B32" i="8"/>
  <c r="C32" i="5"/>
  <c r="F32" i="5"/>
  <c r="I32" i="5"/>
  <c r="M32" i="5"/>
  <c r="C32" i="8"/>
  <c r="D2" i="5"/>
  <c r="C2" i="5"/>
  <c r="F2" i="5"/>
  <c r="G2" i="5"/>
  <c r="I2" i="5"/>
  <c r="M2" i="5"/>
  <c r="C2" i="8"/>
  <c r="B2" i="5"/>
  <c r="E2" i="5"/>
  <c r="H2" i="5"/>
  <c r="L2" i="5"/>
  <c r="B2" i="8"/>
  <c r="J8" i="5"/>
  <c r="K8" i="5"/>
  <c r="J31" i="5"/>
  <c r="K31" i="5"/>
  <c r="J16" i="5"/>
  <c r="K16" i="5"/>
  <c r="J23" i="5"/>
  <c r="K23" i="5"/>
  <c r="J14" i="5"/>
  <c r="K14" i="5"/>
  <c r="J24" i="5"/>
  <c r="K24" i="5"/>
  <c r="J17" i="5"/>
  <c r="K17" i="5"/>
  <c r="J9" i="5"/>
  <c r="K9" i="5"/>
  <c r="J30" i="5"/>
  <c r="K30" i="5"/>
  <c r="J29" i="5"/>
  <c r="K29" i="5"/>
  <c r="J25" i="5"/>
  <c r="K25" i="5"/>
  <c r="J11" i="5"/>
  <c r="K11" i="5"/>
  <c r="J7" i="5"/>
  <c r="K7" i="5"/>
  <c r="J21" i="5"/>
  <c r="K21" i="5"/>
  <c r="J5" i="5"/>
  <c r="K5" i="5"/>
  <c r="J27" i="5"/>
  <c r="K27" i="5"/>
  <c r="J13" i="5"/>
  <c r="K13" i="5"/>
  <c r="J18" i="5"/>
  <c r="K18" i="5"/>
  <c r="J20" i="5"/>
  <c r="K20" i="5"/>
  <c r="J6" i="5"/>
  <c r="K6" i="5"/>
  <c r="J2" i="5"/>
  <c r="K2" i="5"/>
  <c r="J22" i="5"/>
  <c r="K22" i="5"/>
  <c r="J12" i="5"/>
  <c r="K12" i="5"/>
  <c r="J4" i="5"/>
  <c r="K4" i="5"/>
  <c r="J28" i="5"/>
  <c r="K28" i="5"/>
  <c r="J10" i="5"/>
  <c r="K10" i="5"/>
  <c r="J26" i="5"/>
  <c r="K26" i="5"/>
  <c r="J15" i="5"/>
  <c r="K15" i="5"/>
  <c r="J32" i="5"/>
  <c r="K32" i="5"/>
  <c r="J19" i="5"/>
  <c r="K19" i="5"/>
  <c r="K3" i="5"/>
  <c r="J3" i="5"/>
  <c r="C553" i="3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2414" i="4"/>
  <c r="D84" i="4"/>
  <c r="D85" i="4"/>
  <c r="D86" i="4"/>
  <c r="D87" i="4"/>
  <c r="D88" i="4"/>
  <c r="D89" i="4"/>
  <c r="D90" i="4"/>
  <c r="D91" i="4"/>
  <c r="D92" i="4"/>
  <c r="D93" i="4"/>
  <c r="D94" i="4"/>
  <c r="D83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2" i="3"/>
  <c r="M3" i="1"/>
  <c r="N3" i="1"/>
  <c r="O3" i="1"/>
  <c r="P3" i="1"/>
  <c r="Q3" i="1"/>
  <c r="R3" i="1"/>
  <c r="M4" i="1"/>
  <c r="N4" i="1"/>
  <c r="O4" i="1"/>
  <c r="P4" i="1"/>
  <c r="Q4" i="1"/>
  <c r="R4" i="1"/>
  <c r="M5" i="1"/>
  <c r="N5" i="1"/>
  <c r="O5" i="1"/>
  <c r="P5" i="1"/>
  <c r="Q5" i="1"/>
  <c r="R5" i="1"/>
  <c r="M6" i="1"/>
  <c r="N6" i="1"/>
  <c r="O6" i="1"/>
  <c r="P6" i="1"/>
  <c r="Q6" i="1"/>
  <c r="R6" i="1"/>
  <c r="M7" i="1"/>
  <c r="N7" i="1"/>
  <c r="O7" i="1"/>
  <c r="P7" i="1"/>
  <c r="Q7" i="1"/>
  <c r="R7" i="1"/>
  <c r="M8" i="1"/>
  <c r="N8" i="1"/>
  <c r="O8" i="1"/>
  <c r="P8" i="1"/>
  <c r="Q8" i="1"/>
  <c r="R8" i="1"/>
  <c r="M9" i="1"/>
  <c r="N9" i="1"/>
  <c r="O9" i="1"/>
  <c r="P9" i="1"/>
  <c r="Q9" i="1"/>
  <c r="R9" i="1"/>
  <c r="M10" i="1"/>
  <c r="N10" i="1"/>
  <c r="O10" i="1"/>
  <c r="P10" i="1"/>
  <c r="Q10" i="1"/>
  <c r="R10" i="1"/>
  <c r="M11" i="1"/>
  <c r="N11" i="1"/>
  <c r="O11" i="1"/>
  <c r="P11" i="1"/>
  <c r="Q11" i="1"/>
  <c r="R11" i="1"/>
  <c r="M12" i="1"/>
  <c r="N12" i="1"/>
  <c r="O12" i="1"/>
  <c r="P12" i="1"/>
  <c r="Q12" i="1"/>
  <c r="R12" i="1"/>
  <c r="M13" i="1"/>
  <c r="N13" i="1"/>
  <c r="O13" i="1"/>
  <c r="P13" i="1"/>
  <c r="Q13" i="1"/>
  <c r="R13" i="1"/>
  <c r="M14" i="1"/>
  <c r="N14" i="1"/>
  <c r="O14" i="1"/>
  <c r="P14" i="1"/>
  <c r="Q14" i="1"/>
  <c r="R14" i="1"/>
  <c r="M15" i="1"/>
  <c r="N15" i="1"/>
  <c r="O15" i="1"/>
  <c r="P15" i="1"/>
  <c r="Q15" i="1"/>
  <c r="R15" i="1"/>
  <c r="M16" i="1"/>
  <c r="N16" i="1"/>
  <c r="O16" i="1"/>
  <c r="P16" i="1"/>
  <c r="Q16" i="1"/>
  <c r="R16" i="1"/>
  <c r="M17" i="1"/>
  <c r="N17" i="1"/>
  <c r="O17" i="1"/>
  <c r="P17" i="1"/>
  <c r="Q17" i="1"/>
  <c r="R17" i="1"/>
  <c r="M18" i="1"/>
  <c r="N18" i="1"/>
  <c r="O18" i="1"/>
  <c r="P18" i="1"/>
  <c r="Q18" i="1"/>
  <c r="R18" i="1"/>
  <c r="M19" i="1"/>
  <c r="N19" i="1"/>
  <c r="O19" i="1"/>
  <c r="P19" i="1"/>
  <c r="Q19" i="1"/>
  <c r="R19" i="1"/>
  <c r="M20" i="1"/>
  <c r="N20" i="1"/>
  <c r="O20" i="1"/>
  <c r="P20" i="1"/>
  <c r="Q20" i="1"/>
  <c r="R20" i="1"/>
  <c r="M21" i="1"/>
  <c r="N21" i="1"/>
  <c r="O21" i="1"/>
  <c r="P21" i="1"/>
  <c r="Q21" i="1"/>
  <c r="R21" i="1"/>
  <c r="M22" i="1"/>
  <c r="N22" i="1"/>
  <c r="O22" i="1"/>
  <c r="P22" i="1"/>
  <c r="Q22" i="1"/>
  <c r="R22" i="1"/>
  <c r="M23" i="1"/>
  <c r="N23" i="1"/>
  <c r="O23" i="1"/>
  <c r="P23" i="1"/>
  <c r="Q23" i="1"/>
  <c r="R23" i="1"/>
  <c r="M24" i="1"/>
  <c r="N24" i="1"/>
  <c r="O24" i="1"/>
  <c r="P24" i="1"/>
  <c r="Q24" i="1"/>
  <c r="R24" i="1"/>
  <c r="M25" i="1"/>
  <c r="N25" i="1"/>
  <c r="O25" i="1"/>
  <c r="P25" i="1"/>
  <c r="Q25" i="1"/>
  <c r="R25" i="1"/>
  <c r="M26" i="1"/>
  <c r="N26" i="1"/>
  <c r="O26" i="1"/>
  <c r="P26" i="1"/>
  <c r="Q26" i="1"/>
  <c r="R26" i="1"/>
  <c r="M27" i="1"/>
  <c r="N27" i="1"/>
  <c r="O27" i="1"/>
  <c r="P27" i="1"/>
  <c r="Q27" i="1"/>
  <c r="R27" i="1"/>
  <c r="M28" i="1"/>
  <c r="N28" i="1"/>
  <c r="O28" i="1"/>
  <c r="P28" i="1"/>
  <c r="Q28" i="1"/>
  <c r="R28" i="1"/>
  <c r="M29" i="1"/>
  <c r="N29" i="1"/>
  <c r="O29" i="1"/>
  <c r="P29" i="1"/>
  <c r="Q29" i="1"/>
  <c r="R29" i="1"/>
  <c r="M30" i="1"/>
  <c r="N30" i="1"/>
  <c r="O30" i="1"/>
  <c r="P30" i="1"/>
  <c r="Q30" i="1"/>
  <c r="R30" i="1"/>
  <c r="M31" i="1"/>
  <c r="N31" i="1"/>
  <c r="O31" i="1"/>
  <c r="P31" i="1"/>
  <c r="Q31" i="1"/>
  <c r="R31" i="1"/>
  <c r="M32" i="1"/>
  <c r="N32" i="1"/>
  <c r="O32" i="1"/>
  <c r="P32" i="1"/>
  <c r="Q32" i="1"/>
  <c r="R32" i="1"/>
  <c r="M33" i="1"/>
  <c r="N33" i="1"/>
  <c r="O33" i="1"/>
  <c r="P33" i="1"/>
  <c r="Q33" i="1"/>
  <c r="R33" i="1"/>
  <c r="M34" i="1"/>
  <c r="N34" i="1"/>
  <c r="O34" i="1"/>
  <c r="P34" i="1"/>
  <c r="Q34" i="1"/>
  <c r="R34" i="1"/>
  <c r="M35" i="1"/>
  <c r="N35" i="1"/>
  <c r="O35" i="1"/>
  <c r="P35" i="1"/>
  <c r="Q35" i="1"/>
  <c r="R35" i="1"/>
  <c r="M36" i="1"/>
  <c r="N36" i="1"/>
  <c r="O36" i="1"/>
  <c r="P36" i="1"/>
  <c r="Q36" i="1"/>
  <c r="R36" i="1"/>
  <c r="M37" i="1"/>
  <c r="N37" i="1"/>
  <c r="O37" i="1"/>
  <c r="P37" i="1"/>
  <c r="Q37" i="1"/>
  <c r="R37" i="1"/>
  <c r="M38" i="1"/>
  <c r="N38" i="1"/>
  <c r="O38" i="1"/>
  <c r="P38" i="1"/>
  <c r="Q38" i="1"/>
  <c r="R38" i="1"/>
  <c r="M39" i="1"/>
  <c r="N39" i="1"/>
  <c r="O39" i="1"/>
  <c r="P39" i="1"/>
  <c r="Q39" i="1"/>
  <c r="R39" i="1"/>
  <c r="M40" i="1"/>
  <c r="N40" i="1"/>
  <c r="O40" i="1"/>
  <c r="P40" i="1"/>
  <c r="Q40" i="1"/>
  <c r="R40" i="1"/>
  <c r="M41" i="1"/>
  <c r="N41" i="1"/>
  <c r="O41" i="1"/>
  <c r="P41" i="1"/>
  <c r="Q41" i="1"/>
  <c r="R41" i="1"/>
  <c r="M42" i="1"/>
  <c r="N42" i="1"/>
  <c r="O42" i="1"/>
  <c r="P42" i="1"/>
  <c r="Q42" i="1"/>
  <c r="R42" i="1"/>
  <c r="M43" i="1"/>
  <c r="N43" i="1"/>
  <c r="O43" i="1"/>
  <c r="P43" i="1"/>
  <c r="Q43" i="1"/>
  <c r="R43" i="1"/>
  <c r="M44" i="1"/>
  <c r="N44" i="1"/>
  <c r="O44" i="1"/>
  <c r="P44" i="1"/>
  <c r="Q44" i="1"/>
  <c r="R44" i="1"/>
  <c r="M45" i="1"/>
  <c r="N45" i="1"/>
  <c r="O45" i="1"/>
  <c r="P45" i="1"/>
  <c r="Q45" i="1"/>
  <c r="R45" i="1"/>
  <c r="M46" i="1"/>
  <c r="N46" i="1"/>
  <c r="O46" i="1"/>
  <c r="P46" i="1"/>
  <c r="Q46" i="1"/>
  <c r="R46" i="1"/>
  <c r="M47" i="1"/>
  <c r="N47" i="1"/>
  <c r="O47" i="1"/>
  <c r="P47" i="1"/>
  <c r="Q47" i="1"/>
  <c r="R47" i="1"/>
  <c r="M48" i="1"/>
  <c r="N48" i="1"/>
  <c r="O48" i="1"/>
  <c r="P48" i="1"/>
  <c r="Q48" i="1"/>
  <c r="R48" i="1"/>
  <c r="M49" i="1"/>
  <c r="N49" i="1"/>
  <c r="O49" i="1"/>
  <c r="P49" i="1"/>
  <c r="Q49" i="1"/>
  <c r="R49" i="1"/>
  <c r="M50" i="1"/>
  <c r="N50" i="1"/>
  <c r="O50" i="1"/>
  <c r="P50" i="1"/>
  <c r="Q50" i="1"/>
  <c r="R50" i="1"/>
  <c r="M51" i="1"/>
  <c r="N51" i="1"/>
  <c r="O51" i="1"/>
  <c r="P51" i="1"/>
  <c r="Q51" i="1"/>
  <c r="R51" i="1"/>
  <c r="M52" i="1"/>
  <c r="N52" i="1"/>
  <c r="O52" i="1"/>
  <c r="P52" i="1"/>
  <c r="Q52" i="1"/>
  <c r="R52" i="1"/>
  <c r="M53" i="1"/>
  <c r="N53" i="1"/>
  <c r="O53" i="1"/>
  <c r="P53" i="1"/>
  <c r="Q53" i="1"/>
  <c r="R53" i="1"/>
  <c r="M54" i="1"/>
  <c r="N54" i="1"/>
  <c r="O54" i="1"/>
  <c r="P54" i="1"/>
  <c r="Q54" i="1"/>
  <c r="R54" i="1"/>
  <c r="M55" i="1"/>
  <c r="N55" i="1"/>
  <c r="O55" i="1"/>
  <c r="P55" i="1"/>
  <c r="Q55" i="1"/>
  <c r="R55" i="1"/>
  <c r="M56" i="1"/>
  <c r="N56" i="1"/>
  <c r="O56" i="1"/>
  <c r="P56" i="1"/>
  <c r="Q56" i="1"/>
  <c r="R56" i="1"/>
  <c r="M57" i="1"/>
  <c r="N57" i="1"/>
  <c r="O57" i="1"/>
  <c r="P57" i="1"/>
  <c r="Q57" i="1"/>
  <c r="R57" i="1"/>
  <c r="M58" i="1"/>
  <c r="N58" i="1"/>
  <c r="O58" i="1"/>
  <c r="P58" i="1"/>
  <c r="Q58" i="1"/>
  <c r="R58" i="1"/>
  <c r="M59" i="1"/>
  <c r="N59" i="1"/>
  <c r="O59" i="1"/>
  <c r="P59" i="1"/>
  <c r="Q59" i="1"/>
  <c r="R59" i="1"/>
  <c r="M60" i="1"/>
  <c r="N60" i="1"/>
  <c r="O60" i="1"/>
  <c r="P60" i="1"/>
  <c r="Q60" i="1"/>
  <c r="R60" i="1"/>
  <c r="M61" i="1"/>
  <c r="N61" i="1"/>
  <c r="O61" i="1"/>
  <c r="P61" i="1"/>
  <c r="Q61" i="1"/>
  <c r="R61" i="1"/>
  <c r="M62" i="1"/>
  <c r="N62" i="1"/>
  <c r="O62" i="1"/>
  <c r="P62" i="1"/>
  <c r="Q62" i="1"/>
  <c r="R62" i="1"/>
  <c r="M63" i="1"/>
  <c r="N63" i="1"/>
  <c r="O63" i="1"/>
  <c r="P63" i="1"/>
  <c r="Q63" i="1"/>
  <c r="R63" i="1"/>
  <c r="M64" i="1"/>
  <c r="N64" i="1"/>
  <c r="O64" i="1"/>
  <c r="P64" i="1"/>
  <c r="Q64" i="1"/>
  <c r="R64" i="1"/>
  <c r="M65" i="1"/>
  <c r="N65" i="1"/>
  <c r="O65" i="1"/>
  <c r="P65" i="1"/>
  <c r="Q65" i="1"/>
  <c r="R65" i="1"/>
  <c r="M66" i="1"/>
  <c r="N66" i="1"/>
  <c r="O66" i="1"/>
  <c r="P66" i="1"/>
  <c r="Q66" i="1"/>
  <c r="R66" i="1"/>
  <c r="M67" i="1"/>
  <c r="N67" i="1"/>
  <c r="O67" i="1"/>
  <c r="P67" i="1"/>
  <c r="Q67" i="1"/>
  <c r="R67" i="1"/>
  <c r="M68" i="1"/>
  <c r="N68" i="1"/>
  <c r="O68" i="1"/>
  <c r="P68" i="1"/>
  <c r="Q68" i="1"/>
  <c r="R68" i="1"/>
  <c r="M69" i="1"/>
  <c r="N69" i="1"/>
  <c r="O69" i="1"/>
  <c r="P69" i="1"/>
  <c r="Q69" i="1"/>
  <c r="R69" i="1"/>
  <c r="M70" i="1"/>
  <c r="N70" i="1"/>
  <c r="O70" i="1"/>
  <c r="P70" i="1"/>
  <c r="Q70" i="1"/>
  <c r="R70" i="1"/>
  <c r="M71" i="1"/>
  <c r="N71" i="1"/>
  <c r="O71" i="1"/>
  <c r="P71" i="1"/>
  <c r="Q71" i="1"/>
  <c r="R71" i="1"/>
  <c r="M72" i="1"/>
  <c r="N72" i="1"/>
  <c r="O72" i="1"/>
  <c r="P72" i="1"/>
  <c r="Q72" i="1"/>
  <c r="R72" i="1"/>
  <c r="M73" i="1"/>
  <c r="N73" i="1"/>
  <c r="O73" i="1"/>
  <c r="P73" i="1"/>
  <c r="Q73" i="1"/>
  <c r="R73" i="1"/>
  <c r="M74" i="1"/>
  <c r="N74" i="1"/>
  <c r="O74" i="1"/>
  <c r="P74" i="1"/>
  <c r="Q74" i="1"/>
  <c r="R74" i="1"/>
  <c r="M75" i="1"/>
  <c r="N75" i="1"/>
  <c r="O75" i="1"/>
  <c r="P75" i="1"/>
  <c r="Q75" i="1"/>
  <c r="R75" i="1"/>
  <c r="M76" i="1"/>
  <c r="N76" i="1"/>
  <c r="O76" i="1"/>
  <c r="P76" i="1"/>
  <c r="Q76" i="1"/>
  <c r="R76" i="1"/>
  <c r="M77" i="1"/>
  <c r="N77" i="1"/>
  <c r="O77" i="1"/>
  <c r="P77" i="1"/>
  <c r="Q77" i="1"/>
  <c r="R77" i="1"/>
  <c r="M78" i="1"/>
  <c r="N78" i="1"/>
  <c r="O78" i="1"/>
  <c r="P78" i="1"/>
  <c r="Q78" i="1"/>
  <c r="R78" i="1"/>
  <c r="M79" i="1"/>
  <c r="N79" i="1"/>
  <c r="O79" i="1"/>
  <c r="P79" i="1"/>
  <c r="Q79" i="1"/>
  <c r="R79" i="1"/>
  <c r="M80" i="1"/>
  <c r="N80" i="1"/>
  <c r="O80" i="1"/>
  <c r="P80" i="1"/>
  <c r="Q80" i="1"/>
  <c r="R80" i="1"/>
  <c r="M81" i="1"/>
  <c r="N81" i="1"/>
  <c r="O81" i="1"/>
  <c r="P81" i="1"/>
  <c r="Q81" i="1"/>
  <c r="R81" i="1"/>
  <c r="M82" i="1"/>
  <c r="N82" i="1"/>
  <c r="O82" i="1"/>
  <c r="P82" i="1"/>
  <c r="Q82" i="1"/>
  <c r="R82" i="1"/>
  <c r="M83" i="1"/>
  <c r="N83" i="1"/>
  <c r="O83" i="1"/>
  <c r="P83" i="1"/>
  <c r="Q83" i="1"/>
  <c r="R83" i="1"/>
  <c r="M84" i="1"/>
  <c r="N84" i="1"/>
  <c r="O84" i="1"/>
  <c r="P84" i="1"/>
  <c r="Q84" i="1"/>
  <c r="R84" i="1"/>
  <c r="M85" i="1"/>
  <c r="N85" i="1"/>
  <c r="O85" i="1"/>
  <c r="P85" i="1"/>
  <c r="Q85" i="1"/>
  <c r="R85" i="1"/>
  <c r="M86" i="1"/>
  <c r="N86" i="1"/>
  <c r="O86" i="1"/>
  <c r="P86" i="1"/>
  <c r="Q86" i="1"/>
  <c r="R86" i="1"/>
  <c r="M87" i="1"/>
  <c r="N87" i="1"/>
  <c r="O87" i="1"/>
  <c r="P87" i="1"/>
  <c r="Q87" i="1"/>
  <c r="R87" i="1"/>
  <c r="M88" i="1"/>
  <c r="N88" i="1"/>
  <c r="O88" i="1"/>
  <c r="P88" i="1"/>
  <c r="Q88" i="1"/>
  <c r="R88" i="1"/>
  <c r="M89" i="1"/>
  <c r="N89" i="1"/>
  <c r="O89" i="1"/>
  <c r="P89" i="1"/>
  <c r="Q89" i="1"/>
  <c r="R89" i="1"/>
  <c r="M90" i="1"/>
  <c r="N90" i="1"/>
  <c r="O90" i="1"/>
  <c r="P90" i="1"/>
  <c r="Q90" i="1"/>
  <c r="R90" i="1"/>
  <c r="M91" i="1"/>
  <c r="N91" i="1"/>
  <c r="O91" i="1"/>
  <c r="P91" i="1"/>
  <c r="Q91" i="1"/>
  <c r="R91" i="1"/>
  <c r="M92" i="1"/>
  <c r="N92" i="1"/>
  <c r="O92" i="1"/>
  <c r="P92" i="1"/>
  <c r="Q92" i="1"/>
  <c r="R92" i="1"/>
  <c r="M93" i="1"/>
  <c r="N93" i="1"/>
  <c r="O93" i="1"/>
  <c r="P93" i="1"/>
  <c r="Q93" i="1"/>
  <c r="R93" i="1"/>
  <c r="M94" i="1"/>
  <c r="N94" i="1"/>
  <c r="O94" i="1"/>
  <c r="P94" i="1"/>
  <c r="Q94" i="1"/>
  <c r="R94" i="1"/>
  <c r="M95" i="1"/>
  <c r="N95" i="1"/>
  <c r="O95" i="1"/>
  <c r="P95" i="1"/>
  <c r="Q95" i="1"/>
  <c r="R95" i="1"/>
  <c r="M96" i="1"/>
  <c r="N96" i="1"/>
  <c r="O96" i="1"/>
  <c r="P96" i="1"/>
  <c r="Q96" i="1"/>
  <c r="R96" i="1"/>
  <c r="M97" i="1"/>
  <c r="N97" i="1"/>
  <c r="O97" i="1"/>
  <c r="P97" i="1"/>
  <c r="Q97" i="1"/>
  <c r="R97" i="1"/>
  <c r="M98" i="1"/>
  <c r="N98" i="1"/>
  <c r="O98" i="1"/>
  <c r="P98" i="1"/>
  <c r="Q98" i="1"/>
  <c r="R98" i="1"/>
  <c r="M99" i="1"/>
  <c r="N99" i="1"/>
  <c r="O99" i="1"/>
  <c r="P99" i="1"/>
  <c r="Q99" i="1"/>
  <c r="R99" i="1"/>
  <c r="M100" i="1"/>
  <c r="N100" i="1"/>
  <c r="O100" i="1"/>
  <c r="P100" i="1"/>
  <c r="Q100" i="1"/>
  <c r="R100" i="1"/>
  <c r="M101" i="1"/>
  <c r="N101" i="1"/>
  <c r="O101" i="1"/>
  <c r="P101" i="1"/>
  <c r="Q101" i="1"/>
  <c r="R101" i="1"/>
  <c r="M102" i="1"/>
  <c r="N102" i="1"/>
  <c r="O102" i="1"/>
  <c r="P102" i="1"/>
  <c r="Q102" i="1"/>
  <c r="R102" i="1"/>
  <c r="M103" i="1"/>
  <c r="N103" i="1"/>
  <c r="O103" i="1"/>
  <c r="P103" i="1"/>
  <c r="Q103" i="1"/>
  <c r="R103" i="1"/>
  <c r="M104" i="1"/>
  <c r="N104" i="1"/>
  <c r="O104" i="1"/>
  <c r="P104" i="1"/>
  <c r="Q104" i="1"/>
  <c r="R104" i="1"/>
  <c r="M105" i="1"/>
  <c r="N105" i="1"/>
  <c r="O105" i="1"/>
  <c r="P105" i="1"/>
  <c r="Q105" i="1"/>
  <c r="R105" i="1"/>
  <c r="M106" i="1"/>
  <c r="N106" i="1"/>
  <c r="O106" i="1"/>
  <c r="P106" i="1"/>
  <c r="Q106" i="1"/>
  <c r="R106" i="1"/>
  <c r="M107" i="1"/>
  <c r="N107" i="1"/>
  <c r="O107" i="1"/>
  <c r="P107" i="1"/>
  <c r="Q107" i="1"/>
  <c r="R107" i="1"/>
  <c r="M108" i="1"/>
  <c r="N108" i="1"/>
  <c r="O108" i="1"/>
  <c r="P108" i="1"/>
  <c r="Q108" i="1"/>
  <c r="R108" i="1"/>
  <c r="M109" i="1"/>
  <c r="N109" i="1"/>
  <c r="O109" i="1"/>
  <c r="P109" i="1"/>
  <c r="Q109" i="1"/>
  <c r="R109" i="1"/>
  <c r="M110" i="1"/>
  <c r="N110" i="1"/>
  <c r="O110" i="1"/>
  <c r="P110" i="1"/>
  <c r="Q110" i="1"/>
  <c r="R110" i="1"/>
  <c r="M111" i="1"/>
  <c r="N111" i="1"/>
  <c r="O111" i="1"/>
  <c r="P111" i="1"/>
  <c r="Q111" i="1"/>
  <c r="R111" i="1"/>
  <c r="M112" i="1"/>
  <c r="N112" i="1"/>
  <c r="O112" i="1"/>
  <c r="P112" i="1"/>
  <c r="Q112" i="1"/>
  <c r="R112" i="1"/>
  <c r="M113" i="1"/>
  <c r="N113" i="1"/>
  <c r="O113" i="1"/>
  <c r="P113" i="1"/>
  <c r="Q113" i="1"/>
  <c r="R113" i="1"/>
  <c r="M114" i="1"/>
  <c r="N114" i="1"/>
  <c r="O114" i="1"/>
  <c r="P114" i="1"/>
  <c r="Q114" i="1"/>
  <c r="R114" i="1"/>
  <c r="M115" i="1"/>
  <c r="N115" i="1"/>
  <c r="O115" i="1"/>
  <c r="P115" i="1"/>
  <c r="Q115" i="1"/>
  <c r="R115" i="1"/>
  <c r="M116" i="1"/>
  <c r="N116" i="1"/>
  <c r="O116" i="1"/>
  <c r="P116" i="1"/>
  <c r="Q116" i="1"/>
  <c r="R116" i="1"/>
  <c r="M117" i="1"/>
  <c r="N117" i="1"/>
  <c r="O117" i="1"/>
  <c r="P117" i="1"/>
  <c r="Q117" i="1"/>
  <c r="R117" i="1"/>
  <c r="M118" i="1"/>
  <c r="N118" i="1"/>
  <c r="O118" i="1"/>
  <c r="P118" i="1"/>
  <c r="Q118" i="1"/>
  <c r="R118" i="1"/>
  <c r="M119" i="1"/>
  <c r="N119" i="1"/>
  <c r="O119" i="1"/>
  <c r="P119" i="1"/>
  <c r="Q119" i="1"/>
  <c r="R119" i="1"/>
  <c r="M120" i="1"/>
  <c r="N120" i="1"/>
  <c r="O120" i="1"/>
  <c r="P120" i="1"/>
  <c r="Q120" i="1"/>
  <c r="R120" i="1"/>
  <c r="M121" i="1"/>
  <c r="N121" i="1"/>
  <c r="O121" i="1"/>
  <c r="P121" i="1"/>
  <c r="Q121" i="1"/>
  <c r="R121" i="1"/>
  <c r="M122" i="1"/>
  <c r="N122" i="1"/>
  <c r="O122" i="1"/>
  <c r="P122" i="1"/>
  <c r="Q122" i="1"/>
  <c r="R122" i="1"/>
  <c r="M123" i="1"/>
  <c r="N123" i="1"/>
  <c r="O123" i="1"/>
  <c r="P123" i="1"/>
  <c r="Q123" i="1"/>
  <c r="R123" i="1"/>
  <c r="M124" i="1"/>
  <c r="N124" i="1"/>
  <c r="O124" i="1"/>
  <c r="P124" i="1"/>
  <c r="Q124" i="1"/>
  <c r="R124" i="1"/>
  <c r="M125" i="1"/>
  <c r="N125" i="1"/>
  <c r="O125" i="1"/>
  <c r="P125" i="1"/>
  <c r="Q125" i="1"/>
  <c r="R125" i="1"/>
  <c r="M126" i="1"/>
  <c r="N126" i="1"/>
  <c r="O126" i="1"/>
  <c r="P126" i="1"/>
  <c r="Q126" i="1"/>
  <c r="R126" i="1"/>
  <c r="M127" i="1"/>
  <c r="N127" i="1"/>
  <c r="O127" i="1"/>
  <c r="P127" i="1"/>
  <c r="Q127" i="1"/>
  <c r="R127" i="1"/>
  <c r="M128" i="1"/>
  <c r="N128" i="1"/>
  <c r="O128" i="1"/>
  <c r="P128" i="1"/>
  <c r="Q128" i="1"/>
  <c r="R128" i="1"/>
  <c r="M129" i="1"/>
  <c r="N129" i="1"/>
  <c r="O129" i="1"/>
  <c r="P129" i="1"/>
  <c r="Q129" i="1"/>
  <c r="R129" i="1"/>
  <c r="M130" i="1"/>
  <c r="N130" i="1"/>
  <c r="O130" i="1"/>
  <c r="P130" i="1"/>
  <c r="Q130" i="1"/>
  <c r="R130" i="1"/>
  <c r="M131" i="1"/>
  <c r="N131" i="1"/>
  <c r="O131" i="1"/>
  <c r="P131" i="1"/>
  <c r="Q131" i="1"/>
  <c r="R131" i="1"/>
  <c r="M132" i="1"/>
  <c r="N132" i="1"/>
  <c r="O132" i="1"/>
  <c r="P132" i="1"/>
  <c r="Q132" i="1"/>
  <c r="R132" i="1"/>
  <c r="M133" i="1"/>
  <c r="N133" i="1"/>
  <c r="O133" i="1"/>
  <c r="P133" i="1"/>
  <c r="Q133" i="1"/>
  <c r="R133" i="1"/>
  <c r="M134" i="1"/>
  <c r="N134" i="1"/>
  <c r="O134" i="1"/>
  <c r="P134" i="1"/>
  <c r="Q134" i="1"/>
  <c r="R134" i="1"/>
  <c r="M135" i="1"/>
  <c r="N135" i="1"/>
  <c r="O135" i="1"/>
  <c r="P135" i="1"/>
  <c r="Q135" i="1"/>
  <c r="R135" i="1"/>
  <c r="M136" i="1"/>
  <c r="N136" i="1"/>
  <c r="O136" i="1"/>
  <c r="P136" i="1"/>
  <c r="Q136" i="1"/>
  <c r="R136" i="1"/>
  <c r="M137" i="1"/>
  <c r="N137" i="1"/>
  <c r="O137" i="1"/>
  <c r="P137" i="1"/>
  <c r="Q137" i="1"/>
  <c r="R137" i="1"/>
  <c r="M138" i="1"/>
  <c r="N138" i="1"/>
  <c r="O138" i="1"/>
  <c r="P138" i="1"/>
  <c r="Q138" i="1"/>
  <c r="R138" i="1"/>
  <c r="M139" i="1"/>
  <c r="N139" i="1"/>
  <c r="O139" i="1"/>
  <c r="P139" i="1"/>
  <c r="Q139" i="1"/>
  <c r="R139" i="1"/>
  <c r="M140" i="1"/>
  <c r="N140" i="1"/>
  <c r="O140" i="1"/>
  <c r="P140" i="1"/>
  <c r="Q140" i="1"/>
  <c r="R140" i="1"/>
  <c r="M141" i="1"/>
  <c r="N141" i="1"/>
  <c r="O141" i="1"/>
  <c r="P141" i="1"/>
  <c r="Q141" i="1"/>
  <c r="R141" i="1"/>
  <c r="M142" i="1"/>
  <c r="N142" i="1"/>
  <c r="O142" i="1"/>
  <c r="P142" i="1"/>
  <c r="Q142" i="1"/>
  <c r="R142" i="1"/>
  <c r="M143" i="1"/>
  <c r="N143" i="1"/>
  <c r="O143" i="1"/>
  <c r="P143" i="1"/>
  <c r="Q143" i="1"/>
  <c r="R143" i="1"/>
  <c r="M144" i="1"/>
  <c r="N144" i="1"/>
  <c r="O144" i="1"/>
  <c r="P144" i="1"/>
  <c r="Q144" i="1"/>
  <c r="R144" i="1"/>
  <c r="M145" i="1"/>
  <c r="N145" i="1"/>
  <c r="O145" i="1"/>
  <c r="P145" i="1"/>
  <c r="Q145" i="1"/>
  <c r="R145" i="1"/>
  <c r="M146" i="1"/>
  <c r="N146" i="1"/>
  <c r="O146" i="1"/>
  <c r="P146" i="1"/>
  <c r="Q146" i="1"/>
  <c r="R146" i="1"/>
  <c r="M147" i="1"/>
  <c r="N147" i="1"/>
  <c r="O147" i="1"/>
  <c r="P147" i="1"/>
  <c r="Q147" i="1"/>
  <c r="R147" i="1"/>
  <c r="M148" i="1"/>
  <c r="N148" i="1"/>
  <c r="O148" i="1"/>
  <c r="P148" i="1"/>
  <c r="Q148" i="1"/>
  <c r="R148" i="1"/>
  <c r="M149" i="1"/>
  <c r="N149" i="1"/>
  <c r="O149" i="1"/>
  <c r="P149" i="1"/>
  <c r="Q149" i="1"/>
  <c r="R149" i="1"/>
  <c r="M150" i="1"/>
  <c r="N150" i="1"/>
  <c r="O150" i="1"/>
  <c r="P150" i="1"/>
  <c r="Q150" i="1"/>
  <c r="R150" i="1"/>
  <c r="M151" i="1"/>
  <c r="N151" i="1"/>
  <c r="O151" i="1"/>
  <c r="P151" i="1"/>
  <c r="Q151" i="1"/>
  <c r="R151" i="1"/>
  <c r="M152" i="1"/>
  <c r="N152" i="1"/>
  <c r="O152" i="1"/>
  <c r="P152" i="1"/>
  <c r="Q152" i="1"/>
  <c r="R152" i="1"/>
  <c r="M153" i="1"/>
  <c r="N153" i="1"/>
  <c r="O153" i="1"/>
  <c r="P153" i="1"/>
  <c r="Q153" i="1"/>
  <c r="R153" i="1"/>
  <c r="M154" i="1"/>
  <c r="N154" i="1"/>
  <c r="O154" i="1"/>
  <c r="P154" i="1"/>
  <c r="Q154" i="1"/>
  <c r="R154" i="1"/>
  <c r="M155" i="1"/>
  <c r="N155" i="1"/>
  <c r="O155" i="1"/>
  <c r="P155" i="1"/>
  <c r="Q155" i="1"/>
  <c r="R155" i="1"/>
  <c r="M156" i="1"/>
  <c r="N156" i="1"/>
  <c r="O156" i="1"/>
  <c r="P156" i="1"/>
  <c r="Q156" i="1"/>
  <c r="R156" i="1"/>
  <c r="M157" i="1"/>
  <c r="N157" i="1"/>
  <c r="O157" i="1"/>
  <c r="P157" i="1"/>
  <c r="Q157" i="1"/>
  <c r="R157" i="1"/>
  <c r="M158" i="1"/>
  <c r="N158" i="1"/>
  <c r="O158" i="1"/>
  <c r="P158" i="1"/>
  <c r="Q158" i="1"/>
  <c r="R158" i="1"/>
  <c r="M159" i="1"/>
  <c r="N159" i="1"/>
  <c r="O159" i="1"/>
  <c r="P159" i="1"/>
  <c r="Q159" i="1"/>
  <c r="R159" i="1"/>
  <c r="M160" i="1"/>
  <c r="N160" i="1"/>
  <c r="O160" i="1"/>
  <c r="P160" i="1"/>
  <c r="Q160" i="1"/>
  <c r="R160" i="1"/>
  <c r="M161" i="1"/>
  <c r="N161" i="1"/>
  <c r="O161" i="1"/>
  <c r="P161" i="1"/>
  <c r="Q161" i="1"/>
  <c r="R161" i="1"/>
  <c r="M162" i="1"/>
  <c r="N162" i="1"/>
  <c r="O162" i="1"/>
  <c r="P162" i="1"/>
  <c r="Q162" i="1"/>
  <c r="R162" i="1"/>
  <c r="M163" i="1"/>
  <c r="N163" i="1"/>
  <c r="O163" i="1"/>
  <c r="P163" i="1"/>
  <c r="Q163" i="1"/>
  <c r="R163" i="1"/>
  <c r="M164" i="1"/>
  <c r="N164" i="1"/>
  <c r="O164" i="1"/>
  <c r="P164" i="1"/>
  <c r="Q164" i="1"/>
  <c r="R164" i="1"/>
  <c r="M165" i="1"/>
  <c r="N165" i="1"/>
  <c r="O165" i="1"/>
  <c r="P165" i="1"/>
  <c r="Q165" i="1"/>
  <c r="R165" i="1"/>
  <c r="M166" i="1"/>
  <c r="N166" i="1"/>
  <c r="O166" i="1"/>
  <c r="P166" i="1"/>
  <c r="Q166" i="1"/>
  <c r="R166" i="1"/>
  <c r="M167" i="1"/>
  <c r="N167" i="1"/>
  <c r="O167" i="1"/>
  <c r="P167" i="1"/>
  <c r="Q167" i="1"/>
  <c r="R167" i="1"/>
  <c r="M168" i="1"/>
  <c r="N168" i="1"/>
  <c r="O168" i="1"/>
  <c r="P168" i="1"/>
  <c r="Q168" i="1"/>
  <c r="R168" i="1"/>
  <c r="M169" i="1"/>
  <c r="N169" i="1"/>
  <c r="O169" i="1"/>
  <c r="P169" i="1"/>
  <c r="Q169" i="1"/>
  <c r="R169" i="1"/>
  <c r="M170" i="1"/>
  <c r="N170" i="1"/>
  <c r="O170" i="1"/>
  <c r="P170" i="1"/>
  <c r="Q170" i="1"/>
  <c r="R170" i="1"/>
  <c r="M171" i="1"/>
  <c r="N171" i="1"/>
  <c r="O171" i="1"/>
  <c r="P171" i="1"/>
  <c r="Q171" i="1"/>
  <c r="R171" i="1"/>
  <c r="M172" i="1"/>
  <c r="N172" i="1"/>
  <c r="O172" i="1"/>
  <c r="P172" i="1"/>
  <c r="Q172" i="1"/>
  <c r="R172" i="1"/>
  <c r="M173" i="1"/>
  <c r="N173" i="1"/>
  <c r="O173" i="1"/>
  <c r="P173" i="1"/>
  <c r="Q173" i="1"/>
  <c r="R173" i="1"/>
  <c r="M174" i="1"/>
  <c r="N174" i="1"/>
  <c r="O174" i="1"/>
  <c r="P174" i="1"/>
  <c r="Q174" i="1"/>
  <c r="R174" i="1"/>
  <c r="M175" i="1"/>
  <c r="N175" i="1"/>
  <c r="O175" i="1"/>
  <c r="P175" i="1"/>
  <c r="Q175" i="1"/>
  <c r="R175" i="1"/>
  <c r="M176" i="1"/>
  <c r="N176" i="1"/>
  <c r="O176" i="1"/>
  <c r="P176" i="1"/>
  <c r="Q176" i="1"/>
  <c r="R176" i="1"/>
  <c r="M177" i="1"/>
  <c r="N177" i="1"/>
  <c r="O177" i="1"/>
  <c r="P177" i="1"/>
  <c r="Q177" i="1"/>
  <c r="R177" i="1"/>
  <c r="M178" i="1"/>
  <c r="N178" i="1"/>
  <c r="O178" i="1"/>
  <c r="P178" i="1"/>
  <c r="Q178" i="1"/>
  <c r="R178" i="1"/>
  <c r="M179" i="1"/>
  <c r="N179" i="1"/>
  <c r="O179" i="1"/>
  <c r="P179" i="1"/>
  <c r="Q179" i="1"/>
  <c r="R179" i="1"/>
  <c r="M180" i="1"/>
  <c r="N180" i="1"/>
  <c r="O180" i="1"/>
  <c r="P180" i="1"/>
  <c r="Q180" i="1"/>
  <c r="R180" i="1"/>
  <c r="M181" i="1"/>
  <c r="N181" i="1"/>
  <c r="O181" i="1"/>
  <c r="P181" i="1"/>
  <c r="Q181" i="1"/>
  <c r="R181" i="1"/>
  <c r="M182" i="1"/>
  <c r="N182" i="1"/>
  <c r="O182" i="1"/>
  <c r="P182" i="1"/>
  <c r="Q182" i="1"/>
  <c r="R182" i="1"/>
  <c r="M183" i="1"/>
  <c r="N183" i="1"/>
  <c r="O183" i="1"/>
  <c r="P183" i="1"/>
  <c r="Q183" i="1"/>
  <c r="R183" i="1"/>
  <c r="M184" i="1"/>
  <c r="N184" i="1"/>
  <c r="O184" i="1"/>
  <c r="P184" i="1"/>
  <c r="Q184" i="1"/>
  <c r="R184" i="1"/>
  <c r="M185" i="1"/>
  <c r="N185" i="1"/>
  <c r="O185" i="1"/>
  <c r="P185" i="1"/>
  <c r="Q185" i="1"/>
  <c r="R185" i="1"/>
  <c r="M186" i="1"/>
  <c r="N186" i="1"/>
  <c r="O186" i="1"/>
  <c r="P186" i="1"/>
  <c r="Q186" i="1"/>
  <c r="R186" i="1"/>
  <c r="M187" i="1"/>
  <c r="N187" i="1"/>
  <c r="O187" i="1"/>
  <c r="P187" i="1"/>
  <c r="Q187" i="1"/>
  <c r="R187" i="1"/>
  <c r="M188" i="1"/>
  <c r="N188" i="1"/>
  <c r="O188" i="1"/>
  <c r="P188" i="1"/>
  <c r="Q188" i="1"/>
  <c r="R188" i="1"/>
  <c r="M189" i="1"/>
  <c r="N189" i="1"/>
  <c r="O189" i="1"/>
  <c r="P189" i="1"/>
  <c r="Q189" i="1"/>
  <c r="R189" i="1"/>
  <c r="M190" i="1"/>
  <c r="N190" i="1"/>
  <c r="O190" i="1"/>
  <c r="P190" i="1"/>
  <c r="Q190" i="1"/>
  <c r="R190" i="1"/>
  <c r="M191" i="1"/>
  <c r="N191" i="1"/>
  <c r="O191" i="1"/>
  <c r="P191" i="1"/>
  <c r="Q191" i="1"/>
  <c r="R191" i="1"/>
  <c r="M192" i="1"/>
  <c r="N192" i="1"/>
  <c r="O192" i="1"/>
  <c r="P192" i="1"/>
  <c r="Q192" i="1"/>
  <c r="R192" i="1"/>
  <c r="M193" i="1"/>
  <c r="N193" i="1"/>
  <c r="O193" i="1"/>
  <c r="P193" i="1"/>
  <c r="Q193" i="1"/>
  <c r="R193" i="1"/>
  <c r="M194" i="1"/>
  <c r="N194" i="1"/>
  <c r="O194" i="1"/>
  <c r="P194" i="1"/>
  <c r="Q194" i="1"/>
  <c r="R194" i="1"/>
  <c r="M195" i="1"/>
  <c r="N195" i="1"/>
  <c r="O195" i="1"/>
  <c r="P195" i="1"/>
  <c r="Q195" i="1"/>
  <c r="R195" i="1"/>
  <c r="M196" i="1"/>
  <c r="N196" i="1"/>
  <c r="O196" i="1"/>
  <c r="P196" i="1"/>
  <c r="Q196" i="1"/>
  <c r="R196" i="1"/>
  <c r="M197" i="1"/>
  <c r="N197" i="1"/>
  <c r="O197" i="1"/>
  <c r="P197" i="1"/>
  <c r="Q197" i="1"/>
  <c r="R197" i="1"/>
  <c r="M198" i="1"/>
  <c r="N198" i="1"/>
  <c r="O198" i="1"/>
  <c r="P198" i="1"/>
  <c r="Q198" i="1"/>
  <c r="R198" i="1"/>
  <c r="M199" i="1"/>
  <c r="N199" i="1"/>
  <c r="O199" i="1"/>
  <c r="P199" i="1"/>
  <c r="Q199" i="1"/>
  <c r="R199" i="1"/>
  <c r="M200" i="1"/>
  <c r="N200" i="1"/>
  <c r="O200" i="1"/>
  <c r="P200" i="1"/>
  <c r="Q200" i="1"/>
  <c r="R200" i="1"/>
  <c r="M201" i="1"/>
  <c r="N201" i="1"/>
  <c r="O201" i="1"/>
  <c r="P201" i="1"/>
  <c r="Q201" i="1"/>
  <c r="R201" i="1"/>
  <c r="M202" i="1"/>
  <c r="N202" i="1"/>
  <c r="O202" i="1"/>
  <c r="P202" i="1"/>
  <c r="Q202" i="1"/>
  <c r="R202" i="1"/>
  <c r="M203" i="1"/>
  <c r="N203" i="1"/>
  <c r="O203" i="1"/>
  <c r="P203" i="1"/>
  <c r="Q203" i="1"/>
  <c r="R203" i="1"/>
  <c r="M204" i="1"/>
  <c r="N204" i="1"/>
  <c r="O204" i="1"/>
  <c r="P204" i="1"/>
  <c r="Q204" i="1"/>
  <c r="R204" i="1"/>
  <c r="M205" i="1"/>
  <c r="N205" i="1"/>
  <c r="O205" i="1"/>
  <c r="P205" i="1"/>
  <c r="Q205" i="1"/>
  <c r="R205" i="1"/>
  <c r="M206" i="1"/>
  <c r="N206" i="1"/>
  <c r="O206" i="1"/>
  <c r="P206" i="1"/>
  <c r="Q206" i="1"/>
  <c r="R206" i="1"/>
  <c r="M207" i="1"/>
  <c r="N207" i="1"/>
  <c r="O207" i="1"/>
  <c r="P207" i="1"/>
  <c r="Q207" i="1"/>
  <c r="R207" i="1"/>
  <c r="M208" i="1"/>
  <c r="N208" i="1"/>
  <c r="O208" i="1"/>
  <c r="P208" i="1"/>
  <c r="Q208" i="1"/>
  <c r="R208" i="1"/>
  <c r="M209" i="1"/>
  <c r="N209" i="1"/>
  <c r="O209" i="1"/>
  <c r="P209" i="1"/>
  <c r="Q209" i="1"/>
  <c r="R209" i="1"/>
  <c r="M210" i="1"/>
  <c r="N210" i="1"/>
  <c r="O210" i="1"/>
  <c r="P210" i="1"/>
  <c r="Q210" i="1"/>
  <c r="R210" i="1"/>
  <c r="M211" i="1"/>
  <c r="N211" i="1"/>
  <c r="O211" i="1"/>
  <c r="P211" i="1"/>
  <c r="Q211" i="1"/>
  <c r="R211" i="1"/>
  <c r="M212" i="1"/>
  <c r="N212" i="1"/>
  <c r="O212" i="1"/>
  <c r="P212" i="1"/>
  <c r="Q212" i="1"/>
  <c r="R212" i="1"/>
  <c r="M213" i="1"/>
  <c r="N213" i="1"/>
  <c r="O213" i="1"/>
  <c r="P213" i="1"/>
  <c r="Q213" i="1"/>
  <c r="R213" i="1"/>
  <c r="M214" i="1"/>
  <c r="N214" i="1"/>
  <c r="O214" i="1"/>
  <c r="P214" i="1"/>
  <c r="Q214" i="1"/>
  <c r="R214" i="1"/>
  <c r="M215" i="1"/>
  <c r="N215" i="1"/>
  <c r="O215" i="1"/>
  <c r="P215" i="1"/>
  <c r="Q215" i="1"/>
  <c r="R215" i="1"/>
  <c r="M216" i="1"/>
  <c r="N216" i="1"/>
  <c r="O216" i="1"/>
  <c r="P216" i="1"/>
  <c r="Q216" i="1"/>
  <c r="R216" i="1"/>
  <c r="M217" i="1"/>
  <c r="N217" i="1"/>
  <c r="O217" i="1"/>
  <c r="P217" i="1"/>
  <c r="Q217" i="1"/>
  <c r="R217" i="1"/>
  <c r="M218" i="1"/>
  <c r="N218" i="1"/>
  <c r="O218" i="1"/>
  <c r="P218" i="1"/>
  <c r="Q218" i="1"/>
  <c r="R218" i="1"/>
  <c r="M219" i="1"/>
  <c r="N219" i="1"/>
  <c r="O219" i="1"/>
  <c r="P219" i="1"/>
  <c r="Q219" i="1"/>
  <c r="R219" i="1"/>
  <c r="M220" i="1"/>
  <c r="N220" i="1"/>
  <c r="O220" i="1"/>
  <c r="P220" i="1"/>
  <c r="Q220" i="1"/>
  <c r="R220" i="1"/>
  <c r="M221" i="1"/>
  <c r="N221" i="1"/>
  <c r="O221" i="1"/>
  <c r="P221" i="1"/>
  <c r="Q221" i="1"/>
  <c r="R221" i="1"/>
  <c r="M222" i="1"/>
  <c r="N222" i="1"/>
  <c r="O222" i="1"/>
  <c r="P222" i="1"/>
  <c r="Q222" i="1"/>
  <c r="R222" i="1"/>
  <c r="M223" i="1"/>
  <c r="N223" i="1"/>
  <c r="O223" i="1"/>
  <c r="P223" i="1"/>
  <c r="Q223" i="1"/>
  <c r="R223" i="1"/>
  <c r="M224" i="1"/>
  <c r="N224" i="1"/>
  <c r="O224" i="1"/>
  <c r="P224" i="1"/>
  <c r="Q224" i="1"/>
  <c r="R224" i="1"/>
  <c r="M225" i="1"/>
  <c r="N225" i="1"/>
  <c r="O225" i="1"/>
  <c r="P225" i="1"/>
  <c r="Q225" i="1"/>
  <c r="R225" i="1"/>
  <c r="M226" i="1"/>
  <c r="N226" i="1"/>
  <c r="O226" i="1"/>
  <c r="P226" i="1"/>
  <c r="Q226" i="1"/>
  <c r="R226" i="1"/>
  <c r="M227" i="1"/>
  <c r="N227" i="1"/>
  <c r="O227" i="1"/>
  <c r="P227" i="1"/>
  <c r="Q227" i="1"/>
  <c r="R227" i="1"/>
  <c r="M228" i="1"/>
  <c r="N228" i="1"/>
  <c r="O228" i="1"/>
  <c r="P228" i="1"/>
  <c r="Q228" i="1"/>
  <c r="R228" i="1"/>
  <c r="M229" i="1"/>
  <c r="N229" i="1"/>
  <c r="O229" i="1"/>
  <c r="P229" i="1"/>
  <c r="Q229" i="1"/>
  <c r="R229" i="1"/>
  <c r="M230" i="1"/>
  <c r="N230" i="1"/>
  <c r="O230" i="1"/>
  <c r="P230" i="1"/>
  <c r="Q230" i="1"/>
  <c r="R230" i="1"/>
  <c r="M231" i="1"/>
  <c r="N231" i="1"/>
  <c r="O231" i="1"/>
  <c r="P231" i="1"/>
  <c r="Q231" i="1"/>
  <c r="R231" i="1"/>
  <c r="M232" i="1"/>
  <c r="N232" i="1"/>
  <c r="O232" i="1"/>
  <c r="P232" i="1"/>
  <c r="Q232" i="1"/>
  <c r="R232" i="1"/>
  <c r="M233" i="1"/>
  <c r="N233" i="1"/>
  <c r="O233" i="1"/>
  <c r="P233" i="1"/>
  <c r="Q233" i="1"/>
  <c r="R233" i="1"/>
  <c r="M234" i="1"/>
  <c r="N234" i="1"/>
  <c r="O234" i="1"/>
  <c r="P234" i="1"/>
  <c r="Q234" i="1"/>
  <c r="R234" i="1"/>
  <c r="M235" i="1"/>
  <c r="N235" i="1"/>
  <c r="O235" i="1"/>
  <c r="P235" i="1"/>
  <c r="Q235" i="1"/>
  <c r="R235" i="1"/>
  <c r="M236" i="1"/>
  <c r="N236" i="1"/>
  <c r="O236" i="1"/>
  <c r="P236" i="1"/>
  <c r="Q236" i="1"/>
  <c r="R236" i="1"/>
  <c r="M237" i="1"/>
  <c r="N237" i="1"/>
  <c r="O237" i="1"/>
  <c r="P237" i="1"/>
  <c r="Q237" i="1"/>
  <c r="R237" i="1"/>
  <c r="M238" i="1"/>
  <c r="N238" i="1"/>
  <c r="O238" i="1"/>
  <c r="P238" i="1"/>
  <c r="Q238" i="1"/>
  <c r="R238" i="1"/>
  <c r="M239" i="1"/>
  <c r="N239" i="1"/>
  <c r="O239" i="1"/>
  <c r="P239" i="1"/>
  <c r="Q239" i="1"/>
  <c r="R239" i="1"/>
  <c r="M240" i="1"/>
  <c r="N240" i="1"/>
  <c r="O240" i="1"/>
  <c r="P240" i="1"/>
  <c r="Q240" i="1"/>
  <c r="R240" i="1"/>
  <c r="M241" i="1"/>
  <c r="N241" i="1"/>
  <c r="O241" i="1"/>
  <c r="P241" i="1"/>
  <c r="Q241" i="1"/>
  <c r="R241" i="1"/>
  <c r="M242" i="1"/>
  <c r="N242" i="1"/>
  <c r="O242" i="1"/>
  <c r="P242" i="1"/>
  <c r="Q242" i="1"/>
  <c r="R242" i="1"/>
  <c r="M243" i="1"/>
  <c r="N243" i="1"/>
  <c r="O243" i="1"/>
  <c r="P243" i="1"/>
  <c r="Q243" i="1"/>
  <c r="R243" i="1"/>
  <c r="M244" i="1"/>
  <c r="N244" i="1"/>
  <c r="O244" i="1"/>
  <c r="P244" i="1"/>
  <c r="Q244" i="1"/>
  <c r="R244" i="1"/>
  <c r="M245" i="1"/>
  <c r="N245" i="1"/>
  <c r="O245" i="1"/>
  <c r="P245" i="1"/>
  <c r="Q245" i="1"/>
  <c r="R245" i="1"/>
  <c r="M246" i="1"/>
  <c r="N246" i="1"/>
  <c r="O246" i="1"/>
  <c r="P246" i="1"/>
  <c r="Q246" i="1"/>
  <c r="R246" i="1"/>
  <c r="M247" i="1"/>
  <c r="N247" i="1"/>
  <c r="O247" i="1"/>
  <c r="P247" i="1"/>
  <c r="Q247" i="1"/>
  <c r="R247" i="1"/>
  <c r="M248" i="1"/>
  <c r="N248" i="1"/>
  <c r="O248" i="1"/>
  <c r="P248" i="1"/>
  <c r="Q248" i="1"/>
  <c r="R248" i="1"/>
  <c r="M249" i="1"/>
  <c r="N249" i="1"/>
  <c r="O249" i="1"/>
  <c r="P249" i="1"/>
  <c r="Q249" i="1"/>
  <c r="R249" i="1"/>
  <c r="M250" i="1"/>
  <c r="N250" i="1"/>
  <c r="O250" i="1"/>
  <c r="P250" i="1"/>
  <c r="Q250" i="1"/>
  <c r="R250" i="1"/>
  <c r="M251" i="1"/>
  <c r="N251" i="1"/>
  <c r="O251" i="1"/>
  <c r="P251" i="1"/>
  <c r="Q251" i="1"/>
  <c r="R251" i="1"/>
  <c r="M252" i="1"/>
  <c r="N252" i="1"/>
  <c r="O252" i="1"/>
  <c r="P252" i="1"/>
  <c r="Q252" i="1"/>
  <c r="R252" i="1"/>
  <c r="M253" i="1"/>
  <c r="N253" i="1"/>
  <c r="O253" i="1"/>
  <c r="P253" i="1"/>
  <c r="Q253" i="1"/>
  <c r="R253" i="1"/>
  <c r="M254" i="1"/>
  <c r="N254" i="1"/>
  <c r="O254" i="1"/>
  <c r="P254" i="1"/>
  <c r="Q254" i="1"/>
  <c r="R254" i="1"/>
  <c r="M255" i="1"/>
  <c r="N255" i="1"/>
  <c r="O255" i="1"/>
  <c r="P255" i="1"/>
  <c r="Q255" i="1"/>
  <c r="R255" i="1"/>
  <c r="M256" i="1"/>
  <c r="N256" i="1"/>
  <c r="O256" i="1"/>
  <c r="P256" i="1"/>
  <c r="Q256" i="1"/>
  <c r="R256" i="1"/>
  <c r="M257" i="1"/>
  <c r="N257" i="1"/>
  <c r="O257" i="1"/>
  <c r="P257" i="1"/>
  <c r="Q257" i="1"/>
  <c r="R257" i="1"/>
  <c r="M258" i="1"/>
  <c r="N258" i="1"/>
  <c r="O258" i="1"/>
  <c r="P258" i="1"/>
  <c r="Q258" i="1"/>
  <c r="R258" i="1"/>
  <c r="M259" i="1"/>
  <c r="N259" i="1"/>
  <c r="O259" i="1"/>
  <c r="P259" i="1"/>
  <c r="Q259" i="1"/>
  <c r="R259" i="1"/>
  <c r="M260" i="1"/>
  <c r="N260" i="1"/>
  <c r="O260" i="1"/>
  <c r="P260" i="1"/>
  <c r="Q260" i="1"/>
  <c r="R260" i="1"/>
  <c r="M261" i="1"/>
  <c r="N261" i="1"/>
  <c r="O261" i="1"/>
  <c r="P261" i="1"/>
  <c r="Q261" i="1"/>
  <c r="R261" i="1"/>
  <c r="M262" i="1"/>
  <c r="N262" i="1"/>
  <c r="O262" i="1"/>
  <c r="P262" i="1"/>
  <c r="Q262" i="1"/>
  <c r="R262" i="1"/>
  <c r="M263" i="1"/>
  <c r="N263" i="1"/>
  <c r="O263" i="1"/>
  <c r="P263" i="1"/>
  <c r="Q263" i="1"/>
  <c r="R263" i="1"/>
  <c r="M264" i="1"/>
  <c r="N264" i="1"/>
  <c r="O264" i="1"/>
  <c r="P264" i="1"/>
  <c r="Q264" i="1"/>
  <c r="R264" i="1"/>
  <c r="M265" i="1"/>
  <c r="N265" i="1"/>
  <c r="O265" i="1"/>
  <c r="P265" i="1"/>
  <c r="Q265" i="1"/>
  <c r="R265" i="1"/>
  <c r="M266" i="1"/>
  <c r="N266" i="1"/>
  <c r="O266" i="1"/>
  <c r="P266" i="1"/>
  <c r="Q266" i="1"/>
  <c r="R266" i="1"/>
  <c r="M267" i="1"/>
  <c r="N267" i="1"/>
  <c r="O267" i="1"/>
  <c r="P267" i="1"/>
  <c r="Q267" i="1"/>
  <c r="R267" i="1"/>
  <c r="M268" i="1"/>
  <c r="N268" i="1"/>
  <c r="O268" i="1"/>
  <c r="P268" i="1"/>
  <c r="Q268" i="1"/>
  <c r="R268" i="1"/>
  <c r="M269" i="1"/>
  <c r="N269" i="1"/>
  <c r="O269" i="1"/>
  <c r="P269" i="1"/>
  <c r="Q269" i="1"/>
  <c r="R269" i="1"/>
  <c r="M270" i="1"/>
  <c r="N270" i="1"/>
  <c r="O270" i="1"/>
  <c r="P270" i="1"/>
  <c r="Q270" i="1"/>
  <c r="R270" i="1"/>
  <c r="M271" i="1"/>
  <c r="N271" i="1"/>
  <c r="O271" i="1"/>
  <c r="P271" i="1"/>
  <c r="Q271" i="1"/>
  <c r="R271" i="1"/>
  <c r="M272" i="1"/>
  <c r="N272" i="1"/>
  <c r="O272" i="1"/>
  <c r="P272" i="1"/>
  <c r="Q272" i="1"/>
  <c r="R272" i="1"/>
  <c r="M273" i="1"/>
  <c r="N273" i="1"/>
  <c r="O273" i="1"/>
  <c r="P273" i="1"/>
  <c r="Q273" i="1"/>
  <c r="R273" i="1"/>
  <c r="M274" i="1"/>
  <c r="N274" i="1"/>
  <c r="O274" i="1"/>
  <c r="P274" i="1"/>
  <c r="Q274" i="1"/>
  <c r="R274" i="1"/>
  <c r="M275" i="1"/>
  <c r="N275" i="1"/>
  <c r="O275" i="1"/>
  <c r="P275" i="1"/>
  <c r="Q275" i="1"/>
  <c r="R275" i="1"/>
  <c r="M276" i="1"/>
  <c r="N276" i="1"/>
  <c r="O276" i="1"/>
  <c r="P276" i="1"/>
  <c r="Q276" i="1"/>
  <c r="R276" i="1"/>
  <c r="M277" i="1"/>
  <c r="N277" i="1"/>
  <c r="O277" i="1"/>
  <c r="P277" i="1"/>
  <c r="Q277" i="1"/>
  <c r="R277" i="1"/>
  <c r="M278" i="1"/>
  <c r="N278" i="1"/>
  <c r="O278" i="1"/>
  <c r="P278" i="1"/>
  <c r="Q278" i="1"/>
  <c r="R278" i="1"/>
  <c r="M279" i="1"/>
  <c r="N279" i="1"/>
  <c r="O279" i="1"/>
  <c r="P279" i="1"/>
  <c r="Q279" i="1"/>
  <c r="R279" i="1"/>
  <c r="M280" i="1"/>
  <c r="N280" i="1"/>
  <c r="O280" i="1"/>
  <c r="P280" i="1"/>
  <c r="Q280" i="1"/>
  <c r="R280" i="1"/>
  <c r="M281" i="1"/>
  <c r="N281" i="1"/>
  <c r="O281" i="1"/>
  <c r="P281" i="1"/>
  <c r="Q281" i="1"/>
  <c r="R281" i="1"/>
  <c r="M282" i="1"/>
  <c r="N282" i="1"/>
  <c r="O282" i="1"/>
  <c r="P282" i="1"/>
  <c r="Q282" i="1"/>
  <c r="R282" i="1"/>
  <c r="M283" i="1"/>
  <c r="N283" i="1"/>
  <c r="O283" i="1"/>
  <c r="P283" i="1"/>
  <c r="Q283" i="1"/>
  <c r="R283" i="1"/>
  <c r="M284" i="1"/>
  <c r="N284" i="1"/>
  <c r="O284" i="1"/>
  <c r="P284" i="1"/>
  <c r="Q284" i="1"/>
  <c r="R284" i="1"/>
  <c r="M285" i="1"/>
  <c r="N285" i="1"/>
  <c r="O285" i="1"/>
  <c r="P285" i="1"/>
  <c r="Q285" i="1"/>
  <c r="R285" i="1"/>
  <c r="M286" i="1"/>
  <c r="N286" i="1"/>
  <c r="O286" i="1"/>
  <c r="P286" i="1"/>
  <c r="Q286" i="1"/>
  <c r="R286" i="1"/>
  <c r="M287" i="1"/>
  <c r="N287" i="1"/>
  <c r="O287" i="1"/>
  <c r="P287" i="1"/>
  <c r="Q287" i="1"/>
  <c r="R287" i="1"/>
  <c r="M288" i="1"/>
  <c r="N288" i="1"/>
  <c r="O288" i="1"/>
  <c r="P288" i="1"/>
  <c r="Q288" i="1"/>
  <c r="R288" i="1"/>
  <c r="M289" i="1"/>
  <c r="N289" i="1"/>
  <c r="O289" i="1"/>
  <c r="P289" i="1"/>
  <c r="Q289" i="1"/>
  <c r="R289" i="1"/>
  <c r="M290" i="1"/>
  <c r="N290" i="1"/>
  <c r="O290" i="1"/>
  <c r="P290" i="1"/>
  <c r="Q290" i="1"/>
  <c r="R290" i="1"/>
  <c r="M291" i="1"/>
  <c r="N291" i="1"/>
  <c r="O291" i="1"/>
  <c r="P291" i="1"/>
  <c r="Q291" i="1"/>
  <c r="R291" i="1"/>
  <c r="M292" i="1"/>
  <c r="N292" i="1"/>
  <c r="O292" i="1"/>
  <c r="P292" i="1"/>
  <c r="Q292" i="1"/>
  <c r="R292" i="1"/>
  <c r="M293" i="1"/>
  <c r="N293" i="1"/>
  <c r="O293" i="1"/>
  <c r="P293" i="1"/>
  <c r="Q293" i="1"/>
  <c r="R293" i="1"/>
  <c r="M294" i="1"/>
  <c r="N294" i="1"/>
  <c r="O294" i="1"/>
  <c r="P294" i="1"/>
  <c r="Q294" i="1"/>
  <c r="R294" i="1"/>
  <c r="M295" i="1"/>
  <c r="N295" i="1"/>
  <c r="O295" i="1"/>
  <c r="P295" i="1"/>
  <c r="Q295" i="1"/>
  <c r="R295" i="1"/>
  <c r="M296" i="1"/>
  <c r="N296" i="1"/>
  <c r="O296" i="1"/>
  <c r="P296" i="1"/>
  <c r="Q296" i="1"/>
  <c r="R296" i="1"/>
  <c r="M297" i="1"/>
  <c r="N297" i="1"/>
  <c r="O297" i="1"/>
  <c r="P297" i="1"/>
  <c r="Q297" i="1"/>
  <c r="R297" i="1"/>
  <c r="M298" i="1"/>
  <c r="N298" i="1"/>
  <c r="O298" i="1"/>
  <c r="P298" i="1"/>
  <c r="Q298" i="1"/>
  <c r="R298" i="1"/>
  <c r="M299" i="1"/>
  <c r="N299" i="1"/>
  <c r="O299" i="1"/>
  <c r="P299" i="1"/>
  <c r="Q299" i="1"/>
  <c r="R299" i="1"/>
  <c r="M300" i="1"/>
  <c r="N300" i="1"/>
  <c r="O300" i="1"/>
  <c r="P300" i="1"/>
  <c r="Q300" i="1"/>
  <c r="R300" i="1"/>
  <c r="M301" i="1"/>
  <c r="N301" i="1"/>
  <c r="O301" i="1"/>
  <c r="P301" i="1"/>
  <c r="Q301" i="1"/>
  <c r="R301" i="1"/>
  <c r="M302" i="1"/>
  <c r="N302" i="1"/>
  <c r="O302" i="1"/>
  <c r="P302" i="1"/>
  <c r="Q302" i="1"/>
  <c r="R302" i="1"/>
  <c r="M303" i="1"/>
  <c r="N303" i="1"/>
  <c r="O303" i="1"/>
  <c r="P303" i="1"/>
  <c r="Q303" i="1"/>
  <c r="R303" i="1"/>
  <c r="M304" i="1"/>
  <c r="N304" i="1"/>
  <c r="O304" i="1"/>
  <c r="P304" i="1"/>
  <c r="Q304" i="1"/>
  <c r="R304" i="1"/>
  <c r="M305" i="1"/>
  <c r="N305" i="1"/>
  <c r="O305" i="1"/>
  <c r="P305" i="1"/>
  <c r="Q305" i="1"/>
  <c r="R305" i="1"/>
  <c r="M306" i="1"/>
  <c r="N306" i="1"/>
  <c r="O306" i="1"/>
  <c r="P306" i="1"/>
  <c r="Q306" i="1"/>
  <c r="R306" i="1"/>
  <c r="M307" i="1"/>
  <c r="N307" i="1"/>
  <c r="O307" i="1"/>
  <c r="P307" i="1"/>
  <c r="Q307" i="1"/>
  <c r="R307" i="1"/>
  <c r="M308" i="1"/>
  <c r="N308" i="1"/>
  <c r="O308" i="1"/>
  <c r="P308" i="1"/>
  <c r="Q308" i="1"/>
  <c r="R308" i="1"/>
  <c r="M309" i="1"/>
  <c r="N309" i="1"/>
  <c r="O309" i="1"/>
  <c r="P309" i="1"/>
  <c r="Q309" i="1"/>
  <c r="R309" i="1"/>
  <c r="M310" i="1"/>
  <c r="N310" i="1"/>
  <c r="O310" i="1"/>
  <c r="P310" i="1"/>
  <c r="Q310" i="1"/>
  <c r="R310" i="1"/>
  <c r="M311" i="1"/>
  <c r="N311" i="1"/>
  <c r="O311" i="1"/>
  <c r="P311" i="1"/>
  <c r="Q311" i="1"/>
  <c r="R311" i="1"/>
  <c r="M312" i="1"/>
  <c r="N312" i="1"/>
  <c r="O312" i="1"/>
  <c r="P312" i="1"/>
  <c r="Q312" i="1"/>
  <c r="R312" i="1"/>
  <c r="M313" i="1"/>
  <c r="N313" i="1"/>
  <c r="O313" i="1"/>
  <c r="P313" i="1"/>
  <c r="Q313" i="1"/>
  <c r="R313" i="1"/>
  <c r="M314" i="1"/>
  <c r="N314" i="1"/>
  <c r="O314" i="1"/>
  <c r="P314" i="1"/>
  <c r="Q314" i="1"/>
  <c r="R314" i="1"/>
  <c r="M315" i="1"/>
  <c r="N315" i="1"/>
  <c r="O315" i="1"/>
  <c r="P315" i="1"/>
  <c r="Q315" i="1"/>
  <c r="R315" i="1"/>
  <c r="M316" i="1"/>
  <c r="N316" i="1"/>
  <c r="O316" i="1"/>
  <c r="P316" i="1"/>
  <c r="Q316" i="1"/>
  <c r="R316" i="1"/>
  <c r="M317" i="1"/>
  <c r="N317" i="1"/>
  <c r="O317" i="1"/>
  <c r="P317" i="1"/>
  <c r="Q317" i="1"/>
  <c r="R317" i="1"/>
  <c r="M318" i="1"/>
  <c r="N318" i="1"/>
  <c r="O318" i="1"/>
  <c r="P318" i="1"/>
  <c r="Q318" i="1"/>
  <c r="R318" i="1"/>
  <c r="M319" i="1"/>
  <c r="N319" i="1"/>
  <c r="O319" i="1"/>
  <c r="P319" i="1"/>
  <c r="Q319" i="1"/>
  <c r="R319" i="1"/>
  <c r="M320" i="1"/>
  <c r="N320" i="1"/>
  <c r="O320" i="1"/>
  <c r="P320" i="1"/>
  <c r="Q320" i="1"/>
  <c r="R320" i="1"/>
  <c r="M321" i="1"/>
  <c r="N321" i="1"/>
  <c r="O321" i="1"/>
  <c r="P321" i="1"/>
  <c r="Q321" i="1"/>
  <c r="R321" i="1"/>
  <c r="M322" i="1"/>
  <c r="N322" i="1"/>
  <c r="O322" i="1"/>
  <c r="P322" i="1"/>
  <c r="Q322" i="1"/>
  <c r="R322" i="1"/>
  <c r="M323" i="1"/>
  <c r="N323" i="1"/>
  <c r="O323" i="1"/>
  <c r="P323" i="1"/>
  <c r="Q323" i="1"/>
  <c r="R323" i="1"/>
  <c r="M324" i="1"/>
  <c r="N324" i="1"/>
  <c r="O324" i="1"/>
  <c r="P324" i="1"/>
  <c r="Q324" i="1"/>
  <c r="R324" i="1"/>
  <c r="M325" i="1"/>
  <c r="N325" i="1"/>
  <c r="O325" i="1"/>
  <c r="P325" i="1"/>
  <c r="Q325" i="1"/>
  <c r="R325" i="1"/>
  <c r="M326" i="1"/>
  <c r="N326" i="1"/>
  <c r="O326" i="1"/>
  <c r="P326" i="1"/>
  <c r="Q326" i="1"/>
  <c r="R326" i="1"/>
  <c r="M327" i="1"/>
  <c r="N327" i="1"/>
  <c r="O327" i="1"/>
  <c r="P327" i="1"/>
  <c r="Q327" i="1"/>
  <c r="R327" i="1"/>
  <c r="M328" i="1"/>
  <c r="N328" i="1"/>
  <c r="O328" i="1"/>
  <c r="P328" i="1"/>
  <c r="Q328" i="1"/>
  <c r="R328" i="1"/>
  <c r="M329" i="1"/>
  <c r="N329" i="1"/>
  <c r="O329" i="1"/>
  <c r="P329" i="1"/>
  <c r="Q329" i="1"/>
  <c r="R329" i="1"/>
  <c r="M330" i="1"/>
  <c r="N330" i="1"/>
  <c r="O330" i="1"/>
  <c r="P330" i="1"/>
  <c r="Q330" i="1"/>
  <c r="R330" i="1"/>
  <c r="M331" i="1"/>
  <c r="N331" i="1"/>
  <c r="O331" i="1"/>
  <c r="P331" i="1"/>
  <c r="Q331" i="1"/>
  <c r="R331" i="1"/>
  <c r="M332" i="1"/>
  <c r="N332" i="1"/>
  <c r="O332" i="1"/>
  <c r="P332" i="1"/>
  <c r="Q332" i="1"/>
  <c r="R332" i="1"/>
  <c r="M333" i="1"/>
  <c r="N333" i="1"/>
  <c r="O333" i="1"/>
  <c r="P333" i="1"/>
  <c r="Q333" i="1"/>
  <c r="R333" i="1"/>
  <c r="M334" i="1"/>
  <c r="N334" i="1"/>
  <c r="O334" i="1"/>
  <c r="P334" i="1"/>
  <c r="Q334" i="1"/>
  <c r="R334" i="1"/>
  <c r="M335" i="1"/>
  <c r="N335" i="1"/>
  <c r="O335" i="1"/>
  <c r="P335" i="1"/>
  <c r="Q335" i="1"/>
  <c r="R335" i="1"/>
  <c r="M336" i="1"/>
  <c r="N336" i="1"/>
  <c r="O336" i="1"/>
  <c r="P336" i="1"/>
  <c r="Q336" i="1"/>
  <c r="R336" i="1"/>
  <c r="M337" i="1"/>
  <c r="N337" i="1"/>
  <c r="O337" i="1"/>
  <c r="P337" i="1"/>
  <c r="Q337" i="1"/>
  <c r="R337" i="1"/>
  <c r="M338" i="1"/>
  <c r="N338" i="1"/>
  <c r="O338" i="1"/>
  <c r="P338" i="1"/>
  <c r="Q338" i="1"/>
  <c r="R338" i="1"/>
  <c r="M339" i="1"/>
  <c r="N339" i="1"/>
  <c r="O339" i="1"/>
  <c r="P339" i="1"/>
  <c r="Q339" i="1"/>
  <c r="R339" i="1"/>
  <c r="M340" i="1"/>
  <c r="N340" i="1"/>
  <c r="O340" i="1"/>
  <c r="P340" i="1"/>
  <c r="Q340" i="1"/>
  <c r="R340" i="1"/>
  <c r="M341" i="1"/>
  <c r="N341" i="1"/>
  <c r="O341" i="1"/>
  <c r="P341" i="1"/>
  <c r="Q341" i="1"/>
  <c r="R341" i="1"/>
  <c r="M342" i="1"/>
  <c r="N342" i="1"/>
  <c r="O342" i="1"/>
  <c r="P342" i="1"/>
  <c r="Q342" i="1"/>
  <c r="R342" i="1"/>
  <c r="M343" i="1"/>
  <c r="N343" i="1"/>
  <c r="O343" i="1"/>
  <c r="P343" i="1"/>
  <c r="Q343" i="1"/>
  <c r="R343" i="1"/>
  <c r="M344" i="1"/>
  <c r="N344" i="1"/>
  <c r="O344" i="1"/>
  <c r="P344" i="1"/>
  <c r="Q344" i="1"/>
  <c r="R344" i="1"/>
  <c r="M345" i="1"/>
  <c r="N345" i="1"/>
  <c r="O345" i="1"/>
  <c r="P345" i="1"/>
  <c r="Q345" i="1"/>
  <c r="R345" i="1"/>
  <c r="M346" i="1"/>
  <c r="N346" i="1"/>
  <c r="O346" i="1"/>
  <c r="P346" i="1"/>
  <c r="Q346" i="1"/>
  <c r="R346" i="1"/>
  <c r="M347" i="1"/>
  <c r="N347" i="1"/>
  <c r="O347" i="1"/>
  <c r="P347" i="1"/>
  <c r="Q347" i="1"/>
  <c r="R347" i="1"/>
  <c r="M348" i="1"/>
  <c r="N348" i="1"/>
  <c r="O348" i="1"/>
  <c r="P348" i="1"/>
  <c r="Q348" i="1"/>
  <c r="R348" i="1"/>
  <c r="M349" i="1"/>
  <c r="N349" i="1"/>
  <c r="O349" i="1"/>
  <c r="P349" i="1"/>
  <c r="Q349" i="1"/>
  <c r="R349" i="1"/>
  <c r="M350" i="1"/>
  <c r="N350" i="1"/>
  <c r="O350" i="1"/>
  <c r="P350" i="1"/>
  <c r="Q350" i="1"/>
  <c r="R350" i="1"/>
  <c r="M351" i="1"/>
  <c r="N351" i="1"/>
  <c r="O351" i="1"/>
  <c r="P351" i="1"/>
  <c r="Q351" i="1"/>
  <c r="R351" i="1"/>
  <c r="M352" i="1"/>
  <c r="N352" i="1"/>
  <c r="O352" i="1"/>
  <c r="P352" i="1"/>
  <c r="Q352" i="1"/>
  <c r="R352" i="1"/>
  <c r="M353" i="1"/>
  <c r="N353" i="1"/>
  <c r="O353" i="1"/>
  <c r="P353" i="1"/>
  <c r="Q353" i="1"/>
  <c r="R353" i="1"/>
  <c r="M354" i="1"/>
  <c r="N354" i="1"/>
  <c r="O354" i="1"/>
  <c r="P354" i="1"/>
  <c r="Q354" i="1"/>
  <c r="R354" i="1"/>
  <c r="M355" i="1"/>
  <c r="N355" i="1"/>
  <c r="O355" i="1"/>
  <c r="P355" i="1"/>
  <c r="Q355" i="1"/>
  <c r="R355" i="1"/>
  <c r="M356" i="1"/>
  <c r="N356" i="1"/>
  <c r="O356" i="1"/>
  <c r="P356" i="1"/>
  <c r="Q356" i="1"/>
  <c r="R356" i="1"/>
  <c r="M357" i="1"/>
  <c r="N357" i="1"/>
  <c r="O357" i="1"/>
  <c r="P357" i="1"/>
  <c r="Q357" i="1"/>
  <c r="R357" i="1"/>
  <c r="M358" i="1"/>
  <c r="N358" i="1"/>
  <c r="O358" i="1"/>
  <c r="P358" i="1"/>
  <c r="Q358" i="1"/>
  <c r="R358" i="1"/>
  <c r="M359" i="1"/>
  <c r="N359" i="1"/>
  <c r="O359" i="1"/>
  <c r="P359" i="1"/>
  <c r="Q359" i="1"/>
  <c r="R359" i="1"/>
  <c r="M360" i="1"/>
  <c r="N360" i="1"/>
  <c r="O360" i="1"/>
  <c r="P360" i="1"/>
  <c r="Q360" i="1"/>
  <c r="R360" i="1"/>
  <c r="M361" i="1"/>
  <c r="N361" i="1"/>
  <c r="O361" i="1"/>
  <c r="P361" i="1"/>
  <c r="Q361" i="1"/>
  <c r="R361" i="1"/>
  <c r="M362" i="1"/>
  <c r="N362" i="1"/>
  <c r="O362" i="1"/>
  <c r="P362" i="1"/>
  <c r="Q362" i="1"/>
  <c r="R362" i="1"/>
  <c r="M363" i="1"/>
  <c r="N363" i="1"/>
  <c r="O363" i="1"/>
  <c r="P363" i="1"/>
  <c r="Q363" i="1"/>
  <c r="R363" i="1"/>
  <c r="M364" i="1"/>
  <c r="N364" i="1"/>
  <c r="O364" i="1"/>
  <c r="P364" i="1"/>
  <c r="Q364" i="1"/>
  <c r="R364" i="1"/>
  <c r="M365" i="1"/>
  <c r="N365" i="1"/>
  <c r="O365" i="1"/>
  <c r="P365" i="1"/>
  <c r="Q365" i="1"/>
  <c r="R365" i="1"/>
  <c r="M366" i="1"/>
  <c r="N366" i="1"/>
  <c r="O366" i="1"/>
  <c r="P366" i="1"/>
  <c r="Q366" i="1"/>
  <c r="R366" i="1"/>
  <c r="M367" i="1"/>
  <c r="N367" i="1"/>
  <c r="O367" i="1"/>
  <c r="P367" i="1"/>
  <c r="Q367" i="1"/>
  <c r="R367" i="1"/>
  <c r="M368" i="1"/>
  <c r="N368" i="1"/>
  <c r="O368" i="1"/>
  <c r="P368" i="1"/>
  <c r="Q368" i="1"/>
  <c r="R368" i="1"/>
  <c r="M369" i="1"/>
  <c r="N369" i="1"/>
  <c r="O369" i="1"/>
  <c r="P369" i="1"/>
  <c r="Q369" i="1"/>
  <c r="R369" i="1"/>
  <c r="M370" i="1"/>
  <c r="N370" i="1"/>
  <c r="O370" i="1"/>
  <c r="P370" i="1"/>
  <c r="Q370" i="1"/>
  <c r="R370" i="1"/>
  <c r="M371" i="1"/>
  <c r="N371" i="1"/>
  <c r="O371" i="1"/>
  <c r="P371" i="1"/>
  <c r="Q371" i="1"/>
  <c r="R371" i="1"/>
  <c r="M372" i="1"/>
  <c r="N372" i="1"/>
  <c r="O372" i="1"/>
  <c r="P372" i="1"/>
  <c r="Q372" i="1"/>
  <c r="R372" i="1"/>
  <c r="M373" i="1"/>
  <c r="N373" i="1"/>
  <c r="O373" i="1"/>
  <c r="P373" i="1"/>
  <c r="Q373" i="1"/>
  <c r="R373" i="1"/>
  <c r="M374" i="1"/>
  <c r="N374" i="1"/>
  <c r="O374" i="1"/>
  <c r="P374" i="1"/>
  <c r="Q374" i="1"/>
  <c r="R374" i="1"/>
  <c r="M375" i="1"/>
  <c r="N375" i="1"/>
  <c r="O375" i="1"/>
  <c r="P375" i="1"/>
  <c r="Q375" i="1"/>
  <c r="R375" i="1"/>
  <c r="M376" i="1"/>
  <c r="N376" i="1"/>
  <c r="O376" i="1"/>
  <c r="P376" i="1"/>
  <c r="Q376" i="1"/>
  <c r="R376" i="1"/>
  <c r="M377" i="1"/>
  <c r="N377" i="1"/>
  <c r="O377" i="1"/>
  <c r="P377" i="1"/>
  <c r="Q377" i="1"/>
  <c r="R377" i="1"/>
  <c r="M378" i="1"/>
  <c r="N378" i="1"/>
  <c r="O378" i="1"/>
  <c r="P378" i="1"/>
  <c r="Q378" i="1"/>
  <c r="R378" i="1"/>
  <c r="M379" i="1"/>
  <c r="N379" i="1"/>
  <c r="O379" i="1"/>
  <c r="P379" i="1"/>
  <c r="Q379" i="1"/>
  <c r="R379" i="1"/>
  <c r="M380" i="1"/>
  <c r="N380" i="1"/>
  <c r="O380" i="1"/>
  <c r="P380" i="1"/>
  <c r="Q380" i="1"/>
  <c r="R380" i="1"/>
  <c r="M381" i="1"/>
  <c r="N381" i="1"/>
  <c r="O381" i="1"/>
  <c r="P381" i="1"/>
  <c r="Q381" i="1"/>
  <c r="R381" i="1"/>
  <c r="M382" i="1"/>
  <c r="N382" i="1"/>
  <c r="O382" i="1"/>
  <c r="P382" i="1"/>
  <c r="Q382" i="1"/>
  <c r="R382" i="1"/>
  <c r="M383" i="1"/>
  <c r="N383" i="1"/>
  <c r="O383" i="1"/>
  <c r="P383" i="1"/>
  <c r="Q383" i="1"/>
  <c r="R383" i="1"/>
  <c r="M384" i="1"/>
  <c r="N384" i="1"/>
  <c r="O384" i="1"/>
  <c r="P384" i="1"/>
  <c r="Q384" i="1"/>
  <c r="R384" i="1"/>
  <c r="M385" i="1"/>
  <c r="N385" i="1"/>
  <c r="O385" i="1"/>
  <c r="P385" i="1"/>
  <c r="Q385" i="1"/>
  <c r="R385" i="1"/>
  <c r="M386" i="1"/>
  <c r="N386" i="1"/>
  <c r="O386" i="1"/>
  <c r="P386" i="1"/>
  <c r="Q386" i="1"/>
  <c r="R386" i="1"/>
  <c r="M387" i="1"/>
  <c r="N387" i="1"/>
  <c r="O387" i="1"/>
  <c r="P387" i="1"/>
  <c r="Q387" i="1"/>
  <c r="R387" i="1"/>
  <c r="M388" i="1"/>
  <c r="N388" i="1"/>
  <c r="O388" i="1"/>
  <c r="P388" i="1"/>
  <c r="Q388" i="1"/>
  <c r="R388" i="1"/>
  <c r="M389" i="1"/>
  <c r="N389" i="1"/>
  <c r="O389" i="1"/>
  <c r="P389" i="1"/>
  <c r="Q389" i="1"/>
  <c r="R389" i="1"/>
  <c r="M390" i="1"/>
  <c r="N390" i="1"/>
  <c r="O390" i="1"/>
  <c r="P390" i="1"/>
  <c r="Q390" i="1"/>
  <c r="R390" i="1"/>
  <c r="M391" i="1"/>
  <c r="N391" i="1"/>
  <c r="O391" i="1"/>
  <c r="P391" i="1"/>
  <c r="Q391" i="1"/>
  <c r="R391" i="1"/>
  <c r="M392" i="1"/>
  <c r="N392" i="1"/>
  <c r="O392" i="1"/>
  <c r="P392" i="1"/>
  <c r="Q392" i="1"/>
  <c r="R392" i="1"/>
  <c r="M393" i="1"/>
  <c r="N393" i="1"/>
  <c r="O393" i="1"/>
  <c r="P393" i="1"/>
  <c r="Q393" i="1"/>
  <c r="R393" i="1"/>
  <c r="M394" i="1"/>
  <c r="N394" i="1"/>
  <c r="O394" i="1"/>
  <c r="P394" i="1"/>
  <c r="Q394" i="1"/>
  <c r="R394" i="1"/>
  <c r="M395" i="1"/>
  <c r="N395" i="1"/>
  <c r="O395" i="1"/>
  <c r="P395" i="1"/>
  <c r="Q395" i="1"/>
  <c r="R395" i="1"/>
  <c r="M396" i="1"/>
  <c r="N396" i="1"/>
  <c r="O396" i="1"/>
  <c r="P396" i="1"/>
  <c r="Q396" i="1"/>
  <c r="R396" i="1"/>
  <c r="M397" i="1"/>
  <c r="N397" i="1"/>
  <c r="O397" i="1"/>
  <c r="P397" i="1"/>
  <c r="Q397" i="1"/>
  <c r="R397" i="1"/>
  <c r="M398" i="1"/>
  <c r="N398" i="1"/>
  <c r="O398" i="1"/>
  <c r="P398" i="1"/>
  <c r="Q398" i="1"/>
  <c r="R398" i="1"/>
  <c r="M399" i="1"/>
  <c r="N399" i="1"/>
  <c r="O399" i="1"/>
  <c r="P399" i="1"/>
  <c r="Q399" i="1"/>
  <c r="R399" i="1"/>
  <c r="M400" i="1"/>
  <c r="N400" i="1"/>
  <c r="O400" i="1"/>
  <c r="P400" i="1"/>
  <c r="Q400" i="1"/>
  <c r="R400" i="1"/>
  <c r="M401" i="1"/>
  <c r="N401" i="1"/>
  <c r="O401" i="1"/>
  <c r="P401" i="1"/>
  <c r="Q401" i="1"/>
  <c r="R401" i="1"/>
  <c r="M402" i="1"/>
  <c r="N402" i="1"/>
  <c r="O402" i="1"/>
  <c r="P402" i="1"/>
  <c r="Q402" i="1"/>
  <c r="R402" i="1"/>
  <c r="M403" i="1"/>
  <c r="N403" i="1"/>
  <c r="O403" i="1"/>
  <c r="P403" i="1"/>
  <c r="Q403" i="1"/>
  <c r="R403" i="1"/>
  <c r="M404" i="1"/>
  <c r="N404" i="1"/>
  <c r="O404" i="1"/>
  <c r="P404" i="1"/>
  <c r="Q404" i="1"/>
  <c r="R404" i="1"/>
  <c r="M405" i="1"/>
  <c r="N405" i="1"/>
  <c r="O405" i="1"/>
  <c r="P405" i="1"/>
  <c r="Q405" i="1"/>
  <c r="R405" i="1"/>
  <c r="M406" i="1"/>
  <c r="N406" i="1"/>
  <c r="O406" i="1"/>
  <c r="P406" i="1"/>
  <c r="Q406" i="1"/>
  <c r="R406" i="1"/>
  <c r="M407" i="1"/>
  <c r="N407" i="1"/>
  <c r="O407" i="1"/>
  <c r="P407" i="1"/>
  <c r="Q407" i="1"/>
  <c r="R407" i="1"/>
  <c r="M408" i="1"/>
  <c r="N408" i="1"/>
  <c r="O408" i="1"/>
  <c r="P408" i="1"/>
  <c r="Q408" i="1"/>
  <c r="R408" i="1"/>
  <c r="M409" i="1"/>
  <c r="N409" i="1"/>
  <c r="O409" i="1"/>
  <c r="P409" i="1"/>
  <c r="Q409" i="1"/>
  <c r="R409" i="1"/>
  <c r="M410" i="1"/>
  <c r="N410" i="1"/>
  <c r="O410" i="1"/>
  <c r="P410" i="1"/>
  <c r="Q410" i="1"/>
  <c r="R410" i="1"/>
  <c r="M411" i="1"/>
  <c r="N411" i="1"/>
  <c r="O411" i="1"/>
  <c r="P411" i="1"/>
  <c r="Q411" i="1"/>
  <c r="R411" i="1"/>
  <c r="M412" i="1"/>
  <c r="N412" i="1"/>
  <c r="O412" i="1"/>
  <c r="P412" i="1"/>
  <c r="Q412" i="1"/>
  <c r="R412" i="1"/>
  <c r="M413" i="1"/>
  <c r="N413" i="1"/>
  <c r="O413" i="1"/>
  <c r="P413" i="1"/>
  <c r="Q413" i="1"/>
  <c r="R413" i="1"/>
  <c r="M414" i="1"/>
  <c r="N414" i="1"/>
  <c r="O414" i="1"/>
  <c r="P414" i="1"/>
  <c r="Q414" i="1"/>
  <c r="R414" i="1"/>
  <c r="M415" i="1"/>
  <c r="N415" i="1"/>
  <c r="O415" i="1"/>
  <c r="P415" i="1"/>
  <c r="Q415" i="1"/>
  <c r="R415" i="1"/>
  <c r="M416" i="1"/>
  <c r="N416" i="1"/>
  <c r="O416" i="1"/>
  <c r="P416" i="1"/>
  <c r="Q416" i="1"/>
  <c r="R416" i="1"/>
  <c r="M417" i="1"/>
  <c r="N417" i="1"/>
  <c r="O417" i="1"/>
  <c r="P417" i="1"/>
  <c r="Q417" i="1"/>
  <c r="R417" i="1"/>
  <c r="M418" i="1"/>
  <c r="N418" i="1"/>
  <c r="O418" i="1"/>
  <c r="P418" i="1"/>
  <c r="Q418" i="1"/>
  <c r="R418" i="1"/>
  <c r="M419" i="1"/>
  <c r="N419" i="1"/>
  <c r="O419" i="1"/>
  <c r="P419" i="1"/>
  <c r="Q419" i="1"/>
  <c r="R419" i="1"/>
  <c r="M420" i="1"/>
  <c r="N420" i="1"/>
  <c r="O420" i="1"/>
  <c r="P420" i="1"/>
  <c r="Q420" i="1"/>
  <c r="R420" i="1"/>
  <c r="M421" i="1"/>
  <c r="N421" i="1"/>
  <c r="O421" i="1"/>
  <c r="P421" i="1"/>
  <c r="Q421" i="1"/>
  <c r="R421" i="1"/>
  <c r="M422" i="1"/>
  <c r="N422" i="1"/>
  <c r="O422" i="1"/>
  <c r="P422" i="1"/>
  <c r="Q422" i="1"/>
  <c r="R422" i="1"/>
  <c r="M423" i="1"/>
  <c r="N423" i="1"/>
  <c r="O423" i="1"/>
  <c r="P423" i="1"/>
  <c r="Q423" i="1"/>
  <c r="R423" i="1"/>
  <c r="M424" i="1"/>
  <c r="N424" i="1"/>
  <c r="O424" i="1"/>
  <c r="P424" i="1"/>
  <c r="Q424" i="1"/>
  <c r="R424" i="1"/>
  <c r="M425" i="1"/>
  <c r="N425" i="1"/>
  <c r="O425" i="1"/>
  <c r="P425" i="1"/>
  <c r="Q425" i="1"/>
  <c r="R425" i="1"/>
  <c r="M426" i="1"/>
  <c r="N426" i="1"/>
  <c r="O426" i="1"/>
  <c r="P426" i="1"/>
  <c r="Q426" i="1"/>
  <c r="R426" i="1"/>
  <c r="M427" i="1"/>
  <c r="N427" i="1"/>
  <c r="O427" i="1"/>
  <c r="P427" i="1"/>
  <c r="Q427" i="1"/>
  <c r="R427" i="1"/>
  <c r="M428" i="1"/>
  <c r="N428" i="1"/>
  <c r="O428" i="1"/>
  <c r="P428" i="1"/>
  <c r="Q428" i="1"/>
  <c r="R428" i="1"/>
  <c r="M429" i="1"/>
  <c r="N429" i="1"/>
  <c r="O429" i="1"/>
  <c r="P429" i="1"/>
  <c r="Q429" i="1"/>
  <c r="R429" i="1"/>
  <c r="M430" i="1"/>
  <c r="N430" i="1"/>
  <c r="O430" i="1"/>
  <c r="P430" i="1"/>
  <c r="Q430" i="1"/>
  <c r="R430" i="1"/>
  <c r="M431" i="1"/>
  <c r="N431" i="1"/>
  <c r="O431" i="1"/>
  <c r="P431" i="1"/>
  <c r="Q431" i="1"/>
  <c r="R431" i="1"/>
  <c r="M432" i="1"/>
  <c r="N432" i="1"/>
  <c r="O432" i="1"/>
  <c r="P432" i="1"/>
  <c r="Q432" i="1"/>
  <c r="R432" i="1"/>
  <c r="M433" i="1"/>
  <c r="N433" i="1"/>
  <c r="O433" i="1"/>
  <c r="P433" i="1"/>
  <c r="Q433" i="1"/>
  <c r="R433" i="1"/>
  <c r="M434" i="1"/>
  <c r="N434" i="1"/>
  <c r="O434" i="1"/>
  <c r="P434" i="1"/>
  <c r="Q434" i="1"/>
  <c r="R434" i="1"/>
  <c r="M435" i="1"/>
  <c r="N435" i="1"/>
  <c r="O435" i="1"/>
  <c r="P435" i="1"/>
  <c r="Q435" i="1"/>
  <c r="R435" i="1"/>
  <c r="M436" i="1"/>
  <c r="N436" i="1"/>
  <c r="O436" i="1"/>
  <c r="P436" i="1"/>
  <c r="Q436" i="1"/>
  <c r="R436" i="1"/>
  <c r="M437" i="1"/>
  <c r="N437" i="1"/>
  <c r="O437" i="1"/>
  <c r="P437" i="1"/>
  <c r="Q437" i="1"/>
  <c r="R437" i="1"/>
  <c r="M438" i="1"/>
  <c r="N438" i="1"/>
  <c r="O438" i="1"/>
  <c r="P438" i="1"/>
  <c r="Q438" i="1"/>
  <c r="R438" i="1"/>
  <c r="M439" i="1"/>
  <c r="N439" i="1"/>
  <c r="O439" i="1"/>
  <c r="P439" i="1"/>
  <c r="Q439" i="1"/>
  <c r="R439" i="1"/>
  <c r="M440" i="1"/>
  <c r="N440" i="1"/>
  <c r="O440" i="1"/>
  <c r="P440" i="1"/>
  <c r="Q440" i="1"/>
  <c r="R440" i="1"/>
  <c r="M441" i="1"/>
  <c r="N441" i="1"/>
  <c r="O441" i="1"/>
  <c r="P441" i="1"/>
  <c r="Q441" i="1"/>
  <c r="R441" i="1"/>
  <c r="M442" i="1"/>
  <c r="N442" i="1"/>
  <c r="O442" i="1"/>
  <c r="P442" i="1"/>
  <c r="Q442" i="1"/>
  <c r="R442" i="1"/>
  <c r="M443" i="1"/>
  <c r="N443" i="1"/>
  <c r="O443" i="1"/>
  <c r="P443" i="1"/>
  <c r="Q443" i="1"/>
  <c r="R443" i="1"/>
  <c r="M444" i="1"/>
  <c r="N444" i="1"/>
  <c r="O444" i="1"/>
  <c r="P444" i="1"/>
  <c r="Q444" i="1"/>
  <c r="R444" i="1"/>
  <c r="M445" i="1"/>
  <c r="N445" i="1"/>
  <c r="O445" i="1"/>
  <c r="P445" i="1"/>
  <c r="Q445" i="1"/>
  <c r="R445" i="1"/>
  <c r="M446" i="1"/>
  <c r="N446" i="1"/>
  <c r="O446" i="1"/>
  <c r="P446" i="1"/>
  <c r="Q446" i="1"/>
  <c r="R446" i="1"/>
  <c r="M447" i="1"/>
  <c r="N447" i="1"/>
  <c r="O447" i="1"/>
  <c r="P447" i="1"/>
  <c r="Q447" i="1"/>
  <c r="R447" i="1"/>
  <c r="M448" i="1"/>
  <c r="N448" i="1"/>
  <c r="O448" i="1"/>
  <c r="P448" i="1"/>
  <c r="Q448" i="1"/>
  <c r="R448" i="1"/>
  <c r="M449" i="1"/>
  <c r="N449" i="1"/>
  <c r="O449" i="1"/>
  <c r="P449" i="1"/>
  <c r="Q449" i="1"/>
  <c r="R449" i="1"/>
  <c r="M450" i="1"/>
  <c r="N450" i="1"/>
  <c r="O450" i="1"/>
  <c r="P450" i="1"/>
  <c r="Q450" i="1"/>
  <c r="R450" i="1"/>
  <c r="M451" i="1"/>
  <c r="N451" i="1"/>
  <c r="O451" i="1"/>
  <c r="P451" i="1"/>
  <c r="Q451" i="1"/>
  <c r="R451" i="1"/>
  <c r="M452" i="1"/>
  <c r="N452" i="1"/>
  <c r="O452" i="1"/>
  <c r="P452" i="1"/>
  <c r="Q452" i="1"/>
  <c r="R452" i="1"/>
  <c r="M453" i="1"/>
  <c r="N453" i="1"/>
  <c r="O453" i="1"/>
  <c r="P453" i="1"/>
  <c r="Q453" i="1"/>
  <c r="R453" i="1"/>
  <c r="M454" i="1"/>
  <c r="N454" i="1"/>
  <c r="O454" i="1"/>
  <c r="P454" i="1"/>
  <c r="Q454" i="1"/>
  <c r="R454" i="1"/>
  <c r="M455" i="1"/>
  <c r="N455" i="1"/>
  <c r="O455" i="1"/>
  <c r="P455" i="1"/>
  <c r="Q455" i="1"/>
  <c r="R455" i="1"/>
  <c r="M456" i="1"/>
  <c r="N456" i="1"/>
  <c r="O456" i="1"/>
  <c r="P456" i="1"/>
  <c r="Q456" i="1"/>
  <c r="R456" i="1"/>
  <c r="M457" i="1"/>
  <c r="N457" i="1"/>
  <c r="O457" i="1"/>
  <c r="P457" i="1"/>
  <c r="Q457" i="1"/>
  <c r="R457" i="1"/>
  <c r="M458" i="1"/>
  <c r="N458" i="1"/>
  <c r="O458" i="1"/>
  <c r="P458" i="1"/>
  <c r="Q458" i="1"/>
  <c r="R458" i="1"/>
  <c r="M459" i="1"/>
  <c r="N459" i="1"/>
  <c r="O459" i="1"/>
  <c r="P459" i="1"/>
  <c r="Q459" i="1"/>
  <c r="R459" i="1"/>
  <c r="M460" i="1"/>
  <c r="N460" i="1"/>
  <c r="O460" i="1"/>
  <c r="P460" i="1"/>
  <c r="Q460" i="1"/>
  <c r="R460" i="1"/>
  <c r="M461" i="1"/>
  <c r="N461" i="1"/>
  <c r="O461" i="1"/>
  <c r="P461" i="1"/>
  <c r="Q461" i="1"/>
  <c r="R461" i="1"/>
  <c r="M462" i="1"/>
  <c r="N462" i="1"/>
  <c r="O462" i="1"/>
  <c r="P462" i="1"/>
  <c r="Q462" i="1"/>
  <c r="R462" i="1"/>
  <c r="M463" i="1"/>
  <c r="N463" i="1"/>
  <c r="O463" i="1"/>
  <c r="P463" i="1"/>
  <c r="Q463" i="1"/>
  <c r="R463" i="1"/>
  <c r="M464" i="1"/>
  <c r="N464" i="1"/>
  <c r="O464" i="1"/>
  <c r="P464" i="1"/>
  <c r="Q464" i="1"/>
  <c r="R464" i="1"/>
  <c r="M465" i="1"/>
  <c r="N465" i="1"/>
  <c r="O465" i="1"/>
  <c r="P465" i="1"/>
  <c r="Q465" i="1"/>
  <c r="R465" i="1"/>
  <c r="M466" i="1"/>
  <c r="N466" i="1"/>
  <c r="O466" i="1"/>
  <c r="P466" i="1"/>
  <c r="Q466" i="1"/>
  <c r="R466" i="1"/>
  <c r="M467" i="1"/>
  <c r="N467" i="1"/>
  <c r="O467" i="1"/>
  <c r="P467" i="1"/>
  <c r="Q467" i="1"/>
  <c r="R467" i="1"/>
  <c r="M468" i="1"/>
  <c r="N468" i="1"/>
  <c r="O468" i="1"/>
  <c r="P468" i="1"/>
  <c r="Q468" i="1"/>
  <c r="R468" i="1"/>
  <c r="M469" i="1"/>
  <c r="N469" i="1"/>
  <c r="O469" i="1"/>
  <c r="P469" i="1"/>
  <c r="Q469" i="1"/>
  <c r="R469" i="1"/>
  <c r="M470" i="1"/>
  <c r="N470" i="1"/>
  <c r="O470" i="1"/>
  <c r="P470" i="1"/>
  <c r="Q470" i="1"/>
  <c r="R470" i="1"/>
  <c r="M471" i="1"/>
  <c r="N471" i="1"/>
  <c r="O471" i="1"/>
  <c r="P471" i="1"/>
  <c r="Q471" i="1"/>
  <c r="R471" i="1"/>
  <c r="M472" i="1"/>
  <c r="N472" i="1"/>
  <c r="O472" i="1"/>
  <c r="P472" i="1"/>
  <c r="Q472" i="1"/>
  <c r="R472" i="1"/>
  <c r="M473" i="1"/>
  <c r="N473" i="1"/>
  <c r="O473" i="1"/>
  <c r="P473" i="1"/>
  <c r="Q473" i="1"/>
  <c r="R473" i="1"/>
  <c r="M474" i="1"/>
  <c r="N474" i="1"/>
  <c r="O474" i="1"/>
  <c r="P474" i="1"/>
  <c r="Q474" i="1"/>
  <c r="R474" i="1"/>
  <c r="M475" i="1"/>
  <c r="N475" i="1"/>
  <c r="O475" i="1"/>
  <c r="P475" i="1"/>
  <c r="Q475" i="1"/>
  <c r="R475" i="1"/>
  <c r="M476" i="1"/>
  <c r="N476" i="1"/>
  <c r="O476" i="1"/>
  <c r="P476" i="1"/>
  <c r="Q476" i="1"/>
  <c r="R476" i="1"/>
  <c r="M477" i="1"/>
  <c r="N477" i="1"/>
  <c r="O477" i="1"/>
  <c r="P477" i="1"/>
  <c r="Q477" i="1"/>
  <c r="R477" i="1"/>
  <c r="M478" i="1"/>
  <c r="N478" i="1"/>
  <c r="O478" i="1"/>
  <c r="P478" i="1"/>
  <c r="Q478" i="1"/>
  <c r="R478" i="1"/>
  <c r="M479" i="1"/>
  <c r="N479" i="1"/>
  <c r="O479" i="1"/>
  <c r="P479" i="1"/>
  <c r="Q479" i="1"/>
  <c r="R479" i="1"/>
  <c r="M480" i="1"/>
  <c r="N480" i="1"/>
  <c r="O480" i="1"/>
  <c r="P480" i="1"/>
  <c r="Q480" i="1"/>
  <c r="R480" i="1"/>
  <c r="M481" i="1"/>
  <c r="N481" i="1"/>
  <c r="O481" i="1"/>
  <c r="P481" i="1"/>
  <c r="Q481" i="1"/>
  <c r="R481" i="1"/>
  <c r="M482" i="1"/>
  <c r="N482" i="1"/>
  <c r="O482" i="1"/>
  <c r="P482" i="1"/>
  <c r="Q482" i="1"/>
  <c r="R482" i="1"/>
  <c r="M483" i="1"/>
  <c r="N483" i="1"/>
  <c r="O483" i="1"/>
  <c r="P483" i="1"/>
  <c r="Q483" i="1"/>
  <c r="R483" i="1"/>
  <c r="M484" i="1"/>
  <c r="N484" i="1"/>
  <c r="O484" i="1"/>
  <c r="P484" i="1"/>
  <c r="Q484" i="1"/>
  <c r="R484" i="1"/>
  <c r="M485" i="1"/>
  <c r="N485" i="1"/>
  <c r="O485" i="1"/>
  <c r="P485" i="1"/>
  <c r="Q485" i="1"/>
  <c r="R485" i="1"/>
  <c r="M486" i="1"/>
  <c r="N486" i="1"/>
  <c r="O486" i="1"/>
  <c r="P486" i="1"/>
  <c r="Q486" i="1"/>
  <c r="R486" i="1"/>
  <c r="M487" i="1"/>
  <c r="N487" i="1"/>
  <c r="O487" i="1"/>
  <c r="P487" i="1"/>
  <c r="Q487" i="1"/>
  <c r="R487" i="1"/>
  <c r="M488" i="1"/>
  <c r="N488" i="1"/>
  <c r="O488" i="1"/>
  <c r="P488" i="1"/>
  <c r="Q488" i="1"/>
  <c r="R488" i="1"/>
  <c r="M489" i="1"/>
  <c r="N489" i="1"/>
  <c r="O489" i="1"/>
  <c r="P489" i="1"/>
  <c r="Q489" i="1"/>
  <c r="R489" i="1"/>
  <c r="M490" i="1"/>
  <c r="N490" i="1"/>
  <c r="O490" i="1"/>
  <c r="P490" i="1"/>
  <c r="Q490" i="1"/>
  <c r="R490" i="1"/>
  <c r="M491" i="1"/>
  <c r="N491" i="1"/>
  <c r="O491" i="1"/>
  <c r="P491" i="1"/>
  <c r="Q491" i="1"/>
  <c r="R491" i="1"/>
  <c r="M492" i="1"/>
  <c r="N492" i="1"/>
  <c r="O492" i="1"/>
  <c r="P492" i="1"/>
  <c r="Q492" i="1"/>
  <c r="R492" i="1"/>
  <c r="M493" i="1"/>
  <c r="N493" i="1"/>
  <c r="O493" i="1"/>
  <c r="P493" i="1"/>
  <c r="Q493" i="1"/>
  <c r="R493" i="1"/>
  <c r="M494" i="1"/>
  <c r="N494" i="1"/>
  <c r="O494" i="1"/>
  <c r="P494" i="1"/>
  <c r="Q494" i="1"/>
  <c r="R494" i="1"/>
  <c r="M495" i="1"/>
  <c r="N495" i="1"/>
  <c r="O495" i="1"/>
  <c r="P495" i="1"/>
  <c r="Q495" i="1"/>
  <c r="R495" i="1"/>
  <c r="M496" i="1"/>
  <c r="N496" i="1"/>
  <c r="O496" i="1"/>
  <c r="P496" i="1"/>
  <c r="Q496" i="1"/>
  <c r="R496" i="1"/>
  <c r="M497" i="1"/>
  <c r="N497" i="1"/>
  <c r="O497" i="1"/>
  <c r="P497" i="1"/>
  <c r="Q497" i="1"/>
  <c r="R497" i="1"/>
  <c r="M498" i="1"/>
  <c r="N498" i="1"/>
  <c r="O498" i="1"/>
  <c r="P498" i="1"/>
  <c r="Q498" i="1"/>
  <c r="R498" i="1"/>
  <c r="M499" i="1"/>
  <c r="N499" i="1"/>
  <c r="O499" i="1"/>
  <c r="P499" i="1"/>
  <c r="Q499" i="1"/>
  <c r="R499" i="1"/>
  <c r="M500" i="1"/>
  <c r="N500" i="1"/>
  <c r="O500" i="1"/>
  <c r="P500" i="1"/>
  <c r="Q500" i="1"/>
  <c r="R500" i="1"/>
  <c r="M501" i="1"/>
  <c r="N501" i="1"/>
  <c r="O501" i="1"/>
  <c r="P501" i="1"/>
  <c r="Q501" i="1"/>
  <c r="R501" i="1"/>
  <c r="M502" i="1"/>
  <c r="N502" i="1"/>
  <c r="O502" i="1"/>
  <c r="P502" i="1"/>
  <c r="Q502" i="1"/>
  <c r="R502" i="1"/>
  <c r="M503" i="1"/>
  <c r="N503" i="1"/>
  <c r="O503" i="1"/>
  <c r="P503" i="1"/>
  <c r="Q503" i="1"/>
  <c r="R503" i="1"/>
  <c r="M504" i="1"/>
  <c r="N504" i="1"/>
  <c r="O504" i="1"/>
  <c r="P504" i="1"/>
  <c r="Q504" i="1"/>
  <c r="R504" i="1"/>
  <c r="M505" i="1"/>
  <c r="N505" i="1"/>
  <c r="O505" i="1"/>
  <c r="P505" i="1"/>
  <c r="Q505" i="1"/>
  <c r="R505" i="1"/>
  <c r="M506" i="1"/>
  <c r="N506" i="1"/>
  <c r="O506" i="1"/>
  <c r="P506" i="1"/>
  <c r="Q506" i="1"/>
  <c r="R506" i="1"/>
  <c r="M507" i="1"/>
  <c r="N507" i="1"/>
  <c r="O507" i="1"/>
  <c r="P507" i="1"/>
  <c r="Q507" i="1"/>
  <c r="R507" i="1"/>
  <c r="M508" i="1"/>
  <c r="N508" i="1"/>
  <c r="O508" i="1"/>
  <c r="P508" i="1"/>
  <c r="Q508" i="1"/>
  <c r="R508" i="1"/>
  <c r="M509" i="1"/>
  <c r="N509" i="1"/>
  <c r="O509" i="1"/>
  <c r="P509" i="1"/>
  <c r="Q509" i="1"/>
  <c r="R509" i="1"/>
  <c r="M510" i="1"/>
  <c r="N510" i="1"/>
  <c r="O510" i="1"/>
  <c r="P510" i="1"/>
  <c r="Q510" i="1"/>
  <c r="R510" i="1"/>
  <c r="M511" i="1"/>
  <c r="N511" i="1"/>
  <c r="O511" i="1"/>
  <c r="P511" i="1"/>
  <c r="Q511" i="1"/>
  <c r="R511" i="1"/>
  <c r="M512" i="1"/>
  <c r="N512" i="1"/>
  <c r="O512" i="1"/>
  <c r="P512" i="1"/>
  <c r="Q512" i="1"/>
  <c r="R512" i="1"/>
  <c r="M513" i="1"/>
  <c r="N513" i="1"/>
  <c r="O513" i="1"/>
  <c r="P513" i="1"/>
  <c r="Q513" i="1"/>
  <c r="R513" i="1"/>
  <c r="M514" i="1"/>
  <c r="N514" i="1"/>
  <c r="O514" i="1"/>
  <c r="P514" i="1"/>
  <c r="Q514" i="1"/>
  <c r="R514" i="1"/>
  <c r="M515" i="1"/>
  <c r="N515" i="1"/>
  <c r="O515" i="1"/>
  <c r="P515" i="1"/>
  <c r="Q515" i="1"/>
  <c r="R515" i="1"/>
  <c r="M516" i="1"/>
  <c r="N516" i="1"/>
  <c r="O516" i="1"/>
  <c r="P516" i="1"/>
  <c r="Q516" i="1"/>
  <c r="R516" i="1"/>
  <c r="M517" i="1"/>
  <c r="N517" i="1"/>
  <c r="O517" i="1"/>
  <c r="P517" i="1"/>
  <c r="Q517" i="1"/>
  <c r="R517" i="1"/>
  <c r="M518" i="1"/>
  <c r="N518" i="1"/>
  <c r="O518" i="1"/>
  <c r="P518" i="1"/>
  <c r="Q518" i="1"/>
  <c r="R518" i="1"/>
  <c r="M519" i="1"/>
  <c r="N519" i="1"/>
  <c r="O519" i="1"/>
  <c r="P519" i="1"/>
  <c r="Q519" i="1"/>
  <c r="R519" i="1"/>
  <c r="M520" i="1"/>
  <c r="N520" i="1"/>
  <c r="O520" i="1"/>
  <c r="P520" i="1"/>
  <c r="Q520" i="1"/>
  <c r="R520" i="1"/>
  <c r="M521" i="1"/>
  <c r="N521" i="1"/>
  <c r="O521" i="1"/>
  <c r="P521" i="1"/>
  <c r="Q521" i="1"/>
  <c r="R521" i="1"/>
  <c r="M522" i="1"/>
  <c r="N522" i="1"/>
  <c r="O522" i="1"/>
  <c r="P522" i="1"/>
  <c r="Q522" i="1"/>
  <c r="R522" i="1"/>
  <c r="M523" i="1"/>
  <c r="N523" i="1"/>
  <c r="O523" i="1"/>
  <c r="P523" i="1"/>
  <c r="Q523" i="1"/>
  <c r="R523" i="1"/>
  <c r="M524" i="1"/>
  <c r="N524" i="1"/>
  <c r="O524" i="1"/>
  <c r="P524" i="1"/>
  <c r="Q524" i="1"/>
  <c r="R524" i="1"/>
  <c r="M525" i="1"/>
  <c r="N525" i="1"/>
  <c r="O525" i="1"/>
  <c r="P525" i="1"/>
  <c r="Q525" i="1"/>
  <c r="R525" i="1"/>
  <c r="M526" i="1"/>
  <c r="N526" i="1"/>
  <c r="O526" i="1"/>
  <c r="P526" i="1"/>
  <c r="Q526" i="1"/>
  <c r="R526" i="1"/>
  <c r="M527" i="1"/>
  <c r="N527" i="1"/>
  <c r="O527" i="1"/>
  <c r="P527" i="1"/>
  <c r="Q527" i="1"/>
  <c r="R527" i="1"/>
  <c r="M528" i="1"/>
  <c r="N528" i="1"/>
  <c r="O528" i="1"/>
  <c r="P528" i="1"/>
  <c r="Q528" i="1"/>
  <c r="R528" i="1"/>
  <c r="M529" i="1"/>
  <c r="N529" i="1"/>
  <c r="O529" i="1"/>
  <c r="P529" i="1"/>
  <c r="Q529" i="1"/>
  <c r="R529" i="1"/>
  <c r="M530" i="1"/>
  <c r="N530" i="1"/>
  <c r="O530" i="1"/>
  <c r="P530" i="1"/>
  <c r="Q530" i="1"/>
  <c r="R530" i="1"/>
  <c r="M531" i="1"/>
  <c r="N531" i="1"/>
  <c r="O531" i="1"/>
  <c r="P531" i="1"/>
  <c r="Q531" i="1"/>
  <c r="R531" i="1"/>
  <c r="M532" i="1"/>
  <c r="N532" i="1"/>
  <c r="O532" i="1"/>
  <c r="P532" i="1"/>
  <c r="Q532" i="1"/>
  <c r="R532" i="1"/>
  <c r="M533" i="1"/>
  <c r="N533" i="1"/>
  <c r="O533" i="1"/>
  <c r="P533" i="1"/>
  <c r="Q533" i="1"/>
  <c r="R533" i="1"/>
  <c r="M534" i="1"/>
  <c r="N534" i="1"/>
  <c r="O534" i="1"/>
  <c r="P534" i="1"/>
  <c r="Q534" i="1"/>
  <c r="R534" i="1"/>
  <c r="M535" i="1"/>
  <c r="N535" i="1"/>
  <c r="O535" i="1"/>
  <c r="P535" i="1"/>
  <c r="Q535" i="1"/>
  <c r="R535" i="1"/>
  <c r="M536" i="1"/>
  <c r="N536" i="1"/>
  <c r="O536" i="1"/>
  <c r="P536" i="1"/>
  <c r="Q536" i="1"/>
  <c r="R536" i="1"/>
  <c r="M537" i="1"/>
  <c r="N537" i="1"/>
  <c r="O537" i="1"/>
  <c r="P537" i="1"/>
  <c r="Q537" i="1"/>
  <c r="R537" i="1"/>
  <c r="M538" i="1"/>
  <c r="N538" i="1"/>
  <c r="O538" i="1"/>
  <c r="P538" i="1"/>
  <c r="Q538" i="1"/>
  <c r="R538" i="1"/>
  <c r="M539" i="1"/>
  <c r="N539" i="1"/>
  <c r="O539" i="1"/>
  <c r="P539" i="1"/>
  <c r="Q539" i="1"/>
  <c r="R539" i="1"/>
  <c r="M540" i="1"/>
  <c r="N540" i="1"/>
  <c r="O540" i="1"/>
  <c r="P540" i="1"/>
  <c r="Q540" i="1"/>
  <c r="R540" i="1"/>
  <c r="M541" i="1"/>
  <c r="N541" i="1"/>
  <c r="O541" i="1"/>
  <c r="P541" i="1"/>
  <c r="Q541" i="1"/>
  <c r="R541" i="1"/>
  <c r="M542" i="1"/>
  <c r="N542" i="1"/>
  <c r="O542" i="1"/>
  <c r="P542" i="1"/>
  <c r="Q542" i="1"/>
  <c r="R542" i="1"/>
  <c r="M543" i="1"/>
  <c r="N543" i="1"/>
  <c r="O543" i="1"/>
  <c r="P543" i="1"/>
  <c r="Q543" i="1"/>
  <c r="R543" i="1"/>
  <c r="M544" i="1"/>
  <c r="N544" i="1"/>
  <c r="O544" i="1"/>
  <c r="P544" i="1"/>
  <c r="Q544" i="1"/>
  <c r="R544" i="1"/>
  <c r="M545" i="1"/>
  <c r="N545" i="1"/>
  <c r="O545" i="1"/>
  <c r="P545" i="1"/>
  <c r="Q545" i="1"/>
  <c r="R545" i="1"/>
  <c r="M546" i="1"/>
  <c r="N546" i="1"/>
  <c r="O546" i="1"/>
  <c r="P546" i="1"/>
  <c r="Q546" i="1"/>
  <c r="R546" i="1"/>
  <c r="M547" i="1"/>
  <c r="N547" i="1"/>
  <c r="O547" i="1"/>
  <c r="P547" i="1"/>
  <c r="Q547" i="1"/>
  <c r="R547" i="1"/>
  <c r="M548" i="1"/>
  <c r="N548" i="1"/>
  <c r="O548" i="1"/>
  <c r="P548" i="1"/>
  <c r="Q548" i="1"/>
  <c r="R548" i="1"/>
  <c r="M549" i="1"/>
  <c r="N549" i="1"/>
  <c r="O549" i="1"/>
  <c r="P549" i="1"/>
  <c r="Q549" i="1"/>
  <c r="R549" i="1"/>
  <c r="M550" i="1"/>
  <c r="N550" i="1"/>
  <c r="O550" i="1"/>
  <c r="P550" i="1"/>
  <c r="Q550" i="1"/>
  <c r="R550" i="1"/>
  <c r="M551" i="1"/>
  <c r="N551" i="1"/>
  <c r="O551" i="1"/>
  <c r="P551" i="1"/>
  <c r="Q551" i="1"/>
  <c r="R551" i="1"/>
  <c r="M552" i="1"/>
  <c r="N552" i="1"/>
  <c r="O552" i="1"/>
  <c r="P552" i="1"/>
  <c r="Q552" i="1"/>
  <c r="R552" i="1"/>
  <c r="M553" i="1"/>
  <c r="N553" i="1"/>
  <c r="O553" i="1"/>
  <c r="P553" i="1"/>
  <c r="Q553" i="1"/>
  <c r="R553" i="1"/>
  <c r="M554" i="1"/>
  <c r="N554" i="1"/>
  <c r="O554" i="1"/>
  <c r="P554" i="1"/>
  <c r="Q554" i="1"/>
  <c r="R554" i="1"/>
  <c r="M555" i="1"/>
  <c r="N555" i="1"/>
  <c r="O555" i="1"/>
  <c r="P555" i="1"/>
  <c r="Q555" i="1"/>
  <c r="R555" i="1"/>
  <c r="M556" i="1"/>
  <c r="N556" i="1"/>
  <c r="O556" i="1"/>
  <c r="P556" i="1"/>
  <c r="Q556" i="1"/>
  <c r="R556" i="1"/>
  <c r="M557" i="1"/>
  <c r="N557" i="1"/>
  <c r="O557" i="1"/>
  <c r="P557" i="1"/>
  <c r="Q557" i="1"/>
  <c r="R557" i="1"/>
  <c r="M558" i="1"/>
  <c r="N558" i="1"/>
  <c r="O558" i="1"/>
  <c r="P558" i="1"/>
  <c r="Q558" i="1"/>
  <c r="R558" i="1"/>
  <c r="M559" i="1"/>
  <c r="N559" i="1"/>
  <c r="O559" i="1"/>
  <c r="P559" i="1"/>
  <c r="Q559" i="1"/>
  <c r="R559" i="1"/>
  <c r="M560" i="1"/>
  <c r="N560" i="1"/>
  <c r="O560" i="1"/>
  <c r="P560" i="1"/>
  <c r="Q560" i="1"/>
  <c r="R560" i="1"/>
  <c r="M561" i="1"/>
  <c r="N561" i="1"/>
  <c r="O561" i="1"/>
  <c r="P561" i="1"/>
  <c r="Q561" i="1"/>
  <c r="R561" i="1"/>
  <c r="M562" i="1"/>
  <c r="N562" i="1"/>
  <c r="O562" i="1"/>
  <c r="P562" i="1"/>
  <c r="Q562" i="1"/>
  <c r="R562" i="1"/>
  <c r="M563" i="1"/>
  <c r="N563" i="1"/>
  <c r="O563" i="1"/>
  <c r="P563" i="1"/>
  <c r="Q563" i="1"/>
  <c r="R563" i="1"/>
  <c r="M564" i="1"/>
  <c r="N564" i="1"/>
  <c r="O564" i="1"/>
  <c r="P564" i="1"/>
  <c r="Q564" i="1"/>
  <c r="R564" i="1"/>
  <c r="M565" i="1"/>
  <c r="N565" i="1"/>
  <c r="O565" i="1"/>
  <c r="P565" i="1"/>
  <c r="Q565" i="1"/>
  <c r="R565" i="1"/>
  <c r="M566" i="1"/>
  <c r="N566" i="1"/>
  <c r="O566" i="1"/>
  <c r="P566" i="1"/>
  <c r="Q566" i="1"/>
  <c r="R566" i="1"/>
  <c r="M567" i="1"/>
  <c r="N567" i="1"/>
  <c r="O567" i="1"/>
  <c r="P567" i="1"/>
  <c r="Q567" i="1"/>
  <c r="R567" i="1"/>
  <c r="M568" i="1"/>
  <c r="N568" i="1"/>
  <c r="O568" i="1"/>
  <c r="P568" i="1"/>
  <c r="Q568" i="1"/>
  <c r="R568" i="1"/>
  <c r="M569" i="1"/>
  <c r="N569" i="1"/>
  <c r="O569" i="1"/>
  <c r="P569" i="1"/>
  <c r="Q569" i="1"/>
  <c r="R569" i="1"/>
  <c r="M570" i="1"/>
  <c r="N570" i="1"/>
  <c r="O570" i="1"/>
  <c r="P570" i="1"/>
  <c r="Q570" i="1"/>
  <c r="R570" i="1"/>
  <c r="M571" i="1"/>
  <c r="N571" i="1"/>
  <c r="O571" i="1"/>
  <c r="P571" i="1"/>
  <c r="Q571" i="1"/>
  <c r="R571" i="1"/>
  <c r="M572" i="1"/>
  <c r="N572" i="1"/>
  <c r="O572" i="1"/>
  <c r="P572" i="1"/>
  <c r="Q572" i="1"/>
  <c r="R572" i="1"/>
  <c r="M573" i="1"/>
  <c r="N573" i="1"/>
  <c r="O573" i="1"/>
  <c r="P573" i="1"/>
  <c r="Q573" i="1"/>
  <c r="R573" i="1"/>
  <c r="M574" i="1"/>
  <c r="N574" i="1"/>
  <c r="O574" i="1"/>
  <c r="P574" i="1"/>
  <c r="Q574" i="1"/>
  <c r="R574" i="1"/>
  <c r="M575" i="1"/>
  <c r="N575" i="1"/>
  <c r="O575" i="1"/>
  <c r="P575" i="1"/>
  <c r="Q575" i="1"/>
  <c r="R575" i="1"/>
  <c r="M576" i="1"/>
  <c r="N576" i="1"/>
  <c r="O576" i="1"/>
  <c r="P576" i="1"/>
  <c r="Q576" i="1"/>
  <c r="R576" i="1"/>
  <c r="M577" i="1"/>
  <c r="N577" i="1"/>
  <c r="O577" i="1"/>
  <c r="P577" i="1"/>
  <c r="Q577" i="1"/>
  <c r="R577" i="1"/>
  <c r="M578" i="1"/>
  <c r="N578" i="1"/>
  <c r="O578" i="1"/>
  <c r="P578" i="1"/>
  <c r="Q578" i="1"/>
  <c r="R578" i="1"/>
  <c r="M579" i="1"/>
  <c r="N579" i="1"/>
  <c r="O579" i="1"/>
  <c r="P579" i="1"/>
  <c r="Q579" i="1"/>
  <c r="R579" i="1"/>
  <c r="M580" i="1"/>
  <c r="N580" i="1"/>
  <c r="O580" i="1"/>
  <c r="P580" i="1"/>
  <c r="Q580" i="1"/>
  <c r="R580" i="1"/>
  <c r="M581" i="1"/>
  <c r="N581" i="1"/>
  <c r="O581" i="1"/>
  <c r="P581" i="1"/>
  <c r="Q581" i="1"/>
  <c r="R581" i="1"/>
  <c r="M582" i="1"/>
  <c r="N582" i="1"/>
  <c r="O582" i="1"/>
  <c r="P582" i="1"/>
  <c r="Q582" i="1"/>
  <c r="R582" i="1"/>
  <c r="M583" i="1"/>
  <c r="N583" i="1"/>
  <c r="O583" i="1"/>
  <c r="P583" i="1"/>
  <c r="Q583" i="1"/>
  <c r="R583" i="1"/>
  <c r="M584" i="1"/>
  <c r="N584" i="1"/>
  <c r="O584" i="1"/>
  <c r="P584" i="1"/>
  <c r="Q584" i="1"/>
  <c r="R584" i="1"/>
  <c r="M585" i="1"/>
  <c r="N585" i="1"/>
  <c r="O585" i="1"/>
  <c r="P585" i="1"/>
  <c r="Q585" i="1"/>
  <c r="R585" i="1"/>
  <c r="M586" i="1"/>
  <c r="N586" i="1"/>
  <c r="O586" i="1"/>
  <c r="P586" i="1"/>
  <c r="Q586" i="1"/>
  <c r="R586" i="1"/>
  <c r="M587" i="1"/>
  <c r="N587" i="1"/>
  <c r="O587" i="1"/>
  <c r="P587" i="1"/>
  <c r="Q587" i="1"/>
  <c r="R587" i="1"/>
  <c r="M588" i="1"/>
  <c r="N588" i="1"/>
  <c r="O588" i="1"/>
  <c r="P588" i="1"/>
  <c r="Q588" i="1"/>
  <c r="R588" i="1"/>
  <c r="M589" i="1"/>
  <c r="N589" i="1"/>
  <c r="O589" i="1"/>
  <c r="P589" i="1"/>
  <c r="Q589" i="1"/>
  <c r="R589" i="1"/>
  <c r="M590" i="1"/>
  <c r="N590" i="1"/>
  <c r="O590" i="1"/>
  <c r="P590" i="1"/>
  <c r="Q590" i="1"/>
  <c r="R590" i="1"/>
  <c r="M591" i="1"/>
  <c r="N591" i="1"/>
  <c r="O591" i="1"/>
  <c r="P591" i="1"/>
  <c r="Q591" i="1"/>
  <c r="R591" i="1"/>
  <c r="M592" i="1"/>
  <c r="N592" i="1"/>
  <c r="O592" i="1"/>
  <c r="P592" i="1"/>
  <c r="Q592" i="1"/>
  <c r="R592" i="1"/>
  <c r="M593" i="1"/>
  <c r="N593" i="1"/>
  <c r="O593" i="1"/>
  <c r="P593" i="1"/>
  <c r="Q593" i="1"/>
  <c r="R593" i="1"/>
  <c r="M594" i="1"/>
  <c r="N594" i="1"/>
  <c r="O594" i="1"/>
  <c r="P594" i="1"/>
  <c r="Q594" i="1"/>
  <c r="R594" i="1"/>
  <c r="M595" i="1"/>
  <c r="N595" i="1"/>
  <c r="O595" i="1"/>
  <c r="P595" i="1"/>
  <c r="Q595" i="1"/>
  <c r="R595" i="1"/>
  <c r="M596" i="1"/>
  <c r="N596" i="1"/>
  <c r="O596" i="1"/>
  <c r="P596" i="1"/>
  <c r="Q596" i="1"/>
  <c r="R596" i="1"/>
  <c r="M597" i="1"/>
  <c r="N597" i="1"/>
  <c r="O597" i="1"/>
  <c r="P597" i="1"/>
  <c r="Q597" i="1"/>
  <c r="R597" i="1"/>
  <c r="M598" i="1"/>
  <c r="N598" i="1"/>
  <c r="O598" i="1"/>
  <c r="P598" i="1"/>
  <c r="Q598" i="1"/>
  <c r="R598" i="1"/>
  <c r="M599" i="1"/>
  <c r="N599" i="1"/>
  <c r="O599" i="1"/>
  <c r="P599" i="1"/>
  <c r="Q599" i="1"/>
  <c r="R599" i="1"/>
  <c r="M600" i="1"/>
  <c r="N600" i="1"/>
  <c r="O600" i="1"/>
  <c r="P600" i="1"/>
  <c r="Q600" i="1"/>
  <c r="R600" i="1"/>
  <c r="M601" i="1"/>
  <c r="N601" i="1"/>
  <c r="O601" i="1"/>
  <c r="P601" i="1"/>
  <c r="Q601" i="1"/>
  <c r="R601" i="1"/>
  <c r="M602" i="1"/>
  <c r="N602" i="1"/>
  <c r="O602" i="1"/>
  <c r="P602" i="1"/>
  <c r="Q602" i="1"/>
  <c r="R602" i="1"/>
  <c r="M603" i="1"/>
  <c r="N603" i="1"/>
  <c r="O603" i="1"/>
  <c r="P603" i="1"/>
  <c r="Q603" i="1"/>
  <c r="R603" i="1"/>
  <c r="M604" i="1"/>
  <c r="N604" i="1"/>
  <c r="O604" i="1"/>
  <c r="P604" i="1"/>
  <c r="Q604" i="1"/>
  <c r="R604" i="1"/>
  <c r="M605" i="1"/>
  <c r="N605" i="1"/>
  <c r="O605" i="1"/>
  <c r="P605" i="1"/>
  <c r="Q605" i="1"/>
  <c r="R605" i="1"/>
  <c r="M606" i="1"/>
  <c r="N606" i="1"/>
  <c r="O606" i="1"/>
  <c r="P606" i="1"/>
  <c r="Q606" i="1"/>
  <c r="R606" i="1"/>
  <c r="M607" i="1"/>
  <c r="N607" i="1"/>
  <c r="O607" i="1"/>
  <c r="P607" i="1"/>
  <c r="Q607" i="1"/>
  <c r="R607" i="1"/>
  <c r="M608" i="1"/>
  <c r="N608" i="1"/>
  <c r="O608" i="1"/>
  <c r="P608" i="1"/>
  <c r="Q608" i="1"/>
  <c r="R608" i="1"/>
  <c r="M609" i="1"/>
  <c r="N609" i="1"/>
  <c r="O609" i="1"/>
  <c r="P609" i="1"/>
  <c r="Q609" i="1"/>
  <c r="R609" i="1"/>
  <c r="M610" i="1"/>
  <c r="N610" i="1"/>
  <c r="O610" i="1"/>
  <c r="P610" i="1"/>
  <c r="Q610" i="1"/>
  <c r="R610" i="1"/>
  <c r="M611" i="1"/>
  <c r="N611" i="1"/>
  <c r="O611" i="1"/>
  <c r="P611" i="1"/>
  <c r="Q611" i="1"/>
  <c r="R611" i="1"/>
  <c r="M612" i="1"/>
  <c r="N612" i="1"/>
  <c r="O612" i="1"/>
  <c r="P612" i="1"/>
  <c r="Q612" i="1"/>
  <c r="R612" i="1"/>
  <c r="M613" i="1"/>
  <c r="N613" i="1"/>
  <c r="O613" i="1"/>
  <c r="P613" i="1"/>
  <c r="Q613" i="1"/>
  <c r="R613" i="1"/>
  <c r="M614" i="1"/>
  <c r="N614" i="1"/>
  <c r="O614" i="1"/>
  <c r="P614" i="1"/>
  <c r="Q614" i="1"/>
  <c r="R614" i="1"/>
  <c r="M615" i="1"/>
  <c r="N615" i="1"/>
  <c r="O615" i="1"/>
  <c r="P615" i="1"/>
  <c r="Q615" i="1"/>
  <c r="R615" i="1"/>
  <c r="M616" i="1"/>
  <c r="N616" i="1"/>
  <c r="O616" i="1"/>
  <c r="P616" i="1"/>
  <c r="Q616" i="1"/>
  <c r="R616" i="1"/>
  <c r="M617" i="1"/>
  <c r="N617" i="1"/>
  <c r="O617" i="1"/>
  <c r="P617" i="1"/>
  <c r="Q617" i="1"/>
  <c r="R617" i="1"/>
  <c r="M618" i="1"/>
  <c r="N618" i="1"/>
  <c r="O618" i="1"/>
  <c r="P618" i="1"/>
  <c r="Q618" i="1"/>
  <c r="R618" i="1"/>
  <c r="M619" i="1"/>
  <c r="N619" i="1"/>
  <c r="O619" i="1"/>
  <c r="P619" i="1"/>
  <c r="Q619" i="1"/>
  <c r="R619" i="1"/>
  <c r="M620" i="1"/>
  <c r="N620" i="1"/>
  <c r="O620" i="1"/>
  <c r="P620" i="1"/>
  <c r="Q620" i="1"/>
  <c r="R620" i="1"/>
  <c r="M621" i="1"/>
  <c r="N621" i="1"/>
  <c r="O621" i="1"/>
  <c r="P621" i="1"/>
  <c r="Q621" i="1"/>
  <c r="R621" i="1"/>
  <c r="M622" i="1"/>
  <c r="N622" i="1"/>
  <c r="O622" i="1"/>
  <c r="P622" i="1"/>
  <c r="Q622" i="1"/>
  <c r="R622" i="1"/>
  <c r="M623" i="1"/>
  <c r="N623" i="1"/>
  <c r="O623" i="1"/>
  <c r="P623" i="1"/>
  <c r="Q623" i="1"/>
  <c r="R623" i="1"/>
  <c r="M624" i="1"/>
  <c r="N624" i="1"/>
  <c r="O624" i="1"/>
  <c r="P624" i="1"/>
  <c r="Q624" i="1"/>
  <c r="R624" i="1"/>
  <c r="M625" i="1"/>
  <c r="N625" i="1"/>
  <c r="O625" i="1"/>
  <c r="P625" i="1"/>
  <c r="Q625" i="1"/>
  <c r="R625" i="1"/>
  <c r="M626" i="1"/>
  <c r="N626" i="1"/>
  <c r="O626" i="1"/>
  <c r="P626" i="1"/>
  <c r="Q626" i="1"/>
  <c r="R626" i="1"/>
  <c r="M627" i="1"/>
  <c r="N627" i="1"/>
  <c r="O627" i="1"/>
  <c r="P627" i="1"/>
  <c r="Q627" i="1"/>
  <c r="R627" i="1"/>
  <c r="M628" i="1"/>
  <c r="N628" i="1"/>
  <c r="O628" i="1"/>
  <c r="P628" i="1"/>
  <c r="Q628" i="1"/>
  <c r="R628" i="1"/>
  <c r="M629" i="1"/>
  <c r="N629" i="1"/>
  <c r="O629" i="1"/>
  <c r="P629" i="1"/>
  <c r="Q629" i="1"/>
  <c r="R629" i="1"/>
  <c r="M630" i="1"/>
  <c r="N630" i="1"/>
  <c r="O630" i="1"/>
  <c r="P630" i="1"/>
  <c r="Q630" i="1"/>
  <c r="R630" i="1"/>
  <c r="M631" i="1"/>
  <c r="N631" i="1"/>
  <c r="O631" i="1"/>
  <c r="P631" i="1"/>
  <c r="Q631" i="1"/>
  <c r="R631" i="1"/>
  <c r="M632" i="1"/>
  <c r="N632" i="1"/>
  <c r="O632" i="1"/>
  <c r="P632" i="1"/>
  <c r="Q632" i="1"/>
  <c r="R632" i="1"/>
  <c r="M633" i="1"/>
  <c r="N633" i="1"/>
  <c r="O633" i="1"/>
  <c r="P633" i="1"/>
  <c r="Q633" i="1"/>
  <c r="R633" i="1"/>
  <c r="M634" i="1"/>
  <c r="N634" i="1"/>
  <c r="O634" i="1"/>
  <c r="P634" i="1"/>
  <c r="Q634" i="1"/>
  <c r="R634" i="1"/>
  <c r="M635" i="1"/>
  <c r="N635" i="1"/>
  <c r="O635" i="1"/>
  <c r="P635" i="1"/>
  <c r="Q635" i="1"/>
  <c r="R635" i="1"/>
  <c r="M636" i="1"/>
  <c r="N636" i="1"/>
  <c r="O636" i="1"/>
  <c r="P636" i="1"/>
  <c r="Q636" i="1"/>
  <c r="R636" i="1"/>
  <c r="M637" i="1"/>
  <c r="N637" i="1"/>
  <c r="O637" i="1"/>
  <c r="P637" i="1"/>
  <c r="Q637" i="1"/>
  <c r="R637" i="1"/>
  <c r="M638" i="1"/>
  <c r="N638" i="1"/>
  <c r="O638" i="1"/>
  <c r="P638" i="1"/>
  <c r="Q638" i="1"/>
  <c r="R638" i="1"/>
  <c r="M639" i="1"/>
  <c r="N639" i="1"/>
  <c r="O639" i="1"/>
  <c r="P639" i="1"/>
  <c r="Q639" i="1"/>
  <c r="R639" i="1"/>
  <c r="M640" i="1"/>
  <c r="N640" i="1"/>
  <c r="O640" i="1"/>
  <c r="P640" i="1"/>
  <c r="Q640" i="1"/>
  <c r="R640" i="1"/>
  <c r="M641" i="1"/>
  <c r="N641" i="1"/>
  <c r="O641" i="1"/>
  <c r="P641" i="1"/>
  <c r="Q641" i="1"/>
  <c r="R641" i="1"/>
  <c r="M642" i="1"/>
  <c r="N642" i="1"/>
  <c r="O642" i="1"/>
  <c r="P642" i="1"/>
  <c r="Q642" i="1"/>
  <c r="R642" i="1"/>
  <c r="M643" i="1"/>
  <c r="N643" i="1"/>
  <c r="O643" i="1"/>
  <c r="P643" i="1"/>
  <c r="Q643" i="1"/>
  <c r="R643" i="1"/>
  <c r="M644" i="1"/>
  <c r="N644" i="1"/>
  <c r="O644" i="1"/>
  <c r="P644" i="1"/>
  <c r="Q644" i="1"/>
  <c r="R644" i="1"/>
  <c r="M645" i="1"/>
  <c r="N645" i="1"/>
  <c r="O645" i="1"/>
  <c r="P645" i="1"/>
  <c r="Q645" i="1"/>
  <c r="R645" i="1"/>
  <c r="M646" i="1"/>
  <c r="N646" i="1"/>
  <c r="O646" i="1"/>
  <c r="P646" i="1"/>
  <c r="Q646" i="1"/>
  <c r="R646" i="1"/>
  <c r="M647" i="1"/>
  <c r="N647" i="1"/>
  <c r="O647" i="1"/>
  <c r="P647" i="1"/>
  <c r="Q647" i="1"/>
  <c r="R647" i="1"/>
  <c r="M648" i="1"/>
  <c r="N648" i="1"/>
  <c r="O648" i="1"/>
  <c r="P648" i="1"/>
  <c r="Q648" i="1"/>
  <c r="R648" i="1"/>
  <c r="M649" i="1"/>
  <c r="N649" i="1"/>
  <c r="O649" i="1"/>
  <c r="P649" i="1"/>
  <c r="Q649" i="1"/>
  <c r="R649" i="1"/>
  <c r="M650" i="1"/>
  <c r="N650" i="1"/>
  <c r="O650" i="1"/>
  <c r="P650" i="1"/>
  <c r="Q650" i="1"/>
  <c r="R650" i="1"/>
  <c r="M651" i="1"/>
  <c r="N651" i="1"/>
  <c r="O651" i="1"/>
  <c r="P651" i="1"/>
  <c r="Q651" i="1"/>
  <c r="R651" i="1"/>
  <c r="M652" i="1"/>
  <c r="N652" i="1"/>
  <c r="O652" i="1"/>
  <c r="P652" i="1"/>
  <c r="Q652" i="1"/>
  <c r="R652" i="1"/>
  <c r="M653" i="1"/>
  <c r="N653" i="1"/>
  <c r="O653" i="1"/>
  <c r="P653" i="1"/>
  <c r="Q653" i="1"/>
  <c r="R653" i="1"/>
  <c r="M654" i="1"/>
  <c r="N654" i="1"/>
  <c r="O654" i="1"/>
  <c r="P654" i="1"/>
  <c r="Q654" i="1"/>
  <c r="R654" i="1"/>
  <c r="M655" i="1"/>
  <c r="N655" i="1"/>
  <c r="O655" i="1"/>
  <c r="P655" i="1"/>
  <c r="Q655" i="1"/>
  <c r="R655" i="1"/>
  <c r="M656" i="1"/>
  <c r="N656" i="1"/>
  <c r="O656" i="1"/>
  <c r="P656" i="1"/>
  <c r="Q656" i="1"/>
  <c r="R656" i="1"/>
  <c r="M657" i="1"/>
  <c r="N657" i="1"/>
  <c r="O657" i="1"/>
  <c r="P657" i="1"/>
  <c r="Q657" i="1"/>
  <c r="R657" i="1"/>
  <c r="M658" i="1"/>
  <c r="N658" i="1"/>
  <c r="O658" i="1"/>
  <c r="P658" i="1"/>
  <c r="Q658" i="1"/>
  <c r="R658" i="1"/>
  <c r="M659" i="1"/>
  <c r="N659" i="1"/>
  <c r="O659" i="1"/>
  <c r="P659" i="1"/>
  <c r="Q659" i="1"/>
  <c r="R659" i="1"/>
  <c r="M660" i="1"/>
  <c r="N660" i="1"/>
  <c r="O660" i="1"/>
  <c r="P660" i="1"/>
  <c r="Q660" i="1"/>
  <c r="R660" i="1"/>
  <c r="M661" i="1"/>
  <c r="N661" i="1"/>
  <c r="O661" i="1"/>
  <c r="P661" i="1"/>
  <c r="Q661" i="1"/>
  <c r="R661" i="1"/>
  <c r="M662" i="1"/>
  <c r="N662" i="1"/>
  <c r="O662" i="1"/>
  <c r="P662" i="1"/>
  <c r="Q662" i="1"/>
  <c r="R662" i="1"/>
  <c r="M663" i="1"/>
  <c r="N663" i="1"/>
  <c r="O663" i="1"/>
  <c r="P663" i="1"/>
  <c r="Q663" i="1"/>
  <c r="R663" i="1"/>
  <c r="M664" i="1"/>
  <c r="N664" i="1"/>
  <c r="O664" i="1"/>
  <c r="P664" i="1"/>
  <c r="Q664" i="1"/>
  <c r="R664" i="1"/>
  <c r="M665" i="1"/>
  <c r="N665" i="1"/>
  <c r="O665" i="1"/>
  <c r="P665" i="1"/>
  <c r="Q665" i="1"/>
  <c r="R665" i="1"/>
  <c r="M666" i="1"/>
  <c r="N666" i="1"/>
  <c r="O666" i="1"/>
  <c r="P666" i="1"/>
  <c r="Q666" i="1"/>
  <c r="R666" i="1"/>
  <c r="M667" i="1"/>
  <c r="N667" i="1"/>
  <c r="O667" i="1"/>
  <c r="P667" i="1"/>
  <c r="Q667" i="1"/>
  <c r="R667" i="1"/>
  <c r="M668" i="1"/>
  <c r="N668" i="1"/>
  <c r="O668" i="1"/>
  <c r="P668" i="1"/>
  <c r="Q668" i="1"/>
  <c r="R668" i="1"/>
  <c r="M669" i="1"/>
  <c r="N669" i="1"/>
  <c r="O669" i="1"/>
  <c r="P669" i="1"/>
  <c r="Q669" i="1"/>
  <c r="R669" i="1"/>
  <c r="M670" i="1"/>
  <c r="N670" i="1"/>
  <c r="O670" i="1"/>
  <c r="P670" i="1"/>
  <c r="Q670" i="1"/>
  <c r="R670" i="1"/>
  <c r="M671" i="1"/>
  <c r="N671" i="1"/>
  <c r="O671" i="1"/>
  <c r="P671" i="1"/>
  <c r="Q671" i="1"/>
  <c r="R671" i="1"/>
  <c r="M672" i="1"/>
  <c r="N672" i="1"/>
  <c r="O672" i="1"/>
  <c r="P672" i="1"/>
  <c r="Q672" i="1"/>
  <c r="R672" i="1"/>
  <c r="M673" i="1"/>
  <c r="N673" i="1"/>
  <c r="O673" i="1"/>
  <c r="P673" i="1"/>
  <c r="Q673" i="1"/>
  <c r="R673" i="1"/>
  <c r="M674" i="1"/>
  <c r="N674" i="1"/>
  <c r="O674" i="1"/>
  <c r="P674" i="1"/>
  <c r="Q674" i="1"/>
  <c r="R674" i="1"/>
  <c r="M675" i="1"/>
  <c r="N675" i="1"/>
  <c r="O675" i="1"/>
  <c r="P675" i="1"/>
  <c r="Q675" i="1"/>
  <c r="R675" i="1"/>
  <c r="M676" i="1"/>
  <c r="N676" i="1"/>
  <c r="O676" i="1"/>
  <c r="P676" i="1"/>
  <c r="Q676" i="1"/>
  <c r="R676" i="1"/>
  <c r="M677" i="1"/>
  <c r="N677" i="1"/>
  <c r="O677" i="1"/>
  <c r="P677" i="1"/>
  <c r="Q677" i="1"/>
  <c r="R677" i="1"/>
  <c r="M678" i="1"/>
  <c r="N678" i="1"/>
  <c r="O678" i="1"/>
  <c r="P678" i="1"/>
  <c r="Q678" i="1"/>
  <c r="R678" i="1"/>
  <c r="M679" i="1"/>
  <c r="N679" i="1"/>
  <c r="O679" i="1"/>
  <c r="P679" i="1"/>
  <c r="Q679" i="1"/>
  <c r="R679" i="1"/>
  <c r="M680" i="1"/>
  <c r="N680" i="1"/>
  <c r="O680" i="1"/>
  <c r="P680" i="1"/>
  <c r="Q680" i="1"/>
  <c r="R680" i="1"/>
  <c r="M681" i="1"/>
  <c r="N681" i="1"/>
  <c r="O681" i="1"/>
  <c r="P681" i="1"/>
  <c r="Q681" i="1"/>
  <c r="R681" i="1"/>
  <c r="M682" i="1"/>
  <c r="N682" i="1"/>
  <c r="O682" i="1"/>
  <c r="P682" i="1"/>
  <c r="Q682" i="1"/>
  <c r="R682" i="1"/>
  <c r="M683" i="1"/>
  <c r="N683" i="1"/>
  <c r="O683" i="1"/>
  <c r="P683" i="1"/>
  <c r="Q683" i="1"/>
  <c r="R683" i="1"/>
  <c r="M684" i="1"/>
  <c r="N684" i="1"/>
  <c r="O684" i="1"/>
  <c r="P684" i="1"/>
  <c r="Q684" i="1"/>
  <c r="R684" i="1"/>
  <c r="M685" i="1"/>
  <c r="N685" i="1"/>
  <c r="O685" i="1"/>
  <c r="P685" i="1"/>
  <c r="Q685" i="1"/>
  <c r="R685" i="1"/>
  <c r="M686" i="1"/>
  <c r="N686" i="1"/>
  <c r="O686" i="1"/>
  <c r="P686" i="1"/>
  <c r="Q686" i="1"/>
  <c r="R686" i="1"/>
  <c r="M687" i="1"/>
  <c r="N687" i="1"/>
  <c r="O687" i="1"/>
  <c r="P687" i="1"/>
  <c r="Q687" i="1"/>
  <c r="R687" i="1"/>
  <c r="M688" i="1"/>
  <c r="N688" i="1"/>
  <c r="O688" i="1"/>
  <c r="P688" i="1"/>
  <c r="Q688" i="1"/>
  <c r="R688" i="1"/>
  <c r="M689" i="1"/>
  <c r="N689" i="1"/>
  <c r="O689" i="1"/>
  <c r="P689" i="1"/>
  <c r="Q689" i="1"/>
  <c r="R689" i="1"/>
  <c r="M690" i="1"/>
  <c r="N690" i="1"/>
  <c r="O690" i="1"/>
  <c r="P690" i="1"/>
  <c r="Q690" i="1"/>
  <c r="R690" i="1"/>
  <c r="M691" i="1"/>
  <c r="N691" i="1"/>
  <c r="O691" i="1"/>
  <c r="P691" i="1"/>
  <c r="Q691" i="1"/>
  <c r="R691" i="1"/>
  <c r="M692" i="1"/>
  <c r="N692" i="1"/>
  <c r="O692" i="1"/>
  <c r="P692" i="1"/>
  <c r="Q692" i="1"/>
  <c r="R692" i="1"/>
  <c r="M693" i="1"/>
  <c r="N693" i="1"/>
  <c r="O693" i="1"/>
  <c r="P693" i="1"/>
  <c r="Q693" i="1"/>
  <c r="R693" i="1"/>
  <c r="M694" i="1"/>
  <c r="N694" i="1"/>
  <c r="O694" i="1"/>
  <c r="P694" i="1"/>
  <c r="Q694" i="1"/>
  <c r="R694" i="1"/>
  <c r="M695" i="1"/>
  <c r="N695" i="1"/>
  <c r="O695" i="1"/>
  <c r="P695" i="1"/>
  <c r="Q695" i="1"/>
  <c r="R695" i="1"/>
  <c r="M696" i="1"/>
  <c r="N696" i="1"/>
  <c r="O696" i="1"/>
  <c r="P696" i="1"/>
  <c r="Q696" i="1"/>
  <c r="R696" i="1"/>
  <c r="M697" i="1"/>
  <c r="N697" i="1"/>
  <c r="O697" i="1"/>
  <c r="P697" i="1"/>
  <c r="Q697" i="1"/>
  <c r="R697" i="1"/>
  <c r="M698" i="1"/>
  <c r="N698" i="1"/>
  <c r="O698" i="1"/>
  <c r="P698" i="1"/>
  <c r="Q698" i="1"/>
  <c r="R698" i="1"/>
  <c r="M699" i="1"/>
  <c r="N699" i="1"/>
  <c r="O699" i="1"/>
  <c r="P699" i="1"/>
  <c r="Q699" i="1"/>
  <c r="R699" i="1"/>
  <c r="M700" i="1"/>
  <c r="N700" i="1"/>
  <c r="O700" i="1"/>
  <c r="P700" i="1"/>
  <c r="Q700" i="1"/>
  <c r="R700" i="1"/>
  <c r="M701" i="1"/>
  <c r="N701" i="1"/>
  <c r="O701" i="1"/>
  <c r="P701" i="1"/>
  <c r="Q701" i="1"/>
  <c r="R701" i="1"/>
  <c r="M702" i="1"/>
  <c r="N702" i="1"/>
  <c r="O702" i="1"/>
  <c r="P702" i="1"/>
  <c r="Q702" i="1"/>
  <c r="R702" i="1"/>
  <c r="M703" i="1"/>
  <c r="N703" i="1"/>
  <c r="O703" i="1"/>
  <c r="P703" i="1"/>
  <c r="Q703" i="1"/>
  <c r="R703" i="1"/>
  <c r="M704" i="1"/>
  <c r="N704" i="1"/>
  <c r="O704" i="1"/>
  <c r="P704" i="1"/>
  <c r="Q704" i="1"/>
  <c r="R704" i="1"/>
  <c r="M705" i="1"/>
  <c r="N705" i="1"/>
  <c r="O705" i="1"/>
  <c r="P705" i="1"/>
  <c r="Q705" i="1"/>
  <c r="R705" i="1"/>
  <c r="M706" i="1"/>
  <c r="N706" i="1"/>
  <c r="O706" i="1"/>
  <c r="P706" i="1"/>
  <c r="Q706" i="1"/>
  <c r="R706" i="1"/>
  <c r="M707" i="1"/>
  <c r="N707" i="1"/>
  <c r="O707" i="1"/>
  <c r="P707" i="1"/>
  <c r="Q707" i="1"/>
  <c r="R707" i="1"/>
  <c r="M708" i="1"/>
  <c r="N708" i="1"/>
  <c r="O708" i="1"/>
  <c r="P708" i="1"/>
  <c r="Q708" i="1"/>
  <c r="R708" i="1"/>
  <c r="M709" i="1"/>
  <c r="N709" i="1"/>
  <c r="O709" i="1"/>
  <c r="P709" i="1"/>
  <c r="Q709" i="1"/>
  <c r="R709" i="1"/>
  <c r="M710" i="1"/>
  <c r="N710" i="1"/>
  <c r="O710" i="1"/>
  <c r="P710" i="1"/>
  <c r="Q710" i="1"/>
  <c r="R710" i="1"/>
  <c r="M711" i="1"/>
  <c r="N711" i="1"/>
  <c r="O711" i="1"/>
  <c r="P711" i="1"/>
  <c r="Q711" i="1"/>
  <c r="R711" i="1"/>
  <c r="M712" i="1"/>
  <c r="N712" i="1"/>
  <c r="O712" i="1"/>
  <c r="P712" i="1"/>
  <c r="Q712" i="1"/>
  <c r="R712" i="1"/>
  <c r="M713" i="1"/>
  <c r="N713" i="1"/>
  <c r="O713" i="1"/>
  <c r="P713" i="1"/>
  <c r="Q713" i="1"/>
  <c r="R713" i="1"/>
  <c r="M714" i="1"/>
  <c r="N714" i="1"/>
  <c r="O714" i="1"/>
  <c r="P714" i="1"/>
  <c r="Q714" i="1"/>
  <c r="R714" i="1"/>
  <c r="M715" i="1"/>
  <c r="N715" i="1"/>
  <c r="O715" i="1"/>
  <c r="P715" i="1"/>
  <c r="Q715" i="1"/>
  <c r="R715" i="1"/>
  <c r="M716" i="1"/>
  <c r="N716" i="1"/>
  <c r="O716" i="1"/>
  <c r="P716" i="1"/>
  <c r="Q716" i="1"/>
  <c r="R716" i="1"/>
  <c r="M717" i="1"/>
  <c r="N717" i="1"/>
  <c r="O717" i="1"/>
  <c r="P717" i="1"/>
  <c r="Q717" i="1"/>
  <c r="R717" i="1"/>
  <c r="M718" i="1"/>
  <c r="N718" i="1"/>
  <c r="O718" i="1"/>
  <c r="P718" i="1"/>
  <c r="Q718" i="1"/>
  <c r="R718" i="1"/>
  <c r="M719" i="1"/>
  <c r="N719" i="1"/>
  <c r="O719" i="1"/>
  <c r="P719" i="1"/>
  <c r="Q719" i="1"/>
  <c r="R719" i="1"/>
  <c r="M720" i="1"/>
  <c r="N720" i="1"/>
  <c r="O720" i="1"/>
  <c r="P720" i="1"/>
  <c r="Q720" i="1"/>
  <c r="R720" i="1"/>
  <c r="M721" i="1"/>
  <c r="N721" i="1"/>
  <c r="O721" i="1"/>
  <c r="P721" i="1"/>
  <c r="Q721" i="1"/>
  <c r="R721" i="1"/>
  <c r="M722" i="1"/>
  <c r="N722" i="1"/>
  <c r="O722" i="1"/>
  <c r="P722" i="1"/>
  <c r="Q722" i="1"/>
  <c r="R722" i="1"/>
  <c r="M723" i="1"/>
  <c r="N723" i="1"/>
  <c r="O723" i="1"/>
  <c r="P723" i="1"/>
  <c r="Q723" i="1"/>
  <c r="R723" i="1"/>
  <c r="M724" i="1"/>
  <c r="N724" i="1"/>
  <c r="O724" i="1"/>
  <c r="P724" i="1"/>
  <c r="Q724" i="1"/>
  <c r="R724" i="1"/>
  <c r="M725" i="1"/>
  <c r="N725" i="1"/>
  <c r="O725" i="1"/>
  <c r="P725" i="1"/>
  <c r="Q725" i="1"/>
  <c r="R725" i="1"/>
  <c r="M726" i="1"/>
  <c r="N726" i="1"/>
  <c r="O726" i="1"/>
  <c r="P726" i="1"/>
  <c r="Q726" i="1"/>
  <c r="R726" i="1"/>
  <c r="M727" i="1"/>
  <c r="N727" i="1"/>
  <c r="O727" i="1"/>
  <c r="P727" i="1"/>
  <c r="Q727" i="1"/>
  <c r="R727" i="1"/>
  <c r="M728" i="1"/>
  <c r="N728" i="1"/>
  <c r="O728" i="1"/>
  <c r="P728" i="1"/>
  <c r="Q728" i="1"/>
  <c r="R728" i="1"/>
  <c r="M729" i="1"/>
  <c r="N729" i="1"/>
  <c r="O729" i="1"/>
  <c r="P729" i="1"/>
  <c r="Q729" i="1"/>
  <c r="R729" i="1"/>
  <c r="M730" i="1"/>
  <c r="N730" i="1"/>
  <c r="O730" i="1"/>
  <c r="P730" i="1"/>
  <c r="Q730" i="1"/>
  <c r="R730" i="1"/>
  <c r="M731" i="1"/>
  <c r="N731" i="1"/>
  <c r="O731" i="1"/>
  <c r="P731" i="1"/>
  <c r="Q731" i="1"/>
  <c r="R731" i="1"/>
  <c r="M732" i="1"/>
  <c r="N732" i="1"/>
  <c r="O732" i="1"/>
  <c r="P732" i="1"/>
  <c r="Q732" i="1"/>
  <c r="R732" i="1"/>
  <c r="M733" i="1"/>
  <c r="N733" i="1"/>
  <c r="O733" i="1"/>
  <c r="P733" i="1"/>
  <c r="Q733" i="1"/>
  <c r="R733" i="1"/>
  <c r="M734" i="1"/>
  <c r="N734" i="1"/>
  <c r="O734" i="1"/>
  <c r="P734" i="1"/>
  <c r="Q734" i="1"/>
  <c r="R734" i="1"/>
  <c r="M735" i="1"/>
  <c r="N735" i="1"/>
  <c r="O735" i="1"/>
  <c r="P735" i="1"/>
  <c r="Q735" i="1"/>
  <c r="R735" i="1"/>
  <c r="M736" i="1"/>
  <c r="N736" i="1"/>
  <c r="O736" i="1"/>
  <c r="P736" i="1"/>
  <c r="Q736" i="1"/>
  <c r="R736" i="1"/>
  <c r="M737" i="1"/>
  <c r="N737" i="1"/>
  <c r="O737" i="1"/>
  <c r="P737" i="1"/>
  <c r="Q737" i="1"/>
  <c r="R737" i="1"/>
  <c r="M738" i="1"/>
  <c r="N738" i="1"/>
  <c r="O738" i="1"/>
  <c r="P738" i="1"/>
  <c r="Q738" i="1"/>
  <c r="R738" i="1"/>
  <c r="M739" i="1"/>
  <c r="N739" i="1"/>
  <c r="O739" i="1"/>
  <c r="P739" i="1"/>
  <c r="Q739" i="1"/>
  <c r="R739" i="1"/>
  <c r="M740" i="1"/>
  <c r="N740" i="1"/>
  <c r="O740" i="1"/>
  <c r="P740" i="1"/>
  <c r="Q740" i="1"/>
  <c r="R740" i="1"/>
  <c r="M741" i="1"/>
  <c r="N741" i="1"/>
  <c r="O741" i="1"/>
  <c r="P741" i="1"/>
  <c r="Q741" i="1"/>
  <c r="R741" i="1"/>
  <c r="M742" i="1"/>
  <c r="N742" i="1"/>
  <c r="O742" i="1"/>
  <c r="P742" i="1"/>
  <c r="Q742" i="1"/>
  <c r="R742" i="1"/>
  <c r="M743" i="1"/>
  <c r="N743" i="1"/>
  <c r="O743" i="1"/>
  <c r="P743" i="1"/>
  <c r="Q743" i="1"/>
  <c r="R743" i="1"/>
  <c r="M744" i="1"/>
  <c r="N744" i="1"/>
  <c r="O744" i="1"/>
  <c r="P744" i="1"/>
  <c r="Q744" i="1"/>
  <c r="R744" i="1"/>
  <c r="M745" i="1"/>
  <c r="N745" i="1"/>
  <c r="O745" i="1"/>
  <c r="P745" i="1"/>
  <c r="Q745" i="1"/>
  <c r="R745" i="1"/>
  <c r="M746" i="1"/>
  <c r="N746" i="1"/>
  <c r="O746" i="1"/>
  <c r="P746" i="1"/>
  <c r="Q746" i="1"/>
  <c r="R746" i="1"/>
  <c r="M747" i="1"/>
  <c r="N747" i="1"/>
  <c r="O747" i="1"/>
  <c r="P747" i="1"/>
  <c r="Q747" i="1"/>
  <c r="R747" i="1"/>
  <c r="M748" i="1"/>
  <c r="N748" i="1"/>
  <c r="O748" i="1"/>
  <c r="P748" i="1"/>
  <c r="Q748" i="1"/>
  <c r="R748" i="1"/>
  <c r="M749" i="1"/>
  <c r="N749" i="1"/>
  <c r="O749" i="1"/>
  <c r="P749" i="1"/>
  <c r="Q749" i="1"/>
  <c r="R749" i="1"/>
  <c r="M750" i="1"/>
  <c r="N750" i="1"/>
  <c r="O750" i="1"/>
  <c r="P750" i="1"/>
  <c r="Q750" i="1"/>
  <c r="R750" i="1"/>
  <c r="M751" i="1"/>
  <c r="N751" i="1"/>
  <c r="O751" i="1"/>
  <c r="P751" i="1"/>
  <c r="Q751" i="1"/>
  <c r="R751" i="1"/>
  <c r="M752" i="1"/>
  <c r="N752" i="1"/>
  <c r="O752" i="1"/>
  <c r="P752" i="1"/>
  <c r="Q752" i="1"/>
  <c r="R752" i="1"/>
  <c r="M753" i="1"/>
  <c r="N753" i="1"/>
  <c r="O753" i="1"/>
  <c r="P753" i="1"/>
  <c r="Q753" i="1"/>
  <c r="R753" i="1"/>
  <c r="M754" i="1"/>
  <c r="N754" i="1"/>
  <c r="O754" i="1"/>
  <c r="P754" i="1"/>
  <c r="Q754" i="1"/>
  <c r="R754" i="1"/>
  <c r="M755" i="1"/>
  <c r="N755" i="1"/>
  <c r="O755" i="1"/>
  <c r="P755" i="1"/>
  <c r="Q755" i="1"/>
  <c r="R755" i="1"/>
  <c r="M756" i="1"/>
  <c r="N756" i="1"/>
  <c r="O756" i="1"/>
  <c r="P756" i="1"/>
  <c r="Q756" i="1"/>
  <c r="R756" i="1"/>
  <c r="M757" i="1"/>
  <c r="N757" i="1"/>
  <c r="O757" i="1"/>
  <c r="P757" i="1"/>
  <c r="Q757" i="1"/>
  <c r="R757" i="1"/>
  <c r="M758" i="1"/>
  <c r="N758" i="1"/>
  <c r="O758" i="1"/>
  <c r="P758" i="1"/>
  <c r="Q758" i="1"/>
  <c r="R758" i="1"/>
  <c r="M759" i="1"/>
  <c r="N759" i="1"/>
  <c r="O759" i="1"/>
  <c r="P759" i="1"/>
  <c r="Q759" i="1"/>
  <c r="R759" i="1"/>
  <c r="M760" i="1"/>
  <c r="N760" i="1"/>
  <c r="O760" i="1"/>
  <c r="P760" i="1"/>
  <c r="Q760" i="1"/>
  <c r="R760" i="1"/>
  <c r="M761" i="1"/>
  <c r="N761" i="1"/>
  <c r="O761" i="1"/>
  <c r="P761" i="1"/>
  <c r="Q761" i="1"/>
  <c r="R761" i="1"/>
  <c r="M762" i="1"/>
  <c r="N762" i="1"/>
  <c r="O762" i="1"/>
  <c r="P762" i="1"/>
  <c r="Q762" i="1"/>
  <c r="R762" i="1"/>
  <c r="M763" i="1"/>
  <c r="N763" i="1"/>
  <c r="O763" i="1"/>
  <c r="P763" i="1"/>
  <c r="Q763" i="1"/>
  <c r="R763" i="1"/>
  <c r="M764" i="1"/>
  <c r="N764" i="1"/>
  <c r="O764" i="1"/>
  <c r="P764" i="1"/>
  <c r="Q764" i="1"/>
  <c r="R764" i="1"/>
  <c r="M765" i="1"/>
  <c r="N765" i="1"/>
  <c r="O765" i="1"/>
  <c r="P765" i="1"/>
  <c r="Q765" i="1"/>
  <c r="R765" i="1"/>
  <c r="M766" i="1"/>
  <c r="N766" i="1"/>
  <c r="O766" i="1"/>
  <c r="P766" i="1"/>
  <c r="Q766" i="1"/>
  <c r="R766" i="1"/>
  <c r="M767" i="1"/>
  <c r="N767" i="1"/>
  <c r="O767" i="1"/>
  <c r="P767" i="1"/>
  <c r="Q767" i="1"/>
  <c r="R767" i="1"/>
  <c r="M768" i="1"/>
  <c r="N768" i="1"/>
  <c r="O768" i="1"/>
  <c r="P768" i="1"/>
  <c r="Q768" i="1"/>
  <c r="R768" i="1"/>
  <c r="M769" i="1"/>
  <c r="N769" i="1"/>
  <c r="O769" i="1"/>
  <c r="P769" i="1"/>
  <c r="Q769" i="1"/>
  <c r="R769" i="1"/>
  <c r="M770" i="1"/>
  <c r="N770" i="1"/>
  <c r="O770" i="1"/>
  <c r="P770" i="1"/>
  <c r="Q770" i="1"/>
  <c r="R770" i="1"/>
  <c r="M771" i="1"/>
  <c r="N771" i="1"/>
  <c r="O771" i="1"/>
  <c r="P771" i="1"/>
  <c r="Q771" i="1"/>
  <c r="R771" i="1"/>
  <c r="M772" i="1"/>
  <c r="N772" i="1"/>
  <c r="O772" i="1"/>
  <c r="P772" i="1"/>
  <c r="Q772" i="1"/>
  <c r="R772" i="1"/>
  <c r="M773" i="1"/>
  <c r="N773" i="1"/>
  <c r="O773" i="1"/>
  <c r="P773" i="1"/>
  <c r="Q773" i="1"/>
  <c r="R773" i="1"/>
  <c r="M774" i="1"/>
  <c r="N774" i="1"/>
  <c r="O774" i="1"/>
  <c r="P774" i="1"/>
  <c r="Q774" i="1"/>
  <c r="R774" i="1"/>
  <c r="M775" i="1"/>
  <c r="N775" i="1"/>
  <c r="O775" i="1"/>
  <c r="P775" i="1"/>
  <c r="Q775" i="1"/>
  <c r="R775" i="1"/>
  <c r="M776" i="1"/>
  <c r="N776" i="1"/>
  <c r="O776" i="1"/>
  <c r="P776" i="1"/>
  <c r="Q776" i="1"/>
  <c r="R776" i="1"/>
  <c r="M777" i="1"/>
  <c r="N777" i="1"/>
  <c r="O777" i="1"/>
  <c r="P777" i="1"/>
  <c r="Q777" i="1"/>
  <c r="R777" i="1"/>
  <c r="M778" i="1"/>
  <c r="N778" i="1"/>
  <c r="O778" i="1"/>
  <c r="P778" i="1"/>
  <c r="Q778" i="1"/>
  <c r="R778" i="1"/>
  <c r="M779" i="1"/>
  <c r="N779" i="1"/>
  <c r="O779" i="1"/>
  <c r="P779" i="1"/>
  <c r="Q779" i="1"/>
  <c r="R779" i="1"/>
  <c r="M780" i="1"/>
  <c r="N780" i="1"/>
  <c r="O780" i="1"/>
  <c r="P780" i="1"/>
  <c r="Q780" i="1"/>
  <c r="R780" i="1"/>
  <c r="M781" i="1"/>
  <c r="N781" i="1"/>
  <c r="O781" i="1"/>
  <c r="P781" i="1"/>
  <c r="Q781" i="1"/>
  <c r="R781" i="1"/>
  <c r="M782" i="1"/>
  <c r="N782" i="1"/>
  <c r="O782" i="1"/>
  <c r="P782" i="1"/>
  <c r="Q782" i="1"/>
  <c r="R782" i="1"/>
  <c r="M783" i="1"/>
  <c r="N783" i="1"/>
  <c r="O783" i="1"/>
  <c r="P783" i="1"/>
  <c r="Q783" i="1"/>
  <c r="R783" i="1"/>
  <c r="M784" i="1"/>
  <c r="N784" i="1"/>
  <c r="O784" i="1"/>
  <c r="P784" i="1"/>
  <c r="Q784" i="1"/>
  <c r="R784" i="1"/>
  <c r="M785" i="1"/>
  <c r="N785" i="1"/>
  <c r="O785" i="1"/>
  <c r="P785" i="1"/>
  <c r="Q785" i="1"/>
  <c r="R785" i="1"/>
  <c r="M786" i="1"/>
  <c r="N786" i="1"/>
  <c r="O786" i="1"/>
  <c r="P786" i="1"/>
  <c r="Q786" i="1"/>
  <c r="R786" i="1"/>
  <c r="M787" i="1"/>
  <c r="N787" i="1"/>
  <c r="O787" i="1"/>
  <c r="P787" i="1"/>
  <c r="Q787" i="1"/>
  <c r="R787" i="1"/>
  <c r="M788" i="1"/>
  <c r="N788" i="1"/>
  <c r="O788" i="1"/>
  <c r="P788" i="1"/>
  <c r="Q788" i="1"/>
  <c r="R788" i="1"/>
  <c r="M789" i="1"/>
  <c r="N789" i="1"/>
  <c r="O789" i="1"/>
  <c r="P789" i="1"/>
  <c r="Q789" i="1"/>
  <c r="R789" i="1"/>
  <c r="M790" i="1"/>
  <c r="N790" i="1"/>
  <c r="O790" i="1"/>
  <c r="P790" i="1"/>
  <c r="Q790" i="1"/>
  <c r="R790" i="1"/>
  <c r="M791" i="1"/>
  <c r="N791" i="1"/>
  <c r="O791" i="1"/>
  <c r="P791" i="1"/>
  <c r="Q791" i="1"/>
  <c r="R791" i="1"/>
  <c r="M792" i="1"/>
  <c r="N792" i="1"/>
  <c r="O792" i="1"/>
  <c r="P792" i="1"/>
  <c r="Q792" i="1"/>
  <c r="R792" i="1"/>
  <c r="M793" i="1"/>
  <c r="N793" i="1"/>
  <c r="O793" i="1"/>
  <c r="P793" i="1"/>
  <c r="Q793" i="1"/>
  <c r="R793" i="1"/>
  <c r="M794" i="1"/>
  <c r="N794" i="1"/>
  <c r="O794" i="1"/>
  <c r="P794" i="1"/>
  <c r="Q794" i="1"/>
  <c r="R794" i="1"/>
  <c r="M795" i="1"/>
  <c r="N795" i="1"/>
  <c r="O795" i="1"/>
  <c r="P795" i="1"/>
  <c r="Q795" i="1"/>
  <c r="R795" i="1"/>
  <c r="M796" i="1"/>
  <c r="N796" i="1"/>
  <c r="O796" i="1"/>
  <c r="P796" i="1"/>
  <c r="Q796" i="1"/>
  <c r="R796" i="1"/>
  <c r="M797" i="1"/>
  <c r="N797" i="1"/>
  <c r="O797" i="1"/>
  <c r="P797" i="1"/>
  <c r="Q797" i="1"/>
  <c r="R797" i="1"/>
  <c r="M798" i="1"/>
  <c r="N798" i="1"/>
  <c r="O798" i="1"/>
  <c r="P798" i="1"/>
  <c r="Q798" i="1"/>
  <c r="R798" i="1"/>
  <c r="M799" i="1"/>
  <c r="N799" i="1"/>
  <c r="O799" i="1"/>
  <c r="P799" i="1"/>
  <c r="Q799" i="1"/>
  <c r="R799" i="1"/>
  <c r="M800" i="1"/>
  <c r="N800" i="1"/>
  <c r="O800" i="1"/>
  <c r="P800" i="1"/>
  <c r="Q800" i="1"/>
  <c r="R800" i="1"/>
  <c r="M801" i="1"/>
  <c r="N801" i="1"/>
  <c r="O801" i="1"/>
  <c r="P801" i="1"/>
  <c r="Q801" i="1"/>
  <c r="R801" i="1"/>
  <c r="M802" i="1"/>
  <c r="N802" i="1"/>
  <c r="O802" i="1"/>
  <c r="P802" i="1"/>
  <c r="Q802" i="1"/>
  <c r="R802" i="1"/>
  <c r="M803" i="1"/>
  <c r="N803" i="1"/>
  <c r="O803" i="1"/>
  <c r="P803" i="1"/>
  <c r="Q803" i="1"/>
  <c r="R803" i="1"/>
  <c r="M804" i="1"/>
  <c r="N804" i="1"/>
  <c r="O804" i="1"/>
  <c r="P804" i="1"/>
  <c r="Q804" i="1"/>
  <c r="R804" i="1"/>
  <c r="M805" i="1"/>
  <c r="N805" i="1"/>
  <c r="O805" i="1"/>
  <c r="P805" i="1"/>
  <c r="Q805" i="1"/>
  <c r="R805" i="1"/>
  <c r="M806" i="1"/>
  <c r="N806" i="1"/>
  <c r="O806" i="1"/>
  <c r="P806" i="1"/>
  <c r="Q806" i="1"/>
  <c r="R806" i="1"/>
  <c r="M807" i="1"/>
  <c r="N807" i="1"/>
  <c r="O807" i="1"/>
  <c r="P807" i="1"/>
  <c r="Q807" i="1"/>
  <c r="R807" i="1"/>
  <c r="M808" i="1"/>
  <c r="N808" i="1"/>
  <c r="O808" i="1"/>
  <c r="P808" i="1"/>
  <c r="Q808" i="1"/>
  <c r="R808" i="1"/>
  <c r="M809" i="1"/>
  <c r="N809" i="1"/>
  <c r="O809" i="1"/>
  <c r="P809" i="1"/>
  <c r="Q809" i="1"/>
  <c r="R809" i="1"/>
  <c r="M810" i="1"/>
  <c r="N810" i="1"/>
  <c r="O810" i="1"/>
  <c r="P810" i="1"/>
  <c r="Q810" i="1"/>
  <c r="R810" i="1"/>
  <c r="M811" i="1"/>
  <c r="N811" i="1"/>
  <c r="O811" i="1"/>
  <c r="P811" i="1"/>
  <c r="Q811" i="1"/>
  <c r="R811" i="1"/>
  <c r="M812" i="1"/>
  <c r="N812" i="1"/>
  <c r="O812" i="1"/>
  <c r="P812" i="1"/>
  <c r="Q812" i="1"/>
  <c r="R812" i="1"/>
  <c r="M813" i="1"/>
  <c r="N813" i="1"/>
  <c r="O813" i="1"/>
  <c r="P813" i="1"/>
  <c r="Q813" i="1"/>
  <c r="R813" i="1"/>
  <c r="M814" i="1"/>
  <c r="N814" i="1"/>
  <c r="O814" i="1"/>
  <c r="P814" i="1"/>
  <c r="Q814" i="1"/>
  <c r="R814" i="1"/>
  <c r="M815" i="1"/>
  <c r="N815" i="1"/>
  <c r="O815" i="1"/>
  <c r="P815" i="1"/>
  <c r="Q815" i="1"/>
  <c r="R815" i="1"/>
  <c r="M816" i="1"/>
  <c r="N816" i="1"/>
  <c r="O816" i="1"/>
  <c r="P816" i="1"/>
  <c r="Q816" i="1"/>
  <c r="R816" i="1"/>
  <c r="M817" i="1"/>
  <c r="N817" i="1"/>
  <c r="O817" i="1"/>
  <c r="P817" i="1"/>
  <c r="Q817" i="1"/>
  <c r="R817" i="1"/>
  <c r="M818" i="1"/>
  <c r="N818" i="1"/>
  <c r="O818" i="1"/>
  <c r="P818" i="1"/>
  <c r="Q818" i="1"/>
  <c r="R818" i="1"/>
  <c r="M819" i="1"/>
  <c r="N819" i="1"/>
  <c r="O819" i="1"/>
  <c r="P819" i="1"/>
  <c r="Q819" i="1"/>
  <c r="R819" i="1"/>
  <c r="M820" i="1"/>
  <c r="N820" i="1"/>
  <c r="O820" i="1"/>
  <c r="P820" i="1"/>
  <c r="Q820" i="1"/>
  <c r="R820" i="1"/>
  <c r="M821" i="1"/>
  <c r="N821" i="1"/>
  <c r="O821" i="1"/>
  <c r="P821" i="1"/>
  <c r="Q821" i="1"/>
  <c r="R821" i="1"/>
  <c r="M822" i="1"/>
  <c r="N822" i="1"/>
  <c r="O822" i="1"/>
  <c r="P822" i="1"/>
  <c r="Q822" i="1"/>
  <c r="R822" i="1"/>
  <c r="M823" i="1"/>
  <c r="N823" i="1"/>
  <c r="O823" i="1"/>
  <c r="P823" i="1"/>
  <c r="Q823" i="1"/>
  <c r="R823" i="1"/>
  <c r="M824" i="1"/>
  <c r="N824" i="1"/>
  <c r="O824" i="1"/>
  <c r="P824" i="1"/>
  <c r="Q824" i="1"/>
  <c r="R824" i="1"/>
  <c r="M825" i="1"/>
  <c r="N825" i="1"/>
  <c r="O825" i="1"/>
  <c r="P825" i="1"/>
  <c r="Q825" i="1"/>
  <c r="R825" i="1"/>
  <c r="M826" i="1"/>
  <c r="N826" i="1"/>
  <c r="O826" i="1"/>
  <c r="P826" i="1"/>
  <c r="Q826" i="1"/>
  <c r="R826" i="1"/>
  <c r="M827" i="1"/>
  <c r="N827" i="1"/>
  <c r="O827" i="1"/>
  <c r="P827" i="1"/>
  <c r="Q827" i="1"/>
  <c r="R827" i="1"/>
  <c r="M828" i="1"/>
  <c r="N828" i="1"/>
  <c r="O828" i="1"/>
  <c r="P828" i="1"/>
  <c r="Q828" i="1"/>
  <c r="R828" i="1"/>
  <c r="M829" i="1"/>
  <c r="N829" i="1"/>
  <c r="O829" i="1"/>
  <c r="P829" i="1"/>
  <c r="Q829" i="1"/>
  <c r="R829" i="1"/>
  <c r="M830" i="1"/>
  <c r="N830" i="1"/>
  <c r="O830" i="1"/>
  <c r="P830" i="1"/>
  <c r="Q830" i="1"/>
  <c r="R830" i="1"/>
  <c r="M831" i="1"/>
  <c r="N831" i="1"/>
  <c r="O831" i="1"/>
  <c r="P831" i="1"/>
  <c r="Q831" i="1"/>
  <c r="R831" i="1"/>
  <c r="M832" i="1"/>
  <c r="N832" i="1"/>
  <c r="O832" i="1"/>
  <c r="P832" i="1"/>
  <c r="Q832" i="1"/>
  <c r="R832" i="1"/>
  <c r="M833" i="1"/>
  <c r="N833" i="1"/>
  <c r="O833" i="1"/>
  <c r="P833" i="1"/>
  <c r="Q833" i="1"/>
  <c r="R833" i="1"/>
  <c r="M834" i="1"/>
  <c r="N834" i="1"/>
  <c r="O834" i="1"/>
  <c r="P834" i="1"/>
  <c r="Q834" i="1"/>
  <c r="R834" i="1"/>
  <c r="M835" i="1"/>
  <c r="N835" i="1"/>
  <c r="O835" i="1"/>
  <c r="P835" i="1"/>
  <c r="Q835" i="1"/>
  <c r="R835" i="1"/>
  <c r="M836" i="1"/>
  <c r="N836" i="1"/>
  <c r="O836" i="1"/>
  <c r="P836" i="1"/>
  <c r="Q836" i="1"/>
  <c r="R836" i="1"/>
  <c r="M837" i="1"/>
  <c r="N837" i="1"/>
  <c r="O837" i="1"/>
  <c r="P837" i="1"/>
  <c r="Q837" i="1"/>
  <c r="R837" i="1"/>
  <c r="M838" i="1"/>
  <c r="N838" i="1"/>
  <c r="O838" i="1"/>
  <c r="P838" i="1"/>
  <c r="Q838" i="1"/>
  <c r="R838" i="1"/>
  <c r="M839" i="1"/>
  <c r="N839" i="1"/>
  <c r="O839" i="1"/>
  <c r="P839" i="1"/>
  <c r="Q839" i="1"/>
  <c r="R839" i="1"/>
  <c r="M840" i="1"/>
  <c r="N840" i="1"/>
  <c r="O840" i="1"/>
  <c r="P840" i="1"/>
  <c r="Q840" i="1"/>
  <c r="R840" i="1"/>
  <c r="M841" i="1"/>
  <c r="N841" i="1"/>
  <c r="O841" i="1"/>
  <c r="P841" i="1"/>
  <c r="Q841" i="1"/>
  <c r="R841" i="1"/>
  <c r="M842" i="1"/>
  <c r="N842" i="1"/>
  <c r="O842" i="1"/>
  <c r="P842" i="1"/>
  <c r="Q842" i="1"/>
  <c r="R842" i="1"/>
  <c r="M843" i="1"/>
  <c r="N843" i="1"/>
  <c r="O843" i="1"/>
  <c r="P843" i="1"/>
  <c r="Q843" i="1"/>
  <c r="R843" i="1"/>
  <c r="M844" i="1"/>
  <c r="N844" i="1"/>
  <c r="O844" i="1"/>
  <c r="P844" i="1"/>
  <c r="Q844" i="1"/>
  <c r="R844" i="1"/>
  <c r="M845" i="1"/>
  <c r="N845" i="1"/>
  <c r="O845" i="1"/>
  <c r="P845" i="1"/>
  <c r="Q845" i="1"/>
  <c r="R845" i="1"/>
  <c r="M846" i="1"/>
  <c r="N846" i="1"/>
  <c r="O846" i="1"/>
  <c r="P846" i="1"/>
  <c r="Q846" i="1"/>
  <c r="R846" i="1"/>
  <c r="M847" i="1"/>
  <c r="N847" i="1"/>
  <c r="O847" i="1"/>
  <c r="P847" i="1"/>
  <c r="Q847" i="1"/>
  <c r="R847" i="1"/>
  <c r="M848" i="1"/>
  <c r="N848" i="1"/>
  <c r="O848" i="1"/>
  <c r="P848" i="1"/>
  <c r="Q848" i="1"/>
  <c r="R848" i="1"/>
  <c r="M849" i="1"/>
  <c r="N849" i="1"/>
  <c r="O849" i="1"/>
  <c r="P849" i="1"/>
  <c r="Q849" i="1"/>
  <c r="R849" i="1"/>
  <c r="M850" i="1"/>
  <c r="N850" i="1"/>
  <c r="O850" i="1"/>
  <c r="P850" i="1"/>
  <c r="Q850" i="1"/>
  <c r="R850" i="1"/>
  <c r="M851" i="1"/>
  <c r="N851" i="1"/>
  <c r="O851" i="1"/>
  <c r="P851" i="1"/>
  <c r="Q851" i="1"/>
  <c r="R851" i="1"/>
  <c r="M852" i="1"/>
  <c r="N852" i="1"/>
  <c r="O852" i="1"/>
  <c r="P852" i="1"/>
  <c r="Q852" i="1"/>
  <c r="R852" i="1"/>
  <c r="M853" i="1"/>
  <c r="N853" i="1"/>
  <c r="O853" i="1"/>
  <c r="P853" i="1"/>
  <c r="Q853" i="1"/>
  <c r="R853" i="1"/>
  <c r="M854" i="1"/>
  <c r="N854" i="1"/>
  <c r="O854" i="1"/>
  <c r="P854" i="1"/>
  <c r="Q854" i="1"/>
  <c r="R854" i="1"/>
  <c r="M855" i="1"/>
  <c r="N855" i="1"/>
  <c r="O855" i="1"/>
  <c r="P855" i="1"/>
  <c r="Q855" i="1"/>
  <c r="R855" i="1"/>
  <c r="M856" i="1"/>
  <c r="N856" i="1"/>
  <c r="O856" i="1"/>
  <c r="P856" i="1"/>
  <c r="Q856" i="1"/>
  <c r="R856" i="1"/>
  <c r="M857" i="1"/>
  <c r="N857" i="1"/>
  <c r="O857" i="1"/>
  <c r="P857" i="1"/>
  <c r="Q857" i="1"/>
  <c r="R857" i="1"/>
  <c r="M858" i="1"/>
  <c r="N858" i="1"/>
  <c r="O858" i="1"/>
  <c r="P858" i="1"/>
  <c r="Q858" i="1"/>
  <c r="R858" i="1"/>
  <c r="M859" i="1"/>
  <c r="N859" i="1"/>
  <c r="O859" i="1"/>
  <c r="P859" i="1"/>
  <c r="Q859" i="1"/>
  <c r="R859" i="1"/>
  <c r="M860" i="1"/>
  <c r="N860" i="1"/>
  <c r="O860" i="1"/>
  <c r="P860" i="1"/>
  <c r="Q860" i="1"/>
  <c r="R860" i="1"/>
  <c r="M861" i="1"/>
  <c r="N861" i="1"/>
  <c r="O861" i="1"/>
  <c r="P861" i="1"/>
  <c r="Q861" i="1"/>
  <c r="R861" i="1"/>
  <c r="M862" i="1"/>
  <c r="N862" i="1"/>
  <c r="O862" i="1"/>
  <c r="P862" i="1"/>
  <c r="Q862" i="1"/>
  <c r="R862" i="1"/>
  <c r="M863" i="1"/>
  <c r="N863" i="1"/>
  <c r="O863" i="1"/>
  <c r="P863" i="1"/>
  <c r="Q863" i="1"/>
  <c r="R863" i="1"/>
  <c r="M864" i="1"/>
  <c r="N864" i="1"/>
  <c r="O864" i="1"/>
  <c r="P864" i="1"/>
  <c r="Q864" i="1"/>
  <c r="R864" i="1"/>
  <c r="M865" i="1"/>
  <c r="N865" i="1"/>
  <c r="O865" i="1"/>
  <c r="P865" i="1"/>
  <c r="Q865" i="1"/>
  <c r="R865" i="1"/>
  <c r="M866" i="1"/>
  <c r="N866" i="1"/>
  <c r="O866" i="1"/>
  <c r="P866" i="1"/>
  <c r="Q866" i="1"/>
  <c r="R866" i="1"/>
  <c r="M867" i="1"/>
  <c r="N867" i="1"/>
  <c r="O867" i="1"/>
  <c r="P867" i="1"/>
  <c r="Q867" i="1"/>
  <c r="R867" i="1"/>
  <c r="M868" i="1"/>
  <c r="N868" i="1"/>
  <c r="O868" i="1"/>
  <c r="P868" i="1"/>
  <c r="Q868" i="1"/>
  <c r="R868" i="1"/>
  <c r="M869" i="1"/>
  <c r="N869" i="1"/>
  <c r="O869" i="1"/>
  <c r="P869" i="1"/>
  <c r="Q869" i="1"/>
  <c r="R869" i="1"/>
  <c r="M870" i="1"/>
  <c r="N870" i="1"/>
  <c r="O870" i="1"/>
  <c r="P870" i="1"/>
  <c r="Q870" i="1"/>
  <c r="R870" i="1"/>
  <c r="M871" i="1"/>
  <c r="N871" i="1"/>
  <c r="O871" i="1"/>
  <c r="P871" i="1"/>
  <c r="Q871" i="1"/>
  <c r="R871" i="1"/>
  <c r="M872" i="1"/>
  <c r="N872" i="1"/>
  <c r="O872" i="1"/>
  <c r="P872" i="1"/>
  <c r="Q872" i="1"/>
  <c r="R872" i="1"/>
  <c r="M873" i="1"/>
  <c r="N873" i="1"/>
  <c r="O873" i="1"/>
  <c r="P873" i="1"/>
  <c r="Q873" i="1"/>
  <c r="R873" i="1"/>
  <c r="M874" i="1"/>
  <c r="N874" i="1"/>
  <c r="O874" i="1"/>
  <c r="P874" i="1"/>
  <c r="Q874" i="1"/>
  <c r="R874" i="1"/>
  <c r="M875" i="1"/>
  <c r="N875" i="1"/>
  <c r="O875" i="1"/>
  <c r="P875" i="1"/>
  <c r="Q875" i="1"/>
  <c r="R875" i="1"/>
  <c r="M876" i="1"/>
  <c r="N876" i="1"/>
  <c r="O876" i="1"/>
  <c r="P876" i="1"/>
  <c r="Q876" i="1"/>
  <c r="R876" i="1"/>
  <c r="M877" i="1"/>
  <c r="N877" i="1"/>
  <c r="O877" i="1"/>
  <c r="P877" i="1"/>
  <c r="Q877" i="1"/>
  <c r="R877" i="1"/>
  <c r="M878" i="1"/>
  <c r="N878" i="1"/>
  <c r="O878" i="1"/>
  <c r="P878" i="1"/>
  <c r="Q878" i="1"/>
  <c r="R878" i="1"/>
  <c r="M879" i="1"/>
  <c r="N879" i="1"/>
  <c r="O879" i="1"/>
  <c r="P879" i="1"/>
  <c r="Q879" i="1"/>
  <c r="R879" i="1"/>
  <c r="M880" i="1"/>
  <c r="N880" i="1"/>
  <c r="O880" i="1"/>
  <c r="P880" i="1"/>
  <c r="Q880" i="1"/>
  <c r="R880" i="1"/>
  <c r="M881" i="1"/>
  <c r="N881" i="1"/>
  <c r="O881" i="1"/>
  <c r="P881" i="1"/>
  <c r="Q881" i="1"/>
  <c r="R881" i="1"/>
  <c r="M882" i="1"/>
  <c r="N882" i="1"/>
  <c r="O882" i="1"/>
  <c r="P882" i="1"/>
  <c r="Q882" i="1"/>
  <c r="R882" i="1"/>
  <c r="M883" i="1"/>
  <c r="N883" i="1"/>
  <c r="O883" i="1"/>
  <c r="P883" i="1"/>
  <c r="Q883" i="1"/>
  <c r="R883" i="1"/>
  <c r="M884" i="1"/>
  <c r="N884" i="1"/>
  <c r="O884" i="1"/>
  <c r="P884" i="1"/>
  <c r="Q884" i="1"/>
  <c r="R884" i="1"/>
  <c r="M885" i="1"/>
  <c r="N885" i="1"/>
  <c r="O885" i="1"/>
  <c r="P885" i="1"/>
  <c r="Q885" i="1"/>
  <c r="R885" i="1"/>
  <c r="M886" i="1"/>
  <c r="N886" i="1"/>
  <c r="O886" i="1"/>
  <c r="P886" i="1"/>
  <c r="Q886" i="1"/>
  <c r="R886" i="1"/>
  <c r="M887" i="1"/>
  <c r="N887" i="1"/>
  <c r="O887" i="1"/>
  <c r="P887" i="1"/>
  <c r="Q887" i="1"/>
  <c r="R887" i="1"/>
  <c r="M888" i="1"/>
  <c r="N888" i="1"/>
  <c r="O888" i="1"/>
  <c r="P888" i="1"/>
  <c r="Q888" i="1"/>
  <c r="R888" i="1"/>
  <c r="M889" i="1"/>
  <c r="N889" i="1"/>
  <c r="O889" i="1"/>
  <c r="P889" i="1"/>
  <c r="Q889" i="1"/>
  <c r="R889" i="1"/>
  <c r="M890" i="1"/>
  <c r="N890" i="1"/>
  <c r="O890" i="1"/>
  <c r="P890" i="1"/>
  <c r="Q890" i="1"/>
  <c r="R890" i="1"/>
  <c r="M891" i="1"/>
  <c r="N891" i="1"/>
  <c r="O891" i="1"/>
  <c r="P891" i="1"/>
  <c r="Q891" i="1"/>
  <c r="R891" i="1"/>
  <c r="M892" i="1"/>
  <c r="N892" i="1"/>
  <c r="O892" i="1"/>
  <c r="P892" i="1"/>
  <c r="Q892" i="1"/>
  <c r="R892" i="1"/>
  <c r="M893" i="1"/>
  <c r="N893" i="1"/>
  <c r="O893" i="1"/>
  <c r="P893" i="1"/>
  <c r="Q893" i="1"/>
  <c r="R893" i="1"/>
  <c r="M894" i="1"/>
  <c r="N894" i="1"/>
  <c r="O894" i="1"/>
  <c r="P894" i="1"/>
  <c r="Q894" i="1"/>
  <c r="R894" i="1"/>
  <c r="M895" i="1"/>
  <c r="N895" i="1"/>
  <c r="O895" i="1"/>
  <c r="P895" i="1"/>
  <c r="Q895" i="1"/>
  <c r="R895" i="1"/>
  <c r="M896" i="1"/>
  <c r="N896" i="1"/>
  <c r="O896" i="1"/>
  <c r="P896" i="1"/>
  <c r="Q896" i="1"/>
  <c r="R896" i="1"/>
  <c r="M897" i="1"/>
  <c r="N897" i="1"/>
  <c r="O897" i="1"/>
  <c r="P897" i="1"/>
  <c r="Q897" i="1"/>
  <c r="R897" i="1"/>
  <c r="M898" i="1"/>
  <c r="N898" i="1"/>
  <c r="O898" i="1"/>
  <c r="P898" i="1"/>
  <c r="Q898" i="1"/>
  <c r="R898" i="1"/>
  <c r="M899" i="1"/>
  <c r="N899" i="1"/>
  <c r="O899" i="1"/>
  <c r="P899" i="1"/>
  <c r="Q899" i="1"/>
  <c r="R899" i="1"/>
  <c r="M900" i="1"/>
  <c r="N900" i="1"/>
  <c r="O900" i="1"/>
  <c r="P900" i="1"/>
  <c r="Q900" i="1"/>
  <c r="R900" i="1"/>
  <c r="M901" i="1"/>
  <c r="N901" i="1"/>
  <c r="O901" i="1"/>
  <c r="P901" i="1"/>
  <c r="Q901" i="1"/>
  <c r="R901" i="1"/>
  <c r="M902" i="1"/>
  <c r="N902" i="1"/>
  <c r="O902" i="1"/>
  <c r="P902" i="1"/>
  <c r="Q902" i="1"/>
  <c r="R902" i="1"/>
  <c r="M903" i="1"/>
  <c r="N903" i="1"/>
  <c r="O903" i="1"/>
  <c r="P903" i="1"/>
  <c r="Q903" i="1"/>
  <c r="R903" i="1"/>
  <c r="M904" i="1"/>
  <c r="N904" i="1"/>
  <c r="O904" i="1"/>
  <c r="P904" i="1"/>
  <c r="Q904" i="1"/>
  <c r="R904" i="1"/>
  <c r="M905" i="1"/>
  <c r="N905" i="1"/>
  <c r="O905" i="1"/>
  <c r="P905" i="1"/>
  <c r="Q905" i="1"/>
  <c r="R905" i="1"/>
  <c r="M906" i="1"/>
  <c r="N906" i="1"/>
  <c r="O906" i="1"/>
  <c r="P906" i="1"/>
  <c r="Q906" i="1"/>
  <c r="R906" i="1"/>
  <c r="M907" i="1"/>
  <c r="N907" i="1"/>
  <c r="O907" i="1"/>
  <c r="P907" i="1"/>
  <c r="Q907" i="1"/>
  <c r="R907" i="1"/>
  <c r="M908" i="1"/>
  <c r="N908" i="1"/>
  <c r="O908" i="1"/>
  <c r="P908" i="1"/>
  <c r="Q908" i="1"/>
  <c r="R908" i="1"/>
  <c r="M909" i="1"/>
  <c r="N909" i="1"/>
  <c r="O909" i="1"/>
  <c r="P909" i="1"/>
  <c r="Q909" i="1"/>
  <c r="R909" i="1"/>
  <c r="M910" i="1"/>
  <c r="N910" i="1"/>
  <c r="O910" i="1"/>
  <c r="P910" i="1"/>
  <c r="Q910" i="1"/>
  <c r="R910" i="1"/>
  <c r="M911" i="1"/>
  <c r="N911" i="1"/>
  <c r="O911" i="1"/>
  <c r="P911" i="1"/>
  <c r="Q911" i="1"/>
  <c r="R911" i="1"/>
  <c r="M912" i="1"/>
  <c r="N912" i="1"/>
  <c r="O912" i="1"/>
  <c r="P912" i="1"/>
  <c r="Q912" i="1"/>
  <c r="R912" i="1"/>
  <c r="M913" i="1"/>
  <c r="N913" i="1"/>
  <c r="O913" i="1"/>
  <c r="P913" i="1"/>
  <c r="Q913" i="1"/>
  <c r="R913" i="1"/>
  <c r="M914" i="1"/>
  <c r="N914" i="1"/>
  <c r="O914" i="1"/>
  <c r="P914" i="1"/>
  <c r="Q914" i="1"/>
  <c r="R914" i="1"/>
  <c r="M915" i="1"/>
  <c r="N915" i="1"/>
  <c r="O915" i="1"/>
  <c r="P915" i="1"/>
  <c r="Q915" i="1"/>
  <c r="R915" i="1"/>
  <c r="M916" i="1"/>
  <c r="N916" i="1"/>
  <c r="O916" i="1"/>
  <c r="P916" i="1"/>
  <c r="Q916" i="1"/>
  <c r="R916" i="1"/>
  <c r="M917" i="1"/>
  <c r="N917" i="1"/>
  <c r="O917" i="1"/>
  <c r="P917" i="1"/>
  <c r="Q917" i="1"/>
  <c r="R917" i="1"/>
  <c r="M918" i="1"/>
  <c r="N918" i="1"/>
  <c r="O918" i="1"/>
  <c r="P918" i="1"/>
  <c r="Q918" i="1"/>
  <c r="R918" i="1"/>
  <c r="M919" i="1"/>
  <c r="N919" i="1"/>
  <c r="O919" i="1"/>
  <c r="P919" i="1"/>
  <c r="Q919" i="1"/>
  <c r="R919" i="1"/>
  <c r="M920" i="1"/>
  <c r="N920" i="1"/>
  <c r="O920" i="1"/>
  <c r="P920" i="1"/>
  <c r="Q920" i="1"/>
  <c r="R920" i="1"/>
  <c r="M921" i="1"/>
  <c r="N921" i="1"/>
  <c r="O921" i="1"/>
  <c r="P921" i="1"/>
  <c r="Q921" i="1"/>
  <c r="R921" i="1"/>
  <c r="M922" i="1"/>
  <c r="N922" i="1"/>
  <c r="O922" i="1"/>
  <c r="P922" i="1"/>
  <c r="Q922" i="1"/>
  <c r="R922" i="1"/>
  <c r="M923" i="1"/>
  <c r="N923" i="1"/>
  <c r="O923" i="1"/>
  <c r="P923" i="1"/>
  <c r="Q923" i="1"/>
  <c r="R923" i="1"/>
  <c r="M924" i="1"/>
  <c r="N924" i="1"/>
  <c r="O924" i="1"/>
  <c r="P924" i="1"/>
  <c r="Q924" i="1"/>
  <c r="R924" i="1"/>
  <c r="M925" i="1"/>
  <c r="N925" i="1"/>
  <c r="O925" i="1"/>
  <c r="P925" i="1"/>
  <c r="Q925" i="1"/>
  <c r="R925" i="1"/>
  <c r="M926" i="1"/>
  <c r="N926" i="1"/>
  <c r="O926" i="1"/>
  <c r="P926" i="1"/>
  <c r="Q926" i="1"/>
  <c r="R926" i="1"/>
  <c r="M927" i="1"/>
  <c r="N927" i="1"/>
  <c r="O927" i="1"/>
  <c r="P927" i="1"/>
  <c r="Q927" i="1"/>
  <c r="R927" i="1"/>
  <c r="M928" i="1"/>
  <c r="N928" i="1"/>
  <c r="O928" i="1"/>
  <c r="P928" i="1"/>
  <c r="Q928" i="1"/>
  <c r="R928" i="1"/>
  <c r="M929" i="1"/>
  <c r="N929" i="1"/>
  <c r="O929" i="1"/>
  <c r="P929" i="1"/>
  <c r="Q929" i="1"/>
  <c r="R929" i="1"/>
  <c r="M930" i="1"/>
  <c r="N930" i="1"/>
  <c r="O930" i="1"/>
  <c r="P930" i="1"/>
  <c r="Q930" i="1"/>
  <c r="R930" i="1"/>
  <c r="M931" i="1"/>
  <c r="N931" i="1"/>
  <c r="O931" i="1"/>
  <c r="P931" i="1"/>
  <c r="Q931" i="1"/>
  <c r="R931" i="1"/>
  <c r="M932" i="1"/>
  <c r="N932" i="1"/>
  <c r="O932" i="1"/>
  <c r="P932" i="1"/>
  <c r="Q932" i="1"/>
  <c r="R932" i="1"/>
  <c r="M933" i="1"/>
  <c r="N933" i="1"/>
  <c r="O933" i="1"/>
  <c r="P933" i="1"/>
  <c r="Q933" i="1"/>
  <c r="R933" i="1"/>
  <c r="M934" i="1"/>
  <c r="N934" i="1"/>
  <c r="O934" i="1"/>
  <c r="P934" i="1"/>
  <c r="Q934" i="1"/>
  <c r="R934" i="1"/>
  <c r="M935" i="1"/>
  <c r="N935" i="1"/>
  <c r="O935" i="1"/>
  <c r="P935" i="1"/>
  <c r="Q935" i="1"/>
  <c r="R935" i="1"/>
  <c r="M936" i="1"/>
  <c r="N936" i="1"/>
  <c r="O936" i="1"/>
  <c r="P936" i="1"/>
  <c r="Q936" i="1"/>
  <c r="R936" i="1"/>
  <c r="M937" i="1"/>
  <c r="N937" i="1"/>
  <c r="O937" i="1"/>
  <c r="P937" i="1"/>
  <c r="Q937" i="1"/>
  <c r="R937" i="1"/>
  <c r="M938" i="1"/>
  <c r="N938" i="1"/>
  <c r="O938" i="1"/>
  <c r="P938" i="1"/>
  <c r="Q938" i="1"/>
  <c r="R938" i="1"/>
  <c r="M939" i="1"/>
  <c r="N939" i="1"/>
  <c r="O939" i="1"/>
  <c r="P939" i="1"/>
  <c r="Q939" i="1"/>
  <c r="R939" i="1"/>
  <c r="M940" i="1"/>
  <c r="N940" i="1"/>
  <c r="O940" i="1"/>
  <c r="P940" i="1"/>
  <c r="Q940" i="1"/>
  <c r="R940" i="1"/>
  <c r="M941" i="1"/>
  <c r="N941" i="1"/>
  <c r="O941" i="1"/>
  <c r="P941" i="1"/>
  <c r="Q941" i="1"/>
  <c r="R941" i="1"/>
  <c r="M942" i="1"/>
  <c r="N942" i="1"/>
  <c r="O942" i="1"/>
  <c r="P942" i="1"/>
  <c r="Q942" i="1"/>
  <c r="R942" i="1"/>
  <c r="M943" i="1"/>
  <c r="N943" i="1"/>
  <c r="O943" i="1"/>
  <c r="P943" i="1"/>
  <c r="Q943" i="1"/>
  <c r="R943" i="1"/>
  <c r="M944" i="1"/>
  <c r="N944" i="1"/>
  <c r="O944" i="1"/>
  <c r="P944" i="1"/>
  <c r="Q944" i="1"/>
  <c r="R944" i="1"/>
  <c r="M945" i="1"/>
  <c r="N945" i="1"/>
  <c r="O945" i="1"/>
  <c r="P945" i="1"/>
  <c r="Q945" i="1"/>
  <c r="R945" i="1"/>
  <c r="M946" i="1"/>
  <c r="N946" i="1"/>
  <c r="O946" i="1"/>
  <c r="P946" i="1"/>
  <c r="Q946" i="1"/>
  <c r="R946" i="1"/>
  <c r="M947" i="1"/>
  <c r="N947" i="1"/>
  <c r="O947" i="1"/>
  <c r="P947" i="1"/>
  <c r="Q947" i="1"/>
  <c r="R947" i="1"/>
  <c r="M948" i="1"/>
  <c r="N948" i="1"/>
  <c r="O948" i="1"/>
  <c r="P948" i="1"/>
  <c r="Q948" i="1"/>
  <c r="R948" i="1"/>
  <c r="M949" i="1"/>
  <c r="N949" i="1"/>
  <c r="O949" i="1"/>
  <c r="P949" i="1"/>
  <c r="Q949" i="1"/>
  <c r="R949" i="1"/>
  <c r="M950" i="1"/>
  <c r="N950" i="1"/>
  <c r="O950" i="1"/>
  <c r="P950" i="1"/>
  <c r="Q950" i="1"/>
  <c r="R950" i="1"/>
  <c r="M951" i="1"/>
  <c r="N951" i="1"/>
  <c r="O951" i="1"/>
  <c r="P951" i="1"/>
  <c r="Q951" i="1"/>
  <c r="R951" i="1"/>
  <c r="M952" i="1"/>
  <c r="N952" i="1"/>
  <c r="O952" i="1"/>
  <c r="P952" i="1"/>
  <c r="Q952" i="1"/>
  <c r="R952" i="1"/>
  <c r="M953" i="1"/>
  <c r="N953" i="1"/>
  <c r="O953" i="1"/>
  <c r="P953" i="1"/>
  <c r="Q953" i="1"/>
  <c r="R953" i="1"/>
  <c r="M954" i="1"/>
  <c r="N954" i="1"/>
  <c r="O954" i="1"/>
  <c r="P954" i="1"/>
  <c r="Q954" i="1"/>
  <c r="R954" i="1"/>
  <c r="M955" i="1"/>
  <c r="N955" i="1"/>
  <c r="O955" i="1"/>
  <c r="P955" i="1"/>
  <c r="Q955" i="1"/>
  <c r="R955" i="1"/>
  <c r="M956" i="1"/>
  <c r="N956" i="1"/>
  <c r="O956" i="1"/>
  <c r="P956" i="1"/>
  <c r="Q956" i="1"/>
  <c r="R956" i="1"/>
  <c r="M957" i="1"/>
  <c r="N957" i="1"/>
  <c r="O957" i="1"/>
  <c r="P957" i="1"/>
  <c r="Q957" i="1"/>
  <c r="R957" i="1"/>
  <c r="M958" i="1"/>
  <c r="N958" i="1"/>
  <c r="O958" i="1"/>
  <c r="P958" i="1"/>
  <c r="Q958" i="1"/>
  <c r="R958" i="1"/>
  <c r="M959" i="1"/>
  <c r="N959" i="1"/>
  <c r="O959" i="1"/>
  <c r="P959" i="1"/>
  <c r="Q959" i="1"/>
  <c r="R959" i="1"/>
  <c r="M960" i="1"/>
  <c r="N960" i="1"/>
  <c r="O960" i="1"/>
  <c r="P960" i="1"/>
  <c r="Q960" i="1"/>
  <c r="R960" i="1"/>
  <c r="M961" i="1"/>
  <c r="N961" i="1"/>
  <c r="O961" i="1"/>
  <c r="P961" i="1"/>
  <c r="Q961" i="1"/>
  <c r="R961" i="1"/>
  <c r="M962" i="1"/>
  <c r="N962" i="1"/>
  <c r="O962" i="1"/>
  <c r="P962" i="1"/>
  <c r="Q962" i="1"/>
  <c r="R962" i="1"/>
  <c r="M963" i="1"/>
  <c r="N963" i="1"/>
  <c r="O963" i="1"/>
  <c r="P963" i="1"/>
  <c r="Q963" i="1"/>
  <c r="R963" i="1"/>
  <c r="M964" i="1"/>
  <c r="N964" i="1"/>
  <c r="O964" i="1"/>
  <c r="P964" i="1"/>
  <c r="Q964" i="1"/>
  <c r="R964" i="1"/>
  <c r="M965" i="1"/>
  <c r="N965" i="1"/>
  <c r="O965" i="1"/>
  <c r="P965" i="1"/>
  <c r="Q965" i="1"/>
  <c r="R965" i="1"/>
  <c r="M966" i="1"/>
  <c r="N966" i="1"/>
  <c r="O966" i="1"/>
  <c r="P966" i="1"/>
  <c r="Q966" i="1"/>
  <c r="R966" i="1"/>
  <c r="M967" i="1"/>
  <c r="N967" i="1"/>
  <c r="O967" i="1"/>
  <c r="P967" i="1"/>
  <c r="Q967" i="1"/>
  <c r="R967" i="1"/>
  <c r="M968" i="1"/>
  <c r="N968" i="1"/>
  <c r="O968" i="1"/>
  <c r="P968" i="1"/>
  <c r="Q968" i="1"/>
  <c r="R968" i="1"/>
  <c r="M969" i="1"/>
  <c r="N969" i="1"/>
  <c r="O969" i="1"/>
  <c r="P969" i="1"/>
  <c r="Q969" i="1"/>
  <c r="R969" i="1"/>
  <c r="M970" i="1"/>
  <c r="N970" i="1"/>
  <c r="O970" i="1"/>
  <c r="P970" i="1"/>
  <c r="Q970" i="1"/>
  <c r="R970" i="1"/>
  <c r="M971" i="1"/>
  <c r="N971" i="1"/>
  <c r="O971" i="1"/>
  <c r="P971" i="1"/>
  <c r="Q971" i="1"/>
  <c r="R971" i="1"/>
  <c r="M972" i="1"/>
  <c r="N972" i="1"/>
  <c r="O972" i="1"/>
  <c r="P972" i="1"/>
  <c r="Q972" i="1"/>
  <c r="R972" i="1"/>
  <c r="M973" i="1"/>
  <c r="N973" i="1"/>
  <c r="O973" i="1"/>
  <c r="P973" i="1"/>
  <c r="Q973" i="1"/>
  <c r="R973" i="1"/>
  <c r="M974" i="1"/>
  <c r="N974" i="1"/>
  <c r="O974" i="1"/>
  <c r="P974" i="1"/>
  <c r="Q974" i="1"/>
  <c r="R974" i="1"/>
  <c r="M975" i="1"/>
  <c r="N975" i="1"/>
  <c r="O975" i="1"/>
  <c r="P975" i="1"/>
  <c r="Q975" i="1"/>
  <c r="R975" i="1"/>
  <c r="M976" i="1"/>
  <c r="N976" i="1"/>
  <c r="O976" i="1"/>
  <c r="P976" i="1"/>
  <c r="Q976" i="1"/>
  <c r="R976" i="1"/>
  <c r="M977" i="1"/>
  <c r="N977" i="1"/>
  <c r="O977" i="1"/>
  <c r="P977" i="1"/>
  <c r="Q977" i="1"/>
  <c r="R977" i="1"/>
  <c r="M978" i="1"/>
  <c r="N978" i="1"/>
  <c r="O978" i="1"/>
  <c r="P978" i="1"/>
  <c r="Q978" i="1"/>
  <c r="R978" i="1"/>
  <c r="M979" i="1"/>
  <c r="N979" i="1"/>
  <c r="O979" i="1"/>
  <c r="P979" i="1"/>
  <c r="Q979" i="1"/>
  <c r="R979" i="1"/>
  <c r="M980" i="1"/>
  <c r="N980" i="1"/>
  <c r="O980" i="1"/>
  <c r="P980" i="1"/>
  <c r="Q980" i="1"/>
  <c r="R980" i="1"/>
  <c r="M981" i="1"/>
  <c r="N981" i="1"/>
  <c r="O981" i="1"/>
  <c r="P981" i="1"/>
  <c r="Q981" i="1"/>
  <c r="R981" i="1"/>
  <c r="M982" i="1"/>
  <c r="N982" i="1"/>
  <c r="O982" i="1"/>
  <c r="P982" i="1"/>
  <c r="Q982" i="1"/>
  <c r="R982" i="1"/>
  <c r="M983" i="1"/>
  <c r="N983" i="1"/>
  <c r="O983" i="1"/>
  <c r="P983" i="1"/>
  <c r="Q983" i="1"/>
  <c r="R983" i="1"/>
  <c r="M984" i="1"/>
  <c r="N984" i="1"/>
  <c r="O984" i="1"/>
  <c r="P984" i="1"/>
  <c r="Q984" i="1"/>
  <c r="R984" i="1"/>
  <c r="M985" i="1"/>
  <c r="N985" i="1"/>
  <c r="O985" i="1"/>
  <c r="P985" i="1"/>
  <c r="Q985" i="1"/>
  <c r="R985" i="1"/>
  <c r="M986" i="1"/>
  <c r="N986" i="1"/>
  <c r="O986" i="1"/>
  <c r="P986" i="1"/>
  <c r="Q986" i="1"/>
  <c r="R986" i="1"/>
  <c r="M987" i="1"/>
  <c r="N987" i="1"/>
  <c r="O987" i="1"/>
  <c r="P987" i="1"/>
  <c r="Q987" i="1"/>
  <c r="R987" i="1"/>
  <c r="M988" i="1"/>
  <c r="N988" i="1"/>
  <c r="O988" i="1"/>
  <c r="P988" i="1"/>
  <c r="Q988" i="1"/>
  <c r="R988" i="1"/>
  <c r="M989" i="1"/>
  <c r="N989" i="1"/>
  <c r="O989" i="1"/>
  <c r="P989" i="1"/>
  <c r="Q989" i="1"/>
  <c r="R989" i="1"/>
  <c r="M990" i="1"/>
  <c r="N990" i="1"/>
  <c r="O990" i="1"/>
  <c r="P990" i="1"/>
  <c r="Q990" i="1"/>
  <c r="R990" i="1"/>
  <c r="M991" i="1"/>
  <c r="N991" i="1"/>
  <c r="O991" i="1"/>
  <c r="P991" i="1"/>
  <c r="Q991" i="1"/>
  <c r="R991" i="1"/>
  <c r="M992" i="1"/>
  <c r="N992" i="1"/>
  <c r="O992" i="1"/>
  <c r="P992" i="1"/>
  <c r="Q992" i="1"/>
  <c r="R992" i="1"/>
  <c r="M993" i="1"/>
  <c r="N993" i="1"/>
  <c r="O993" i="1"/>
  <c r="P993" i="1"/>
  <c r="Q993" i="1"/>
  <c r="R993" i="1"/>
  <c r="M994" i="1"/>
  <c r="N994" i="1"/>
  <c r="O994" i="1"/>
  <c r="P994" i="1"/>
  <c r="Q994" i="1"/>
  <c r="R994" i="1"/>
  <c r="M995" i="1"/>
  <c r="N995" i="1"/>
  <c r="O995" i="1"/>
  <c r="P995" i="1"/>
  <c r="Q995" i="1"/>
  <c r="R995" i="1"/>
  <c r="M996" i="1"/>
  <c r="N996" i="1"/>
  <c r="O996" i="1"/>
  <c r="P996" i="1"/>
  <c r="Q996" i="1"/>
  <c r="R996" i="1"/>
  <c r="M997" i="1"/>
  <c r="N997" i="1"/>
  <c r="O997" i="1"/>
  <c r="P997" i="1"/>
  <c r="Q997" i="1"/>
  <c r="R997" i="1"/>
  <c r="M998" i="1"/>
  <c r="N998" i="1"/>
  <c r="O998" i="1"/>
  <c r="P998" i="1"/>
  <c r="Q998" i="1"/>
  <c r="R998" i="1"/>
  <c r="M999" i="1"/>
  <c r="N999" i="1"/>
  <c r="O999" i="1"/>
  <c r="P999" i="1"/>
  <c r="Q999" i="1"/>
  <c r="R999" i="1"/>
  <c r="M1000" i="1"/>
  <c r="N1000" i="1"/>
  <c r="O1000" i="1"/>
  <c r="P1000" i="1"/>
  <c r="Q1000" i="1"/>
  <c r="R1000" i="1"/>
  <c r="M1001" i="1"/>
  <c r="N1001" i="1"/>
  <c r="O1001" i="1"/>
  <c r="P1001" i="1"/>
  <c r="Q1001" i="1"/>
  <c r="R1001" i="1"/>
  <c r="M1002" i="1"/>
  <c r="N1002" i="1"/>
  <c r="O1002" i="1"/>
  <c r="P1002" i="1"/>
  <c r="Q1002" i="1"/>
  <c r="R1002" i="1"/>
  <c r="M1003" i="1"/>
  <c r="N1003" i="1"/>
  <c r="O1003" i="1"/>
  <c r="P1003" i="1"/>
  <c r="Q1003" i="1"/>
  <c r="R1003" i="1"/>
  <c r="M1004" i="1"/>
  <c r="N1004" i="1"/>
  <c r="O1004" i="1"/>
  <c r="P1004" i="1"/>
  <c r="Q1004" i="1"/>
  <c r="R1004" i="1"/>
  <c r="M1005" i="1"/>
  <c r="N1005" i="1"/>
  <c r="O1005" i="1"/>
  <c r="P1005" i="1"/>
  <c r="Q1005" i="1"/>
  <c r="R1005" i="1"/>
  <c r="M1006" i="1"/>
  <c r="N1006" i="1"/>
  <c r="O1006" i="1"/>
  <c r="P1006" i="1"/>
  <c r="Q1006" i="1"/>
  <c r="R1006" i="1"/>
  <c r="M1007" i="1"/>
  <c r="N1007" i="1"/>
  <c r="O1007" i="1"/>
  <c r="P1007" i="1"/>
  <c r="Q1007" i="1"/>
  <c r="R1007" i="1"/>
  <c r="M1008" i="1"/>
  <c r="N1008" i="1"/>
  <c r="O1008" i="1"/>
  <c r="P1008" i="1"/>
  <c r="Q1008" i="1"/>
  <c r="R1008" i="1"/>
  <c r="M1009" i="1"/>
  <c r="N1009" i="1"/>
  <c r="O1009" i="1"/>
  <c r="P1009" i="1"/>
  <c r="Q1009" i="1"/>
  <c r="R1009" i="1"/>
  <c r="M1010" i="1"/>
  <c r="N1010" i="1"/>
  <c r="O1010" i="1"/>
  <c r="P1010" i="1"/>
  <c r="Q1010" i="1"/>
  <c r="R1010" i="1"/>
  <c r="M1011" i="1"/>
  <c r="N1011" i="1"/>
  <c r="O1011" i="1"/>
  <c r="P1011" i="1"/>
  <c r="Q1011" i="1"/>
  <c r="R1011" i="1"/>
  <c r="M1012" i="1"/>
  <c r="N1012" i="1"/>
  <c r="O1012" i="1"/>
  <c r="P1012" i="1"/>
  <c r="Q1012" i="1"/>
  <c r="R1012" i="1"/>
  <c r="M1013" i="1"/>
  <c r="N1013" i="1"/>
  <c r="O1013" i="1"/>
  <c r="P1013" i="1"/>
  <c r="Q1013" i="1"/>
  <c r="R1013" i="1"/>
  <c r="M1014" i="1"/>
  <c r="N1014" i="1"/>
  <c r="O1014" i="1"/>
  <c r="P1014" i="1"/>
  <c r="Q1014" i="1"/>
  <c r="R1014" i="1"/>
  <c r="M1015" i="1"/>
  <c r="N1015" i="1"/>
  <c r="O1015" i="1"/>
  <c r="P1015" i="1"/>
  <c r="Q1015" i="1"/>
  <c r="R1015" i="1"/>
  <c r="M1016" i="1"/>
  <c r="N1016" i="1"/>
  <c r="O1016" i="1"/>
  <c r="P1016" i="1"/>
  <c r="Q1016" i="1"/>
  <c r="R1016" i="1"/>
  <c r="M1017" i="1"/>
  <c r="N1017" i="1"/>
  <c r="O1017" i="1"/>
  <c r="P1017" i="1"/>
  <c r="Q1017" i="1"/>
  <c r="R1017" i="1"/>
  <c r="M1018" i="1"/>
  <c r="N1018" i="1"/>
  <c r="O1018" i="1"/>
  <c r="P1018" i="1"/>
  <c r="Q1018" i="1"/>
  <c r="R1018" i="1"/>
  <c r="M1019" i="1"/>
  <c r="N1019" i="1"/>
  <c r="O1019" i="1"/>
  <c r="P1019" i="1"/>
  <c r="Q1019" i="1"/>
  <c r="R1019" i="1"/>
  <c r="M1020" i="1"/>
  <c r="N1020" i="1"/>
  <c r="O1020" i="1"/>
  <c r="P1020" i="1"/>
  <c r="Q1020" i="1"/>
  <c r="R1020" i="1"/>
  <c r="M1021" i="1"/>
  <c r="N1021" i="1"/>
  <c r="O1021" i="1"/>
  <c r="P1021" i="1"/>
  <c r="Q1021" i="1"/>
  <c r="R1021" i="1"/>
  <c r="M1022" i="1"/>
  <c r="N1022" i="1"/>
  <c r="O1022" i="1"/>
  <c r="P1022" i="1"/>
  <c r="Q1022" i="1"/>
  <c r="R1022" i="1"/>
  <c r="M1023" i="1"/>
  <c r="N1023" i="1"/>
  <c r="O1023" i="1"/>
  <c r="P1023" i="1"/>
  <c r="Q1023" i="1"/>
  <c r="R1023" i="1"/>
  <c r="M1024" i="1"/>
  <c r="N1024" i="1"/>
  <c r="O1024" i="1"/>
  <c r="P1024" i="1"/>
  <c r="Q1024" i="1"/>
  <c r="R1024" i="1"/>
  <c r="M1025" i="1"/>
  <c r="N1025" i="1"/>
  <c r="O1025" i="1"/>
  <c r="P1025" i="1"/>
  <c r="Q1025" i="1"/>
  <c r="R1025" i="1"/>
  <c r="M1026" i="1"/>
  <c r="N1026" i="1"/>
  <c r="O1026" i="1"/>
  <c r="P1026" i="1"/>
  <c r="Q1026" i="1"/>
  <c r="R1026" i="1"/>
  <c r="M1027" i="1"/>
  <c r="N1027" i="1"/>
  <c r="O1027" i="1"/>
  <c r="P1027" i="1"/>
  <c r="Q1027" i="1"/>
  <c r="R1027" i="1"/>
  <c r="M1028" i="1"/>
  <c r="N1028" i="1"/>
  <c r="O1028" i="1"/>
  <c r="P1028" i="1"/>
  <c r="Q1028" i="1"/>
  <c r="R1028" i="1"/>
  <c r="M1029" i="1"/>
  <c r="N1029" i="1"/>
  <c r="O1029" i="1"/>
  <c r="P1029" i="1"/>
  <c r="Q1029" i="1"/>
  <c r="R1029" i="1"/>
  <c r="M1030" i="1"/>
  <c r="N1030" i="1"/>
  <c r="O1030" i="1"/>
  <c r="P1030" i="1"/>
  <c r="Q1030" i="1"/>
  <c r="R1030" i="1"/>
  <c r="M1031" i="1"/>
  <c r="N1031" i="1"/>
  <c r="O1031" i="1"/>
  <c r="P1031" i="1"/>
  <c r="Q1031" i="1"/>
  <c r="R1031" i="1"/>
  <c r="M1032" i="1"/>
  <c r="N1032" i="1"/>
  <c r="O1032" i="1"/>
  <c r="P1032" i="1"/>
  <c r="Q1032" i="1"/>
  <c r="R1032" i="1"/>
  <c r="M1033" i="1"/>
  <c r="N1033" i="1"/>
  <c r="O1033" i="1"/>
  <c r="P1033" i="1"/>
  <c r="Q1033" i="1"/>
  <c r="R1033" i="1"/>
  <c r="M1034" i="1"/>
  <c r="N1034" i="1"/>
  <c r="O1034" i="1"/>
  <c r="P1034" i="1"/>
  <c r="Q1034" i="1"/>
  <c r="R1034" i="1"/>
  <c r="M1035" i="1"/>
  <c r="N1035" i="1"/>
  <c r="O1035" i="1"/>
  <c r="P1035" i="1"/>
  <c r="Q1035" i="1"/>
  <c r="R1035" i="1"/>
  <c r="M1036" i="1"/>
  <c r="N1036" i="1"/>
  <c r="O1036" i="1"/>
  <c r="P1036" i="1"/>
  <c r="Q1036" i="1"/>
  <c r="R1036" i="1"/>
  <c r="M1037" i="1"/>
  <c r="N1037" i="1"/>
  <c r="O1037" i="1"/>
  <c r="P1037" i="1"/>
  <c r="Q1037" i="1"/>
  <c r="R1037" i="1"/>
  <c r="M1038" i="1"/>
  <c r="N1038" i="1"/>
  <c r="O1038" i="1"/>
  <c r="P1038" i="1"/>
  <c r="Q1038" i="1"/>
  <c r="R1038" i="1"/>
  <c r="M1039" i="1"/>
  <c r="N1039" i="1"/>
  <c r="O1039" i="1"/>
  <c r="P1039" i="1"/>
  <c r="Q1039" i="1"/>
  <c r="R1039" i="1"/>
  <c r="M1040" i="1"/>
  <c r="N1040" i="1"/>
  <c r="O1040" i="1"/>
  <c r="P1040" i="1"/>
  <c r="Q1040" i="1"/>
  <c r="R1040" i="1"/>
  <c r="M1041" i="1"/>
  <c r="N1041" i="1"/>
  <c r="O1041" i="1"/>
  <c r="P1041" i="1"/>
  <c r="Q1041" i="1"/>
  <c r="R1041" i="1"/>
  <c r="M1042" i="1"/>
  <c r="N1042" i="1"/>
  <c r="O1042" i="1"/>
  <c r="P1042" i="1"/>
  <c r="Q1042" i="1"/>
  <c r="R1042" i="1"/>
  <c r="M1043" i="1"/>
  <c r="N1043" i="1"/>
  <c r="O1043" i="1"/>
  <c r="P1043" i="1"/>
  <c r="Q1043" i="1"/>
  <c r="R1043" i="1"/>
  <c r="M1044" i="1"/>
  <c r="N1044" i="1"/>
  <c r="O1044" i="1"/>
  <c r="P1044" i="1"/>
  <c r="Q1044" i="1"/>
  <c r="R1044" i="1"/>
  <c r="M1045" i="1"/>
  <c r="N1045" i="1"/>
  <c r="O1045" i="1"/>
  <c r="P1045" i="1"/>
  <c r="Q1045" i="1"/>
  <c r="R1045" i="1"/>
  <c r="M1046" i="1"/>
  <c r="N1046" i="1"/>
  <c r="O1046" i="1"/>
  <c r="P1046" i="1"/>
  <c r="Q1046" i="1"/>
  <c r="R1046" i="1"/>
  <c r="M1047" i="1"/>
  <c r="N1047" i="1"/>
  <c r="O1047" i="1"/>
  <c r="P1047" i="1"/>
  <c r="Q1047" i="1"/>
  <c r="R1047" i="1"/>
  <c r="M1048" i="1"/>
  <c r="N1048" i="1"/>
  <c r="O1048" i="1"/>
  <c r="P1048" i="1"/>
  <c r="Q1048" i="1"/>
  <c r="R1048" i="1"/>
  <c r="M1049" i="1"/>
  <c r="N1049" i="1"/>
  <c r="O1049" i="1"/>
  <c r="P1049" i="1"/>
  <c r="Q1049" i="1"/>
  <c r="R1049" i="1"/>
  <c r="M1050" i="1"/>
  <c r="N1050" i="1"/>
  <c r="O1050" i="1"/>
  <c r="P1050" i="1"/>
  <c r="Q1050" i="1"/>
  <c r="R1050" i="1"/>
  <c r="M1051" i="1"/>
  <c r="N1051" i="1"/>
  <c r="O1051" i="1"/>
  <c r="P1051" i="1"/>
  <c r="Q1051" i="1"/>
  <c r="R1051" i="1"/>
  <c r="M1052" i="1"/>
  <c r="N1052" i="1"/>
  <c r="O1052" i="1"/>
  <c r="P1052" i="1"/>
  <c r="Q1052" i="1"/>
  <c r="R1052" i="1"/>
  <c r="M1053" i="1"/>
  <c r="N1053" i="1"/>
  <c r="O1053" i="1"/>
  <c r="P1053" i="1"/>
  <c r="Q1053" i="1"/>
  <c r="R1053" i="1"/>
  <c r="M1054" i="1"/>
  <c r="N1054" i="1"/>
  <c r="O1054" i="1"/>
  <c r="P1054" i="1"/>
  <c r="Q1054" i="1"/>
  <c r="R1054" i="1"/>
  <c r="M1055" i="1"/>
  <c r="N1055" i="1"/>
  <c r="O1055" i="1"/>
  <c r="P1055" i="1"/>
  <c r="Q1055" i="1"/>
  <c r="R1055" i="1"/>
  <c r="M1056" i="1"/>
  <c r="N1056" i="1"/>
  <c r="O1056" i="1"/>
  <c r="P1056" i="1"/>
  <c r="Q1056" i="1"/>
  <c r="R1056" i="1"/>
  <c r="M1057" i="1"/>
  <c r="N1057" i="1"/>
  <c r="O1057" i="1"/>
  <c r="P1057" i="1"/>
  <c r="Q1057" i="1"/>
  <c r="R1057" i="1"/>
  <c r="M1058" i="1"/>
  <c r="N1058" i="1"/>
  <c r="O1058" i="1"/>
  <c r="P1058" i="1"/>
  <c r="Q1058" i="1"/>
  <c r="R1058" i="1"/>
  <c r="M1059" i="1"/>
  <c r="N1059" i="1"/>
  <c r="O1059" i="1"/>
  <c r="P1059" i="1"/>
  <c r="Q1059" i="1"/>
  <c r="R1059" i="1"/>
  <c r="M1060" i="1"/>
  <c r="N1060" i="1"/>
  <c r="O1060" i="1"/>
  <c r="P1060" i="1"/>
  <c r="Q1060" i="1"/>
  <c r="R1060" i="1"/>
  <c r="M1061" i="1"/>
  <c r="N1061" i="1"/>
  <c r="O1061" i="1"/>
  <c r="P1061" i="1"/>
  <c r="Q1061" i="1"/>
  <c r="R1061" i="1"/>
  <c r="M1062" i="1"/>
  <c r="N1062" i="1"/>
  <c r="O1062" i="1"/>
  <c r="P1062" i="1"/>
  <c r="Q1062" i="1"/>
  <c r="R1062" i="1"/>
  <c r="M1063" i="1"/>
  <c r="N1063" i="1"/>
  <c r="O1063" i="1"/>
  <c r="P1063" i="1"/>
  <c r="Q1063" i="1"/>
  <c r="R1063" i="1"/>
  <c r="M1064" i="1"/>
  <c r="N1064" i="1"/>
  <c r="O1064" i="1"/>
  <c r="P1064" i="1"/>
  <c r="Q1064" i="1"/>
  <c r="R1064" i="1"/>
  <c r="M1065" i="1"/>
  <c r="N1065" i="1"/>
  <c r="O1065" i="1"/>
  <c r="P1065" i="1"/>
  <c r="Q1065" i="1"/>
  <c r="R1065" i="1"/>
  <c r="M1066" i="1"/>
  <c r="N1066" i="1"/>
  <c r="O1066" i="1"/>
  <c r="P1066" i="1"/>
  <c r="Q1066" i="1"/>
  <c r="R1066" i="1"/>
  <c r="M1067" i="1"/>
  <c r="N1067" i="1"/>
  <c r="O1067" i="1"/>
  <c r="P1067" i="1"/>
  <c r="Q1067" i="1"/>
  <c r="R1067" i="1"/>
  <c r="M1068" i="1"/>
  <c r="N1068" i="1"/>
  <c r="O1068" i="1"/>
  <c r="P1068" i="1"/>
  <c r="Q1068" i="1"/>
  <c r="R1068" i="1"/>
  <c r="M1069" i="1"/>
  <c r="N1069" i="1"/>
  <c r="O1069" i="1"/>
  <c r="P1069" i="1"/>
  <c r="Q1069" i="1"/>
  <c r="R1069" i="1"/>
  <c r="M1070" i="1"/>
  <c r="N1070" i="1"/>
  <c r="O1070" i="1"/>
  <c r="P1070" i="1"/>
  <c r="Q1070" i="1"/>
  <c r="R1070" i="1"/>
  <c r="M1071" i="1"/>
  <c r="N1071" i="1"/>
  <c r="O1071" i="1"/>
  <c r="P1071" i="1"/>
  <c r="Q1071" i="1"/>
  <c r="R1071" i="1"/>
  <c r="M1072" i="1"/>
  <c r="N1072" i="1"/>
  <c r="O1072" i="1"/>
  <c r="P1072" i="1"/>
  <c r="Q1072" i="1"/>
  <c r="R1072" i="1"/>
  <c r="M1073" i="1"/>
  <c r="N1073" i="1"/>
  <c r="O1073" i="1"/>
  <c r="P1073" i="1"/>
  <c r="Q1073" i="1"/>
  <c r="R1073" i="1"/>
  <c r="M1074" i="1"/>
  <c r="N1074" i="1"/>
  <c r="O1074" i="1"/>
  <c r="P1074" i="1"/>
  <c r="Q1074" i="1"/>
  <c r="R1074" i="1"/>
  <c r="M1075" i="1"/>
  <c r="N1075" i="1"/>
  <c r="O1075" i="1"/>
  <c r="P1075" i="1"/>
  <c r="Q1075" i="1"/>
  <c r="R1075" i="1"/>
  <c r="M1076" i="1"/>
  <c r="N1076" i="1"/>
  <c r="O1076" i="1"/>
  <c r="P1076" i="1"/>
  <c r="Q1076" i="1"/>
  <c r="R1076" i="1"/>
  <c r="M1077" i="1"/>
  <c r="N1077" i="1"/>
  <c r="O1077" i="1"/>
  <c r="P1077" i="1"/>
  <c r="Q1077" i="1"/>
  <c r="R1077" i="1"/>
  <c r="M1078" i="1"/>
  <c r="N1078" i="1"/>
  <c r="O1078" i="1"/>
  <c r="P1078" i="1"/>
  <c r="Q1078" i="1"/>
  <c r="R1078" i="1"/>
  <c r="M1079" i="1"/>
  <c r="N1079" i="1"/>
  <c r="O1079" i="1"/>
  <c r="P1079" i="1"/>
  <c r="Q1079" i="1"/>
  <c r="R1079" i="1"/>
  <c r="M1080" i="1"/>
  <c r="N1080" i="1"/>
  <c r="O1080" i="1"/>
  <c r="P1080" i="1"/>
  <c r="Q1080" i="1"/>
  <c r="R1080" i="1"/>
  <c r="M1081" i="1"/>
  <c r="N1081" i="1"/>
  <c r="O1081" i="1"/>
  <c r="P1081" i="1"/>
  <c r="Q1081" i="1"/>
  <c r="R1081" i="1"/>
  <c r="M1082" i="1"/>
  <c r="N1082" i="1"/>
  <c r="O1082" i="1"/>
  <c r="P1082" i="1"/>
  <c r="Q1082" i="1"/>
  <c r="R1082" i="1"/>
  <c r="M1083" i="1"/>
  <c r="N1083" i="1"/>
  <c r="O1083" i="1"/>
  <c r="P1083" i="1"/>
  <c r="Q1083" i="1"/>
  <c r="R1083" i="1"/>
  <c r="M1084" i="1"/>
  <c r="N1084" i="1"/>
  <c r="O1084" i="1"/>
  <c r="P1084" i="1"/>
  <c r="Q1084" i="1"/>
  <c r="R1084" i="1"/>
  <c r="M1085" i="1"/>
  <c r="N1085" i="1"/>
  <c r="O1085" i="1"/>
  <c r="P1085" i="1"/>
  <c r="Q1085" i="1"/>
  <c r="R1085" i="1"/>
  <c r="M1086" i="1"/>
  <c r="N1086" i="1"/>
  <c r="O1086" i="1"/>
  <c r="P1086" i="1"/>
  <c r="Q1086" i="1"/>
  <c r="R1086" i="1"/>
  <c r="M1087" i="1"/>
  <c r="N1087" i="1"/>
  <c r="O1087" i="1"/>
  <c r="P1087" i="1"/>
  <c r="Q1087" i="1"/>
  <c r="R1087" i="1"/>
  <c r="M1088" i="1"/>
  <c r="N1088" i="1"/>
  <c r="O1088" i="1"/>
  <c r="P1088" i="1"/>
  <c r="Q1088" i="1"/>
  <c r="R1088" i="1"/>
  <c r="M1089" i="1"/>
  <c r="N1089" i="1"/>
  <c r="O1089" i="1"/>
  <c r="P1089" i="1"/>
  <c r="Q1089" i="1"/>
  <c r="R1089" i="1"/>
  <c r="M1090" i="1"/>
  <c r="N1090" i="1"/>
  <c r="O1090" i="1"/>
  <c r="P1090" i="1"/>
  <c r="Q1090" i="1"/>
  <c r="R1090" i="1"/>
  <c r="M1091" i="1"/>
  <c r="N1091" i="1"/>
  <c r="O1091" i="1"/>
  <c r="P1091" i="1"/>
  <c r="Q1091" i="1"/>
  <c r="R1091" i="1"/>
  <c r="M1092" i="1"/>
  <c r="N1092" i="1"/>
  <c r="O1092" i="1"/>
  <c r="P1092" i="1"/>
  <c r="Q1092" i="1"/>
  <c r="R1092" i="1"/>
  <c r="M1093" i="1"/>
  <c r="N1093" i="1"/>
  <c r="O1093" i="1"/>
  <c r="P1093" i="1"/>
  <c r="Q1093" i="1"/>
  <c r="R1093" i="1"/>
  <c r="M1094" i="1"/>
  <c r="N1094" i="1"/>
  <c r="O1094" i="1"/>
  <c r="P1094" i="1"/>
  <c r="Q1094" i="1"/>
  <c r="R1094" i="1"/>
  <c r="M1095" i="1"/>
  <c r="N1095" i="1"/>
  <c r="O1095" i="1"/>
  <c r="P1095" i="1"/>
  <c r="Q1095" i="1"/>
  <c r="R1095" i="1"/>
  <c r="M1096" i="1"/>
  <c r="N1096" i="1"/>
  <c r="O1096" i="1"/>
  <c r="P1096" i="1"/>
  <c r="Q1096" i="1"/>
  <c r="R1096" i="1"/>
  <c r="M1097" i="1"/>
  <c r="N1097" i="1"/>
  <c r="O1097" i="1"/>
  <c r="P1097" i="1"/>
  <c r="Q1097" i="1"/>
  <c r="R1097" i="1"/>
  <c r="M1098" i="1"/>
  <c r="N1098" i="1"/>
  <c r="O1098" i="1"/>
  <c r="P1098" i="1"/>
  <c r="Q1098" i="1"/>
  <c r="R1098" i="1"/>
  <c r="M1099" i="1"/>
  <c r="N1099" i="1"/>
  <c r="O1099" i="1"/>
  <c r="P1099" i="1"/>
  <c r="Q1099" i="1"/>
  <c r="R1099" i="1"/>
  <c r="M1100" i="1"/>
  <c r="N1100" i="1"/>
  <c r="O1100" i="1"/>
  <c r="P1100" i="1"/>
  <c r="Q1100" i="1"/>
  <c r="R1100" i="1"/>
  <c r="M1101" i="1"/>
  <c r="N1101" i="1"/>
  <c r="O1101" i="1"/>
  <c r="P1101" i="1"/>
  <c r="Q1101" i="1"/>
  <c r="R1101" i="1"/>
  <c r="M1102" i="1"/>
  <c r="N1102" i="1"/>
  <c r="O1102" i="1"/>
  <c r="P1102" i="1"/>
  <c r="Q1102" i="1"/>
  <c r="R1102" i="1"/>
  <c r="M1103" i="1"/>
  <c r="N1103" i="1"/>
  <c r="O1103" i="1"/>
  <c r="P1103" i="1"/>
  <c r="Q1103" i="1"/>
  <c r="R1103" i="1"/>
  <c r="M1104" i="1"/>
  <c r="N1104" i="1"/>
  <c r="O1104" i="1"/>
  <c r="P1104" i="1"/>
  <c r="Q1104" i="1"/>
  <c r="R1104" i="1"/>
  <c r="M1105" i="1"/>
  <c r="N1105" i="1"/>
  <c r="O1105" i="1"/>
  <c r="P1105" i="1"/>
  <c r="Q1105" i="1"/>
  <c r="R1105" i="1"/>
  <c r="M1106" i="1"/>
  <c r="N1106" i="1"/>
  <c r="O1106" i="1"/>
  <c r="P1106" i="1"/>
  <c r="Q1106" i="1"/>
  <c r="R1106" i="1"/>
  <c r="M1107" i="1"/>
  <c r="N1107" i="1"/>
  <c r="O1107" i="1"/>
  <c r="P1107" i="1"/>
  <c r="Q1107" i="1"/>
  <c r="R1107" i="1"/>
  <c r="M1108" i="1"/>
  <c r="N1108" i="1"/>
  <c r="O1108" i="1"/>
  <c r="P1108" i="1"/>
  <c r="Q1108" i="1"/>
  <c r="R1108" i="1"/>
  <c r="M1109" i="1"/>
  <c r="N1109" i="1"/>
  <c r="O1109" i="1"/>
  <c r="P1109" i="1"/>
  <c r="Q1109" i="1"/>
  <c r="R1109" i="1"/>
  <c r="M1110" i="1"/>
  <c r="N1110" i="1"/>
  <c r="O1110" i="1"/>
  <c r="P1110" i="1"/>
  <c r="Q1110" i="1"/>
  <c r="R1110" i="1"/>
  <c r="M1111" i="1"/>
  <c r="N1111" i="1"/>
  <c r="O1111" i="1"/>
  <c r="P1111" i="1"/>
  <c r="Q1111" i="1"/>
  <c r="R1111" i="1"/>
  <c r="M1112" i="1"/>
  <c r="N1112" i="1"/>
  <c r="O1112" i="1"/>
  <c r="P1112" i="1"/>
  <c r="Q1112" i="1"/>
  <c r="R1112" i="1"/>
  <c r="M1113" i="1"/>
  <c r="N1113" i="1"/>
  <c r="O1113" i="1"/>
  <c r="P1113" i="1"/>
  <c r="Q1113" i="1"/>
  <c r="R1113" i="1"/>
  <c r="M1114" i="1"/>
  <c r="N1114" i="1"/>
  <c r="O1114" i="1"/>
  <c r="P1114" i="1"/>
  <c r="Q1114" i="1"/>
  <c r="R1114" i="1"/>
  <c r="M1115" i="1"/>
  <c r="N1115" i="1"/>
  <c r="O1115" i="1"/>
  <c r="P1115" i="1"/>
  <c r="Q1115" i="1"/>
  <c r="R1115" i="1"/>
  <c r="M1116" i="1"/>
  <c r="N1116" i="1"/>
  <c r="O1116" i="1"/>
  <c r="P1116" i="1"/>
  <c r="Q1116" i="1"/>
  <c r="R1116" i="1"/>
  <c r="M1117" i="1"/>
  <c r="N1117" i="1"/>
  <c r="O1117" i="1"/>
  <c r="P1117" i="1"/>
  <c r="Q1117" i="1"/>
  <c r="R1117" i="1"/>
  <c r="M1118" i="1"/>
  <c r="N1118" i="1"/>
  <c r="O1118" i="1"/>
  <c r="P1118" i="1"/>
  <c r="Q1118" i="1"/>
  <c r="R1118" i="1"/>
  <c r="M1119" i="1"/>
  <c r="N1119" i="1"/>
  <c r="O1119" i="1"/>
  <c r="P1119" i="1"/>
  <c r="Q1119" i="1"/>
  <c r="R1119" i="1"/>
  <c r="M1120" i="1"/>
  <c r="N1120" i="1"/>
  <c r="O1120" i="1"/>
  <c r="P1120" i="1"/>
  <c r="Q1120" i="1"/>
  <c r="R1120" i="1"/>
  <c r="M1121" i="1"/>
  <c r="N1121" i="1"/>
  <c r="O1121" i="1"/>
  <c r="P1121" i="1"/>
  <c r="Q1121" i="1"/>
  <c r="R1121" i="1"/>
  <c r="M1122" i="1"/>
  <c r="N1122" i="1"/>
  <c r="O1122" i="1"/>
  <c r="P1122" i="1"/>
  <c r="Q1122" i="1"/>
  <c r="R1122" i="1"/>
  <c r="M1123" i="1"/>
  <c r="N1123" i="1"/>
  <c r="O1123" i="1"/>
  <c r="P1123" i="1"/>
  <c r="Q1123" i="1"/>
  <c r="R1123" i="1"/>
  <c r="M1124" i="1"/>
  <c r="N1124" i="1"/>
  <c r="O1124" i="1"/>
  <c r="P1124" i="1"/>
  <c r="Q1124" i="1"/>
  <c r="R1124" i="1"/>
  <c r="M1125" i="1"/>
  <c r="N1125" i="1"/>
  <c r="O1125" i="1"/>
  <c r="P1125" i="1"/>
  <c r="Q1125" i="1"/>
  <c r="R1125" i="1"/>
  <c r="M1126" i="1"/>
  <c r="N1126" i="1"/>
  <c r="O1126" i="1"/>
  <c r="P1126" i="1"/>
  <c r="Q1126" i="1"/>
  <c r="R1126" i="1"/>
  <c r="M1127" i="1"/>
  <c r="N1127" i="1"/>
  <c r="O1127" i="1"/>
  <c r="P1127" i="1"/>
  <c r="Q1127" i="1"/>
  <c r="R1127" i="1"/>
  <c r="M1128" i="1"/>
  <c r="N1128" i="1"/>
  <c r="O1128" i="1"/>
  <c r="P1128" i="1"/>
  <c r="Q1128" i="1"/>
  <c r="R1128" i="1"/>
  <c r="M1129" i="1"/>
  <c r="N1129" i="1"/>
  <c r="O1129" i="1"/>
  <c r="P1129" i="1"/>
  <c r="Q1129" i="1"/>
  <c r="R1129" i="1"/>
  <c r="M1130" i="1"/>
  <c r="N1130" i="1"/>
  <c r="O1130" i="1"/>
  <c r="P1130" i="1"/>
  <c r="Q1130" i="1"/>
  <c r="R1130" i="1"/>
  <c r="M1131" i="1"/>
  <c r="N1131" i="1"/>
  <c r="O1131" i="1"/>
  <c r="P1131" i="1"/>
  <c r="Q1131" i="1"/>
  <c r="R1131" i="1"/>
  <c r="M1132" i="1"/>
  <c r="N1132" i="1"/>
  <c r="O1132" i="1"/>
  <c r="P1132" i="1"/>
  <c r="Q1132" i="1"/>
  <c r="R1132" i="1"/>
  <c r="M1133" i="1"/>
  <c r="N1133" i="1"/>
  <c r="O1133" i="1"/>
  <c r="P1133" i="1"/>
  <c r="Q1133" i="1"/>
  <c r="R1133" i="1"/>
  <c r="M1134" i="1"/>
  <c r="N1134" i="1"/>
  <c r="O1134" i="1"/>
  <c r="P1134" i="1"/>
  <c r="Q1134" i="1"/>
  <c r="R1134" i="1"/>
  <c r="M1135" i="1"/>
  <c r="N1135" i="1"/>
  <c r="O1135" i="1"/>
  <c r="P1135" i="1"/>
  <c r="Q1135" i="1"/>
  <c r="R1135" i="1"/>
  <c r="M1136" i="1"/>
  <c r="N1136" i="1"/>
  <c r="O1136" i="1"/>
  <c r="P1136" i="1"/>
  <c r="Q1136" i="1"/>
  <c r="R1136" i="1"/>
  <c r="M1137" i="1"/>
  <c r="N1137" i="1"/>
  <c r="O1137" i="1"/>
  <c r="P1137" i="1"/>
  <c r="Q1137" i="1"/>
  <c r="R1137" i="1"/>
  <c r="M1138" i="1"/>
  <c r="N1138" i="1"/>
  <c r="O1138" i="1"/>
  <c r="P1138" i="1"/>
  <c r="Q1138" i="1"/>
  <c r="R1138" i="1"/>
  <c r="M1139" i="1"/>
  <c r="N1139" i="1"/>
  <c r="O1139" i="1"/>
  <c r="P1139" i="1"/>
  <c r="Q1139" i="1"/>
  <c r="R1139" i="1"/>
  <c r="M1140" i="1"/>
  <c r="N1140" i="1"/>
  <c r="O1140" i="1"/>
  <c r="P1140" i="1"/>
  <c r="Q1140" i="1"/>
  <c r="R1140" i="1"/>
  <c r="M1141" i="1"/>
  <c r="N1141" i="1"/>
  <c r="O1141" i="1"/>
  <c r="P1141" i="1"/>
  <c r="Q1141" i="1"/>
  <c r="R1141" i="1"/>
  <c r="M1142" i="1"/>
  <c r="N1142" i="1"/>
  <c r="O1142" i="1"/>
  <c r="P1142" i="1"/>
  <c r="Q1142" i="1"/>
  <c r="R1142" i="1"/>
  <c r="M1143" i="1"/>
  <c r="N1143" i="1"/>
  <c r="O1143" i="1"/>
  <c r="P1143" i="1"/>
  <c r="Q1143" i="1"/>
  <c r="R1143" i="1"/>
  <c r="M1144" i="1"/>
  <c r="N1144" i="1"/>
  <c r="O1144" i="1"/>
  <c r="P1144" i="1"/>
  <c r="Q1144" i="1"/>
  <c r="R1144" i="1"/>
  <c r="M1145" i="1"/>
  <c r="N1145" i="1"/>
  <c r="O1145" i="1"/>
  <c r="P1145" i="1"/>
  <c r="Q1145" i="1"/>
  <c r="R1145" i="1"/>
  <c r="M1146" i="1"/>
  <c r="N1146" i="1"/>
  <c r="O1146" i="1"/>
  <c r="P1146" i="1"/>
  <c r="Q1146" i="1"/>
  <c r="R1146" i="1"/>
  <c r="M1147" i="1"/>
  <c r="N1147" i="1"/>
  <c r="O1147" i="1"/>
  <c r="P1147" i="1"/>
  <c r="Q1147" i="1"/>
  <c r="R1147" i="1"/>
  <c r="M1148" i="1"/>
  <c r="N1148" i="1"/>
  <c r="O1148" i="1"/>
  <c r="P1148" i="1"/>
  <c r="Q1148" i="1"/>
  <c r="R1148" i="1"/>
  <c r="M1149" i="1"/>
  <c r="N1149" i="1"/>
  <c r="O1149" i="1"/>
  <c r="P1149" i="1"/>
  <c r="Q1149" i="1"/>
  <c r="R1149" i="1"/>
  <c r="M1150" i="1"/>
  <c r="N1150" i="1"/>
  <c r="O1150" i="1"/>
  <c r="P1150" i="1"/>
  <c r="Q1150" i="1"/>
  <c r="R1150" i="1"/>
  <c r="M1151" i="1"/>
  <c r="N1151" i="1"/>
  <c r="O1151" i="1"/>
  <c r="P1151" i="1"/>
  <c r="Q1151" i="1"/>
  <c r="R1151" i="1"/>
  <c r="M1152" i="1"/>
  <c r="N1152" i="1"/>
  <c r="O1152" i="1"/>
  <c r="P1152" i="1"/>
  <c r="Q1152" i="1"/>
  <c r="R1152" i="1"/>
  <c r="M1153" i="1"/>
  <c r="N1153" i="1"/>
  <c r="O1153" i="1"/>
  <c r="P1153" i="1"/>
  <c r="Q1153" i="1"/>
  <c r="R1153" i="1"/>
  <c r="M1154" i="1"/>
  <c r="N1154" i="1"/>
  <c r="O1154" i="1"/>
  <c r="P1154" i="1"/>
  <c r="Q1154" i="1"/>
  <c r="R1154" i="1"/>
  <c r="M1155" i="1"/>
  <c r="N1155" i="1"/>
  <c r="O1155" i="1"/>
  <c r="P1155" i="1"/>
  <c r="Q1155" i="1"/>
  <c r="R1155" i="1"/>
  <c r="M1156" i="1"/>
  <c r="N1156" i="1"/>
  <c r="O1156" i="1"/>
  <c r="P1156" i="1"/>
  <c r="Q1156" i="1"/>
  <c r="R1156" i="1"/>
  <c r="M1157" i="1"/>
  <c r="N1157" i="1"/>
  <c r="O1157" i="1"/>
  <c r="P1157" i="1"/>
  <c r="Q1157" i="1"/>
  <c r="R1157" i="1"/>
  <c r="M1158" i="1"/>
  <c r="N1158" i="1"/>
  <c r="O1158" i="1"/>
  <c r="P1158" i="1"/>
  <c r="Q1158" i="1"/>
  <c r="R1158" i="1"/>
  <c r="M1159" i="1"/>
  <c r="N1159" i="1"/>
  <c r="O1159" i="1"/>
  <c r="P1159" i="1"/>
  <c r="Q1159" i="1"/>
  <c r="R1159" i="1"/>
  <c r="M1160" i="1"/>
  <c r="N1160" i="1"/>
  <c r="O1160" i="1"/>
  <c r="P1160" i="1"/>
  <c r="Q1160" i="1"/>
  <c r="R1160" i="1"/>
  <c r="M1161" i="1"/>
  <c r="N1161" i="1"/>
  <c r="O1161" i="1"/>
  <c r="P1161" i="1"/>
  <c r="Q1161" i="1"/>
  <c r="R1161" i="1"/>
  <c r="M1162" i="1"/>
  <c r="N1162" i="1"/>
  <c r="O1162" i="1"/>
  <c r="P1162" i="1"/>
  <c r="Q1162" i="1"/>
  <c r="R1162" i="1"/>
  <c r="M1163" i="1"/>
  <c r="N1163" i="1"/>
  <c r="O1163" i="1"/>
  <c r="P1163" i="1"/>
  <c r="Q1163" i="1"/>
  <c r="R1163" i="1"/>
  <c r="M1164" i="1"/>
  <c r="N1164" i="1"/>
  <c r="O1164" i="1"/>
  <c r="P1164" i="1"/>
  <c r="Q1164" i="1"/>
  <c r="R1164" i="1"/>
  <c r="M1165" i="1"/>
  <c r="N1165" i="1"/>
  <c r="O1165" i="1"/>
  <c r="P1165" i="1"/>
  <c r="Q1165" i="1"/>
  <c r="R1165" i="1"/>
  <c r="M1166" i="1"/>
  <c r="N1166" i="1"/>
  <c r="O1166" i="1"/>
  <c r="P1166" i="1"/>
  <c r="Q1166" i="1"/>
  <c r="R1166" i="1"/>
  <c r="M1167" i="1"/>
  <c r="N1167" i="1"/>
  <c r="O1167" i="1"/>
  <c r="P1167" i="1"/>
  <c r="Q1167" i="1"/>
  <c r="R1167" i="1"/>
  <c r="M1168" i="1"/>
  <c r="N1168" i="1"/>
  <c r="O1168" i="1"/>
  <c r="P1168" i="1"/>
  <c r="Q1168" i="1"/>
  <c r="R1168" i="1"/>
  <c r="M1169" i="1"/>
  <c r="N1169" i="1"/>
  <c r="O1169" i="1"/>
  <c r="P1169" i="1"/>
  <c r="Q1169" i="1"/>
  <c r="R1169" i="1"/>
  <c r="M1170" i="1"/>
  <c r="N1170" i="1"/>
  <c r="O1170" i="1"/>
  <c r="P1170" i="1"/>
  <c r="Q1170" i="1"/>
  <c r="R1170" i="1"/>
  <c r="M1171" i="1"/>
  <c r="N1171" i="1"/>
  <c r="O1171" i="1"/>
  <c r="P1171" i="1"/>
  <c r="Q1171" i="1"/>
  <c r="R1171" i="1"/>
  <c r="M1172" i="1"/>
  <c r="N1172" i="1"/>
  <c r="O1172" i="1"/>
  <c r="P1172" i="1"/>
  <c r="Q1172" i="1"/>
  <c r="R1172" i="1"/>
  <c r="M1173" i="1"/>
  <c r="N1173" i="1"/>
  <c r="O1173" i="1"/>
  <c r="P1173" i="1"/>
  <c r="Q1173" i="1"/>
  <c r="R1173" i="1"/>
  <c r="M1174" i="1"/>
  <c r="N1174" i="1"/>
  <c r="O1174" i="1"/>
  <c r="P1174" i="1"/>
  <c r="Q1174" i="1"/>
  <c r="R1174" i="1"/>
  <c r="M1175" i="1"/>
  <c r="N1175" i="1"/>
  <c r="O1175" i="1"/>
  <c r="P1175" i="1"/>
  <c r="Q1175" i="1"/>
  <c r="R1175" i="1"/>
  <c r="M1176" i="1"/>
  <c r="N1176" i="1"/>
  <c r="O1176" i="1"/>
  <c r="P1176" i="1"/>
  <c r="Q1176" i="1"/>
  <c r="R1176" i="1"/>
  <c r="M1177" i="1"/>
  <c r="N1177" i="1"/>
  <c r="O1177" i="1"/>
  <c r="P1177" i="1"/>
  <c r="Q1177" i="1"/>
  <c r="R1177" i="1"/>
  <c r="M1178" i="1"/>
  <c r="N1178" i="1"/>
  <c r="O1178" i="1"/>
  <c r="P1178" i="1"/>
  <c r="Q1178" i="1"/>
  <c r="R1178" i="1"/>
  <c r="M1179" i="1"/>
  <c r="N1179" i="1"/>
  <c r="O1179" i="1"/>
  <c r="P1179" i="1"/>
  <c r="Q1179" i="1"/>
  <c r="R1179" i="1"/>
  <c r="M1180" i="1"/>
  <c r="N1180" i="1"/>
  <c r="O1180" i="1"/>
  <c r="P1180" i="1"/>
  <c r="Q1180" i="1"/>
  <c r="R1180" i="1"/>
  <c r="M1181" i="1"/>
  <c r="N1181" i="1"/>
  <c r="O1181" i="1"/>
  <c r="P1181" i="1"/>
  <c r="Q1181" i="1"/>
  <c r="R1181" i="1"/>
  <c r="M1182" i="1"/>
  <c r="N1182" i="1"/>
  <c r="O1182" i="1"/>
  <c r="P1182" i="1"/>
  <c r="Q1182" i="1"/>
  <c r="R1182" i="1"/>
  <c r="M1183" i="1"/>
  <c r="N1183" i="1"/>
  <c r="O1183" i="1"/>
  <c r="P1183" i="1"/>
  <c r="Q1183" i="1"/>
  <c r="R1183" i="1"/>
  <c r="M1184" i="1"/>
  <c r="N1184" i="1"/>
  <c r="O1184" i="1"/>
  <c r="P1184" i="1"/>
  <c r="Q1184" i="1"/>
  <c r="R1184" i="1"/>
  <c r="M1185" i="1"/>
  <c r="N1185" i="1"/>
  <c r="O1185" i="1"/>
  <c r="P1185" i="1"/>
  <c r="Q1185" i="1"/>
  <c r="R1185" i="1"/>
  <c r="M1186" i="1"/>
  <c r="N1186" i="1"/>
  <c r="O1186" i="1"/>
  <c r="P1186" i="1"/>
  <c r="Q1186" i="1"/>
  <c r="R1186" i="1"/>
  <c r="M1187" i="1"/>
  <c r="N1187" i="1"/>
  <c r="O1187" i="1"/>
  <c r="P1187" i="1"/>
  <c r="Q1187" i="1"/>
  <c r="R1187" i="1"/>
  <c r="M1188" i="1"/>
  <c r="N1188" i="1"/>
  <c r="O1188" i="1"/>
  <c r="P1188" i="1"/>
  <c r="Q1188" i="1"/>
  <c r="R1188" i="1"/>
  <c r="M1189" i="1"/>
  <c r="N1189" i="1"/>
  <c r="O1189" i="1"/>
  <c r="P1189" i="1"/>
  <c r="Q1189" i="1"/>
  <c r="R1189" i="1"/>
  <c r="M1190" i="1"/>
  <c r="N1190" i="1"/>
  <c r="O1190" i="1"/>
  <c r="P1190" i="1"/>
  <c r="Q1190" i="1"/>
  <c r="R1190" i="1"/>
  <c r="M1191" i="1"/>
  <c r="N1191" i="1"/>
  <c r="O1191" i="1"/>
  <c r="P1191" i="1"/>
  <c r="Q1191" i="1"/>
  <c r="R1191" i="1"/>
  <c r="M1192" i="1"/>
  <c r="N1192" i="1"/>
  <c r="O1192" i="1"/>
  <c r="P1192" i="1"/>
  <c r="Q1192" i="1"/>
  <c r="R1192" i="1"/>
  <c r="M1193" i="1"/>
  <c r="N1193" i="1"/>
  <c r="O1193" i="1"/>
  <c r="P1193" i="1"/>
  <c r="Q1193" i="1"/>
  <c r="R1193" i="1"/>
  <c r="M1194" i="1"/>
  <c r="N1194" i="1"/>
  <c r="O1194" i="1"/>
  <c r="P1194" i="1"/>
  <c r="Q1194" i="1"/>
  <c r="R1194" i="1"/>
  <c r="M1195" i="1"/>
  <c r="N1195" i="1"/>
  <c r="O1195" i="1"/>
  <c r="P1195" i="1"/>
  <c r="Q1195" i="1"/>
  <c r="R1195" i="1"/>
  <c r="M1196" i="1"/>
  <c r="N1196" i="1"/>
  <c r="O1196" i="1"/>
  <c r="P1196" i="1"/>
  <c r="Q1196" i="1"/>
  <c r="R1196" i="1"/>
  <c r="M1197" i="1"/>
  <c r="N1197" i="1"/>
  <c r="O1197" i="1"/>
  <c r="P1197" i="1"/>
  <c r="Q1197" i="1"/>
  <c r="R1197" i="1"/>
  <c r="M1198" i="1"/>
  <c r="N1198" i="1"/>
  <c r="O1198" i="1"/>
  <c r="P1198" i="1"/>
  <c r="Q1198" i="1"/>
  <c r="R1198" i="1"/>
  <c r="M1199" i="1"/>
  <c r="N1199" i="1"/>
  <c r="O1199" i="1"/>
  <c r="P1199" i="1"/>
  <c r="Q1199" i="1"/>
  <c r="R1199" i="1"/>
  <c r="M1200" i="1"/>
  <c r="N1200" i="1"/>
  <c r="O1200" i="1"/>
  <c r="P1200" i="1"/>
  <c r="Q1200" i="1"/>
  <c r="R1200" i="1"/>
  <c r="M1201" i="1"/>
  <c r="N1201" i="1"/>
  <c r="O1201" i="1"/>
  <c r="P1201" i="1"/>
  <c r="Q1201" i="1"/>
  <c r="R1201" i="1"/>
  <c r="M1202" i="1"/>
  <c r="N1202" i="1"/>
  <c r="O1202" i="1"/>
  <c r="P1202" i="1"/>
  <c r="Q1202" i="1"/>
  <c r="R1202" i="1"/>
  <c r="M1203" i="1"/>
  <c r="N1203" i="1"/>
  <c r="O1203" i="1"/>
  <c r="P1203" i="1"/>
  <c r="Q1203" i="1"/>
  <c r="R1203" i="1"/>
  <c r="M1204" i="1"/>
  <c r="N1204" i="1"/>
  <c r="O1204" i="1"/>
  <c r="P1204" i="1"/>
  <c r="Q1204" i="1"/>
  <c r="R1204" i="1"/>
  <c r="M1205" i="1"/>
  <c r="N1205" i="1"/>
  <c r="O1205" i="1"/>
  <c r="P1205" i="1"/>
  <c r="Q1205" i="1"/>
  <c r="R1205" i="1"/>
  <c r="M1206" i="1"/>
  <c r="N1206" i="1"/>
  <c r="O1206" i="1"/>
  <c r="P1206" i="1"/>
  <c r="Q1206" i="1"/>
  <c r="R1206" i="1"/>
  <c r="M1207" i="1"/>
  <c r="N1207" i="1"/>
  <c r="O1207" i="1"/>
  <c r="P1207" i="1"/>
  <c r="Q1207" i="1"/>
  <c r="R1207" i="1"/>
  <c r="M1208" i="1"/>
  <c r="N1208" i="1"/>
  <c r="O1208" i="1"/>
  <c r="P1208" i="1"/>
  <c r="Q1208" i="1"/>
  <c r="R1208" i="1"/>
  <c r="M1209" i="1"/>
  <c r="N1209" i="1"/>
  <c r="O1209" i="1"/>
  <c r="P1209" i="1"/>
  <c r="Q1209" i="1"/>
  <c r="R1209" i="1"/>
  <c r="M1210" i="1"/>
  <c r="N1210" i="1"/>
  <c r="O1210" i="1"/>
  <c r="P1210" i="1"/>
  <c r="Q1210" i="1"/>
  <c r="R1210" i="1"/>
  <c r="M1211" i="1"/>
  <c r="N1211" i="1"/>
  <c r="O1211" i="1"/>
  <c r="P1211" i="1"/>
  <c r="Q1211" i="1"/>
  <c r="R1211" i="1"/>
  <c r="M1212" i="1"/>
  <c r="N1212" i="1"/>
  <c r="O1212" i="1"/>
  <c r="P1212" i="1"/>
  <c r="Q1212" i="1"/>
  <c r="R1212" i="1"/>
  <c r="M1213" i="1"/>
  <c r="N1213" i="1"/>
  <c r="O1213" i="1"/>
  <c r="P1213" i="1"/>
  <c r="Q1213" i="1"/>
  <c r="R1213" i="1"/>
  <c r="M1214" i="1"/>
  <c r="N1214" i="1"/>
  <c r="O1214" i="1"/>
  <c r="P1214" i="1"/>
  <c r="Q1214" i="1"/>
  <c r="R1214" i="1"/>
  <c r="M1215" i="1"/>
  <c r="N1215" i="1"/>
  <c r="O1215" i="1"/>
  <c r="P1215" i="1"/>
  <c r="Q1215" i="1"/>
  <c r="R1215" i="1"/>
  <c r="M1216" i="1"/>
  <c r="N1216" i="1"/>
  <c r="O1216" i="1"/>
  <c r="P1216" i="1"/>
  <c r="Q1216" i="1"/>
  <c r="R1216" i="1"/>
  <c r="M1217" i="1"/>
  <c r="N1217" i="1"/>
  <c r="O1217" i="1"/>
  <c r="P1217" i="1"/>
  <c r="Q1217" i="1"/>
  <c r="R1217" i="1"/>
  <c r="M1218" i="1"/>
  <c r="N1218" i="1"/>
  <c r="O1218" i="1"/>
  <c r="P1218" i="1"/>
  <c r="Q1218" i="1"/>
  <c r="R1218" i="1"/>
  <c r="M1219" i="1"/>
  <c r="N1219" i="1"/>
  <c r="O1219" i="1"/>
  <c r="P1219" i="1"/>
  <c r="Q1219" i="1"/>
  <c r="R1219" i="1"/>
  <c r="M1220" i="1"/>
  <c r="N1220" i="1"/>
  <c r="O1220" i="1"/>
  <c r="P1220" i="1"/>
  <c r="Q1220" i="1"/>
  <c r="R1220" i="1"/>
  <c r="M1221" i="1"/>
  <c r="N1221" i="1"/>
  <c r="O1221" i="1"/>
  <c r="P1221" i="1"/>
  <c r="Q1221" i="1"/>
  <c r="R1221" i="1"/>
  <c r="M1222" i="1"/>
  <c r="N1222" i="1"/>
  <c r="O1222" i="1"/>
  <c r="P1222" i="1"/>
  <c r="Q1222" i="1"/>
  <c r="R1222" i="1"/>
  <c r="M1223" i="1"/>
  <c r="N1223" i="1"/>
  <c r="O1223" i="1"/>
  <c r="P1223" i="1"/>
  <c r="Q1223" i="1"/>
  <c r="R1223" i="1"/>
  <c r="M1224" i="1"/>
  <c r="N1224" i="1"/>
  <c r="O1224" i="1"/>
  <c r="P1224" i="1"/>
  <c r="Q1224" i="1"/>
  <c r="R1224" i="1"/>
  <c r="M1225" i="1"/>
  <c r="N1225" i="1"/>
  <c r="O1225" i="1"/>
  <c r="P1225" i="1"/>
  <c r="Q1225" i="1"/>
  <c r="R1225" i="1"/>
  <c r="M1226" i="1"/>
  <c r="N1226" i="1"/>
  <c r="O1226" i="1"/>
  <c r="P1226" i="1"/>
  <c r="Q1226" i="1"/>
  <c r="R1226" i="1"/>
  <c r="M1227" i="1"/>
  <c r="N1227" i="1"/>
  <c r="O1227" i="1"/>
  <c r="P1227" i="1"/>
  <c r="Q1227" i="1"/>
  <c r="R1227" i="1"/>
  <c r="M1228" i="1"/>
  <c r="N1228" i="1"/>
  <c r="O1228" i="1"/>
  <c r="P1228" i="1"/>
  <c r="Q1228" i="1"/>
  <c r="R1228" i="1"/>
  <c r="M1229" i="1"/>
  <c r="N1229" i="1"/>
  <c r="O1229" i="1"/>
  <c r="P1229" i="1"/>
  <c r="Q1229" i="1"/>
  <c r="R1229" i="1"/>
  <c r="M1230" i="1"/>
  <c r="N1230" i="1"/>
  <c r="O1230" i="1"/>
  <c r="P1230" i="1"/>
  <c r="Q1230" i="1"/>
  <c r="R1230" i="1"/>
  <c r="M1231" i="1"/>
  <c r="N1231" i="1"/>
  <c r="O1231" i="1"/>
  <c r="P1231" i="1"/>
  <c r="Q1231" i="1"/>
  <c r="R1231" i="1"/>
  <c r="M1232" i="1"/>
  <c r="N1232" i="1"/>
  <c r="O1232" i="1"/>
  <c r="P1232" i="1"/>
  <c r="Q1232" i="1"/>
  <c r="R1232" i="1"/>
  <c r="M1233" i="1"/>
  <c r="N1233" i="1"/>
  <c r="O1233" i="1"/>
  <c r="P1233" i="1"/>
  <c r="Q1233" i="1"/>
  <c r="R1233" i="1"/>
  <c r="M1234" i="1"/>
  <c r="N1234" i="1"/>
  <c r="O1234" i="1"/>
  <c r="P1234" i="1"/>
  <c r="Q1234" i="1"/>
  <c r="R1234" i="1"/>
  <c r="M1235" i="1"/>
  <c r="N1235" i="1"/>
  <c r="O1235" i="1"/>
  <c r="P1235" i="1"/>
  <c r="Q1235" i="1"/>
  <c r="R1235" i="1"/>
  <c r="M1236" i="1"/>
  <c r="N1236" i="1"/>
  <c r="O1236" i="1"/>
  <c r="P1236" i="1"/>
  <c r="Q1236" i="1"/>
  <c r="R1236" i="1"/>
  <c r="M1237" i="1"/>
  <c r="N1237" i="1"/>
  <c r="O1237" i="1"/>
  <c r="P1237" i="1"/>
  <c r="Q1237" i="1"/>
  <c r="R1237" i="1"/>
  <c r="M1238" i="1"/>
  <c r="N1238" i="1"/>
  <c r="O1238" i="1"/>
  <c r="P1238" i="1"/>
  <c r="Q1238" i="1"/>
  <c r="R1238" i="1"/>
  <c r="M1239" i="1"/>
  <c r="N1239" i="1"/>
  <c r="O1239" i="1"/>
  <c r="P1239" i="1"/>
  <c r="Q1239" i="1"/>
  <c r="R1239" i="1"/>
  <c r="M1240" i="1"/>
  <c r="N1240" i="1"/>
  <c r="O1240" i="1"/>
  <c r="P1240" i="1"/>
  <c r="Q1240" i="1"/>
  <c r="R1240" i="1"/>
  <c r="M1241" i="1"/>
  <c r="N1241" i="1"/>
  <c r="O1241" i="1"/>
  <c r="P1241" i="1"/>
  <c r="Q1241" i="1"/>
  <c r="R1241" i="1"/>
  <c r="M1242" i="1"/>
  <c r="N1242" i="1"/>
  <c r="O1242" i="1"/>
  <c r="P1242" i="1"/>
  <c r="Q1242" i="1"/>
  <c r="R1242" i="1"/>
  <c r="M1243" i="1"/>
  <c r="N1243" i="1"/>
  <c r="O1243" i="1"/>
  <c r="P1243" i="1"/>
  <c r="Q1243" i="1"/>
  <c r="R1243" i="1"/>
  <c r="M1244" i="1"/>
  <c r="N1244" i="1"/>
  <c r="O1244" i="1"/>
  <c r="P1244" i="1"/>
  <c r="Q1244" i="1"/>
  <c r="R1244" i="1"/>
  <c r="M1245" i="1"/>
  <c r="N1245" i="1"/>
  <c r="O1245" i="1"/>
  <c r="P1245" i="1"/>
  <c r="Q1245" i="1"/>
  <c r="R1245" i="1"/>
  <c r="M1246" i="1"/>
  <c r="N1246" i="1"/>
  <c r="O1246" i="1"/>
  <c r="P1246" i="1"/>
  <c r="Q1246" i="1"/>
  <c r="R1246" i="1"/>
  <c r="M1247" i="1"/>
  <c r="N1247" i="1"/>
  <c r="O1247" i="1"/>
  <c r="P1247" i="1"/>
  <c r="Q1247" i="1"/>
  <c r="R1247" i="1"/>
  <c r="M1248" i="1"/>
  <c r="N1248" i="1"/>
  <c r="O1248" i="1"/>
  <c r="P1248" i="1"/>
  <c r="Q1248" i="1"/>
  <c r="R1248" i="1"/>
  <c r="M1249" i="1"/>
  <c r="N1249" i="1"/>
  <c r="O1249" i="1"/>
  <c r="P1249" i="1"/>
  <c r="Q1249" i="1"/>
  <c r="R1249" i="1"/>
  <c r="M1250" i="1"/>
  <c r="N1250" i="1"/>
  <c r="O1250" i="1"/>
  <c r="P1250" i="1"/>
  <c r="Q1250" i="1"/>
  <c r="R1250" i="1"/>
  <c r="M1251" i="1"/>
  <c r="N1251" i="1"/>
  <c r="O1251" i="1"/>
  <c r="P1251" i="1"/>
  <c r="Q1251" i="1"/>
  <c r="R1251" i="1"/>
  <c r="M1252" i="1"/>
  <c r="N1252" i="1"/>
  <c r="O1252" i="1"/>
  <c r="P1252" i="1"/>
  <c r="Q1252" i="1"/>
  <c r="R1252" i="1"/>
  <c r="M1253" i="1"/>
  <c r="N1253" i="1"/>
  <c r="O1253" i="1"/>
  <c r="P1253" i="1"/>
  <c r="Q1253" i="1"/>
  <c r="R1253" i="1"/>
  <c r="M1254" i="1"/>
  <c r="N1254" i="1"/>
  <c r="O1254" i="1"/>
  <c r="P1254" i="1"/>
  <c r="Q1254" i="1"/>
  <c r="R1254" i="1"/>
  <c r="M1255" i="1"/>
  <c r="N1255" i="1"/>
  <c r="O1255" i="1"/>
  <c r="P1255" i="1"/>
  <c r="Q1255" i="1"/>
  <c r="R1255" i="1"/>
  <c r="M1256" i="1"/>
  <c r="N1256" i="1"/>
  <c r="O1256" i="1"/>
  <c r="P1256" i="1"/>
  <c r="Q1256" i="1"/>
  <c r="R1256" i="1"/>
  <c r="M1257" i="1"/>
  <c r="N1257" i="1"/>
  <c r="O1257" i="1"/>
  <c r="P1257" i="1"/>
  <c r="Q1257" i="1"/>
  <c r="R1257" i="1"/>
  <c r="M1258" i="1"/>
  <c r="N1258" i="1"/>
  <c r="O1258" i="1"/>
  <c r="P1258" i="1"/>
  <c r="Q1258" i="1"/>
  <c r="R1258" i="1"/>
  <c r="M1259" i="1"/>
  <c r="N1259" i="1"/>
  <c r="O1259" i="1"/>
  <c r="P1259" i="1"/>
  <c r="Q1259" i="1"/>
  <c r="R1259" i="1"/>
  <c r="M1260" i="1"/>
  <c r="N1260" i="1"/>
  <c r="O1260" i="1"/>
  <c r="P1260" i="1"/>
  <c r="Q1260" i="1"/>
  <c r="R1260" i="1"/>
  <c r="M1261" i="1"/>
  <c r="N1261" i="1"/>
  <c r="O1261" i="1"/>
  <c r="P1261" i="1"/>
  <c r="Q1261" i="1"/>
  <c r="R1261" i="1"/>
  <c r="M1262" i="1"/>
  <c r="N1262" i="1"/>
  <c r="O1262" i="1"/>
  <c r="P1262" i="1"/>
  <c r="Q1262" i="1"/>
  <c r="R1262" i="1"/>
  <c r="M1263" i="1"/>
  <c r="N1263" i="1"/>
  <c r="O1263" i="1"/>
  <c r="P1263" i="1"/>
  <c r="Q1263" i="1"/>
  <c r="R1263" i="1"/>
  <c r="M1264" i="1"/>
  <c r="N1264" i="1"/>
  <c r="O1264" i="1"/>
  <c r="P1264" i="1"/>
  <c r="Q1264" i="1"/>
  <c r="R1264" i="1"/>
  <c r="M1265" i="1"/>
  <c r="N1265" i="1"/>
  <c r="O1265" i="1"/>
  <c r="P1265" i="1"/>
  <c r="Q1265" i="1"/>
  <c r="R1265" i="1"/>
  <c r="M1266" i="1"/>
  <c r="N1266" i="1"/>
  <c r="O1266" i="1"/>
  <c r="P1266" i="1"/>
  <c r="Q1266" i="1"/>
  <c r="R1266" i="1"/>
  <c r="M1267" i="1"/>
  <c r="N1267" i="1"/>
  <c r="O1267" i="1"/>
  <c r="P1267" i="1"/>
  <c r="Q1267" i="1"/>
  <c r="R1267" i="1"/>
  <c r="M1268" i="1"/>
  <c r="N1268" i="1"/>
  <c r="O1268" i="1"/>
  <c r="P1268" i="1"/>
  <c r="Q1268" i="1"/>
  <c r="R1268" i="1"/>
  <c r="M1269" i="1"/>
  <c r="N1269" i="1"/>
  <c r="O1269" i="1"/>
  <c r="P1269" i="1"/>
  <c r="Q1269" i="1"/>
  <c r="R1269" i="1"/>
  <c r="M1270" i="1"/>
  <c r="N1270" i="1"/>
  <c r="O1270" i="1"/>
  <c r="P1270" i="1"/>
  <c r="Q1270" i="1"/>
  <c r="R1270" i="1"/>
  <c r="M1271" i="1"/>
  <c r="N1271" i="1"/>
  <c r="O1271" i="1"/>
  <c r="P1271" i="1"/>
  <c r="Q1271" i="1"/>
  <c r="R1271" i="1"/>
  <c r="M1272" i="1"/>
  <c r="N1272" i="1"/>
  <c r="O1272" i="1"/>
  <c r="P1272" i="1"/>
  <c r="Q1272" i="1"/>
  <c r="R1272" i="1"/>
  <c r="M1273" i="1"/>
  <c r="N1273" i="1"/>
  <c r="O1273" i="1"/>
  <c r="P1273" i="1"/>
  <c r="Q1273" i="1"/>
  <c r="R1273" i="1"/>
  <c r="M1274" i="1"/>
  <c r="N1274" i="1"/>
  <c r="O1274" i="1"/>
  <c r="P1274" i="1"/>
  <c r="Q1274" i="1"/>
  <c r="R1274" i="1"/>
  <c r="M1275" i="1"/>
  <c r="N1275" i="1"/>
  <c r="O1275" i="1"/>
  <c r="P1275" i="1"/>
  <c r="Q1275" i="1"/>
  <c r="R1275" i="1"/>
  <c r="M1276" i="1"/>
  <c r="N1276" i="1"/>
  <c r="O1276" i="1"/>
  <c r="P1276" i="1"/>
  <c r="Q1276" i="1"/>
  <c r="R1276" i="1"/>
  <c r="M1277" i="1"/>
  <c r="N1277" i="1"/>
  <c r="O1277" i="1"/>
  <c r="P1277" i="1"/>
  <c r="Q1277" i="1"/>
  <c r="R1277" i="1"/>
  <c r="M1278" i="1"/>
  <c r="N1278" i="1"/>
  <c r="O1278" i="1"/>
  <c r="P1278" i="1"/>
  <c r="Q1278" i="1"/>
  <c r="R1278" i="1"/>
  <c r="M1279" i="1"/>
  <c r="N1279" i="1"/>
  <c r="O1279" i="1"/>
  <c r="P1279" i="1"/>
  <c r="Q1279" i="1"/>
  <c r="R1279" i="1"/>
  <c r="M1280" i="1"/>
  <c r="N1280" i="1"/>
  <c r="O1280" i="1"/>
  <c r="P1280" i="1"/>
  <c r="Q1280" i="1"/>
  <c r="R1280" i="1"/>
  <c r="M1281" i="1"/>
  <c r="N1281" i="1"/>
  <c r="O1281" i="1"/>
  <c r="P1281" i="1"/>
  <c r="Q1281" i="1"/>
  <c r="R1281" i="1"/>
  <c r="M1282" i="1"/>
  <c r="N1282" i="1"/>
  <c r="O1282" i="1"/>
  <c r="P1282" i="1"/>
  <c r="Q1282" i="1"/>
  <c r="R1282" i="1"/>
  <c r="M1283" i="1"/>
  <c r="N1283" i="1"/>
  <c r="O1283" i="1"/>
  <c r="P1283" i="1"/>
  <c r="Q1283" i="1"/>
  <c r="R1283" i="1"/>
  <c r="M1284" i="1"/>
  <c r="N1284" i="1"/>
  <c r="O1284" i="1"/>
  <c r="P1284" i="1"/>
  <c r="Q1284" i="1"/>
  <c r="R1284" i="1"/>
  <c r="M1285" i="1"/>
  <c r="N1285" i="1"/>
  <c r="O1285" i="1"/>
  <c r="P1285" i="1"/>
  <c r="Q1285" i="1"/>
  <c r="R1285" i="1"/>
  <c r="M1286" i="1"/>
  <c r="N1286" i="1"/>
  <c r="O1286" i="1"/>
  <c r="P1286" i="1"/>
  <c r="Q1286" i="1"/>
  <c r="R1286" i="1"/>
  <c r="M1287" i="1"/>
  <c r="N1287" i="1"/>
  <c r="O1287" i="1"/>
  <c r="P1287" i="1"/>
  <c r="Q1287" i="1"/>
  <c r="R1287" i="1"/>
  <c r="M1288" i="1"/>
  <c r="N1288" i="1"/>
  <c r="O1288" i="1"/>
  <c r="P1288" i="1"/>
  <c r="Q1288" i="1"/>
  <c r="R1288" i="1"/>
  <c r="M1289" i="1"/>
  <c r="N1289" i="1"/>
  <c r="O1289" i="1"/>
  <c r="P1289" i="1"/>
  <c r="Q1289" i="1"/>
  <c r="R1289" i="1"/>
  <c r="M1290" i="1"/>
  <c r="N1290" i="1"/>
  <c r="O1290" i="1"/>
  <c r="P1290" i="1"/>
  <c r="Q1290" i="1"/>
  <c r="R1290" i="1"/>
  <c r="M1291" i="1"/>
  <c r="N1291" i="1"/>
  <c r="O1291" i="1"/>
  <c r="P1291" i="1"/>
  <c r="Q1291" i="1"/>
  <c r="R1291" i="1"/>
  <c r="M1292" i="1"/>
  <c r="N1292" i="1"/>
  <c r="O1292" i="1"/>
  <c r="P1292" i="1"/>
  <c r="Q1292" i="1"/>
  <c r="R1292" i="1"/>
  <c r="M1293" i="1"/>
  <c r="N1293" i="1"/>
  <c r="O1293" i="1"/>
  <c r="P1293" i="1"/>
  <c r="Q1293" i="1"/>
  <c r="R1293" i="1"/>
  <c r="M1294" i="1"/>
  <c r="N1294" i="1"/>
  <c r="O1294" i="1"/>
  <c r="P1294" i="1"/>
  <c r="Q1294" i="1"/>
  <c r="R1294" i="1"/>
  <c r="M1295" i="1"/>
  <c r="N1295" i="1"/>
  <c r="O1295" i="1"/>
  <c r="P1295" i="1"/>
  <c r="Q1295" i="1"/>
  <c r="R1295" i="1"/>
  <c r="M1296" i="1"/>
  <c r="N1296" i="1"/>
  <c r="O1296" i="1"/>
  <c r="P1296" i="1"/>
  <c r="Q1296" i="1"/>
  <c r="R1296" i="1"/>
  <c r="M1297" i="1"/>
  <c r="N1297" i="1"/>
  <c r="O1297" i="1"/>
  <c r="P1297" i="1"/>
  <c r="Q1297" i="1"/>
  <c r="R1297" i="1"/>
  <c r="M1298" i="1"/>
  <c r="N1298" i="1"/>
  <c r="O1298" i="1"/>
  <c r="P1298" i="1"/>
  <c r="Q1298" i="1"/>
  <c r="R1298" i="1"/>
  <c r="M1299" i="1"/>
  <c r="N1299" i="1"/>
  <c r="O1299" i="1"/>
  <c r="P1299" i="1"/>
  <c r="Q1299" i="1"/>
  <c r="R1299" i="1"/>
  <c r="M1300" i="1"/>
  <c r="N1300" i="1"/>
  <c r="O1300" i="1"/>
  <c r="P1300" i="1"/>
  <c r="Q1300" i="1"/>
  <c r="R1300" i="1"/>
  <c r="M1301" i="1"/>
  <c r="N1301" i="1"/>
  <c r="O1301" i="1"/>
  <c r="P1301" i="1"/>
  <c r="Q1301" i="1"/>
  <c r="R1301" i="1"/>
  <c r="M1302" i="1"/>
  <c r="N1302" i="1"/>
  <c r="O1302" i="1"/>
  <c r="P1302" i="1"/>
  <c r="Q1302" i="1"/>
  <c r="R1302" i="1"/>
  <c r="M1303" i="1"/>
  <c r="N1303" i="1"/>
  <c r="O1303" i="1"/>
  <c r="P1303" i="1"/>
  <c r="Q1303" i="1"/>
  <c r="R1303" i="1"/>
  <c r="M1304" i="1"/>
  <c r="N1304" i="1"/>
  <c r="O1304" i="1"/>
  <c r="P1304" i="1"/>
  <c r="Q1304" i="1"/>
  <c r="R1304" i="1"/>
  <c r="M1305" i="1"/>
  <c r="N1305" i="1"/>
  <c r="O1305" i="1"/>
  <c r="P1305" i="1"/>
  <c r="Q1305" i="1"/>
  <c r="R1305" i="1"/>
  <c r="M1306" i="1"/>
  <c r="N1306" i="1"/>
  <c r="O1306" i="1"/>
  <c r="P1306" i="1"/>
  <c r="Q1306" i="1"/>
  <c r="R1306" i="1"/>
  <c r="M1307" i="1"/>
  <c r="N1307" i="1"/>
  <c r="O1307" i="1"/>
  <c r="P1307" i="1"/>
  <c r="Q1307" i="1"/>
  <c r="R1307" i="1"/>
  <c r="M1308" i="1"/>
  <c r="N1308" i="1"/>
  <c r="O1308" i="1"/>
  <c r="P1308" i="1"/>
  <c r="Q1308" i="1"/>
  <c r="R1308" i="1"/>
  <c r="M1309" i="1"/>
  <c r="N1309" i="1"/>
  <c r="O1309" i="1"/>
  <c r="P1309" i="1"/>
  <c r="Q1309" i="1"/>
  <c r="R1309" i="1"/>
  <c r="M1310" i="1"/>
  <c r="N1310" i="1"/>
  <c r="O1310" i="1"/>
  <c r="P1310" i="1"/>
  <c r="Q1310" i="1"/>
  <c r="R1310" i="1"/>
  <c r="M1311" i="1"/>
  <c r="N1311" i="1"/>
  <c r="O1311" i="1"/>
  <c r="P1311" i="1"/>
  <c r="Q1311" i="1"/>
  <c r="R1311" i="1"/>
  <c r="M1312" i="1"/>
  <c r="N1312" i="1"/>
  <c r="O1312" i="1"/>
  <c r="P1312" i="1"/>
  <c r="Q1312" i="1"/>
  <c r="R1312" i="1"/>
  <c r="M1313" i="1"/>
  <c r="N1313" i="1"/>
  <c r="O1313" i="1"/>
  <c r="P1313" i="1"/>
  <c r="Q1313" i="1"/>
  <c r="R1313" i="1"/>
  <c r="M1314" i="1"/>
  <c r="N1314" i="1"/>
  <c r="O1314" i="1"/>
  <c r="P1314" i="1"/>
  <c r="Q1314" i="1"/>
  <c r="R1314" i="1"/>
  <c r="M1315" i="1"/>
  <c r="N1315" i="1"/>
  <c r="O1315" i="1"/>
  <c r="P1315" i="1"/>
  <c r="Q1315" i="1"/>
  <c r="R1315" i="1"/>
  <c r="M1316" i="1"/>
  <c r="N1316" i="1"/>
  <c r="O1316" i="1"/>
  <c r="P1316" i="1"/>
  <c r="Q1316" i="1"/>
  <c r="R1316" i="1"/>
  <c r="M1317" i="1"/>
  <c r="N1317" i="1"/>
  <c r="O1317" i="1"/>
  <c r="P1317" i="1"/>
  <c r="Q1317" i="1"/>
  <c r="R1317" i="1"/>
  <c r="M1318" i="1"/>
  <c r="N1318" i="1"/>
  <c r="O1318" i="1"/>
  <c r="P1318" i="1"/>
  <c r="Q1318" i="1"/>
  <c r="R1318" i="1"/>
  <c r="M1319" i="1"/>
  <c r="N1319" i="1"/>
  <c r="O1319" i="1"/>
  <c r="P1319" i="1"/>
  <c r="Q1319" i="1"/>
  <c r="R1319" i="1"/>
  <c r="M1320" i="1"/>
  <c r="N1320" i="1"/>
  <c r="O1320" i="1"/>
  <c r="P1320" i="1"/>
  <c r="Q1320" i="1"/>
  <c r="R1320" i="1"/>
  <c r="M1321" i="1"/>
  <c r="N1321" i="1"/>
  <c r="O1321" i="1"/>
  <c r="P1321" i="1"/>
  <c r="Q1321" i="1"/>
  <c r="R1321" i="1"/>
  <c r="M1322" i="1"/>
  <c r="N1322" i="1"/>
  <c r="O1322" i="1"/>
  <c r="P1322" i="1"/>
  <c r="Q1322" i="1"/>
  <c r="R1322" i="1"/>
  <c r="M1323" i="1"/>
  <c r="N1323" i="1"/>
  <c r="O1323" i="1"/>
  <c r="P1323" i="1"/>
  <c r="Q1323" i="1"/>
  <c r="R1323" i="1"/>
  <c r="M1324" i="1"/>
  <c r="N1324" i="1"/>
  <c r="O1324" i="1"/>
  <c r="P1324" i="1"/>
  <c r="Q1324" i="1"/>
  <c r="R1324" i="1"/>
  <c r="M1325" i="1"/>
  <c r="N1325" i="1"/>
  <c r="O1325" i="1"/>
  <c r="P1325" i="1"/>
  <c r="Q1325" i="1"/>
  <c r="R1325" i="1"/>
  <c r="M1326" i="1"/>
  <c r="N1326" i="1"/>
  <c r="O1326" i="1"/>
  <c r="P1326" i="1"/>
  <c r="Q1326" i="1"/>
  <c r="R1326" i="1"/>
  <c r="M1327" i="1"/>
  <c r="N1327" i="1"/>
  <c r="O1327" i="1"/>
  <c r="P1327" i="1"/>
  <c r="Q1327" i="1"/>
  <c r="R1327" i="1"/>
  <c r="M1328" i="1"/>
  <c r="N1328" i="1"/>
  <c r="O1328" i="1"/>
  <c r="P1328" i="1"/>
  <c r="Q1328" i="1"/>
  <c r="R1328" i="1"/>
  <c r="M1329" i="1"/>
  <c r="N1329" i="1"/>
  <c r="O1329" i="1"/>
  <c r="P1329" i="1"/>
  <c r="Q1329" i="1"/>
  <c r="R1329" i="1"/>
  <c r="M1330" i="1"/>
  <c r="N1330" i="1"/>
  <c r="O1330" i="1"/>
  <c r="P1330" i="1"/>
  <c r="Q1330" i="1"/>
  <c r="R1330" i="1"/>
  <c r="M1331" i="1"/>
  <c r="N1331" i="1"/>
  <c r="O1331" i="1"/>
  <c r="P1331" i="1"/>
  <c r="Q1331" i="1"/>
  <c r="R1331" i="1"/>
  <c r="M1332" i="1"/>
  <c r="N1332" i="1"/>
  <c r="O1332" i="1"/>
  <c r="P1332" i="1"/>
  <c r="Q1332" i="1"/>
  <c r="R1332" i="1"/>
  <c r="M1333" i="1"/>
  <c r="N1333" i="1"/>
  <c r="O1333" i="1"/>
  <c r="P1333" i="1"/>
  <c r="Q1333" i="1"/>
  <c r="R1333" i="1"/>
  <c r="M1334" i="1"/>
  <c r="N1334" i="1"/>
  <c r="O1334" i="1"/>
  <c r="P1334" i="1"/>
  <c r="Q1334" i="1"/>
  <c r="R1334" i="1"/>
  <c r="M1335" i="1"/>
  <c r="N1335" i="1"/>
  <c r="O1335" i="1"/>
  <c r="P1335" i="1"/>
  <c r="Q1335" i="1"/>
  <c r="R1335" i="1"/>
  <c r="M1336" i="1"/>
  <c r="N1336" i="1"/>
  <c r="O1336" i="1"/>
  <c r="P1336" i="1"/>
  <c r="Q1336" i="1"/>
  <c r="R1336" i="1"/>
  <c r="M1337" i="1"/>
  <c r="N1337" i="1"/>
  <c r="O1337" i="1"/>
  <c r="P1337" i="1"/>
  <c r="Q1337" i="1"/>
  <c r="R1337" i="1"/>
  <c r="M1338" i="1"/>
  <c r="N1338" i="1"/>
  <c r="O1338" i="1"/>
  <c r="P1338" i="1"/>
  <c r="Q1338" i="1"/>
  <c r="R1338" i="1"/>
  <c r="M1339" i="1"/>
  <c r="N1339" i="1"/>
  <c r="O1339" i="1"/>
  <c r="P1339" i="1"/>
  <c r="Q1339" i="1"/>
  <c r="R1339" i="1"/>
  <c r="M1340" i="1"/>
  <c r="N1340" i="1"/>
  <c r="O1340" i="1"/>
  <c r="P1340" i="1"/>
  <c r="Q1340" i="1"/>
  <c r="R1340" i="1"/>
  <c r="M1341" i="1"/>
  <c r="N1341" i="1"/>
  <c r="O1341" i="1"/>
  <c r="P1341" i="1"/>
  <c r="Q1341" i="1"/>
  <c r="R1341" i="1"/>
  <c r="M1342" i="1"/>
  <c r="N1342" i="1"/>
  <c r="O1342" i="1"/>
  <c r="P1342" i="1"/>
  <c r="Q1342" i="1"/>
  <c r="R1342" i="1"/>
  <c r="M1343" i="1"/>
  <c r="N1343" i="1"/>
  <c r="O1343" i="1"/>
  <c r="P1343" i="1"/>
  <c r="Q1343" i="1"/>
  <c r="R1343" i="1"/>
  <c r="M1344" i="1"/>
  <c r="N1344" i="1"/>
  <c r="O1344" i="1"/>
  <c r="P1344" i="1"/>
  <c r="Q1344" i="1"/>
  <c r="R1344" i="1"/>
  <c r="M1345" i="1"/>
  <c r="N1345" i="1"/>
  <c r="O1345" i="1"/>
  <c r="P1345" i="1"/>
  <c r="Q1345" i="1"/>
  <c r="R1345" i="1"/>
  <c r="M1346" i="1"/>
  <c r="N1346" i="1"/>
  <c r="O1346" i="1"/>
  <c r="P1346" i="1"/>
  <c r="Q1346" i="1"/>
  <c r="R1346" i="1"/>
  <c r="M1347" i="1"/>
  <c r="N1347" i="1"/>
  <c r="O1347" i="1"/>
  <c r="P1347" i="1"/>
  <c r="Q1347" i="1"/>
  <c r="R1347" i="1"/>
  <c r="M1348" i="1"/>
  <c r="N1348" i="1"/>
  <c r="O1348" i="1"/>
  <c r="P1348" i="1"/>
  <c r="Q1348" i="1"/>
  <c r="R1348" i="1"/>
  <c r="M1349" i="1"/>
  <c r="N1349" i="1"/>
  <c r="O1349" i="1"/>
  <c r="P1349" i="1"/>
  <c r="Q1349" i="1"/>
  <c r="R1349" i="1"/>
  <c r="M1350" i="1"/>
  <c r="N1350" i="1"/>
  <c r="O1350" i="1"/>
  <c r="P1350" i="1"/>
  <c r="Q1350" i="1"/>
  <c r="R1350" i="1"/>
  <c r="M1351" i="1"/>
  <c r="N1351" i="1"/>
  <c r="O1351" i="1"/>
  <c r="P1351" i="1"/>
  <c r="Q1351" i="1"/>
  <c r="R1351" i="1"/>
  <c r="M1352" i="1"/>
  <c r="N1352" i="1"/>
  <c r="O1352" i="1"/>
  <c r="P1352" i="1"/>
  <c r="Q1352" i="1"/>
  <c r="R1352" i="1"/>
  <c r="M1353" i="1"/>
  <c r="N1353" i="1"/>
  <c r="O1353" i="1"/>
  <c r="P1353" i="1"/>
  <c r="Q1353" i="1"/>
  <c r="R1353" i="1"/>
  <c r="M1354" i="1"/>
  <c r="N1354" i="1"/>
  <c r="O1354" i="1"/>
  <c r="P1354" i="1"/>
  <c r="Q1354" i="1"/>
  <c r="R1354" i="1"/>
  <c r="M1355" i="1"/>
  <c r="N1355" i="1"/>
  <c r="O1355" i="1"/>
  <c r="P1355" i="1"/>
  <c r="Q1355" i="1"/>
  <c r="R1355" i="1"/>
  <c r="M1356" i="1"/>
  <c r="N1356" i="1"/>
  <c r="O1356" i="1"/>
  <c r="P1356" i="1"/>
  <c r="Q1356" i="1"/>
  <c r="R1356" i="1"/>
  <c r="M1357" i="1"/>
  <c r="N1357" i="1"/>
  <c r="O1357" i="1"/>
  <c r="P1357" i="1"/>
  <c r="Q1357" i="1"/>
  <c r="R1357" i="1"/>
  <c r="M1358" i="1"/>
  <c r="N1358" i="1"/>
  <c r="O1358" i="1"/>
  <c r="P1358" i="1"/>
  <c r="Q1358" i="1"/>
  <c r="R1358" i="1"/>
  <c r="M1359" i="1"/>
  <c r="N1359" i="1"/>
  <c r="O1359" i="1"/>
  <c r="P1359" i="1"/>
  <c r="Q1359" i="1"/>
  <c r="R1359" i="1"/>
  <c r="M1360" i="1"/>
  <c r="N1360" i="1"/>
  <c r="O1360" i="1"/>
  <c r="P1360" i="1"/>
  <c r="Q1360" i="1"/>
  <c r="R1360" i="1"/>
  <c r="M1361" i="1"/>
  <c r="N1361" i="1"/>
  <c r="O1361" i="1"/>
  <c r="P1361" i="1"/>
  <c r="Q1361" i="1"/>
  <c r="R1361" i="1"/>
  <c r="M1362" i="1"/>
  <c r="N1362" i="1"/>
  <c r="O1362" i="1"/>
  <c r="P1362" i="1"/>
  <c r="Q1362" i="1"/>
  <c r="R1362" i="1"/>
  <c r="M1363" i="1"/>
  <c r="N1363" i="1"/>
  <c r="O1363" i="1"/>
  <c r="P1363" i="1"/>
  <c r="Q1363" i="1"/>
  <c r="R1363" i="1"/>
  <c r="M1364" i="1"/>
  <c r="N1364" i="1"/>
  <c r="O1364" i="1"/>
  <c r="P1364" i="1"/>
  <c r="Q1364" i="1"/>
  <c r="R1364" i="1"/>
  <c r="M1365" i="1"/>
  <c r="N1365" i="1"/>
  <c r="O1365" i="1"/>
  <c r="P1365" i="1"/>
  <c r="Q1365" i="1"/>
  <c r="R1365" i="1"/>
  <c r="M1366" i="1"/>
  <c r="N1366" i="1"/>
  <c r="O1366" i="1"/>
  <c r="P1366" i="1"/>
  <c r="Q1366" i="1"/>
  <c r="R1366" i="1"/>
  <c r="M1367" i="1"/>
  <c r="N1367" i="1"/>
  <c r="O1367" i="1"/>
  <c r="P1367" i="1"/>
  <c r="Q1367" i="1"/>
  <c r="R1367" i="1"/>
  <c r="M1368" i="1"/>
  <c r="N1368" i="1"/>
  <c r="O1368" i="1"/>
  <c r="P1368" i="1"/>
  <c r="Q1368" i="1"/>
  <c r="R1368" i="1"/>
  <c r="M1369" i="1"/>
  <c r="N1369" i="1"/>
  <c r="O1369" i="1"/>
  <c r="P1369" i="1"/>
  <c r="Q1369" i="1"/>
  <c r="R1369" i="1"/>
  <c r="M1370" i="1"/>
  <c r="N1370" i="1"/>
  <c r="O1370" i="1"/>
  <c r="P1370" i="1"/>
  <c r="Q1370" i="1"/>
  <c r="R1370" i="1"/>
  <c r="M1371" i="1"/>
  <c r="N1371" i="1"/>
  <c r="O1371" i="1"/>
  <c r="P1371" i="1"/>
  <c r="Q1371" i="1"/>
  <c r="R1371" i="1"/>
  <c r="M1372" i="1"/>
  <c r="N1372" i="1"/>
  <c r="O1372" i="1"/>
  <c r="P1372" i="1"/>
  <c r="Q1372" i="1"/>
  <c r="R1372" i="1"/>
  <c r="M1373" i="1"/>
  <c r="N1373" i="1"/>
  <c r="O1373" i="1"/>
  <c r="P1373" i="1"/>
  <c r="Q1373" i="1"/>
  <c r="R1373" i="1"/>
  <c r="M1374" i="1"/>
  <c r="N1374" i="1"/>
  <c r="O1374" i="1"/>
  <c r="P1374" i="1"/>
  <c r="Q1374" i="1"/>
  <c r="R1374" i="1"/>
  <c r="M1375" i="1"/>
  <c r="N1375" i="1"/>
  <c r="O1375" i="1"/>
  <c r="P1375" i="1"/>
  <c r="Q1375" i="1"/>
  <c r="R1375" i="1"/>
  <c r="M1376" i="1"/>
  <c r="N1376" i="1"/>
  <c r="O1376" i="1"/>
  <c r="P1376" i="1"/>
  <c r="Q1376" i="1"/>
  <c r="R1376" i="1"/>
  <c r="M1377" i="1"/>
  <c r="N1377" i="1"/>
  <c r="O1377" i="1"/>
  <c r="P1377" i="1"/>
  <c r="Q1377" i="1"/>
  <c r="R1377" i="1"/>
  <c r="M1378" i="1"/>
  <c r="N1378" i="1"/>
  <c r="O1378" i="1"/>
  <c r="P1378" i="1"/>
  <c r="Q1378" i="1"/>
  <c r="R1378" i="1"/>
  <c r="M1379" i="1"/>
  <c r="N1379" i="1"/>
  <c r="O1379" i="1"/>
  <c r="P1379" i="1"/>
  <c r="Q1379" i="1"/>
  <c r="R1379" i="1"/>
  <c r="M1380" i="1"/>
  <c r="N1380" i="1"/>
  <c r="O1380" i="1"/>
  <c r="P1380" i="1"/>
  <c r="Q1380" i="1"/>
  <c r="R1380" i="1"/>
  <c r="M1381" i="1"/>
  <c r="N1381" i="1"/>
  <c r="O1381" i="1"/>
  <c r="P1381" i="1"/>
  <c r="Q1381" i="1"/>
  <c r="R1381" i="1"/>
  <c r="M1382" i="1"/>
  <c r="N1382" i="1"/>
  <c r="O1382" i="1"/>
  <c r="P1382" i="1"/>
  <c r="Q1382" i="1"/>
  <c r="R1382" i="1"/>
  <c r="M1383" i="1"/>
  <c r="N1383" i="1"/>
  <c r="O1383" i="1"/>
  <c r="P1383" i="1"/>
  <c r="Q1383" i="1"/>
  <c r="R1383" i="1"/>
  <c r="M1384" i="1"/>
  <c r="N1384" i="1"/>
  <c r="O1384" i="1"/>
  <c r="P1384" i="1"/>
  <c r="Q1384" i="1"/>
  <c r="R1384" i="1"/>
  <c r="M1385" i="1"/>
  <c r="N1385" i="1"/>
  <c r="O1385" i="1"/>
  <c r="P1385" i="1"/>
  <c r="Q1385" i="1"/>
  <c r="R1385" i="1"/>
  <c r="M1386" i="1"/>
  <c r="N1386" i="1"/>
  <c r="O1386" i="1"/>
  <c r="P1386" i="1"/>
  <c r="Q1386" i="1"/>
  <c r="R1386" i="1"/>
  <c r="M1387" i="1"/>
  <c r="N1387" i="1"/>
  <c r="O1387" i="1"/>
  <c r="P1387" i="1"/>
  <c r="Q1387" i="1"/>
  <c r="R1387" i="1"/>
  <c r="M1388" i="1"/>
  <c r="N1388" i="1"/>
  <c r="O1388" i="1"/>
  <c r="P1388" i="1"/>
  <c r="Q1388" i="1"/>
  <c r="R1388" i="1"/>
  <c r="M1389" i="1"/>
  <c r="N1389" i="1"/>
  <c r="O1389" i="1"/>
  <c r="P1389" i="1"/>
  <c r="Q1389" i="1"/>
  <c r="R1389" i="1"/>
  <c r="M1390" i="1"/>
  <c r="N1390" i="1"/>
  <c r="O1390" i="1"/>
  <c r="P1390" i="1"/>
  <c r="Q1390" i="1"/>
  <c r="R1390" i="1"/>
  <c r="M1391" i="1"/>
  <c r="N1391" i="1"/>
  <c r="O1391" i="1"/>
  <c r="P1391" i="1"/>
  <c r="Q1391" i="1"/>
  <c r="R1391" i="1"/>
  <c r="M1392" i="1"/>
  <c r="N1392" i="1"/>
  <c r="O1392" i="1"/>
  <c r="P1392" i="1"/>
  <c r="Q1392" i="1"/>
  <c r="R1392" i="1"/>
  <c r="M1393" i="1"/>
  <c r="N1393" i="1"/>
  <c r="O1393" i="1"/>
  <c r="P1393" i="1"/>
  <c r="Q1393" i="1"/>
  <c r="R1393" i="1"/>
  <c r="M1394" i="1"/>
  <c r="N1394" i="1"/>
  <c r="O1394" i="1"/>
  <c r="P1394" i="1"/>
  <c r="Q1394" i="1"/>
  <c r="R1394" i="1"/>
  <c r="M1395" i="1"/>
  <c r="N1395" i="1"/>
  <c r="O1395" i="1"/>
  <c r="P1395" i="1"/>
  <c r="Q1395" i="1"/>
  <c r="R1395" i="1"/>
  <c r="M1396" i="1"/>
  <c r="N1396" i="1"/>
  <c r="O1396" i="1"/>
  <c r="P1396" i="1"/>
  <c r="Q1396" i="1"/>
  <c r="R1396" i="1"/>
  <c r="M1397" i="1"/>
  <c r="N1397" i="1"/>
  <c r="O1397" i="1"/>
  <c r="P1397" i="1"/>
  <c r="Q1397" i="1"/>
  <c r="R1397" i="1"/>
  <c r="M1398" i="1"/>
  <c r="N1398" i="1"/>
  <c r="O1398" i="1"/>
  <c r="P1398" i="1"/>
  <c r="Q1398" i="1"/>
  <c r="R1398" i="1"/>
  <c r="M1399" i="1"/>
  <c r="N1399" i="1"/>
  <c r="O1399" i="1"/>
  <c r="P1399" i="1"/>
  <c r="Q1399" i="1"/>
  <c r="R1399" i="1"/>
  <c r="M1400" i="1"/>
  <c r="N1400" i="1"/>
  <c r="O1400" i="1"/>
  <c r="P1400" i="1"/>
  <c r="Q1400" i="1"/>
  <c r="R1400" i="1"/>
  <c r="M1401" i="1"/>
  <c r="N1401" i="1"/>
  <c r="O1401" i="1"/>
  <c r="P1401" i="1"/>
  <c r="Q1401" i="1"/>
  <c r="R1401" i="1"/>
  <c r="M1402" i="1"/>
  <c r="N1402" i="1"/>
  <c r="O1402" i="1"/>
  <c r="P1402" i="1"/>
  <c r="Q1402" i="1"/>
  <c r="R1402" i="1"/>
  <c r="M1403" i="1"/>
  <c r="N1403" i="1"/>
  <c r="O1403" i="1"/>
  <c r="P1403" i="1"/>
  <c r="Q1403" i="1"/>
  <c r="R1403" i="1"/>
  <c r="M1404" i="1"/>
  <c r="N1404" i="1"/>
  <c r="O1404" i="1"/>
  <c r="P1404" i="1"/>
  <c r="Q1404" i="1"/>
  <c r="R1404" i="1"/>
  <c r="M1405" i="1"/>
  <c r="N1405" i="1"/>
  <c r="O1405" i="1"/>
  <c r="P1405" i="1"/>
  <c r="Q1405" i="1"/>
  <c r="R1405" i="1"/>
  <c r="M1406" i="1"/>
  <c r="N1406" i="1"/>
  <c r="O1406" i="1"/>
  <c r="P1406" i="1"/>
  <c r="Q1406" i="1"/>
  <c r="R1406" i="1"/>
  <c r="M1407" i="1"/>
  <c r="N1407" i="1"/>
  <c r="O1407" i="1"/>
  <c r="P1407" i="1"/>
  <c r="Q1407" i="1"/>
  <c r="R1407" i="1"/>
  <c r="M1408" i="1"/>
  <c r="N1408" i="1"/>
  <c r="O1408" i="1"/>
  <c r="P1408" i="1"/>
  <c r="Q1408" i="1"/>
  <c r="R1408" i="1"/>
  <c r="M1409" i="1"/>
  <c r="N1409" i="1"/>
  <c r="O1409" i="1"/>
  <c r="P1409" i="1"/>
  <c r="Q1409" i="1"/>
  <c r="R1409" i="1"/>
  <c r="M1410" i="1"/>
  <c r="N1410" i="1"/>
  <c r="O1410" i="1"/>
  <c r="P1410" i="1"/>
  <c r="Q1410" i="1"/>
  <c r="R1410" i="1"/>
  <c r="M1411" i="1"/>
  <c r="N1411" i="1"/>
  <c r="O1411" i="1"/>
  <c r="P1411" i="1"/>
  <c r="Q1411" i="1"/>
  <c r="R1411" i="1"/>
  <c r="M1412" i="1"/>
  <c r="N1412" i="1"/>
  <c r="O1412" i="1"/>
  <c r="P1412" i="1"/>
  <c r="Q1412" i="1"/>
  <c r="R1412" i="1"/>
  <c r="M1413" i="1"/>
  <c r="N1413" i="1"/>
  <c r="O1413" i="1"/>
  <c r="P1413" i="1"/>
  <c r="Q1413" i="1"/>
  <c r="R1413" i="1"/>
  <c r="M1414" i="1"/>
  <c r="N1414" i="1"/>
  <c r="O1414" i="1"/>
  <c r="P1414" i="1"/>
  <c r="Q1414" i="1"/>
  <c r="R1414" i="1"/>
  <c r="M1415" i="1"/>
  <c r="N1415" i="1"/>
  <c r="O1415" i="1"/>
  <c r="P1415" i="1"/>
  <c r="Q1415" i="1"/>
  <c r="R1415" i="1"/>
  <c r="M1416" i="1"/>
  <c r="N1416" i="1"/>
  <c r="O1416" i="1"/>
  <c r="P1416" i="1"/>
  <c r="Q1416" i="1"/>
  <c r="R1416" i="1"/>
  <c r="M1417" i="1"/>
  <c r="N1417" i="1"/>
  <c r="O1417" i="1"/>
  <c r="P1417" i="1"/>
  <c r="Q1417" i="1"/>
  <c r="R1417" i="1"/>
  <c r="M1418" i="1"/>
  <c r="N1418" i="1"/>
  <c r="O1418" i="1"/>
  <c r="P1418" i="1"/>
  <c r="Q1418" i="1"/>
  <c r="R1418" i="1"/>
  <c r="M1419" i="1"/>
  <c r="N1419" i="1"/>
  <c r="O1419" i="1"/>
  <c r="P1419" i="1"/>
  <c r="Q1419" i="1"/>
  <c r="R1419" i="1"/>
  <c r="M1420" i="1"/>
  <c r="N1420" i="1"/>
  <c r="O1420" i="1"/>
  <c r="P1420" i="1"/>
  <c r="Q1420" i="1"/>
  <c r="R1420" i="1"/>
  <c r="M1421" i="1"/>
  <c r="N1421" i="1"/>
  <c r="O1421" i="1"/>
  <c r="P1421" i="1"/>
  <c r="Q1421" i="1"/>
  <c r="R1421" i="1"/>
  <c r="M1422" i="1"/>
  <c r="N1422" i="1"/>
  <c r="O1422" i="1"/>
  <c r="P1422" i="1"/>
  <c r="Q1422" i="1"/>
  <c r="R1422" i="1"/>
  <c r="M1423" i="1"/>
  <c r="N1423" i="1"/>
  <c r="O1423" i="1"/>
  <c r="P1423" i="1"/>
  <c r="Q1423" i="1"/>
  <c r="R1423" i="1"/>
  <c r="M1424" i="1"/>
  <c r="N1424" i="1"/>
  <c r="O1424" i="1"/>
  <c r="P1424" i="1"/>
  <c r="Q1424" i="1"/>
  <c r="R1424" i="1"/>
  <c r="M1425" i="1"/>
  <c r="N1425" i="1"/>
  <c r="O1425" i="1"/>
  <c r="P1425" i="1"/>
  <c r="Q1425" i="1"/>
  <c r="R1425" i="1"/>
  <c r="M1426" i="1"/>
  <c r="N1426" i="1"/>
  <c r="O1426" i="1"/>
  <c r="P1426" i="1"/>
  <c r="Q1426" i="1"/>
  <c r="R1426" i="1"/>
  <c r="M1427" i="1"/>
  <c r="N1427" i="1"/>
  <c r="O1427" i="1"/>
  <c r="P1427" i="1"/>
  <c r="Q1427" i="1"/>
  <c r="R1427" i="1"/>
  <c r="M1428" i="1"/>
  <c r="N1428" i="1"/>
  <c r="O1428" i="1"/>
  <c r="P1428" i="1"/>
  <c r="Q1428" i="1"/>
  <c r="R1428" i="1"/>
  <c r="M1429" i="1"/>
  <c r="N1429" i="1"/>
  <c r="O1429" i="1"/>
  <c r="P1429" i="1"/>
  <c r="Q1429" i="1"/>
  <c r="R1429" i="1"/>
  <c r="M1430" i="1"/>
  <c r="N1430" i="1"/>
  <c r="O1430" i="1"/>
  <c r="P1430" i="1"/>
  <c r="Q1430" i="1"/>
  <c r="R1430" i="1"/>
  <c r="M1431" i="1"/>
  <c r="N1431" i="1"/>
  <c r="O1431" i="1"/>
  <c r="P1431" i="1"/>
  <c r="Q1431" i="1"/>
  <c r="R1431" i="1"/>
  <c r="M1432" i="1"/>
  <c r="N1432" i="1"/>
  <c r="O1432" i="1"/>
  <c r="P1432" i="1"/>
  <c r="Q1432" i="1"/>
  <c r="R1432" i="1"/>
  <c r="M1433" i="1"/>
  <c r="N1433" i="1"/>
  <c r="O1433" i="1"/>
  <c r="P1433" i="1"/>
  <c r="Q1433" i="1"/>
  <c r="R1433" i="1"/>
  <c r="M1434" i="1"/>
  <c r="N1434" i="1"/>
  <c r="O1434" i="1"/>
  <c r="P1434" i="1"/>
  <c r="Q1434" i="1"/>
  <c r="R1434" i="1"/>
  <c r="M1435" i="1"/>
  <c r="N1435" i="1"/>
  <c r="O1435" i="1"/>
  <c r="P1435" i="1"/>
  <c r="Q1435" i="1"/>
  <c r="R1435" i="1"/>
  <c r="M1436" i="1"/>
  <c r="N1436" i="1"/>
  <c r="O1436" i="1"/>
  <c r="P1436" i="1"/>
  <c r="Q1436" i="1"/>
  <c r="R1436" i="1"/>
  <c r="M1437" i="1"/>
  <c r="N1437" i="1"/>
  <c r="O1437" i="1"/>
  <c r="P1437" i="1"/>
  <c r="Q1437" i="1"/>
  <c r="R1437" i="1"/>
  <c r="M1438" i="1"/>
  <c r="N1438" i="1"/>
  <c r="O1438" i="1"/>
  <c r="P1438" i="1"/>
  <c r="Q1438" i="1"/>
  <c r="R1438" i="1"/>
  <c r="M1439" i="1"/>
  <c r="N1439" i="1"/>
  <c r="O1439" i="1"/>
  <c r="P1439" i="1"/>
  <c r="Q1439" i="1"/>
  <c r="R1439" i="1"/>
  <c r="M1440" i="1"/>
  <c r="N1440" i="1"/>
  <c r="O1440" i="1"/>
  <c r="P1440" i="1"/>
  <c r="Q1440" i="1"/>
  <c r="R1440" i="1"/>
  <c r="M1441" i="1"/>
  <c r="N1441" i="1"/>
  <c r="O1441" i="1"/>
  <c r="P1441" i="1"/>
  <c r="Q1441" i="1"/>
  <c r="R1441" i="1"/>
  <c r="M1442" i="1"/>
  <c r="N1442" i="1"/>
  <c r="O1442" i="1"/>
  <c r="P1442" i="1"/>
  <c r="Q1442" i="1"/>
  <c r="R1442" i="1"/>
  <c r="M1443" i="1"/>
  <c r="N1443" i="1"/>
  <c r="O1443" i="1"/>
  <c r="P1443" i="1"/>
  <c r="Q1443" i="1"/>
  <c r="R1443" i="1"/>
  <c r="M1444" i="1"/>
  <c r="N1444" i="1"/>
  <c r="O1444" i="1"/>
  <c r="P1444" i="1"/>
  <c r="Q1444" i="1"/>
  <c r="R1444" i="1"/>
  <c r="M1445" i="1"/>
  <c r="N1445" i="1"/>
  <c r="O1445" i="1"/>
  <c r="P1445" i="1"/>
  <c r="Q1445" i="1"/>
  <c r="R1445" i="1"/>
  <c r="M1446" i="1"/>
  <c r="N1446" i="1"/>
  <c r="O1446" i="1"/>
  <c r="P1446" i="1"/>
  <c r="Q1446" i="1"/>
  <c r="R1446" i="1"/>
  <c r="M1447" i="1"/>
  <c r="N1447" i="1"/>
  <c r="O1447" i="1"/>
  <c r="P1447" i="1"/>
  <c r="Q1447" i="1"/>
  <c r="R1447" i="1"/>
  <c r="M1448" i="1"/>
  <c r="N1448" i="1"/>
  <c r="O1448" i="1"/>
  <c r="P1448" i="1"/>
  <c r="Q1448" i="1"/>
  <c r="R1448" i="1"/>
  <c r="M1449" i="1"/>
  <c r="N1449" i="1"/>
  <c r="O1449" i="1"/>
  <c r="P1449" i="1"/>
  <c r="Q1449" i="1"/>
  <c r="R1449" i="1"/>
  <c r="M1450" i="1"/>
  <c r="N1450" i="1"/>
  <c r="O1450" i="1"/>
  <c r="P1450" i="1"/>
  <c r="Q1450" i="1"/>
  <c r="R1450" i="1"/>
  <c r="M1451" i="1"/>
  <c r="N1451" i="1"/>
  <c r="O1451" i="1"/>
  <c r="P1451" i="1"/>
  <c r="Q1451" i="1"/>
  <c r="R1451" i="1"/>
  <c r="M1452" i="1"/>
  <c r="N1452" i="1"/>
  <c r="O1452" i="1"/>
  <c r="P1452" i="1"/>
  <c r="Q1452" i="1"/>
  <c r="R1452" i="1"/>
  <c r="M1453" i="1"/>
  <c r="N1453" i="1"/>
  <c r="O1453" i="1"/>
  <c r="P1453" i="1"/>
  <c r="Q1453" i="1"/>
  <c r="R1453" i="1"/>
  <c r="M1454" i="1"/>
  <c r="N1454" i="1"/>
  <c r="O1454" i="1"/>
  <c r="P1454" i="1"/>
  <c r="Q1454" i="1"/>
  <c r="R1454" i="1"/>
  <c r="M1455" i="1"/>
  <c r="N1455" i="1"/>
  <c r="O1455" i="1"/>
  <c r="P1455" i="1"/>
  <c r="Q1455" i="1"/>
  <c r="R1455" i="1"/>
  <c r="M1456" i="1"/>
  <c r="N1456" i="1"/>
  <c r="O1456" i="1"/>
  <c r="P1456" i="1"/>
  <c r="Q1456" i="1"/>
  <c r="R1456" i="1"/>
  <c r="M1457" i="1"/>
  <c r="N1457" i="1"/>
  <c r="O1457" i="1"/>
  <c r="P1457" i="1"/>
  <c r="Q1457" i="1"/>
  <c r="R1457" i="1"/>
  <c r="M1458" i="1"/>
  <c r="N1458" i="1"/>
  <c r="O1458" i="1"/>
  <c r="P1458" i="1"/>
  <c r="Q1458" i="1"/>
  <c r="R1458" i="1"/>
  <c r="M1459" i="1"/>
  <c r="N1459" i="1"/>
  <c r="O1459" i="1"/>
  <c r="P1459" i="1"/>
  <c r="Q1459" i="1"/>
  <c r="R1459" i="1"/>
  <c r="M1460" i="1"/>
  <c r="N1460" i="1"/>
  <c r="O1460" i="1"/>
  <c r="P1460" i="1"/>
  <c r="Q1460" i="1"/>
  <c r="R1460" i="1"/>
  <c r="M1461" i="1"/>
  <c r="N1461" i="1"/>
  <c r="O1461" i="1"/>
  <c r="P1461" i="1"/>
  <c r="Q1461" i="1"/>
  <c r="R1461" i="1"/>
  <c r="M1462" i="1"/>
  <c r="N1462" i="1"/>
  <c r="O1462" i="1"/>
  <c r="P1462" i="1"/>
  <c r="Q1462" i="1"/>
  <c r="R1462" i="1"/>
  <c r="M1463" i="1"/>
  <c r="N1463" i="1"/>
  <c r="O1463" i="1"/>
  <c r="P1463" i="1"/>
  <c r="Q1463" i="1"/>
  <c r="R1463" i="1"/>
  <c r="M1464" i="1"/>
  <c r="N1464" i="1"/>
  <c r="O1464" i="1"/>
  <c r="P1464" i="1"/>
  <c r="Q1464" i="1"/>
  <c r="R1464" i="1"/>
  <c r="M1465" i="1"/>
  <c r="N1465" i="1"/>
  <c r="O1465" i="1"/>
  <c r="P1465" i="1"/>
  <c r="Q1465" i="1"/>
  <c r="R1465" i="1"/>
  <c r="M1466" i="1"/>
  <c r="N1466" i="1"/>
  <c r="O1466" i="1"/>
  <c r="P1466" i="1"/>
  <c r="Q1466" i="1"/>
  <c r="R1466" i="1"/>
  <c r="M1467" i="1"/>
  <c r="N1467" i="1"/>
  <c r="O1467" i="1"/>
  <c r="P1467" i="1"/>
  <c r="Q1467" i="1"/>
  <c r="R1467" i="1"/>
  <c r="M1468" i="1"/>
  <c r="N1468" i="1"/>
  <c r="O1468" i="1"/>
  <c r="P1468" i="1"/>
  <c r="Q1468" i="1"/>
  <c r="R1468" i="1"/>
  <c r="M1469" i="1"/>
  <c r="N1469" i="1"/>
  <c r="O1469" i="1"/>
  <c r="P1469" i="1"/>
  <c r="Q1469" i="1"/>
  <c r="R1469" i="1"/>
  <c r="M1470" i="1"/>
  <c r="N1470" i="1"/>
  <c r="O1470" i="1"/>
  <c r="P1470" i="1"/>
  <c r="Q1470" i="1"/>
  <c r="R1470" i="1"/>
  <c r="M1471" i="1"/>
  <c r="N1471" i="1"/>
  <c r="O1471" i="1"/>
  <c r="P1471" i="1"/>
  <c r="Q1471" i="1"/>
  <c r="R1471" i="1"/>
  <c r="M1472" i="1"/>
  <c r="N1472" i="1"/>
  <c r="O1472" i="1"/>
  <c r="P1472" i="1"/>
  <c r="Q1472" i="1"/>
  <c r="R1472" i="1"/>
  <c r="M1473" i="1"/>
  <c r="N1473" i="1"/>
  <c r="O1473" i="1"/>
  <c r="P1473" i="1"/>
  <c r="Q1473" i="1"/>
  <c r="R1473" i="1"/>
  <c r="M1474" i="1"/>
  <c r="N1474" i="1"/>
  <c r="O1474" i="1"/>
  <c r="P1474" i="1"/>
  <c r="Q1474" i="1"/>
  <c r="R1474" i="1"/>
  <c r="M1475" i="1"/>
  <c r="N1475" i="1"/>
  <c r="O1475" i="1"/>
  <c r="P1475" i="1"/>
  <c r="Q1475" i="1"/>
  <c r="R1475" i="1"/>
  <c r="M1476" i="1"/>
  <c r="N1476" i="1"/>
  <c r="O1476" i="1"/>
  <c r="P1476" i="1"/>
  <c r="Q1476" i="1"/>
  <c r="R1476" i="1"/>
  <c r="M1477" i="1"/>
  <c r="N1477" i="1"/>
  <c r="O1477" i="1"/>
  <c r="P1477" i="1"/>
  <c r="Q1477" i="1"/>
  <c r="R1477" i="1"/>
  <c r="M1478" i="1"/>
  <c r="N1478" i="1"/>
  <c r="O1478" i="1"/>
  <c r="P1478" i="1"/>
  <c r="Q1478" i="1"/>
  <c r="R1478" i="1"/>
  <c r="M1479" i="1"/>
  <c r="N1479" i="1"/>
  <c r="O1479" i="1"/>
  <c r="P1479" i="1"/>
  <c r="Q1479" i="1"/>
  <c r="R1479" i="1"/>
  <c r="M1480" i="1"/>
  <c r="N1480" i="1"/>
  <c r="O1480" i="1"/>
  <c r="P1480" i="1"/>
  <c r="Q1480" i="1"/>
  <c r="R1480" i="1"/>
  <c r="M1481" i="1"/>
  <c r="N1481" i="1"/>
  <c r="O1481" i="1"/>
  <c r="P1481" i="1"/>
  <c r="Q1481" i="1"/>
  <c r="R1481" i="1"/>
  <c r="M1482" i="1"/>
  <c r="N1482" i="1"/>
  <c r="O1482" i="1"/>
  <c r="P1482" i="1"/>
  <c r="Q1482" i="1"/>
  <c r="R1482" i="1"/>
  <c r="M1483" i="1"/>
  <c r="N1483" i="1"/>
  <c r="O1483" i="1"/>
  <c r="P1483" i="1"/>
  <c r="Q1483" i="1"/>
  <c r="R1483" i="1"/>
  <c r="M1484" i="1"/>
  <c r="N1484" i="1"/>
  <c r="O1484" i="1"/>
  <c r="P1484" i="1"/>
  <c r="Q1484" i="1"/>
  <c r="R1484" i="1"/>
  <c r="M1485" i="1"/>
  <c r="N1485" i="1"/>
  <c r="O1485" i="1"/>
  <c r="P1485" i="1"/>
  <c r="Q1485" i="1"/>
  <c r="R1485" i="1"/>
  <c r="M1486" i="1"/>
  <c r="N1486" i="1"/>
  <c r="O1486" i="1"/>
  <c r="P1486" i="1"/>
  <c r="Q1486" i="1"/>
  <c r="R1486" i="1"/>
  <c r="M1487" i="1"/>
  <c r="N1487" i="1"/>
  <c r="O1487" i="1"/>
  <c r="P1487" i="1"/>
  <c r="Q1487" i="1"/>
  <c r="R1487" i="1"/>
  <c r="M1488" i="1"/>
  <c r="N1488" i="1"/>
  <c r="O1488" i="1"/>
  <c r="P1488" i="1"/>
  <c r="Q1488" i="1"/>
  <c r="R1488" i="1"/>
  <c r="M1489" i="1"/>
  <c r="N1489" i="1"/>
  <c r="O1489" i="1"/>
  <c r="P1489" i="1"/>
  <c r="Q1489" i="1"/>
  <c r="R1489" i="1"/>
  <c r="M1490" i="1"/>
  <c r="N1490" i="1"/>
  <c r="O1490" i="1"/>
  <c r="P1490" i="1"/>
  <c r="Q1490" i="1"/>
  <c r="R1490" i="1"/>
  <c r="M1491" i="1"/>
  <c r="N1491" i="1"/>
  <c r="O1491" i="1"/>
  <c r="P1491" i="1"/>
  <c r="Q1491" i="1"/>
  <c r="R1491" i="1"/>
  <c r="M1492" i="1"/>
  <c r="N1492" i="1"/>
  <c r="O1492" i="1"/>
  <c r="P1492" i="1"/>
  <c r="Q1492" i="1"/>
  <c r="R1492" i="1"/>
  <c r="M1493" i="1"/>
  <c r="N1493" i="1"/>
  <c r="O1493" i="1"/>
  <c r="P1493" i="1"/>
  <c r="Q1493" i="1"/>
  <c r="R1493" i="1"/>
  <c r="M1494" i="1"/>
  <c r="N1494" i="1"/>
  <c r="O1494" i="1"/>
  <c r="P1494" i="1"/>
  <c r="Q1494" i="1"/>
  <c r="R1494" i="1"/>
  <c r="M1495" i="1"/>
  <c r="N1495" i="1"/>
  <c r="O1495" i="1"/>
  <c r="P1495" i="1"/>
  <c r="Q1495" i="1"/>
  <c r="R1495" i="1"/>
  <c r="M1496" i="1"/>
  <c r="N1496" i="1"/>
  <c r="O1496" i="1"/>
  <c r="P1496" i="1"/>
  <c r="Q1496" i="1"/>
  <c r="R1496" i="1"/>
  <c r="M1497" i="1"/>
  <c r="N1497" i="1"/>
  <c r="O1497" i="1"/>
  <c r="P1497" i="1"/>
  <c r="Q1497" i="1"/>
  <c r="R1497" i="1"/>
  <c r="M1498" i="1"/>
  <c r="N1498" i="1"/>
  <c r="O1498" i="1"/>
  <c r="P1498" i="1"/>
  <c r="Q1498" i="1"/>
  <c r="R1498" i="1"/>
  <c r="M1499" i="1"/>
  <c r="N1499" i="1"/>
  <c r="O1499" i="1"/>
  <c r="P1499" i="1"/>
  <c r="Q1499" i="1"/>
  <c r="R1499" i="1"/>
  <c r="M1500" i="1"/>
  <c r="N1500" i="1"/>
  <c r="O1500" i="1"/>
  <c r="P1500" i="1"/>
  <c r="Q1500" i="1"/>
  <c r="R1500" i="1"/>
  <c r="M1501" i="1"/>
  <c r="N1501" i="1"/>
  <c r="O1501" i="1"/>
  <c r="P1501" i="1"/>
  <c r="Q1501" i="1"/>
  <c r="R1501" i="1"/>
  <c r="M1502" i="1"/>
  <c r="N1502" i="1"/>
  <c r="O1502" i="1"/>
  <c r="P1502" i="1"/>
  <c r="Q1502" i="1"/>
  <c r="R1502" i="1"/>
  <c r="M1503" i="1"/>
  <c r="N1503" i="1"/>
  <c r="O1503" i="1"/>
  <c r="P1503" i="1"/>
  <c r="Q1503" i="1"/>
  <c r="R1503" i="1"/>
  <c r="M1504" i="1"/>
  <c r="N1504" i="1"/>
  <c r="O1504" i="1"/>
  <c r="P1504" i="1"/>
  <c r="Q1504" i="1"/>
  <c r="R1504" i="1"/>
  <c r="M1505" i="1"/>
  <c r="N1505" i="1"/>
  <c r="O1505" i="1"/>
  <c r="P1505" i="1"/>
  <c r="Q1505" i="1"/>
  <c r="R1505" i="1"/>
  <c r="M1506" i="1"/>
  <c r="N1506" i="1"/>
  <c r="O1506" i="1"/>
  <c r="P1506" i="1"/>
  <c r="Q1506" i="1"/>
  <c r="R1506" i="1"/>
  <c r="M1507" i="1"/>
  <c r="N1507" i="1"/>
  <c r="O1507" i="1"/>
  <c r="P1507" i="1"/>
  <c r="Q1507" i="1"/>
  <c r="R1507" i="1"/>
  <c r="M1508" i="1"/>
  <c r="N1508" i="1"/>
  <c r="O1508" i="1"/>
  <c r="P1508" i="1"/>
  <c r="Q1508" i="1"/>
  <c r="R1508" i="1"/>
  <c r="M1509" i="1"/>
  <c r="N1509" i="1"/>
  <c r="O1509" i="1"/>
  <c r="P1509" i="1"/>
  <c r="Q1509" i="1"/>
  <c r="R1509" i="1"/>
  <c r="M1510" i="1"/>
  <c r="N1510" i="1"/>
  <c r="O1510" i="1"/>
  <c r="P1510" i="1"/>
  <c r="Q1510" i="1"/>
  <c r="R1510" i="1"/>
  <c r="M1511" i="1"/>
  <c r="N1511" i="1"/>
  <c r="O1511" i="1"/>
  <c r="P1511" i="1"/>
  <c r="Q1511" i="1"/>
  <c r="R1511" i="1"/>
  <c r="M1512" i="1"/>
  <c r="N1512" i="1"/>
  <c r="O1512" i="1"/>
  <c r="P1512" i="1"/>
  <c r="Q1512" i="1"/>
  <c r="R1512" i="1"/>
  <c r="M1513" i="1"/>
  <c r="N1513" i="1"/>
  <c r="O1513" i="1"/>
  <c r="P1513" i="1"/>
  <c r="Q1513" i="1"/>
  <c r="R1513" i="1"/>
  <c r="M1514" i="1"/>
  <c r="N1514" i="1"/>
  <c r="O1514" i="1"/>
  <c r="P1514" i="1"/>
  <c r="Q1514" i="1"/>
  <c r="R1514" i="1"/>
  <c r="M1515" i="1"/>
  <c r="N1515" i="1"/>
  <c r="O1515" i="1"/>
  <c r="P1515" i="1"/>
  <c r="Q1515" i="1"/>
  <c r="R1515" i="1"/>
  <c r="M1516" i="1"/>
  <c r="N1516" i="1"/>
  <c r="O1516" i="1"/>
  <c r="P1516" i="1"/>
  <c r="Q1516" i="1"/>
  <c r="R1516" i="1"/>
  <c r="M1517" i="1"/>
  <c r="N1517" i="1"/>
  <c r="O1517" i="1"/>
  <c r="P1517" i="1"/>
  <c r="Q1517" i="1"/>
  <c r="R1517" i="1"/>
  <c r="M1518" i="1"/>
  <c r="N1518" i="1"/>
  <c r="O1518" i="1"/>
  <c r="P1518" i="1"/>
  <c r="Q1518" i="1"/>
  <c r="R1518" i="1"/>
  <c r="M1519" i="1"/>
  <c r="N1519" i="1"/>
  <c r="O1519" i="1"/>
  <c r="P1519" i="1"/>
  <c r="Q1519" i="1"/>
  <c r="R1519" i="1"/>
  <c r="M1520" i="1"/>
  <c r="N1520" i="1"/>
  <c r="O1520" i="1"/>
  <c r="P1520" i="1"/>
  <c r="Q1520" i="1"/>
  <c r="R1520" i="1"/>
  <c r="M1521" i="1"/>
  <c r="N1521" i="1"/>
  <c r="O1521" i="1"/>
  <c r="P1521" i="1"/>
  <c r="Q1521" i="1"/>
  <c r="R1521" i="1"/>
  <c r="M1522" i="1"/>
  <c r="N1522" i="1"/>
  <c r="O1522" i="1"/>
  <c r="P1522" i="1"/>
  <c r="Q1522" i="1"/>
  <c r="R1522" i="1"/>
  <c r="M1523" i="1"/>
  <c r="N1523" i="1"/>
  <c r="O1523" i="1"/>
  <c r="P1523" i="1"/>
  <c r="Q1523" i="1"/>
  <c r="R1523" i="1"/>
  <c r="M1524" i="1"/>
  <c r="N1524" i="1"/>
  <c r="O1524" i="1"/>
  <c r="P1524" i="1"/>
  <c r="Q1524" i="1"/>
  <c r="R1524" i="1"/>
  <c r="M1525" i="1"/>
  <c r="N1525" i="1"/>
  <c r="O1525" i="1"/>
  <c r="P1525" i="1"/>
  <c r="Q1525" i="1"/>
  <c r="R1525" i="1"/>
  <c r="M1526" i="1"/>
  <c r="N1526" i="1"/>
  <c r="O1526" i="1"/>
  <c r="P1526" i="1"/>
  <c r="Q1526" i="1"/>
  <c r="R1526" i="1"/>
  <c r="M1527" i="1"/>
  <c r="N1527" i="1"/>
  <c r="O1527" i="1"/>
  <c r="P1527" i="1"/>
  <c r="Q1527" i="1"/>
  <c r="R1527" i="1"/>
  <c r="M1528" i="1"/>
  <c r="N1528" i="1"/>
  <c r="O1528" i="1"/>
  <c r="P1528" i="1"/>
  <c r="Q1528" i="1"/>
  <c r="R1528" i="1"/>
  <c r="M1529" i="1"/>
  <c r="N1529" i="1"/>
  <c r="O1529" i="1"/>
  <c r="P1529" i="1"/>
  <c r="Q1529" i="1"/>
  <c r="R1529" i="1"/>
  <c r="M1530" i="1"/>
  <c r="N1530" i="1"/>
  <c r="O1530" i="1"/>
  <c r="P1530" i="1"/>
  <c r="Q1530" i="1"/>
  <c r="R1530" i="1"/>
  <c r="M1531" i="1"/>
  <c r="N1531" i="1"/>
  <c r="O1531" i="1"/>
  <c r="P1531" i="1"/>
  <c r="Q1531" i="1"/>
  <c r="R1531" i="1"/>
  <c r="M1532" i="1"/>
  <c r="N1532" i="1"/>
  <c r="O1532" i="1"/>
  <c r="P1532" i="1"/>
  <c r="Q1532" i="1"/>
  <c r="R1532" i="1"/>
  <c r="M1533" i="1"/>
  <c r="N1533" i="1"/>
  <c r="O1533" i="1"/>
  <c r="P1533" i="1"/>
  <c r="Q1533" i="1"/>
  <c r="R1533" i="1"/>
  <c r="M1534" i="1"/>
  <c r="N1534" i="1"/>
  <c r="O1534" i="1"/>
  <c r="P1534" i="1"/>
  <c r="Q1534" i="1"/>
  <c r="R1534" i="1"/>
  <c r="M1535" i="1"/>
  <c r="N1535" i="1"/>
  <c r="O1535" i="1"/>
  <c r="P1535" i="1"/>
  <c r="Q1535" i="1"/>
  <c r="R1535" i="1"/>
  <c r="M1536" i="1"/>
  <c r="N1536" i="1"/>
  <c r="O1536" i="1"/>
  <c r="P1536" i="1"/>
  <c r="Q1536" i="1"/>
  <c r="R1536" i="1"/>
  <c r="M1537" i="1"/>
  <c r="N1537" i="1"/>
  <c r="O1537" i="1"/>
  <c r="P1537" i="1"/>
  <c r="Q1537" i="1"/>
  <c r="R1537" i="1"/>
  <c r="M1538" i="1"/>
  <c r="N1538" i="1"/>
  <c r="O1538" i="1"/>
  <c r="P1538" i="1"/>
  <c r="Q1538" i="1"/>
  <c r="R1538" i="1"/>
  <c r="M1539" i="1"/>
  <c r="N1539" i="1"/>
  <c r="O1539" i="1"/>
  <c r="P1539" i="1"/>
  <c r="Q1539" i="1"/>
  <c r="R1539" i="1"/>
  <c r="M1540" i="1"/>
  <c r="N1540" i="1"/>
  <c r="O1540" i="1"/>
  <c r="P1540" i="1"/>
  <c r="Q1540" i="1"/>
  <c r="R1540" i="1"/>
  <c r="M1541" i="1"/>
  <c r="N1541" i="1"/>
  <c r="O1541" i="1"/>
  <c r="P1541" i="1"/>
  <c r="Q1541" i="1"/>
  <c r="R1541" i="1"/>
  <c r="M1542" i="1"/>
  <c r="N1542" i="1"/>
  <c r="O1542" i="1"/>
  <c r="P1542" i="1"/>
  <c r="Q1542" i="1"/>
  <c r="R1542" i="1"/>
  <c r="M1543" i="1"/>
  <c r="N1543" i="1"/>
  <c r="O1543" i="1"/>
  <c r="P1543" i="1"/>
  <c r="Q1543" i="1"/>
  <c r="R1543" i="1"/>
  <c r="M1544" i="1"/>
  <c r="N1544" i="1"/>
  <c r="O1544" i="1"/>
  <c r="P1544" i="1"/>
  <c r="Q1544" i="1"/>
  <c r="R1544" i="1"/>
  <c r="M1545" i="1"/>
  <c r="N1545" i="1"/>
  <c r="O1545" i="1"/>
  <c r="P1545" i="1"/>
  <c r="Q1545" i="1"/>
  <c r="R1545" i="1"/>
  <c r="M1546" i="1"/>
  <c r="N1546" i="1"/>
  <c r="O1546" i="1"/>
  <c r="P1546" i="1"/>
  <c r="Q1546" i="1"/>
  <c r="R1546" i="1"/>
  <c r="M1547" i="1"/>
  <c r="N1547" i="1"/>
  <c r="O1547" i="1"/>
  <c r="P1547" i="1"/>
  <c r="Q1547" i="1"/>
  <c r="R1547" i="1"/>
  <c r="M1548" i="1"/>
  <c r="N1548" i="1"/>
  <c r="O1548" i="1"/>
  <c r="P1548" i="1"/>
  <c r="Q1548" i="1"/>
  <c r="R1548" i="1"/>
  <c r="M1549" i="1"/>
  <c r="N1549" i="1"/>
  <c r="O1549" i="1"/>
  <c r="P1549" i="1"/>
  <c r="Q1549" i="1"/>
  <c r="R1549" i="1"/>
  <c r="M1550" i="1"/>
  <c r="N1550" i="1"/>
  <c r="O1550" i="1"/>
  <c r="P1550" i="1"/>
  <c r="Q1550" i="1"/>
  <c r="R1550" i="1"/>
  <c r="M1551" i="1"/>
  <c r="N1551" i="1"/>
  <c r="O1551" i="1"/>
  <c r="P1551" i="1"/>
  <c r="Q1551" i="1"/>
  <c r="R1551" i="1"/>
  <c r="M1552" i="1"/>
  <c r="N1552" i="1"/>
  <c r="O1552" i="1"/>
  <c r="P1552" i="1"/>
  <c r="Q1552" i="1"/>
  <c r="R1552" i="1"/>
  <c r="M1553" i="1"/>
  <c r="N1553" i="1"/>
  <c r="O1553" i="1"/>
  <c r="P1553" i="1"/>
  <c r="Q1553" i="1"/>
  <c r="R1553" i="1"/>
  <c r="M1554" i="1"/>
  <c r="N1554" i="1"/>
  <c r="O1554" i="1"/>
  <c r="P1554" i="1"/>
  <c r="Q1554" i="1"/>
  <c r="R1554" i="1"/>
  <c r="M1555" i="1"/>
  <c r="N1555" i="1"/>
  <c r="O1555" i="1"/>
  <c r="P1555" i="1"/>
  <c r="Q1555" i="1"/>
  <c r="R1555" i="1"/>
  <c r="M1556" i="1"/>
  <c r="N1556" i="1"/>
  <c r="O1556" i="1"/>
  <c r="P1556" i="1"/>
  <c r="Q1556" i="1"/>
  <c r="R1556" i="1"/>
  <c r="M1557" i="1"/>
  <c r="N1557" i="1"/>
  <c r="O1557" i="1"/>
  <c r="P1557" i="1"/>
  <c r="Q1557" i="1"/>
  <c r="R1557" i="1"/>
  <c r="M1558" i="1"/>
  <c r="N1558" i="1"/>
  <c r="O1558" i="1"/>
  <c r="P1558" i="1"/>
  <c r="Q1558" i="1"/>
  <c r="R1558" i="1"/>
  <c r="M1559" i="1"/>
  <c r="N1559" i="1"/>
  <c r="O1559" i="1"/>
  <c r="P1559" i="1"/>
  <c r="Q1559" i="1"/>
  <c r="R1559" i="1"/>
  <c r="M1560" i="1"/>
  <c r="N1560" i="1"/>
  <c r="O1560" i="1"/>
  <c r="P1560" i="1"/>
  <c r="Q1560" i="1"/>
  <c r="R1560" i="1"/>
  <c r="M1561" i="1"/>
  <c r="N1561" i="1"/>
  <c r="O1561" i="1"/>
  <c r="P1561" i="1"/>
  <c r="Q1561" i="1"/>
  <c r="R1561" i="1"/>
  <c r="M1562" i="1"/>
  <c r="N1562" i="1"/>
  <c r="O1562" i="1"/>
  <c r="P1562" i="1"/>
  <c r="Q1562" i="1"/>
  <c r="R1562" i="1"/>
  <c r="M1563" i="1"/>
  <c r="N1563" i="1"/>
  <c r="O1563" i="1"/>
  <c r="P1563" i="1"/>
  <c r="Q1563" i="1"/>
  <c r="R1563" i="1"/>
  <c r="M1564" i="1"/>
  <c r="N1564" i="1"/>
  <c r="O1564" i="1"/>
  <c r="P1564" i="1"/>
  <c r="Q1564" i="1"/>
  <c r="R1564" i="1"/>
  <c r="M1565" i="1"/>
  <c r="N1565" i="1"/>
  <c r="O1565" i="1"/>
  <c r="P1565" i="1"/>
  <c r="Q1565" i="1"/>
  <c r="R1565" i="1"/>
  <c r="M1566" i="1"/>
  <c r="N1566" i="1"/>
  <c r="O1566" i="1"/>
  <c r="P1566" i="1"/>
  <c r="Q1566" i="1"/>
  <c r="R1566" i="1"/>
  <c r="M1567" i="1"/>
  <c r="N1567" i="1"/>
  <c r="O1567" i="1"/>
  <c r="P1567" i="1"/>
  <c r="Q1567" i="1"/>
  <c r="R1567" i="1"/>
  <c r="M1568" i="1"/>
  <c r="N1568" i="1"/>
  <c r="O1568" i="1"/>
  <c r="P1568" i="1"/>
  <c r="Q1568" i="1"/>
  <c r="R1568" i="1"/>
  <c r="M1569" i="1"/>
  <c r="N1569" i="1"/>
  <c r="O1569" i="1"/>
  <c r="P1569" i="1"/>
  <c r="Q1569" i="1"/>
  <c r="R1569" i="1"/>
  <c r="M1570" i="1"/>
  <c r="N1570" i="1"/>
  <c r="O1570" i="1"/>
  <c r="P1570" i="1"/>
  <c r="Q1570" i="1"/>
  <c r="R1570" i="1"/>
  <c r="M1571" i="1"/>
  <c r="N1571" i="1"/>
  <c r="O1571" i="1"/>
  <c r="P1571" i="1"/>
  <c r="Q1571" i="1"/>
  <c r="R1571" i="1"/>
  <c r="M1572" i="1"/>
  <c r="N1572" i="1"/>
  <c r="O1572" i="1"/>
  <c r="P1572" i="1"/>
  <c r="Q1572" i="1"/>
  <c r="R1572" i="1"/>
  <c r="M1573" i="1"/>
  <c r="N1573" i="1"/>
  <c r="O1573" i="1"/>
  <c r="P1573" i="1"/>
  <c r="Q1573" i="1"/>
  <c r="R1573" i="1"/>
  <c r="M1574" i="1"/>
  <c r="N1574" i="1"/>
  <c r="O1574" i="1"/>
  <c r="P1574" i="1"/>
  <c r="Q1574" i="1"/>
  <c r="R1574" i="1"/>
  <c r="M1575" i="1"/>
  <c r="N1575" i="1"/>
  <c r="O1575" i="1"/>
  <c r="P1575" i="1"/>
  <c r="Q1575" i="1"/>
  <c r="R1575" i="1"/>
  <c r="M1576" i="1"/>
  <c r="N1576" i="1"/>
  <c r="O1576" i="1"/>
  <c r="P1576" i="1"/>
  <c r="Q1576" i="1"/>
  <c r="R1576" i="1"/>
  <c r="M1577" i="1"/>
  <c r="N1577" i="1"/>
  <c r="O1577" i="1"/>
  <c r="P1577" i="1"/>
  <c r="Q1577" i="1"/>
  <c r="R1577" i="1"/>
  <c r="M1578" i="1"/>
  <c r="N1578" i="1"/>
  <c r="O1578" i="1"/>
  <c r="P1578" i="1"/>
  <c r="Q1578" i="1"/>
  <c r="R1578" i="1"/>
  <c r="M1579" i="1"/>
  <c r="N1579" i="1"/>
  <c r="O1579" i="1"/>
  <c r="P1579" i="1"/>
  <c r="Q1579" i="1"/>
  <c r="R1579" i="1"/>
  <c r="M1580" i="1"/>
  <c r="N1580" i="1"/>
  <c r="O1580" i="1"/>
  <c r="P1580" i="1"/>
  <c r="Q1580" i="1"/>
  <c r="R1580" i="1"/>
  <c r="M1581" i="1"/>
  <c r="N1581" i="1"/>
  <c r="O1581" i="1"/>
  <c r="P1581" i="1"/>
  <c r="Q1581" i="1"/>
  <c r="R1581" i="1"/>
  <c r="M1582" i="1"/>
  <c r="N1582" i="1"/>
  <c r="O1582" i="1"/>
  <c r="P1582" i="1"/>
  <c r="Q1582" i="1"/>
  <c r="R1582" i="1"/>
  <c r="M1583" i="1"/>
  <c r="N1583" i="1"/>
  <c r="O1583" i="1"/>
  <c r="P1583" i="1"/>
  <c r="Q1583" i="1"/>
  <c r="R1583" i="1"/>
  <c r="M1584" i="1"/>
  <c r="N1584" i="1"/>
  <c r="O1584" i="1"/>
  <c r="P1584" i="1"/>
  <c r="Q1584" i="1"/>
  <c r="R1584" i="1"/>
  <c r="M1585" i="1"/>
  <c r="N1585" i="1"/>
  <c r="O1585" i="1"/>
  <c r="P1585" i="1"/>
  <c r="Q1585" i="1"/>
  <c r="R1585" i="1"/>
  <c r="M1586" i="1"/>
  <c r="N1586" i="1"/>
  <c r="O1586" i="1"/>
  <c r="P1586" i="1"/>
  <c r="Q1586" i="1"/>
  <c r="R1586" i="1"/>
  <c r="M1587" i="1"/>
  <c r="N1587" i="1"/>
  <c r="O1587" i="1"/>
  <c r="P1587" i="1"/>
  <c r="Q1587" i="1"/>
  <c r="R1587" i="1"/>
  <c r="M1588" i="1"/>
  <c r="N1588" i="1"/>
  <c r="O1588" i="1"/>
  <c r="P1588" i="1"/>
  <c r="Q1588" i="1"/>
  <c r="R1588" i="1"/>
  <c r="M1589" i="1"/>
  <c r="N1589" i="1"/>
  <c r="O1589" i="1"/>
  <c r="P1589" i="1"/>
  <c r="Q1589" i="1"/>
  <c r="R1589" i="1"/>
  <c r="M1590" i="1"/>
  <c r="N1590" i="1"/>
  <c r="O1590" i="1"/>
  <c r="P1590" i="1"/>
  <c r="Q1590" i="1"/>
  <c r="R1590" i="1"/>
  <c r="M1591" i="1"/>
  <c r="N1591" i="1"/>
  <c r="O1591" i="1"/>
  <c r="P1591" i="1"/>
  <c r="Q1591" i="1"/>
  <c r="R1591" i="1"/>
  <c r="M1592" i="1"/>
  <c r="N1592" i="1"/>
  <c r="O1592" i="1"/>
  <c r="P1592" i="1"/>
  <c r="Q1592" i="1"/>
  <c r="R1592" i="1"/>
  <c r="M1593" i="1"/>
  <c r="N1593" i="1"/>
  <c r="O1593" i="1"/>
  <c r="P1593" i="1"/>
  <c r="Q1593" i="1"/>
  <c r="R1593" i="1"/>
  <c r="M1594" i="1"/>
  <c r="N1594" i="1"/>
  <c r="O1594" i="1"/>
  <c r="P1594" i="1"/>
  <c r="Q1594" i="1"/>
  <c r="R1594" i="1"/>
  <c r="M1595" i="1"/>
  <c r="N1595" i="1"/>
  <c r="O1595" i="1"/>
  <c r="P1595" i="1"/>
  <c r="Q1595" i="1"/>
  <c r="R1595" i="1"/>
  <c r="M1596" i="1"/>
  <c r="N1596" i="1"/>
  <c r="O1596" i="1"/>
  <c r="P1596" i="1"/>
  <c r="Q1596" i="1"/>
  <c r="R1596" i="1"/>
  <c r="M1597" i="1"/>
  <c r="N1597" i="1"/>
  <c r="O1597" i="1"/>
  <c r="P1597" i="1"/>
  <c r="Q1597" i="1"/>
  <c r="R1597" i="1"/>
  <c r="M1598" i="1"/>
  <c r="N1598" i="1"/>
  <c r="O1598" i="1"/>
  <c r="P1598" i="1"/>
  <c r="Q1598" i="1"/>
  <c r="R1598" i="1"/>
  <c r="M1599" i="1"/>
  <c r="N1599" i="1"/>
  <c r="O1599" i="1"/>
  <c r="P1599" i="1"/>
  <c r="Q1599" i="1"/>
  <c r="R1599" i="1"/>
  <c r="M1600" i="1"/>
  <c r="N1600" i="1"/>
  <c r="O1600" i="1"/>
  <c r="P1600" i="1"/>
  <c r="Q1600" i="1"/>
  <c r="R1600" i="1"/>
  <c r="M1601" i="1"/>
  <c r="N1601" i="1"/>
  <c r="O1601" i="1"/>
  <c r="P1601" i="1"/>
  <c r="Q1601" i="1"/>
  <c r="R1601" i="1"/>
  <c r="M1602" i="1"/>
  <c r="N1602" i="1"/>
  <c r="O1602" i="1"/>
  <c r="P1602" i="1"/>
  <c r="Q1602" i="1"/>
  <c r="R1602" i="1"/>
  <c r="M1603" i="1"/>
  <c r="N1603" i="1"/>
  <c r="O1603" i="1"/>
  <c r="P1603" i="1"/>
  <c r="Q1603" i="1"/>
  <c r="R1603" i="1"/>
  <c r="M1604" i="1"/>
  <c r="N1604" i="1"/>
  <c r="O1604" i="1"/>
  <c r="P1604" i="1"/>
  <c r="Q1604" i="1"/>
  <c r="R1604" i="1"/>
  <c r="M1605" i="1"/>
  <c r="N1605" i="1"/>
  <c r="O1605" i="1"/>
  <c r="P1605" i="1"/>
  <c r="Q1605" i="1"/>
  <c r="R1605" i="1"/>
  <c r="M1606" i="1"/>
  <c r="N1606" i="1"/>
  <c r="O1606" i="1"/>
  <c r="P1606" i="1"/>
  <c r="Q1606" i="1"/>
  <c r="R1606" i="1"/>
  <c r="M1607" i="1"/>
  <c r="N1607" i="1"/>
  <c r="O1607" i="1"/>
  <c r="P1607" i="1"/>
  <c r="Q1607" i="1"/>
  <c r="R1607" i="1"/>
  <c r="M1608" i="1"/>
  <c r="N1608" i="1"/>
  <c r="O1608" i="1"/>
  <c r="P1608" i="1"/>
  <c r="Q1608" i="1"/>
  <c r="R1608" i="1"/>
  <c r="M1609" i="1"/>
  <c r="N1609" i="1"/>
  <c r="O1609" i="1"/>
  <c r="P1609" i="1"/>
  <c r="Q1609" i="1"/>
  <c r="R1609" i="1"/>
  <c r="M1610" i="1"/>
  <c r="N1610" i="1"/>
  <c r="O1610" i="1"/>
  <c r="P1610" i="1"/>
  <c r="Q1610" i="1"/>
  <c r="R1610" i="1"/>
  <c r="M1611" i="1"/>
  <c r="N1611" i="1"/>
  <c r="O1611" i="1"/>
  <c r="P1611" i="1"/>
  <c r="Q1611" i="1"/>
  <c r="R1611" i="1"/>
  <c r="M1612" i="1"/>
  <c r="N1612" i="1"/>
  <c r="O1612" i="1"/>
  <c r="P1612" i="1"/>
  <c r="Q1612" i="1"/>
  <c r="R1612" i="1"/>
  <c r="M1613" i="1"/>
  <c r="N1613" i="1"/>
  <c r="O1613" i="1"/>
  <c r="P1613" i="1"/>
  <c r="Q1613" i="1"/>
  <c r="R1613" i="1"/>
  <c r="M1614" i="1"/>
  <c r="N1614" i="1"/>
  <c r="O1614" i="1"/>
  <c r="P1614" i="1"/>
  <c r="Q1614" i="1"/>
  <c r="R1614" i="1"/>
  <c r="M1615" i="1"/>
  <c r="N1615" i="1"/>
  <c r="O1615" i="1"/>
  <c r="P1615" i="1"/>
  <c r="Q1615" i="1"/>
  <c r="R1615" i="1"/>
  <c r="M1616" i="1"/>
  <c r="N1616" i="1"/>
  <c r="O1616" i="1"/>
  <c r="P1616" i="1"/>
  <c r="Q1616" i="1"/>
  <c r="R1616" i="1"/>
  <c r="M1617" i="1"/>
  <c r="N1617" i="1"/>
  <c r="O1617" i="1"/>
  <c r="P1617" i="1"/>
  <c r="Q1617" i="1"/>
  <c r="R1617" i="1"/>
  <c r="M1618" i="1"/>
  <c r="N1618" i="1"/>
  <c r="O1618" i="1"/>
  <c r="P1618" i="1"/>
  <c r="Q1618" i="1"/>
  <c r="R1618" i="1"/>
  <c r="M1619" i="1"/>
  <c r="N1619" i="1"/>
  <c r="O1619" i="1"/>
  <c r="P1619" i="1"/>
  <c r="Q1619" i="1"/>
  <c r="R1619" i="1"/>
  <c r="M1620" i="1"/>
  <c r="N1620" i="1"/>
  <c r="O1620" i="1"/>
  <c r="P1620" i="1"/>
  <c r="Q1620" i="1"/>
  <c r="R1620" i="1"/>
  <c r="M1621" i="1"/>
  <c r="N1621" i="1"/>
  <c r="O1621" i="1"/>
  <c r="P1621" i="1"/>
  <c r="Q1621" i="1"/>
  <c r="R1621" i="1"/>
  <c r="M1622" i="1"/>
  <c r="N1622" i="1"/>
  <c r="O1622" i="1"/>
  <c r="P1622" i="1"/>
  <c r="Q1622" i="1"/>
  <c r="R1622" i="1"/>
  <c r="M1623" i="1"/>
  <c r="N1623" i="1"/>
  <c r="O1623" i="1"/>
  <c r="P1623" i="1"/>
  <c r="Q1623" i="1"/>
  <c r="R1623" i="1"/>
  <c r="M1624" i="1"/>
  <c r="N1624" i="1"/>
  <c r="O1624" i="1"/>
  <c r="P1624" i="1"/>
  <c r="Q1624" i="1"/>
  <c r="R1624" i="1"/>
  <c r="M1625" i="1"/>
  <c r="N1625" i="1"/>
  <c r="O1625" i="1"/>
  <c r="P1625" i="1"/>
  <c r="Q1625" i="1"/>
  <c r="R1625" i="1"/>
  <c r="M1626" i="1"/>
  <c r="N1626" i="1"/>
  <c r="O1626" i="1"/>
  <c r="P1626" i="1"/>
  <c r="Q1626" i="1"/>
  <c r="R1626" i="1"/>
  <c r="M1627" i="1"/>
  <c r="N1627" i="1"/>
  <c r="O1627" i="1"/>
  <c r="P1627" i="1"/>
  <c r="Q1627" i="1"/>
  <c r="R1627" i="1"/>
  <c r="M1628" i="1"/>
  <c r="N1628" i="1"/>
  <c r="O1628" i="1"/>
  <c r="P1628" i="1"/>
  <c r="Q1628" i="1"/>
  <c r="R1628" i="1"/>
  <c r="M1629" i="1"/>
  <c r="N1629" i="1"/>
  <c r="O1629" i="1"/>
  <c r="P1629" i="1"/>
  <c r="Q1629" i="1"/>
  <c r="R1629" i="1"/>
  <c r="M1630" i="1"/>
  <c r="N1630" i="1"/>
  <c r="O1630" i="1"/>
  <c r="P1630" i="1"/>
  <c r="Q1630" i="1"/>
  <c r="R1630" i="1"/>
  <c r="M1631" i="1"/>
  <c r="N1631" i="1"/>
  <c r="O1631" i="1"/>
  <c r="P1631" i="1"/>
  <c r="Q1631" i="1"/>
  <c r="R1631" i="1"/>
  <c r="M1632" i="1"/>
  <c r="N1632" i="1"/>
  <c r="O1632" i="1"/>
  <c r="P1632" i="1"/>
  <c r="Q1632" i="1"/>
  <c r="R1632" i="1"/>
  <c r="M1633" i="1"/>
  <c r="N1633" i="1"/>
  <c r="O1633" i="1"/>
  <c r="P1633" i="1"/>
  <c r="Q1633" i="1"/>
  <c r="R1633" i="1"/>
  <c r="M1634" i="1"/>
  <c r="N1634" i="1"/>
  <c r="O1634" i="1"/>
  <c r="P1634" i="1"/>
  <c r="Q1634" i="1"/>
  <c r="R1634" i="1"/>
  <c r="M1635" i="1"/>
  <c r="N1635" i="1"/>
  <c r="O1635" i="1"/>
  <c r="P1635" i="1"/>
  <c r="Q1635" i="1"/>
  <c r="R1635" i="1"/>
  <c r="M1636" i="1"/>
  <c r="N1636" i="1"/>
  <c r="O1636" i="1"/>
  <c r="P1636" i="1"/>
  <c r="Q1636" i="1"/>
  <c r="R1636" i="1"/>
  <c r="M1637" i="1"/>
  <c r="N1637" i="1"/>
  <c r="O1637" i="1"/>
  <c r="P1637" i="1"/>
  <c r="Q1637" i="1"/>
  <c r="R1637" i="1"/>
  <c r="M1638" i="1"/>
  <c r="N1638" i="1"/>
  <c r="O1638" i="1"/>
  <c r="P1638" i="1"/>
  <c r="Q1638" i="1"/>
  <c r="R1638" i="1"/>
  <c r="M1639" i="1"/>
  <c r="N1639" i="1"/>
  <c r="O1639" i="1"/>
  <c r="P1639" i="1"/>
  <c r="Q1639" i="1"/>
  <c r="R1639" i="1"/>
  <c r="M1640" i="1"/>
  <c r="N1640" i="1"/>
  <c r="O1640" i="1"/>
  <c r="P1640" i="1"/>
  <c r="Q1640" i="1"/>
  <c r="R1640" i="1"/>
  <c r="M1641" i="1"/>
  <c r="N1641" i="1"/>
  <c r="O1641" i="1"/>
  <c r="P1641" i="1"/>
  <c r="Q1641" i="1"/>
  <c r="R1641" i="1"/>
  <c r="M1642" i="1"/>
  <c r="N1642" i="1"/>
  <c r="O1642" i="1"/>
  <c r="P1642" i="1"/>
  <c r="Q1642" i="1"/>
  <c r="R1642" i="1"/>
  <c r="M1643" i="1"/>
  <c r="N1643" i="1"/>
  <c r="O1643" i="1"/>
  <c r="P1643" i="1"/>
  <c r="Q1643" i="1"/>
  <c r="R1643" i="1"/>
  <c r="M1644" i="1"/>
  <c r="N1644" i="1"/>
  <c r="O1644" i="1"/>
  <c r="P1644" i="1"/>
  <c r="Q1644" i="1"/>
  <c r="R1644" i="1"/>
  <c r="M1645" i="1"/>
  <c r="N1645" i="1"/>
  <c r="O1645" i="1"/>
  <c r="P1645" i="1"/>
  <c r="Q1645" i="1"/>
  <c r="R1645" i="1"/>
  <c r="M1646" i="1"/>
  <c r="N1646" i="1"/>
  <c r="O1646" i="1"/>
  <c r="P1646" i="1"/>
  <c r="Q1646" i="1"/>
  <c r="R1646" i="1"/>
  <c r="M1647" i="1"/>
  <c r="N1647" i="1"/>
  <c r="O1647" i="1"/>
  <c r="P1647" i="1"/>
  <c r="Q1647" i="1"/>
  <c r="R1647" i="1"/>
  <c r="M1648" i="1"/>
  <c r="N1648" i="1"/>
  <c r="O1648" i="1"/>
  <c r="P1648" i="1"/>
  <c r="Q1648" i="1"/>
  <c r="R1648" i="1"/>
  <c r="M1649" i="1"/>
  <c r="N1649" i="1"/>
  <c r="O1649" i="1"/>
  <c r="P1649" i="1"/>
  <c r="Q1649" i="1"/>
  <c r="R1649" i="1"/>
  <c r="M1650" i="1"/>
  <c r="N1650" i="1"/>
  <c r="O1650" i="1"/>
  <c r="P1650" i="1"/>
  <c r="Q1650" i="1"/>
  <c r="R1650" i="1"/>
  <c r="M1651" i="1"/>
  <c r="N1651" i="1"/>
  <c r="O1651" i="1"/>
  <c r="P1651" i="1"/>
  <c r="Q1651" i="1"/>
  <c r="R1651" i="1"/>
  <c r="M1652" i="1"/>
  <c r="N1652" i="1"/>
  <c r="O1652" i="1"/>
  <c r="P1652" i="1"/>
  <c r="Q1652" i="1"/>
  <c r="R1652" i="1"/>
  <c r="M1653" i="1"/>
  <c r="N1653" i="1"/>
  <c r="O1653" i="1"/>
  <c r="P1653" i="1"/>
  <c r="Q1653" i="1"/>
  <c r="R1653" i="1"/>
  <c r="M1654" i="1"/>
  <c r="N1654" i="1"/>
  <c r="O1654" i="1"/>
  <c r="P1654" i="1"/>
  <c r="Q1654" i="1"/>
  <c r="R1654" i="1"/>
  <c r="M1655" i="1"/>
  <c r="N1655" i="1"/>
  <c r="O1655" i="1"/>
  <c r="P1655" i="1"/>
  <c r="Q1655" i="1"/>
  <c r="R1655" i="1"/>
  <c r="M1656" i="1"/>
  <c r="N1656" i="1"/>
  <c r="O1656" i="1"/>
  <c r="P1656" i="1"/>
  <c r="Q1656" i="1"/>
  <c r="R1656" i="1"/>
  <c r="M1657" i="1"/>
  <c r="N1657" i="1"/>
  <c r="O1657" i="1"/>
  <c r="P1657" i="1"/>
  <c r="Q1657" i="1"/>
  <c r="R1657" i="1"/>
  <c r="M1658" i="1"/>
  <c r="N1658" i="1"/>
  <c r="O1658" i="1"/>
  <c r="P1658" i="1"/>
  <c r="Q1658" i="1"/>
  <c r="R1658" i="1"/>
  <c r="M1659" i="1"/>
  <c r="N1659" i="1"/>
  <c r="O1659" i="1"/>
  <c r="P1659" i="1"/>
  <c r="Q1659" i="1"/>
  <c r="R1659" i="1"/>
  <c r="M1660" i="1"/>
  <c r="N1660" i="1"/>
  <c r="O1660" i="1"/>
  <c r="P1660" i="1"/>
  <c r="Q1660" i="1"/>
  <c r="R1660" i="1"/>
  <c r="M1661" i="1"/>
  <c r="N1661" i="1"/>
  <c r="O1661" i="1"/>
  <c r="P1661" i="1"/>
  <c r="Q1661" i="1"/>
  <c r="R1661" i="1"/>
  <c r="M1662" i="1"/>
  <c r="N1662" i="1"/>
  <c r="O1662" i="1"/>
  <c r="P1662" i="1"/>
  <c r="Q1662" i="1"/>
  <c r="R1662" i="1"/>
  <c r="M1663" i="1"/>
  <c r="N1663" i="1"/>
  <c r="O1663" i="1"/>
  <c r="P1663" i="1"/>
  <c r="Q1663" i="1"/>
  <c r="R1663" i="1"/>
  <c r="M1664" i="1"/>
  <c r="N1664" i="1"/>
  <c r="O1664" i="1"/>
  <c r="P1664" i="1"/>
  <c r="Q1664" i="1"/>
  <c r="R1664" i="1"/>
  <c r="M1665" i="1"/>
  <c r="N1665" i="1"/>
  <c r="O1665" i="1"/>
  <c r="P1665" i="1"/>
  <c r="Q1665" i="1"/>
  <c r="R1665" i="1"/>
  <c r="M1666" i="1"/>
  <c r="N1666" i="1"/>
  <c r="O1666" i="1"/>
  <c r="P1666" i="1"/>
  <c r="Q1666" i="1"/>
  <c r="R1666" i="1"/>
  <c r="M1667" i="1"/>
  <c r="N1667" i="1"/>
  <c r="O1667" i="1"/>
  <c r="P1667" i="1"/>
  <c r="Q1667" i="1"/>
  <c r="R1667" i="1"/>
  <c r="M1668" i="1"/>
  <c r="N1668" i="1"/>
  <c r="O1668" i="1"/>
  <c r="P1668" i="1"/>
  <c r="Q1668" i="1"/>
  <c r="R1668" i="1"/>
  <c r="M1669" i="1"/>
  <c r="N1669" i="1"/>
  <c r="O1669" i="1"/>
  <c r="P1669" i="1"/>
  <c r="Q1669" i="1"/>
  <c r="R1669" i="1"/>
  <c r="M1670" i="1"/>
  <c r="N1670" i="1"/>
  <c r="O1670" i="1"/>
  <c r="P1670" i="1"/>
  <c r="Q1670" i="1"/>
  <c r="R1670" i="1"/>
  <c r="M1671" i="1"/>
  <c r="N1671" i="1"/>
  <c r="O1671" i="1"/>
  <c r="P1671" i="1"/>
  <c r="Q1671" i="1"/>
  <c r="R1671" i="1"/>
  <c r="M1672" i="1"/>
  <c r="N1672" i="1"/>
  <c r="O1672" i="1"/>
  <c r="P1672" i="1"/>
  <c r="Q1672" i="1"/>
  <c r="R1672" i="1"/>
  <c r="M1673" i="1"/>
  <c r="N1673" i="1"/>
  <c r="O1673" i="1"/>
  <c r="P1673" i="1"/>
  <c r="Q1673" i="1"/>
  <c r="R1673" i="1"/>
  <c r="M1674" i="1"/>
  <c r="N1674" i="1"/>
  <c r="O1674" i="1"/>
  <c r="P1674" i="1"/>
  <c r="Q1674" i="1"/>
  <c r="R1674" i="1"/>
  <c r="M1675" i="1"/>
  <c r="N1675" i="1"/>
  <c r="O1675" i="1"/>
  <c r="P1675" i="1"/>
  <c r="Q1675" i="1"/>
  <c r="R1675" i="1"/>
  <c r="M1676" i="1"/>
  <c r="N1676" i="1"/>
  <c r="O1676" i="1"/>
  <c r="P1676" i="1"/>
  <c r="Q1676" i="1"/>
  <c r="R1676" i="1"/>
  <c r="M1677" i="1"/>
  <c r="N1677" i="1"/>
  <c r="O1677" i="1"/>
  <c r="P1677" i="1"/>
  <c r="Q1677" i="1"/>
  <c r="R1677" i="1"/>
  <c r="M1678" i="1"/>
  <c r="N1678" i="1"/>
  <c r="O1678" i="1"/>
  <c r="P1678" i="1"/>
  <c r="Q1678" i="1"/>
  <c r="R1678" i="1"/>
  <c r="M1679" i="1"/>
  <c r="N1679" i="1"/>
  <c r="O1679" i="1"/>
  <c r="P1679" i="1"/>
  <c r="Q1679" i="1"/>
  <c r="R1679" i="1"/>
  <c r="M1680" i="1"/>
  <c r="N1680" i="1"/>
  <c r="O1680" i="1"/>
  <c r="P1680" i="1"/>
  <c r="Q1680" i="1"/>
  <c r="R1680" i="1"/>
  <c r="M1681" i="1"/>
  <c r="N1681" i="1"/>
  <c r="O1681" i="1"/>
  <c r="P1681" i="1"/>
  <c r="Q1681" i="1"/>
  <c r="R1681" i="1"/>
  <c r="M1682" i="1"/>
  <c r="N1682" i="1"/>
  <c r="O1682" i="1"/>
  <c r="P1682" i="1"/>
  <c r="Q1682" i="1"/>
  <c r="R1682" i="1"/>
  <c r="M1683" i="1"/>
  <c r="N1683" i="1"/>
  <c r="O1683" i="1"/>
  <c r="P1683" i="1"/>
  <c r="Q1683" i="1"/>
  <c r="R1683" i="1"/>
  <c r="M1684" i="1"/>
  <c r="N1684" i="1"/>
  <c r="O1684" i="1"/>
  <c r="P1684" i="1"/>
  <c r="Q1684" i="1"/>
  <c r="R1684" i="1"/>
  <c r="M1685" i="1"/>
  <c r="N1685" i="1"/>
  <c r="O1685" i="1"/>
  <c r="P1685" i="1"/>
  <c r="Q1685" i="1"/>
  <c r="R1685" i="1"/>
  <c r="M1686" i="1"/>
  <c r="N1686" i="1"/>
  <c r="O1686" i="1"/>
  <c r="P1686" i="1"/>
  <c r="Q1686" i="1"/>
  <c r="R1686" i="1"/>
  <c r="M1687" i="1"/>
  <c r="N1687" i="1"/>
  <c r="O1687" i="1"/>
  <c r="P1687" i="1"/>
  <c r="Q1687" i="1"/>
  <c r="R1687" i="1"/>
  <c r="M1688" i="1"/>
  <c r="N1688" i="1"/>
  <c r="O1688" i="1"/>
  <c r="P1688" i="1"/>
  <c r="Q1688" i="1"/>
  <c r="R1688" i="1"/>
  <c r="M1689" i="1"/>
  <c r="N1689" i="1"/>
  <c r="O1689" i="1"/>
  <c r="P1689" i="1"/>
  <c r="Q1689" i="1"/>
  <c r="R1689" i="1"/>
  <c r="M1690" i="1"/>
  <c r="N1690" i="1"/>
  <c r="O1690" i="1"/>
  <c r="P1690" i="1"/>
  <c r="Q1690" i="1"/>
  <c r="R1690" i="1"/>
  <c r="M1691" i="1"/>
  <c r="N1691" i="1"/>
  <c r="O1691" i="1"/>
  <c r="P1691" i="1"/>
  <c r="Q1691" i="1"/>
  <c r="R1691" i="1"/>
  <c r="M1692" i="1"/>
  <c r="N1692" i="1"/>
  <c r="O1692" i="1"/>
  <c r="P1692" i="1"/>
  <c r="Q1692" i="1"/>
  <c r="R1692" i="1"/>
  <c r="M1693" i="1"/>
  <c r="N1693" i="1"/>
  <c r="O1693" i="1"/>
  <c r="P1693" i="1"/>
  <c r="Q1693" i="1"/>
  <c r="R1693" i="1"/>
  <c r="M1694" i="1"/>
  <c r="N1694" i="1"/>
  <c r="O1694" i="1"/>
  <c r="P1694" i="1"/>
  <c r="Q1694" i="1"/>
  <c r="R1694" i="1"/>
  <c r="M1695" i="1"/>
  <c r="N1695" i="1"/>
  <c r="O1695" i="1"/>
  <c r="P1695" i="1"/>
  <c r="Q1695" i="1"/>
  <c r="R1695" i="1"/>
  <c r="M1696" i="1"/>
  <c r="N1696" i="1"/>
  <c r="O1696" i="1"/>
  <c r="P1696" i="1"/>
  <c r="Q1696" i="1"/>
  <c r="R1696" i="1"/>
  <c r="M1697" i="1"/>
  <c r="N1697" i="1"/>
  <c r="O1697" i="1"/>
  <c r="P1697" i="1"/>
  <c r="Q1697" i="1"/>
  <c r="R1697" i="1"/>
  <c r="M1698" i="1"/>
  <c r="N1698" i="1"/>
  <c r="O1698" i="1"/>
  <c r="P1698" i="1"/>
  <c r="Q1698" i="1"/>
  <c r="R1698" i="1"/>
  <c r="M1699" i="1"/>
  <c r="N1699" i="1"/>
  <c r="O1699" i="1"/>
  <c r="P1699" i="1"/>
  <c r="Q1699" i="1"/>
  <c r="R1699" i="1"/>
  <c r="M1700" i="1"/>
  <c r="N1700" i="1"/>
  <c r="O1700" i="1"/>
  <c r="P1700" i="1"/>
  <c r="Q1700" i="1"/>
  <c r="R1700" i="1"/>
  <c r="M1701" i="1"/>
  <c r="N1701" i="1"/>
  <c r="O1701" i="1"/>
  <c r="P1701" i="1"/>
  <c r="Q1701" i="1"/>
  <c r="R1701" i="1"/>
  <c r="M1702" i="1"/>
  <c r="N1702" i="1"/>
  <c r="O1702" i="1"/>
  <c r="P1702" i="1"/>
  <c r="Q1702" i="1"/>
  <c r="R1702" i="1"/>
  <c r="M1703" i="1"/>
  <c r="N1703" i="1"/>
  <c r="O1703" i="1"/>
  <c r="P1703" i="1"/>
  <c r="Q1703" i="1"/>
  <c r="R1703" i="1"/>
  <c r="M1704" i="1"/>
  <c r="N1704" i="1"/>
  <c r="O1704" i="1"/>
  <c r="P1704" i="1"/>
  <c r="Q1704" i="1"/>
  <c r="R1704" i="1"/>
  <c r="M1705" i="1"/>
  <c r="N1705" i="1"/>
  <c r="O1705" i="1"/>
  <c r="P1705" i="1"/>
  <c r="Q1705" i="1"/>
  <c r="R1705" i="1"/>
  <c r="M1706" i="1"/>
  <c r="N1706" i="1"/>
  <c r="O1706" i="1"/>
  <c r="P1706" i="1"/>
  <c r="Q1706" i="1"/>
  <c r="R1706" i="1"/>
  <c r="M1707" i="1"/>
  <c r="N1707" i="1"/>
  <c r="O1707" i="1"/>
  <c r="P1707" i="1"/>
  <c r="Q1707" i="1"/>
  <c r="R1707" i="1"/>
  <c r="M1708" i="1"/>
  <c r="N1708" i="1"/>
  <c r="O1708" i="1"/>
  <c r="P1708" i="1"/>
  <c r="Q1708" i="1"/>
  <c r="R1708" i="1"/>
  <c r="M1709" i="1"/>
  <c r="N1709" i="1"/>
  <c r="O1709" i="1"/>
  <c r="P1709" i="1"/>
  <c r="Q1709" i="1"/>
  <c r="R1709" i="1"/>
  <c r="M1710" i="1"/>
  <c r="N1710" i="1"/>
  <c r="O1710" i="1"/>
  <c r="P1710" i="1"/>
  <c r="Q1710" i="1"/>
  <c r="R1710" i="1"/>
  <c r="M1711" i="1"/>
  <c r="N1711" i="1"/>
  <c r="O1711" i="1"/>
  <c r="P1711" i="1"/>
  <c r="Q1711" i="1"/>
  <c r="R1711" i="1"/>
  <c r="M1712" i="1"/>
  <c r="N1712" i="1"/>
  <c r="O1712" i="1"/>
  <c r="P1712" i="1"/>
  <c r="Q1712" i="1"/>
  <c r="R1712" i="1"/>
  <c r="M1713" i="1"/>
  <c r="N1713" i="1"/>
  <c r="O1713" i="1"/>
  <c r="P1713" i="1"/>
  <c r="Q1713" i="1"/>
  <c r="R1713" i="1"/>
  <c r="M1714" i="1"/>
  <c r="N1714" i="1"/>
  <c r="O1714" i="1"/>
  <c r="P1714" i="1"/>
  <c r="Q1714" i="1"/>
  <c r="R1714" i="1"/>
  <c r="M1715" i="1"/>
  <c r="N1715" i="1"/>
  <c r="O1715" i="1"/>
  <c r="P1715" i="1"/>
  <c r="Q1715" i="1"/>
  <c r="R1715" i="1"/>
  <c r="M1716" i="1"/>
  <c r="N1716" i="1"/>
  <c r="O1716" i="1"/>
  <c r="P1716" i="1"/>
  <c r="Q1716" i="1"/>
  <c r="R1716" i="1"/>
  <c r="M1717" i="1"/>
  <c r="N1717" i="1"/>
  <c r="O1717" i="1"/>
  <c r="P1717" i="1"/>
  <c r="Q1717" i="1"/>
  <c r="R1717" i="1"/>
  <c r="M1718" i="1"/>
  <c r="N1718" i="1"/>
  <c r="O1718" i="1"/>
  <c r="P1718" i="1"/>
  <c r="Q1718" i="1"/>
  <c r="R1718" i="1"/>
  <c r="M1719" i="1"/>
  <c r="N1719" i="1"/>
  <c r="O1719" i="1"/>
  <c r="P1719" i="1"/>
  <c r="Q1719" i="1"/>
  <c r="R1719" i="1"/>
  <c r="M1720" i="1"/>
  <c r="N1720" i="1"/>
  <c r="O1720" i="1"/>
  <c r="P1720" i="1"/>
  <c r="Q1720" i="1"/>
  <c r="R1720" i="1"/>
  <c r="M1721" i="1"/>
  <c r="N1721" i="1"/>
  <c r="O1721" i="1"/>
  <c r="P1721" i="1"/>
  <c r="Q1721" i="1"/>
  <c r="R1721" i="1"/>
  <c r="M1722" i="1"/>
  <c r="N1722" i="1"/>
  <c r="O1722" i="1"/>
  <c r="P1722" i="1"/>
  <c r="Q1722" i="1"/>
  <c r="R1722" i="1"/>
  <c r="M1723" i="1"/>
  <c r="N1723" i="1"/>
  <c r="O1723" i="1"/>
  <c r="P1723" i="1"/>
  <c r="Q1723" i="1"/>
  <c r="R1723" i="1"/>
  <c r="M1724" i="1"/>
  <c r="N1724" i="1"/>
  <c r="O1724" i="1"/>
  <c r="P1724" i="1"/>
  <c r="Q1724" i="1"/>
  <c r="R1724" i="1"/>
  <c r="M1725" i="1"/>
  <c r="N1725" i="1"/>
  <c r="O1725" i="1"/>
  <c r="P1725" i="1"/>
  <c r="Q1725" i="1"/>
  <c r="R1725" i="1"/>
  <c r="M1726" i="1"/>
  <c r="N1726" i="1"/>
  <c r="O1726" i="1"/>
  <c r="P1726" i="1"/>
  <c r="Q1726" i="1"/>
  <c r="R1726" i="1"/>
  <c r="M1727" i="1"/>
  <c r="N1727" i="1"/>
  <c r="O1727" i="1"/>
  <c r="P1727" i="1"/>
  <c r="Q1727" i="1"/>
  <c r="R1727" i="1"/>
  <c r="M1728" i="1"/>
  <c r="N1728" i="1"/>
  <c r="O1728" i="1"/>
  <c r="P1728" i="1"/>
  <c r="Q1728" i="1"/>
  <c r="R1728" i="1"/>
  <c r="M1729" i="1"/>
  <c r="N1729" i="1"/>
  <c r="O1729" i="1"/>
  <c r="P1729" i="1"/>
  <c r="Q1729" i="1"/>
  <c r="R1729" i="1"/>
  <c r="M1730" i="1"/>
  <c r="N1730" i="1"/>
  <c r="O1730" i="1"/>
  <c r="P1730" i="1"/>
  <c r="Q1730" i="1"/>
  <c r="R1730" i="1"/>
  <c r="M1731" i="1"/>
  <c r="N1731" i="1"/>
  <c r="O1731" i="1"/>
  <c r="P1731" i="1"/>
  <c r="Q1731" i="1"/>
  <c r="R1731" i="1"/>
  <c r="M1732" i="1"/>
  <c r="N1732" i="1"/>
  <c r="O1732" i="1"/>
  <c r="P1732" i="1"/>
  <c r="Q1732" i="1"/>
  <c r="R1732" i="1"/>
  <c r="M1733" i="1"/>
  <c r="N1733" i="1"/>
  <c r="O1733" i="1"/>
  <c r="P1733" i="1"/>
  <c r="Q1733" i="1"/>
  <c r="R1733" i="1"/>
  <c r="M1734" i="1"/>
  <c r="N1734" i="1"/>
  <c r="O1734" i="1"/>
  <c r="P1734" i="1"/>
  <c r="Q1734" i="1"/>
  <c r="R1734" i="1"/>
  <c r="M1735" i="1"/>
  <c r="N1735" i="1"/>
  <c r="O1735" i="1"/>
  <c r="P1735" i="1"/>
  <c r="Q1735" i="1"/>
  <c r="R1735" i="1"/>
  <c r="M1736" i="1"/>
  <c r="N1736" i="1"/>
  <c r="O1736" i="1"/>
  <c r="P1736" i="1"/>
  <c r="Q1736" i="1"/>
  <c r="R1736" i="1"/>
  <c r="M1737" i="1"/>
  <c r="N1737" i="1"/>
  <c r="O1737" i="1"/>
  <c r="P1737" i="1"/>
  <c r="Q1737" i="1"/>
  <c r="R1737" i="1"/>
  <c r="M1738" i="1"/>
  <c r="N1738" i="1"/>
  <c r="O1738" i="1"/>
  <c r="P1738" i="1"/>
  <c r="Q1738" i="1"/>
  <c r="R1738" i="1"/>
  <c r="M1739" i="1"/>
  <c r="N1739" i="1"/>
  <c r="O1739" i="1"/>
  <c r="P1739" i="1"/>
  <c r="Q1739" i="1"/>
  <c r="R1739" i="1"/>
  <c r="M1740" i="1"/>
  <c r="N1740" i="1"/>
  <c r="O1740" i="1"/>
  <c r="P1740" i="1"/>
  <c r="Q1740" i="1"/>
  <c r="R1740" i="1"/>
  <c r="M1741" i="1"/>
  <c r="N1741" i="1"/>
  <c r="O1741" i="1"/>
  <c r="P1741" i="1"/>
  <c r="Q1741" i="1"/>
  <c r="R1741" i="1"/>
  <c r="M1742" i="1"/>
  <c r="N1742" i="1"/>
  <c r="O1742" i="1"/>
  <c r="P1742" i="1"/>
  <c r="Q1742" i="1"/>
  <c r="R1742" i="1"/>
  <c r="M1743" i="1"/>
  <c r="N1743" i="1"/>
  <c r="O1743" i="1"/>
  <c r="P1743" i="1"/>
  <c r="Q1743" i="1"/>
  <c r="R1743" i="1"/>
  <c r="M1744" i="1"/>
  <c r="N1744" i="1"/>
  <c r="O1744" i="1"/>
  <c r="P1744" i="1"/>
  <c r="Q1744" i="1"/>
  <c r="R1744" i="1"/>
  <c r="M1745" i="1"/>
  <c r="N1745" i="1"/>
  <c r="O1745" i="1"/>
  <c r="P1745" i="1"/>
  <c r="Q1745" i="1"/>
  <c r="R1745" i="1"/>
  <c r="M1746" i="1"/>
  <c r="N1746" i="1"/>
  <c r="O1746" i="1"/>
  <c r="P1746" i="1"/>
  <c r="Q1746" i="1"/>
  <c r="R1746" i="1"/>
  <c r="M1747" i="1"/>
  <c r="N1747" i="1"/>
  <c r="O1747" i="1"/>
  <c r="P1747" i="1"/>
  <c r="Q1747" i="1"/>
  <c r="R1747" i="1"/>
  <c r="M1748" i="1"/>
  <c r="N1748" i="1"/>
  <c r="O1748" i="1"/>
  <c r="P1748" i="1"/>
  <c r="Q1748" i="1"/>
  <c r="R1748" i="1"/>
  <c r="M1749" i="1"/>
  <c r="N1749" i="1"/>
  <c r="O1749" i="1"/>
  <c r="P1749" i="1"/>
  <c r="Q1749" i="1"/>
  <c r="R1749" i="1"/>
  <c r="M1750" i="1"/>
  <c r="N1750" i="1"/>
  <c r="O1750" i="1"/>
  <c r="P1750" i="1"/>
  <c r="Q1750" i="1"/>
  <c r="R1750" i="1"/>
  <c r="M1751" i="1"/>
  <c r="N1751" i="1"/>
  <c r="O1751" i="1"/>
  <c r="P1751" i="1"/>
  <c r="Q1751" i="1"/>
  <c r="R1751" i="1"/>
  <c r="M1752" i="1"/>
  <c r="N1752" i="1"/>
  <c r="O1752" i="1"/>
  <c r="P1752" i="1"/>
  <c r="Q1752" i="1"/>
  <c r="R1752" i="1"/>
  <c r="M1753" i="1"/>
  <c r="N1753" i="1"/>
  <c r="O1753" i="1"/>
  <c r="P1753" i="1"/>
  <c r="Q1753" i="1"/>
  <c r="R1753" i="1"/>
  <c r="M1754" i="1"/>
  <c r="N1754" i="1"/>
  <c r="O1754" i="1"/>
  <c r="P1754" i="1"/>
  <c r="Q1754" i="1"/>
  <c r="R1754" i="1"/>
  <c r="M1755" i="1"/>
  <c r="N1755" i="1"/>
  <c r="O1755" i="1"/>
  <c r="P1755" i="1"/>
  <c r="Q1755" i="1"/>
  <c r="R1755" i="1"/>
  <c r="M1756" i="1"/>
  <c r="N1756" i="1"/>
  <c r="O1756" i="1"/>
  <c r="P1756" i="1"/>
  <c r="Q1756" i="1"/>
  <c r="R1756" i="1"/>
  <c r="M1757" i="1"/>
  <c r="N1757" i="1"/>
  <c r="O1757" i="1"/>
  <c r="P1757" i="1"/>
  <c r="Q1757" i="1"/>
  <c r="R1757" i="1"/>
  <c r="M1758" i="1"/>
  <c r="N1758" i="1"/>
  <c r="O1758" i="1"/>
  <c r="P1758" i="1"/>
  <c r="Q1758" i="1"/>
  <c r="R1758" i="1"/>
  <c r="M1759" i="1"/>
  <c r="N1759" i="1"/>
  <c r="O1759" i="1"/>
  <c r="P1759" i="1"/>
  <c r="Q1759" i="1"/>
  <c r="R1759" i="1"/>
  <c r="M1760" i="1"/>
  <c r="N1760" i="1"/>
  <c r="O1760" i="1"/>
  <c r="P1760" i="1"/>
  <c r="Q1760" i="1"/>
  <c r="R1760" i="1"/>
  <c r="M1761" i="1"/>
  <c r="N1761" i="1"/>
  <c r="O1761" i="1"/>
  <c r="P1761" i="1"/>
  <c r="Q1761" i="1"/>
  <c r="R1761" i="1"/>
  <c r="M1762" i="1"/>
  <c r="N1762" i="1"/>
  <c r="O1762" i="1"/>
  <c r="P1762" i="1"/>
  <c r="Q1762" i="1"/>
  <c r="R1762" i="1"/>
  <c r="M1763" i="1"/>
  <c r="N1763" i="1"/>
  <c r="O1763" i="1"/>
  <c r="P1763" i="1"/>
  <c r="Q1763" i="1"/>
  <c r="R1763" i="1"/>
  <c r="M1764" i="1"/>
  <c r="N1764" i="1"/>
  <c r="O1764" i="1"/>
  <c r="P1764" i="1"/>
  <c r="Q1764" i="1"/>
  <c r="R1764" i="1"/>
  <c r="M1765" i="1"/>
  <c r="N1765" i="1"/>
  <c r="O1765" i="1"/>
  <c r="P1765" i="1"/>
  <c r="Q1765" i="1"/>
  <c r="R1765" i="1"/>
  <c r="M1766" i="1"/>
  <c r="N1766" i="1"/>
  <c r="O1766" i="1"/>
  <c r="P1766" i="1"/>
  <c r="Q1766" i="1"/>
  <c r="R1766" i="1"/>
  <c r="M1767" i="1"/>
  <c r="N1767" i="1"/>
  <c r="O1767" i="1"/>
  <c r="P1767" i="1"/>
  <c r="Q1767" i="1"/>
  <c r="R1767" i="1"/>
  <c r="M1768" i="1"/>
  <c r="N1768" i="1"/>
  <c r="O1768" i="1"/>
  <c r="P1768" i="1"/>
  <c r="Q1768" i="1"/>
  <c r="R1768" i="1"/>
  <c r="M1769" i="1"/>
  <c r="N1769" i="1"/>
  <c r="O1769" i="1"/>
  <c r="P1769" i="1"/>
  <c r="Q1769" i="1"/>
  <c r="R1769" i="1"/>
  <c r="M1770" i="1"/>
  <c r="N1770" i="1"/>
  <c r="O1770" i="1"/>
  <c r="P1770" i="1"/>
  <c r="Q1770" i="1"/>
  <c r="R1770" i="1"/>
  <c r="M1771" i="1"/>
  <c r="N1771" i="1"/>
  <c r="O1771" i="1"/>
  <c r="P1771" i="1"/>
  <c r="Q1771" i="1"/>
  <c r="R1771" i="1"/>
  <c r="M1772" i="1"/>
  <c r="N1772" i="1"/>
  <c r="O1772" i="1"/>
  <c r="P1772" i="1"/>
  <c r="Q1772" i="1"/>
  <c r="R1772" i="1"/>
  <c r="M1773" i="1"/>
  <c r="N1773" i="1"/>
  <c r="O1773" i="1"/>
  <c r="P1773" i="1"/>
  <c r="Q1773" i="1"/>
  <c r="R1773" i="1"/>
  <c r="M1774" i="1"/>
  <c r="N1774" i="1"/>
  <c r="O1774" i="1"/>
  <c r="P1774" i="1"/>
  <c r="Q1774" i="1"/>
  <c r="R1774" i="1"/>
  <c r="M1775" i="1"/>
  <c r="N1775" i="1"/>
  <c r="O1775" i="1"/>
  <c r="P1775" i="1"/>
  <c r="Q1775" i="1"/>
  <c r="R1775" i="1"/>
  <c r="M1776" i="1"/>
  <c r="N1776" i="1"/>
  <c r="O1776" i="1"/>
  <c r="P1776" i="1"/>
  <c r="Q1776" i="1"/>
  <c r="R1776" i="1"/>
  <c r="M1777" i="1"/>
  <c r="N1777" i="1"/>
  <c r="O1777" i="1"/>
  <c r="P1777" i="1"/>
  <c r="Q1777" i="1"/>
  <c r="R1777" i="1"/>
  <c r="M1778" i="1"/>
  <c r="N1778" i="1"/>
  <c r="O1778" i="1"/>
  <c r="P1778" i="1"/>
  <c r="Q1778" i="1"/>
  <c r="R1778" i="1"/>
  <c r="M1779" i="1"/>
  <c r="N1779" i="1"/>
  <c r="O1779" i="1"/>
  <c r="P1779" i="1"/>
  <c r="Q1779" i="1"/>
  <c r="R1779" i="1"/>
  <c r="M1780" i="1"/>
  <c r="N1780" i="1"/>
  <c r="O1780" i="1"/>
  <c r="P1780" i="1"/>
  <c r="Q1780" i="1"/>
  <c r="R1780" i="1"/>
  <c r="M1781" i="1"/>
  <c r="N1781" i="1"/>
  <c r="O1781" i="1"/>
  <c r="P1781" i="1"/>
  <c r="Q1781" i="1"/>
  <c r="R1781" i="1"/>
  <c r="M1782" i="1"/>
  <c r="N1782" i="1"/>
  <c r="O1782" i="1"/>
  <c r="P1782" i="1"/>
  <c r="Q1782" i="1"/>
  <c r="R1782" i="1"/>
  <c r="M1783" i="1"/>
  <c r="N1783" i="1"/>
  <c r="O1783" i="1"/>
  <c r="P1783" i="1"/>
  <c r="Q1783" i="1"/>
  <c r="R1783" i="1"/>
  <c r="M1784" i="1"/>
  <c r="N1784" i="1"/>
  <c r="O1784" i="1"/>
  <c r="P1784" i="1"/>
  <c r="Q1784" i="1"/>
  <c r="R1784" i="1"/>
  <c r="M1785" i="1"/>
  <c r="N1785" i="1"/>
  <c r="O1785" i="1"/>
  <c r="P1785" i="1"/>
  <c r="Q1785" i="1"/>
  <c r="R1785" i="1"/>
  <c r="M1786" i="1"/>
  <c r="N1786" i="1"/>
  <c r="O1786" i="1"/>
  <c r="P1786" i="1"/>
  <c r="Q1786" i="1"/>
  <c r="R1786" i="1"/>
  <c r="M1787" i="1"/>
  <c r="N1787" i="1"/>
  <c r="O1787" i="1"/>
  <c r="P1787" i="1"/>
  <c r="Q1787" i="1"/>
  <c r="R1787" i="1"/>
  <c r="M1788" i="1"/>
  <c r="N1788" i="1"/>
  <c r="O1788" i="1"/>
  <c r="P1788" i="1"/>
  <c r="Q1788" i="1"/>
  <c r="R1788" i="1"/>
  <c r="M1789" i="1"/>
  <c r="N1789" i="1"/>
  <c r="O1789" i="1"/>
  <c r="P1789" i="1"/>
  <c r="Q1789" i="1"/>
  <c r="R1789" i="1"/>
  <c r="M1790" i="1"/>
  <c r="N1790" i="1"/>
  <c r="O1790" i="1"/>
  <c r="P1790" i="1"/>
  <c r="Q1790" i="1"/>
  <c r="R1790" i="1"/>
  <c r="M1791" i="1"/>
  <c r="N1791" i="1"/>
  <c r="O1791" i="1"/>
  <c r="P1791" i="1"/>
  <c r="Q1791" i="1"/>
  <c r="R1791" i="1"/>
  <c r="M1792" i="1"/>
  <c r="N1792" i="1"/>
  <c r="O1792" i="1"/>
  <c r="P1792" i="1"/>
  <c r="Q1792" i="1"/>
  <c r="R1792" i="1"/>
  <c r="M1793" i="1"/>
  <c r="N1793" i="1"/>
  <c r="O1793" i="1"/>
  <c r="P1793" i="1"/>
  <c r="Q1793" i="1"/>
  <c r="R1793" i="1"/>
  <c r="M1794" i="1"/>
  <c r="N1794" i="1"/>
  <c r="O1794" i="1"/>
  <c r="P1794" i="1"/>
  <c r="Q1794" i="1"/>
  <c r="R1794" i="1"/>
  <c r="M1795" i="1"/>
  <c r="N1795" i="1"/>
  <c r="O1795" i="1"/>
  <c r="P1795" i="1"/>
  <c r="Q1795" i="1"/>
  <c r="R1795" i="1"/>
  <c r="M1796" i="1"/>
  <c r="N1796" i="1"/>
  <c r="O1796" i="1"/>
  <c r="P1796" i="1"/>
  <c r="Q1796" i="1"/>
  <c r="R1796" i="1"/>
  <c r="M1797" i="1"/>
  <c r="N1797" i="1"/>
  <c r="O1797" i="1"/>
  <c r="P1797" i="1"/>
  <c r="Q1797" i="1"/>
  <c r="R1797" i="1"/>
  <c r="M1798" i="1"/>
  <c r="N1798" i="1"/>
  <c r="O1798" i="1"/>
  <c r="P1798" i="1"/>
  <c r="Q1798" i="1"/>
  <c r="R1798" i="1"/>
  <c r="M1799" i="1"/>
  <c r="N1799" i="1"/>
  <c r="O1799" i="1"/>
  <c r="P1799" i="1"/>
  <c r="Q1799" i="1"/>
  <c r="R1799" i="1"/>
  <c r="M1800" i="1"/>
  <c r="N1800" i="1"/>
  <c r="O1800" i="1"/>
  <c r="P1800" i="1"/>
  <c r="Q1800" i="1"/>
  <c r="R1800" i="1"/>
  <c r="M1801" i="1"/>
  <c r="N1801" i="1"/>
  <c r="O1801" i="1"/>
  <c r="P1801" i="1"/>
  <c r="Q1801" i="1"/>
  <c r="R1801" i="1"/>
  <c r="M1802" i="1"/>
  <c r="N1802" i="1"/>
  <c r="O1802" i="1"/>
  <c r="P1802" i="1"/>
  <c r="Q1802" i="1"/>
  <c r="R1802" i="1"/>
  <c r="M1803" i="1"/>
  <c r="N1803" i="1"/>
  <c r="O1803" i="1"/>
  <c r="P1803" i="1"/>
  <c r="Q1803" i="1"/>
  <c r="R1803" i="1"/>
  <c r="M1804" i="1"/>
  <c r="N1804" i="1"/>
  <c r="O1804" i="1"/>
  <c r="P1804" i="1"/>
  <c r="Q1804" i="1"/>
  <c r="R1804" i="1"/>
  <c r="M1805" i="1"/>
  <c r="N1805" i="1"/>
  <c r="O1805" i="1"/>
  <c r="P1805" i="1"/>
  <c r="Q1805" i="1"/>
  <c r="R1805" i="1"/>
  <c r="M1806" i="1"/>
  <c r="N1806" i="1"/>
  <c r="O1806" i="1"/>
  <c r="P1806" i="1"/>
  <c r="Q1806" i="1"/>
  <c r="R1806" i="1"/>
  <c r="M1807" i="1"/>
  <c r="N1807" i="1"/>
  <c r="O1807" i="1"/>
  <c r="P1807" i="1"/>
  <c r="Q1807" i="1"/>
  <c r="R1807" i="1"/>
  <c r="M1808" i="1"/>
  <c r="N1808" i="1"/>
  <c r="O1808" i="1"/>
  <c r="P1808" i="1"/>
  <c r="Q1808" i="1"/>
  <c r="R1808" i="1"/>
  <c r="M1809" i="1"/>
  <c r="N1809" i="1"/>
  <c r="O1809" i="1"/>
  <c r="P1809" i="1"/>
  <c r="Q1809" i="1"/>
  <c r="R1809" i="1"/>
  <c r="M1810" i="1"/>
  <c r="N1810" i="1"/>
  <c r="O1810" i="1"/>
  <c r="P1810" i="1"/>
  <c r="Q1810" i="1"/>
  <c r="R1810" i="1"/>
  <c r="M1811" i="1"/>
  <c r="N1811" i="1"/>
  <c r="O1811" i="1"/>
  <c r="P1811" i="1"/>
  <c r="Q1811" i="1"/>
  <c r="R1811" i="1"/>
  <c r="M1812" i="1"/>
  <c r="N1812" i="1"/>
  <c r="O1812" i="1"/>
  <c r="P1812" i="1"/>
  <c r="Q1812" i="1"/>
  <c r="R1812" i="1"/>
  <c r="M1813" i="1"/>
  <c r="N1813" i="1"/>
  <c r="O1813" i="1"/>
  <c r="P1813" i="1"/>
  <c r="Q1813" i="1"/>
  <c r="R1813" i="1"/>
  <c r="M1814" i="1"/>
  <c r="N1814" i="1"/>
  <c r="O1814" i="1"/>
  <c r="P1814" i="1"/>
  <c r="Q1814" i="1"/>
  <c r="R1814" i="1"/>
  <c r="M1815" i="1"/>
  <c r="N1815" i="1"/>
  <c r="O1815" i="1"/>
  <c r="P1815" i="1"/>
  <c r="Q1815" i="1"/>
  <c r="R1815" i="1"/>
  <c r="M1816" i="1"/>
  <c r="N1816" i="1"/>
  <c r="O1816" i="1"/>
  <c r="P1816" i="1"/>
  <c r="Q1816" i="1"/>
  <c r="R1816" i="1"/>
  <c r="M1817" i="1"/>
  <c r="N1817" i="1"/>
  <c r="O1817" i="1"/>
  <c r="P1817" i="1"/>
  <c r="Q1817" i="1"/>
  <c r="R1817" i="1"/>
  <c r="M1818" i="1"/>
  <c r="N1818" i="1"/>
  <c r="O1818" i="1"/>
  <c r="P1818" i="1"/>
  <c r="Q1818" i="1"/>
  <c r="R1818" i="1"/>
  <c r="M1819" i="1"/>
  <c r="N1819" i="1"/>
  <c r="O1819" i="1"/>
  <c r="P1819" i="1"/>
  <c r="Q1819" i="1"/>
  <c r="R1819" i="1"/>
  <c r="M1820" i="1"/>
  <c r="N1820" i="1"/>
  <c r="O1820" i="1"/>
  <c r="P1820" i="1"/>
  <c r="Q1820" i="1"/>
  <c r="R1820" i="1"/>
  <c r="M1821" i="1"/>
  <c r="N1821" i="1"/>
  <c r="O1821" i="1"/>
  <c r="P1821" i="1"/>
  <c r="Q1821" i="1"/>
  <c r="R1821" i="1"/>
  <c r="M1822" i="1"/>
  <c r="N1822" i="1"/>
  <c r="O1822" i="1"/>
  <c r="P1822" i="1"/>
  <c r="Q1822" i="1"/>
  <c r="R1822" i="1"/>
  <c r="M1823" i="1"/>
  <c r="N1823" i="1"/>
  <c r="O1823" i="1"/>
  <c r="P1823" i="1"/>
  <c r="Q1823" i="1"/>
  <c r="R1823" i="1"/>
  <c r="M1824" i="1"/>
  <c r="N1824" i="1"/>
  <c r="O1824" i="1"/>
  <c r="P1824" i="1"/>
  <c r="Q1824" i="1"/>
  <c r="R1824" i="1"/>
  <c r="M1825" i="1"/>
  <c r="N1825" i="1"/>
  <c r="O1825" i="1"/>
  <c r="P1825" i="1"/>
  <c r="Q1825" i="1"/>
  <c r="R1825" i="1"/>
  <c r="M1826" i="1"/>
  <c r="N1826" i="1"/>
  <c r="O1826" i="1"/>
  <c r="P1826" i="1"/>
  <c r="Q1826" i="1"/>
  <c r="R1826" i="1"/>
  <c r="M1827" i="1"/>
  <c r="N1827" i="1"/>
  <c r="O1827" i="1"/>
  <c r="P1827" i="1"/>
  <c r="Q1827" i="1"/>
  <c r="R1827" i="1"/>
  <c r="M1828" i="1"/>
  <c r="N1828" i="1"/>
  <c r="O1828" i="1"/>
  <c r="P1828" i="1"/>
  <c r="Q1828" i="1"/>
  <c r="R1828" i="1"/>
  <c r="M1829" i="1"/>
  <c r="N1829" i="1"/>
  <c r="O1829" i="1"/>
  <c r="P1829" i="1"/>
  <c r="Q1829" i="1"/>
  <c r="R1829" i="1"/>
  <c r="M1830" i="1"/>
  <c r="N1830" i="1"/>
  <c r="O1830" i="1"/>
  <c r="P1830" i="1"/>
  <c r="Q1830" i="1"/>
  <c r="R1830" i="1"/>
  <c r="M1831" i="1"/>
  <c r="N1831" i="1"/>
  <c r="O1831" i="1"/>
  <c r="P1831" i="1"/>
  <c r="Q1831" i="1"/>
  <c r="R1831" i="1"/>
  <c r="M1832" i="1"/>
  <c r="N1832" i="1"/>
  <c r="O1832" i="1"/>
  <c r="P1832" i="1"/>
  <c r="Q1832" i="1"/>
  <c r="R1832" i="1"/>
  <c r="M1833" i="1"/>
  <c r="N1833" i="1"/>
  <c r="O1833" i="1"/>
  <c r="P1833" i="1"/>
  <c r="Q1833" i="1"/>
  <c r="R1833" i="1"/>
  <c r="M1834" i="1"/>
  <c r="N1834" i="1"/>
  <c r="O1834" i="1"/>
  <c r="P1834" i="1"/>
  <c r="Q1834" i="1"/>
  <c r="R1834" i="1"/>
  <c r="M1835" i="1"/>
  <c r="N1835" i="1"/>
  <c r="O1835" i="1"/>
  <c r="P1835" i="1"/>
  <c r="Q1835" i="1"/>
  <c r="R1835" i="1"/>
  <c r="M1836" i="1"/>
  <c r="N1836" i="1"/>
  <c r="O1836" i="1"/>
  <c r="P1836" i="1"/>
  <c r="Q1836" i="1"/>
  <c r="R1836" i="1"/>
  <c r="M1837" i="1"/>
  <c r="N1837" i="1"/>
  <c r="O1837" i="1"/>
  <c r="P1837" i="1"/>
  <c r="Q1837" i="1"/>
  <c r="R1837" i="1"/>
  <c r="M1838" i="1"/>
  <c r="N1838" i="1"/>
  <c r="O1838" i="1"/>
  <c r="P1838" i="1"/>
  <c r="Q1838" i="1"/>
  <c r="R1838" i="1"/>
  <c r="M1839" i="1"/>
  <c r="N1839" i="1"/>
  <c r="O1839" i="1"/>
  <c r="P1839" i="1"/>
  <c r="Q1839" i="1"/>
  <c r="R1839" i="1"/>
  <c r="M1840" i="1"/>
  <c r="N1840" i="1"/>
  <c r="O1840" i="1"/>
  <c r="P1840" i="1"/>
  <c r="Q1840" i="1"/>
  <c r="R1840" i="1"/>
  <c r="M1841" i="1"/>
  <c r="N1841" i="1"/>
  <c r="O1841" i="1"/>
  <c r="P1841" i="1"/>
  <c r="Q1841" i="1"/>
  <c r="R1841" i="1"/>
  <c r="M1842" i="1"/>
  <c r="N1842" i="1"/>
  <c r="O1842" i="1"/>
  <c r="P1842" i="1"/>
  <c r="Q1842" i="1"/>
  <c r="R1842" i="1"/>
  <c r="M1843" i="1"/>
  <c r="N1843" i="1"/>
  <c r="O1843" i="1"/>
  <c r="P1843" i="1"/>
  <c r="Q1843" i="1"/>
  <c r="R1843" i="1"/>
  <c r="M1844" i="1"/>
  <c r="N1844" i="1"/>
  <c r="O1844" i="1"/>
  <c r="P1844" i="1"/>
  <c r="Q1844" i="1"/>
  <c r="R1844" i="1"/>
  <c r="M1845" i="1"/>
  <c r="N1845" i="1"/>
  <c r="O1845" i="1"/>
  <c r="P1845" i="1"/>
  <c r="Q1845" i="1"/>
  <c r="R1845" i="1"/>
  <c r="M1846" i="1"/>
  <c r="N1846" i="1"/>
  <c r="O1846" i="1"/>
  <c r="P1846" i="1"/>
  <c r="Q1846" i="1"/>
  <c r="R1846" i="1"/>
  <c r="M1847" i="1"/>
  <c r="N1847" i="1"/>
  <c r="O1847" i="1"/>
  <c r="P1847" i="1"/>
  <c r="Q1847" i="1"/>
  <c r="R1847" i="1"/>
  <c r="M1848" i="1"/>
  <c r="N1848" i="1"/>
  <c r="O1848" i="1"/>
  <c r="P1848" i="1"/>
  <c r="Q1848" i="1"/>
  <c r="R1848" i="1"/>
  <c r="M1849" i="1"/>
  <c r="N1849" i="1"/>
  <c r="O1849" i="1"/>
  <c r="P1849" i="1"/>
  <c r="Q1849" i="1"/>
  <c r="R1849" i="1"/>
  <c r="M1850" i="1"/>
  <c r="N1850" i="1"/>
  <c r="O1850" i="1"/>
  <c r="P1850" i="1"/>
  <c r="Q1850" i="1"/>
  <c r="R1850" i="1"/>
  <c r="M1851" i="1"/>
  <c r="N1851" i="1"/>
  <c r="O1851" i="1"/>
  <c r="P1851" i="1"/>
  <c r="Q1851" i="1"/>
  <c r="R1851" i="1"/>
  <c r="M1852" i="1"/>
  <c r="N1852" i="1"/>
  <c r="O1852" i="1"/>
  <c r="P1852" i="1"/>
  <c r="Q1852" i="1"/>
  <c r="R1852" i="1"/>
  <c r="M1853" i="1"/>
  <c r="N1853" i="1"/>
  <c r="O1853" i="1"/>
  <c r="P1853" i="1"/>
  <c r="Q1853" i="1"/>
  <c r="R1853" i="1"/>
  <c r="M1854" i="1"/>
  <c r="N1854" i="1"/>
  <c r="O1854" i="1"/>
  <c r="P1854" i="1"/>
  <c r="Q1854" i="1"/>
  <c r="R1854" i="1"/>
  <c r="M1855" i="1"/>
  <c r="N1855" i="1"/>
  <c r="O1855" i="1"/>
  <c r="P1855" i="1"/>
  <c r="Q1855" i="1"/>
  <c r="R1855" i="1"/>
  <c r="M1856" i="1"/>
  <c r="N1856" i="1"/>
  <c r="O1856" i="1"/>
  <c r="P1856" i="1"/>
  <c r="Q1856" i="1"/>
  <c r="R1856" i="1"/>
  <c r="M1857" i="1"/>
  <c r="N1857" i="1"/>
  <c r="O1857" i="1"/>
  <c r="P1857" i="1"/>
  <c r="Q1857" i="1"/>
  <c r="R1857" i="1"/>
  <c r="M1858" i="1"/>
  <c r="N1858" i="1"/>
  <c r="O1858" i="1"/>
  <c r="P1858" i="1"/>
  <c r="Q1858" i="1"/>
  <c r="R1858" i="1"/>
  <c r="M1859" i="1"/>
  <c r="N1859" i="1"/>
  <c r="O1859" i="1"/>
  <c r="P1859" i="1"/>
  <c r="Q1859" i="1"/>
  <c r="R1859" i="1"/>
  <c r="M1860" i="1"/>
  <c r="N1860" i="1"/>
  <c r="O1860" i="1"/>
  <c r="P1860" i="1"/>
  <c r="Q1860" i="1"/>
  <c r="R1860" i="1"/>
  <c r="M1861" i="1"/>
  <c r="N1861" i="1"/>
  <c r="O1861" i="1"/>
  <c r="P1861" i="1"/>
  <c r="Q1861" i="1"/>
  <c r="R1861" i="1"/>
  <c r="M1862" i="1"/>
  <c r="N1862" i="1"/>
  <c r="O1862" i="1"/>
  <c r="P1862" i="1"/>
  <c r="Q1862" i="1"/>
  <c r="R1862" i="1"/>
  <c r="M1863" i="1"/>
  <c r="N1863" i="1"/>
  <c r="O1863" i="1"/>
  <c r="P1863" i="1"/>
  <c r="Q1863" i="1"/>
  <c r="R1863" i="1"/>
  <c r="M1864" i="1"/>
  <c r="N1864" i="1"/>
  <c r="O1864" i="1"/>
  <c r="P1864" i="1"/>
  <c r="Q1864" i="1"/>
  <c r="R1864" i="1"/>
  <c r="M1865" i="1"/>
  <c r="N1865" i="1"/>
  <c r="O1865" i="1"/>
  <c r="P1865" i="1"/>
  <c r="Q1865" i="1"/>
  <c r="R1865" i="1"/>
  <c r="M1866" i="1"/>
  <c r="N1866" i="1"/>
  <c r="O1866" i="1"/>
  <c r="P1866" i="1"/>
  <c r="Q1866" i="1"/>
  <c r="R1866" i="1"/>
  <c r="M1867" i="1"/>
  <c r="N1867" i="1"/>
  <c r="O1867" i="1"/>
  <c r="P1867" i="1"/>
  <c r="Q1867" i="1"/>
  <c r="R1867" i="1"/>
  <c r="M1868" i="1"/>
  <c r="N1868" i="1"/>
  <c r="O1868" i="1"/>
  <c r="P1868" i="1"/>
  <c r="Q1868" i="1"/>
  <c r="R1868" i="1"/>
  <c r="M1869" i="1"/>
  <c r="N1869" i="1"/>
  <c r="O1869" i="1"/>
  <c r="P1869" i="1"/>
  <c r="Q1869" i="1"/>
  <c r="R1869" i="1"/>
  <c r="M1870" i="1"/>
  <c r="N1870" i="1"/>
  <c r="O1870" i="1"/>
  <c r="P1870" i="1"/>
  <c r="Q1870" i="1"/>
  <c r="R1870" i="1"/>
  <c r="M1871" i="1"/>
  <c r="N1871" i="1"/>
  <c r="O1871" i="1"/>
  <c r="P1871" i="1"/>
  <c r="Q1871" i="1"/>
  <c r="R1871" i="1"/>
  <c r="M1872" i="1"/>
  <c r="N1872" i="1"/>
  <c r="O1872" i="1"/>
  <c r="P1872" i="1"/>
  <c r="Q1872" i="1"/>
  <c r="R1872" i="1"/>
  <c r="M1873" i="1"/>
  <c r="N1873" i="1"/>
  <c r="O1873" i="1"/>
  <c r="P1873" i="1"/>
  <c r="Q1873" i="1"/>
  <c r="R1873" i="1"/>
  <c r="M1874" i="1"/>
  <c r="N1874" i="1"/>
  <c r="O1874" i="1"/>
  <c r="P1874" i="1"/>
  <c r="Q1874" i="1"/>
  <c r="R1874" i="1"/>
  <c r="M1875" i="1"/>
  <c r="N1875" i="1"/>
  <c r="O1875" i="1"/>
  <c r="P1875" i="1"/>
  <c r="Q1875" i="1"/>
  <c r="R1875" i="1"/>
  <c r="M1876" i="1"/>
  <c r="N1876" i="1"/>
  <c r="O1876" i="1"/>
  <c r="P1876" i="1"/>
  <c r="Q1876" i="1"/>
  <c r="R1876" i="1"/>
  <c r="M1877" i="1"/>
  <c r="N1877" i="1"/>
  <c r="O1877" i="1"/>
  <c r="P1877" i="1"/>
  <c r="Q1877" i="1"/>
  <c r="R1877" i="1"/>
  <c r="M1878" i="1"/>
  <c r="N1878" i="1"/>
  <c r="O1878" i="1"/>
  <c r="P1878" i="1"/>
  <c r="Q1878" i="1"/>
  <c r="R1878" i="1"/>
  <c r="M1879" i="1"/>
  <c r="N1879" i="1"/>
  <c r="O1879" i="1"/>
  <c r="P1879" i="1"/>
  <c r="Q1879" i="1"/>
  <c r="R1879" i="1"/>
  <c r="M1880" i="1"/>
  <c r="N1880" i="1"/>
  <c r="O1880" i="1"/>
  <c r="P1880" i="1"/>
  <c r="Q1880" i="1"/>
  <c r="R1880" i="1"/>
  <c r="M1881" i="1"/>
  <c r="N1881" i="1"/>
  <c r="O1881" i="1"/>
  <c r="P1881" i="1"/>
  <c r="Q1881" i="1"/>
  <c r="R1881" i="1"/>
  <c r="M1882" i="1"/>
  <c r="N1882" i="1"/>
  <c r="O1882" i="1"/>
  <c r="P1882" i="1"/>
  <c r="Q1882" i="1"/>
  <c r="R1882" i="1"/>
  <c r="M1883" i="1"/>
  <c r="N1883" i="1"/>
  <c r="O1883" i="1"/>
  <c r="P1883" i="1"/>
  <c r="Q1883" i="1"/>
  <c r="R1883" i="1"/>
  <c r="M1884" i="1"/>
  <c r="N1884" i="1"/>
  <c r="O1884" i="1"/>
  <c r="P1884" i="1"/>
  <c r="Q1884" i="1"/>
  <c r="R1884" i="1"/>
  <c r="M1885" i="1"/>
  <c r="N1885" i="1"/>
  <c r="O1885" i="1"/>
  <c r="P1885" i="1"/>
  <c r="Q1885" i="1"/>
  <c r="R1885" i="1"/>
  <c r="M1886" i="1"/>
  <c r="N1886" i="1"/>
  <c r="O1886" i="1"/>
  <c r="P1886" i="1"/>
  <c r="Q1886" i="1"/>
  <c r="R1886" i="1"/>
  <c r="M1887" i="1"/>
  <c r="N1887" i="1"/>
  <c r="O1887" i="1"/>
  <c r="P1887" i="1"/>
  <c r="Q1887" i="1"/>
  <c r="R1887" i="1"/>
  <c r="M1888" i="1"/>
  <c r="N1888" i="1"/>
  <c r="O1888" i="1"/>
  <c r="P1888" i="1"/>
  <c r="Q1888" i="1"/>
  <c r="R1888" i="1"/>
  <c r="M1889" i="1"/>
  <c r="N1889" i="1"/>
  <c r="O1889" i="1"/>
  <c r="P1889" i="1"/>
  <c r="Q1889" i="1"/>
  <c r="R1889" i="1"/>
  <c r="M1890" i="1"/>
  <c r="N1890" i="1"/>
  <c r="O1890" i="1"/>
  <c r="P1890" i="1"/>
  <c r="Q1890" i="1"/>
  <c r="R1890" i="1"/>
  <c r="M1891" i="1"/>
  <c r="N1891" i="1"/>
  <c r="O1891" i="1"/>
  <c r="P1891" i="1"/>
  <c r="Q1891" i="1"/>
  <c r="R1891" i="1"/>
  <c r="M1892" i="1"/>
  <c r="N1892" i="1"/>
  <c r="O1892" i="1"/>
  <c r="P1892" i="1"/>
  <c r="Q1892" i="1"/>
  <c r="R1892" i="1"/>
  <c r="M1893" i="1"/>
  <c r="N1893" i="1"/>
  <c r="O1893" i="1"/>
  <c r="P1893" i="1"/>
  <c r="Q1893" i="1"/>
  <c r="R1893" i="1"/>
  <c r="M1894" i="1"/>
  <c r="N1894" i="1"/>
  <c r="O1894" i="1"/>
  <c r="P1894" i="1"/>
  <c r="Q1894" i="1"/>
  <c r="R1894" i="1"/>
  <c r="M1895" i="1"/>
  <c r="N1895" i="1"/>
  <c r="O1895" i="1"/>
  <c r="P1895" i="1"/>
  <c r="Q1895" i="1"/>
  <c r="R1895" i="1"/>
  <c r="M1896" i="1"/>
  <c r="N1896" i="1"/>
  <c r="O1896" i="1"/>
  <c r="P1896" i="1"/>
  <c r="Q1896" i="1"/>
  <c r="R1896" i="1"/>
  <c r="M1897" i="1"/>
  <c r="N1897" i="1"/>
  <c r="O1897" i="1"/>
  <c r="P1897" i="1"/>
  <c r="Q1897" i="1"/>
  <c r="R1897" i="1"/>
  <c r="M1898" i="1"/>
  <c r="N1898" i="1"/>
  <c r="O1898" i="1"/>
  <c r="P1898" i="1"/>
  <c r="Q1898" i="1"/>
  <c r="R1898" i="1"/>
  <c r="M1899" i="1"/>
  <c r="N1899" i="1"/>
  <c r="O1899" i="1"/>
  <c r="P1899" i="1"/>
  <c r="Q1899" i="1"/>
  <c r="R1899" i="1"/>
  <c r="M1900" i="1"/>
  <c r="N1900" i="1"/>
  <c r="O1900" i="1"/>
  <c r="P1900" i="1"/>
  <c r="Q1900" i="1"/>
  <c r="R1900" i="1"/>
  <c r="M1901" i="1"/>
  <c r="N1901" i="1"/>
  <c r="O1901" i="1"/>
  <c r="P1901" i="1"/>
  <c r="Q1901" i="1"/>
  <c r="R1901" i="1"/>
  <c r="M1902" i="1"/>
  <c r="N1902" i="1"/>
  <c r="O1902" i="1"/>
  <c r="P1902" i="1"/>
  <c r="Q1902" i="1"/>
  <c r="R1902" i="1"/>
  <c r="M1903" i="1"/>
  <c r="N1903" i="1"/>
  <c r="O1903" i="1"/>
  <c r="P1903" i="1"/>
  <c r="Q1903" i="1"/>
  <c r="R1903" i="1"/>
  <c r="M1904" i="1"/>
  <c r="N1904" i="1"/>
  <c r="O1904" i="1"/>
  <c r="P1904" i="1"/>
  <c r="Q1904" i="1"/>
  <c r="R1904" i="1"/>
  <c r="M1905" i="1"/>
  <c r="N1905" i="1"/>
  <c r="O1905" i="1"/>
  <c r="P1905" i="1"/>
  <c r="Q1905" i="1"/>
  <c r="R1905" i="1"/>
  <c r="M1906" i="1"/>
  <c r="N1906" i="1"/>
  <c r="O1906" i="1"/>
  <c r="P1906" i="1"/>
  <c r="Q1906" i="1"/>
  <c r="R1906" i="1"/>
  <c r="M1907" i="1"/>
  <c r="N1907" i="1"/>
  <c r="O1907" i="1"/>
  <c r="P1907" i="1"/>
  <c r="Q1907" i="1"/>
  <c r="R1907" i="1"/>
  <c r="M1908" i="1"/>
  <c r="N1908" i="1"/>
  <c r="O1908" i="1"/>
  <c r="P1908" i="1"/>
  <c r="Q1908" i="1"/>
  <c r="R1908" i="1"/>
  <c r="M1909" i="1"/>
  <c r="N1909" i="1"/>
  <c r="O1909" i="1"/>
  <c r="P1909" i="1"/>
  <c r="Q1909" i="1"/>
  <c r="R1909" i="1"/>
  <c r="M1910" i="1"/>
  <c r="N1910" i="1"/>
  <c r="O1910" i="1"/>
  <c r="P1910" i="1"/>
  <c r="Q1910" i="1"/>
  <c r="R1910" i="1"/>
  <c r="M1911" i="1"/>
  <c r="N1911" i="1"/>
  <c r="O1911" i="1"/>
  <c r="P1911" i="1"/>
  <c r="Q1911" i="1"/>
  <c r="R1911" i="1"/>
  <c r="M1912" i="1"/>
  <c r="N1912" i="1"/>
  <c r="O1912" i="1"/>
  <c r="P1912" i="1"/>
  <c r="Q1912" i="1"/>
  <c r="R1912" i="1"/>
  <c r="M1913" i="1"/>
  <c r="N1913" i="1"/>
  <c r="O1913" i="1"/>
  <c r="P1913" i="1"/>
  <c r="Q1913" i="1"/>
  <c r="R1913" i="1"/>
  <c r="M1914" i="1"/>
  <c r="N1914" i="1"/>
  <c r="O1914" i="1"/>
  <c r="P1914" i="1"/>
  <c r="Q1914" i="1"/>
  <c r="R1914" i="1"/>
  <c r="M1915" i="1"/>
  <c r="N1915" i="1"/>
  <c r="O1915" i="1"/>
  <c r="P1915" i="1"/>
  <c r="Q1915" i="1"/>
  <c r="R1915" i="1"/>
  <c r="M1916" i="1"/>
  <c r="N1916" i="1"/>
  <c r="O1916" i="1"/>
  <c r="P1916" i="1"/>
  <c r="Q1916" i="1"/>
  <c r="R1916" i="1"/>
  <c r="M1917" i="1"/>
  <c r="N1917" i="1"/>
  <c r="O1917" i="1"/>
  <c r="P1917" i="1"/>
  <c r="Q1917" i="1"/>
  <c r="R1917" i="1"/>
  <c r="M1918" i="1"/>
  <c r="N1918" i="1"/>
  <c r="O1918" i="1"/>
  <c r="P1918" i="1"/>
  <c r="Q1918" i="1"/>
  <c r="R1918" i="1"/>
  <c r="M1919" i="1"/>
  <c r="N1919" i="1"/>
  <c r="O1919" i="1"/>
  <c r="P1919" i="1"/>
  <c r="Q1919" i="1"/>
  <c r="R1919" i="1"/>
  <c r="M1920" i="1"/>
  <c r="N1920" i="1"/>
  <c r="O1920" i="1"/>
  <c r="P1920" i="1"/>
  <c r="Q1920" i="1"/>
  <c r="R1920" i="1"/>
  <c r="M1921" i="1"/>
  <c r="N1921" i="1"/>
  <c r="O1921" i="1"/>
  <c r="P1921" i="1"/>
  <c r="Q1921" i="1"/>
  <c r="R1921" i="1"/>
  <c r="M1922" i="1"/>
  <c r="N1922" i="1"/>
  <c r="O1922" i="1"/>
  <c r="P1922" i="1"/>
  <c r="Q1922" i="1"/>
  <c r="R1922" i="1"/>
  <c r="M1923" i="1"/>
  <c r="N1923" i="1"/>
  <c r="O1923" i="1"/>
  <c r="P1923" i="1"/>
  <c r="Q1923" i="1"/>
  <c r="R1923" i="1"/>
  <c r="M1924" i="1"/>
  <c r="N1924" i="1"/>
  <c r="O1924" i="1"/>
  <c r="P1924" i="1"/>
  <c r="Q1924" i="1"/>
  <c r="R1924" i="1"/>
  <c r="M1925" i="1"/>
  <c r="N1925" i="1"/>
  <c r="O1925" i="1"/>
  <c r="P1925" i="1"/>
  <c r="Q1925" i="1"/>
  <c r="R1925" i="1"/>
  <c r="M1926" i="1"/>
  <c r="N1926" i="1"/>
  <c r="O1926" i="1"/>
  <c r="P1926" i="1"/>
  <c r="Q1926" i="1"/>
  <c r="R1926" i="1"/>
  <c r="M1927" i="1"/>
  <c r="N1927" i="1"/>
  <c r="O1927" i="1"/>
  <c r="P1927" i="1"/>
  <c r="Q1927" i="1"/>
  <c r="R1927" i="1"/>
  <c r="M1928" i="1"/>
  <c r="N1928" i="1"/>
  <c r="O1928" i="1"/>
  <c r="P1928" i="1"/>
  <c r="Q1928" i="1"/>
  <c r="R1928" i="1"/>
  <c r="M1929" i="1"/>
  <c r="N1929" i="1"/>
  <c r="O1929" i="1"/>
  <c r="P1929" i="1"/>
  <c r="Q1929" i="1"/>
  <c r="R1929" i="1"/>
  <c r="M1930" i="1"/>
  <c r="N1930" i="1"/>
  <c r="O1930" i="1"/>
  <c r="P1930" i="1"/>
  <c r="Q1930" i="1"/>
  <c r="R1930" i="1"/>
  <c r="M1931" i="1"/>
  <c r="N1931" i="1"/>
  <c r="O1931" i="1"/>
  <c r="P1931" i="1"/>
  <c r="Q1931" i="1"/>
  <c r="R1931" i="1"/>
  <c r="M1932" i="1"/>
  <c r="N1932" i="1"/>
  <c r="O1932" i="1"/>
  <c r="P1932" i="1"/>
  <c r="Q1932" i="1"/>
  <c r="R1932" i="1"/>
  <c r="M1933" i="1"/>
  <c r="N1933" i="1"/>
  <c r="O1933" i="1"/>
  <c r="P1933" i="1"/>
  <c r="Q1933" i="1"/>
  <c r="R1933" i="1"/>
  <c r="M1934" i="1"/>
  <c r="N1934" i="1"/>
  <c r="O1934" i="1"/>
  <c r="P1934" i="1"/>
  <c r="Q1934" i="1"/>
  <c r="R1934" i="1"/>
  <c r="M1935" i="1"/>
  <c r="N1935" i="1"/>
  <c r="O1935" i="1"/>
  <c r="P1935" i="1"/>
  <c r="Q1935" i="1"/>
  <c r="R1935" i="1"/>
  <c r="M1936" i="1"/>
  <c r="N1936" i="1"/>
  <c r="O1936" i="1"/>
  <c r="P1936" i="1"/>
  <c r="Q1936" i="1"/>
  <c r="R1936" i="1"/>
  <c r="M1937" i="1"/>
  <c r="N1937" i="1"/>
  <c r="O1937" i="1"/>
  <c r="P1937" i="1"/>
  <c r="Q1937" i="1"/>
  <c r="R1937" i="1"/>
  <c r="M1938" i="1"/>
  <c r="N1938" i="1"/>
  <c r="O1938" i="1"/>
  <c r="P1938" i="1"/>
  <c r="Q1938" i="1"/>
  <c r="R1938" i="1"/>
  <c r="M1939" i="1"/>
  <c r="N1939" i="1"/>
  <c r="O1939" i="1"/>
  <c r="P1939" i="1"/>
  <c r="Q1939" i="1"/>
  <c r="R1939" i="1"/>
  <c r="M1940" i="1"/>
  <c r="N1940" i="1"/>
  <c r="O1940" i="1"/>
  <c r="P1940" i="1"/>
  <c r="Q1940" i="1"/>
  <c r="R1940" i="1"/>
  <c r="M1941" i="1"/>
  <c r="N1941" i="1"/>
  <c r="O1941" i="1"/>
  <c r="P1941" i="1"/>
  <c r="Q1941" i="1"/>
  <c r="R1941" i="1"/>
  <c r="M1942" i="1"/>
  <c r="N1942" i="1"/>
  <c r="O1942" i="1"/>
  <c r="P1942" i="1"/>
  <c r="Q1942" i="1"/>
  <c r="R1942" i="1"/>
  <c r="M1943" i="1"/>
  <c r="N1943" i="1"/>
  <c r="O1943" i="1"/>
  <c r="P1943" i="1"/>
  <c r="Q1943" i="1"/>
  <c r="R1943" i="1"/>
  <c r="M1944" i="1"/>
  <c r="N1944" i="1"/>
  <c r="O1944" i="1"/>
  <c r="P1944" i="1"/>
  <c r="Q1944" i="1"/>
  <c r="R1944" i="1"/>
  <c r="M1945" i="1"/>
  <c r="N1945" i="1"/>
  <c r="O1945" i="1"/>
  <c r="P1945" i="1"/>
  <c r="Q1945" i="1"/>
  <c r="R1945" i="1"/>
  <c r="M1946" i="1"/>
  <c r="N1946" i="1"/>
  <c r="O1946" i="1"/>
  <c r="P1946" i="1"/>
  <c r="Q1946" i="1"/>
  <c r="R1946" i="1"/>
  <c r="M1947" i="1"/>
  <c r="N1947" i="1"/>
  <c r="O1947" i="1"/>
  <c r="P1947" i="1"/>
  <c r="Q1947" i="1"/>
  <c r="R1947" i="1"/>
  <c r="M1948" i="1"/>
  <c r="N1948" i="1"/>
  <c r="O1948" i="1"/>
  <c r="P1948" i="1"/>
  <c r="Q1948" i="1"/>
  <c r="R1948" i="1"/>
  <c r="M1949" i="1"/>
  <c r="N1949" i="1"/>
  <c r="O1949" i="1"/>
  <c r="P1949" i="1"/>
  <c r="Q1949" i="1"/>
  <c r="R1949" i="1"/>
  <c r="M1950" i="1"/>
  <c r="N1950" i="1"/>
  <c r="O1950" i="1"/>
  <c r="P1950" i="1"/>
  <c r="Q1950" i="1"/>
  <c r="R1950" i="1"/>
  <c r="M1951" i="1"/>
  <c r="N1951" i="1"/>
  <c r="O1951" i="1"/>
  <c r="P1951" i="1"/>
  <c r="Q1951" i="1"/>
  <c r="R1951" i="1"/>
  <c r="M1952" i="1"/>
  <c r="N1952" i="1"/>
  <c r="O1952" i="1"/>
  <c r="P1952" i="1"/>
  <c r="Q1952" i="1"/>
  <c r="R1952" i="1"/>
  <c r="M1953" i="1"/>
  <c r="N1953" i="1"/>
  <c r="O1953" i="1"/>
  <c r="P1953" i="1"/>
  <c r="Q1953" i="1"/>
  <c r="R1953" i="1"/>
  <c r="M1954" i="1"/>
  <c r="N1954" i="1"/>
  <c r="O1954" i="1"/>
  <c r="P1954" i="1"/>
  <c r="Q1954" i="1"/>
  <c r="R1954" i="1"/>
  <c r="M1955" i="1"/>
  <c r="N1955" i="1"/>
  <c r="O1955" i="1"/>
  <c r="P1955" i="1"/>
  <c r="Q1955" i="1"/>
  <c r="R1955" i="1"/>
  <c r="M1956" i="1"/>
  <c r="N1956" i="1"/>
  <c r="O1956" i="1"/>
  <c r="P1956" i="1"/>
  <c r="Q1956" i="1"/>
  <c r="R1956" i="1"/>
  <c r="M1957" i="1"/>
  <c r="N1957" i="1"/>
  <c r="O1957" i="1"/>
  <c r="P1957" i="1"/>
  <c r="Q1957" i="1"/>
  <c r="R1957" i="1"/>
  <c r="M1958" i="1"/>
  <c r="N1958" i="1"/>
  <c r="O1958" i="1"/>
  <c r="P1958" i="1"/>
  <c r="Q1958" i="1"/>
  <c r="R1958" i="1"/>
  <c r="M1959" i="1"/>
  <c r="N1959" i="1"/>
  <c r="O1959" i="1"/>
  <c r="P1959" i="1"/>
  <c r="Q1959" i="1"/>
  <c r="R1959" i="1"/>
  <c r="M1960" i="1"/>
  <c r="N1960" i="1"/>
  <c r="O1960" i="1"/>
  <c r="P1960" i="1"/>
  <c r="Q1960" i="1"/>
  <c r="R1960" i="1"/>
  <c r="M1961" i="1"/>
  <c r="N1961" i="1"/>
  <c r="O1961" i="1"/>
  <c r="P1961" i="1"/>
  <c r="Q1961" i="1"/>
  <c r="R1961" i="1"/>
  <c r="M1962" i="1"/>
  <c r="N1962" i="1"/>
  <c r="O1962" i="1"/>
  <c r="P1962" i="1"/>
  <c r="Q1962" i="1"/>
  <c r="R1962" i="1"/>
  <c r="M1963" i="1"/>
  <c r="N1963" i="1"/>
  <c r="O1963" i="1"/>
  <c r="P1963" i="1"/>
  <c r="Q1963" i="1"/>
  <c r="R1963" i="1"/>
  <c r="M1964" i="1"/>
  <c r="N1964" i="1"/>
  <c r="O1964" i="1"/>
  <c r="P1964" i="1"/>
  <c r="Q1964" i="1"/>
  <c r="R1964" i="1"/>
  <c r="M1965" i="1"/>
  <c r="N1965" i="1"/>
  <c r="O1965" i="1"/>
  <c r="P1965" i="1"/>
  <c r="Q1965" i="1"/>
  <c r="R1965" i="1"/>
  <c r="M1966" i="1"/>
  <c r="N1966" i="1"/>
  <c r="O1966" i="1"/>
  <c r="P1966" i="1"/>
  <c r="Q1966" i="1"/>
  <c r="R1966" i="1"/>
  <c r="M1967" i="1"/>
  <c r="N1967" i="1"/>
  <c r="O1967" i="1"/>
  <c r="P1967" i="1"/>
  <c r="Q1967" i="1"/>
  <c r="R1967" i="1"/>
  <c r="M1968" i="1"/>
  <c r="N1968" i="1"/>
  <c r="O1968" i="1"/>
  <c r="P1968" i="1"/>
  <c r="Q1968" i="1"/>
  <c r="R1968" i="1"/>
  <c r="M1969" i="1"/>
  <c r="N1969" i="1"/>
  <c r="O1969" i="1"/>
  <c r="P1969" i="1"/>
  <c r="Q1969" i="1"/>
  <c r="R1969" i="1"/>
  <c r="M1970" i="1"/>
  <c r="N1970" i="1"/>
  <c r="O1970" i="1"/>
  <c r="P1970" i="1"/>
  <c r="Q1970" i="1"/>
  <c r="R1970" i="1"/>
  <c r="M1971" i="1"/>
  <c r="N1971" i="1"/>
  <c r="O1971" i="1"/>
  <c r="P1971" i="1"/>
  <c r="Q1971" i="1"/>
  <c r="R1971" i="1"/>
  <c r="M1972" i="1"/>
  <c r="N1972" i="1"/>
  <c r="O1972" i="1"/>
  <c r="P1972" i="1"/>
  <c r="Q1972" i="1"/>
  <c r="R1972" i="1"/>
  <c r="M1973" i="1"/>
  <c r="N1973" i="1"/>
  <c r="O1973" i="1"/>
  <c r="P1973" i="1"/>
  <c r="Q1973" i="1"/>
  <c r="R1973" i="1"/>
  <c r="M1974" i="1"/>
  <c r="N1974" i="1"/>
  <c r="O1974" i="1"/>
  <c r="P1974" i="1"/>
  <c r="Q1974" i="1"/>
  <c r="R1974" i="1"/>
  <c r="M1975" i="1"/>
  <c r="N1975" i="1"/>
  <c r="O1975" i="1"/>
  <c r="P1975" i="1"/>
  <c r="Q1975" i="1"/>
  <c r="R1975" i="1"/>
  <c r="M1976" i="1"/>
  <c r="N1976" i="1"/>
  <c r="O1976" i="1"/>
  <c r="P1976" i="1"/>
  <c r="Q1976" i="1"/>
  <c r="R1976" i="1"/>
  <c r="M1977" i="1"/>
  <c r="N1977" i="1"/>
  <c r="O1977" i="1"/>
  <c r="P1977" i="1"/>
  <c r="Q1977" i="1"/>
  <c r="R1977" i="1"/>
  <c r="M1978" i="1"/>
  <c r="N1978" i="1"/>
  <c r="O1978" i="1"/>
  <c r="P1978" i="1"/>
  <c r="Q1978" i="1"/>
  <c r="R1978" i="1"/>
  <c r="M1979" i="1"/>
  <c r="N1979" i="1"/>
  <c r="O1979" i="1"/>
  <c r="P1979" i="1"/>
  <c r="Q1979" i="1"/>
  <c r="R1979" i="1"/>
  <c r="M1980" i="1"/>
  <c r="N1980" i="1"/>
  <c r="O1980" i="1"/>
  <c r="P1980" i="1"/>
  <c r="Q1980" i="1"/>
  <c r="R1980" i="1"/>
  <c r="M1981" i="1"/>
  <c r="N1981" i="1"/>
  <c r="O1981" i="1"/>
  <c r="P1981" i="1"/>
  <c r="Q1981" i="1"/>
  <c r="R1981" i="1"/>
  <c r="M1982" i="1"/>
  <c r="N1982" i="1"/>
  <c r="O1982" i="1"/>
  <c r="P1982" i="1"/>
  <c r="Q1982" i="1"/>
  <c r="R1982" i="1"/>
  <c r="M1983" i="1"/>
  <c r="N1983" i="1"/>
  <c r="O1983" i="1"/>
  <c r="P1983" i="1"/>
  <c r="Q1983" i="1"/>
  <c r="R1983" i="1"/>
  <c r="M1984" i="1"/>
  <c r="N1984" i="1"/>
  <c r="O1984" i="1"/>
  <c r="P1984" i="1"/>
  <c r="Q1984" i="1"/>
  <c r="R1984" i="1"/>
  <c r="M1985" i="1"/>
  <c r="N1985" i="1"/>
  <c r="O1985" i="1"/>
  <c r="P1985" i="1"/>
  <c r="Q1985" i="1"/>
  <c r="R1985" i="1"/>
  <c r="M1986" i="1"/>
  <c r="N1986" i="1"/>
  <c r="O1986" i="1"/>
  <c r="P1986" i="1"/>
  <c r="Q1986" i="1"/>
  <c r="R1986" i="1"/>
  <c r="M1987" i="1"/>
  <c r="N1987" i="1"/>
  <c r="O1987" i="1"/>
  <c r="P1987" i="1"/>
  <c r="Q1987" i="1"/>
  <c r="R1987" i="1"/>
  <c r="M1988" i="1"/>
  <c r="N1988" i="1"/>
  <c r="O1988" i="1"/>
  <c r="P1988" i="1"/>
  <c r="Q1988" i="1"/>
  <c r="R1988" i="1"/>
  <c r="M1989" i="1"/>
  <c r="N1989" i="1"/>
  <c r="O1989" i="1"/>
  <c r="P1989" i="1"/>
  <c r="Q1989" i="1"/>
  <c r="R1989" i="1"/>
  <c r="M1990" i="1"/>
  <c r="N1990" i="1"/>
  <c r="O1990" i="1"/>
  <c r="P1990" i="1"/>
  <c r="Q1990" i="1"/>
  <c r="R1990" i="1"/>
  <c r="M1991" i="1"/>
  <c r="N1991" i="1"/>
  <c r="O1991" i="1"/>
  <c r="P1991" i="1"/>
  <c r="Q1991" i="1"/>
  <c r="R1991" i="1"/>
  <c r="M1992" i="1"/>
  <c r="N1992" i="1"/>
  <c r="O1992" i="1"/>
  <c r="P1992" i="1"/>
  <c r="Q1992" i="1"/>
  <c r="R1992" i="1"/>
  <c r="M1993" i="1"/>
  <c r="N1993" i="1"/>
  <c r="O1993" i="1"/>
  <c r="P1993" i="1"/>
  <c r="Q1993" i="1"/>
  <c r="R1993" i="1"/>
  <c r="M1994" i="1"/>
  <c r="N1994" i="1"/>
  <c r="O1994" i="1"/>
  <c r="P1994" i="1"/>
  <c r="Q1994" i="1"/>
  <c r="R1994" i="1"/>
  <c r="M1995" i="1"/>
  <c r="N1995" i="1"/>
  <c r="O1995" i="1"/>
  <c r="P1995" i="1"/>
  <c r="Q1995" i="1"/>
  <c r="R1995" i="1"/>
  <c r="M1996" i="1"/>
  <c r="N1996" i="1"/>
  <c r="O1996" i="1"/>
  <c r="P1996" i="1"/>
  <c r="Q1996" i="1"/>
  <c r="R1996" i="1"/>
  <c r="M1997" i="1"/>
  <c r="N1997" i="1"/>
  <c r="O1997" i="1"/>
  <c r="P1997" i="1"/>
  <c r="Q1997" i="1"/>
  <c r="R1997" i="1"/>
  <c r="M1998" i="1"/>
  <c r="N1998" i="1"/>
  <c r="O1998" i="1"/>
  <c r="P1998" i="1"/>
  <c r="Q1998" i="1"/>
  <c r="R1998" i="1"/>
  <c r="M1999" i="1"/>
  <c r="N1999" i="1"/>
  <c r="O1999" i="1"/>
  <c r="P1999" i="1"/>
  <c r="Q1999" i="1"/>
  <c r="R1999" i="1"/>
  <c r="M2000" i="1"/>
  <c r="N2000" i="1"/>
  <c r="O2000" i="1"/>
  <c r="P2000" i="1"/>
  <c r="Q2000" i="1"/>
  <c r="R2000" i="1"/>
  <c r="M2001" i="1"/>
  <c r="N2001" i="1"/>
  <c r="O2001" i="1"/>
  <c r="P2001" i="1"/>
  <c r="Q2001" i="1"/>
  <c r="R2001" i="1"/>
  <c r="M2002" i="1"/>
  <c r="N2002" i="1"/>
  <c r="O2002" i="1"/>
  <c r="P2002" i="1"/>
  <c r="Q2002" i="1"/>
  <c r="R2002" i="1"/>
  <c r="M2003" i="1"/>
  <c r="N2003" i="1"/>
  <c r="O2003" i="1"/>
  <c r="P2003" i="1"/>
  <c r="Q2003" i="1"/>
  <c r="R2003" i="1"/>
  <c r="M2004" i="1"/>
  <c r="N2004" i="1"/>
  <c r="O2004" i="1"/>
  <c r="P2004" i="1"/>
  <c r="Q2004" i="1"/>
  <c r="R2004" i="1"/>
  <c r="M2005" i="1"/>
  <c r="N2005" i="1"/>
  <c r="O2005" i="1"/>
  <c r="P2005" i="1"/>
  <c r="Q2005" i="1"/>
  <c r="R2005" i="1"/>
  <c r="M2006" i="1"/>
  <c r="N2006" i="1"/>
  <c r="O2006" i="1"/>
  <c r="P2006" i="1"/>
  <c r="Q2006" i="1"/>
  <c r="R2006" i="1"/>
  <c r="M2007" i="1"/>
  <c r="N2007" i="1"/>
  <c r="O2007" i="1"/>
  <c r="P2007" i="1"/>
  <c r="Q2007" i="1"/>
  <c r="R2007" i="1"/>
  <c r="M2008" i="1"/>
  <c r="N2008" i="1"/>
  <c r="O2008" i="1"/>
  <c r="P2008" i="1"/>
  <c r="Q2008" i="1"/>
  <c r="R2008" i="1"/>
  <c r="M2009" i="1"/>
  <c r="N2009" i="1"/>
  <c r="O2009" i="1"/>
  <c r="P2009" i="1"/>
  <c r="Q2009" i="1"/>
  <c r="R2009" i="1"/>
  <c r="M2010" i="1"/>
  <c r="N2010" i="1"/>
  <c r="O2010" i="1"/>
  <c r="P2010" i="1"/>
  <c r="Q2010" i="1"/>
  <c r="R2010" i="1"/>
  <c r="M2011" i="1"/>
  <c r="N2011" i="1"/>
  <c r="O2011" i="1"/>
  <c r="P2011" i="1"/>
  <c r="Q2011" i="1"/>
  <c r="R2011" i="1"/>
  <c r="M2012" i="1"/>
  <c r="N2012" i="1"/>
  <c r="O2012" i="1"/>
  <c r="P2012" i="1"/>
  <c r="Q2012" i="1"/>
  <c r="R2012" i="1"/>
  <c r="M2013" i="1"/>
  <c r="N2013" i="1"/>
  <c r="O2013" i="1"/>
  <c r="P2013" i="1"/>
  <c r="Q2013" i="1"/>
  <c r="R2013" i="1"/>
  <c r="M2014" i="1"/>
  <c r="N2014" i="1"/>
  <c r="O2014" i="1"/>
  <c r="P2014" i="1"/>
  <c r="Q2014" i="1"/>
  <c r="R2014" i="1"/>
  <c r="M2015" i="1"/>
  <c r="N2015" i="1"/>
  <c r="O2015" i="1"/>
  <c r="P2015" i="1"/>
  <c r="Q2015" i="1"/>
  <c r="R2015" i="1"/>
  <c r="M2016" i="1"/>
  <c r="N2016" i="1"/>
  <c r="O2016" i="1"/>
  <c r="P2016" i="1"/>
  <c r="Q2016" i="1"/>
  <c r="R2016" i="1"/>
  <c r="M2017" i="1"/>
  <c r="N2017" i="1"/>
  <c r="O2017" i="1"/>
  <c r="P2017" i="1"/>
  <c r="Q2017" i="1"/>
  <c r="R2017" i="1"/>
  <c r="M2018" i="1"/>
  <c r="N2018" i="1"/>
  <c r="O2018" i="1"/>
  <c r="P2018" i="1"/>
  <c r="Q2018" i="1"/>
  <c r="R2018" i="1"/>
  <c r="M2019" i="1"/>
  <c r="N2019" i="1"/>
  <c r="O2019" i="1"/>
  <c r="P2019" i="1"/>
  <c r="Q2019" i="1"/>
  <c r="R2019" i="1"/>
  <c r="M2020" i="1"/>
  <c r="N2020" i="1"/>
  <c r="O2020" i="1"/>
  <c r="P2020" i="1"/>
  <c r="Q2020" i="1"/>
  <c r="R2020" i="1"/>
  <c r="M2021" i="1"/>
  <c r="N2021" i="1"/>
  <c r="O2021" i="1"/>
  <c r="P2021" i="1"/>
  <c r="Q2021" i="1"/>
  <c r="R2021" i="1"/>
  <c r="M2022" i="1"/>
  <c r="N2022" i="1"/>
  <c r="O2022" i="1"/>
  <c r="P2022" i="1"/>
  <c r="Q2022" i="1"/>
  <c r="R2022" i="1"/>
  <c r="M2023" i="1"/>
  <c r="N2023" i="1"/>
  <c r="O2023" i="1"/>
  <c r="P2023" i="1"/>
  <c r="Q2023" i="1"/>
  <c r="R2023" i="1"/>
  <c r="M2024" i="1"/>
  <c r="N2024" i="1"/>
  <c r="O2024" i="1"/>
  <c r="P2024" i="1"/>
  <c r="Q2024" i="1"/>
  <c r="R2024" i="1"/>
  <c r="M2025" i="1"/>
  <c r="N2025" i="1"/>
  <c r="O2025" i="1"/>
  <c r="P2025" i="1"/>
  <c r="Q2025" i="1"/>
  <c r="R2025" i="1"/>
  <c r="M2026" i="1"/>
  <c r="N2026" i="1"/>
  <c r="O2026" i="1"/>
  <c r="P2026" i="1"/>
  <c r="Q2026" i="1"/>
  <c r="R2026" i="1"/>
  <c r="M2027" i="1"/>
  <c r="N2027" i="1"/>
  <c r="O2027" i="1"/>
  <c r="P2027" i="1"/>
  <c r="Q2027" i="1"/>
  <c r="R2027" i="1"/>
  <c r="M2028" i="1"/>
  <c r="N2028" i="1"/>
  <c r="O2028" i="1"/>
  <c r="P2028" i="1"/>
  <c r="Q2028" i="1"/>
  <c r="R2028" i="1"/>
  <c r="M2029" i="1"/>
  <c r="N2029" i="1"/>
  <c r="O2029" i="1"/>
  <c r="P2029" i="1"/>
  <c r="Q2029" i="1"/>
  <c r="R2029" i="1"/>
  <c r="M2030" i="1"/>
  <c r="N2030" i="1"/>
  <c r="O2030" i="1"/>
  <c r="P2030" i="1"/>
  <c r="Q2030" i="1"/>
  <c r="R2030" i="1"/>
  <c r="M2031" i="1"/>
  <c r="N2031" i="1"/>
  <c r="O2031" i="1"/>
  <c r="P2031" i="1"/>
  <c r="Q2031" i="1"/>
  <c r="R2031" i="1"/>
  <c r="M2032" i="1"/>
  <c r="N2032" i="1"/>
  <c r="O2032" i="1"/>
  <c r="P2032" i="1"/>
  <c r="Q2032" i="1"/>
  <c r="R2032" i="1"/>
  <c r="M2033" i="1"/>
  <c r="N2033" i="1"/>
  <c r="O2033" i="1"/>
  <c r="P2033" i="1"/>
  <c r="Q2033" i="1"/>
  <c r="R2033" i="1"/>
  <c r="M2034" i="1"/>
  <c r="N2034" i="1"/>
  <c r="O2034" i="1"/>
  <c r="P2034" i="1"/>
  <c r="Q2034" i="1"/>
  <c r="R2034" i="1"/>
  <c r="M2035" i="1"/>
  <c r="N2035" i="1"/>
  <c r="O2035" i="1"/>
  <c r="P2035" i="1"/>
  <c r="Q2035" i="1"/>
  <c r="R2035" i="1"/>
  <c r="M2036" i="1"/>
  <c r="N2036" i="1"/>
  <c r="O2036" i="1"/>
  <c r="P2036" i="1"/>
  <c r="Q2036" i="1"/>
  <c r="R2036" i="1"/>
  <c r="M2037" i="1"/>
  <c r="N2037" i="1"/>
  <c r="O2037" i="1"/>
  <c r="P2037" i="1"/>
  <c r="Q2037" i="1"/>
  <c r="R2037" i="1"/>
  <c r="M2038" i="1"/>
  <c r="N2038" i="1"/>
  <c r="O2038" i="1"/>
  <c r="P2038" i="1"/>
  <c r="Q2038" i="1"/>
  <c r="R2038" i="1"/>
  <c r="M2039" i="1"/>
  <c r="N2039" i="1"/>
  <c r="O2039" i="1"/>
  <c r="P2039" i="1"/>
  <c r="Q2039" i="1"/>
  <c r="R2039" i="1"/>
  <c r="M2040" i="1"/>
  <c r="N2040" i="1"/>
  <c r="O2040" i="1"/>
  <c r="P2040" i="1"/>
  <c r="Q2040" i="1"/>
  <c r="R2040" i="1"/>
  <c r="M2041" i="1"/>
  <c r="N2041" i="1"/>
  <c r="O2041" i="1"/>
  <c r="P2041" i="1"/>
  <c r="Q2041" i="1"/>
  <c r="R2041" i="1"/>
  <c r="M2042" i="1"/>
  <c r="N2042" i="1"/>
  <c r="O2042" i="1"/>
  <c r="P2042" i="1"/>
  <c r="Q2042" i="1"/>
  <c r="R2042" i="1"/>
  <c r="M2043" i="1"/>
  <c r="N2043" i="1"/>
  <c r="O2043" i="1"/>
  <c r="P2043" i="1"/>
  <c r="Q2043" i="1"/>
  <c r="R2043" i="1"/>
  <c r="M2044" i="1"/>
  <c r="N2044" i="1"/>
  <c r="O2044" i="1"/>
  <c r="P2044" i="1"/>
  <c r="Q2044" i="1"/>
  <c r="R2044" i="1"/>
  <c r="M2045" i="1"/>
  <c r="N2045" i="1"/>
  <c r="O2045" i="1"/>
  <c r="P2045" i="1"/>
  <c r="Q2045" i="1"/>
  <c r="R2045" i="1"/>
  <c r="M2046" i="1"/>
  <c r="N2046" i="1"/>
  <c r="O2046" i="1"/>
  <c r="P2046" i="1"/>
  <c r="Q2046" i="1"/>
  <c r="R2046" i="1"/>
  <c r="M2047" i="1"/>
  <c r="N2047" i="1"/>
  <c r="O2047" i="1"/>
  <c r="P2047" i="1"/>
  <c r="Q2047" i="1"/>
  <c r="R2047" i="1"/>
  <c r="M2048" i="1"/>
  <c r="N2048" i="1"/>
  <c r="O2048" i="1"/>
  <c r="P2048" i="1"/>
  <c r="Q2048" i="1"/>
  <c r="R2048" i="1"/>
  <c r="M2049" i="1"/>
  <c r="N2049" i="1"/>
  <c r="O2049" i="1"/>
  <c r="P2049" i="1"/>
  <c r="Q2049" i="1"/>
  <c r="R2049" i="1"/>
  <c r="M2050" i="1"/>
  <c r="N2050" i="1"/>
  <c r="O2050" i="1"/>
  <c r="P2050" i="1"/>
  <c r="Q2050" i="1"/>
  <c r="R2050" i="1"/>
  <c r="M2051" i="1"/>
  <c r="N2051" i="1"/>
  <c r="O2051" i="1"/>
  <c r="P2051" i="1"/>
  <c r="Q2051" i="1"/>
  <c r="R2051" i="1"/>
  <c r="M2052" i="1"/>
  <c r="N2052" i="1"/>
  <c r="O2052" i="1"/>
  <c r="P2052" i="1"/>
  <c r="Q2052" i="1"/>
  <c r="R2052" i="1"/>
  <c r="M2053" i="1"/>
  <c r="N2053" i="1"/>
  <c r="O2053" i="1"/>
  <c r="P2053" i="1"/>
  <c r="Q2053" i="1"/>
  <c r="R2053" i="1"/>
  <c r="M2054" i="1"/>
  <c r="N2054" i="1"/>
  <c r="O2054" i="1"/>
  <c r="P2054" i="1"/>
  <c r="Q2054" i="1"/>
  <c r="R2054" i="1"/>
  <c r="M2055" i="1"/>
  <c r="N2055" i="1"/>
  <c r="O2055" i="1"/>
  <c r="P2055" i="1"/>
  <c r="Q2055" i="1"/>
  <c r="R2055" i="1"/>
  <c r="M2056" i="1"/>
  <c r="N2056" i="1"/>
  <c r="O2056" i="1"/>
  <c r="P2056" i="1"/>
  <c r="Q2056" i="1"/>
  <c r="R2056" i="1"/>
  <c r="M2057" i="1"/>
  <c r="N2057" i="1"/>
  <c r="O2057" i="1"/>
  <c r="P2057" i="1"/>
  <c r="Q2057" i="1"/>
  <c r="R2057" i="1"/>
  <c r="M2058" i="1"/>
  <c r="N2058" i="1"/>
  <c r="O2058" i="1"/>
  <c r="P2058" i="1"/>
  <c r="Q2058" i="1"/>
  <c r="R2058" i="1"/>
  <c r="M2059" i="1"/>
  <c r="N2059" i="1"/>
  <c r="O2059" i="1"/>
  <c r="P2059" i="1"/>
  <c r="Q2059" i="1"/>
  <c r="R2059" i="1"/>
  <c r="M2060" i="1"/>
  <c r="N2060" i="1"/>
  <c r="O2060" i="1"/>
  <c r="P2060" i="1"/>
  <c r="Q2060" i="1"/>
  <c r="R2060" i="1"/>
  <c r="M2061" i="1"/>
  <c r="N2061" i="1"/>
  <c r="O2061" i="1"/>
  <c r="P2061" i="1"/>
  <c r="Q2061" i="1"/>
  <c r="R2061" i="1"/>
  <c r="M2062" i="1"/>
  <c r="N2062" i="1"/>
  <c r="O2062" i="1"/>
  <c r="P2062" i="1"/>
  <c r="Q2062" i="1"/>
  <c r="R2062" i="1"/>
  <c r="M2063" i="1"/>
  <c r="N2063" i="1"/>
  <c r="O2063" i="1"/>
  <c r="P2063" i="1"/>
  <c r="Q2063" i="1"/>
  <c r="R2063" i="1"/>
  <c r="M2064" i="1"/>
  <c r="N2064" i="1"/>
  <c r="O2064" i="1"/>
  <c r="P2064" i="1"/>
  <c r="Q2064" i="1"/>
  <c r="R2064" i="1"/>
  <c r="M2065" i="1"/>
  <c r="N2065" i="1"/>
  <c r="O2065" i="1"/>
  <c r="P2065" i="1"/>
  <c r="Q2065" i="1"/>
  <c r="R2065" i="1"/>
  <c r="M2066" i="1"/>
  <c r="N2066" i="1"/>
  <c r="O2066" i="1"/>
  <c r="P2066" i="1"/>
  <c r="Q2066" i="1"/>
  <c r="R2066" i="1"/>
  <c r="M2067" i="1"/>
  <c r="N2067" i="1"/>
  <c r="O2067" i="1"/>
  <c r="P2067" i="1"/>
  <c r="Q2067" i="1"/>
  <c r="R2067" i="1"/>
  <c r="M2068" i="1"/>
  <c r="N2068" i="1"/>
  <c r="O2068" i="1"/>
  <c r="P2068" i="1"/>
  <c r="Q2068" i="1"/>
  <c r="R2068" i="1"/>
  <c r="M2069" i="1"/>
  <c r="N2069" i="1"/>
  <c r="O2069" i="1"/>
  <c r="P2069" i="1"/>
  <c r="Q2069" i="1"/>
  <c r="R2069" i="1"/>
  <c r="M2070" i="1"/>
  <c r="N2070" i="1"/>
  <c r="O2070" i="1"/>
  <c r="P2070" i="1"/>
  <c r="Q2070" i="1"/>
  <c r="R2070" i="1"/>
  <c r="M2071" i="1"/>
  <c r="N2071" i="1"/>
  <c r="O2071" i="1"/>
  <c r="P2071" i="1"/>
  <c r="Q2071" i="1"/>
  <c r="R2071" i="1"/>
  <c r="M2072" i="1"/>
  <c r="N2072" i="1"/>
  <c r="O2072" i="1"/>
  <c r="P2072" i="1"/>
  <c r="Q2072" i="1"/>
  <c r="R2072" i="1"/>
  <c r="M2073" i="1"/>
  <c r="N2073" i="1"/>
  <c r="O2073" i="1"/>
  <c r="P2073" i="1"/>
  <c r="Q2073" i="1"/>
  <c r="R2073" i="1"/>
  <c r="M2074" i="1"/>
  <c r="N2074" i="1"/>
  <c r="O2074" i="1"/>
  <c r="P2074" i="1"/>
  <c r="Q2074" i="1"/>
  <c r="R2074" i="1"/>
  <c r="M2075" i="1"/>
  <c r="N2075" i="1"/>
  <c r="O2075" i="1"/>
  <c r="P2075" i="1"/>
  <c r="Q2075" i="1"/>
  <c r="R2075" i="1"/>
  <c r="M2076" i="1"/>
  <c r="N2076" i="1"/>
  <c r="O2076" i="1"/>
  <c r="P2076" i="1"/>
  <c r="Q2076" i="1"/>
  <c r="R2076" i="1"/>
  <c r="M2077" i="1"/>
  <c r="N2077" i="1"/>
  <c r="O2077" i="1"/>
  <c r="P2077" i="1"/>
  <c r="Q2077" i="1"/>
  <c r="R2077" i="1"/>
  <c r="M2078" i="1"/>
  <c r="N2078" i="1"/>
  <c r="O2078" i="1"/>
  <c r="P2078" i="1"/>
  <c r="Q2078" i="1"/>
  <c r="R2078" i="1"/>
  <c r="M2079" i="1"/>
  <c r="N2079" i="1"/>
  <c r="O2079" i="1"/>
  <c r="P2079" i="1"/>
  <c r="Q2079" i="1"/>
  <c r="R2079" i="1"/>
  <c r="M2080" i="1"/>
  <c r="N2080" i="1"/>
  <c r="O2080" i="1"/>
  <c r="P2080" i="1"/>
  <c r="Q2080" i="1"/>
  <c r="R2080" i="1"/>
  <c r="M2081" i="1"/>
  <c r="N2081" i="1"/>
  <c r="O2081" i="1"/>
  <c r="P2081" i="1"/>
  <c r="Q2081" i="1"/>
  <c r="R2081" i="1"/>
  <c r="M2082" i="1"/>
  <c r="N2082" i="1"/>
  <c r="O2082" i="1"/>
  <c r="P2082" i="1"/>
  <c r="Q2082" i="1"/>
  <c r="R2082" i="1"/>
  <c r="M2083" i="1"/>
  <c r="N2083" i="1"/>
  <c r="O2083" i="1"/>
  <c r="P2083" i="1"/>
  <c r="Q2083" i="1"/>
  <c r="R2083" i="1"/>
  <c r="M2084" i="1"/>
  <c r="N2084" i="1"/>
  <c r="O2084" i="1"/>
  <c r="P2084" i="1"/>
  <c r="Q2084" i="1"/>
  <c r="R2084" i="1"/>
  <c r="M2085" i="1"/>
  <c r="N2085" i="1"/>
  <c r="O2085" i="1"/>
  <c r="P2085" i="1"/>
  <c r="Q2085" i="1"/>
  <c r="R2085" i="1"/>
  <c r="M2086" i="1"/>
  <c r="N2086" i="1"/>
  <c r="O2086" i="1"/>
  <c r="P2086" i="1"/>
  <c r="Q2086" i="1"/>
  <c r="R2086" i="1"/>
  <c r="M2087" i="1"/>
  <c r="N2087" i="1"/>
  <c r="O2087" i="1"/>
  <c r="P2087" i="1"/>
  <c r="Q2087" i="1"/>
  <c r="R2087" i="1"/>
  <c r="M2088" i="1"/>
  <c r="N2088" i="1"/>
  <c r="O2088" i="1"/>
  <c r="P2088" i="1"/>
  <c r="Q2088" i="1"/>
  <c r="R2088" i="1"/>
  <c r="M2089" i="1"/>
  <c r="N2089" i="1"/>
  <c r="O2089" i="1"/>
  <c r="P2089" i="1"/>
  <c r="Q2089" i="1"/>
  <c r="R2089" i="1"/>
  <c r="M2090" i="1"/>
  <c r="N2090" i="1"/>
  <c r="O2090" i="1"/>
  <c r="P2090" i="1"/>
  <c r="Q2090" i="1"/>
  <c r="R2090" i="1"/>
  <c r="M2091" i="1"/>
  <c r="N2091" i="1"/>
  <c r="O2091" i="1"/>
  <c r="P2091" i="1"/>
  <c r="Q2091" i="1"/>
  <c r="R2091" i="1"/>
  <c r="M2092" i="1"/>
  <c r="N2092" i="1"/>
  <c r="O2092" i="1"/>
  <c r="P2092" i="1"/>
  <c r="Q2092" i="1"/>
  <c r="R2092" i="1"/>
  <c r="M2093" i="1"/>
  <c r="N2093" i="1"/>
  <c r="O2093" i="1"/>
  <c r="P2093" i="1"/>
  <c r="Q2093" i="1"/>
  <c r="R2093" i="1"/>
  <c r="M2094" i="1"/>
  <c r="N2094" i="1"/>
  <c r="O2094" i="1"/>
  <c r="P2094" i="1"/>
  <c r="Q2094" i="1"/>
  <c r="R2094" i="1"/>
  <c r="M2095" i="1"/>
  <c r="N2095" i="1"/>
  <c r="O2095" i="1"/>
  <c r="P2095" i="1"/>
  <c r="Q2095" i="1"/>
  <c r="R2095" i="1"/>
  <c r="M2096" i="1"/>
  <c r="N2096" i="1"/>
  <c r="O2096" i="1"/>
  <c r="P2096" i="1"/>
  <c r="Q2096" i="1"/>
  <c r="R2096" i="1"/>
  <c r="M2097" i="1"/>
  <c r="N2097" i="1"/>
  <c r="O2097" i="1"/>
  <c r="P2097" i="1"/>
  <c r="Q2097" i="1"/>
  <c r="R2097" i="1"/>
  <c r="M2098" i="1"/>
  <c r="N2098" i="1"/>
  <c r="O2098" i="1"/>
  <c r="P2098" i="1"/>
  <c r="Q2098" i="1"/>
  <c r="R2098" i="1"/>
  <c r="M2099" i="1"/>
  <c r="N2099" i="1"/>
  <c r="O2099" i="1"/>
  <c r="P2099" i="1"/>
  <c r="Q2099" i="1"/>
  <c r="R2099" i="1"/>
  <c r="M2100" i="1"/>
  <c r="N2100" i="1"/>
  <c r="O2100" i="1"/>
  <c r="P2100" i="1"/>
  <c r="Q2100" i="1"/>
  <c r="R2100" i="1"/>
  <c r="M2101" i="1"/>
  <c r="N2101" i="1"/>
  <c r="O2101" i="1"/>
  <c r="P2101" i="1"/>
  <c r="Q2101" i="1"/>
  <c r="R2101" i="1"/>
  <c r="M2102" i="1"/>
  <c r="N2102" i="1"/>
  <c r="O2102" i="1"/>
  <c r="P2102" i="1"/>
  <c r="Q2102" i="1"/>
  <c r="R2102" i="1"/>
  <c r="M2103" i="1"/>
  <c r="N2103" i="1"/>
  <c r="O2103" i="1"/>
  <c r="P2103" i="1"/>
  <c r="Q2103" i="1"/>
  <c r="R2103" i="1"/>
  <c r="M2104" i="1"/>
  <c r="N2104" i="1"/>
  <c r="O2104" i="1"/>
  <c r="P2104" i="1"/>
  <c r="Q2104" i="1"/>
  <c r="R2104" i="1"/>
  <c r="M2105" i="1"/>
  <c r="N2105" i="1"/>
  <c r="O2105" i="1"/>
  <c r="P2105" i="1"/>
  <c r="Q2105" i="1"/>
  <c r="R2105" i="1"/>
  <c r="M2106" i="1"/>
  <c r="N2106" i="1"/>
  <c r="O2106" i="1"/>
  <c r="P2106" i="1"/>
  <c r="Q2106" i="1"/>
  <c r="R2106" i="1"/>
  <c r="M2107" i="1"/>
  <c r="N2107" i="1"/>
  <c r="O2107" i="1"/>
  <c r="P2107" i="1"/>
  <c r="Q2107" i="1"/>
  <c r="R2107" i="1"/>
  <c r="M2108" i="1"/>
  <c r="N2108" i="1"/>
  <c r="O2108" i="1"/>
  <c r="P2108" i="1"/>
  <c r="Q2108" i="1"/>
  <c r="R2108" i="1"/>
  <c r="M2109" i="1"/>
  <c r="N2109" i="1"/>
  <c r="O2109" i="1"/>
  <c r="P2109" i="1"/>
  <c r="Q2109" i="1"/>
  <c r="R2109" i="1"/>
  <c r="M2110" i="1"/>
  <c r="N2110" i="1"/>
  <c r="O2110" i="1"/>
  <c r="P2110" i="1"/>
  <c r="Q2110" i="1"/>
  <c r="R2110" i="1"/>
  <c r="M2111" i="1"/>
  <c r="N2111" i="1"/>
  <c r="O2111" i="1"/>
  <c r="P2111" i="1"/>
  <c r="Q2111" i="1"/>
  <c r="R2111" i="1"/>
  <c r="M2112" i="1"/>
  <c r="N2112" i="1"/>
  <c r="O2112" i="1"/>
  <c r="P2112" i="1"/>
  <c r="Q2112" i="1"/>
  <c r="R2112" i="1"/>
  <c r="M2113" i="1"/>
  <c r="N2113" i="1"/>
  <c r="O2113" i="1"/>
  <c r="P2113" i="1"/>
  <c r="Q2113" i="1"/>
  <c r="R2113" i="1"/>
  <c r="M2114" i="1"/>
  <c r="N2114" i="1"/>
  <c r="O2114" i="1"/>
  <c r="P2114" i="1"/>
  <c r="Q2114" i="1"/>
  <c r="R2114" i="1"/>
  <c r="M2115" i="1"/>
  <c r="N2115" i="1"/>
  <c r="O2115" i="1"/>
  <c r="P2115" i="1"/>
  <c r="Q2115" i="1"/>
  <c r="R2115" i="1"/>
  <c r="M2116" i="1"/>
  <c r="N2116" i="1"/>
  <c r="O2116" i="1"/>
  <c r="P2116" i="1"/>
  <c r="Q2116" i="1"/>
  <c r="R2116" i="1"/>
  <c r="M2117" i="1"/>
  <c r="N2117" i="1"/>
  <c r="O2117" i="1"/>
  <c r="P2117" i="1"/>
  <c r="Q2117" i="1"/>
  <c r="R2117" i="1"/>
  <c r="M2118" i="1"/>
  <c r="N2118" i="1"/>
  <c r="O2118" i="1"/>
  <c r="P2118" i="1"/>
  <c r="Q2118" i="1"/>
  <c r="R2118" i="1"/>
  <c r="M2119" i="1"/>
  <c r="N2119" i="1"/>
  <c r="O2119" i="1"/>
  <c r="P2119" i="1"/>
  <c r="Q2119" i="1"/>
  <c r="R2119" i="1"/>
  <c r="M2120" i="1"/>
  <c r="N2120" i="1"/>
  <c r="O2120" i="1"/>
  <c r="P2120" i="1"/>
  <c r="Q2120" i="1"/>
  <c r="R2120" i="1"/>
  <c r="M2121" i="1"/>
  <c r="N2121" i="1"/>
  <c r="O2121" i="1"/>
  <c r="P2121" i="1"/>
  <c r="Q2121" i="1"/>
  <c r="R2121" i="1"/>
  <c r="M2122" i="1"/>
  <c r="N2122" i="1"/>
  <c r="O2122" i="1"/>
  <c r="P2122" i="1"/>
  <c r="Q2122" i="1"/>
  <c r="R2122" i="1"/>
  <c r="M2123" i="1"/>
  <c r="N2123" i="1"/>
  <c r="O2123" i="1"/>
  <c r="P2123" i="1"/>
  <c r="Q2123" i="1"/>
  <c r="R2123" i="1"/>
  <c r="M2124" i="1"/>
  <c r="N2124" i="1"/>
  <c r="O2124" i="1"/>
  <c r="P2124" i="1"/>
  <c r="Q2124" i="1"/>
  <c r="R2124" i="1"/>
  <c r="M2125" i="1"/>
  <c r="N2125" i="1"/>
  <c r="O2125" i="1"/>
  <c r="P2125" i="1"/>
  <c r="Q2125" i="1"/>
  <c r="R2125" i="1"/>
  <c r="M2126" i="1"/>
  <c r="N2126" i="1"/>
  <c r="O2126" i="1"/>
  <c r="P2126" i="1"/>
  <c r="Q2126" i="1"/>
  <c r="R2126" i="1"/>
  <c r="M2127" i="1"/>
  <c r="N2127" i="1"/>
  <c r="O2127" i="1"/>
  <c r="P2127" i="1"/>
  <c r="Q2127" i="1"/>
  <c r="R2127" i="1"/>
  <c r="M2128" i="1"/>
  <c r="N2128" i="1"/>
  <c r="O2128" i="1"/>
  <c r="P2128" i="1"/>
  <c r="Q2128" i="1"/>
  <c r="R2128" i="1"/>
  <c r="M2129" i="1"/>
  <c r="N2129" i="1"/>
  <c r="O2129" i="1"/>
  <c r="P2129" i="1"/>
  <c r="Q2129" i="1"/>
  <c r="R2129" i="1"/>
  <c r="M2130" i="1"/>
  <c r="N2130" i="1"/>
  <c r="O2130" i="1"/>
  <c r="P2130" i="1"/>
  <c r="Q2130" i="1"/>
  <c r="R2130" i="1"/>
  <c r="M2131" i="1"/>
  <c r="N2131" i="1"/>
  <c r="O2131" i="1"/>
  <c r="P2131" i="1"/>
  <c r="Q2131" i="1"/>
  <c r="R2131" i="1"/>
  <c r="M2132" i="1"/>
  <c r="N2132" i="1"/>
  <c r="O2132" i="1"/>
  <c r="P2132" i="1"/>
  <c r="Q2132" i="1"/>
  <c r="R2132" i="1"/>
  <c r="M2133" i="1"/>
  <c r="N2133" i="1"/>
  <c r="O2133" i="1"/>
  <c r="P2133" i="1"/>
  <c r="Q2133" i="1"/>
  <c r="R2133" i="1"/>
  <c r="M2134" i="1"/>
  <c r="N2134" i="1"/>
  <c r="O2134" i="1"/>
  <c r="P2134" i="1"/>
  <c r="Q2134" i="1"/>
  <c r="R2134" i="1"/>
  <c r="M2135" i="1"/>
  <c r="N2135" i="1"/>
  <c r="O2135" i="1"/>
  <c r="P2135" i="1"/>
  <c r="Q2135" i="1"/>
  <c r="R2135" i="1"/>
  <c r="M2136" i="1"/>
  <c r="N2136" i="1"/>
  <c r="O2136" i="1"/>
  <c r="P2136" i="1"/>
  <c r="Q2136" i="1"/>
  <c r="R2136" i="1"/>
  <c r="M2137" i="1"/>
  <c r="N2137" i="1"/>
  <c r="O2137" i="1"/>
  <c r="P2137" i="1"/>
  <c r="Q2137" i="1"/>
  <c r="R2137" i="1"/>
  <c r="M2138" i="1"/>
  <c r="N2138" i="1"/>
  <c r="O2138" i="1"/>
  <c r="P2138" i="1"/>
  <c r="Q2138" i="1"/>
  <c r="R2138" i="1"/>
  <c r="M2139" i="1"/>
  <c r="N2139" i="1"/>
  <c r="O2139" i="1"/>
  <c r="P2139" i="1"/>
  <c r="Q2139" i="1"/>
  <c r="R2139" i="1"/>
  <c r="M2140" i="1"/>
  <c r="N2140" i="1"/>
  <c r="O2140" i="1"/>
  <c r="P2140" i="1"/>
  <c r="Q2140" i="1"/>
  <c r="R2140" i="1"/>
  <c r="M2141" i="1"/>
  <c r="N2141" i="1"/>
  <c r="O2141" i="1"/>
  <c r="P2141" i="1"/>
  <c r="Q2141" i="1"/>
  <c r="R2141" i="1"/>
  <c r="M2142" i="1"/>
  <c r="N2142" i="1"/>
  <c r="O2142" i="1"/>
  <c r="P2142" i="1"/>
  <c r="Q2142" i="1"/>
  <c r="R2142" i="1"/>
  <c r="M2143" i="1"/>
  <c r="N2143" i="1"/>
  <c r="O2143" i="1"/>
  <c r="P2143" i="1"/>
  <c r="Q2143" i="1"/>
  <c r="R2143" i="1"/>
  <c r="M2144" i="1"/>
  <c r="N2144" i="1"/>
  <c r="O2144" i="1"/>
  <c r="P2144" i="1"/>
  <c r="Q2144" i="1"/>
  <c r="R2144" i="1"/>
  <c r="M2145" i="1"/>
  <c r="N2145" i="1"/>
  <c r="O2145" i="1"/>
  <c r="P2145" i="1"/>
  <c r="Q2145" i="1"/>
  <c r="R2145" i="1"/>
  <c r="M2146" i="1"/>
  <c r="N2146" i="1"/>
  <c r="O2146" i="1"/>
  <c r="P2146" i="1"/>
  <c r="Q2146" i="1"/>
  <c r="R2146" i="1"/>
  <c r="M2147" i="1"/>
  <c r="N2147" i="1"/>
  <c r="O2147" i="1"/>
  <c r="P2147" i="1"/>
  <c r="Q2147" i="1"/>
  <c r="R2147" i="1"/>
  <c r="M2148" i="1"/>
  <c r="N2148" i="1"/>
  <c r="O2148" i="1"/>
  <c r="P2148" i="1"/>
  <c r="Q2148" i="1"/>
  <c r="R2148" i="1"/>
  <c r="M2149" i="1"/>
  <c r="N2149" i="1"/>
  <c r="O2149" i="1"/>
  <c r="P2149" i="1"/>
  <c r="Q2149" i="1"/>
  <c r="R2149" i="1"/>
  <c r="M2150" i="1"/>
  <c r="N2150" i="1"/>
  <c r="O2150" i="1"/>
  <c r="P2150" i="1"/>
  <c r="Q2150" i="1"/>
  <c r="R2150" i="1"/>
  <c r="M2151" i="1"/>
  <c r="N2151" i="1"/>
  <c r="O2151" i="1"/>
  <c r="P2151" i="1"/>
  <c r="Q2151" i="1"/>
  <c r="R2151" i="1"/>
  <c r="M2152" i="1"/>
  <c r="N2152" i="1"/>
  <c r="O2152" i="1"/>
  <c r="P2152" i="1"/>
  <c r="Q2152" i="1"/>
  <c r="R2152" i="1"/>
  <c r="M2153" i="1"/>
  <c r="N2153" i="1"/>
  <c r="O2153" i="1"/>
  <c r="P2153" i="1"/>
  <c r="Q2153" i="1"/>
  <c r="R2153" i="1"/>
  <c r="M2154" i="1"/>
  <c r="N2154" i="1"/>
  <c r="O2154" i="1"/>
  <c r="P2154" i="1"/>
  <c r="Q2154" i="1"/>
  <c r="R2154" i="1"/>
  <c r="M2155" i="1"/>
  <c r="N2155" i="1"/>
  <c r="O2155" i="1"/>
  <c r="P2155" i="1"/>
  <c r="Q2155" i="1"/>
  <c r="R2155" i="1"/>
  <c r="M2156" i="1"/>
  <c r="N2156" i="1"/>
  <c r="O2156" i="1"/>
  <c r="P2156" i="1"/>
  <c r="Q2156" i="1"/>
  <c r="R2156" i="1"/>
  <c r="M2157" i="1"/>
  <c r="N2157" i="1"/>
  <c r="O2157" i="1"/>
  <c r="P2157" i="1"/>
  <c r="Q2157" i="1"/>
  <c r="R2157" i="1"/>
  <c r="M2158" i="1"/>
  <c r="N2158" i="1"/>
  <c r="O2158" i="1"/>
  <c r="P2158" i="1"/>
  <c r="Q2158" i="1"/>
  <c r="R2158" i="1"/>
  <c r="M2159" i="1"/>
  <c r="N2159" i="1"/>
  <c r="O2159" i="1"/>
  <c r="P2159" i="1"/>
  <c r="Q2159" i="1"/>
  <c r="R2159" i="1"/>
  <c r="M2160" i="1"/>
  <c r="N2160" i="1"/>
  <c r="O2160" i="1"/>
  <c r="P2160" i="1"/>
  <c r="Q2160" i="1"/>
  <c r="R2160" i="1"/>
  <c r="M2161" i="1"/>
  <c r="N2161" i="1"/>
  <c r="O2161" i="1"/>
  <c r="P2161" i="1"/>
  <c r="Q2161" i="1"/>
  <c r="R2161" i="1"/>
  <c r="M2162" i="1"/>
  <c r="N2162" i="1"/>
  <c r="O2162" i="1"/>
  <c r="P2162" i="1"/>
  <c r="Q2162" i="1"/>
  <c r="R2162" i="1"/>
  <c r="M2163" i="1"/>
  <c r="N2163" i="1"/>
  <c r="O2163" i="1"/>
  <c r="P2163" i="1"/>
  <c r="Q2163" i="1"/>
  <c r="R2163" i="1"/>
  <c r="M2164" i="1"/>
  <c r="N2164" i="1"/>
  <c r="O2164" i="1"/>
  <c r="P2164" i="1"/>
  <c r="Q2164" i="1"/>
  <c r="R2164" i="1"/>
  <c r="M2165" i="1"/>
  <c r="N2165" i="1"/>
  <c r="O2165" i="1"/>
  <c r="P2165" i="1"/>
  <c r="Q2165" i="1"/>
  <c r="R2165" i="1"/>
  <c r="M2166" i="1"/>
  <c r="N2166" i="1"/>
  <c r="O2166" i="1"/>
  <c r="P2166" i="1"/>
  <c r="Q2166" i="1"/>
  <c r="R2166" i="1"/>
  <c r="M2167" i="1"/>
  <c r="N2167" i="1"/>
  <c r="O2167" i="1"/>
  <c r="P2167" i="1"/>
  <c r="Q2167" i="1"/>
  <c r="R2167" i="1"/>
  <c r="M2168" i="1"/>
  <c r="N2168" i="1"/>
  <c r="O2168" i="1"/>
  <c r="P2168" i="1"/>
  <c r="Q2168" i="1"/>
  <c r="R2168" i="1"/>
  <c r="M2169" i="1"/>
  <c r="N2169" i="1"/>
  <c r="O2169" i="1"/>
  <c r="P2169" i="1"/>
  <c r="Q2169" i="1"/>
  <c r="R2169" i="1"/>
  <c r="M2170" i="1"/>
  <c r="N2170" i="1"/>
  <c r="O2170" i="1"/>
  <c r="P2170" i="1"/>
  <c r="Q2170" i="1"/>
  <c r="R2170" i="1"/>
  <c r="M2171" i="1"/>
  <c r="N2171" i="1"/>
  <c r="O2171" i="1"/>
  <c r="P2171" i="1"/>
  <c r="Q2171" i="1"/>
  <c r="R2171" i="1"/>
  <c r="M2172" i="1"/>
  <c r="N2172" i="1"/>
  <c r="O2172" i="1"/>
  <c r="P2172" i="1"/>
  <c r="Q2172" i="1"/>
  <c r="R2172" i="1"/>
  <c r="M2173" i="1"/>
  <c r="N2173" i="1"/>
  <c r="O2173" i="1"/>
  <c r="P2173" i="1"/>
  <c r="Q2173" i="1"/>
  <c r="R2173" i="1"/>
  <c r="M2174" i="1"/>
  <c r="N2174" i="1"/>
  <c r="O2174" i="1"/>
  <c r="P2174" i="1"/>
  <c r="Q2174" i="1"/>
  <c r="R2174" i="1"/>
  <c r="M2175" i="1"/>
  <c r="N2175" i="1"/>
  <c r="O2175" i="1"/>
  <c r="P2175" i="1"/>
  <c r="Q2175" i="1"/>
  <c r="R2175" i="1"/>
  <c r="M2176" i="1"/>
  <c r="N2176" i="1"/>
  <c r="O2176" i="1"/>
  <c r="P2176" i="1"/>
  <c r="Q2176" i="1"/>
  <c r="R2176" i="1"/>
  <c r="M2177" i="1"/>
  <c r="N2177" i="1"/>
  <c r="O2177" i="1"/>
  <c r="P2177" i="1"/>
  <c r="Q2177" i="1"/>
  <c r="R2177" i="1"/>
  <c r="M2178" i="1"/>
  <c r="N2178" i="1"/>
  <c r="O2178" i="1"/>
  <c r="P2178" i="1"/>
  <c r="Q2178" i="1"/>
  <c r="R2178" i="1"/>
  <c r="M2179" i="1"/>
  <c r="N2179" i="1"/>
  <c r="O2179" i="1"/>
  <c r="P2179" i="1"/>
  <c r="Q2179" i="1"/>
  <c r="R2179" i="1"/>
  <c r="M2180" i="1"/>
  <c r="N2180" i="1"/>
  <c r="O2180" i="1"/>
  <c r="P2180" i="1"/>
  <c r="Q2180" i="1"/>
  <c r="R2180" i="1"/>
  <c r="M2181" i="1"/>
  <c r="N2181" i="1"/>
  <c r="O2181" i="1"/>
  <c r="P2181" i="1"/>
  <c r="Q2181" i="1"/>
  <c r="R2181" i="1"/>
  <c r="M2182" i="1"/>
  <c r="N2182" i="1"/>
  <c r="O2182" i="1"/>
  <c r="P2182" i="1"/>
  <c r="Q2182" i="1"/>
  <c r="R2182" i="1"/>
  <c r="M2183" i="1"/>
  <c r="N2183" i="1"/>
  <c r="O2183" i="1"/>
  <c r="P2183" i="1"/>
  <c r="Q2183" i="1"/>
  <c r="R2183" i="1"/>
  <c r="M2184" i="1"/>
  <c r="N2184" i="1"/>
  <c r="O2184" i="1"/>
  <c r="P2184" i="1"/>
  <c r="Q2184" i="1"/>
  <c r="R2184" i="1"/>
  <c r="M2185" i="1"/>
  <c r="N2185" i="1"/>
  <c r="O2185" i="1"/>
  <c r="P2185" i="1"/>
  <c r="Q2185" i="1"/>
  <c r="R2185" i="1"/>
  <c r="M2186" i="1"/>
  <c r="N2186" i="1"/>
  <c r="O2186" i="1"/>
  <c r="P2186" i="1"/>
  <c r="Q2186" i="1"/>
  <c r="R2186" i="1"/>
  <c r="M2187" i="1"/>
  <c r="N2187" i="1"/>
  <c r="O2187" i="1"/>
  <c r="P2187" i="1"/>
  <c r="Q2187" i="1"/>
  <c r="R2187" i="1"/>
  <c r="M2188" i="1"/>
  <c r="N2188" i="1"/>
  <c r="O2188" i="1"/>
  <c r="P2188" i="1"/>
  <c r="Q2188" i="1"/>
  <c r="R2188" i="1"/>
  <c r="M2189" i="1"/>
  <c r="N2189" i="1"/>
  <c r="O2189" i="1"/>
  <c r="P2189" i="1"/>
  <c r="Q2189" i="1"/>
  <c r="R2189" i="1"/>
  <c r="M2190" i="1"/>
  <c r="N2190" i="1"/>
  <c r="O2190" i="1"/>
  <c r="P2190" i="1"/>
  <c r="Q2190" i="1"/>
  <c r="R2190" i="1"/>
  <c r="M2191" i="1"/>
  <c r="N2191" i="1"/>
  <c r="O2191" i="1"/>
  <c r="P2191" i="1"/>
  <c r="Q2191" i="1"/>
  <c r="R2191" i="1"/>
  <c r="M2192" i="1"/>
  <c r="N2192" i="1"/>
  <c r="O2192" i="1"/>
  <c r="P2192" i="1"/>
  <c r="Q2192" i="1"/>
  <c r="R2192" i="1"/>
  <c r="M2193" i="1"/>
  <c r="N2193" i="1"/>
  <c r="O2193" i="1"/>
  <c r="P2193" i="1"/>
  <c r="Q2193" i="1"/>
  <c r="R2193" i="1"/>
  <c r="M2194" i="1"/>
  <c r="N2194" i="1"/>
  <c r="O2194" i="1"/>
  <c r="P2194" i="1"/>
  <c r="Q2194" i="1"/>
  <c r="R2194" i="1"/>
  <c r="M2195" i="1"/>
  <c r="N2195" i="1"/>
  <c r="O2195" i="1"/>
  <c r="P2195" i="1"/>
  <c r="Q2195" i="1"/>
  <c r="R2195" i="1"/>
  <c r="M2196" i="1"/>
  <c r="N2196" i="1"/>
  <c r="O2196" i="1"/>
  <c r="P2196" i="1"/>
  <c r="Q2196" i="1"/>
  <c r="R2196" i="1"/>
  <c r="M2197" i="1"/>
  <c r="N2197" i="1"/>
  <c r="O2197" i="1"/>
  <c r="P2197" i="1"/>
  <c r="Q2197" i="1"/>
  <c r="R2197" i="1"/>
  <c r="M2198" i="1"/>
  <c r="N2198" i="1"/>
  <c r="O2198" i="1"/>
  <c r="P2198" i="1"/>
  <c r="Q2198" i="1"/>
  <c r="R2198" i="1"/>
  <c r="M2199" i="1"/>
  <c r="N2199" i="1"/>
  <c r="O2199" i="1"/>
  <c r="P2199" i="1"/>
  <c r="Q2199" i="1"/>
  <c r="R2199" i="1"/>
  <c r="M2200" i="1"/>
  <c r="N2200" i="1"/>
  <c r="O2200" i="1"/>
  <c r="P2200" i="1"/>
  <c r="Q2200" i="1"/>
  <c r="R2200" i="1"/>
  <c r="M2201" i="1"/>
  <c r="N2201" i="1"/>
  <c r="O2201" i="1"/>
  <c r="P2201" i="1"/>
  <c r="Q2201" i="1"/>
  <c r="R2201" i="1"/>
  <c r="M2202" i="1"/>
  <c r="N2202" i="1"/>
  <c r="O2202" i="1"/>
  <c r="P2202" i="1"/>
  <c r="Q2202" i="1"/>
  <c r="R2202" i="1"/>
  <c r="M2203" i="1"/>
  <c r="N2203" i="1"/>
  <c r="O2203" i="1"/>
  <c r="P2203" i="1"/>
  <c r="Q2203" i="1"/>
  <c r="R2203" i="1"/>
  <c r="M2204" i="1"/>
  <c r="N2204" i="1"/>
  <c r="O2204" i="1"/>
  <c r="P2204" i="1"/>
  <c r="Q2204" i="1"/>
  <c r="R2204" i="1"/>
  <c r="M2205" i="1"/>
  <c r="N2205" i="1"/>
  <c r="O2205" i="1"/>
  <c r="P2205" i="1"/>
  <c r="Q2205" i="1"/>
  <c r="R2205" i="1"/>
  <c r="M2206" i="1"/>
  <c r="N2206" i="1"/>
  <c r="O2206" i="1"/>
  <c r="P2206" i="1"/>
  <c r="Q2206" i="1"/>
  <c r="R2206" i="1"/>
  <c r="M2207" i="1"/>
  <c r="N2207" i="1"/>
  <c r="O2207" i="1"/>
  <c r="P2207" i="1"/>
  <c r="Q2207" i="1"/>
  <c r="R2207" i="1"/>
  <c r="M2208" i="1"/>
  <c r="N2208" i="1"/>
  <c r="O2208" i="1"/>
  <c r="P2208" i="1"/>
  <c r="Q2208" i="1"/>
  <c r="R2208" i="1"/>
  <c r="M2209" i="1"/>
  <c r="N2209" i="1"/>
  <c r="O2209" i="1"/>
  <c r="P2209" i="1"/>
  <c r="Q2209" i="1"/>
  <c r="R2209" i="1"/>
  <c r="M2210" i="1"/>
  <c r="N2210" i="1"/>
  <c r="O2210" i="1"/>
  <c r="P2210" i="1"/>
  <c r="Q2210" i="1"/>
  <c r="R2210" i="1"/>
  <c r="M2211" i="1"/>
  <c r="N2211" i="1"/>
  <c r="O2211" i="1"/>
  <c r="P2211" i="1"/>
  <c r="Q2211" i="1"/>
  <c r="R2211" i="1"/>
  <c r="M2212" i="1"/>
  <c r="N2212" i="1"/>
  <c r="O2212" i="1"/>
  <c r="P2212" i="1"/>
  <c r="Q2212" i="1"/>
  <c r="R2212" i="1"/>
  <c r="M2213" i="1"/>
  <c r="N2213" i="1"/>
  <c r="O2213" i="1"/>
  <c r="P2213" i="1"/>
  <c r="Q2213" i="1"/>
  <c r="R2213" i="1"/>
  <c r="M2214" i="1"/>
  <c r="N2214" i="1"/>
  <c r="O2214" i="1"/>
  <c r="P2214" i="1"/>
  <c r="Q2214" i="1"/>
  <c r="R2214" i="1"/>
  <c r="M2215" i="1"/>
  <c r="N2215" i="1"/>
  <c r="O2215" i="1"/>
  <c r="P2215" i="1"/>
  <c r="Q2215" i="1"/>
  <c r="R2215" i="1"/>
  <c r="M2216" i="1"/>
  <c r="N2216" i="1"/>
  <c r="O2216" i="1"/>
  <c r="P2216" i="1"/>
  <c r="Q2216" i="1"/>
  <c r="R2216" i="1"/>
  <c r="M2217" i="1"/>
  <c r="N2217" i="1"/>
  <c r="O2217" i="1"/>
  <c r="P2217" i="1"/>
  <c r="Q2217" i="1"/>
  <c r="R2217" i="1"/>
  <c r="M2218" i="1"/>
  <c r="N2218" i="1"/>
  <c r="O2218" i="1"/>
  <c r="P2218" i="1"/>
  <c r="Q2218" i="1"/>
  <c r="R2218" i="1"/>
  <c r="M2219" i="1"/>
  <c r="N2219" i="1"/>
  <c r="O2219" i="1"/>
  <c r="P2219" i="1"/>
  <c r="Q2219" i="1"/>
  <c r="R2219" i="1"/>
  <c r="M2220" i="1"/>
  <c r="N2220" i="1"/>
  <c r="O2220" i="1"/>
  <c r="P2220" i="1"/>
  <c r="Q2220" i="1"/>
  <c r="R2220" i="1"/>
  <c r="M2221" i="1"/>
  <c r="N2221" i="1"/>
  <c r="O2221" i="1"/>
  <c r="P2221" i="1"/>
  <c r="Q2221" i="1"/>
  <c r="R2221" i="1"/>
  <c r="M2222" i="1"/>
  <c r="N2222" i="1"/>
  <c r="O2222" i="1"/>
  <c r="P2222" i="1"/>
  <c r="Q2222" i="1"/>
  <c r="R2222" i="1"/>
  <c r="M2223" i="1"/>
  <c r="N2223" i="1"/>
  <c r="O2223" i="1"/>
  <c r="P2223" i="1"/>
  <c r="Q2223" i="1"/>
  <c r="R2223" i="1"/>
  <c r="M2224" i="1"/>
  <c r="N2224" i="1"/>
  <c r="O2224" i="1"/>
  <c r="P2224" i="1"/>
  <c r="Q2224" i="1"/>
  <c r="R2224" i="1"/>
  <c r="M2225" i="1"/>
  <c r="N2225" i="1"/>
  <c r="O2225" i="1"/>
  <c r="P2225" i="1"/>
  <c r="Q2225" i="1"/>
  <c r="R2225" i="1"/>
  <c r="M2226" i="1"/>
  <c r="N2226" i="1"/>
  <c r="O2226" i="1"/>
  <c r="P2226" i="1"/>
  <c r="Q2226" i="1"/>
  <c r="R2226" i="1"/>
  <c r="M2227" i="1"/>
  <c r="N2227" i="1"/>
  <c r="O2227" i="1"/>
  <c r="P2227" i="1"/>
  <c r="Q2227" i="1"/>
  <c r="R2227" i="1"/>
  <c r="M2228" i="1"/>
  <c r="N2228" i="1"/>
  <c r="O2228" i="1"/>
  <c r="P2228" i="1"/>
  <c r="Q2228" i="1"/>
  <c r="R2228" i="1"/>
  <c r="M2229" i="1"/>
  <c r="N2229" i="1"/>
  <c r="O2229" i="1"/>
  <c r="P2229" i="1"/>
  <c r="Q2229" i="1"/>
  <c r="R2229" i="1"/>
  <c r="M2230" i="1"/>
  <c r="N2230" i="1"/>
  <c r="O2230" i="1"/>
  <c r="P2230" i="1"/>
  <c r="Q2230" i="1"/>
  <c r="R2230" i="1"/>
  <c r="M2231" i="1"/>
  <c r="N2231" i="1"/>
  <c r="O2231" i="1"/>
  <c r="P2231" i="1"/>
  <c r="Q2231" i="1"/>
  <c r="R2231" i="1"/>
  <c r="M2232" i="1"/>
  <c r="N2232" i="1"/>
  <c r="O2232" i="1"/>
  <c r="P2232" i="1"/>
  <c r="Q2232" i="1"/>
  <c r="R2232" i="1"/>
  <c r="M2233" i="1"/>
  <c r="N2233" i="1"/>
  <c r="O2233" i="1"/>
  <c r="P2233" i="1"/>
  <c r="Q2233" i="1"/>
  <c r="R2233" i="1"/>
  <c r="M2234" i="1"/>
  <c r="N2234" i="1"/>
  <c r="O2234" i="1"/>
  <c r="P2234" i="1"/>
  <c r="Q2234" i="1"/>
  <c r="R2234" i="1"/>
  <c r="M2235" i="1"/>
  <c r="N2235" i="1"/>
  <c r="O2235" i="1"/>
  <c r="P2235" i="1"/>
  <c r="Q2235" i="1"/>
  <c r="R2235" i="1"/>
  <c r="M2236" i="1"/>
  <c r="N2236" i="1"/>
  <c r="O2236" i="1"/>
  <c r="P2236" i="1"/>
  <c r="Q2236" i="1"/>
  <c r="R2236" i="1"/>
  <c r="M2237" i="1"/>
  <c r="N2237" i="1"/>
  <c r="O2237" i="1"/>
  <c r="P2237" i="1"/>
  <c r="Q2237" i="1"/>
  <c r="R2237" i="1"/>
  <c r="M2238" i="1"/>
  <c r="N2238" i="1"/>
  <c r="O2238" i="1"/>
  <c r="P2238" i="1"/>
  <c r="Q2238" i="1"/>
  <c r="R2238" i="1"/>
  <c r="M2239" i="1"/>
  <c r="N2239" i="1"/>
  <c r="O2239" i="1"/>
  <c r="P2239" i="1"/>
  <c r="Q2239" i="1"/>
  <c r="R2239" i="1"/>
  <c r="M2240" i="1"/>
  <c r="N2240" i="1"/>
  <c r="O2240" i="1"/>
  <c r="P2240" i="1"/>
  <c r="Q2240" i="1"/>
  <c r="R2240" i="1"/>
  <c r="M2241" i="1"/>
  <c r="N2241" i="1"/>
  <c r="O2241" i="1"/>
  <c r="P2241" i="1"/>
  <c r="Q2241" i="1"/>
  <c r="R2241" i="1"/>
  <c r="M2242" i="1"/>
  <c r="N2242" i="1"/>
  <c r="O2242" i="1"/>
  <c r="P2242" i="1"/>
  <c r="Q2242" i="1"/>
  <c r="R2242" i="1"/>
  <c r="M2243" i="1"/>
  <c r="N2243" i="1"/>
  <c r="O2243" i="1"/>
  <c r="P2243" i="1"/>
  <c r="Q2243" i="1"/>
  <c r="R2243" i="1"/>
  <c r="M2244" i="1"/>
  <c r="N2244" i="1"/>
  <c r="O2244" i="1"/>
  <c r="P2244" i="1"/>
  <c r="Q2244" i="1"/>
  <c r="R2244" i="1"/>
  <c r="M2245" i="1"/>
  <c r="N2245" i="1"/>
  <c r="O2245" i="1"/>
  <c r="P2245" i="1"/>
  <c r="Q2245" i="1"/>
  <c r="R2245" i="1"/>
  <c r="M2246" i="1"/>
  <c r="N2246" i="1"/>
  <c r="O2246" i="1"/>
  <c r="P2246" i="1"/>
  <c r="Q2246" i="1"/>
  <c r="R2246" i="1"/>
  <c r="M2247" i="1"/>
  <c r="N2247" i="1"/>
  <c r="O2247" i="1"/>
  <c r="P2247" i="1"/>
  <c r="Q2247" i="1"/>
  <c r="R2247" i="1"/>
  <c r="M2248" i="1"/>
  <c r="N2248" i="1"/>
  <c r="O2248" i="1"/>
  <c r="P2248" i="1"/>
  <c r="Q2248" i="1"/>
  <c r="R2248" i="1"/>
  <c r="M2249" i="1"/>
  <c r="N2249" i="1"/>
  <c r="O2249" i="1"/>
  <c r="P2249" i="1"/>
  <c r="Q2249" i="1"/>
  <c r="R2249" i="1"/>
  <c r="M2250" i="1"/>
  <c r="N2250" i="1"/>
  <c r="O2250" i="1"/>
  <c r="P2250" i="1"/>
  <c r="Q2250" i="1"/>
  <c r="R2250" i="1"/>
  <c r="M2251" i="1"/>
  <c r="N2251" i="1"/>
  <c r="O2251" i="1"/>
  <c r="P2251" i="1"/>
  <c r="Q2251" i="1"/>
  <c r="R2251" i="1"/>
  <c r="M2252" i="1"/>
  <c r="N2252" i="1"/>
  <c r="O2252" i="1"/>
  <c r="P2252" i="1"/>
  <c r="Q2252" i="1"/>
  <c r="R2252" i="1"/>
  <c r="M2253" i="1"/>
  <c r="N2253" i="1"/>
  <c r="O2253" i="1"/>
  <c r="P2253" i="1"/>
  <c r="Q2253" i="1"/>
  <c r="R2253" i="1"/>
  <c r="M2254" i="1"/>
  <c r="N2254" i="1"/>
  <c r="O2254" i="1"/>
  <c r="P2254" i="1"/>
  <c r="Q2254" i="1"/>
  <c r="R2254" i="1"/>
  <c r="M2255" i="1"/>
  <c r="N2255" i="1"/>
  <c r="O2255" i="1"/>
  <c r="P2255" i="1"/>
  <c r="Q2255" i="1"/>
  <c r="R2255" i="1"/>
  <c r="M2256" i="1"/>
  <c r="N2256" i="1"/>
  <c r="O2256" i="1"/>
  <c r="P2256" i="1"/>
  <c r="Q2256" i="1"/>
  <c r="R2256" i="1"/>
  <c r="M2257" i="1"/>
  <c r="N2257" i="1"/>
  <c r="O2257" i="1"/>
  <c r="P2257" i="1"/>
  <c r="Q2257" i="1"/>
  <c r="R2257" i="1"/>
  <c r="M2258" i="1"/>
  <c r="N2258" i="1"/>
  <c r="O2258" i="1"/>
  <c r="P2258" i="1"/>
  <c r="Q2258" i="1"/>
  <c r="R2258" i="1"/>
  <c r="M2259" i="1"/>
  <c r="N2259" i="1"/>
  <c r="O2259" i="1"/>
  <c r="P2259" i="1"/>
  <c r="Q2259" i="1"/>
  <c r="R2259" i="1"/>
  <c r="M2260" i="1"/>
  <c r="N2260" i="1"/>
  <c r="O2260" i="1"/>
  <c r="P2260" i="1"/>
  <c r="Q2260" i="1"/>
  <c r="R2260" i="1"/>
  <c r="M2261" i="1"/>
  <c r="N2261" i="1"/>
  <c r="O2261" i="1"/>
  <c r="P2261" i="1"/>
  <c r="Q2261" i="1"/>
  <c r="R2261" i="1"/>
  <c r="M2262" i="1"/>
  <c r="N2262" i="1"/>
  <c r="O2262" i="1"/>
  <c r="P2262" i="1"/>
  <c r="Q2262" i="1"/>
  <c r="R2262" i="1"/>
  <c r="M2263" i="1"/>
  <c r="N2263" i="1"/>
  <c r="O2263" i="1"/>
  <c r="P2263" i="1"/>
  <c r="Q2263" i="1"/>
  <c r="R2263" i="1"/>
  <c r="M2264" i="1"/>
  <c r="N2264" i="1"/>
  <c r="O2264" i="1"/>
  <c r="P2264" i="1"/>
  <c r="Q2264" i="1"/>
  <c r="R2264" i="1"/>
  <c r="M2265" i="1"/>
  <c r="N2265" i="1"/>
  <c r="O2265" i="1"/>
  <c r="P2265" i="1"/>
  <c r="Q2265" i="1"/>
  <c r="R2265" i="1"/>
  <c r="M2266" i="1"/>
  <c r="N2266" i="1"/>
  <c r="O2266" i="1"/>
  <c r="P2266" i="1"/>
  <c r="Q2266" i="1"/>
  <c r="R2266" i="1"/>
  <c r="M2267" i="1"/>
  <c r="N2267" i="1"/>
  <c r="O2267" i="1"/>
  <c r="P2267" i="1"/>
  <c r="Q2267" i="1"/>
  <c r="R2267" i="1"/>
  <c r="M2268" i="1"/>
  <c r="N2268" i="1"/>
  <c r="O2268" i="1"/>
  <c r="P2268" i="1"/>
  <c r="Q2268" i="1"/>
  <c r="R2268" i="1"/>
  <c r="M2269" i="1"/>
  <c r="N2269" i="1"/>
  <c r="O2269" i="1"/>
  <c r="P2269" i="1"/>
  <c r="Q2269" i="1"/>
  <c r="R2269" i="1"/>
  <c r="M2270" i="1"/>
  <c r="N2270" i="1"/>
  <c r="O2270" i="1"/>
  <c r="P2270" i="1"/>
  <c r="Q2270" i="1"/>
  <c r="R2270" i="1"/>
  <c r="M2271" i="1"/>
  <c r="N2271" i="1"/>
  <c r="O2271" i="1"/>
  <c r="P2271" i="1"/>
  <c r="Q2271" i="1"/>
  <c r="R2271" i="1"/>
  <c r="M2272" i="1"/>
  <c r="N2272" i="1"/>
  <c r="O2272" i="1"/>
  <c r="P2272" i="1"/>
  <c r="Q2272" i="1"/>
  <c r="R2272" i="1"/>
  <c r="M2273" i="1"/>
  <c r="N2273" i="1"/>
  <c r="O2273" i="1"/>
  <c r="P2273" i="1"/>
  <c r="Q2273" i="1"/>
  <c r="R2273" i="1"/>
  <c r="M2274" i="1"/>
  <c r="N2274" i="1"/>
  <c r="O2274" i="1"/>
  <c r="P2274" i="1"/>
  <c r="Q2274" i="1"/>
  <c r="R2274" i="1"/>
  <c r="M2275" i="1"/>
  <c r="N2275" i="1"/>
  <c r="O2275" i="1"/>
  <c r="P2275" i="1"/>
  <c r="Q2275" i="1"/>
  <c r="R2275" i="1"/>
  <c r="M2276" i="1"/>
  <c r="N2276" i="1"/>
  <c r="O2276" i="1"/>
  <c r="P2276" i="1"/>
  <c r="Q2276" i="1"/>
  <c r="R2276" i="1"/>
  <c r="M2277" i="1"/>
  <c r="N2277" i="1"/>
  <c r="O2277" i="1"/>
  <c r="P2277" i="1"/>
  <c r="Q2277" i="1"/>
  <c r="R2277" i="1"/>
  <c r="M2278" i="1"/>
  <c r="N2278" i="1"/>
  <c r="O2278" i="1"/>
  <c r="P2278" i="1"/>
  <c r="Q2278" i="1"/>
  <c r="R2278" i="1"/>
  <c r="M2279" i="1"/>
  <c r="N2279" i="1"/>
  <c r="O2279" i="1"/>
  <c r="P2279" i="1"/>
  <c r="Q2279" i="1"/>
  <c r="R2279" i="1"/>
  <c r="M2280" i="1"/>
  <c r="N2280" i="1"/>
  <c r="O2280" i="1"/>
  <c r="P2280" i="1"/>
  <c r="Q2280" i="1"/>
  <c r="R2280" i="1"/>
  <c r="M2281" i="1"/>
  <c r="N2281" i="1"/>
  <c r="O2281" i="1"/>
  <c r="P2281" i="1"/>
  <c r="Q2281" i="1"/>
  <c r="R2281" i="1"/>
  <c r="M2282" i="1"/>
  <c r="N2282" i="1"/>
  <c r="O2282" i="1"/>
  <c r="P2282" i="1"/>
  <c r="Q2282" i="1"/>
  <c r="R2282" i="1"/>
  <c r="M2283" i="1"/>
  <c r="N2283" i="1"/>
  <c r="O2283" i="1"/>
  <c r="P2283" i="1"/>
  <c r="Q2283" i="1"/>
  <c r="R2283" i="1"/>
  <c r="M2284" i="1"/>
  <c r="N2284" i="1"/>
  <c r="O2284" i="1"/>
  <c r="P2284" i="1"/>
  <c r="Q2284" i="1"/>
  <c r="R2284" i="1"/>
  <c r="M2285" i="1"/>
  <c r="N2285" i="1"/>
  <c r="O2285" i="1"/>
  <c r="P2285" i="1"/>
  <c r="Q2285" i="1"/>
  <c r="R2285" i="1"/>
  <c r="M2286" i="1"/>
  <c r="N2286" i="1"/>
  <c r="O2286" i="1"/>
  <c r="P2286" i="1"/>
  <c r="Q2286" i="1"/>
  <c r="R2286" i="1"/>
  <c r="M2287" i="1"/>
  <c r="N2287" i="1"/>
  <c r="O2287" i="1"/>
  <c r="P2287" i="1"/>
  <c r="Q2287" i="1"/>
  <c r="R2287" i="1"/>
  <c r="M2288" i="1"/>
  <c r="N2288" i="1"/>
  <c r="O2288" i="1"/>
  <c r="P2288" i="1"/>
  <c r="Q2288" i="1"/>
  <c r="R2288" i="1"/>
  <c r="M2289" i="1"/>
  <c r="N2289" i="1"/>
  <c r="O2289" i="1"/>
  <c r="P2289" i="1"/>
  <c r="Q2289" i="1"/>
  <c r="R2289" i="1"/>
  <c r="M2290" i="1"/>
  <c r="N2290" i="1"/>
  <c r="O2290" i="1"/>
  <c r="P2290" i="1"/>
  <c r="Q2290" i="1"/>
  <c r="R2290" i="1"/>
  <c r="M2291" i="1"/>
  <c r="N2291" i="1"/>
  <c r="O2291" i="1"/>
  <c r="P2291" i="1"/>
  <c r="Q2291" i="1"/>
  <c r="R2291" i="1"/>
  <c r="M2292" i="1"/>
  <c r="N2292" i="1"/>
  <c r="O2292" i="1"/>
  <c r="P2292" i="1"/>
  <c r="Q2292" i="1"/>
  <c r="R2292" i="1"/>
  <c r="M2293" i="1"/>
  <c r="N2293" i="1"/>
  <c r="O2293" i="1"/>
  <c r="P2293" i="1"/>
  <c r="Q2293" i="1"/>
  <c r="R2293" i="1"/>
  <c r="M2294" i="1"/>
  <c r="N2294" i="1"/>
  <c r="O2294" i="1"/>
  <c r="P2294" i="1"/>
  <c r="Q2294" i="1"/>
  <c r="R2294" i="1"/>
  <c r="M2295" i="1"/>
  <c r="N2295" i="1"/>
  <c r="O2295" i="1"/>
  <c r="P2295" i="1"/>
  <c r="Q2295" i="1"/>
  <c r="R2295" i="1"/>
  <c r="M2296" i="1"/>
  <c r="N2296" i="1"/>
  <c r="O2296" i="1"/>
  <c r="P2296" i="1"/>
  <c r="Q2296" i="1"/>
  <c r="R2296" i="1"/>
  <c r="M2297" i="1"/>
  <c r="N2297" i="1"/>
  <c r="O2297" i="1"/>
  <c r="P2297" i="1"/>
  <c r="Q2297" i="1"/>
  <c r="R2297" i="1"/>
  <c r="M2298" i="1"/>
  <c r="N2298" i="1"/>
  <c r="O2298" i="1"/>
  <c r="P2298" i="1"/>
  <c r="Q2298" i="1"/>
  <c r="R2298" i="1"/>
  <c r="M2299" i="1"/>
  <c r="N2299" i="1"/>
  <c r="O2299" i="1"/>
  <c r="P2299" i="1"/>
  <c r="Q2299" i="1"/>
  <c r="R2299" i="1"/>
  <c r="M2300" i="1"/>
  <c r="N2300" i="1"/>
  <c r="O2300" i="1"/>
  <c r="P2300" i="1"/>
  <c r="Q2300" i="1"/>
  <c r="R2300" i="1"/>
  <c r="M2301" i="1"/>
  <c r="N2301" i="1"/>
  <c r="O2301" i="1"/>
  <c r="P2301" i="1"/>
  <c r="Q2301" i="1"/>
  <c r="R2301" i="1"/>
  <c r="M2302" i="1"/>
  <c r="N2302" i="1"/>
  <c r="O2302" i="1"/>
  <c r="P2302" i="1"/>
  <c r="Q2302" i="1"/>
  <c r="R2302" i="1"/>
  <c r="M2303" i="1"/>
  <c r="N2303" i="1"/>
  <c r="O2303" i="1"/>
  <c r="P2303" i="1"/>
  <c r="Q2303" i="1"/>
  <c r="R2303" i="1"/>
  <c r="M2304" i="1"/>
  <c r="N2304" i="1"/>
  <c r="O2304" i="1"/>
  <c r="P2304" i="1"/>
  <c r="Q2304" i="1"/>
  <c r="R2304" i="1"/>
  <c r="M2305" i="1"/>
  <c r="N2305" i="1"/>
  <c r="O2305" i="1"/>
  <c r="P2305" i="1"/>
  <c r="Q2305" i="1"/>
  <c r="R2305" i="1"/>
  <c r="M2306" i="1"/>
  <c r="N2306" i="1"/>
  <c r="O2306" i="1"/>
  <c r="P2306" i="1"/>
  <c r="Q2306" i="1"/>
  <c r="R2306" i="1"/>
  <c r="M2307" i="1"/>
  <c r="N2307" i="1"/>
  <c r="O2307" i="1"/>
  <c r="P2307" i="1"/>
  <c r="Q2307" i="1"/>
  <c r="R2307" i="1"/>
  <c r="M2308" i="1"/>
  <c r="N2308" i="1"/>
  <c r="O2308" i="1"/>
  <c r="P2308" i="1"/>
  <c r="Q2308" i="1"/>
  <c r="R2308" i="1"/>
  <c r="M2309" i="1"/>
  <c r="N2309" i="1"/>
  <c r="O2309" i="1"/>
  <c r="P2309" i="1"/>
  <c r="Q2309" i="1"/>
  <c r="R2309" i="1"/>
  <c r="M2310" i="1"/>
  <c r="N2310" i="1"/>
  <c r="O2310" i="1"/>
  <c r="P2310" i="1"/>
  <c r="Q2310" i="1"/>
  <c r="R2310" i="1"/>
  <c r="M2311" i="1"/>
  <c r="N2311" i="1"/>
  <c r="O2311" i="1"/>
  <c r="P2311" i="1"/>
  <c r="Q2311" i="1"/>
  <c r="R2311" i="1"/>
  <c r="M2312" i="1"/>
  <c r="N2312" i="1"/>
  <c r="O2312" i="1"/>
  <c r="P2312" i="1"/>
  <c r="Q2312" i="1"/>
  <c r="R2312" i="1"/>
  <c r="M2313" i="1"/>
  <c r="N2313" i="1"/>
  <c r="O2313" i="1"/>
  <c r="P2313" i="1"/>
  <c r="Q2313" i="1"/>
  <c r="R2313" i="1"/>
  <c r="M2314" i="1"/>
  <c r="N2314" i="1"/>
  <c r="O2314" i="1"/>
  <c r="P2314" i="1"/>
  <c r="Q2314" i="1"/>
  <c r="R2314" i="1"/>
  <c r="M2315" i="1"/>
  <c r="N2315" i="1"/>
  <c r="O2315" i="1"/>
  <c r="P2315" i="1"/>
  <c r="Q2315" i="1"/>
  <c r="R2315" i="1"/>
  <c r="M2316" i="1"/>
  <c r="N2316" i="1"/>
  <c r="O2316" i="1"/>
  <c r="P2316" i="1"/>
  <c r="Q2316" i="1"/>
  <c r="R2316" i="1"/>
  <c r="M2317" i="1"/>
  <c r="N2317" i="1"/>
  <c r="O2317" i="1"/>
  <c r="P2317" i="1"/>
  <c r="Q2317" i="1"/>
  <c r="R2317" i="1"/>
  <c r="M2318" i="1"/>
  <c r="N2318" i="1"/>
  <c r="O2318" i="1"/>
  <c r="P2318" i="1"/>
  <c r="Q2318" i="1"/>
  <c r="R2318" i="1"/>
  <c r="M2319" i="1"/>
  <c r="N2319" i="1"/>
  <c r="O2319" i="1"/>
  <c r="P2319" i="1"/>
  <c r="Q2319" i="1"/>
  <c r="R2319" i="1"/>
  <c r="M2320" i="1"/>
  <c r="N2320" i="1"/>
  <c r="O2320" i="1"/>
  <c r="P2320" i="1"/>
  <c r="Q2320" i="1"/>
  <c r="R2320" i="1"/>
  <c r="M2321" i="1"/>
  <c r="N2321" i="1"/>
  <c r="O2321" i="1"/>
  <c r="P2321" i="1"/>
  <c r="Q2321" i="1"/>
  <c r="R2321" i="1"/>
  <c r="M2322" i="1"/>
  <c r="N2322" i="1"/>
  <c r="O2322" i="1"/>
  <c r="P2322" i="1"/>
  <c r="Q2322" i="1"/>
  <c r="R2322" i="1"/>
  <c r="M2323" i="1"/>
  <c r="N2323" i="1"/>
  <c r="O2323" i="1"/>
  <c r="P2323" i="1"/>
  <c r="Q2323" i="1"/>
  <c r="R2323" i="1"/>
  <c r="M2324" i="1"/>
  <c r="N2324" i="1"/>
  <c r="O2324" i="1"/>
  <c r="P2324" i="1"/>
  <c r="Q2324" i="1"/>
  <c r="R2324" i="1"/>
  <c r="M2325" i="1"/>
  <c r="N2325" i="1"/>
  <c r="O2325" i="1"/>
  <c r="P2325" i="1"/>
  <c r="Q2325" i="1"/>
  <c r="R2325" i="1"/>
  <c r="M2326" i="1"/>
  <c r="N2326" i="1"/>
  <c r="O2326" i="1"/>
  <c r="P2326" i="1"/>
  <c r="Q2326" i="1"/>
  <c r="R2326" i="1"/>
  <c r="M2327" i="1"/>
  <c r="N2327" i="1"/>
  <c r="O2327" i="1"/>
  <c r="P2327" i="1"/>
  <c r="Q2327" i="1"/>
  <c r="R2327" i="1"/>
  <c r="M2328" i="1"/>
  <c r="N2328" i="1"/>
  <c r="O2328" i="1"/>
  <c r="P2328" i="1"/>
  <c r="Q2328" i="1"/>
  <c r="R2328" i="1"/>
  <c r="M2329" i="1"/>
  <c r="N2329" i="1"/>
  <c r="O2329" i="1"/>
  <c r="P2329" i="1"/>
  <c r="Q2329" i="1"/>
  <c r="R2329" i="1"/>
  <c r="M2330" i="1"/>
  <c r="N2330" i="1"/>
  <c r="O2330" i="1"/>
  <c r="P2330" i="1"/>
  <c r="Q2330" i="1"/>
  <c r="R2330" i="1"/>
  <c r="M2331" i="1"/>
  <c r="N2331" i="1"/>
  <c r="O2331" i="1"/>
  <c r="P2331" i="1"/>
  <c r="Q2331" i="1"/>
  <c r="R2331" i="1"/>
  <c r="M2332" i="1"/>
  <c r="N2332" i="1"/>
  <c r="O2332" i="1"/>
  <c r="P2332" i="1"/>
  <c r="Q2332" i="1"/>
  <c r="R2332" i="1"/>
  <c r="M2333" i="1"/>
  <c r="N2333" i="1"/>
  <c r="O2333" i="1"/>
  <c r="P2333" i="1"/>
  <c r="Q2333" i="1"/>
  <c r="R2333" i="1"/>
  <c r="M2334" i="1"/>
  <c r="N2334" i="1"/>
  <c r="O2334" i="1"/>
  <c r="P2334" i="1"/>
  <c r="Q2334" i="1"/>
  <c r="R2334" i="1"/>
  <c r="M2335" i="1"/>
  <c r="N2335" i="1"/>
  <c r="O2335" i="1"/>
  <c r="P2335" i="1"/>
  <c r="Q2335" i="1"/>
  <c r="R2335" i="1"/>
  <c r="M2336" i="1"/>
  <c r="N2336" i="1"/>
  <c r="O2336" i="1"/>
  <c r="P2336" i="1"/>
  <c r="Q2336" i="1"/>
  <c r="R2336" i="1"/>
  <c r="M2337" i="1"/>
  <c r="N2337" i="1"/>
  <c r="O2337" i="1"/>
  <c r="P2337" i="1"/>
  <c r="Q2337" i="1"/>
  <c r="R2337" i="1"/>
  <c r="M2338" i="1"/>
  <c r="N2338" i="1"/>
  <c r="O2338" i="1"/>
  <c r="P2338" i="1"/>
  <c r="Q2338" i="1"/>
  <c r="R2338" i="1"/>
  <c r="M2339" i="1"/>
  <c r="N2339" i="1"/>
  <c r="O2339" i="1"/>
  <c r="P2339" i="1"/>
  <c r="Q2339" i="1"/>
  <c r="R2339" i="1"/>
  <c r="M2340" i="1"/>
  <c r="N2340" i="1"/>
  <c r="O2340" i="1"/>
  <c r="P2340" i="1"/>
  <c r="Q2340" i="1"/>
  <c r="R2340" i="1"/>
  <c r="M2341" i="1"/>
  <c r="N2341" i="1"/>
  <c r="O2341" i="1"/>
  <c r="P2341" i="1"/>
  <c r="Q2341" i="1"/>
  <c r="R2341" i="1"/>
  <c r="M2342" i="1"/>
  <c r="N2342" i="1"/>
  <c r="O2342" i="1"/>
  <c r="P2342" i="1"/>
  <c r="Q2342" i="1"/>
  <c r="R2342" i="1"/>
  <c r="M2343" i="1"/>
  <c r="N2343" i="1"/>
  <c r="O2343" i="1"/>
  <c r="P2343" i="1"/>
  <c r="Q2343" i="1"/>
  <c r="R2343" i="1"/>
  <c r="M2344" i="1"/>
  <c r="N2344" i="1"/>
  <c r="O2344" i="1"/>
  <c r="P2344" i="1"/>
  <c r="Q2344" i="1"/>
  <c r="R2344" i="1"/>
  <c r="M2345" i="1"/>
  <c r="N2345" i="1"/>
  <c r="O2345" i="1"/>
  <c r="P2345" i="1"/>
  <c r="Q2345" i="1"/>
  <c r="R2345" i="1"/>
  <c r="M2346" i="1"/>
  <c r="N2346" i="1"/>
  <c r="O2346" i="1"/>
  <c r="P2346" i="1"/>
  <c r="Q2346" i="1"/>
  <c r="R2346" i="1"/>
  <c r="M2347" i="1"/>
  <c r="N2347" i="1"/>
  <c r="O2347" i="1"/>
  <c r="P2347" i="1"/>
  <c r="Q2347" i="1"/>
  <c r="R2347" i="1"/>
  <c r="M2348" i="1"/>
  <c r="N2348" i="1"/>
  <c r="O2348" i="1"/>
  <c r="P2348" i="1"/>
  <c r="Q2348" i="1"/>
  <c r="R2348" i="1"/>
  <c r="M2349" i="1"/>
  <c r="N2349" i="1"/>
  <c r="O2349" i="1"/>
  <c r="P2349" i="1"/>
  <c r="Q2349" i="1"/>
  <c r="R2349" i="1"/>
  <c r="M2350" i="1"/>
  <c r="N2350" i="1"/>
  <c r="O2350" i="1"/>
  <c r="P2350" i="1"/>
  <c r="Q2350" i="1"/>
  <c r="R2350" i="1"/>
  <c r="M2351" i="1"/>
  <c r="N2351" i="1"/>
  <c r="O2351" i="1"/>
  <c r="P2351" i="1"/>
  <c r="Q2351" i="1"/>
  <c r="R2351" i="1"/>
  <c r="M2352" i="1"/>
  <c r="N2352" i="1"/>
  <c r="O2352" i="1"/>
  <c r="P2352" i="1"/>
  <c r="Q2352" i="1"/>
  <c r="R2352" i="1"/>
  <c r="M2353" i="1"/>
  <c r="N2353" i="1"/>
  <c r="O2353" i="1"/>
  <c r="P2353" i="1"/>
  <c r="Q2353" i="1"/>
  <c r="R2353" i="1"/>
  <c r="M2354" i="1"/>
  <c r="N2354" i="1"/>
  <c r="O2354" i="1"/>
  <c r="P2354" i="1"/>
  <c r="Q2354" i="1"/>
  <c r="R2354" i="1"/>
  <c r="M2355" i="1"/>
  <c r="N2355" i="1"/>
  <c r="O2355" i="1"/>
  <c r="P2355" i="1"/>
  <c r="Q2355" i="1"/>
  <c r="R2355" i="1"/>
  <c r="M2356" i="1"/>
  <c r="N2356" i="1"/>
  <c r="O2356" i="1"/>
  <c r="P2356" i="1"/>
  <c r="Q2356" i="1"/>
  <c r="R2356" i="1"/>
  <c r="M2357" i="1"/>
  <c r="N2357" i="1"/>
  <c r="O2357" i="1"/>
  <c r="P2357" i="1"/>
  <c r="Q2357" i="1"/>
  <c r="R2357" i="1"/>
  <c r="M2358" i="1"/>
  <c r="N2358" i="1"/>
  <c r="O2358" i="1"/>
  <c r="P2358" i="1"/>
  <c r="Q2358" i="1"/>
  <c r="R2358" i="1"/>
  <c r="M2359" i="1"/>
  <c r="N2359" i="1"/>
  <c r="O2359" i="1"/>
  <c r="P2359" i="1"/>
  <c r="Q2359" i="1"/>
  <c r="R2359" i="1"/>
  <c r="M2360" i="1"/>
  <c r="N2360" i="1"/>
  <c r="O2360" i="1"/>
  <c r="P2360" i="1"/>
  <c r="Q2360" i="1"/>
  <c r="R2360" i="1"/>
  <c r="M2361" i="1"/>
  <c r="N2361" i="1"/>
  <c r="O2361" i="1"/>
  <c r="P2361" i="1"/>
  <c r="Q2361" i="1"/>
  <c r="R2361" i="1"/>
  <c r="M2362" i="1"/>
  <c r="N2362" i="1"/>
  <c r="O2362" i="1"/>
  <c r="P2362" i="1"/>
  <c r="Q2362" i="1"/>
  <c r="R2362" i="1"/>
  <c r="M2363" i="1"/>
  <c r="N2363" i="1"/>
  <c r="O2363" i="1"/>
  <c r="P2363" i="1"/>
  <c r="Q2363" i="1"/>
  <c r="R2363" i="1"/>
  <c r="M2364" i="1"/>
  <c r="N2364" i="1"/>
  <c r="O2364" i="1"/>
  <c r="P2364" i="1"/>
  <c r="Q2364" i="1"/>
  <c r="R2364" i="1"/>
  <c r="M2365" i="1"/>
  <c r="N2365" i="1"/>
  <c r="O2365" i="1"/>
  <c r="P2365" i="1"/>
  <c r="Q2365" i="1"/>
  <c r="R2365" i="1"/>
  <c r="M2366" i="1"/>
  <c r="N2366" i="1"/>
  <c r="O2366" i="1"/>
  <c r="P2366" i="1"/>
  <c r="Q2366" i="1"/>
  <c r="R2366" i="1"/>
  <c r="M2367" i="1"/>
  <c r="N2367" i="1"/>
  <c r="O2367" i="1"/>
  <c r="P2367" i="1"/>
  <c r="Q2367" i="1"/>
  <c r="R2367" i="1"/>
  <c r="M2368" i="1"/>
  <c r="N2368" i="1"/>
  <c r="O2368" i="1"/>
  <c r="P2368" i="1"/>
  <c r="Q2368" i="1"/>
  <c r="R2368" i="1"/>
  <c r="M2369" i="1"/>
  <c r="N2369" i="1"/>
  <c r="O2369" i="1"/>
  <c r="P2369" i="1"/>
  <c r="Q2369" i="1"/>
  <c r="R2369" i="1"/>
  <c r="M2370" i="1"/>
  <c r="N2370" i="1"/>
  <c r="O2370" i="1"/>
  <c r="P2370" i="1"/>
  <c r="Q2370" i="1"/>
  <c r="R2370" i="1"/>
  <c r="M2371" i="1"/>
  <c r="N2371" i="1"/>
  <c r="O2371" i="1"/>
  <c r="P2371" i="1"/>
  <c r="Q2371" i="1"/>
  <c r="R2371" i="1"/>
  <c r="M2372" i="1"/>
  <c r="N2372" i="1"/>
  <c r="O2372" i="1"/>
  <c r="P2372" i="1"/>
  <c r="Q2372" i="1"/>
  <c r="R2372" i="1"/>
  <c r="M2373" i="1"/>
  <c r="N2373" i="1"/>
  <c r="O2373" i="1"/>
  <c r="P2373" i="1"/>
  <c r="Q2373" i="1"/>
  <c r="R2373" i="1"/>
  <c r="M2374" i="1"/>
  <c r="N2374" i="1"/>
  <c r="O2374" i="1"/>
  <c r="P2374" i="1"/>
  <c r="Q2374" i="1"/>
  <c r="R2374" i="1"/>
  <c r="M2375" i="1"/>
  <c r="N2375" i="1"/>
  <c r="O2375" i="1"/>
  <c r="P2375" i="1"/>
  <c r="Q2375" i="1"/>
  <c r="R2375" i="1"/>
  <c r="M2376" i="1"/>
  <c r="N2376" i="1"/>
  <c r="O2376" i="1"/>
  <c r="P2376" i="1"/>
  <c r="Q2376" i="1"/>
  <c r="R2376" i="1"/>
  <c r="M2377" i="1"/>
  <c r="N2377" i="1"/>
  <c r="O2377" i="1"/>
  <c r="P2377" i="1"/>
  <c r="Q2377" i="1"/>
  <c r="R2377" i="1"/>
  <c r="M2378" i="1"/>
  <c r="N2378" i="1"/>
  <c r="O2378" i="1"/>
  <c r="P2378" i="1"/>
  <c r="Q2378" i="1"/>
  <c r="R2378" i="1"/>
  <c r="M2379" i="1"/>
  <c r="N2379" i="1"/>
  <c r="O2379" i="1"/>
  <c r="P2379" i="1"/>
  <c r="Q2379" i="1"/>
  <c r="R2379" i="1"/>
  <c r="M2380" i="1"/>
  <c r="N2380" i="1"/>
  <c r="O2380" i="1"/>
  <c r="P2380" i="1"/>
  <c r="Q2380" i="1"/>
  <c r="R2380" i="1"/>
  <c r="M2381" i="1"/>
  <c r="N2381" i="1"/>
  <c r="O2381" i="1"/>
  <c r="P2381" i="1"/>
  <c r="Q2381" i="1"/>
  <c r="R2381" i="1"/>
  <c r="M2382" i="1"/>
  <c r="N2382" i="1"/>
  <c r="O2382" i="1"/>
  <c r="P2382" i="1"/>
  <c r="Q2382" i="1"/>
  <c r="R2382" i="1"/>
  <c r="M2383" i="1"/>
  <c r="N2383" i="1"/>
  <c r="O2383" i="1"/>
  <c r="P2383" i="1"/>
  <c r="Q2383" i="1"/>
  <c r="R2383" i="1"/>
  <c r="M2384" i="1"/>
  <c r="N2384" i="1"/>
  <c r="O2384" i="1"/>
  <c r="P2384" i="1"/>
  <c r="Q2384" i="1"/>
  <c r="R2384" i="1"/>
  <c r="M2385" i="1"/>
  <c r="N2385" i="1"/>
  <c r="O2385" i="1"/>
  <c r="P2385" i="1"/>
  <c r="Q2385" i="1"/>
  <c r="R2385" i="1"/>
  <c r="M2386" i="1"/>
  <c r="N2386" i="1"/>
  <c r="O2386" i="1"/>
  <c r="P2386" i="1"/>
  <c r="Q2386" i="1"/>
  <c r="R2386" i="1"/>
  <c r="M2387" i="1"/>
  <c r="N2387" i="1"/>
  <c r="O2387" i="1"/>
  <c r="P2387" i="1"/>
  <c r="Q2387" i="1"/>
  <c r="R2387" i="1"/>
  <c r="M2388" i="1"/>
  <c r="N2388" i="1"/>
  <c r="O2388" i="1"/>
  <c r="P2388" i="1"/>
  <c r="Q2388" i="1"/>
  <c r="R2388" i="1"/>
  <c r="M2389" i="1"/>
  <c r="N2389" i="1"/>
  <c r="O2389" i="1"/>
  <c r="P2389" i="1"/>
  <c r="Q2389" i="1"/>
  <c r="R2389" i="1"/>
  <c r="M2390" i="1"/>
  <c r="N2390" i="1"/>
  <c r="O2390" i="1"/>
  <c r="P2390" i="1"/>
  <c r="Q2390" i="1"/>
  <c r="R2390" i="1"/>
  <c r="M2391" i="1"/>
  <c r="N2391" i="1"/>
  <c r="O2391" i="1"/>
  <c r="P2391" i="1"/>
  <c r="Q2391" i="1"/>
  <c r="R2391" i="1"/>
  <c r="M2392" i="1"/>
  <c r="N2392" i="1"/>
  <c r="O2392" i="1"/>
  <c r="P2392" i="1"/>
  <c r="Q2392" i="1"/>
  <c r="R2392" i="1"/>
  <c r="M2393" i="1"/>
  <c r="N2393" i="1"/>
  <c r="O2393" i="1"/>
  <c r="P2393" i="1"/>
  <c r="Q2393" i="1"/>
  <c r="R2393" i="1"/>
  <c r="M2394" i="1"/>
  <c r="N2394" i="1"/>
  <c r="O2394" i="1"/>
  <c r="P2394" i="1"/>
  <c r="Q2394" i="1"/>
  <c r="R2394" i="1"/>
  <c r="M2395" i="1"/>
  <c r="N2395" i="1"/>
  <c r="O2395" i="1"/>
  <c r="P2395" i="1"/>
  <c r="Q2395" i="1"/>
  <c r="R2395" i="1"/>
  <c r="M2396" i="1"/>
  <c r="N2396" i="1"/>
  <c r="O2396" i="1"/>
  <c r="P2396" i="1"/>
  <c r="Q2396" i="1"/>
  <c r="R2396" i="1"/>
  <c r="M2397" i="1"/>
  <c r="N2397" i="1"/>
  <c r="O2397" i="1"/>
  <c r="P2397" i="1"/>
  <c r="Q2397" i="1"/>
  <c r="R2397" i="1"/>
  <c r="M2398" i="1"/>
  <c r="N2398" i="1"/>
  <c r="O2398" i="1"/>
  <c r="P2398" i="1"/>
  <c r="Q2398" i="1"/>
  <c r="R2398" i="1"/>
  <c r="M2399" i="1"/>
  <c r="N2399" i="1"/>
  <c r="O2399" i="1"/>
  <c r="P2399" i="1"/>
  <c r="Q2399" i="1"/>
  <c r="R2399" i="1"/>
  <c r="M2400" i="1"/>
  <c r="N2400" i="1"/>
  <c r="O2400" i="1"/>
  <c r="P2400" i="1"/>
  <c r="Q2400" i="1"/>
  <c r="R2400" i="1"/>
  <c r="M2401" i="1"/>
  <c r="N2401" i="1"/>
  <c r="O2401" i="1"/>
  <c r="P2401" i="1"/>
  <c r="Q2401" i="1"/>
  <c r="R2401" i="1"/>
  <c r="M2402" i="1"/>
  <c r="N2402" i="1"/>
  <c r="O2402" i="1"/>
  <c r="P2402" i="1"/>
  <c r="Q2402" i="1"/>
  <c r="R2402" i="1"/>
  <c r="M2403" i="1"/>
  <c r="N2403" i="1"/>
  <c r="O2403" i="1"/>
  <c r="P2403" i="1"/>
  <c r="Q2403" i="1"/>
  <c r="R2403" i="1"/>
  <c r="M2404" i="1"/>
  <c r="N2404" i="1"/>
  <c r="O2404" i="1"/>
  <c r="P2404" i="1"/>
  <c r="Q2404" i="1"/>
  <c r="R2404" i="1"/>
  <c r="M2405" i="1"/>
  <c r="N2405" i="1"/>
  <c r="O2405" i="1"/>
  <c r="P2405" i="1"/>
  <c r="Q2405" i="1"/>
  <c r="R2405" i="1"/>
  <c r="M2406" i="1"/>
  <c r="N2406" i="1"/>
  <c r="O2406" i="1"/>
  <c r="P2406" i="1"/>
  <c r="Q2406" i="1"/>
  <c r="R2406" i="1"/>
  <c r="M2407" i="1"/>
  <c r="N2407" i="1"/>
  <c r="O2407" i="1"/>
  <c r="P2407" i="1"/>
  <c r="Q2407" i="1"/>
  <c r="R2407" i="1"/>
  <c r="M2408" i="1"/>
  <c r="N2408" i="1"/>
  <c r="O2408" i="1"/>
  <c r="P2408" i="1"/>
  <c r="Q2408" i="1"/>
  <c r="R2408" i="1"/>
  <c r="M2409" i="1"/>
  <c r="N2409" i="1"/>
  <c r="O2409" i="1"/>
  <c r="P2409" i="1"/>
  <c r="Q2409" i="1"/>
  <c r="R2409" i="1"/>
  <c r="M2410" i="1"/>
  <c r="N2410" i="1"/>
  <c r="O2410" i="1"/>
  <c r="P2410" i="1"/>
  <c r="Q2410" i="1"/>
  <c r="R2410" i="1"/>
  <c r="M2411" i="1"/>
  <c r="N2411" i="1"/>
  <c r="O2411" i="1"/>
  <c r="P2411" i="1"/>
  <c r="Q2411" i="1"/>
  <c r="R2411" i="1"/>
  <c r="M2412" i="1"/>
  <c r="N2412" i="1"/>
  <c r="O2412" i="1"/>
  <c r="P2412" i="1"/>
  <c r="Q2412" i="1"/>
  <c r="R2412" i="1"/>
  <c r="M2413" i="1"/>
  <c r="N2413" i="1"/>
  <c r="O2413" i="1"/>
  <c r="P2413" i="1"/>
  <c r="Q2413" i="1"/>
  <c r="R2413" i="1"/>
  <c r="M2414" i="1"/>
  <c r="N2414" i="1"/>
  <c r="O2414" i="1"/>
  <c r="P2414" i="1"/>
  <c r="Q2414" i="1"/>
  <c r="R2414" i="1"/>
  <c r="M2415" i="1"/>
  <c r="N2415" i="1"/>
  <c r="O2415" i="1"/>
  <c r="P2415" i="1"/>
  <c r="Q2415" i="1"/>
  <c r="R2415" i="1"/>
  <c r="M2416" i="1"/>
  <c r="N2416" i="1"/>
  <c r="O2416" i="1"/>
  <c r="P2416" i="1"/>
  <c r="Q2416" i="1"/>
  <c r="R2416" i="1"/>
  <c r="M2417" i="1"/>
  <c r="N2417" i="1"/>
  <c r="O2417" i="1"/>
  <c r="P2417" i="1"/>
  <c r="Q2417" i="1"/>
  <c r="R2417" i="1"/>
  <c r="M2418" i="1"/>
  <c r="N2418" i="1"/>
  <c r="O2418" i="1"/>
  <c r="P2418" i="1"/>
  <c r="Q2418" i="1"/>
  <c r="R2418" i="1"/>
  <c r="M2419" i="1"/>
  <c r="N2419" i="1"/>
  <c r="O2419" i="1"/>
  <c r="P2419" i="1"/>
  <c r="Q2419" i="1"/>
  <c r="R2419" i="1"/>
  <c r="M2420" i="1"/>
  <c r="N2420" i="1"/>
  <c r="O2420" i="1"/>
  <c r="P2420" i="1"/>
  <c r="Q2420" i="1"/>
  <c r="R2420" i="1"/>
  <c r="M2421" i="1"/>
  <c r="N2421" i="1"/>
  <c r="O2421" i="1"/>
  <c r="P2421" i="1"/>
  <c r="Q2421" i="1"/>
  <c r="R2421" i="1"/>
  <c r="M2422" i="1"/>
  <c r="N2422" i="1"/>
  <c r="O2422" i="1"/>
  <c r="P2422" i="1"/>
  <c r="Q2422" i="1"/>
  <c r="R2422" i="1"/>
  <c r="M2423" i="1"/>
  <c r="N2423" i="1"/>
  <c r="O2423" i="1"/>
  <c r="P2423" i="1"/>
  <c r="Q2423" i="1"/>
  <c r="R2423" i="1"/>
  <c r="M2424" i="1"/>
  <c r="N2424" i="1"/>
  <c r="O2424" i="1"/>
  <c r="P2424" i="1"/>
  <c r="Q2424" i="1"/>
  <c r="R2424" i="1"/>
  <c r="M2425" i="1"/>
  <c r="N2425" i="1"/>
  <c r="O2425" i="1"/>
  <c r="P2425" i="1"/>
  <c r="Q2425" i="1"/>
  <c r="R2425" i="1"/>
  <c r="M2426" i="1"/>
  <c r="N2426" i="1"/>
  <c r="O2426" i="1"/>
  <c r="P2426" i="1"/>
  <c r="Q2426" i="1"/>
  <c r="R2426" i="1"/>
  <c r="M2427" i="1"/>
  <c r="N2427" i="1"/>
  <c r="O2427" i="1"/>
  <c r="P2427" i="1"/>
  <c r="Q2427" i="1"/>
  <c r="R2427" i="1"/>
  <c r="M2428" i="1"/>
  <c r="N2428" i="1"/>
  <c r="O2428" i="1"/>
  <c r="P2428" i="1"/>
  <c r="Q2428" i="1"/>
  <c r="R2428" i="1"/>
  <c r="M2429" i="1"/>
  <c r="N2429" i="1"/>
  <c r="O2429" i="1"/>
  <c r="P2429" i="1"/>
  <c r="Q2429" i="1"/>
  <c r="R2429" i="1"/>
  <c r="M2430" i="1"/>
  <c r="N2430" i="1"/>
  <c r="O2430" i="1"/>
  <c r="P2430" i="1"/>
  <c r="Q2430" i="1"/>
  <c r="R2430" i="1"/>
  <c r="M2431" i="1"/>
  <c r="N2431" i="1"/>
  <c r="O2431" i="1"/>
  <c r="P2431" i="1"/>
  <c r="Q2431" i="1"/>
  <c r="R2431" i="1"/>
  <c r="M2432" i="1"/>
  <c r="N2432" i="1"/>
  <c r="O2432" i="1"/>
  <c r="P2432" i="1"/>
  <c r="Q2432" i="1"/>
  <c r="R2432" i="1"/>
  <c r="M2433" i="1"/>
  <c r="N2433" i="1"/>
  <c r="O2433" i="1"/>
  <c r="P2433" i="1"/>
  <c r="Q2433" i="1"/>
  <c r="R2433" i="1"/>
  <c r="M2434" i="1"/>
  <c r="N2434" i="1"/>
  <c r="O2434" i="1"/>
  <c r="P2434" i="1"/>
  <c r="Q2434" i="1"/>
  <c r="R2434" i="1"/>
  <c r="M2435" i="1"/>
  <c r="N2435" i="1"/>
  <c r="O2435" i="1"/>
  <c r="P2435" i="1"/>
  <c r="Q2435" i="1"/>
  <c r="R2435" i="1"/>
  <c r="M2436" i="1"/>
  <c r="N2436" i="1"/>
  <c r="O2436" i="1"/>
  <c r="P2436" i="1"/>
  <c r="Q2436" i="1"/>
  <c r="R2436" i="1"/>
  <c r="M2437" i="1"/>
  <c r="N2437" i="1"/>
  <c r="O2437" i="1"/>
  <c r="P2437" i="1"/>
  <c r="Q2437" i="1"/>
  <c r="R2437" i="1"/>
  <c r="M2438" i="1"/>
  <c r="N2438" i="1"/>
  <c r="O2438" i="1"/>
  <c r="P2438" i="1"/>
  <c r="Q2438" i="1"/>
  <c r="R2438" i="1"/>
  <c r="M2439" i="1"/>
  <c r="N2439" i="1"/>
  <c r="O2439" i="1"/>
  <c r="P2439" i="1"/>
  <c r="Q2439" i="1"/>
  <c r="R2439" i="1"/>
  <c r="M2440" i="1"/>
  <c r="N2440" i="1"/>
  <c r="O2440" i="1"/>
  <c r="P2440" i="1"/>
  <c r="Q2440" i="1"/>
  <c r="R2440" i="1"/>
  <c r="M2441" i="1"/>
  <c r="N2441" i="1"/>
  <c r="O2441" i="1"/>
  <c r="P2441" i="1"/>
  <c r="Q2441" i="1"/>
  <c r="R2441" i="1"/>
  <c r="M2442" i="1"/>
  <c r="N2442" i="1"/>
  <c r="O2442" i="1"/>
  <c r="P2442" i="1"/>
  <c r="Q2442" i="1"/>
  <c r="R2442" i="1"/>
  <c r="M2443" i="1"/>
  <c r="N2443" i="1"/>
  <c r="O2443" i="1"/>
  <c r="P2443" i="1"/>
  <c r="Q2443" i="1"/>
  <c r="R2443" i="1"/>
  <c r="M2444" i="1"/>
  <c r="N2444" i="1"/>
  <c r="O2444" i="1"/>
  <c r="P2444" i="1"/>
  <c r="Q2444" i="1"/>
  <c r="R2444" i="1"/>
  <c r="M2445" i="1"/>
  <c r="N2445" i="1"/>
  <c r="O2445" i="1"/>
  <c r="P2445" i="1"/>
  <c r="Q2445" i="1"/>
  <c r="R2445" i="1"/>
  <c r="M2446" i="1"/>
  <c r="N2446" i="1"/>
  <c r="O2446" i="1"/>
  <c r="P2446" i="1"/>
  <c r="Q2446" i="1"/>
  <c r="R2446" i="1"/>
  <c r="M2447" i="1"/>
  <c r="N2447" i="1"/>
  <c r="O2447" i="1"/>
  <c r="P2447" i="1"/>
  <c r="Q2447" i="1"/>
  <c r="R2447" i="1"/>
  <c r="M2448" i="1"/>
  <c r="N2448" i="1"/>
  <c r="O2448" i="1"/>
  <c r="P2448" i="1"/>
  <c r="Q2448" i="1"/>
  <c r="R2448" i="1"/>
  <c r="M2449" i="1"/>
  <c r="N2449" i="1"/>
  <c r="O2449" i="1"/>
  <c r="P2449" i="1"/>
  <c r="Q2449" i="1"/>
  <c r="R2449" i="1"/>
  <c r="M2450" i="1"/>
  <c r="N2450" i="1"/>
  <c r="O2450" i="1"/>
  <c r="P2450" i="1"/>
  <c r="Q2450" i="1"/>
  <c r="R2450" i="1"/>
  <c r="M2451" i="1"/>
  <c r="N2451" i="1"/>
  <c r="O2451" i="1"/>
  <c r="P2451" i="1"/>
  <c r="Q2451" i="1"/>
  <c r="R2451" i="1"/>
  <c r="M2452" i="1"/>
  <c r="N2452" i="1"/>
  <c r="O2452" i="1"/>
  <c r="P2452" i="1"/>
  <c r="Q2452" i="1"/>
  <c r="R2452" i="1"/>
  <c r="M2453" i="1"/>
  <c r="N2453" i="1"/>
  <c r="O2453" i="1"/>
  <c r="P2453" i="1"/>
  <c r="Q2453" i="1"/>
  <c r="R2453" i="1"/>
  <c r="M2454" i="1"/>
  <c r="N2454" i="1"/>
  <c r="O2454" i="1"/>
  <c r="P2454" i="1"/>
  <c r="Q2454" i="1"/>
  <c r="R2454" i="1"/>
  <c r="M2455" i="1"/>
  <c r="N2455" i="1"/>
  <c r="O2455" i="1"/>
  <c r="P2455" i="1"/>
  <c r="Q2455" i="1"/>
  <c r="R2455" i="1"/>
  <c r="M2456" i="1"/>
  <c r="N2456" i="1"/>
  <c r="O2456" i="1"/>
  <c r="P2456" i="1"/>
  <c r="Q2456" i="1"/>
  <c r="R2456" i="1"/>
  <c r="M2457" i="1"/>
  <c r="N2457" i="1"/>
  <c r="O2457" i="1"/>
  <c r="P2457" i="1"/>
  <c r="Q2457" i="1"/>
  <c r="R2457" i="1"/>
  <c r="M2458" i="1"/>
  <c r="N2458" i="1"/>
  <c r="O2458" i="1"/>
  <c r="P2458" i="1"/>
  <c r="Q2458" i="1"/>
  <c r="R2458" i="1"/>
  <c r="M2459" i="1"/>
  <c r="N2459" i="1"/>
  <c r="O2459" i="1"/>
  <c r="P2459" i="1"/>
  <c r="Q2459" i="1"/>
  <c r="R2459" i="1"/>
  <c r="M2460" i="1"/>
  <c r="N2460" i="1"/>
  <c r="O2460" i="1"/>
  <c r="P2460" i="1"/>
  <c r="Q2460" i="1"/>
  <c r="R2460" i="1"/>
  <c r="M2461" i="1"/>
  <c r="N2461" i="1"/>
  <c r="O2461" i="1"/>
  <c r="P2461" i="1"/>
  <c r="Q2461" i="1"/>
  <c r="R2461" i="1"/>
  <c r="M2462" i="1"/>
  <c r="N2462" i="1"/>
  <c r="O2462" i="1"/>
  <c r="P2462" i="1"/>
  <c r="Q2462" i="1"/>
  <c r="R2462" i="1"/>
  <c r="M2463" i="1"/>
  <c r="N2463" i="1"/>
  <c r="O2463" i="1"/>
  <c r="P2463" i="1"/>
  <c r="Q2463" i="1"/>
  <c r="R2463" i="1"/>
  <c r="M2464" i="1"/>
  <c r="N2464" i="1"/>
  <c r="O2464" i="1"/>
  <c r="P2464" i="1"/>
  <c r="Q2464" i="1"/>
  <c r="R2464" i="1"/>
  <c r="M2465" i="1"/>
  <c r="N2465" i="1"/>
  <c r="O2465" i="1"/>
  <c r="P2465" i="1"/>
  <c r="Q2465" i="1"/>
  <c r="R2465" i="1"/>
  <c r="M2466" i="1"/>
  <c r="N2466" i="1"/>
  <c r="O2466" i="1"/>
  <c r="P2466" i="1"/>
  <c r="Q2466" i="1"/>
  <c r="R2466" i="1"/>
  <c r="M2467" i="1"/>
  <c r="N2467" i="1"/>
  <c r="O2467" i="1"/>
  <c r="P2467" i="1"/>
  <c r="Q2467" i="1"/>
  <c r="R2467" i="1"/>
  <c r="M2468" i="1"/>
  <c r="N2468" i="1"/>
  <c r="O2468" i="1"/>
  <c r="P2468" i="1"/>
  <c r="Q2468" i="1"/>
  <c r="R2468" i="1"/>
  <c r="M2469" i="1"/>
  <c r="N2469" i="1"/>
  <c r="O2469" i="1"/>
  <c r="P2469" i="1"/>
  <c r="Q2469" i="1"/>
  <c r="R2469" i="1"/>
  <c r="M2470" i="1"/>
  <c r="N2470" i="1"/>
  <c r="O2470" i="1"/>
  <c r="P2470" i="1"/>
  <c r="Q2470" i="1"/>
  <c r="R2470" i="1"/>
  <c r="M2471" i="1"/>
  <c r="N2471" i="1"/>
  <c r="O2471" i="1"/>
  <c r="P2471" i="1"/>
  <c r="Q2471" i="1"/>
  <c r="R2471" i="1"/>
  <c r="M2472" i="1"/>
  <c r="N2472" i="1"/>
  <c r="O2472" i="1"/>
  <c r="P2472" i="1"/>
  <c r="Q2472" i="1"/>
  <c r="R2472" i="1"/>
  <c r="M2473" i="1"/>
  <c r="N2473" i="1"/>
  <c r="O2473" i="1"/>
  <c r="P2473" i="1"/>
  <c r="Q2473" i="1"/>
  <c r="R2473" i="1"/>
  <c r="M2474" i="1"/>
  <c r="N2474" i="1"/>
  <c r="O2474" i="1"/>
  <c r="P2474" i="1"/>
  <c r="Q2474" i="1"/>
  <c r="R2474" i="1"/>
  <c r="M2475" i="1"/>
  <c r="N2475" i="1"/>
  <c r="O2475" i="1"/>
  <c r="P2475" i="1"/>
  <c r="Q2475" i="1"/>
  <c r="R2475" i="1"/>
  <c r="M2476" i="1"/>
  <c r="N2476" i="1"/>
  <c r="O2476" i="1"/>
  <c r="P2476" i="1"/>
  <c r="Q2476" i="1"/>
  <c r="R2476" i="1"/>
  <c r="M2477" i="1"/>
  <c r="N2477" i="1"/>
  <c r="O2477" i="1"/>
  <c r="P2477" i="1"/>
  <c r="Q2477" i="1"/>
  <c r="R2477" i="1"/>
  <c r="M2478" i="1"/>
  <c r="N2478" i="1"/>
  <c r="O2478" i="1"/>
  <c r="P2478" i="1"/>
  <c r="Q2478" i="1"/>
  <c r="R2478" i="1"/>
  <c r="M2479" i="1"/>
  <c r="N2479" i="1"/>
  <c r="O2479" i="1"/>
  <c r="P2479" i="1"/>
  <c r="Q2479" i="1"/>
  <c r="R2479" i="1"/>
  <c r="M2480" i="1"/>
  <c r="N2480" i="1"/>
  <c r="O2480" i="1"/>
  <c r="P2480" i="1"/>
  <c r="Q2480" i="1"/>
  <c r="R2480" i="1"/>
  <c r="M2481" i="1"/>
  <c r="N2481" i="1"/>
  <c r="O2481" i="1"/>
  <c r="P2481" i="1"/>
  <c r="Q2481" i="1"/>
  <c r="R2481" i="1"/>
  <c r="M2482" i="1"/>
  <c r="N2482" i="1"/>
  <c r="O2482" i="1"/>
  <c r="P2482" i="1"/>
  <c r="Q2482" i="1"/>
  <c r="R2482" i="1"/>
  <c r="M2483" i="1"/>
  <c r="N2483" i="1"/>
  <c r="O2483" i="1"/>
  <c r="P2483" i="1"/>
  <c r="Q2483" i="1"/>
  <c r="R2483" i="1"/>
  <c r="M2484" i="1"/>
  <c r="N2484" i="1"/>
  <c r="O2484" i="1"/>
  <c r="P2484" i="1"/>
  <c r="Q2484" i="1"/>
  <c r="R2484" i="1"/>
  <c r="M2485" i="1"/>
  <c r="N2485" i="1"/>
  <c r="O2485" i="1"/>
  <c r="P2485" i="1"/>
  <c r="Q2485" i="1"/>
  <c r="R2485" i="1"/>
  <c r="M2486" i="1"/>
  <c r="N2486" i="1"/>
  <c r="O2486" i="1"/>
  <c r="P2486" i="1"/>
  <c r="Q2486" i="1"/>
  <c r="R2486" i="1"/>
  <c r="M2487" i="1"/>
  <c r="N2487" i="1"/>
  <c r="O2487" i="1"/>
  <c r="P2487" i="1"/>
  <c r="Q2487" i="1"/>
  <c r="R2487" i="1"/>
  <c r="M2488" i="1"/>
  <c r="N2488" i="1"/>
  <c r="O2488" i="1"/>
  <c r="P2488" i="1"/>
  <c r="Q2488" i="1"/>
  <c r="R2488" i="1"/>
  <c r="M2489" i="1"/>
  <c r="N2489" i="1"/>
  <c r="O2489" i="1"/>
  <c r="P2489" i="1"/>
  <c r="Q2489" i="1"/>
  <c r="R2489" i="1"/>
  <c r="M2490" i="1"/>
  <c r="N2490" i="1"/>
  <c r="O2490" i="1"/>
  <c r="P2490" i="1"/>
  <c r="Q2490" i="1"/>
  <c r="R2490" i="1"/>
  <c r="M2491" i="1"/>
  <c r="N2491" i="1"/>
  <c r="O2491" i="1"/>
  <c r="P2491" i="1"/>
  <c r="Q2491" i="1"/>
  <c r="R2491" i="1"/>
  <c r="M2492" i="1"/>
  <c r="N2492" i="1"/>
  <c r="O2492" i="1"/>
  <c r="P2492" i="1"/>
  <c r="Q2492" i="1"/>
  <c r="R2492" i="1"/>
  <c r="M2493" i="1"/>
  <c r="N2493" i="1"/>
  <c r="O2493" i="1"/>
  <c r="P2493" i="1"/>
  <c r="Q2493" i="1"/>
  <c r="R2493" i="1"/>
  <c r="M2494" i="1"/>
  <c r="N2494" i="1"/>
  <c r="O2494" i="1"/>
  <c r="P2494" i="1"/>
  <c r="Q2494" i="1"/>
  <c r="R2494" i="1"/>
  <c r="M2495" i="1"/>
  <c r="N2495" i="1"/>
  <c r="O2495" i="1"/>
  <c r="P2495" i="1"/>
  <c r="Q2495" i="1"/>
  <c r="R2495" i="1"/>
  <c r="M2496" i="1"/>
  <c r="N2496" i="1"/>
  <c r="O2496" i="1"/>
  <c r="P2496" i="1"/>
  <c r="Q2496" i="1"/>
  <c r="R2496" i="1"/>
  <c r="M2497" i="1"/>
  <c r="N2497" i="1"/>
  <c r="O2497" i="1"/>
  <c r="P2497" i="1"/>
  <c r="Q2497" i="1"/>
  <c r="R2497" i="1"/>
  <c r="M2498" i="1"/>
  <c r="N2498" i="1"/>
  <c r="O2498" i="1"/>
  <c r="P2498" i="1"/>
  <c r="Q2498" i="1"/>
  <c r="R2498" i="1"/>
  <c r="M2499" i="1"/>
  <c r="N2499" i="1"/>
  <c r="O2499" i="1"/>
  <c r="P2499" i="1"/>
  <c r="Q2499" i="1"/>
  <c r="R2499" i="1"/>
  <c r="M2500" i="1"/>
  <c r="N2500" i="1"/>
  <c r="O2500" i="1"/>
  <c r="P2500" i="1"/>
  <c r="Q2500" i="1"/>
  <c r="R2500" i="1"/>
  <c r="M2501" i="1"/>
  <c r="N2501" i="1"/>
  <c r="O2501" i="1"/>
  <c r="P2501" i="1"/>
  <c r="Q2501" i="1"/>
  <c r="R2501" i="1"/>
  <c r="M2502" i="1"/>
  <c r="N2502" i="1"/>
  <c r="O2502" i="1"/>
  <c r="P2502" i="1"/>
  <c r="Q2502" i="1"/>
  <c r="R2502" i="1"/>
  <c r="M2503" i="1"/>
  <c r="N2503" i="1"/>
  <c r="O2503" i="1"/>
  <c r="P2503" i="1"/>
  <c r="Q2503" i="1"/>
  <c r="R2503" i="1"/>
  <c r="M2504" i="1"/>
  <c r="N2504" i="1"/>
  <c r="O2504" i="1"/>
  <c r="P2504" i="1"/>
  <c r="Q2504" i="1"/>
  <c r="R2504" i="1"/>
  <c r="M2505" i="1"/>
  <c r="N2505" i="1"/>
  <c r="O2505" i="1"/>
  <c r="P2505" i="1"/>
  <c r="Q2505" i="1"/>
  <c r="R2505" i="1"/>
  <c r="M2506" i="1"/>
  <c r="N2506" i="1"/>
  <c r="O2506" i="1"/>
  <c r="P2506" i="1"/>
  <c r="Q2506" i="1"/>
  <c r="R2506" i="1"/>
  <c r="M2507" i="1"/>
  <c r="N2507" i="1"/>
  <c r="O2507" i="1"/>
  <c r="P2507" i="1"/>
  <c r="Q2507" i="1"/>
  <c r="R2507" i="1"/>
  <c r="M2508" i="1"/>
  <c r="N2508" i="1"/>
  <c r="O2508" i="1"/>
  <c r="P2508" i="1"/>
  <c r="Q2508" i="1"/>
  <c r="R2508" i="1"/>
  <c r="M2509" i="1"/>
  <c r="N2509" i="1"/>
  <c r="O2509" i="1"/>
  <c r="P2509" i="1"/>
  <c r="Q2509" i="1"/>
  <c r="R2509" i="1"/>
  <c r="M2510" i="1"/>
  <c r="N2510" i="1"/>
  <c r="O2510" i="1"/>
  <c r="P2510" i="1"/>
  <c r="Q2510" i="1"/>
  <c r="R2510" i="1"/>
  <c r="M2511" i="1"/>
  <c r="N2511" i="1"/>
  <c r="O2511" i="1"/>
  <c r="P2511" i="1"/>
  <c r="Q2511" i="1"/>
  <c r="R2511" i="1"/>
  <c r="M2512" i="1"/>
  <c r="N2512" i="1"/>
  <c r="O2512" i="1"/>
  <c r="P2512" i="1"/>
  <c r="Q2512" i="1"/>
  <c r="R2512" i="1"/>
  <c r="M2513" i="1"/>
  <c r="N2513" i="1"/>
  <c r="O2513" i="1"/>
  <c r="P2513" i="1"/>
  <c r="Q2513" i="1"/>
  <c r="R2513" i="1"/>
  <c r="M2514" i="1"/>
  <c r="N2514" i="1"/>
  <c r="O2514" i="1"/>
  <c r="P2514" i="1"/>
  <c r="Q2514" i="1"/>
  <c r="R2514" i="1"/>
  <c r="M2515" i="1"/>
  <c r="N2515" i="1"/>
  <c r="O2515" i="1"/>
  <c r="P2515" i="1"/>
  <c r="Q2515" i="1"/>
  <c r="R2515" i="1"/>
  <c r="M2516" i="1"/>
  <c r="N2516" i="1"/>
  <c r="O2516" i="1"/>
  <c r="P2516" i="1"/>
  <c r="Q2516" i="1"/>
  <c r="R2516" i="1"/>
  <c r="M2517" i="1"/>
  <c r="N2517" i="1"/>
  <c r="O2517" i="1"/>
  <c r="P2517" i="1"/>
  <c r="Q2517" i="1"/>
  <c r="R2517" i="1"/>
  <c r="M2518" i="1"/>
  <c r="N2518" i="1"/>
  <c r="O2518" i="1"/>
  <c r="P2518" i="1"/>
  <c r="Q2518" i="1"/>
  <c r="R2518" i="1"/>
  <c r="M2519" i="1"/>
  <c r="N2519" i="1"/>
  <c r="O2519" i="1"/>
  <c r="P2519" i="1"/>
  <c r="Q2519" i="1"/>
  <c r="R2519" i="1"/>
  <c r="M2520" i="1"/>
  <c r="N2520" i="1"/>
  <c r="O2520" i="1"/>
  <c r="P2520" i="1"/>
  <c r="Q2520" i="1"/>
  <c r="R2520" i="1"/>
  <c r="M2521" i="1"/>
  <c r="N2521" i="1"/>
  <c r="O2521" i="1"/>
  <c r="P2521" i="1"/>
  <c r="Q2521" i="1"/>
  <c r="R2521" i="1"/>
  <c r="M2522" i="1"/>
  <c r="N2522" i="1"/>
  <c r="O2522" i="1"/>
  <c r="P2522" i="1"/>
  <c r="Q2522" i="1"/>
  <c r="R2522" i="1"/>
  <c r="M2523" i="1"/>
  <c r="N2523" i="1"/>
  <c r="O2523" i="1"/>
  <c r="P2523" i="1"/>
  <c r="Q2523" i="1"/>
  <c r="R2523" i="1"/>
  <c r="M2524" i="1"/>
  <c r="N2524" i="1"/>
  <c r="O2524" i="1"/>
  <c r="P2524" i="1"/>
  <c r="Q2524" i="1"/>
  <c r="R2524" i="1"/>
  <c r="M2525" i="1"/>
  <c r="N2525" i="1"/>
  <c r="O2525" i="1"/>
  <c r="P2525" i="1"/>
  <c r="Q2525" i="1"/>
  <c r="R2525" i="1"/>
  <c r="M2526" i="1"/>
  <c r="N2526" i="1"/>
  <c r="O2526" i="1"/>
  <c r="P2526" i="1"/>
  <c r="Q2526" i="1"/>
  <c r="R2526" i="1"/>
  <c r="M2527" i="1"/>
  <c r="N2527" i="1"/>
  <c r="O2527" i="1"/>
  <c r="P2527" i="1"/>
  <c r="Q2527" i="1"/>
  <c r="R2527" i="1"/>
  <c r="M2528" i="1"/>
  <c r="N2528" i="1"/>
  <c r="O2528" i="1"/>
  <c r="P2528" i="1"/>
  <c r="Q2528" i="1"/>
  <c r="R2528" i="1"/>
  <c r="M2529" i="1"/>
  <c r="N2529" i="1"/>
  <c r="O2529" i="1"/>
  <c r="P2529" i="1"/>
  <c r="Q2529" i="1"/>
  <c r="R2529" i="1"/>
  <c r="M2530" i="1"/>
  <c r="N2530" i="1"/>
  <c r="O2530" i="1"/>
  <c r="P2530" i="1"/>
  <c r="Q2530" i="1"/>
  <c r="R2530" i="1"/>
  <c r="M2531" i="1"/>
  <c r="N2531" i="1"/>
  <c r="O2531" i="1"/>
  <c r="P2531" i="1"/>
  <c r="Q2531" i="1"/>
  <c r="R2531" i="1"/>
  <c r="M2532" i="1"/>
  <c r="N2532" i="1"/>
  <c r="O2532" i="1"/>
  <c r="P2532" i="1"/>
  <c r="Q2532" i="1"/>
  <c r="R2532" i="1"/>
  <c r="M2533" i="1"/>
  <c r="N2533" i="1"/>
  <c r="O2533" i="1"/>
  <c r="P2533" i="1"/>
  <c r="Q2533" i="1"/>
  <c r="R2533" i="1"/>
  <c r="M2534" i="1"/>
  <c r="N2534" i="1"/>
  <c r="O2534" i="1"/>
  <c r="P2534" i="1"/>
  <c r="Q2534" i="1"/>
  <c r="R2534" i="1"/>
  <c r="M2535" i="1"/>
  <c r="N2535" i="1"/>
  <c r="O2535" i="1"/>
  <c r="P2535" i="1"/>
  <c r="Q2535" i="1"/>
  <c r="R2535" i="1"/>
  <c r="M2536" i="1"/>
  <c r="N2536" i="1"/>
  <c r="O2536" i="1"/>
  <c r="P2536" i="1"/>
  <c r="Q2536" i="1"/>
  <c r="R2536" i="1"/>
  <c r="M2537" i="1"/>
  <c r="N2537" i="1"/>
  <c r="O2537" i="1"/>
  <c r="P2537" i="1"/>
  <c r="Q2537" i="1"/>
  <c r="R2537" i="1"/>
  <c r="M2538" i="1"/>
  <c r="N2538" i="1"/>
  <c r="O2538" i="1"/>
  <c r="P2538" i="1"/>
  <c r="Q2538" i="1"/>
  <c r="R2538" i="1"/>
  <c r="M2539" i="1"/>
  <c r="N2539" i="1"/>
  <c r="O2539" i="1"/>
  <c r="P2539" i="1"/>
  <c r="Q2539" i="1"/>
  <c r="R2539" i="1"/>
  <c r="M2540" i="1"/>
  <c r="N2540" i="1"/>
  <c r="O2540" i="1"/>
  <c r="P2540" i="1"/>
  <c r="Q2540" i="1"/>
  <c r="R2540" i="1"/>
  <c r="M2541" i="1"/>
  <c r="N2541" i="1"/>
  <c r="O2541" i="1"/>
  <c r="P2541" i="1"/>
  <c r="Q2541" i="1"/>
  <c r="R2541" i="1"/>
  <c r="M2542" i="1"/>
  <c r="N2542" i="1"/>
  <c r="O2542" i="1"/>
  <c r="P2542" i="1"/>
  <c r="Q2542" i="1"/>
  <c r="R2542" i="1"/>
  <c r="M2543" i="1"/>
  <c r="N2543" i="1"/>
  <c r="O2543" i="1"/>
  <c r="P2543" i="1"/>
  <c r="Q2543" i="1"/>
  <c r="R2543" i="1"/>
  <c r="M2544" i="1"/>
  <c r="N2544" i="1"/>
  <c r="O2544" i="1"/>
  <c r="P2544" i="1"/>
  <c r="Q2544" i="1"/>
  <c r="R2544" i="1"/>
  <c r="M2545" i="1"/>
  <c r="N2545" i="1"/>
  <c r="O2545" i="1"/>
  <c r="P2545" i="1"/>
  <c r="Q2545" i="1"/>
  <c r="R2545" i="1"/>
  <c r="M2546" i="1"/>
  <c r="N2546" i="1"/>
  <c r="O2546" i="1"/>
  <c r="P2546" i="1"/>
  <c r="Q2546" i="1"/>
  <c r="R2546" i="1"/>
  <c r="M2547" i="1"/>
  <c r="N2547" i="1"/>
  <c r="O2547" i="1"/>
  <c r="P2547" i="1"/>
  <c r="Q2547" i="1"/>
  <c r="R2547" i="1"/>
  <c r="M2548" i="1"/>
  <c r="N2548" i="1"/>
  <c r="O2548" i="1"/>
  <c r="P2548" i="1"/>
  <c r="Q2548" i="1"/>
  <c r="R2548" i="1"/>
  <c r="M2549" i="1"/>
  <c r="N2549" i="1"/>
  <c r="O2549" i="1"/>
  <c r="P2549" i="1"/>
  <c r="Q2549" i="1"/>
  <c r="R2549" i="1"/>
  <c r="M2550" i="1"/>
  <c r="N2550" i="1"/>
  <c r="O2550" i="1"/>
  <c r="P2550" i="1"/>
  <c r="Q2550" i="1"/>
  <c r="R2550" i="1"/>
  <c r="M2551" i="1"/>
  <c r="N2551" i="1"/>
  <c r="O2551" i="1"/>
  <c r="P2551" i="1"/>
  <c r="Q2551" i="1"/>
  <c r="R2551" i="1"/>
  <c r="M2552" i="1"/>
  <c r="N2552" i="1"/>
  <c r="O2552" i="1"/>
  <c r="P2552" i="1"/>
  <c r="Q2552" i="1"/>
  <c r="R2552" i="1"/>
  <c r="M2553" i="1"/>
  <c r="N2553" i="1"/>
  <c r="O2553" i="1"/>
  <c r="P2553" i="1"/>
  <c r="Q2553" i="1"/>
  <c r="R2553" i="1"/>
  <c r="M2554" i="1"/>
  <c r="N2554" i="1"/>
  <c r="O2554" i="1"/>
  <c r="P2554" i="1"/>
  <c r="Q2554" i="1"/>
  <c r="R2554" i="1"/>
  <c r="M2555" i="1"/>
  <c r="N2555" i="1"/>
  <c r="O2555" i="1"/>
  <c r="P2555" i="1"/>
  <c r="Q2555" i="1"/>
  <c r="R2555" i="1"/>
  <c r="M2556" i="1"/>
  <c r="N2556" i="1"/>
  <c r="O2556" i="1"/>
  <c r="P2556" i="1"/>
  <c r="Q2556" i="1"/>
  <c r="R2556" i="1"/>
  <c r="M2557" i="1"/>
  <c r="N2557" i="1"/>
  <c r="O2557" i="1"/>
  <c r="P2557" i="1"/>
  <c r="Q2557" i="1"/>
  <c r="R2557" i="1"/>
  <c r="M2558" i="1"/>
  <c r="N2558" i="1"/>
  <c r="O2558" i="1"/>
  <c r="P2558" i="1"/>
  <c r="Q2558" i="1"/>
  <c r="R2558" i="1"/>
  <c r="M2559" i="1"/>
  <c r="N2559" i="1"/>
  <c r="O2559" i="1"/>
  <c r="P2559" i="1"/>
  <c r="Q2559" i="1"/>
  <c r="R2559" i="1"/>
  <c r="M2560" i="1"/>
  <c r="N2560" i="1"/>
  <c r="O2560" i="1"/>
  <c r="P2560" i="1"/>
  <c r="Q2560" i="1"/>
  <c r="R2560" i="1"/>
  <c r="M2561" i="1"/>
  <c r="N2561" i="1"/>
  <c r="O2561" i="1"/>
  <c r="P2561" i="1"/>
  <c r="Q2561" i="1"/>
  <c r="R2561" i="1"/>
  <c r="M2562" i="1"/>
  <c r="N2562" i="1"/>
  <c r="O2562" i="1"/>
  <c r="P2562" i="1"/>
  <c r="Q2562" i="1"/>
  <c r="R2562" i="1"/>
  <c r="M2563" i="1"/>
  <c r="N2563" i="1"/>
  <c r="O2563" i="1"/>
  <c r="P2563" i="1"/>
  <c r="Q2563" i="1"/>
  <c r="R2563" i="1"/>
  <c r="M2564" i="1"/>
  <c r="N2564" i="1"/>
  <c r="O2564" i="1"/>
  <c r="P2564" i="1"/>
  <c r="Q2564" i="1"/>
  <c r="R2564" i="1"/>
  <c r="M2565" i="1"/>
  <c r="N2565" i="1"/>
  <c r="O2565" i="1"/>
  <c r="P2565" i="1"/>
  <c r="Q2565" i="1"/>
  <c r="R2565" i="1"/>
  <c r="M2566" i="1"/>
  <c r="N2566" i="1"/>
  <c r="O2566" i="1"/>
  <c r="P2566" i="1"/>
  <c r="Q2566" i="1"/>
  <c r="R2566" i="1"/>
  <c r="M2567" i="1"/>
  <c r="N2567" i="1"/>
  <c r="O2567" i="1"/>
  <c r="P2567" i="1"/>
  <c r="Q2567" i="1"/>
  <c r="R2567" i="1"/>
  <c r="M2568" i="1"/>
  <c r="N2568" i="1"/>
  <c r="O2568" i="1"/>
  <c r="P2568" i="1"/>
  <c r="Q2568" i="1"/>
  <c r="R2568" i="1"/>
  <c r="M2569" i="1"/>
  <c r="N2569" i="1"/>
  <c r="O2569" i="1"/>
  <c r="P2569" i="1"/>
  <c r="Q2569" i="1"/>
  <c r="R2569" i="1"/>
  <c r="M2570" i="1"/>
  <c r="N2570" i="1"/>
  <c r="O2570" i="1"/>
  <c r="P2570" i="1"/>
  <c r="Q2570" i="1"/>
  <c r="R2570" i="1"/>
  <c r="M2571" i="1"/>
  <c r="N2571" i="1"/>
  <c r="O2571" i="1"/>
  <c r="P2571" i="1"/>
  <c r="Q2571" i="1"/>
  <c r="R2571" i="1"/>
  <c r="M2572" i="1"/>
  <c r="N2572" i="1"/>
  <c r="O2572" i="1"/>
  <c r="P2572" i="1"/>
  <c r="Q2572" i="1"/>
  <c r="R2572" i="1"/>
  <c r="M2573" i="1"/>
  <c r="N2573" i="1"/>
  <c r="O2573" i="1"/>
  <c r="P2573" i="1"/>
  <c r="Q2573" i="1"/>
  <c r="R2573" i="1"/>
  <c r="M2574" i="1"/>
  <c r="N2574" i="1"/>
  <c r="O2574" i="1"/>
  <c r="P2574" i="1"/>
  <c r="Q2574" i="1"/>
  <c r="R2574" i="1"/>
  <c r="M2575" i="1"/>
  <c r="N2575" i="1"/>
  <c r="O2575" i="1"/>
  <c r="P2575" i="1"/>
  <c r="Q2575" i="1"/>
  <c r="R2575" i="1"/>
  <c r="M2576" i="1"/>
  <c r="N2576" i="1"/>
  <c r="O2576" i="1"/>
  <c r="P2576" i="1"/>
  <c r="Q2576" i="1"/>
  <c r="R2576" i="1"/>
  <c r="M2577" i="1"/>
  <c r="N2577" i="1"/>
  <c r="O2577" i="1"/>
  <c r="P2577" i="1"/>
  <c r="Q2577" i="1"/>
  <c r="R2577" i="1"/>
  <c r="M2578" i="1"/>
  <c r="N2578" i="1"/>
  <c r="O2578" i="1"/>
  <c r="P2578" i="1"/>
  <c r="Q2578" i="1"/>
  <c r="R2578" i="1"/>
  <c r="M2579" i="1"/>
  <c r="N2579" i="1"/>
  <c r="O2579" i="1"/>
  <c r="P2579" i="1"/>
  <c r="Q2579" i="1"/>
  <c r="R2579" i="1"/>
  <c r="M2580" i="1"/>
  <c r="N2580" i="1"/>
  <c r="O2580" i="1"/>
  <c r="P2580" i="1"/>
  <c r="Q2580" i="1"/>
  <c r="R2580" i="1"/>
  <c r="M2581" i="1"/>
  <c r="N2581" i="1"/>
  <c r="O2581" i="1"/>
  <c r="P2581" i="1"/>
  <c r="Q2581" i="1"/>
  <c r="R2581" i="1"/>
  <c r="M2582" i="1"/>
  <c r="N2582" i="1"/>
  <c r="O2582" i="1"/>
  <c r="P2582" i="1"/>
  <c r="Q2582" i="1"/>
  <c r="R2582" i="1"/>
  <c r="M2583" i="1"/>
  <c r="N2583" i="1"/>
  <c r="O2583" i="1"/>
  <c r="P2583" i="1"/>
  <c r="Q2583" i="1"/>
  <c r="R2583" i="1"/>
  <c r="M2584" i="1"/>
  <c r="N2584" i="1"/>
  <c r="O2584" i="1"/>
  <c r="P2584" i="1"/>
  <c r="Q2584" i="1"/>
  <c r="R2584" i="1"/>
  <c r="M2585" i="1"/>
  <c r="N2585" i="1"/>
  <c r="O2585" i="1"/>
  <c r="P2585" i="1"/>
  <c r="Q2585" i="1"/>
  <c r="R2585" i="1"/>
  <c r="M2586" i="1"/>
  <c r="N2586" i="1"/>
  <c r="O2586" i="1"/>
  <c r="P2586" i="1"/>
  <c r="Q2586" i="1"/>
  <c r="R2586" i="1"/>
  <c r="M2587" i="1"/>
  <c r="N2587" i="1"/>
  <c r="O2587" i="1"/>
  <c r="P2587" i="1"/>
  <c r="Q2587" i="1"/>
  <c r="R2587" i="1"/>
  <c r="M2588" i="1"/>
  <c r="N2588" i="1"/>
  <c r="O2588" i="1"/>
  <c r="P2588" i="1"/>
  <c r="Q2588" i="1"/>
  <c r="R2588" i="1"/>
  <c r="M2589" i="1"/>
  <c r="N2589" i="1"/>
  <c r="O2589" i="1"/>
  <c r="P2589" i="1"/>
  <c r="Q2589" i="1"/>
  <c r="R2589" i="1"/>
  <c r="M2590" i="1"/>
  <c r="N2590" i="1"/>
  <c r="O2590" i="1"/>
  <c r="P2590" i="1"/>
  <c r="Q2590" i="1"/>
  <c r="R2590" i="1"/>
  <c r="M2591" i="1"/>
  <c r="N2591" i="1"/>
  <c r="O2591" i="1"/>
  <c r="P2591" i="1"/>
  <c r="Q2591" i="1"/>
  <c r="R2591" i="1"/>
  <c r="M2592" i="1"/>
  <c r="N2592" i="1"/>
  <c r="O2592" i="1"/>
  <c r="P2592" i="1"/>
  <c r="Q2592" i="1"/>
  <c r="R2592" i="1"/>
  <c r="M2593" i="1"/>
  <c r="N2593" i="1"/>
  <c r="O2593" i="1"/>
  <c r="P2593" i="1"/>
  <c r="Q2593" i="1"/>
  <c r="R2593" i="1"/>
  <c r="M2594" i="1"/>
  <c r="N2594" i="1"/>
  <c r="O2594" i="1"/>
  <c r="P2594" i="1"/>
  <c r="Q2594" i="1"/>
  <c r="R2594" i="1"/>
  <c r="M2595" i="1"/>
  <c r="N2595" i="1"/>
  <c r="O2595" i="1"/>
  <c r="P2595" i="1"/>
  <c r="Q2595" i="1"/>
  <c r="R2595" i="1"/>
  <c r="M2596" i="1"/>
  <c r="N2596" i="1"/>
  <c r="O2596" i="1"/>
  <c r="P2596" i="1"/>
  <c r="Q2596" i="1"/>
  <c r="R2596" i="1"/>
  <c r="M2597" i="1"/>
  <c r="N2597" i="1"/>
  <c r="O2597" i="1"/>
  <c r="P2597" i="1"/>
  <c r="Q2597" i="1"/>
  <c r="R2597" i="1"/>
  <c r="M2598" i="1"/>
  <c r="N2598" i="1"/>
  <c r="O2598" i="1"/>
  <c r="P2598" i="1"/>
  <c r="Q2598" i="1"/>
  <c r="R2598" i="1"/>
  <c r="M2599" i="1"/>
  <c r="N2599" i="1"/>
  <c r="O2599" i="1"/>
  <c r="P2599" i="1"/>
  <c r="Q2599" i="1"/>
  <c r="R2599" i="1"/>
  <c r="M2600" i="1"/>
  <c r="N2600" i="1"/>
  <c r="O2600" i="1"/>
  <c r="P2600" i="1"/>
  <c r="Q2600" i="1"/>
  <c r="R2600" i="1"/>
  <c r="M2601" i="1"/>
  <c r="N2601" i="1"/>
  <c r="O2601" i="1"/>
  <c r="P2601" i="1"/>
  <c r="Q2601" i="1"/>
  <c r="R2601" i="1"/>
  <c r="M2602" i="1"/>
  <c r="N2602" i="1"/>
  <c r="O2602" i="1"/>
  <c r="P2602" i="1"/>
  <c r="Q2602" i="1"/>
  <c r="R2602" i="1"/>
  <c r="M2603" i="1"/>
  <c r="N2603" i="1"/>
  <c r="O2603" i="1"/>
  <c r="P2603" i="1"/>
  <c r="Q2603" i="1"/>
  <c r="R2603" i="1"/>
  <c r="M2604" i="1"/>
  <c r="N2604" i="1"/>
  <c r="O2604" i="1"/>
  <c r="P2604" i="1"/>
  <c r="Q2604" i="1"/>
  <c r="R2604" i="1"/>
  <c r="M2605" i="1"/>
  <c r="N2605" i="1"/>
  <c r="O2605" i="1"/>
  <c r="P2605" i="1"/>
  <c r="Q2605" i="1"/>
  <c r="R2605" i="1"/>
  <c r="M2606" i="1"/>
  <c r="N2606" i="1"/>
  <c r="O2606" i="1"/>
  <c r="P2606" i="1"/>
  <c r="Q2606" i="1"/>
  <c r="R2606" i="1"/>
  <c r="M2607" i="1"/>
  <c r="N2607" i="1"/>
  <c r="O2607" i="1"/>
  <c r="P2607" i="1"/>
  <c r="Q2607" i="1"/>
  <c r="R2607" i="1"/>
  <c r="M2608" i="1"/>
  <c r="N2608" i="1"/>
  <c r="O2608" i="1"/>
  <c r="P2608" i="1"/>
  <c r="Q2608" i="1"/>
  <c r="R2608" i="1"/>
  <c r="M2609" i="1"/>
  <c r="N2609" i="1"/>
  <c r="O2609" i="1"/>
  <c r="P2609" i="1"/>
  <c r="Q2609" i="1"/>
  <c r="R2609" i="1"/>
  <c r="M2610" i="1"/>
  <c r="N2610" i="1"/>
  <c r="O2610" i="1"/>
  <c r="P2610" i="1"/>
  <c r="Q2610" i="1"/>
  <c r="R2610" i="1"/>
  <c r="M2611" i="1"/>
  <c r="N2611" i="1"/>
  <c r="O2611" i="1"/>
  <c r="P2611" i="1"/>
  <c r="Q2611" i="1"/>
  <c r="R2611" i="1"/>
  <c r="M2612" i="1"/>
  <c r="N2612" i="1"/>
  <c r="O2612" i="1"/>
  <c r="P2612" i="1"/>
  <c r="Q2612" i="1"/>
  <c r="R2612" i="1"/>
  <c r="M2613" i="1"/>
  <c r="N2613" i="1"/>
  <c r="O2613" i="1"/>
  <c r="P2613" i="1"/>
  <c r="Q2613" i="1"/>
  <c r="R2613" i="1"/>
  <c r="M2614" i="1"/>
  <c r="N2614" i="1"/>
  <c r="O2614" i="1"/>
  <c r="P2614" i="1"/>
  <c r="Q2614" i="1"/>
  <c r="R2614" i="1"/>
  <c r="M2615" i="1"/>
  <c r="N2615" i="1"/>
  <c r="O2615" i="1"/>
  <c r="P2615" i="1"/>
  <c r="Q2615" i="1"/>
  <c r="R2615" i="1"/>
  <c r="M2616" i="1"/>
  <c r="N2616" i="1"/>
  <c r="O2616" i="1"/>
  <c r="P2616" i="1"/>
  <c r="Q2616" i="1"/>
  <c r="R2616" i="1"/>
  <c r="M2617" i="1"/>
  <c r="N2617" i="1"/>
  <c r="O2617" i="1"/>
  <c r="P2617" i="1"/>
  <c r="Q2617" i="1"/>
  <c r="R2617" i="1"/>
  <c r="M2618" i="1"/>
  <c r="N2618" i="1"/>
  <c r="O2618" i="1"/>
  <c r="P2618" i="1"/>
  <c r="Q2618" i="1"/>
  <c r="R2618" i="1"/>
  <c r="M2619" i="1"/>
  <c r="N2619" i="1"/>
  <c r="O2619" i="1"/>
  <c r="P2619" i="1"/>
  <c r="Q2619" i="1"/>
  <c r="R2619" i="1"/>
  <c r="M2620" i="1"/>
  <c r="N2620" i="1"/>
  <c r="O2620" i="1"/>
  <c r="P2620" i="1"/>
  <c r="Q2620" i="1"/>
  <c r="R2620" i="1"/>
  <c r="M2621" i="1"/>
  <c r="N2621" i="1"/>
  <c r="O2621" i="1"/>
  <c r="P2621" i="1"/>
  <c r="Q2621" i="1"/>
  <c r="R2621" i="1"/>
  <c r="M2622" i="1"/>
  <c r="N2622" i="1"/>
  <c r="O2622" i="1"/>
  <c r="P2622" i="1"/>
  <c r="Q2622" i="1"/>
  <c r="R2622" i="1"/>
  <c r="M2623" i="1"/>
  <c r="N2623" i="1"/>
  <c r="O2623" i="1"/>
  <c r="P2623" i="1"/>
  <c r="Q2623" i="1"/>
  <c r="R2623" i="1"/>
  <c r="M2624" i="1"/>
  <c r="N2624" i="1"/>
  <c r="O2624" i="1"/>
  <c r="P2624" i="1"/>
  <c r="Q2624" i="1"/>
  <c r="R2624" i="1"/>
  <c r="M2625" i="1"/>
  <c r="N2625" i="1"/>
  <c r="O2625" i="1"/>
  <c r="P2625" i="1"/>
  <c r="Q2625" i="1"/>
  <c r="R2625" i="1"/>
  <c r="M2626" i="1"/>
  <c r="N2626" i="1"/>
  <c r="O2626" i="1"/>
  <c r="P2626" i="1"/>
  <c r="Q2626" i="1"/>
  <c r="R2626" i="1"/>
  <c r="M2627" i="1"/>
  <c r="N2627" i="1"/>
  <c r="O2627" i="1"/>
  <c r="P2627" i="1"/>
  <c r="Q2627" i="1"/>
  <c r="R2627" i="1"/>
  <c r="M2628" i="1"/>
  <c r="N2628" i="1"/>
  <c r="O2628" i="1"/>
  <c r="P2628" i="1"/>
  <c r="Q2628" i="1"/>
  <c r="R2628" i="1"/>
  <c r="M2629" i="1"/>
  <c r="N2629" i="1"/>
  <c r="O2629" i="1"/>
  <c r="P2629" i="1"/>
  <c r="Q2629" i="1"/>
  <c r="R2629" i="1"/>
  <c r="M2630" i="1"/>
  <c r="N2630" i="1"/>
  <c r="O2630" i="1"/>
  <c r="P2630" i="1"/>
  <c r="Q2630" i="1"/>
  <c r="R2630" i="1"/>
  <c r="M2631" i="1"/>
  <c r="N2631" i="1"/>
  <c r="O2631" i="1"/>
  <c r="P2631" i="1"/>
  <c r="Q2631" i="1"/>
  <c r="R2631" i="1"/>
  <c r="M2632" i="1"/>
  <c r="N2632" i="1"/>
  <c r="O2632" i="1"/>
  <c r="P2632" i="1"/>
  <c r="Q2632" i="1"/>
  <c r="R2632" i="1"/>
  <c r="M2633" i="1"/>
  <c r="N2633" i="1"/>
  <c r="O2633" i="1"/>
  <c r="P2633" i="1"/>
  <c r="Q2633" i="1"/>
  <c r="R2633" i="1"/>
  <c r="M2634" i="1"/>
  <c r="N2634" i="1"/>
  <c r="O2634" i="1"/>
  <c r="P2634" i="1"/>
  <c r="Q2634" i="1"/>
  <c r="R2634" i="1"/>
  <c r="M2635" i="1"/>
  <c r="N2635" i="1"/>
  <c r="O2635" i="1"/>
  <c r="P2635" i="1"/>
  <c r="Q2635" i="1"/>
  <c r="R2635" i="1"/>
  <c r="M2636" i="1"/>
  <c r="N2636" i="1"/>
  <c r="O2636" i="1"/>
  <c r="P2636" i="1"/>
  <c r="Q2636" i="1"/>
  <c r="R2636" i="1"/>
  <c r="M2637" i="1"/>
  <c r="N2637" i="1"/>
  <c r="O2637" i="1"/>
  <c r="P2637" i="1"/>
  <c r="Q2637" i="1"/>
  <c r="R2637" i="1"/>
  <c r="M2638" i="1"/>
  <c r="N2638" i="1"/>
  <c r="O2638" i="1"/>
  <c r="P2638" i="1"/>
  <c r="Q2638" i="1"/>
  <c r="R2638" i="1"/>
  <c r="M2639" i="1"/>
  <c r="N2639" i="1"/>
  <c r="O2639" i="1"/>
  <c r="P2639" i="1"/>
  <c r="Q2639" i="1"/>
  <c r="R2639" i="1"/>
  <c r="M2640" i="1"/>
  <c r="N2640" i="1"/>
  <c r="O2640" i="1"/>
  <c r="P2640" i="1"/>
  <c r="Q2640" i="1"/>
  <c r="R2640" i="1"/>
  <c r="M2641" i="1"/>
  <c r="N2641" i="1"/>
  <c r="O2641" i="1"/>
  <c r="P2641" i="1"/>
  <c r="Q2641" i="1"/>
  <c r="R2641" i="1"/>
  <c r="M2642" i="1"/>
  <c r="N2642" i="1"/>
  <c r="O2642" i="1"/>
  <c r="P2642" i="1"/>
  <c r="Q2642" i="1"/>
  <c r="R2642" i="1"/>
  <c r="M2643" i="1"/>
  <c r="N2643" i="1"/>
  <c r="O2643" i="1"/>
  <c r="P2643" i="1"/>
  <c r="Q2643" i="1"/>
  <c r="R2643" i="1"/>
  <c r="M2644" i="1"/>
  <c r="N2644" i="1"/>
  <c r="O2644" i="1"/>
  <c r="P2644" i="1"/>
  <c r="Q2644" i="1"/>
  <c r="R2644" i="1"/>
  <c r="M2645" i="1"/>
  <c r="N2645" i="1"/>
  <c r="O2645" i="1"/>
  <c r="P2645" i="1"/>
  <c r="Q2645" i="1"/>
  <c r="R2645" i="1"/>
  <c r="M2646" i="1"/>
  <c r="N2646" i="1"/>
  <c r="O2646" i="1"/>
  <c r="P2646" i="1"/>
  <c r="Q2646" i="1"/>
  <c r="R2646" i="1"/>
  <c r="M2647" i="1"/>
  <c r="N2647" i="1"/>
  <c r="O2647" i="1"/>
  <c r="P2647" i="1"/>
  <c r="Q2647" i="1"/>
  <c r="R2647" i="1"/>
  <c r="M2648" i="1"/>
  <c r="N2648" i="1"/>
  <c r="O2648" i="1"/>
  <c r="P2648" i="1"/>
  <c r="Q2648" i="1"/>
  <c r="R2648" i="1"/>
  <c r="M2649" i="1"/>
  <c r="N2649" i="1"/>
  <c r="O2649" i="1"/>
  <c r="P2649" i="1"/>
  <c r="Q2649" i="1"/>
  <c r="R2649" i="1"/>
  <c r="M2650" i="1"/>
  <c r="N2650" i="1"/>
  <c r="O2650" i="1"/>
  <c r="P2650" i="1"/>
  <c r="Q2650" i="1"/>
  <c r="R2650" i="1"/>
  <c r="M2651" i="1"/>
  <c r="N2651" i="1"/>
  <c r="O2651" i="1"/>
  <c r="P2651" i="1"/>
  <c r="Q2651" i="1"/>
  <c r="R2651" i="1"/>
  <c r="M2652" i="1"/>
  <c r="N2652" i="1"/>
  <c r="O2652" i="1"/>
  <c r="P2652" i="1"/>
  <c r="Q2652" i="1"/>
  <c r="R2652" i="1"/>
  <c r="M2653" i="1"/>
  <c r="N2653" i="1"/>
  <c r="O2653" i="1"/>
  <c r="P2653" i="1"/>
  <c r="Q2653" i="1"/>
  <c r="R2653" i="1"/>
  <c r="M2654" i="1"/>
  <c r="N2654" i="1"/>
  <c r="O2654" i="1"/>
  <c r="P2654" i="1"/>
  <c r="Q2654" i="1"/>
  <c r="R2654" i="1"/>
  <c r="M2655" i="1"/>
  <c r="N2655" i="1"/>
  <c r="O2655" i="1"/>
  <c r="P2655" i="1"/>
  <c r="Q2655" i="1"/>
  <c r="R2655" i="1"/>
  <c r="M2656" i="1"/>
  <c r="N2656" i="1"/>
  <c r="O2656" i="1"/>
  <c r="P2656" i="1"/>
  <c r="Q2656" i="1"/>
  <c r="R2656" i="1"/>
  <c r="M2657" i="1"/>
  <c r="N2657" i="1"/>
  <c r="O2657" i="1"/>
  <c r="P2657" i="1"/>
  <c r="Q2657" i="1"/>
  <c r="R2657" i="1"/>
  <c r="M2658" i="1"/>
  <c r="N2658" i="1"/>
  <c r="O2658" i="1"/>
  <c r="P2658" i="1"/>
  <c r="Q2658" i="1"/>
  <c r="R2658" i="1"/>
  <c r="M2659" i="1"/>
  <c r="N2659" i="1"/>
  <c r="O2659" i="1"/>
  <c r="P2659" i="1"/>
  <c r="Q2659" i="1"/>
  <c r="R2659" i="1"/>
  <c r="M2660" i="1"/>
  <c r="N2660" i="1"/>
  <c r="O2660" i="1"/>
  <c r="P2660" i="1"/>
  <c r="Q2660" i="1"/>
  <c r="R2660" i="1"/>
  <c r="M2661" i="1"/>
  <c r="N2661" i="1"/>
  <c r="O2661" i="1"/>
  <c r="P2661" i="1"/>
  <c r="Q2661" i="1"/>
  <c r="R2661" i="1"/>
  <c r="M2662" i="1"/>
  <c r="N2662" i="1"/>
  <c r="O2662" i="1"/>
  <c r="P2662" i="1"/>
  <c r="Q2662" i="1"/>
  <c r="R2662" i="1"/>
  <c r="M2663" i="1"/>
  <c r="N2663" i="1"/>
  <c r="O2663" i="1"/>
  <c r="P2663" i="1"/>
  <c r="Q2663" i="1"/>
  <c r="R2663" i="1"/>
  <c r="M2664" i="1"/>
  <c r="N2664" i="1"/>
  <c r="O2664" i="1"/>
  <c r="P2664" i="1"/>
  <c r="Q2664" i="1"/>
  <c r="R2664" i="1"/>
  <c r="M2665" i="1"/>
  <c r="N2665" i="1"/>
  <c r="O2665" i="1"/>
  <c r="P2665" i="1"/>
  <c r="Q2665" i="1"/>
  <c r="R2665" i="1"/>
  <c r="M2666" i="1"/>
  <c r="N2666" i="1"/>
  <c r="O2666" i="1"/>
  <c r="P2666" i="1"/>
  <c r="Q2666" i="1"/>
  <c r="R2666" i="1"/>
  <c r="M2667" i="1"/>
  <c r="N2667" i="1"/>
  <c r="O2667" i="1"/>
  <c r="P2667" i="1"/>
  <c r="Q2667" i="1"/>
  <c r="R2667" i="1"/>
  <c r="M2668" i="1"/>
  <c r="N2668" i="1"/>
  <c r="O2668" i="1"/>
  <c r="P2668" i="1"/>
  <c r="Q2668" i="1"/>
  <c r="R2668" i="1"/>
  <c r="M2669" i="1"/>
  <c r="N2669" i="1"/>
  <c r="O2669" i="1"/>
  <c r="P2669" i="1"/>
  <c r="Q2669" i="1"/>
  <c r="R2669" i="1"/>
  <c r="M2670" i="1"/>
  <c r="N2670" i="1"/>
  <c r="O2670" i="1"/>
  <c r="P2670" i="1"/>
  <c r="Q2670" i="1"/>
  <c r="R2670" i="1"/>
  <c r="M2671" i="1"/>
  <c r="N2671" i="1"/>
  <c r="O2671" i="1"/>
  <c r="P2671" i="1"/>
  <c r="Q2671" i="1"/>
  <c r="R2671" i="1"/>
  <c r="M2672" i="1"/>
  <c r="N2672" i="1"/>
  <c r="O2672" i="1"/>
  <c r="P2672" i="1"/>
  <c r="Q2672" i="1"/>
  <c r="R2672" i="1"/>
  <c r="M2673" i="1"/>
  <c r="N2673" i="1"/>
  <c r="O2673" i="1"/>
  <c r="P2673" i="1"/>
  <c r="Q2673" i="1"/>
  <c r="R2673" i="1"/>
  <c r="M2674" i="1"/>
  <c r="N2674" i="1"/>
  <c r="O2674" i="1"/>
  <c r="P2674" i="1"/>
  <c r="Q2674" i="1"/>
  <c r="R2674" i="1"/>
  <c r="M2675" i="1"/>
  <c r="N2675" i="1"/>
  <c r="O2675" i="1"/>
  <c r="P2675" i="1"/>
  <c r="Q2675" i="1"/>
  <c r="R2675" i="1"/>
  <c r="M2676" i="1"/>
  <c r="N2676" i="1"/>
  <c r="O2676" i="1"/>
  <c r="P2676" i="1"/>
  <c r="Q2676" i="1"/>
  <c r="R2676" i="1"/>
  <c r="M2677" i="1"/>
  <c r="N2677" i="1"/>
  <c r="O2677" i="1"/>
  <c r="P2677" i="1"/>
  <c r="Q2677" i="1"/>
  <c r="R2677" i="1"/>
  <c r="M2678" i="1"/>
  <c r="N2678" i="1"/>
  <c r="O2678" i="1"/>
  <c r="P2678" i="1"/>
  <c r="Q2678" i="1"/>
  <c r="R2678" i="1"/>
  <c r="M2679" i="1"/>
  <c r="N2679" i="1"/>
  <c r="O2679" i="1"/>
  <c r="P2679" i="1"/>
  <c r="Q2679" i="1"/>
  <c r="R2679" i="1"/>
  <c r="M2680" i="1"/>
  <c r="N2680" i="1"/>
  <c r="O2680" i="1"/>
  <c r="P2680" i="1"/>
  <c r="Q2680" i="1"/>
  <c r="R2680" i="1"/>
  <c r="M2681" i="1"/>
  <c r="N2681" i="1"/>
  <c r="O2681" i="1"/>
  <c r="P2681" i="1"/>
  <c r="Q2681" i="1"/>
  <c r="R2681" i="1"/>
  <c r="M2682" i="1"/>
  <c r="N2682" i="1"/>
  <c r="O2682" i="1"/>
  <c r="P2682" i="1"/>
  <c r="Q2682" i="1"/>
  <c r="R2682" i="1"/>
  <c r="M2683" i="1"/>
  <c r="N2683" i="1"/>
  <c r="O2683" i="1"/>
  <c r="P2683" i="1"/>
  <c r="Q2683" i="1"/>
  <c r="R2683" i="1"/>
  <c r="M2684" i="1"/>
  <c r="N2684" i="1"/>
  <c r="O2684" i="1"/>
  <c r="P2684" i="1"/>
  <c r="Q2684" i="1"/>
  <c r="R2684" i="1"/>
  <c r="M2685" i="1"/>
  <c r="N2685" i="1"/>
  <c r="O2685" i="1"/>
  <c r="P2685" i="1"/>
  <c r="Q2685" i="1"/>
  <c r="R2685" i="1"/>
  <c r="M2686" i="1"/>
  <c r="N2686" i="1"/>
  <c r="O2686" i="1"/>
  <c r="P2686" i="1"/>
  <c r="Q2686" i="1"/>
  <c r="R2686" i="1"/>
  <c r="M2687" i="1"/>
  <c r="N2687" i="1"/>
  <c r="O2687" i="1"/>
  <c r="P2687" i="1"/>
  <c r="Q2687" i="1"/>
  <c r="R2687" i="1"/>
  <c r="M2688" i="1"/>
  <c r="N2688" i="1"/>
  <c r="O2688" i="1"/>
  <c r="P2688" i="1"/>
  <c r="Q2688" i="1"/>
  <c r="R2688" i="1"/>
  <c r="M2689" i="1"/>
  <c r="N2689" i="1"/>
  <c r="O2689" i="1"/>
  <c r="P2689" i="1"/>
  <c r="Q2689" i="1"/>
  <c r="R2689" i="1"/>
  <c r="M2690" i="1"/>
  <c r="N2690" i="1"/>
  <c r="O2690" i="1"/>
  <c r="P2690" i="1"/>
  <c r="Q2690" i="1"/>
  <c r="R2690" i="1"/>
  <c r="M2691" i="1"/>
  <c r="N2691" i="1"/>
  <c r="O2691" i="1"/>
  <c r="P2691" i="1"/>
  <c r="Q2691" i="1"/>
  <c r="R2691" i="1"/>
  <c r="M2692" i="1"/>
  <c r="N2692" i="1"/>
  <c r="O2692" i="1"/>
  <c r="P2692" i="1"/>
  <c r="Q2692" i="1"/>
  <c r="R2692" i="1"/>
  <c r="M2693" i="1"/>
  <c r="N2693" i="1"/>
  <c r="O2693" i="1"/>
  <c r="P2693" i="1"/>
  <c r="Q2693" i="1"/>
  <c r="R2693" i="1"/>
  <c r="M2694" i="1"/>
  <c r="N2694" i="1"/>
  <c r="O2694" i="1"/>
  <c r="P2694" i="1"/>
  <c r="Q2694" i="1"/>
  <c r="R2694" i="1"/>
  <c r="M2695" i="1"/>
  <c r="N2695" i="1"/>
  <c r="O2695" i="1"/>
  <c r="P2695" i="1"/>
  <c r="Q2695" i="1"/>
  <c r="R2695" i="1"/>
  <c r="M2696" i="1"/>
  <c r="N2696" i="1"/>
  <c r="O2696" i="1"/>
  <c r="P2696" i="1"/>
  <c r="Q2696" i="1"/>
  <c r="R2696" i="1"/>
  <c r="M2697" i="1"/>
  <c r="N2697" i="1"/>
  <c r="O2697" i="1"/>
  <c r="P2697" i="1"/>
  <c r="Q2697" i="1"/>
  <c r="R2697" i="1"/>
  <c r="M2698" i="1"/>
  <c r="N2698" i="1"/>
  <c r="O2698" i="1"/>
  <c r="P2698" i="1"/>
  <c r="Q2698" i="1"/>
  <c r="R2698" i="1"/>
  <c r="M2699" i="1"/>
  <c r="N2699" i="1"/>
  <c r="O2699" i="1"/>
  <c r="P2699" i="1"/>
  <c r="Q2699" i="1"/>
  <c r="R2699" i="1"/>
  <c r="M2700" i="1"/>
  <c r="N2700" i="1"/>
  <c r="O2700" i="1"/>
  <c r="P2700" i="1"/>
  <c r="Q2700" i="1"/>
  <c r="R2700" i="1"/>
  <c r="M2701" i="1"/>
  <c r="N2701" i="1"/>
  <c r="O2701" i="1"/>
  <c r="P2701" i="1"/>
  <c r="Q2701" i="1"/>
  <c r="R2701" i="1"/>
  <c r="M2702" i="1"/>
  <c r="N2702" i="1"/>
  <c r="O2702" i="1"/>
  <c r="P2702" i="1"/>
  <c r="Q2702" i="1"/>
  <c r="R2702" i="1"/>
  <c r="M2703" i="1"/>
  <c r="N2703" i="1"/>
  <c r="O2703" i="1"/>
  <c r="P2703" i="1"/>
  <c r="Q2703" i="1"/>
  <c r="R2703" i="1"/>
  <c r="M2704" i="1"/>
  <c r="N2704" i="1"/>
  <c r="O2704" i="1"/>
  <c r="P2704" i="1"/>
  <c r="Q2704" i="1"/>
  <c r="R2704" i="1"/>
  <c r="M2705" i="1"/>
  <c r="N2705" i="1"/>
  <c r="O2705" i="1"/>
  <c r="P2705" i="1"/>
  <c r="Q2705" i="1"/>
  <c r="R2705" i="1"/>
  <c r="M2706" i="1"/>
  <c r="N2706" i="1"/>
  <c r="O2706" i="1"/>
  <c r="P2706" i="1"/>
  <c r="Q2706" i="1"/>
  <c r="R2706" i="1"/>
  <c r="M2707" i="1"/>
  <c r="N2707" i="1"/>
  <c r="O2707" i="1"/>
  <c r="P2707" i="1"/>
  <c r="Q2707" i="1"/>
  <c r="R2707" i="1"/>
  <c r="M2708" i="1"/>
  <c r="N2708" i="1"/>
  <c r="O2708" i="1"/>
  <c r="P2708" i="1"/>
  <c r="Q2708" i="1"/>
  <c r="R2708" i="1"/>
  <c r="M2709" i="1"/>
  <c r="N2709" i="1"/>
  <c r="O2709" i="1"/>
  <c r="P2709" i="1"/>
  <c r="Q2709" i="1"/>
  <c r="R2709" i="1"/>
  <c r="M2710" i="1"/>
  <c r="N2710" i="1"/>
  <c r="O2710" i="1"/>
  <c r="P2710" i="1"/>
  <c r="Q2710" i="1"/>
  <c r="R2710" i="1"/>
  <c r="M2711" i="1"/>
  <c r="N2711" i="1"/>
  <c r="O2711" i="1"/>
  <c r="P2711" i="1"/>
  <c r="Q2711" i="1"/>
  <c r="R2711" i="1"/>
  <c r="M2712" i="1"/>
  <c r="N2712" i="1"/>
  <c r="O2712" i="1"/>
  <c r="P2712" i="1"/>
  <c r="Q2712" i="1"/>
  <c r="R2712" i="1"/>
  <c r="M2713" i="1"/>
  <c r="N2713" i="1"/>
  <c r="O2713" i="1"/>
  <c r="P2713" i="1"/>
  <c r="Q2713" i="1"/>
  <c r="R2713" i="1"/>
  <c r="M2714" i="1"/>
  <c r="N2714" i="1"/>
  <c r="O2714" i="1"/>
  <c r="P2714" i="1"/>
  <c r="Q2714" i="1"/>
  <c r="R2714" i="1"/>
  <c r="M2715" i="1"/>
  <c r="N2715" i="1"/>
  <c r="O2715" i="1"/>
  <c r="P2715" i="1"/>
  <c r="Q2715" i="1"/>
  <c r="R2715" i="1"/>
  <c r="M2716" i="1"/>
  <c r="N2716" i="1"/>
  <c r="O2716" i="1"/>
  <c r="P2716" i="1"/>
  <c r="Q2716" i="1"/>
  <c r="R2716" i="1"/>
  <c r="M2717" i="1"/>
  <c r="N2717" i="1"/>
  <c r="O2717" i="1"/>
  <c r="P2717" i="1"/>
  <c r="Q2717" i="1"/>
  <c r="R2717" i="1"/>
  <c r="M2718" i="1"/>
  <c r="N2718" i="1"/>
  <c r="O2718" i="1"/>
  <c r="P2718" i="1"/>
  <c r="Q2718" i="1"/>
  <c r="R2718" i="1"/>
  <c r="M2719" i="1"/>
  <c r="N2719" i="1"/>
  <c r="O2719" i="1"/>
  <c r="P2719" i="1"/>
  <c r="Q2719" i="1"/>
  <c r="R2719" i="1"/>
  <c r="M2720" i="1"/>
  <c r="N2720" i="1"/>
  <c r="O2720" i="1"/>
  <c r="P2720" i="1"/>
  <c r="Q2720" i="1"/>
  <c r="R2720" i="1"/>
  <c r="M2721" i="1"/>
  <c r="N2721" i="1"/>
  <c r="O2721" i="1"/>
  <c r="P2721" i="1"/>
  <c r="Q2721" i="1"/>
  <c r="R2721" i="1"/>
  <c r="M2722" i="1"/>
  <c r="N2722" i="1"/>
  <c r="O2722" i="1"/>
  <c r="P2722" i="1"/>
  <c r="Q2722" i="1"/>
  <c r="R2722" i="1"/>
  <c r="M2723" i="1"/>
  <c r="N2723" i="1"/>
  <c r="O2723" i="1"/>
  <c r="P2723" i="1"/>
  <c r="Q2723" i="1"/>
  <c r="R2723" i="1"/>
  <c r="M2724" i="1"/>
  <c r="N2724" i="1"/>
  <c r="O2724" i="1"/>
  <c r="P2724" i="1"/>
  <c r="Q2724" i="1"/>
  <c r="R2724" i="1"/>
  <c r="M2725" i="1"/>
  <c r="N2725" i="1"/>
  <c r="O2725" i="1"/>
  <c r="P2725" i="1"/>
  <c r="Q2725" i="1"/>
  <c r="R2725" i="1"/>
  <c r="M2726" i="1"/>
  <c r="N2726" i="1"/>
  <c r="O2726" i="1"/>
  <c r="P2726" i="1"/>
  <c r="Q2726" i="1"/>
  <c r="R2726" i="1"/>
  <c r="M2727" i="1"/>
  <c r="N2727" i="1"/>
  <c r="O2727" i="1"/>
  <c r="P2727" i="1"/>
  <c r="Q2727" i="1"/>
  <c r="R2727" i="1"/>
  <c r="M2728" i="1"/>
  <c r="N2728" i="1"/>
  <c r="O2728" i="1"/>
  <c r="P2728" i="1"/>
  <c r="Q2728" i="1"/>
  <c r="R2728" i="1"/>
  <c r="M2729" i="1"/>
  <c r="N2729" i="1"/>
  <c r="O2729" i="1"/>
  <c r="P2729" i="1"/>
  <c r="Q2729" i="1"/>
  <c r="R2729" i="1"/>
  <c r="M2730" i="1"/>
  <c r="N2730" i="1"/>
  <c r="O2730" i="1"/>
  <c r="P2730" i="1"/>
  <c r="Q2730" i="1"/>
  <c r="R2730" i="1"/>
  <c r="M2731" i="1"/>
  <c r="N2731" i="1"/>
  <c r="O2731" i="1"/>
  <c r="P2731" i="1"/>
  <c r="Q2731" i="1"/>
  <c r="R2731" i="1"/>
  <c r="M2732" i="1"/>
  <c r="N2732" i="1"/>
  <c r="O2732" i="1"/>
  <c r="P2732" i="1"/>
  <c r="Q2732" i="1"/>
  <c r="R2732" i="1"/>
  <c r="M2733" i="1"/>
  <c r="N2733" i="1"/>
  <c r="O2733" i="1"/>
  <c r="P2733" i="1"/>
  <c r="Q2733" i="1"/>
  <c r="R2733" i="1"/>
  <c r="M2734" i="1"/>
  <c r="N2734" i="1"/>
  <c r="O2734" i="1"/>
  <c r="P2734" i="1"/>
  <c r="Q2734" i="1"/>
  <c r="R2734" i="1"/>
  <c r="M2735" i="1"/>
  <c r="N2735" i="1"/>
  <c r="O2735" i="1"/>
  <c r="P2735" i="1"/>
  <c r="Q2735" i="1"/>
  <c r="R2735" i="1"/>
  <c r="M2736" i="1"/>
  <c r="N2736" i="1"/>
  <c r="O2736" i="1"/>
  <c r="P2736" i="1"/>
  <c r="Q2736" i="1"/>
  <c r="R2736" i="1"/>
  <c r="M2737" i="1"/>
  <c r="N2737" i="1"/>
  <c r="O2737" i="1"/>
  <c r="P2737" i="1"/>
  <c r="Q2737" i="1"/>
  <c r="R2737" i="1"/>
  <c r="M2738" i="1"/>
  <c r="N2738" i="1"/>
  <c r="O2738" i="1"/>
  <c r="P2738" i="1"/>
  <c r="Q2738" i="1"/>
  <c r="R2738" i="1"/>
  <c r="M2739" i="1"/>
  <c r="N2739" i="1"/>
  <c r="O2739" i="1"/>
  <c r="P2739" i="1"/>
  <c r="Q2739" i="1"/>
  <c r="R2739" i="1"/>
  <c r="M2740" i="1"/>
  <c r="N2740" i="1"/>
  <c r="O2740" i="1"/>
  <c r="P2740" i="1"/>
  <c r="Q2740" i="1"/>
  <c r="R2740" i="1"/>
  <c r="M2741" i="1"/>
  <c r="N2741" i="1"/>
  <c r="O2741" i="1"/>
  <c r="P2741" i="1"/>
  <c r="Q2741" i="1"/>
  <c r="R2741" i="1"/>
  <c r="M2742" i="1"/>
  <c r="N2742" i="1"/>
  <c r="O2742" i="1"/>
  <c r="P2742" i="1"/>
  <c r="Q2742" i="1"/>
  <c r="R2742" i="1"/>
  <c r="M2743" i="1"/>
  <c r="N2743" i="1"/>
  <c r="O2743" i="1"/>
  <c r="P2743" i="1"/>
  <c r="Q2743" i="1"/>
  <c r="R2743" i="1"/>
  <c r="M2744" i="1"/>
  <c r="N2744" i="1"/>
  <c r="O2744" i="1"/>
  <c r="P2744" i="1"/>
  <c r="Q2744" i="1"/>
  <c r="R2744" i="1"/>
  <c r="M2745" i="1"/>
  <c r="N2745" i="1"/>
  <c r="O2745" i="1"/>
  <c r="P2745" i="1"/>
  <c r="Q2745" i="1"/>
  <c r="R2745" i="1"/>
  <c r="M2746" i="1"/>
  <c r="N2746" i="1"/>
  <c r="O2746" i="1"/>
  <c r="P2746" i="1"/>
  <c r="Q2746" i="1"/>
  <c r="R2746" i="1"/>
  <c r="M2747" i="1"/>
  <c r="N2747" i="1"/>
  <c r="O2747" i="1"/>
  <c r="P2747" i="1"/>
  <c r="Q2747" i="1"/>
  <c r="R2747" i="1"/>
  <c r="M2748" i="1"/>
  <c r="N2748" i="1"/>
  <c r="O2748" i="1"/>
  <c r="P2748" i="1"/>
  <c r="Q2748" i="1"/>
  <c r="R2748" i="1"/>
  <c r="M2749" i="1"/>
  <c r="N2749" i="1"/>
  <c r="O2749" i="1"/>
  <c r="P2749" i="1"/>
  <c r="Q2749" i="1"/>
  <c r="R2749" i="1"/>
  <c r="M2750" i="1"/>
  <c r="N2750" i="1"/>
  <c r="O2750" i="1"/>
  <c r="P2750" i="1"/>
  <c r="Q2750" i="1"/>
  <c r="R2750" i="1"/>
  <c r="M2751" i="1"/>
  <c r="N2751" i="1"/>
  <c r="O2751" i="1"/>
  <c r="P2751" i="1"/>
  <c r="Q2751" i="1"/>
  <c r="R2751" i="1"/>
  <c r="M2752" i="1"/>
  <c r="N2752" i="1"/>
  <c r="O2752" i="1"/>
  <c r="P2752" i="1"/>
  <c r="Q2752" i="1"/>
  <c r="R2752" i="1"/>
  <c r="M2753" i="1"/>
  <c r="N2753" i="1"/>
  <c r="O2753" i="1"/>
  <c r="P2753" i="1"/>
  <c r="Q2753" i="1"/>
  <c r="R2753" i="1"/>
  <c r="M2754" i="1"/>
  <c r="N2754" i="1"/>
  <c r="O2754" i="1"/>
  <c r="P2754" i="1"/>
  <c r="Q2754" i="1"/>
  <c r="R2754" i="1"/>
  <c r="M2755" i="1"/>
  <c r="N2755" i="1"/>
  <c r="O2755" i="1"/>
  <c r="P2755" i="1"/>
  <c r="Q2755" i="1"/>
  <c r="R2755" i="1"/>
  <c r="M2756" i="1"/>
  <c r="N2756" i="1"/>
  <c r="O2756" i="1"/>
  <c r="P2756" i="1"/>
  <c r="Q2756" i="1"/>
  <c r="R2756" i="1"/>
  <c r="M2757" i="1"/>
  <c r="N2757" i="1"/>
  <c r="O2757" i="1"/>
  <c r="P2757" i="1"/>
  <c r="Q2757" i="1"/>
  <c r="R2757" i="1"/>
  <c r="M2758" i="1"/>
  <c r="N2758" i="1"/>
  <c r="O2758" i="1"/>
  <c r="P2758" i="1"/>
  <c r="Q2758" i="1"/>
  <c r="R2758" i="1"/>
  <c r="M2759" i="1"/>
  <c r="N2759" i="1"/>
  <c r="O2759" i="1"/>
  <c r="P2759" i="1"/>
  <c r="Q2759" i="1"/>
  <c r="R2759" i="1"/>
  <c r="M2760" i="1"/>
  <c r="N2760" i="1"/>
  <c r="O2760" i="1"/>
  <c r="P2760" i="1"/>
  <c r="Q2760" i="1"/>
  <c r="R2760" i="1"/>
  <c r="M2761" i="1"/>
  <c r="N2761" i="1"/>
  <c r="O2761" i="1"/>
  <c r="P2761" i="1"/>
  <c r="Q2761" i="1"/>
  <c r="R2761" i="1"/>
  <c r="M2762" i="1"/>
  <c r="N2762" i="1"/>
  <c r="O2762" i="1"/>
  <c r="P2762" i="1"/>
  <c r="Q2762" i="1"/>
  <c r="R2762" i="1"/>
  <c r="M2763" i="1"/>
  <c r="N2763" i="1"/>
  <c r="O2763" i="1"/>
  <c r="P2763" i="1"/>
  <c r="Q2763" i="1"/>
  <c r="R2763" i="1"/>
  <c r="M2764" i="1"/>
  <c r="N2764" i="1"/>
  <c r="O2764" i="1"/>
  <c r="P2764" i="1"/>
  <c r="Q2764" i="1"/>
  <c r="R2764" i="1"/>
  <c r="M2765" i="1"/>
  <c r="N2765" i="1"/>
  <c r="O2765" i="1"/>
  <c r="P2765" i="1"/>
  <c r="Q2765" i="1"/>
  <c r="R2765" i="1"/>
  <c r="M2766" i="1"/>
  <c r="N2766" i="1"/>
  <c r="O2766" i="1"/>
  <c r="P2766" i="1"/>
  <c r="Q2766" i="1"/>
  <c r="R2766" i="1"/>
  <c r="M2767" i="1"/>
  <c r="N2767" i="1"/>
  <c r="O2767" i="1"/>
  <c r="P2767" i="1"/>
  <c r="Q2767" i="1"/>
  <c r="R2767" i="1"/>
  <c r="M2768" i="1"/>
  <c r="N2768" i="1"/>
  <c r="O2768" i="1"/>
  <c r="P2768" i="1"/>
  <c r="Q2768" i="1"/>
  <c r="R2768" i="1"/>
  <c r="M2769" i="1"/>
  <c r="N2769" i="1"/>
  <c r="O2769" i="1"/>
  <c r="P2769" i="1"/>
  <c r="Q2769" i="1"/>
  <c r="R2769" i="1"/>
  <c r="M2770" i="1"/>
  <c r="N2770" i="1"/>
  <c r="O2770" i="1"/>
  <c r="P2770" i="1"/>
  <c r="Q2770" i="1"/>
  <c r="R2770" i="1"/>
  <c r="M2771" i="1"/>
  <c r="N2771" i="1"/>
  <c r="O2771" i="1"/>
  <c r="P2771" i="1"/>
  <c r="Q2771" i="1"/>
  <c r="R2771" i="1"/>
  <c r="M2772" i="1"/>
  <c r="N2772" i="1"/>
  <c r="O2772" i="1"/>
  <c r="P2772" i="1"/>
  <c r="Q2772" i="1"/>
  <c r="R2772" i="1"/>
  <c r="M2773" i="1"/>
  <c r="N2773" i="1"/>
  <c r="O2773" i="1"/>
  <c r="P2773" i="1"/>
  <c r="Q2773" i="1"/>
  <c r="R2773" i="1"/>
  <c r="M2774" i="1"/>
  <c r="N2774" i="1"/>
  <c r="O2774" i="1"/>
  <c r="P2774" i="1"/>
  <c r="Q2774" i="1"/>
  <c r="R2774" i="1"/>
  <c r="M2775" i="1"/>
  <c r="N2775" i="1"/>
  <c r="O2775" i="1"/>
  <c r="P2775" i="1"/>
  <c r="Q2775" i="1"/>
  <c r="R2775" i="1"/>
  <c r="M2776" i="1"/>
  <c r="N2776" i="1"/>
  <c r="O2776" i="1"/>
  <c r="P2776" i="1"/>
  <c r="Q2776" i="1"/>
  <c r="R2776" i="1"/>
  <c r="M2777" i="1"/>
  <c r="N2777" i="1"/>
  <c r="O2777" i="1"/>
  <c r="P2777" i="1"/>
  <c r="Q2777" i="1"/>
  <c r="R2777" i="1"/>
  <c r="M2778" i="1"/>
  <c r="N2778" i="1"/>
  <c r="O2778" i="1"/>
  <c r="P2778" i="1"/>
  <c r="Q2778" i="1"/>
  <c r="R2778" i="1"/>
  <c r="M2779" i="1"/>
  <c r="N2779" i="1"/>
  <c r="O2779" i="1"/>
  <c r="P2779" i="1"/>
  <c r="Q2779" i="1"/>
  <c r="R2779" i="1"/>
  <c r="M2780" i="1"/>
  <c r="N2780" i="1"/>
  <c r="O2780" i="1"/>
  <c r="P2780" i="1"/>
  <c r="Q2780" i="1"/>
  <c r="R2780" i="1"/>
  <c r="M2781" i="1"/>
  <c r="N2781" i="1"/>
  <c r="O2781" i="1"/>
  <c r="P2781" i="1"/>
  <c r="Q2781" i="1"/>
  <c r="R2781" i="1"/>
  <c r="M2782" i="1"/>
  <c r="N2782" i="1"/>
  <c r="O2782" i="1"/>
  <c r="P2782" i="1"/>
  <c r="Q2782" i="1"/>
  <c r="R2782" i="1"/>
  <c r="M2783" i="1"/>
  <c r="N2783" i="1"/>
  <c r="O2783" i="1"/>
  <c r="P2783" i="1"/>
  <c r="Q2783" i="1"/>
  <c r="R2783" i="1"/>
  <c r="M2784" i="1"/>
  <c r="N2784" i="1"/>
  <c r="O2784" i="1"/>
  <c r="P2784" i="1"/>
  <c r="Q2784" i="1"/>
  <c r="R2784" i="1"/>
  <c r="M2785" i="1"/>
  <c r="N2785" i="1"/>
  <c r="O2785" i="1"/>
  <c r="P2785" i="1"/>
  <c r="Q2785" i="1"/>
  <c r="R2785" i="1"/>
  <c r="M2786" i="1"/>
  <c r="N2786" i="1"/>
  <c r="O2786" i="1"/>
  <c r="P2786" i="1"/>
  <c r="Q2786" i="1"/>
  <c r="R2786" i="1"/>
  <c r="M2787" i="1"/>
  <c r="N2787" i="1"/>
  <c r="O2787" i="1"/>
  <c r="P2787" i="1"/>
  <c r="Q2787" i="1"/>
  <c r="R2787" i="1"/>
  <c r="M2788" i="1"/>
  <c r="N2788" i="1"/>
  <c r="O2788" i="1"/>
  <c r="P2788" i="1"/>
  <c r="Q2788" i="1"/>
  <c r="R2788" i="1"/>
  <c r="M2789" i="1"/>
  <c r="N2789" i="1"/>
  <c r="O2789" i="1"/>
  <c r="P2789" i="1"/>
  <c r="Q2789" i="1"/>
  <c r="R2789" i="1"/>
  <c r="M2790" i="1"/>
  <c r="N2790" i="1"/>
  <c r="O2790" i="1"/>
  <c r="P2790" i="1"/>
  <c r="Q2790" i="1"/>
  <c r="R2790" i="1"/>
  <c r="M2791" i="1"/>
  <c r="N2791" i="1"/>
  <c r="O2791" i="1"/>
  <c r="P2791" i="1"/>
  <c r="Q2791" i="1"/>
  <c r="R2791" i="1"/>
  <c r="M2792" i="1"/>
  <c r="N2792" i="1"/>
  <c r="O2792" i="1"/>
  <c r="P2792" i="1"/>
  <c r="Q2792" i="1"/>
  <c r="R2792" i="1"/>
  <c r="M2793" i="1"/>
  <c r="N2793" i="1"/>
  <c r="O2793" i="1"/>
  <c r="P2793" i="1"/>
  <c r="Q2793" i="1"/>
  <c r="R2793" i="1"/>
  <c r="M2794" i="1"/>
  <c r="N2794" i="1"/>
  <c r="O2794" i="1"/>
  <c r="P2794" i="1"/>
  <c r="Q2794" i="1"/>
  <c r="R2794" i="1"/>
  <c r="M2795" i="1"/>
  <c r="N2795" i="1"/>
  <c r="O2795" i="1"/>
  <c r="P2795" i="1"/>
  <c r="Q2795" i="1"/>
  <c r="R2795" i="1"/>
  <c r="M2796" i="1"/>
  <c r="N2796" i="1"/>
  <c r="O2796" i="1"/>
  <c r="P2796" i="1"/>
  <c r="Q2796" i="1"/>
  <c r="R2796" i="1"/>
  <c r="M2797" i="1"/>
  <c r="N2797" i="1"/>
  <c r="O2797" i="1"/>
  <c r="P2797" i="1"/>
  <c r="Q2797" i="1"/>
  <c r="R2797" i="1"/>
  <c r="M2798" i="1"/>
  <c r="N2798" i="1"/>
  <c r="O2798" i="1"/>
  <c r="P2798" i="1"/>
  <c r="Q2798" i="1"/>
  <c r="R2798" i="1"/>
  <c r="M2799" i="1"/>
  <c r="N2799" i="1"/>
  <c r="O2799" i="1"/>
  <c r="P2799" i="1"/>
  <c r="Q2799" i="1"/>
  <c r="R2799" i="1"/>
  <c r="M2800" i="1"/>
  <c r="N2800" i="1"/>
  <c r="O2800" i="1"/>
  <c r="P2800" i="1"/>
  <c r="Q2800" i="1"/>
  <c r="R2800" i="1"/>
  <c r="M2801" i="1"/>
  <c r="N2801" i="1"/>
  <c r="O2801" i="1"/>
  <c r="P2801" i="1"/>
  <c r="Q2801" i="1"/>
  <c r="R2801" i="1"/>
  <c r="M2802" i="1"/>
  <c r="N2802" i="1"/>
  <c r="O2802" i="1"/>
  <c r="P2802" i="1"/>
  <c r="Q2802" i="1"/>
  <c r="R2802" i="1"/>
  <c r="M2803" i="1"/>
  <c r="N2803" i="1"/>
  <c r="O2803" i="1"/>
  <c r="P2803" i="1"/>
  <c r="Q2803" i="1"/>
  <c r="R2803" i="1"/>
  <c r="M2804" i="1"/>
  <c r="N2804" i="1"/>
  <c r="O2804" i="1"/>
  <c r="P2804" i="1"/>
  <c r="Q2804" i="1"/>
  <c r="R2804" i="1"/>
  <c r="M2805" i="1"/>
  <c r="N2805" i="1"/>
  <c r="O2805" i="1"/>
  <c r="P2805" i="1"/>
  <c r="Q2805" i="1"/>
  <c r="R2805" i="1"/>
  <c r="M2806" i="1"/>
  <c r="N2806" i="1"/>
  <c r="O2806" i="1"/>
  <c r="P2806" i="1"/>
  <c r="Q2806" i="1"/>
  <c r="R2806" i="1"/>
  <c r="M2807" i="1"/>
  <c r="N2807" i="1"/>
  <c r="O2807" i="1"/>
  <c r="P2807" i="1"/>
  <c r="Q2807" i="1"/>
  <c r="R2807" i="1"/>
  <c r="M2808" i="1"/>
  <c r="N2808" i="1"/>
  <c r="O2808" i="1"/>
  <c r="P2808" i="1"/>
  <c r="Q2808" i="1"/>
  <c r="R2808" i="1"/>
  <c r="M2809" i="1"/>
  <c r="N2809" i="1"/>
  <c r="O2809" i="1"/>
  <c r="P2809" i="1"/>
  <c r="Q2809" i="1"/>
  <c r="R2809" i="1"/>
  <c r="M2810" i="1"/>
  <c r="N2810" i="1"/>
  <c r="O2810" i="1"/>
  <c r="P2810" i="1"/>
  <c r="Q2810" i="1"/>
  <c r="R2810" i="1"/>
  <c r="M2811" i="1"/>
  <c r="N2811" i="1"/>
  <c r="O2811" i="1"/>
  <c r="P2811" i="1"/>
  <c r="Q2811" i="1"/>
  <c r="R2811" i="1"/>
  <c r="M2812" i="1"/>
  <c r="N2812" i="1"/>
  <c r="O2812" i="1"/>
  <c r="P2812" i="1"/>
  <c r="Q2812" i="1"/>
  <c r="R2812" i="1"/>
  <c r="M2813" i="1"/>
  <c r="N2813" i="1"/>
  <c r="O2813" i="1"/>
  <c r="P2813" i="1"/>
  <c r="Q2813" i="1"/>
  <c r="R2813" i="1"/>
  <c r="M2814" i="1"/>
  <c r="N2814" i="1"/>
  <c r="O2814" i="1"/>
  <c r="P2814" i="1"/>
  <c r="Q2814" i="1"/>
  <c r="R2814" i="1"/>
  <c r="M2815" i="1"/>
  <c r="N2815" i="1"/>
  <c r="O2815" i="1"/>
  <c r="P2815" i="1"/>
  <c r="Q2815" i="1"/>
  <c r="R2815" i="1"/>
  <c r="M2816" i="1"/>
  <c r="N2816" i="1"/>
  <c r="O2816" i="1"/>
  <c r="P2816" i="1"/>
  <c r="Q2816" i="1"/>
  <c r="R2816" i="1"/>
  <c r="M2817" i="1"/>
  <c r="N2817" i="1"/>
  <c r="O2817" i="1"/>
  <c r="P2817" i="1"/>
  <c r="Q2817" i="1"/>
  <c r="R2817" i="1"/>
  <c r="M2818" i="1"/>
  <c r="N2818" i="1"/>
  <c r="O2818" i="1"/>
  <c r="P2818" i="1"/>
  <c r="Q2818" i="1"/>
  <c r="R2818" i="1"/>
  <c r="M2819" i="1"/>
  <c r="N2819" i="1"/>
  <c r="O2819" i="1"/>
  <c r="P2819" i="1"/>
  <c r="Q2819" i="1"/>
  <c r="R2819" i="1"/>
  <c r="M2820" i="1"/>
  <c r="N2820" i="1"/>
  <c r="O2820" i="1"/>
  <c r="P2820" i="1"/>
  <c r="Q2820" i="1"/>
  <c r="R2820" i="1"/>
  <c r="M2821" i="1"/>
  <c r="N2821" i="1"/>
  <c r="O2821" i="1"/>
  <c r="P2821" i="1"/>
  <c r="Q2821" i="1"/>
  <c r="R2821" i="1"/>
  <c r="M2822" i="1"/>
  <c r="N2822" i="1"/>
  <c r="O2822" i="1"/>
  <c r="P2822" i="1"/>
  <c r="Q2822" i="1"/>
  <c r="R2822" i="1"/>
  <c r="M2823" i="1"/>
  <c r="N2823" i="1"/>
  <c r="O2823" i="1"/>
  <c r="P2823" i="1"/>
  <c r="Q2823" i="1"/>
  <c r="R2823" i="1"/>
  <c r="M2824" i="1"/>
  <c r="N2824" i="1"/>
  <c r="O2824" i="1"/>
  <c r="P2824" i="1"/>
  <c r="Q2824" i="1"/>
  <c r="R2824" i="1"/>
  <c r="M2825" i="1"/>
  <c r="N2825" i="1"/>
  <c r="O2825" i="1"/>
  <c r="P2825" i="1"/>
  <c r="Q2825" i="1"/>
  <c r="R2825" i="1"/>
  <c r="M2826" i="1"/>
  <c r="N2826" i="1"/>
  <c r="O2826" i="1"/>
  <c r="P2826" i="1"/>
  <c r="Q2826" i="1"/>
  <c r="R2826" i="1"/>
  <c r="M2827" i="1"/>
  <c r="N2827" i="1"/>
  <c r="O2827" i="1"/>
  <c r="P2827" i="1"/>
  <c r="Q2827" i="1"/>
  <c r="R2827" i="1"/>
  <c r="M2828" i="1"/>
  <c r="N2828" i="1"/>
  <c r="O2828" i="1"/>
  <c r="P2828" i="1"/>
  <c r="Q2828" i="1"/>
  <c r="R2828" i="1"/>
  <c r="M2829" i="1"/>
  <c r="N2829" i="1"/>
  <c r="O2829" i="1"/>
  <c r="P2829" i="1"/>
  <c r="Q2829" i="1"/>
  <c r="R2829" i="1"/>
  <c r="M2830" i="1"/>
  <c r="N2830" i="1"/>
  <c r="O2830" i="1"/>
  <c r="P2830" i="1"/>
  <c r="Q2830" i="1"/>
  <c r="R2830" i="1"/>
  <c r="M2831" i="1"/>
  <c r="N2831" i="1"/>
  <c r="O2831" i="1"/>
  <c r="P2831" i="1"/>
  <c r="Q2831" i="1"/>
  <c r="R2831" i="1"/>
  <c r="M2832" i="1"/>
  <c r="N2832" i="1"/>
  <c r="O2832" i="1"/>
  <c r="P2832" i="1"/>
  <c r="Q2832" i="1"/>
  <c r="R2832" i="1"/>
  <c r="M2833" i="1"/>
  <c r="N2833" i="1"/>
  <c r="O2833" i="1"/>
  <c r="P2833" i="1"/>
  <c r="Q2833" i="1"/>
  <c r="R2833" i="1"/>
  <c r="M2834" i="1"/>
  <c r="N2834" i="1"/>
  <c r="O2834" i="1"/>
  <c r="P2834" i="1"/>
  <c r="Q2834" i="1"/>
  <c r="R2834" i="1"/>
  <c r="M2835" i="1"/>
  <c r="N2835" i="1"/>
  <c r="O2835" i="1"/>
  <c r="P2835" i="1"/>
  <c r="Q2835" i="1"/>
  <c r="R2835" i="1"/>
  <c r="M2836" i="1"/>
  <c r="N2836" i="1"/>
  <c r="O2836" i="1"/>
  <c r="P2836" i="1"/>
  <c r="Q2836" i="1"/>
  <c r="R2836" i="1"/>
  <c r="M2837" i="1"/>
  <c r="N2837" i="1"/>
  <c r="O2837" i="1"/>
  <c r="P2837" i="1"/>
  <c r="Q2837" i="1"/>
  <c r="R2837" i="1"/>
  <c r="M2838" i="1"/>
  <c r="N2838" i="1"/>
  <c r="O2838" i="1"/>
  <c r="P2838" i="1"/>
  <c r="Q2838" i="1"/>
  <c r="R2838" i="1"/>
  <c r="M2839" i="1"/>
  <c r="N2839" i="1"/>
  <c r="O2839" i="1"/>
  <c r="P2839" i="1"/>
  <c r="Q2839" i="1"/>
  <c r="R2839" i="1"/>
  <c r="M2840" i="1"/>
  <c r="N2840" i="1"/>
  <c r="O2840" i="1"/>
  <c r="P2840" i="1"/>
  <c r="Q2840" i="1"/>
  <c r="R2840" i="1"/>
  <c r="M2841" i="1"/>
  <c r="N2841" i="1"/>
  <c r="O2841" i="1"/>
  <c r="P2841" i="1"/>
  <c r="Q2841" i="1"/>
  <c r="R2841" i="1"/>
  <c r="M2842" i="1"/>
  <c r="N2842" i="1"/>
  <c r="O2842" i="1"/>
  <c r="P2842" i="1"/>
  <c r="Q2842" i="1"/>
  <c r="R2842" i="1"/>
  <c r="M2843" i="1"/>
  <c r="N2843" i="1"/>
  <c r="O2843" i="1"/>
  <c r="P2843" i="1"/>
  <c r="Q2843" i="1"/>
  <c r="R2843" i="1"/>
  <c r="M2844" i="1"/>
  <c r="N2844" i="1"/>
  <c r="O2844" i="1"/>
  <c r="P2844" i="1"/>
  <c r="Q2844" i="1"/>
  <c r="R2844" i="1"/>
  <c r="M2845" i="1"/>
  <c r="N2845" i="1"/>
  <c r="O2845" i="1"/>
  <c r="P2845" i="1"/>
  <c r="Q2845" i="1"/>
  <c r="R2845" i="1"/>
  <c r="M2846" i="1"/>
  <c r="N2846" i="1"/>
  <c r="O2846" i="1"/>
  <c r="P2846" i="1"/>
  <c r="Q2846" i="1"/>
  <c r="R2846" i="1"/>
  <c r="M2847" i="1"/>
  <c r="N2847" i="1"/>
  <c r="O2847" i="1"/>
  <c r="P2847" i="1"/>
  <c r="Q2847" i="1"/>
  <c r="R2847" i="1"/>
  <c r="M2848" i="1"/>
  <c r="N2848" i="1"/>
  <c r="O2848" i="1"/>
  <c r="P2848" i="1"/>
  <c r="Q2848" i="1"/>
  <c r="R2848" i="1"/>
  <c r="M2849" i="1"/>
  <c r="N2849" i="1"/>
  <c r="O2849" i="1"/>
  <c r="P2849" i="1"/>
  <c r="Q2849" i="1"/>
  <c r="R2849" i="1"/>
  <c r="M2850" i="1"/>
  <c r="N2850" i="1"/>
  <c r="O2850" i="1"/>
  <c r="P2850" i="1"/>
  <c r="Q2850" i="1"/>
  <c r="R2850" i="1"/>
  <c r="M2851" i="1"/>
  <c r="N2851" i="1"/>
  <c r="O2851" i="1"/>
  <c r="P2851" i="1"/>
  <c r="Q2851" i="1"/>
  <c r="R2851" i="1"/>
  <c r="M2852" i="1"/>
  <c r="N2852" i="1"/>
  <c r="O2852" i="1"/>
  <c r="P2852" i="1"/>
  <c r="Q2852" i="1"/>
  <c r="R2852" i="1"/>
  <c r="M2853" i="1"/>
  <c r="N2853" i="1"/>
  <c r="O2853" i="1"/>
  <c r="P2853" i="1"/>
  <c r="Q2853" i="1"/>
  <c r="R2853" i="1"/>
  <c r="M2854" i="1"/>
  <c r="N2854" i="1"/>
  <c r="O2854" i="1"/>
  <c r="P2854" i="1"/>
  <c r="Q2854" i="1"/>
  <c r="R2854" i="1"/>
  <c r="M2855" i="1"/>
  <c r="N2855" i="1"/>
  <c r="O2855" i="1"/>
  <c r="P2855" i="1"/>
  <c r="Q2855" i="1"/>
  <c r="R2855" i="1"/>
  <c r="M2856" i="1"/>
  <c r="N2856" i="1"/>
  <c r="O2856" i="1"/>
  <c r="P2856" i="1"/>
  <c r="Q2856" i="1"/>
  <c r="R2856" i="1"/>
  <c r="M2857" i="1"/>
  <c r="N2857" i="1"/>
  <c r="O2857" i="1"/>
  <c r="P2857" i="1"/>
  <c r="Q2857" i="1"/>
  <c r="R2857" i="1"/>
  <c r="M2858" i="1"/>
  <c r="N2858" i="1"/>
  <c r="O2858" i="1"/>
  <c r="P2858" i="1"/>
  <c r="Q2858" i="1"/>
  <c r="R2858" i="1"/>
  <c r="M2859" i="1"/>
  <c r="N2859" i="1"/>
  <c r="O2859" i="1"/>
  <c r="P2859" i="1"/>
  <c r="Q2859" i="1"/>
  <c r="R2859" i="1"/>
  <c r="M2860" i="1"/>
  <c r="N2860" i="1"/>
  <c r="O2860" i="1"/>
  <c r="P2860" i="1"/>
  <c r="Q2860" i="1"/>
  <c r="R2860" i="1"/>
  <c r="M2861" i="1"/>
  <c r="N2861" i="1"/>
  <c r="O2861" i="1"/>
  <c r="P2861" i="1"/>
  <c r="Q2861" i="1"/>
  <c r="R2861" i="1"/>
  <c r="M2862" i="1"/>
  <c r="N2862" i="1"/>
  <c r="O2862" i="1"/>
  <c r="P2862" i="1"/>
  <c r="Q2862" i="1"/>
  <c r="R2862" i="1"/>
  <c r="M2863" i="1"/>
  <c r="N2863" i="1"/>
  <c r="O2863" i="1"/>
  <c r="P2863" i="1"/>
  <c r="Q2863" i="1"/>
  <c r="R2863" i="1"/>
  <c r="M2864" i="1"/>
  <c r="N2864" i="1"/>
  <c r="O2864" i="1"/>
  <c r="P2864" i="1"/>
  <c r="Q2864" i="1"/>
  <c r="R2864" i="1"/>
  <c r="M2865" i="1"/>
  <c r="N2865" i="1"/>
  <c r="O2865" i="1"/>
  <c r="P2865" i="1"/>
  <c r="Q2865" i="1"/>
  <c r="R2865" i="1"/>
  <c r="M2866" i="1"/>
  <c r="N2866" i="1"/>
  <c r="O2866" i="1"/>
  <c r="P2866" i="1"/>
  <c r="Q2866" i="1"/>
  <c r="R2866" i="1"/>
  <c r="M2867" i="1"/>
  <c r="N2867" i="1"/>
  <c r="O2867" i="1"/>
  <c r="P2867" i="1"/>
  <c r="Q2867" i="1"/>
  <c r="R2867" i="1"/>
  <c r="M2868" i="1"/>
  <c r="N2868" i="1"/>
  <c r="O2868" i="1"/>
  <c r="P2868" i="1"/>
  <c r="Q2868" i="1"/>
  <c r="R2868" i="1"/>
  <c r="M2869" i="1"/>
  <c r="N2869" i="1"/>
  <c r="O2869" i="1"/>
  <c r="P2869" i="1"/>
  <c r="Q2869" i="1"/>
  <c r="R2869" i="1"/>
  <c r="M2870" i="1"/>
  <c r="N2870" i="1"/>
  <c r="O2870" i="1"/>
  <c r="P2870" i="1"/>
  <c r="Q2870" i="1"/>
  <c r="R2870" i="1"/>
  <c r="M2871" i="1"/>
  <c r="N2871" i="1"/>
  <c r="O2871" i="1"/>
  <c r="P2871" i="1"/>
  <c r="Q2871" i="1"/>
  <c r="R2871" i="1"/>
  <c r="M2872" i="1"/>
  <c r="N2872" i="1"/>
  <c r="O2872" i="1"/>
  <c r="P2872" i="1"/>
  <c r="Q2872" i="1"/>
  <c r="R2872" i="1"/>
  <c r="M2873" i="1"/>
  <c r="N2873" i="1"/>
  <c r="O2873" i="1"/>
  <c r="P2873" i="1"/>
  <c r="Q2873" i="1"/>
  <c r="R2873" i="1"/>
  <c r="M2874" i="1"/>
  <c r="N2874" i="1"/>
  <c r="O2874" i="1"/>
  <c r="P2874" i="1"/>
  <c r="Q2874" i="1"/>
  <c r="R2874" i="1"/>
  <c r="M2875" i="1"/>
  <c r="N2875" i="1"/>
  <c r="O2875" i="1"/>
  <c r="P2875" i="1"/>
  <c r="Q2875" i="1"/>
  <c r="R2875" i="1"/>
  <c r="M2876" i="1"/>
  <c r="N2876" i="1"/>
  <c r="O2876" i="1"/>
  <c r="P2876" i="1"/>
  <c r="Q2876" i="1"/>
  <c r="R2876" i="1"/>
  <c r="M2877" i="1"/>
  <c r="N2877" i="1"/>
  <c r="O2877" i="1"/>
  <c r="P2877" i="1"/>
  <c r="Q2877" i="1"/>
  <c r="R2877" i="1"/>
  <c r="M2878" i="1"/>
  <c r="N2878" i="1"/>
  <c r="O2878" i="1"/>
  <c r="P2878" i="1"/>
  <c r="Q2878" i="1"/>
  <c r="R2878" i="1"/>
  <c r="M2879" i="1"/>
  <c r="N2879" i="1"/>
  <c r="O2879" i="1"/>
  <c r="P2879" i="1"/>
  <c r="Q2879" i="1"/>
  <c r="R2879" i="1"/>
  <c r="M2880" i="1"/>
  <c r="N2880" i="1"/>
  <c r="O2880" i="1"/>
  <c r="P2880" i="1"/>
  <c r="Q2880" i="1"/>
  <c r="R2880" i="1"/>
  <c r="M2881" i="1"/>
  <c r="N2881" i="1"/>
  <c r="O2881" i="1"/>
  <c r="P2881" i="1"/>
  <c r="Q2881" i="1"/>
  <c r="R2881" i="1"/>
  <c r="M2882" i="1"/>
  <c r="N2882" i="1"/>
  <c r="O2882" i="1"/>
  <c r="P2882" i="1"/>
  <c r="Q2882" i="1"/>
  <c r="R2882" i="1"/>
  <c r="M2883" i="1"/>
  <c r="N2883" i="1"/>
  <c r="O2883" i="1"/>
  <c r="P2883" i="1"/>
  <c r="Q2883" i="1"/>
  <c r="R2883" i="1"/>
  <c r="M2884" i="1"/>
  <c r="N2884" i="1"/>
  <c r="O2884" i="1"/>
  <c r="P2884" i="1"/>
  <c r="Q2884" i="1"/>
  <c r="R2884" i="1"/>
  <c r="M2885" i="1"/>
  <c r="N2885" i="1"/>
  <c r="O2885" i="1"/>
  <c r="P2885" i="1"/>
  <c r="Q2885" i="1"/>
  <c r="R2885" i="1"/>
  <c r="M2886" i="1"/>
  <c r="N2886" i="1"/>
  <c r="O2886" i="1"/>
  <c r="P2886" i="1"/>
  <c r="Q2886" i="1"/>
  <c r="R2886" i="1"/>
  <c r="M2887" i="1"/>
  <c r="N2887" i="1"/>
  <c r="O2887" i="1"/>
  <c r="P2887" i="1"/>
  <c r="Q2887" i="1"/>
  <c r="R2887" i="1"/>
  <c r="M2888" i="1"/>
  <c r="N2888" i="1"/>
  <c r="O2888" i="1"/>
  <c r="P2888" i="1"/>
  <c r="Q2888" i="1"/>
  <c r="R2888" i="1"/>
  <c r="M2889" i="1"/>
  <c r="N2889" i="1"/>
  <c r="O2889" i="1"/>
  <c r="P2889" i="1"/>
  <c r="Q2889" i="1"/>
  <c r="R2889" i="1"/>
  <c r="M2890" i="1"/>
  <c r="N2890" i="1"/>
  <c r="O2890" i="1"/>
  <c r="P2890" i="1"/>
  <c r="Q2890" i="1"/>
  <c r="R2890" i="1"/>
  <c r="M2891" i="1"/>
  <c r="N2891" i="1"/>
  <c r="O2891" i="1"/>
  <c r="P2891" i="1"/>
  <c r="Q2891" i="1"/>
  <c r="R2891" i="1"/>
  <c r="M2892" i="1"/>
  <c r="N2892" i="1"/>
  <c r="O2892" i="1"/>
  <c r="P2892" i="1"/>
  <c r="Q2892" i="1"/>
  <c r="R2892" i="1"/>
  <c r="M2893" i="1"/>
  <c r="N2893" i="1"/>
  <c r="O2893" i="1"/>
  <c r="P2893" i="1"/>
  <c r="Q2893" i="1"/>
  <c r="R2893" i="1"/>
  <c r="M2894" i="1"/>
  <c r="N2894" i="1"/>
  <c r="O2894" i="1"/>
  <c r="P2894" i="1"/>
  <c r="Q2894" i="1"/>
  <c r="R2894" i="1"/>
  <c r="M2895" i="1"/>
  <c r="N2895" i="1"/>
  <c r="O2895" i="1"/>
  <c r="P2895" i="1"/>
  <c r="Q2895" i="1"/>
  <c r="R2895" i="1"/>
  <c r="M2896" i="1"/>
  <c r="N2896" i="1"/>
  <c r="O2896" i="1"/>
  <c r="P2896" i="1"/>
  <c r="Q2896" i="1"/>
  <c r="R2896" i="1"/>
  <c r="M2897" i="1"/>
  <c r="N2897" i="1"/>
  <c r="O2897" i="1"/>
  <c r="P2897" i="1"/>
  <c r="Q2897" i="1"/>
  <c r="R2897" i="1"/>
  <c r="M2898" i="1"/>
  <c r="N2898" i="1"/>
  <c r="O2898" i="1"/>
  <c r="P2898" i="1"/>
  <c r="Q2898" i="1"/>
  <c r="R2898" i="1"/>
  <c r="M2899" i="1"/>
  <c r="N2899" i="1"/>
  <c r="O2899" i="1"/>
  <c r="P2899" i="1"/>
  <c r="Q2899" i="1"/>
  <c r="R2899" i="1"/>
  <c r="M2900" i="1"/>
  <c r="N2900" i="1"/>
  <c r="O2900" i="1"/>
  <c r="P2900" i="1"/>
  <c r="Q2900" i="1"/>
  <c r="R2900" i="1"/>
  <c r="M2901" i="1"/>
  <c r="N2901" i="1"/>
  <c r="O2901" i="1"/>
  <c r="P2901" i="1"/>
  <c r="Q2901" i="1"/>
  <c r="R2901" i="1"/>
  <c r="M2902" i="1"/>
  <c r="N2902" i="1"/>
  <c r="O2902" i="1"/>
  <c r="P2902" i="1"/>
  <c r="Q2902" i="1"/>
  <c r="R2902" i="1"/>
  <c r="M2903" i="1"/>
  <c r="N2903" i="1"/>
  <c r="O2903" i="1"/>
  <c r="P2903" i="1"/>
  <c r="Q2903" i="1"/>
  <c r="R2903" i="1"/>
  <c r="M2904" i="1"/>
  <c r="N2904" i="1"/>
  <c r="O2904" i="1"/>
  <c r="P2904" i="1"/>
  <c r="Q2904" i="1"/>
  <c r="R2904" i="1"/>
  <c r="M2905" i="1"/>
  <c r="N2905" i="1"/>
  <c r="O2905" i="1"/>
  <c r="P2905" i="1"/>
  <c r="Q2905" i="1"/>
  <c r="R2905" i="1"/>
  <c r="M2906" i="1"/>
  <c r="N2906" i="1"/>
  <c r="O2906" i="1"/>
  <c r="P2906" i="1"/>
  <c r="Q2906" i="1"/>
  <c r="R2906" i="1"/>
  <c r="M2907" i="1"/>
  <c r="N2907" i="1"/>
  <c r="O2907" i="1"/>
  <c r="P2907" i="1"/>
  <c r="Q2907" i="1"/>
  <c r="R2907" i="1"/>
  <c r="M2908" i="1"/>
  <c r="N2908" i="1"/>
  <c r="O2908" i="1"/>
  <c r="P2908" i="1"/>
  <c r="Q2908" i="1"/>
  <c r="R2908" i="1"/>
  <c r="M2909" i="1"/>
  <c r="N2909" i="1"/>
  <c r="O2909" i="1"/>
  <c r="P2909" i="1"/>
  <c r="Q2909" i="1"/>
  <c r="R2909" i="1"/>
  <c r="M2910" i="1"/>
  <c r="N2910" i="1"/>
  <c r="O2910" i="1"/>
  <c r="P2910" i="1"/>
  <c r="Q2910" i="1"/>
  <c r="R2910" i="1"/>
  <c r="M2911" i="1"/>
  <c r="N2911" i="1"/>
  <c r="O2911" i="1"/>
  <c r="P2911" i="1"/>
  <c r="Q2911" i="1"/>
  <c r="R2911" i="1"/>
  <c r="M2912" i="1"/>
  <c r="N2912" i="1"/>
  <c r="O2912" i="1"/>
  <c r="P2912" i="1"/>
  <c r="Q2912" i="1"/>
  <c r="R2912" i="1"/>
  <c r="M2913" i="1"/>
  <c r="N2913" i="1"/>
  <c r="O2913" i="1"/>
  <c r="P2913" i="1"/>
  <c r="Q2913" i="1"/>
  <c r="R2913" i="1"/>
  <c r="M2914" i="1"/>
  <c r="N2914" i="1"/>
  <c r="O2914" i="1"/>
  <c r="P2914" i="1"/>
  <c r="Q2914" i="1"/>
  <c r="R2914" i="1"/>
  <c r="M2915" i="1"/>
  <c r="N2915" i="1"/>
  <c r="O2915" i="1"/>
  <c r="P2915" i="1"/>
  <c r="Q2915" i="1"/>
  <c r="R2915" i="1"/>
  <c r="M2916" i="1"/>
  <c r="N2916" i="1"/>
  <c r="O2916" i="1"/>
  <c r="P2916" i="1"/>
  <c r="Q2916" i="1"/>
  <c r="R2916" i="1"/>
  <c r="M2917" i="1"/>
  <c r="N2917" i="1"/>
  <c r="O2917" i="1"/>
  <c r="P2917" i="1"/>
  <c r="Q2917" i="1"/>
  <c r="R2917" i="1"/>
  <c r="M2918" i="1"/>
  <c r="N2918" i="1"/>
  <c r="O2918" i="1"/>
  <c r="P2918" i="1"/>
  <c r="Q2918" i="1"/>
  <c r="R2918" i="1"/>
  <c r="M2919" i="1"/>
  <c r="N2919" i="1"/>
  <c r="O2919" i="1"/>
  <c r="P2919" i="1"/>
  <c r="Q2919" i="1"/>
  <c r="R2919" i="1"/>
  <c r="M2920" i="1"/>
  <c r="N2920" i="1"/>
  <c r="O2920" i="1"/>
  <c r="P2920" i="1"/>
  <c r="Q2920" i="1"/>
  <c r="R2920" i="1"/>
  <c r="M2921" i="1"/>
  <c r="N2921" i="1"/>
  <c r="O2921" i="1"/>
  <c r="P2921" i="1"/>
  <c r="Q2921" i="1"/>
  <c r="R2921" i="1"/>
  <c r="M2922" i="1"/>
  <c r="N2922" i="1"/>
  <c r="O2922" i="1"/>
  <c r="P2922" i="1"/>
  <c r="Q2922" i="1"/>
  <c r="R2922" i="1"/>
  <c r="M2923" i="1"/>
  <c r="N2923" i="1"/>
  <c r="O2923" i="1"/>
  <c r="P2923" i="1"/>
  <c r="Q2923" i="1"/>
  <c r="R2923" i="1"/>
  <c r="M2924" i="1"/>
  <c r="N2924" i="1"/>
  <c r="O2924" i="1"/>
  <c r="P2924" i="1"/>
  <c r="Q2924" i="1"/>
  <c r="R2924" i="1"/>
  <c r="M2925" i="1"/>
  <c r="N2925" i="1"/>
  <c r="O2925" i="1"/>
  <c r="P2925" i="1"/>
  <c r="Q2925" i="1"/>
  <c r="R2925" i="1"/>
  <c r="M2926" i="1"/>
  <c r="N2926" i="1"/>
  <c r="O2926" i="1"/>
  <c r="P2926" i="1"/>
  <c r="Q2926" i="1"/>
  <c r="R2926" i="1"/>
  <c r="M2927" i="1"/>
  <c r="N2927" i="1"/>
  <c r="O2927" i="1"/>
  <c r="P2927" i="1"/>
  <c r="Q2927" i="1"/>
  <c r="R2927" i="1"/>
  <c r="M2928" i="1"/>
  <c r="N2928" i="1"/>
  <c r="O2928" i="1"/>
  <c r="P2928" i="1"/>
  <c r="Q2928" i="1"/>
  <c r="R2928" i="1"/>
  <c r="M2929" i="1"/>
  <c r="N2929" i="1"/>
  <c r="O2929" i="1"/>
  <c r="P2929" i="1"/>
  <c r="Q2929" i="1"/>
  <c r="R2929" i="1"/>
  <c r="M2930" i="1"/>
  <c r="N2930" i="1"/>
  <c r="O2930" i="1"/>
  <c r="P2930" i="1"/>
  <c r="Q2930" i="1"/>
  <c r="R2930" i="1"/>
  <c r="M2931" i="1"/>
  <c r="N2931" i="1"/>
  <c r="O2931" i="1"/>
  <c r="P2931" i="1"/>
  <c r="Q2931" i="1"/>
  <c r="R2931" i="1"/>
  <c r="M2932" i="1"/>
  <c r="N2932" i="1"/>
  <c r="O2932" i="1"/>
  <c r="P2932" i="1"/>
  <c r="Q2932" i="1"/>
  <c r="R2932" i="1"/>
  <c r="M2933" i="1"/>
  <c r="N2933" i="1"/>
  <c r="O2933" i="1"/>
  <c r="P2933" i="1"/>
  <c r="Q2933" i="1"/>
  <c r="R2933" i="1"/>
  <c r="M2934" i="1"/>
  <c r="N2934" i="1"/>
  <c r="O2934" i="1"/>
  <c r="P2934" i="1"/>
  <c r="Q2934" i="1"/>
  <c r="R2934" i="1"/>
  <c r="M2935" i="1"/>
  <c r="N2935" i="1"/>
  <c r="O2935" i="1"/>
  <c r="P2935" i="1"/>
  <c r="Q2935" i="1"/>
  <c r="R2935" i="1"/>
  <c r="M2936" i="1"/>
  <c r="N2936" i="1"/>
  <c r="O2936" i="1"/>
  <c r="P2936" i="1"/>
  <c r="Q2936" i="1"/>
  <c r="R2936" i="1"/>
  <c r="M2937" i="1"/>
  <c r="N2937" i="1"/>
  <c r="O2937" i="1"/>
  <c r="P2937" i="1"/>
  <c r="Q2937" i="1"/>
  <c r="R2937" i="1"/>
  <c r="M2938" i="1"/>
  <c r="N2938" i="1"/>
  <c r="O2938" i="1"/>
  <c r="P2938" i="1"/>
  <c r="Q2938" i="1"/>
  <c r="R2938" i="1"/>
  <c r="M2939" i="1"/>
  <c r="N2939" i="1"/>
  <c r="O2939" i="1"/>
  <c r="P2939" i="1"/>
  <c r="Q2939" i="1"/>
  <c r="R2939" i="1"/>
  <c r="M2940" i="1"/>
  <c r="N2940" i="1"/>
  <c r="O2940" i="1"/>
  <c r="P2940" i="1"/>
  <c r="Q2940" i="1"/>
  <c r="R2940" i="1"/>
  <c r="M2941" i="1"/>
  <c r="N2941" i="1"/>
  <c r="O2941" i="1"/>
  <c r="P2941" i="1"/>
  <c r="Q2941" i="1"/>
  <c r="R2941" i="1"/>
  <c r="M2942" i="1"/>
  <c r="N2942" i="1"/>
  <c r="O2942" i="1"/>
  <c r="P2942" i="1"/>
  <c r="Q2942" i="1"/>
  <c r="R2942" i="1"/>
  <c r="M2943" i="1"/>
  <c r="N2943" i="1"/>
  <c r="O2943" i="1"/>
  <c r="P2943" i="1"/>
  <c r="Q2943" i="1"/>
  <c r="R2943" i="1"/>
  <c r="M2944" i="1"/>
  <c r="N2944" i="1"/>
  <c r="O2944" i="1"/>
  <c r="P2944" i="1"/>
  <c r="Q2944" i="1"/>
  <c r="R2944" i="1"/>
  <c r="M2945" i="1"/>
  <c r="N2945" i="1"/>
  <c r="O2945" i="1"/>
  <c r="P2945" i="1"/>
  <c r="Q2945" i="1"/>
  <c r="R2945" i="1"/>
  <c r="M2946" i="1"/>
  <c r="N2946" i="1"/>
  <c r="O2946" i="1"/>
  <c r="P2946" i="1"/>
  <c r="Q2946" i="1"/>
  <c r="R2946" i="1"/>
  <c r="M2947" i="1"/>
  <c r="N2947" i="1"/>
  <c r="O2947" i="1"/>
  <c r="P2947" i="1"/>
  <c r="Q2947" i="1"/>
  <c r="R2947" i="1"/>
  <c r="M2948" i="1"/>
  <c r="N2948" i="1"/>
  <c r="O2948" i="1"/>
  <c r="P2948" i="1"/>
  <c r="Q2948" i="1"/>
  <c r="R2948" i="1"/>
  <c r="M2949" i="1"/>
  <c r="N2949" i="1"/>
  <c r="O2949" i="1"/>
  <c r="P2949" i="1"/>
  <c r="Q2949" i="1"/>
  <c r="R2949" i="1"/>
  <c r="M2950" i="1"/>
  <c r="N2950" i="1"/>
  <c r="O2950" i="1"/>
  <c r="P2950" i="1"/>
  <c r="Q2950" i="1"/>
  <c r="R2950" i="1"/>
  <c r="M2951" i="1"/>
  <c r="N2951" i="1"/>
  <c r="O2951" i="1"/>
  <c r="P2951" i="1"/>
  <c r="Q2951" i="1"/>
  <c r="R2951" i="1"/>
  <c r="M2952" i="1"/>
  <c r="N2952" i="1"/>
  <c r="O2952" i="1"/>
  <c r="P2952" i="1"/>
  <c r="Q2952" i="1"/>
  <c r="R2952" i="1"/>
  <c r="M2953" i="1"/>
  <c r="N2953" i="1"/>
  <c r="O2953" i="1"/>
  <c r="P2953" i="1"/>
  <c r="Q2953" i="1"/>
  <c r="R2953" i="1"/>
  <c r="M2954" i="1"/>
  <c r="N2954" i="1"/>
  <c r="O2954" i="1"/>
  <c r="P2954" i="1"/>
  <c r="Q2954" i="1"/>
  <c r="R2954" i="1"/>
  <c r="M2955" i="1"/>
  <c r="N2955" i="1"/>
  <c r="O2955" i="1"/>
  <c r="P2955" i="1"/>
  <c r="Q2955" i="1"/>
  <c r="R2955" i="1"/>
  <c r="M2956" i="1"/>
  <c r="N2956" i="1"/>
  <c r="O2956" i="1"/>
  <c r="P2956" i="1"/>
  <c r="Q2956" i="1"/>
  <c r="R2956" i="1"/>
  <c r="M2957" i="1"/>
  <c r="N2957" i="1"/>
  <c r="O2957" i="1"/>
  <c r="P2957" i="1"/>
  <c r="Q2957" i="1"/>
  <c r="R2957" i="1"/>
  <c r="M2958" i="1"/>
  <c r="N2958" i="1"/>
  <c r="O2958" i="1"/>
  <c r="P2958" i="1"/>
  <c r="Q2958" i="1"/>
  <c r="R2958" i="1"/>
  <c r="M2959" i="1"/>
  <c r="N2959" i="1"/>
  <c r="O2959" i="1"/>
  <c r="P2959" i="1"/>
  <c r="Q2959" i="1"/>
  <c r="R2959" i="1"/>
  <c r="M2960" i="1"/>
  <c r="N2960" i="1"/>
  <c r="O2960" i="1"/>
  <c r="P2960" i="1"/>
  <c r="Q2960" i="1"/>
  <c r="R2960" i="1"/>
  <c r="M2961" i="1"/>
  <c r="N2961" i="1"/>
  <c r="O2961" i="1"/>
  <c r="P2961" i="1"/>
  <c r="Q2961" i="1"/>
  <c r="R2961" i="1"/>
  <c r="M2962" i="1"/>
  <c r="N2962" i="1"/>
  <c r="O2962" i="1"/>
  <c r="P2962" i="1"/>
  <c r="Q2962" i="1"/>
  <c r="R2962" i="1"/>
  <c r="M2963" i="1"/>
  <c r="N2963" i="1"/>
  <c r="O2963" i="1"/>
  <c r="P2963" i="1"/>
  <c r="Q2963" i="1"/>
  <c r="R2963" i="1"/>
  <c r="M2964" i="1"/>
  <c r="N2964" i="1"/>
  <c r="O2964" i="1"/>
  <c r="P2964" i="1"/>
  <c r="Q2964" i="1"/>
  <c r="R2964" i="1"/>
  <c r="M2965" i="1"/>
  <c r="N2965" i="1"/>
  <c r="O2965" i="1"/>
  <c r="P2965" i="1"/>
  <c r="Q2965" i="1"/>
  <c r="R2965" i="1"/>
  <c r="M2966" i="1"/>
  <c r="N2966" i="1"/>
  <c r="O2966" i="1"/>
  <c r="P2966" i="1"/>
  <c r="Q2966" i="1"/>
  <c r="R2966" i="1"/>
  <c r="M2967" i="1"/>
  <c r="N2967" i="1"/>
  <c r="O2967" i="1"/>
  <c r="P2967" i="1"/>
  <c r="Q2967" i="1"/>
  <c r="R2967" i="1"/>
  <c r="M2968" i="1"/>
  <c r="N2968" i="1"/>
  <c r="O2968" i="1"/>
  <c r="P2968" i="1"/>
  <c r="Q2968" i="1"/>
  <c r="R2968" i="1"/>
  <c r="M2969" i="1"/>
  <c r="N2969" i="1"/>
  <c r="O2969" i="1"/>
  <c r="P2969" i="1"/>
  <c r="Q2969" i="1"/>
  <c r="R2969" i="1"/>
  <c r="M2970" i="1"/>
  <c r="N2970" i="1"/>
  <c r="O2970" i="1"/>
  <c r="P2970" i="1"/>
  <c r="Q2970" i="1"/>
  <c r="R2970" i="1"/>
  <c r="M2971" i="1"/>
  <c r="N2971" i="1"/>
  <c r="O2971" i="1"/>
  <c r="P2971" i="1"/>
  <c r="Q2971" i="1"/>
  <c r="R2971" i="1"/>
  <c r="M2972" i="1"/>
  <c r="N2972" i="1"/>
  <c r="O2972" i="1"/>
  <c r="P2972" i="1"/>
  <c r="Q2972" i="1"/>
  <c r="R2972" i="1"/>
  <c r="M2973" i="1"/>
  <c r="N2973" i="1"/>
  <c r="O2973" i="1"/>
  <c r="P2973" i="1"/>
  <c r="Q2973" i="1"/>
  <c r="R2973" i="1"/>
  <c r="M2974" i="1"/>
  <c r="N2974" i="1"/>
  <c r="O2974" i="1"/>
  <c r="P2974" i="1"/>
  <c r="Q2974" i="1"/>
  <c r="R2974" i="1"/>
  <c r="M2975" i="1"/>
  <c r="N2975" i="1"/>
  <c r="O2975" i="1"/>
  <c r="P2975" i="1"/>
  <c r="Q2975" i="1"/>
  <c r="R2975" i="1"/>
  <c r="M2976" i="1"/>
  <c r="N2976" i="1"/>
  <c r="O2976" i="1"/>
  <c r="P2976" i="1"/>
  <c r="Q2976" i="1"/>
  <c r="R2976" i="1"/>
  <c r="M2977" i="1"/>
  <c r="N2977" i="1"/>
  <c r="O2977" i="1"/>
  <c r="P2977" i="1"/>
  <c r="Q2977" i="1"/>
  <c r="R2977" i="1"/>
  <c r="M2978" i="1"/>
  <c r="N2978" i="1"/>
  <c r="O2978" i="1"/>
  <c r="P2978" i="1"/>
  <c r="Q2978" i="1"/>
  <c r="R2978" i="1"/>
  <c r="M2979" i="1"/>
  <c r="N2979" i="1"/>
  <c r="O2979" i="1"/>
  <c r="P2979" i="1"/>
  <c r="Q2979" i="1"/>
  <c r="R2979" i="1"/>
  <c r="M2980" i="1"/>
  <c r="N2980" i="1"/>
  <c r="O2980" i="1"/>
  <c r="P2980" i="1"/>
  <c r="Q2980" i="1"/>
  <c r="R2980" i="1"/>
  <c r="M2981" i="1"/>
  <c r="N2981" i="1"/>
  <c r="O2981" i="1"/>
  <c r="P2981" i="1"/>
  <c r="Q2981" i="1"/>
  <c r="R2981" i="1"/>
  <c r="M2982" i="1"/>
  <c r="N2982" i="1"/>
  <c r="O2982" i="1"/>
  <c r="P2982" i="1"/>
  <c r="Q2982" i="1"/>
  <c r="R2982" i="1"/>
  <c r="M2983" i="1"/>
  <c r="N2983" i="1"/>
  <c r="O2983" i="1"/>
  <c r="P2983" i="1"/>
  <c r="Q2983" i="1"/>
  <c r="R2983" i="1"/>
  <c r="M2984" i="1"/>
  <c r="N2984" i="1"/>
  <c r="O2984" i="1"/>
  <c r="P2984" i="1"/>
  <c r="Q2984" i="1"/>
  <c r="R2984" i="1"/>
  <c r="M2985" i="1"/>
  <c r="N2985" i="1"/>
  <c r="O2985" i="1"/>
  <c r="P2985" i="1"/>
  <c r="Q2985" i="1"/>
  <c r="R2985" i="1"/>
  <c r="M2986" i="1"/>
  <c r="N2986" i="1"/>
  <c r="O2986" i="1"/>
  <c r="P2986" i="1"/>
  <c r="Q2986" i="1"/>
  <c r="R2986" i="1"/>
  <c r="M2987" i="1"/>
  <c r="N2987" i="1"/>
  <c r="O2987" i="1"/>
  <c r="P2987" i="1"/>
  <c r="Q2987" i="1"/>
  <c r="R2987" i="1"/>
  <c r="M2988" i="1"/>
  <c r="N2988" i="1"/>
  <c r="O2988" i="1"/>
  <c r="P2988" i="1"/>
  <c r="Q2988" i="1"/>
  <c r="R2988" i="1"/>
  <c r="M2989" i="1"/>
  <c r="N2989" i="1"/>
  <c r="O2989" i="1"/>
  <c r="P2989" i="1"/>
  <c r="Q2989" i="1"/>
  <c r="R2989" i="1"/>
  <c r="M2990" i="1"/>
  <c r="N2990" i="1"/>
  <c r="O2990" i="1"/>
  <c r="P2990" i="1"/>
  <c r="Q2990" i="1"/>
  <c r="R2990" i="1"/>
  <c r="M2991" i="1"/>
  <c r="N2991" i="1"/>
  <c r="O2991" i="1"/>
  <c r="P2991" i="1"/>
  <c r="Q2991" i="1"/>
  <c r="R2991" i="1"/>
  <c r="M2992" i="1"/>
  <c r="N2992" i="1"/>
  <c r="O2992" i="1"/>
  <c r="P2992" i="1"/>
  <c r="Q2992" i="1"/>
  <c r="R2992" i="1"/>
  <c r="M2993" i="1"/>
  <c r="N2993" i="1"/>
  <c r="O2993" i="1"/>
  <c r="P2993" i="1"/>
  <c r="Q2993" i="1"/>
  <c r="R2993" i="1"/>
  <c r="M2994" i="1"/>
  <c r="N2994" i="1"/>
  <c r="O2994" i="1"/>
  <c r="P2994" i="1"/>
  <c r="Q2994" i="1"/>
  <c r="R2994" i="1"/>
  <c r="M2995" i="1"/>
  <c r="N2995" i="1"/>
  <c r="O2995" i="1"/>
  <c r="P2995" i="1"/>
  <c r="Q2995" i="1"/>
  <c r="R2995" i="1"/>
  <c r="M2996" i="1"/>
  <c r="N2996" i="1"/>
  <c r="O2996" i="1"/>
  <c r="P2996" i="1"/>
  <c r="Q2996" i="1"/>
  <c r="R2996" i="1"/>
  <c r="M2997" i="1"/>
  <c r="N2997" i="1"/>
  <c r="O2997" i="1"/>
  <c r="P2997" i="1"/>
  <c r="Q2997" i="1"/>
  <c r="R2997" i="1"/>
  <c r="M2998" i="1"/>
  <c r="N2998" i="1"/>
  <c r="O2998" i="1"/>
  <c r="P2998" i="1"/>
  <c r="Q2998" i="1"/>
  <c r="R2998" i="1"/>
  <c r="M2999" i="1"/>
  <c r="N2999" i="1"/>
  <c r="O2999" i="1"/>
  <c r="P2999" i="1"/>
  <c r="Q2999" i="1"/>
  <c r="R2999" i="1"/>
  <c r="M3000" i="1"/>
  <c r="N3000" i="1"/>
  <c r="O3000" i="1"/>
  <c r="P3000" i="1"/>
  <c r="Q3000" i="1"/>
  <c r="R3000" i="1"/>
  <c r="M3001" i="1"/>
  <c r="N3001" i="1"/>
  <c r="O3001" i="1"/>
  <c r="P3001" i="1"/>
  <c r="Q3001" i="1"/>
  <c r="R3001" i="1"/>
  <c r="M3002" i="1"/>
  <c r="N3002" i="1"/>
  <c r="O3002" i="1"/>
  <c r="P3002" i="1"/>
  <c r="Q3002" i="1"/>
  <c r="R3002" i="1"/>
  <c r="M3003" i="1"/>
  <c r="N3003" i="1"/>
  <c r="O3003" i="1"/>
  <c r="P3003" i="1"/>
  <c r="Q3003" i="1"/>
  <c r="R3003" i="1"/>
  <c r="M3004" i="1"/>
  <c r="N3004" i="1"/>
  <c r="O3004" i="1"/>
  <c r="P3004" i="1"/>
  <c r="Q3004" i="1"/>
  <c r="R3004" i="1"/>
  <c r="M3005" i="1"/>
  <c r="N3005" i="1"/>
  <c r="O3005" i="1"/>
  <c r="P3005" i="1"/>
  <c r="Q3005" i="1"/>
  <c r="R3005" i="1"/>
  <c r="M3006" i="1"/>
  <c r="N3006" i="1"/>
  <c r="O3006" i="1"/>
  <c r="P3006" i="1"/>
  <c r="Q3006" i="1"/>
  <c r="R3006" i="1"/>
  <c r="M3007" i="1"/>
  <c r="N3007" i="1"/>
  <c r="O3007" i="1"/>
  <c r="P3007" i="1"/>
  <c r="Q3007" i="1"/>
  <c r="R3007" i="1"/>
  <c r="M3008" i="1"/>
  <c r="N3008" i="1"/>
  <c r="O3008" i="1"/>
  <c r="P3008" i="1"/>
  <c r="Q3008" i="1"/>
  <c r="R3008" i="1"/>
  <c r="M3009" i="1"/>
  <c r="N3009" i="1"/>
  <c r="O3009" i="1"/>
  <c r="P3009" i="1"/>
  <c r="Q3009" i="1"/>
  <c r="R3009" i="1"/>
  <c r="M3010" i="1"/>
  <c r="N3010" i="1"/>
  <c r="O3010" i="1"/>
  <c r="P3010" i="1"/>
  <c r="Q3010" i="1"/>
  <c r="R3010" i="1"/>
  <c r="M3011" i="1"/>
  <c r="N3011" i="1"/>
  <c r="O3011" i="1"/>
  <c r="P3011" i="1"/>
  <c r="Q3011" i="1"/>
  <c r="R3011" i="1"/>
  <c r="M3012" i="1"/>
  <c r="N3012" i="1"/>
  <c r="O3012" i="1"/>
  <c r="P3012" i="1"/>
  <c r="Q3012" i="1"/>
  <c r="R3012" i="1"/>
  <c r="M3013" i="1"/>
  <c r="N3013" i="1"/>
  <c r="O3013" i="1"/>
  <c r="P3013" i="1"/>
  <c r="Q3013" i="1"/>
  <c r="R3013" i="1"/>
  <c r="M3014" i="1"/>
  <c r="N3014" i="1"/>
  <c r="O3014" i="1"/>
  <c r="P3014" i="1"/>
  <c r="Q3014" i="1"/>
  <c r="R3014" i="1"/>
  <c r="M3015" i="1"/>
  <c r="N3015" i="1"/>
  <c r="O3015" i="1"/>
  <c r="P3015" i="1"/>
  <c r="Q3015" i="1"/>
  <c r="R3015" i="1"/>
  <c r="M3016" i="1"/>
  <c r="N3016" i="1"/>
  <c r="O3016" i="1"/>
  <c r="P3016" i="1"/>
  <c r="Q3016" i="1"/>
  <c r="R3016" i="1"/>
  <c r="M3017" i="1"/>
  <c r="N3017" i="1"/>
  <c r="O3017" i="1"/>
  <c r="P3017" i="1"/>
  <c r="Q3017" i="1"/>
  <c r="R3017" i="1"/>
  <c r="M3018" i="1"/>
  <c r="N3018" i="1"/>
  <c r="O3018" i="1"/>
  <c r="P3018" i="1"/>
  <c r="Q3018" i="1"/>
  <c r="R3018" i="1"/>
  <c r="M3019" i="1"/>
  <c r="N3019" i="1"/>
  <c r="O3019" i="1"/>
  <c r="P3019" i="1"/>
  <c r="Q3019" i="1"/>
  <c r="R3019" i="1"/>
  <c r="M3020" i="1"/>
  <c r="N3020" i="1"/>
  <c r="O3020" i="1"/>
  <c r="P3020" i="1"/>
  <c r="Q3020" i="1"/>
  <c r="R3020" i="1"/>
  <c r="M3021" i="1"/>
  <c r="N3021" i="1"/>
  <c r="O3021" i="1"/>
  <c r="P3021" i="1"/>
  <c r="Q3021" i="1"/>
  <c r="R3021" i="1"/>
  <c r="M3022" i="1"/>
  <c r="N3022" i="1"/>
  <c r="O3022" i="1"/>
  <c r="P3022" i="1"/>
  <c r="Q3022" i="1"/>
  <c r="R3022" i="1"/>
  <c r="M3023" i="1"/>
  <c r="N3023" i="1"/>
  <c r="O3023" i="1"/>
  <c r="P3023" i="1"/>
  <c r="Q3023" i="1"/>
  <c r="R3023" i="1"/>
  <c r="M3024" i="1"/>
  <c r="N3024" i="1"/>
  <c r="O3024" i="1"/>
  <c r="P3024" i="1"/>
  <c r="Q3024" i="1"/>
  <c r="R3024" i="1"/>
  <c r="M3025" i="1"/>
  <c r="N3025" i="1"/>
  <c r="O3025" i="1"/>
  <c r="P3025" i="1"/>
  <c r="Q3025" i="1"/>
  <c r="R3025" i="1"/>
  <c r="M3026" i="1"/>
  <c r="N3026" i="1"/>
  <c r="O3026" i="1"/>
  <c r="P3026" i="1"/>
  <c r="Q3026" i="1"/>
  <c r="R3026" i="1"/>
  <c r="M3027" i="1"/>
  <c r="N3027" i="1"/>
  <c r="O3027" i="1"/>
  <c r="P3027" i="1"/>
  <c r="Q3027" i="1"/>
  <c r="R3027" i="1"/>
  <c r="M3028" i="1"/>
  <c r="N3028" i="1"/>
  <c r="O3028" i="1"/>
  <c r="P3028" i="1"/>
  <c r="Q3028" i="1"/>
  <c r="R3028" i="1"/>
  <c r="M3029" i="1"/>
  <c r="N3029" i="1"/>
  <c r="O3029" i="1"/>
  <c r="P3029" i="1"/>
  <c r="Q3029" i="1"/>
  <c r="R3029" i="1"/>
  <c r="M3030" i="1"/>
  <c r="N3030" i="1"/>
  <c r="O3030" i="1"/>
  <c r="P3030" i="1"/>
  <c r="Q3030" i="1"/>
  <c r="R3030" i="1"/>
  <c r="M3031" i="1"/>
  <c r="N3031" i="1"/>
  <c r="O3031" i="1"/>
  <c r="P3031" i="1"/>
  <c r="Q3031" i="1"/>
  <c r="R3031" i="1"/>
  <c r="M3032" i="1"/>
  <c r="N3032" i="1"/>
  <c r="O3032" i="1"/>
  <c r="P3032" i="1"/>
  <c r="Q3032" i="1"/>
  <c r="R3032" i="1"/>
  <c r="M3033" i="1"/>
  <c r="N3033" i="1"/>
  <c r="O3033" i="1"/>
  <c r="P3033" i="1"/>
  <c r="Q3033" i="1"/>
  <c r="R3033" i="1"/>
  <c r="M3034" i="1"/>
  <c r="N3034" i="1"/>
  <c r="O3034" i="1"/>
  <c r="P3034" i="1"/>
  <c r="Q3034" i="1"/>
  <c r="R3034" i="1"/>
  <c r="M3035" i="1"/>
  <c r="N3035" i="1"/>
  <c r="O3035" i="1"/>
  <c r="P3035" i="1"/>
  <c r="Q3035" i="1"/>
  <c r="R3035" i="1"/>
  <c r="M3036" i="1"/>
  <c r="N3036" i="1"/>
  <c r="O3036" i="1"/>
  <c r="P3036" i="1"/>
  <c r="Q3036" i="1"/>
  <c r="R3036" i="1"/>
  <c r="M3037" i="1"/>
  <c r="N3037" i="1"/>
  <c r="O3037" i="1"/>
  <c r="P3037" i="1"/>
  <c r="Q3037" i="1"/>
  <c r="R3037" i="1"/>
  <c r="M3038" i="1"/>
  <c r="N3038" i="1"/>
  <c r="O3038" i="1"/>
  <c r="P3038" i="1"/>
  <c r="Q3038" i="1"/>
  <c r="R3038" i="1"/>
  <c r="M3039" i="1"/>
  <c r="N3039" i="1"/>
  <c r="O3039" i="1"/>
  <c r="P3039" i="1"/>
  <c r="Q3039" i="1"/>
  <c r="R3039" i="1"/>
  <c r="M3040" i="1"/>
  <c r="N3040" i="1"/>
  <c r="O3040" i="1"/>
  <c r="P3040" i="1"/>
  <c r="Q3040" i="1"/>
  <c r="R3040" i="1"/>
  <c r="M3041" i="1"/>
  <c r="N3041" i="1"/>
  <c r="O3041" i="1"/>
  <c r="P3041" i="1"/>
  <c r="Q3041" i="1"/>
  <c r="R3041" i="1"/>
  <c r="M3042" i="1"/>
  <c r="N3042" i="1"/>
  <c r="O3042" i="1"/>
  <c r="P3042" i="1"/>
  <c r="Q3042" i="1"/>
  <c r="R3042" i="1"/>
  <c r="M3043" i="1"/>
  <c r="N3043" i="1"/>
  <c r="O3043" i="1"/>
  <c r="P3043" i="1"/>
  <c r="Q3043" i="1"/>
  <c r="R3043" i="1"/>
  <c r="M3044" i="1"/>
  <c r="N3044" i="1"/>
  <c r="O3044" i="1"/>
  <c r="P3044" i="1"/>
  <c r="Q3044" i="1"/>
  <c r="R3044" i="1"/>
  <c r="M3045" i="1"/>
  <c r="N3045" i="1"/>
  <c r="O3045" i="1"/>
  <c r="P3045" i="1"/>
  <c r="Q3045" i="1"/>
  <c r="R3045" i="1"/>
  <c r="M3046" i="1"/>
  <c r="N3046" i="1"/>
  <c r="O3046" i="1"/>
  <c r="P3046" i="1"/>
  <c r="Q3046" i="1"/>
  <c r="R3046" i="1"/>
  <c r="M3047" i="1"/>
  <c r="N3047" i="1"/>
  <c r="O3047" i="1"/>
  <c r="P3047" i="1"/>
  <c r="Q3047" i="1"/>
  <c r="R3047" i="1"/>
  <c r="M3048" i="1"/>
  <c r="N3048" i="1"/>
  <c r="O3048" i="1"/>
  <c r="P3048" i="1"/>
  <c r="Q3048" i="1"/>
  <c r="R3048" i="1"/>
  <c r="M3049" i="1"/>
  <c r="N3049" i="1"/>
  <c r="O3049" i="1"/>
  <c r="P3049" i="1"/>
  <c r="Q3049" i="1"/>
  <c r="R3049" i="1"/>
  <c r="M3050" i="1"/>
  <c r="N3050" i="1"/>
  <c r="O3050" i="1"/>
  <c r="P3050" i="1"/>
  <c r="Q3050" i="1"/>
  <c r="R3050" i="1"/>
  <c r="M3051" i="1"/>
  <c r="N3051" i="1"/>
  <c r="O3051" i="1"/>
  <c r="P3051" i="1"/>
  <c r="Q3051" i="1"/>
  <c r="R3051" i="1"/>
  <c r="M3052" i="1"/>
  <c r="N3052" i="1"/>
  <c r="O3052" i="1"/>
  <c r="P3052" i="1"/>
  <c r="Q3052" i="1"/>
  <c r="R3052" i="1"/>
  <c r="M3053" i="1"/>
  <c r="N3053" i="1"/>
  <c r="O3053" i="1"/>
  <c r="P3053" i="1"/>
  <c r="Q3053" i="1"/>
  <c r="R3053" i="1"/>
  <c r="M3054" i="1"/>
  <c r="N3054" i="1"/>
  <c r="O3054" i="1"/>
  <c r="P3054" i="1"/>
  <c r="Q3054" i="1"/>
  <c r="R3054" i="1"/>
  <c r="M3055" i="1"/>
  <c r="N3055" i="1"/>
  <c r="O3055" i="1"/>
  <c r="P3055" i="1"/>
  <c r="Q3055" i="1"/>
  <c r="R3055" i="1"/>
  <c r="M3056" i="1"/>
  <c r="N3056" i="1"/>
  <c r="O3056" i="1"/>
  <c r="P3056" i="1"/>
  <c r="Q3056" i="1"/>
  <c r="R3056" i="1"/>
  <c r="M3057" i="1"/>
  <c r="N3057" i="1"/>
  <c r="O3057" i="1"/>
  <c r="P3057" i="1"/>
  <c r="Q3057" i="1"/>
  <c r="R3057" i="1"/>
  <c r="M3058" i="1"/>
  <c r="N3058" i="1"/>
  <c r="O3058" i="1"/>
  <c r="P3058" i="1"/>
  <c r="Q3058" i="1"/>
  <c r="R3058" i="1"/>
  <c r="M3059" i="1"/>
  <c r="N3059" i="1"/>
  <c r="O3059" i="1"/>
  <c r="P3059" i="1"/>
  <c r="Q3059" i="1"/>
  <c r="R3059" i="1"/>
  <c r="M3060" i="1"/>
  <c r="N3060" i="1"/>
  <c r="O3060" i="1"/>
  <c r="P3060" i="1"/>
  <c r="Q3060" i="1"/>
  <c r="R3060" i="1"/>
  <c r="M3061" i="1"/>
  <c r="N3061" i="1"/>
  <c r="O3061" i="1"/>
  <c r="P3061" i="1"/>
  <c r="Q3061" i="1"/>
  <c r="R3061" i="1"/>
  <c r="M3062" i="1"/>
  <c r="N3062" i="1"/>
  <c r="O3062" i="1"/>
  <c r="P3062" i="1"/>
  <c r="Q3062" i="1"/>
  <c r="R3062" i="1"/>
  <c r="M3063" i="1"/>
  <c r="N3063" i="1"/>
  <c r="O3063" i="1"/>
  <c r="P3063" i="1"/>
  <c r="Q3063" i="1"/>
  <c r="R3063" i="1"/>
  <c r="M3064" i="1"/>
  <c r="N3064" i="1"/>
  <c r="O3064" i="1"/>
  <c r="P3064" i="1"/>
  <c r="Q3064" i="1"/>
  <c r="R3064" i="1"/>
  <c r="M3065" i="1"/>
  <c r="N3065" i="1"/>
  <c r="O3065" i="1"/>
  <c r="P3065" i="1"/>
  <c r="Q3065" i="1"/>
  <c r="R3065" i="1"/>
  <c r="M3066" i="1"/>
  <c r="N3066" i="1"/>
  <c r="O3066" i="1"/>
  <c r="P3066" i="1"/>
  <c r="Q3066" i="1"/>
  <c r="R3066" i="1"/>
  <c r="M3067" i="1"/>
  <c r="N3067" i="1"/>
  <c r="O3067" i="1"/>
  <c r="P3067" i="1"/>
  <c r="Q3067" i="1"/>
  <c r="R3067" i="1"/>
  <c r="M3068" i="1"/>
  <c r="N3068" i="1"/>
  <c r="O3068" i="1"/>
  <c r="P3068" i="1"/>
  <c r="Q3068" i="1"/>
  <c r="R3068" i="1"/>
  <c r="M3069" i="1"/>
  <c r="N3069" i="1"/>
  <c r="O3069" i="1"/>
  <c r="P3069" i="1"/>
  <c r="Q3069" i="1"/>
  <c r="R3069" i="1"/>
  <c r="M3070" i="1"/>
  <c r="N3070" i="1"/>
  <c r="O3070" i="1"/>
  <c r="P3070" i="1"/>
  <c r="Q3070" i="1"/>
  <c r="R3070" i="1"/>
  <c r="M3071" i="1"/>
  <c r="N3071" i="1"/>
  <c r="O3071" i="1"/>
  <c r="P3071" i="1"/>
  <c r="Q3071" i="1"/>
  <c r="R3071" i="1"/>
  <c r="M3072" i="1"/>
  <c r="N3072" i="1"/>
  <c r="O3072" i="1"/>
  <c r="P3072" i="1"/>
  <c r="Q3072" i="1"/>
  <c r="R3072" i="1"/>
  <c r="M3073" i="1"/>
  <c r="N3073" i="1"/>
  <c r="O3073" i="1"/>
  <c r="P3073" i="1"/>
  <c r="Q3073" i="1"/>
  <c r="R3073" i="1"/>
  <c r="M3074" i="1"/>
  <c r="N3074" i="1"/>
  <c r="O3074" i="1"/>
  <c r="P3074" i="1"/>
  <c r="Q3074" i="1"/>
  <c r="R3074" i="1"/>
  <c r="M3075" i="1"/>
  <c r="N3075" i="1"/>
  <c r="O3075" i="1"/>
  <c r="P3075" i="1"/>
  <c r="Q3075" i="1"/>
  <c r="R3075" i="1"/>
  <c r="M3076" i="1"/>
  <c r="N3076" i="1"/>
  <c r="O3076" i="1"/>
  <c r="P3076" i="1"/>
  <c r="Q3076" i="1"/>
  <c r="R3076" i="1"/>
  <c r="M3077" i="1"/>
  <c r="N3077" i="1"/>
  <c r="O3077" i="1"/>
  <c r="P3077" i="1"/>
  <c r="Q3077" i="1"/>
  <c r="R3077" i="1"/>
  <c r="M3078" i="1"/>
  <c r="N3078" i="1"/>
  <c r="O3078" i="1"/>
  <c r="P3078" i="1"/>
  <c r="Q3078" i="1"/>
  <c r="R3078" i="1"/>
  <c r="M3079" i="1"/>
  <c r="N3079" i="1"/>
  <c r="O3079" i="1"/>
  <c r="P3079" i="1"/>
  <c r="Q3079" i="1"/>
  <c r="R3079" i="1"/>
  <c r="M3080" i="1"/>
  <c r="N3080" i="1"/>
  <c r="O3080" i="1"/>
  <c r="P3080" i="1"/>
  <c r="Q3080" i="1"/>
  <c r="R3080" i="1"/>
  <c r="M3081" i="1"/>
  <c r="N3081" i="1"/>
  <c r="O3081" i="1"/>
  <c r="P3081" i="1"/>
  <c r="Q3081" i="1"/>
  <c r="R3081" i="1"/>
  <c r="M3082" i="1"/>
  <c r="N3082" i="1"/>
  <c r="O3082" i="1"/>
  <c r="P3082" i="1"/>
  <c r="Q3082" i="1"/>
  <c r="R3082" i="1"/>
  <c r="M3083" i="1"/>
  <c r="N3083" i="1"/>
  <c r="O3083" i="1"/>
  <c r="P3083" i="1"/>
  <c r="Q3083" i="1"/>
  <c r="R3083" i="1"/>
  <c r="M3084" i="1"/>
  <c r="N3084" i="1"/>
  <c r="O3084" i="1"/>
  <c r="P3084" i="1"/>
  <c r="Q3084" i="1"/>
  <c r="R3084" i="1"/>
  <c r="M3085" i="1"/>
  <c r="N3085" i="1"/>
  <c r="O3085" i="1"/>
  <c r="P3085" i="1"/>
  <c r="Q3085" i="1"/>
  <c r="R3085" i="1"/>
  <c r="M3086" i="1"/>
  <c r="N3086" i="1"/>
  <c r="O3086" i="1"/>
  <c r="P3086" i="1"/>
  <c r="Q3086" i="1"/>
  <c r="R3086" i="1"/>
  <c r="M3087" i="1"/>
  <c r="N3087" i="1"/>
  <c r="O3087" i="1"/>
  <c r="P3087" i="1"/>
  <c r="Q3087" i="1"/>
  <c r="R3087" i="1"/>
  <c r="M3088" i="1"/>
  <c r="N3088" i="1"/>
  <c r="O3088" i="1"/>
  <c r="P3088" i="1"/>
  <c r="Q3088" i="1"/>
  <c r="R3088" i="1"/>
  <c r="M3089" i="1"/>
  <c r="N3089" i="1"/>
  <c r="O3089" i="1"/>
  <c r="P3089" i="1"/>
  <c r="Q3089" i="1"/>
  <c r="R3089" i="1"/>
  <c r="M3090" i="1"/>
  <c r="N3090" i="1"/>
  <c r="O3090" i="1"/>
  <c r="P3090" i="1"/>
  <c r="Q3090" i="1"/>
  <c r="R3090" i="1"/>
  <c r="M3091" i="1"/>
  <c r="N3091" i="1"/>
  <c r="O3091" i="1"/>
  <c r="P3091" i="1"/>
  <c r="Q3091" i="1"/>
  <c r="R3091" i="1"/>
  <c r="M3092" i="1"/>
  <c r="N3092" i="1"/>
  <c r="O3092" i="1"/>
  <c r="P3092" i="1"/>
  <c r="Q3092" i="1"/>
  <c r="R3092" i="1"/>
  <c r="M3093" i="1"/>
  <c r="N3093" i="1"/>
  <c r="O3093" i="1"/>
  <c r="P3093" i="1"/>
  <c r="Q3093" i="1"/>
  <c r="R3093" i="1"/>
  <c r="M3094" i="1"/>
  <c r="N3094" i="1"/>
  <c r="O3094" i="1"/>
  <c r="P3094" i="1"/>
  <c r="Q3094" i="1"/>
  <c r="R3094" i="1"/>
  <c r="M3095" i="1"/>
  <c r="N3095" i="1"/>
  <c r="O3095" i="1"/>
  <c r="P3095" i="1"/>
  <c r="Q3095" i="1"/>
  <c r="R3095" i="1"/>
  <c r="M3096" i="1"/>
  <c r="N3096" i="1"/>
  <c r="O3096" i="1"/>
  <c r="P3096" i="1"/>
  <c r="Q3096" i="1"/>
  <c r="R3096" i="1"/>
  <c r="M3097" i="1"/>
  <c r="N3097" i="1"/>
  <c r="O3097" i="1"/>
  <c r="P3097" i="1"/>
  <c r="Q3097" i="1"/>
  <c r="R3097" i="1"/>
  <c r="M3098" i="1"/>
  <c r="N3098" i="1"/>
  <c r="O3098" i="1"/>
  <c r="P3098" i="1"/>
  <c r="Q3098" i="1"/>
  <c r="R3098" i="1"/>
  <c r="M3099" i="1"/>
  <c r="N3099" i="1"/>
  <c r="O3099" i="1"/>
  <c r="P3099" i="1"/>
  <c r="Q3099" i="1"/>
  <c r="R3099" i="1"/>
  <c r="M3100" i="1"/>
  <c r="N3100" i="1"/>
  <c r="O3100" i="1"/>
  <c r="P3100" i="1"/>
  <c r="Q3100" i="1"/>
  <c r="R3100" i="1"/>
  <c r="M3101" i="1"/>
  <c r="N3101" i="1"/>
  <c r="O3101" i="1"/>
  <c r="P3101" i="1"/>
  <c r="Q3101" i="1"/>
  <c r="R3101" i="1"/>
  <c r="M3102" i="1"/>
  <c r="N3102" i="1"/>
  <c r="O3102" i="1"/>
  <c r="P3102" i="1"/>
  <c r="Q3102" i="1"/>
  <c r="R3102" i="1"/>
  <c r="M3103" i="1"/>
  <c r="N3103" i="1"/>
  <c r="O3103" i="1"/>
  <c r="P3103" i="1"/>
  <c r="Q3103" i="1"/>
  <c r="R3103" i="1"/>
  <c r="M3104" i="1"/>
  <c r="N3104" i="1"/>
  <c r="O3104" i="1"/>
  <c r="P3104" i="1"/>
  <c r="Q3104" i="1"/>
  <c r="R3104" i="1"/>
  <c r="M3105" i="1"/>
  <c r="N3105" i="1"/>
  <c r="O3105" i="1"/>
  <c r="P3105" i="1"/>
  <c r="Q3105" i="1"/>
  <c r="R3105" i="1"/>
  <c r="M3106" i="1"/>
  <c r="N3106" i="1"/>
  <c r="O3106" i="1"/>
  <c r="P3106" i="1"/>
  <c r="Q3106" i="1"/>
  <c r="R3106" i="1"/>
  <c r="M3107" i="1"/>
  <c r="N3107" i="1"/>
  <c r="O3107" i="1"/>
  <c r="P3107" i="1"/>
  <c r="Q3107" i="1"/>
  <c r="R3107" i="1"/>
  <c r="M3108" i="1"/>
  <c r="N3108" i="1"/>
  <c r="O3108" i="1"/>
  <c r="P3108" i="1"/>
  <c r="Q3108" i="1"/>
  <c r="R3108" i="1"/>
  <c r="M3109" i="1"/>
  <c r="N3109" i="1"/>
  <c r="O3109" i="1"/>
  <c r="P3109" i="1"/>
  <c r="Q3109" i="1"/>
  <c r="R3109" i="1"/>
  <c r="M3110" i="1"/>
  <c r="N3110" i="1"/>
  <c r="O3110" i="1"/>
  <c r="P3110" i="1"/>
  <c r="Q3110" i="1"/>
  <c r="R3110" i="1"/>
  <c r="M3111" i="1"/>
  <c r="N3111" i="1"/>
  <c r="O3111" i="1"/>
  <c r="P3111" i="1"/>
  <c r="Q3111" i="1"/>
  <c r="R3111" i="1"/>
  <c r="M3112" i="1"/>
  <c r="N3112" i="1"/>
  <c r="O3112" i="1"/>
  <c r="P3112" i="1"/>
  <c r="Q3112" i="1"/>
  <c r="R3112" i="1"/>
  <c r="M3113" i="1"/>
  <c r="N3113" i="1"/>
  <c r="O3113" i="1"/>
  <c r="P3113" i="1"/>
  <c r="Q3113" i="1"/>
  <c r="R3113" i="1"/>
  <c r="M3114" i="1"/>
  <c r="N3114" i="1"/>
  <c r="O3114" i="1"/>
  <c r="P3114" i="1"/>
  <c r="Q3114" i="1"/>
  <c r="R3114" i="1"/>
  <c r="M3115" i="1"/>
  <c r="N3115" i="1"/>
  <c r="O3115" i="1"/>
  <c r="P3115" i="1"/>
  <c r="Q3115" i="1"/>
  <c r="R3115" i="1"/>
  <c r="M3116" i="1"/>
  <c r="N3116" i="1"/>
  <c r="O3116" i="1"/>
  <c r="P3116" i="1"/>
  <c r="Q3116" i="1"/>
  <c r="R3116" i="1"/>
  <c r="M3117" i="1"/>
  <c r="N3117" i="1"/>
  <c r="O3117" i="1"/>
  <c r="P3117" i="1"/>
  <c r="Q3117" i="1"/>
  <c r="R3117" i="1"/>
  <c r="M3118" i="1"/>
  <c r="N3118" i="1"/>
  <c r="O3118" i="1"/>
  <c r="P3118" i="1"/>
  <c r="Q3118" i="1"/>
  <c r="R3118" i="1"/>
  <c r="M3119" i="1"/>
  <c r="N3119" i="1"/>
  <c r="O3119" i="1"/>
  <c r="P3119" i="1"/>
  <c r="Q3119" i="1"/>
  <c r="R3119" i="1"/>
  <c r="M3120" i="1"/>
  <c r="N3120" i="1"/>
  <c r="O3120" i="1"/>
  <c r="P3120" i="1"/>
  <c r="Q3120" i="1"/>
  <c r="R3120" i="1"/>
  <c r="M3121" i="1"/>
  <c r="N3121" i="1"/>
  <c r="O3121" i="1"/>
  <c r="P3121" i="1"/>
  <c r="Q3121" i="1"/>
  <c r="R3121" i="1"/>
  <c r="M3122" i="1"/>
  <c r="N3122" i="1"/>
  <c r="O3122" i="1"/>
  <c r="P3122" i="1"/>
  <c r="Q3122" i="1"/>
  <c r="R3122" i="1"/>
  <c r="M3123" i="1"/>
  <c r="N3123" i="1"/>
  <c r="O3123" i="1"/>
  <c r="P3123" i="1"/>
  <c r="Q3123" i="1"/>
  <c r="R3123" i="1"/>
  <c r="M3124" i="1"/>
  <c r="N3124" i="1"/>
  <c r="O3124" i="1"/>
  <c r="P3124" i="1"/>
  <c r="Q3124" i="1"/>
  <c r="R3124" i="1"/>
  <c r="M3125" i="1"/>
  <c r="N3125" i="1"/>
  <c r="O3125" i="1"/>
  <c r="P3125" i="1"/>
  <c r="Q3125" i="1"/>
  <c r="R3125" i="1"/>
  <c r="M3126" i="1"/>
  <c r="N3126" i="1"/>
  <c r="O3126" i="1"/>
  <c r="P3126" i="1"/>
  <c r="Q3126" i="1"/>
  <c r="R3126" i="1"/>
  <c r="M3127" i="1"/>
  <c r="N3127" i="1"/>
  <c r="O3127" i="1"/>
  <c r="P3127" i="1"/>
  <c r="Q3127" i="1"/>
  <c r="R3127" i="1"/>
  <c r="M3128" i="1"/>
  <c r="N3128" i="1"/>
  <c r="O3128" i="1"/>
  <c r="P3128" i="1"/>
  <c r="Q3128" i="1"/>
  <c r="R3128" i="1"/>
  <c r="M3129" i="1"/>
  <c r="N3129" i="1"/>
  <c r="O3129" i="1"/>
  <c r="P3129" i="1"/>
  <c r="Q3129" i="1"/>
  <c r="R3129" i="1"/>
  <c r="M3130" i="1"/>
  <c r="N3130" i="1"/>
  <c r="O3130" i="1"/>
  <c r="P3130" i="1"/>
  <c r="Q3130" i="1"/>
  <c r="R3130" i="1"/>
  <c r="M3131" i="1"/>
  <c r="N3131" i="1"/>
  <c r="O3131" i="1"/>
  <c r="P3131" i="1"/>
  <c r="Q3131" i="1"/>
  <c r="R3131" i="1"/>
  <c r="M3132" i="1"/>
  <c r="N3132" i="1"/>
  <c r="O3132" i="1"/>
  <c r="P3132" i="1"/>
  <c r="Q3132" i="1"/>
  <c r="R3132" i="1"/>
  <c r="M3133" i="1"/>
  <c r="N3133" i="1"/>
  <c r="O3133" i="1"/>
  <c r="P3133" i="1"/>
  <c r="Q3133" i="1"/>
  <c r="R3133" i="1"/>
  <c r="M3134" i="1"/>
  <c r="N3134" i="1"/>
  <c r="O3134" i="1"/>
  <c r="P3134" i="1"/>
  <c r="Q3134" i="1"/>
  <c r="R3134" i="1"/>
  <c r="M3135" i="1"/>
  <c r="N3135" i="1"/>
  <c r="O3135" i="1"/>
  <c r="P3135" i="1"/>
  <c r="Q3135" i="1"/>
  <c r="R3135" i="1"/>
  <c r="M3136" i="1"/>
  <c r="N3136" i="1"/>
  <c r="O3136" i="1"/>
  <c r="P3136" i="1"/>
  <c r="Q3136" i="1"/>
  <c r="R3136" i="1"/>
  <c r="M3137" i="1"/>
  <c r="N3137" i="1"/>
  <c r="O3137" i="1"/>
  <c r="P3137" i="1"/>
  <c r="Q3137" i="1"/>
  <c r="R3137" i="1"/>
  <c r="M3138" i="1"/>
  <c r="N3138" i="1"/>
  <c r="O3138" i="1"/>
  <c r="P3138" i="1"/>
  <c r="Q3138" i="1"/>
  <c r="R3138" i="1"/>
  <c r="M3139" i="1"/>
  <c r="N3139" i="1"/>
  <c r="O3139" i="1"/>
  <c r="P3139" i="1"/>
  <c r="Q3139" i="1"/>
  <c r="R3139" i="1"/>
  <c r="M3140" i="1"/>
  <c r="N3140" i="1"/>
  <c r="O3140" i="1"/>
  <c r="P3140" i="1"/>
  <c r="Q3140" i="1"/>
  <c r="R3140" i="1"/>
  <c r="M3141" i="1"/>
  <c r="N3141" i="1"/>
  <c r="O3141" i="1"/>
  <c r="P3141" i="1"/>
  <c r="Q3141" i="1"/>
  <c r="R3141" i="1"/>
  <c r="M3142" i="1"/>
  <c r="N3142" i="1"/>
  <c r="O3142" i="1"/>
  <c r="P3142" i="1"/>
  <c r="Q3142" i="1"/>
  <c r="R3142" i="1"/>
  <c r="M3143" i="1"/>
  <c r="N3143" i="1"/>
  <c r="O3143" i="1"/>
  <c r="P3143" i="1"/>
  <c r="Q3143" i="1"/>
  <c r="R3143" i="1"/>
  <c r="M3144" i="1"/>
  <c r="N3144" i="1"/>
  <c r="O3144" i="1"/>
  <c r="P3144" i="1"/>
  <c r="Q3144" i="1"/>
  <c r="R3144" i="1"/>
  <c r="M2" i="1"/>
  <c r="N2" i="1"/>
  <c r="O2" i="1"/>
  <c r="P2" i="1"/>
  <c r="Q2" i="1"/>
  <c r="R2" i="1"/>
  <c r="H20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2" i="1"/>
</calcChain>
</file>

<file path=xl/connections.xml><?xml version="1.0" encoding="utf-8"?>
<connections xmlns="http://schemas.openxmlformats.org/spreadsheetml/2006/main">
  <connection id="1" name="fips" type="6" refreshedVersion="0" background="1" saveData="1">
    <textPr fileType="mac" sourceFile="/Users/ben-tanen/Google Drive/Projects/bt-website/code/projects/fivethirtyeight-partisan-nfl/data/fips.txt" comma="1">
      <textFields count="5">
        <textField/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<sst xmlns="http://schemas.openxmlformats.org/spreadsheetml/2006/main" count="55706" uniqueCount="7964">
  <si>
    <t>240</t>
  </si>
  <si>
    <t>261</t>
  </si>
  <si>
    <t>State</t>
  </si>
  <si>
    <t>County Name</t>
  </si>
  <si>
    <t>Alabama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</si>
  <si>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</si>
  <si>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</si>
  <si>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</si>
  <si>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</si>
  <si>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</si>
  <si>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</si>
  <si>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</si>
  <si>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</si>
  <si>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</si>
  <si>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</si>
  <si>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</si>
  <si>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</si>
  <si>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</si>
  <si>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</si>
  <si>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</si>
  <si>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</si>
  <si>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</si>
  <si>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</si>
  <si>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</si>
  <si>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</si>
  <si>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</si>
  <si>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</si>
  <si>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</si>
  <si>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</si>
  <si>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</si>
  <si>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</si>
  <si>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</si>
  <si>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</si>
  <si>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</si>
  <si>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</si>
  <si>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</si>
  <si>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</si>
  <si>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</si>
  <si>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</si>
  <si>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</si>
  <si>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</si>
  <si>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</si>
  <si>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</si>
  <si>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</si>
  <si>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</si>
  <si>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</si>
  <si>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</si>
  <si>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</si>
  <si>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</si>
  <si>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</si>
  <si>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</si>
  <si>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</si>
  <si>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</si>
  <si>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</si>
  <si>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</si>
  <si>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</si>
  <si>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</si>
  <si>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</si>
  <si>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</si>
  <si>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</si>
  <si>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</si>
  <si>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</si>
  <si>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</si>
  <si>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</si>
  <si>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</si>
  <si>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</si>
  <si>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</si>
  <si>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</si>
  <si>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</si>
  <si>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</si>
  <si>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Washington</t>
  </si>
  <si>
    <t>129</t>
  </si>
  <si>
    <t>131</t>
  </si>
  <si>
    <t>133</t>
  </si>
  <si>
    <t>Alaska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</si>
  <si>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</si>
  <si>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</si>
  <si>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</si>
  <si>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</si>
  <si>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</si>
  <si>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</si>
  <si>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</si>
  <si>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</si>
  <si>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</si>
  <si>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</si>
  <si>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</si>
  <si>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</si>
  <si>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</si>
  <si>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</si>
  <si>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</si>
  <si>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</si>
  <si>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</si>
  <si>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</si>
  <si>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</si>
  <si>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</si>
  <si>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232</t>
  </si>
  <si>
    <t>153</t>
  </si>
  <si>
    <t>155</t>
  </si>
  <si>
    <t>157</t>
  </si>
  <si>
    <t>159</t>
  </si>
  <si>
    <t>161</t>
  </si>
  <si>
    <t>163</t>
  </si>
  <si>
    <t>165</t>
  </si>
  <si>
    <t>167</t>
  </si>
  <si>
    <t>280</t>
  </si>
  <si>
    <t>282</t>
  </si>
  <si>
    <t>290</t>
  </si>
  <si>
    <t>Arizona</t>
  </si>
  <si>
    <t>04</t>
  </si>
  <si>
    <t>012</t>
  </si>
  <si>
    <t>Arkansas</t>
  </si>
  <si>
    <t>05</t>
  </si>
  <si>
    <t>Mississippi</t>
  </si>
  <si>
    <t>Nevada</t>
  </si>
  <si>
    <t>135</t>
  </si>
  <si>
    <t>137</t>
  </si>
  <si>
    <t>139</t>
  </si>
  <si>
    <t>141</t>
  </si>
  <si>
    <t>143</t>
  </si>
  <si>
    <t>145</t>
  </si>
  <si>
    <t>147</t>
  </si>
  <si>
    <t>149</t>
  </si>
  <si>
    <t>California</t>
  </si>
  <si>
    <t>06</t>
  </si>
  <si>
    <t>Colorado</t>
  </si>
  <si>
    <t>08</t>
  </si>
  <si>
    <t>014</t>
  </si>
  <si>
    <t>Connecticut</t>
  </si>
  <si>
    <t>09</t>
  </si>
  <si>
    <t>Delaware</t>
  </si>
  <si>
    <t>10</t>
  </si>
  <si>
    <t>District of Columbia</t>
  </si>
  <si>
    <t>11</t>
  </si>
  <si>
    <t>Florida</t>
  </si>
  <si>
    <t>12</t>
  </si>
  <si>
    <t>086</t>
  </si>
  <si>
    <t>Georgia</t>
  </si>
  <si>
    <t>13</t>
  </si>
  <si>
    <t>151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</si>
  <si>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</si>
  <si>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</si>
  <si>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</si>
  <si>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</si>
  <si>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</si>
  <si>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</si>
  <si>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</si>
  <si>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</si>
  <si>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</si>
  <si>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</si>
  <si>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</si>
  <si>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</si>
  <si>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</si>
  <si>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</si>
  <si>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</si>
  <si>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</si>
  <si>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</si>
  <si>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</si>
  <si>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</si>
  <si>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</si>
  <si>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</si>
  <si>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</si>
  <si>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</si>
  <si>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</si>
  <si>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</si>
  <si>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</si>
  <si>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</si>
  <si>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</si>
  <si>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</si>
  <si>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</si>
  <si>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</si>
  <si>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</si>
  <si>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</si>
  <si>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</si>
  <si>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</si>
  <si>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</si>
  <si>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</si>
  <si>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</si>
  <si>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</si>
  <si>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</si>
  <si>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</si>
  <si>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</si>
  <si>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</si>
  <si>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</si>
  <si>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</si>
  <si>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</si>
  <si>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</si>
  <si>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</si>
  <si>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</si>
  <si>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</si>
  <si>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</si>
  <si>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</si>
  <si>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</si>
  <si>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</si>
  <si>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</si>
  <si>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</si>
  <si>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</si>
  <si>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</si>
  <si>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</si>
  <si>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</si>
  <si>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</si>
  <si>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</si>
  <si>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</si>
  <si>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</si>
  <si>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</si>
  <si>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</si>
  <si>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</si>
  <si>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</si>
  <si>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</si>
  <si>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</si>
  <si>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</si>
  <si>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</si>
  <si>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</si>
  <si>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Hawaii</t>
  </si>
  <si>
    <t>15</t>
  </si>
  <si>
    <t>Idaho</t>
  </si>
  <si>
    <t>16</t>
  </si>
  <si>
    <t>Illinois</t>
  </si>
  <si>
    <t>17</t>
  </si>
  <si>
    <t>Clinton</t>
  </si>
  <si>
    <t>Michigan</t>
  </si>
  <si>
    <t>26</t>
  </si>
  <si>
    <t>203</t>
  </si>
  <si>
    <t>Indiana</t>
  </si>
  <si>
    <t>18</t>
  </si>
  <si>
    <t>Ohio</t>
  </si>
  <si>
    <t>Iowa</t>
  </si>
  <si>
    <t>19</t>
  </si>
  <si>
    <t>Kansas</t>
  </si>
  <si>
    <t>20</t>
  </si>
  <si>
    <t>Missouri</t>
  </si>
  <si>
    <t>29</t>
  </si>
  <si>
    <t>Kentucky</t>
  </si>
  <si>
    <t>21</t>
  </si>
  <si>
    <t>Louisiana</t>
  </si>
  <si>
    <t>22</t>
  </si>
  <si>
    <t>Maine</t>
  </si>
  <si>
    <t>23</t>
  </si>
  <si>
    <t>Maryland</t>
  </si>
  <si>
    <t>24</t>
  </si>
  <si>
    <t>510</t>
  </si>
  <si>
    <t>Massachusetts</t>
  </si>
  <si>
    <t>25</t>
  </si>
  <si>
    <t>028</t>
  </si>
  <si>
    <t>Minnesota</t>
  </si>
  <si>
    <t>27</t>
  </si>
  <si>
    <t>28</t>
  </si>
  <si>
    <t>Oregon</t>
  </si>
  <si>
    <t>186</t>
  </si>
  <si>
    <t>Texas</t>
  </si>
  <si>
    <t>Montana</t>
  </si>
  <si>
    <t>30</t>
  </si>
  <si>
    <t>Nebraska</t>
  </si>
  <si>
    <t>31</t>
  </si>
  <si>
    <t>32</t>
  </si>
  <si>
    <t>Carson City</t>
  </si>
  <si>
    <t>New Hampshire</t>
  </si>
  <si>
    <t>33</t>
  </si>
  <si>
    <t>New Jersey</t>
  </si>
  <si>
    <t>34</t>
  </si>
  <si>
    <t>New Mexico</t>
  </si>
  <si>
    <t>35</t>
  </si>
  <si>
    <t>006</t>
  </si>
  <si>
    <t>New York</t>
  </si>
  <si>
    <t>36</t>
  </si>
  <si>
    <t>Wyoming</t>
  </si>
  <si>
    <t>North Carolina</t>
  </si>
  <si>
    <t>37</t>
  </si>
  <si>
    <t>North Dakota</t>
  </si>
  <si>
    <t>38</t>
  </si>
  <si>
    <t>39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</si>
  <si>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</si>
  <si>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</si>
  <si>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</si>
  <si>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</si>
  <si>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</si>
  <si>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</si>
  <si>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</si>
  <si>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</si>
  <si>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</si>
  <si>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</si>
  <si>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Oklahoma</t>
  </si>
  <si>
    <t>40</t>
  </si>
  <si>
    <t>41</t>
  </si>
  <si>
    <t>Pennsylvania</t>
  </si>
  <si>
    <t>42</t>
  </si>
  <si>
    <t>Rhode Island</t>
  </si>
  <si>
    <t>44</t>
  </si>
  <si>
    <t>South Carolina</t>
  </si>
  <si>
    <t>45</t>
  </si>
  <si>
    <t>South Dakota</t>
  </si>
  <si>
    <t>46</t>
  </si>
  <si>
    <t>515</t>
  </si>
  <si>
    <t>520</t>
  </si>
  <si>
    <t>530</t>
  </si>
  <si>
    <t>Tennessee</t>
  </si>
  <si>
    <t>47</t>
  </si>
  <si>
    <t>48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</si>
  <si>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</si>
  <si>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</si>
  <si>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</si>
  <si>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</si>
  <si>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</si>
  <si>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</si>
  <si>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</si>
  <si>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</si>
  <si>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</si>
  <si>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</si>
  <si>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</si>
  <si>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</si>
  <si>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</si>
  <si>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</si>
  <si>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</si>
  <si>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</si>
  <si>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</si>
  <si>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</si>
  <si>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</si>
  <si>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</si>
  <si>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</si>
  <si>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</si>
  <si>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</si>
  <si>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</si>
  <si>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</si>
  <si>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</si>
  <si>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</si>
  <si>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56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</si>
  <si>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</si>
  <si>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</si>
  <si>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</si>
  <si>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</si>
  <si>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</si>
  <si>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</si>
  <si>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</si>
  <si>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</si>
  <si>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</si>
  <si>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</si>
  <si>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</si>
  <si>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</si>
  <si>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</si>
  <si>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</si>
  <si>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</si>
  <si>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</si>
  <si>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</si>
  <si>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</si>
  <si>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</si>
  <si>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</si>
  <si>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</si>
  <si>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</si>
  <si>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</si>
  <si>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</si>
  <si>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</si>
  <si>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</si>
  <si>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</si>
  <si>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</si>
  <si>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</si>
  <si>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</si>
  <si>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</si>
  <si>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</si>
  <si>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</si>
  <si>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</si>
  <si>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</si>
  <si>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</si>
  <si>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</si>
  <si>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</si>
  <si>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</si>
  <si>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</si>
  <si>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</si>
  <si>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</si>
  <si>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</si>
  <si>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</si>
  <si>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</si>
  <si>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</si>
  <si>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</si>
  <si>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</si>
  <si>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</si>
  <si>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</si>
  <si>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</si>
  <si>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</si>
  <si>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</si>
  <si>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</si>
  <si>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</si>
  <si>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</si>
  <si>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Utah</t>
  </si>
  <si>
    <t>49</t>
  </si>
  <si>
    <t>Vermont</t>
  </si>
  <si>
    <t>50</t>
  </si>
  <si>
    <t>Virginia</t>
  </si>
  <si>
    <t>51</t>
  </si>
  <si>
    <t>036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</si>
  <si>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</si>
  <si>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</si>
  <si>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</si>
  <si>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</si>
  <si>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</si>
  <si>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</si>
  <si>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</si>
  <si>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</si>
  <si>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</si>
  <si>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</si>
  <si>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</si>
  <si>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</si>
  <si>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</si>
  <si>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</si>
  <si>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</si>
  <si>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</si>
  <si>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</si>
  <si>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</si>
  <si>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</si>
  <si>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</si>
  <si>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</si>
  <si>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</si>
  <si>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</si>
  <si>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</si>
  <si>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</si>
  <si>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</si>
  <si>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</si>
  <si>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</si>
  <si>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</si>
  <si>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</si>
  <si>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</si>
  <si>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</si>
  <si>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</si>
  <si>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</si>
  <si>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</si>
  <si>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</si>
  <si>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West Virginia</t>
  </si>
  <si>
    <t>54</t>
  </si>
  <si>
    <t>Wisconsin</t>
  </si>
  <si>
    <t>55</t>
  </si>
  <si>
    <t>078</t>
  </si>
  <si>
    <t>County</t>
  </si>
  <si>
    <t>State FIPS</t>
  </si>
  <si>
    <t>County FIPS</t>
  </si>
  <si>
    <t>FIPS</t>
  </si>
  <si>
    <t>Team</t>
  </si>
  <si>
    <t>Color</t>
  </si>
  <si>
    <t>Patriots</t>
  </si>
  <si>
    <t>Seahawks</t>
  </si>
  <si>
    <t>Broncos</t>
  </si>
  <si>
    <t>Vikings</t>
  </si>
  <si>
    <t>Cowboys</t>
  </si>
  <si>
    <t>Saints</t>
  </si>
  <si>
    <t>49ers</t>
  </si>
  <si>
    <t>Raiders</t>
  </si>
  <si>
    <t>#000000</t>
  </si>
  <si>
    <t>County Population</t>
  </si>
  <si>
    <t>Trump</t>
  </si>
  <si>
    <t>Total</t>
  </si>
  <si>
    <t>% Clinton</t>
  </si>
  <si>
    <t>% Trump</t>
  </si>
  <si>
    <t>Vote Difference C-T</t>
  </si>
  <si>
    <t>Vote Difference T-C</t>
  </si>
  <si>
    <t>Percent Difference C-T</t>
  </si>
  <si>
    <t>Percent Difference T-C</t>
  </si>
  <si>
    <t>State Code</t>
  </si>
  <si>
    <t>Clinton or Trump State</t>
  </si>
  <si>
    <t>Obama</t>
  </si>
  <si>
    <t>Romney</t>
  </si>
  <si>
    <t>2012 Total Votes</t>
  </si>
  <si>
    <t>% Obama</t>
  </si>
  <si>
    <t>% Romney</t>
  </si>
  <si>
    <t>Vote Difference O-R</t>
  </si>
  <si>
    <t>% Difference O-R</t>
  </si>
  <si>
    <t>Clinton B(W) Obama</t>
  </si>
  <si>
    <t>Trump B(W) Romney</t>
  </si>
  <si>
    <t>Clinton % B(W) Obama</t>
  </si>
  <si>
    <t>Trump % B(W) Romney</t>
  </si>
  <si>
    <t>2010 Land Area</t>
  </si>
  <si>
    <t>Density</t>
  </si>
  <si>
    <t>Combined FIPS Code</t>
  </si>
  <si>
    <t>ANSI Code</t>
  </si>
  <si>
    <t>State FIPS Code</t>
  </si>
  <si>
    <t>County FIPS Code</t>
  </si>
  <si>
    <t>CBSA Code</t>
  </si>
  <si>
    <t>CSA Code</t>
  </si>
  <si>
    <t>CBSA Title</t>
  </si>
  <si>
    <t>CBSA Population</t>
  </si>
  <si>
    <t>Metropolitan/Micropolitan Statistical Area</t>
  </si>
  <si>
    <t>CSA Title</t>
  </si>
  <si>
    <t>Metropolitan Division Title</t>
  </si>
  <si>
    <t>Metropolitan Division Code</t>
  </si>
  <si>
    <t>Central/Outlying County</t>
  </si>
  <si>
    <t>AL</t>
  </si>
  <si>
    <t>Autauga County</t>
  </si>
  <si>
    <t>01001</t>
  </si>
  <si>
    <t>33860</t>
  </si>
  <si>
    <t>Montgomery, AL</t>
  </si>
  <si>
    <t>Metropolitan Statistical Area</t>
  </si>
  <si>
    <t>Central</t>
  </si>
  <si>
    <t>Baldwin County</t>
  </si>
  <si>
    <t>01003</t>
  </si>
  <si>
    <t>19300</t>
  </si>
  <si>
    <t>380</t>
  </si>
  <si>
    <t>Daphne-Fairhope-Foley, AL</t>
  </si>
  <si>
    <t>Mobile-Daphne-Fairhope, AL</t>
  </si>
  <si>
    <t>Barbour County</t>
  </si>
  <si>
    <t>01005</t>
  </si>
  <si>
    <t>21640</t>
  </si>
  <si>
    <t>Eufaula, AL-GA</t>
  </si>
  <si>
    <t>Micropolitan Statistical Area</t>
  </si>
  <si>
    <t>Bibb County</t>
  </si>
  <si>
    <t>01007</t>
  </si>
  <si>
    <t>13820</t>
  </si>
  <si>
    <t>142</t>
  </si>
  <si>
    <t>Birmingham-Hoover, AL</t>
  </si>
  <si>
    <t>Birmingham-Hoover-Talladega, AL</t>
  </si>
  <si>
    <t>Outlying</t>
  </si>
  <si>
    <t>Blount County</t>
  </si>
  <si>
    <t>01009</t>
  </si>
  <si>
    <t>Bullock County</t>
  </si>
  <si>
    <t>01011</t>
  </si>
  <si>
    <t>Not Metro or Micro, Presumed Rural</t>
  </si>
  <si>
    <t>Butler County</t>
  </si>
  <si>
    <t>01013</t>
  </si>
  <si>
    <t>Calhoun County</t>
  </si>
  <si>
    <t>01015</t>
  </si>
  <si>
    <t>11500</t>
  </si>
  <si>
    <t>Anniston-Oxford-Jacksonville, AL</t>
  </si>
  <si>
    <t>Chambers County</t>
  </si>
  <si>
    <t>01017</t>
  </si>
  <si>
    <t>46740</t>
  </si>
  <si>
    <t>194</t>
  </si>
  <si>
    <t>Valley, AL</t>
  </si>
  <si>
    <t>Columbus-Auburn-Opelika, GA-AL</t>
  </si>
  <si>
    <t>Cherokee County</t>
  </si>
  <si>
    <t>01019</t>
  </si>
  <si>
    <t>Chilton County</t>
  </si>
  <si>
    <t>01021</t>
  </si>
  <si>
    <t>Choctaw County</t>
  </si>
  <si>
    <t>01023</t>
  </si>
  <si>
    <t>Clarke County</t>
  </si>
  <si>
    <t>01025</t>
  </si>
  <si>
    <t>Clay County</t>
  </si>
  <si>
    <t>01027</t>
  </si>
  <si>
    <t>Cleburne County</t>
  </si>
  <si>
    <t>01029</t>
  </si>
  <si>
    <t>Coffee County</t>
  </si>
  <si>
    <t>01031</t>
  </si>
  <si>
    <t>21460</t>
  </si>
  <si>
    <t>222</t>
  </si>
  <si>
    <t>Enterprise, AL</t>
  </si>
  <si>
    <t>Dothan-Enterprise-Ozark, AL</t>
  </si>
  <si>
    <t>Colbert County</t>
  </si>
  <si>
    <t>01033</t>
  </si>
  <si>
    <t>22520</t>
  </si>
  <si>
    <t>Florence-Muscle Shoals, AL</t>
  </si>
  <si>
    <t>Conecuh County</t>
  </si>
  <si>
    <t>01035</t>
  </si>
  <si>
    <t>Coosa County</t>
  </si>
  <si>
    <t>01037</t>
  </si>
  <si>
    <t>45180</t>
  </si>
  <si>
    <t>Talladega-Sylacauga, AL</t>
  </si>
  <si>
    <t>Covington County</t>
  </si>
  <si>
    <t>01039</t>
  </si>
  <si>
    <t>Crenshaw County</t>
  </si>
  <si>
    <t>01041</t>
  </si>
  <si>
    <t>Cullman County</t>
  </si>
  <si>
    <t>01043</t>
  </si>
  <si>
    <t>18980</t>
  </si>
  <si>
    <t>Cullman, AL</t>
  </si>
  <si>
    <t>Dale County</t>
  </si>
  <si>
    <t>01045</t>
  </si>
  <si>
    <t>37120</t>
  </si>
  <si>
    <t>Ozark, AL</t>
  </si>
  <si>
    <t>Dallas County</t>
  </si>
  <si>
    <t>01047</t>
  </si>
  <si>
    <t>42820</t>
  </si>
  <si>
    <t>Selma, AL</t>
  </si>
  <si>
    <t>DeKalb County</t>
  </si>
  <si>
    <t>01049</t>
  </si>
  <si>
    <t>22840</t>
  </si>
  <si>
    <t>Fort Payne, AL</t>
  </si>
  <si>
    <t>Huntsville-Decatur-Albertville, AL</t>
  </si>
  <si>
    <t>Elmore County</t>
  </si>
  <si>
    <t>01051</t>
  </si>
  <si>
    <t>Escambia County</t>
  </si>
  <si>
    <t>01053</t>
  </si>
  <si>
    <t>12120</t>
  </si>
  <si>
    <t>426</t>
  </si>
  <si>
    <t>Atmore, AL</t>
  </si>
  <si>
    <t>Pensacola-Ferry Pass, FL-AL</t>
  </si>
  <si>
    <t>Etowah County</t>
  </si>
  <si>
    <t>01055</t>
  </si>
  <si>
    <t>23460</t>
  </si>
  <si>
    <t>Gadsden, AL</t>
  </si>
  <si>
    <t>Fayette County</t>
  </si>
  <si>
    <t>01057</t>
  </si>
  <si>
    <t>Franklin County</t>
  </si>
  <si>
    <t>01059</t>
  </si>
  <si>
    <t>Geneva County</t>
  </si>
  <si>
    <t>01061</t>
  </si>
  <si>
    <t>20020</t>
  </si>
  <si>
    <t>Dothan, AL</t>
  </si>
  <si>
    <t>Greene County</t>
  </si>
  <si>
    <t>01063</t>
  </si>
  <si>
    <t>Hale County</t>
  </si>
  <si>
    <t>01065</t>
  </si>
  <si>
    <t>46220</t>
  </si>
  <si>
    <t>Tuscaloosa, AL</t>
  </si>
  <si>
    <t>Henry County</t>
  </si>
  <si>
    <t>01067</t>
  </si>
  <si>
    <t>Houston County</t>
  </si>
  <si>
    <t>01069</t>
  </si>
  <si>
    <t>Jackson County</t>
  </si>
  <si>
    <t>01071</t>
  </si>
  <si>
    <t>42460</t>
  </si>
  <si>
    <t>174</t>
  </si>
  <si>
    <t>Scottsboro, AL</t>
  </si>
  <si>
    <t>Chattanooga-Cleveland-Dalton, TN-GA-AL</t>
  </si>
  <si>
    <t>Jefferson County</t>
  </si>
  <si>
    <t>01073</t>
  </si>
  <si>
    <t>Lamar County</t>
  </si>
  <si>
    <t>01075</t>
  </si>
  <si>
    <t>Lauderdale County</t>
  </si>
  <si>
    <t>01077</t>
  </si>
  <si>
    <t>Lawrence County</t>
  </si>
  <si>
    <t>01079</t>
  </si>
  <si>
    <t>19460</t>
  </si>
  <si>
    <t>Decatur, AL</t>
  </si>
  <si>
    <t>Lee County</t>
  </si>
  <si>
    <t>01081</t>
  </si>
  <si>
    <t>12220</t>
  </si>
  <si>
    <t>Auburn-Opelika, AL</t>
  </si>
  <si>
    <t>Limestone County</t>
  </si>
  <si>
    <t>01083</t>
  </si>
  <si>
    <t>26620</t>
  </si>
  <si>
    <t>Huntsville, AL</t>
  </si>
  <si>
    <t>Lowndes County</t>
  </si>
  <si>
    <t>01085</t>
  </si>
  <si>
    <t>Macon County</t>
  </si>
  <si>
    <t>01087</t>
  </si>
  <si>
    <t>Madison County</t>
  </si>
  <si>
    <t>01089</t>
  </si>
  <si>
    <t>Marengo County</t>
  </si>
  <si>
    <t>01091</t>
  </si>
  <si>
    <t>Marion County</t>
  </si>
  <si>
    <t>01093</t>
  </si>
  <si>
    <t>Marshall County</t>
  </si>
  <si>
    <t>01095</t>
  </si>
  <si>
    <t>10700</t>
  </si>
  <si>
    <t>Albertville, AL</t>
  </si>
  <si>
    <t>Mobile County</t>
  </si>
  <si>
    <t>01097</t>
  </si>
  <si>
    <t>33660</t>
  </si>
  <si>
    <t>Mobile, AL</t>
  </si>
  <si>
    <t>Monroe County</t>
  </si>
  <si>
    <t>01099</t>
  </si>
  <si>
    <t>Montgomery County</t>
  </si>
  <si>
    <t>01101</t>
  </si>
  <si>
    <t>Morgan County</t>
  </si>
  <si>
    <t>01103</t>
  </si>
  <si>
    <t>Perry County</t>
  </si>
  <si>
    <t>01105</t>
  </si>
  <si>
    <t>Pickens County</t>
  </si>
  <si>
    <t>01107</t>
  </si>
  <si>
    <t>Pike County</t>
  </si>
  <si>
    <t>01109</t>
  </si>
  <si>
    <t>45980</t>
  </si>
  <si>
    <t>Troy, AL</t>
  </si>
  <si>
    <t>Randolph County</t>
  </si>
  <si>
    <t>01111</t>
  </si>
  <si>
    <t>Russell County</t>
  </si>
  <si>
    <t>01113</t>
  </si>
  <si>
    <t>17980</t>
  </si>
  <si>
    <t>Columbus, GA-AL</t>
  </si>
  <si>
    <t>St. Clair County</t>
  </si>
  <si>
    <t>01115</t>
  </si>
  <si>
    <t>Shelby County</t>
  </si>
  <si>
    <t>01117</t>
  </si>
  <si>
    <t>Sumter County</t>
  </si>
  <si>
    <t>01119</t>
  </si>
  <si>
    <t>Talladega County</t>
  </si>
  <si>
    <t>01121</t>
  </si>
  <si>
    <t>Tallapoosa County</t>
  </si>
  <si>
    <t>01123</t>
  </si>
  <si>
    <t>10760</t>
  </si>
  <si>
    <t>Alexander City, AL</t>
  </si>
  <si>
    <t>Tuscaloosa County</t>
  </si>
  <si>
    <t>01125</t>
  </si>
  <si>
    <t>Walker County</t>
  </si>
  <si>
    <t>01127</t>
  </si>
  <si>
    <t>Washington County</t>
  </si>
  <si>
    <t>01129</t>
  </si>
  <si>
    <t>Wilcox County</t>
  </si>
  <si>
    <t>01131</t>
  </si>
  <si>
    <t>Winston County</t>
  </si>
  <si>
    <t>01133</t>
  </si>
  <si>
    <t>AK</t>
  </si>
  <si>
    <t>Z-Alaska</t>
  </si>
  <si>
    <t>AZ</t>
  </si>
  <si>
    <t>Apache County</t>
  </si>
  <si>
    <t>04001</t>
  </si>
  <si>
    <t>Cochise County</t>
  </si>
  <si>
    <t>04003</t>
  </si>
  <si>
    <t>43420</t>
  </si>
  <si>
    <t>Sierra Vista-Douglas, AZ</t>
  </si>
  <si>
    <t>Coconino County</t>
  </si>
  <si>
    <t>04005</t>
  </si>
  <si>
    <t>22380</t>
  </si>
  <si>
    <t>Flagstaff, AZ</t>
  </si>
  <si>
    <t>Gila County</t>
  </si>
  <si>
    <t>04007</t>
  </si>
  <si>
    <t>37740</t>
  </si>
  <si>
    <t>Payson, AZ</t>
  </si>
  <si>
    <t>Graham County</t>
  </si>
  <si>
    <t>04009</t>
  </si>
  <si>
    <t>40940</t>
  </si>
  <si>
    <t>Safford, AZ</t>
  </si>
  <si>
    <t>Greenlee County</t>
  </si>
  <si>
    <t>04011</t>
  </si>
  <si>
    <t>La Paz County</t>
  </si>
  <si>
    <t>04012</t>
  </si>
  <si>
    <t>Maricopa County</t>
  </si>
  <si>
    <t>04013</t>
  </si>
  <si>
    <t>38060</t>
  </si>
  <si>
    <t>Phoenix-Mesa-Scottsdale, AZ</t>
  </si>
  <si>
    <t>Mohave County</t>
  </si>
  <si>
    <t>04015</t>
  </si>
  <si>
    <t>29420</t>
  </si>
  <si>
    <t>332</t>
  </si>
  <si>
    <t>Lake Havasu City-Kingman, AZ</t>
  </si>
  <si>
    <t>Las Vegas-Henderson, NV-AZ</t>
  </si>
  <si>
    <t>Navajo County</t>
  </si>
  <si>
    <t>04017</t>
  </si>
  <si>
    <t>43320</t>
  </si>
  <si>
    <t>Show Low, AZ</t>
  </si>
  <si>
    <t>Pima County</t>
  </si>
  <si>
    <t>04019</t>
  </si>
  <si>
    <t>46060</t>
  </si>
  <si>
    <t>536</t>
  </si>
  <si>
    <t>Tucson, AZ</t>
  </si>
  <si>
    <t>Tucson-Nogales, AZ</t>
  </si>
  <si>
    <t>Pinal County</t>
  </si>
  <si>
    <t>04021</t>
  </si>
  <si>
    <t>Santa Cruz County</t>
  </si>
  <si>
    <t>04023</t>
  </si>
  <si>
    <t>35700</t>
  </si>
  <si>
    <t>Nogales, AZ</t>
  </si>
  <si>
    <t>Yavapai County</t>
  </si>
  <si>
    <t>04025</t>
  </si>
  <si>
    <t>39140</t>
  </si>
  <si>
    <t>Prescott, AZ</t>
  </si>
  <si>
    <t>Yuma County</t>
  </si>
  <si>
    <t>04027</t>
  </si>
  <si>
    <t>49740</t>
  </si>
  <si>
    <t>Yuma, AZ</t>
  </si>
  <si>
    <t>AR</t>
  </si>
  <si>
    <t>Arkansas County</t>
  </si>
  <si>
    <t>05001</t>
  </si>
  <si>
    <t>Ashley County</t>
  </si>
  <si>
    <t>05003</t>
  </si>
  <si>
    <t>Baxter County</t>
  </si>
  <si>
    <t>05005</t>
  </si>
  <si>
    <t>34260</t>
  </si>
  <si>
    <t>Mountain Home, AR</t>
  </si>
  <si>
    <t>Benton County</t>
  </si>
  <si>
    <t>05007</t>
  </si>
  <si>
    <t>22220</t>
  </si>
  <si>
    <t>Fayetteville-Springdale-Rogers, AR-MO</t>
  </si>
  <si>
    <t>Boone County</t>
  </si>
  <si>
    <t>05009</t>
  </si>
  <si>
    <t>25460</t>
  </si>
  <si>
    <t>Harrison, AR</t>
  </si>
  <si>
    <t>Bradley County</t>
  </si>
  <si>
    <t>05011</t>
  </si>
  <si>
    <t>05013</t>
  </si>
  <si>
    <t>15780</t>
  </si>
  <si>
    <t>Camden, AR</t>
  </si>
  <si>
    <t>Carroll County</t>
  </si>
  <si>
    <t>05015</t>
  </si>
  <si>
    <t>Chicot County</t>
  </si>
  <si>
    <t>05017</t>
  </si>
  <si>
    <t>Clark County</t>
  </si>
  <si>
    <t>05019</t>
  </si>
  <si>
    <t>11660</t>
  </si>
  <si>
    <t>Arkadelphia, AR</t>
  </si>
  <si>
    <t>05021</t>
  </si>
  <si>
    <t>05023</t>
  </si>
  <si>
    <t>Cleveland County</t>
  </si>
  <si>
    <t>05025</t>
  </si>
  <si>
    <t>38220</t>
  </si>
  <si>
    <t>340</t>
  </si>
  <si>
    <t>Pine Bluff, AR</t>
  </si>
  <si>
    <t>Little Rock-North Little Rock, AR</t>
  </si>
  <si>
    <t>Columbia County</t>
  </si>
  <si>
    <t>05027</t>
  </si>
  <si>
    <t>31620</t>
  </si>
  <si>
    <t>Magnolia, AR</t>
  </si>
  <si>
    <t>Conway County</t>
  </si>
  <si>
    <t>05029</t>
  </si>
  <si>
    <t>Craighead County</t>
  </si>
  <si>
    <t>05031</t>
  </si>
  <si>
    <t>27860</t>
  </si>
  <si>
    <t>308</t>
  </si>
  <si>
    <t>Jonesboro, AR</t>
  </si>
  <si>
    <t>Jonesboro-Paragould, AR</t>
  </si>
  <si>
    <t>Crawford County</t>
  </si>
  <si>
    <t>05033</t>
  </si>
  <si>
    <t>22900</t>
  </si>
  <si>
    <t>Fort Smith, AR-OK</t>
  </si>
  <si>
    <t>Crittenden County</t>
  </si>
  <si>
    <t>05035</t>
  </si>
  <si>
    <t>32820</t>
  </si>
  <si>
    <t>368</t>
  </si>
  <si>
    <t>Memphis, TN-MS-AR</t>
  </si>
  <si>
    <t>Memphis-Forrest City, TN-MS-AR</t>
  </si>
  <si>
    <t>Cross County</t>
  </si>
  <si>
    <t>05037</t>
  </si>
  <si>
    <t>05039</t>
  </si>
  <si>
    <t>Desha County</t>
  </si>
  <si>
    <t>05041</t>
  </si>
  <si>
    <t>Drew County</t>
  </si>
  <si>
    <t>05043</t>
  </si>
  <si>
    <t>Faulkner County</t>
  </si>
  <si>
    <t>05045</t>
  </si>
  <si>
    <t>30780</t>
  </si>
  <si>
    <t>Little Rock-North Little Rock-Conway, AR</t>
  </si>
  <si>
    <t>05047</t>
  </si>
  <si>
    <t>Fulton County</t>
  </si>
  <si>
    <t>05049</t>
  </si>
  <si>
    <t>Garland County</t>
  </si>
  <si>
    <t>05051</t>
  </si>
  <si>
    <t>26300</t>
  </si>
  <si>
    <t>284</t>
  </si>
  <si>
    <t>Hot Springs, AR</t>
  </si>
  <si>
    <t>Hot Springs-Malvern, AR</t>
  </si>
  <si>
    <t>Grant County</t>
  </si>
  <si>
    <t>05053</t>
  </si>
  <si>
    <t>05055</t>
  </si>
  <si>
    <t>37500</t>
  </si>
  <si>
    <t>Paragould, AR</t>
  </si>
  <si>
    <t>Hempstead County</t>
  </si>
  <si>
    <t>05057</t>
  </si>
  <si>
    <t>26260</t>
  </si>
  <si>
    <t>Hope, AR</t>
  </si>
  <si>
    <t>Hot Spring County</t>
  </si>
  <si>
    <t>05059</t>
  </si>
  <si>
    <t>31680</t>
  </si>
  <si>
    <t>Malvern, AR</t>
  </si>
  <si>
    <t>Howard County</t>
  </si>
  <si>
    <t>05061</t>
  </si>
  <si>
    <t>Independence County</t>
  </si>
  <si>
    <t>05063</t>
  </si>
  <si>
    <t>12900</t>
  </si>
  <si>
    <t>Batesville, AR</t>
  </si>
  <si>
    <t>Izard County</t>
  </si>
  <si>
    <t>05065</t>
  </si>
  <si>
    <t>05067</t>
  </si>
  <si>
    <t>05069</t>
  </si>
  <si>
    <t>Johnson County</t>
  </si>
  <si>
    <t>05071</t>
  </si>
  <si>
    <t>Lafayette County</t>
  </si>
  <si>
    <t>05073</t>
  </si>
  <si>
    <t>05075</t>
  </si>
  <si>
    <t>05077</t>
  </si>
  <si>
    <t>Lincoln County</t>
  </si>
  <si>
    <t>05079</t>
  </si>
  <si>
    <t>Little River County</t>
  </si>
  <si>
    <t>05081</t>
  </si>
  <si>
    <t>45500</t>
  </si>
  <si>
    <t>Texarkana, TX-AR</t>
  </si>
  <si>
    <t>Logan County</t>
  </si>
  <si>
    <t>05083</t>
  </si>
  <si>
    <t>Lonoke County</t>
  </si>
  <si>
    <t>05085</t>
  </si>
  <si>
    <t>05087</t>
  </si>
  <si>
    <t>05089</t>
  </si>
  <si>
    <t>Miller County</t>
  </si>
  <si>
    <t>05091</t>
  </si>
  <si>
    <t>Mississippi County</t>
  </si>
  <si>
    <t>05093</t>
  </si>
  <si>
    <t>14180</t>
  </si>
  <si>
    <t>Blytheville, AR</t>
  </si>
  <si>
    <t>05095</t>
  </si>
  <si>
    <t>05097</t>
  </si>
  <si>
    <t>Nevada County</t>
  </si>
  <si>
    <t>05099</t>
  </si>
  <si>
    <t>Newton County</t>
  </si>
  <si>
    <t>05101</t>
  </si>
  <si>
    <t>Ouachita County</t>
  </si>
  <si>
    <t>05103</t>
  </si>
  <si>
    <t>05105</t>
  </si>
  <si>
    <t>Phillips County</t>
  </si>
  <si>
    <t>05107</t>
  </si>
  <si>
    <t>25760</t>
  </si>
  <si>
    <t>Helena-West Helena, AR</t>
  </si>
  <si>
    <t>05109</t>
  </si>
  <si>
    <t>Poinsett County</t>
  </si>
  <si>
    <t>05111</t>
  </si>
  <si>
    <t>Polk County</t>
  </si>
  <si>
    <t>05113</t>
  </si>
  <si>
    <t>Pope County</t>
  </si>
  <si>
    <t>05115</t>
  </si>
  <si>
    <t>40780</t>
  </si>
  <si>
    <t>Russellville, AR</t>
  </si>
  <si>
    <t>Prairie County</t>
  </si>
  <si>
    <t>05117</t>
  </si>
  <si>
    <t>Pulaski County</t>
  </si>
  <si>
    <t>05119</t>
  </si>
  <si>
    <t>05121</t>
  </si>
  <si>
    <t>St. Francis County</t>
  </si>
  <si>
    <t>05123</t>
  </si>
  <si>
    <t>22620</t>
  </si>
  <si>
    <t>Forrest City, AR</t>
  </si>
  <si>
    <t>Saline County</t>
  </si>
  <si>
    <t>05125</t>
  </si>
  <si>
    <t>Scott County</t>
  </si>
  <si>
    <t>05127</t>
  </si>
  <si>
    <t>Searcy County</t>
  </si>
  <si>
    <t>05129</t>
  </si>
  <si>
    <t>Sebastian County</t>
  </si>
  <si>
    <t>05131</t>
  </si>
  <si>
    <t>Sevier County</t>
  </si>
  <si>
    <t>05133</t>
  </si>
  <si>
    <t>Sharp County</t>
  </si>
  <si>
    <t>05135</t>
  </si>
  <si>
    <t>Stone County</t>
  </si>
  <si>
    <t>05137</t>
  </si>
  <si>
    <t>Union County</t>
  </si>
  <si>
    <t>05139</t>
  </si>
  <si>
    <t>20980</t>
  </si>
  <si>
    <t>El Dorado, AR</t>
  </si>
  <si>
    <t>Van Buren County</t>
  </si>
  <si>
    <t>05141</t>
  </si>
  <si>
    <t>05143</t>
  </si>
  <si>
    <t>White County</t>
  </si>
  <si>
    <t>05145</t>
  </si>
  <si>
    <t>42620</t>
  </si>
  <si>
    <t>Searcy, AR</t>
  </si>
  <si>
    <t>Woodruff County</t>
  </si>
  <si>
    <t>05147</t>
  </si>
  <si>
    <t>Yell County</t>
  </si>
  <si>
    <t>05149</t>
  </si>
  <si>
    <t>CA</t>
  </si>
  <si>
    <t>Alameda County</t>
  </si>
  <si>
    <t>06001</t>
  </si>
  <si>
    <t>41860</t>
  </si>
  <si>
    <t>488</t>
  </si>
  <si>
    <t>San Francisco-Oakland-Hayward, CA</t>
  </si>
  <si>
    <t>San Jose-San Francisco-Oakland, CA</t>
  </si>
  <si>
    <t>Oakland-Hayward-Berkeley, CA</t>
  </si>
  <si>
    <t>36084</t>
  </si>
  <si>
    <t>Alpine County</t>
  </si>
  <si>
    <t>06003</t>
  </si>
  <si>
    <t>Amador County</t>
  </si>
  <si>
    <t>06005</t>
  </si>
  <si>
    <t>Butte County</t>
  </si>
  <si>
    <t>06007</t>
  </si>
  <si>
    <t>17020</t>
  </si>
  <si>
    <t>Chico, CA</t>
  </si>
  <si>
    <t>Calaveras County</t>
  </si>
  <si>
    <t>06009</t>
  </si>
  <si>
    <t>Colusa County</t>
  </si>
  <si>
    <t>06011</t>
  </si>
  <si>
    <t>Contra Costa County</t>
  </si>
  <si>
    <t>06013</t>
  </si>
  <si>
    <t>Del Norte County</t>
  </si>
  <si>
    <t>06015</t>
  </si>
  <si>
    <t>18860</t>
  </si>
  <si>
    <t>Crescent City, CA</t>
  </si>
  <si>
    <t>El Dorado County</t>
  </si>
  <si>
    <t>06017</t>
  </si>
  <si>
    <t>40900</t>
  </si>
  <si>
    <t>472</t>
  </si>
  <si>
    <t>Sacramento--Roseville--Arden-Arcade, CA</t>
  </si>
  <si>
    <t>Sacramento-Roseville, CA</t>
  </si>
  <si>
    <t>Fresno County</t>
  </si>
  <si>
    <t>06019</t>
  </si>
  <si>
    <t>23420</t>
  </si>
  <si>
    <t>260</t>
  </si>
  <si>
    <t>Fresno, CA</t>
  </si>
  <si>
    <t>Fresno-Madera, CA</t>
  </si>
  <si>
    <t>Glenn County</t>
  </si>
  <si>
    <t>06021</t>
  </si>
  <si>
    <t>Humboldt County</t>
  </si>
  <si>
    <t>06023</t>
  </si>
  <si>
    <t>21700</t>
  </si>
  <si>
    <t>Eureka-Arcata-Fortuna, CA</t>
  </si>
  <si>
    <t>Imperial County</t>
  </si>
  <si>
    <t>06025</t>
  </si>
  <si>
    <t>20940</t>
  </si>
  <si>
    <t>El Centro, CA</t>
  </si>
  <si>
    <t>Inyo County</t>
  </si>
  <si>
    <t>06027</t>
  </si>
  <si>
    <t>Kern County</t>
  </si>
  <si>
    <t>06029</t>
  </si>
  <si>
    <t>12540</t>
  </si>
  <si>
    <t>Bakersfield, CA</t>
  </si>
  <si>
    <t>Kings County</t>
  </si>
  <si>
    <t>06031</t>
  </si>
  <si>
    <t>25260</t>
  </si>
  <si>
    <t>546</t>
  </si>
  <si>
    <t>Hanford-Corcoran, CA</t>
  </si>
  <si>
    <t>Visalia-Porterville-Hanford, CA</t>
  </si>
  <si>
    <t>Lake County</t>
  </si>
  <si>
    <t>06033</t>
  </si>
  <si>
    <t>17340</t>
  </si>
  <si>
    <t>Clearlake, CA</t>
  </si>
  <si>
    <t>Lassen County</t>
  </si>
  <si>
    <t>06035</t>
  </si>
  <si>
    <t>45000</t>
  </si>
  <si>
    <t>Susanville, CA</t>
  </si>
  <si>
    <t>Los Angeles County</t>
  </si>
  <si>
    <t>06037</t>
  </si>
  <si>
    <t>31080</t>
  </si>
  <si>
    <t>348</t>
  </si>
  <si>
    <t>Los Angeles-Long Beach-Anaheim, CA</t>
  </si>
  <si>
    <t>Los Angeles-Long Beach, CA</t>
  </si>
  <si>
    <t>Los Angeles-Long Beach-Glendale, CA</t>
  </si>
  <si>
    <t>31084</t>
  </si>
  <si>
    <t>Madera County</t>
  </si>
  <si>
    <t>06039</t>
  </si>
  <si>
    <t>31460</t>
  </si>
  <si>
    <t>Madera, CA</t>
  </si>
  <si>
    <t>Marin County</t>
  </si>
  <si>
    <t>06041</t>
  </si>
  <si>
    <t>San Rafael, CA</t>
  </si>
  <si>
    <t>42034</t>
  </si>
  <si>
    <t>Mariposa County</t>
  </si>
  <si>
    <t>06043</t>
  </si>
  <si>
    <t>Mendocino County</t>
  </si>
  <si>
    <t>06045</t>
  </si>
  <si>
    <t>46380</t>
  </si>
  <si>
    <t>Ukiah, CA</t>
  </si>
  <si>
    <t>Merced County</t>
  </si>
  <si>
    <t>06047</t>
  </si>
  <si>
    <t>32900</t>
  </si>
  <si>
    <t>382</t>
  </si>
  <si>
    <t>Merced, CA</t>
  </si>
  <si>
    <t>Modesto-Merced, CA</t>
  </si>
  <si>
    <t>Modoc County</t>
  </si>
  <si>
    <t>06049</t>
  </si>
  <si>
    <t>Mono County</t>
  </si>
  <si>
    <t>06051</t>
  </si>
  <si>
    <t>Monterey County</t>
  </si>
  <si>
    <t>06053</t>
  </si>
  <si>
    <t>41500</t>
  </si>
  <si>
    <t>Salinas, CA</t>
  </si>
  <si>
    <t>Napa County</t>
  </si>
  <si>
    <t>06055</t>
  </si>
  <si>
    <t>34900</t>
  </si>
  <si>
    <t>Napa, CA</t>
  </si>
  <si>
    <t>06057</t>
  </si>
  <si>
    <t>46020</t>
  </si>
  <si>
    <t>Truckee-Grass Valley, CA</t>
  </si>
  <si>
    <t>Orange County</t>
  </si>
  <si>
    <t>06059</t>
  </si>
  <si>
    <t>Anaheim-Santa Ana-Irvine, CA</t>
  </si>
  <si>
    <t>11244</t>
  </si>
  <si>
    <t>Placer County</t>
  </si>
  <si>
    <t>06061</t>
  </si>
  <si>
    <t>Plumas County</t>
  </si>
  <si>
    <t>06063</t>
  </si>
  <si>
    <t>Riverside County</t>
  </si>
  <si>
    <t>06065</t>
  </si>
  <si>
    <t>40140</t>
  </si>
  <si>
    <t>Riverside-San Bernardino-Ontario, CA</t>
  </si>
  <si>
    <t>Sacramento County</t>
  </si>
  <si>
    <t>06067</t>
  </si>
  <si>
    <t>San Benito County</t>
  </si>
  <si>
    <t>06069</t>
  </si>
  <si>
    <t>41940</t>
  </si>
  <si>
    <t>San Jose-Sunnyvale-Santa Clara, CA</t>
  </si>
  <si>
    <t>San Bernardino County</t>
  </si>
  <si>
    <t>06071</t>
  </si>
  <si>
    <t>San Diego County</t>
  </si>
  <si>
    <t>06073</t>
  </si>
  <si>
    <t>41740</t>
  </si>
  <si>
    <t>San Diego-Carlsbad, CA</t>
  </si>
  <si>
    <t>San Francisco County</t>
  </si>
  <si>
    <t>06075</t>
  </si>
  <si>
    <t>San Francisco-Redwood City-South San Francisco, CA</t>
  </si>
  <si>
    <t>41884</t>
  </si>
  <si>
    <t>San Joaquin County</t>
  </si>
  <si>
    <t>06077</t>
  </si>
  <si>
    <t>44700</t>
  </si>
  <si>
    <t>Stockton-Lodi, CA</t>
  </si>
  <si>
    <t>San Luis Obispo County</t>
  </si>
  <si>
    <t>06079</t>
  </si>
  <si>
    <t>42020</t>
  </si>
  <si>
    <t>San Luis Obispo-Paso Robles-Arroyo Grande, CA</t>
  </si>
  <si>
    <t>San Mateo County</t>
  </si>
  <si>
    <t>06081</t>
  </si>
  <si>
    <t>Santa Barbara County</t>
  </si>
  <si>
    <t>06083</t>
  </si>
  <si>
    <t>42200</t>
  </si>
  <si>
    <t>Santa Maria-Santa Barbara, CA</t>
  </si>
  <si>
    <t>Santa Clara County</t>
  </si>
  <si>
    <t>06085</t>
  </si>
  <si>
    <t>06087</t>
  </si>
  <si>
    <t>42100</t>
  </si>
  <si>
    <t>Santa Cruz-Watsonville, CA</t>
  </si>
  <si>
    <t>Shasta County</t>
  </si>
  <si>
    <t>06089</t>
  </si>
  <si>
    <t>39820</t>
  </si>
  <si>
    <t>454</t>
  </si>
  <si>
    <t>Redding, CA</t>
  </si>
  <si>
    <t>Redding-Red Bluff, CA</t>
  </si>
  <si>
    <t>Sierra County</t>
  </si>
  <si>
    <t>06091</t>
  </si>
  <si>
    <t>Siskiyou County</t>
  </si>
  <si>
    <t>06093</t>
  </si>
  <si>
    <t>Solano County</t>
  </si>
  <si>
    <t>06095</t>
  </si>
  <si>
    <t>46700</t>
  </si>
  <si>
    <t>Vallejo-Fairfield, CA</t>
  </si>
  <si>
    <t>Sonoma County</t>
  </si>
  <si>
    <t>06097</t>
  </si>
  <si>
    <t>42220</t>
  </si>
  <si>
    <t>Santa Rosa, CA</t>
  </si>
  <si>
    <t>Stanislaus County</t>
  </si>
  <si>
    <t>06099</t>
  </si>
  <si>
    <t>33700</t>
  </si>
  <si>
    <t>Modesto, CA</t>
  </si>
  <si>
    <t>Sutter County</t>
  </si>
  <si>
    <t>06101</t>
  </si>
  <si>
    <t>49700</t>
  </si>
  <si>
    <t>Yuba City, CA</t>
  </si>
  <si>
    <t>Tehama County</t>
  </si>
  <si>
    <t>06103</t>
  </si>
  <si>
    <t>39780</t>
  </si>
  <si>
    <t>Red Bluff, CA</t>
  </si>
  <si>
    <t>Trinity County</t>
  </si>
  <si>
    <t>06105</t>
  </si>
  <si>
    <t>Tulare County</t>
  </si>
  <si>
    <t>06107</t>
  </si>
  <si>
    <t>47300</t>
  </si>
  <si>
    <t>Visalia-Porterville, CA</t>
  </si>
  <si>
    <t>Tuolumne County</t>
  </si>
  <si>
    <t>06109</t>
  </si>
  <si>
    <t>43760</t>
  </si>
  <si>
    <t>Sonora, CA</t>
  </si>
  <si>
    <t>Ventura County</t>
  </si>
  <si>
    <t>06111</t>
  </si>
  <si>
    <t>37100</t>
  </si>
  <si>
    <t>Oxnard-Thousand Oaks-Ventura, CA</t>
  </si>
  <si>
    <t>Yolo County</t>
  </si>
  <si>
    <t>06113</t>
  </si>
  <si>
    <t>Yuba County</t>
  </si>
  <si>
    <t>06115</t>
  </si>
  <si>
    <t>CO</t>
  </si>
  <si>
    <t>Adams County</t>
  </si>
  <si>
    <t>08001</t>
  </si>
  <si>
    <t>19740</t>
  </si>
  <si>
    <t>216</t>
  </si>
  <si>
    <t>Denver-Aurora-Lakewood, CO</t>
  </si>
  <si>
    <t>Denver-Aurora, CO</t>
  </si>
  <si>
    <t>Alamosa County</t>
  </si>
  <si>
    <t>08003</t>
  </si>
  <si>
    <t>Arapahoe County</t>
  </si>
  <si>
    <t>08005</t>
  </si>
  <si>
    <t>Archuleta County</t>
  </si>
  <si>
    <t>08007</t>
  </si>
  <si>
    <t>Baca County</t>
  </si>
  <si>
    <t>08009</t>
  </si>
  <si>
    <t>Bent County</t>
  </si>
  <si>
    <t>08011</t>
  </si>
  <si>
    <t>Boulder County</t>
  </si>
  <si>
    <t>08013</t>
  </si>
  <si>
    <t>14500</t>
  </si>
  <si>
    <t>Boulder, CO</t>
  </si>
  <si>
    <t>Broomfield County</t>
  </si>
  <si>
    <t>08014</t>
  </si>
  <si>
    <t>Chaffee County</t>
  </si>
  <si>
    <t>08015</t>
  </si>
  <si>
    <t>Cheyenne County</t>
  </si>
  <si>
    <t>08017</t>
  </si>
  <si>
    <t>Clear Creek County</t>
  </si>
  <si>
    <t>08019</t>
  </si>
  <si>
    <t>Conejos County</t>
  </si>
  <si>
    <t>08021</t>
  </si>
  <si>
    <t>Costilla County</t>
  </si>
  <si>
    <t>08023</t>
  </si>
  <si>
    <t>Crowley County</t>
  </si>
  <si>
    <t>08025</t>
  </si>
  <si>
    <t>Custer County</t>
  </si>
  <si>
    <t>08027</t>
  </si>
  <si>
    <t>Delta County</t>
  </si>
  <si>
    <t>08029</t>
  </si>
  <si>
    <t>Denver County</t>
  </si>
  <si>
    <t>08031</t>
  </si>
  <si>
    <t>Dolores County</t>
  </si>
  <si>
    <t>08033</t>
  </si>
  <si>
    <t>Douglas County</t>
  </si>
  <si>
    <t>08035</t>
  </si>
  <si>
    <t>Eagle County</t>
  </si>
  <si>
    <t>08037</t>
  </si>
  <si>
    <t>20780</t>
  </si>
  <si>
    <t>Edwards, CO</t>
  </si>
  <si>
    <t>Edwards-Glenwood Springs, CO</t>
  </si>
  <si>
    <t>Elbert County</t>
  </si>
  <si>
    <t>08039</t>
  </si>
  <si>
    <t>El Paso County</t>
  </si>
  <si>
    <t>08041</t>
  </si>
  <si>
    <t>17820</t>
  </si>
  <si>
    <t>Colorado Springs, CO</t>
  </si>
  <si>
    <t>Fremont County</t>
  </si>
  <si>
    <t>08043</t>
  </si>
  <si>
    <t>15860</t>
  </si>
  <si>
    <t>444</t>
  </si>
  <si>
    <t>Cañon City, CO</t>
  </si>
  <si>
    <t>Pueblo-Cañon City, CO</t>
  </si>
  <si>
    <t>Garfield County</t>
  </si>
  <si>
    <t>08045</t>
  </si>
  <si>
    <t>24060</t>
  </si>
  <si>
    <t>Glenwood Springs, CO</t>
  </si>
  <si>
    <t>Gilpin County</t>
  </si>
  <si>
    <t>08047</t>
  </si>
  <si>
    <t>Grand County</t>
  </si>
  <si>
    <t>08049</t>
  </si>
  <si>
    <t>Gunnison County</t>
  </si>
  <si>
    <t>08051</t>
  </si>
  <si>
    <t>Hinsdale County</t>
  </si>
  <si>
    <t>08053</t>
  </si>
  <si>
    <t>Huerfano County</t>
  </si>
  <si>
    <t>08055</t>
  </si>
  <si>
    <t>08057</t>
  </si>
  <si>
    <t>08059</t>
  </si>
  <si>
    <t>Kiowa County</t>
  </si>
  <si>
    <t>08061</t>
  </si>
  <si>
    <t>Kit Carson County</t>
  </si>
  <si>
    <t>08063</t>
  </si>
  <si>
    <t>08065</t>
  </si>
  <si>
    <t>La Plata County</t>
  </si>
  <si>
    <t>08067</t>
  </si>
  <si>
    <t>20420</t>
  </si>
  <si>
    <t>Durango, CO</t>
  </si>
  <si>
    <t>Larimer County</t>
  </si>
  <si>
    <t>08069</t>
  </si>
  <si>
    <t>22660</t>
  </si>
  <si>
    <t>Fort Collins, CO</t>
  </si>
  <si>
    <t>Las Animas County</t>
  </si>
  <si>
    <t>08071</t>
  </si>
  <si>
    <t>08073</t>
  </si>
  <si>
    <t>08075</t>
  </si>
  <si>
    <t>44540</t>
  </si>
  <si>
    <t>Sterling, CO</t>
  </si>
  <si>
    <t>Mesa County</t>
  </si>
  <si>
    <t>08077</t>
  </si>
  <si>
    <t>24300</t>
  </si>
  <si>
    <t>Grand Junction, CO</t>
  </si>
  <si>
    <t>Mineral County</t>
  </si>
  <si>
    <t>08079</t>
  </si>
  <si>
    <t>Moffat County</t>
  </si>
  <si>
    <t>08081</t>
  </si>
  <si>
    <t>18780</t>
  </si>
  <si>
    <t>525</t>
  </si>
  <si>
    <t>Craig, CO</t>
  </si>
  <si>
    <t>Steamboat Springs-Craig, CO</t>
  </si>
  <si>
    <t>Montezuma County</t>
  </si>
  <si>
    <t>08083</t>
  </si>
  <si>
    <t>Montrose County</t>
  </si>
  <si>
    <t>08085</t>
  </si>
  <si>
    <t>33940</t>
  </si>
  <si>
    <t>Montrose, CO</t>
  </si>
  <si>
    <t>08087</t>
  </si>
  <si>
    <t>22820</t>
  </si>
  <si>
    <t>Fort Morgan, CO</t>
  </si>
  <si>
    <t>Otero County</t>
  </si>
  <si>
    <t>08089</t>
  </si>
  <si>
    <t>Ouray County</t>
  </si>
  <si>
    <t>08091</t>
  </si>
  <si>
    <t>Park County</t>
  </si>
  <si>
    <t>08093</t>
  </si>
  <si>
    <t>08095</t>
  </si>
  <si>
    <t>Pitkin County</t>
  </si>
  <si>
    <t>08097</t>
  </si>
  <si>
    <t>Prowers County</t>
  </si>
  <si>
    <t>08099</t>
  </si>
  <si>
    <t>Pueblo County</t>
  </si>
  <si>
    <t>08101</t>
  </si>
  <si>
    <t>39380</t>
  </si>
  <si>
    <t>Pueblo, CO</t>
  </si>
  <si>
    <t>Rio Blanco County</t>
  </si>
  <si>
    <t>08103</t>
  </si>
  <si>
    <t>Rio Grande County</t>
  </si>
  <si>
    <t>08105</t>
  </si>
  <si>
    <t>Routt County</t>
  </si>
  <si>
    <t>08107</t>
  </si>
  <si>
    <t>44460</t>
  </si>
  <si>
    <t>Steamboat Springs, CO</t>
  </si>
  <si>
    <t>Saguache County</t>
  </si>
  <si>
    <t>08109</t>
  </si>
  <si>
    <t>San Juan County</t>
  </si>
  <si>
    <t>08111</t>
  </si>
  <si>
    <t>San Miguel County</t>
  </si>
  <si>
    <t>08113</t>
  </si>
  <si>
    <t>Sedgwick County</t>
  </si>
  <si>
    <t>08115</t>
  </si>
  <si>
    <t>Summit County</t>
  </si>
  <si>
    <t>08117</t>
  </si>
  <si>
    <t>14720</t>
  </si>
  <si>
    <t>Breckenridge, CO</t>
  </si>
  <si>
    <t>Teller County</t>
  </si>
  <si>
    <t>08119</t>
  </si>
  <si>
    <t>08121</t>
  </si>
  <si>
    <t>Weld County</t>
  </si>
  <si>
    <t>08123</t>
  </si>
  <si>
    <t>24540</t>
  </si>
  <si>
    <t>Greeley, CO</t>
  </si>
  <si>
    <t>08125</t>
  </si>
  <si>
    <t>CT</t>
  </si>
  <si>
    <t>Fairfield County</t>
  </si>
  <si>
    <t>09001</t>
  </si>
  <si>
    <t>14860</t>
  </si>
  <si>
    <t>408</t>
  </si>
  <si>
    <t>Bridgeport-Stamford-Norwalk, CT</t>
  </si>
  <si>
    <t>New York-Newark, NY-NJ-CT-PA</t>
  </si>
  <si>
    <t>Hartford County</t>
  </si>
  <si>
    <t>09003</t>
  </si>
  <si>
    <t>25540</t>
  </si>
  <si>
    <t>278</t>
  </si>
  <si>
    <t>Hartford-West Hartford-East Hartford, CT</t>
  </si>
  <si>
    <t>Hartford-West Hartford, CT</t>
  </si>
  <si>
    <t>Litchfield County</t>
  </si>
  <si>
    <t>09005</t>
  </si>
  <si>
    <t>45860</t>
  </si>
  <si>
    <t>Torrington, CT</t>
  </si>
  <si>
    <t>Middlesex County</t>
  </si>
  <si>
    <t>09007</t>
  </si>
  <si>
    <t>New Haven County</t>
  </si>
  <si>
    <t>09009</t>
  </si>
  <si>
    <t>35300</t>
  </si>
  <si>
    <t>New Haven-Milford, CT</t>
  </si>
  <si>
    <t>New London County</t>
  </si>
  <si>
    <t>09011</t>
  </si>
  <si>
    <t>35980</t>
  </si>
  <si>
    <t>Norwich-New London, CT</t>
  </si>
  <si>
    <t>Tolland County</t>
  </si>
  <si>
    <t>09013</t>
  </si>
  <si>
    <t>Windham County</t>
  </si>
  <si>
    <t>09015</t>
  </si>
  <si>
    <t>49340</t>
  </si>
  <si>
    <t>148</t>
  </si>
  <si>
    <t>Worcester, MA-CT</t>
  </si>
  <si>
    <t>Boston-Worcester-Providence, MA-RI-NH-CT</t>
  </si>
  <si>
    <t>DE</t>
  </si>
  <si>
    <t>Kent County</t>
  </si>
  <si>
    <t>10001</t>
  </si>
  <si>
    <t>20100</t>
  </si>
  <si>
    <t>428</t>
  </si>
  <si>
    <t>Dover, DE</t>
  </si>
  <si>
    <t>Philadelphia-Reading-Camden, PA-NJ-DE-MD</t>
  </si>
  <si>
    <t>New Castle County</t>
  </si>
  <si>
    <t>10003</t>
  </si>
  <si>
    <t>37980</t>
  </si>
  <si>
    <t>Philadelphia-Camden-Wilmington, PA-NJ-DE-MD</t>
  </si>
  <si>
    <t>Wilmington, DE-MD-NJ</t>
  </si>
  <si>
    <t>48864</t>
  </si>
  <si>
    <t>Sussex County</t>
  </si>
  <si>
    <t>10005</t>
  </si>
  <si>
    <t>41540</t>
  </si>
  <si>
    <t>Salisbury, MD-DE</t>
  </si>
  <si>
    <t>DC</t>
  </si>
  <si>
    <t>11001</t>
  </si>
  <si>
    <t>47900</t>
  </si>
  <si>
    <t>548</t>
  </si>
  <si>
    <t>Washington-Arlington-Alexandria, DC-VA-MD-WV</t>
  </si>
  <si>
    <t>Washington-Baltimore-Arlington, DC-MD-VA-WV-PA</t>
  </si>
  <si>
    <t>47894</t>
  </si>
  <si>
    <t>FL</t>
  </si>
  <si>
    <t>Alachua County</t>
  </si>
  <si>
    <t>12001</t>
  </si>
  <si>
    <t>23540</t>
  </si>
  <si>
    <t>264</t>
  </si>
  <si>
    <t>Gainesville, FL</t>
  </si>
  <si>
    <t>Gainesville-Lake City, FL</t>
  </si>
  <si>
    <t>Baker County</t>
  </si>
  <si>
    <t>12003</t>
  </si>
  <si>
    <t>27260</t>
  </si>
  <si>
    <t>300</t>
  </si>
  <si>
    <t>Jacksonville, FL</t>
  </si>
  <si>
    <t>Jacksonville-St. Marys-Palatka, FL-GA</t>
  </si>
  <si>
    <t>Bay County</t>
  </si>
  <si>
    <t>12005</t>
  </si>
  <si>
    <t>37460</t>
  </si>
  <si>
    <t>Panama City, FL</t>
  </si>
  <si>
    <t>Bradford County</t>
  </si>
  <si>
    <t>12007</t>
  </si>
  <si>
    <t>Brevard County</t>
  </si>
  <si>
    <t>12009</t>
  </si>
  <si>
    <t>37340</t>
  </si>
  <si>
    <t>Palm Bay-Melbourne-Titusville, FL</t>
  </si>
  <si>
    <t>Broward County</t>
  </si>
  <si>
    <t>12011</t>
  </si>
  <si>
    <t>33100</t>
  </si>
  <si>
    <t>370</t>
  </si>
  <si>
    <t>Miami-Fort Lauderdale-West Palm Beach, FL</t>
  </si>
  <si>
    <t>Miami-Fort Lauderdale-Port St. Lucie, FL</t>
  </si>
  <si>
    <t>Fort Lauderdale-Pompano Beach-Deerfield Beach, FL</t>
  </si>
  <si>
    <t>22744</t>
  </si>
  <si>
    <t>12013</t>
  </si>
  <si>
    <t>Charlotte County</t>
  </si>
  <si>
    <t>12015</t>
  </si>
  <si>
    <t>39460</t>
  </si>
  <si>
    <t>412</t>
  </si>
  <si>
    <t>Punta Gorda, FL</t>
  </si>
  <si>
    <t>North Port-Sarasota, FL</t>
  </si>
  <si>
    <t>Citrus County</t>
  </si>
  <si>
    <t>12017</t>
  </si>
  <si>
    <t>26140</t>
  </si>
  <si>
    <t>Homosassa Springs, FL</t>
  </si>
  <si>
    <t>12019</t>
  </si>
  <si>
    <t>Collier County</t>
  </si>
  <si>
    <t>12021</t>
  </si>
  <si>
    <t>34940</t>
  </si>
  <si>
    <t>162</t>
  </si>
  <si>
    <t>Naples-Immokalee-Marco Island, FL</t>
  </si>
  <si>
    <t>Cape Coral-Fort Myers-Naples, FL</t>
  </si>
  <si>
    <t>12023</t>
  </si>
  <si>
    <t>29380</t>
  </si>
  <si>
    <t>Lake City, FL</t>
  </si>
  <si>
    <t>DeSoto County</t>
  </si>
  <si>
    <t>12027</t>
  </si>
  <si>
    <t>11580</t>
  </si>
  <si>
    <t>Arcadia, FL</t>
  </si>
  <si>
    <t>Dixie County</t>
  </si>
  <si>
    <t>12029</t>
  </si>
  <si>
    <t>Duval County</t>
  </si>
  <si>
    <t>12031</t>
  </si>
  <si>
    <t>12033</t>
  </si>
  <si>
    <t>37860</t>
  </si>
  <si>
    <t>Pensacola-Ferry Pass-Brent, FL</t>
  </si>
  <si>
    <t>Flagler County</t>
  </si>
  <si>
    <t>12035</t>
  </si>
  <si>
    <t>19660</t>
  </si>
  <si>
    <t>422</t>
  </si>
  <si>
    <t>Deltona-Daytona Beach-Ormond Beach, FL</t>
  </si>
  <si>
    <t>Orlando-Deltona-Daytona Beach, FL</t>
  </si>
  <si>
    <t>12037</t>
  </si>
  <si>
    <t>Gadsden County</t>
  </si>
  <si>
    <t>12039</t>
  </si>
  <si>
    <t>45220</t>
  </si>
  <si>
    <t>533</t>
  </si>
  <si>
    <t>Tallahassee, FL</t>
  </si>
  <si>
    <t>Tallahassee-Bainbridge, FL-GA</t>
  </si>
  <si>
    <t>Gilchrist County</t>
  </si>
  <si>
    <t>12041</t>
  </si>
  <si>
    <t>Glades County</t>
  </si>
  <si>
    <t>12043</t>
  </si>
  <si>
    <t>Gulf County</t>
  </si>
  <si>
    <t>12045</t>
  </si>
  <si>
    <t>Hamilton County</t>
  </si>
  <si>
    <t>12047</t>
  </si>
  <si>
    <t>Hardee County</t>
  </si>
  <si>
    <t>12049</t>
  </si>
  <si>
    <t>48100</t>
  </si>
  <si>
    <t>Wauchula, FL</t>
  </si>
  <si>
    <t>Hendry County</t>
  </si>
  <si>
    <t>12051</t>
  </si>
  <si>
    <t>17500</t>
  </si>
  <si>
    <t>Clewiston, FL</t>
  </si>
  <si>
    <t>Hernando County</t>
  </si>
  <si>
    <t>12053</t>
  </si>
  <si>
    <t>45300</t>
  </si>
  <si>
    <t>Tampa-St. Petersburg-Clearwater, FL</t>
  </si>
  <si>
    <t>Highlands County</t>
  </si>
  <si>
    <t>12055</t>
  </si>
  <si>
    <t>42700</t>
  </si>
  <si>
    <t>Sebring, FL</t>
  </si>
  <si>
    <t>Hillsborough County</t>
  </si>
  <si>
    <t>12057</t>
  </si>
  <si>
    <t>Holmes County</t>
  </si>
  <si>
    <t>12059</t>
  </si>
  <si>
    <t>Indian River County</t>
  </si>
  <si>
    <t>12061</t>
  </si>
  <si>
    <t>42680</t>
  </si>
  <si>
    <t>Sebastian-Vero Beach, FL</t>
  </si>
  <si>
    <t>12063</t>
  </si>
  <si>
    <t>12065</t>
  </si>
  <si>
    <t>12067</t>
  </si>
  <si>
    <t>12069</t>
  </si>
  <si>
    <t>36740</t>
  </si>
  <si>
    <t>Orlando-Kissimmee-Sanford, FL</t>
  </si>
  <si>
    <t>12071</t>
  </si>
  <si>
    <t>15980</t>
  </si>
  <si>
    <t>Cape Coral-Fort Myers, FL</t>
  </si>
  <si>
    <t>Leon County</t>
  </si>
  <si>
    <t>12073</t>
  </si>
  <si>
    <t>Levy County</t>
  </si>
  <si>
    <t>12075</t>
  </si>
  <si>
    <t>Liberty County</t>
  </si>
  <si>
    <t>12077</t>
  </si>
  <si>
    <t>12079</t>
  </si>
  <si>
    <t>Manatee County</t>
  </si>
  <si>
    <t>12081</t>
  </si>
  <si>
    <t>35840</t>
  </si>
  <si>
    <t>North Port-Sarasota-Bradenton, FL</t>
  </si>
  <si>
    <t>12083</t>
  </si>
  <si>
    <t>36100</t>
  </si>
  <si>
    <t>Ocala, FL</t>
  </si>
  <si>
    <t>Martin County</t>
  </si>
  <si>
    <t>12085</t>
  </si>
  <si>
    <t>38940</t>
  </si>
  <si>
    <t>Port St. Lucie, FL</t>
  </si>
  <si>
    <t>Miami-Dade County</t>
  </si>
  <si>
    <t>12086</t>
  </si>
  <si>
    <t>Miami-Miami Beach-Kendall, FL</t>
  </si>
  <si>
    <t>33124</t>
  </si>
  <si>
    <t>12087</t>
  </si>
  <si>
    <t>28580</t>
  </si>
  <si>
    <t>Key West, FL</t>
  </si>
  <si>
    <t>Nassau County</t>
  </si>
  <si>
    <t>12089</t>
  </si>
  <si>
    <t>Okaloosa County</t>
  </si>
  <si>
    <t>12091</t>
  </si>
  <si>
    <t>18880</t>
  </si>
  <si>
    <t>Crestview-Fort Walton Beach-Destin, FL</t>
  </si>
  <si>
    <t>Okeechobee County</t>
  </si>
  <si>
    <t>12093</t>
  </si>
  <si>
    <t>36380</t>
  </si>
  <si>
    <t>Okeechobee, FL</t>
  </si>
  <si>
    <t>12095</t>
  </si>
  <si>
    <t>Osceola County</t>
  </si>
  <si>
    <t>12097</t>
  </si>
  <si>
    <t>Palm Beach County</t>
  </si>
  <si>
    <t>12099</t>
  </si>
  <si>
    <t>West Palm Beach-Boca Raton-Delray Beach, FL</t>
  </si>
  <si>
    <t>48424</t>
  </si>
  <si>
    <t>Pasco County</t>
  </si>
  <si>
    <t>12101</t>
  </si>
  <si>
    <t>Pinellas County</t>
  </si>
  <si>
    <t>12103</t>
  </si>
  <si>
    <t>12105</t>
  </si>
  <si>
    <t>29460</t>
  </si>
  <si>
    <t>Lakeland-Winter Haven, FL</t>
  </si>
  <si>
    <t>Putnam County</t>
  </si>
  <si>
    <t>12107</t>
  </si>
  <si>
    <t>37260</t>
  </si>
  <si>
    <t>Palatka, FL</t>
  </si>
  <si>
    <t>St. Johns County</t>
  </si>
  <si>
    <t>12109</t>
  </si>
  <si>
    <t>St. Lucie County</t>
  </si>
  <si>
    <t>12111</t>
  </si>
  <si>
    <t>Santa Rosa County</t>
  </si>
  <si>
    <t>12113</t>
  </si>
  <si>
    <t>Sarasota County</t>
  </si>
  <si>
    <t>12115</t>
  </si>
  <si>
    <t>Seminole County</t>
  </si>
  <si>
    <t>12117</t>
  </si>
  <si>
    <t>12119</t>
  </si>
  <si>
    <t>45540</t>
  </si>
  <si>
    <t>The Villages, FL</t>
  </si>
  <si>
    <t>Suwannee County</t>
  </si>
  <si>
    <t>12121</t>
  </si>
  <si>
    <t>Taylor County</t>
  </si>
  <si>
    <t>12123</t>
  </si>
  <si>
    <t>12125</t>
  </si>
  <si>
    <t>Volusia County</t>
  </si>
  <si>
    <t>12127</t>
  </si>
  <si>
    <t>Wakulla County</t>
  </si>
  <si>
    <t>12129</t>
  </si>
  <si>
    <t>Walton County</t>
  </si>
  <si>
    <t>12131</t>
  </si>
  <si>
    <t>12133</t>
  </si>
  <si>
    <t>GA</t>
  </si>
  <si>
    <t>Appling County</t>
  </si>
  <si>
    <t>13001</t>
  </si>
  <si>
    <t>Atkinson County</t>
  </si>
  <si>
    <t>13003</t>
  </si>
  <si>
    <t>Bacon County</t>
  </si>
  <si>
    <t>13005</t>
  </si>
  <si>
    <t>13007</t>
  </si>
  <si>
    <t>10500</t>
  </si>
  <si>
    <t>Albany, GA</t>
  </si>
  <si>
    <t>13009</t>
  </si>
  <si>
    <t>33300</t>
  </si>
  <si>
    <t>Milledgeville, GA</t>
  </si>
  <si>
    <t>Banks County</t>
  </si>
  <si>
    <t>13011</t>
  </si>
  <si>
    <t>Barrow County</t>
  </si>
  <si>
    <t>13013</t>
  </si>
  <si>
    <t>12060</t>
  </si>
  <si>
    <t>Atlanta-Sandy Springs-Roswell, GA</t>
  </si>
  <si>
    <t>Atlanta--Athens-Clarke County--Sandy Springs, GA</t>
  </si>
  <si>
    <t>Bartow County</t>
  </si>
  <si>
    <t>13015</t>
  </si>
  <si>
    <t>Ben Hill County</t>
  </si>
  <si>
    <t>13017</t>
  </si>
  <si>
    <t>22340</t>
  </si>
  <si>
    <t>Fitzgerald, GA</t>
  </si>
  <si>
    <t>Berrien County</t>
  </si>
  <si>
    <t>13019</t>
  </si>
  <si>
    <t>13021</t>
  </si>
  <si>
    <t>31420</t>
  </si>
  <si>
    <t>356</t>
  </si>
  <si>
    <t>Macon-Bibb County, GA</t>
  </si>
  <si>
    <t>Macon-Bibb County--Warner Robins, GA</t>
  </si>
  <si>
    <t>Bleckley County</t>
  </si>
  <si>
    <t>13023</t>
  </si>
  <si>
    <t>Brantley County</t>
  </si>
  <si>
    <t>13025</t>
  </si>
  <si>
    <t>15260</t>
  </si>
  <si>
    <t>Brunswick, GA</t>
  </si>
  <si>
    <t>Brooks County</t>
  </si>
  <si>
    <t>13027</t>
  </si>
  <si>
    <t>46660</t>
  </si>
  <si>
    <t>Valdosta, GA</t>
  </si>
  <si>
    <t>Bryan County</t>
  </si>
  <si>
    <t>13029</t>
  </si>
  <si>
    <t>42340</t>
  </si>
  <si>
    <t>496</t>
  </si>
  <si>
    <t>Savannah, GA</t>
  </si>
  <si>
    <t>Savannah-Hinesville-Statesboro, GA</t>
  </si>
  <si>
    <t>Bulloch County</t>
  </si>
  <si>
    <t>13031</t>
  </si>
  <si>
    <t>44340</t>
  </si>
  <si>
    <t>Statesboro, GA</t>
  </si>
  <si>
    <t>Burke County</t>
  </si>
  <si>
    <t>13033</t>
  </si>
  <si>
    <t>12260</t>
  </si>
  <si>
    <t>Augusta-Richmond County, GA-SC</t>
  </si>
  <si>
    <t>Butts County</t>
  </si>
  <si>
    <t>13035</t>
  </si>
  <si>
    <t>13037</t>
  </si>
  <si>
    <t>Camden County</t>
  </si>
  <si>
    <t>13039</t>
  </si>
  <si>
    <t>41220</t>
  </si>
  <si>
    <t>St. Marys, GA</t>
  </si>
  <si>
    <t>Candler County</t>
  </si>
  <si>
    <t>13043</t>
  </si>
  <si>
    <t>13045</t>
  </si>
  <si>
    <t>Catoosa County</t>
  </si>
  <si>
    <t>13047</t>
  </si>
  <si>
    <t>16860</t>
  </si>
  <si>
    <t>Chattanooga, TN-GA</t>
  </si>
  <si>
    <t>Charlton County</t>
  </si>
  <si>
    <t>13049</t>
  </si>
  <si>
    <t>Chatham County</t>
  </si>
  <si>
    <t>13051</t>
  </si>
  <si>
    <t>Chattahoochee County</t>
  </si>
  <si>
    <t>13053</t>
  </si>
  <si>
    <t>Chattooga County</t>
  </si>
  <si>
    <t>13055</t>
  </si>
  <si>
    <t>44900</t>
  </si>
  <si>
    <t>470</t>
  </si>
  <si>
    <t>Summerville, GA</t>
  </si>
  <si>
    <t>Rome-Summerville, GA</t>
  </si>
  <si>
    <t>13057</t>
  </si>
  <si>
    <t>13059</t>
  </si>
  <si>
    <t>12020</t>
  </si>
  <si>
    <t>Athens-Clarke County, GA</t>
  </si>
  <si>
    <t>13061</t>
  </si>
  <si>
    <t>Clayton County</t>
  </si>
  <si>
    <t>13063</t>
  </si>
  <si>
    <t>Clinch County</t>
  </si>
  <si>
    <t>13065</t>
  </si>
  <si>
    <t>Cobb County</t>
  </si>
  <si>
    <t>13067</t>
  </si>
  <si>
    <t>13069</t>
  </si>
  <si>
    <t>20060</t>
  </si>
  <si>
    <t>Douglas, GA</t>
  </si>
  <si>
    <t>Colquitt County</t>
  </si>
  <si>
    <t>13071</t>
  </si>
  <si>
    <t>34220</t>
  </si>
  <si>
    <t>Moultrie, GA</t>
  </si>
  <si>
    <t>13073</t>
  </si>
  <si>
    <t>Cook County</t>
  </si>
  <si>
    <t>13075</t>
  </si>
  <si>
    <t>Coweta County</t>
  </si>
  <si>
    <t>13077</t>
  </si>
  <si>
    <t>13079</t>
  </si>
  <si>
    <t>Crisp County</t>
  </si>
  <si>
    <t>13081</t>
  </si>
  <si>
    <t>18380</t>
  </si>
  <si>
    <t>Cordele, GA</t>
  </si>
  <si>
    <t>Dade County</t>
  </si>
  <si>
    <t>13083</t>
  </si>
  <si>
    <t>Dawson County</t>
  </si>
  <si>
    <t>13085</t>
  </si>
  <si>
    <t>Decatur County</t>
  </si>
  <si>
    <t>13087</t>
  </si>
  <si>
    <t>12460</t>
  </si>
  <si>
    <t>Bainbridge, GA</t>
  </si>
  <si>
    <t>13089</t>
  </si>
  <si>
    <t>Dodge County</t>
  </si>
  <si>
    <t>13091</t>
  </si>
  <si>
    <t>Dooly County</t>
  </si>
  <si>
    <t>13093</t>
  </si>
  <si>
    <t>Dougherty County</t>
  </si>
  <si>
    <t>13095</t>
  </si>
  <si>
    <t>13097</t>
  </si>
  <si>
    <t>Early County</t>
  </si>
  <si>
    <t>13099</t>
  </si>
  <si>
    <t>Echols County</t>
  </si>
  <si>
    <t>13101</t>
  </si>
  <si>
    <t>Effingham County</t>
  </si>
  <si>
    <t>13103</t>
  </si>
  <si>
    <t>13105</t>
  </si>
  <si>
    <t>Emanuel County</t>
  </si>
  <si>
    <t>13107</t>
  </si>
  <si>
    <t>Evans County</t>
  </si>
  <si>
    <t>13109</t>
  </si>
  <si>
    <t>Fannin County</t>
  </si>
  <si>
    <t>13111</t>
  </si>
  <si>
    <t>13113</t>
  </si>
  <si>
    <t>Floyd County</t>
  </si>
  <si>
    <t>13115</t>
  </si>
  <si>
    <t>40660</t>
  </si>
  <si>
    <t>Rome, GA</t>
  </si>
  <si>
    <t>Forsyth County</t>
  </si>
  <si>
    <t>13117</t>
  </si>
  <si>
    <t>13119</t>
  </si>
  <si>
    <t>13121</t>
  </si>
  <si>
    <t>Gilmer County</t>
  </si>
  <si>
    <t>13123</t>
  </si>
  <si>
    <t>Glascock County</t>
  </si>
  <si>
    <t>13125</t>
  </si>
  <si>
    <t>Glynn County</t>
  </si>
  <si>
    <t>13127</t>
  </si>
  <si>
    <t>Gordon County</t>
  </si>
  <si>
    <t>13129</t>
  </si>
  <si>
    <t>15660</t>
  </si>
  <si>
    <t>Calhoun, GA</t>
  </si>
  <si>
    <t>Grady County</t>
  </si>
  <si>
    <t>13131</t>
  </si>
  <si>
    <t>13133</t>
  </si>
  <si>
    <t>Gwinnett County</t>
  </si>
  <si>
    <t>13135</t>
  </si>
  <si>
    <t>Habersham County</t>
  </si>
  <si>
    <t>13137</t>
  </si>
  <si>
    <t>18460</t>
  </si>
  <si>
    <t>Cornelia, GA</t>
  </si>
  <si>
    <t>Hall County</t>
  </si>
  <si>
    <t>13139</t>
  </si>
  <si>
    <t>23580</t>
  </si>
  <si>
    <t>Gainesville, GA</t>
  </si>
  <si>
    <t>Hancock County</t>
  </si>
  <si>
    <t>13141</t>
  </si>
  <si>
    <t>Haralson County</t>
  </si>
  <si>
    <t>13143</t>
  </si>
  <si>
    <t>Harris County</t>
  </si>
  <si>
    <t>13145</t>
  </si>
  <si>
    <t>Hart County</t>
  </si>
  <si>
    <t>13147</t>
  </si>
  <si>
    <t>Heard County</t>
  </si>
  <si>
    <t>13149</t>
  </si>
  <si>
    <t>13151</t>
  </si>
  <si>
    <t>13153</t>
  </si>
  <si>
    <t>47580</t>
  </si>
  <si>
    <t>Warner Robins, GA</t>
  </si>
  <si>
    <t>Irwin County</t>
  </si>
  <si>
    <t>13155</t>
  </si>
  <si>
    <t>13157</t>
  </si>
  <si>
    <t>27600</t>
  </si>
  <si>
    <t>Jefferson, GA</t>
  </si>
  <si>
    <t>Jasper County</t>
  </si>
  <si>
    <t>13159</t>
  </si>
  <si>
    <t>Jeff Davis County</t>
  </si>
  <si>
    <t>13161</t>
  </si>
  <si>
    <t>13163</t>
  </si>
  <si>
    <t>Jenkins County</t>
  </si>
  <si>
    <t>13165</t>
  </si>
  <si>
    <t>13167</t>
  </si>
  <si>
    <t>20140</t>
  </si>
  <si>
    <t>Dublin, GA</t>
  </si>
  <si>
    <t>Jones County</t>
  </si>
  <si>
    <t>13169</t>
  </si>
  <si>
    <t>13171</t>
  </si>
  <si>
    <t>Lanier County</t>
  </si>
  <si>
    <t>13173</t>
  </si>
  <si>
    <t>Laurens County</t>
  </si>
  <si>
    <t>13175</t>
  </si>
  <si>
    <t>13177</t>
  </si>
  <si>
    <t>13179</t>
  </si>
  <si>
    <t>25980</t>
  </si>
  <si>
    <t>Hinesville, GA</t>
  </si>
  <si>
    <t>13181</t>
  </si>
  <si>
    <t>Long County</t>
  </si>
  <si>
    <t>13183</t>
  </si>
  <si>
    <t>13185</t>
  </si>
  <si>
    <t>Lumpkin County</t>
  </si>
  <si>
    <t>13187</t>
  </si>
  <si>
    <t>McDuffie County</t>
  </si>
  <si>
    <t>13189</t>
  </si>
  <si>
    <t>McIntosh County</t>
  </si>
  <si>
    <t>13191</t>
  </si>
  <si>
    <t>13193</t>
  </si>
  <si>
    <t>13195</t>
  </si>
  <si>
    <t>13197</t>
  </si>
  <si>
    <t>Meriwether County</t>
  </si>
  <si>
    <t>13199</t>
  </si>
  <si>
    <t>13201</t>
  </si>
  <si>
    <t>Mitchell County</t>
  </si>
  <si>
    <t>13205</t>
  </si>
  <si>
    <t>13207</t>
  </si>
  <si>
    <t>13209</t>
  </si>
  <si>
    <t>47080</t>
  </si>
  <si>
    <t>Vidalia, GA</t>
  </si>
  <si>
    <t>13211</t>
  </si>
  <si>
    <t>Murray County</t>
  </si>
  <si>
    <t>13213</t>
  </si>
  <si>
    <t>19140</t>
  </si>
  <si>
    <t>Dalton, GA</t>
  </si>
  <si>
    <t>Muscogee County</t>
  </si>
  <si>
    <t>13215</t>
  </si>
  <si>
    <t>13217</t>
  </si>
  <si>
    <t>Oconee County</t>
  </si>
  <si>
    <t>13219</t>
  </si>
  <si>
    <t>Oglethorpe County</t>
  </si>
  <si>
    <t>13221</t>
  </si>
  <si>
    <t>Paulding County</t>
  </si>
  <si>
    <t>13223</t>
  </si>
  <si>
    <t>Peach County</t>
  </si>
  <si>
    <t>13225</t>
  </si>
  <si>
    <t>13227</t>
  </si>
  <si>
    <t>Pierce County</t>
  </si>
  <si>
    <t>13229</t>
  </si>
  <si>
    <t>48180</t>
  </si>
  <si>
    <t>Waycross, GA</t>
  </si>
  <si>
    <t>13231</t>
  </si>
  <si>
    <t>13233</t>
  </si>
  <si>
    <t>16340</t>
  </si>
  <si>
    <t>Cedartown, GA</t>
  </si>
  <si>
    <t>13235</t>
  </si>
  <si>
    <t>13237</t>
  </si>
  <si>
    <t>Quitman County</t>
  </si>
  <si>
    <t>13239</t>
  </si>
  <si>
    <t>Rabun County</t>
  </si>
  <si>
    <t>13241</t>
  </si>
  <si>
    <t>13243</t>
  </si>
  <si>
    <t>Richmond County</t>
  </si>
  <si>
    <t>13245</t>
  </si>
  <si>
    <t>Rockdale County</t>
  </si>
  <si>
    <t>13247</t>
  </si>
  <si>
    <t>Schley County</t>
  </si>
  <si>
    <t>13249</t>
  </si>
  <si>
    <t>11140</t>
  </si>
  <si>
    <t>Americus, GA</t>
  </si>
  <si>
    <t>Screven County</t>
  </si>
  <si>
    <t>13251</t>
  </si>
  <si>
    <t>13253</t>
  </si>
  <si>
    <t>Spalding County</t>
  </si>
  <si>
    <t>13255</t>
  </si>
  <si>
    <t>Stephens County</t>
  </si>
  <si>
    <t>13257</t>
  </si>
  <si>
    <t>45740</t>
  </si>
  <si>
    <t>Toccoa, GA</t>
  </si>
  <si>
    <t>Stewart County</t>
  </si>
  <si>
    <t>13259</t>
  </si>
  <si>
    <t>13261</t>
  </si>
  <si>
    <t>Talbot County</t>
  </si>
  <si>
    <t>13263</t>
  </si>
  <si>
    <t>Taliaferro County</t>
  </si>
  <si>
    <t>13265</t>
  </si>
  <si>
    <t>Tattnall County</t>
  </si>
  <si>
    <t>13267</t>
  </si>
  <si>
    <t>13269</t>
  </si>
  <si>
    <t>Telfair County</t>
  </si>
  <si>
    <t>13271</t>
  </si>
  <si>
    <t>Terrell County</t>
  </si>
  <si>
    <t>13273</t>
  </si>
  <si>
    <t>Thomas County</t>
  </si>
  <si>
    <t>13275</t>
  </si>
  <si>
    <t>45620</t>
  </si>
  <si>
    <t>Thomasville, GA</t>
  </si>
  <si>
    <t>Tift County</t>
  </si>
  <si>
    <t>13277</t>
  </si>
  <si>
    <t>45700</t>
  </si>
  <si>
    <t>Tifton, GA</t>
  </si>
  <si>
    <t>Toombs County</t>
  </si>
  <si>
    <t>13279</t>
  </si>
  <si>
    <t>Towns County</t>
  </si>
  <si>
    <t>13281</t>
  </si>
  <si>
    <t>Treutlen County</t>
  </si>
  <si>
    <t>13283</t>
  </si>
  <si>
    <t>Troup County</t>
  </si>
  <si>
    <t>13285</t>
  </si>
  <si>
    <t>29300</t>
  </si>
  <si>
    <t>LaGrange, GA</t>
  </si>
  <si>
    <t>Turner County</t>
  </si>
  <si>
    <t>13287</t>
  </si>
  <si>
    <t>Twiggs County</t>
  </si>
  <si>
    <t>13289</t>
  </si>
  <si>
    <t>13291</t>
  </si>
  <si>
    <t>Upson County</t>
  </si>
  <si>
    <t>13293</t>
  </si>
  <si>
    <t>45580</t>
  </si>
  <si>
    <t>Thomaston, GA</t>
  </si>
  <si>
    <t>13295</t>
  </si>
  <si>
    <t>13297</t>
  </si>
  <si>
    <t>Ware County</t>
  </si>
  <si>
    <t>13299</t>
  </si>
  <si>
    <t>Warren County</t>
  </si>
  <si>
    <t>13301</t>
  </si>
  <si>
    <t>13303</t>
  </si>
  <si>
    <t>Wayne County</t>
  </si>
  <si>
    <t>13305</t>
  </si>
  <si>
    <t>27700</t>
  </si>
  <si>
    <t>Jesup, GA</t>
  </si>
  <si>
    <t>Webster County</t>
  </si>
  <si>
    <t>13307</t>
  </si>
  <si>
    <t>Wheeler County</t>
  </si>
  <si>
    <t>13309</t>
  </si>
  <si>
    <t>13311</t>
  </si>
  <si>
    <t>Whitfield County</t>
  </si>
  <si>
    <t>13313</t>
  </si>
  <si>
    <t>13315</t>
  </si>
  <si>
    <t>Wilkes County</t>
  </si>
  <si>
    <t>13317</t>
  </si>
  <si>
    <t>Wilkinson County</t>
  </si>
  <si>
    <t>13319</t>
  </si>
  <si>
    <t>Worth County</t>
  </si>
  <si>
    <t>13321</t>
  </si>
  <si>
    <t>HI</t>
  </si>
  <si>
    <t>Hawaii County</t>
  </si>
  <si>
    <t>15001</t>
  </si>
  <si>
    <t>25900</t>
  </si>
  <si>
    <t>Hilo, HI</t>
  </si>
  <si>
    <t>Honolulu County</t>
  </si>
  <si>
    <t>15003</t>
  </si>
  <si>
    <t>46520</t>
  </si>
  <si>
    <t>Urban Honolulu, HI</t>
  </si>
  <si>
    <t>Kauai County</t>
  </si>
  <si>
    <t>15007</t>
  </si>
  <si>
    <t>28180</t>
  </si>
  <si>
    <t>Kapaa, HI</t>
  </si>
  <si>
    <t>Maui County</t>
  </si>
  <si>
    <t>15009</t>
  </si>
  <si>
    <t>27980</t>
  </si>
  <si>
    <t>Kahului-Wailuku-Lahaina, HI</t>
  </si>
  <si>
    <t>ID</t>
  </si>
  <si>
    <t>Ada County</t>
  </si>
  <si>
    <t>16001</t>
  </si>
  <si>
    <t>14260</t>
  </si>
  <si>
    <t>Boise City, ID</t>
  </si>
  <si>
    <t>Boise City-Mountain Home-Ontario, ID-OR</t>
  </si>
  <si>
    <t>16003</t>
  </si>
  <si>
    <t>Bannock County</t>
  </si>
  <si>
    <t>16005</t>
  </si>
  <si>
    <t>38540</t>
  </si>
  <si>
    <t>Pocatello, ID</t>
  </si>
  <si>
    <t>Bear Lake County</t>
  </si>
  <si>
    <t>16007</t>
  </si>
  <si>
    <t>Benewah County</t>
  </si>
  <si>
    <t>16009</t>
  </si>
  <si>
    <t>Bingham County</t>
  </si>
  <si>
    <t>16011</t>
  </si>
  <si>
    <t>13940</t>
  </si>
  <si>
    <t>292</t>
  </si>
  <si>
    <t>Blackfoot, ID</t>
  </si>
  <si>
    <t>Idaho Falls-Rexburg-Blackfoot, ID</t>
  </si>
  <si>
    <t>Blaine County</t>
  </si>
  <si>
    <t>16013</t>
  </si>
  <si>
    <t>25200</t>
  </si>
  <si>
    <t>Hailey, ID</t>
  </si>
  <si>
    <t>Boise County</t>
  </si>
  <si>
    <t>16015</t>
  </si>
  <si>
    <t>Bonner County</t>
  </si>
  <si>
    <t>16017</t>
  </si>
  <si>
    <t>41760</t>
  </si>
  <si>
    <t>Sandpoint, ID</t>
  </si>
  <si>
    <t>Bonneville County</t>
  </si>
  <si>
    <t>16019</t>
  </si>
  <si>
    <t>26820</t>
  </si>
  <si>
    <t>Idaho Falls, ID</t>
  </si>
  <si>
    <t>Boundary County</t>
  </si>
  <si>
    <t>16021</t>
  </si>
  <si>
    <t>16023</t>
  </si>
  <si>
    <t>Camas County</t>
  </si>
  <si>
    <t>16025</t>
  </si>
  <si>
    <t>Canyon County</t>
  </si>
  <si>
    <t>16027</t>
  </si>
  <si>
    <t>Caribou County</t>
  </si>
  <si>
    <t>16029</t>
  </si>
  <si>
    <t>Cassia County</t>
  </si>
  <si>
    <t>16031</t>
  </si>
  <si>
    <t>15420</t>
  </si>
  <si>
    <t>Burley, ID</t>
  </si>
  <si>
    <t>16033</t>
  </si>
  <si>
    <t>Clearwater County</t>
  </si>
  <si>
    <t>16035</t>
  </si>
  <si>
    <t>16037</t>
  </si>
  <si>
    <t>16039</t>
  </si>
  <si>
    <t>34300</t>
  </si>
  <si>
    <t>Mountain Home, ID</t>
  </si>
  <si>
    <t>16041</t>
  </si>
  <si>
    <t>30860</t>
  </si>
  <si>
    <t>Logan, UT-ID</t>
  </si>
  <si>
    <t>16043</t>
  </si>
  <si>
    <t>39940</t>
  </si>
  <si>
    <t>Rexburg, ID</t>
  </si>
  <si>
    <t>Gem County</t>
  </si>
  <si>
    <t>16045</t>
  </si>
  <si>
    <t>Gooding County</t>
  </si>
  <si>
    <t>16047</t>
  </si>
  <si>
    <t>Idaho County</t>
  </si>
  <si>
    <t>16049</t>
  </si>
  <si>
    <t>16051</t>
  </si>
  <si>
    <t>Jerome County</t>
  </si>
  <si>
    <t>16053</t>
  </si>
  <si>
    <t>46300</t>
  </si>
  <si>
    <t>Twin Falls, ID</t>
  </si>
  <si>
    <t>Kootenai County</t>
  </si>
  <si>
    <t>16055</t>
  </si>
  <si>
    <t>17660</t>
  </si>
  <si>
    <t>518</t>
  </si>
  <si>
    <t>Coeur d'Alene, ID</t>
  </si>
  <si>
    <t>Spokane-Spokane Valley-Coeur d'Alene, WA-ID</t>
  </si>
  <si>
    <t>Latah County</t>
  </si>
  <si>
    <t>16057</t>
  </si>
  <si>
    <t>34140</t>
  </si>
  <si>
    <t>446</t>
  </si>
  <si>
    <t>Moscow, ID</t>
  </si>
  <si>
    <t>Pullman-Moscow, WA-ID</t>
  </si>
  <si>
    <t>Lemhi County</t>
  </si>
  <si>
    <t>16059</t>
  </si>
  <si>
    <t>Lewis County</t>
  </si>
  <si>
    <t>16061</t>
  </si>
  <si>
    <t>16063</t>
  </si>
  <si>
    <t>16065</t>
  </si>
  <si>
    <t>Minidoka County</t>
  </si>
  <si>
    <t>16067</t>
  </si>
  <si>
    <t>Nez Perce County</t>
  </si>
  <si>
    <t>16069</t>
  </si>
  <si>
    <t>30300</t>
  </si>
  <si>
    <t>Lewiston, ID-WA</t>
  </si>
  <si>
    <t>Oneida County</t>
  </si>
  <si>
    <t>16071</t>
  </si>
  <si>
    <t>Owyhee County</t>
  </si>
  <si>
    <t>16073</t>
  </si>
  <si>
    <t>Payette County</t>
  </si>
  <si>
    <t>16075</t>
  </si>
  <si>
    <t>36620</t>
  </si>
  <si>
    <t>Ontario, OR-ID</t>
  </si>
  <si>
    <t>Power County</t>
  </si>
  <si>
    <t>16077</t>
  </si>
  <si>
    <t>Shoshone County</t>
  </si>
  <si>
    <t>16079</t>
  </si>
  <si>
    <t>Teton County</t>
  </si>
  <si>
    <t>16081</t>
  </si>
  <si>
    <t>27220</t>
  </si>
  <si>
    <t>Jackson, WY-ID</t>
  </si>
  <si>
    <t>Twin Falls County</t>
  </si>
  <si>
    <t>16083</t>
  </si>
  <si>
    <t>Valley County</t>
  </si>
  <si>
    <t>16085</t>
  </si>
  <si>
    <t>16087</t>
  </si>
  <si>
    <t>IL</t>
  </si>
  <si>
    <t>17001</t>
  </si>
  <si>
    <t>39500</t>
  </si>
  <si>
    <t>448</t>
  </si>
  <si>
    <t>Quincy, IL-MO</t>
  </si>
  <si>
    <t>Quincy-Hannibal, IL-MO</t>
  </si>
  <si>
    <t>Alexander County</t>
  </si>
  <si>
    <t>17003</t>
  </si>
  <si>
    <t>16020</t>
  </si>
  <si>
    <t>Cape Girardeau, MO-IL</t>
  </si>
  <si>
    <t>Cape Girardeau-Sikeston, MO-IL</t>
  </si>
  <si>
    <t>Bond County</t>
  </si>
  <si>
    <t>17005</t>
  </si>
  <si>
    <t>41180</t>
  </si>
  <si>
    <t>476</t>
  </si>
  <si>
    <t>St. Louis, MO-IL</t>
  </si>
  <si>
    <t>St. Louis-St. Charles-Farmington, MO-IL</t>
  </si>
  <si>
    <t>17007</t>
  </si>
  <si>
    <t>40420</t>
  </si>
  <si>
    <t>466</t>
  </si>
  <si>
    <t>Rockford, IL</t>
  </si>
  <si>
    <t>Rockford-Freeport-Rochelle, IL</t>
  </si>
  <si>
    <t>Brown County</t>
  </si>
  <si>
    <t>17009</t>
  </si>
  <si>
    <t>Bureau County</t>
  </si>
  <si>
    <t>17011</t>
  </si>
  <si>
    <t>36860</t>
  </si>
  <si>
    <t>176</t>
  </si>
  <si>
    <t>Ottawa-Peru, IL</t>
  </si>
  <si>
    <t>Chicago-Naperville, IL-IN-WI</t>
  </si>
  <si>
    <t>17013</t>
  </si>
  <si>
    <t>17015</t>
  </si>
  <si>
    <t>Cass County</t>
  </si>
  <si>
    <t>17017</t>
  </si>
  <si>
    <t>Champaign County</t>
  </si>
  <si>
    <t>17019</t>
  </si>
  <si>
    <t>16580</t>
  </si>
  <si>
    <t>Champaign-Urbana, IL</t>
  </si>
  <si>
    <t>Christian County</t>
  </si>
  <si>
    <t>17021</t>
  </si>
  <si>
    <t>45380</t>
  </si>
  <si>
    <t>522</t>
  </si>
  <si>
    <t>Taylorville, IL</t>
  </si>
  <si>
    <t>Springfield-Jacksonville-Lincoln, IL</t>
  </si>
  <si>
    <t>17023</t>
  </si>
  <si>
    <t>17025</t>
  </si>
  <si>
    <t>Clinton County</t>
  </si>
  <si>
    <t>17027</t>
  </si>
  <si>
    <t>Coles County</t>
  </si>
  <si>
    <t>17029</t>
  </si>
  <si>
    <t>16660</t>
  </si>
  <si>
    <t>Charleston-Mattoon, IL</t>
  </si>
  <si>
    <t>17031</t>
  </si>
  <si>
    <t>16980</t>
  </si>
  <si>
    <t>Chicago-Naperville-Elgin, IL-IN-WI</t>
  </si>
  <si>
    <t>Chicago-Naperville-Arlington Heights, IL</t>
  </si>
  <si>
    <t>16974</t>
  </si>
  <si>
    <t>17033</t>
  </si>
  <si>
    <t>Cumberland County</t>
  </si>
  <si>
    <t>17035</t>
  </si>
  <si>
    <t>17037</t>
  </si>
  <si>
    <t>Elgin, IL</t>
  </si>
  <si>
    <t>20994</t>
  </si>
  <si>
    <t>De Witt County</t>
  </si>
  <si>
    <t>17039</t>
  </si>
  <si>
    <t>14010</t>
  </si>
  <si>
    <t>Bloomington, IL</t>
  </si>
  <si>
    <t>Bloomington-Pontiac, IL</t>
  </si>
  <si>
    <t>17041</t>
  </si>
  <si>
    <t>DuPage County</t>
  </si>
  <si>
    <t>17043</t>
  </si>
  <si>
    <t>Edgar County</t>
  </si>
  <si>
    <t>17045</t>
  </si>
  <si>
    <t>Edwards County</t>
  </si>
  <si>
    <t>17047</t>
  </si>
  <si>
    <t>17049</t>
  </si>
  <si>
    <t>20820</t>
  </si>
  <si>
    <t>Effingham, IL</t>
  </si>
  <si>
    <t>17051</t>
  </si>
  <si>
    <t>Ford County</t>
  </si>
  <si>
    <t>17053</t>
  </si>
  <si>
    <t>17055</t>
  </si>
  <si>
    <t>17057</t>
  </si>
  <si>
    <t>15900</t>
  </si>
  <si>
    <t>Canton, IL</t>
  </si>
  <si>
    <t>Peoria-Canton, IL</t>
  </si>
  <si>
    <t>Gallatin County</t>
  </si>
  <si>
    <t>17059</t>
  </si>
  <si>
    <t>17061</t>
  </si>
  <si>
    <t>Grundy County</t>
  </si>
  <si>
    <t>17063</t>
  </si>
  <si>
    <t>17065</t>
  </si>
  <si>
    <t>17067</t>
  </si>
  <si>
    <t>22800</t>
  </si>
  <si>
    <t>Fort Madison-Keokuk, IA-IL-MO</t>
  </si>
  <si>
    <t>Hardin County</t>
  </si>
  <si>
    <t>17069</t>
  </si>
  <si>
    <t>Henderson County</t>
  </si>
  <si>
    <t>17071</t>
  </si>
  <si>
    <t>15460</t>
  </si>
  <si>
    <t>Burlington, IA-IL</t>
  </si>
  <si>
    <t>17073</t>
  </si>
  <si>
    <t>19340</t>
  </si>
  <si>
    <t>Davenport-Moline-Rock Island, IA-IL</t>
  </si>
  <si>
    <t>Davenport-Moline, IA-IL</t>
  </si>
  <si>
    <t>Iroquois County</t>
  </si>
  <si>
    <t>17075</t>
  </si>
  <si>
    <t>17077</t>
  </si>
  <si>
    <t>16060</t>
  </si>
  <si>
    <t>Carbondale-Marion, IL</t>
  </si>
  <si>
    <t>17079</t>
  </si>
  <si>
    <t>17081</t>
  </si>
  <si>
    <t>34500</t>
  </si>
  <si>
    <t>Mount Vernon, IL</t>
  </si>
  <si>
    <t>Jersey County</t>
  </si>
  <si>
    <t>17083</t>
  </si>
  <si>
    <t>Jo Daviess County</t>
  </si>
  <si>
    <t>17085</t>
  </si>
  <si>
    <t>17087</t>
  </si>
  <si>
    <t>Kane County</t>
  </si>
  <si>
    <t>17089</t>
  </si>
  <si>
    <t>Kankakee County</t>
  </si>
  <si>
    <t>17091</t>
  </si>
  <si>
    <t>28100</t>
  </si>
  <si>
    <t>Kankakee, IL</t>
  </si>
  <si>
    <t>Kendall County</t>
  </si>
  <si>
    <t>17093</t>
  </si>
  <si>
    <t>Knox County</t>
  </si>
  <si>
    <t>17095</t>
  </si>
  <si>
    <t>23660</t>
  </si>
  <si>
    <t>Galesburg, IL</t>
  </si>
  <si>
    <t>17097</t>
  </si>
  <si>
    <t>Lake County-Kenosha County, IL-WI</t>
  </si>
  <si>
    <t>29404</t>
  </si>
  <si>
    <t>LaSalle County</t>
  </si>
  <si>
    <t>17099</t>
  </si>
  <si>
    <t>17101</t>
  </si>
  <si>
    <t>17103</t>
  </si>
  <si>
    <t>19940</t>
  </si>
  <si>
    <t>Dixon, IL</t>
  </si>
  <si>
    <t>Dixon-Sterling, IL</t>
  </si>
  <si>
    <t>Livingston County</t>
  </si>
  <si>
    <t>17105</t>
  </si>
  <si>
    <t>38700</t>
  </si>
  <si>
    <t>Pontiac, IL</t>
  </si>
  <si>
    <t>17107</t>
  </si>
  <si>
    <t>30660</t>
  </si>
  <si>
    <t>Lincoln, IL</t>
  </si>
  <si>
    <t>McDonough County</t>
  </si>
  <si>
    <t>17109</t>
  </si>
  <si>
    <t>31380</t>
  </si>
  <si>
    <t>Macomb, IL</t>
  </si>
  <si>
    <t>McHenry County</t>
  </si>
  <si>
    <t>17111</t>
  </si>
  <si>
    <t>McLean County</t>
  </si>
  <si>
    <t>17113</t>
  </si>
  <si>
    <t>17115</t>
  </si>
  <si>
    <t>19500</t>
  </si>
  <si>
    <t>Decatur, IL</t>
  </si>
  <si>
    <t>Macoupin County</t>
  </si>
  <si>
    <t>17117</t>
  </si>
  <si>
    <t>17119</t>
  </si>
  <si>
    <t>17121</t>
  </si>
  <si>
    <t>16460</t>
  </si>
  <si>
    <t>Centralia, IL</t>
  </si>
  <si>
    <t>17123</t>
  </si>
  <si>
    <t>37900</t>
  </si>
  <si>
    <t>Peoria, IL</t>
  </si>
  <si>
    <t>Mason County</t>
  </si>
  <si>
    <t>17125</t>
  </si>
  <si>
    <t>Massac County</t>
  </si>
  <si>
    <t>17127</t>
  </si>
  <si>
    <t>37140</t>
  </si>
  <si>
    <t>424</t>
  </si>
  <si>
    <t>Paducah, KY-IL</t>
  </si>
  <si>
    <t>Paducah-Mayfield, KY-IL</t>
  </si>
  <si>
    <t>Menard County</t>
  </si>
  <si>
    <t>17129</t>
  </si>
  <si>
    <t>44100</t>
  </si>
  <si>
    <t>Springfield, IL</t>
  </si>
  <si>
    <t>Mercer County</t>
  </si>
  <si>
    <t>17131</t>
  </si>
  <si>
    <t>17133</t>
  </si>
  <si>
    <t>17135</t>
  </si>
  <si>
    <t>17137</t>
  </si>
  <si>
    <t>27300</t>
  </si>
  <si>
    <t>Jacksonville, IL</t>
  </si>
  <si>
    <t>Moultrie County</t>
  </si>
  <si>
    <t>17139</t>
  </si>
  <si>
    <t>Ogle County</t>
  </si>
  <si>
    <t>17141</t>
  </si>
  <si>
    <t>40300</t>
  </si>
  <si>
    <t>Rochelle, IL</t>
  </si>
  <si>
    <t>Peoria County</t>
  </si>
  <si>
    <t>17143</t>
  </si>
  <si>
    <t>17145</t>
  </si>
  <si>
    <t>Piatt County</t>
  </si>
  <si>
    <t>17147</t>
  </si>
  <si>
    <t>17149</t>
  </si>
  <si>
    <t>17151</t>
  </si>
  <si>
    <t>17153</t>
  </si>
  <si>
    <t>17155</t>
  </si>
  <si>
    <t>17157</t>
  </si>
  <si>
    <t>Richland County</t>
  </si>
  <si>
    <t>17159</t>
  </si>
  <si>
    <t>Rock Island County</t>
  </si>
  <si>
    <t>17161</t>
  </si>
  <si>
    <t>17163</t>
  </si>
  <si>
    <t>17165</t>
  </si>
  <si>
    <t>Sangamon County</t>
  </si>
  <si>
    <t>17167</t>
  </si>
  <si>
    <t>Schuyler County</t>
  </si>
  <si>
    <t>17169</t>
  </si>
  <si>
    <t>17171</t>
  </si>
  <si>
    <t>17173</t>
  </si>
  <si>
    <t>Stark County</t>
  </si>
  <si>
    <t>17175</t>
  </si>
  <si>
    <t>Stephenson County</t>
  </si>
  <si>
    <t>17177</t>
  </si>
  <si>
    <t>23300</t>
  </si>
  <si>
    <t>Freeport, IL</t>
  </si>
  <si>
    <t>Tazewell County</t>
  </si>
  <si>
    <t>17179</t>
  </si>
  <si>
    <t>17181</t>
  </si>
  <si>
    <t>Vermilion County</t>
  </si>
  <si>
    <t>17183</t>
  </si>
  <si>
    <t>19180</t>
  </si>
  <si>
    <t>Danville, IL</t>
  </si>
  <si>
    <t>Wabash County</t>
  </si>
  <si>
    <t>17185</t>
  </si>
  <si>
    <t>17187</t>
  </si>
  <si>
    <t>17189</t>
  </si>
  <si>
    <t>17191</t>
  </si>
  <si>
    <t>17193</t>
  </si>
  <si>
    <t>Whiteside County</t>
  </si>
  <si>
    <t>17195</t>
  </si>
  <si>
    <t>44580</t>
  </si>
  <si>
    <t>Sterling, IL</t>
  </si>
  <si>
    <t>Will County</t>
  </si>
  <si>
    <t>17197</t>
  </si>
  <si>
    <t>Williamson County</t>
  </si>
  <si>
    <t>17199</t>
  </si>
  <si>
    <t>Winnebago County</t>
  </si>
  <si>
    <t>17201</t>
  </si>
  <si>
    <t>Woodford County</t>
  </si>
  <si>
    <t>17203</t>
  </si>
  <si>
    <t>IN</t>
  </si>
  <si>
    <t>18001</t>
  </si>
  <si>
    <t>19540</t>
  </si>
  <si>
    <t>258</t>
  </si>
  <si>
    <t>Decatur, IN</t>
  </si>
  <si>
    <t>Fort Wayne-Huntington-Auburn, IN</t>
  </si>
  <si>
    <t>Allen County</t>
  </si>
  <si>
    <t>18003</t>
  </si>
  <si>
    <t>23060</t>
  </si>
  <si>
    <t>Fort Wayne, IN</t>
  </si>
  <si>
    <t>Bartholomew County</t>
  </si>
  <si>
    <t>18005</t>
  </si>
  <si>
    <t>18020</t>
  </si>
  <si>
    <t>294</t>
  </si>
  <si>
    <t>Columbus, IN</t>
  </si>
  <si>
    <t>Indianapolis-Carmel-Muncie, IN</t>
  </si>
  <si>
    <t>18007</t>
  </si>
  <si>
    <t>29200</t>
  </si>
  <si>
    <t>320</t>
  </si>
  <si>
    <t>Lafayette-West Lafayette, IN</t>
  </si>
  <si>
    <t>Lafayette-West Lafayette-Frankfort, IN</t>
  </si>
  <si>
    <t>Blackford County</t>
  </si>
  <si>
    <t>18009</t>
  </si>
  <si>
    <t>18011</t>
  </si>
  <si>
    <t>26900</t>
  </si>
  <si>
    <t>Indianapolis-Carmel-Anderson, IN</t>
  </si>
  <si>
    <t>18013</t>
  </si>
  <si>
    <t>18015</t>
  </si>
  <si>
    <t>18017</t>
  </si>
  <si>
    <t>30900</t>
  </si>
  <si>
    <t>Logansport, IN</t>
  </si>
  <si>
    <t>18019</t>
  </si>
  <si>
    <t>31140</t>
  </si>
  <si>
    <t>350</t>
  </si>
  <si>
    <t>Louisville/Jefferson County, KY-IN</t>
  </si>
  <si>
    <t>Louisville/Jefferson County--Elizabethtown--Madison, KY-IN</t>
  </si>
  <si>
    <t>18021</t>
  </si>
  <si>
    <t>45460</t>
  </si>
  <si>
    <t>Terre Haute, IN</t>
  </si>
  <si>
    <t>18023</t>
  </si>
  <si>
    <t>23140</t>
  </si>
  <si>
    <t>Frankfort, IN</t>
  </si>
  <si>
    <t>18025</t>
  </si>
  <si>
    <t>Daviess County</t>
  </si>
  <si>
    <t>18027</t>
  </si>
  <si>
    <t>47780</t>
  </si>
  <si>
    <t>Washington, IN</t>
  </si>
  <si>
    <t>Dearborn County</t>
  </si>
  <si>
    <t>18029</t>
  </si>
  <si>
    <t>17140</t>
  </si>
  <si>
    <t>178</t>
  </si>
  <si>
    <t>Cincinnati, OH-KY-IN</t>
  </si>
  <si>
    <t>Cincinnati-Wilmington-Maysville, OH-KY-IN</t>
  </si>
  <si>
    <t>18031</t>
  </si>
  <si>
    <t>24700</t>
  </si>
  <si>
    <t>Greensburg, IN</t>
  </si>
  <si>
    <t>18033</t>
  </si>
  <si>
    <t>12140</t>
  </si>
  <si>
    <t>Auburn, IN</t>
  </si>
  <si>
    <t>Delaware County</t>
  </si>
  <si>
    <t>18035</t>
  </si>
  <si>
    <t>34620</t>
  </si>
  <si>
    <t>Muncie, IN</t>
  </si>
  <si>
    <t>Dubois County</t>
  </si>
  <si>
    <t>18037</t>
  </si>
  <si>
    <t>27540</t>
  </si>
  <si>
    <t>Jasper, IN</t>
  </si>
  <si>
    <t>Elkhart County</t>
  </si>
  <si>
    <t>18039</t>
  </si>
  <si>
    <t>21140</t>
  </si>
  <si>
    <t>Elkhart-Goshen, IN</t>
  </si>
  <si>
    <t>South Bend-Elkhart-Mishawaka, IN-MI</t>
  </si>
  <si>
    <t>18041</t>
  </si>
  <si>
    <t>18220</t>
  </si>
  <si>
    <t>458</t>
  </si>
  <si>
    <t>Connersville, IN</t>
  </si>
  <si>
    <t>Richmond-Connersville, IN</t>
  </si>
  <si>
    <t>18043</t>
  </si>
  <si>
    <t>Fountain County</t>
  </si>
  <si>
    <t>18045</t>
  </si>
  <si>
    <t>18047</t>
  </si>
  <si>
    <t>18049</t>
  </si>
  <si>
    <t>Gibson County</t>
  </si>
  <si>
    <t>18051</t>
  </si>
  <si>
    <t>18053</t>
  </si>
  <si>
    <t>31980</t>
  </si>
  <si>
    <t>Marion, IN</t>
  </si>
  <si>
    <t>18055</t>
  </si>
  <si>
    <t>18057</t>
  </si>
  <si>
    <t>18059</t>
  </si>
  <si>
    <t>Harrison County</t>
  </si>
  <si>
    <t>18061</t>
  </si>
  <si>
    <t>Hendricks County</t>
  </si>
  <si>
    <t>18063</t>
  </si>
  <si>
    <t>18065</t>
  </si>
  <si>
    <t>35220</t>
  </si>
  <si>
    <t>New Castle, IN</t>
  </si>
  <si>
    <t>18067</t>
  </si>
  <si>
    <t>29020</t>
  </si>
  <si>
    <t>316</t>
  </si>
  <si>
    <t>Kokomo, IN</t>
  </si>
  <si>
    <t>Kokomo-Peru, IN</t>
  </si>
  <si>
    <t>Huntington County</t>
  </si>
  <si>
    <t>18069</t>
  </si>
  <si>
    <t>26540</t>
  </si>
  <si>
    <t>Huntington, IN</t>
  </si>
  <si>
    <t>18071</t>
  </si>
  <si>
    <t>42980</t>
  </si>
  <si>
    <t>Seymour, IN</t>
  </si>
  <si>
    <t>18073</t>
  </si>
  <si>
    <t>Gary, IN</t>
  </si>
  <si>
    <t>23844</t>
  </si>
  <si>
    <t>Jay County</t>
  </si>
  <si>
    <t>18075</t>
  </si>
  <si>
    <t>18077</t>
  </si>
  <si>
    <t>31500</t>
  </si>
  <si>
    <t>Madison, IN</t>
  </si>
  <si>
    <t>Jennings County</t>
  </si>
  <si>
    <t>18079</t>
  </si>
  <si>
    <t>35860</t>
  </si>
  <si>
    <t>North Vernon, IN</t>
  </si>
  <si>
    <t>18081</t>
  </si>
  <si>
    <t>18083</t>
  </si>
  <si>
    <t>47180</t>
  </si>
  <si>
    <t>Vincennes, IN</t>
  </si>
  <si>
    <t>Kosciusko County</t>
  </si>
  <si>
    <t>18085</t>
  </si>
  <si>
    <t>47700</t>
  </si>
  <si>
    <t>Warsaw, IN</t>
  </si>
  <si>
    <t>LaGrange County</t>
  </si>
  <si>
    <t>18087</t>
  </si>
  <si>
    <t>18089</t>
  </si>
  <si>
    <t>LaPorte County</t>
  </si>
  <si>
    <t>18091</t>
  </si>
  <si>
    <t>33140</t>
  </si>
  <si>
    <t>Michigan City-La Porte, IN</t>
  </si>
  <si>
    <t>18093</t>
  </si>
  <si>
    <t>13260</t>
  </si>
  <si>
    <t>144</t>
  </si>
  <si>
    <t>Bedford, IN</t>
  </si>
  <si>
    <t>Bloomington-Bedford, IN</t>
  </si>
  <si>
    <t>18095</t>
  </si>
  <si>
    <t>18097</t>
  </si>
  <si>
    <t>18099</t>
  </si>
  <si>
    <t>38500</t>
  </si>
  <si>
    <t>Plymouth, IN</t>
  </si>
  <si>
    <t>18101</t>
  </si>
  <si>
    <t>Miami County</t>
  </si>
  <si>
    <t>18103</t>
  </si>
  <si>
    <t>37940</t>
  </si>
  <si>
    <t>Peru, IN</t>
  </si>
  <si>
    <t>18105</t>
  </si>
  <si>
    <t>14020</t>
  </si>
  <si>
    <t>Bloomington, IN</t>
  </si>
  <si>
    <t>18107</t>
  </si>
  <si>
    <t>18820</t>
  </si>
  <si>
    <t>Crawfordsville, IN</t>
  </si>
  <si>
    <t>18109</t>
  </si>
  <si>
    <t>18111</t>
  </si>
  <si>
    <t>Noble County</t>
  </si>
  <si>
    <t>18113</t>
  </si>
  <si>
    <t>28340</t>
  </si>
  <si>
    <t>Kendallville, IN</t>
  </si>
  <si>
    <t>Ohio County</t>
  </si>
  <si>
    <t>18115</t>
  </si>
  <si>
    <t>18117</t>
  </si>
  <si>
    <t>Owen County</t>
  </si>
  <si>
    <t>18119</t>
  </si>
  <si>
    <t>Parke County</t>
  </si>
  <si>
    <t>18121</t>
  </si>
  <si>
    <t>18123</t>
  </si>
  <si>
    <t>18125</t>
  </si>
  <si>
    <t>Porter County</t>
  </si>
  <si>
    <t>18127</t>
  </si>
  <si>
    <t>Posey County</t>
  </si>
  <si>
    <t>18129</t>
  </si>
  <si>
    <t>21780</t>
  </si>
  <si>
    <t>Evansville, IN-KY</t>
  </si>
  <si>
    <t>18131</t>
  </si>
  <si>
    <t>18133</t>
  </si>
  <si>
    <t>18135</t>
  </si>
  <si>
    <t>Ripley County</t>
  </si>
  <si>
    <t>18137</t>
  </si>
  <si>
    <t>Rush County</t>
  </si>
  <si>
    <t>18139</t>
  </si>
  <si>
    <t>St. Joseph County</t>
  </si>
  <si>
    <t>18141</t>
  </si>
  <si>
    <t>43780</t>
  </si>
  <si>
    <t>South Bend-Mishawaka, IN-MI</t>
  </si>
  <si>
    <t>18143</t>
  </si>
  <si>
    <t>18145</t>
  </si>
  <si>
    <t>Spencer County</t>
  </si>
  <si>
    <t>18147</t>
  </si>
  <si>
    <t>Starke County</t>
  </si>
  <si>
    <t>18149</t>
  </si>
  <si>
    <t>Steuben County</t>
  </si>
  <si>
    <t>18151</t>
  </si>
  <si>
    <t>11420</t>
  </si>
  <si>
    <t>Angola, IN</t>
  </si>
  <si>
    <t>Sullivan County</t>
  </si>
  <si>
    <t>18153</t>
  </si>
  <si>
    <t>Switzerland County</t>
  </si>
  <si>
    <t>18155</t>
  </si>
  <si>
    <t>Tippecanoe County</t>
  </si>
  <si>
    <t>18157</t>
  </si>
  <si>
    <t>Tipton County</t>
  </si>
  <si>
    <t>18159</t>
  </si>
  <si>
    <t>18161</t>
  </si>
  <si>
    <t>Vanderburgh County</t>
  </si>
  <si>
    <t>18163</t>
  </si>
  <si>
    <t>Vermillion County</t>
  </si>
  <si>
    <t>18165</t>
  </si>
  <si>
    <t>Vigo County</t>
  </si>
  <si>
    <t>18167</t>
  </si>
  <si>
    <t>18169</t>
  </si>
  <si>
    <t>47340</t>
  </si>
  <si>
    <t>Wabash, IN</t>
  </si>
  <si>
    <t>18171</t>
  </si>
  <si>
    <t>Warrick County</t>
  </si>
  <si>
    <t>18173</t>
  </si>
  <si>
    <t>18175</t>
  </si>
  <si>
    <t>18177</t>
  </si>
  <si>
    <t>39980</t>
  </si>
  <si>
    <t>Richmond, IN</t>
  </si>
  <si>
    <t>Wells County</t>
  </si>
  <si>
    <t>18179</t>
  </si>
  <si>
    <t>18181</t>
  </si>
  <si>
    <t>Whitley County</t>
  </si>
  <si>
    <t>18183</t>
  </si>
  <si>
    <t>IA</t>
  </si>
  <si>
    <t>Adair County</t>
  </si>
  <si>
    <t>19001</t>
  </si>
  <si>
    <t>19003</t>
  </si>
  <si>
    <t>Allamakee County</t>
  </si>
  <si>
    <t>19005</t>
  </si>
  <si>
    <t>Appanoose County</t>
  </si>
  <si>
    <t>19007</t>
  </si>
  <si>
    <t>Audubon County</t>
  </si>
  <si>
    <t>19009</t>
  </si>
  <si>
    <t>19011</t>
  </si>
  <si>
    <t>16300</t>
  </si>
  <si>
    <t>168</t>
  </si>
  <si>
    <t>Cedar Rapids, IA</t>
  </si>
  <si>
    <t>Cedar Rapids-Iowa City, IA</t>
  </si>
  <si>
    <t>Black Hawk County</t>
  </si>
  <si>
    <t>19013</t>
  </si>
  <si>
    <t>47940</t>
  </si>
  <si>
    <t>Waterloo-Cedar Falls, IA</t>
  </si>
  <si>
    <t>19015</t>
  </si>
  <si>
    <t>14340</t>
  </si>
  <si>
    <t>218</t>
  </si>
  <si>
    <t>Boone, IA</t>
  </si>
  <si>
    <t>Des Moines-Ames-West Des Moines, IA</t>
  </si>
  <si>
    <t>Bremer County</t>
  </si>
  <si>
    <t>19017</t>
  </si>
  <si>
    <t>Buchanan County</t>
  </si>
  <si>
    <t>19019</t>
  </si>
  <si>
    <t>Buena Vista County</t>
  </si>
  <si>
    <t>19021</t>
  </si>
  <si>
    <t>44740</t>
  </si>
  <si>
    <t>Storm Lake, IA</t>
  </si>
  <si>
    <t>19023</t>
  </si>
  <si>
    <t>19025</t>
  </si>
  <si>
    <t>19027</t>
  </si>
  <si>
    <t>16140</t>
  </si>
  <si>
    <t>Carroll, IA</t>
  </si>
  <si>
    <t>19029</t>
  </si>
  <si>
    <t>Cedar County</t>
  </si>
  <si>
    <t>19031</t>
  </si>
  <si>
    <t>Cerro Gordo County</t>
  </si>
  <si>
    <t>19033</t>
  </si>
  <si>
    <t>32380</t>
  </si>
  <si>
    <t>Mason City, IA</t>
  </si>
  <si>
    <t>19035</t>
  </si>
  <si>
    <t>Chickasaw County</t>
  </si>
  <si>
    <t>19037</t>
  </si>
  <si>
    <t>19039</t>
  </si>
  <si>
    <t>19041</t>
  </si>
  <si>
    <t>43980</t>
  </si>
  <si>
    <t>Spencer, IA</t>
  </si>
  <si>
    <t>19043</t>
  </si>
  <si>
    <t>19045</t>
  </si>
  <si>
    <t>17540</t>
  </si>
  <si>
    <t>Clinton, IA</t>
  </si>
  <si>
    <t>19047</t>
  </si>
  <si>
    <t>19049</t>
  </si>
  <si>
    <t>19780</t>
  </si>
  <si>
    <t>Des Moines-West Des Moines, IA</t>
  </si>
  <si>
    <t>Davis County</t>
  </si>
  <si>
    <t>19051</t>
  </si>
  <si>
    <t>36900</t>
  </si>
  <si>
    <t>Ottumwa, IA</t>
  </si>
  <si>
    <t>19053</t>
  </si>
  <si>
    <t>19055</t>
  </si>
  <si>
    <t>Des Moines County</t>
  </si>
  <si>
    <t>19057</t>
  </si>
  <si>
    <t>Dickinson County</t>
  </si>
  <si>
    <t>19059</t>
  </si>
  <si>
    <t>44020</t>
  </si>
  <si>
    <t>Spirit Lake, IA</t>
  </si>
  <si>
    <t>Dubuque County</t>
  </si>
  <si>
    <t>19061</t>
  </si>
  <si>
    <t>20220</t>
  </si>
  <si>
    <t>Dubuque, IA</t>
  </si>
  <si>
    <t>Emmet County</t>
  </si>
  <si>
    <t>19063</t>
  </si>
  <si>
    <t>19065</t>
  </si>
  <si>
    <t>19067</t>
  </si>
  <si>
    <t>19069</t>
  </si>
  <si>
    <t>19071</t>
  </si>
  <si>
    <t>19073</t>
  </si>
  <si>
    <t>19075</t>
  </si>
  <si>
    <t>Guthrie County</t>
  </si>
  <si>
    <t>19077</t>
  </si>
  <si>
    <t>19079</t>
  </si>
  <si>
    <t>19081</t>
  </si>
  <si>
    <t>19083</t>
  </si>
  <si>
    <t>19085</t>
  </si>
  <si>
    <t>36540</t>
  </si>
  <si>
    <t>420</t>
  </si>
  <si>
    <t>Omaha-Council Bluffs, NE-IA</t>
  </si>
  <si>
    <t>Omaha-Council Bluffs-Fremont, NE-IA</t>
  </si>
  <si>
    <t>19087</t>
  </si>
  <si>
    <t>19089</t>
  </si>
  <si>
    <t>19091</t>
  </si>
  <si>
    <t>Ida County</t>
  </si>
  <si>
    <t>19093</t>
  </si>
  <si>
    <t>Iowa County</t>
  </si>
  <si>
    <t>19095</t>
  </si>
  <si>
    <t>19097</t>
  </si>
  <si>
    <t>19099</t>
  </si>
  <si>
    <t>35500</t>
  </si>
  <si>
    <t>Newton, IA</t>
  </si>
  <si>
    <t>19101</t>
  </si>
  <si>
    <t>21840</t>
  </si>
  <si>
    <t>Fairfield, IA</t>
  </si>
  <si>
    <t>19103</t>
  </si>
  <si>
    <t>26980</t>
  </si>
  <si>
    <t>Iowa City, IA</t>
  </si>
  <si>
    <t>19105</t>
  </si>
  <si>
    <t>Keokuk County</t>
  </si>
  <si>
    <t>19107</t>
  </si>
  <si>
    <t>Kossuth County</t>
  </si>
  <si>
    <t>19109</t>
  </si>
  <si>
    <t>19111</t>
  </si>
  <si>
    <t>Linn County</t>
  </si>
  <si>
    <t>19113</t>
  </si>
  <si>
    <t>Louisa County</t>
  </si>
  <si>
    <t>19115</t>
  </si>
  <si>
    <t>Lucas County</t>
  </si>
  <si>
    <t>19117</t>
  </si>
  <si>
    <t>Lyon County</t>
  </si>
  <si>
    <t>19119</t>
  </si>
  <si>
    <t>19121</t>
  </si>
  <si>
    <t>Mahaska County</t>
  </si>
  <si>
    <t>19123</t>
  </si>
  <si>
    <t>36820</t>
  </si>
  <si>
    <t>Oskaloosa, IA</t>
  </si>
  <si>
    <t>Oskaloosa-Pella, IA</t>
  </si>
  <si>
    <t>19125</t>
  </si>
  <si>
    <t>37800</t>
  </si>
  <si>
    <t>Pella, IA</t>
  </si>
  <si>
    <t>19127</t>
  </si>
  <si>
    <t>32260</t>
  </si>
  <si>
    <t>Marshalltown, IA</t>
  </si>
  <si>
    <t>Mills County</t>
  </si>
  <si>
    <t>19129</t>
  </si>
  <si>
    <t>19131</t>
  </si>
  <si>
    <t>Monona County</t>
  </si>
  <si>
    <t>19133</t>
  </si>
  <si>
    <t>19135</t>
  </si>
  <si>
    <t>19137</t>
  </si>
  <si>
    <t>Muscatine County</t>
  </si>
  <si>
    <t>19139</t>
  </si>
  <si>
    <t>34700</t>
  </si>
  <si>
    <t>Muscatine, IA</t>
  </si>
  <si>
    <t>O'Brien County</t>
  </si>
  <si>
    <t>19141</t>
  </si>
  <si>
    <t>19143</t>
  </si>
  <si>
    <t>Page County</t>
  </si>
  <si>
    <t>19145</t>
  </si>
  <si>
    <t>Palo Alto County</t>
  </si>
  <si>
    <t>19147</t>
  </si>
  <si>
    <t>Plymouth County</t>
  </si>
  <si>
    <t>19149</t>
  </si>
  <si>
    <t>43580</t>
  </si>
  <si>
    <t>512</t>
  </si>
  <si>
    <t>Sioux City, IA-NE-SD</t>
  </si>
  <si>
    <t>Sioux City-Vermillion, IA-SD-NE</t>
  </si>
  <si>
    <t>Pocahontas County</t>
  </si>
  <si>
    <t>19151</t>
  </si>
  <si>
    <t>19153</t>
  </si>
  <si>
    <t>Pottawattamie County</t>
  </si>
  <si>
    <t>19155</t>
  </si>
  <si>
    <t>Poweshiek County</t>
  </si>
  <si>
    <t>19157</t>
  </si>
  <si>
    <t>Ringgold County</t>
  </si>
  <si>
    <t>19159</t>
  </si>
  <si>
    <t>Sac County</t>
  </si>
  <si>
    <t>19161</t>
  </si>
  <si>
    <t>19163</t>
  </si>
  <si>
    <t>19165</t>
  </si>
  <si>
    <t>Sioux County</t>
  </si>
  <si>
    <t>19167</t>
  </si>
  <si>
    <t>Story County</t>
  </si>
  <si>
    <t>19169</t>
  </si>
  <si>
    <t>11180</t>
  </si>
  <si>
    <t>Ames, IA</t>
  </si>
  <si>
    <t>Tama County</t>
  </si>
  <si>
    <t>19171</t>
  </si>
  <si>
    <t>19173</t>
  </si>
  <si>
    <t>19175</t>
  </si>
  <si>
    <t>19177</t>
  </si>
  <si>
    <t>Wapello County</t>
  </si>
  <si>
    <t>19179</t>
  </si>
  <si>
    <t>19181</t>
  </si>
  <si>
    <t>19183</t>
  </si>
  <si>
    <t>19185</t>
  </si>
  <si>
    <t>19187</t>
  </si>
  <si>
    <t>22700</t>
  </si>
  <si>
    <t>Fort Dodge, IA</t>
  </si>
  <si>
    <t>19189</t>
  </si>
  <si>
    <t>Winneshiek County</t>
  </si>
  <si>
    <t>19191</t>
  </si>
  <si>
    <t>Woodbury County</t>
  </si>
  <si>
    <t>19193</t>
  </si>
  <si>
    <t>19195</t>
  </si>
  <si>
    <t>Wright County</t>
  </si>
  <si>
    <t>19197</t>
  </si>
  <si>
    <t>KS</t>
  </si>
  <si>
    <t>20001</t>
  </si>
  <si>
    <t>Anderson County</t>
  </si>
  <si>
    <t>20003</t>
  </si>
  <si>
    <t>Atchison County</t>
  </si>
  <si>
    <t>20005</t>
  </si>
  <si>
    <t>11860</t>
  </si>
  <si>
    <t>312</t>
  </si>
  <si>
    <t>Atchison, KS</t>
  </si>
  <si>
    <t>Kansas City-Overland Park-Kansas City, MO-KS</t>
  </si>
  <si>
    <t>Barber County</t>
  </si>
  <si>
    <t>20007</t>
  </si>
  <si>
    <t>Barton County</t>
  </si>
  <si>
    <t>20009</t>
  </si>
  <si>
    <t>24460</t>
  </si>
  <si>
    <t>Great Bend, KS</t>
  </si>
  <si>
    <t>Bourbon County</t>
  </si>
  <si>
    <t>20011</t>
  </si>
  <si>
    <t>20013</t>
  </si>
  <si>
    <t>20015</t>
  </si>
  <si>
    <t>48620</t>
  </si>
  <si>
    <t>556</t>
  </si>
  <si>
    <t>Wichita, KS</t>
  </si>
  <si>
    <t>Wichita-Arkansas City-Winfield, KS</t>
  </si>
  <si>
    <t>Chase County</t>
  </si>
  <si>
    <t>20017</t>
  </si>
  <si>
    <t>Chautauqua County</t>
  </si>
  <si>
    <t>20019</t>
  </si>
  <si>
    <t>20021</t>
  </si>
  <si>
    <t>20023</t>
  </si>
  <si>
    <t>20025</t>
  </si>
  <si>
    <t>20027</t>
  </si>
  <si>
    <t>Cloud County</t>
  </si>
  <si>
    <t>20029</t>
  </si>
  <si>
    <t>Coffey County</t>
  </si>
  <si>
    <t>20031</t>
  </si>
  <si>
    <t>Comanche County</t>
  </si>
  <si>
    <t>20033</t>
  </si>
  <si>
    <t>Cowley County</t>
  </si>
  <si>
    <t>20035</t>
  </si>
  <si>
    <t>11680</t>
  </si>
  <si>
    <t>Arkansas City-Winfield, KS</t>
  </si>
  <si>
    <t>20037</t>
  </si>
  <si>
    <t>38260</t>
  </si>
  <si>
    <t>Pittsburg, KS</t>
  </si>
  <si>
    <t>20039</t>
  </si>
  <si>
    <t>20041</t>
  </si>
  <si>
    <t>Doniphan County</t>
  </si>
  <si>
    <t>20043</t>
  </si>
  <si>
    <t>41140</t>
  </si>
  <si>
    <t>St. Joseph, MO-KS</t>
  </si>
  <si>
    <t>20045</t>
  </si>
  <si>
    <t>29940</t>
  </si>
  <si>
    <t>Lawrence, KS</t>
  </si>
  <si>
    <t>20047</t>
  </si>
  <si>
    <t>Elk County</t>
  </si>
  <si>
    <t>20049</t>
  </si>
  <si>
    <t>Ellis County</t>
  </si>
  <si>
    <t>20051</t>
  </si>
  <si>
    <t>25700</t>
  </si>
  <si>
    <t>Hays, KS</t>
  </si>
  <si>
    <t>Ellsworth County</t>
  </si>
  <si>
    <t>20053</t>
  </si>
  <si>
    <t>Finney County</t>
  </si>
  <si>
    <t>20055</t>
  </si>
  <si>
    <t>23780</t>
  </si>
  <si>
    <t>Garden City, KS</t>
  </si>
  <si>
    <t>20057</t>
  </si>
  <si>
    <t>19980</t>
  </si>
  <si>
    <t>Dodge City, KS</t>
  </si>
  <si>
    <t>20059</t>
  </si>
  <si>
    <t>36840</t>
  </si>
  <si>
    <t>Ottawa, KS</t>
  </si>
  <si>
    <t>Geary County</t>
  </si>
  <si>
    <t>20061</t>
  </si>
  <si>
    <t>27920</t>
  </si>
  <si>
    <t>358</t>
  </si>
  <si>
    <t>Junction City, KS</t>
  </si>
  <si>
    <t>Manhattan-Junction City, KS</t>
  </si>
  <si>
    <t>Gove County</t>
  </si>
  <si>
    <t>20063</t>
  </si>
  <si>
    <t>20065</t>
  </si>
  <si>
    <t>20067</t>
  </si>
  <si>
    <t>Gray County</t>
  </si>
  <si>
    <t>20069</t>
  </si>
  <si>
    <t>Greeley County</t>
  </si>
  <si>
    <t>20071</t>
  </si>
  <si>
    <t>Greenwood County</t>
  </si>
  <si>
    <t>20073</t>
  </si>
  <si>
    <t>20075</t>
  </si>
  <si>
    <t>Harper County</t>
  </si>
  <si>
    <t>20077</t>
  </si>
  <si>
    <t>Harvey County</t>
  </si>
  <si>
    <t>20079</t>
  </si>
  <si>
    <t>Haskell County</t>
  </si>
  <si>
    <t>20081</t>
  </si>
  <si>
    <t>Hodgeman County</t>
  </si>
  <si>
    <t>20083</t>
  </si>
  <si>
    <t>20085</t>
  </si>
  <si>
    <t>45820</t>
  </si>
  <si>
    <t>Topeka, KS</t>
  </si>
  <si>
    <t>20087</t>
  </si>
  <si>
    <t>Jewell County</t>
  </si>
  <si>
    <t>20089</t>
  </si>
  <si>
    <t>20091</t>
  </si>
  <si>
    <t>28140</t>
  </si>
  <si>
    <t>Kansas City, MO-KS</t>
  </si>
  <si>
    <t>Kearny County</t>
  </si>
  <si>
    <t>20093</t>
  </si>
  <si>
    <t>Kingman County</t>
  </si>
  <si>
    <t>20095</t>
  </si>
  <si>
    <t>20097</t>
  </si>
  <si>
    <t>Labette County</t>
  </si>
  <si>
    <t>20099</t>
  </si>
  <si>
    <t>37660</t>
  </si>
  <si>
    <t>Parsons, KS</t>
  </si>
  <si>
    <t>Lane County</t>
  </si>
  <si>
    <t>20101</t>
  </si>
  <si>
    <t>Leavenworth County</t>
  </si>
  <si>
    <t>20103</t>
  </si>
  <si>
    <t>20105</t>
  </si>
  <si>
    <t>20107</t>
  </si>
  <si>
    <t>20109</t>
  </si>
  <si>
    <t>20111</t>
  </si>
  <si>
    <t>21380</t>
  </si>
  <si>
    <t>Emporia, KS</t>
  </si>
  <si>
    <t>McPherson County</t>
  </si>
  <si>
    <t>20113</t>
  </si>
  <si>
    <t>32700</t>
  </si>
  <si>
    <t>McPherson, KS</t>
  </si>
  <si>
    <t>20115</t>
  </si>
  <si>
    <t>20117</t>
  </si>
  <si>
    <t>Meade County</t>
  </si>
  <si>
    <t>20119</t>
  </si>
  <si>
    <t>20121</t>
  </si>
  <si>
    <t>20123</t>
  </si>
  <si>
    <t>20125</t>
  </si>
  <si>
    <t>17700</t>
  </si>
  <si>
    <t>Coffeyville, KS</t>
  </si>
  <si>
    <t>Morris County</t>
  </si>
  <si>
    <t>20127</t>
  </si>
  <si>
    <t>Morton County</t>
  </si>
  <si>
    <t>20129</t>
  </si>
  <si>
    <t>Nemaha County</t>
  </si>
  <si>
    <t>20131</t>
  </si>
  <si>
    <t>Neosho County</t>
  </si>
  <si>
    <t>20133</t>
  </si>
  <si>
    <t>Ness County</t>
  </si>
  <si>
    <t>20135</t>
  </si>
  <si>
    <t>Norton County</t>
  </si>
  <si>
    <t>20137</t>
  </si>
  <si>
    <t>Osage County</t>
  </si>
  <si>
    <t>20139</t>
  </si>
  <si>
    <t>Osborne County</t>
  </si>
  <si>
    <t>20141</t>
  </si>
  <si>
    <t>Ottawa County</t>
  </si>
  <si>
    <t>20143</t>
  </si>
  <si>
    <t>41460</t>
  </si>
  <si>
    <t>Salina, KS</t>
  </si>
  <si>
    <t>Pawnee County</t>
  </si>
  <si>
    <t>20145</t>
  </si>
  <si>
    <t>20147</t>
  </si>
  <si>
    <t>Pottawatomie County</t>
  </si>
  <si>
    <t>20149</t>
  </si>
  <si>
    <t>31740</t>
  </si>
  <si>
    <t>Manhattan, KS</t>
  </si>
  <si>
    <t>Pratt County</t>
  </si>
  <si>
    <t>20151</t>
  </si>
  <si>
    <t>Rawlins County</t>
  </si>
  <si>
    <t>20153</t>
  </si>
  <si>
    <t>Reno County</t>
  </si>
  <si>
    <t>20155</t>
  </si>
  <si>
    <t>26740</t>
  </si>
  <si>
    <t>Hutchinson, KS</t>
  </si>
  <si>
    <t>Republic County</t>
  </si>
  <si>
    <t>20157</t>
  </si>
  <si>
    <t>Rice County</t>
  </si>
  <si>
    <t>20159</t>
  </si>
  <si>
    <t>Riley County</t>
  </si>
  <si>
    <t>20161</t>
  </si>
  <si>
    <t>Rooks County</t>
  </si>
  <si>
    <t>20163</t>
  </si>
  <si>
    <t>20165</t>
  </si>
  <si>
    <t>20167</t>
  </si>
  <si>
    <t>20169</t>
  </si>
  <si>
    <t>20171</t>
  </si>
  <si>
    <t>20173</t>
  </si>
  <si>
    <t>Seward County</t>
  </si>
  <si>
    <t>20175</t>
  </si>
  <si>
    <t>30580</t>
  </si>
  <si>
    <t>Liberal, KS</t>
  </si>
  <si>
    <t>Shawnee County</t>
  </si>
  <si>
    <t>20177</t>
  </si>
  <si>
    <t>Sheridan County</t>
  </si>
  <si>
    <t>20179</t>
  </si>
  <si>
    <t>Sherman County</t>
  </si>
  <si>
    <t>20181</t>
  </si>
  <si>
    <t>Smith County</t>
  </si>
  <si>
    <t>20183</t>
  </si>
  <si>
    <t>Stafford County</t>
  </si>
  <si>
    <t>20185</t>
  </si>
  <si>
    <t>Stanton County</t>
  </si>
  <si>
    <t>20187</t>
  </si>
  <si>
    <t>Stevens County</t>
  </si>
  <si>
    <t>20189</t>
  </si>
  <si>
    <t>Sumner County</t>
  </si>
  <si>
    <t>20191</t>
  </si>
  <si>
    <t>20193</t>
  </si>
  <si>
    <t>Trego County</t>
  </si>
  <si>
    <t>20195</t>
  </si>
  <si>
    <t>Wabaunsee County</t>
  </si>
  <si>
    <t>20197</t>
  </si>
  <si>
    <t>Wallace County</t>
  </si>
  <si>
    <t>20199</t>
  </si>
  <si>
    <t>20201</t>
  </si>
  <si>
    <t>Wichita County</t>
  </si>
  <si>
    <t>20203</t>
  </si>
  <si>
    <t>Wilson County</t>
  </si>
  <si>
    <t>20205</t>
  </si>
  <si>
    <t>Woodson County</t>
  </si>
  <si>
    <t>20207</t>
  </si>
  <si>
    <t>Wyandotte County</t>
  </si>
  <si>
    <t>20209</t>
  </si>
  <si>
    <t>KY</t>
  </si>
  <si>
    <t>21001</t>
  </si>
  <si>
    <t>21003</t>
  </si>
  <si>
    <t>14540</t>
  </si>
  <si>
    <t>Bowling Green, KY</t>
  </si>
  <si>
    <t>Bowling Green-Glasgow, KY</t>
  </si>
  <si>
    <t>21005</t>
  </si>
  <si>
    <t>23180</t>
  </si>
  <si>
    <t>336</t>
  </si>
  <si>
    <t>Frankfort, KY</t>
  </si>
  <si>
    <t>Lexington-Fayette--Richmond--Frankfort, KY</t>
  </si>
  <si>
    <t>Ballard County</t>
  </si>
  <si>
    <t>21007</t>
  </si>
  <si>
    <t>Barren County</t>
  </si>
  <si>
    <t>21009</t>
  </si>
  <si>
    <t>23980</t>
  </si>
  <si>
    <t>Glasgow, KY</t>
  </si>
  <si>
    <t>Bath County</t>
  </si>
  <si>
    <t>21011</t>
  </si>
  <si>
    <t>34460</t>
  </si>
  <si>
    <t>Mount Sterling, KY</t>
  </si>
  <si>
    <t>Bell County</t>
  </si>
  <si>
    <t>21013</t>
  </si>
  <si>
    <t>33180</t>
  </si>
  <si>
    <t>Middlesborough, KY</t>
  </si>
  <si>
    <t>21015</t>
  </si>
  <si>
    <t>21017</t>
  </si>
  <si>
    <t>30460</t>
  </si>
  <si>
    <t>Lexington-Fayette, KY</t>
  </si>
  <si>
    <t>Boyd County</t>
  </si>
  <si>
    <t>21019</t>
  </si>
  <si>
    <t>26580</t>
  </si>
  <si>
    <t>Huntington-Ashland, WV-KY-OH</t>
  </si>
  <si>
    <t>Charleston-Huntington-Ashland, WV-OH-KY</t>
  </si>
  <si>
    <t>Boyle County</t>
  </si>
  <si>
    <t>21021</t>
  </si>
  <si>
    <t>19220</t>
  </si>
  <si>
    <t>Danville, KY</t>
  </si>
  <si>
    <t>Bracken County</t>
  </si>
  <si>
    <t>21023</t>
  </si>
  <si>
    <t>Breathitt County</t>
  </si>
  <si>
    <t>21025</t>
  </si>
  <si>
    <t>Breckinridge County</t>
  </si>
  <si>
    <t>21027</t>
  </si>
  <si>
    <t>Bullitt County</t>
  </si>
  <si>
    <t>21029</t>
  </si>
  <si>
    <t>21031</t>
  </si>
  <si>
    <t>Caldwell County</t>
  </si>
  <si>
    <t>21033</t>
  </si>
  <si>
    <t>Calloway County</t>
  </si>
  <si>
    <t>21035</t>
  </si>
  <si>
    <t>34660</t>
  </si>
  <si>
    <t>Murray, KY</t>
  </si>
  <si>
    <t>Campbell County</t>
  </si>
  <si>
    <t>21037</t>
  </si>
  <si>
    <t>Carlisle County</t>
  </si>
  <si>
    <t>21039</t>
  </si>
  <si>
    <t>21041</t>
  </si>
  <si>
    <t>Carter County</t>
  </si>
  <si>
    <t>21043</t>
  </si>
  <si>
    <t>Casey County</t>
  </si>
  <si>
    <t>21045</t>
  </si>
  <si>
    <t>21047</t>
  </si>
  <si>
    <t>17300</t>
  </si>
  <si>
    <t>Clarksville, TN-KY</t>
  </si>
  <si>
    <t>21049</t>
  </si>
  <si>
    <t>21051</t>
  </si>
  <si>
    <t>21053</t>
  </si>
  <si>
    <t>21055</t>
  </si>
  <si>
    <t>21057</t>
  </si>
  <si>
    <t>21059</t>
  </si>
  <si>
    <t>36980</t>
  </si>
  <si>
    <t>Owensboro, KY</t>
  </si>
  <si>
    <t>Edmonson County</t>
  </si>
  <si>
    <t>21061</t>
  </si>
  <si>
    <t>Elliott County</t>
  </si>
  <si>
    <t>21063</t>
  </si>
  <si>
    <t>Estill County</t>
  </si>
  <si>
    <t>21065</t>
  </si>
  <si>
    <t>21067</t>
  </si>
  <si>
    <t>Fleming County</t>
  </si>
  <si>
    <t>21069</t>
  </si>
  <si>
    <t>21071</t>
  </si>
  <si>
    <t>21073</t>
  </si>
  <si>
    <t>21075</t>
  </si>
  <si>
    <t>46460</t>
  </si>
  <si>
    <t>362</t>
  </si>
  <si>
    <t>Union City, TN-KY</t>
  </si>
  <si>
    <t>Martin-Union City, TN-KY</t>
  </si>
  <si>
    <t>21077</t>
  </si>
  <si>
    <t>Garrard County</t>
  </si>
  <si>
    <t>21079</t>
  </si>
  <si>
    <t>21081</t>
  </si>
  <si>
    <t>Graves County</t>
  </si>
  <si>
    <t>21083</t>
  </si>
  <si>
    <t>32460</t>
  </si>
  <si>
    <t>Mayfield, KY</t>
  </si>
  <si>
    <t>Grayson County</t>
  </si>
  <si>
    <t>21085</t>
  </si>
  <si>
    <t>Green County</t>
  </si>
  <si>
    <t>21087</t>
  </si>
  <si>
    <t>Greenup County</t>
  </si>
  <si>
    <t>21089</t>
  </si>
  <si>
    <t>21091</t>
  </si>
  <si>
    <t>21093</t>
  </si>
  <si>
    <t>21060</t>
  </si>
  <si>
    <t>Elizabethtown-Fort Knox, KY</t>
  </si>
  <si>
    <t>Harlan County</t>
  </si>
  <si>
    <t>21095</t>
  </si>
  <si>
    <t>21097</t>
  </si>
  <si>
    <t>21099</t>
  </si>
  <si>
    <t>21101</t>
  </si>
  <si>
    <t>21103</t>
  </si>
  <si>
    <t>Hickman County</t>
  </si>
  <si>
    <t>21105</t>
  </si>
  <si>
    <t>Hopkins County</t>
  </si>
  <si>
    <t>21107</t>
  </si>
  <si>
    <t>31580</t>
  </si>
  <si>
    <t>Madisonville, KY</t>
  </si>
  <si>
    <t>21109</t>
  </si>
  <si>
    <t>21111</t>
  </si>
  <si>
    <t>Jessamine County</t>
  </si>
  <si>
    <t>21113</t>
  </si>
  <si>
    <t>21115</t>
  </si>
  <si>
    <t>Kenton County</t>
  </si>
  <si>
    <t>21117</t>
  </si>
  <si>
    <t>Knott County</t>
  </si>
  <si>
    <t>21119</t>
  </si>
  <si>
    <t>21121</t>
  </si>
  <si>
    <t>30940</t>
  </si>
  <si>
    <t>London, KY</t>
  </si>
  <si>
    <t>Larue County</t>
  </si>
  <si>
    <t>21123</t>
  </si>
  <si>
    <t>Laurel County</t>
  </si>
  <si>
    <t>21125</t>
  </si>
  <si>
    <t>21127</t>
  </si>
  <si>
    <t>21129</t>
  </si>
  <si>
    <t>Leslie County</t>
  </si>
  <si>
    <t>21131</t>
  </si>
  <si>
    <t>Letcher County</t>
  </si>
  <si>
    <t>21133</t>
  </si>
  <si>
    <t>21135</t>
  </si>
  <si>
    <t>21137</t>
  </si>
  <si>
    <t>21139</t>
  </si>
  <si>
    <t>21141</t>
  </si>
  <si>
    <t>21143</t>
  </si>
  <si>
    <t>McCracken County</t>
  </si>
  <si>
    <t>21145</t>
  </si>
  <si>
    <t>McCreary County</t>
  </si>
  <si>
    <t>21147</t>
  </si>
  <si>
    <t>21149</t>
  </si>
  <si>
    <t>21151</t>
  </si>
  <si>
    <t>40080</t>
  </si>
  <si>
    <t>Richmond-Berea, KY</t>
  </si>
  <si>
    <t>Magoffin County</t>
  </si>
  <si>
    <t>21153</t>
  </si>
  <si>
    <t>21155</t>
  </si>
  <si>
    <t>21157</t>
  </si>
  <si>
    <t>21159</t>
  </si>
  <si>
    <t>21161</t>
  </si>
  <si>
    <t>32500</t>
  </si>
  <si>
    <t>Maysville, KY</t>
  </si>
  <si>
    <t>21163</t>
  </si>
  <si>
    <t>Menifee County</t>
  </si>
  <si>
    <t>21165</t>
  </si>
  <si>
    <t>21167</t>
  </si>
  <si>
    <t>Metcalfe County</t>
  </si>
  <si>
    <t>21169</t>
  </si>
  <si>
    <t>21171</t>
  </si>
  <si>
    <t>21173</t>
  </si>
  <si>
    <t>21175</t>
  </si>
  <si>
    <t>Muhlenberg County</t>
  </si>
  <si>
    <t>21177</t>
  </si>
  <si>
    <t>16420</t>
  </si>
  <si>
    <t>Central City, KY</t>
  </si>
  <si>
    <t>Nelson County</t>
  </si>
  <si>
    <t>21179</t>
  </si>
  <si>
    <t>12680</t>
  </si>
  <si>
    <t>Bardstown, KY</t>
  </si>
  <si>
    <t>Nicholas County</t>
  </si>
  <si>
    <t>21181</t>
  </si>
  <si>
    <t>21183</t>
  </si>
  <si>
    <t>Oldham County</t>
  </si>
  <si>
    <t>21185</t>
  </si>
  <si>
    <t>21187</t>
  </si>
  <si>
    <t>Owsley County</t>
  </si>
  <si>
    <t>21189</t>
  </si>
  <si>
    <t>Pendleton County</t>
  </si>
  <si>
    <t>21191</t>
  </si>
  <si>
    <t>21193</t>
  </si>
  <si>
    <t>21195</t>
  </si>
  <si>
    <t>Powell County</t>
  </si>
  <si>
    <t>21197</t>
  </si>
  <si>
    <t>21199</t>
  </si>
  <si>
    <t>43700</t>
  </si>
  <si>
    <t>Somerset, KY</t>
  </si>
  <si>
    <t>Robertson County</t>
  </si>
  <si>
    <t>21201</t>
  </si>
  <si>
    <t>Rockcastle County</t>
  </si>
  <si>
    <t>21203</t>
  </si>
  <si>
    <t>Rowan County</t>
  </si>
  <si>
    <t>21205</t>
  </si>
  <si>
    <t>21207</t>
  </si>
  <si>
    <t>21209</t>
  </si>
  <si>
    <t>21211</t>
  </si>
  <si>
    <t>Simpson County</t>
  </si>
  <si>
    <t>21213</t>
  </si>
  <si>
    <t>21215</t>
  </si>
  <si>
    <t>21217</t>
  </si>
  <si>
    <t>15820</t>
  </si>
  <si>
    <t>Campbellsville, KY</t>
  </si>
  <si>
    <t>Todd County</t>
  </si>
  <si>
    <t>21219</t>
  </si>
  <si>
    <t>Trigg County</t>
  </si>
  <si>
    <t>21221</t>
  </si>
  <si>
    <t>Trimble County</t>
  </si>
  <si>
    <t>21223</t>
  </si>
  <si>
    <t>21225</t>
  </si>
  <si>
    <t>21227</t>
  </si>
  <si>
    <t>21229</t>
  </si>
  <si>
    <t>21231</t>
  </si>
  <si>
    <t>21233</t>
  </si>
  <si>
    <t>21235</t>
  </si>
  <si>
    <t>Wolfe County</t>
  </si>
  <si>
    <t>21237</t>
  </si>
  <si>
    <t>21239</t>
  </si>
  <si>
    <t>LA</t>
  </si>
  <si>
    <t>Acadia Parish</t>
  </si>
  <si>
    <t>22001</t>
  </si>
  <si>
    <t>29180</t>
  </si>
  <si>
    <t>318</t>
  </si>
  <si>
    <t>Lafayette, LA</t>
  </si>
  <si>
    <t>Lafayette-Opelousas-Morgan City, LA</t>
  </si>
  <si>
    <t>Allen Parish</t>
  </si>
  <si>
    <t>22003</t>
  </si>
  <si>
    <t>Ascension Parish</t>
  </si>
  <si>
    <t>22005</t>
  </si>
  <si>
    <t>12940</t>
  </si>
  <si>
    <t>Baton Rouge, LA</t>
  </si>
  <si>
    <t>Assumption Parish</t>
  </si>
  <si>
    <t>22007</t>
  </si>
  <si>
    <t>Avoyelles Parish</t>
  </si>
  <si>
    <t>22009</t>
  </si>
  <si>
    <t>Beauregard Parish</t>
  </si>
  <si>
    <t>22011</t>
  </si>
  <si>
    <t>19760</t>
  </si>
  <si>
    <t>DeRidder, LA</t>
  </si>
  <si>
    <t>DeRidder-Fort Polk South, LA</t>
  </si>
  <si>
    <t>Bienville Parish</t>
  </si>
  <si>
    <t>22013</t>
  </si>
  <si>
    <t>Bossier Parish</t>
  </si>
  <si>
    <t>22015</t>
  </si>
  <si>
    <t>43340</t>
  </si>
  <si>
    <t>Shreveport-Bossier City, LA</t>
  </si>
  <si>
    <t>Caddo Parish</t>
  </si>
  <si>
    <t>22017</t>
  </si>
  <si>
    <t>Calcasieu Parish</t>
  </si>
  <si>
    <t>22019</t>
  </si>
  <si>
    <t>29340</t>
  </si>
  <si>
    <t>324</t>
  </si>
  <si>
    <t>Lake Charles, LA</t>
  </si>
  <si>
    <t>Lake Charles-Jennings, LA</t>
  </si>
  <si>
    <t>Caldwell Parish</t>
  </si>
  <si>
    <t>22021</t>
  </si>
  <si>
    <t>Cameron Parish</t>
  </si>
  <si>
    <t>22023</t>
  </si>
  <si>
    <t>Catahoula Parish</t>
  </si>
  <si>
    <t>22025</t>
  </si>
  <si>
    <t>Claiborne Parish</t>
  </si>
  <si>
    <t>22027</t>
  </si>
  <si>
    <t>Concordia Parish</t>
  </si>
  <si>
    <t>22029</t>
  </si>
  <si>
    <t>35020</t>
  </si>
  <si>
    <t>Natchez, MS-LA</t>
  </si>
  <si>
    <t>De Soto Parish</t>
  </si>
  <si>
    <t>22031</t>
  </si>
  <si>
    <t>East Baton Rouge Parish</t>
  </si>
  <si>
    <t>22033</t>
  </si>
  <si>
    <t>East Carroll Parish</t>
  </si>
  <si>
    <t>22035</t>
  </si>
  <si>
    <t>East Feliciana Parish</t>
  </si>
  <si>
    <t>22037</t>
  </si>
  <si>
    <t>Evangeline Parish</t>
  </si>
  <si>
    <t>22039</t>
  </si>
  <si>
    <t>Franklin Parish</t>
  </si>
  <si>
    <t>22041</t>
  </si>
  <si>
    <t>Grant Parish</t>
  </si>
  <si>
    <t>22043</t>
  </si>
  <si>
    <t>10780</t>
  </si>
  <si>
    <t>Alexandria, LA</t>
  </si>
  <si>
    <t>Iberia Parish</t>
  </si>
  <si>
    <t>22045</t>
  </si>
  <si>
    <t>Iberville Parish</t>
  </si>
  <si>
    <t>22047</t>
  </si>
  <si>
    <t>Jackson Parish</t>
  </si>
  <si>
    <t>22049</t>
  </si>
  <si>
    <t>Jefferson Parish</t>
  </si>
  <si>
    <t>22051</t>
  </si>
  <si>
    <t>35380</t>
  </si>
  <si>
    <t>406</t>
  </si>
  <si>
    <t>New Orleans-Metairie, LA</t>
  </si>
  <si>
    <t>New Orleans-Metairie-Hammond, LA-MS</t>
  </si>
  <si>
    <t>Jefferson Davis Parish</t>
  </si>
  <si>
    <t>22053</t>
  </si>
  <si>
    <t>27660</t>
  </si>
  <si>
    <t>Jennings, LA</t>
  </si>
  <si>
    <t>Lafayette Parish</t>
  </si>
  <si>
    <t>22055</t>
  </si>
  <si>
    <t>Lafourche Parish</t>
  </si>
  <si>
    <t>22057</t>
  </si>
  <si>
    <t>26380</t>
  </si>
  <si>
    <t>Houma-Thibodaux, LA</t>
  </si>
  <si>
    <t>La Salle Parish</t>
  </si>
  <si>
    <t>22059</t>
  </si>
  <si>
    <t>Lincoln Parish</t>
  </si>
  <si>
    <t>22061</t>
  </si>
  <si>
    <t>40820</t>
  </si>
  <si>
    <t>384</t>
  </si>
  <si>
    <t>Ruston, LA</t>
  </si>
  <si>
    <t>Monroe-Ruston-Bastrop, LA</t>
  </si>
  <si>
    <t>Livingston Parish</t>
  </si>
  <si>
    <t>22063</t>
  </si>
  <si>
    <t>Madison Parish</t>
  </si>
  <si>
    <t>22065</t>
  </si>
  <si>
    <t>Morehouse Parish</t>
  </si>
  <si>
    <t>22067</t>
  </si>
  <si>
    <t>12820</t>
  </si>
  <si>
    <t>Bastrop, LA</t>
  </si>
  <si>
    <t>Natchitoches Parish</t>
  </si>
  <si>
    <t>22069</t>
  </si>
  <si>
    <t>35060</t>
  </si>
  <si>
    <t>Natchitoches, LA</t>
  </si>
  <si>
    <t>Orleans Parish</t>
  </si>
  <si>
    <t>22071</t>
  </si>
  <si>
    <t>Ouachita Parish</t>
  </si>
  <si>
    <t>22073</t>
  </si>
  <si>
    <t>33740</t>
  </si>
  <si>
    <t>Monroe, LA</t>
  </si>
  <si>
    <t>Plaquemines Parish</t>
  </si>
  <si>
    <t>22075</t>
  </si>
  <si>
    <t>Pointe Coupee Parish</t>
  </si>
  <si>
    <t>22077</t>
  </si>
  <si>
    <t>Rapides Parish</t>
  </si>
  <si>
    <t>22079</t>
  </si>
  <si>
    <t>Red River Parish</t>
  </si>
  <si>
    <t>22081</t>
  </si>
  <si>
    <t>Richland Parish</t>
  </si>
  <si>
    <t>22083</t>
  </si>
  <si>
    <t>Sabine Parish</t>
  </si>
  <si>
    <t>22085</t>
  </si>
  <si>
    <t>St. Bernard Parish</t>
  </si>
  <si>
    <t>22087</t>
  </si>
  <si>
    <t>St. Charles Parish</t>
  </si>
  <si>
    <t>22089</t>
  </si>
  <si>
    <t>St. Helena Parish</t>
  </si>
  <si>
    <t>22091</t>
  </si>
  <si>
    <t>St. James Parish</t>
  </si>
  <si>
    <t>22093</t>
  </si>
  <si>
    <t>St. John the Baptist Parish</t>
  </si>
  <si>
    <t>22095</t>
  </si>
  <si>
    <t>St. Landry Parish</t>
  </si>
  <si>
    <t>22097</t>
  </si>
  <si>
    <t>36660</t>
  </si>
  <si>
    <t>Opelousas, LA</t>
  </si>
  <si>
    <t>St. Martin Parish</t>
  </si>
  <si>
    <t>22099</t>
  </si>
  <si>
    <t>St. Mary Parish</t>
  </si>
  <si>
    <t>22101</t>
  </si>
  <si>
    <t>34020</t>
  </si>
  <si>
    <t>Morgan City, LA</t>
  </si>
  <si>
    <t>St. Tammany Parish</t>
  </si>
  <si>
    <t>22103</t>
  </si>
  <si>
    <t>Tangipahoa Parish</t>
  </si>
  <si>
    <t>22105</t>
  </si>
  <si>
    <t>25220</t>
  </si>
  <si>
    <t>Hammond, LA</t>
  </si>
  <si>
    <t>Tensas Parish</t>
  </si>
  <si>
    <t>22107</t>
  </si>
  <si>
    <t>Terrebonne Parish</t>
  </si>
  <si>
    <t>22109</t>
  </si>
  <si>
    <t>Union Parish</t>
  </si>
  <si>
    <t>22111</t>
  </si>
  <si>
    <t>Vermilion Parish</t>
  </si>
  <si>
    <t>22113</t>
  </si>
  <si>
    <t>Vernon Parish</t>
  </si>
  <si>
    <t>22115</t>
  </si>
  <si>
    <t>22860</t>
  </si>
  <si>
    <t>Fort Polk South, LA</t>
  </si>
  <si>
    <t>Washington Parish</t>
  </si>
  <si>
    <t>22117</t>
  </si>
  <si>
    <t>14220</t>
  </si>
  <si>
    <t>Bogalusa, LA</t>
  </si>
  <si>
    <t>Webster Parish</t>
  </si>
  <si>
    <t>22119</t>
  </si>
  <si>
    <t>West Baton Rouge Parish</t>
  </si>
  <si>
    <t>22121</t>
  </si>
  <si>
    <t>West Carroll Parish</t>
  </si>
  <si>
    <t>22123</t>
  </si>
  <si>
    <t>West Feliciana Parish</t>
  </si>
  <si>
    <t>22125</t>
  </si>
  <si>
    <t>Winn Parish</t>
  </si>
  <si>
    <t>22127</t>
  </si>
  <si>
    <t>ME</t>
  </si>
  <si>
    <t>Androscoggin County</t>
  </si>
  <si>
    <t>23001</t>
  </si>
  <si>
    <t>30340</t>
  </si>
  <si>
    <t>438</t>
  </si>
  <si>
    <t>Lewiston-Auburn, ME</t>
  </si>
  <si>
    <t>Portland-Lewiston-South Portland, ME</t>
  </si>
  <si>
    <t>Aroostook County</t>
  </si>
  <si>
    <t>23003</t>
  </si>
  <si>
    <t>23005</t>
  </si>
  <si>
    <t>38860</t>
  </si>
  <si>
    <t>Portland-South Portland, ME</t>
  </si>
  <si>
    <t>23007</t>
  </si>
  <si>
    <t>23009</t>
  </si>
  <si>
    <t>Kennebec County</t>
  </si>
  <si>
    <t>23011</t>
  </si>
  <si>
    <t>12300</t>
  </si>
  <si>
    <t>Augusta-Waterville, ME</t>
  </si>
  <si>
    <t>23013</t>
  </si>
  <si>
    <t>23015</t>
  </si>
  <si>
    <t>Oxford County</t>
  </si>
  <si>
    <t>23017</t>
  </si>
  <si>
    <t>Penobscot County</t>
  </si>
  <si>
    <t>23019</t>
  </si>
  <si>
    <t>12620</t>
  </si>
  <si>
    <t>Bangor, ME</t>
  </si>
  <si>
    <t>Piscataquis County</t>
  </si>
  <si>
    <t>23021</t>
  </si>
  <si>
    <t>Sagadahoc County</t>
  </si>
  <si>
    <t>23023</t>
  </si>
  <si>
    <t>Somerset County</t>
  </si>
  <si>
    <t>23025</t>
  </si>
  <si>
    <t>Waldo County</t>
  </si>
  <si>
    <t>23027</t>
  </si>
  <si>
    <t>23029</t>
  </si>
  <si>
    <t>York County</t>
  </si>
  <si>
    <t>23031</t>
  </si>
  <si>
    <t>MD</t>
  </si>
  <si>
    <t>Allegany County</t>
  </si>
  <si>
    <t>24001</t>
  </si>
  <si>
    <t>19060</t>
  </si>
  <si>
    <t>Cumberland, MD-WV</t>
  </si>
  <si>
    <t>Anne Arundel County</t>
  </si>
  <si>
    <t>24003</t>
  </si>
  <si>
    <t>12580</t>
  </si>
  <si>
    <t>Baltimore-Columbia-Towson, MD</t>
  </si>
  <si>
    <t>Baltimore County</t>
  </si>
  <si>
    <t>24005</t>
  </si>
  <si>
    <t>Calvert County</t>
  </si>
  <si>
    <t>24009</t>
  </si>
  <si>
    <t>Caroline County</t>
  </si>
  <si>
    <t>24011</t>
  </si>
  <si>
    <t>24013</t>
  </si>
  <si>
    <t>Cecil County</t>
  </si>
  <si>
    <t>24015</t>
  </si>
  <si>
    <t>Charles County</t>
  </si>
  <si>
    <t>24017</t>
  </si>
  <si>
    <t>Dorchester County</t>
  </si>
  <si>
    <t>24019</t>
  </si>
  <si>
    <t>15700</t>
  </si>
  <si>
    <t>Cambridge, MD</t>
  </si>
  <si>
    <t>Frederick County</t>
  </si>
  <si>
    <t>24021</t>
  </si>
  <si>
    <t>Silver Spring-Frederick-Rockville, MD</t>
  </si>
  <si>
    <t>43524</t>
  </si>
  <si>
    <t>Garrett County</t>
  </si>
  <si>
    <t>24023</t>
  </si>
  <si>
    <t>Harford County</t>
  </si>
  <si>
    <t>24025</t>
  </si>
  <si>
    <t>24027</t>
  </si>
  <si>
    <t>24029</t>
  </si>
  <si>
    <t>24031</t>
  </si>
  <si>
    <t>Prince George's County</t>
  </si>
  <si>
    <t>24033</t>
  </si>
  <si>
    <t>Queen Anne's County</t>
  </si>
  <si>
    <t>24035</t>
  </si>
  <si>
    <t>St. Mary's County</t>
  </si>
  <si>
    <t>24037</t>
  </si>
  <si>
    <t>15680</t>
  </si>
  <si>
    <t>California-Lexington Park, MD</t>
  </si>
  <si>
    <t>24039</t>
  </si>
  <si>
    <t>24041</t>
  </si>
  <si>
    <t>20660</t>
  </si>
  <si>
    <t>Easton, MD</t>
  </si>
  <si>
    <t>24043</t>
  </si>
  <si>
    <t>25180</t>
  </si>
  <si>
    <t>Hagerstown-Martinsburg, MD-WV</t>
  </si>
  <si>
    <t>Wicomico County</t>
  </si>
  <si>
    <t>24045</t>
  </si>
  <si>
    <t>Worcester County</t>
  </si>
  <si>
    <t>24047</t>
  </si>
  <si>
    <t>Baltimore city</t>
  </si>
  <si>
    <t>24510</t>
  </si>
  <si>
    <t>MA</t>
  </si>
  <si>
    <t>Barnstable County</t>
  </si>
  <si>
    <t>25001</t>
  </si>
  <si>
    <t>12700</t>
  </si>
  <si>
    <t>Barnstable Town, MA</t>
  </si>
  <si>
    <t>Berkshire County</t>
  </si>
  <si>
    <t>25003</t>
  </si>
  <si>
    <t>38340</t>
  </si>
  <si>
    <t>Pittsfield, MA</t>
  </si>
  <si>
    <t>Bristol County</t>
  </si>
  <si>
    <t>25005</t>
  </si>
  <si>
    <t>39300</t>
  </si>
  <si>
    <t>Providence-Warwick, RI-MA</t>
  </si>
  <si>
    <t>Dukes County</t>
  </si>
  <si>
    <t>25007</t>
  </si>
  <si>
    <t>47240</t>
  </si>
  <si>
    <t>Vineyard Haven, MA</t>
  </si>
  <si>
    <t>Essex County</t>
  </si>
  <si>
    <t>25009</t>
  </si>
  <si>
    <t>14460</t>
  </si>
  <si>
    <t>Boston-Cambridge-Newton, MA-NH</t>
  </si>
  <si>
    <t>Cambridge-Newton-Framingham, MA</t>
  </si>
  <si>
    <t>15764</t>
  </si>
  <si>
    <t>25011</t>
  </si>
  <si>
    <t>24640</t>
  </si>
  <si>
    <t>521</t>
  </si>
  <si>
    <t>Greenfield Town, MA</t>
  </si>
  <si>
    <t>Springfield-Greenfield Town, MA</t>
  </si>
  <si>
    <t>Hampden County</t>
  </si>
  <si>
    <t>25013</t>
  </si>
  <si>
    <t>44140</t>
  </si>
  <si>
    <t>Springfield, MA</t>
  </si>
  <si>
    <t>Hampshire County</t>
  </si>
  <si>
    <t>25015</t>
  </si>
  <si>
    <t>25017</t>
  </si>
  <si>
    <t>Nantucket County</t>
  </si>
  <si>
    <t>25019</t>
  </si>
  <si>
    <t>Norfolk County</t>
  </si>
  <si>
    <t>25021</t>
  </si>
  <si>
    <t>Boston, MA</t>
  </si>
  <si>
    <t>14454</t>
  </si>
  <si>
    <t>25023</t>
  </si>
  <si>
    <t>Suffolk County</t>
  </si>
  <si>
    <t>25025</t>
  </si>
  <si>
    <t>25027</t>
  </si>
  <si>
    <t>MI</t>
  </si>
  <si>
    <t>Alcona County</t>
  </si>
  <si>
    <t>26001</t>
  </si>
  <si>
    <t>Alger County</t>
  </si>
  <si>
    <t>26003</t>
  </si>
  <si>
    <t>Allegan County</t>
  </si>
  <si>
    <t>26005</t>
  </si>
  <si>
    <t>26090</t>
  </si>
  <si>
    <t>266</t>
  </si>
  <si>
    <t>Holland, MI</t>
  </si>
  <si>
    <t>Grand Rapids-Wyoming-Muskegon, MI</t>
  </si>
  <si>
    <t>Alpena County</t>
  </si>
  <si>
    <t>26007</t>
  </si>
  <si>
    <t>10980</t>
  </si>
  <si>
    <t>Alpena, MI</t>
  </si>
  <si>
    <t>Antrim County</t>
  </si>
  <si>
    <t>26009</t>
  </si>
  <si>
    <t>Arenac County</t>
  </si>
  <si>
    <t>26011</t>
  </si>
  <si>
    <t>Baraga County</t>
  </si>
  <si>
    <t>26013</t>
  </si>
  <si>
    <t>Barry County</t>
  </si>
  <si>
    <t>26015</t>
  </si>
  <si>
    <t>24340</t>
  </si>
  <si>
    <t>Grand Rapids-Wyoming, MI</t>
  </si>
  <si>
    <t>26017</t>
  </si>
  <si>
    <t>13020</t>
  </si>
  <si>
    <t>474</t>
  </si>
  <si>
    <t>Bay City, MI</t>
  </si>
  <si>
    <t>Saginaw-Midland-Bay City, MI</t>
  </si>
  <si>
    <t>Benzie County</t>
  </si>
  <si>
    <t>26019</t>
  </si>
  <si>
    <t>45900</t>
  </si>
  <si>
    <t>Traverse City, MI</t>
  </si>
  <si>
    <t>26021</t>
  </si>
  <si>
    <t>35660</t>
  </si>
  <si>
    <t>Niles-Benton Harbor, MI</t>
  </si>
  <si>
    <t>Branch County</t>
  </si>
  <si>
    <t>26023</t>
  </si>
  <si>
    <t>17740</t>
  </si>
  <si>
    <t>Coldwater, MI</t>
  </si>
  <si>
    <t>26025</t>
  </si>
  <si>
    <t>12980</t>
  </si>
  <si>
    <t>310</t>
  </si>
  <si>
    <t>Battle Creek, MI</t>
  </si>
  <si>
    <t>Kalamazoo-Battle Creek-Portage, MI</t>
  </si>
  <si>
    <t>26027</t>
  </si>
  <si>
    <t>Charlevoix County</t>
  </si>
  <si>
    <t>26029</t>
  </si>
  <si>
    <t>Cheboygan County</t>
  </si>
  <si>
    <t>26031</t>
  </si>
  <si>
    <t>Chippewa County</t>
  </si>
  <si>
    <t>26033</t>
  </si>
  <si>
    <t>42300</t>
  </si>
  <si>
    <t>Sault Ste. Marie, MI</t>
  </si>
  <si>
    <t>Clare County</t>
  </si>
  <si>
    <t>26035</t>
  </si>
  <si>
    <t>26037</t>
  </si>
  <si>
    <t>29620</t>
  </si>
  <si>
    <t>330</t>
  </si>
  <si>
    <t>Lansing-East Lansing, MI</t>
  </si>
  <si>
    <t>Lansing-East Lansing-Owosso, MI</t>
  </si>
  <si>
    <t>26039</t>
  </si>
  <si>
    <t>26041</t>
  </si>
  <si>
    <t>21540</t>
  </si>
  <si>
    <t>Escanaba, MI</t>
  </si>
  <si>
    <t>26043</t>
  </si>
  <si>
    <t>27020</t>
  </si>
  <si>
    <t>Iron Mountain, MI-WI</t>
  </si>
  <si>
    <t>Eaton County</t>
  </si>
  <si>
    <t>26045</t>
  </si>
  <si>
    <t>26047</t>
  </si>
  <si>
    <t>Genesee County</t>
  </si>
  <si>
    <t>26049</t>
  </si>
  <si>
    <t>22420</t>
  </si>
  <si>
    <t>Flint, MI</t>
  </si>
  <si>
    <t>Detroit-Warren-Ann Arbor, MI</t>
  </si>
  <si>
    <t>Gladwin County</t>
  </si>
  <si>
    <t>26051</t>
  </si>
  <si>
    <t>Gogebic County</t>
  </si>
  <si>
    <t>26053</t>
  </si>
  <si>
    <t>Grand Traverse County</t>
  </si>
  <si>
    <t>26055</t>
  </si>
  <si>
    <t>Gratiot County</t>
  </si>
  <si>
    <t>26057</t>
  </si>
  <si>
    <t>10940</t>
  </si>
  <si>
    <t>394</t>
  </si>
  <si>
    <t>Alma, MI</t>
  </si>
  <si>
    <t>Mount Pleasant-Alma, MI</t>
  </si>
  <si>
    <t>Hillsdale County</t>
  </si>
  <si>
    <t>26059</t>
  </si>
  <si>
    <t>25880</t>
  </si>
  <si>
    <t>Hillsdale, MI</t>
  </si>
  <si>
    <t>Houghton County</t>
  </si>
  <si>
    <t>26061</t>
  </si>
  <si>
    <t>26340</t>
  </si>
  <si>
    <t>Houghton, MI</t>
  </si>
  <si>
    <t>Huron County</t>
  </si>
  <si>
    <t>26063</t>
  </si>
  <si>
    <t>Ingham County</t>
  </si>
  <si>
    <t>26065</t>
  </si>
  <si>
    <t>Ionia County</t>
  </si>
  <si>
    <t>26067</t>
  </si>
  <si>
    <t>26960</t>
  </si>
  <si>
    <t>Ionia, MI</t>
  </si>
  <si>
    <t>Iosco County</t>
  </si>
  <si>
    <t>26069</t>
  </si>
  <si>
    <t>Iron County</t>
  </si>
  <si>
    <t>26071</t>
  </si>
  <si>
    <t>Isabella County</t>
  </si>
  <si>
    <t>26073</t>
  </si>
  <si>
    <t>34380</t>
  </si>
  <si>
    <t>Mount Pleasant, MI</t>
  </si>
  <si>
    <t>26075</t>
  </si>
  <si>
    <t>27100</t>
  </si>
  <si>
    <t>Jackson, MI</t>
  </si>
  <si>
    <t>Kalamazoo County</t>
  </si>
  <si>
    <t>26077</t>
  </si>
  <si>
    <t>28020</t>
  </si>
  <si>
    <t>Kalamazoo-Portage, MI</t>
  </si>
  <si>
    <t>Kalkaska County</t>
  </si>
  <si>
    <t>26079</t>
  </si>
  <si>
    <t>26081</t>
  </si>
  <si>
    <t>Keweenaw County</t>
  </si>
  <si>
    <t>26083</t>
  </si>
  <si>
    <t>26085</t>
  </si>
  <si>
    <t>Lapeer County</t>
  </si>
  <si>
    <t>26087</t>
  </si>
  <si>
    <t>19820</t>
  </si>
  <si>
    <t>Detroit-Warren-Dearborn, MI</t>
  </si>
  <si>
    <t>Warren-Troy-Farmington Hills, MI</t>
  </si>
  <si>
    <t>47664</t>
  </si>
  <si>
    <t>Leelanau County</t>
  </si>
  <si>
    <t>26089</t>
  </si>
  <si>
    <t>Lenawee County</t>
  </si>
  <si>
    <t>26091</t>
  </si>
  <si>
    <t>10300</t>
  </si>
  <si>
    <t>Adrian, MI</t>
  </si>
  <si>
    <t>26093</t>
  </si>
  <si>
    <t>Luce County</t>
  </si>
  <si>
    <t>26095</t>
  </si>
  <si>
    <t>Mackinac County</t>
  </si>
  <si>
    <t>26097</t>
  </si>
  <si>
    <t>Macomb County</t>
  </si>
  <si>
    <t>26099</t>
  </si>
  <si>
    <t>Manistee County</t>
  </si>
  <si>
    <t>26101</t>
  </si>
  <si>
    <t>Marquette County</t>
  </si>
  <si>
    <t>26103</t>
  </si>
  <si>
    <t>32100</t>
  </si>
  <si>
    <t>Marquette, MI</t>
  </si>
  <si>
    <t>26105</t>
  </si>
  <si>
    <t>31220</t>
  </si>
  <si>
    <t>Ludington, MI</t>
  </si>
  <si>
    <t>Mecosta County</t>
  </si>
  <si>
    <t>26107</t>
  </si>
  <si>
    <t>13660</t>
  </si>
  <si>
    <t>Big Rapids, MI</t>
  </si>
  <si>
    <t>Menominee County</t>
  </si>
  <si>
    <t>26109</t>
  </si>
  <si>
    <t>31940</t>
  </si>
  <si>
    <t>Marinette, WI-MI</t>
  </si>
  <si>
    <t>Midland County</t>
  </si>
  <si>
    <t>26111</t>
  </si>
  <si>
    <t>33220</t>
  </si>
  <si>
    <t>Midland, MI</t>
  </si>
  <si>
    <t>Missaukee County</t>
  </si>
  <si>
    <t>26113</t>
  </si>
  <si>
    <t>15620</t>
  </si>
  <si>
    <t>Cadillac, MI</t>
  </si>
  <si>
    <t>26115</t>
  </si>
  <si>
    <t>33780</t>
  </si>
  <si>
    <t>Monroe, MI</t>
  </si>
  <si>
    <t>Montcalm County</t>
  </si>
  <si>
    <t>26117</t>
  </si>
  <si>
    <t>Montmorency County</t>
  </si>
  <si>
    <t>26119</t>
  </si>
  <si>
    <t>Muskegon County</t>
  </si>
  <si>
    <t>26121</t>
  </si>
  <si>
    <t>34740</t>
  </si>
  <si>
    <t>Muskegon, MI</t>
  </si>
  <si>
    <t>Newaygo County</t>
  </si>
  <si>
    <t>26123</t>
  </si>
  <si>
    <t>Oakland County</t>
  </si>
  <si>
    <t>26125</t>
  </si>
  <si>
    <t>Oceana County</t>
  </si>
  <si>
    <t>26127</t>
  </si>
  <si>
    <t>Ogemaw County</t>
  </si>
  <si>
    <t>26129</t>
  </si>
  <si>
    <t>Ontonagon County</t>
  </si>
  <si>
    <t>26131</t>
  </si>
  <si>
    <t>26133</t>
  </si>
  <si>
    <t>Oscoda County</t>
  </si>
  <si>
    <t>26135</t>
  </si>
  <si>
    <t>Otsego County</t>
  </si>
  <si>
    <t>26137</t>
  </si>
  <si>
    <t>26139</t>
  </si>
  <si>
    <t>Presque Isle County</t>
  </si>
  <si>
    <t>26141</t>
  </si>
  <si>
    <t>Roscommon County</t>
  </si>
  <si>
    <t>26143</t>
  </si>
  <si>
    <t>Saginaw County</t>
  </si>
  <si>
    <t>26145</t>
  </si>
  <si>
    <t>40980</t>
  </si>
  <si>
    <t>Saginaw, MI</t>
  </si>
  <si>
    <t>26147</t>
  </si>
  <si>
    <t>26149</t>
  </si>
  <si>
    <t>44780</t>
  </si>
  <si>
    <t>Sturgis, MI</t>
  </si>
  <si>
    <t>Sanilac County</t>
  </si>
  <si>
    <t>26151</t>
  </si>
  <si>
    <t>Schoolcraft County</t>
  </si>
  <si>
    <t>26153</t>
  </si>
  <si>
    <t>Shiawassee County</t>
  </si>
  <si>
    <t>26155</t>
  </si>
  <si>
    <t>37020</t>
  </si>
  <si>
    <t>Owosso, MI</t>
  </si>
  <si>
    <t>Tuscola County</t>
  </si>
  <si>
    <t>26157</t>
  </si>
  <si>
    <t>26159</t>
  </si>
  <si>
    <t>Washtenaw County</t>
  </si>
  <si>
    <t>26161</t>
  </si>
  <si>
    <t>11460</t>
  </si>
  <si>
    <t>Ann Arbor, MI</t>
  </si>
  <si>
    <t>26163</t>
  </si>
  <si>
    <t>Detroit-Dearborn-Livonia, MI</t>
  </si>
  <si>
    <t>19804</t>
  </si>
  <si>
    <t>Wexford County</t>
  </si>
  <si>
    <t>26165</t>
  </si>
  <si>
    <t>MN</t>
  </si>
  <si>
    <t>Aitkin County</t>
  </si>
  <si>
    <t>27001</t>
  </si>
  <si>
    <t>Anoka County</t>
  </si>
  <si>
    <t>27003</t>
  </si>
  <si>
    <t>33460</t>
  </si>
  <si>
    <t>378</t>
  </si>
  <si>
    <t>Minneapolis-St. Paul-Bloomington, MN-WI</t>
  </si>
  <si>
    <t>Minneapolis-St. Paul, MN-WI</t>
  </si>
  <si>
    <t>Becker County</t>
  </si>
  <si>
    <t>27005</t>
  </si>
  <si>
    <t>Beltrami County</t>
  </si>
  <si>
    <t>27007</t>
  </si>
  <si>
    <t>13420</t>
  </si>
  <si>
    <t>Bemidji, MN</t>
  </si>
  <si>
    <t>27009</t>
  </si>
  <si>
    <t>41060</t>
  </si>
  <si>
    <t>St. Cloud, MN</t>
  </si>
  <si>
    <t>Big Stone County</t>
  </si>
  <si>
    <t>27011</t>
  </si>
  <si>
    <t>Blue Earth County</t>
  </si>
  <si>
    <t>27013</t>
  </si>
  <si>
    <t>31860</t>
  </si>
  <si>
    <t>Mankato-North Mankato, MN</t>
  </si>
  <si>
    <t>Mankato-New Ulm-North Mankato, MN</t>
  </si>
  <si>
    <t>27015</t>
  </si>
  <si>
    <t>35580</t>
  </si>
  <si>
    <t>New Ulm, MN</t>
  </si>
  <si>
    <t>Carlton County</t>
  </si>
  <si>
    <t>27017</t>
  </si>
  <si>
    <t>20260</t>
  </si>
  <si>
    <t>Duluth, MN-WI</t>
  </si>
  <si>
    <t>Carver County</t>
  </si>
  <si>
    <t>27019</t>
  </si>
  <si>
    <t>27021</t>
  </si>
  <si>
    <t>14660</t>
  </si>
  <si>
    <t>Brainerd, MN</t>
  </si>
  <si>
    <t>27023</t>
  </si>
  <si>
    <t>Chisago County</t>
  </si>
  <si>
    <t>27025</t>
  </si>
  <si>
    <t>27027</t>
  </si>
  <si>
    <t>22020</t>
  </si>
  <si>
    <t>244</t>
  </si>
  <si>
    <t>Fargo, ND-MN</t>
  </si>
  <si>
    <t>Fargo-Wahpeton, ND-MN</t>
  </si>
  <si>
    <t>27029</t>
  </si>
  <si>
    <t>27031</t>
  </si>
  <si>
    <t>Cottonwood County</t>
  </si>
  <si>
    <t>27033</t>
  </si>
  <si>
    <t>Crow Wing County</t>
  </si>
  <si>
    <t>27035</t>
  </si>
  <si>
    <t>Dakota County</t>
  </si>
  <si>
    <t>27037</t>
  </si>
  <si>
    <t>27039</t>
  </si>
  <si>
    <t>40340</t>
  </si>
  <si>
    <t>462</t>
  </si>
  <si>
    <t>Rochester, MN</t>
  </si>
  <si>
    <t>Rochester-Austin, MN</t>
  </si>
  <si>
    <t>27041</t>
  </si>
  <si>
    <t>10820</t>
  </si>
  <si>
    <t>Alexandria, MN</t>
  </si>
  <si>
    <t>Faribault County</t>
  </si>
  <si>
    <t>27043</t>
  </si>
  <si>
    <t>Fillmore County</t>
  </si>
  <si>
    <t>27045</t>
  </si>
  <si>
    <t>Freeborn County</t>
  </si>
  <si>
    <t>27047</t>
  </si>
  <si>
    <t>10660</t>
  </si>
  <si>
    <t>Albert Lea, MN</t>
  </si>
  <si>
    <t>Goodhue County</t>
  </si>
  <si>
    <t>27049</t>
  </si>
  <si>
    <t>39860</t>
  </si>
  <si>
    <t>Red Wing, MN</t>
  </si>
  <si>
    <t>27051</t>
  </si>
  <si>
    <t>Hennepin County</t>
  </si>
  <si>
    <t>27053</t>
  </si>
  <si>
    <t>27055</t>
  </si>
  <si>
    <t>29100</t>
  </si>
  <si>
    <t>La Crosse-Onalaska, WI-MN</t>
  </si>
  <si>
    <t>Hubbard County</t>
  </si>
  <si>
    <t>27057</t>
  </si>
  <si>
    <t>Isanti County</t>
  </si>
  <si>
    <t>27059</t>
  </si>
  <si>
    <t>Itasca County</t>
  </si>
  <si>
    <t>27061</t>
  </si>
  <si>
    <t>24330</t>
  </si>
  <si>
    <t>Grand Rapids, MN</t>
  </si>
  <si>
    <t>27063</t>
  </si>
  <si>
    <t>Kanabec County</t>
  </si>
  <si>
    <t>27065</t>
  </si>
  <si>
    <t>Kandiyohi County</t>
  </si>
  <si>
    <t>27067</t>
  </si>
  <si>
    <t>48820</t>
  </si>
  <si>
    <t>Willmar, MN</t>
  </si>
  <si>
    <t>Kittson County</t>
  </si>
  <si>
    <t>27069</t>
  </si>
  <si>
    <t>Koochiching County</t>
  </si>
  <si>
    <t>27071</t>
  </si>
  <si>
    <t>Lac qui Parle County</t>
  </si>
  <si>
    <t>27073</t>
  </si>
  <si>
    <t>27075</t>
  </si>
  <si>
    <t>Lake of the Woods County</t>
  </si>
  <si>
    <t>27077</t>
  </si>
  <si>
    <t>Le Sueur County</t>
  </si>
  <si>
    <t>27079</t>
  </si>
  <si>
    <t>27081</t>
  </si>
  <si>
    <t>27083</t>
  </si>
  <si>
    <t>32140</t>
  </si>
  <si>
    <t>Marshall, MN</t>
  </si>
  <si>
    <t>McLeod County</t>
  </si>
  <si>
    <t>27085</t>
  </si>
  <si>
    <t>26780</t>
  </si>
  <si>
    <t>Hutchinson, MN</t>
  </si>
  <si>
    <t>Mahnomen County</t>
  </si>
  <si>
    <t>27087</t>
  </si>
  <si>
    <t>27089</t>
  </si>
  <si>
    <t>27091</t>
  </si>
  <si>
    <t>21860</t>
  </si>
  <si>
    <t>Fairmont, MN</t>
  </si>
  <si>
    <t>Meeker County</t>
  </si>
  <si>
    <t>27093</t>
  </si>
  <si>
    <t>Mille Lacs County</t>
  </si>
  <si>
    <t>27095</t>
  </si>
  <si>
    <t>Morrison County</t>
  </si>
  <si>
    <t>27097</t>
  </si>
  <si>
    <t>Mower County</t>
  </si>
  <si>
    <t>27099</t>
  </si>
  <si>
    <t>12380</t>
  </si>
  <si>
    <t>Austin, MN</t>
  </si>
  <si>
    <t>27101</t>
  </si>
  <si>
    <t>Nicollet County</t>
  </si>
  <si>
    <t>27103</t>
  </si>
  <si>
    <t>Nobles County</t>
  </si>
  <si>
    <t>27105</t>
  </si>
  <si>
    <t>49380</t>
  </si>
  <si>
    <t>Worthington, MN</t>
  </si>
  <si>
    <t>Norman County</t>
  </si>
  <si>
    <t>27107</t>
  </si>
  <si>
    <t>Olmsted County</t>
  </si>
  <si>
    <t>27109</t>
  </si>
  <si>
    <t>Otter Tail County</t>
  </si>
  <si>
    <t>27111</t>
  </si>
  <si>
    <t>22260</t>
  </si>
  <si>
    <t>Fergus Falls, MN</t>
  </si>
  <si>
    <t>Pennington County</t>
  </si>
  <si>
    <t>27113</t>
  </si>
  <si>
    <t>Pine County</t>
  </si>
  <si>
    <t>27115</t>
  </si>
  <si>
    <t>Pipestone County</t>
  </si>
  <si>
    <t>27117</t>
  </si>
  <si>
    <t>27119</t>
  </si>
  <si>
    <t>24220</t>
  </si>
  <si>
    <t>Grand Forks, ND-MN</t>
  </si>
  <si>
    <t>27121</t>
  </si>
  <si>
    <t>Ramsey County</t>
  </si>
  <si>
    <t>27123</t>
  </si>
  <si>
    <t>Red Lake County</t>
  </si>
  <si>
    <t>27125</t>
  </si>
  <si>
    <t>Redwood County</t>
  </si>
  <si>
    <t>27127</t>
  </si>
  <si>
    <t>Renville County</t>
  </si>
  <si>
    <t>27129</t>
  </si>
  <si>
    <t>27131</t>
  </si>
  <si>
    <t>22060</t>
  </si>
  <si>
    <t>Faribault-Northfield, MN</t>
  </si>
  <si>
    <t>Rock County</t>
  </si>
  <si>
    <t>27133</t>
  </si>
  <si>
    <t>Roseau County</t>
  </si>
  <si>
    <t>27135</t>
  </si>
  <si>
    <t>St. Louis County</t>
  </si>
  <si>
    <t>27137</t>
  </si>
  <si>
    <t>27139</t>
  </si>
  <si>
    <t>Sherburne County</t>
  </si>
  <si>
    <t>27141</t>
  </si>
  <si>
    <t>Sibley County</t>
  </si>
  <si>
    <t>27143</t>
  </si>
  <si>
    <t>Stearns County</t>
  </si>
  <si>
    <t>27145</t>
  </si>
  <si>
    <t>Steele County</t>
  </si>
  <si>
    <t>27147</t>
  </si>
  <si>
    <t>36940</t>
  </si>
  <si>
    <t>Owatonna, MN</t>
  </si>
  <si>
    <t>27149</t>
  </si>
  <si>
    <t>Swift County</t>
  </si>
  <si>
    <t>27151</t>
  </si>
  <si>
    <t>27153</t>
  </si>
  <si>
    <t>Traverse County</t>
  </si>
  <si>
    <t>27155</t>
  </si>
  <si>
    <t>Wabasha County</t>
  </si>
  <si>
    <t>27157</t>
  </si>
  <si>
    <t>Wadena County</t>
  </si>
  <si>
    <t>27159</t>
  </si>
  <si>
    <t>Waseca County</t>
  </si>
  <si>
    <t>27161</t>
  </si>
  <si>
    <t>27163</t>
  </si>
  <si>
    <t>Watonwan County</t>
  </si>
  <si>
    <t>27165</t>
  </si>
  <si>
    <t>Wilkin County</t>
  </si>
  <si>
    <t>27167</t>
  </si>
  <si>
    <t>47420</t>
  </si>
  <si>
    <t>Wahpeton, ND-MN</t>
  </si>
  <si>
    <t>Winona County</t>
  </si>
  <si>
    <t>27169</t>
  </si>
  <si>
    <t>49100</t>
  </si>
  <si>
    <t>Winona, MN</t>
  </si>
  <si>
    <t>27171</t>
  </si>
  <si>
    <t>Yellow Medicine County</t>
  </si>
  <si>
    <t>27173</t>
  </si>
  <si>
    <t>MS</t>
  </si>
  <si>
    <t>28001</t>
  </si>
  <si>
    <t>Alcorn County</t>
  </si>
  <si>
    <t>28003</t>
  </si>
  <si>
    <t>18420</t>
  </si>
  <si>
    <t>Corinth, MS</t>
  </si>
  <si>
    <t>Amite County</t>
  </si>
  <si>
    <t>28005</t>
  </si>
  <si>
    <t>32620</t>
  </si>
  <si>
    <t>McComb, MS</t>
  </si>
  <si>
    <t>Attala County</t>
  </si>
  <si>
    <t>28007</t>
  </si>
  <si>
    <t>28009</t>
  </si>
  <si>
    <t>Bolivar County</t>
  </si>
  <si>
    <t>28011</t>
  </si>
  <si>
    <t>17380</t>
  </si>
  <si>
    <t>Cleveland, MS</t>
  </si>
  <si>
    <t>Cleveland-Indianola, MS</t>
  </si>
  <si>
    <t>28013</t>
  </si>
  <si>
    <t>28015</t>
  </si>
  <si>
    <t>24900</t>
  </si>
  <si>
    <t>Greenwood, MS</t>
  </si>
  <si>
    <t>28017</t>
  </si>
  <si>
    <t>28019</t>
  </si>
  <si>
    <t>Claiborne County</t>
  </si>
  <si>
    <t>28021</t>
  </si>
  <si>
    <t>46980</t>
  </si>
  <si>
    <t>298</t>
  </si>
  <si>
    <t>Vicksburg, MS</t>
  </si>
  <si>
    <t>Jackson-Vicksburg-Brookhaven, MS</t>
  </si>
  <si>
    <t>28023</t>
  </si>
  <si>
    <t>32940</t>
  </si>
  <si>
    <t>Meridian, MS</t>
  </si>
  <si>
    <t>28025</t>
  </si>
  <si>
    <t>48500</t>
  </si>
  <si>
    <t>200</t>
  </si>
  <si>
    <t>West Point, MS</t>
  </si>
  <si>
    <t>Columbus-West Point, MS</t>
  </si>
  <si>
    <t>Coahoma County</t>
  </si>
  <si>
    <t>28027</t>
  </si>
  <si>
    <t>17260</t>
  </si>
  <si>
    <t>Clarksdale, MS</t>
  </si>
  <si>
    <t>Copiah County</t>
  </si>
  <si>
    <t>28029</t>
  </si>
  <si>
    <t>27140</t>
  </si>
  <si>
    <t>Jackson, MS</t>
  </si>
  <si>
    <t>28031</t>
  </si>
  <si>
    <t>28033</t>
  </si>
  <si>
    <t>Forrest County</t>
  </si>
  <si>
    <t>28035</t>
  </si>
  <si>
    <t>25620</t>
  </si>
  <si>
    <t>Hattiesburg, MS</t>
  </si>
  <si>
    <t>28037</t>
  </si>
  <si>
    <t>George County</t>
  </si>
  <si>
    <t>28039</t>
  </si>
  <si>
    <t>28041</t>
  </si>
  <si>
    <t>Grenada County</t>
  </si>
  <si>
    <t>28043</t>
  </si>
  <si>
    <t>24980</t>
  </si>
  <si>
    <t>Grenada, MS</t>
  </si>
  <si>
    <t>28045</t>
  </si>
  <si>
    <t>25060</t>
  </si>
  <si>
    <t>Gulfport-Biloxi-Pascagoula, MS</t>
  </si>
  <si>
    <t>28047</t>
  </si>
  <si>
    <t>Hinds County</t>
  </si>
  <si>
    <t>28049</t>
  </si>
  <si>
    <t>28051</t>
  </si>
  <si>
    <t>Humphreys County</t>
  </si>
  <si>
    <t>28053</t>
  </si>
  <si>
    <t>Issaquena County</t>
  </si>
  <si>
    <t>28055</t>
  </si>
  <si>
    <t>Itawamba County</t>
  </si>
  <si>
    <t>28057</t>
  </si>
  <si>
    <t>46180</t>
  </si>
  <si>
    <t>Tupelo, MS</t>
  </si>
  <si>
    <t>28059</t>
  </si>
  <si>
    <t>28061</t>
  </si>
  <si>
    <t>29860</t>
  </si>
  <si>
    <t>Laurel, MS</t>
  </si>
  <si>
    <t>28063</t>
  </si>
  <si>
    <t>Jefferson Davis County</t>
  </si>
  <si>
    <t>28065</t>
  </si>
  <si>
    <t>28067</t>
  </si>
  <si>
    <t>Kemper County</t>
  </si>
  <si>
    <t>28069</t>
  </si>
  <si>
    <t>28071</t>
  </si>
  <si>
    <t>37060</t>
  </si>
  <si>
    <t>Oxford, MS</t>
  </si>
  <si>
    <t>28073</t>
  </si>
  <si>
    <t>28075</t>
  </si>
  <si>
    <t>28077</t>
  </si>
  <si>
    <t>Leake County</t>
  </si>
  <si>
    <t>28079</t>
  </si>
  <si>
    <t>28081</t>
  </si>
  <si>
    <t>Leflore County</t>
  </si>
  <si>
    <t>28083</t>
  </si>
  <si>
    <t>28085</t>
  </si>
  <si>
    <t>15020</t>
  </si>
  <si>
    <t>Brookhaven, MS</t>
  </si>
  <si>
    <t>28087</t>
  </si>
  <si>
    <t>18060</t>
  </si>
  <si>
    <t>Columbus, MS</t>
  </si>
  <si>
    <t>28089</t>
  </si>
  <si>
    <t>28091</t>
  </si>
  <si>
    <t>28093</t>
  </si>
  <si>
    <t>28095</t>
  </si>
  <si>
    <t>28097</t>
  </si>
  <si>
    <t>Neshoba County</t>
  </si>
  <si>
    <t>28099</t>
  </si>
  <si>
    <t>28101</t>
  </si>
  <si>
    <t>Noxubee County</t>
  </si>
  <si>
    <t>28103</t>
  </si>
  <si>
    <t>Oktibbeha County</t>
  </si>
  <si>
    <t>28105</t>
  </si>
  <si>
    <t>44260</t>
  </si>
  <si>
    <t>Starkville, MS</t>
  </si>
  <si>
    <t>Panola County</t>
  </si>
  <si>
    <t>28107</t>
  </si>
  <si>
    <t>Pearl River County</t>
  </si>
  <si>
    <t>28109</t>
  </si>
  <si>
    <t>38100</t>
  </si>
  <si>
    <t>Picayune, MS</t>
  </si>
  <si>
    <t>28111</t>
  </si>
  <si>
    <t>28113</t>
  </si>
  <si>
    <t>Pontotoc County</t>
  </si>
  <si>
    <t>28115</t>
  </si>
  <si>
    <t>Prentiss County</t>
  </si>
  <si>
    <t>28117</t>
  </si>
  <si>
    <t>28119</t>
  </si>
  <si>
    <t>Rankin County</t>
  </si>
  <si>
    <t>28121</t>
  </si>
  <si>
    <t>28123</t>
  </si>
  <si>
    <t>Sharkey County</t>
  </si>
  <si>
    <t>28125</t>
  </si>
  <si>
    <t>28127</t>
  </si>
  <si>
    <t>28129</t>
  </si>
  <si>
    <t>28131</t>
  </si>
  <si>
    <t>Sunflower County</t>
  </si>
  <si>
    <t>28133</t>
  </si>
  <si>
    <t>26940</t>
  </si>
  <si>
    <t>Indianola, MS</t>
  </si>
  <si>
    <t>Tallahatchie County</t>
  </si>
  <si>
    <t>28135</t>
  </si>
  <si>
    <t>Tate County</t>
  </si>
  <si>
    <t>28137</t>
  </si>
  <si>
    <t>Tippah County</t>
  </si>
  <si>
    <t>28139</t>
  </si>
  <si>
    <t>Tishomingo County</t>
  </si>
  <si>
    <t>28141</t>
  </si>
  <si>
    <t>Tunica County</t>
  </si>
  <si>
    <t>28143</t>
  </si>
  <si>
    <t>28145</t>
  </si>
  <si>
    <t>Walthall County</t>
  </si>
  <si>
    <t>28147</t>
  </si>
  <si>
    <t>28149</t>
  </si>
  <si>
    <t>28151</t>
  </si>
  <si>
    <t>24740</t>
  </si>
  <si>
    <t>Greenville, MS</t>
  </si>
  <si>
    <t>28153</t>
  </si>
  <si>
    <t>28155</t>
  </si>
  <si>
    <t>28157</t>
  </si>
  <si>
    <t>28159</t>
  </si>
  <si>
    <t>Yalobusha County</t>
  </si>
  <si>
    <t>28161</t>
  </si>
  <si>
    <t>Yazoo County</t>
  </si>
  <si>
    <t>28163</t>
  </si>
  <si>
    <t>MO</t>
  </si>
  <si>
    <t>29001</t>
  </si>
  <si>
    <t>28860</t>
  </si>
  <si>
    <t>Kirksville, MO</t>
  </si>
  <si>
    <t>Andrew County</t>
  </si>
  <si>
    <t>29003</t>
  </si>
  <si>
    <t>29005</t>
  </si>
  <si>
    <t>Audrain County</t>
  </si>
  <si>
    <t>29007</t>
  </si>
  <si>
    <t>33020</t>
  </si>
  <si>
    <t>190</t>
  </si>
  <si>
    <t>Mexico, MO</t>
  </si>
  <si>
    <t>Columbia-Moberly-Mexico, MO</t>
  </si>
  <si>
    <t>29009</t>
  </si>
  <si>
    <t>29011</t>
  </si>
  <si>
    <t>Bates County</t>
  </si>
  <si>
    <t>29013</t>
  </si>
  <si>
    <t>29015</t>
  </si>
  <si>
    <t>Bollinger County</t>
  </si>
  <si>
    <t>29017</t>
  </si>
  <si>
    <t>29019</t>
  </si>
  <si>
    <t>17860</t>
  </si>
  <si>
    <t>Columbia, MO</t>
  </si>
  <si>
    <t>29021</t>
  </si>
  <si>
    <t>29023</t>
  </si>
  <si>
    <t>38740</t>
  </si>
  <si>
    <t>Poplar Bluff, MO</t>
  </si>
  <si>
    <t>29025</t>
  </si>
  <si>
    <t>Callaway County</t>
  </si>
  <si>
    <t>29027</t>
  </si>
  <si>
    <t>27620</t>
  </si>
  <si>
    <t>Jefferson City, MO</t>
  </si>
  <si>
    <t>29029</t>
  </si>
  <si>
    <t>Cape Girardeau County</t>
  </si>
  <si>
    <t>29031</t>
  </si>
  <si>
    <t>29033</t>
  </si>
  <si>
    <t>29035</t>
  </si>
  <si>
    <t>29037</t>
  </si>
  <si>
    <t>29039</t>
  </si>
  <si>
    <t>Chariton County</t>
  </si>
  <si>
    <t>29041</t>
  </si>
  <si>
    <t>29043</t>
  </si>
  <si>
    <t>44180</t>
  </si>
  <si>
    <t>Springfield, MO</t>
  </si>
  <si>
    <t>Springfield-Branson, MO</t>
  </si>
  <si>
    <t>29045</t>
  </si>
  <si>
    <t>29047</t>
  </si>
  <si>
    <t>29049</t>
  </si>
  <si>
    <t>Cole County</t>
  </si>
  <si>
    <t>29051</t>
  </si>
  <si>
    <t>Cooper County</t>
  </si>
  <si>
    <t>29053</t>
  </si>
  <si>
    <t>29055</t>
  </si>
  <si>
    <t>29057</t>
  </si>
  <si>
    <t>29059</t>
  </si>
  <si>
    <t>29061</t>
  </si>
  <si>
    <t>29063</t>
  </si>
  <si>
    <t>Dent County</t>
  </si>
  <si>
    <t>29065</t>
  </si>
  <si>
    <t>29067</t>
  </si>
  <si>
    <t>Dunklin County</t>
  </si>
  <si>
    <t>29069</t>
  </si>
  <si>
    <t>28380</t>
  </si>
  <si>
    <t>Kennett, MO</t>
  </si>
  <si>
    <t>29071</t>
  </si>
  <si>
    <t>Gasconade County</t>
  </si>
  <si>
    <t>29073</t>
  </si>
  <si>
    <t>Gentry County</t>
  </si>
  <si>
    <t>29075</t>
  </si>
  <si>
    <t>29077</t>
  </si>
  <si>
    <t>29079</t>
  </si>
  <si>
    <t>29081</t>
  </si>
  <si>
    <t>29083</t>
  </si>
  <si>
    <t>Hickory County</t>
  </si>
  <si>
    <t>29085</t>
  </si>
  <si>
    <t>Holt County</t>
  </si>
  <si>
    <t>29087</t>
  </si>
  <si>
    <t>29089</t>
  </si>
  <si>
    <t>Howell County</t>
  </si>
  <si>
    <t>29091</t>
  </si>
  <si>
    <t>48460</t>
  </si>
  <si>
    <t>West Plains, MO</t>
  </si>
  <si>
    <t>29093</t>
  </si>
  <si>
    <t>29095</t>
  </si>
  <si>
    <t>29097</t>
  </si>
  <si>
    <t>27900</t>
  </si>
  <si>
    <t>Joplin, MO</t>
  </si>
  <si>
    <t>Joplin-Miami, MO-OK</t>
  </si>
  <si>
    <t>29099</t>
  </si>
  <si>
    <t>29101</t>
  </si>
  <si>
    <t>47660</t>
  </si>
  <si>
    <t>Warrensburg, MO</t>
  </si>
  <si>
    <t>29103</t>
  </si>
  <si>
    <t>Laclede County</t>
  </si>
  <si>
    <t>29105</t>
  </si>
  <si>
    <t>30060</t>
  </si>
  <si>
    <t>Lebanon, MO</t>
  </si>
  <si>
    <t>29107</t>
  </si>
  <si>
    <t>29109</t>
  </si>
  <si>
    <t>29111</t>
  </si>
  <si>
    <t>29113</t>
  </si>
  <si>
    <t>29115</t>
  </si>
  <si>
    <t>29117</t>
  </si>
  <si>
    <t>McDonald County</t>
  </si>
  <si>
    <t>29119</t>
  </si>
  <si>
    <t>29121</t>
  </si>
  <si>
    <t>29123</t>
  </si>
  <si>
    <t>Maries County</t>
  </si>
  <si>
    <t>29125</t>
  </si>
  <si>
    <t>29127</t>
  </si>
  <si>
    <t>25300</t>
  </si>
  <si>
    <t>Hannibal, MO</t>
  </si>
  <si>
    <t>29129</t>
  </si>
  <si>
    <t>29131</t>
  </si>
  <si>
    <t>29133</t>
  </si>
  <si>
    <t>Moniteau County</t>
  </si>
  <si>
    <t>29135</t>
  </si>
  <si>
    <t>29137</t>
  </si>
  <si>
    <t>29139</t>
  </si>
  <si>
    <t>29141</t>
  </si>
  <si>
    <t>New Madrid County</t>
  </si>
  <si>
    <t>29143</t>
  </si>
  <si>
    <t>29145</t>
  </si>
  <si>
    <t>Nodaway County</t>
  </si>
  <si>
    <t>29147</t>
  </si>
  <si>
    <t>32340</t>
  </si>
  <si>
    <t>Maryville, MO</t>
  </si>
  <si>
    <t>Oregon County</t>
  </si>
  <si>
    <t>29149</t>
  </si>
  <si>
    <t>29151</t>
  </si>
  <si>
    <t>Ozark County</t>
  </si>
  <si>
    <t>29153</t>
  </si>
  <si>
    <t>Pemiscot County</t>
  </si>
  <si>
    <t>29155</t>
  </si>
  <si>
    <t>29157</t>
  </si>
  <si>
    <t>Pettis County</t>
  </si>
  <si>
    <t>29159</t>
  </si>
  <si>
    <t>42740</t>
  </si>
  <si>
    <t>Sedalia, MO</t>
  </si>
  <si>
    <t>Phelps County</t>
  </si>
  <si>
    <t>29161</t>
  </si>
  <si>
    <t>40620</t>
  </si>
  <si>
    <t>Rolla, MO</t>
  </si>
  <si>
    <t>29163</t>
  </si>
  <si>
    <t>Platte County</t>
  </si>
  <si>
    <t>29165</t>
  </si>
  <si>
    <t>29167</t>
  </si>
  <si>
    <t>29169</t>
  </si>
  <si>
    <t>22780</t>
  </si>
  <si>
    <t>Fort Leonard Wood, MO</t>
  </si>
  <si>
    <t>29171</t>
  </si>
  <si>
    <t>Ralls County</t>
  </si>
  <si>
    <t>29173</t>
  </si>
  <si>
    <t>29175</t>
  </si>
  <si>
    <t>33620</t>
  </si>
  <si>
    <t>Moberly, MO</t>
  </si>
  <si>
    <t>Ray County</t>
  </si>
  <si>
    <t>29177</t>
  </si>
  <si>
    <t>Reynolds County</t>
  </si>
  <si>
    <t>29179</t>
  </si>
  <si>
    <t>29181</t>
  </si>
  <si>
    <t>St. Charles County</t>
  </si>
  <si>
    <t>29183</t>
  </si>
  <si>
    <t>29185</t>
  </si>
  <si>
    <t>Ste. Genevieve County</t>
  </si>
  <si>
    <t>29186</t>
  </si>
  <si>
    <t>St. Francois County</t>
  </si>
  <si>
    <t>29187</t>
  </si>
  <si>
    <t>22100</t>
  </si>
  <si>
    <t>Farmington, MO</t>
  </si>
  <si>
    <t>29189</t>
  </si>
  <si>
    <t>29195</t>
  </si>
  <si>
    <t>32180</t>
  </si>
  <si>
    <t>Marshall, MO</t>
  </si>
  <si>
    <t>29197</t>
  </si>
  <si>
    <t>Scotland County</t>
  </si>
  <si>
    <t>29199</t>
  </si>
  <si>
    <t>29201</t>
  </si>
  <si>
    <t>43460</t>
  </si>
  <si>
    <t>Sikeston, MO</t>
  </si>
  <si>
    <t>Shannon County</t>
  </si>
  <si>
    <t>29203</t>
  </si>
  <si>
    <t>29205</t>
  </si>
  <si>
    <t>Stoddard County</t>
  </si>
  <si>
    <t>29207</t>
  </si>
  <si>
    <t>29209</t>
  </si>
  <si>
    <t>14700</t>
  </si>
  <si>
    <t>Branson, MO</t>
  </si>
  <si>
    <t>29211</t>
  </si>
  <si>
    <t>Taney County</t>
  </si>
  <si>
    <t>29213</t>
  </si>
  <si>
    <t>Texas County</t>
  </si>
  <si>
    <t>29215</t>
  </si>
  <si>
    <t>Vernon County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</si>
  <si>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</si>
  <si>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</si>
  <si>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</si>
  <si>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</si>
  <si>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</si>
  <si>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</si>
  <si>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</si>
  <si>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</si>
  <si>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</si>
  <si>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MT</t>
  </si>
  <si>
    <t>Beaverhead County</t>
  </si>
  <si>
    <t>30001</t>
  </si>
  <si>
    <t>Big Horn County</t>
  </si>
  <si>
    <t>30003</t>
  </si>
  <si>
    <t>30005</t>
  </si>
  <si>
    <t>Broadwater County</t>
  </si>
  <si>
    <t>30007</t>
  </si>
  <si>
    <t>Carbon County</t>
  </si>
  <si>
    <t>30009</t>
  </si>
  <si>
    <t>13740</t>
  </si>
  <si>
    <t>Billings, MT</t>
  </si>
  <si>
    <t>30011</t>
  </si>
  <si>
    <t>Cascade County</t>
  </si>
  <si>
    <t>30013</t>
  </si>
  <si>
    <t>24500</t>
  </si>
  <si>
    <t>Great Falls, MT</t>
  </si>
  <si>
    <t>Chouteau County</t>
  </si>
  <si>
    <t>30015</t>
  </si>
  <si>
    <t>30017</t>
  </si>
  <si>
    <t>Daniels County</t>
  </si>
  <si>
    <t>30019</t>
  </si>
  <si>
    <t>30021</t>
  </si>
  <si>
    <t>Deer Lodge County</t>
  </si>
  <si>
    <t>30023</t>
  </si>
  <si>
    <t>Fallon County</t>
  </si>
  <si>
    <t>30025</t>
  </si>
  <si>
    <t>Fergus County</t>
  </si>
  <si>
    <t>30027</t>
  </si>
  <si>
    <t>Flathead County</t>
  </si>
  <si>
    <t>30029</t>
  </si>
  <si>
    <t>28060</t>
  </si>
  <si>
    <t>Kalispell, MT</t>
  </si>
  <si>
    <t>30031</t>
  </si>
  <si>
    <t>14580</t>
  </si>
  <si>
    <t>Bozeman, MT</t>
  </si>
  <si>
    <t>30033</t>
  </si>
  <si>
    <t>Glacier County</t>
  </si>
  <si>
    <t>30035</t>
  </si>
  <si>
    <t>Golden Valley County</t>
  </si>
  <si>
    <t>30037</t>
  </si>
  <si>
    <t>Granite County</t>
  </si>
  <si>
    <t>30039</t>
  </si>
  <si>
    <t>Hill County</t>
  </si>
  <si>
    <t>30041</t>
  </si>
  <si>
    <t>30043</t>
  </si>
  <si>
    <t>25740</t>
  </si>
  <si>
    <t>Helena, MT</t>
  </si>
  <si>
    <t>Judith Basin County</t>
  </si>
  <si>
    <t>30045</t>
  </si>
  <si>
    <t>30047</t>
  </si>
  <si>
    <t>Lewis and Clark County</t>
  </si>
  <si>
    <t>30049</t>
  </si>
  <si>
    <t>30051</t>
  </si>
  <si>
    <t>30053</t>
  </si>
  <si>
    <t>McCone County</t>
  </si>
  <si>
    <t>30055</t>
  </si>
  <si>
    <t>30057</t>
  </si>
  <si>
    <t>Meagher County</t>
  </si>
  <si>
    <t>30059</t>
  </si>
  <si>
    <t>30061</t>
  </si>
  <si>
    <t>Missoula County</t>
  </si>
  <si>
    <t>30063</t>
  </si>
  <si>
    <t>33540</t>
  </si>
  <si>
    <t>Missoula, MT</t>
  </si>
  <si>
    <t>Musselshell County</t>
  </si>
  <si>
    <t>30065</t>
  </si>
  <si>
    <t>30067</t>
  </si>
  <si>
    <t>Petroleum County</t>
  </si>
  <si>
    <t>30069</t>
  </si>
  <si>
    <t>30071</t>
  </si>
  <si>
    <t>Pondera County</t>
  </si>
  <si>
    <t>30073</t>
  </si>
  <si>
    <t>Powder River County</t>
  </si>
  <si>
    <t>30075</t>
  </si>
  <si>
    <t>30077</t>
  </si>
  <si>
    <t>30079</t>
  </si>
  <si>
    <t>Ravalli County</t>
  </si>
  <si>
    <t>30081</t>
  </si>
  <si>
    <t>30083</t>
  </si>
  <si>
    <t>Roosevelt County</t>
  </si>
  <si>
    <t>30085</t>
  </si>
  <si>
    <t>Rosebud County</t>
  </si>
  <si>
    <t>30087</t>
  </si>
  <si>
    <t>Sanders County</t>
  </si>
  <si>
    <t>30089</t>
  </si>
  <si>
    <t>30091</t>
  </si>
  <si>
    <t>Silver Bow County</t>
  </si>
  <si>
    <t>30093</t>
  </si>
  <si>
    <t>15580</t>
  </si>
  <si>
    <t>Butte-Silver Bow, MT</t>
  </si>
  <si>
    <t>Stillwater County</t>
  </si>
  <si>
    <t>30095</t>
  </si>
  <si>
    <t>Sweet Grass County</t>
  </si>
  <si>
    <t>30097</t>
  </si>
  <si>
    <t>30099</t>
  </si>
  <si>
    <t>Toole County</t>
  </si>
  <si>
    <t>30101</t>
  </si>
  <si>
    <t>Treasure County</t>
  </si>
  <si>
    <t>30103</t>
  </si>
  <si>
    <t>30105</t>
  </si>
  <si>
    <t>Wheatland County</t>
  </si>
  <si>
    <t>30107</t>
  </si>
  <si>
    <t>Wibaux County</t>
  </si>
  <si>
    <t>30109</t>
  </si>
  <si>
    <t>Yellowstone County</t>
  </si>
  <si>
    <t>30111</t>
  </si>
  <si>
    <t>NE</t>
  </si>
  <si>
    <t>31001</t>
  </si>
  <si>
    <t>25580</t>
  </si>
  <si>
    <t>Hastings, NE</t>
  </si>
  <si>
    <t>Antelope County</t>
  </si>
  <si>
    <t>31003</t>
  </si>
  <si>
    <t>Arthur County</t>
  </si>
  <si>
    <t>31005</t>
  </si>
  <si>
    <t>Banner County</t>
  </si>
  <si>
    <t>31007</t>
  </si>
  <si>
    <t>42420</t>
  </si>
  <si>
    <t>Scottsbluff, NE</t>
  </si>
  <si>
    <t>31009</t>
  </si>
  <si>
    <t>31011</t>
  </si>
  <si>
    <t>Box Butte County</t>
  </si>
  <si>
    <t>31013</t>
  </si>
  <si>
    <t>31015</t>
  </si>
  <si>
    <t>31017</t>
  </si>
  <si>
    <t>Buffalo County</t>
  </si>
  <si>
    <t>31019</t>
  </si>
  <si>
    <t>28260</t>
  </si>
  <si>
    <t>Kearney, NE</t>
  </si>
  <si>
    <t>Burt County</t>
  </si>
  <si>
    <t>31021</t>
  </si>
  <si>
    <t>31023</t>
  </si>
  <si>
    <t>31025</t>
  </si>
  <si>
    <t>31027</t>
  </si>
  <si>
    <t>31029</t>
  </si>
  <si>
    <t>Cherry County</t>
  </si>
  <si>
    <t>31031</t>
  </si>
  <si>
    <t>31033</t>
  </si>
  <si>
    <t>31035</t>
  </si>
  <si>
    <t>Colfax County</t>
  </si>
  <si>
    <t>31037</t>
  </si>
  <si>
    <t>Cuming County</t>
  </si>
  <si>
    <t>31039</t>
  </si>
  <si>
    <t>31041</t>
  </si>
  <si>
    <t>31043</t>
  </si>
  <si>
    <t>Dawes County</t>
  </si>
  <si>
    <t>31045</t>
  </si>
  <si>
    <t>31047</t>
  </si>
  <si>
    <t>30420</t>
  </si>
  <si>
    <t>Lexington, NE</t>
  </si>
  <si>
    <t>Deuel County</t>
  </si>
  <si>
    <t>31049</t>
  </si>
  <si>
    <t>Dixon County</t>
  </si>
  <si>
    <t>31051</t>
  </si>
  <si>
    <t>31053</t>
  </si>
  <si>
    <t>23340</t>
  </si>
  <si>
    <t>Fremont, NE</t>
  </si>
  <si>
    <t>31055</t>
  </si>
  <si>
    <t>Dundy County</t>
  </si>
  <si>
    <t>31057</t>
  </si>
  <si>
    <t>31059</t>
  </si>
  <si>
    <t>31061</t>
  </si>
  <si>
    <t>Frontier County</t>
  </si>
  <si>
    <t>31063</t>
  </si>
  <si>
    <t>Furnas County</t>
  </si>
  <si>
    <t>31065</t>
  </si>
  <si>
    <t>Gage County</t>
  </si>
  <si>
    <t>31067</t>
  </si>
  <si>
    <t>13100</t>
  </si>
  <si>
    <t>Beatrice, NE</t>
  </si>
  <si>
    <t>Lincoln-Beatrice, NE</t>
  </si>
  <si>
    <t>Garden County</t>
  </si>
  <si>
    <t>31069</t>
  </si>
  <si>
    <t>31071</t>
  </si>
  <si>
    <t>Gosper County</t>
  </si>
  <si>
    <t>31073</t>
  </si>
  <si>
    <t>31075</t>
  </si>
  <si>
    <t>31077</t>
  </si>
  <si>
    <t>31079</t>
  </si>
  <si>
    <t>24260</t>
  </si>
  <si>
    <t>Grand Island, NE</t>
  </si>
  <si>
    <t>31081</t>
  </si>
  <si>
    <t>31083</t>
  </si>
  <si>
    <t>Hayes County</t>
  </si>
  <si>
    <t>31085</t>
  </si>
  <si>
    <t>Hitchcock County</t>
  </si>
  <si>
    <t>31087</t>
  </si>
  <si>
    <t>31089</t>
  </si>
  <si>
    <t>Hooker County</t>
  </si>
  <si>
    <t>31091</t>
  </si>
  <si>
    <t>31093</t>
  </si>
  <si>
    <t>31095</t>
  </si>
  <si>
    <t>31097</t>
  </si>
  <si>
    <t>Kearney County</t>
  </si>
  <si>
    <t>31099</t>
  </si>
  <si>
    <t>Keith County</t>
  </si>
  <si>
    <t>31101</t>
  </si>
  <si>
    <t>Keya Paha County</t>
  </si>
  <si>
    <t>31103</t>
  </si>
  <si>
    <t>Kimball County</t>
  </si>
  <si>
    <t>31105</t>
  </si>
  <si>
    <t>31107</t>
  </si>
  <si>
    <t>Lancaster County</t>
  </si>
  <si>
    <t>31109</t>
  </si>
  <si>
    <t>30700</t>
  </si>
  <si>
    <t>Lincoln, NE</t>
  </si>
  <si>
    <t>31111</t>
  </si>
  <si>
    <t>35820</t>
  </si>
  <si>
    <t>North Platte, NE</t>
  </si>
  <si>
    <t>31113</t>
  </si>
  <si>
    <t>Loup County</t>
  </si>
  <si>
    <t>31115</t>
  </si>
  <si>
    <t>31117</t>
  </si>
  <si>
    <t>31119</t>
  </si>
  <si>
    <t>35740</t>
  </si>
  <si>
    <t>Norfolk, NE</t>
  </si>
  <si>
    <t>Merrick County</t>
  </si>
  <si>
    <t>31121</t>
  </si>
  <si>
    <t>Morrill County</t>
  </si>
  <si>
    <t>31123</t>
  </si>
  <si>
    <t>Nance County</t>
  </si>
  <si>
    <t>31125</t>
  </si>
  <si>
    <t>31127</t>
  </si>
  <si>
    <t>Nuckolls County</t>
  </si>
  <si>
    <t>31129</t>
  </si>
  <si>
    <t>Otoe County</t>
  </si>
  <si>
    <t>31131</t>
  </si>
  <si>
    <t>31133</t>
  </si>
  <si>
    <t>Perkins County</t>
  </si>
  <si>
    <t>31135</t>
  </si>
  <si>
    <t>31137</t>
  </si>
  <si>
    <t>31139</t>
  </si>
  <si>
    <t>31141</t>
  </si>
  <si>
    <t>18100</t>
  </si>
  <si>
    <t>Columbus, NE</t>
  </si>
  <si>
    <t>31143</t>
  </si>
  <si>
    <t>Red Willow County</t>
  </si>
  <si>
    <t>31145</t>
  </si>
  <si>
    <t>Richardson County</t>
  </si>
  <si>
    <t>31147</t>
  </si>
  <si>
    <t>31149</t>
  </si>
  <si>
    <t>31151</t>
  </si>
  <si>
    <t>Sarpy County</t>
  </si>
  <si>
    <t>31153</t>
  </si>
  <si>
    <t>Saunders County</t>
  </si>
  <si>
    <t>31155</t>
  </si>
  <si>
    <t>Scotts Bluff County</t>
  </si>
  <si>
    <t>31157</t>
  </si>
  <si>
    <t>31159</t>
  </si>
  <si>
    <t>31161</t>
  </si>
  <si>
    <t>31163</t>
  </si>
  <si>
    <t>31165</t>
  </si>
  <si>
    <t>31167</t>
  </si>
  <si>
    <t>Thayer County</t>
  </si>
  <si>
    <t>31169</t>
  </si>
  <si>
    <t>31171</t>
  </si>
  <si>
    <t>Thurston County</t>
  </si>
  <si>
    <t>31173</t>
  </si>
  <si>
    <t>31175</t>
  </si>
  <si>
    <t>31177</t>
  </si>
  <si>
    <t>31179</t>
  </si>
  <si>
    <t>31181</t>
  </si>
  <si>
    <t>31183</t>
  </si>
  <si>
    <t>31185</t>
  </si>
  <si>
    <t>NV</t>
  </si>
  <si>
    <t>Churchill County</t>
  </si>
  <si>
    <t>32001</t>
  </si>
  <si>
    <t>21980</t>
  </si>
  <si>
    <t>Fallon, NV</t>
  </si>
  <si>
    <t>32003</t>
  </si>
  <si>
    <t>29820</t>
  </si>
  <si>
    <t>Las Vegas-Henderson-Paradise, NV</t>
  </si>
  <si>
    <t>32005</t>
  </si>
  <si>
    <t>23820</t>
  </si>
  <si>
    <t>456</t>
  </si>
  <si>
    <t>Gardnerville Ranchos, NV</t>
  </si>
  <si>
    <t>Reno-Carson City-Fernley, NV</t>
  </si>
  <si>
    <t>Elko County</t>
  </si>
  <si>
    <t>32007</t>
  </si>
  <si>
    <t>21220</t>
  </si>
  <si>
    <t>Elko, NV</t>
  </si>
  <si>
    <t>Esmeralda County</t>
  </si>
  <si>
    <t>32009</t>
  </si>
  <si>
    <t>Eureka County</t>
  </si>
  <si>
    <t>32011</t>
  </si>
  <si>
    <t>32013</t>
  </si>
  <si>
    <t>49080</t>
  </si>
  <si>
    <t>Winnemucca, NV</t>
  </si>
  <si>
    <t>Lander County</t>
  </si>
  <si>
    <t>32015</t>
  </si>
  <si>
    <t>32017</t>
  </si>
  <si>
    <t>32019</t>
  </si>
  <si>
    <t>22280</t>
  </si>
  <si>
    <t>Fernley, NV</t>
  </si>
  <si>
    <t>32021</t>
  </si>
  <si>
    <t>Nye County</t>
  </si>
  <si>
    <t>32023</t>
  </si>
  <si>
    <t>37220</t>
  </si>
  <si>
    <t>Pahrump, NV</t>
  </si>
  <si>
    <t>Pershing County</t>
  </si>
  <si>
    <t>32027</t>
  </si>
  <si>
    <t>Storey County</t>
  </si>
  <si>
    <t>32029</t>
  </si>
  <si>
    <t>39900</t>
  </si>
  <si>
    <t>Reno, NV</t>
  </si>
  <si>
    <t>Washoe County</t>
  </si>
  <si>
    <t>32031</t>
  </si>
  <si>
    <t>White Pine County</t>
  </si>
  <si>
    <t>32033</t>
  </si>
  <si>
    <t>32510</t>
  </si>
  <si>
    <t>16180</t>
  </si>
  <si>
    <t>Carson City, NV</t>
  </si>
  <si>
    <t>NH</t>
  </si>
  <si>
    <t>Belknap County</t>
  </si>
  <si>
    <t>33001</t>
  </si>
  <si>
    <t>29060</t>
  </si>
  <si>
    <t>Laconia, NH</t>
  </si>
  <si>
    <t>33003</t>
  </si>
  <si>
    <t>Cheshire County</t>
  </si>
  <si>
    <t>33005</t>
  </si>
  <si>
    <t>28300</t>
  </si>
  <si>
    <t>Keene, NH</t>
  </si>
  <si>
    <t>Coos County</t>
  </si>
  <si>
    <t>33007</t>
  </si>
  <si>
    <t>13620</t>
  </si>
  <si>
    <t>Berlin, NH-VT</t>
  </si>
  <si>
    <t>Grafton County</t>
  </si>
  <si>
    <t>33009</t>
  </si>
  <si>
    <t>17200</t>
  </si>
  <si>
    <t>Claremont-Lebanon, NH-VT</t>
  </si>
  <si>
    <t>33011</t>
  </si>
  <si>
    <t>31700</t>
  </si>
  <si>
    <t>Manchester-Nashua, NH</t>
  </si>
  <si>
    <t>Merrimack County</t>
  </si>
  <si>
    <t>33013</t>
  </si>
  <si>
    <t>18180</t>
  </si>
  <si>
    <t>Concord, NH</t>
  </si>
  <si>
    <t>Rockingham County</t>
  </si>
  <si>
    <t>33015</t>
  </si>
  <si>
    <t>Rockingham County-Strafford County, NH</t>
  </si>
  <si>
    <t>40484</t>
  </si>
  <si>
    <t>Strafford County</t>
  </si>
  <si>
    <t>33017</t>
  </si>
  <si>
    <t>33019</t>
  </si>
  <si>
    <t>NJ</t>
  </si>
  <si>
    <t>Atlantic County</t>
  </si>
  <si>
    <t>34001</t>
  </si>
  <si>
    <t>12100</t>
  </si>
  <si>
    <t>Atlantic City-Hammonton, NJ</t>
  </si>
  <si>
    <t>Bergen County</t>
  </si>
  <si>
    <t>34003</t>
  </si>
  <si>
    <t>35620</t>
  </si>
  <si>
    <t>New York-Newark-Jersey City, NY-NJ-PA</t>
  </si>
  <si>
    <t>New York-Jersey City-White Plains, NY-NJ</t>
  </si>
  <si>
    <t>35614</t>
  </si>
  <si>
    <t>Burlington County</t>
  </si>
  <si>
    <t>34005</t>
  </si>
  <si>
    <t>Camden, NJ</t>
  </si>
  <si>
    <t>15804</t>
  </si>
  <si>
    <t>34007</t>
  </si>
  <si>
    <t>Cape May County</t>
  </si>
  <si>
    <t>34009</t>
  </si>
  <si>
    <t>36140</t>
  </si>
  <si>
    <t>Ocean City, NJ</t>
  </si>
  <si>
    <t>34011</t>
  </si>
  <si>
    <t>47220</t>
  </si>
  <si>
    <t>Vineland-Bridgeton, NJ</t>
  </si>
  <si>
    <t>34013</t>
  </si>
  <si>
    <t>Newark, NJ-PA</t>
  </si>
  <si>
    <t>35084</t>
  </si>
  <si>
    <t>Gloucester County</t>
  </si>
  <si>
    <t>34015</t>
  </si>
  <si>
    <t>Hudson County</t>
  </si>
  <si>
    <t>34017</t>
  </si>
  <si>
    <t>Hunterdon County</t>
  </si>
  <si>
    <t>34019</t>
  </si>
  <si>
    <t>34021</t>
  </si>
  <si>
    <t>45940</t>
  </si>
  <si>
    <t>Trenton, NJ</t>
  </si>
  <si>
    <t>34023</t>
  </si>
  <si>
    <t>Monmouth County</t>
  </si>
  <si>
    <t>34025</t>
  </si>
  <si>
    <t>34027</t>
  </si>
  <si>
    <t>Ocean County</t>
  </si>
  <si>
    <t>34029</t>
  </si>
  <si>
    <t>Passaic County</t>
  </si>
  <si>
    <t>34031</t>
  </si>
  <si>
    <t>Salem County</t>
  </si>
  <si>
    <t>34033</t>
  </si>
  <si>
    <t>34035</t>
  </si>
  <si>
    <t>34037</t>
  </si>
  <si>
    <t>34039</t>
  </si>
  <si>
    <t>34041</t>
  </si>
  <si>
    <t>10900</t>
  </si>
  <si>
    <t>Allentown-Bethlehem-Easton, PA-NJ</t>
  </si>
  <si>
    <t>NM</t>
  </si>
  <si>
    <t>Bernalillo County</t>
  </si>
  <si>
    <t>35001</t>
  </si>
  <si>
    <t>10740</t>
  </si>
  <si>
    <t>106</t>
  </si>
  <si>
    <t>Albuquerque, NM</t>
  </si>
  <si>
    <t>Albuquerque-Santa Fe-Las Vegas, NM</t>
  </si>
  <si>
    <t>Catron County</t>
  </si>
  <si>
    <t>35003</t>
  </si>
  <si>
    <t>Chaves County</t>
  </si>
  <si>
    <t>35005</t>
  </si>
  <si>
    <t>40740</t>
  </si>
  <si>
    <t>Roswell, NM</t>
  </si>
  <si>
    <t>Cibola County</t>
  </si>
  <si>
    <t>35006</t>
  </si>
  <si>
    <t>24380</t>
  </si>
  <si>
    <t>Grants, NM</t>
  </si>
  <si>
    <t>35007</t>
  </si>
  <si>
    <t>Curry County</t>
  </si>
  <si>
    <t>35009</t>
  </si>
  <si>
    <t>17580</t>
  </si>
  <si>
    <t>Clovis, NM</t>
  </si>
  <si>
    <t>Clovis-Portales, NM</t>
  </si>
  <si>
    <t>De Baca County</t>
  </si>
  <si>
    <t>35011</t>
  </si>
  <si>
    <t>Dona Ana County</t>
  </si>
  <si>
    <t>35013</t>
  </si>
  <si>
    <t>29740</t>
  </si>
  <si>
    <t>238</t>
  </si>
  <si>
    <t>Las Cruces, NM</t>
  </si>
  <si>
    <t>El Paso-Las Cruces, TX-NM</t>
  </si>
  <si>
    <t>Eddy County</t>
  </si>
  <si>
    <t>35015</t>
  </si>
  <si>
    <t>16100</t>
  </si>
  <si>
    <t>Carlsbad-Artesia, NM</t>
  </si>
  <si>
    <t>35017</t>
  </si>
  <si>
    <t>43500</t>
  </si>
  <si>
    <t>Silver City, NM</t>
  </si>
  <si>
    <t>Guadalupe County</t>
  </si>
  <si>
    <t>35019</t>
  </si>
  <si>
    <t>Harding County</t>
  </si>
  <si>
    <t>35021</t>
  </si>
  <si>
    <t>Hidalgo County</t>
  </si>
  <si>
    <t>35023</t>
  </si>
  <si>
    <t>Lea County</t>
  </si>
  <si>
    <t>35025</t>
  </si>
  <si>
    <t>26020</t>
  </si>
  <si>
    <t>Hobbs, NM</t>
  </si>
  <si>
    <t>35027</t>
  </si>
  <si>
    <t>40760</t>
  </si>
  <si>
    <t>Ruidoso, NM</t>
  </si>
  <si>
    <t>Los Alamos County</t>
  </si>
  <si>
    <t>35028</t>
  </si>
  <si>
    <t>31060</t>
  </si>
  <si>
    <t>Los Alamos, NM</t>
  </si>
  <si>
    <t>Luna County</t>
  </si>
  <si>
    <t>35029</t>
  </si>
  <si>
    <t>19700</t>
  </si>
  <si>
    <t>Deming, NM</t>
  </si>
  <si>
    <t>McKinley County</t>
  </si>
  <si>
    <t>35031</t>
  </si>
  <si>
    <t>23700</t>
  </si>
  <si>
    <t>Gallup, NM</t>
  </si>
  <si>
    <t>Mora County</t>
  </si>
  <si>
    <t>35033</t>
  </si>
  <si>
    <t>35035</t>
  </si>
  <si>
    <t>10460</t>
  </si>
  <si>
    <t>Alamogordo, NM</t>
  </si>
  <si>
    <t>Quay County</t>
  </si>
  <si>
    <t>35037</t>
  </si>
  <si>
    <t>Rio Arriba County</t>
  </si>
  <si>
    <t>35039</t>
  </si>
  <si>
    <t>21580</t>
  </si>
  <si>
    <t>Española, NM</t>
  </si>
  <si>
    <t>35041</t>
  </si>
  <si>
    <t>38780</t>
  </si>
  <si>
    <t>Portales, NM</t>
  </si>
  <si>
    <t>Sandoval County</t>
  </si>
  <si>
    <t>35043</t>
  </si>
  <si>
    <t>35045</t>
  </si>
  <si>
    <t>22140</t>
  </si>
  <si>
    <t>Farmington, NM</t>
  </si>
  <si>
    <t>35047</t>
  </si>
  <si>
    <t>29780</t>
  </si>
  <si>
    <t>Las Vegas, NM</t>
  </si>
  <si>
    <t>Santa Fe County</t>
  </si>
  <si>
    <t>35049</t>
  </si>
  <si>
    <t>42140</t>
  </si>
  <si>
    <t>Santa Fe, NM</t>
  </si>
  <si>
    <t>35051</t>
  </si>
  <si>
    <t>Socorro County</t>
  </si>
  <si>
    <t>35053</t>
  </si>
  <si>
    <t>Taos County</t>
  </si>
  <si>
    <t>35055</t>
  </si>
  <si>
    <t>45340</t>
  </si>
  <si>
    <t>Taos, NM</t>
  </si>
  <si>
    <t>Torrance County</t>
  </si>
  <si>
    <t>35057</t>
  </si>
  <si>
    <t>35059</t>
  </si>
  <si>
    <t>Valencia County</t>
  </si>
  <si>
    <t>35061</t>
  </si>
  <si>
    <t>NY</t>
  </si>
  <si>
    <t>Albany County</t>
  </si>
  <si>
    <t>36001</t>
  </si>
  <si>
    <t>10580</t>
  </si>
  <si>
    <t>104</t>
  </si>
  <si>
    <t>Albany-Schenectady-Troy, NY</t>
  </si>
  <si>
    <t>Albany-Schenectady, NY</t>
  </si>
  <si>
    <t>36003</t>
  </si>
  <si>
    <t>Bronx County</t>
  </si>
  <si>
    <t>36005</t>
  </si>
  <si>
    <t>Broome County</t>
  </si>
  <si>
    <t>36007</t>
  </si>
  <si>
    <t>13780</t>
  </si>
  <si>
    <t>Binghamton, NY</t>
  </si>
  <si>
    <t>Cattaraugus County</t>
  </si>
  <si>
    <t>36009</t>
  </si>
  <si>
    <t>36460</t>
  </si>
  <si>
    <t>160</t>
  </si>
  <si>
    <t>Olean, NY</t>
  </si>
  <si>
    <t>Buffalo-Cheektowaga, NY</t>
  </si>
  <si>
    <t>Cayuga County</t>
  </si>
  <si>
    <t>36011</t>
  </si>
  <si>
    <t>12180</t>
  </si>
  <si>
    <t>532</t>
  </si>
  <si>
    <t>Auburn, NY</t>
  </si>
  <si>
    <t>Syracuse-Auburn, NY</t>
  </si>
  <si>
    <t>36013</t>
  </si>
  <si>
    <t>27460</t>
  </si>
  <si>
    <t>Jamestown-Dunkirk-Fredonia, NY</t>
  </si>
  <si>
    <t>Chemung County</t>
  </si>
  <si>
    <t>36015</t>
  </si>
  <si>
    <t>21300</t>
  </si>
  <si>
    <t>236</t>
  </si>
  <si>
    <t>Elmira, NY</t>
  </si>
  <si>
    <t>Elmira-Corning, NY</t>
  </si>
  <si>
    <t>Chenango County</t>
  </si>
  <si>
    <t>36017</t>
  </si>
  <si>
    <t>36019</t>
  </si>
  <si>
    <t>38460</t>
  </si>
  <si>
    <t>Plattsburgh, NY</t>
  </si>
  <si>
    <t>36021</t>
  </si>
  <si>
    <t>26460</t>
  </si>
  <si>
    <t>Hudson, NY</t>
  </si>
  <si>
    <t>Cortland County</t>
  </si>
  <si>
    <t>36023</t>
  </si>
  <si>
    <t>18660</t>
  </si>
  <si>
    <t>296</t>
  </si>
  <si>
    <t>Cortland, NY</t>
  </si>
  <si>
    <t>Ithaca-Cortland, NY</t>
  </si>
  <si>
    <t>36025</t>
  </si>
  <si>
    <t>Dutchess County</t>
  </si>
  <si>
    <t>36027</t>
  </si>
  <si>
    <t>Dutchess County-Putnam County, NY</t>
  </si>
  <si>
    <t>20524</t>
  </si>
  <si>
    <t>Erie County</t>
  </si>
  <si>
    <t>36029</t>
  </si>
  <si>
    <t>15380</t>
  </si>
  <si>
    <t>Buffalo-Cheektowaga-Niagara Falls, NY</t>
  </si>
  <si>
    <t>36031</t>
  </si>
  <si>
    <t>36033</t>
  </si>
  <si>
    <t>31660</t>
  </si>
  <si>
    <t>Malone, NY</t>
  </si>
  <si>
    <t>36035</t>
  </si>
  <si>
    <t>24100</t>
  </si>
  <si>
    <t>Gloversville, NY</t>
  </si>
  <si>
    <t>36037</t>
  </si>
  <si>
    <t>12860</t>
  </si>
  <si>
    <t>464</t>
  </si>
  <si>
    <t>Batavia, NY</t>
  </si>
  <si>
    <t>Rochester-Batavia-Seneca Falls, NY</t>
  </si>
  <si>
    <t>36039</t>
  </si>
  <si>
    <t>36041</t>
  </si>
  <si>
    <t>Herkimer County</t>
  </si>
  <si>
    <t>36043</t>
  </si>
  <si>
    <t>46540</t>
  </si>
  <si>
    <t>Utica-Rome, NY</t>
  </si>
  <si>
    <t>36045</t>
  </si>
  <si>
    <t>48060</t>
  </si>
  <si>
    <t>Watertown-Fort Drum, NY</t>
  </si>
  <si>
    <t>36047</t>
  </si>
  <si>
    <t>36049</t>
  </si>
  <si>
    <t>36051</t>
  </si>
  <si>
    <t>40380</t>
  </si>
  <si>
    <t>Rochester, NY</t>
  </si>
  <si>
    <t>36053</t>
  </si>
  <si>
    <t>45060</t>
  </si>
  <si>
    <t>Syracuse, NY</t>
  </si>
  <si>
    <t>36055</t>
  </si>
  <si>
    <t>36057</t>
  </si>
  <si>
    <t>11220</t>
  </si>
  <si>
    <t>Amsterdam, NY</t>
  </si>
  <si>
    <t>36059</t>
  </si>
  <si>
    <t>Nassau County-Suffolk County, NY</t>
  </si>
  <si>
    <t>35004</t>
  </si>
  <si>
    <t>New York County</t>
  </si>
  <si>
    <t>36061</t>
  </si>
  <si>
    <t>Niagara County</t>
  </si>
  <si>
    <t>36063</t>
  </si>
  <si>
    <t>36065</t>
  </si>
  <si>
    <t>Onondaga County</t>
  </si>
  <si>
    <t>36067</t>
  </si>
  <si>
    <t>Ontario County</t>
  </si>
  <si>
    <t>36069</t>
  </si>
  <si>
    <t>36071</t>
  </si>
  <si>
    <t>Orleans County</t>
  </si>
  <si>
    <t>36073</t>
  </si>
  <si>
    <t>Oswego County</t>
  </si>
  <si>
    <t>36075</t>
  </si>
  <si>
    <t>36077</t>
  </si>
  <si>
    <t>36580</t>
  </si>
  <si>
    <t>Oneonta, NY</t>
  </si>
  <si>
    <t>36079</t>
  </si>
  <si>
    <t>Queens County</t>
  </si>
  <si>
    <t>36081</t>
  </si>
  <si>
    <t>Rensselaer County</t>
  </si>
  <si>
    <t>36083</t>
  </si>
  <si>
    <t>36085</t>
  </si>
  <si>
    <t>Rockland County</t>
  </si>
  <si>
    <t>36087</t>
  </si>
  <si>
    <t>St. Lawrence County</t>
  </si>
  <si>
    <t>36089</t>
  </si>
  <si>
    <t>36300</t>
  </si>
  <si>
    <t>Ogdensburg-Massena, NY</t>
  </si>
  <si>
    <t>Saratoga County</t>
  </si>
  <si>
    <t>36091</t>
  </si>
  <si>
    <t>Schenectady County</t>
  </si>
  <si>
    <t>36093</t>
  </si>
  <si>
    <t>Schoharie County</t>
  </si>
  <si>
    <t>36095</t>
  </si>
  <si>
    <t>36097</t>
  </si>
  <si>
    <t>Seneca County</t>
  </si>
  <si>
    <t>36099</t>
  </si>
  <si>
    <t>42900</t>
  </si>
  <si>
    <t>Seneca Falls, NY</t>
  </si>
  <si>
    <t>36101</t>
  </si>
  <si>
    <t>18500</t>
  </si>
  <si>
    <t>Corning, NY</t>
  </si>
  <si>
    <t>36103</t>
  </si>
  <si>
    <t>36105</t>
  </si>
  <si>
    <t>Tioga County</t>
  </si>
  <si>
    <t>36107</t>
  </si>
  <si>
    <t>Tompkins County</t>
  </si>
  <si>
    <t>36109</t>
  </si>
  <si>
    <t>27060</t>
  </si>
  <si>
    <t>Ithaca, NY</t>
  </si>
  <si>
    <t>Ulster County</t>
  </si>
  <si>
    <t>36111</t>
  </si>
  <si>
    <t>28740</t>
  </si>
  <si>
    <t>Kingston, NY</t>
  </si>
  <si>
    <t>36113</t>
  </si>
  <si>
    <t>24020</t>
  </si>
  <si>
    <t>Glens Falls, NY</t>
  </si>
  <si>
    <t>36115</t>
  </si>
  <si>
    <t>36117</t>
  </si>
  <si>
    <t>Westchester County</t>
  </si>
  <si>
    <t>36119</t>
  </si>
  <si>
    <t>Wyoming County</t>
  </si>
  <si>
    <t>36121</t>
  </si>
  <si>
    <t>Yates County</t>
  </si>
  <si>
    <t>36123</t>
  </si>
  <si>
    <t>NC</t>
  </si>
  <si>
    <t>Alamance County</t>
  </si>
  <si>
    <t>37001</t>
  </si>
  <si>
    <t>15500</t>
  </si>
  <si>
    <t>268</t>
  </si>
  <si>
    <t>Burlington, NC</t>
  </si>
  <si>
    <t>Greensboro--Winston-Salem--High Point, NC</t>
  </si>
  <si>
    <t>37003</t>
  </si>
  <si>
    <t>25860</t>
  </si>
  <si>
    <t>Hickory-Lenoir-Morganton, NC</t>
  </si>
  <si>
    <t>Hickory-Lenoir, NC</t>
  </si>
  <si>
    <t>Alleghany County</t>
  </si>
  <si>
    <t>37005</t>
  </si>
  <si>
    <t>Anson County</t>
  </si>
  <si>
    <t>37007</t>
  </si>
  <si>
    <t>Ashe County</t>
  </si>
  <si>
    <t>37009</t>
  </si>
  <si>
    <t>Avery County</t>
  </si>
  <si>
    <t>37011</t>
  </si>
  <si>
    <t>Beaufort County</t>
  </si>
  <si>
    <t>37013</t>
  </si>
  <si>
    <t>47820</t>
  </si>
  <si>
    <t>274</t>
  </si>
  <si>
    <t>Washington, NC</t>
  </si>
  <si>
    <t>Greenville-Washington, NC</t>
  </si>
  <si>
    <t>Bertie County</t>
  </si>
  <si>
    <t>37015</t>
  </si>
  <si>
    <t>Bladen County</t>
  </si>
  <si>
    <t>37017</t>
  </si>
  <si>
    <t>Brunswick County</t>
  </si>
  <si>
    <t>37019</t>
  </si>
  <si>
    <t>34820</t>
  </si>
  <si>
    <t>396</t>
  </si>
  <si>
    <t>Myrtle Beach-Conway-North Myrtle Beach, SC-NC</t>
  </si>
  <si>
    <t>Myrtle Beach-Conway, SC-NC</t>
  </si>
  <si>
    <t>Buncombe County</t>
  </si>
  <si>
    <t>37021</t>
  </si>
  <si>
    <t>11700</t>
  </si>
  <si>
    <t>120</t>
  </si>
  <si>
    <t>Asheville, NC</t>
  </si>
  <si>
    <t>Asheville-Brevard, NC</t>
  </si>
  <si>
    <t>37023</t>
  </si>
  <si>
    <t>Cabarrus County</t>
  </si>
  <si>
    <t>37025</t>
  </si>
  <si>
    <t>16740</t>
  </si>
  <si>
    <t>172</t>
  </si>
  <si>
    <t>Charlotte-Concord-Gastonia, NC-SC</t>
  </si>
  <si>
    <t>Charlotte-Concord, NC-SC</t>
  </si>
  <si>
    <t>37027</t>
  </si>
  <si>
    <t>37029</t>
  </si>
  <si>
    <t>21020</t>
  </si>
  <si>
    <t>545</t>
  </si>
  <si>
    <t>Elizabeth City, NC</t>
  </si>
  <si>
    <t>Virginia Beach-Norfolk, VA-NC</t>
  </si>
  <si>
    <t>Carteret County</t>
  </si>
  <si>
    <t>37031</t>
  </si>
  <si>
    <t>33980</t>
  </si>
  <si>
    <t>404</t>
  </si>
  <si>
    <t>Morehead City, NC</t>
  </si>
  <si>
    <t>New Bern-Morehead City, NC</t>
  </si>
  <si>
    <t>Caswell County</t>
  </si>
  <si>
    <t>37033</t>
  </si>
  <si>
    <t>Catawba County</t>
  </si>
  <si>
    <t>37035</t>
  </si>
  <si>
    <t>37037</t>
  </si>
  <si>
    <t>20500</t>
  </si>
  <si>
    <t>450</t>
  </si>
  <si>
    <t>Durham-Chapel Hill, NC</t>
  </si>
  <si>
    <t>Raleigh-Durham-Chapel Hill, NC</t>
  </si>
  <si>
    <t>37039</t>
  </si>
  <si>
    <t>Chowan County</t>
  </si>
  <si>
    <t>37041</t>
  </si>
  <si>
    <t>37043</t>
  </si>
  <si>
    <t>37045</t>
  </si>
  <si>
    <t>43140</t>
  </si>
  <si>
    <t>Shelby, NC</t>
  </si>
  <si>
    <t>Columbus County</t>
  </si>
  <si>
    <t>37047</t>
  </si>
  <si>
    <t>Craven County</t>
  </si>
  <si>
    <t>37049</t>
  </si>
  <si>
    <t>35100</t>
  </si>
  <si>
    <t>New Bern, NC</t>
  </si>
  <si>
    <t>37051</t>
  </si>
  <si>
    <t>22180</t>
  </si>
  <si>
    <t>246</t>
  </si>
  <si>
    <t>Fayetteville, NC</t>
  </si>
  <si>
    <t>Fayetteville-Lumberton-Laurinburg, NC</t>
  </si>
  <si>
    <t>Currituck County</t>
  </si>
  <si>
    <t>37053</t>
  </si>
  <si>
    <t>47260</t>
  </si>
  <si>
    <t>Virginia Beach-Norfolk-Newport News, VA-NC</t>
  </si>
  <si>
    <t>Dare County</t>
  </si>
  <si>
    <t>37055</t>
  </si>
  <si>
    <t>28620</t>
  </si>
  <si>
    <t>Kill Devil Hills, NC</t>
  </si>
  <si>
    <t>Davidson County</t>
  </si>
  <si>
    <t>37057</t>
  </si>
  <si>
    <t>49180</t>
  </si>
  <si>
    <t>Winston-Salem, NC</t>
  </si>
  <si>
    <t>Davie County</t>
  </si>
  <si>
    <t>37059</t>
  </si>
  <si>
    <t>Duplin County</t>
  </si>
  <si>
    <t>37061</t>
  </si>
  <si>
    <t>Durham County</t>
  </si>
  <si>
    <t>37063</t>
  </si>
  <si>
    <t>Edgecombe County</t>
  </si>
  <si>
    <t>37065</t>
  </si>
  <si>
    <t>40580</t>
  </si>
  <si>
    <t>468</t>
  </si>
  <si>
    <t>Rocky Mount, NC</t>
  </si>
  <si>
    <t>Rocky Mount-Wilson-Roanoke Rapids, NC</t>
  </si>
  <si>
    <t>37067</t>
  </si>
  <si>
    <t>37069</t>
  </si>
  <si>
    <t>39580</t>
  </si>
  <si>
    <t>Raleigh, NC</t>
  </si>
  <si>
    <t>Gaston County</t>
  </si>
  <si>
    <t>37071</t>
  </si>
  <si>
    <t>Gates County</t>
  </si>
  <si>
    <t>37073</t>
  </si>
  <si>
    <t>37075</t>
  </si>
  <si>
    <t>Granville County</t>
  </si>
  <si>
    <t>37077</t>
  </si>
  <si>
    <t>37080</t>
  </si>
  <si>
    <t>Oxford, NC</t>
  </si>
  <si>
    <t>37079</t>
  </si>
  <si>
    <t>Guilford County</t>
  </si>
  <si>
    <t>37081</t>
  </si>
  <si>
    <t>24660</t>
  </si>
  <si>
    <t>Greensboro-High Point, NC</t>
  </si>
  <si>
    <t>Halifax County</t>
  </si>
  <si>
    <t>37083</t>
  </si>
  <si>
    <t>40260</t>
  </si>
  <si>
    <t>Roanoke Rapids, NC</t>
  </si>
  <si>
    <t>Harnett County</t>
  </si>
  <si>
    <t>37085</t>
  </si>
  <si>
    <t>20380</t>
  </si>
  <si>
    <t>Dunn, NC</t>
  </si>
  <si>
    <t>Haywood County</t>
  </si>
  <si>
    <t>37087</t>
  </si>
  <si>
    <t>37089</t>
  </si>
  <si>
    <t>Hertford County</t>
  </si>
  <si>
    <t>37091</t>
  </si>
  <si>
    <t>Hoke County</t>
  </si>
  <si>
    <t>37093</t>
  </si>
  <si>
    <t>Hyde County</t>
  </si>
  <si>
    <t>37095</t>
  </si>
  <si>
    <t>Iredell County</t>
  </si>
  <si>
    <t>37097</t>
  </si>
  <si>
    <t>37099</t>
  </si>
  <si>
    <t>19000</t>
  </si>
  <si>
    <t>Cullowhee, NC</t>
  </si>
  <si>
    <t>Johnston County</t>
  </si>
  <si>
    <t>37101</t>
  </si>
  <si>
    <t>37103</t>
  </si>
  <si>
    <t>37105</t>
  </si>
  <si>
    <t>41820</t>
  </si>
  <si>
    <t>Sanford, NC</t>
  </si>
  <si>
    <t>Lenoir County</t>
  </si>
  <si>
    <t>37107</t>
  </si>
  <si>
    <t>28820</t>
  </si>
  <si>
    <t>Kinston, NC</t>
  </si>
  <si>
    <t>37109</t>
  </si>
  <si>
    <t>McDowell County</t>
  </si>
  <si>
    <t>37111</t>
  </si>
  <si>
    <t>32000</t>
  </si>
  <si>
    <t>Marion, NC</t>
  </si>
  <si>
    <t>37113</t>
  </si>
  <si>
    <t>37115</t>
  </si>
  <si>
    <t>37117</t>
  </si>
  <si>
    <t>Mecklenburg County</t>
  </si>
  <si>
    <t>37119</t>
  </si>
  <si>
    <t>37121</t>
  </si>
  <si>
    <t>37123</t>
  </si>
  <si>
    <t>Moore County</t>
  </si>
  <si>
    <t>37125</t>
  </si>
  <si>
    <t>38240</t>
  </si>
  <si>
    <t>Pinehurst-Southern Pines, NC</t>
  </si>
  <si>
    <t>Nash County</t>
  </si>
  <si>
    <t>37127</t>
  </si>
  <si>
    <t>New Hanover County</t>
  </si>
  <si>
    <t>37129</t>
  </si>
  <si>
    <t>48900</t>
  </si>
  <si>
    <t>Wilmington, NC</t>
  </si>
  <si>
    <t>Northampton County</t>
  </si>
  <si>
    <t>37131</t>
  </si>
  <si>
    <t>Onslow County</t>
  </si>
  <si>
    <t>37133</t>
  </si>
  <si>
    <t>27340</t>
  </si>
  <si>
    <t>Jacksonville, NC</t>
  </si>
  <si>
    <t>37135</t>
  </si>
  <si>
    <t>Pamlico County</t>
  </si>
  <si>
    <t>37137</t>
  </si>
  <si>
    <t>Pasquotank County</t>
  </si>
  <si>
    <t>37139</t>
  </si>
  <si>
    <t>Pender County</t>
  </si>
  <si>
    <t>37141</t>
  </si>
  <si>
    <t>Perquimans County</t>
  </si>
  <si>
    <t>37143</t>
  </si>
  <si>
    <t>Person County</t>
  </si>
  <si>
    <t>37145</t>
  </si>
  <si>
    <t>Pitt County</t>
  </si>
  <si>
    <t>37147</t>
  </si>
  <si>
    <t>24780</t>
  </si>
  <si>
    <t>Greenville, NC</t>
  </si>
  <si>
    <t>37149</t>
  </si>
  <si>
    <t>37151</t>
  </si>
  <si>
    <t>37153</t>
  </si>
  <si>
    <t>40460</t>
  </si>
  <si>
    <t>Rockingham, NC</t>
  </si>
  <si>
    <t>Robeson County</t>
  </si>
  <si>
    <t>37155</t>
  </si>
  <si>
    <t>31300</t>
  </si>
  <si>
    <t>Lumberton, NC</t>
  </si>
  <si>
    <t>37157</t>
  </si>
  <si>
    <t>37159</t>
  </si>
  <si>
    <t>Rutherford County</t>
  </si>
  <si>
    <t>37161</t>
  </si>
  <si>
    <t>22580</t>
  </si>
  <si>
    <t>Forest City, NC</t>
  </si>
  <si>
    <t>Sampson County</t>
  </si>
  <si>
    <t>37163</t>
  </si>
  <si>
    <t>37165</t>
  </si>
  <si>
    <t>29900</t>
  </si>
  <si>
    <t>Laurinburg, NC</t>
  </si>
  <si>
    <t>Stanly County</t>
  </si>
  <si>
    <t>37167</t>
  </si>
  <si>
    <t>10620</t>
  </si>
  <si>
    <t>Albemarle, NC</t>
  </si>
  <si>
    <t>Stokes County</t>
  </si>
  <si>
    <t>37169</t>
  </si>
  <si>
    <t>Surry County</t>
  </si>
  <si>
    <t>37171</t>
  </si>
  <si>
    <t>34340</t>
  </si>
  <si>
    <t>Mount Airy, NC</t>
  </si>
  <si>
    <t>Swain County</t>
  </si>
  <si>
    <t>37173</t>
  </si>
  <si>
    <t>Transylvania County</t>
  </si>
  <si>
    <t>37175</t>
  </si>
  <si>
    <t>14820</t>
  </si>
  <si>
    <t>Brevard, NC</t>
  </si>
  <si>
    <t>Tyrrell County</t>
  </si>
  <si>
    <t>37177</t>
  </si>
  <si>
    <t>37179</t>
  </si>
  <si>
    <t>Vance County</t>
  </si>
  <si>
    <t>37181</t>
  </si>
  <si>
    <t>25780</t>
  </si>
  <si>
    <t>Henderson, NC</t>
  </si>
  <si>
    <t>Wake County</t>
  </si>
  <si>
    <t>37183</t>
  </si>
  <si>
    <t>37185</t>
  </si>
  <si>
    <t>37187</t>
  </si>
  <si>
    <t>Watauga County</t>
  </si>
  <si>
    <t>37189</t>
  </si>
  <si>
    <t>14380</t>
  </si>
  <si>
    <t>Boone, NC</t>
  </si>
  <si>
    <t>37191</t>
  </si>
  <si>
    <t>24140</t>
  </si>
  <si>
    <t>Goldsboro, NC</t>
  </si>
  <si>
    <t>37193</t>
  </si>
  <si>
    <t>35900</t>
  </si>
  <si>
    <t>North Wilkesboro, NC</t>
  </si>
  <si>
    <t>37195</t>
  </si>
  <si>
    <t>48980</t>
  </si>
  <si>
    <t>Wilson, NC</t>
  </si>
  <si>
    <t>Yadkin County</t>
  </si>
  <si>
    <t>37197</t>
  </si>
  <si>
    <t>Yancey County</t>
  </si>
  <si>
    <t>37199</t>
  </si>
  <si>
    <t>ND</t>
  </si>
  <si>
    <t>38001</t>
  </si>
  <si>
    <t>Barnes County</t>
  </si>
  <si>
    <t>38003</t>
  </si>
  <si>
    <t>Benson County</t>
  </si>
  <si>
    <t>38005</t>
  </si>
  <si>
    <t>Billings County</t>
  </si>
  <si>
    <t>38007</t>
  </si>
  <si>
    <t>Bottineau County</t>
  </si>
  <si>
    <t>38009</t>
  </si>
  <si>
    <t>Bowman County</t>
  </si>
  <si>
    <t>38011</t>
  </si>
  <si>
    <t>38013</t>
  </si>
  <si>
    <t>Burleigh County</t>
  </si>
  <si>
    <t>38015</t>
  </si>
  <si>
    <t>13900</t>
  </si>
  <si>
    <t>Bismarck, ND</t>
  </si>
  <si>
    <t>38017</t>
  </si>
  <si>
    <t>Cavalier County</t>
  </si>
  <si>
    <t>38019</t>
  </si>
  <si>
    <t>Dickey County</t>
  </si>
  <si>
    <t>38021</t>
  </si>
  <si>
    <t>Divide County</t>
  </si>
  <si>
    <t>38023</t>
  </si>
  <si>
    <t>Dunn County</t>
  </si>
  <si>
    <t>38025</t>
  </si>
  <si>
    <t>38027</t>
  </si>
  <si>
    <t>Emmons County</t>
  </si>
  <si>
    <t>38029</t>
  </si>
  <si>
    <t>Foster County</t>
  </si>
  <si>
    <t>38031</t>
  </si>
  <si>
    <t>38033</t>
  </si>
  <si>
    <t>Grand Forks County</t>
  </si>
  <si>
    <t>38035</t>
  </si>
  <si>
    <t>38037</t>
  </si>
  <si>
    <t>Griggs County</t>
  </si>
  <si>
    <t>38039</t>
  </si>
  <si>
    <t>Hettinger County</t>
  </si>
  <si>
    <t>38041</t>
  </si>
  <si>
    <t>Kidder County</t>
  </si>
  <si>
    <t>38043</t>
  </si>
  <si>
    <t>LaMoure County</t>
  </si>
  <si>
    <t>38045</t>
  </si>
  <si>
    <t>38047</t>
  </si>
  <si>
    <t>38049</t>
  </si>
  <si>
    <t>33500</t>
  </si>
  <si>
    <t>Minot, ND</t>
  </si>
  <si>
    <t>38051</t>
  </si>
  <si>
    <t>McKenzie County</t>
  </si>
  <si>
    <t>38053</t>
  </si>
  <si>
    <t>38055</t>
  </si>
  <si>
    <t>38057</t>
  </si>
  <si>
    <t>38059</t>
  </si>
  <si>
    <t>Mountrail County</t>
  </si>
  <si>
    <t>38061</t>
  </si>
  <si>
    <t>38063</t>
  </si>
  <si>
    <t>Oliver County</t>
  </si>
  <si>
    <t>38065</t>
  </si>
  <si>
    <t>Pembina County</t>
  </si>
  <si>
    <t>38067</t>
  </si>
  <si>
    <t>38069</t>
  </si>
  <si>
    <t>38071</t>
  </si>
  <si>
    <t>Ransom County</t>
  </si>
  <si>
    <t>38073</t>
  </si>
  <si>
    <t>38075</t>
  </si>
  <si>
    <t>38077</t>
  </si>
  <si>
    <t>Rolette County</t>
  </si>
  <si>
    <t>38079</t>
  </si>
  <si>
    <t>Sargent County</t>
  </si>
  <si>
    <t>38081</t>
  </si>
  <si>
    <t>38083</t>
  </si>
  <si>
    <t>38085</t>
  </si>
  <si>
    <t>Slope County</t>
  </si>
  <si>
    <t>38087</t>
  </si>
  <si>
    <t>38089</t>
  </si>
  <si>
    <t>19860</t>
  </si>
  <si>
    <t>Dickinson, ND</t>
  </si>
  <si>
    <t>38091</t>
  </si>
  <si>
    <t>Stutsman County</t>
  </si>
  <si>
    <t>38093</t>
  </si>
  <si>
    <t>27420</t>
  </si>
  <si>
    <t>Jamestown, ND</t>
  </si>
  <si>
    <t>Towner County</t>
  </si>
  <si>
    <t>38095</t>
  </si>
  <si>
    <t>Traill County</t>
  </si>
  <si>
    <t>38097</t>
  </si>
  <si>
    <t>Walsh County</t>
  </si>
  <si>
    <t>38099</t>
  </si>
  <si>
    <t>Ward County</t>
  </si>
  <si>
    <t>38101</t>
  </si>
  <si>
    <t>38103</t>
  </si>
  <si>
    <t>Williams County</t>
  </si>
  <si>
    <t>38105</t>
  </si>
  <si>
    <t>48780</t>
  </si>
  <si>
    <t>Williston, ND</t>
  </si>
  <si>
    <t>OH</t>
  </si>
  <si>
    <t>39001</t>
  </si>
  <si>
    <t>39003</t>
  </si>
  <si>
    <t>30620</t>
  </si>
  <si>
    <t>338</t>
  </si>
  <si>
    <t>Lima, OH</t>
  </si>
  <si>
    <t>Lima-Van Wert-Celina, OH</t>
  </si>
  <si>
    <t>Ashland County</t>
  </si>
  <si>
    <t>39005</t>
  </si>
  <si>
    <t>11740</t>
  </si>
  <si>
    <t>360</t>
  </si>
  <si>
    <t>Ashland, OH</t>
  </si>
  <si>
    <t>Mansfield-Ashland-Bucyrus, OH</t>
  </si>
  <si>
    <t>Ashtabula County</t>
  </si>
  <si>
    <t>39007</t>
  </si>
  <si>
    <t>11780</t>
  </si>
  <si>
    <t>184</t>
  </si>
  <si>
    <t>Ashtabula, OH</t>
  </si>
  <si>
    <t>Cleveland-Akron-Canton, OH</t>
  </si>
  <si>
    <t>Athens County</t>
  </si>
  <si>
    <t>39009</t>
  </si>
  <si>
    <t>11900</t>
  </si>
  <si>
    <t>Athens, OH</t>
  </si>
  <si>
    <t>Auglaize County</t>
  </si>
  <si>
    <t>39011</t>
  </si>
  <si>
    <t>47540</t>
  </si>
  <si>
    <t>Wapakoneta, OH</t>
  </si>
  <si>
    <t>Belmont County</t>
  </si>
  <si>
    <t>39013</t>
  </si>
  <si>
    <t>48540</t>
  </si>
  <si>
    <t>Wheeling, WV-OH</t>
  </si>
  <si>
    <t>39015</t>
  </si>
  <si>
    <t>39017</t>
  </si>
  <si>
    <t>39019</t>
  </si>
  <si>
    <t>15940</t>
  </si>
  <si>
    <t>Canton-Massillon, OH</t>
  </si>
  <si>
    <t>39021</t>
  </si>
  <si>
    <t>46500</t>
  </si>
  <si>
    <t>212</t>
  </si>
  <si>
    <t>Urbana, OH</t>
  </si>
  <si>
    <t>Dayton-Springfield-Sidney, OH</t>
  </si>
  <si>
    <t>39023</t>
  </si>
  <si>
    <t>44220</t>
  </si>
  <si>
    <t>Springfield, OH</t>
  </si>
  <si>
    <t>Clermont County</t>
  </si>
  <si>
    <t>39025</t>
  </si>
  <si>
    <t>39027</t>
  </si>
  <si>
    <t>48940</t>
  </si>
  <si>
    <t>Wilmington, OH</t>
  </si>
  <si>
    <t>Columbiana County</t>
  </si>
  <si>
    <t>39029</t>
  </si>
  <si>
    <t>41400</t>
  </si>
  <si>
    <t>566</t>
  </si>
  <si>
    <t>Salem, OH</t>
  </si>
  <si>
    <t>Youngstown-Warren, OH-PA</t>
  </si>
  <si>
    <t>Coshocton County</t>
  </si>
  <si>
    <t>39031</t>
  </si>
  <si>
    <t>18740</t>
  </si>
  <si>
    <t>Coshocton, OH</t>
  </si>
  <si>
    <t>39033</t>
  </si>
  <si>
    <t>15340</t>
  </si>
  <si>
    <t>Bucyrus, OH</t>
  </si>
  <si>
    <t>Cuyahoga County</t>
  </si>
  <si>
    <t>39035</t>
  </si>
  <si>
    <t>17460</t>
  </si>
  <si>
    <t>Cleveland-Elyria, OH</t>
  </si>
  <si>
    <t>Darke County</t>
  </si>
  <si>
    <t>39037</t>
  </si>
  <si>
    <t>24820</t>
  </si>
  <si>
    <t>Greenville, OH</t>
  </si>
  <si>
    <t>Defiance County</t>
  </si>
  <si>
    <t>39039</t>
  </si>
  <si>
    <t>19580</t>
  </si>
  <si>
    <t>Defiance, OH</t>
  </si>
  <si>
    <t>39041</t>
  </si>
  <si>
    <t>18140</t>
  </si>
  <si>
    <t>198</t>
  </si>
  <si>
    <t>Columbus, OH</t>
  </si>
  <si>
    <t>Columbus-Marion-Zanesville, OH</t>
  </si>
  <si>
    <t>39043</t>
  </si>
  <si>
    <t>41780</t>
  </si>
  <si>
    <t>Sandusky, OH</t>
  </si>
  <si>
    <t>39045</t>
  </si>
  <si>
    <t>39047</t>
  </si>
  <si>
    <t>47920</t>
  </si>
  <si>
    <t>Washington Court House, OH</t>
  </si>
  <si>
    <t>39049</t>
  </si>
  <si>
    <t>39051</t>
  </si>
  <si>
    <t>45780</t>
  </si>
  <si>
    <t>534</t>
  </si>
  <si>
    <t>Toledo, OH</t>
  </si>
  <si>
    <t>Toledo-Port Clinton, OH</t>
  </si>
  <si>
    <t>Gallia County</t>
  </si>
  <si>
    <t>39053</t>
  </si>
  <si>
    <t>38580</t>
  </si>
  <si>
    <t>Point Pleasant, WV-OH</t>
  </si>
  <si>
    <t>Geauga County</t>
  </si>
  <si>
    <t>39055</t>
  </si>
  <si>
    <t>39057</t>
  </si>
  <si>
    <t>19380</t>
  </si>
  <si>
    <t>Dayton, OH</t>
  </si>
  <si>
    <t>Guernsey County</t>
  </si>
  <si>
    <t>39059</t>
  </si>
  <si>
    <t>15740</t>
  </si>
  <si>
    <t>Cambridge, OH</t>
  </si>
  <si>
    <t>39061</t>
  </si>
  <si>
    <t>39063</t>
  </si>
  <si>
    <t>22300</t>
  </si>
  <si>
    <t>248</t>
  </si>
  <si>
    <t>Findlay, OH</t>
  </si>
  <si>
    <t>Findlay-Tiffin, OH</t>
  </si>
  <si>
    <t>39065</t>
  </si>
  <si>
    <t>39067</t>
  </si>
  <si>
    <t>39069</t>
  </si>
  <si>
    <t>Highland County</t>
  </si>
  <si>
    <t>39071</t>
  </si>
  <si>
    <t>Hocking County</t>
  </si>
  <si>
    <t>39073</t>
  </si>
  <si>
    <t>39075</t>
  </si>
  <si>
    <t>39077</t>
  </si>
  <si>
    <t>35940</t>
  </si>
  <si>
    <t>Norwalk, OH</t>
  </si>
  <si>
    <t>39079</t>
  </si>
  <si>
    <t>27160</t>
  </si>
  <si>
    <t>Jackson, OH</t>
  </si>
  <si>
    <t>39081</t>
  </si>
  <si>
    <t>48260</t>
  </si>
  <si>
    <t>430</t>
  </si>
  <si>
    <t>Weirton-Steubenville, WV-OH</t>
  </si>
  <si>
    <t>Pittsburgh-New Castle-Weirton, PA-OH-WV</t>
  </si>
  <si>
    <t>39083</t>
  </si>
  <si>
    <t>34540</t>
  </si>
  <si>
    <t>Mount Vernon, OH</t>
  </si>
  <si>
    <t>39085</t>
  </si>
  <si>
    <t>39087</t>
  </si>
  <si>
    <t>Licking County</t>
  </si>
  <si>
    <t>39089</t>
  </si>
  <si>
    <t>39091</t>
  </si>
  <si>
    <t>13340</t>
  </si>
  <si>
    <t>Bellefontaine, OH</t>
  </si>
  <si>
    <t>Lorain County</t>
  </si>
  <si>
    <t>39093</t>
  </si>
  <si>
    <t>39095</t>
  </si>
  <si>
    <t>39097</t>
  </si>
  <si>
    <t>Mahoning County</t>
  </si>
  <si>
    <t>39099</t>
  </si>
  <si>
    <t>49660</t>
  </si>
  <si>
    <t>Youngstown-Warren-Boardman, OH-PA</t>
  </si>
  <si>
    <t>39101</t>
  </si>
  <si>
    <t>32020</t>
  </si>
  <si>
    <t>Marion, OH</t>
  </si>
  <si>
    <t>Medina County</t>
  </si>
  <si>
    <t>39103</t>
  </si>
  <si>
    <t>Meigs County</t>
  </si>
  <si>
    <t>39105</t>
  </si>
  <si>
    <t>39107</t>
  </si>
  <si>
    <t>16380</t>
  </si>
  <si>
    <t>Celina, OH</t>
  </si>
  <si>
    <t>39109</t>
  </si>
  <si>
    <t>39111</t>
  </si>
  <si>
    <t>39113</t>
  </si>
  <si>
    <t>39115</t>
  </si>
  <si>
    <t>Morrow County</t>
  </si>
  <si>
    <t>39117</t>
  </si>
  <si>
    <t>Muskingum County</t>
  </si>
  <si>
    <t>39119</t>
  </si>
  <si>
    <t>49780</t>
  </si>
  <si>
    <t>Zanesville, OH</t>
  </si>
  <si>
    <t>39121</t>
  </si>
  <si>
    <t>39123</t>
  </si>
  <si>
    <t>38840</t>
  </si>
  <si>
    <t>Port Clinton, OH</t>
  </si>
  <si>
    <t>39125</t>
  </si>
  <si>
    <t>39127</t>
  </si>
  <si>
    <t>Pickaway County</t>
  </si>
  <si>
    <t>39129</t>
  </si>
  <si>
    <t>39131</t>
  </si>
  <si>
    <t>Portage County</t>
  </si>
  <si>
    <t>39133</t>
  </si>
  <si>
    <t>10420</t>
  </si>
  <si>
    <t>Akron, OH</t>
  </si>
  <si>
    <t>Preble County</t>
  </si>
  <si>
    <t>39135</t>
  </si>
  <si>
    <t>39137</t>
  </si>
  <si>
    <t>39139</t>
  </si>
  <si>
    <t>31900</t>
  </si>
  <si>
    <t>Mansfield, OH</t>
  </si>
  <si>
    <t>Ross County</t>
  </si>
  <si>
    <t>39141</t>
  </si>
  <si>
    <t>17060</t>
  </si>
  <si>
    <t>Chillicothe, OH</t>
  </si>
  <si>
    <t>Sandusky County</t>
  </si>
  <si>
    <t>39143</t>
  </si>
  <si>
    <t>23380</t>
  </si>
  <si>
    <t>Fremont, OH</t>
  </si>
  <si>
    <t>Scioto County</t>
  </si>
  <si>
    <t>39145</t>
  </si>
  <si>
    <t>39020</t>
  </si>
  <si>
    <t>Portsmouth, OH</t>
  </si>
  <si>
    <t>39147</t>
  </si>
  <si>
    <t>45660</t>
  </si>
  <si>
    <t>Tiffin, OH</t>
  </si>
  <si>
    <t>39149</t>
  </si>
  <si>
    <t>43380</t>
  </si>
  <si>
    <t>Sidney, OH</t>
  </si>
  <si>
    <t>39151</t>
  </si>
  <si>
    <t>39153</t>
  </si>
  <si>
    <t>Trumbull County</t>
  </si>
  <si>
    <t>39155</t>
  </si>
  <si>
    <t>Tuscarawas County</t>
  </si>
  <si>
    <t>39157</t>
  </si>
  <si>
    <t>35420</t>
  </si>
  <si>
    <t>New Philadelphia-Dover, OH</t>
  </si>
  <si>
    <t>39159</t>
  </si>
  <si>
    <t>Van Wert County</t>
  </si>
  <si>
    <t>39161</t>
  </si>
  <si>
    <t>46780</t>
  </si>
  <si>
    <t>Van Wert, OH</t>
  </si>
  <si>
    <t>Vinton County</t>
  </si>
  <si>
    <t>39163</t>
  </si>
  <si>
    <t>39165</t>
  </si>
  <si>
    <t>39167</t>
  </si>
  <si>
    <t>31930</t>
  </si>
  <si>
    <t>Marietta, OH</t>
  </si>
  <si>
    <t>Parkersburg-Marietta-Vienna, WV-OH</t>
  </si>
  <si>
    <t>39169</t>
  </si>
  <si>
    <t>49300</t>
  </si>
  <si>
    <t>Wooster, OH</t>
  </si>
  <si>
    <t>39171</t>
  </si>
  <si>
    <t>Wood County</t>
  </si>
  <si>
    <t>39173</t>
  </si>
  <si>
    <t>Wyandot County</t>
  </si>
  <si>
    <t>39175</t>
  </si>
  <si>
    <t>OK</t>
  </si>
  <si>
    <t>40001</t>
  </si>
  <si>
    <t>Alfalfa County</t>
  </si>
  <si>
    <t>40003</t>
  </si>
  <si>
    <t>Atoka County</t>
  </si>
  <si>
    <t>40005</t>
  </si>
  <si>
    <t>Beaver County</t>
  </si>
  <si>
    <t>40007</t>
  </si>
  <si>
    <t>Beckham County</t>
  </si>
  <si>
    <t>40009</t>
  </si>
  <si>
    <t>21120</t>
  </si>
  <si>
    <t>Elk City, OK</t>
  </si>
  <si>
    <t>40011</t>
  </si>
  <si>
    <t>40013</t>
  </si>
  <si>
    <t>20460</t>
  </si>
  <si>
    <t>206</t>
  </si>
  <si>
    <t>Durant, OK</t>
  </si>
  <si>
    <t>Dallas-Fort Worth, TX-OK</t>
  </si>
  <si>
    <t>Caddo County</t>
  </si>
  <si>
    <t>40015</t>
  </si>
  <si>
    <t>Canadian County</t>
  </si>
  <si>
    <t>40017</t>
  </si>
  <si>
    <t>36420</t>
  </si>
  <si>
    <t>416</t>
  </si>
  <si>
    <t>Oklahoma City, OK</t>
  </si>
  <si>
    <t>Oklahoma City-Shawnee, OK</t>
  </si>
  <si>
    <t>40019</t>
  </si>
  <si>
    <t>11620</t>
  </si>
  <si>
    <t>Ardmore, OK</t>
  </si>
  <si>
    <t>40021</t>
  </si>
  <si>
    <t>45140</t>
  </si>
  <si>
    <t>538</t>
  </si>
  <si>
    <t>Tahlequah, OK</t>
  </si>
  <si>
    <t>Tulsa-Muskogee-Bartlesville, OK</t>
  </si>
  <si>
    <t>40023</t>
  </si>
  <si>
    <t>Cimarron County</t>
  </si>
  <si>
    <t>40025</t>
  </si>
  <si>
    <t>40027</t>
  </si>
  <si>
    <t>Coal County</t>
  </si>
  <si>
    <t>40029</t>
  </si>
  <si>
    <t>40031</t>
  </si>
  <si>
    <t>30020</t>
  </si>
  <si>
    <t>Lawton, OK</t>
  </si>
  <si>
    <t>Cotton County</t>
  </si>
  <si>
    <t>40033</t>
  </si>
  <si>
    <t>Craig County</t>
  </si>
  <si>
    <t>40035</t>
  </si>
  <si>
    <t>Creek County</t>
  </si>
  <si>
    <t>40037</t>
  </si>
  <si>
    <t>46140</t>
  </si>
  <si>
    <t>Tulsa, OK</t>
  </si>
  <si>
    <t>40039</t>
  </si>
  <si>
    <t>48220</t>
  </si>
  <si>
    <t>Weatherford, OK</t>
  </si>
  <si>
    <t>40041</t>
  </si>
  <si>
    <t>Dewey County</t>
  </si>
  <si>
    <t>40043</t>
  </si>
  <si>
    <t>40045</t>
  </si>
  <si>
    <t>40047</t>
  </si>
  <si>
    <t>21420</t>
  </si>
  <si>
    <t>Enid, OK</t>
  </si>
  <si>
    <t>Garvin County</t>
  </si>
  <si>
    <t>40049</t>
  </si>
  <si>
    <t>40051</t>
  </si>
  <si>
    <t>40053</t>
  </si>
  <si>
    <t>Greer County</t>
  </si>
  <si>
    <t>40055</t>
  </si>
  <si>
    <t>Harmon County</t>
  </si>
  <si>
    <t>40057</t>
  </si>
  <si>
    <t>40059</t>
  </si>
  <si>
    <t>40061</t>
  </si>
  <si>
    <t>Hughes County</t>
  </si>
  <si>
    <t>40063</t>
  </si>
  <si>
    <t>40065</t>
  </si>
  <si>
    <t>11060</t>
  </si>
  <si>
    <t>Altus, OK</t>
  </si>
  <si>
    <t>40067</t>
  </si>
  <si>
    <t>40069</t>
  </si>
  <si>
    <t>Kay County</t>
  </si>
  <si>
    <t>40071</t>
  </si>
  <si>
    <t>38620</t>
  </si>
  <si>
    <t>Ponca City, OK</t>
  </si>
  <si>
    <t>Kingfisher County</t>
  </si>
  <si>
    <t>40073</t>
  </si>
  <si>
    <t>40075</t>
  </si>
  <si>
    <t>Latimer County</t>
  </si>
  <si>
    <t>40077</t>
  </si>
  <si>
    <t>Le Flore County</t>
  </si>
  <si>
    <t>40079</t>
  </si>
  <si>
    <t>40081</t>
  </si>
  <si>
    <t>40083</t>
  </si>
  <si>
    <t>Love County</t>
  </si>
  <si>
    <t>40085</t>
  </si>
  <si>
    <t>McClain County</t>
  </si>
  <si>
    <t>40087</t>
  </si>
  <si>
    <t>McCurtain County</t>
  </si>
  <si>
    <t>40089</t>
  </si>
  <si>
    <t>40091</t>
  </si>
  <si>
    <t>Major County</t>
  </si>
  <si>
    <t>40093</t>
  </si>
  <si>
    <t>40095</t>
  </si>
  <si>
    <t>Mayes County</t>
  </si>
  <si>
    <t>40097</t>
  </si>
  <si>
    <t>40099</t>
  </si>
  <si>
    <t>Muskogee County</t>
  </si>
  <si>
    <t>40101</t>
  </si>
  <si>
    <t>34780</t>
  </si>
  <si>
    <t>Muskogee, OK</t>
  </si>
  <si>
    <t>40103</t>
  </si>
  <si>
    <t>Nowata County</t>
  </si>
  <si>
    <t>40105</t>
  </si>
  <si>
    <t>Okfuskee County</t>
  </si>
  <si>
    <t>40107</t>
  </si>
  <si>
    <t>Oklahoma County</t>
  </si>
  <si>
    <t>40109</t>
  </si>
  <si>
    <t>Okmulgee County</t>
  </si>
  <si>
    <t>40111</t>
  </si>
  <si>
    <t>40113</t>
  </si>
  <si>
    <t>40115</t>
  </si>
  <si>
    <t>33060</t>
  </si>
  <si>
    <t>Miami, OK</t>
  </si>
  <si>
    <t>40117</t>
  </si>
  <si>
    <t>Payne County</t>
  </si>
  <si>
    <t>40119</t>
  </si>
  <si>
    <t>44660</t>
  </si>
  <si>
    <t>Stillwater, OK</t>
  </si>
  <si>
    <t>Pittsburg County</t>
  </si>
  <si>
    <t>40121</t>
  </si>
  <si>
    <t>32540</t>
  </si>
  <si>
    <t>McAlester, OK</t>
  </si>
  <si>
    <t>40123</t>
  </si>
  <si>
    <t>10220</t>
  </si>
  <si>
    <t>Ada, OK</t>
  </si>
  <si>
    <t>40125</t>
  </si>
  <si>
    <t>43060</t>
  </si>
  <si>
    <t>Shawnee, OK</t>
  </si>
  <si>
    <t>Pushmataha County</t>
  </si>
  <si>
    <t>40127</t>
  </si>
  <si>
    <t>Roger Mills County</t>
  </si>
  <si>
    <t>40129</t>
  </si>
  <si>
    <t>Rogers County</t>
  </si>
  <si>
    <t>40131</t>
  </si>
  <si>
    <t>40133</t>
  </si>
  <si>
    <t>Sequoyah County</t>
  </si>
  <si>
    <t>40135</t>
  </si>
  <si>
    <t>40137</t>
  </si>
  <si>
    <t>20340</t>
  </si>
  <si>
    <t>Duncan, OK</t>
  </si>
  <si>
    <t>40139</t>
  </si>
  <si>
    <t>25100</t>
  </si>
  <si>
    <t>Guymon, OK</t>
  </si>
  <si>
    <t>Tillman County</t>
  </si>
  <si>
    <t>40141</t>
  </si>
  <si>
    <t>Tulsa County</t>
  </si>
  <si>
    <t>40143</t>
  </si>
  <si>
    <t>Wagoner County</t>
  </si>
  <si>
    <t>40145</t>
  </si>
  <si>
    <t>40147</t>
  </si>
  <si>
    <t>12780</t>
  </si>
  <si>
    <t>Bartlesville, OK</t>
  </si>
  <si>
    <t>Washita County</t>
  </si>
  <si>
    <t>40149</t>
  </si>
  <si>
    <t>Woods County</t>
  </si>
  <si>
    <t>40151</t>
  </si>
  <si>
    <t>Woodward County</t>
  </si>
  <si>
    <t>40153</t>
  </si>
  <si>
    <t>49260</t>
  </si>
  <si>
    <t>Woodward, OK</t>
  </si>
  <si>
    <t>OR</t>
  </si>
  <si>
    <t>41001</t>
  </si>
  <si>
    <t>41003</t>
  </si>
  <si>
    <t>18700</t>
  </si>
  <si>
    <t>440</t>
  </si>
  <si>
    <t>Corvallis, OR</t>
  </si>
  <si>
    <t>Portland-Vancouver-Salem, OR-WA</t>
  </si>
  <si>
    <t>Clackamas County</t>
  </si>
  <si>
    <t>41005</t>
  </si>
  <si>
    <t>38900</t>
  </si>
  <si>
    <t>Portland-Vancouver-Hillsboro, OR-WA</t>
  </si>
  <si>
    <t>Clatsop County</t>
  </si>
  <si>
    <t>41007</t>
  </si>
  <si>
    <t>11820</t>
  </si>
  <si>
    <t>Astoria, OR</t>
  </si>
  <si>
    <t>41009</t>
  </si>
  <si>
    <t>41011</t>
  </si>
  <si>
    <t>18300</t>
  </si>
  <si>
    <t>Coos Bay, OR</t>
  </si>
  <si>
    <t>Crook County</t>
  </si>
  <si>
    <t>41013</t>
  </si>
  <si>
    <t>39260</t>
  </si>
  <si>
    <t>140</t>
  </si>
  <si>
    <t>Prineville, OR</t>
  </si>
  <si>
    <t>Bend-Redmond-Prineville, OR</t>
  </si>
  <si>
    <t>41015</t>
  </si>
  <si>
    <t>15060</t>
  </si>
  <si>
    <t>Brookings, OR</t>
  </si>
  <si>
    <t>Deschutes County</t>
  </si>
  <si>
    <t>41017</t>
  </si>
  <si>
    <t>13460</t>
  </si>
  <si>
    <t>Bend-Redmond, OR</t>
  </si>
  <si>
    <t>41019</t>
  </si>
  <si>
    <t>40700</t>
  </si>
  <si>
    <t>Roseburg, OR</t>
  </si>
  <si>
    <t>Gilliam County</t>
  </si>
  <si>
    <t>41021</t>
  </si>
  <si>
    <t>41023</t>
  </si>
  <si>
    <t>Harney County</t>
  </si>
  <si>
    <t>41025</t>
  </si>
  <si>
    <t>Hood River County</t>
  </si>
  <si>
    <t>41027</t>
  </si>
  <si>
    <t>26220</t>
  </si>
  <si>
    <t>Hood River, OR</t>
  </si>
  <si>
    <t>41029</t>
  </si>
  <si>
    <t>32780</t>
  </si>
  <si>
    <t>366</t>
  </si>
  <si>
    <t>Medford, OR</t>
  </si>
  <si>
    <t>Medford-Grants Pass, OR</t>
  </si>
  <si>
    <t>41031</t>
  </si>
  <si>
    <t>Josephine County</t>
  </si>
  <si>
    <t>41033</t>
  </si>
  <si>
    <t>24420</t>
  </si>
  <si>
    <t>Grants Pass, OR</t>
  </si>
  <si>
    <t>Klamath County</t>
  </si>
  <si>
    <t>41035</t>
  </si>
  <si>
    <t>28900</t>
  </si>
  <si>
    <t>Klamath Falls, OR</t>
  </si>
  <si>
    <t>41037</t>
  </si>
  <si>
    <t>41039</t>
  </si>
  <si>
    <t>21660</t>
  </si>
  <si>
    <t>Eugene, OR</t>
  </si>
  <si>
    <t>41041</t>
  </si>
  <si>
    <t>35440</t>
  </si>
  <si>
    <t>Newport, OR</t>
  </si>
  <si>
    <t>41043</t>
  </si>
  <si>
    <t>10540</t>
  </si>
  <si>
    <t>Albany, OR</t>
  </si>
  <si>
    <t>Malheur County</t>
  </si>
  <si>
    <t>41045</t>
  </si>
  <si>
    <t>41047</t>
  </si>
  <si>
    <t>41420</t>
  </si>
  <si>
    <t>Salem, OR</t>
  </si>
  <si>
    <t>41049</t>
  </si>
  <si>
    <t>25840</t>
  </si>
  <si>
    <t>Hermiston-Pendleton, OR</t>
  </si>
  <si>
    <t>Multnomah County</t>
  </si>
  <si>
    <t>41051</t>
  </si>
  <si>
    <t>41053</t>
  </si>
  <si>
    <t>41055</t>
  </si>
  <si>
    <t>Tillamook County</t>
  </si>
  <si>
    <t>41057</t>
  </si>
  <si>
    <t>Umatilla County</t>
  </si>
  <si>
    <t>41059</t>
  </si>
  <si>
    <t>41061</t>
  </si>
  <si>
    <t>29260</t>
  </si>
  <si>
    <t>La Grande, OR</t>
  </si>
  <si>
    <t>Wallowa County</t>
  </si>
  <si>
    <t>41063</t>
  </si>
  <si>
    <t>Wasco County</t>
  </si>
  <si>
    <t>41065</t>
  </si>
  <si>
    <t>45520</t>
  </si>
  <si>
    <t>The Dalles, OR</t>
  </si>
  <si>
    <t>41067</t>
  </si>
  <si>
    <t>41069</t>
  </si>
  <si>
    <t>Yamhill County</t>
  </si>
  <si>
    <t>41071</t>
  </si>
  <si>
    <t>PA</t>
  </si>
  <si>
    <t>42001</t>
  </si>
  <si>
    <t>23900</t>
  </si>
  <si>
    <t>276</t>
  </si>
  <si>
    <t>Gettysburg, PA</t>
  </si>
  <si>
    <t>Harrisburg-York-Lebanon, PA</t>
  </si>
  <si>
    <t>Allegheny County</t>
  </si>
  <si>
    <t>42003</t>
  </si>
  <si>
    <t>38300</t>
  </si>
  <si>
    <t>Pittsburgh, PA</t>
  </si>
  <si>
    <t>Armstrong County</t>
  </si>
  <si>
    <t>42005</t>
  </si>
  <si>
    <t>42007</t>
  </si>
  <si>
    <t>Bedford County</t>
  </si>
  <si>
    <t>42009</t>
  </si>
  <si>
    <t>Berks County</t>
  </si>
  <si>
    <t>42011</t>
  </si>
  <si>
    <t>39740</t>
  </si>
  <si>
    <t>Reading, PA</t>
  </si>
  <si>
    <t>Blair County</t>
  </si>
  <si>
    <t>42013</t>
  </si>
  <si>
    <t>11020</t>
  </si>
  <si>
    <t>Altoona, PA</t>
  </si>
  <si>
    <t>42015</t>
  </si>
  <si>
    <t>42380</t>
  </si>
  <si>
    <t>Sayre, PA</t>
  </si>
  <si>
    <t>Bucks County</t>
  </si>
  <si>
    <t>42017</t>
  </si>
  <si>
    <t>Montgomery County-Bucks County-Chester County, PA</t>
  </si>
  <si>
    <t>33874</t>
  </si>
  <si>
    <t>42019</t>
  </si>
  <si>
    <t>Cambria County</t>
  </si>
  <si>
    <t>42021</t>
  </si>
  <si>
    <t>27780</t>
  </si>
  <si>
    <t>306</t>
  </si>
  <si>
    <t>Johnstown, PA</t>
  </si>
  <si>
    <t>Johnstown-Somerset, PA</t>
  </si>
  <si>
    <t>Cameron County</t>
  </si>
  <si>
    <t>42023</t>
  </si>
  <si>
    <t>42025</t>
  </si>
  <si>
    <t>Centre County</t>
  </si>
  <si>
    <t>42027</t>
  </si>
  <si>
    <t>44300</t>
  </si>
  <si>
    <t>524</t>
  </si>
  <si>
    <t>State College, PA</t>
  </si>
  <si>
    <t>State College-DuBois, PA</t>
  </si>
  <si>
    <t>Chester County</t>
  </si>
  <si>
    <t>42029</t>
  </si>
  <si>
    <t>Clarion County</t>
  </si>
  <si>
    <t>42031</t>
  </si>
  <si>
    <t>Clearfield County</t>
  </si>
  <si>
    <t>42033</t>
  </si>
  <si>
    <t>20180</t>
  </si>
  <si>
    <t>DuBois, PA</t>
  </si>
  <si>
    <t>42035</t>
  </si>
  <si>
    <t>30820</t>
  </si>
  <si>
    <t>558</t>
  </si>
  <si>
    <t>Lock Haven, PA</t>
  </si>
  <si>
    <t>Williamsport-Lock Haven, PA</t>
  </si>
  <si>
    <t>42037</t>
  </si>
  <si>
    <t>14100</t>
  </si>
  <si>
    <t>146</t>
  </si>
  <si>
    <t>Bloomsburg-Berwick, PA</t>
  </si>
  <si>
    <t>Bloomsburg-Berwick-Sunbury, PA</t>
  </si>
  <si>
    <t>42039</t>
  </si>
  <si>
    <t>32740</t>
  </si>
  <si>
    <t>Meadville, PA</t>
  </si>
  <si>
    <t>Erie-Meadville, PA</t>
  </si>
  <si>
    <t>42041</t>
  </si>
  <si>
    <t>25420</t>
  </si>
  <si>
    <t>Harrisburg-Carlisle, PA</t>
  </si>
  <si>
    <t>Dauphin County</t>
  </si>
  <si>
    <t>42043</t>
  </si>
  <si>
    <t>42045</t>
  </si>
  <si>
    <t>Philadelphia, PA</t>
  </si>
  <si>
    <t>37964</t>
  </si>
  <si>
    <t>42047</t>
  </si>
  <si>
    <t>41260</t>
  </si>
  <si>
    <t>St. Marys, PA</t>
  </si>
  <si>
    <t>42049</t>
  </si>
  <si>
    <t>21500</t>
  </si>
  <si>
    <t>Erie, PA</t>
  </si>
  <si>
    <t>42051</t>
  </si>
  <si>
    <t>Forest County</t>
  </si>
  <si>
    <t>42053</t>
  </si>
  <si>
    <t>42055</t>
  </si>
  <si>
    <t>16540</t>
  </si>
  <si>
    <t>Chambersburg-Waynesboro, PA</t>
  </si>
  <si>
    <t>42057</t>
  </si>
  <si>
    <t>42059</t>
  </si>
  <si>
    <t>Huntingdon County</t>
  </si>
  <si>
    <t>42061</t>
  </si>
  <si>
    <t>26500</t>
  </si>
  <si>
    <t>Huntingdon, PA</t>
  </si>
  <si>
    <t>Indiana County</t>
  </si>
  <si>
    <t>42063</t>
  </si>
  <si>
    <t>26860</t>
  </si>
  <si>
    <t>Indiana, PA</t>
  </si>
  <si>
    <t>42065</t>
  </si>
  <si>
    <t>Juniata County</t>
  </si>
  <si>
    <t>42067</t>
  </si>
  <si>
    <t>Lackawanna County</t>
  </si>
  <si>
    <t>42069</t>
  </si>
  <si>
    <t>42540</t>
  </si>
  <si>
    <t>Scranton--Wilkes-Barre--Hazleton, PA</t>
  </si>
  <si>
    <t>42071</t>
  </si>
  <si>
    <t>29540</t>
  </si>
  <si>
    <t>Lancaster, PA</t>
  </si>
  <si>
    <t>42073</t>
  </si>
  <si>
    <t>35260</t>
  </si>
  <si>
    <t>New Castle, PA</t>
  </si>
  <si>
    <t>Lebanon County</t>
  </si>
  <si>
    <t>42075</t>
  </si>
  <si>
    <t>30140</t>
  </si>
  <si>
    <t>Lebanon, PA</t>
  </si>
  <si>
    <t>Lehigh County</t>
  </si>
  <si>
    <t>42077</t>
  </si>
  <si>
    <t>Luzerne County</t>
  </si>
  <si>
    <t>42079</t>
  </si>
  <si>
    <t>Lycoming County</t>
  </si>
  <si>
    <t>42081</t>
  </si>
  <si>
    <t>48700</t>
  </si>
  <si>
    <t>Williamsport, PA</t>
  </si>
  <si>
    <t>McKean County</t>
  </si>
  <si>
    <t>42083</t>
  </si>
  <si>
    <t>14620</t>
  </si>
  <si>
    <t>Bradford, PA</t>
  </si>
  <si>
    <t>42085</t>
  </si>
  <si>
    <t>Mifflin County</t>
  </si>
  <si>
    <t>42087</t>
  </si>
  <si>
    <t>30380</t>
  </si>
  <si>
    <t>Lewistown, PA</t>
  </si>
  <si>
    <t>42089</t>
  </si>
  <si>
    <t>20700</t>
  </si>
  <si>
    <t>East Stroudsburg, PA</t>
  </si>
  <si>
    <t>42091</t>
  </si>
  <si>
    <t>Montour County</t>
  </si>
  <si>
    <t>42093</t>
  </si>
  <si>
    <t>42095</t>
  </si>
  <si>
    <t>Northumberland County</t>
  </si>
  <si>
    <t>42097</t>
  </si>
  <si>
    <t>44980</t>
  </si>
  <si>
    <t>Sunbury, PA</t>
  </si>
  <si>
    <t>42099</t>
  </si>
  <si>
    <t>Philadelphia County</t>
  </si>
  <si>
    <t>42101</t>
  </si>
  <si>
    <t>42103</t>
  </si>
  <si>
    <t>Potter County</t>
  </si>
  <si>
    <t>42105</t>
  </si>
  <si>
    <t>Schuylkill County</t>
  </si>
  <si>
    <t>42107</t>
  </si>
  <si>
    <t>39060</t>
  </si>
  <si>
    <t>Pottsville, PA</t>
  </si>
  <si>
    <t>Snyder County</t>
  </si>
  <si>
    <t>42109</t>
  </si>
  <si>
    <t>42780</t>
  </si>
  <si>
    <t>Selinsgrove, PA</t>
  </si>
  <si>
    <t>42111</t>
  </si>
  <si>
    <t>43740</t>
  </si>
  <si>
    <t>Somerset, PA</t>
  </si>
  <si>
    <t>42113</t>
  </si>
  <si>
    <t>Susquehanna County</t>
  </si>
  <si>
    <t>42115</t>
  </si>
  <si>
    <t>42117</t>
  </si>
  <si>
    <t>42119</t>
  </si>
  <si>
    <t>30260</t>
  </si>
  <si>
    <t>Lewisburg, PA</t>
  </si>
  <si>
    <t>Venango County</t>
  </si>
  <si>
    <t>42121</t>
  </si>
  <si>
    <t>36340</t>
  </si>
  <si>
    <t>Oil City, PA</t>
  </si>
  <si>
    <t>42123</t>
  </si>
  <si>
    <t>47620</t>
  </si>
  <si>
    <t>Warren, PA</t>
  </si>
  <si>
    <t>42125</t>
  </si>
  <si>
    <t>42127</t>
  </si>
  <si>
    <t>Westmoreland County</t>
  </si>
  <si>
    <t>42129</t>
  </si>
  <si>
    <t>42131</t>
  </si>
  <si>
    <t>42133</t>
  </si>
  <si>
    <t>49620</t>
  </si>
  <si>
    <t>York-Hanover, PA</t>
  </si>
  <si>
    <t>RI</t>
  </si>
  <si>
    <t>44001</t>
  </si>
  <si>
    <t>44003</t>
  </si>
  <si>
    <t>Newport County</t>
  </si>
  <si>
    <t>44005</t>
  </si>
  <si>
    <t>Providence County</t>
  </si>
  <si>
    <t>44007</t>
  </si>
  <si>
    <t>44009</t>
  </si>
  <si>
    <t>SC</t>
  </si>
  <si>
    <t>Abbeville County</t>
  </si>
  <si>
    <t>45001</t>
  </si>
  <si>
    <t>24940</t>
  </si>
  <si>
    <t>Greenwood, SC</t>
  </si>
  <si>
    <t>Greenville-Spartanburg-Anderson, SC</t>
  </si>
  <si>
    <t>Aiken County</t>
  </si>
  <si>
    <t>45003</t>
  </si>
  <si>
    <t>Allendale County</t>
  </si>
  <si>
    <t>45005</t>
  </si>
  <si>
    <t>45007</t>
  </si>
  <si>
    <t>24860</t>
  </si>
  <si>
    <t>Greenville-Anderson-Mauldin, SC</t>
  </si>
  <si>
    <t>Bamberg County</t>
  </si>
  <si>
    <t>45009</t>
  </si>
  <si>
    <t>Barnwell County</t>
  </si>
  <si>
    <t>45011</t>
  </si>
  <si>
    <t>45013</t>
  </si>
  <si>
    <t>25940</t>
  </si>
  <si>
    <t>Hilton Head Island-Bluffton-Beaufort, SC</t>
  </si>
  <si>
    <t>Berkeley County</t>
  </si>
  <si>
    <t>45015</t>
  </si>
  <si>
    <t>16700</t>
  </si>
  <si>
    <t>Charleston-North Charleston, SC</t>
  </si>
  <si>
    <t>45017</t>
  </si>
  <si>
    <t>17900</t>
  </si>
  <si>
    <t>192</t>
  </si>
  <si>
    <t>Columbia, SC</t>
  </si>
  <si>
    <t>Columbia-Orangeburg-Newberry, SC</t>
  </si>
  <si>
    <t>Charleston County</t>
  </si>
  <si>
    <t>45019</t>
  </si>
  <si>
    <t>45021</t>
  </si>
  <si>
    <t>23500</t>
  </si>
  <si>
    <t>Gaffney, SC</t>
  </si>
  <si>
    <t>45023</t>
  </si>
  <si>
    <t>Chesterfield County</t>
  </si>
  <si>
    <t>45025</t>
  </si>
  <si>
    <t>Clarendon County</t>
  </si>
  <si>
    <t>45027</t>
  </si>
  <si>
    <t>Colleton County</t>
  </si>
  <si>
    <t>45029</t>
  </si>
  <si>
    <t>Darlington County</t>
  </si>
  <si>
    <t>45031</t>
  </si>
  <si>
    <t>22500</t>
  </si>
  <si>
    <t>Florence, SC</t>
  </si>
  <si>
    <t>Dillon County</t>
  </si>
  <si>
    <t>45033</t>
  </si>
  <si>
    <t>45035</t>
  </si>
  <si>
    <t>Edgefield County</t>
  </si>
  <si>
    <t>45037</t>
  </si>
  <si>
    <t>45039</t>
  </si>
  <si>
    <t>Florence County</t>
  </si>
  <si>
    <t>45041</t>
  </si>
  <si>
    <t>Georgetown County</t>
  </si>
  <si>
    <t>45043</t>
  </si>
  <si>
    <t>23860</t>
  </si>
  <si>
    <t>Georgetown, SC</t>
  </si>
  <si>
    <t>Greenville County</t>
  </si>
  <si>
    <t>45045</t>
  </si>
  <si>
    <t>45047</t>
  </si>
  <si>
    <t>Hampton County</t>
  </si>
  <si>
    <t>45049</t>
  </si>
  <si>
    <t>Horry County</t>
  </si>
  <si>
    <t>45051</t>
  </si>
  <si>
    <t>45053</t>
  </si>
  <si>
    <t>Kershaw County</t>
  </si>
  <si>
    <t>45055</t>
  </si>
  <si>
    <t>45057</t>
  </si>
  <si>
    <t>45059</t>
  </si>
  <si>
    <t>45061</t>
  </si>
  <si>
    <t>Lexington County</t>
  </si>
  <si>
    <t>45063</t>
  </si>
  <si>
    <t>McCormick County</t>
  </si>
  <si>
    <t>45065</t>
  </si>
  <si>
    <t>45067</t>
  </si>
  <si>
    <t>Marlboro County</t>
  </si>
  <si>
    <t>45069</t>
  </si>
  <si>
    <t>13500</t>
  </si>
  <si>
    <t>Bennettsville, SC</t>
  </si>
  <si>
    <t>Newberry County</t>
  </si>
  <si>
    <t>45071</t>
  </si>
  <si>
    <t>35140</t>
  </si>
  <si>
    <t>Newberry, SC</t>
  </si>
  <si>
    <t>45073</t>
  </si>
  <si>
    <t>42860</t>
  </si>
  <si>
    <t>Seneca, SC</t>
  </si>
  <si>
    <t>Orangeburg County</t>
  </si>
  <si>
    <t>45075</t>
  </si>
  <si>
    <t>36700</t>
  </si>
  <si>
    <t>Orangeburg, SC</t>
  </si>
  <si>
    <t>45077</t>
  </si>
  <si>
    <t>45079</t>
  </si>
  <si>
    <t>Saluda County</t>
  </si>
  <si>
    <t>45081</t>
  </si>
  <si>
    <t>Spartanburg County</t>
  </si>
  <si>
    <t>45083</t>
  </si>
  <si>
    <t>43900</t>
  </si>
  <si>
    <t>Spartanburg, SC</t>
  </si>
  <si>
    <t>45085</t>
  </si>
  <si>
    <t>44940</t>
  </si>
  <si>
    <t>Sumter, SC</t>
  </si>
  <si>
    <t>45087</t>
  </si>
  <si>
    <t>Williamsburg County</t>
  </si>
  <si>
    <t>45089</t>
  </si>
  <si>
    <t>45091</t>
  </si>
  <si>
    <t>SD</t>
  </si>
  <si>
    <t>Aurora County</t>
  </si>
  <si>
    <t>46003</t>
  </si>
  <si>
    <t>Beadle County</t>
  </si>
  <si>
    <t>46005</t>
  </si>
  <si>
    <t>26700</t>
  </si>
  <si>
    <t>Huron, SD</t>
  </si>
  <si>
    <t>Bennett County</t>
  </si>
  <si>
    <t>46007</t>
  </si>
  <si>
    <t>Bon Homme County</t>
  </si>
  <si>
    <t>46009</t>
  </si>
  <si>
    <t>Brookings County</t>
  </si>
  <si>
    <t>46011</t>
  </si>
  <si>
    <t>15100</t>
  </si>
  <si>
    <t>Brookings, SD</t>
  </si>
  <si>
    <t>46013</t>
  </si>
  <si>
    <t>10100</t>
  </si>
  <si>
    <t>Aberdeen, SD</t>
  </si>
  <si>
    <t>Brule County</t>
  </si>
  <si>
    <t>46015</t>
  </si>
  <si>
    <t>46017</t>
  </si>
  <si>
    <t>46019</t>
  </si>
  <si>
    <t>46021</t>
  </si>
  <si>
    <t>Charles Mix County</t>
  </si>
  <si>
    <t>46023</t>
  </si>
  <si>
    <t>46025</t>
  </si>
  <si>
    <t>46027</t>
  </si>
  <si>
    <t>46820</t>
  </si>
  <si>
    <t>Vermillion, SD</t>
  </si>
  <si>
    <t>Codington County</t>
  </si>
  <si>
    <t>46029</t>
  </si>
  <si>
    <t>47980</t>
  </si>
  <si>
    <t>Watertown, SD</t>
  </si>
  <si>
    <t>Corson County</t>
  </si>
  <si>
    <t>46031</t>
  </si>
  <si>
    <t>46033</t>
  </si>
  <si>
    <t>39660</t>
  </si>
  <si>
    <t>452</t>
  </si>
  <si>
    <t>Rapid City, SD</t>
  </si>
  <si>
    <t>Rapid City-Spearfish, SD</t>
  </si>
  <si>
    <t>Davison County</t>
  </si>
  <si>
    <t>46035</t>
  </si>
  <si>
    <t>33580</t>
  </si>
  <si>
    <t>Mitchell, SD</t>
  </si>
  <si>
    <t>Day County</t>
  </si>
  <si>
    <t>46037</t>
  </si>
  <si>
    <t>46039</t>
  </si>
  <si>
    <t>46041</t>
  </si>
  <si>
    <t>46043</t>
  </si>
  <si>
    <t>Edmunds County</t>
  </si>
  <si>
    <t>46045</t>
  </si>
  <si>
    <t>Fall River County</t>
  </si>
  <si>
    <t>46047</t>
  </si>
  <si>
    <t>Faulk County</t>
  </si>
  <si>
    <t>46049</t>
  </si>
  <si>
    <t>46051</t>
  </si>
  <si>
    <t>Gregory County</t>
  </si>
  <si>
    <t>46053</t>
  </si>
  <si>
    <t>Haakon County</t>
  </si>
  <si>
    <t>46055</t>
  </si>
  <si>
    <t>Hamlin County</t>
  </si>
  <si>
    <t>46057</t>
  </si>
  <si>
    <t>Hand County</t>
  </si>
  <si>
    <t>46059</t>
  </si>
  <si>
    <t>Hanson County</t>
  </si>
  <si>
    <t>46061</t>
  </si>
  <si>
    <t>46063</t>
  </si>
  <si>
    <t>46065</t>
  </si>
  <si>
    <t>38180</t>
  </si>
  <si>
    <t>Pierre, SD</t>
  </si>
  <si>
    <t>Hutchinson County</t>
  </si>
  <si>
    <t>46067</t>
  </si>
  <si>
    <t>46069</t>
  </si>
  <si>
    <t>46071</t>
  </si>
  <si>
    <t>Jerauld County</t>
  </si>
  <si>
    <t>46073</t>
  </si>
  <si>
    <t>46075</t>
  </si>
  <si>
    <t>Kingsbury County</t>
  </si>
  <si>
    <t>46077</t>
  </si>
  <si>
    <t>46079</t>
  </si>
  <si>
    <t>46081</t>
  </si>
  <si>
    <t>43940</t>
  </si>
  <si>
    <t>Spearfish, SD</t>
  </si>
  <si>
    <t>46083</t>
  </si>
  <si>
    <t>43620</t>
  </si>
  <si>
    <t>Sioux Falls, SD</t>
  </si>
  <si>
    <t>Lyman County</t>
  </si>
  <si>
    <t>46085</t>
  </si>
  <si>
    <t>McCook County</t>
  </si>
  <si>
    <t>46087</t>
  </si>
  <si>
    <t>46089</t>
  </si>
  <si>
    <t>46091</t>
  </si>
  <si>
    <t>46093</t>
  </si>
  <si>
    <t>Mellette County</t>
  </si>
  <si>
    <t>46095</t>
  </si>
  <si>
    <t>Miner County</t>
  </si>
  <si>
    <t>46097</t>
  </si>
  <si>
    <t>Minnehaha County</t>
  </si>
  <si>
    <t>46099</t>
  </si>
  <si>
    <t>Moody County</t>
  </si>
  <si>
    <t>46101</t>
  </si>
  <si>
    <t>46103</t>
  </si>
  <si>
    <t>46105</t>
  </si>
  <si>
    <t>46107</t>
  </si>
  <si>
    <t>Roberts County</t>
  </si>
  <si>
    <t>46109</t>
  </si>
  <si>
    <t>Sanborn County</t>
  </si>
  <si>
    <t>46111</t>
  </si>
  <si>
    <t>Oglala County</t>
  </si>
  <si>
    <t>46113</t>
  </si>
  <si>
    <t>Spink County</t>
  </si>
  <si>
    <t>46115</t>
  </si>
  <si>
    <t>Stanley County</t>
  </si>
  <si>
    <t>46117</t>
  </si>
  <si>
    <t>Sully County</t>
  </si>
  <si>
    <t>46119</t>
  </si>
  <si>
    <t>46121</t>
  </si>
  <si>
    <t>Tripp County</t>
  </si>
  <si>
    <t>46123</t>
  </si>
  <si>
    <t>46125</t>
  </si>
  <si>
    <t>46127</t>
  </si>
  <si>
    <t>Walworth County</t>
  </si>
  <si>
    <t>46129</t>
  </si>
  <si>
    <t>Yankton County</t>
  </si>
  <si>
    <t>46135</t>
  </si>
  <si>
    <t>49460</t>
  </si>
  <si>
    <t>Yankton, SD</t>
  </si>
  <si>
    <t>Ziebach County</t>
  </si>
  <si>
    <t>46137</t>
  </si>
  <si>
    <t>TN</t>
  </si>
  <si>
    <t>47001</t>
  </si>
  <si>
    <t>28940</t>
  </si>
  <si>
    <t>314</t>
  </si>
  <si>
    <t>Knoxville, TN</t>
  </si>
  <si>
    <t>Knoxville-Morristown-Sevierville, TN</t>
  </si>
  <si>
    <t>47003</t>
  </si>
  <si>
    <t>43180</t>
  </si>
  <si>
    <t>400</t>
  </si>
  <si>
    <t>Shelbyville, TN</t>
  </si>
  <si>
    <t>Nashville-Davidson--Murfreesboro, TN</t>
  </si>
  <si>
    <t>47005</t>
  </si>
  <si>
    <t>Bledsoe County</t>
  </si>
  <si>
    <t>47007</t>
  </si>
  <si>
    <t>47009</t>
  </si>
  <si>
    <t>47011</t>
  </si>
  <si>
    <t>17420</t>
  </si>
  <si>
    <t>Cleveland, TN</t>
  </si>
  <si>
    <t>47013</t>
  </si>
  <si>
    <t>Cannon County</t>
  </si>
  <si>
    <t>47015</t>
  </si>
  <si>
    <t>34980</t>
  </si>
  <si>
    <t>Nashville-Davidson--Murfreesboro--Franklin, TN</t>
  </si>
  <si>
    <t>47017</t>
  </si>
  <si>
    <t>47019</t>
  </si>
  <si>
    <t>27740</t>
  </si>
  <si>
    <t>304</t>
  </si>
  <si>
    <t>Johnson City, TN</t>
  </si>
  <si>
    <t>Johnson City-Kingsport-Bristol, TN-VA</t>
  </si>
  <si>
    <t>Cheatham County</t>
  </si>
  <si>
    <t>47021</t>
  </si>
  <si>
    <t>47023</t>
  </si>
  <si>
    <t>27180</t>
  </si>
  <si>
    <t>Jackson, TN</t>
  </si>
  <si>
    <t>Jackson-Brownsville, TN</t>
  </si>
  <si>
    <t>47025</t>
  </si>
  <si>
    <t>47027</t>
  </si>
  <si>
    <t>Cocke County</t>
  </si>
  <si>
    <t>47029</t>
  </si>
  <si>
    <t>35460</t>
  </si>
  <si>
    <t>Newport, TN</t>
  </si>
  <si>
    <t>47031</t>
  </si>
  <si>
    <t>46100</t>
  </si>
  <si>
    <t>Tullahoma-Manchester, TN</t>
  </si>
  <si>
    <t>Crockett County</t>
  </si>
  <si>
    <t>47033</t>
  </si>
  <si>
    <t>47035</t>
  </si>
  <si>
    <t>18900</t>
  </si>
  <si>
    <t>Crossville, TN</t>
  </si>
  <si>
    <t>47037</t>
  </si>
  <si>
    <t>47039</t>
  </si>
  <si>
    <t>47041</t>
  </si>
  <si>
    <t>Dickson County</t>
  </si>
  <si>
    <t>47043</t>
  </si>
  <si>
    <t>Dyer County</t>
  </si>
  <si>
    <t>47045</t>
  </si>
  <si>
    <t>20540</t>
  </si>
  <si>
    <t>Dyersburg, TN</t>
  </si>
  <si>
    <t>47047</t>
  </si>
  <si>
    <t>Fentress County</t>
  </si>
  <si>
    <t>47049</t>
  </si>
  <si>
    <t>47051</t>
  </si>
  <si>
    <t>47053</t>
  </si>
  <si>
    <t>Giles County</t>
  </si>
  <si>
    <t>47055</t>
  </si>
  <si>
    <t>Grainger County</t>
  </si>
  <si>
    <t>47057</t>
  </si>
  <si>
    <t>47059</t>
  </si>
  <si>
    <t>24620</t>
  </si>
  <si>
    <t>Greeneville, TN</t>
  </si>
  <si>
    <t>47061</t>
  </si>
  <si>
    <t>Hamblen County</t>
  </si>
  <si>
    <t>47063</t>
  </si>
  <si>
    <t>34100</t>
  </si>
  <si>
    <t>Morristown, TN</t>
  </si>
  <si>
    <t>47065</t>
  </si>
  <si>
    <t>47067</t>
  </si>
  <si>
    <t>Hardeman County</t>
  </si>
  <si>
    <t>47069</t>
  </si>
  <si>
    <t>47071</t>
  </si>
  <si>
    <t>Hawkins County</t>
  </si>
  <si>
    <t>47073</t>
  </si>
  <si>
    <t>28700</t>
  </si>
  <si>
    <t>Kingsport-Bristol-Bristol, TN-VA</t>
  </si>
  <si>
    <t>47075</t>
  </si>
  <si>
    <t>15140</t>
  </si>
  <si>
    <t>Brownsville, TN</t>
  </si>
  <si>
    <t>47077</t>
  </si>
  <si>
    <t>47079</t>
  </si>
  <si>
    <t>37540</t>
  </si>
  <si>
    <t>Paris, TN</t>
  </si>
  <si>
    <t>47081</t>
  </si>
  <si>
    <t>47083</t>
  </si>
  <si>
    <t>47085</t>
  </si>
  <si>
    <t>47087</t>
  </si>
  <si>
    <t>18260</t>
  </si>
  <si>
    <t>Cookeville, TN</t>
  </si>
  <si>
    <t>47089</t>
  </si>
  <si>
    <t>47091</t>
  </si>
  <si>
    <t>47093</t>
  </si>
  <si>
    <t>47095</t>
  </si>
  <si>
    <t>47097</t>
  </si>
  <si>
    <t>47099</t>
  </si>
  <si>
    <t>29980</t>
  </si>
  <si>
    <t>Lawrenceburg, TN</t>
  </si>
  <si>
    <t>47101</t>
  </si>
  <si>
    <t>47103</t>
  </si>
  <si>
    <t>Loudon County</t>
  </si>
  <si>
    <t>47105</t>
  </si>
  <si>
    <t>McMinn County</t>
  </si>
  <si>
    <t>47107</t>
  </si>
  <si>
    <t>11940</t>
  </si>
  <si>
    <t>Athens, TN</t>
  </si>
  <si>
    <t>McNairy County</t>
  </si>
  <si>
    <t>47109</t>
  </si>
  <si>
    <t>47111</t>
  </si>
  <si>
    <t>47113</t>
  </si>
  <si>
    <t>47115</t>
  </si>
  <si>
    <t>47117</t>
  </si>
  <si>
    <t>30280</t>
  </si>
  <si>
    <t>Lewisburg, TN</t>
  </si>
  <si>
    <t>Maury County</t>
  </si>
  <si>
    <t>47119</t>
  </si>
  <si>
    <t>47121</t>
  </si>
  <si>
    <t>47123</t>
  </si>
  <si>
    <t>47125</t>
  </si>
  <si>
    <t>47127</t>
  </si>
  <si>
    <t>47129</t>
  </si>
  <si>
    <t>Obion County</t>
  </si>
  <si>
    <t>47131</t>
  </si>
  <si>
    <t>Overton County</t>
  </si>
  <si>
    <t>47133</t>
  </si>
  <si>
    <t>47135</t>
  </si>
  <si>
    <t>Pickett County</t>
  </si>
  <si>
    <t>47137</t>
  </si>
  <si>
    <t>47139</t>
  </si>
  <si>
    <t>47141</t>
  </si>
  <si>
    <t>Rhea County</t>
  </si>
  <si>
    <t>47143</t>
  </si>
  <si>
    <t>19420</t>
  </si>
  <si>
    <t>Dayton, TN</t>
  </si>
  <si>
    <t>Roane County</t>
  </si>
  <si>
    <t>47145</t>
  </si>
  <si>
    <t>47147</t>
  </si>
  <si>
    <t>47149</t>
  </si>
  <si>
    <t>47151</t>
  </si>
  <si>
    <t>Sequatchie County</t>
  </si>
  <si>
    <t>47153</t>
  </si>
  <si>
    <t>47155</t>
  </si>
  <si>
    <t>42940</t>
  </si>
  <si>
    <t>Sevierville, TN</t>
  </si>
  <si>
    <t>47157</t>
  </si>
  <si>
    <t>47159</t>
  </si>
  <si>
    <t>47161</t>
  </si>
  <si>
    <t>47163</t>
  </si>
  <si>
    <t>47165</t>
  </si>
  <si>
    <t>47167</t>
  </si>
  <si>
    <t>Trousdale County</t>
  </si>
  <si>
    <t>47169</t>
  </si>
  <si>
    <t>Unicoi County</t>
  </si>
  <si>
    <t>47171</t>
  </si>
  <si>
    <t>47173</t>
  </si>
  <si>
    <t>47175</t>
  </si>
  <si>
    <t>47177</t>
  </si>
  <si>
    <t>32660</t>
  </si>
  <si>
    <t>McMinnville, TN</t>
  </si>
  <si>
    <t>47179</t>
  </si>
  <si>
    <t>47181</t>
  </si>
  <si>
    <t>Weakley County</t>
  </si>
  <si>
    <t>47183</t>
  </si>
  <si>
    <t>32280</t>
  </si>
  <si>
    <t>Martin, TN</t>
  </si>
  <si>
    <t>47185</t>
  </si>
  <si>
    <t>47187</t>
  </si>
  <si>
    <t>47189</t>
  </si>
  <si>
    <t>TX</t>
  </si>
  <si>
    <t>48001</t>
  </si>
  <si>
    <t>37300</t>
  </si>
  <si>
    <t>Palestine, TX</t>
  </si>
  <si>
    <t>Andrews County</t>
  </si>
  <si>
    <t>48003</t>
  </si>
  <si>
    <t>11380</t>
  </si>
  <si>
    <t>Andrews, TX</t>
  </si>
  <si>
    <t>Angelina County</t>
  </si>
  <si>
    <t>48005</t>
  </si>
  <si>
    <t>31260</t>
  </si>
  <si>
    <t>Lufkin, TX</t>
  </si>
  <si>
    <t>Aransas County</t>
  </si>
  <si>
    <t>48007</t>
  </si>
  <si>
    <t>18580</t>
  </si>
  <si>
    <t>204</t>
  </si>
  <si>
    <t>Corpus Christi, TX</t>
  </si>
  <si>
    <t>Corpus Christi-Kingsville-Alice, TX</t>
  </si>
  <si>
    <t>Archer County</t>
  </si>
  <si>
    <t>48009</t>
  </si>
  <si>
    <t>48660</t>
  </si>
  <si>
    <t>Wichita Falls, TX</t>
  </si>
  <si>
    <t>48011</t>
  </si>
  <si>
    <t>11100</t>
  </si>
  <si>
    <t>108</t>
  </si>
  <si>
    <t>Amarillo, TX</t>
  </si>
  <si>
    <t>Amarillo-Borger, TX</t>
  </si>
  <si>
    <t>Atascosa County</t>
  </si>
  <si>
    <t>48013</t>
  </si>
  <si>
    <t>41700</t>
  </si>
  <si>
    <t>San Antonio-New Braunfels, TX</t>
  </si>
  <si>
    <t>Austin County</t>
  </si>
  <si>
    <t>48015</t>
  </si>
  <si>
    <t>26420</t>
  </si>
  <si>
    <t>288</t>
  </si>
  <si>
    <t>Houston-The Woodlands-Sugar Land, TX</t>
  </si>
  <si>
    <t>Houston-The Woodlands, TX</t>
  </si>
  <si>
    <t>Bailey County</t>
  </si>
  <si>
    <t>48017</t>
  </si>
  <si>
    <t>Bandera County</t>
  </si>
  <si>
    <t>48019</t>
  </si>
  <si>
    <t>Bastrop County</t>
  </si>
  <si>
    <t>48021</t>
  </si>
  <si>
    <t>12420</t>
  </si>
  <si>
    <t>Austin-Round Rock, TX</t>
  </si>
  <si>
    <t>Baylor County</t>
  </si>
  <si>
    <t>48023</t>
  </si>
  <si>
    <t>Bee County</t>
  </si>
  <si>
    <t>48025</t>
  </si>
  <si>
    <t>13300</t>
  </si>
  <si>
    <t>Beeville, TX</t>
  </si>
  <si>
    <t>48027</t>
  </si>
  <si>
    <t>28660</t>
  </si>
  <si>
    <t>Killeen-Temple, TX</t>
  </si>
  <si>
    <t>Bexar County</t>
  </si>
  <si>
    <t>48029</t>
  </si>
  <si>
    <t>Blanco County</t>
  </si>
  <si>
    <t>48031</t>
  </si>
  <si>
    <t>Borden County</t>
  </si>
  <si>
    <t>48033</t>
  </si>
  <si>
    <t>Bosque County</t>
  </si>
  <si>
    <t>48035</t>
  </si>
  <si>
    <t>Bowie County</t>
  </si>
  <si>
    <t>48037</t>
  </si>
  <si>
    <t>Brazoria County</t>
  </si>
  <si>
    <t>48039</t>
  </si>
  <si>
    <t>Brazos County</t>
  </si>
  <si>
    <t>48041</t>
  </si>
  <si>
    <t>17780</t>
  </si>
  <si>
    <t>College Station-Bryan, TX</t>
  </si>
  <si>
    <t>Brewster County</t>
  </si>
  <si>
    <t>48043</t>
  </si>
  <si>
    <t>Briscoe County</t>
  </si>
  <si>
    <t>48045</t>
  </si>
  <si>
    <t>48047</t>
  </si>
  <si>
    <t>48049</t>
  </si>
  <si>
    <t>15220</t>
  </si>
  <si>
    <t>Brownwood, TX</t>
  </si>
  <si>
    <t>Burleson County</t>
  </si>
  <si>
    <t>48051</t>
  </si>
  <si>
    <t>Burnet County</t>
  </si>
  <si>
    <t>48053</t>
  </si>
  <si>
    <t>48055</t>
  </si>
  <si>
    <t>48057</t>
  </si>
  <si>
    <t>38920</t>
  </si>
  <si>
    <t>544</t>
  </si>
  <si>
    <t>Port Lavaca, TX</t>
  </si>
  <si>
    <t>Victoria-Port Lavaca, TX</t>
  </si>
  <si>
    <t>Callahan County</t>
  </si>
  <si>
    <t>48059</t>
  </si>
  <si>
    <t>10180</t>
  </si>
  <si>
    <t>Abilene, TX</t>
  </si>
  <si>
    <t>48061</t>
  </si>
  <si>
    <t>15180</t>
  </si>
  <si>
    <t>154</t>
  </si>
  <si>
    <t>Brownsville-Harlingen, TX</t>
  </si>
  <si>
    <t>Brownsville-Harlingen-Raymondville, TX</t>
  </si>
  <si>
    <t>Camp County</t>
  </si>
  <si>
    <t>48063</t>
  </si>
  <si>
    <t>Carson County</t>
  </si>
  <si>
    <t>48065</t>
  </si>
  <si>
    <t>48067</t>
  </si>
  <si>
    <t>Castro County</t>
  </si>
  <si>
    <t>48069</t>
  </si>
  <si>
    <t>48071</t>
  </si>
  <si>
    <t>48073</t>
  </si>
  <si>
    <t>27380</t>
  </si>
  <si>
    <t>Jacksonville, TX</t>
  </si>
  <si>
    <t>Tyler-Jacksonville, TX</t>
  </si>
  <si>
    <t>Childress County</t>
  </si>
  <si>
    <t>48075</t>
  </si>
  <si>
    <t>48077</t>
  </si>
  <si>
    <t>Cochran County</t>
  </si>
  <si>
    <t>48079</t>
  </si>
  <si>
    <t>Coke County</t>
  </si>
  <si>
    <t>48081</t>
  </si>
  <si>
    <t>Coleman County</t>
  </si>
  <si>
    <t>48083</t>
  </si>
  <si>
    <t>Collin County</t>
  </si>
  <si>
    <t>48085</t>
  </si>
  <si>
    <t>19100</t>
  </si>
  <si>
    <t>Dallas-Fort Worth-Arlington, TX</t>
  </si>
  <si>
    <t>Dallas-Plano-Irving, TX</t>
  </si>
  <si>
    <t>19124</t>
  </si>
  <si>
    <t>Collingsworth County</t>
  </si>
  <si>
    <t>48087</t>
  </si>
  <si>
    <t>Colorado County</t>
  </si>
  <si>
    <t>48089</t>
  </si>
  <si>
    <t>Comal County</t>
  </si>
  <si>
    <t>48091</t>
  </si>
  <si>
    <t>48093</t>
  </si>
  <si>
    <t>Concho County</t>
  </si>
  <si>
    <t>48095</t>
  </si>
  <si>
    <t>Cooke County</t>
  </si>
  <si>
    <t>48097</t>
  </si>
  <si>
    <t>23620</t>
  </si>
  <si>
    <t>Gainesville, TX</t>
  </si>
  <si>
    <t>Coryell County</t>
  </si>
  <si>
    <t>48099</t>
  </si>
  <si>
    <t>Cottle County</t>
  </si>
  <si>
    <t>48101</t>
  </si>
  <si>
    <t>Crane County</t>
  </si>
  <si>
    <t>48103</t>
  </si>
  <si>
    <t>48105</t>
  </si>
  <si>
    <t>Crosby County</t>
  </si>
  <si>
    <t>48107</t>
  </si>
  <si>
    <t>31180</t>
  </si>
  <si>
    <t>352</t>
  </si>
  <si>
    <t>Lubbock, TX</t>
  </si>
  <si>
    <t>Lubbock-Levelland, TX</t>
  </si>
  <si>
    <t>Culberson County</t>
  </si>
  <si>
    <t>48109</t>
  </si>
  <si>
    <t>Dallam County</t>
  </si>
  <si>
    <t>48111</t>
  </si>
  <si>
    <t>48113</t>
  </si>
  <si>
    <t>48115</t>
  </si>
  <si>
    <t>29500</t>
  </si>
  <si>
    <t>Lamesa, TX</t>
  </si>
  <si>
    <t>Deaf Smith County</t>
  </si>
  <si>
    <t>48117</t>
  </si>
  <si>
    <t>25820</t>
  </si>
  <si>
    <t>Hereford, TX</t>
  </si>
  <si>
    <t>48119</t>
  </si>
  <si>
    <t>Denton County</t>
  </si>
  <si>
    <t>48121</t>
  </si>
  <si>
    <t>DeWitt County</t>
  </si>
  <si>
    <t>48123</t>
  </si>
  <si>
    <t>Dickens County</t>
  </si>
  <si>
    <t>48125</t>
  </si>
  <si>
    <t>Dimmit County</t>
  </si>
  <si>
    <t>48127</t>
  </si>
  <si>
    <t>Donley County</t>
  </si>
  <si>
    <t>48129</t>
  </si>
  <si>
    <t>48131</t>
  </si>
  <si>
    <t>Eastland County</t>
  </si>
  <si>
    <t>48133</t>
  </si>
  <si>
    <t>Ector County</t>
  </si>
  <si>
    <t>48135</t>
  </si>
  <si>
    <t>36220</t>
  </si>
  <si>
    <t>372</t>
  </si>
  <si>
    <t>Odessa, TX</t>
  </si>
  <si>
    <t>Midland-Odessa, TX</t>
  </si>
  <si>
    <t>48137</t>
  </si>
  <si>
    <t>48139</t>
  </si>
  <si>
    <t>48141</t>
  </si>
  <si>
    <t>21340</t>
  </si>
  <si>
    <t>El Paso, TX</t>
  </si>
  <si>
    <t>Erath County</t>
  </si>
  <si>
    <t>48143</t>
  </si>
  <si>
    <t>44500</t>
  </si>
  <si>
    <t>Stephenville, TX</t>
  </si>
  <si>
    <t>Falls County</t>
  </si>
  <si>
    <t>48145</t>
  </si>
  <si>
    <t>47380</t>
  </si>
  <si>
    <t>Waco, TX</t>
  </si>
  <si>
    <t>48147</t>
  </si>
  <si>
    <t>14300</t>
  </si>
  <si>
    <t>Bonham, TX</t>
  </si>
  <si>
    <t>48149</t>
  </si>
  <si>
    <t>Fisher County</t>
  </si>
  <si>
    <t>48151</t>
  </si>
  <si>
    <t>48153</t>
  </si>
  <si>
    <t>Foard County</t>
  </si>
  <si>
    <t>48155</t>
  </si>
  <si>
    <t>Fort Bend County</t>
  </si>
  <si>
    <t>48157</t>
  </si>
  <si>
    <t>48159</t>
  </si>
  <si>
    <t>Freestone County</t>
  </si>
  <si>
    <t>48161</t>
  </si>
  <si>
    <t>Frio County</t>
  </si>
  <si>
    <t>48163</t>
  </si>
  <si>
    <t>Gaines County</t>
  </si>
  <si>
    <t>48165</t>
  </si>
  <si>
    <t>Galveston County</t>
  </si>
  <si>
    <t>48167</t>
  </si>
  <si>
    <t>Garza County</t>
  </si>
  <si>
    <t>48169</t>
  </si>
  <si>
    <t>Gillespie County</t>
  </si>
  <si>
    <t>48171</t>
  </si>
  <si>
    <t>23240</t>
  </si>
  <si>
    <t>Fredericksburg, TX</t>
  </si>
  <si>
    <t>Glasscock County</t>
  </si>
  <si>
    <t>48173</t>
  </si>
  <si>
    <t>13700</t>
  </si>
  <si>
    <t>Big Spring, TX</t>
  </si>
  <si>
    <t>Goliad County</t>
  </si>
  <si>
    <t>48175</t>
  </si>
  <si>
    <t>47020</t>
  </si>
  <si>
    <t>Victoria, TX</t>
  </si>
  <si>
    <t>Gonzales County</t>
  </si>
  <si>
    <t>48177</t>
  </si>
  <si>
    <t>48179</t>
  </si>
  <si>
    <t>37420</t>
  </si>
  <si>
    <t>Pampa, TX</t>
  </si>
  <si>
    <t>48181</t>
  </si>
  <si>
    <t>43300</t>
  </si>
  <si>
    <t>Sherman-Denison, TX</t>
  </si>
  <si>
    <t>Gregg County</t>
  </si>
  <si>
    <t>48183</t>
  </si>
  <si>
    <t>30980</t>
  </si>
  <si>
    <t>346</t>
  </si>
  <si>
    <t>Longview, TX</t>
  </si>
  <si>
    <t>Longview-Marshall, TX</t>
  </si>
  <si>
    <t>Grimes County</t>
  </si>
  <si>
    <t>48185</t>
  </si>
  <si>
    <t>48187</t>
  </si>
  <si>
    <t>48189</t>
  </si>
  <si>
    <t>38380</t>
  </si>
  <si>
    <t>Plainview, TX</t>
  </si>
  <si>
    <t>48191</t>
  </si>
  <si>
    <t>48193</t>
  </si>
  <si>
    <t>Hansford County</t>
  </si>
  <si>
    <t>48195</t>
  </si>
  <si>
    <t>48197</t>
  </si>
  <si>
    <t>48199</t>
  </si>
  <si>
    <t>13140</t>
  </si>
  <si>
    <t>Beaumont-Port Arthur, TX</t>
  </si>
  <si>
    <t>48201</t>
  </si>
  <si>
    <t>48203</t>
  </si>
  <si>
    <t>32220</t>
  </si>
  <si>
    <t>Marshall, TX</t>
  </si>
  <si>
    <t>Hartley County</t>
  </si>
  <si>
    <t>48205</t>
  </si>
  <si>
    <t>48207</t>
  </si>
  <si>
    <t>Hays County</t>
  </si>
  <si>
    <t>48209</t>
  </si>
  <si>
    <t>Hemphill County</t>
  </si>
  <si>
    <t>48211</t>
  </si>
  <si>
    <t>48213</t>
  </si>
  <si>
    <t>11980</t>
  </si>
  <si>
    <t>Athens, TX</t>
  </si>
  <si>
    <t>48215</t>
  </si>
  <si>
    <t>32580</t>
  </si>
  <si>
    <t>McAllen-Edinburg-Mission, TX</t>
  </si>
  <si>
    <t>McAllen-Edinburg, TX</t>
  </si>
  <si>
    <t>48217</t>
  </si>
  <si>
    <t>Hockley County</t>
  </si>
  <si>
    <t>48219</t>
  </si>
  <si>
    <t>30220</t>
  </si>
  <si>
    <t>Levelland, TX</t>
  </si>
  <si>
    <t>Hood County</t>
  </si>
  <si>
    <t>48221</t>
  </si>
  <si>
    <t>Fort Worth-Arlington, TX</t>
  </si>
  <si>
    <t>23104</t>
  </si>
  <si>
    <t>48223</t>
  </si>
  <si>
    <t>44860</t>
  </si>
  <si>
    <t>Sulphur Springs, TX</t>
  </si>
  <si>
    <t>48225</t>
  </si>
  <si>
    <t>48227</t>
  </si>
  <si>
    <t>Hudspeth County</t>
  </si>
  <si>
    <t>48229</t>
  </si>
  <si>
    <t>Hunt County</t>
  </si>
  <si>
    <t>48231</t>
  </si>
  <si>
    <t>48233</t>
  </si>
  <si>
    <t>14420</t>
  </si>
  <si>
    <t>Borger, TX</t>
  </si>
  <si>
    <t>Irion County</t>
  </si>
  <si>
    <t>48235</t>
  </si>
  <si>
    <t>41660</t>
  </si>
  <si>
    <t>San Angelo, TX</t>
  </si>
  <si>
    <t>Jack County</t>
  </si>
  <si>
    <t>48237</t>
  </si>
  <si>
    <t>48239</t>
  </si>
  <si>
    <t>48241</t>
  </si>
  <si>
    <t>48243</t>
  </si>
  <si>
    <t>48245</t>
  </si>
  <si>
    <t>Jim Hogg County</t>
  </si>
  <si>
    <t>48247</t>
  </si>
  <si>
    <t>Jim Wells County</t>
  </si>
  <si>
    <t>48249</t>
  </si>
  <si>
    <t>10860</t>
  </si>
  <si>
    <t>Alice, TX</t>
  </si>
  <si>
    <t>48251</t>
  </si>
  <si>
    <t>48253</t>
  </si>
  <si>
    <t>Karnes County</t>
  </si>
  <si>
    <t>48255</t>
  </si>
  <si>
    <t>Kaufman County</t>
  </si>
  <si>
    <t>48257</t>
  </si>
  <si>
    <t>48259</t>
  </si>
  <si>
    <t>Kenedy County</t>
  </si>
  <si>
    <t>48261</t>
  </si>
  <si>
    <t>28780</t>
  </si>
  <si>
    <t>Kingsville, TX</t>
  </si>
  <si>
    <t>48263</t>
  </si>
  <si>
    <t>Kerr County</t>
  </si>
  <si>
    <t>48265</t>
  </si>
  <si>
    <t>28500</t>
  </si>
  <si>
    <t>Kerrville, TX</t>
  </si>
  <si>
    <t>Kimble County</t>
  </si>
  <si>
    <t>48267</t>
  </si>
  <si>
    <t>King County</t>
  </si>
  <si>
    <t>48269</t>
  </si>
  <si>
    <t>Kinney County</t>
  </si>
  <si>
    <t>48271</t>
  </si>
  <si>
    <t>Kleberg County</t>
  </si>
  <si>
    <t>48273</t>
  </si>
  <si>
    <t>48275</t>
  </si>
  <si>
    <t>48277</t>
  </si>
  <si>
    <t>37580</t>
  </si>
  <si>
    <t>Paris, TX</t>
  </si>
  <si>
    <t>Lamb County</t>
  </si>
  <si>
    <t>48279</t>
  </si>
  <si>
    <t>Lampasas County</t>
  </si>
  <si>
    <t>48281</t>
  </si>
  <si>
    <t>La Salle County</t>
  </si>
  <si>
    <t>48283</t>
  </si>
  <si>
    <t>Lavaca County</t>
  </si>
  <si>
    <t>48285</t>
  </si>
  <si>
    <t>48287</t>
  </si>
  <si>
    <t>48289</t>
  </si>
  <si>
    <t>48291</t>
  </si>
  <si>
    <t>48293</t>
  </si>
  <si>
    <t>Lipscomb County</t>
  </si>
  <si>
    <t>48295</t>
  </si>
  <si>
    <t>Live Oak County</t>
  </si>
  <si>
    <t>48297</t>
  </si>
  <si>
    <t>Llano County</t>
  </si>
  <si>
    <t>48299</t>
  </si>
  <si>
    <t>Loving County</t>
  </si>
  <si>
    <t>48301</t>
  </si>
  <si>
    <t>Lubbock County</t>
  </si>
  <si>
    <t>48303</t>
  </si>
  <si>
    <t>Lynn County</t>
  </si>
  <si>
    <t>48305</t>
  </si>
  <si>
    <t>McCulloch County</t>
  </si>
  <si>
    <t>48307</t>
  </si>
  <si>
    <t>McLennan County</t>
  </si>
  <si>
    <t>48309</t>
  </si>
  <si>
    <t>McMullen County</t>
  </si>
  <si>
    <t>48311</t>
  </si>
  <si>
    <t>48313</t>
  </si>
  <si>
    <t>48315</t>
  </si>
  <si>
    <t>48317</t>
  </si>
  <si>
    <t>33260</t>
  </si>
  <si>
    <t>Midland, TX</t>
  </si>
  <si>
    <t>48319</t>
  </si>
  <si>
    <t>Matagorda County</t>
  </si>
  <si>
    <t>48321</t>
  </si>
  <si>
    <t>13060</t>
  </si>
  <si>
    <t>Bay City, TX</t>
  </si>
  <si>
    <t>Maverick County</t>
  </si>
  <si>
    <t>48323</t>
  </si>
  <si>
    <t>20580</t>
  </si>
  <si>
    <t>Eagle Pass, TX</t>
  </si>
  <si>
    <t>48325</t>
  </si>
  <si>
    <t>48327</t>
  </si>
  <si>
    <t>48329</t>
  </si>
  <si>
    <t>Milam County</t>
  </si>
  <si>
    <t>48331</t>
  </si>
  <si>
    <t>48333</t>
  </si>
  <si>
    <t>48335</t>
  </si>
  <si>
    <t>Montague County</t>
  </si>
  <si>
    <t>48337</t>
  </si>
  <si>
    <t>48339</t>
  </si>
  <si>
    <t>48341</t>
  </si>
  <si>
    <t>20300</t>
  </si>
  <si>
    <t>Dumas, TX</t>
  </si>
  <si>
    <t>48343</t>
  </si>
  <si>
    <t>Motley County</t>
  </si>
  <si>
    <t>48345</t>
  </si>
  <si>
    <t>Nacogdoches County</t>
  </si>
  <si>
    <t>48347</t>
  </si>
  <si>
    <t>34860</t>
  </si>
  <si>
    <t>Nacogdoches, TX</t>
  </si>
  <si>
    <t>Navarro County</t>
  </si>
  <si>
    <t>48349</t>
  </si>
  <si>
    <t>18620</t>
  </si>
  <si>
    <t>Corsicana, TX</t>
  </si>
  <si>
    <t>48351</t>
  </si>
  <si>
    <t>Nolan County</t>
  </si>
  <si>
    <t>48353</t>
  </si>
  <si>
    <t>45020</t>
  </si>
  <si>
    <t>Sweetwater, TX</t>
  </si>
  <si>
    <t>Nueces County</t>
  </si>
  <si>
    <t>48355</t>
  </si>
  <si>
    <t>Ochiltree County</t>
  </si>
  <si>
    <t>48357</t>
  </si>
  <si>
    <t>48359</t>
  </si>
  <si>
    <t>48361</t>
  </si>
  <si>
    <t>Palo Pinto County</t>
  </si>
  <si>
    <t>48363</t>
  </si>
  <si>
    <t>33420</t>
  </si>
  <si>
    <t>Mineral Wells, TX</t>
  </si>
  <si>
    <t>48365</t>
  </si>
  <si>
    <t>Parker County</t>
  </si>
  <si>
    <t>48367</t>
  </si>
  <si>
    <t>Parmer County</t>
  </si>
  <si>
    <t>48369</t>
  </si>
  <si>
    <t>Pecos County</t>
  </si>
  <si>
    <t>48371</t>
  </si>
  <si>
    <t>48373</t>
  </si>
  <si>
    <t>48375</t>
  </si>
  <si>
    <t>Presidio County</t>
  </si>
  <si>
    <t>48377</t>
  </si>
  <si>
    <t>Rains County</t>
  </si>
  <si>
    <t>48379</t>
  </si>
  <si>
    <t>Randall County</t>
  </si>
  <si>
    <t>48381</t>
  </si>
  <si>
    <t>Reagan County</t>
  </si>
  <si>
    <t>48383</t>
  </si>
  <si>
    <t>Real County</t>
  </si>
  <si>
    <t>48385</t>
  </si>
  <si>
    <t>Red River County</t>
  </si>
  <si>
    <t>48387</t>
  </si>
  <si>
    <t>Reeves County</t>
  </si>
  <si>
    <t>48389</t>
  </si>
  <si>
    <t>37780</t>
  </si>
  <si>
    <t>Pecos, TX</t>
  </si>
  <si>
    <t>Refugio County</t>
  </si>
  <si>
    <t>48391</t>
  </si>
  <si>
    <t>48393</t>
  </si>
  <si>
    <t>48395</t>
  </si>
  <si>
    <t>Rockwall County</t>
  </si>
  <si>
    <t>48397</t>
  </si>
  <si>
    <t>Runnels County</t>
  </si>
  <si>
    <t>48399</t>
  </si>
  <si>
    <t>Rusk County</t>
  </si>
  <si>
    <t>48401</t>
  </si>
  <si>
    <t>Sabine County</t>
  </si>
  <si>
    <t>48403</t>
  </si>
  <si>
    <t>San Augustine County</t>
  </si>
  <si>
    <t>48405</t>
  </si>
  <si>
    <t>San Jacinto County</t>
  </si>
  <si>
    <t>48407</t>
  </si>
  <si>
    <t>San Patricio County</t>
  </si>
  <si>
    <t>48409</t>
  </si>
  <si>
    <t>San Saba County</t>
  </si>
  <si>
    <t>48411</t>
  </si>
  <si>
    <t>Schleicher County</t>
  </si>
  <si>
    <t>48413</t>
  </si>
  <si>
    <t>Scurry County</t>
  </si>
  <si>
    <t>48415</t>
  </si>
  <si>
    <t>43660</t>
  </si>
  <si>
    <t>Snyder, TX</t>
  </si>
  <si>
    <t>Shackelford County</t>
  </si>
  <si>
    <t>48417</t>
  </si>
  <si>
    <t>48419</t>
  </si>
  <si>
    <t>48421</t>
  </si>
  <si>
    <t>48423</t>
  </si>
  <si>
    <t>46340</t>
  </si>
  <si>
    <t>Tyler, TX</t>
  </si>
  <si>
    <t>Somervell County</t>
  </si>
  <si>
    <t>48425</t>
  </si>
  <si>
    <t>Starr County</t>
  </si>
  <si>
    <t>48427</t>
  </si>
  <si>
    <t>40100</t>
  </si>
  <si>
    <t>Rio Grande City, TX</t>
  </si>
  <si>
    <t>48429</t>
  </si>
  <si>
    <t>Sterling County</t>
  </si>
  <si>
    <t>48431</t>
  </si>
  <si>
    <t>Stonewall County</t>
  </si>
  <si>
    <t>48433</t>
  </si>
  <si>
    <t>Sutton County</t>
  </si>
  <si>
    <t>48435</t>
  </si>
  <si>
    <t>Swisher County</t>
  </si>
  <si>
    <t>48437</t>
  </si>
  <si>
    <t>Tarrant County</t>
  </si>
  <si>
    <t>48439</t>
  </si>
  <si>
    <t>48441</t>
  </si>
  <si>
    <t>48443</t>
  </si>
  <si>
    <t>Terry County</t>
  </si>
  <si>
    <t>48445</t>
  </si>
  <si>
    <t>Throckmorton County</t>
  </si>
  <si>
    <t>48447</t>
  </si>
  <si>
    <t>Titus County</t>
  </si>
  <si>
    <t>48449</t>
  </si>
  <si>
    <t>34420</t>
  </si>
  <si>
    <t>Mount Pleasant, TX</t>
  </si>
  <si>
    <t>Tom Green County</t>
  </si>
  <si>
    <t>48451</t>
  </si>
  <si>
    <t>Travis County</t>
  </si>
  <si>
    <t>48453</t>
  </si>
  <si>
    <t>48455</t>
  </si>
  <si>
    <t>26660</t>
  </si>
  <si>
    <t>Huntsville, TX</t>
  </si>
  <si>
    <t>Tyler County</t>
  </si>
  <si>
    <t>48457</t>
  </si>
  <si>
    <t>Upshur County</t>
  </si>
  <si>
    <t>48459</t>
  </si>
  <si>
    <t>Upton County</t>
  </si>
  <si>
    <t>48461</t>
  </si>
  <si>
    <t>Uvalde County</t>
  </si>
  <si>
    <t>48463</t>
  </si>
  <si>
    <t>46620</t>
  </si>
  <si>
    <t>Uvalde, TX</t>
  </si>
  <si>
    <t>Val Verde County</t>
  </si>
  <si>
    <t>48465</t>
  </si>
  <si>
    <t>19620</t>
  </si>
  <si>
    <t>Del Rio, TX</t>
  </si>
  <si>
    <t>Van Zandt County</t>
  </si>
  <si>
    <t>48467</t>
  </si>
  <si>
    <t>Victoria County</t>
  </si>
  <si>
    <t>48469</t>
  </si>
  <si>
    <t>48471</t>
  </si>
  <si>
    <t>Waller County</t>
  </si>
  <si>
    <t>48473</t>
  </si>
  <si>
    <t>48475</t>
  </si>
  <si>
    <t>48477</t>
  </si>
  <si>
    <t>14780</t>
  </si>
  <si>
    <t>Brenham, TX</t>
  </si>
  <si>
    <t>Webb County</t>
  </si>
  <si>
    <t>48479</t>
  </si>
  <si>
    <t>29700</t>
  </si>
  <si>
    <t>Laredo, TX</t>
  </si>
  <si>
    <t>Wharton County</t>
  </si>
  <si>
    <t>48481</t>
  </si>
  <si>
    <t>20900</t>
  </si>
  <si>
    <t>El Campo, TX</t>
  </si>
  <si>
    <t>48483</t>
  </si>
  <si>
    <t>48485</t>
  </si>
  <si>
    <t>Wilbarger County</t>
  </si>
  <si>
    <t>48487</t>
  </si>
  <si>
    <t>46900</t>
  </si>
  <si>
    <t>Vernon, TX</t>
  </si>
  <si>
    <t>Willacy County</t>
  </si>
  <si>
    <t>48489</t>
  </si>
  <si>
    <t>39700</t>
  </si>
  <si>
    <t>Raymondville, TX</t>
  </si>
  <si>
    <t>48491</t>
  </si>
  <si>
    <t>48493</t>
  </si>
  <si>
    <t>Winkler County</t>
  </si>
  <si>
    <t>48495</t>
  </si>
  <si>
    <t>Wise County</t>
  </si>
  <si>
    <t>48497</t>
  </si>
  <si>
    <t>48499</t>
  </si>
  <si>
    <t>Yoakum County</t>
  </si>
  <si>
    <t>48501</t>
  </si>
  <si>
    <t>Young County</t>
  </si>
  <si>
    <t>48503</t>
  </si>
  <si>
    <t>Zapata County</t>
  </si>
  <si>
    <t>48505</t>
  </si>
  <si>
    <t>49820</t>
  </si>
  <si>
    <t>Zapata, TX</t>
  </si>
  <si>
    <t>Zavala County</t>
  </si>
  <si>
    <t>48507</t>
  </si>
  <si>
    <t>UT</t>
  </si>
  <si>
    <t>49001</t>
  </si>
  <si>
    <t>Box Elder County</t>
  </si>
  <si>
    <t>49003</t>
  </si>
  <si>
    <t>36260</t>
  </si>
  <si>
    <t>482</t>
  </si>
  <si>
    <t>Ogden-Clearfield, UT</t>
  </si>
  <si>
    <t>Salt Lake City-Provo-Orem, UT</t>
  </si>
  <si>
    <t>Cache County</t>
  </si>
  <si>
    <t>49005</t>
  </si>
  <si>
    <t>49007</t>
  </si>
  <si>
    <t>39220</t>
  </si>
  <si>
    <t>Price, UT</t>
  </si>
  <si>
    <t>Daggett County</t>
  </si>
  <si>
    <t>49009</t>
  </si>
  <si>
    <t>49011</t>
  </si>
  <si>
    <t>Duchesne County</t>
  </si>
  <si>
    <t>49013</t>
  </si>
  <si>
    <t>Emery County</t>
  </si>
  <si>
    <t>49015</t>
  </si>
  <si>
    <t>49017</t>
  </si>
  <si>
    <t>49019</t>
  </si>
  <si>
    <t>49021</t>
  </si>
  <si>
    <t>16260</t>
  </si>
  <si>
    <t>Cedar City, UT</t>
  </si>
  <si>
    <t>Juab County</t>
  </si>
  <si>
    <t>49023</t>
  </si>
  <si>
    <t>39340</t>
  </si>
  <si>
    <t>Provo-Orem, UT</t>
  </si>
  <si>
    <t>49025</t>
  </si>
  <si>
    <t>Millard County</t>
  </si>
  <si>
    <t>49027</t>
  </si>
  <si>
    <t>49029</t>
  </si>
  <si>
    <t>Piute County</t>
  </si>
  <si>
    <t>49031</t>
  </si>
  <si>
    <t>Rich County</t>
  </si>
  <si>
    <t>49033</t>
  </si>
  <si>
    <t>Salt Lake County</t>
  </si>
  <si>
    <t>49035</t>
  </si>
  <si>
    <t>41620</t>
  </si>
  <si>
    <t>Salt Lake City, UT</t>
  </si>
  <si>
    <t>49037</t>
  </si>
  <si>
    <t>Sanpete County</t>
  </si>
  <si>
    <t>49039</t>
  </si>
  <si>
    <t>49041</t>
  </si>
  <si>
    <t>49043</t>
  </si>
  <si>
    <t>44920</t>
  </si>
  <si>
    <t>Summit Park, UT</t>
  </si>
  <si>
    <t>Tooele County</t>
  </si>
  <si>
    <t>49045</t>
  </si>
  <si>
    <t>Uintah County</t>
  </si>
  <si>
    <t>49047</t>
  </si>
  <si>
    <t>46860</t>
  </si>
  <si>
    <t>Vernal, UT</t>
  </si>
  <si>
    <t>Utah County</t>
  </si>
  <si>
    <t>49049</t>
  </si>
  <si>
    <t>Wasatch County</t>
  </si>
  <si>
    <t>49051</t>
  </si>
  <si>
    <t>25720</t>
  </si>
  <si>
    <t>Heber, UT</t>
  </si>
  <si>
    <t>49053</t>
  </si>
  <si>
    <t>41100</t>
  </si>
  <si>
    <t>St. George, UT</t>
  </si>
  <si>
    <t>49055</t>
  </si>
  <si>
    <t>Weber County</t>
  </si>
  <si>
    <t>49057</t>
  </si>
  <si>
    <t>VT</t>
  </si>
  <si>
    <t>Addison County</t>
  </si>
  <si>
    <t>50001</t>
  </si>
  <si>
    <t>Bennington County</t>
  </si>
  <si>
    <t>50003</t>
  </si>
  <si>
    <t>13540</t>
  </si>
  <si>
    <t>Bennington, VT</t>
  </si>
  <si>
    <t>Caledonia County</t>
  </si>
  <si>
    <t>50005</t>
  </si>
  <si>
    <t>Chittenden County</t>
  </si>
  <si>
    <t>50007</t>
  </si>
  <si>
    <t>15540</t>
  </si>
  <si>
    <t>Burlington-South Burlington, VT</t>
  </si>
  <si>
    <t>50009</t>
  </si>
  <si>
    <t>50011</t>
  </si>
  <si>
    <t>Grand Isle County</t>
  </si>
  <si>
    <t>50013</t>
  </si>
  <si>
    <t>Lamoille County</t>
  </si>
  <si>
    <t>50015</t>
  </si>
  <si>
    <t>50017</t>
  </si>
  <si>
    <t>50019</t>
  </si>
  <si>
    <t>Rutland County</t>
  </si>
  <si>
    <t>50021</t>
  </si>
  <si>
    <t>40860</t>
  </si>
  <si>
    <t>Rutland, VT</t>
  </si>
  <si>
    <t>50023</t>
  </si>
  <si>
    <t>12740</t>
  </si>
  <si>
    <t>Barre, VT</t>
  </si>
  <si>
    <t>50025</t>
  </si>
  <si>
    <t>Windsor County</t>
  </si>
  <si>
    <t>50027</t>
  </si>
  <si>
    <t>VA</t>
  </si>
  <si>
    <t>Accomack County</t>
  </si>
  <si>
    <t>51001</t>
  </si>
  <si>
    <t>Albemarle County</t>
  </si>
  <si>
    <t>51003</t>
  </si>
  <si>
    <t>16820</t>
  </si>
  <si>
    <t>Charlottesville, VA</t>
  </si>
  <si>
    <t>51005</t>
  </si>
  <si>
    <t>Amelia County</t>
  </si>
  <si>
    <t>51007</t>
  </si>
  <si>
    <t>40060</t>
  </si>
  <si>
    <t>Richmond, VA</t>
  </si>
  <si>
    <t>Amherst County</t>
  </si>
  <si>
    <t>51009</t>
  </si>
  <si>
    <t>31340</t>
  </si>
  <si>
    <t>Lynchburg, VA</t>
  </si>
  <si>
    <t>Appomattox County</t>
  </si>
  <si>
    <t>51011</t>
  </si>
  <si>
    <t>Arlington County</t>
  </si>
  <si>
    <t>51013</t>
  </si>
  <si>
    <t>Augusta County</t>
  </si>
  <si>
    <t>51015</t>
  </si>
  <si>
    <t>44420</t>
  </si>
  <si>
    <t>Staunton-Waynesboro, VA</t>
  </si>
  <si>
    <t>Harrisonburg-Staunton-Waynesboro, VA</t>
  </si>
  <si>
    <t>51017</t>
  </si>
  <si>
    <t>51019</t>
  </si>
  <si>
    <t>Bland County</t>
  </si>
  <si>
    <t>51021</t>
  </si>
  <si>
    <t>Botetourt County</t>
  </si>
  <si>
    <t>51023</t>
  </si>
  <si>
    <t>40220</t>
  </si>
  <si>
    <t>Roanoke, VA</t>
  </si>
  <si>
    <t>51025</t>
  </si>
  <si>
    <t>51027</t>
  </si>
  <si>
    <t>Buckingham County</t>
  </si>
  <si>
    <t>51029</t>
  </si>
  <si>
    <t>51031</t>
  </si>
  <si>
    <t>51033</t>
  </si>
  <si>
    <t>51035</t>
  </si>
  <si>
    <t>Charles City County</t>
  </si>
  <si>
    <t>51036</t>
  </si>
  <si>
    <t>51037</t>
  </si>
  <si>
    <t>51041</t>
  </si>
  <si>
    <t>51043</t>
  </si>
  <si>
    <t>51045</t>
  </si>
  <si>
    <t>Culpeper County</t>
  </si>
  <si>
    <t>51047</t>
  </si>
  <si>
    <t>51049</t>
  </si>
  <si>
    <t>Dickenson County</t>
  </si>
  <si>
    <t>51051</t>
  </si>
  <si>
    <t>13720</t>
  </si>
  <si>
    <t>Big Stone Gap, VA</t>
  </si>
  <si>
    <t>Dinwiddie County</t>
  </si>
  <si>
    <t>51053</t>
  </si>
  <si>
    <t>51057</t>
  </si>
  <si>
    <t>Fairfax County</t>
  </si>
  <si>
    <t>51059</t>
  </si>
  <si>
    <t>Fauquier County</t>
  </si>
  <si>
    <t>51061</t>
  </si>
  <si>
    <t>51063</t>
  </si>
  <si>
    <t>13980</t>
  </si>
  <si>
    <t>Blacksburg-Christiansburg-Radford, VA</t>
  </si>
  <si>
    <t>Fluvanna County</t>
  </si>
  <si>
    <t>51065</t>
  </si>
  <si>
    <t>51067</t>
  </si>
  <si>
    <t>51069</t>
  </si>
  <si>
    <t>49020</t>
  </si>
  <si>
    <t>Winchester, VA-WV</t>
  </si>
  <si>
    <t>51071</t>
  </si>
  <si>
    <t>51073</t>
  </si>
  <si>
    <t>Goochland County</t>
  </si>
  <si>
    <t>51075</t>
  </si>
  <si>
    <t>51077</t>
  </si>
  <si>
    <t>51079</t>
  </si>
  <si>
    <t>Greensville County</t>
  </si>
  <si>
    <t>51081</t>
  </si>
  <si>
    <t>51083</t>
  </si>
  <si>
    <t>Hanover County</t>
  </si>
  <si>
    <t>51085</t>
  </si>
  <si>
    <t>Henrico County</t>
  </si>
  <si>
    <t>51087</t>
  </si>
  <si>
    <t>51089</t>
  </si>
  <si>
    <t>32300</t>
  </si>
  <si>
    <t>Martinsville, VA</t>
  </si>
  <si>
    <t>51091</t>
  </si>
  <si>
    <t>Isle of Wight County</t>
  </si>
  <si>
    <t>51093</t>
  </si>
  <si>
    <t>James City County</t>
  </si>
  <si>
    <t>51095</t>
  </si>
  <si>
    <t>King and Queen County</t>
  </si>
  <si>
    <t>51097</t>
  </si>
  <si>
    <t>King George County</t>
  </si>
  <si>
    <t>51099</t>
  </si>
  <si>
    <t>King William County</t>
  </si>
  <si>
    <t>51101</t>
  </si>
  <si>
    <t>51103</t>
  </si>
  <si>
    <t>51105</t>
  </si>
  <si>
    <t>Loudoun County</t>
  </si>
  <si>
    <t>51107</t>
  </si>
  <si>
    <t>51109</t>
  </si>
  <si>
    <t>Lunenburg County</t>
  </si>
  <si>
    <t>51111</t>
  </si>
  <si>
    <t>51113</t>
  </si>
  <si>
    <t>Mathews County</t>
  </si>
  <si>
    <t>51115</t>
  </si>
  <si>
    <t>51117</t>
  </si>
  <si>
    <t>51119</t>
  </si>
  <si>
    <t>51121</t>
  </si>
  <si>
    <t>51125</t>
  </si>
  <si>
    <t>New Kent County</t>
  </si>
  <si>
    <t>51127</t>
  </si>
  <si>
    <t>51131</t>
  </si>
  <si>
    <t>51133</t>
  </si>
  <si>
    <t>Nottoway County</t>
  </si>
  <si>
    <t>51135</t>
  </si>
  <si>
    <t>51137</t>
  </si>
  <si>
    <t>51139</t>
  </si>
  <si>
    <t>Patrick County</t>
  </si>
  <si>
    <t>51141</t>
  </si>
  <si>
    <t>Pittsylvania County</t>
  </si>
  <si>
    <t>51143</t>
  </si>
  <si>
    <t>19260</t>
  </si>
  <si>
    <t>Danville, VA</t>
  </si>
  <si>
    <t>Powhatan County</t>
  </si>
  <si>
    <t>51145</t>
  </si>
  <si>
    <t>Prince Edward County</t>
  </si>
  <si>
    <t>51147</t>
  </si>
  <si>
    <t>Prince George County</t>
  </si>
  <si>
    <t>51149</t>
  </si>
  <si>
    <t>Prince William County</t>
  </si>
  <si>
    <t>51153</t>
  </si>
  <si>
    <t>51155</t>
  </si>
  <si>
    <t>Rappahannock County</t>
  </si>
  <si>
    <t>51157</t>
  </si>
  <si>
    <t>51159</t>
  </si>
  <si>
    <t>Roanoke County</t>
  </si>
  <si>
    <t>51161</t>
  </si>
  <si>
    <t>Rockbridge County</t>
  </si>
  <si>
    <t>51163</t>
  </si>
  <si>
    <t>51165</t>
  </si>
  <si>
    <t>25500</t>
  </si>
  <si>
    <t>Harrisonburg, VA</t>
  </si>
  <si>
    <t>51167</t>
  </si>
  <si>
    <t>51169</t>
  </si>
  <si>
    <t>Shenandoah County</t>
  </si>
  <si>
    <t>51171</t>
  </si>
  <si>
    <t>Smyth County</t>
  </si>
  <si>
    <t>51173</t>
  </si>
  <si>
    <t>Southampton County</t>
  </si>
  <si>
    <t>51175</t>
  </si>
  <si>
    <t>Spotsylvania County</t>
  </si>
  <si>
    <t>51177</t>
  </si>
  <si>
    <t>51179</t>
  </si>
  <si>
    <t>51181</t>
  </si>
  <si>
    <t>51183</t>
  </si>
  <si>
    <t>51185</t>
  </si>
  <si>
    <t>14140</t>
  </si>
  <si>
    <t>Bluefield, WV-VA</t>
  </si>
  <si>
    <t>51187</t>
  </si>
  <si>
    <t>51191</t>
  </si>
  <si>
    <t>51193</t>
  </si>
  <si>
    <t>51195</t>
  </si>
  <si>
    <t>Wythe County</t>
  </si>
  <si>
    <t>51197</t>
  </si>
  <si>
    <t>51199</t>
  </si>
  <si>
    <t>Alexandria city</t>
  </si>
  <si>
    <t>51510</t>
  </si>
  <si>
    <t>Bristol city</t>
  </si>
  <si>
    <t>51520</t>
  </si>
  <si>
    <t>Buena Vista city</t>
  </si>
  <si>
    <t>51530</t>
  </si>
  <si>
    <t>Charlottesville city</t>
  </si>
  <si>
    <t>51540</t>
  </si>
  <si>
    <t>Chesapeake city</t>
  </si>
  <si>
    <t>51550</t>
  </si>
  <si>
    <t>Colonial Heights city</t>
  </si>
  <si>
    <t>51570</t>
  </si>
  <si>
    <t>Covington city</t>
  </si>
  <si>
    <t>51580</t>
  </si>
  <si>
    <t>Danville city</t>
  </si>
  <si>
    <t>51590</t>
  </si>
  <si>
    <t>Emporia city</t>
  </si>
  <si>
    <t>51595</t>
  </si>
  <si>
    <t>Fairfax city</t>
  </si>
  <si>
    <t>51600</t>
  </si>
  <si>
    <t>Falls Church city</t>
  </si>
  <si>
    <t>51610</t>
  </si>
  <si>
    <t>Franklin city</t>
  </si>
  <si>
    <t>51620</t>
  </si>
  <si>
    <t>Fredericksburg city</t>
  </si>
  <si>
    <t>51630</t>
  </si>
  <si>
    <t>Galax city</t>
  </si>
  <si>
    <t>51640</t>
  </si>
  <si>
    <t>Hampton city</t>
  </si>
  <si>
    <t>51650</t>
  </si>
  <si>
    <t>Harrisonburg city</t>
  </si>
  <si>
    <t>51660</t>
  </si>
  <si>
    <t>Hopewell city</t>
  </si>
  <si>
    <t>51670</t>
  </si>
  <si>
    <t>Lexington city</t>
  </si>
  <si>
    <t>51678</t>
  </si>
  <si>
    <t>Lynchburg city</t>
  </si>
  <si>
    <t>51680</t>
  </si>
  <si>
    <t>Manassas city</t>
  </si>
  <si>
    <t>51683</t>
  </si>
  <si>
    <t>Manassas Park city</t>
  </si>
  <si>
    <t>51685</t>
  </si>
  <si>
    <t>Martinsville city</t>
  </si>
  <si>
    <t>51690</t>
  </si>
  <si>
    <t>Newport News city</t>
  </si>
  <si>
    <t>51700</t>
  </si>
  <si>
    <t>Norfolk city</t>
  </si>
  <si>
    <t>51710</t>
  </si>
  <si>
    <t>Norton city</t>
  </si>
  <si>
    <t>51720</t>
  </si>
  <si>
    <t>Petersburg city</t>
  </si>
  <si>
    <t>51730</t>
  </si>
  <si>
    <t>Poquoson city</t>
  </si>
  <si>
    <t>51735</t>
  </si>
  <si>
    <t>Portsmouth city</t>
  </si>
  <si>
    <t>51740</t>
  </si>
  <si>
    <t>Radford city</t>
  </si>
  <si>
    <t>51750</t>
  </si>
  <si>
    <t>Richmond city</t>
  </si>
  <si>
    <t>51760</t>
  </si>
  <si>
    <t>Roanoke city</t>
  </si>
  <si>
    <t>51770</t>
  </si>
  <si>
    <t>Salem city</t>
  </si>
  <si>
    <t>51775</t>
  </si>
  <si>
    <t>Staunton city</t>
  </si>
  <si>
    <t>51790</t>
  </si>
  <si>
    <t>Suffolk city</t>
  </si>
  <si>
    <t>51800</t>
  </si>
  <si>
    <t>Virginia Beach city</t>
  </si>
  <si>
    <t>51810</t>
  </si>
  <si>
    <t>Waynesboro city</t>
  </si>
  <si>
    <t>51820</t>
  </si>
  <si>
    <t>Williamsburg city</t>
  </si>
  <si>
    <t>51830</t>
  </si>
  <si>
    <t>Winchester city</t>
  </si>
  <si>
    <t>51840</t>
  </si>
  <si>
    <t>WA</t>
  </si>
  <si>
    <t>53001</t>
  </si>
  <si>
    <t>36830</t>
  </si>
  <si>
    <t>Othello, WA</t>
  </si>
  <si>
    <t>Moses Lake-Othello, WA</t>
  </si>
  <si>
    <t>Asotin County</t>
  </si>
  <si>
    <t>53003</t>
  </si>
  <si>
    <t>53005</t>
  </si>
  <si>
    <t>28420</t>
  </si>
  <si>
    <t>Kennewick-Richland, WA</t>
  </si>
  <si>
    <t>Chelan County</t>
  </si>
  <si>
    <t>53007</t>
  </si>
  <si>
    <t>48300</t>
  </si>
  <si>
    <t>Wenatchee, WA</t>
  </si>
  <si>
    <t>Clallam County</t>
  </si>
  <si>
    <t>53009</t>
  </si>
  <si>
    <t>38820</t>
  </si>
  <si>
    <t>Port Angeles, WA</t>
  </si>
  <si>
    <t>53011</t>
  </si>
  <si>
    <t>53013</t>
  </si>
  <si>
    <t>47460</t>
  </si>
  <si>
    <t>Walla Walla, WA</t>
  </si>
  <si>
    <t>Cowlitz County</t>
  </si>
  <si>
    <t>53015</t>
  </si>
  <si>
    <t>31020</t>
  </si>
  <si>
    <t>Longview, WA</t>
  </si>
  <si>
    <t>53017</t>
  </si>
  <si>
    <t>Ferry County</t>
  </si>
  <si>
    <t>53019</t>
  </si>
  <si>
    <t>53021</t>
  </si>
  <si>
    <t>53023</t>
  </si>
  <si>
    <t>53025</t>
  </si>
  <si>
    <t>34180</t>
  </si>
  <si>
    <t>Moses Lake, WA</t>
  </si>
  <si>
    <t>Grays Harbor County</t>
  </si>
  <si>
    <t>53027</t>
  </si>
  <si>
    <t>10140</t>
  </si>
  <si>
    <t>Aberdeen, WA</t>
  </si>
  <si>
    <t>Island County</t>
  </si>
  <si>
    <t>53029</t>
  </si>
  <si>
    <t>36020</t>
  </si>
  <si>
    <t>500</t>
  </si>
  <si>
    <t>Oak Harbor, WA</t>
  </si>
  <si>
    <t>Seattle-Tacoma, WA</t>
  </si>
  <si>
    <t>53031</t>
  </si>
  <si>
    <t>53033</t>
  </si>
  <si>
    <t>42660</t>
  </si>
  <si>
    <t>Seattle-Tacoma-Bellevue, WA</t>
  </si>
  <si>
    <t>Seattle-Bellevue-Everett, WA</t>
  </si>
  <si>
    <t>42644</t>
  </si>
  <si>
    <t>Kitsap County</t>
  </si>
  <si>
    <t>53035</t>
  </si>
  <si>
    <t>14740</t>
  </si>
  <si>
    <t>Bremerton-Silverdale, WA</t>
  </si>
  <si>
    <t>Kittitas County</t>
  </si>
  <si>
    <t>53037</t>
  </si>
  <si>
    <t>21260</t>
  </si>
  <si>
    <t>Ellensburg, WA</t>
  </si>
  <si>
    <t>Klickitat County</t>
  </si>
  <si>
    <t>53039</t>
  </si>
  <si>
    <t>53041</t>
  </si>
  <si>
    <t>16500</t>
  </si>
  <si>
    <t>Centralia, WA</t>
  </si>
  <si>
    <t>53043</t>
  </si>
  <si>
    <t>53045</t>
  </si>
  <si>
    <t>43220</t>
  </si>
  <si>
    <t>Shelton, WA</t>
  </si>
  <si>
    <t>Okanogan County</t>
  </si>
  <si>
    <t>53047</t>
  </si>
  <si>
    <t>Pacific County</t>
  </si>
  <si>
    <t>53049</t>
  </si>
  <si>
    <t>Pend Oreille County</t>
  </si>
  <si>
    <t>53051</t>
  </si>
  <si>
    <t>44060</t>
  </si>
  <si>
    <t>Spokane-Spokane Valley, WA</t>
  </si>
  <si>
    <t>53053</t>
  </si>
  <si>
    <t>Tacoma-Lakewood, WA</t>
  </si>
  <si>
    <t>45104</t>
  </si>
  <si>
    <t>53055</t>
  </si>
  <si>
    <t>Skagit County</t>
  </si>
  <si>
    <t>53057</t>
  </si>
  <si>
    <t>34580</t>
  </si>
  <si>
    <t>Mount Vernon-Anacortes, WA</t>
  </si>
  <si>
    <t>Skamania County</t>
  </si>
  <si>
    <t>53059</t>
  </si>
  <si>
    <t>Snohomish County</t>
  </si>
  <si>
    <t>53061</t>
  </si>
  <si>
    <t>Spokane County</t>
  </si>
  <si>
    <t>53063</t>
  </si>
  <si>
    <t>53065</t>
  </si>
  <si>
    <t>53067</t>
  </si>
  <si>
    <t>36500</t>
  </si>
  <si>
    <t>Olympia-Tumwater, WA</t>
  </si>
  <si>
    <t>Wahkiakum County</t>
  </si>
  <si>
    <t>53069</t>
  </si>
  <si>
    <t>Walla Walla County</t>
  </si>
  <si>
    <t>53071</t>
  </si>
  <si>
    <t>Whatcom County</t>
  </si>
  <si>
    <t>53073</t>
  </si>
  <si>
    <t>13380</t>
  </si>
  <si>
    <t>Bellingham, WA</t>
  </si>
  <si>
    <t>Whitman County</t>
  </si>
  <si>
    <t>53075</t>
  </si>
  <si>
    <t>39420</t>
  </si>
  <si>
    <t>Pullman, WA</t>
  </si>
  <si>
    <t>Yakima County</t>
  </si>
  <si>
    <t>53077</t>
  </si>
  <si>
    <t>49420</t>
  </si>
  <si>
    <t>Yakima, WA</t>
  </si>
  <si>
    <t>WV</t>
  </si>
  <si>
    <t>54001</t>
  </si>
  <si>
    <t>54003</t>
  </si>
  <si>
    <t>54005</t>
  </si>
  <si>
    <t>16620</t>
  </si>
  <si>
    <t>Charleston, WV</t>
  </si>
  <si>
    <t>Braxton County</t>
  </si>
  <si>
    <t>54007</t>
  </si>
  <si>
    <t>Brooke County</t>
  </si>
  <si>
    <t>54009</t>
  </si>
  <si>
    <t>Cabell County</t>
  </si>
  <si>
    <t>54011</t>
  </si>
  <si>
    <t>54013</t>
  </si>
  <si>
    <t>54015</t>
  </si>
  <si>
    <t>Doddridge County</t>
  </si>
  <si>
    <t>54017</t>
  </si>
  <si>
    <t>17220</t>
  </si>
  <si>
    <t>Clarksburg, WV</t>
  </si>
  <si>
    <t>54019</t>
  </si>
  <si>
    <t>13220</t>
  </si>
  <si>
    <t>Beckley, WV</t>
  </si>
  <si>
    <t>54021</t>
  </si>
  <si>
    <t>54023</t>
  </si>
  <si>
    <t>Greenbrier County</t>
  </si>
  <si>
    <t>54025</t>
  </si>
  <si>
    <t>54027</t>
  </si>
  <si>
    <t>54029</t>
  </si>
  <si>
    <t>Hardy County</t>
  </si>
  <si>
    <t>54031</t>
  </si>
  <si>
    <t>54033</t>
  </si>
  <si>
    <t>54035</t>
  </si>
  <si>
    <t>54037</t>
  </si>
  <si>
    <t>Kanawha County</t>
  </si>
  <si>
    <t>54039</t>
  </si>
  <si>
    <t>54041</t>
  </si>
  <si>
    <t>54043</t>
  </si>
  <si>
    <t>54045</t>
  </si>
  <si>
    <t>30880</t>
  </si>
  <si>
    <t>Logan, WV</t>
  </si>
  <si>
    <t>54047</t>
  </si>
  <si>
    <t>54049</t>
  </si>
  <si>
    <t>21900</t>
  </si>
  <si>
    <t>390</t>
  </si>
  <si>
    <t>Fairmont, WV</t>
  </si>
  <si>
    <t>Morgantown-Fairmont, WV</t>
  </si>
  <si>
    <t>54051</t>
  </si>
  <si>
    <t>54053</t>
  </si>
  <si>
    <t>54055</t>
  </si>
  <si>
    <t>54057</t>
  </si>
  <si>
    <t>Mingo County</t>
  </si>
  <si>
    <t>54059</t>
  </si>
  <si>
    <t>Monongalia County</t>
  </si>
  <si>
    <t>54061</t>
  </si>
  <si>
    <t>34060</t>
  </si>
  <si>
    <t>Morgantown, WV</t>
  </si>
  <si>
    <t>54063</t>
  </si>
  <si>
    <t>54065</t>
  </si>
  <si>
    <t>54067</t>
  </si>
  <si>
    <t>54069</t>
  </si>
  <si>
    <t>54071</t>
  </si>
  <si>
    <t>Pleasants County</t>
  </si>
  <si>
    <t>54073</t>
  </si>
  <si>
    <t>54075</t>
  </si>
  <si>
    <t>Preston County</t>
  </si>
  <si>
    <t>54077</t>
  </si>
  <si>
    <t>54079</t>
  </si>
  <si>
    <t>Raleigh County</t>
  </si>
  <si>
    <t>54081</t>
  </si>
  <si>
    <t>54083</t>
  </si>
  <si>
    <t>21180</t>
  </si>
  <si>
    <t>Elkins, WV</t>
  </si>
  <si>
    <t>Ritchie County</t>
  </si>
  <si>
    <t>54085</t>
  </si>
  <si>
    <t>54087</t>
  </si>
  <si>
    <t>Summers County</t>
  </si>
  <si>
    <t>54089</t>
  </si>
  <si>
    <t>54091</t>
  </si>
  <si>
    <t>Tucker County</t>
  </si>
  <si>
    <t>54093</t>
  </si>
  <si>
    <t>54095</t>
  </si>
  <si>
    <t>54097</t>
  </si>
  <si>
    <t>54099</t>
  </si>
  <si>
    <t>54101</t>
  </si>
  <si>
    <t>Wetzel County</t>
  </si>
  <si>
    <t>54103</t>
  </si>
  <si>
    <t>Wirt County</t>
  </si>
  <si>
    <t>54105</t>
  </si>
  <si>
    <t>37620</t>
  </si>
  <si>
    <t>Parkersburg-Vienna, WV</t>
  </si>
  <si>
    <t>54107</t>
  </si>
  <si>
    <t>54109</t>
  </si>
  <si>
    <t>WI</t>
  </si>
  <si>
    <t>55001</t>
  </si>
  <si>
    <t>55003</t>
  </si>
  <si>
    <t>Barron County</t>
  </si>
  <si>
    <t>55005</t>
  </si>
  <si>
    <t>Bayfield County</t>
  </si>
  <si>
    <t>55007</t>
  </si>
  <si>
    <t>55009</t>
  </si>
  <si>
    <t>24580</t>
  </si>
  <si>
    <t>Green Bay, WI</t>
  </si>
  <si>
    <t>Green Bay-Shawano, WI</t>
  </si>
  <si>
    <t>55011</t>
  </si>
  <si>
    <t>Burnett County</t>
  </si>
  <si>
    <t>55013</t>
  </si>
  <si>
    <t>Calumet County</t>
  </si>
  <si>
    <t>55015</t>
  </si>
  <si>
    <t>11540</t>
  </si>
  <si>
    <t>118</t>
  </si>
  <si>
    <t>Appleton, WI</t>
  </si>
  <si>
    <t>Appleton-Oshkosh-Neenah, WI</t>
  </si>
  <si>
    <t>55017</t>
  </si>
  <si>
    <t>20740</t>
  </si>
  <si>
    <t>Eau Claire, WI</t>
  </si>
  <si>
    <t>Eau Claire-Menomonie, WI</t>
  </si>
  <si>
    <t>55019</t>
  </si>
  <si>
    <t>55021</t>
  </si>
  <si>
    <t>31540</t>
  </si>
  <si>
    <t>Madison, WI</t>
  </si>
  <si>
    <t>Madison-Janesville-Beloit, WI</t>
  </si>
  <si>
    <t>55023</t>
  </si>
  <si>
    <t>Dane County</t>
  </si>
  <si>
    <t>55025</t>
  </si>
  <si>
    <t>55027</t>
  </si>
  <si>
    <t>13180</t>
  </si>
  <si>
    <t>376</t>
  </si>
  <si>
    <t>Beaver Dam, WI</t>
  </si>
  <si>
    <t>Milwaukee-Racine-Waukesha, WI</t>
  </si>
  <si>
    <t>Door County</t>
  </si>
  <si>
    <t>55029</t>
  </si>
  <si>
    <t>55031</t>
  </si>
  <si>
    <t>55033</t>
  </si>
  <si>
    <t>32860</t>
  </si>
  <si>
    <t>Menomonie, WI</t>
  </si>
  <si>
    <t>Eau Claire County</t>
  </si>
  <si>
    <t>55035</t>
  </si>
  <si>
    <t>55037</t>
  </si>
  <si>
    <t>Fond du Lac County</t>
  </si>
  <si>
    <t>55039</t>
  </si>
  <si>
    <t>22540</t>
  </si>
  <si>
    <t>Fond du Lac, WI</t>
  </si>
  <si>
    <t>55041</t>
  </si>
  <si>
    <t>55043</t>
  </si>
  <si>
    <t>38420</t>
  </si>
  <si>
    <t>Platteville, WI</t>
  </si>
  <si>
    <t>55045</t>
  </si>
  <si>
    <t>Green Lake County</t>
  </si>
  <si>
    <t>55047</t>
  </si>
  <si>
    <t>55049</t>
  </si>
  <si>
    <t>55051</t>
  </si>
  <si>
    <t>55053</t>
  </si>
  <si>
    <t>55055</t>
  </si>
  <si>
    <t>48020</t>
  </si>
  <si>
    <t>Watertown-Fort Atkinson, WI</t>
  </si>
  <si>
    <t>Juneau County</t>
  </si>
  <si>
    <t>55057</t>
  </si>
  <si>
    <t>Kenosha County</t>
  </si>
  <si>
    <t>55059</t>
  </si>
  <si>
    <t>Kewaunee County</t>
  </si>
  <si>
    <t>55061</t>
  </si>
  <si>
    <t>La Crosse County</t>
  </si>
  <si>
    <t>55063</t>
  </si>
  <si>
    <t>55065</t>
  </si>
  <si>
    <t>Langlade County</t>
  </si>
  <si>
    <t>55067</t>
  </si>
  <si>
    <t>55069</t>
  </si>
  <si>
    <t>32980</t>
  </si>
  <si>
    <t>554</t>
  </si>
  <si>
    <t>Merrill, WI</t>
  </si>
  <si>
    <t>Wausau-Stevens Point-Wisconsin Rapids, WI</t>
  </si>
  <si>
    <t>Manitowoc County</t>
  </si>
  <si>
    <t>55071</t>
  </si>
  <si>
    <t>31820</t>
  </si>
  <si>
    <t>Manitowoc, WI</t>
  </si>
  <si>
    <t>Marathon County</t>
  </si>
  <si>
    <t>55073</t>
  </si>
  <si>
    <t>48140</t>
  </si>
  <si>
    <t>Wausau, WI</t>
  </si>
  <si>
    <t>Marinette County</t>
  </si>
  <si>
    <t>55075</t>
  </si>
  <si>
    <t>55077</t>
  </si>
  <si>
    <t>55078</t>
  </si>
  <si>
    <t>43020</t>
  </si>
  <si>
    <t>Shawano, WI</t>
  </si>
  <si>
    <t>Milwaukee County</t>
  </si>
  <si>
    <t>55079</t>
  </si>
  <si>
    <t>33340</t>
  </si>
  <si>
    <t>Milwaukee-Waukesha-West Allis, WI</t>
  </si>
  <si>
    <t>55081</t>
  </si>
  <si>
    <t>Oconto County</t>
  </si>
  <si>
    <t>55083</t>
  </si>
  <si>
    <t>55085</t>
  </si>
  <si>
    <t>Outagamie County</t>
  </si>
  <si>
    <t>55087</t>
  </si>
  <si>
    <t>Ozaukee County</t>
  </si>
  <si>
    <t>55089</t>
  </si>
  <si>
    <t>Pepin County</t>
  </si>
  <si>
    <t>55091</t>
  </si>
  <si>
    <t>55093</t>
  </si>
  <si>
    <t>55095</t>
  </si>
  <si>
    <t>55097</t>
  </si>
  <si>
    <t>44620</t>
  </si>
  <si>
    <t>Stevens Point, WI</t>
  </si>
  <si>
    <t>Price County</t>
  </si>
  <si>
    <t>55099</t>
  </si>
  <si>
    <t>Racine County</t>
  </si>
  <si>
    <t>55101</t>
  </si>
  <si>
    <t>39540</t>
  </si>
  <si>
    <t>Racine, WI</t>
  </si>
  <si>
    <t>55103</t>
  </si>
  <si>
    <t>55105</t>
  </si>
  <si>
    <t>27500</t>
  </si>
  <si>
    <t>Janesville-Beloit, WI</t>
  </si>
  <si>
    <t>55107</t>
  </si>
  <si>
    <t>St. Croix County</t>
  </si>
  <si>
    <t>55109</t>
  </si>
  <si>
    <t>Sauk County</t>
  </si>
  <si>
    <t>55111</t>
  </si>
  <si>
    <t>12660</t>
  </si>
  <si>
    <t>Baraboo, WI</t>
  </si>
  <si>
    <t>Sawyer County</t>
  </si>
  <si>
    <t>55113</t>
  </si>
  <si>
    <t>Shawano County</t>
  </si>
  <si>
    <t>55115</t>
  </si>
  <si>
    <t>Sheboygan County</t>
  </si>
  <si>
    <t>55117</t>
  </si>
  <si>
    <t>43100</t>
  </si>
  <si>
    <t>Sheboygan, WI</t>
  </si>
  <si>
    <t>55119</t>
  </si>
  <si>
    <t>Trempealeau County</t>
  </si>
  <si>
    <t>55121</t>
  </si>
  <si>
    <t>55123</t>
  </si>
  <si>
    <t>Vilas County</t>
  </si>
  <si>
    <t>55125</t>
  </si>
  <si>
    <t>55127</t>
  </si>
  <si>
    <t>48580</t>
  </si>
  <si>
    <t>Whitewater-Elkhorn, WI</t>
  </si>
  <si>
    <t>Washburn County</t>
  </si>
  <si>
    <t>55129</t>
  </si>
  <si>
    <t>55131</t>
  </si>
  <si>
    <t>Waukesha County</t>
  </si>
  <si>
    <t>55133</t>
  </si>
  <si>
    <t>Waupaca County</t>
  </si>
  <si>
    <t>55135</t>
  </si>
  <si>
    <t>Waushara County</t>
  </si>
  <si>
    <t>55137</t>
  </si>
  <si>
    <t>55139</t>
  </si>
  <si>
    <t>36780</t>
  </si>
  <si>
    <t>Oshkosh-Neenah, WI</t>
  </si>
  <si>
    <t>55141</t>
  </si>
  <si>
    <t>49220</t>
  </si>
  <si>
    <t>Wisconsin Rapids-Marshfield, WI</t>
  </si>
  <si>
    <t>WY</t>
  </si>
  <si>
    <t>56001</t>
  </si>
  <si>
    <t>29660</t>
  </si>
  <si>
    <t>Laramie, WY</t>
  </si>
  <si>
    <t>56003</t>
  </si>
  <si>
    <t>56005</t>
  </si>
  <si>
    <t>23940</t>
  </si>
  <si>
    <t>Gillette, WY</t>
  </si>
  <si>
    <t>56007</t>
  </si>
  <si>
    <t>Converse County</t>
  </si>
  <si>
    <t>56009</t>
  </si>
  <si>
    <t>56011</t>
  </si>
  <si>
    <t>56013</t>
  </si>
  <si>
    <t>40180</t>
  </si>
  <si>
    <t>Riverton, WY</t>
  </si>
  <si>
    <t>Goshen County</t>
  </si>
  <si>
    <t>56015</t>
  </si>
  <si>
    <t>Hot Springs County</t>
  </si>
  <si>
    <t>56017</t>
  </si>
  <si>
    <t>56019</t>
  </si>
  <si>
    <t>Laramie County</t>
  </si>
  <si>
    <t>56021</t>
  </si>
  <si>
    <t>16940</t>
  </si>
  <si>
    <t>Cheyenne, WY</t>
  </si>
  <si>
    <t>56023</t>
  </si>
  <si>
    <t>Natrona County</t>
  </si>
  <si>
    <t>56025</t>
  </si>
  <si>
    <t>16220</t>
  </si>
  <si>
    <t>Casper, WY</t>
  </si>
  <si>
    <t>Niobrara County</t>
  </si>
  <si>
    <t>56027</t>
  </si>
  <si>
    <t>56029</t>
  </si>
  <si>
    <t>56031</t>
  </si>
  <si>
    <t>56033</t>
  </si>
  <si>
    <t>43260</t>
  </si>
  <si>
    <t>Sheridan, WY</t>
  </si>
  <si>
    <t>Sublette County</t>
  </si>
  <si>
    <t>56035</t>
  </si>
  <si>
    <t>Sweetwater County</t>
  </si>
  <si>
    <t>56037</t>
  </si>
  <si>
    <t>40540</t>
  </si>
  <si>
    <t>Rock Springs, WY</t>
  </si>
  <si>
    <t>56039</t>
  </si>
  <si>
    <t>Uinta County</t>
  </si>
  <si>
    <t>56041</t>
  </si>
  <si>
    <t>21740</t>
  </si>
  <si>
    <t>Evanston, WY</t>
  </si>
  <si>
    <t>Washakie County</t>
  </si>
  <si>
    <t>56043</t>
  </si>
  <si>
    <t>Weston County</t>
  </si>
  <si>
    <t>56045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</si>
  <si>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</si>
  <si>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</si>
  <si>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</si>
  <si>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</si>
  <si>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</si>
  <si>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</si>
  <si>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</si>
  <si>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</si>
  <si>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</si>
  <si>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</si>
  <si>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</si>
  <si>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</si>
  <si>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</si>
  <si>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</si>
  <si>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</si>
  <si>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</si>
  <si>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</si>
  <si>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</si>
  <si>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</si>
  <si>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</si>
  <si>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</si>
  <si>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</si>
  <si>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</si>
  <si>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</si>
  <si>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</si>
  <si>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</si>
  <si>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</si>
  <si>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</si>
  <si>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</si>
  <si>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15005</t>
  </si>
  <si>
    <t>46102</t>
  </si>
  <si>
    <t>51515</t>
  </si>
  <si>
    <t>Packers</t>
  </si>
  <si>
    <t>#fb4f14</t>
  </si>
  <si>
    <t>…</t>
  </si>
  <si>
    <t>#a9a9a9</t>
  </si>
  <si>
    <t>Texans</t>
  </si>
  <si>
    <t>#a71930</t>
  </si>
  <si>
    <t>#69be28</t>
  </si>
  <si>
    <t>#4f2683</t>
  </si>
  <si>
    <t>#002244</t>
  </si>
  <si>
    <t>#9f8958</t>
  </si>
  <si>
    <t>#c60c30</t>
  </si>
  <si>
    <t>#aa0000</t>
  </si>
  <si>
    <t>#203731</t>
  </si>
  <si>
    <t>Giants</t>
  </si>
  <si>
    <t>Chargers</t>
  </si>
  <si>
    <t>#ffb612</t>
  </si>
  <si>
    <t>Cardinals</t>
  </si>
  <si>
    <t>#97233f</t>
  </si>
  <si>
    <t>Chiefs</t>
  </si>
  <si>
    <t>#e31837</t>
  </si>
  <si>
    <t>Titans</t>
  </si>
  <si>
    <t>Falcons</t>
  </si>
  <si>
    <t>Bills</t>
  </si>
  <si>
    <t>#0b2265</t>
  </si>
  <si>
    <t>#00338d</t>
  </si>
  <si>
    <t>Eagles</t>
  </si>
  <si>
    <t>#004953</t>
  </si>
  <si>
    <t>Ravens</t>
  </si>
  <si>
    <t>#241773</t>
  </si>
  <si>
    <t>Steelers</t>
  </si>
  <si>
    <t>Jaguars</t>
  </si>
  <si>
    <t>#9f792c</t>
  </si>
  <si>
    <t>Lions</t>
  </si>
  <si>
    <t>#005a8b</t>
  </si>
  <si>
    <t>Bears</t>
  </si>
  <si>
    <t>#c83803</t>
  </si>
  <si>
    <t>Panthers</t>
  </si>
  <si>
    <t>#0085ca</t>
  </si>
  <si>
    <t>Redskins</t>
  </si>
  <si>
    <t>#773141</t>
  </si>
  <si>
    <t>Rams</t>
  </si>
  <si>
    <t>#b3995d</t>
  </si>
  <si>
    <t>Colts</t>
  </si>
  <si>
    <t>#002c5f</t>
  </si>
  <si>
    <t>Bengals</t>
  </si>
  <si>
    <t>Browns</t>
  </si>
  <si>
    <t>#22150c</t>
  </si>
  <si>
    <t>Buccaneers</t>
  </si>
  <si>
    <t>#D50a0a</t>
  </si>
  <si>
    <t>Dolphins</t>
  </si>
  <si>
    <t>#008e97</t>
  </si>
  <si>
    <t>LOOKUP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</si>
  <si>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</si>
  <si>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</si>
  <si>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</si>
  <si>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</si>
  <si>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</si>
  <si>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</si>
  <si>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</si>
  <si>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</si>
  <si>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</si>
  <si>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</si>
  <si>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</si>
  <si>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</si>
  <si>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</si>
  <si>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</si>
  <si>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</si>
  <si>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</si>
  <si>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</si>
  <si>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</si>
  <si>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</si>
  <si>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</si>
  <si>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</si>
  <si>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</si>
  <si>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</si>
  <si>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</si>
  <si>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</si>
  <si>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</si>
  <si>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</si>
  <si>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</si>
  <si>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</si>
  <si>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Kalawao County</t>
  </si>
  <si>
    <t>AS</t>
  </si>
  <si>
    <t>Eastern District</t>
  </si>
  <si>
    <t>Manu'a District</t>
  </si>
  <si>
    <t>Rose Island</t>
  </si>
  <si>
    <t>Swains Island</t>
  </si>
  <si>
    <t>Western District</t>
  </si>
  <si>
    <t>GU</t>
  </si>
  <si>
    <t>Guam</t>
  </si>
  <si>
    <t>MP</t>
  </si>
  <si>
    <t>Northern Islands Municipality</t>
  </si>
  <si>
    <t>Rota Municipality</t>
  </si>
  <si>
    <t>Saipan Municipality</t>
  </si>
  <si>
    <t>Tinian Municipality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</si>
  <si>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</si>
  <si>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</si>
  <si>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</si>
  <si>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</si>
  <si>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</si>
  <si>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</si>
  <si>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</si>
  <si>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</si>
  <si>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</si>
  <si>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</si>
  <si>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</si>
  <si>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</si>
  <si>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</si>
  <si>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</si>
  <si>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</si>
  <si>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</si>
  <si>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</si>
  <si>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</si>
  <si>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</si>
  <si>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</si>
  <si>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</si>
  <si>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</si>
  <si>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</si>
  <si>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</si>
  <si>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</si>
  <si>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</si>
  <si>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</si>
  <si>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</si>
  <si>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</si>
  <si>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</si>
  <si>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</si>
  <si>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</si>
  <si>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</si>
  <si>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</si>
  <si>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</si>
  <si>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</si>
  <si>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</si>
  <si>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</si>
  <si>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</si>
  <si>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</si>
  <si>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</si>
  <si>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</si>
  <si>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</si>
  <si>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</si>
  <si>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</si>
  <si>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</si>
  <si>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</si>
  <si>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</si>
  <si>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</si>
  <si>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</si>
  <si>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</si>
  <si>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</si>
  <si>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</si>
  <si>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</si>
  <si>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</si>
  <si>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</si>
  <si>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</si>
  <si>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</si>
  <si>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</si>
  <si>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</si>
  <si>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</si>
  <si>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</si>
  <si>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</si>
  <si>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</si>
  <si>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</si>
  <si>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</si>
  <si>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</si>
  <si>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</si>
  <si>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</si>
  <si>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</si>
  <si>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</si>
  <si>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</si>
  <si>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</si>
  <si>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</si>
  <si>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</si>
  <si>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</si>
  <si>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</si>
  <si>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</si>
  <si>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</si>
  <si>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UM</t>
  </si>
  <si>
    <t>Midway Islands</t>
  </si>
  <si>
    <t>VI</t>
  </si>
  <si>
    <t>St. Croix Island</t>
  </si>
  <si>
    <t>St. John Island</t>
  </si>
  <si>
    <t>St. Thomas Island</t>
  </si>
  <si>
    <t>230</t>
  </si>
  <si>
    <t>60</t>
  </si>
  <si>
    <t>010</t>
  </si>
  <si>
    <t>030</t>
  </si>
  <si>
    <t>040</t>
  </si>
  <si>
    <t>66</t>
  </si>
  <si>
    <t>69</t>
  </si>
  <si>
    <t>72</t>
  </si>
  <si>
    <t>054</t>
  </si>
  <si>
    <t>74</t>
  </si>
  <si>
    <t>78</t>
  </si>
  <si>
    <t>Full FIPS</t>
  </si>
  <si>
    <t>102</t>
  </si>
  <si>
    <t>158</t>
  </si>
  <si>
    <t>Total Votes</t>
  </si>
  <si>
    <t>Clinton Votes</t>
  </si>
  <si>
    <t>Trump Votes</t>
  </si>
  <si>
    <t>Clinton Share of Total</t>
  </si>
  <si>
    <t>Trump Share of Total</t>
  </si>
  <si>
    <t>Population</t>
  </si>
  <si>
    <t>Other Share of Total</t>
  </si>
  <si>
    <t>Trump Share of Vote</t>
  </si>
  <si>
    <t>Other Share of Vote</t>
  </si>
  <si>
    <t>Clinton Share of Vote</t>
  </si>
  <si>
    <t>Total Lean</t>
  </si>
  <si>
    <t>Vote Lean</t>
  </si>
  <si>
    <t>fivethirtyeight</t>
  </si>
  <si>
    <t>color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</si>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</sst>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??_);_(@_)"/>
  </numFmts>
  <fonts count="8" x14ac:knownFonts="1">
    <font>
      <sz val="10"/>
      <color indexed="8"/>
      <name val="Arial"/>
    </font>
    <font>
      <sz val="12"/>
      <color theme="1"/>
      <name val="Calibri"/>
      <family val="2"/>
      <scheme val="minor"/>
    </font>
    <font>
      <sz val="11"/>
      <color indexed="8"/>
      <name val="Verdana"/>
      <family val="2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2" borderId="0" xfId="1" applyFont="1" applyFill="1"/>
    <xf numFmtId="164" fontId="3" fillId="2" borderId="0" xfId="1" applyNumberFormat="1" applyFont="1" applyFill="1"/>
    <xf numFmtId="10" fontId="3" fillId="2" borderId="0" xfId="1" applyNumberFormat="1" applyFont="1" applyFill="1"/>
    <xf numFmtId="1" fontId="3" fillId="2" borderId="0" xfId="1" applyNumberFormat="1" applyFont="1" applyFill="1"/>
    <xf numFmtId="0" fontId="4" fillId="0" borderId="0" xfId="1"/>
    <xf numFmtId="164" fontId="4" fillId="0" borderId="0" xfId="1" applyNumberFormat="1"/>
    <xf numFmtId="10" fontId="4" fillId="0" borderId="0" xfId="1" applyNumberFormat="1"/>
    <xf numFmtId="1" fontId="4" fillId="0" borderId="0" xfId="1" applyNumberFormat="1"/>
    <xf numFmtId="2" fontId="4" fillId="0" borderId="0" xfId="1" applyNumberFormat="1"/>
    <xf numFmtId="49" fontId="4" fillId="0" borderId="0" xfId="1" applyNumberFormat="1"/>
    <xf numFmtId="3" fontId="4" fillId="0" borderId="0" xfId="1" applyNumberFormat="1"/>
    <xf numFmtId="49" fontId="0" fillId="0" borderId="0" xfId="0" applyNumberFormat="1"/>
    <xf numFmtId="49" fontId="2" fillId="0" borderId="0" xfId="0" applyNumberFormat="1" applyFont="1" applyAlignment="1">
      <alignment horizontal="right"/>
    </xf>
    <xf numFmtId="0" fontId="7" fillId="0" borderId="0" xfId="0" applyFont="1"/>
    <xf numFmtId="11" fontId="0" fillId="0" borderId="0" xfId="0" applyNumberFormat="1"/>
    <xf numFmtId="0" fontId="1" fillId="3" borderId="0" xfId="1" applyFont="1" applyFill="1"/>
    <xf numFmtId="0" fontId="4" fillId="3" borderId="0" xfId="1" applyFill="1"/>
    <xf numFmtId="164" fontId="4" fillId="3" borderId="0" xfId="1" applyNumberFormat="1" applyFill="1"/>
    <xf numFmtId="10" fontId="4" fillId="3" borderId="0" xfId="1" applyNumberFormat="1" applyFill="1"/>
    <xf numFmtId="1" fontId="4" fillId="3" borderId="0" xfId="1" applyNumberFormat="1" applyFill="1"/>
    <xf numFmtId="2" fontId="4" fillId="3" borderId="0" xfId="1" applyNumberFormat="1" applyFill="1"/>
    <xf numFmtId="49" fontId="4" fillId="3" borderId="0" xfId="1" applyNumberFormat="1" applyFill="1"/>
    <xf numFmtId="3" fontId="4" fillId="3" borderId="0" xfId="1" applyNumberFormat="1" applyFill="1"/>
    <xf numFmtId="0" fontId="4" fillId="0" borderId="0" xfId="1" applyNumberFormat="1" applyAlignment="1">
      <alignment horizontal="right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3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of Total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'Partisan Analysis'!$E$1</c:f>
              <c:strCache>
                <c:ptCount val="1"/>
                <c:pt idx="0">
                  <c:v>Clinton Share of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'Partisan Analysis'!$A$2:$A$32</c:f>
              <c:strCache>
                <c:ptCount val="31"/>
                <c:pt idx="0">
                  <c:v>Raiders</c:v>
                </c:pt>
                <c:pt idx="1">
                  <c:v>49ers</c:v>
                </c:pt>
                <c:pt idx="2">
                  <c:v>Redskins</c:v>
                </c:pt>
                <c:pt idx="3">
                  <c:v>Giants</c:v>
                </c:pt>
                <c:pt idx="4">
                  <c:v>Patriots</c:v>
                </c:pt>
                <c:pt idx="5">
                  <c:v>Eagles</c:v>
                </c:pt>
                <c:pt idx="6">
                  <c:v>Bears</c:v>
                </c:pt>
                <c:pt idx="7">
                  <c:v>Chargers</c:v>
                </c:pt>
                <c:pt idx="8">
                  <c:v>Seahawks</c:v>
                </c:pt>
                <c:pt idx="9">
                  <c:v>Dolphins</c:v>
                </c:pt>
                <c:pt idx="10">
                  <c:v>Ravens</c:v>
                </c:pt>
                <c:pt idx="11">
                  <c:v>Lions</c:v>
                </c:pt>
                <c:pt idx="12">
                  <c:v>Browns</c:v>
                </c:pt>
                <c:pt idx="13">
                  <c:v>Texans</c:v>
                </c:pt>
                <c:pt idx="14">
                  <c:v>Bills</c:v>
                </c:pt>
                <c:pt idx="15">
                  <c:v>Cardinals</c:v>
                </c:pt>
                <c:pt idx="16">
                  <c:v>Packers</c:v>
                </c:pt>
                <c:pt idx="17">
                  <c:v>Vikings</c:v>
                </c:pt>
                <c:pt idx="18">
                  <c:v>Panthers</c:v>
                </c:pt>
                <c:pt idx="19">
                  <c:v>Falcons</c:v>
                </c:pt>
                <c:pt idx="20">
                  <c:v>Rams</c:v>
                </c:pt>
                <c:pt idx="21">
                  <c:v>Broncos</c:v>
                </c:pt>
                <c:pt idx="22">
                  <c:v>Buccaneers</c:v>
                </c:pt>
                <c:pt idx="23">
                  <c:v>Cowboys</c:v>
                </c:pt>
                <c:pt idx="24">
                  <c:v>Steelers</c:v>
                </c:pt>
                <c:pt idx="25">
                  <c:v>Jaguars</c:v>
                </c:pt>
                <c:pt idx="26">
                  <c:v>Saints</c:v>
                </c:pt>
                <c:pt idx="27">
                  <c:v>Colts</c:v>
                </c:pt>
                <c:pt idx="28">
                  <c:v>Chiefs</c:v>
                </c:pt>
                <c:pt idx="29">
                  <c:v>Bengals</c:v>
                </c:pt>
                <c:pt idx="30">
                  <c:v>Titans</c:v>
                </c:pt>
              </c:strCache>
            </c:strRef>
          </c:cat>
          <c:val>
            <c:numRef>
              <c:f>'Partisan Analysis'!$E$2:$E$32</c:f>
              <c:numCache>
                <c:formatCode>General</c:formatCode>
                <c:ptCount val="31"/>
                <c:pt idx="0">
                  <c:v>0.181551082340669</c:v>
                </c:pt>
                <c:pt idx="1">
                  <c:v>0.198569488770708</c:v>
                </c:pt>
                <c:pt idx="2">
                  <c:v>0.260651764794675</c:v>
                </c:pt>
                <c:pt idx="3">
                  <c:v>0.217165972213079</c:v>
                </c:pt>
                <c:pt idx="4">
                  <c:v>0.273864883455272</c:v>
                </c:pt>
                <c:pt idx="5">
                  <c:v>0.262060213195877</c:v>
                </c:pt>
                <c:pt idx="6">
                  <c:v>0.231991086290015</c:v>
                </c:pt>
                <c:pt idx="7">
                  <c:v>0.160741107555018</c:v>
                </c:pt>
                <c:pt idx="8">
                  <c:v>0.216293722429716</c:v>
                </c:pt>
                <c:pt idx="9">
                  <c:v>0.23807327581922</c:v>
                </c:pt>
                <c:pt idx="10">
                  <c:v>0.214655509712419</c:v>
                </c:pt>
                <c:pt idx="11">
                  <c:v>0.230684816468613</c:v>
                </c:pt>
                <c:pt idx="12">
                  <c:v>0.215510783732326</c:v>
                </c:pt>
                <c:pt idx="13">
                  <c:v>0.146377654715264</c:v>
                </c:pt>
                <c:pt idx="14">
                  <c:v>0.187900235423793</c:v>
                </c:pt>
                <c:pt idx="15">
                  <c:v>0.13711790968598</c:v>
                </c:pt>
                <c:pt idx="16">
                  <c:v>0.224159241057911</c:v>
                </c:pt>
                <c:pt idx="17">
                  <c:v>0.21985065185672</c:v>
                </c:pt>
                <c:pt idx="18">
                  <c:v>0.202653823039064</c:v>
                </c:pt>
                <c:pt idx="19">
                  <c:v>0.174397042665539</c:v>
                </c:pt>
                <c:pt idx="20">
                  <c:v>0.20199785469217</c:v>
                </c:pt>
                <c:pt idx="21">
                  <c:v>0.16341644031931</c:v>
                </c:pt>
                <c:pt idx="22">
                  <c:v>0.207841540430155</c:v>
                </c:pt>
                <c:pt idx="23">
                  <c:v>0.145507851140788</c:v>
                </c:pt>
                <c:pt idx="24">
                  <c:v>0.169017257925368</c:v>
                </c:pt>
                <c:pt idx="25">
                  <c:v>0.184900894068229</c:v>
                </c:pt>
                <c:pt idx="26">
                  <c:v>0.158205998656483</c:v>
                </c:pt>
                <c:pt idx="27">
                  <c:v>0.144900589351095</c:v>
                </c:pt>
                <c:pt idx="28">
                  <c:v>0.147686929654735</c:v>
                </c:pt>
                <c:pt idx="29">
                  <c:v>0.156679186073513</c:v>
                </c:pt>
                <c:pt idx="30">
                  <c:v>0.116945306135719</c:v>
                </c:pt>
              </c:numCache>
            </c:numRef>
          </c:val>
        </c:ser>
        <c:ser>
          <c:idx val="8"/>
          <c:order val="1"/>
          <c:tx>
            <c:strRef>
              <c:f>'Partisan Analysis'!$J$1</c:f>
              <c:strCache>
                <c:ptCount val="1"/>
                <c:pt idx="0">
                  <c:v>Other Share of 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'Partisan Analysis'!$A$2:$A$32</c:f>
              <c:strCache>
                <c:ptCount val="31"/>
                <c:pt idx="0">
                  <c:v>Raiders</c:v>
                </c:pt>
                <c:pt idx="1">
                  <c:v>49ers</c:v>
                </c:pt>
                <c:pt idx="2">
                  <c:v>Redskins</c:v>
                </c:pt>
                <c:pt idx="3">
                  <c:v>Giants</c:v>
                </c:pt>
                <c:pt idx="4">
                  <c:v>Patriots</c:v>
                </c:pt>
                <c:pt idx="5">
                  <c:v>Eagles</c:v>
                </c:pt>
                <c:pt idx="6">
                  <c:v>Bears</c:v>
                </c:pt>
                <c:pt idx="7">
                  <c:v>Chargers</c:v>
                </c:pt>
                <c:pt idx="8">
                  <c:v>Seahawks</c:v>
                </c:pt>
                <c:pt idx="9">
                  <c:v>Dolphins</c:v>
                </c:pt>
                <c:pt idx="10">
                  <c:v>Ravens</c:v>
                </c:pt>
                <c:pt idx="11">
                  <c:v>Lions</c:v>
                </c:pt>
                <c:pt idx="12">
                  <c:v>Browns</c:v>
                </c:pt>
                <c:pt idx="13">
                  <c:v>Texans</c:v>
                </c:pt>
                <c:pt idx="14">
                  <c:v>Bills</c:v>
                </c:pt>
                <c:pt idx="15">
                  <c:v>Cardinals</c:v>
                </c:pt>
                <c:pt idx="16">
                  <c:v>Packers</c:v>
                </c:pt>
                <c:pt idx="17">
                  <c:v>Vikings</c:v>
                </c:pt>
                <c:pt idx="18">
                  <c:v>Panthers</c:v>
                </c:pt>
                <c:pt idx="19">
                  <c:v>Falcons</c:v>
                </c:pt>
                <c:pt idx="20">
                  <c:v>Rams</c:v>
                </c:pt>
                <c:pt idx="21">
                  <c:v>Broncos</c:v>
                </c:pt>
                <c:pt idx="22">
                  <c:v>Buccaneers</c:v>
                </c:pt>
                <c:pt idx="23">
                  <c:v>Cowboys</c:v>
                </c:pt>
                <c:pt idx="24">
                  <c:v>Steelers</c:v>
                </c:pt>
                <c:pt idx="25">
                  <c:v>Jaguars</c:v>
                </c:pt>
                <c:pt idx="26">
                  <c:v>Saints</c:v>
                </c:pt>
                <c:pt idx="27">
                  <c:v>Colts</c:v>
                </c:pt>
                <c:pt idx="28">
                  <c:v>Chiefs</c:v>
                </c:pt>
                <c:pt idx="29">
                  <c:v>Bengals</c:v>
                </c:pt>
                <c:pt idx="30">
                  <c:v>Titans</c:v>
                </c:pt>
              </c:strCache>
            </c:strRef>
          </c:cat>
          <c:val>
            <c:numRef>
              <c:f>'Partisan Analysis'!$J$2:$J$32</c:f>
              <c:numCache>
                <c:formatCode>General</c:formatCode>
                <c:ptCount val="31"/>
                <c:pt idx="0">
                  <c:v>0.741676998565358</c:v>
                </c:pt>
                <c:pt idx="1">
                  <c:v>0.694084920219504</c:v>
                </c:pt>
                <c:pt idx="2">
                  <c:v>0.573070466364083</c:v>
                </c:pt>
                <c:pt idx="3">
                  <c:v>0.643294667950129</c:v>
                </c:pt>
                <c:pt idx="4">
                  <c:v>0.540949767961622</c:v>
                </c:pt>
                <c:pt idx="5">
                  <c:v>0.557331545622313</c:v>
                </c:pt>
                <c:pt idx="6">
                  <c:v>0.597576493035901</c:v>
                </c:pt>
                <c:pt idx="7">
                  <c:v>0.711867047762203</c:v>
                </c:pt>
                <c:pt idx="8">
                  <c:v>0.610846397981153</c:v>
                </c:pt>
                <c:pt idx="9">
                  <c:v>0.56664452657617</c:v>
                </c:pt>
                <c:pt idx="10">
                  <c:v>0.598068286978522</c:v>
                </c:pt>
                <c:pt idx="11">
                  <c:v>0.541057860191327</c:v>
                </c:pt>
                <c:pt idx="12">
                  <c:v>0.563810752280274</c:v>
                </c:pt>
                <c:pt idx="13">
                  <c:v>0.694881283953498</c:v>
                </c:pt>
                <c:pt idx="14">
                  <c:v>0.607331609088676</c:v>
                </c:pt>
                <c:pt idx="15">
                  <c:v>0.713329618273991</c:v>
                </c:pt>
                <c:pt idx="16">
                  <c:v>0.530283540675132</c:v>
                </c:pt>
                <c:pt idx="17">
                  <c:v>0.52637641784419</c:v>
                </c:pt>
                <c:pt idx="18">
                  <c:v>0.56291407786453</c:v>
                </c:pt>
                <c:pt idx="19">
                  <c:v>0.616339788435521</c:v>
                </c:pt>
                <c:pt idx="20">
                  <c:v>0.551381770061364</c:v>
                </c:pt>
                <c:pt idx="21">
                  <c:v>0.626522909336969</c:v>
                </c:pt>
                <c:pt idx="22">
                  <c:v>0.530365673366715</c:v>
                </c:pt>
                <c:pt idx="23">
                  <c:v>0.66706071900411</c:v>
                </c:pt>
                <c:pt idx="24">
                  <c:v>0.5733485652122</c:v>
                </c:pt>
                <c:pt idx="25">
                  <c:v>0.52666773624258</c:v>
                </c:pt>
                <c:pt idx="26">
                  <c:v>0.583379552215029</c:v>
                </c:pt>
                <c:pt idx="27">
                  <c:v>0.608023667166914</c:v>
                </c:pt>
                <c:pt idx="28">
                  <c:v>0.596858927250566</c:v>
                </c:pt>
                <c:pt idx="29">
                  <c:v>0.569031249309155</c:v>
                </c:pt>
                <c:pt idx="30">
                  <c:v>0.634580566139047</c:v>
                </c:pt>
              </c:numCache>
            </c:numRef>
          </c:val>
        </c:ser>
        <c:ser>
          <c:idx val="6"/>
          <c:order val="2"/>
          <c:tx>
            <c:strRef>
              <c:f>'Partisan Analysis'!$H$1</c:f>
              <c:strCache>
                <c:ptCount val="1"/>
                <c:pt idx="0">
                  <c:v>Trump Share of Total</c:v>
                </c:pt>
              </c:strCache>
            </c:strRef>
          </c:tx>
          <c:spPr>
            <a:solidFill>
              <a:srgbClr val="FF0038"/>
            </a:solidFill>
            <a:ln>
              <a:noFill/>
            </a:ln>
            <a:effectLst/>
          </c:spPr>
          <c:invertIfNegative val="0"/>
          <c:cat>
            <c:strRef>
              <c:f>'Partisan Analysis'!$A$2:$A$32</c:f>
              <c:strCache>
                <c:ptCount val="31"/>
                <c:pt idx="0">
                  <c:v>Raiders</c:v>
                </c:pt>
                <c:pt idx="1">
                  <c:v>49ers</c:v>
                </c:pt>
                <c:pt idx="2">
                  <c:v>Redskins</c:v>
                </c:pt>
                <c:pt idx="3">
                  <c:v>Giants</c:v>
                </c:pt>
                <c:pt idx="4">
                  <c:v>Patriots</c:v>
                </c:pt>
                <c:pt idx="5">
                  <c:v>Eagles</c:v>
                </c:pt>
                <c:pt idx="6">
                  <c:v>Bears</c:v>
                </c:pt>
                <c:pt idx="7">
                  <c:v>Chargers</c:v>
                </c:pt>
                <c:pt idx="8">
                  <c:v>Seahawks</c:v>
                </c:pt>
                <c:pt idx="9">
                  <c:v>Dolphins</c:v>
                </c:pt>
                <c:pt idx="10">
                  <c:v>Ravens</c:v>
                </c:pt>
                <c:pt idx="11">
                  <c:v>Lions</c:v>
                </c:pt>
                <c:pt idx="12">
                  <c:v>Browns</c:v>
                </c:pt>
                <c:pt idx="13">
                  <c:v>Texans</c:v>
                </c:pt>
                <c:pt idx="14">
                  <c:v>Bills</c:v>
                </c:pt>
                <c:pt idx="15">
                  <c:v>Cardinals</c:v>
                </c:pt>
                <c:pt idx="16">
                  <c:v>Packers</c:v>
                </c:pt>
                <c:pt idx="17">
                  <c:v>Vikings</c:v>
                </c:pt>
                <c:pt idx="18">
                  <c:v>Panthers</c:v>
                </c:pt>
                <c:pt idx="19">
                  <c:v>Falcons</c:v>
                </c:pt>
                <c:pt idx="20">
                  <c:v>Rams</c:v>
                </c:pt>
                <c:pt idx="21">
                  <c:v>Broncos</c:v>
                </c:pt>
                <c:pt idx="22">
                  <c:v>Buccaneers</c:v>
                </c:pt>
                <c:pt idx="23">
                  <c:v>Cowboys</c:v>
                </c:pt>
                <c:pt idx="24">
                  <c:v>Steelers</c:v>
                </c:pt>
                <c:pt idx="25">
                  <c:v>Jaguars</c:v>
                </c:pt>
                <c:pt idx="26">
                  <c:v>Saints</c:v>
                </c:pt>
                <c:pt idx="27">
                  <c:v>Colts</c:v>
                </c:pt>
                <c:pt idx="28">
                  <c:v>Chiefs</c:v>
                </c:pt>
                <c:pt idx="29">
                  <c:v>Bengals</c:v>
                </c:pt>
                <c:pt idx="30">
                  <c:v>Titans</c:v>
                </c:pt>
              </c:strCache>
            </c:strRef>
          </c:cat>
          <c:val>
            <c:numRef>
              <c:f>'Partisan Analysis'!$H$2:$H$32</c:f>
              <c:numCache>
                <c:formatCode>General</c:formatCode>
                <c:ptCount val="31"/>
                <c:pt idx="0">
                  <c:v>0.0767719190939736</c:v>
                </c:pt>
                <c:pt idx="1">
                  <c:v>0.107345591009788</c:v>
                </c:pt>
                <c:pt idx="2">
                  <c:v>0.166277768841241</c:v>
                </c:pt>
                <c:pt idx="3">
                  <c:v>0.139539359836792</c:v>
                </c:pt>
                <c:pt idx="4">
                  <c:v>0.185185348583107</c:v>
                </c:pt>
                <c:pt idx="5">
                  <c:v>0.18060824118181</c:v>
                </c:pt>
                <c:pt idx="6">
                  <c:v>0.170432420674084</c:v>
                </c:pt>
                <c:pt idx="7">
                  <c:v>0.127391844682778</c:v>
                </c:pt>
                <c:pt idx="8">
                  <c:v>0.172859879589131</c:v>
                </c:pt>
                <c:pt idx="9">
                  <c:v>0.19528219760461</c:v>
                </c:pt>
                <c:pt idx="10">
                  <c:v>0.187276203309059</c:v>
                </c:pt>
                <c:pt idx="11">
                  <c:v>0.22825732334006</c:v>
                </c:pt>
                <c:pt idx="12">
                  <c:v>0.2206784639874</c:v>
                </c:pt>
                <c:pt idx="13">
                  <c:v>0.158741061331237</c:v>
                </c:pt>
                <c:pt idx="14">
                  <c:v>0.204768155487531</c:v>
                </c:pt>
                <c:pt idx="15">
                  <c:v>0.149552472040029</c:v>
                </c:pt>
                <c:pt idx="16">
                  <c:v>0.245557218266958</c:v>
                </c:pt>
                <c:pt idx="17">
                  <c:v>0.25377293029909</c:v>
                </c:pt>
                <c:pt idx="18">
                  <c:v>0.234432099096406</c:v>
                </c:pt>
                <c:pt idx="19">
                  <c:v>0.20926316889894</c:v>
                </c:pt>
                <c:pt idx="20">
                  <c:v>0.246620375246466</c:v>
                </c:pt>
                <c:pt idx="21">
                  <c:v>0.21006065034372</c:v>
                </c:pt>
                <c:pt idx="22">
                  <c:v>0.26179278620313</c:v>
                </c:pt>
                <c:pt idx="23">
                  <c:v>0.187431429855102</c:v>
                </c:pt>
                <c:pt idx="24">
                  <c:v>0.257634176862432</c:v>
                </c:pt>
                <c:pt idx="25">
                  <c:v>0.288431369689191</c:v>
                </c:pt>
                <c:pt idx="26">
                  <c:v>0.258414449128488</c:v>
                </c:pt>
                <c:pt idx="27">
                  <c:v>0.247075743481991</c:v>
                </c:pt>
                <c:pt idx="28">
                  <c:v>0.255454143094698</c:v>
                </c:pt>
                <c:pt idx="29">
                  <c:v>0.274289564617332</c:v>
                </c:pt>
                <c:pt idx="30">
                  <c:v>0.248474127725234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44080528"/>
        <c:axId val="-1344078208"/>
      </c:barChart>
      <c:catAx>
        <c:axId val="-1344080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4078208"/>
        <c:crosses val="autoZero"/>
        <c:auto val="1"/>
        <c:lblAlgn val="ctr"/>
        <c:lblOffset val="100"/>
        <c:noMultiLvlLbl val="0"/>
      </c:catAx>
      <c:valAx>
        <c:axId val="-134407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40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of Vote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'Partisan Analysis'!$F$1</c:f>
              <c:strCache>
                <c:ptCount val="1"/>
                <c:pt idx="0">
                  <c:v>Clinton Share of Vote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'Partisan Analysis'!$A$2:$A$32</c:f>
              <c:strCache>
                <c:ptCount val="31"/>
                <c:pt idx="0">
                  <c:v>Raiders</c:v>
                </c:pt>
                <c:pt idx="1">
                  <c:v>49ers</c:v>
                </c:pt>
                <c:pt idx="2">
                  <c:v>Redskins</c:v>
                </c:pt>
                <c:pt idx="3">
                  <c:v>Giants</c:v>
                </c:pt>
                <c:pt idx="4">
                  <c:v>Patriots</c:v>
                </c:pt>
                <c:pt idx="5">
                  <c:v>Eagles</c:v>
                </c:pt>
                <c:pt idx="6">
                  <c:v>Bears</c:v>
                </c:pt>
                <c:pt idx="7">
                  <c:v>Chargers</c:v>
                </c:pt>
                <c:pt idx="8">
                  <c:v>Seahawks</c:v>
                </c:pt>
                <c:pt idx="9">
                  <c:v>Dolphins</c:v>
                </c:pt>
                <c:pt idx="10">
                  <c:v>Ravens</c:v>
                </c:pt>
                <c:pt idx="11">
                  <c:v>Lions</c:v>
                </c:pt>
                <c:pt idx="12">
                  <c:v>Browns</c:v>
                </c:pt>
                <c:pt idx="13">
                  <c:v>Texans</c:v>
                </c:pt>
                <c:pt idx="14">
                  <c:v>Bills</c:v>
                </c:pt>
                <c:pt idx="15">
                  <c:v>Cardinals</c:v>
                </c:pt>
                <c:pt idx="16">
                  <c:v>Packers</c:v>
                </c:pt>
                <c:pt idx="17">
                  <c:v>Vikings</c:v>
                </c:pt>
                <c:pt idx="18">
                  <c:v>Panthers</c:v>
                </c:pt>
                <c:pt idx="19">
                  <c:v>Falcons</c:v>
                </c:pt>
                <c:pt idx="20">
                  <c:v>Rams</c:v>
                </c:pt>
                <c:pt idx="21">
                  <c:v>Broncos</c:v>
                </c:pt>
                <c:pt idx="22">
                  <c:v>Buccaneers</c:v>
                </c:pt>
                <c:pt idx="23">
                  <c:v>Cowboys</c:v>
                </c:pt>
                <c:pt idx="24">
                  <c:v>Steelers</c:v>
                </c:pt>
                <c:pt idx="25">
                  <c:v>Jaguars</c:v>
                </c:pt>
                <c:pt idx="26">
                  <c:v>Saints</c:v>
                </c:pt>
                <c:pt idx="27">
                  <c:v>Colts</c:v>
                </c:pt>
                <c:pt idx="28">
                  <c:v>Chiefs</c:v>
                </c:pt>
                <c:pt idx="29">
                  <c:v>Bengals</c:v>
                </c:pt>
                <c:pt idx="30">
                  <c:v>Titans</c:v>
                </c:pt>
              </c:strCache>
            </c:strRef>
          </c:cat>
          <c:val>
            <c:numRef>
              <c:f>'Partisan Analysis'!$F$2:$F$32</c:f>
              <c:numCache>
                <c:formatCode>General</c:formatCode>
                <c:ptCount val="31"/>
                <c:pt idx="0">
                  <c:v>0.665171081462168</c:v>
                </c:pt>
                <c:pt idx="1">
                  <c:v>0.608904201357146</c:v>
                </c:pt>
                <c:pt idx="2">
                  <c:v>0.580801731902215</c:v>
                </c:pt>
                <c:pt idx="3">
                  <c:v>0.588189428522995</c:v>
                </c:pt>
                <c:pt idx="4">
                  <c:v>0.563115876732826</c:v>
                </c:pt>
                <c:pt idx="5">
                  <c:v>0.570803115168554</c:v>
                </c:pt>
                <c:pt idx="6">
                  <c:v>0.545875129779804</c:v>
                </c:pt>
                <c:pt idx="7">
                  <c:v>0.526974727145515</c:v>
                </c:pt>
                <c:pt idx="8">
                  <c:v>0.512802013283463</c:v>
                </c:pt>
                <c:pt idx="9">
                  <c:v>0.533420554905137</c:v>
                </c:pt>
                <c:pt idx="10">
                  <c:v>0.509940241709394</c:v>
                </c:pt>
                <c:pt idx="11">
                  <c:v>0.477315644818497</c:v>
                </c:pt>
                <c:pt idx="12">
                  <c:v>0.4719108507544</c:v>
                </c:pt>
                <c:pt idx="13">
                  <c:v>0.462035901438287</c:v>
                </c:pt>
                <c:pt idx="14">
                  <c:v>0.454054680028915</c:v>
                </c:pt>
                <c:pt idx="15">
                  <c:v>0.453871175726315</c:v>
                </c:pt>
                <c:pt idx="16">
                  <c:v>0.451690785609506</c:v>
                </c:pt>
                <c:pt idx="17">
                  <c:v>0.429422714832048</c:v>
                </c:pt>
                <c:pt idx="18">
                  <c:v>0.448601311009632</c:v>
                </c:pt>
                <c:pt idx="19">
                  <c:v>0.440700625734785</c:v>
                </c:pt>
                <c:pt idx="20">
                  <c:v>0.429246530423926</c:v>
                </c:pt>
                <c:pt idx="21">
                  <c:v>0.385591012569777</c:v>
                </c:pt>
                <c:pt idx="22">
                  <c:v>0.427304850911251</c:v>
                </c:pt>
                <c:pt idx="23">
                  <c:v>0.415631990106979</c:v>
                </c:pt>
                <c:pt idx="24">
                  <c:v>0.380212426609958</c:v>
                </c:pt>
                <c:pt idx="25">
                  <c:v>0.377616162001282</c:v>
                </c:pt>
                <c:pt idx="26">
                  <c:v>0.368671668880725</c:v>
                </c:pt>
                <c:pt idx="27">
                  <c:v>0.351190817065571</c:v>
                </c:pt>
                <c:pt idx="28">
                  <c:v>0.345158179970055</c:v>
                </c:pt>
                <c:pt idx="29">
                  <c:v>0.347000858232946</c:v>
                </c:pt>
                <c:pt idx="30">
                  <c:v>0.306592766222075</c:v>
                </c:pt>
              </c:numCache>
            </c:numRef>
          </c:val>
        </c:ser>
        <c:ser>
          <c:idx val="8"/>
          <c:order val="1"/>
          <c:tx>
            <c:strRef>
              <c:f>'Partisan Analysis'!$K$1</c:f>
              <c:strCache>
                <c:ptCount val="1"/>
                <c:pt idx="0">
                  <c:v>Other Share of Vote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'Partisan Analysis'!$A$2:$A$32</c:f>
              <c:strCache>
                <c:ptCount val="31"/>
                <c:pt idx="0">
                  <c:v>Raiders</c:v>
                </c:pt>
                <c:pt idx="1">
                  <c:v>49ers</c:v>
                </c:pt>
                <c:pt idx="2">
                  <c:v>Redskins</c:v>
                </c:pt>
                <c:pt idx="3">
                  <c:v>Giants</c:v>
                </c:pt>
                <c:pt idx="4">
                  <c:v>Patriots</c:v>
                </c:pt>
                <c:pt idx="5">
                  <c:v>Eagles</c:v>
                </c:pt>
                <c:pt idx="6">
                  <c:v>Bears</c:v>
                </c:pt>
                <c:pt idx="7">
                  <c:v>Chargers</c:v>
                </c:pt>
                <c:pt idx="8">
                  <c:v>Seahawks</c:v>
                </c:pt>
                <c:pt idx="9">
                  <c:v>Dolphins</c:v>
                </c:pt>
                <c:pt idx="10">
                  <c:v>Ravens</c:v>
                </c:pt>
                <c:pt idx="11">
                  <c:v>Lions</c:v>
                </c:pt>
                <c:pt idx="12">
                  <c:v>Browns</c:v>
                </c:pt>
                <c:pt idx="13">
                  <c:v>Texans</c:v>
                </c:pt>
                <c:pt idx="14">
                  <c:v>Bills</c:v>
                </c:pt>
                <c:pt idx="15">
                  <c:v>Cardinals</c:v>
                </c:pt>
                <c:pt idx="16">
                  <c:v>Packers</c:v>
                </c:pt>
                <c:pt idx="17">
                  <c:v>Vikings</c:v>
                </c:pt>
                <c:pt idx="18">
                  <c:v>Panthers</c:v>
                </c:pt>
                <c:pt idx="19">
                  <c:v>Falcons</c:v>
                </c:pt>
                <c:pt idx="20">
                  <c:v>Rams</c:v>
                </c:pt>
                <c:pt idx="21">
                  <c:v>Broncos</c:v>
                </c:pt>
                <c:pt idx="22">
                  <c:v>Buccaneers</c:v>
                </c:pt>
                <c:pt idx="23">
                  <c:v>Cowboys</c:v>
                </c:pt>
                <c:pt idx="24">
                  <c:v>Steelers</c:v>
                </c:pt>
                <c:pt idx="25">
                  <c:v>Jaguars</c:v>
                </c:pt>
                <c:pt idx="26">
                  <c:v>Saints</c:v>
                </c:pt>
                <c:pt idx="27">
                  <c:v>Colts</c:v>
                </c:pt>
                <c:pt idx="28">
                  <c:v>Chiefs</c:v>
                </c:pt>
                <c:pt idx="29">
                  <c:v>Bengals</c:v>
                </c:pt>
                <c:pt idx="30">
                  <c:v>Titans</c:v>
                </c:pt>
              </c:strCache>
            </c:strRef>
          </c:cat>
          <c:val>
            <c:numRef>
              <c:f>'Partisan Analysis'!$K$2:$K$32</c:f>
              <c:numCache>
                <c:formatCode>General</c:formatCode>
                <c:ptCount val="31"/>
                <c:pt idx="0">
                  <c:v>0.0535501743338078</c:v>
                </c:pt>
                <c:pt idx="1">
                  <c:v>0.061925482660916</c:v>
                </c:pt>
                <c:pt idx="2">
                  <c:v>0.0486869991796393</c:v>
                </c:pt>
                <c:pt idx="3">
                  <c:v>0.0338711757122926</c:v>
                </c:pt>
                <c:pt idx="4">
                  <c:v>0.0561094558115656</c:v>
                </c:pt>
                <c:pt idx="5">
                  <c:v>0.0358073449449209</c:v>
                </c:pt>
                <c:pt idx="6">
                  <c:v>0.0530973081618538</c:v>
                </c:pt>
                <c:pt idx="7">
                  <c:v>0.0553829932074269</c:v>
                </c:pt>
                <c:pt idx="8">
                  <c:v>0.0773715096765144</c:v>
                </c:pt>
                <c:pt idx="9">
                  <c:v>0.0290354248729345</c:v>
                </c:pt>
                <c:pt idx="10">
                  <c:v>0.0451623852402571</c:v>
                </c:pt>
                <c:pt idx="11">
                  <c:v>0.0503914962822745</c:v>
                </c:pt>
                <c:pt idx="12">
                  <c:v>0.0448624638802161</c:v>
                </c:pt>
                <c:pt idx="13">
                  <c:v>0.0369035404449784</c:v>
                </c:pt>
                <c:pt idx="14">
                  <c:v>0.0511298711755962</c:v>
                </c:pt>
                <c:pt idx="15">
                  <c:v>0.0510982591707428</c:v>
                </c:pt>
                <c:pt idx="16">
                  <c:v>0.0535005582421958</c:v>
                </c:pt>
                <c:pt idx="17">
                  <c:v>0.0748959680575522</c:v>
                </c:pt>
                <c:pt idx="18">
                  <c:v>0.0324519184815521</c:v>
                </c:pt>
                <c:pt idx="19">
                  <c:v>0.0304921877014367</c:v>
                </c:pt>
                <c:pt idx="20">
                  <c:v>0.0466838423628689</c:v>
                </c:pt>
                <c:pt idx="21">
                  <c:v>0.118758129359674</c:v>
                </c:pt>
                <c:pt idx="22">
                  <c:v>0.0344710421722512</c:v>
                </c:pt>
                <c:pt idx="23">
                  <c:v>0.0489845402828675</c:v>
                </c:pt>
                <c:pt idx="24">
                  <c:v>0.0402271381723661</c:v>
                </c:pt>
                <c:pt idx="25">
                  <c:v>0.0333312681251802</c:v>
                </c:pt>
                <c:pt idx="26">
                  <c:v>0.0291382306670433</c:v>
                </c:pt>
                <c:pt idx="27">
                  <c:v>0.0499797881120412</c:v>
                </c:pt>
                <c:pt idx="28">
                  <c:v>0.0578215738747438</c:v>
                </c:pt>
                <c:pt idx="29">
                  <c:v>0.045523977312869</c:v>
                </c:pt>
                <c:pt idx="30">
                  <c:v>0.0419884409151594</c:v>
                </c:pt>
              </c:numCache>
            </c:numRef>
          </c:val>
        </c:ser>
        <c:ser>
          <c:idx val="6"/>
          <c:order val="2"/>
          <c:tx>
            <c:strRef>
              <c:f>'Partisan Analysis'!$I$1</c:f>
              <c:strCache>
                <c:ptCount val="1"/>
                <c:pt idx="0">
                  <c:v>Trump Share of Vote</c:v>
                </c:pt>
              </c:strCache>
            </c:strRef>
          </c:tx>
          <c:spPr>
            <a:solidFill>
              <a:srgbClr val="FF0038"/>
            </a:solidFill>
            <a:ln>
              <a:noFill/>
            </a:ln>
            <a:effectLst/>
          </c:spPr>
          <c:invertIfNegative val="0"/>
          <c:cat>
            <c:strRef>
              <c:f>'Partisan Analysis'!$A$2:$A$32</c:f>
              <c:strCache>
                <c:ptCount val="31"/>
                <c:pt idx="0">
                  <c:v>Raiders</c:v>
                </c:pt>
                <c:pt idx="1">
                  <c:v>49ers</c:v>
                </c:pt>
                <c:pt idx="2">
                  <c:v>Redskins</c:v>
                </c:pt>
                <c:pt idx="3">
                  <c:v>Giants</c:v>
                </c:pt>
                <c:pt idx="4">
                  <c:v>Patriots</c:v>
                </c:pt>
                <c:pt idx="5">
                  <c:v>Eagles</c:v>
                </c:pt>
                <c:pt idx="6">
                  <c:v>Bears</c:v>
                </c:pt>
                <c:pt idx="7">
                  <c:v>Chargers</c:v>
                </c:pt>
                <c:pt idx="8">
                  <c:v>Seahawks</c:v>
                </c:pt>
                <c:pt idx="9">
                  <c:v>Dolphins</c:v>
                </c:pt>
                <c:pt idx="10">
                  <c:v>Ravens</c:v>
                </c:pt>
                <c:pt idx="11">
                  <c:v>Lions</c:v>
                </c:pt>
                <c:pt idx="12">
                  <c:v>Browns</c:v>
                </c:pt>
                <c:pt idx="13">
                  <c:v>Texans</c:v>
                </c:pt>
                <c:pt idx="14">
                  <c:v>Bills</c:v>
                </c:pt>
                <c:pt idx="15">
                  <c:v>Cardinals</c:v>
                </c:pt>
                <c:pt idx="16">
                  <c:v>Packers</c:v>
                </c:pt>
                <c:pt idx="17">
                  <c:v>Vikings</c:v>
                </c:pt>
                <c:pt idx="18">
                  <c:v>Panthers</c:v>
                </c:pt>
                <c:pt idx="19">
                  <c:v>Falcons</c:v>
                </c:pt>
                <c:pt idx="20">
                  <c:v>Rams</c:v>
                </c:pt>
                <c:pt idx="21">
                  <c:v>Broncos</c:v>
                </c:pt>
                <c:pt idx="22">
                  <c:v>Buccaneers</c:v>
                </c:pt>
                <c:pt idx="23">
                  <c:v>Cowboys</c:v>
                </c:pt>
                <c:pt idx="24">
                  <c:v>Steelers</c:v>
                </c:pt>
                <c:pt idx="25">
                  <c:v>Jaguars</c:v>
                </c:pt>
                <c:pt idx="26">
                  <c:v>Saints</c:v>
                </c:pt>
                <c:pt idx="27">
                  <c:v>Colts</c:v>
                </c:pt>
                <c:pt idx="28">
                  <c:v>Chiefs</c:v>
                </c:pt>
                <c:pt idx="29">
                  <c:v>Bengals</c:v>
                </c:pt>
                <c:pt idx="30">
                  <c:v>Titans</c:v>
                </c:pt>
              </c:strCache>
            </c:strRef>
          </c:cat>
          <c:val>
            <c:numRef>
              <c:f>'Partisan Analysis'!$I$2:$I$32</c:f>
              <c:numCache>
                <c:formatCode>General</c:formatCode>
                <c:ptCount val="31"/>
                <c:pt idx="0">
                  <c:v>0.281278744204024</c:v>
                </c:pt>
                <c:pt idx="1">
                  <c:v>0.329170315981938</c:v>
                </c:pt>
                <c:pt idx="2">
                  <c:v>0.370511268918145</c:v>
                </c:pt>
                <c:pt idx="3">
                  <c:v>0.377939395764712</c:v>
                </c:pt>
                <c:pt idx="4">
                  <c:v>0.380774667455608</c:v>
                </c:pt>
                <c:pt idx="5">
                  <c:v>0.393389539886525</c:v>
                </c:pt>
                <c:pt idx="6">
                  <c:v>0.401027562058342</c:v>
                </c:pt>
                <c:pt idx="7">
                  <c:v>0.417642279647058</c:v>
                </c:pt>
                <c:pt idx="8">
                  <c:v>0.409826477040023</c:v>
                </c:pt>
                <c:pt idx="9">
                  <c:v>0.437544020221928</c:v>
                </c:pt>
                <c:pt idx="10">
                  <c:v>0.444897373050349</c:v>
                </c:pt>
                <c:pt idx="11">
                  <c:v>0.472292858899229</c:v>
                </c:pt>
                <c:pt idx="12">
                  <c:v>0.483226685365384</c:v>
                </c:pt>
                <c:pt idx="13">
                  <c:v>0.501060558116734</c:v>
                </c:pt>
                <c:pt idx="14">
                  <c:v>0.494815448795489</c:v>
                </c:pt>
                <c:pt idx="15">
                  <c:v>0.495030565102942</c:v>
                </c:pt>
                <c:pt idx="16">
                  <c:v>0.494808656148298</c:v>
                </c:pt>
                <c:pt idx="17">
                  <c:v>0.4956813171104</c:v>
                </c:pt>
                <c:pt idx="18">
                  <c:v>0.518946770508816</c:v>
                </c:pt>
                <c:pt idx="19">
                  <c:v>0.528807186563778</c:v>
                </c:pt>
                <c:pt idx="20">
                  <c:v>0.524069627213205</c:v>
                </c:pt>
                <c:pt idx="21">
                  <c:v>0.495650858070549</c:v>
                </c:pt>
                <c:pt idx="22">
                  <c:v>0.538224106916497</c:v>
                </c:pt>
                <c:pt idx="23">
                  <c:v>0.535383469610153</c:v>
                </c:pt>
                <c:pt idx="24">
                  <c:v>0.579560435217676</c:v>
                </c:pt>
                <c:pt idx="25">
                  <c:v>0.589052569873538</c:v>
                </c:pt>
                <c:pt idx="26">
                  <c:v>0.602190100452232</c:v>
                </c:pt>
                <c:pt idx="27">
                  <c:v>0.598829394822388</c:v>
                </c:pt>
                <c:pt idx="28">
                  <c:v>0.597020246155201</c:v>
                </c:pt>
                <c:pt idx="29">
                  <c:v>0.607475164454184</c:v>
                </c:pt>
                <c:pt idx="30">
                  <c:v>0.651418792862765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05338416"/>
        <c:axId val="-1804700336"/>
      </c:barChart>
      <c:catAx>
        <c:axId val="-180533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04700336"/>
        <c:crosses val="autoZero"/>
        <c:auto val="1"/>
        <c:lblAlgn val="ctr"/>
        <c:lblOffset val="100"/>
        <c:noMultiLvlLbl val="0"/>
      </c:catAx>
      <c:valAx>
        <c:axId val="-180470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0533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fip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3144"/>
  <sheetViews>
    <sheetView topLeftCell="A2239" zoomScaleNormal="86" zoomScaleSheetLayoutView="96" zoomScalePageLayoutView="86" workbookViewId="0">
      <selection activeCell="J97" sqref="J97:J2994"/>
    </sheetView>
  </sheetViews>
  <sheetFormatPr baseColWidth="10" defaultColWidth="8.83203125" defaultRowHeight="14" x14ac:dyDescent="0.15"/>
  <cols>
    <col min="1" max="1" width="19.33203125" style="3" bestFit="1" customWidth="1"/>
    <col min="2" max="2" width="19.33203125" style="3" customWidth="1"/>
    <col min="3" max="3" width="14" style="3" customWidth="1"/>
    <col min="4" max="4" width="14" style="2" customWidth="1"/>
    <col min="5" max="5" width="14" style="16" customWidth="1"/>
    <col min="6" max="16384" width="8.83203125" style="1"/>
  </cols>
  <sheetData>
    <row r="1" spans="1:18" x14ac:dyDescent="0.15">
      <c r="A1" t="s">
        <v>2</v>
      </c>
      <c r="B1" t="s">
        <v>453</v>
      </c>
      <c r="C1" t="s">
        <v>429</v>
      </c>
      <c r="D1" t="s">
        <v>430</v>
      </c>
      <c r="E1" s="15" t="s">
        <v>431</v>
      </c>
      <c r="F1" t="s">
        <v>432</v>
      </c>
      <c r="G1" t="s">
        <v>433</v>
      </c>
      <c r="H1" t="s">
        <v>434</v>
      </c>
      <c r="I1" t="s">
        <v>444</v>
      </c>
      <c r="J1" t="s">
        <v>218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</row>
    <row r="2" spans="1:18" ht="13.5" hidden="1" customHeight="1" x14ac:dyDescent="0.15">
      <c r="A2" t="s">
        <v>4</v>
      </c>
      <c r="B2" t="s">
        <v>481</v>
      </c>
      <c r="C2" t="str">
        <f>INDEX(FIPS!$A$1:$E$3236,MATCH($F2,FIPS!$D$1:$D$3236,0),5)</f>
        <v>Autauga County</v>
      </c>
      <c r="D2" t="s">
        <v>5</v>
      </c>
      <c r="E2" s="15" t="s">
        <v>6</v>
      </c>
      <c r="F2" t="s">
        <v>483</v>
      </c>
      <c r="G2" t="s">
        <v>440</v>
      </c>
      <c r="H2" t="str">
        <f>IFERROR(VLOOKUP($G2,'Team Colors'!$A:$B,2,0),"#c9c9c9")</f>
        <v>#9f8958</v>
      </c>
      <c r="I2">
        <f>INDEX('Raw Election Data'!$A$1:$AN$3144,MATCH($C2&amp;" "&amp;$B2,'Raw Election Data'!$C$1:$C$3144,0),MATCH('Joined Data'!I$1,'Raw Election Data'!$A$1:$AN$1,0))</f>
        <v>55347</v>
      </c>
      <c r="J2">
        <f>INDEX('Raw Election Data'!$A$1:$AN$3144,MATCH($C2&amp;" "&amp;$B2,'Raw Election Data'!$C$1:$C$3144,0),MATCH('Joined Data'!J$1,'Raw Election Data'!$A$1:$AN$1,0))</f>
        <v>5908</v>
      </c>
      <c r="K2">
        <f>INDEX('Raw Election Data'!$A$1:$AN$3144,MATCH($C2&amp;" "&amp;$B2,'Raw Election Data'!$C$1:$C$3144,0),MATCH('Joined Data'!K$1,'Raw Election Data'!$A$1:$AN$1,0))</f>
        <v>18110</v>
      </c>
      <c r="L2">
        <f>INDEX('Raw Election Data'!$A$1:$AN$3144,MATCH($C2&amp;" "&amp;$B2,'Raw Election Data'!$C$1:$C$3144,0),MATCH('Joined Data'!L$1,'Raw Election Data'!$A$1:$AN$1,0))</f>
        <v>24661</v>
      </c>
      <c r="M2">
        <f>INDEX('Raw Election Data'!$A$1:$AN$3144,MATCH($C2&amp;" "&amp;$B2,'Raw Election Data'!$C$1:$C$3144,0),MATCH('Joined Data'!M$1,'Raw Election Data'!$A$1:$AN$1,0))</f>
        <v>0.23956854953164916</v>
      </c>
      <c r="N2">
        <f>INDEX('Raw Election Data'!$A$1:$AN$3144,MATCH($C2&amp;" "&amp;$B2,'Raw Election Data'!$C$1:$C$3144,0),MATCH('Joined Data'!N$1,'Raw Election Data'!$A$1:$AN$1,0))</f>
        <v>0.73435789302947974</v>
      </c>
      <c r="O2">
        <f>INDEX('Raw Election Data'!$A$1:$AN$3144,MATCH($C2&amp;" "&amp;$B2,'Raw Election Data'!$C$1:$C$3144,0),MATCH('Joined Data'!O$1,'Raw Election Data'!$A$1:$AN$1,0))</f>
        <v>-12202</v>
      </c>
      <c r="P2">
        <f>INDEX('Raw Election Data'!$A$1:$AN$3144,MATCH($C2&amp;" "&amp;$B2,'Raw Election Data'!$C$1:$C$3144,0),MATCH('Joined Data'!P$1,'Raw Election Data'!$A$1:$AN$1,0))</f>
        <v>12202</v>
      </c>
      <c r="Q2">
        <f>INDEX('Raw Election Data'!$A$1:$AN$3144,MATCH($C2&amp;" "&amp;$B2,'Raw Election Data'!$C$1:$C$3144,0),MATCH('Joined Data'!Q$1,'Raw Election Data'!$A$1:$AN$1,0))</f>
        <v>-0.49478934349783055</v>
      </c>
      <c r="R2">
        <f>INDEX('Raw Election Data'!$A$1:$AN$3144,MATCH($C2&amp;" "&amp;$B2,'Raw Election Data'!$C$1:$C$3144,0),MATCH('Joined Data'!R$1,'Raw Election Data'!$A$1:$AN$1,0))</f>
        <v>0.49478934349783055</v>
      </c>
    </row>
    <row r="3" spans="1:18" ht="13.5" hidden="1" customHeight="1" x14ac:dyDescent="0.15">
      <c r="A3" t="s">
        <v>4</v>
      </c>
      <c r="B3" t="s">
        <v>481</v>
      </c>
      <c r="C3" t="str">
        <f>INDEX(FIPS!$A$1:$E$3236,MATCH($F3,FIPS!$D$1:$D$3236,0),5)</f>
        <v>Baldwin County</v>
      </c>
      <c r="D3" t="s">
        <v>5</v>
      </c>
      <c r="E3" s="15" t="s">
        <v>7</v>
      </c>
      <c r="F3" t="s">
        <v>489</v>
      </c>
      <c r="G3" t="s">
        <v>440</v>
      </c>
      <c r="H3" t="str">
        <f>IFERROR(VLOOKUP($G3,'Team Colors'!$A:$B,2,0),"#c9c9c9")</f>
        <v>#9f8958</v>
      </c>
      <c r="I3">
        <f>INDEX('Raw Election Data'!$A$1:$AN$3144,MATCH($C3&amp;" "&amp;$B3,'Raw Election Data'!$C$1:$C$3144,0),MATCH('Joined Data'!I$1,'Raw Election Data'!$A$1:$AN$1,0))</f>
        <v>203709</v>
      </c>
      <c r="J3">
        <f>INDEX('Raw Election Data'!$A$1:$AN$3144,MATCH($C3&amp;" "&amp;$B3,'Raw Election Data'!$C$1:$C$3144,0),MATCH('Joined Data'!J$1,'Raw Election Data'!$A$1:$AN$1,0))</f>
        <v>18409</v>
      </c>
      <c r="K3">
        <f>INDEX('Raw Election Data'!$A$1:$AN$3144,MATCH($C3&amp;" "&amp;$B3,'Raw Election Data'!$C$1:$C$3144,0),MATCH('Joined Data'!K$1,'Raw Election Data'!$A$1:$AN$1,0))</f>
        <v>72780</v>
      </c>
      <c r="L3">
        <f>INDEX('Raw Election Data'!$A$1:$AN$3144,MATCH($C3&amp;" "&amp;$B3,'Raw Election Data'!$C$1:$C$3144,0),MATCH('Joined Data'!L$1,'Raw Election Data'!$A$1:$AN$1,0))</f>
        <v>94090</v>
      </c>
      <c r="M3">
        <f>INDEX('Raw Election Data'!$A$1:$AN$3144,MATCH($C3&amp;" "&amp;$B3,'Raw Election Data'!$C$1:$C$3144,0),MATCH('Joined Data'!M$1,'Raw Election Data'!$A$1:$AN$1,0))</f>
        <v>0.19565309809756615</v>
      </c>
      <c r="N3">
        <f>INDEX('Raw Election Data'!$A$1:$AN$3144,MATCH($C3&amp;" "&amp;$B3,'Raw Election Data'!$C$1:$C$3144,0),MATCH('Joined Data'!N$1,'Raw Election Data'!$A$1:$AN$1,0))</f>
        <v>0.77351471994898502</v>
      </c>
      <c r="O3">
        <f>INDEX('Raw Election Data'!$A$1:$AN$3144,MATCH($C3&amp;" "&amp;$B3,'Raw Election Data'!$C$1:$C$3144,0),MATCH('Joined Data'!O$1,'Raw Election Data'!$A$1:$AN$1,0))</f>
        <v>-54371</v>
      </c>
      <c r="P3">
        <f>INDEX('Raw Election Data'!$A$1:$AN$3144,MATCH($C3&amp;" "&amp;$B3,'Raw Election Data'!$C$1:$C$3144,0),MATCH('Joined Data'!P$1,'Raw Election Data'!$A$1:$AN$1,0))</f>
        <v>54371</v>
      </c>
      <c r="Q3">
        <f>INDEX('Raw Election Data'!$A$1:$AN$3144,MATCH($C3&amp;" "&amp;$B3,'Raw Election Data'!$C$1:$C$3144,0),MATCH('Joined Data'!Q$1,'Raw Election Data'!$A$1:$AN$1,0))</f>
        <v>-0.57786162185141887</v>
      </c>
      <c r="R3">
        <f>INDEX('Raw Election Data'!$A$1:$AN$3144,MATCH($C3&amp;" "&amp;$B3,'Raw Election Data'!$C$1:$C$3144,0),MATCH('Joined Data'!R$1,'Raw Election Data'!$A$1:$AN$1,0))</f>
        <v>0.57786162185141887</v>
      </c>
    </row>
    <row r="4" spans="1:18" ht="13.5" hidden="1" customHeight="1" x14ac:dyDescent="0.15">
      <c r="A4" t="s">
        <v>4</v>
      </c>
      <c r="B4" t="s">
        <v>481</v>
      </c>
      <c r="C4" t="str">
        <f>INDEX(FIPS!$A$1:$E$3236,MATCH($F4,FIPS!$D$1:$D$3236,0),5)</f>
        <v>Barbour County</v>
      </c>
      <c r="D4" t="s">
        <v>5</v>
      </c>
      <c r="E4" s="15" t="s">
        <v>8</v>
      </c>
      <c r="F4" t="s">
        <v>495</v>
      </c>
      <c r="G4" t="s">
        <v>7776</v>
      </c>
      <c r="H4" t="str">
        <f>IFERROR(VLOOKUP($G4,'Team Colors'!$A:$B,2,0),"#c9c9c9")</f>
        <v>#a71930</v>
      </c>
      <c r="I4">
        <f>INDEX('Raw Election Data'!$A$1:$AN$3144,MATCH($C4&amp;" "&amp;$B4,'Raw Election Data'!$C$1:$C$3144,0),MATCH('Joined Data'!I$1,'Raw Election Data'!$A$1:$AN$1,0))</f>
        <v>26489</v>
      </c>
      <c r="J4">
        <f>INDEX('Raw Election Data'!$A$1:$AN$3144,MATCH($C4&amp;" "&amp;$B4,'Raw Election Data'!$C$1:$C$3144,0),MATCH('Joined Data'!J$1,'Raw Election Data'!$A$1:$AN$1,0))</f>
        <v>4848</v>
      </c>
      <c r="K4">
        <f>INDEX('Raw Election Data'!$A$1:$AN$3144,MATCH($C4&amp;" "&amp;$B4,'Raw Election Data'!$C$1:$C$3144,0),MATCH('Joined Data'!K$1,'Raw Election Data'!$A$1:$AN$1,0))</f>
        <v>5431</v>
      </c>
      <c r="L4">
        <f>INDEX('Raw Election Data'!$A$1:$AN$3144,MATCH($C4&amp;" "&amp;$B4,'Raw Election Data'!$C$1:$C$3144,0),MATCH('Joined Data'!L$1,'Raw Election Data'!$A$1:$AN$1,0))</f>
        <v>10390</v>
      </c>
      <c r="M4">
        <f>INDEX('Raw Election Data'!$A$1:$AN$3144,MATCH($C4&amp;" "&amp;$B4,'Raw Election Data'!$C$1:$C$3144,0),MATCH('Joined Data'!M$1,'Raw Election Data'!$A$1:$AN$1,0))</f>
        <v>0.46660250240615975</v>
      </c>
      <c r="N4">
        <f>INDEX('Raw Election Data'!$A$1:$AN$3144,MATCH($C4&amp;" "&amp;$B4,'Raw Election Data'!$C$1:$C$3144,0),MATCH('Joined Data'!N$1,'Raw Election Data'!$A$1:$AN$1,0))</f>
        <v>0.52271414821944173</v>
      </c>
      <c r="O4">
        <f>INDEX('Raw Election Data'!$A$1:$AN$3144,MATCH($C4&amp;" "&amp;$B4,'Raw Election Data'!$C$1:$C$3144,0),MATCH('Joined Data'!O$1,'Raw Election Data'!$A$1:$AN$1,0))</f>
        <v>-583</v>
      </c>
      <c r="P4">
        <f>INDEX('Raw Election Data'!$A$1:$AN$3144,MATCH($C4&amp;" "&amp;$B4,'Raw Election Data'!$C$1:$C$3144,0),MATCH('Joined Data'!P$1,'Raw Election Data'!$A$1:$AN$1,0))</f>
        <v>583</v>
      </c>
      <c r="Q4">
        <f>INDEX('Raw Election Data'!$A$1:$AN$3144,MATCH($C4&amp;" "&amp;$B4,'Raw Election Data'!$C$1:$C$3144,0),MATCH('Joined Data'!Q$1,'Raw Election Data'!$A$1:$AN$1,0))</f>
        <v>-5.6111645813281985E-2</v>
      </c>
      <c r="R4">
        <f>INDEX('Raw Election Data'!$A$1:$AN$3144,MATCH($C4&amp;" "&amp;$B4,'Raw Election Data'!$C$1:$C$3144,0),MATCH('Joined Data'!R$1,'Raw Election Data'!$A$1:$AN$1,0))</f>
        <v>5.6111645813281985E-2</v>
      </c>
    </row>
    <row r="5" spans="1:18" ht="13.5" hidden="1" customHeight="1" x14ac:dyDescent="0.15">
      <c r="A5" t="s">
        <v>4</v>
      </c>
      <c r="B5" t="s">
        <v>481</v>
      </c>
      <c r="C5" t="str">
        <f>INDEX(FIPS!$A$1:$E$3236,MATCH($F5,FIPS!$D$1:$D$3236,0),5)</f>
        <v>Bibb County</v>
      </c>
      <c r="D5" t="s">
        <v>5</v>
      </c>
      <c r="E5" s="15" t="s">
        <v>9</v>
      </c>
      <c r="F5" t="s">
        <v>500</v>
      </c>
      <c r="G5" t="s">
        <v>440</v>
      </c>
      <c r="H5" t="str">
        <f>IFERROR(VLOOKUP($G5,'Team Colors'!$A:$B,2,0),"#c9c9c9")</f>
        <v>#9f8958</v>
      </c>
      <c r="I5">
        <f>INDEX('Raw Election Data'!$A$1:$AN$3144,MATCH($C5&amp;" "&amp;$B5,'Raw Election Data'!$C$1:$C$3144,0),MATCH('Joined Data'!I$1,'Raw Election Data'!$A$1:$AN$1,0))</f>
        <v>22583</v>
      </c>
      <c r="J5">
        <f>INDEX('Raw Election Data'!$A$1:$AN$3144,MATCH($C5&amp;" "&amp;$B5,'Raw Election Data'!$C$1:$C$3144,0),MATCH('Joined Data'!J$1,'Raw Election Data'!$A$1:$AN$1,0))</f>
        <v>1874</v>
      </c>
      <c r="K5">
        <f>INDEX('Raw Election Data'!$A$1:$AN$3144,MATCH($C5&amp;" "&amp;$B5,'Raw Election Data'!$C$1:$C$3144,0),MATCH('Joined Data'!K$1,'Raw Election Data'!$A$1:$AN$1,0))</f>
        <v>6733</v>
      </c>
      <c r="L5">
        <f>INDEX('Raw Election Data'!$A$1:$AN$3144,MATCH($C5&amp;" "&amp;$B5,'Raw Election Data'!$C$1:$C$3144,0),MATCH('Joined Data'!L$1,'Raw Election Data'!$A$1:$AN$1,0))</f>
        <v>8748</v>
      </c>
      <c r="M5">
        <f>INDEX('Raw Election Data'!$A$1:$AN$3144,MATCH($C5&amp;" "&amp;$B5,'Raw Election Data'!$C$1:$C$3144,0),MATCH('Joined Data'!M$1,'Raw Election Data'!$A$1:$AN$1,0))</f>
        <v>0.21422039323273892</v>
      </c>
      <c r="N5">
        <f>INDEX('Raw Election Data'!$A$1:$AN$3144,MATCH($C5&amp;" "&amp;$B5,'Raw Election Data'!$C$1:$C$3144,0),MATCH('Joined Data'!N$1,'Raw Election Data'!$A$1:$AN$1,0))</f>
        <v>0.76966163694558754</v>
      </c>
      <c r="O5">
        <f>INDEX('Raw Election Data'!$A$1:$AN$3144,MATCH($C5&amp;" "&amp;$B5,'Raw Election Data'!$C$1:$C$3144,0),MATCH('Joined Data'!O$1,'Raw Election Data'!$A$1:$AN$1,0))</f>
        <v>-4859</v>
      </c>
      <c r="P5">
        <f>INDEX('Raw Election Data'!$A$1:$AN$3144,MATCH($C5&amp;" "&amp;$B5,'Raw Election Data'!$C$1:$C$3144,0),MATCH('Joined Data'!P$1,'Raw Election Data'!$A$1:$AN$1,0))</f>
        <v>4859</v>
      </c>
      <c r="Q5">
        <f>INDEX('Raw Election Data'!$A$1:$AN$3144,MATCH($C5&amp;" "&amp;$B5,'Raw Election Data'!$C$1:$C$3144,0),MATCH('Joined Data'!Q$1,'Raw Election Data'!$A$1:$AN$1,0))</f>
        <v>-0.55544124371284864</v>
      </c>
      <c r="R5">
        <f>INDEX('Raw Election Data'!$A$1:$AN$3144,MATCH($C5&amp;" "&amp;$B5,'Raw Election Data'!$C$1:$C$3144,0),MATCH('Joined Data'!R$1,'Raw Election Data'!$A$1:$AN$1,0))</f>
        <v>0.55544124371284864</v>
      </c>
    </row>
    <row r="6" spans="1:18" ht="13.5" hidden="1" customHeight="1" x14ac:dyDescent="0.15">
      <c r="A6" t="s">
        <v>4</v>
      </c>
      <c r="B6" t="s">
        <v>481</v>
      </c>
      <c r="C6" t="str">
        <f>INDEX(FIPS!$A$1:$E$3236,MATCH($F6,FIPS!$D$1:$D$3236,0),5)</f>
        <v>Blount County</v>
      </c>
      <c r="D6" t="s">
        <v>5</v>
      </c>
      <c r="E6" s="15" t="s">
        <v>10</v>
      </c>
      <c r="F6" t="s">
        <v>507</v>
      </c>
      <c r="G6" t="s">
        <v>440</v>
      </c>
      <c r="H6" t="str">
        <f>IFERROR(VLOOKUP($G6,'Team Colors'!$A:$B,2,0),"#c9c9c9")</f>
        <v>#9f8958</v>
      </c>
      <c r="I6">
        <f>INDEX('Raw Election Data'!$A$1:$AN$3144,MATCH($C6&amp;" "&amp;$B6,'Raw Election Data'!$C$1:$C$3144,0),MATCH('Joined Data'!I$1,'Raw Election Data'!$A$1:$AN$1,0))</f>
        <v>57673</v>
      </c>
      <c r="J6">
        <f>INDEX('Raw Election Data'!$A$1:$AN$3144,MATCH($C6&amp;" "&amp;$B6,'Raw Election Data'!$C$1:$C$3144,0),MATCH('Joined Data'!J$1,'Raw Election Data'!$A$1:$AN$1,0))</f>
        <v>2150</v>
      </c>
      <c r="K6">
        <f>INDEX('Raw Election Data'!$A$1:$AN$3144,MATCH($C6&amp;" "&amp;$B6,'Raw Election Data'!$C$1:$C$3144,0),MATCH('Joined Data'!K$1,'Raw Election Data'!$A$1:$AN$1,0))</f>
        <v>22808</v>
      </c>
      <c r="L6">
        <f>INDEX('Raw Election Data'!$A$1:$AN$3144,MATCH($C6&amp;" "&amp;$B6,'Raw Election Data'!$C$1:$C$3144,0),MATCH('Joined Data'!L$1,'Raw Election Data'!$A$1:$AN$1,0))</f>
        <v>25384</v>
      </c>
      <c r="M6">
        <f>INDEX('Raw Election Data'!$A$1:$AN$3144,MATCH($C6&amp;" "&amp;$B6,'Raw Election Data'!$C$1:$C$3144,0),MATCH('Joined Data'!M$1,'Raw Election Data'!$A$1:$AN$1,0))</f>
        <v>8.4699023006618343E-2</v>
      </c>
      <c r="N6">
        <f>INDEX('Raw Election Data'!$A$1:$AN$3144,MATCH($C6&amp;" "&amp;$B6,'Raw Election Data'!$C$1:$C$3144,0),MATCH('Joined Data'!N$1,'Raw Election Data'!$A$1:$AN$1,0))</f>
        <v>0.89851875196974473</v>
      </c>
      <c r="O6">
        <f>INDEX('Raw Election Data'!$A$1:$AN$3144,MATCH($C6&amp;" "&amp;$B6,'Raw Election Data'!$C$1:$C$3144,0),MATCH('Joined Data'!O$1,'Raw Election Data'!$A$1:$AN$1,0))</f>
        <v>-20658</v>
      </c>
      <c r="P6">
        <f>INDEX('Raw Election Data'!$A$1:$AN$3144,MATCH($C6&amp;" "&amp;$B6,'Raw Election Data'!$C$1:$C$3144,0),MATCH('Joined Data'!P$1,'Raw Election Data'!$A$1:$AN$1,0))</f>
        <v>20658</v>
      </c>
      <c r="Q6">
        <f>INDEX('Raw Election Data'!$A$1:$AN$3144,MATCH($C6&amp;" "&amp;$B6,'Raw Election Data'!$C$1:$C$3144,0),MATCH('Joined Data'!Q$1,'Raw Election Data'!$A$1:$AN$1,0))</f>
        <v>-0.81381972896312638</v>
      </c>
      <c r="R6">
        <f>INDEX('Raw Election Data'!$A$1:$AN$3144,MATCH($C6&amp;" "&amp;$B6,'Raw Election Data'!$C$1:$C$3144,0),MATCH('Joined Data'!R$1,'Raw Election Data'!$A$1:$AN$1,0))</f>
        <v>0.81381972896312638</v>
      </c>
    </row>
    <row r="7" spans="1:18" ht="13.5" hidden="1" customHeight="1" x14ac:dyDescent="0.15">
      <c r="A7" t="s">
        <v>4</v>
      </c>
      <c r="B7" t="s">
        <v>481</v>
      </c>
      <c r="C7" t="str">
        <f>INDEX(FIPS!$A$1:$E$3236,MATCH($F7,FIPS!$D$1:$D$3236,0),5)</f>
        <v>Bullock County</v>
      </c>
      <c r="D7" t="s">
        <v>5</v>
      </c>
      <c r="E7" s="15" t="s">
        <v>11</v>
      </c>
      <c r="F7" t="s">
        <v>509</v>
      </c>
      <c r="G7" t="s">
        <v>7776</v>
      </c>
      <c r="H7" t="str">
        <f>IFERROR(VLOOKUP($G7,'Team Colors'!$A:$B,2,0),"#c9c9c9")</f>
        <v>#a71930</v>
      </c>
      <c r="I7">
        <f>INDEX('Raw Election Data'!$A$1:$AN$3144,MATCH($C7&amp;" "&amp;$B7,'Raw Election Data'!$C$1:$C$3144,0),MATCH('Joined Data'!I$1,'Raw Election Data'!$A$1:$AN$1,0))</f>
        <v>10696</v>
      </c>
      <c r="J7">
        <f>INDEX('Raw Election Data'!$A$1:$AN$3144,MATCH($C7&amp;" "&amp;$B7,'Raw Election Data'!$C$1:$C$3144,0),MATCH('Joined Data'!J$1,'Raw Election Data'!$A$1:$AN$1,0))</f>
        <v>3530</v>
      </c>
      <c r="K7">
        <f>INDEX('Raw Election Data'!$A$1:$AN$3144,MATCH($C7&amp;" "&amp;$B7,'Raw Election Data'!$C$1:$C$3144,0),MATCH('Joined Data'!K$1,'Raw Election Data'!$A$1:$AN$1,0))</f>
        <v>1139</v>
      </c>
      <c r="L7">
        <f>INDEX('Raw Election Data'!$A$1:$AN$3144,MATCH($C7&amp;" "&amp;$B7,'Raw Election Data'!$C$1:$C$3144,0),MATCH('Joined Data'!L$1,'Raw Election Data'!$A$1:$AN$1,0))</f>
        <v>4701</v>
      </c>
      <c r="M7">
        <f>INDEX('Raw Election Data'!$A$1:$AN$3144,MATCH($C7&amp;" "&amp;$B7,'Raw Election Data'!$C$1:$C$3144,0),MATCH('Joined Data'!M$1,'Raw Election Data'!$A$1:$AN$1,0))</f>
        <v>0.75090406296532652</v>
      </c>
      <c r="N7">
        <f>INDEX('Raw Election Data'!$A$1:$AN$3144,MATCH($C7&amp;" "&amp;$B7,'Raw Election Data'!$C$1:$C$3144,0),MATCH('Joined Data'!N$1,'Raw Election Data'!$A$1:$AN$1,0))</f>
        <v>0.24228887470750904</v>
      </c>
      <c r="O7">
        <f>INDEX('Raw Election Data'!$A$1:$AN$3144,MATCH($C7&amp;" "&amp;$B7,'Raw Election Data'!$C$1:$C$3144,0),MATCH('Joined Data'!O$1,'Raw Election Data'!$A$1:$AN$1,0))</f>
        <v>2391</v>
      </c>
      <c r="P7">
        <f>INDEX('Raw Election Data'!$A$1:$AN$3144,MATCH($C7&amp;" "&amp;$B7,'Raw Election Data'!$C$1:$C$3144,0),MATCH('Joined Data'!P$1,'Raw Election Data'!$A$1:$AN$1,0))</f>
        <v>-2391</v>
      </c>
      <c r="Q7">
        <f>INDEX('Raw Election Data'!$A$1:$AN$3144,MATCH($C7&amp;" "&amp;$B7,'Raw Election Data'!$C$1:$C$3144,0),MATCH('Joined Data'!Q$1,'Raw Election Data'!$A$1:$AN$1,0))</f>
        <v>0.50861518825781749</v>
      </c>
      <c r="R7">
        <f>INDEX('Raw Election Data'!$A$1:$AN$3144,MATCH($C7&amp;" "&amp;$B7,'Raw Election Data'!$C$1:$C$3144,0),MATCH('Joined Data'!R$1,'Raw Election Data'!$A$1:$AN$1,0))</f>
        <v>-0.50861518825781749</v>
      </c>
    </row>
    <row r="8" spans="1:18" ht="13.5" hidden="1" customHeight="1" x14ac:dyDescent="0.15">
      <c r="A8" t="s">
        <v>4</v>
      </c>
      <c r="B8" t="s">
        <v>481</v>
      </c>
      <c r="C8" t="str">
        <f>INDEX(FIPS!$A$1:$E$3236,MATCH($F8,FIPS!$D$1:$D$3236,0),5)</f>
        <v>Butler County</v>
      </c>
      <c r="D8" t="s">
        <v>5</v>
      </c>
      <c r="E8" s="15" t="s">
        <v>12</v>
      </c>
      <c r="F8" t="s">
        <v>512</v>
      </c>
      <c r="G8" t="s">
        <v>440</v>
      </c>
      <c r="H8" t="str">
        <f>IFERROR(VLOOKUP($G8,'Team Colors'!$A:$B,2,0),"#c9c9c9")</f>
        <v>#9f8958</v>
      </c>
      <c r="I8">
        <f>INDEX('Raw Election Data'!$A$1:$AN$3144,MATCH($C8&amp;" "&amp;$B8,'Raw Election Data'!$C$1:$C$3144,0),MATCH('Joined Data'!I$1,'Raw Election Data'!$A$1:$AN$1,0))</f>
        <v>20154</v>
      </c>
      <c r="J8">
        <f>INDEX('Raw Election Data'!$A$1:$AN$3144,MATCH($C8&amp;" "&amp;$B8,'Raw Election Data'!$C$1:$C$3144,0),MATCH('Joined Data'!J$1,'Raw Election Data'!$A$1:$AN$1,0))</f>
        <v>3716</v>
      </c>
      <c r="K8">
        <f>INDEX('Raw Election Data'!$A$1:$AN$3144,MATCH($C8&amp;" "&amp;$B8,'Raw Election Data'!$C$1:$C$3144,0),MATCH('Joined Data'!K$1,'Raw Election Data'!$A$1:$AN$1,0))</f>
        <v>4891</v>
      </c>
      <c r="L8">
        <f>INDEX('Raw Election Data'!$A$1:$AN$3144,MATCH($C8&amp;" "&amp;$B8,'Raw Election Data'!$C$1:$C$3144,0),MATCH('Joined Data'!L$1,'Raw Election Data'!$A$1:$AN$1,0))</f>
        <v>8685</v>
      </c>
      <c r="M8">
        <f>INDEX('Raw Election Data'!$A$1:$AN$3144,MATCH($C8&amp;" "&amp;$B8,'Raw Election Data'!$C$1:$C$3144,0),MATCH('Joined Data'!M$1,'Raw Election Data'!$A$1:$AN$1,0))</f>
        <v>0.42786413356361541</v>
      </c>
      <c r="N8">
        <f>INDEX('Raw Election Data'!$A$1:$AN$3144,MATCH($C8&amp;" "&amp;$B8,'Raw Election Data'!$C$1:$C$3144,0),MATCH('Joined Data'!N$1,'Raw Election Data'!$A$1:$AN$1,0))</f>
        <v>0.5631548647092689</v>
      </c>
      <c r="O8">
        <f>INDEX('Raw Election Data'!$A$1:$AN$3144,MATCH($C8&amp;" "&amp;$B8,'Raw Election Data'!$C$1:$C$3144,0),MATCH('Joined Data'!O$1,'Raw Election Data'!$A$1:$AN$1,0))</f>
        <v>-1175</v>
      </c>
      <c r="P8">
        <f>INDEX('Raw Election Data'!$A$1:$AN$3144,MATCH($C8&amp;" "&amp;$B8,'Raw Election Data'!$C$1:$C$3144,0),MATCH('Joined Data'!P$1,'Raw Election Data'!$A$1:$AN$1,0))</f>
        <v>1175</v>
      </c>
      <c r="Q8">
        <f>INDEX('Raw Election Data'!$A$1:$AN$3144,MATCH($C8&amp;" "&amp;$B8,'Raw Election Data'!$C$1:$C$3144,0),MATCH('Joined Data'!Q$1,'Raw Election Data'!$A$1:$AN$1,0))</f>
        <v>-0.13529073114565349</v>
      </c>
      <c r="R8">
        <f>INDEX('Raw Election Data'!$A$1:$AN$3144,MATCH($C8&amp;" "&amp;$B8,'Raw Election Data'!$C$1:$C$3144,0),MATCH('Joined Data'!R$1,'Raw Election Data'!$A$1:$AN$1,0))</f>
        <v>0.13529073114565349</v>
      </c>
    </row>
    <row r="9" spans="1:18" ht="13.5" hidden="1" customHeight="1" x14ac:dyDescent="0.15">
      <c r="A9" t="s">
        <v>4</v>
      </c>
      <c r="B9" t="s">
        <v>481</v>
      </c>
      <c r="C9" t="str">
        <f>INDEX(FIPS!$A$1:$E$3236,MATCH($F9,FIPS!$D$1:$D$3236,0),5)</f>
        <v>Calhoun County</v>
      </c>
      <c r="D9" t="s">
        <v>5</v>
      </c>
      <c r="E9" s="15" t="s">
        <v>13</v>
      </c>
      <c r="F9" t="s">
        <v>514</v>
      </c>
      <c r="G9" t="s">
        <v>7776</v>
      </c>
      <c r="H9" t="str">
        <f>IFERROR(VLOOKUP($G9,'Team Colors'!$A:$B,2,0),"#c9c9c9")</f>
        <v>#a71930</v>
      </c>
      <c r="I9">
        <f>INDEX('Raw Election Data'!$A$1:$AN$3144,MATCH($C9&amp;" "&amp;$B9,'Raw Election Data'!$C$1:$C$3144,0),MATCH('Joined Data'!I$1,'Raw Election Data'!$A$1:$AN$1,0))</f>
        <v>115620</v>
      </c>
      <c r="J9">
        <f>INDEX('Raw Election Data'!$A$1:$AN$3144,MATCH($C9&amp;" "&amp;$B9,'Raw Election Data'!$C$1:$C$3144,0),MATCH('Joined Data'!J$1,'Raw Election Data'!$A$1:$AN$1,0))</f>
        <v>13197</v>
      </c>
      <c r="K9">
        <f>INDEX('Raw Election Data'!$A$1:$AN$3144,MATCH($C9&amp;" "&amp;$B9,'Raw Election Data'!$C$1:$C$3144,0),MATCH('Joined Data'!K$1,'Raw Election Data'!$A$1:$AN$1,0))</f>
        <v>32803</v>
      </c>
      <c r="L9">
        <f>INDEX('Raw Election Data'!$A$1:$AN$3144,MATCH($C9&amp;" "&amp;$B9,'Raw Election Data'!$C$1:$C$3144,0),MATCH('Joined Data'!L$1,'Raw Election Data'!$A$1:$AN$1,0))</f>
        <v>47376</v>
      </c>
      <c r="M9">
        <f>INDEX('Raw Election Data'!$A$1:$AN$3144,MATCH($C9&amp;" "&amp;$B9,'Raw Election Data'!$C$1:$C$3144,0),MATCH('Joined Data'!M$1,'Raw Election Data'!$A$1:$AN$1,0))</f>
        <v>0.27855876393110435</v>
      </c>
      <c r="N9">
        <f>INDEX('Raw Election Data'!$A$1:$AN$3144,MATCH($C9&amp;" "&amp;$B9,'Raw Election Data'!$C$1:$C$3144,0),MATCH('Joined Data'!N$1,'Raw Election Data'!$A$1:$AN$1,0))</f>
        <v>0.69239699425869639</v>
      </c>
      <c r="O9">
        <f>INDEX('Raw Election Data'!$A$1:$AN$3144,MATCH($C9&amp;" "&amp;$B9,'Raw Election Data'!$C$1:$C$3144,0),MATCH('Joined Data'!O$1,'Raw Election Data'!$A$1:$AN$1,0))</f>
        <v>-19606</v>
      </c>
      <c r="P9">
        <f>INDEX('Raw Election Data'!$A$1:$AN$3144,MATCH($C9&amp;" "&amp;$B9,'Raw Election Data'!$C$1:$C$3144,0),MATCH('Joined Data'!P$1,'Raw Election Data'!$A$1:$AN$1,0))</f>
        <v>19606</v>
      </c>
      <c r="Q9">
        <f>INDEX('Raw Election Data'!$A$1:$AN$3144,MATCH($C9&amp;" "&amp;$B9,'Raw Election Data'!$C$1:$C$3144,0),MATCH('Joined Data'!Q$1,'Raw Election Data'!$A$1:$AN$1,0))</f>
        <v>-0.41383823032759204</v>
      </c>
      <c r="R9">
        <f>INDEX('Raw Election Data'!$A$1:$AN$3144,MATCH($C9&amp;" "&amp;$B9,'Raw Election Data'!$C$1:$C$3144,0),MATCH('Joined Data'!R$1,'Raw Election Data'!$A$1:$AN$1,0))</f>
        <v>0.41383823032759204</v>
      </c>
    </row>
    <row r="10" spans="1:18" ht="13.5" hidden="1" customHeight="1" x14ac:dyDescent="0.15">
      <c r="A10" t="s">
        <v>4</v>
      </c>
      <c r="B10" t="s">
        <v>481</v>
      </c>
      <c r="C10" t="str">
        <f>INDEX(FIPS!$A$1:$E$3236,MATCH($F10,FIPS!$D$1:$D$3236,0),5)</f>
        <v>Chambers County</v>
      </c>
      <c r="D10" t="s">
        <v>5</v>
      </c>
      <c r="E10" s="15" t="s">
        <v>14</v>
      </c>
      <c r="F10" t="s">
        <v>518</v>
      </c>
      <c r="G10" t="s">
        <v>7776</v>
      </c>
      <c r="H10" t="str">
        <f>IFERROR(VLOOKUP($G10,'Team Colors'!$A:$B,2,0),"#c9c9c9")</f>
        <v>#a71930</v>
      </c>
      <c r="I10">
        <f>INDEX('Raw Election Data'!$A$1:$AN$3144,MATCH($C10&amp;" "&amp;$B10,'Raw Election Data'!$C$1:$C$3144,0),MATCH('Joined Data'!I$1,'Raw Election Data'!$A$1:$AN$1,0))</f>
        <v>34123</v>
      </c>
      <c r="J10">
        <f>INDEX('Raw Election Data'!$A$1:$AN$3144,MATCH($C10&amp;" "&amp;$B10,'Raw Election Data'!$C$1:$C$3144,0),MATCH('Joined Data'!J$1,'Raw Election Data'!$A$1:$AN$1,0))</f>
        <v>5763</v>
      </c>
      <c r="K10">
        <f>INDEX('Raw Election Data'!$A$1:$AN$3144,MATCH($C10&amp;" "&amp;$B10,'Raw Election Data'!$C$1:$C$3144,0),MATCH('Joined Data'!K$1,'Raw Election Data'!$A$1:$AN$1,0))</f>
        <v>7803</v>
      </c>
      <c r="L10">
        <f>INDEX('Raw Election Data'!$A$1:$AN$3144,MATCH($C10&amp;" "&amp;$B10,'Raw Election Data'!$C$1:$C$3144,0),MATCH('Joined Data'!L$1,'Raw Election Data'!$A$1:$AN$1,0))</f>
        <v>13778</v>
      </c>
      <c r="M10">
        <f>INDEX('Raw Election Data'!$A$1:$AN$3144,MATCH($C10&amp;" "&amp;$B10,'Raw Election Data'!$C$1:$C$3144,0),MATCH('Joined Data'!M$1,'Raw Election Data'!$A$1:$AN$1,0))</f>
        <v>0.41827551168529542</v>
      </c>
      <c r="N10">
        <f>INDEX('Raw Election Data'!$A$1:$AN$3144,MATCH($C10&amp;" "&amp;$B10,'Raw Election Data'!$C$1:$C$3144,0),MATCH('Joined Data'!N$1,'Raw Election Data'!$A$1:$AN$1,0))</f>
        <v>0.56633763971548845</v>
      </c>
      <c r="O10">
        <f>INDEX('Raw Election Data'!$A$1:$AN$3144,MATCH($C10&amp;" "&amp;$B10,'Raw Election Data'!$C$1:$C$3144,0),MATCH('Joined Data'!O$1,'Raw Election Data'!$A$1:$AN$1,0))</f>
        <v>-2040</v>
      </c>
      <c r="P10">
        <f>INDEX('Raw Election Data'!$A$1:$AN$3144,MATCH($C10&amp;" "&amp;$B10,'Raw Election Data'!$C$1:$C$3144,0),MATCH('Joined Data'!P$1,'Raw Election Data'!$A$1:$AN$1,0))</f>
        <v>2040</v>
      </c>
      <c r="Q10">
        <f>INDEX('Raw Election Data'!$A$1:$AN$3144,MATCH($C10&amp;" "&amp;$B10,'Raw Election Data'!$C$1:$C$3144,0),MATCH('Joined Data'!Q$1,'Raw Election Data'!$A$1:$AN$1,0))</f>
        <v>-0.14806212803019303</v>
      </c>
      <c r="R10">
        <f>INDEX('Raw Election Data'!$A$1:$AN$3144,MATCH($C10&amp;" "&amp;$B10,'Raw Election Data'!$C$1:$C$3144,0),MATCH('Joined Data'!R$1,'Raw Election Data'!$A$1:$AN$1,0))</f>
        <v>0.14806212803019303</v>
      </c>
    </row>
    <row r="11" spans="1:18" ht="13.5" hidden="1" customHeight="1" x14ac:dyDescent="0.15">
      <c r="A11" t="s">
        <v>4</v>
      </c>
      <c r="B11" t="s">
        <v>481</v>
      </c>
      <c r="C11" t="str">
        <f>INDEX(FIPS!$A$1:$E$3236,MATCH($F11,FIPS!$D$1:$D$3236,0),5)</f>
        <v>Cherokee County</v>
      </c>
      <c r="D11" t="s">
        <v>5</v>
      </c>
      <c r="E11" s="15" t="s">
        <v>15</v>
      </c>
      <c r="F11" t="s">
        <v>524</v>
      </c>
      <c r="G11" t="s">
        <v>7776</v>
      </c>
      <c r="H11" t="str">
        <f>IFERROR(VLOOKUP($G11,'Team Colors'!$A:$B,2,0),"#c9c9c9")</f>
        <v>#a71930</v>
      </c>
      <c r="I11">
        <f>INDEX('Raw Election Data'!$A$1:$AN$3144,MATCH($C11&amp;" "&amp;$B11,'Raw Election Data'!$C$1:$C$3144,0),MATCH('Joined Data'!I$1,'Raw Election Data'!$A$1:$AN$1,0))</f>
        <v>25859</v>
      </c>
      <c r="J11">
        <f>INDEX('Raw Election Data'!$A$1:$AN$3144,MATCH($C11&amp;" "&amp;$B11,'Raw Election Data'!$C$1:$C$3144,0),MATCH('Joined Data'!J$1,'Raw Election Data'!$A$1:$AN$1,0))</f>
        <v>1524</v>
      </c>
      <c r="K11">
        <f>INDEX('Raw Election Data'!$A$1:$AN$3144,MATCH($C11&amp;" "&amp;$B11,'Raw Election Data'!$C$1:$C$3144,0),MATCH('Joined Data'!K$1,'Raw Election Data'!$A$1:$AN$1,0))</f>
        <v>8809</v>
      </c>
      <c r="L11">
        <f>INDEX('Raw Election Data'!$A$1:$AN$3144,MATCH($C11&amp;" "&amp;$B11,'Raw Election Data'!$C$1:$C$3144,0),MATCH('Joined Data'!L$1,'Raw Election Data'!$A$1:$AN$1,0))</f>
        <v>10503</v>
      </c>
      <c r="M11">
        <f>INDEX('Raw Election Data'!$A$1:$AN$3144,MATCH($C11&amp;" "&amp;$B11,'Raw Election Data'!$C$1:$C$3144,0),MATCH('Joined Data'!M$1,'Raw Election Data'!$A$1:$AN$1,0))</f>
        <v>0.14510139960011426</v>
      </c>
      <c r="N11">
        <f>INDEX('Raw Election Data'!$A$1:$AN$3144,MATCH($C11&amp;" "&amp;$B11,'Raw Election Data'!$C$1:$C$3144,0),MATCH('Joined Data'!N$1,'Raw Election Data'!$A$1:$AN$1,0))</f>
        <v>0.83871274873845569</v>
      </c>
      <c r="O11">
        <f>INDEX('Raw Election Data'!$A$1:$AN$3144,MATCH($C11&amp;" "&amp;$B11,'Raw Election Data'!$C$1:$C$3144,0),MATCH('Joined Data'!O$1,'Raw Election Data'!$A$1:$AN$1,0))</f>
        <v>-7285</v>
      </c>
      <c r="P11">
        <f>INDEX('Raw Election Data'!$A$1:$AN$3144,MATCH($C11&amp;" "&amp;$B11,'Raw Election Data'!$C$1:$C$3144,0),MATCH('Joined Data'!P$1,'Raw Election Data'!$A$1:$AN$1,0))</f>
        <v>7285</v>
      </c>
      <c r="Q11">
        <f>INDEX('Raw Election Data'!$A$1:$AN$3144,MATCH($C11&amp;" "&amp;$B11,'Raw Election Data'!$C$1:$C$3144,0),MATCH('Joined Data'!Q$1,'Raw Election Data'!$A$1:$AN$1,0))</f>
        <v>-0.69361134913834144</v>
      </c>
      <c r="R11">
        <f>INDEX('Raw Election Data'!$A$1:$AN$3144,MATCH($C11&amp;" "&amp;$B11,'Raw Election Data'!$C$1:$C$3144,0),MATCH('Joined Data'!R$1,'Raw Election Data'!$A$1:$AN$1,0))</f>
        <v>0.69361134913834144</v>
      </c>
    </row>
    <row r="12" spans="1:18" ht="13.5" hidden="1" customHeight="1" x14ac:dyDescent="0.15">
      <c r="A12" t="s">
        <v>4</v>
      </c>
      <c r="B12" t="s">
        <v>481</v>
      </c>
      <c r="C12" t="str">
        <f>INDEX(FIPS!$A$1:$E$3236,MATCH($F12,FIPS!$D$1:$D$3236,0),5)</f>
        <v>Chilton County</v>
      </c>
      <c r="D12" t="s">
        <v>5</v>
      </c>
      <c r="E12" s="15" t="s">
        <v>16</v>
      </c>
      <c r="F12" t="s">
        <v>526</v>
      </c>
      <c r="G12" t="s">
        <v>440</v>
      </c>
      <c r="H12" t="str">
        <f>IFERROR(VLOOKUP($G12,'Team Colors'!$A:$B,2,0),"#c9c9c9")</f>
        <v>#9f8958</v>
      </c>
      <c r="I12">
        <f>INDEX('Raw Election Data'!$A$1:$AN$3144,MATCH($C12&amp;" "&amp;$B12,'Raw Election Data'!$C$1:$C$3144,0),MATCH('Joined Data'!I$1,'Raw Election Data'!$A$1:$AN$1,0))</f>
        <v>43943</v>
      </c>
      <c r="J12">
        <f>INDEX('Raw Election Data'!$A$1:$AN$3144,MATCH($C12&amp;" "&amp;$B12,'Raw Election Data'!$C$1:$C$3144,0),MATCH('Joined Data'!J$1,'Raw Election Data'!$A$1:$AN$1,0))</f>
        <v>2909</v>
      </c>
      <c r="K12">
        <f>INDEX('Raw Election Data'!$A$1:$AN$3144,MATCH($C12&amp;" "&amp;$B12,'Raw Election Data'!$C$1:$C$3144,0),MATCH('Joined Data'!K$1,'Raw Election Data'!$A$1:$AN$1,0))</f>
        <v>15068</v>
      </c>
      <c r="L12">
        <f>INDEX('Raw Election Data'!$A$1:$AN$3144,MATCH($C12&amp;" "&amp;$B12,'Raw Election Data'!$C$1:$C$3144,0),MATCH('Joined Data'!L$1,'Raw Election Data'!$A$1:$AN$1,0))</f>
        <v>18255</v>
      </c>
      <c r="M12">
        <f>INDEX('Raw Election Data'!$A$1:$AN$3144,MATCH($C12&amp;" "&amp;$B12,'Raw Election Data'!$C$1:$C$3144,0),MATCH('Joined Data'!M$1,'Raw Election Data'!$A$1:$AN$1,0))</f>
        <v>0.15935360175294441</v>
      </c>
      <c r="N12">
        <f>INDEX('Raw Election Data'!$A$1:$AN$3144,MATCH($C12&amp;" "&amp;$B12,'Raw Election Data'!$C$1:$C$3144,0),MATCH('Joined Data'!N$1,'Raw Election Data'!$A$1:$AN$1,0))</f>
        <v>0.82541769378252539</v>
      </c>
      <c r="O12">
        <f>INDEX('Raw Election Data'!$A$1:$AN$3144,MATCH($C12&amp;" "&amp;$B12,'Raw Election Data'!$C$1:$C$3144,0),MATCH('Joined Data'!O$1,'Raw Election Data'!$A$1:$AN$1,0))</f>
        <v>-12159</v>
      </c>
      <c r="P12">
        <f>INDEX('Raw Election Data'!$A$1:$AN$3144,MATCH($C12&amp;" "&amp;$B12,'Raw Election Data'!$C$1:$C$3144,0),MATCH('Joined Data'!P$1,'Raw Election Data'!$A$1:$AN$1,0))</f>
        <v>12159</v>
      </c>
      <c r="Q12">
        <f>INDEX('Raw Election Data'!$A$1:$AN$3144,MATCH($C12&amp;" "&amp;$B12,'Raw Election Data'!$C$1:$C$3144,0),MATCH('Joined Data'!Q$1,'Raw Election Data'!$A$1:$AN$1,0))</f>
        <v>-0.66606409202958095</v>
      </c>
      <c r="R12">
        <f>INDEX('Raw Election Data'!$A$1:$AN$3144,MATCH($C12&amp;" "&amp;$B12,'Raw Election Data'!$C$1:$C$3144,0),MATCH('Joined Data'!R$1,'Raw Election Data'!$A$1:$AN$1,0))</f>
        <v>0.66606409202958095</v>
      </c>
    </row>
    <row r="13" spans="1:18" ht="13.5" hidden="1" customHeight="1" x14ac:dyDescent="0.15">
      <c r="A13" t="s">
        <v>4</v>
      </c>
      <c r="B13" t="s">
        <v>481</v>
      </c>
      <c r="C13" t="str">
        <f>INDEX(FIPS!$A$1:$E$3236,MATCH($F13,FIPS!$D$1:$D$3236,0),5)</f>
        <v>Choctaw County</v>
      </c>
      <c r="D13" t="s">
        <v>5</v>
      </c>
      <c r="E13" s="15" t="s">
        <v>17</v>
      </c>
      <c r="F13" t="s">
        <v>528</v>
      </c>
      <c r="G13" t="s">
        <v>440</v>
      </c>
      <c r="H13" t="str">
        <f>IFERROR(VLOOKUP($G13,'Team Colors'!$A:$B,2,0),"#c9c9c9")</f>
        <v>#9f8958</v>
      </c>
      <c r="I13">
        <f>INDEX('Raw Election Data'!$A$1:$AN$3144,MATCH($C13&amp;" "&amp;$B13,'Raw Election Data'!$C$1:$C$3144,0),MATCH('Joined Data'!I$1,'Raw Election Data'!$A$1:$AN$1,0))</f>
        <v>13170</v>
      </c>
      <c r="J13">
        <f>INDEX('Raw Election Data'!$A$1:$AN$3144,MATCH($C13&amp;" "&amp;$B13,'Raw Election Data'!$C$1:$C$3144,0),MATCH('Joined Data'!J$1,'Raw Election Data'!$A$1:$AN$1,0))</f>
        <v>3109</v>
      </c>
      <c r="K13">
        <f>INDEX('Raw Election Data'!$A$1:$AN$3144,MATCH($C13&amp;" "&amp;$B13,'Raw Election Data'!$C$1:$C$3144,0),MATCH('Joined Data'!K$1,'Raw Election Data'!$A$1:$AN$1,0))</f>
        <v>4102</v>
      </c>
      <c r="L13">
        <f>INDEX('Raw Election Data'!$A$1:$AN$3144,MATCH($C13&amp;" "&amp;$B13,'Raw Election Data'!$C$1:$C$3144,0),MATCH('Joined Data'!L$1,'Raw Election Data'!$A$1:$AN$1,0))</f>
        <v>7268</v>
      </c>
      <c r="M13">
        <f>INDEX('Raw Election Data'!$A$1:$AN$3144,MATCH($C13&amp;" "&amp;$B13,'Raw Election Data'!$C$1:$C$3144,0),MATCH('Joined Data'!M$1,'Raw Election Data'!$A$1:$AN$1,0))</f>
        <v>0.42776554760594387</v>
      </c>
      <c r="N13">
        <f>INDEX('Raw Election Data'!$A$1:$AN$3144,MATCH($C13&amp;" "&amp;$B13,'Raw Election Data'!$C$1:$C$3144,0),MATCH('Joined Data'!N$1,'Raw Election Data'!$A$1:$AN$1,0))</f>
        <v>0.56439185470555864</v>
      </c>
      <c r="O13">
        <f>INDEX('Raw Election Data'!$A$1:$AN$3144,MATCH($C13&amp;" "&amp;$B13,'Raw Election Data'!$C$1:$C$3144,0),MATCH('Joined Data'!O$1,'Raw Election Data'!$A$1:$AN$1,0))</f>
        <v>-993</v>
      </c>
      <c r="P13">
        <f>INDEX('Raw Election Data'!$A$1:$AN$3144,MATCH($C13&amp;" "&amp;$B13,'Raw Election Data'!$C$1:$C$3144,0),MATCH('Joined Data'!P$1,'Raw Election Data'!$A$1:$AN$1,0))</f>
        <v>993</v>
      </c>
      <c r="Q13">
        <f>INDEX('Raw Election Data'!$A$1:$AN$3144,MATCH($C13&amp;" "&amp;$B13,'Raw Election Data'!$C$1:$C$3144,0),MATCH('Joined Data'!Q$1,'Raw Election Data'!$A$1:$AN$1,0))</f>
        <v>-0.13662630709961476</v>
      </c>
      <c r="R13">
        <f>INDEX('Raw Election Data'!$A$1:$AN$3144,MATCH($C13&amp;" "&amp;$B13,'Raw Election Data'!$C$1:$C$3144,0),MATCH('Joined Data'!R$1,'Raw Election Data'!$A$1:$AN$1,0))</f>
        <v>0.13662630709961476</v>
      </c>
    </row>
    <row r="14" spans="1:18" ht="13.5" hidden="1" customHeight="1" x14ac:dyDescent="0.15">
      <c r="A14" t="s">
        <v>4</v>
      </c>
      <c r="B14" t="s">
        <v>481</v>
      </c>
      <c r="C14" t="str">
        <f>INDEX(FIPS!$A$1:$E$3236,MATCH($F14,FIPS!$D$1:$D$3236,0),5)</f>
        <v>Clarke County</v>
      </c>
      <c r="D14" t="s">
        <v>5</v>
      </c>
      <c r="E14" s="15" t="s">
        <v>18</v>
      </c>
      <c r="F14" t="s">
        <v>530</v>
      </c>
      <c r="G14" t="s">
        <v>440</v>
      </c>
      <c r="H14" t="str">
        <f>IFERROR(VLOOKUP($G14,'Team Colors'!$A:$B,2,0),"#c9c9c9")</f>
        <v>#9f8958</v>
      </c>
      <c r="I14">
        <f>INDEX('Raw Election Data'!$A$1:$AN$3144,MATCH($C14&amp;" "&amp;$B14,'Raw Election Data'!$C$1:$C$3144,0),MATCH('Joined Data'!I$1,'Raw Election Data'!$A$1:$AN$1,0))</f>
        <v>24675</v>
      </c>
      <c r="J14">
        <f>INDEX('Raw Election Data'!$A$1:$AN$3144,MATCH($C14&amp;" "&amp;$B14,'Raw Election Data'!$C$1:$C$3144,0),MATCH('Joined Data'!J$1,'Raw Election Data'!$A$1:$AN$1,0))</f>
        <v>5712</v>
      </c>
      <c r="K14">
        <f>INDEX('Raw Election Data'!$A$1:$AN$3144,MATCH($C14&amp;" "&amp;$B14,'Raw Election Data'!$C$1:$C$3144,0),MATCH('Joined Data'!K$1,'Raw Election Data'!$A$1:$AN$1,0))</f>
        <v>7109</v>
      </c>
      <c r="L14">
        <f>INDEX('Raw Election Data'!$A$1:$AN$3144,MATCH($C14&amp;" "&amp;$B14,'Raw Election Data'!$C$1:$C$3144,0),MATCH('Joined Data'!L$1,'Raw Election Data'!$A$1:$AN$1,0))</f>
        <v>12936</v>
      </c>
      <c r="M14">
        <f>INDEX('Raw Election Data'!$A$1:$AN$3144,MATCH($C14&amp;" "&amp;$B14,'Raw Election Data'!$C$1:$C$3144,0),MATCH('Joined Data'!M$1,'Raw Election Data'!$A$1:$AN$1,0))</f>
        <v>0.44155844155844154</v>
      </c>
      <c r="N14">
        <f>INDEX('Raw Election Data'!$A$1:$AN$3144,MATCH($C14&amp;" "&amp;$B14,'Raw Election Data'!$C$1:$C$3144,0),MATCH('Joined Data'!N$1,'Raw Election Data'!$A$1:$AN$1,0))</f>
        <v>0.54955163883735314</v>
      </c>
      <c r="O14">
        <f>INDEX('Raw Election Data'!$A$1:$AN$3144,MATCH($C14&amp;" "&amp;$B14,'Raw Election Data'!$C$1:$C$3144,0),MATCH('Joined Data'!O$1,'Raw Election Data'!$A$1:$AN$1,0))</f>
        <v>-1397</v>
      </c>
      <c r="P14">
        <f>INDEX('Raw Election Data'!$A$1:$AN$3144,MATCH($C14&amp;" "&amp;$B14,'Raw Election Data'!$C$1:$C$3144,0),MATCH('Joined Data'!P$1,'Raw Election Data'!$A$1:$AN$1,0))</f>
        <v>1397</v>
      </c>
      <c r="Q14">
        <f>INDEX('Raw Election Data'!$A$1:$AN$3144,MATCH($C14&amp;" "&amp;$B14,'Raw Election Data'!$C$1:$C$3144,0),MATCH('Joined Data'!Q$1,'Raw Election Data'!$A$1:$AN$1,0))</f>
        <v>-0.1079931972789116</v>
      </c>
      <c r="R14">
        <f>INDEX('Raw Election Data'!$A$1:$AN$3144,MATCH($C14&amp;" "&amp;$B14,'Raw Election Data'!$C$1:$C$3144,0),MATCH('Joined Data'!R$1,'Raw Election Data'!$A$1:$AN$1,0))</f>
        <v>0.1079931972789116</v>
      </c>
    </row>
    <row r="15" spans="1:18" ht="13.5" hidden="1" customHeight="1" x14ac:dyDescent="0.15">
      <c r="A15" t="s">
        <v>4</v>
      </c>
      <c r="B15" t="s">
        <v>481</v>
      </c>
      <c r="C15" t="str">
        <f>INDEX(FIPS!$A$1:$E$3236,MATCH($F15,FIPS!$D$1:$D$3236,0),5)</f>
        <v>Clay County</v>
      </c>
      <c r="D15" t="s">
        <v>5</v>
      </c>
      <c r="E15" s="15" t="s">
        <v>19</v>
      </c>
      <c r="F15" t="s">
        <v>532</v>
      </c>
      <c r="G15" t="s">
        <v>7776</v>
      </c>
      <c r="H15" t="str">
        <f>IFERROR(VLOOKUP($G15,'Team Colors'!$A:$B,2,0),"#c9c9c9")</f>
        <v>#a71930</v>
      </c>
      <c r="I15">
        <f>INDEX('Raw Election Data'!$A$1:$AN$3144,MATCH($C15&amp;" "&amp;$B15,'Raw Election Data'!$C$1:$C$3144,0),MATCH('Joined Data'!I$1,'Raw Election Data'!$A$1:$AN$1,0))</f>
        <v>13555</v>
      </c>
      <c r="J15">
        <f>INDEX('Raw Election Data'!$A$1:$AN$3144,MATCH($C15&amp;" "&amp;$B15,'Raw Election Data'!$C$1:$C$3144,0),MATCH('Joined Data'!J$1,'Raw Election Data'!$A$1:$AN$1,0))</f>
        <v>1234</v>
      </c>
      <c r="K15">
        <f>INDEX('Raw Election Data'!$A$1:$AN$3144,MATCH($C15&amp;" "&amp;$B15,'Raw Election Data'!$C$1:$C$3144,0),MATCH('Joined Data'!K$1,'Raw Election Data'!$A$1:$AN$1,0))</f>
        <v>5230</v>
      </c>
      <c r="L15">
        <f>INDEX('Raw Election Data'!$A$1:$AN$3144,MATCH($C15&amp;" "&amp;$B15,'Raw Election Data'!$C$1:$C$3144,0),MATCH('Joined Data'!L$1,'Raw Election Data'!$A$1:$AN$1,0))</f>
        <v>6572</v>
      </c>
      <c r="M15">
        <f>INDEX('Raw Election Data'!$A$1:$AN$3144,MATCH($C15&amp;" "&amp;$B15,'Raw Election Data'!$C$1:$C$3144,0),MATCH('Joined Data'!M$1,'Raw Election Data'!$A$1:$AN$1,0))</f>
        <v>0.18776628119293975</v>
      </c>
      <c r="N15">
        <f>INDEX('Raw Election Data'!$A$1:$AN$3144,MATCH($C15&amp;" "&amp;$B15,'Raw Election Data'!$C$1:$C$3144,0),MATCH('Joined Data'!N$1,'Raw Election Data'!$A$1:$AN$1,0))</f>
        <v>0.79580036518563602</v>
      </c>
      <c r="O15">
        <f>INDEX('Raw Election Data'!$A$1:$AN$3144,MATCH($C15&amp;" "&amp;$B15,'Raw Election Data'!$C$1:$C$3144,0),MATCH('Joined Data'!O$1,'Raw Election Data'!$A$1:$AN$1,0))</f>
        <v>-3996</v>
      </c>
      <c r="P15">
        <f>INDEX('Raw Election Data'!$A$1:$AN$3144,MATCH($C15&amp;" "&amp;$B15,'Raw Election Data'!$C$1:$C$3144,0),MATCH('Joined Data'!P$1,'Raw Election Data'!$A$1:$AN$1,0))</f>
        <v>3996</v>
      </c>
      <c r="Q15">
        <f>INDEX('Raw Election Data'!$A$1:$AN$3144,MATCH($C15&amp;" "&amp;$B15,'Raw Election Data'!$C$1:$C$3144,0),MATCH('Joined Data'!Q$1,'Raw Election Data'!$A$1:$AN$1,0))</f>
        <v>-0.60803408399269632</v>
      </c>
      <c r="R15">
        <f>INDEX('Raw Election Data'!$A$1:$AN$3144,MATCH($C15&amp;" "&amp;$B15,'Raw Election Data'!$C$1:$C$3144,0),MATCH('Joined Data'!R$1,'Raw Election Data'!$A$1:$AN$1,0))</f>
        <v>0.60803408399269632</v>
      </c>
    </row>
    <row r="16" spans="1:18" ht="13.5" hidden="1" customHeight="1" x14ac:dyDescent="0.15">
      <c r="A16" t="s">
        <v>4</v>
      </c>
      <c r="B16" t="s">
        <v>481</v>
      </c>
      <c r="C16" t="str">
        <f>INDEX(FIPS!$A$1:$E$3236,MATCH($F16,FIPS!$D$1:$D$3236,0),5)</f>
        <v>Cleburne County</v>
      </c>
      <c r="D16" t="s">
        <v>5</v>
      </c>
      <c r="E16" s="15" t="s">
        <v>20</v>
      </c>
      <c r="F16" t="s">
        <v>534</v>
      </c>
      <c r="G16" t="s">
        <v>7776</v>
      </c>
      <c r="H16" t="str">
        <f>IFERROR(VLOOKUP($G16,'Team Colors'!$A:$B,2,0),"#c9c9c9")</f>
        <v>#a71930</v>
      </c>
      <c r="I16">
        <f>INDEX('Raw Election Data'!$A$1:$AN$3144,MATCH($C16&amp;" "&amp;$B16,'Raw Election Data'!$C$1:$C$3144,0),MATCH('Joined Data'!I$1,'Raw Election Data'!$A$1:$AN$1,0))</f>
        <v>15018</v>
      </c>
      <c r="J16">
        <f>INDEX('Raw Election Data'!$A$1:$AN$3144,MATCH($C16&amp;" "&amp;$B16,'Raw Election Data'!$C$1:$C$3144,0),MATCH('Joined Data'!J$1,'Raw Election Data'!$A$1:$AN$1,0))</f>
        <v>684</v>
      </c>
      <c r="K16">
        <f>INDEX('Raw Election Data'!$A$1:$AN$3144,MATCH($C16&amp;" "&amp;$B16,'Raw Election Data'!$C$1:$C$3144,0),MATCH('Joined Data'!K$1,'Raw Election Data'!$A$1:$AN$1,0))</f>
        <v>5738</v>
      </c>
      <c r="L16">
        <f>INDEX('Raw Election Data'!$A$1:$AN$3144,MATCH($C16&amp;" "&amp;$B16,'Raw Election Data'!$C$1:$C$3144,0),MATCH('Joined Data'!L$1,'Raw Election Data'!$A$1:$AN$1,0))</f>
        <v>6532</v>
      </c>
      <c r="M16">
        <f>INDEX('Raw Election Data'!$A$1:$AN$3144,MATCH($C16&amp;" "&amp;$B16,'Raw Election Data'!$C$1:$C$3144,0),MATCH('Joined Data'!M$1,'Raw Election Data'!$A$1:$AN$1,0))</f>
        <v>0.10471524800979792</v>
      </c>
      <c r="N16">
        <f>INDEX('Raw Election Data'!$A$1:$AN$3144,MATCH($C16&amp;" "&amp;$B16,'Raw Election Data'!$C$1:$C$3144,0),MATCH('Joined Data'!N$1,'Raw Election Data'!$A$1:$AN$1,0))</f>
        <v>0.8784445805266381</v>
      </c>
      <c r="O16">
        <f>INDEX('Raw Election Data'!$A$1:$AN$3144,MATCH($C16&amp;" "&amp;$B16,'Raw Election Data'!$C$1:$C$3144,0),MATCH('Joined Data'!O$1,'Raw Election Data'!$A$1:$AN$1,0))</f>
        <v>-5054</v>
      </c>
      <c r="P16">
        <f>INDEX('Raw Election Data'!$A$1:$AN$3144,MATCH($C16&amp;" "&amp;$B16,'Raw Election Data'!$C$1:$C$3144,0),MATCH('Joined Data'!P$1,'Raw Election Data'!$A$1:$AN$1,0))</f>
        <v>5054</v>
      </c>
      <c r="Q16">
        <f>INDEX('Raw Election Data'!$A$1:$AN$3144,MATCH($C16&amp;" "&amp;$B16,'Raw Election Data'!$C$1:$C$3144,0),MATCH('Joined Data'!Q$1,'Raw Election Data'!$A$1:$AN$1,0))</f>
        <v>-0.77372933251684017</v>
      </c>
      <c r="R16">
        <f>INDEX('Raw Election Data'!$A$1:$AN$3144,MATCH($C16&amp;" "&amp;$B16,'Raw Election Data'!$C$1:$C$3144,0),MATCH('Joined Data'!R$1,'Raw Election Data'!$A$1:$AN$1,0))</f>
        <v>0.77372933251684017</v>
      </c>
    </row>
    <row r="17" spans="1:18" ht="13.5" hidden="1" customHeight="1" x14ac:dyDescent="0.15">
      <c r="A17" t="s">
        <v>4</v>
      </c>
      <c r="B17" t="s">
        <v>481</v>
      </c>
      <c r="C17" t="str">
        <f>INDEX(FIPS!$A$1:$E$3236,MATCH($F17,FIPS!$D$1:$D$3236,0),5)</f>
        <v>Coffee County</v>
      </c>
      <c r="D17" t="s">
        <v>5</v>
      </c>
      <c r="E17" s="15" t="s">
        <v>21</v>
      </c>
      <c r="F17" t="s">
        <v>536</v>
      </c>
      <c r="G17" t="s">
        <v>440</v>
      </c>
      <c r="H17" t="str">
        <f>IFERROR(VLOOKUP($G17,'Team Colors'!$A:$B,2,0),"#c9c9c9")</f>
        <v>#9f8958</v>
      </c>
      <c r="I17">
        <f>INDEX('Raw Election Data'!$A$1:$AN$3144,MATCH($C17&amp;" "&amp;$B17,'Raw Election Data'!$C$1:$C$3144,0),MATCH('Joined Data'!I$1,'Raw Election Data'!$A$1:$AN$1,0))</f>
        <v>51211</v>
      </c>
      <c r="J17">
        <f>INDEX('Raw Election Data'!$A$1:$AN$3144,MATCH($C17&amp;" "&amp;$B17,'Raw Election Data'!$C$1:$C$3144,0),MATCH('Joined Data'!J$1,'Raw Election Data'!$A$1:$AN$1,0))</f>
        <v>4194</v>
      </c>
      <c r="K17">
        <f>INDEX('Raw Election Data'!$A$1:$AN$3144,MATCH($C17&amp;" "&amp;$B17,'Raw Election Data'!$C$1:$C$3144,0),MATCH('Joined Data'!K$1,'Raw Election Data'!$A$1:$AN$1,0))</f>
        <v>15825</v>
      </c>
      <c r="L17">
        <f>INDEX('Raw Election Data'!$A$1:$AN$3144,MATCH($C17&amp;" "&amp;$B17,'Raw Election Data'!$C$1:$C$3144,0),MATCH('Joined Data'!L$1,'Raw Election Data'!$A$1:$AN$1,0))</f>
        <v>20513</v>
      </c>
      <c r="M17">
        <f>INDEX('Raw Election Data'!$A$1:$AN$3144,MATCH($C17&amp;" "&amp;$B17,'Raw Election Data'!$C$1:$C$3144,0),MATCH('Joined Data'!M$1,'Raw Election Data'!$A$1:$AN$1,0))</f>
        <v>0.20445571101252863</v>
      </c>
      <c r="N17">
        <f>INDEX('Raw Election Data'!$A$1:$AN$3144,MATCH($C17&amp;" "&amp;$B17,'Raw Election Data'!$C$1:$C$3144,0),MATCH('Joined Data'!N$1,'Raw Election Data'!$A$1:$AN$1,0))</f>
        <v>0.77146199970750251</v>
      </c>
      <c r="O17">
        <f>INDEX('Raw Election Data'!$A$1:$AN$3144,MATCH($C17&amp;" "&amp;$B17,'Raw Election Data'!$C$1:$C$3144,0),MATCH('Joined Data'!O$1,'Raw Election Data'!$A$1:$AN$1,0))</f>
        <v>-11631</v>
      </c>
      <c r="P17">
        <f>INDEX('Raw Election Data'!$A$1:$AN$3144,MATCH($C17&amp;" "&amp;$B17,'Raw Election Data'!$C$1:$C$3144,0),MATCH('Joined Data'!P$1,'Raw Election Data'!$A$1:$AN$1,0))</f>
        <v>11631</v>
      </c>
      <c r="Q17">
        <f>INDEX('Raw Election Data'!$A$1:$AN$3144,MATCH($C17&amp;" "&amp;$B17,'Raw Election Data'!$C$1:$C$3144,0),MATCH('Joined Data'!Q$1,'Raw Election Data'!$A$1:$AN$1,0))</f>
        <v>-0.56700628869497383</v>
      </c>
      <c r="R17">
        <f>INDEX('Raw Election Data'!$A$1:$AN$3144,MATCH($C17&amp;" "&amp;$B17,'Raw Election Data'!$C$1:$C$3144,0),MATCH('Joined Data'!R$1,'Raw Election Data'!$A$1:$AN$1,0))</f>
        <v>0.56700628869497383</v>
      </c>
    </row>
    <row r="18" spans="1:18" ht="13.5" hidden="1" customHeight="1" x14ac:dyDescent="0.15">
      <c r="A18" t="s">
        <v>4</v>
      </c>
      <c r="B18" t="s">
        <v>481</v>
      </c>
      <c r="C18" t="str">
        <f>INDEX(FIPS!$A$1:$E$3236,MATCH($F18,FIPS!$D$1:$D$3236,0),5)</f>
        <v>Colbert County</v>
      </c>
      <c r="D18" t="s">
        <v>5</v>
      </c>
      <c r="E18" s="15" t="s">
        <v>22</v>
      </c>
      <c r="F18" t="s">
        <v>542</v>
      </c>
      <c r="G18" t="s">
        <v>440</v>
      </c>
      <c r="H18" t="str">
        <f>IFERROR(VLOOKUP($G18,'Team Colors'!$A:$B,2,0),"#c9c9c9")</f>
        <v>#9f8958</v>
      </c>
      <c r="I18">
        <f>INDEX('Raw Election Data'!$A$1:$AN$3144,MATCH($C18&amp;" "&amp;$B18,'Raw Election Data'!$C$1:$C$3144,0),MATCH('Joined Data'!I$1,'Raw Election Data'!$A$1:$AN$1,0))</f>
        <v>54354</v>
      </c>
      <c r="J18">
        <f>INDEX('Raw Election Data'!$A$1:$AN$3144,MATCH($C18&amp;" "&amp;$B18,'Raw Election Data'!$C$1:$C$3144,0),MATCH('Joined Data'!J$1,'Raw Election Data'!$A$1:$AN$1,0))</f>
        <v>7296</v>
      </c>
      <c r="K18">
        <f>INDEX('Raw Election Data'!$A$1:$AN$3144,MATCH($C18&amp;" "&amp;$B18,'Raw Election Data'!$C$1:$C$3144,0),MATCH('Joined Data'!K$1,'Raw Election Data'!$A$1:$AN$1,0))</f>
        <v>16718</v>
      </c>
      <c r="L18">
        <f>INDEX('Raw Election Data'!$A$1:$AN$3144,MATCH($C18&amp;" "&amp;$B18,'Raw Election Data'!$C$1:$C$3144,0),MATCH('Joined Data'!L$1,'Raw Election Data'!$A$1:$AN$1,0))</f>
        <v>24626</v>
      </c>
      <c r="M18">
        <f>INDEX('Raw Election Data'!$A$1:$AN$3144,MATCH($C18&amp;" "&amp;$B18,'Raw Election Data'!$C$1:$C$3144,0),MATCH('Joined Data'!M$1,'Raw Election Data'!$A$1:$AN$1,0))</f>
        <v>0.29627223259969138</v>
      </c>
      <c r="N18">
        <f>INDEX('Raw Election Data'!$A$1:$AN$3144,MATCH($C18&amp;" "&amp;$B18,'Raw Election Data'!$C$1:$C$3144,0),MATCH('Joined Data'!N$1,'Raw Election Data'!$A$1:$AN$1,0))</f>
        <v>0.6788759847315845</v>
      </c>
      <c r="O18">
        <f>INDEX('Raw Election Data'!$A$1:$AN$3144,MATCH($C18&amp;" "&amp;$B18,'Raw Election Data'!$C$1:$C$3144,0),MATCH('Joined Data'!O$1,'Raw Election Data'!$A$1:$AN$1,0))</f>
        <v>-9422</v>
      </c>
      <c r="P18">
        <f>INDEX('Raw Election Data'!$A$1:$AN$3144,MATCH($C18&amp;" "&amp;$B18,'Raw Election Data'!$C$1:$C$3144,0),MATCH('Joined Data'!P$1,'Raw Election Data'!$A$1:$AN$1,0))</f>
        <v>9422</v>
      </c>
      <c r="Q18">
        <f>INDEX('Raw Election Data'!$A$1:$AN$3144,MATCH($C18&amp;" "&amp;$B18,'Raw Election Data'!$C$1:$C$3144,0),MATCH('Joined Data'!Q$1,'Raw Election Data'!$A$1:$AN$1,0))</f>
        <v>-0.38260375213189313</v>
      </c>
      <c r="R18">
        <f>INDEX('Raw Election Data'!$A$1:$AN$3144,MATCH($C18&amp;" "&amp;$B18,'Raw Election Data'!$C$1:$C$3144,0),MATCH('Joined Data'!R$1,'Raw Election Data'!$A$1:$AN$1,0))</f>
        <v>0.38260375213189313</v>
      </c>
    </row>
    <row r="19" spans="1:18" ht="13.5" hidden="1" customHeight="1" x14ac:dyDescent="0.15">
      <c r="A19" t="s">
        <v>4</v>
      </c>
      <c r="B19" t="s">
        <v>481</v>
      </c>
      <c r="C19" t="str">
        <f>INDEX(FIPS!$A$1:$E$3236,MATCH($F19,FIPS!$D$1:$D$3236,0),5)</f>
        <v>Conecuh County</v>
      </c>
      <c r="D19" t="s">
        <v>5</v>
      </c>
      <c r="E19" s="15" t="s">
        <v>23</v>
      </c>
      <c r="F19" t="s">
        <v>546</v>
      </c>
      <c r="G19" t="s">
        <v>440</v>
      </c>
      <c r="H19" t="str">
        <f>IFERROR(VLOOKUP($G19,'Team Colors'!$A:$B,2,0),"#c9c9c9")</f>
        <v>#9f8958</v>
      </c>
      <c r="I19">
        <f>INDEX('Raw Election Data'!$A$1:$AN$3144,MATCH($C19&amp;" "&amp;$B19,'Raw Election Data'!$C$1:$C$3144,0),MATCH('Joined Data'!I$1,'Raw Election Data'!$A$1:$AN$1,0))</f>
        <v>12672</v>
      </c>
      <c r="J19">
        <f>INDEX('Raw Election Data'!$A$1:$AN$3144,MATCH($C19&amp;" "&amp;$B19,'Raw Election Data'!$C$1:$C$3144,0),MATCH('Joined Data'!J$1,'Raw Election Data'!$A$1:$AN$1,0))</f>
        <v>3069</v>
      </c>
      <c r="K19">
        <f>INDEX('Raw Election Data'!$A$1:$AN$3144,MATCH($C19&amp;" "&amp;$B19,'Raw Election Data'!$C$1:$C$3144,0),MATCH('Joined Data'!K$1,'Raw Election Data'!$A$1:$AN$1,0))</f>
        <v>3413</v>
      </c>
      <c r="L19">
        <f>INDEX('Raw Election Data'!$A$1:$AN$3144,MATCH($C19&amp;" "&amp;$B19,'Raw Election Data'!$C$1:$C$3144,0),MATCH('Joined Data'!L$1,'Raw Election Data'!$A$1:$AN$1,0))</f>
        <v>6543</v>
      </c>
      <c r="M19">
        <f>INDEX('Raw Election Data'!$A$1:$AN$3144,MATCH($C19&amp;" "&amp;$B19,'Raw Election Data'!$C$1:$C$3144,0),MATCH('Joined Data'!M$1,'Raw Election Data'!$A$1:$AN$1,0))</f>
        <v>0.469050894085282</v>
      </c>
      <c r="N19">
        <f>INDEX('Raw Election Data'!$A$1:$AN$3144,MATCH($C19&amp;" "&amp;$B19,'Raw Election Data'!$C$1:$C$3144,0),MATCH('Joined Data'!N$1,'Raw Election Data'!$A$1:$AN$1,0))</f>
        <v>0.52162616536756834</v>
      </c>
      <c r="O19">
        <f>INDEX('Raw Election Data'!$A$1:$AN$3144,MATCH($C19&amp;" "&amp;$B19,'Raw Election Data'!$C$1:$C$3144,0),MATCH('Joined Data'!O$1,'Raw Election Data'!$A$1:$AN$1,0))</f>
        <v>-344</v>
      </c>
      <c r="P19">
        <f>INDEX('Raw Election Data'!$A$1:$AN$3144,MATCH($C19&amp;" "&amp;$B19,'Raw Election Data'!$C$1:$C$3144,0),MATCH('Joined Data'!P$1,'Raw Election Data'!$A$1:$AN$1,0))</f>
        <v>344</v>
      </c>
      <c r="Q19">
        <f>INDEX('Raw Election Data'!$A$1:$AN$3144,MATCH($C19&amp;" "&amp;$B19,'Raw Election Data'!$C$1:$C$3144,0),MATCH('Joined Data'!Q$1,'Raw Election Data'!$A$1:$AN$1,0))</f>
        <v>-5.257527128228634E-2</v>
      </c>
      <c r="R19">
        <f>INDEX('Raw Election Data'!$A$1:$AN$3144,MATCH($C19&amp;" "&amp;$B19,'Raw Election Data'!$C$1:$C$3144,0),MATCH('Joined Data'!R$1,'Raw Election Data'!$A$1:$AN$1,0))</f>
        <v>5.257527128228634E-2</v>
      </c>
    </row>
    <row r="20" spans="1:18" ht="13.5" hidden="1" customHeight="1" x14ac:dyDescent="0.15">
      <c r="A20" t="s">
        <v>4</v>
      </c>
      <c r="B20" t="s">
        <v>481</v>
      </c>
      <c r="C20" t="str">
        <f>INDEX(FIPS!$A$1:$E$3236,MATCH($F20,FIPS!$D$1:$D$3236,0),5)</f>
        <v>Coosa County</v>
      </c>
      <c r="D20" t="s">
        <v>5</v>
      </c>
      <c r="E20" s="15" t="s">
        <v>24</v>
      </c>
      <c r="F20" t="s">
        <v>548</v>
      </c>
      <c r="G20" t="s">
        <v>440</v>
      </c>
      <c r="H20" t="str">
        <f>IFERROR(VLOOKUP($G20,'Team Colors'!$A:$B,2,0),"#c9c9c9")</f>
        <v>#9f8958</v>
      </c>
      <c r="I20">
        <f>INDEX('Raw Election Data'!$A$1:$AN$3144,MATCH($C20&amp;" "&amp;$B20,'Raw Election Data'!$C$1:$C$3144,0),MATCH('Joined Data'!I$1,'Raw Election Data'!$A$1:$AN$1,0))</f>
        <v>10724</v>
      </c>
      <c r="J20">
        <f>INDEX('Raw Election Data'!$A$1:$AN$3144,MATCH($C20&amp;" "&amp;$B20,'Raw Election Data'!$C$1:$C$3144,0),MATCH('Joined Data'!J$1,'Raw Election Data'!$A$1:$AN$1,0))</f>
        <v>1780</v>
      </c>
      <c r="K20">
        <f>INDEX('Raw Election Data'!$A$1:$AN$3144,MATCH($C20&amp;" "&amp;$B20,'Raw Election Data'!$C$1:$C$3144,0),MATCH('Joined Data'!K$1,'Raw Election Data'!$A$1:$AN$1,0))</f>
        <v>3376</v>
      </c>
      <c r="L20">
        <f>INDEX('Raw Election Data'!$A$1:$AN$3144,MATCH($C20&amp;" "&amp;$B20,'Raw Election Data'!$C$1:$C$3144,0),MATCH('Joined Data'!L$1,'Raw Election Data'!$A$1:$AN$1,0))</f>
        <v>5223</v>
      </c>
      <c r="M20">
        <f>INDEX('Raw Election Data'!$A$1:$AN$3144,MATCH($C20&amp;" "&amp;$B20,'Raw Election Data'!$C$1:$C$3144,0),MATCH('Joined Data'!M$1,'Raw Election Data'!$A$1:$AN$1,0))</f>
        <v>0.34080030633735403</v>
      </c>
      <c r="N20">
        <f>INDEX('Raw Election Data'!$A$1:$AN$3144,MATCH($C20&amp;" "&amp;$B20,'Raw Election Data'!$C$1:$C$3144,0),MATCH('Joined Data'!N$1,'Raw Election Data'!$A$1:$AN$1,0))</f>
        <v>0.64637181696343093</v>
      </c>
      <c r="O20">
        <f>INDEX('Raw Election Data'!$A$1:$AN$3144,MATCH($C20&amp;" "&amp;$B20,'Raw Election Data'!$C$1:$C$3144,0),MATCH('Joined Data'!O$1,'Raw Election Data'!$A$1:$AN$1,0))</f>
        <v>-1596</v>
      </c>
      <c r="P20">
        <f>INDEX('Raw Election Data'!$A$1:$AN$3144,MATCH($C20&amp;" "&amp;$B20,'Raw Election Data'!$C$1:$C$3144,0),MATCH('Joined Data'!P$1,'Raw Election Data'!$A$1:$AN$1,0))</f>
        <v>1596</v>
      </c>
      <c r="Q20">
        <f>INDEX('Raw Election Data'!$A$1:$AN$3144,MATCH($C20&amp;" "&amp;$B20,'Raw Election Data'!$C$1:$C$3144,0),MATCH('Joined Data'!Q$1,'Raw Election Data'!$A$1:$AN$1,0))</f>
        <v>-0.3055715106260769</v>
      </c>
      <c r="R20">
        <f>INDEX('Raw Election Data'!$A$1:$AN$3144,MATCH($C20&amp;" "&amp;$B20,'Raw Election Data'!$C$1:$C$3144,0),MATCH('Joined Data'!R$1,'Raw Election Data'!$A$1:$AN$1,0))</f>
        <v>0.3055715106260769</v>
      </c>
    </row>
    <row r="21" spans="1:18" ht="13.5" hidden="1" customHeight="1" x14ac:dyDescent="0.15">
      <c r="A21" t="s">
        <v>4</v>
      </c>
      <c r="B21" t="s">
        <v>481</v>
      </c>
      <c r="C21" t="str">
        <f>INDEX(FIPS!$A$1:$E$3236,MATCH($F21,FIPS!$D$1:$D$3236,0),5)</f>
        <v>Covington County</v>
      </c>
      <c r="D21" t="s">
        <v>5</v>
      </c>
      <c r="E21" s="15" t="s">
        <v>25</v>
      </c>
      <c r="F21" t="s">
        <v>552</v>
      </c>
      <c r="G21" t="s">
        <v>440</v>
      </c>
      <c r="H21" t="str">
        <f>IFERROR(VLOOKUP($G21,'Team Colors'!$A:$B,2,0),"#c9c9c9")</f>
        <v>#9f8958</v>
      </c>
      <c r="I21">
        <f>INDEX('Raw Election Data'!$A$1:$AN$3144,MATCH($C21&amp;" "&amp;$B21,'Raw Election Data'!$C$1:$C$3144,0),MATCH('Joined Data'!I$1,'Raw Election Data'!$A$1:$AN$1,0))</f>
        <v>37835</v>
      </c>
      <c r="J21">
        <f>INDEX('Raw Election Data'!$A$1:$AN$3144,MATCH($C21&amp;" "&amp;$B21,'Raw Election Data'!$C$1:$C$3144,0),MATCH('Joined Data'!J$1,'Raw Election Data'!$A$1:$AN$1,0))</f>
        <v>2379</v>
      </c>
      <c r="K21">
        <f>INDEX('Raw Election Data'!$A$1:$AN$3144,MATCH($C21&amp;" "&amp;$B21,'Raw Election Data'!$C$1:$C$3144,0),MATCH('Joined Data'!K$1,'Raw Election Data'!$A$1:$AN$1,0))</f>
        <v>13222</v>
      </c>
      <c r="L21">
        <f>INDEX('Raw Election Data'!$A$1:$AN$3144,MATCH($C21&amp;" "&amp;$B21,'Raw Election Data'!$C$1:$C$3144,0),MATCH('Joined Data'!L$1,'Raw Election Data'!$A$1:$AN$1,0))</f>
        <v>15818</v>
      </c>
      <c r="M21">
        <f>INDEX('Raw Election Data'!$A$1:$AN$3144,MATCH($C21&amp;" "&amp;$B21,'Raw Election Data'!$C$1:$C$3144,0),MATCH('Joined Data'!M$1,'Raw Election Data'!$A$1:$AN$1,0))</f>
        <v>0.15039828044000506</v>
      </c>
      <c r="N21">
        <f>INDEX('Raw Election Data'!$A$1:$AN$3144,MATCH($C21&amp;" "&amp;$B21,'Raw Election Data'!$C$1:$C$3144,0),MATCH('Joined Data'!N$1,'Raw Election Data'!$A$1:$AN$1,0))</f>
        <v>0.8358831710709318</v>
      </c>
      <c r="O21">
        <f>INDEX('Raw Election Data'!$A$1:$AN$3144,MATCH($C21&amp;" "&amp;$B21,'Raw Election Data'!$C$1:$C$3144,0),MATCH('Joined Data'!O$1,'Raw Election Data'!$A$1:$AN$1,0))</f>
        <v>-10843</v>
      </c>
      <c r="P21">
        <f>INDEX('Raw Election Data'!$A$1:$AN$3144,MATCH($C21&amp;" "&amp;$B21,'Raw Election Data'!$C$1:$C$3144,0),MATCH('Joined Data'!P$1,'Raw Election Data'!$A$1:$AN$1,0))</f>
        <v>10843</v>
      </c>
      <c r="Q21">
        <f>INDEX('Raw Election Data'!$A$1:$AN$3144,MATCH($C21&amp;" "&amp;$B21,'Raw Election Data'!$C$1:$C$3144,0),MATCH('Joined Data'!Q$1,'Raw Election Data'!$A$1:$AN$1,0))</f>
        <v>-0.68548489063092677</v>
      </c>
      <c r="R21">
        <f>INDEX('Raw Election Data'!$A$1:$AN$3144,MATCH($C21&amp;" "&amp;$B21,'Raw Election Data'!$C$1:$C$3144,0),MATCH('Joined Data'!R$1,'Raw Election Data'!$A$1:$AN$1,0))</f>
        <v>0.68548489063092677</v>
      </c>
    </row>
    <row r="22" spans="1:18" ht="13.5" hidden="1" customHeight="1" x14ac:dyDescent="0.15">
      <c r="A22" t="s">
        <v>4</v>
      </c>
      <c r="B22" t="s">
        <v>481</v>
      </c>
      <c r="C22" t="str">
        <f>INDEX(FIPS!$A$1:$E$3236,MATCH($F22,FIPS!$D$1:$D$3236,0),5)</f>
        <v>Crenshaw County</v>
      </c>
      <c r="D22" t="s">
        <v>5</v>
      </c>
      <c r="E22" s="15" t="s">
        <v>26</v>
      </c>
      <c r="F22" t="s">
        <v>554</v>
      </c>
      <c r="G22" t="s">
        <v>440</v>
      </c>
      <c r="H22" t="str">
        <f>IFERROR(VLOOKUP($G22,'Team Colors'!$A:$B,2,0),"#c9c9c9")</f>
        <v>#9f8958</v>
      </c>
      <c r="I22">
        <f>INDEX('Raw Election Data'!$A$1:$AN$3144,MATCH($C22&amp;" "&amp;$B22,'Raw Election Data'!$C$1:$C$3144,0),MATCH('Joined Data'!I$1,'Raw Election Data'!$A$1:$AN$1,0))</f>
        <v>13963</v>
      </c>
      <c r="J22">
        <f>INDEX('Raw Election Data'!$A$1:$AN$3144,MATCH($C22&amp;" "&amp;$B22,'Raw Election Data'!$C$1:$C$3144,0),MATCH('Joined Data'!J$1,'Raw Election Data'!$A$1:$AN$1,0))</f>
        <v>1663</v>
      </c>
      <c r="K22">
        <f>INDEX('Raw Election Data'!$A$1:$AN$3144,MATCH($C22&amp;" "&amp;$B22,'Raw Election Data'!$C$1:$C$3144,0),MATCH('Joined Data'!K$1,'Raw Election Data'!$A$1:$AN$1,0))</f>
        <v>4511</v>
      </c>
      <c r="L22">
        <f>INDEX('Raw Election Data'!$A$1:$AN$3144,MATCH($C22&amp;" "&amp;$B22,'Raw Election Data'!$C$1:$C$3144,0),MATCH('Joined Data'!L$1,'Raw Election Data'!$A$1:$AN$1,0))</f>
        <v>6252</v>
      </c>
      <c r="M22">
        <f>INDEX('Raw Election Data'!$A$1:$AN$3144,MATCH($C22&amp;" "&amp;$B22,'Raw Election Data'!$C$1:$C$3144,0),MATCH('Joined Data'!M$1,'Raw Election Data'!$A$1:$AN$1,0))</f>
        <v>0.26599488163787588</v>
      </c>
      <c r="N22">
        <f>INDEX('Raw Election Data'!$A$1:$AN$3144,MATCH($C22&amp;" "&amp;$B22,'Raw Election Data'!$C$1:$C$3144,0),MATCH('Joined Data'!N$1,'Raw Election Data'!$A$1:$AN$1,0))</f>
        <v>0.72152911068458092</v>
      </c>
      <c r="O22">
        <f>INDEX('Raw Election Data'!$A$1:$AN$3144,MATCH($C22&amp;" "&amp;$B22,'Raw Election Data'!$C$1:$C$3144,0),MATCH('Joined Data'!O$1,'Raw Election Data'!$A$1:$AN$1,0))</f>
        <v>-2848</v>
      </c>
      <c r="P22">
        <f>INDEX('Raw Election Data'!$A$1:$AN$3144,MATCH($C22&amp;" "&amp;$B22,'Raw Election Data'!$C$1:$C$3144,0),MATCH('Joined Data'!P$1,'Raw Election Data'!$A$1:$AN$1,0))</f>
        <v>2848</v>
      </c>
      <c r="Q22">
        <f>INDEX('Raw Election Data'!$A$1:$AN$3144,MATCH($C22&amp;" "&amp;$B22,'Raw Election Data'!$C$1:$C$3144,0),MATCH('Joined Data'!Q$1,'Raw Election Data'!$A$1:$AN$1,0))</f>
        <v>-0.45553422904670504</v>
      </c>
      <c r="R22">
        <f>INDEX('Raw Election Data'!$A$1:$AN$3144,MATCH($C22&amp;" "&amp;$B22,'Raw Election Data'!$C$1:$C$3144,0),MATCH('Joined Data'!R$1,'Raw Election Data'!$A$1:$AN$1,0))</f>
        <v>0.45553422904670504</v>
      </c>
    </row>
    <row r="23" spans="1:18" ht="13.5" hidden="1" customHeight="1" x14ac:dyDescent="0.15">
      <c r="A23" t="s">
        <v>4</v>
      </c>
      <c r="B23" t="s">
        <v>481</v>
      </c>
      <c r="C23" t="str">
        <f>INDEX(FIPS!$A$1:$E$3236,MATCH($F23,FIPS!$D$1:$D$3236,0),5)</f>
        <v>Cullman County</v>
      </c>
      <c r="D23" t="s">
        <v>5</v>
      </c>
      <c r="E23" s="15" t="s">
        <v>27</v>
      </c>
      <c r="F23" t="s">
        <v>556</v>
      </c>
      <c r="G23" t="s">
        <v>440</v>
      </c>
      <c r="H23" t="str">
        <f>IFERROR(VLOOKUP($G23,'Team Colors'!$A:$B,2,0),"#c9c9c9")</f>
        <v>#9f8958</v>
      </c>
      <c r="I23">
        <f>INDEX('Raw Election Data'!$A$1:$AN$3144,MATCH($C23&amp;" "&amp;$B23,'Raw Election Data'!$C$1:$C$3144,0),MATCH('Joined Data'!I$1,'Raw Election Data'!$A$1:$AN$1,0))</f>
        <v>82005</v>
      </c>
      <c r="J23">
        <f>INDEX('Raw Election Data'!$A$1:$AN$3144,MATCH($C23&amp;" "&amp;$B23,'Raw Election Data'!$C$1:$C$3144,0),MATCH('Joined Data'!J$1,'Raw Election Data'!$A$1:$AN$1,0))</f>
        <v>3730</v>
      </c>
      <c r="K23">
        <f>INDEX('Raw Election Data'!$A$1:$AN$3144,MATCH($C23&amp;" "&amp;$B23,'Raw Election Data'!$C$1:$C$3144,0),MATCH('Joined Data'!K$1,'Raw Election Data'!$A$1:$AN$1,0))</f>
        <v>32734</v>
      </c>
      <c r="L23">
        <f>INDEX('Raw Election Data'!$A$1:$AN$3144,MATCH($C23&amp;" "&amp;$B23,'Raw Election Data'!$C$1:$C$3144,0),MATCH('Joined Data'!L$1,'Raw Election Data'!$A$1:$AN$1,0))</f>
        <v>37278</v>
      </c>
      <c r="M23">
        <f>INDEX('Raw Election Data'!$A$1:$AN$3144,MATCH($C23&amp;" "&amp;$B23,'Raw Election Data'!$C$1:$C$3144,0),MATCH('Joined Data'!M$1,'Raw Election Data'!$A$1:$AN$1,0))</f>
        <v>0.10005901604163313</v>
      </c>
      <c r="N23">
        <f>INDEX('Raw Election Data'!$A$1:$AN$3144,MATCH($C23&amp;" "&amp;$B23,'Raw Election Data'!$C$1:$C$3144,0),MATCH('Joined Data'!N$1,'Raw Election Data'!$A$1:$AN$1,0))</f>
        <v>0.87810504855410698</v>
      </c>
      <c r="O23">
        <f>INDEX('Raw Election Data'!$A$1:$AN$3144,MATCH($C23&amp;" "&amp;$B23,'Raw Election Data'!$C$1:$C$3144,0),MATCH('Joined Data'!O$1,'Raw Election Data'!$A$1:$AN$1,0))</f>
        <v>-29004</v>
      </c>
      <c r="P23">
        <f>INDEX('Raw Election Data'!$A$1:$AN$3144,MATCH($C23&amp;" "&amp;$B23,'Raw Election Data'!$C$1:$C$3144,0),MATCH('Joined Data'!P$1,'Raw Election Data'!$A$1:$AN$1,0))</f>
        <v>29004</v>
      </c>
      <c r="Q23">
        <f>INDEX('Raw Election Data'!$A$1:$AN$3144,MATCH($C23&amp;" "&amp;$B23,'Raw Election Data'!$C$1:$C$3144,0),MATCH('Joined Data'!Q$1,'Raw Election Data'!$A$1:$AN$1,0))</f>
        <v>-0.77804603251247384</v>
      </c>
      <c r="R23">
        <f>INDEX('Raw Election Data'!$A$1:$AN$3144,MATCH($C23&amp;" "&amp;$B23,'Raw Election Data'!$C$1:$C$3144,0),MATCH('Joined Data'!R$1,'Raw Election Data'!$A$1:$AN$1,0))</f>
        <v>0.77804603251247384</v>
      </c>
    </row>
    <row r="24" spans="1:18" ht="13.5" hidden="1" customHeight="1" x14ac:dyDescent="0.15">
      <c r="A24" t="s">
        <v>4</v>
      </c>
      <c r="B24" t="s">
        <v>481</v>
      </c>
      <c r="C24" t="str">
        <f>INDEX(FIPS!$A$1:$E$3236,MATCH($F24,FIPS!$D$1:$D$3236,0),5)</f>
        <v>Dale County</v>
      </c>
      <c r="D24" t="s">
        <v>5</v>
      </c>
      <c r="E24" s="15" t="s">
        <v>28</v>
      </c>
      <c r="F24" t="s">
        <v>560</v>
      </c>
      <c r="G24" t="s">
        <v>440</v>
      </c>
      <c r="H24" t="str">
        <f>IFERROR(VLOOKUP($G24,'Team Colors'!$A:$B,2,0),"#c9c9c9")</f>
        <v>#9f8958</v>
      </c>
      <c r="I24">
        <f>INDEX('Raw Election Data'!$A$1:$AN$3144,MATCH($C24&amp;" "&amp;$B24,'Raw Election Data'!$C$1:$C$3144,0),MATCH('Joined Data'!I$1,'Raw Election Data'!$A$1:$AN$1,0))</f>
        <v>49565</v>
      </c>
      <c r="J24">
        <f>INDEX('Raw Election Data'!$A$1:$AN$3144,MATCH($C24&amp;" "&amp;$B24,'Raw Election Data'!$C$1:$C$3144,0),MATCH('Joined Data'!J$1,'Raw Election Data'!$A$1:$AN$1,0))</f>
        <v>4408</v>
      </c>
      <c r="K24">
        <f>INDEX('Raw Election Data'!$A$1:$AN$3144,MATCH($C24&amp;" "&amp;$B24,'Raw Election Data'!$C$1:$C$3144,0),MATCH('Joined Data'!K$1,'Raw Election Data'!$A$1:$AN$1,0))</f>
        <v>13798</v>
      </c>
      <c r="L24">
        <f>INDEX('Raw Election Data'!$A$1:$AN$3144,MATCH($C24&amp;" "&amp;$B24,'Raw Election Data'!$C$1:$C$3144,0),MATCH('Joined Data'!L$1,'Raw Election Data'!$A$1:$AN$1,0))</f>
        <v>18617</v>
      </c>
      <c r="M24">
        <f>INDEX('Raw Election Data'!$A$1:$AN$3144,MATCH($C24&amp;" "&amp;$B24,'Raw Election Data'!$C$1:$C$3144,0),MATCH('Joined Data'!M$1,'Raw Election Data'!$A$1:$AN$1,0))</f>
        <v>0.23677284202610518</v>
      </c>
      <c r="N24">
        <f>INDEX('Raw Election Data'!$A$1:$AN$3144,MATCH($C24&amp;" "&amp;$B24,'Raw Election Data'!$C$1:$C$3144,0),MATCH('Joined Data'!N$1,'Raw Election Data'!$A$1:$AN$1,0))</f>
        <v>0.74115056131492718</v>
      </c>
      <c r="O24">
        <f>INDEX('Raw Election Data'!$A$1:$AN$3144,MATCH($C24&amp;" "&amp;$B24,'Raw Election Data'!$C$1:$C$3144,0),MATCH('Joined Data'!O$1,'Raw Election Data'!$A$1:$AN$1,0))</f>
        <v>-9390</v>
      </c>
      <c r="P24">
        <f>INDEX('Raw Election Data'!$A$1:$AN$3144,MATCH($C24&amp;" "&amp;$B24,'Raw Election Data'!$C$1:$C$3144,0),MATCH('Joined Data'!P$1,'Raw Election Data'!$A$1:$AN$1,0))</f>
        <v>9390</v>
      </c>
      <c r="Q24">
        <f>INDEX('Raw Election Data'!$A$1:$AN$3144,MATCH($C24&amp;" "&amp;$B24,'Raw Election Data'!$C$1:$C$3144,0),MATCH('Joined Data'!Q$1,'Raw Election Data'!$A$1:$AN$1,0))</f>
        <v>-0.50437771928882202</v>
      </c>
      <c r="R24">
        <f>INDEX('Raw Election Data'!$A$1:$AN$3144,MATCH($C24&amp;" "&amp;$B24,'Raw Election Data'!$C$1:$C$3144,0),MATCH('Joined Data'!R$1,'Raw Election Data'!$A$1:$AN$1,0))</f>
        <v>0.50437771928882202</v>
      </c>
    </row>
    <row r="25" spans="1:18" ht="13.5" hidden="1" customHeight="1" x14ac:dyDescent="0.15">
      <c r="A25" t="s">
        <v>4</v>
      </c>
      <c r="B25" t="s">
        <v>481</v>
      </c>
      <c r="C25" t="str">
        <f>INDEX(FIPS!$A$1:$E$3236,MATCH($F25,FIPS!$D$1:$D$3236,0),5)</f>
        <v>Dallas County</v>
      </c>
      <c r="D25" t="s">
        <v>5</v>
      </c>
      <c r="E25" s="15" t="s">
        <v>29</v>
      </c>
      <c r="F25" t="s">
        <v>564</v>
      </c>
      <c r="G25" t="s">
        <v>440</v>
      </c>
      <c r="H25" t="str">
        <f>IFERROR(VLOOKUP($G25,'Team Colors'!$A:$B,2,0),"#c9c9c9")</f>
        <v>#9f8958</v>
      </c>
      <c r="I25">
        <f>INDEX('Raw Election Data'!$A$1:$AN$3144,MATCH($C25&amp;" "&amp;$B25,'Raw Election Data'!$C$1:$C$3144,0),MATCH('Joined Data'!I$1,'Raw Election Data'!$A$1:$AN$1,0))</f>
        <v>41131</v>
      </c>
      <c r="J25">
        <f>INDEX('Raw Election Data'!$A$1:$AN$3144,MATCH($C25&amp;" "&amp;$B25,'Raw Election Data'!$C$1:$C$3144,0),MATCH('Joined Data'!J$1,'Raw Election Data'!$A$1:$AN$1,0))</f>
        <v>12826</v>
      </c>
      <c r="K25">
        <f>INDEX('Raw Election Data'!$A$1:$AN$3144,MATCH($C25&amp;" "&amp;$B25,'Raw Election Data'!$C$1:$C$3144,0),MATCH('Joined Data'!K$1,'Raw Election Data'!$A$1:$AN$1,0))</f>
        <v>5784</v>
      </c>
      <c r="L25">
        <f>INDEX('Raw Election Data'!$A$1:$AN$3144,MATCH($C25&amp;" "&amp;$B25,'Raw Election Data'!$C$1:$C$3144,0),MATCH('Joined Data'!L$1,'Raw Election Data'!$A$1:$AN$1,0))</f>
        <v>18730</v>
      </c>
      <c r="M25">
        <f>INDEX('Raw Election Data'!$A$1:$AN$3144,MATCH($C25&amp;" "&amp;$B25,'Raw Election Data'!$C$1:$C$3144,0),MATCH('Joined Data'!M$1,'Raw Election Data'!$A$1:$AN$1,0))</f>
        <v>0.68478376935397756</v>
      </c>
      <c r="N25">
        <f>INDEX('Raw Election Data'!$A$1:$AN$3144,MATCH($C25&amp;" "&amp;$B25,'Raw Election Data'!$C$1:$C$3144,0),MATCH('Joined Data'!N$1,'Raw Election Data'!$A$1:$AN$1,0))</f>
        <v>0.30880939668980245</v>
      </c>
      <c r="O25">
        <f>INDEX('Raw Election Data'!$A$1:$AN$3144,MATCH($C25&amp;" "&amp;$B25,'Raw Election Data'!$C$1:$C$3144,0),MATCH('Joined Data'!O$1,'Raw Election Data'!$A$1:$AN$1,0))</f>
        <v>7042</v>
      </c>
      <c r="P25">
        <f>INDEX('Raw Election Data'!$A$1:$AN$3144,MATCH($C25&amp;" "&amp;$B25,'Raw Election Data'!$C$1:$C$3144,0),MATCH('Joined Data'!P$1,'Raw Election Data'!$A$1:$AN$1,0))</f>
        <v>-7042</v>
      </c>
      <c r="Q25">
        <f>INDEX('Raw Election Data'!$A$1:$AN$3144,MATCH($C25&amp;" "&amp;$B25,'Raw Election Data'!$C$1:$C$3144,0),MATCH('Joined Data'!Q$1,'Raw Election Data'!$A$1:$AN$1,0))</f>
        <v>0.3759743726641751</v>
      </c>
      <c r="R25">
        <f>INDEX('Raw Election Data'!$A$1:$AN$3144,MATCH($C25&amp;" "&amp;$B25,'Raw Election Data'!$C$1:$C$3144,0),MATCH('Joined Data'!R$1,'Raw Election Data'!$A$1:$AN$1,0))</f>
        <v>-0.3759743726641751</v>
      </c>
    </row>
    <row r="26" spans="1:18" ht="13.5" hidden="1" customHeight="1" x14ac:dyDescent="0.15">
      <c r="A26" t="s">
        <v>4</v>
      </c>
      <c r="B26" t="s">
        <v>481</v>
      </c>
      <c r="C26" t="str">
        <f>INDEX(FIPS!$A$1:$E$3236,MATCH($F26,FIPS!$D$1:$D$3236,0),5)</f>
        <v>DeKalb County</v>
      </c>
      <c r="D26" t="s">
        <v>5</v>
      </c>
      <c r="E26" s="15" t="s">
        <v>30</v>
      </c>
      <c r="F26" t="s">
        <v>568</v>
      </c>
      <c r="G26" t="s">
        <v>7776</v>
      </c>
      <c r="H26" t="str">
        <f>IFERROR(VLOOKUP($G26,'Team Colors'!$A:$B,2,0),"#c9c9c9")</f>
        <v>#a71930</v>
      </c>
      <c r="I26">
        <f>INDEX('Raw Election Data'!$A$1:$AN$3144,MATCH($C26&amp;" "&amp;$B26,'Raw Election Data'!$C$1:$C$3144,0),MATCH('Joined Data'!I$1,'Raw Election Data'!$A$1:$AN$1,0))</f>
        <v>71130</v>
      </c>
      <c r="J26">
        <f>INDEX('Raw Election Data'!$A$1:$AN$3144,MATCH($C26&amp;" "&amp;$B26,'Raw Election Data'!$C$1:$C$3144,0),MATCH('Joined Data'!J$1,'Raw Election Data'!$A$1:$AN$1,0))</f>
        <v>3682</v>
      </c>
      <c r="K26">
        <f>INDEX('Raw Election Data'!$A$1:$AN$3144,MATCH($C26&amp;" "&amp;$B26,'Raw Election Data'!$C$1:$C$3144,0),MATCH('Joined Data'!K$1,'Raw Election Data'!$A$1:$AN$1,0))</f>
        <v>21779</v>
      </c>
      <c r="L26">
        <f>INDEX('Raw Election Data'!$A$1:$AN$3144,MATCH($C26&amp;" "&amp;$B26,'Raw Election Data'!$C$1:$C$3144,0),MATCH('Joined Data'!L$1,'Raw Election Data'!$A$1:$AN$1,0))</f>
        <v>26086</v>
      </c>
      <c r="M26">
        <f>INDEX('Raw Election Data'!$A$1:$AN$3144,MATCH($C26&amp;" "&amp;$B26,'Raw Election Data'!$C$1:$C$3144,0),MATCH('Joined Data'!M$1,'Raw Election Data'!$A$1:$AN$1,0))</f>
        <v>0.14114850877865523</v>
      </c>
      <c r="N26">
        <f>INDEX('Raw Election Data'!$A$1:$AN$3144,MATCH($C26&amp;" "&amp;$B26,'Raw Election Data'!$C$1:$C$3144,0),MATCH('Joined Data'!N$1,'Raw Election Data'!$A$1:$AN$1,0))</f>
        <v>0.83489227938357735</v>
      </c>
      <c r="O26">
        <f>INDEX('Raw Election Data'!$A$1:$AN$3144,MATCH($C26&amp;" "&amp;$B26,'Raw Election Data'!$C$1:$C$3144,0),MATCH('Joined Data'!O$1,'Raw Election Data'!$A$1:$AN$1,0))</f>
        <v>-18097</v>
      </c>
      <c r="P26">
        <f>INDEX('Raw Election Data'!$A$1:$AN$3144,MATCH($C26&amp;" "&amp;$B26,'Raw Election Data'!$C$1:$C$3144,0),MATCH('Joined Data'!P$1,'Raw Election Data'!$A$1:$AN$1,0))</f>
        <v>18097</v>
      </c>
      <c r="Q26">
        <f>INDEX('Raw Election Data'!$A$1:$AN$3144,MATCH($C26&amp;" "&amp;$B26,'Raw Election Data'!$C$1:$C$3144,0),MATCH('Joined Data'!Q$1,'Raw Election Data'!$A$1:$AN$1,0))</f>
        <v>-0.69374377060492209</v>
      </c>
      <c r="R26">
        <f>INDEX('Raw Election Data'!$A$1:$AN$3144,MATCH($C26&amp;" "&amp;$B26,'Raw Election Data'!$C$1:$C$3144,0),MATCH('Joined Data'!R$1,'Raw Election Data'!$A$1:$AN$1,0))</f>
        <v>0.69374377060492209</v>
      </c>
    </row>
    <row r="27" spans="1:18" ht="13.5" hidden="1" customHeight="1" x14ac:dyDescent="0.15">
      <c r="A27" t="s">
        <v>4</v>
      </c>
      <c r="B27" t="s">
        <v>481</v>
      </c>
      <c r="C27" t="str">
        <f>INDEX(FIPS!$A$1:$E$3236,MATCH($F27,FIPS!$D$1:$D$3236,0),5)</f>
        <v>Elmore County</v>
      </c>
      <c r="D27" t="s">
        <v>5</v>
      </c>
      <c r="E27" s="15" t="s">
        <v>31</v>
      </c>
      <c r="F27" t="s">
        <v>573</v>
      </c>
      <c r="G27" t="s">
        <v>440</v>
      </c>
      <c r="H27" t="str">
        <f>IFERROR(VLOOKUP($G27,'Team Colors'!$A:$B,2,0),"#c9c9c9")</f>
        <v>#9f8958</v>
      </c>
      <c r="I27">
        <f>INDEX('Raw Election Data'!$A$1:$AN$3144,MATCH($C27&amp;" "&amp;$B27,'Raw Election Data'!$C$1:$C$3144,0),MATCH('Joined Data'!I$1,'Raw Election Data'!$A$1:$AN$1,0))</f>
        <v>81468</v>
      </c>
      <c r="J27">
        <f>INDEX('Raw Election Data'!$A$1:$AN$3144,MATCH($C27&amp;" "&amp;$B27,'Raw Election Data'!$C$1:$C$3144,0),MATCH('Joined Data'!J$1,'Raw Election Data'!$A$1:$AN$1,0))</f>
        <v>8436</v>
      </c>
      <c r="K27">
        <f>INDEX('Raw Election Data'!$A$1:$AN$3144,MATCH($C27&amp;" "&amp;$B27,'Raw Election Data'!$C$1:$C$3144,0),MATCH('Joined Data'!K$1,'Raw Election Data'!$A$1:$AN$1,0))</f>
        <v>27619</v>
      </c>
      <c r="L27">
        <f>INDEX('Raw Election Data'!$A$1:$AN$3144,MATCH($C27&amp;" "&amp;$B27,'Raw Election Data'!$C$1:$C$3144,0),MATCH('Joined Data'!L$1,'Raw Election Data'!$A$1:$AN$1,0))</f>
        <v>36905</v>
      </c>
      <c r="M27">
        <f>INDEX('Raw Election Data'!$A$1:$AN$3144,MATCH($C27&amp;" "&amp;$B27,'Raw Election Data'!$C$1:$C$3144,0),MATCH('Joined Data'!M$1,'Raw Election Data'!$A$1:$AN$1,0))</f>
        <v>0.228586912342501</v>
      </c>
      <c r="N27">
        <f>INDEX('Raw Election Data'!$A$1:$AN$3144,MATCH($C27&amp;" "&amp;$B27,'Raw Election Data'!$C$1:$C$3144,0),MATCH('Joined Data'!N$1,'Raw Election Data'!$A$1:$AN$1,0))</f>
        <v>0.74838097818723748</v>
      </c>
      <c r="O27">
        <f>INDEX('Raw Election Data'!$A$1:$AN$3144,MATCH($C27&amp;" "&amp;$B27,'Raw Election Data'!$C$1:$C$3144,0),MATCH('Joined Data'!O$1,'Raw Election Data'!$A$1:$AN$1,0))</f>
        <v>-19183</v>
      </c>
      <c r="P27">
        <f>INDEX('Raw Election Data'!$A$1:$AN$3144,MATCH($C27&amp;" "&amp;$B27,'Raw Election Data'!$C$1:$C$3144,0),MATCH('Joined Data'!P$1,'Raw Election Data'!$A$1:$AN$1,0))</f>
        <v>19183</v>
      </c>
      <c r="Q27">
        <f>INDEX('Raw Election Data'!$A$1:$AN$3144,MATCH($C27&amp;" "&amp;$B27,'Raw Election Data'!$C$1:$C$3144,0),MATCH('Joined Data'!Q$1,'Raw Election Data'!$A$1:$AN$1,0))</f>
        <v>-0.51979406584473642</v>
      </c>
      <c r="R27">
        <f>INDEX('Raw Election Data'!$A$1:$AN$3144,MATCH($C27&amp;" "&amp;$B27,'Raw Election Data'!$C$1:$C$3144,0),MATCH('Joined Data'!R$1,'Raw Election Data'!$A$1:$AN$1,0))</f>
        <v>0.51979406584473642</v>
      </c>
    </row>
    <row r="28" spans="1:18" ht="13.5" hidden="1" customHeight="1" x14ac:dyDescent="0.15">
      <c r="A28" t="s">
        <v>4</v>
      </c>
      <c r="B28" t="s">
        <v>481</v>
      </c>
      <c r="C28" t="str">
        <f>INDEX(FIPS!$A$1:$E$3236,MATCH($F28,FIPS!$D$1:$D$3236,0),5)</f>
        <v>Escambia County</v>
      </c>
      <c r="D28" t="s">
        <v>5</v>
      </c>
      <c r="E28" s="15" t="s">
        <v>32</v>
      </c>
      <c r="F28" t="s">
        <v>575</v>
      </c>
      <c r="G28" t="s">
        <v>440</v>
      </c>
      <c r="H28" t="str">
        <f>IFERROR(VLOOKUP($G28,'Team Colors'!$A:$B,2,0),"#c9c9c9")</f>
        <v>#9f8958</v>
      </c>
      <c r="I28">
        <f>INDEX('Raw Election Data'!$A$1:$AN$3144,MATCH($C28&amp;" "&amp;$B28,'Raw Election Data'!$C$1:$C$3144,0),MATCH('Joined Data'!I$1,'Raw Election Data'!$A$1:$AN$1,0))</f>
        <v>37789</v>
      </c>
      <c r="J28">
        <f>INDEX('Raw Election Data'!$A$1:$AN$3144,MATCH($C28&amp;" "&amp;$B28,'Raw Election Data'!$C$1:$C$3144,0),MATCH('Joined Data'!J$1,'Raw Election Data'!$A$1:$AN$1,0))</f>
        <v>4698</v>
      </c>
      <c r="K28">
        <f>INDEX('Raw Election Data'!$A$1:$AN$3144,MATCH($C28&amp;" "&amp;$B28,'Raw Election Data'!$C$1:$C$3144,0),MATCH('Joined Data'!K$1,'Raw Election Data'!$A$1:$AN$1,0))</f>
        <v>10282</v>
      </c>
      <c r="L28">
        <f>INDEX('Raw Election Data'!$A$1:$AN$3144,MATCH($C28&amp;" "&amp;$B28,'Raw Election Data'!$C$1:$C$3144,0),MATCH('Joined Data'!L$1,'Raw Election Data'!$A$1:$AN$1,0))</f>
        <v>15213</v>
      </c>
      <c r="M28">
        <f>INDEX('Raw Election Data'!$A$1:$AN$3144,MATCH($C28&amp;" "&amp;$B28,'Raw Election Data'!$C$1:$C$3144,0),MATCH('Joined Data'!M$1,'Raw Election Data'!$A$1:$AN$1,0))</f>
        <v>0.30881482942220467</v>
      </c>
      <c r="N28">
        <f>INDEX('Raw Election Data'!$A$1:$AN$3144,MATCH($C28&amp;" "&amp;$B28,'Raw Election Data'!$C$1:$C$3144,0),MATCH('Joined Data'!N$1,'Raw Election Data'!$A$1:$AN$1,0))</f>
        <v>0.67586932229014662</v>
      </c>
      <c r="O28">
        <f>INDEX('Raw Election Data'!$A$1:$AN$3144,MATCH($C28&amp;" "&amp;$B28,'Raw Election Data'!$C$1:$C$3144,0),MATCH('Joined Data'!O$1,'Raw Election Data'!$A$1:$AN$1,0))</f>
        <v>-5584</v>
      </c>
      <c r="P28">
        <f>INDEX('Raw Election Data'!$A$1:$AN$3144,MATCH($C28&amp;" "&amp;$B28,'Raw Election Data'!$C$1:$C$3144,0),MATCH('Joined Data'!P$1,'Raw Election Data'!$A$1:$AN$1,0))</f>
        <v>5584</v>
      </c>
      <c r="Q28">
        <f>INDEX('Raw Election Data'!$A$1:$AN$3144,MATCH($C28&amp;" "&amp;$B28,'Raw Election Data'!$C$1:$C$3144,0),MATCH('Joined Data'!Q$1,'Raw Election Data'!$A$1:$AN$1,0))</f>
        <v>-0.36705449286794195</v>
      </c>
      <c r="R28">
        <f>INDEX('Raw Election Data'!$A$1:$AN$3144,MATCH($C28&amp;" "&amp;$B28,'Raw Election Data'!$C$1:$C$3144,0),MATCH('Joined Data'!R$1,'Raw Election Data'!$A$1:$AN$1,0))</f>
        <v>0.36705449286794195</v>
      </c>
    </row>
    <row r="29" spans="1:18" ht="13.5" hidden="1" customHeight="1" x14ac:dyDescent="0.15">
      <c r="A29" t="s">
        <v>4</v>
      </c>
      <c r="B29" t="s">
        <v>481</v>
      </c>
      <c r="C29" t="str">
        <f>INDEX(FIPS!$A$1:$E$3236,MATCH($F29,FIPS!$D$1:$D$3236,0),5)</f>
        <v>Etowah County</v>
      </c>
      <c r="D29" t="s">
        <v>5</v>
      </c>
      <c r="E29" s="15" t="s">
        <v>33</v>
      </c>
      <c r="F29" t="s">
        <v>581</v>
      </c>
      <c r="G29" t="s">
        <v>7776</v>
      </c>
      <c r="H29" t="str">
        <f>IFERROR(VLOOKUP($G29,'Team Colors'!$A:$B,2,0),"#c9c9c9")</f>
        <v>#a71930</v>
      </c>
      <c r="I29">
        <f>INDEX('Raw Election Data'!$A$1:$AN$3144,MATCH($C29&amp;" "&amp;$B29,'Raw Election Data'!$C$1:$C$3144,0),MATCH('Joined Data'!I$1,'Raw Election Data'!$A$1:$AN$1,0))</f>
        <v>103057</v>
      </c>
      <c r="J29">
        <f>INDEX('Raw Election Data'!$A$1:$AN$3144,MATCH($C29&amp;" "&amp;$B29,'Raw Election Data'!$C$1:$C$3144,0),MATCH('Joined Data'!J$1,'Raw Election Data'!$A$1:$AN$1,0))</f>
        <v>10350</v>
      </c>
      <c r="K29">
        <f>INDEX('Raw Election Data'!$A$1:$AN$3144,MATCH($C29&amp;" "&amp;$B29,'Raw Election Data'!$C$1:$C$3144,0),MATCH('Joined Data'!K$1,'Raw Election Data'!$A$1:$AN$1,0))</f>
        <v>32132</v>
      </c>
      <c r="L29">
        <f>INDEX('Raw Election Data'!$A$1:$AN$3144,MATCH($C29&amp;" "&amp;$B29,'Raw Election Data'!$C$1:$C$3144,0),MATCH('Joined Data'!L$1,'Raw Election Data'!$A$1:$AN$1,0))</f>
        <v>43474</v>
      </c>
      <c r="M29">
        <f>INDEX('Raw Election Data'!$A$1:$AN$3144,MATCH($C29&amp;" "&amp;$B29,'Raw Election Data'!$C$1:$C$3144,0),MATCH('Joined Data'!M$1,'Raw Election Data'!$A$1:$AN$1,0))</f>
        <v>0.23807333118645627</v>
      </c>
      <c r="N29">
        <f>INDEX('Raw Election Data'!$A$1:$AN$3144,MATCH($C29&amp;" "&amp;$B29,'Raw Election Data'!$C$1:$C$3144,0),MATCH('Joined Data'!N$1,'Raw Election Data'!$A$1:$AN$1,0))</f>
        <v>0.73910843262639736</v>
      </c>
      <c r="O29">
        <f>INDEX('Raw Election Data'!$A$1:$AN$3144,MATCH($C29&amp;" "&amp;$B29,'Raw Election Data'!$C$1:$C$3144,0),MATCH('Joined Data'!O$1,'Raw Election Data'!$A$1:$AN$1,0))</f>
        <v>-21782</v>
      </c>
      <c r="P29">
        <f>INDEX('Raw Election Data'!$A$1:$AN$3144,MATCH($C29&amp;" "&amp;$B29,'Raw Election Data'!$C$1:$C$3144,0),MATCH('Joined Data'!P$1,'Raw Election Data'!$A$1:$AN$1,0))</f>
        <v>21782</v>
      </c>
      <c r="Q29">
        <f>INDEX('Raw Election Data'!$A$1:$AN$3144,MATCH($C29&amp;" "&amp;$B29,'Raw Election Data'!$C$1:$C$3144,0),MATCH('Joined Data'!Q$1,'Raw Election Data'!$A$1:$AN$1,0))</f>
        <v>-0.50103510143994112</v>
      </c>
      <c r="R29">
        <f>INDEX('Raw Election Data'!$A$1:$AN$3144,MATCH($C29&amp;" "&amp;$B29,'Raw Election Data'!$C$1:$C$3144,0),MATCH('Joined Data'!R$1,'Raw Election Data'!$A$1:$AN$1,0))</f>
        <v>0.50103510143994112</v>
      </c>
    </row>
    <row r="30" spans="1:18" ht="13.5" hidden="1" customHeight="1" x14ac:dyDescent="0.15">
      <c r="A30" t="s">
        <v>4</v>
      </c>
      <c r="B30" t="s">
        <v>481</v>
      </c>
      <c r="C30" t="str">
        <f>INDEX(FIPS!$A$1:$E$3236,MATCH($F30,FIPS!$D$1:$D$3236,0),5)</f>
        <v>Fayette County</v>
      </c>
      <c r="D30" t="s">
        <v>5</v>
      </c>
      <c r="E30" s="15" t="s">
        <v>34</v>
      </c>
      <c r="F30" t="s">
        <v>585</v>
      </c>
      <c r="G30" t="s">
        <v>440</v>
      </c>
      <c r="H30" t="str">
        <f>IFERROR(VLOOKUP($G30,'Team Colors'!$A:$B,2,0),"#c9c9c9")</f>
        <v>#9f8958</v>
      </c>
      <c r="I30">
        <f>INDEX('Raw Election Data'!$A$1:$AN$3144,MATCH($C30&amp;" "&amp;$B30,'Raw Election Data'!$C$1:$C$3144,0),MATCH('Joined Data'!I$1,'Raw Election Data'!$A$1:$AN$1,0))</f>
        <v>16759</v>
      </c>
      <c r="J30">
        <f>INDEX('Raw Election Data'!$A$1:$AN$3144,MATCH($C30&amp;" "&amp;$B30,'Raw Election Data'!$C$1:$C$3144,0),MATCH('Joined Data'!J$1,'Raw Election Data'!$A$1:$AN$1,0))</f>
        <v>1358</v>
      </c>
      <c r="K30">
        <f>INDEX('Raw Election Data'!$A$1:$AN$3144,MATCH($C30&amp;" "&amp;$B30,'Raw Election Data'!$C$1:$C$3144,0),MATCH('Joined Data'!K$1,'Raw Election Data'!$A$1:$AN$1,0))</f>
        <v>6705</v>
      </c>
      <c r="L30">
        <f>INDEX('Raw Election Data'!$A$1:$AN$3144,MATCH($C30&amp;" "&amp;$B30,'Raw Election Data'!$C$1:$C$3144,0),MATCH('Joined Data'!L$1,'Raw Election Data'!$A$1:$AN$1,0))</f>
        <v>8196</v>
      </c>
      <c r="M30">
        <f>INDEX('Raw Election Data'!$A$1:$AN$3144,MATCH($C30&amp;" "&amp;$B30,'Raw Election Data'!$C$1:$C$3144,0),MATCH('Joined Data'!M$1,'Raw Election Data'!$A$1:$AN$1,0))</f>
        <v>0.16569058077110785</v>
      </c>
      <c r="N30">
        <f>INDEX('Raw Election Data'!$A$1:$AN$3144,MATCH($C30&amp;" "&amp;$B30,'Raw Election Data'!$C$1:$C$3144,0),MATCH('Joined Data'!N$1,'Raw Election Data'!$A$1:$AN$1,0))</f>
        <v>0.81808199121522696</v>
      </c>
      <c r="O30">
        <f>INDEX('Raw Election Data'!$A$1:$AN$3144,MATCH($C30&amp;" "&amp;$B30,'Raw Election Data'!$C$1:$C$3144,0),MATCH('Joined Data'!O$1,'Raw Election Data'!$A$1:$AN$1,0))</f>
        <v>-5347</v>
      </c>
      <c r="P30">
        <f>INDEX('Raw Election Data'!$A$1:$AN$3144,MATCH($C30&amp;" "&amp;$B30,'Raw Election Data'!$C$1:$C$3144,0),MATCH('Joined Data'!P$1,'Raw Election Data'!$A$1:$AN$1,0))</f>
        <v>5347</v>
      </c>
      <c r="Q30">
        <f>INDEX('Raw Election Data'!$A$1:$AN$3144,MATCH($C30&amp;" "&amp;$B30,'Raw Election Data'!$C$1:$C$3144,0),MATCH('Joined Data'!Q$1,'Raw Election Data'!$A$1:$AN$1,0))</f>
        <v>-0.65239141044411908</v>
      </c>
      <c r="R30">
        <f>INDEX('Raw Election Data'!$A$1:$AN$3144,MATCH($C30&amp;" "&amp;$B30,'Raw Election Data'!$C$1:$C$3144,0),MATCH('Joined Data'!R$1,'Raw Election Data'!$A$1:$AN$1,0))</f>
        <v>0.65239141044411908</v>
      </c>
    </row>
    <row r="31" spans="1:18" ht="13.5" hidden="1" customHeight="1" x14ac:dyDescent="0.15">
      <c r="A31" t="s">
        <v>4</v>
      </c>
      <c r="B31" t="s">
        <v>481</v>
      </c>
      <c r="C31" t="str">
        <f>INDEX(FIPS!$A$1:$E$3236,MATCH($F31,FIPS!$D$1:$D$3236,0),5)</f>
        <v>Franklin County</v>
      </c>
      <c r="D31" t="s">
        <v>5</v>
      </c>
      <c r="E31" s="15" t="s">
        <v>35</v>
      </c>
      <c r="F31" t="s">
        <v>587</v>
      </c>
      <c r="G31" t="s">
        <v>440</v>
      </c>
      <c r="H31" t="str">
        <f>IFERROR(VLOOKUP($G31,'Team Colors'!$A:$B,2,0),"#c9c9c9")</f>
        <v>#9f8958</v>
      </c>
      <c r="I31">
        <f>INDEX('Raw Election Data'!$A$1:$AN$3144,MATCH($C31&amp;" "&amp;$B31,'Raw Election Data'!$C$1:$C$3144,0),MATCH('Joined Data'!I$1,'Raw Election Data'!$A$1:$AN$1,0))</f>
        <v>31696</v>
      </c>
      <c r="J31">
        <f>INDEX('Raw Election Data'!$A$1:$AN$3144,MATCH($C31&amp;" "&amp;$B31,'Raw Election Data'!$C$1:$C$3144,0),MATCH('Joined Data'!J$1,'Raw Election Data'!$A$1:$AN$1,0))</f>
        <v>2197</v>
      </c>
      <c r="K31">
        <f>INDEX('Raw Election Data'!$A$1:$AN$3144,MATCH($C31&amp;" "&amp;$B31,'Raw Election Data'!$C$1:$C$3144,0),MATCH('Joined Data'!K$1,'Raw Election Data'!$A$1:$AN$1,0))</f>
        <v>9466</v>
      </c>
      <c r="L31">
        <f>INDEX('Raw Election Data'!$A$1:$AN$3144,MATCH($C31&amp;" "&amp;$B31,'Raw Election Data'!$C$1:$C$3144,0),MATCH('Joined Data'!L$1,'Raw Election Data'!$A$1:$AN$1,0))</f>
        <v>11955</v>
      </c>
      <c r="M31">
        <f>INDEX('Raw Election Data'!$A$1:$AN$3144,MATCH($C31&amp;" "&amp;$B31,'Raw Election Data'!$C$1:$C$3144,0),MATCH('Joined Data'!M$1,'Raw Election Data'!$A$1:$AN$1,0))</f>
        <v>0.18377248013383521</v>
      </c>
      <c r="N31">
        <f>INDEX('Raw Election Data'!$A$1:$AN$3144,MATCH($C31&amp;" "&amp;$B31,'Raw Election Data'!$C$1:$C$3144,0),MATCH('Joined Data'!N$1,'Raw Election Data'!$A$1:$AN$1,0))</f>
        <v>0.79180259305729817</v>
      </c>
      <c r="O31">
        <f>INDEX('Raw Election Data'!$A$1:$AN$3144,MATCH($C31&amp;" "&amp;$B31,'Raw Election Data'!$C$1:$C$3144,0),MATCH('Joined Data'!O$1,'Raw Election Data'!$A$1:$AN$1,0))</f>
        <v>-7269</v>
      </c>
      <c r="P31">
        <f>INDEX('Raw Election Data'!$A$1:$AN$3144,MATCH($C31&amp;" "&amp;$B31,'Raw Election Data'!$C$1:$C$3144,0),MATCH('Joined Data'!P$1,'Raw Election Data'!$A$1:$AN$1,0))</f>
        <v>7269</v>
      </c>
      <c r="Q31">
        <f>INDEX('Raw Election Data'!$A$1:$AN$3144,MATCH($C31&amp;" "&amp;$B31,'Raw Election Data'!$C$1:$C$3144,0),MATCH('Joined Data'!Q$1,'Raw Election Data'!$A$1:$AN$1,0))</f>
        <v>-0.60803011292346298</v>
      </c>
      <c r="R31">
        <f>INDEX('Raw Election Data'!$A$1:$AN$3144,MATCH($C31&amp;" "&amp;$B31,'Raw Election Data'!$C$1:$C$3144,0),MATCH('Joined Data'!R$1,'Raw Election Data'!$A$1:$AN$1,0))</f>
        <v>0.60803011292346298</v>
      </c>
    </row>
    <row r="32" spans="1:18" ht="13.5" hidden="1" customHeight="1" x14ac:dyDescent="0.15">
      <c r="A32" t="s">
        <v>4</v>
      </c>
      <c r="B32" t="s">
        <v>481</v>
      </c>
      <c r="C32" t="str">
        <f>INDEX(FIPS!$A$1:$E$3236,MATCH($F32,FIPS!$D$1:$D$3236,0),5)</f>
        <v>Geneva County</v>
      </c>
      <c r="D32" t="s">
        <v>5</v>
      </c>
      <c r="E32" s="15" t="s">
        <v>36</v>
      </c>
      <c r="F32" t="s">
        <v>589</v>
      </c>
      <c r="G32" t="s">
        <v>440</v>
      </c>
      <c r="H32" t="str">
        <f>IFERROR(VLOOKUP($G32,'Team Colors'!$A:$B,2,0),"#c9c9c9")</f>
        <v>#9f8958</v>
      </c>
      <c r="I32">
        <f>INDEX('Raw Election Data'!$A$1:$AN$3144,MATCH($C32&amp;" "&amp;$B32,'Raw Election Data'!$C$1:$C$3144,0),MATCH('Joined Data'!I$1,'Raw Election Data'!$A$1:$AN$1,0))</f>
        <v>26777</v>
      </c>
      <c r="J32">
        <f>INDEX('Raw Election Data'!$A$1:$AN$3144,MATCH($C32&amp;" "&amp;$B32,'Raw Election Data'!$C$1:$C$3144,0),MATCH('Joined Data'!J$1,'Raw Election Data'!$A$1:$AN$1,0))</f>
        <v>1522</v>
      </c>
      <c r="K32">
        <f>INDEX('Raw Election Data'!$A$1:$AN$3144,MATCH($C32&amp;" "&amp;$B32,'Raw Election Data'!$C$1:$C$3144,0),MATCH('Joined Data'!K$1,'Raw Election Data'!$A$1:$AN$1,0))</f>
        <v>9967</v>
      </c>
      <c r="L32">
        <f>INDEX('Raw Election Data'!$A$1:$AN$3144,MATCH($C32&amp;" "&amp;$B32,'Raw Election Data'!$C$1:$C$3144,0),MATCH('Joined Data'!L$1,'Raw Election Data'!$A$1:$AN$1,0))</f>
        <v>11659</v>
      </c>
      <c r="M32">
        <f>INDEX('Raw Election Data'!$A$1:$AN$3144,MATCH($C32&amp;" "&amp;$B32,'Raw Election Data'!$C$1:$C$3144,0),MATCH('Joined Data'!M$1,'Raw Election Data'!$A$1:$AN$1,0))</f>
        <v>0.13054292820996655</v>
      </c>
      <c r="N32">
        <f>INDEX('Raw Election Data'!$A$1:$AN$3144,MATCH($C32&amp;" "&amp;$B32,'Raw Election Data'!$C$1:$C$3144,0),MATCH('Joined Data'!N$1,'Raw Election Data'!$A$1:$AN$1,0))</f>
        <v>0.85487606141178485</v>
      </c>
      <c r="O32">
        <f>INDEX('Raw Election Data'!$A$1:$AN$3144,MATCH($C32&amp;" "&amp;$B32,'Raw Election Data'!$C$1:$C$3144,0),MATCH('Joined Data'!O$1,'Raw Election Data'!$A$1:$AN$1,0))</f>
        <v>-8445</v>
      </c>
      <c r="P32">
        <f>INDEX('Raw Election Data'!$A$1:$AN$3144,MATCH($C32&amp;" "&amp;$B32,'Raw Election Data'!$C$1:$C$3144,0),MATCH('Joined Data'!P$1,'Raw Election Data'!$A$1:$AN$1,0))</f>
        <v>8445</v>
      </c>
      <c r="Q32">
        <f>INDEX('Raw Election Data'!$A$1:$AN$3144,MATCH($C32&amp;" "&amp;$B32,'Raw Election Data'!$C$1:$C$3144,0),MATCH('Joined Data'!Q$1,'Raw Election Data'!$A$1:$AN$1,0))</f>
        <v>-0.72433313320181836</v>
      </c>
      <c r="R32">
        <f>INDEX('Raw Election Data'!$A$1:$AN$3144,MATCH($C32&amp;" "&amp;$B32,'Raw Election Data'!$C$1:$C$3144,0),MATCH('Joined Data'!R$1,'Raw Election Data'!$A$1:$AN$1,0))</f>
        <v>0.72433313320181836</v>
      </c>
    </row>
    <row r="33" spans="1:18" ht="13.5" hidden="1" customHeight="1" x14ac:dyDescent="0.15">
      <c r="A33" t="s">
        <v>4</v>
      </c>
      <c r="B33" t="s">
        <v>481</v>
      </c>
      <c r="C33" t="str">
        <f>INDEX(FIPS!$A$1:$E$3236,MATCH($F33,FIPS!$D$1:$D$3236,0),5)</f>
        <v>Greene County</v>
      </c>
      <c r="D33" t="s">
        <v>5</v>
      </c>
      <c r="E33" s="15" t="s">
        <v>37</v>
      </c>
      <c r="F33" t="s">
        <v>593</v>
      </c>
      <c r="G33" t="s">
        <v>440</v>
      </c>
      <c r="H33" t="str">
        <f>IFERROR(VLOOKUP($G33,'Team Colors'!$A:$B,2,0),"#c9c9c9")</f>
        <v>#9f8958</v>
      </c>
      <c r="I33">
        <f>INDEX('Raw Election Data'!$A$1:$AN$3144,MATCH($C33&amp;" "&amp;$B33,'Raw Election Data'!$C$1:$C$3144,0),MATCH('Joined Data'!I$1,'Raw Election Data'!$A$1:$AN$1,0))</f>
        <v>8479</v>
      </c>
      <c r="J33">
        <f>INDEX('Raw Election Data'!$A$1:$AN$3144,MATCH($C33&amp;" "&amp;$B33,'Raw Election Data'!$C$1:$C$3144,0),MATCH('Joined Data'!J$1,'Raw Election Data'!$A$1:$AN$1,0))</f>
        <v>4006</v>
      </c>
      <c r="K33">
        <f>INDEX('Raw Election Data'!$A$1:$AN$3144,MATCH($C33&amp;" "&amp;$B33,'Raw Election Data'!$C$1:$C$3144,0),MATCH('Joined Data'!K$1,'Raw Election Data'!$A$1:$AN$1,0))</f>
        <v>838</v>
      </c>
      <c r="L33">
        <f>INDEX('Raw Election Data'!$A$1:$AN$3144,MATCH($C33&amp;" "&amp;$B33,'Raw Election Data'!$C$1:$C$3144,0),MATCH('Joined Data'!L$1,'Raw Election Data'!$A$1:$AN$1,0))</f>
        <v>4862</v>
      </c>
      <c r="M33">
        <f>INDEX('Raw Election Data'!$A$1:$AN$3144,MATCH($C33&amp;" "&amp;$B33,'Raw Election Data'!$C$1:$C$3144,0),MATCH('Joined Data'!M$1,'Raw Election Data'!$A$1:$AN$1,0))</f>
        <v>0.82394076511723569</v>
      </c>
      <c r="N33">
        <f>INDEX('Raw Election Data'!$A$1:$AN$3144,MATCH($C33&amp;" "&amp;$B33,'Raw Election Data'!$C$1:$C$3144,0),MATCH('Joined Data'!N$1,'Raw Election Data'!$A$1:$AN$1,0))</f>
        <v>0.17235705470999588</v>
      </c>
      <c r="O33">
        <f>INDEX('Raw Election Data'!$A$1:$AN$3144,MATCH($C33&amp;" "&amp;$B33,'Raw Election Data'!$C$1:$C$3144,0),MATCH('Joined Data'!O$1,'Raw Election Data'!$A$1:$AN$1,0))</f>
        <v>3168</v>
      </c>
      <c r="P33">
        <f>INDEX('Raw Election Data'!$A$1:$AN$3144,MATCH($C33&amp;" "&amp;$B33,'Raw Election Data'!$C$1:$C$3144,0),MATCH('Joined Data'!P$1,'Raw Election Data'!$A$1:$AN$1,0))</f>
        <v>-3168</v>
      </c>
      <c r="Q33">
        <f>INDEX('Raw Election Data'!$A$1:$AN$3144,MATCH($C33&amp;" "&amp;$B33,'Raw Election Data'!$C$1:$C$3144,0),MATCH('Joined Data'!Q$1,'Raw Election Data'!$A$1:$AN$1,0))</f>
        <v>0.65158371040723984</v>
      </c>
      <c r="R33">
        <f>INDEX('Raw Election Data'!$A$1:$AN$3144,MATCH($C33&amp;" "&amp;$B33,'Raw Election Data'!$C$1:$C$3144,0),MATCH('Joined Data'!R$1,'Raw Election Data'!$A$1:$AN$1,0))</f>
        <v>-0.65158371040723984</v>
      </c>
    </row>
    <row r="34" spans="1:18" ht="13.5" hidden="1" customHeight="1" x14ac:dyDescent="0.15">
      <c r="A34" t="s">
        <v>4</v>
      </c>
      <c r="B34" t="s">
        <v>481</v>
      </c>
      <c r="C34" t="str">
        <f>INDEX(FIPS!$A$1:$E$3236,MATCH($F34,FIPS!$D$1:$D$3236,0),5)</f>
        <v>Hale County</v>
      </c>
      <c r="D34" t="s">
        <v>5</v>
      </c>
      <c r="E34" s="15" t="s">
        <v>38</v>
      </c>
      <c r="F34" t="s">
        <v>595</v>
      </c>
      <c r="G34" t="s">
        <v>440</v>
      </c>
      <c r="H34" t="str">
        <f>IFERROR(VLOOKUP($G34,'Team Colors'!$A:$B,2,0),"#c9c9c9")</f>
        <v>#9f8958</v>
      </c>
      <c r="I34">
        <f>INDEX('Raw Election Data'!$A$1:$AN$3144,MATCH($C34&amp;" "&amp;$B34,'Raw Election Data'!$C$1:$C$3144,0),MATCH('Joined Data'!I$1,'Raw Election Data'!$A$1:$AN$1,0))</f>
        <v>15068</v>
      </c>
      <c r="J34">
        <f>INDEX('Raw Election Data'!$A$1:$AN$3144,MATCH($C34&amp;" "&amp;$B34,'Raw Election Data'!$C$1:$C$3144,0),MATCH('Joined Data'!J$1,'Raw Election Data'!$A$1:$AN$1,0))</f>
        <v>4772</v>
      </c>
      <c r="K34">
        <f>INDEX('Raw Election Data'!$A$1:$AN$3144,MATCH($C34&amp;" "&amp;$B34,'Raw Election Data'!$C$1:$C$3144,0),MATCH('Joined Data'!K$1,'Raw Election Data'!$A$1:$AN$1,0))</f>
        <v>3172</v>
      </c>
      <c r="L34">
        <f>INDEX('Raw Election Data'!$A$1:$AN$3144,MATCH($C34&amp;" "&amp;$B34,'Raw Election Data'!$C$1:$C$3144,0),MATCH('Joined Data'!L$1,'Raw Election Data'!$A$1:$AN$1,0))</f>
        <v>8010</v>
      </c>
      <c r="M34">
        <f>INDEX('Raw Election Data'!$A$1:$AN$3144,MATCH($C34&amp;" "&amp;$B34,'Raw Election Data'!$C$1:$C$3144,0),MATCH('Joined Data'!M$1,'Raw Election Data'!$A$1:$AN$1,0))</f>
        <v>0.59575530586766545</v>
      </c>
      <c r="N34">
        <f>INDEX('Raw Election Data'!$A$1:$AN$3144,MATCH($C34&amp;" "&amp;$B34,'Raw Election Data'!$C$1:$C$3144,0),MATCH('Joined Data'!N$1,'Raw Election Data'!$A$1:$AN$1,0))</f>
        <v>0.39600499375780274</v>
      </c>
      <c r="O34">
        <f>INDEX('Raw Election Data'!$A$1:$AN$3144,MATCH($C34&amp;" "&amp;$B34,'Raw Election Data'!$C$1:$C$3144,0),MATCH('Joined Data'!O$1,'Raw Election Data'!$A$1:$AN$1,0))</f>
        <v>1600</v>
      </c>
      <c r="P34">
        <f>INDEX('Raw Election Data'!$A$1:$AN$3144,MATCH($C34&amp;" "&amp;$B34,'Raw Election Data'!$C$1:$C$3144,0),MATCH('Joined Data'!P$1,'Raw Election Data'!$A$1:$AN$1,0))</f>
        <v>-1600</v>
      </c>
      <c r="Q34">
        <f>INDEX('Raw Election Data'!$A$1:$AN$3144,MATCH($C34&amp;" "&amp;$B34,'Raw Election Data'!$C$1:$C$3144,0),MATCH('Joined Data'!Q$1,'Raw Election Data'!$A$1:$AN$1,0))</f>
        <v>0.19975031210986272</v>
      </c>
      <c r="R34">
        <f>INDEX('Raw Election Data'!$A$1:$AN$3144,MATCH($C34&amp;" "&amp;$B34,'Raw Election Data'!$C$1:$C$3144,0),MATCH('Joined Data'!R$1,'Raw Election Data'!$A$1:$AN$1,0))</f>
        <v>-0.19975031210986272</v>
      </c>
    </row>
    <row r="35" spans="1:18" ht="13.5" hidden="1" customHeight="1" x14ac:dyDescent="0.15">
      <c r="A35" t="s">
        <v>4</v>
      </c>
      <c r="B35" t="s">
        <v>481</v>
      </c>
      <c r="C35" t="str">
        <f>INDEX(FIPS!$A$1:$E$3236,MATCH($F35,FIPS!$D$1:$D$3236,0),5)</f>
        <v>Henry County</v>
      </c>
      <c r="D35" t="s">
        <v>5</v>
      </c>
      <c r="E35" s="15" t="s">
        <v>39</v>
      </c>
      <c r="F35" t="s">
        <v>599</v>
      </c>
      <c r="G35" t="s">
        <v>7776</v>
      </c>
      <c r="H35" t="str">
        <f>IFERROR(VLOOKUP($G35,'Team Colors'!$A:$B,2,0),"#c9c9c9")</f>
        <v>#a71930</v>
      </c>
      <c r="I35">
        <f>INDEX('Raw Election Data'!$A$1:$AN$3144,MATCH($C35&amp;" "&amp;$B35,'Raw Election Data'!$C$1:$C$3144,0),MATCH('Joined Data'!I$1,'Raw Election Data'!$A$1:$AN$1,0))</f>
        <v>17221</v>
      </c>
      <c r="J35">
        <f>INDEX('Raw Election Data'!$A$1:$AN$3144,MATCH($C35&amp;" "&amp;$B35,'Raw Election Data'!$C$1:$C$3144,0),MATCH('Joined Data'!J$1,'Raw Election Data'!$A$1:$AN$1,0))</f>
        <v>2286</v>
      </c>
      <c r="K35">
        <f>INDEX('Raw Election Data'!$A$1:$AN$3144,MATCH($C35&amp;" "&amp;$B35,'Raw Election Data'!$C$1:$C$3144,0),MATCH('Joined Data'!K$1,'Raw Election Data'!$A$1:$AN$1,0))</f>
        <v>5623</v>
      </c>
      <c r="L35">
        <f>INDEX('Raw Election Data'!$A$1:$AN$3144,MATCH($C35&amp;" "&amp;$B35,'Raw Election Data'!$C$1:$C$3144,0),MATCH('Joined Data'!L$1,'Raw Election Data'!$A$1:$AN$1,0))</f>
        <v>8017</v>
      </c>
      <c r="M35">
        <f>INDEX('Raw Election Data'!$A$1:$AN$3144,MATCH($C35&amp;" "&amp;$B35,'Raw Election Data'!$C$1:$C$3144,0),MATCH('Joined Data'!M$1,'Raw Election Data'!$A$1:$AN$1,0))</f>
        <v>0.28514406885368593</v>
      </c>
      <c r="N35">
        <f>INDEX('Raw Election Data'!$A$1:$AN$3144,MATCH($C35&amp;" "&amp;$B35,'Raw Election Data'!$C$1:$C$3144,0),MATCH('Joined Data'!N$1,'Raw Election Data'!$A$1:$AN$1,0))</f>
        <v>0.70138455781464393</v>
      </c>
      <c r="O35">
        <f>INDEX('Raw Election Data'!$A$1:$AN$3144,MATCH($C35&amp;" "&amp;$B35,'Raw Election Data'!$C$1:$C$3144,0),MATCH('Joined Data'!O$1,'Raw Election Data'!$A$1:$AN$1,0))</f>
        <v>-3337</v>
      </c>
      <c r="P35">
        <f>INDEX('Raw Election Data'!$A$1:$AN$3144,MATCH($C35&amp;" "&amp;$B35,'Raw Election Data'!$C$1:$C$3144,0),MATCH('Joined Data'!P$1,'Raw Election Data'!$A$1:$AN$1,0))</f>
        <v>3337</v>
      </c>
      <c r="Q35">
        <f>INDEX('Raw Election Data'!$A$1:$AN$3144,MATCH($C35&amp;" "&amp;$B35,'Raw Election Data'!$C$1:$C$3144,0),MATCH('Joined Data'!Q$1,'Raw Election Data'!$A$1:$AN$1,0))</f>
        <v>-0.416240488960958</v>
      </c>
      <c r="R35">
        <f>INDEX('Raw Election Data'!$A$1:$AN$3144,MATCH($C35&amp;" "&amp;$B35,'Raw Election Data'!$C$1:$C$3144,0),MATCH('Joined Data'!R$1,'Raw Election Data'!$A$1:$AN$1,0))</f>
        <v>0.416240488960958</v>
      </c>
    </row>
    <row r="36" spans="1:18" ht="13.5" hidden="1" customHeight="1" x14ac:dyDescent="0.15">
      <c r="A36" t="s">
        <v>4</v>
      </c>
      <c r="B36" t="s">
        <v>481</v>
      </c>
      <c r="C36" t="str">
        <f>INDEX(FIPS!$A$1:$E$3236,MATCH($F36,FIPS!$D$1:$D$3236,0),5)</f>
        <v>Houston County</v>
      </c>
      <c r="D36" t="s">
        <v>5</v>
      </c>
      <c r="E36" s="15" t="s">
        <v>40</v>
      </c>
      <c r="F36" t="s">
        <v>601</v>
      </c>
      <c r="G36" t="s">
        <v>440</v>
      </c>
      <c r="H36" t="str">
        <f>IFERROR(VLOOKUP($G36,'Team Colors'!$A:$B,2,0),"#c9c9c9")</f>
        <v>#9f8958</v>
      </c>
      <c r="I36">
        <f>INDEX('Raw Election Data'!$A$1:$AN$3144,MATCH($C36&amp;" "&amp;$B36,'Raw Election Data'!$C$1:$C$3144,0),MATCH('Joined Data'!I$1,'Raw Election Data'!$A$1:$AN$1,0))</f>
        <v>104173</v>
      </c>
      <c r="J36">
        <f>INDEX('Raw Election Data'!$A$1:$AN$3144,MATCH($C36&amp;" "&amp;$B36,'Raw Election Data'!$C$1:$C$3144,0),MATCH('Joined Data'!J$1,'Raw Election Data'!$A$1:$AN$1,0))</f>
        <v>10547</v>
      </c>
      <c r="K36">
        <f>INDEX('Raw Election Data'!$A$1:$AN$3144,MATCH($C36&amp;" "&amp;$B36,'Raw Election Data'!$C$1:$C$3144,0),MATCH('Joined Data'!K$1,'Raw Election Data'!$A$1:$AN$1,0))</f>
        <v>30567</v>
      </c>
      <c r="L36">
        <f>INDEX('Raw Election Data'!$A$1:$AN$3144,MATCH($C36&amp;" "&amp;$B36,'Raw Election Data'!$C$1:$C$3144,0),MATCH('Joined Data'!L$1,'Raw Election Data'!$A$1:$AN$1,0))</f>
        <v>42030</v>
      </c>
      <c r="M36">
        <f>INDEX('Raw Election Data'!$A$1:$AN$3144,MATCH($C36&amp;" "&amp;$B36,'Raw Election Data'!$C$1:$C$3144,0),MATCH('Joined Data'!M$1,'Raw Election Data'!$A$1:$AN$1,0))</f>
        <v>0.250939804901261</v>
      </c>
      <c r="N36">
        <f>INDEX('Raw Election Data'!$A$1:$AN$3144,MATCH($C36&amp;" "&amp;$B36,'Raw Election Data'!$C$1:$C$3144,0),MATCH('Joined Data'!N$1,'Raw Election Data'!$A$1:$AN$1,0))</f>
        <v>0.72726623840114202</v>
      </c>
      <c r="O36">
        <f>INDEX('Raw Election Data'!$A$1:$AN$3144,MATCH($C36&amp;" "&amp;$B36,'Raw Election Data'!$C$1:$C$3144,0),MATCH('Joined Data'!O$1,'Raw Election Data'!$A$1:$AN$1,0))</f>
        <v>-20020</v>
      </c>
      <c r="P36">
        <f>INDEX('Raw Election Data'!$A$1:$AN$3144,MATCH($C36&amp;" "&amp;$B36,'Raw Election Data'!$C$1:$C$3144,0),MATCH('Joined Data'!P$1,'Raw Election Data'!$A$1:$AN$1,0))</f>
        <v>20020</v>
      </c>
      <c r="Q36">
        <f>INDEX('Raw Election Data'!$A$1:$AN$3144,MATCH($C36&amp;" "&amp;$B36,'Raw Election Data'!$C$1:$C$3144,0),MATCH('Joined Data'!Q$1,'Raw Election Data'!$A$1:$AN$1,0))</f>
        <v>-0.47632643349988102</v>
      </c>
      <c r="R36">
        <f>INDEX('Raw Election Data'!$A$1:$AN$3144,MATCH($C36&amp;" "&amp;$B36,'Raw Election Data'!$C$1:$C$3144,0),MATCH('Joined Data'!R$1,'Raw Election Data'!$A$1:$AN$1,0))</f>
        <v>0.47632643349988102</v>
      </c>
    </row>
    <row r="37" spans="1:18" ht="13.5" hidden="1" customHeight="1" x14ac:dyDescent="0.15">
      <c r="A37" t="s">
        <v>4</v>
      </c>
      <c r="B37" t="s">
        <v>481</v>
      </c>
      <c r="C37" t="str">
        <f>INDEX(FIPS!$A$1:$E$3236,MATCH($F37,FIPS!$D$1:$D$3236,0),5)</f>
        <v>Jackson County</v>
      </c>
      <c r="D37" t="s">
        <v>5</v>
      </c>
      <c r="E37" s="15" t="s">
        <v>41</v>
      </c>
      <c r="F37" t="s">
        <v>603</v>
      </c>
      <c r="G37" t="s">
        <v>7776</v>
      </c>
      <c r="H37" t="str">
        <f>IFERROR(VLOOKUP($G37,'Team Colors'!$A:$B,2,0),"#c9c9c9")</f>
        <v>#a71930</v>
      </c>
      <c r="I37">
        <f>INDEX('Raw Election Data'!$A$1:$AN$3144,MATCH($C37&amp;" "&amp;$B37,'Raw Election Data'!$C$1:$C$3144,0),MATCH('Joined Data'!I$1,'Raw Election Data'!$A$1:$AN$1,0))</f>
        <v>52419</v>
      </c>
      <c r="J37">
        <f>INDEX('Raw Election Data'!$A$1:$AN$3144,MATCH($C37&amp;" "&amp;$B37,'Raw Election Data'!$C$1:$C$3144,0),MATCH('Joined Data'!J$1,'Raw Election Data'!$A$1:$AN$1,0))</f>
        <v>3663</v>
      </c>
      <c r="K37">
        <f>INDEX('Raw Election Data'!$A$1:$AN$3144,MATCH($C37&amp;" "&amp;$B37,'Raw Election Data'!$C$1:$C$3144,0),MATCH('Joined Data'!K$1,'Raw Election Data'!$A$1:$AN$1,0))</f>
        <v>16643</v>
      </c>
      <c r="L37">
        <f>INDEX('Raw Election Data'!$A$1:$AN$3144,MATCH($C37&amp;" "&amp;$B37,'Raw Election Data'!$C$1:$C$3144,0),MATCH('Joined Data'!L$1,'Raw Election Data'!$A$1:$AN$1,0))</f>
        <v>20785</v>
      </c>
      <c r="M37">
        <f>INDEX('Raw Election Data'!$A$1:$AN$3144,MATCH($C37&amp;" "&amp;$B37,'Raw Election Data'!$C$1:$C$3144,0),MATCH('Joined Data'!M$1,'Raw Election Data'!$A$1:$AN$1,0))</f>
        <v>0.17623286023574694</v>
      </c>
      <c r="N37">
        <f>INDEX('Raw Election Data'!$A$1:$AN$3144,MATCH($C37&amp;" "&amp;$B37,'Raw Election Data'!$C$1:$C$3144,0),MATCH('Joined Data'!N$1,'Raw Election Data'!$A$1:$AN$1,0))</f>
        <v>0.80072167428433971</v>
      </c>
      <c r="O37">
        <f>INDEX('Raw Election Data'!$A$1:$AN$3144,MATCH($C37&amp;" "&amp;$B37,'Raw Election Data'!$C$1:$C$3144,0),MATCH('Joined Data'!O$1,'Raw Election Data'!$A$1:$AN$1,0))</f>
        <v>-12980</v>
      </c>
      <c r="P37">
        <f>INDEX('Raw Election Data'!$A$1:$AN$3144,MATCH($C37&amp;" "&amp;$B37,'Raw Election Data'!$C$1:$C$3144,0),MATCH('Joined Data'!P$1,'Raw Election Data'!$A$1:$AN$1,0))</f>
        <v>12980</v>
      </c>
      <c r="Q37">
        <f>INDEX('Raw Election Data'!$A$1:$AN$3144,MATCH($C37&amp;" "&amp;$B37,'Raw Election Data'!$C$1:$C$3144,0),MATCH('Joined Data'!Q$1,'Raw Election Data'!$A$1:$AN$1,0))</f>
        <v>-0.6244888140485928</v>
      </c>
      <c r="R37">
        <f>INDEX('Raw Election Data'!$A$1:$AN$3144,MATCH($C37&amp;" "&amp;$B37,'Raw Election Data'!$C$1:$C$3144,0),MATCH('Joined Data'!R$1,'Raw Election Data'!$A$1:$AN$1,0))</f>
        <v>0.6244888140485928</v>
      </c>
    </row>
    <row r="38" spans="1:18" ht="13.5" hidden="1" customHeight="1" x14ac:dyDescent="0.15">
      <c r="A38" t="s">
        <v>4</v>
      </c>
      <c r="B38" t="s">
        <v>481</v>
      </c>
      <c r="C38" t="str">
        <f>INDEX(FIPS!$A$1:$E$3236,MATCH($F38,FIPS!$D$1:$D$3236,0),5)</f>
        <v>Jefferson County</v>
      </c>
      <c r="D38" t="s">
        <v>5</v>
      </c>
      <c r="E38" s="15" t="s">
        <v>42</v>
      </c>
      <c r="F38" t="s">
        <v>609</v>
      </c>
      <c r="G38" t="s">
        <v>440</v>
      </c>
      <c r="H38" t="str">
        <f>IFERROR(VLOOKUP($G38,'Team Colors'!$A:$B,2,0),"#c9c9c9")</f>
        <v>#9f8958</v>
      </c>
      <c r="I38">
        <f>INDEX('Raw Election Data'!$A$1:$AN$3144,MATCH($C38&amp;" "&amp;$B38,'Raw Election Data'!$C$1:$C$3144,0),MATCH('Joined Data'!I$1,'Raw Election Data'!$A$1:$AN$1,0))</f>
        <v>660367</v>
      </c>
      <c r="J38">
        <f>INDEX('Raw Election Data'!$A$1:$AN$3144,MATCH($C38&amp;" "&amp;$B38,'Raw Election Data'!$C$1:$C$3144,0),MATCH('Joined Data'!J$1,'Raw Election Data'!$A$1:$AN$1,0))</f>
        <v>151581</v>
      </c>
      <c r="K38">
        <f>INDEX('Raw Election Data'!$A$1:$AN$3144,MATCH($C38&amp;" "&amp;$B38,'Raw Election Data'!$C$1:$C$3144,0),MATCH('Joined Data'!K$1,'Raw Election Data'!$A$1:$AN$1,0))</f>
        <v>130614</v>
      </c>
      <c r="L38">
        <f>INDEX('Raw Election Data'!$A$1:$AN$3144,MATCH($C38&amp;" "&amp;$B38,'Raw Election Data'!$C$1:$C$3144,0),MATCH('Joined Data'!L$1,'Raw Election Data'!$A$1:$AN$1,0))</f>
        <v>290111</v>
      </c>
      <c r="M38">
        <f>INDEX('Raw Election Data'!$A$1:$AN$3144,MATCH($C38&amp;" "&amp;$B38,'Raw Election Data'!$C$1:$C$3144,0),MATCH('Joined Data'!M$1,'Raw Election Data'!$A$1:$AN$1,0))</f>
        <v>0.52249311470437176</v>
      </c>
      <c r="N38">
        <f>INDEX('Raw Election Data'!$A$1:$AN$3144,MATCH($C38&amp;" "&amp;$B38,'Raw Election Data'!$C$1:$C$3144,0),MATCH('Joined Data'!N$1,'Raw Election Data'!$A$1:$AN$1,0))</f>
        <v>0.45022077756444945</v>
      </c>
      <c r="O38">
        <f>INDEX('Raw Election Data'!$A$1:$AN$3144,MATCH($C38&amp;" "&amp;$B38,'Raw Election Data'!$C$1:$C$3144,0),MATCH('Joined Data'!O$1,'Raw Election Data'!$A$1:$AN$1,0))</f>
        <v>20967</v>
      </c>
      <c r="P38">
        <f>INDEX('Raw Election Data'!$A$1:$AN$3144,MATCH($C38&amp;" "&amp;$B38,'Raw Election Data'!$C$1:$C$3144,0),MATCH('Joined Data'!P$1,'Raw Election Data'!$A$1:$AN$1,0))</f>
        <v>-20967</v>
      </c>
      <c r="Q38">
        <f>INDEX('Raw Election Data'!$A$1:$AN$3144,MATCH($C38&amp;" "&amp;$B38,'Raw Election Data'!$C$1:$C$3144,0),MATCH('Joined Data'!Q$1,'Raw Election Data'!$A$1:$AN$1,0))</f>
        <v>7.2272337139922316E-2</v>
      </c>
      <c r="R38">
        <f>INDEX('Raw Election Data'!$A$1:$AN$3144,MATCH($C38&amp;" "&amp;$B38,'Raw Election Data'!$C$1:$C$3144,0),MATCH('Joined Data'!R$1,'Raw Election Data'!$A$1:$AN$1,0))</f>
        <v>-7.2272337139922316E-2</v>
      </c>
    </row>
    <row r="39" spans="1:18" ht="13.5" hidden="1" customHeight="1" x14ac:dyDescent="0.15">
      <c r="A39" t="s">
        <v>4</v>
      </c>
      <c r="B39" t="s">
        <v>481</v>
      </c>
      <c r="C39" t="str">
        <f>INDEX(FIPS!$A$1:$E$3236,MATCH($F39,FIPS!$D$1:$D$3236,0),5)</f>
        <v>Lamar County</v>
      </c>
      <c r="D39" t="s">
        <v>5</v>
      </c>
      <c r="E39" s="15" t="s">
        <v>43</v>
      </c>
      <c r="F39" t="s">
        <v>611</v>
      </c>
      <c r="G39" t="s">
        <v>440</v>
      </c>
      <c r="H39" t="str">
        <f>IFERROR(VLOOKUP($G39,'Team Colors'!$A:$B,2,0),"#c9c9c9")</f>
        <v>#9f8958</v>
      </c>
      <c r="I39">
        <f>INDEX('Raw Election Data'!$A$1:$AN$3144,MATCH($C39&amp;" "&amp;$B39,'Raw Election Data'!$C$1:$C$3144,0),MATCH('Joined Data'!I$1,'Raw Election Data'!$A$1:$AN$1,0))</f>
        <v>13886</v>
      </c>
      <c r="J39">
        <f>INDEX('Raw Election Data'!$A$1:$AN$3144,MATCH($C39&amp;" "&amp;$B39,'Raw Election Data'!$C$1:$C$3144,0),MATCH('Joined Data'!J$1,'Raw Election Data'!$A$1:$AN$1,0))</f>
        <v>1035</v>
      </c>
      <c r="K39">
        <f>INDEX('Raw Election Data'!$A$1:$AN$3144,MATCH($C39&amp;" "&amp;$B39,'Raw Election Data'!$C$1:$C$3144,0),MATCH('Joined Data'!K$1,'Raw Election Data'!$A$1:$AN$1,0))</f>
        <v>5819</v>
      </c>
      <c r="L39">
        <f>INDEX('Raw Election Data'!$A$1:$AN$3144,MATCH($C39&amp;" "&amp;$B39,'Raw Election Data'!$C$1:$C$3144,0),MATCH('Joined Data'!L$1,'Raw Election Data'!$A$1:$AN$1,0))</f>
        <v>6931</v>
      </c>
      <c r="M39">
        <f>INDEX('Raw Election Data'!$A$1:$AN$3144,MATCH($C39&amp;" "&amp;$B39,'Raw Election Data'!$C$1:$C$3144,0),MATCH('Joined Data'!M$1,'Raw Election Data'!$A$1:$AN$1,0))</f>
        <v>0.14932910113980666</v>
      </c>
      <c r="N39">
        <f>INDEX('Raw Election Data'!$A$1:$AN$3144,MATCH($C39&amp;" "&amp;$B39,'Raw Election Data'!$C$1:$C$3144,0),MATCH('Joined Data'!N$1,'Raw Election Data'!$A$1:$AN$1,0))</f>
        <v>0.83956139085269077</v>
      </c>
      <c r="O39">
        <f>INDEX('Raw Election Data'!$A$1:$AN$3144,MATCH($C39&amp;" "&amp;$B39,'Raw Election Data'!$C$1:$C$3144,0),MATCH('Joined Data'!O$1,'Raw Election Data'!$A$1:$AN$1,0))</f>
        <v>-4784</v>
      </c>
      <c r="P39">
        <f>INDEX('Raw Election Data'!$A$1:$AN$3144,MATCH($C39&amp;" "&amp;$B39,'Raw Election Data'!$C$1:$C$3144,0),MATCH('Joined Data'!P$1,'Raw Election Data'!$A$1:$AN$1,0))</f>
        <v>4784</v>
      </c>
      <c r="Q39">
        <f>INDEX('Raw Election Data'!$A$1:$AN$3144,MATCH($C39&amp;" "&amp;$B39,'Raw Election Data'!$C$1:$C$3144,0),MATCH('Joined Data'!Q$1,'Raw Election Data'!$A$1:$AN$1,0))</f>
        <v>-0.69023228971288408</v>
      </c>
      <c r="R39">
        <f>INDEX('Raw Election Data'!$A$1:$AN$3144,MATCH($C39&amp;" "&amp;$B39,'Raw Election Data'!$C$1:$C$3144,0),MATCH('Joined Data'!R$1,'Raw Election Data'!$A$1:$AN$1,0))</f>
        <v>0.69023228971288408</v>
      </c>
    </row>
    <row r="40" spans="1:18" ht="13.5" hidden="1" customHeight="1" x14ac:dyDescent="0.15">
      <c r="A40" t="s">
        <v>4</v>
      </c>
      <c r="B40" t="s">
        <v>481</v>
      </c>
      <c r="C40" t="str">
        <f>INDEX(FIPS!$A$1:$E$3236,MATCH($F40,FIPS!$D$1:$D$3236,0),5)</f>
        <v>Lauderdale County</v>
      </c>
      <c r="D40" t="s">
        <v>5</v>
      </c>
      <c r="E40" s="15" t="s">
        <v>44</v>
      </c>
      <c r="F40" t="s">
        <v>613</v>
      </c>
      <c r="G40" t="s">
        <v>440</v>
      </c>
      <c r="H40" t="str">
        <f>IFERROR(VLOOKUP($G40,'Team Colors'!$A:$B,2,0),"#c9c9c9")</f>
        <v>#9f8958</v>
      </c>
      <c r="I40">
        <f>INDEX('Raw Election Data'!$A$1:$AN$3144,MATCH($C40&amp;" "&amp;$B40,'Raw Election Data'!$C$1:$C$3144,0),MATCH('Joined Data'!I$1,'Raw Election Data'!$A$1:$AN$1,0))</f>
        <v>92596</v>
      </c>
      <c r="J40">
        <f>INDEX('Raw Election Data'!$A$1:$AN$3144,MATCH($C40&amp;" "&amp;$B40,'Raw Election Data'!$C$1:$C$3144,0),MATCH('Joined Data'!J$1,'Raw Election Data'!$A$1:$AN$1,0))</f>
        <v>9877</v>
      </c>
      <c r="K40">
        <f>INDEX('Raw Election Data'!$A$1:$AN$3144,MATCH($C40&amp;" "&amp;$B40,'Raw Election Data'!$C$1:$C$3144,0),MATCH('Joined Data'!K$1,'Raw Election Data'!$A$1:$AN$1,0))</f>
        <v>27735</v>
      </c>
      <c r="L40">
        <f>INDEX('Raw Election Data'!$A$1:$AN$3144,MATCH($C40&amp;" "&amp;$B40,'Raw Election Data'!$C$1:$C$3144,0),MATCH('Joined Data'!L$1,'Raw Election Data'!$A$1:$AN$1,0))</f>
        <v>38813</v>
      </c>
      <c r="M40">
        <f>INDEX('Raw Election Data'!$A$1:$AN$3144,MATCH($C40&amp;" "&amp;$B40,'Raw Election Data'!$C$1:$C$3144,0),MATCH('Joined Data'!M$1,'Raw Election Data'!$A$1:$AN$1,0))</f>
        <v>0.25447659289413344</v>
      </c>
      <c r="N40">
        <f>INDEX('Raw Election Data'!$A$1:$AN$3144,MATCH($C40&amp;" "&amp;$B40,'Raw Election Data'!$C$1:$C$3144,0),MATCH('Joined Data'!N$1,'Raw Election Data'!$A$1:$AN$1,0))</f>
        <v>0.71458016643907973</v>
      </c>
      <c r="O40">
        <f>INDEX('Raw Election Data'!$A$1:$AN$3144,MATCH($C40&amp;" "&amp;$B40,'Raw Election Data'!$C$1:$C$3144,0),MATCH('Joined Data'!O$1,'Raw Election Data'!$A$1:$AN$1,0))</f>
        <v>-17858</v>
      </c>
      <c r="P40">
        <f>INDEX('Raw Election Data'!$A$1:$AN$3144,MATCH($C40&amp;" "&amp;$B40,'Raw Election Data'!$C$1:$C$3144,0),MATCH('Joined Data'!P$1,'Raw Election Data'!$A$1:$AN$1,0))</f>
        <v>17858</v>
      </c>
      <c r="Q40">
        <f>INDEX('Raw Election Data'!$A$1:$AN$3144,MATCH($C40&amp;" "&amp;$B40,'Raw Election Data'!$C$1:$C$3144,0),MATCH('Joined Data'!Q$1,'Raw Election Data'!$A$1:$AN$1,0))</f>
        <v>-0.4601035735449463</v>
      </c>
      <c r="R40">
        <f>INDEX('Raw Election Data'!$A$1:$AN$3144,MATCH($C40&amp;" "&amp;$B40,'Raw Election Data'!$C$1:$C$3144,0),MATCH('Joined Data'!R$1,'Raw Election Data'!$A$1:$AN$1,0))</f>
        <v>0.4601035735449463</v>
      </c>
    </row>
    <row r="41" spans="1:18" ht="13.5" hidden="1" customHeight="1" x14ac:dyDescent="0.15">
      <c r="A41" t="s">
        <v>4</v>
      </c>
      <c r="B41" t="s">
        <v>481</v>
      </c>
      <c r="C41" t="str">
        <f>INDEX(FIPS!$A$1:$E$3236,MATCH($F41,FIPS!$D$1:$D$3236,0),5)</f>
        <v>Lawrence County</v>
      </c>
      <c r="D41" t="s">
        <v>5</v>
      </c>
      <c r="E41" s="15" t="s">
        <v>45</v>
      </c>
      <c r="F41" t="s">
        <v>615</v>
      </c>
      <c r="G41" t="s">
        <v>439</v>
      </c>
      <c r="H41" t="str">
        <f>IFERROR(VLOOKUP($G41,'Team Colors'!$A:$B,2,0),"#c9c9c9")</f>
        <v>#002244</v>
      </c>
      <c r="I41">
        <f>INDEX('Raw Election Data'!$A$1:$AN$3144,MATCH($C41&amp;" "&amp;$B41,'Raw Election Data'!$C$1:$C$3144,0),MATCH('Joined Data'!I$1,'Raw Election Data'!$A$1:$AN$1,0))</f>
        <v>33115</v>
      </c>
      <c r="J41">
        <f>INDEX('Raw Election Data'!$A$1:$AN$3144,MATCH($C41&amp;" "&amp;$B41,'Raw Election Data'!$C$1:$C$3144,0),MATCH('Joined Data'!J$1,'Raw Election Data'!$A$1:$AN$1,0))</f>
        <v>3611</v>
      </c>
      <c r="K41">
        <f>INDEX('Raw Election Data'!$A$1:$AN$3144,MATCH($C41&amp;" "&amp;$B41,'Raw Election Data'!$C$1:$C$3144,0),MATCH('Joined Data'!K$1,'Raw Election Data'!$A$1:$AN$1,0))</f>
        <v>10732</v>
      </c>
      <c r="L41">
        <f>INDEX('Raw Election Data'!$A$1:$AN$3144,MATCH($C41&amp;" "&amp;$B41,'Raw Election Data'!$C$1:$C$3144,0),MATCH('Joined Data'!L$1,'Raw Election Data'!$A$1:$AN$1,0))</f>
        <v>14623</v>
      </c>
      <c r="M41">
        <f>INDEX('Raw Election Data'!$A$1:$AN$3144,MATCH($C41&amp;" "&amp;$B41,'Raw Election Data'!$C$1:$C$3144,0),MATCH('Joined Data'!M$1,'Raw Election Data'!$A$1:$AN$1,0))</f>
        <v>0.24693975244477878</v>
      </c>
      <c r="N41">
        <f>INDEX('Raw Election Data'!$A$1:$AN$3144,MATCH($C41&amp;" "&amp;$B41,'Raw Election Data'!$C$1:$C$3144,0),MATCH('Joined Data'!N$1,'Raw Election Data'!$A$1:$AN$1,0))</f>
        <v>0.7339123298912672</v>
      </c>
      <c r="O41">
        <f>INDEX('Raw Election Data'!$A$1:$AN$3144,MATCH($C41&amp;" "&amp;$B41,'Raw Election Data'!$C$1:$C$3144,0),MATCH('Joined Data'!O$1,'Raw Election Data'!$A$1:$AN$1,0))</f>
        <v>-7121</v>
      </c>
      <c r="P41">
        <f>INDEX('Raw Election Data'!$A$1:$AN$3144,MATCH($C41&amp;" "&amp;$B41,'Raw Election Data'!$C$1:$C$3144,0),MATCH('Joined Data'!P$1,'Raw Election Data'!$A$1:$AN$1,0))</f>
        <v>7121</v>
      </c>
      <c r="Q41">
        <f>INDEX('Raw Election Data'!$A$1:$AN$3144,MATCH($C41&amp;" "&amp;$B41,'Raw Election Data'!$C$1:$C$3144,0),MATCH('Joined Data'!Q$1,'Raw Election Data'!$A$1:$AN$1,0))</f>
        <v>-0.48697257744648842</v>
      </c>
      <c r="R41">
        <f>INDEX('Raw Election Data'!$A$1:$AN$3144,MATCH($C41&amp;" "&amp;$B41,'Raw Election Data'!$C$1:$C$3144,0),MATCH('Joined Data'!R$1,'Raw Election Data'!$A$1:$AN$1,0))</f>
        <v>0.48697257744648842</v>
      </c>
    </row>
    <row r="42" spans="1:18" ht="13.5" hidden="1" customHeight="1" x14ac:dyDescent="0.15">
      <c r="A42" t="s">
        <v>4</v>
      </c>
      <c r="B42" t="s">
        <v>481</v>
      </c>
      <c r="C42" t="str">
        <f>INDEX(FIPS!$A$1:$E$3236,MATCH($F42,FIPS!$D$1:$D$3236,0),5)</f>
        <v>Lee County</v>
      </c>
      <c r="D42" t="s">
        <v>5</v>
      </c>
      <c r="E42" s="15" t="s">
        <v>46</v>
      </c>
      <c r="F42" t="s">
        <v>619</v>
      </c>
      <c r="G42" t="s">
        <v>7776</v>
      </c>
      <c r="H42" t="str">
        <f>IFERROR(VLOOKUP($G42,'Team Colors'!$A:$B,2,0),"#c9c9c9")</f>
        <v>#a71930</v>
      </c>
      <c r="I42">
        <f>INDEX('Raw Election Data'!$A$1:$AN$3144,MATCH($C42&amp;" "&amp;$B42,'Raw Election Data'!$C$1:$C$3144,0),MATCH('Joined Data'!I$1,'Raw Election Data'!$A$1:$AN$1,0))</f>
        <v>156993</v>
      </c>
      <c r="J42">
        <f>INDEX('Raw Election Data'!$A$1:$AN$3144,MATCH($C42&amp;" "&amp;$B42,'Raw Election Data'!$C$1:$C$3144,0),MATCH('Joined Data'!J$1,'Raw Election Data'!$A$1:$AN$1,0))</f>
        <v>20987</v>
      </c>
      <c r="K42">
        <f>INDEX('Raw Election Data'!$A$1:$AN$3144,MATCH($C42&amp;" "&amp;$B42,'Raw Election Data'!$C$1:$C$3144,0),MATCH('Joined Data'!K$1,'Raw Election Data'!$A$1:$AN$1,0))</f>
        <v>34321</v>
      </c>
      <c r="L42">
        <f>INDEX('Raw Election Data'!$A$1:$AN$3144,MATCH($C42&amp;" "&amp;$B42,'Raw Election Data'!$C$1:$C$3144,0),MATCH('Joined Data'!L$1,'Raw Election Data'!$A$1:$AN$1,0))</f>
        <v>57668</v>
      </c>
      <c r="M42">
        <f>INDEX('Raw Election Data'!$A$1:$AN$3144,MATCH($C42&amp;" "&amp;$B42,'Raw Election Data'!$C$1:$C$3144,0),MATCH('Joined Data'!M$1,'Raw Election Data'!$A$1:$AN$1,0))</f>
        <v>0.36392800166470141</v>
      </c>
      <c r="N42">
        <f>INDEX('Raw Election Data'!$A$1:$AN$3144,MATCH($C42&amp;" "&amp;$B42,'Raw Election Data'!$C$1:$C$3144,0),MATCH('Joined Data'!N$1,'Raw Election Data'!$A$1:$AN$1,0))</f>
        <v>0.59514808906152461</v>
      </c>
      <c r="O42">
        <f>INDEX('Raw Election Data'!$A$1:$AN$3144,MATCH($C42&amp;" "&amp;$B42,'Raw Election Data'!$C$1:$C$3144,0),MATCH('Joined Data'!O$1,'Raw Election Data'!$A$1:$AN$1,0))</f>
        <v>-13334</v>
      </c>
      <c r="P42">
        <f>INDEX('Raw Election Data'!$A$1:$AN$3144,MATCH($C42&amp;" "&amp;$B42,'Raw Election Data'!$C$1:$C$3144,0),MATCH('Joined Data'!P$1,'Raw Election Data'!$A$1:$AN$1,0))</f>
        <v>13334</v>
      </c>
      <c r="Q42">
        <f>INDEX('Raw Election Data'!$A$1:$AN$3144,MATCH($C42&amp;" "&amp;$B42,'Raw Election Data'!$C$1:$C$3144,0),MATCH('Joined Data'!Q$1,'Raw Election Data'!$A$1:$AN$1,0))</f>
        <v>-0.2312200873968232</v>
      </c>
      <c r="R42">
        <f>INDEX('Raw Election Data'!$A$1:$AN$3144,MATCH($C42&amp;" "&amp;$B42,'Raw Election Data'!$C$1:$C$3144,0),MATCH('Joined Data'!R$1,'Raw Election Data'!$A$1:$AN$1,0))</f>
        <v>0.2312200873968232</v>
      </c>
    </row>
    <row r="43" spans="1:18" ht="13.5" hidden="1" customHeight="1" x14ac:dyDescent="0.15">
      <c r="A43" t="s">
        <v>4</v>
      </c>
      <c r="B43" t="s">
        <v>481</v>
      </c>
      <c r="C43" t="str">
        <f>INDEX(FIPS!$A$1:$E$3236,MATCH($F43,FIPS!$D$1:$D$3236,0),5)</f>
        <v>Limestone County</v>
      </c>
      <c r="D43" t="s">
        <v>5</v>
      </c>
      <c r="E43" s="15" t="s">
        <v>47</v>
      </c>
      <c r="F43" t="s">
        <v>623</v>
      </c>
      <c r="G43" t="s">
        <v>440</v>
      </c>
      <c r="H43" t="str">
        <f>IFERROR(VLOOKUP($G43,'Team Colors'!$A:$B,2,0),"#c9c9c9")</f>
        <v>#9f8958</v>
      </c>
      <c r="I43">
        <f>INDEX('Raw Election Data'!$A$1:$AN$3144,MATCH($C43&amp;" "&amp;$B43,'Raw Election Data'!$C$1:$C$3144,0),MATCH('Joined Data'!I$1,'Raw Election Data'!$A$1:$AN$1,0))</f>
        <v>91663</v>
      </c>
      <c r="J43">
        <f>INDEX('Raw Election Data'!$A$1:$AN$3144,MATCH($C43&amp;" "&amp;$B43,'Raw Election Data'!$C$1:$C$3144,0),MATCH('Joined Data'!J$1,'Raw Election Data'!$A$1:$AN$1,0))</f>
        <v>9340</v>
      </c>
      <c r="K43">
        <f>INDEX('Raw Election Data'!$A$1:$AN$3144,MATCH($C43&amp;" "&amp;$B43,'Raw Election Data'!$C$1:$C$3144,0),MATCH('Joined Data'!K$1,'Raw Election Data'!$A$1:$AN$1,0))</f>
        <v>28824</v>
      </c>
      <c r="L43">
        <f>INDEX('Raw Election Data'!$A$1:$AN$3144,MATCH($C43&amp;" "&amp;$B43,'Raw Election Data'!$C$1:$C$3144,0),MATCH('Joined Data'!L$1,'Raw Election Data'!$A$1:$AN$1,0))</f>
        <v>39400</v>
      </c>
      <c r="M43">
        <f>INDEX('Raw Election Data'!$A$1:$AN$3144,MATCH($C43&amp;" "&amp;$B43,'Raw Election Data'!$C$1:$C$3144,0),MATCH('Joined Data'!M$1,'Raw Election Data'!$A$1:$AN$1,0))</f>
        <v>0.23705583756345178</v>
      </c>
      <c r="N43">
        <f>INDEX('Raw Election Data'!$A$1:$AN$3144,MATCH($C43&amp;" "&amp;$B43,'Raw Election Data'!$C$1:$C$3144,0),MATCH('Joined Data'!N$1,'Raw Election Data'!$A$1:$AN$1,0))</f>
        <v>0.73157360406091365</v>
      </c>
      <c r="O43">
        <f>INDEX('Raw Election Data'!$A$1:$AN$3144,MATCH($C43&amp;" "&amp;$B43,'Raw Election Data'!$C$1:$C$3144,0),MATCH('Joined Data'!O$1,'Raw Election Data'!$A$1:$AN$1,0))</f>
        <v>-19484</v>
      </c>
      <c r="P43">
        <f>INDEX('Raw Election Data'!$A$1:$AN$3144,MATCH($C43&amp;" "&amp;$B43,'Raw Election Data'!$C$1:$C$3144,0),MATCH('Joined Data'!P$1,'Raw Election Data'!$A$1:$AN$1,0))</f>
        <v>19484</v>
      </c>
      <c r="Q43">
        <f>INDEX('Raw Election Data'!$A$1:$AN$3144,MATCH($C43&amp;" "&amp;$B43,'Raw Election Data'!$C$1:$C$3144,0),MATCH('Joined Data'!Q$1,'Raw Election Data'!$A$1:$AN$1,0))</f>
        <v>-0.49451776649746187</v>
      </c>
      <c r="R43">
        <f>INDEX('Raw Election Data'!$A$1:$AN$3144,MATCH($C43&amp;" "&amp;$B43,'Raw Election Data'!$C$1:$C$3144,0),MATCH('Joined Data'!R$1,'Raw Election Data'!$A$1:$AN$1,0))</f>
        <v>0.49451776649746187</v>
      </c>
    </row>
    <row r="44" spans="1:18" ht="13.5" hidden="1" customHeight="1" x14ac:dyDescent="0.15">
      <c r="A44" t="s">
        <v>4</v>
      </c>
      <c r="B44" t="s">
        <v>481</v>
      </c>
      <c r="C44" t="str">
        <f>INDEX(FIPS!$A$1:$E$3236,MATCH($F44,FIPS!$D$1:$D$3236,0),5)</f>
        <v>Lowndes County</v>
      </c>
      <c r="D44" t="s">
        <v>5</v>
      </c>
      <c r="E44" s="15" t="s">
        <v>48</v>
      </c>
      <c r="F44" t="s">
        <v>627</v>
      </c>
      <c r="G44" t="s">
        <v>440</v>
      </c>
      <c r="H44" t="str">
        <f>IFERROR(VLOOKUP($G44,'Team Colors'!$A:$B,2,0),"#c9c9c9")</f>
        <v>#9f8958</v>
      </c>
      <c r="I44">
        <f>INDEX('Raw Election Data'!$A$1:$AN$3144,MATCH($C44&amp;" "&amp;$B44,'Raw Election Data'!$C$1:$C$3144,0),MATCH('Joined Data'!I$1,'Raw Election Data'!$A$1:$AN$1,0))</f>
        <v>10458</v>
      </c>
      <c r="J44">
        <f>INDEX('Raw Election Data'!$A$1:$AN$3144,MATCH($C44&amp;" "&amp;$B44,'Raw Election Data'!$C$1:$C$3144,0),MATCH('Joined Data'!J$1,'Raw Election Data'!$A$1:$AN$1,0))</f>
        <v>4882</v>
      </c>
      <c r="K44">
        <f>INDEX('Raw Election Data'!$A$1:$AN$3144,MATCH($C44&amp;" "&amp;$B44,'Raw Election Data'!$C$1:$C$3144,0),MATCH('Joined Data'!K$1,'Raw Election Data'!$A$1:$AN$1,0))</f>
        <v>1751</v>
      </c>
      <c r="L44">
        <f>INDEX('Raw Election Data'!$A$1:$AN$3144,MATCH($C44&amp;" "&amp;$B44,'Raw Election Data'!$C$1:$C$3144,0),MATCH('Joined Data'!L$1,'Raw Election Data'!$A$1:$AN$1,0))</f>
        <v>6676</v>
      </c>
      <c r="M44">
        <f>INDEX('Raw Election Data'!$A$1:$AN$3144,MATCH($C44&amp;" "&amp;$B44,'Raw Election Data'!$C$1:$C$3144,0),MATCH('Joined Data'!M$1,'Raw Election Data'!$A$1:$AN$1,0))</f>
        <v>0.73127621330137804</v>
      </c>
      <c r="N44">
        <f>INDEX('Raw Election Data'!$A$1:$AN$3144,MATCH($C44&amp;" "&amp;$B44,'Raw Election Data'!$C$1:$C$3144,0),MATCH('Joined Data'!N$1,'Raw Election Data'!$A$1:$AN$1,0))</f>
        <v>0.26228280407429599</v>
      </c>
      <c r="O44">
        <f>INDEX('Raw Election Data'!$A$1:$AN$3144,MATCH($C44&amp;" "&amp;$B44,'Raw Election Data'!$C$1:$C$3144,0),MATCH('Joined Data'!O$1,'Raw Election Data'!$A$1:$AN$1,0))</f>
        <v>3131</v>
      </c>
      <c r="P44">
        <f>INDEX('Raw Election Data'!$A$1:$AN$3144,MATCH($C44&amp;" "&amp;$B44,'Raw Election Data'!$C$1:$C$3144,0),MATCH('Joined Data'!P$1,'Raw Election Data'!$A$1:$AN$1,0))</f>
        <v>-3131</v>
      </c>
      <c r="Q44">
        <f>INDEX('Raw Election Data'!$A$1:$AN$3144,MATCH($C44&amp;" "&amp;$B44,'Raw Election Data'!$C$1:$C$3144,0),MATCH('Joined Data'!Q$1,'Raw Election Data'!$A$1:$AN$1,0))</f>
        <v>0.46899340922708205</v>
      </c>
      <c r="R44">
        <f>INDEX('Raw Election Data'!$A$1:$AN$3144,MATCH($C44&amp;" "&amp;$B44,'Raw Election Data'!$C$1:$C$3144,0),MATCH('Joined Data'!R$1,'Raw Election Data'!$A$1:$AN$1,0))</f>
        <v>-0.46899340922708205</v>
      </c>
    </row>
    <row r="45" spans="1:18" ht="13.5" hidden="1" customHeight="1" x14ac:dyDescent="0.15">
      <c r="A45" t="s">
        <v>4</v>
      </c>
      <c r="B45" t="s">
        <v>481</v>
      </c>
      <c r="C45" t="str">
        <f>INDEX(FIPS!$A$1:$E$3236,MATCH($F45,FIPS!$D$1:$D$3236,0),5)</f>
        <v>Macon County</v>
      </c>
      <c r="D45" t="s">
        <v>5</v>
      </c>
      <c r="E45" s="15" t="s">
        <v>49</v>
      </c>
      <c r="F45" t="s">
        <v>629</v>
      </c>
      <c r="G45" t="s">
        <v>440</v>
      </c>
      <c r="H45" t="str">
        <f>IFERROR(VLOOKUP($G45,'Team Colors'!$A:$B,2,0),"#c9c9c9")</f>
        <v>#9f8958</v>
      </c>
      <c r="I45">
        <f>INDEX('Raw Election Data'!$A$1:$AN$3144,MATCH($C45&amp;" "&amp;$B45,'Raw Election Data'!$C$1:$C$3144,0),MATCH('Joined Data'!I$1,'Raw Election Data'!$A$1:$AN$1,0))</f>
        <v>19105</v>
      </c>
      <c r="J45">
        <f>INDEX('Raw Election Data'!$A$1:$AN$3144,MATCH($C45&amp;" "&amp;$B45,'Raw Election Data'!$C$1:$C$3144,0),MATCH('Joined Data'!J$1,'Raw Election Data'!$A$1:$AN$1,0))</f>
        <v>7237</v>
      </c>
      <c r="K45">
        <f>INDEX('Raw Election Data'!$A$1:$AN$3144,MATCH($C45&amp;" "&amp;$B45,'Raw Election Data'!$C$1:$C$3144,0),MATCH('Joined Data'!K$1,'Raw Election Data'!$A$1:$AN$1,0))</f>
        <v>1394</v>
      </c>
      <c r="L45">
        <f>INDEX('Raw Election Data'!$A$1:$AN$3144,MATCH($C45&amp;" "&amp;$B45,'Raw Election Data'!$C$1:$C$3144,0),MATCH('Joined Data'!L$1,'Raw Election Data'!$A$1:$AN$1,0))</f>
        <v>8748</v>
      </c>
      <c r="M45">
        <f>INDEX('Raw Election Data'!$A$1:$AN$3144,MATCH($C45&amp;" "&amp;$B45,'Raw Election Data'!$C$1:$C$3144,0),MATCH('Joined Data'!M$1,'Raw Election Data'!$A$1:$AN$1,0))</f>
        <v>0.82727480566986744</v>
      </c>
      <c r="N45">
        <f>INDEX('Raw Election Data'!$A$1:$AN$3144,MATCH($C45&amp;" "&amp;$B45,'Raw Election Data'!$C$1:$C$3144,0),MATCH('Joined Data'!N$1,'Raw Election Data'!$A$1:$AN$1,0))</f>
        <v>0.15935070873342477</v>
      </c>
      <c r="O45">
        <f>INDEX('Raw Election Data'!$A$1:$AN$3144,MATCH($C45&amp;" "&amp;$B45,'Raw Election Data'!$C$1:$C$3144,0),MATCH('Joined Data'!O$1,'Raw Election Data'!$A$1:$AN$1,0))</f>
        <v>5843</v>
      </c>
      <c r="P45">
        <f>INDEX('Raw Election Data'!$A$1:$AN$3144,MATCH($C45&amp;" "&amp;$B45,'Raw Election Data'!$C$1:$C$3144,0),MATCH('Joined Data'!P$1,'Raw Election Data'!$A$1:$AN$1,0))</f>
        <v>-5843</v>
      </c>
      <c r="Q45">
        <f>INDEX('Raw Election Data'!$A$1:$AN$3144,MATCH($C45&amp;" "&amp;$B45,'Raw Election Data'!$C$1:$C$3144,0),MATCH('Joined Data'!Q$1,'Raw Election Data'!$A$1:$AN$1,0))</f>
        <v>0.66792409693644261</v>
      </c>
      <c r="R45">
        <f>INDEX('Raw Election Data'!$A$1:$AN$3144,MATCH($C45&amp;" "&amp;$B45,'Raw Election Data'!$C$1:$C$3144,0),MATCH('Joined Data'!R$1,'Raw Election Data'!$A$1:$AN$1,0))</f>
        <v>-0.66792409693644261</v>
      </c>
    </row>
    <row r="46" spans="1:18" ht="13.5" hidden="1" customHeight="1" x14ac:dyDescent="0.15">
      <c r="A46" t="s">
        <v>4</v>
      </c>
      <c r="B46" t="s">
        <v>481</v>
      </c>
      <c r="C46" t="str">
        <f>INDEX(FIPS!$A$1:$E$3236,MATCH($F46,FIPS!$D$1:$D$3236,0),5)</f>
        <v>Madison County</v>
      </c>
      <c r="D46" t="s">
        <v>5</v>
      </c>
      <c r="E46" s="15" t="s">
        <v>50</v>
      </c>
      <c r="F46" t="s">
        <v>631</v>
      </c>
      <c r="G46" t="s">
        <v>440</v>
      </c>
      <c r="H46" t="str">
        <f>IFERROR(VLOOKUP($G46,'Team Colors'!$A:$B,2,0),"#c9c9c9")</f>
        <v>#9f8958</v>
      </c>
      <c r="I46">
        <f>INDEX('Raw Election Data'!$A$1:$AN$3144,MATCH($C46&amp;" "&amp;$B46,'Raw Election Data'!$C$1:$C$3144,0),MATCH('Joined Data'!I$1,'Raw Election Data'!$A$1:$AN$1,0))</f>
        <v>353089</v>
      </c>
      <c r="J46">
        <f>INDEX('Raw Election Data'!$A$1:$AN$3144,MATCH($C46&amp;" "&amp;$B46,'Raw Election Data'!$C$1:$C$3144,0),MATCH('Joined Data'!J$1,'Raw Election Data'!$A$1:$AN$1,0))</f>
        <v>62435</v>
      </c>
      <c r="K46">
        <f>INDEX('Raw Election Data'!$A$1:$AN$3144,MATCH($C46&amp;" "&amp;$B46,'Raw Election Data'!$C$1:$C$3144,0),MATCH('Joined Data'!K$1,'Raw Election Data'!$A$1:$AN$1,0))</f>
        <v>89199</v>
      </c>
      <c r="L46">
        <f>INDEX('Raw Election Data'!$A$1:$AN$3144,MATCH($C46&amp;" "&amp;$B46,'Raw Election Data'!$C$1:$C$3144,0),MATCH('Joined Data'!L$1,'Raw Election Data'!$A$1:$AN$1,0))</f>
        <v>159473</v>
      </c>
      <c r="M46">
        <f>INDEX('Raw Election Data'!$A$1:$AN$3144,MATCH($C46&amp;" "&amp;$B46,'Raw Election Data'!$C$1:$C$3144,0),MATCH('Joined Data'!M$1,'Raw Election Data'!$A$1:$AN$1,0))</f>
        <v>0.39150828039856278</v>
      </c>
      <c r="N46">
        <f>INDEX('Raw Election Data'!$A$1:$AN$3144,MATCH($C46&amp;" "&amp;$B46,'Raw Election Data'!$C$1:$C$3144,0),MATCH('Joined Data'!N$1,'Raw Election Data'!$A$1:$AN$1,0))</f>
        <v>0.55933606315802675</v>
      </c>
      <c r="O46">
        <f>INDEX('Raw Election Data'!$A$1:$AN$3144,MATCH($C46&amp;" "&amp;$B46,'Raw Election Data'!$C$1:$C$3144,0),MATCH('Joined Data'!O$1,'Raw Election Data'!$A$1:$AN$1,0))</f>
        <v>-26764</v>
      </c>
      <c r="P46">
        <f>INDEX('Raw Election Data'!$A$1:$AN$3144,MATCH($C46&amp;" "&amp;$B46,'Raw Election Data'!$C$1:$C$3144,0),MATCH('Joined Data'!P$1,'Raw Election Data'!$A$1:$AN$1,0))</f>
        <v>26764</v>
      </c>
      <c r="Q46">
        <f>INDEX('Raw Election Data'!$A$1:$AN$3144,MATCH($C46&amp;" "&amp;$B46,'Raw Election Data'!$C$1:$C$3144,0),MATCH('Joined Data'!Q$1,'Raw Election Data'!$A$1:$AN$1,0))</f>
        <v>-0.16782778275946397</v>
      </c>
      <c r="R46">
        <f>INDEX('Raw Election Data'!$A$1:$AN$3144,MATCH($C46&amp;" "&amp;$B46,'Raw Election Data'!$C$1:$C$3144,0),MATCH('Joined Data'!R$1,'Raw Election Data'!$A$1:$AN$1,0))</f>
        <v>0.16782778275946397</v>
      </c>
    </row>
    <row r="47" spans="1:18" ht="13.5" hidden="1" customHeight="1" x14ac:dyDescent="0.15">
      <c r="A47" t="s">
        <v>4</v>
      </c>
      <c r="B47" t="s">
        <v>481</v>
      </c>
      <c r="C47" t="str">
        <f>INDEX(FIPS!$A$1:$E$3236,MATCH($F47,FIPS!$D$1:$D$3236,0),5)</f>
        <v>Marengo County</v>
      </c>
      <c r="D47" t="s">
        <v>5</v>
      </c>
      <c r="E47" s="15" t="s">
        <v>51</v>
      </c>
      <c r="F47" t="s">
        <v>633</v>
      </c>
      <c r="G47" t="s">
        <v>440</v>
      </c>
      <c r="H47" t="str">
        <f>IFERROR(VLOOKUP($G47,'Team Colors'!$A:$B,2,0),"#c9c9c9")</f>
        <v>#9f8958</v>
      </c>
      <c r="I47">
        <f>INDEX('Raw Election Data'!$A$1:$AN$3144,MATCH($C47&amp;" "&amp;$B47,'Raw Election Data'!$C$1:$C$3144,0),MATCH('Joined Data'!I$1,'Raw Election Data'!$A$1:$AN$1,0))</f>
        <v>20028</v>
      </c>
      <c r="J47">
        <f>INDEX('Raw Election Data'!$A$1:$AN$3144,MATCH($C47&amp;" "&amp;$B47,'Raw Election Data'!$C$1:$C$3144,0),MATCH('Joined Data'!J$1,'Raw Election Data'!$A$1:$AN$1,0))</f>
        <v>5607</v>
      </c>
      <c r="K47">
        <f>INDEX('Raw Election Data'!$A$1:$AN$3144,MATCH($C47&amp;" "&amp;$B47,'Raw Election Data'!$C$1:$C$3144,0),MATCH('Joined Data'!K$1,'Raw Election Data'!$A$1:$AN$1,0))</f>
        <v>5224</v>
      </c>
      <c r="L47">
        <f>INDEX('Raw Election Data'!$A$1:$AN$3144,MATCH($C47&amp;" "&amp;$B47,'Raw Election Data'!$C$1:$C$3144,0),MATCH('Joined Data'!L$1,'Raw Election Data'!$A$1:$AN$1,0))</f>
        <v>10948</v>
      </c>
      <c r="M47">
        <f>INDEX('Raw Election Data'!$A$1:$AN$3144,MATCH($C47&amp;" "&amp;$B47,'Raw Election Data'!$C$1:$C$3144,0),MATCH('Joined Data'!M$1,'Raw Election Data'!$A$1:$AN$1,0))</f>
        <v>0.51214833759590794</v>
      </c>
      <c r="N47">
        <f>INDEX('Raw Election Data'!$A$1:$AN$3144,MATCH($C47&amp;" "&amp;$B47,'Raw Election Data'!$C$1:$C$3144,0),MATCH('Joined Data'!N$1,'Raw Election Data'!$A$1:$AN$1,0))</f>
        <v>0.47716477895506026</v>
      </c>
      <c r="O47">
        <f>INDEX('Raw Election Data'!$A$1:$AN$3144,MATCH($C47&amp;" "&amp;$B47,'Raw Election Data'!$C$1:$C$3144,0),MATCH('Joined Data'!O$1,'Raw Election Data'!$A$1:$AN$1,0))</f>
        <v>383</v>
      </c>
      <c r="P47">
        <f>INDEX('Raw Election Data'!$A$1:$AN$3144,MATCH($C47&amp;" "&amp;$B47,'Raw Election Data'!$C$1:$C$3144,0),MATCH('Joined Data'!P$1,'Raw Election Data'!$A$1:$AN$1,0))</f>
        <v>-383</v>
      </c>
      <c r="Q47">
        <f>INDEX('Raw Election Data'!$A$1:$AN$3144,MATCH($C47&amp;" "&amp;$B47,'Raw Election Data'!$C$1:$C$3144,0),MATCH('Joined Data'!Q$1,'Raw Election Data'!$A$1:$AN$1,0))</f>
        <v>3.4983558640847678E-2</v>
      </c>
      <c r="R47">
        <f>INDEX('Raw Election Data'!$A$1:$AN$3144,MATCH($C47&amp;" "&amp;$B47,'Raw Election Data'!$C$1:$C$3144,0),MATCH('Joined Data'!R$1,'Raw Election Data'!$A$1:$AN$1,0))</f>
        <v>-3.4983558640847678E-2</v>
      </c>
    </row>
    <row r="48" spans="1:18" ht="13.5" hidden="1" customHeight="1" x14ac:dyDescent="0.15">
      <c r="A48" t="s">
        <v>4</v>
      </c>
      <c r="B48" t="s">
        <v>481</v>
      </c>
      <c r="C48" t="str">
        <f>INDEX(FIPS!$A$1:$E$3236,MATCH($F48,FIPS!$D$1:$D$3236,0),5)</f>
        <v>Marion County</v>
      </c>
      <c r="D48" t="s">
        <v>5</v>
      </c>
      <c r="E48" s="15" t="s">
        <v>52</v>
      </c>
      <c r="F48" t="s">
        <v>635</v>
      </c>
      <c r="G48" t="s">
        <v>440</v>
      </c>
      <c r="H48" t="str">
        <f>IFERROR(VLOOKUP($G48,'Team Colors'!$A:$B,2,0),"#c9c9c9")</f>
        <v>#9f8958</v>
      </c>
      <c r="I48">
        <f>INDEX('Raw Election Data'!$A$1:$AN$3144,MATCH($C48&amp;" "&amp;$B48,'Raw Election Data'!$C$1:$C$3144,0),MATCH('Joined Data'!I$1,'Raw Election Data'!$A$1:$AN$1,0))</f>
        <v>30168</v>
      </c>
      <c r="J48">
        <f>INDEX('Raw Election Data'!$A$1:$AN$3144,MATCH($C48&amp;" "&amp;$B48,'Raw Election Data'!$C$1:$C$3144,0),MATCH('Joined Data'!J$1,'Raw Election Data'!$A$1:$AN$1,0))</f>
        <v>1432</v>
      </c>
      <c r="K48">
        <f>INDEX('Raw Election Data'!$A$1:$AN$3144,MATCH($C48&amp;" "&amp;$B48,'Raw Election Data'!$C$1:$C$3144,0),MATCH('Joined Data'!K$1,'Raw Election Data'!$A$1:$AN$1,0))</f>
        <v>11273</v>
      </c>
      <c r="L48">
        <f>INDEX('Raw Election Data'!$A$1:$AN$3144,MATCH($C48&amp;" "&amp;$B48,'Raw Election Data'!$C$1:$C$3144,0),MATCH('Joined Data'!L$1,'Raw Election Data'!$A$1:$AN$1,0))</f>
        <v>12912</v>
      </c>
      <c r="M48">
        <f>INDEX('Raw Election Data'!$A$1:$AN$3144,MATCH($C48&amp;" "&amp;$B48,'Raw Election Data'!$C$1:$C$3144,0),MATCH('Joined Data'!M$1,'Raw Election Data'!$A$1:$AN$1,0))</f>
        <v>0.11090458488228006</v>
      </c>
      <c r="N48">
        <f>INDEX('Raw Election Data'!$A$1:$AN$3144,MATCH($C48&amp;" "&amp;$B48,'Raw Election Data'!$C$1:$C$3144,0),MATCH('Joined Data'!N$1,'Raw Election Data'!$A$1:$AN$1,0))</f>
        <v>0.87306381660470878</v>
      </c>
      <c r="O48">
        <f>INDEX('Raw Election Data'!$A$1:$AN$3144,MATCH($C48&amp;" "&amp;$B48,'Raw Election Data'!$C$1:$C$3144,0),MATCH('Joined Data'!O$1,'Raw Election Data'!$A$1:$AN$1,0))</f>
        <v>-9841</v>
      </c>
      <c r="P48">
        <f>INDEX('Raw Election Data'!$A$1:$AN$3144,MATCH($C48&amp;" "&amp;$B48,'Raw Election Data'!$C$1:$C$3144,0),MATCH('Joined Data'!P$1,'Raw Election Data'!$A$1:$AN$1,0))</f>
        <v>9841</v>
      </c>
      <c r="Q48">
        <f>INDEX('Raw Election Data'!$A$1:$AN$3144,MATCH($C48&amp;" "&amp;$B48,'Raw Election Data'!$C$1:$C$3144,0),MATCH('Joined Data'!Q$1,'Raw Election Data'!$A$1:$AN$1,0))</f>
        <v>-0.76215923172242872</v>
      </c>
      <c r="R48">
        <f>INDEX('Raw Election Data'!$A$1:$AN$3144,MATCH($C48&amp;" "&amp;$B48,'Raw Election Data'!$C$1:$C$3144,0),MATCH('Joined Data'!R$1,'Raw Election Data'!$A$1:$AN$1,0))</f>
        <v>0.76215923172242872</v>
      </c>
    </row>
    <row r="49" spans="1:18" ht="13.5" hidden="1" customHeight="1" x14ac:dyDescent="0.15">
      <c r="A49" t="s">
        <v>4</v>
      </c>
      <c r="B49" t="s">
        <v>481</v>
      </c>
      <c r="C49" t="str">
        <f>INDEX(FIPS!$A$1:$E$3236,MATCH($F49,FIPS!$D$1:$D$3236,0),5)</f>
        <v>Marshall County</v>
      </c>
      <c r="D49" t="s">
        <v>5</v>
      </c>
      <c r="E49" s="15" t="s">
        <v>53</v>
      </c>
      <c r="F49" t="s">
        <v>637</v>
      </c>
      <c r="G49" t="s">
        <v>7776</v>
      </c>
      <c r="H49" t="str">
        <f>IFERROR(VLOOKUP($G49,'Team Colors'!$A:$B,2,0),"#c9c9c9")</f>
        <v>#a71930</v>
      </c>
      <c r="I49">
        <f>INDEX('Raw Election Data'!$A$1:$AN$3144,MATCH($C49&amp;" "&amp;$B49,'Raw Election Data'!$C$1:$C$3144,0),MATCH('Joined Data'!I$1,'Raw Election Data'!$A$1:$AN$1,0))</f>
        <v>94725</v>
      </c>
      <c r="J49">
        <f>INDEX('Raw Election Data'!$A$1:$AN$3144,MATCH($C49&amp;" "&amp;$B49,'Raw Election Data'!$C$1:$C$3144,0),MATCH('Joined Data'!J$1,'Raw Election Data'!$A$1:$AN$1,0))</f>
        <v>4913</v>
      </c>
      <c r="K49">
        <f>INDEX('Raw Election Data'!$A$1:$AN$3144,MATCH($C49&amp;" "&amp;$B49,'Raw Election Data'!$C$1:$C$3144,0),MATCH('Joined Data'!K$1,'Raw Election Data'!$A$1:$AN$1,0))</f>
        <v>29217</v>
      </c>
      <c r="L49">
        <f>INDEX('Raw Election Data'!$A$1:$AN$3144,MATCH($C49&amp;" "&amp;$B49,'Raw Election Data'!$C$1:$C$3144,0),MATCH('Joined Data'!L$1,'Raw Election Data'!$A$1:$AN$1,0))</f>
        <v>34965</v>
      </c>
      <c r="M49">
        <f>INDEX('Raw Election Data'!$A$1:$AN$3144,MATCH($C49&amp;" "&amp;$B49,'Raw Election Data'!$C$1:$C$3144,0),MATCH('Joined Data'!M$1,'Raw Election Data'!$A$1:$AN$1,0))</f>
        <v>0.14051194051194052</v>
      </c>
      <c r="N49">
        <f>INDEX('Raw Election Data'!$A$1:$AN$3144,MATCH($C49&amp;" "&amp;$B49,'Raw Election Data'!$C$1:$C$3144,0),MATCH('Joined Data'!N$1,'Raw Election Data'!$A$1:$AN$1,0))</f>
        <v>0.83560703560703564</v>
      </c>
      <c r="O49">
        <f>INDEX('Raw Election Data'!$A$1:$AN$3144,MATCH($C49&amp;" "&amp;$B49,'Raw Election Data'!$C$1:$C$3144,0),MATCH('Joined Data'!O$1,'Raw Election Data'!$A$1:$AN$1,0))</f>
        <v>-24304</v>
      </c>
      <c r="P49">
        <f>INDEX('Raw Election Data'!$A$1:$AN$3144,MATCH($C49&amp;" "&amp;$B49,'Raw Election Data'!$C$1:$C$3144,0),MATCH('Joined Data'!P$1,'Raw Election Data'!$A$1:$AN$1,0))</f>
        <v>24304</v>
      </c>
      <c r="Q49">
        <f>INDEX('Raw Election Data'!$A$1:$AN$3144,MATCH($C49&amp;" "&amp;$B49,'Raw Election Data'!$C$1:$C$3144,0),MATCH('Joined Data'!Q$1,'Raw Election Data'!$A$1:$AN$1,0))</f>
        <v>-0.69509509509509515</v>
      </c>
      <c r="R49">
        <f>INDEX('Raw Election Data'!$A$1:$AN$3144,MATCH($C49&amp;" "&amp;$B49,'Raw Election Data'!$C$1:$C$3144,0),MATCH('Joined Data'!R$1,'Raw Election Data'!$A$1:$AN$1,0))</f>
        <v>0.69509509509509515</v>
      </c>
    </row>
    <row r="50" spans="1:18" ht="13.5" hidden="1" customHeight="1" x14ac:dyDescent="0.15">
      <c r="A50" t="s">
        <v>4</v>
      </c>
      <c r="B50" t="s">
        <v>481</v>
      </c>
      <c r="C50" t="str">
        <f>INDEX(FIPS!$A$1:$E$3236,MATCH($F50,FIPS!$D$1:$D$3236,0),5)</f>
        <v>Mobile County</v>
      </c>
      <c r="D50" t="s">
        <v>5</v>
      </c>
      <c r="E50" s="15" t="s">
        <v>54</v>
      </c>
      <c r="F50" t="s">
        <v>641</v>
      </c>
      <c r="G50" t="s">
        <v>440</v>
      </c>
      <c r="H50" t="str">
        <f>IFERROR(VLOOKUP($G50,'Team Colors'!$A:$B,2,0),"#c9c9c9")</f>
        <v>#9f8958</v>
      </c>
      <c r="I50">
        <f>INDEX('Raw Election Data'!$A$1:$AN$3144,MATCH($C50&amp;" "&amp;$B50,'Raw Election Data'!$C$1:$C$3144,0),MATCH('Joined Data'!I$1,'Raw Election Data'!$A$1:$AN$1,0))</f>
        <v>415395</v>
      </c>
      <c r="J50">
        <f>INDEX('Raw Election Data'!$A$1:$AN$3144,MATCH($C50&amp;" "&amp;$B50,'Raw Election Data'!$C$1:$C$3144,0),MATCH('Joined Data'!J$1,'Raw Election Data'!$A$1:$AN$1,0))</f>
        <v>68429</v>
      </c>
      <c r="K50">
        <f>INDEX('Raw Election Data'!$A$1:$AN$3144,MATCH($C50&amp;" "&amp;$B50,'Raw Election Data'!$C$1:$C$3144,0),MATCH('Joined Data'!K$1,'Raw Election Data'!$A$1:$AN$1,0))</f>
        <v>91087</v>
      </c>
      <c r="L50">
        <f>INDEX('Raw Election Data'!$A$1:$AN$3144,MATCH($C50&amp;" "&amp;$B50,'Raw Election Data'!$C$1:$C$3144,0),MATCH('Joined Data'!L$1,'Raw Election Data'!$A$1:$AN$1,0))</f>
        <v>163387</v>
      </c>
      <c r="M50">
        <f>INDEX('Raw Election Data'!$A$1:$AN$3144,MATCH($C50&amp;" "&amp;$B50,'Raw Election Data'!$C$1:$C$3144,0),MATCH('Joined Data'!M$1,'Raw Election Data'!$A$1:$AN$1,0))</f>
        <v>0.41881545043363305</v>
      </c>
      <c r="N50">
        <f>INDEX('Raw Election Data'!$A$1:$AN$3144,MATCH($C50&amp;" "&amp;$B50,'Raw Election Data'!$C$1:$C$3144,0),MATCH('Joined Data'!N$1,'Raw Election Data'!$A$1:$AN$1,0))</f>
        <v>0.55749233415143185</v>
      </c>
      <c r="O50">
        <f>INDEX('Raw Election Data'!$A$1:$AN$3144,MATCH($C50&amp;" "&amp;$B50,'Raw Election Data'!$C$1:$C$3144,0),MATCH('Joined Data'!O$1,'Raw Election Data'!$A$1:$AN$1,0))</f>
        <v>-22658</v>
      </c>
      <c r="P50">
        <f>INDEX('Raw Election Data'!$A$1:$AN$3144,MATCH($C50&amp;" "&amp;$B50,'Raw Election Data'!$C$1:$C$3144,0),MATCH('Joined Data'!P$1,'Raw Election Data'!$A$1:$AN$1,0))</f>
        <v>22658</v>
      </c>
      <c r="Q50">
        <f>INDEX('Raw Election Data'!$A$1:$AN$3144,MATCH($C50&amp;" "&amp;$B50,'Raw Election Data'!$C$1:$C$3144,0),MATCH('Joined Data'!Q$1,'Raw Election Data'!$A$1:$AN$1,0))</f>
        <v>-0.13867688371779879</v>
      </c>
      <c r="R50">
        <f>INDEX('Raw Election Data'!$A$1:$AN$3144,MATCH($C50&amp;" "&amp;$B50,'Raw Election Data'!$C$1:$C$3144,0),MATCH('Joined Data'!R$1,'Raw Election Data'!$A$1:$AN$1,0))</f>
        <v>0.13867688371779879</v>
      </c>
    </row>
    <row r="51" spans="1:18" ht="13.5" hidden="1" customHeight="1" x14ac:dyDescent="0.15">
      <c r="A51" t="s">
        <v>4</v>
      </c>
      <c r="B51" t="s">
        <v>481</v>
      </c>
      <c r="C51" t="str">
        <f>INDEX(FIPS!$A$1:$E$3236,MATCH($F51,FIPS!$D$1:$D$3236,0),5)</f>
        <v>Monroe County</v>
      </c>
      <c r="D51" t="s">
        <v>5</v>
      </c>
      <c r="E51" s="15" t="s">
        <v>55</v>
      </c>
      <c r="F51" t="s">
        <v>645</v>
      </c>
      <c r="G51" t="s">
        <v>440</v>
      </c>
      <c r="H51" t="str">
        <f>IFERROR(VLOOKUP($G51,'Team Colors'!$A:$B,2,0),"#c9c9c9")</f>
        <v>#9f8958</v>
      </c>
      <c r="I51">
        <f>INDEX('Raw Election Data'!$A$1:$AN$3144,MATCH($C51&amp;" "&amp;$B51,'Raw Election Data'!$C$1:$C$3144,0),MATCH('Joined Data'!I$1,'Raw Election Data'!$A$1:$AN$1,0))</f>
        <v>21673</v>
      </c>
      <c r="J51">
        <f>INDEX('Raw Election Data'!$A$1:$AN$3144,MATCH($C51&amp;" "&amp;$B51,'Raw Election Data'!$C$1:$C$3144,0),MATCH('Joined Data'!J$1,'Raw Election Data'!$A$1:$AN$1,0))</f>
        <v>4310</v>
      </c>
      <c r="K51">
        <f>INDEX('Raw Election Data'!$A$1:$AN$3144,MATCH($C51&amp;" "&amp;$B51,'Raw Election Data'!$C$1:$C$3144,0),MATCH('Joined Data'!K$1,'Raw Election Data'!$A$1:$AN$1,0))</f>
        <v>5771</v>
      </c>
      <c r="L51">
        <f>INDEX('Raw Election Data'!$A$1:$AN$3144,MATCH($C51&amp;" "&amp;$B51,'Raw Election Data'!$C$1:$C$3144,0),MATCH('Joined Data'!L$1,'Raw Election Data'!$A$1:$AN$1,0))</f>
        <v>10185</v>
      </c>
      <c r="M51">
        <f>INDEX('Raw Election Data'!$A$1:$AN$3144,MATCH($C51&amp;" "&amp;$B51,'Raw Election Data'!$C$1:$C$3144,0),MATCH('Joined Data'!M$1,'Raw Election Data'!$A$1:$AN$1,0))</f>
        <v>0.42317133038782523</v>
      </c>
      <c r="N51">
        <f>INDEX('Raw Election Data'!$A$1:$AN$3144,MATCH($C51&amp;" "&amp;$B51,'Raw Election Data'!$C$1:$C$3144,0),MATCH('Joined Data'!N$1,'Raw Election Data'!$A$1:$AN$1,0))</f>
        <v>0.56661757486499753</v>
      </c>
      <c r="O51">
        <f>INDEX('Raw Election Data'!$A$1:$AN$3144,MATCH($C51&amp;" "&amp;$B51,'Raw Election Data'!$C$1:$C$3144,0),MATCH('Joined Data'!O$1,'Raw Election Data'!$A$1:$AN$1,0))</f>
        <v>-1461</v>
      </c>
      <c r="P51">
        <f>INDEX('Raw Election Data'!$A$1:$AN$3144,MATCH($C51&amp;" "&amp;$B51,'Raw Election Data'!$C$1:$C$3144,0),MATCH('Joined Data'!P$1,'Raw Election Data'!$A$1:$AN$1,0))</f>
        <v>1461</v>
      </c>
      <c r="Q51">
        <f>INDEX('Raw Election Data'!$A$1:$AN$3144,MATCH($C51&amp;" "&amp;$B51,'Raw Election Data'!$C$1:$C$3144,0),MATCH('Joined Data'!Q$1,'Raw Election Data'!$A$1:$AN$1,0))</f>
        <v>-0.1434462444771723</v>
      </c>
      <c r="R51">
        <f>INDEX('Raw Election Data'!$A$1:$AN$3144,MATCH($C51&amp;" "&amp;$B51,'Raw Election Data'!$C$1:$C$3144,0),MATCH('Joined Data'!R$1,'Raw Election Data'!$A$1:$AN$1,0))</f>
        <v>0.1434462444771723</v>
      </c>
    </row>
    <row r="52" spans="1:18" ht="13.5" hidden="1" customHeight="1" x14ac:dyDescent="0.15">
      <c r="A52" t="s">
        <v>4</v>
      </c>
      <c r="B52" t="s">
        <v>481</v>
      </c>
      <c r="C52" t="str">
        <f>INDEX(FIPS!$A$1:$E$3236,MATCH($F52,FIPS!$D$1:$D$3236,0),5)</f>
        <v>Montgomery County</v>
      </c>
      <c r="D52" t="s">
        <v>5</v>
      </c>
      <c r="E52" s="15" t="s">
        <v>56</v>
      </c>
      <c r="F52" t="s">
        <v>647</v>
      </c>
      <c r="G52" t="s">
        <v>440</v>
      </c>
      <c r="H52" t="str">
        <f>IFERROR(VLOOKUP($G52,'Team Colors'!$A:$B,2,0),"#c9c9c9")</f>
        <v>#9f8958</v>
      </c>
      <c r="I52">
        <f>INDEX('Raw Election Data'!$A$1:$AN$3144,MATCH($C52&amp;" "&amp;$B52,'Raw Election Data'!$C$1:$C$3144,0),MATCH('Joined Data'!I$1,'Raw Election Data'!$A$1:$AN$1,0))</f>
        <v>226519</v>
      </c>
      <c r="J52">
        <f>INDEX('Raw Election Data'!$A$1:$AN$3144,MATCH($C52&amp;" "&amp;$B52,'Raw Election Data'!$C$1:$C$3144,0),MATCH('Joined Data'!J$1,'Raw Election Data'!$A$1:$AN$1,0))</f>
        <v>58669</v>
      </c>
      <c r="K52">
        <f>INDEX('Raw Election Data'!$A$1:$AN$3144,MATCH($C52&amp;" "&amp;$B52,'Raw Election Data'!$C$1:$C$3144,0),MATCH('Joined Data'!K$1,'Raw Election Data'!$A$1:$AN$1,0))</f>
        <v>33928</v>
      </c>
      <c r="L52">
        <f>INDEX('Raw Election Data'!$A$1:$AN$3144,MATCH($C52&amp;" "&amp;$B52,'Raw Election Data'!$C$1:$C$3144,0),MATCH('Joined Data'!L$1,'Raw Election Data'!$A$1:$AN$1,0))</f>
        <v>94572</v>
      </c>
      <c r="M52">
        <f>INDEX('Raw Election Data'!$A$1:$AN$3144,MATCH($C52&amp;" "&amp;$B52,'Raw Election Data'!$C$1:$C$3144,0),MATCH('Joined Data'!M$1,'Raw Election Data'!$A$1:$AN$1,0))</f>
        <v>0.62036332106754644</v>
      </c>
      <c r="N52">
        <f>INDEX('Raw Election Data'!$A$1:$AN$3144,MATCH($C52&amp;" "&amp;$B52,'Raw Election Data'!$C$1:$C$3144,0),MATCH('Joined Data'!N$1,'Raw Election Data'!$A$1:$AN$1,0))</f>
        <v>0.35875311931649961</v>
      </c>
      <c r="O52">
        <f>INDEX('Raw Election Data'!$A$1:$AN$3144,MATCH($C52&amp;" "&amp;$B52,'Raw Election Data'!$C$1:$C$3144,0),MATCH('Joined Data'!O$1,'Raw Election Data'!$A$1:$AN$1,0))</f>
        <v>24741</v>
      </c>
      <c r="P52">
        <f>INDEX('Raw Election Data'!$A$1:$AN$3144,MATCH($C52&amp;" "&amp;$B52,'Raw Election Data'!$C$1:$C$3144,0),MATCH('Joined Data'!P$1,'Raw Election Data'!$A$1:$AN$1,0))</f>
        <v>-24741</v>
      </c>
      <c r="Q52">
        <f>INDEX('Raw Election Data'!$A$1:$AN$3144,MATCH($C52&amp;" "&amp;$B52,'Raw Election Data'!$C$1:$C$3144,0),MATCH('Joined Data'!Q$1,'Raw Election Data'!$A$1:$AN$1,0))</f>
        <v>0.26161020175104682</v>
      </c>
      <c r="R52">
        <f>INDEX('Raw Election Data'!$A$1:$AN$3144,MATCH($C52&amp;" "&amp;$B52,'Raw Election Data'!$C$1:$C$3144,0),MATCH('Joined Data'!R$1,'Raw Election Data'!$A$1:$AN$1,0))</f>
        <v>-0.26161020175104682</v>
      </c>
    </row>
    <row r="53" spans="1:18" ht="13.5" hidden="1" customHeight="1" x14ac:dyDescent="0.15">
      <c r="A53" t="s">
        <v>4</v>
      </c>
      <c r="B53" t="s">
        <v>481</v>
      </c>
      <c r="C53" t="str">
        <f>INDEX(FIPS!$A$1:$E$3236,MATCH($F53,FIPS!$D$1:$D$3236,0),5)</f>
        <v>Morgan County</v>
      </c>
      <c r="D53" t="s">
        <v>5</v>
      </c>
      <c r="E53" s="15" t="s">
        <v>57</v>
      </c>
      <c r="F53" t="s">
        <v>649</v>
      </c>
      <c r="G53" t="s">
        <v>440</v>
      </c>
      <c r="H53" t="str">
        <f>IFERROR(VLOOKUP($G53,'Team Colors'!$A:$B,2,0),"#c9c9c9")</f>
        <v>#9f8958</v>
      </c>
      <c r="I53">
        <f>INDEX('Raw Election Data'!$A$1:$AN$3144,MATCH($C53&amp;" "&amp;$B53,'Raw Election Data'!$C$1:$C$3144,0),MATCH('Joined Data'!I$1,'Raw Election Data'!$A$1:$AN$1,0))</f>
        <v>119565</v>
      </c>
      <c r="J53">
        <f>INDEX('Raw Election Data'!$A$1:$AN$3144,MATCH($C53&amp;" "&amp;$B53,'Raw Election Data'!$C$1:$C$3144,0),MATCH('Joined Data'!J$1,'Raw Election Data'!$A$1:$AN$1,0))</f>
        <v>11216</v>
      </c>
      <c r="K53">
        <f>INDEX('Raw Election Data'!$A$1:$AN$3144,MATCH($C53&amp;" "&amp;$B53,'Raw Election Data'!$C$1:$C$3144,0),MATCH('Joined Data'!K$1,'Raw Election Data'!$A$1:$AN$1,0))</f>
        <v>37392</v>
      </c>
      <c r="L53">
        <f>INDEX('Raw Election Data'!$A$1:$AN$3144,MATCH($C53&amp;" "&amp;$B53,'Raw Election Data'!$C$1:$C$3144,0),MATCH('Joined Data'!L$1,'Raw Election Data'!$A$1:$AN$1,0))</f>
        <v>49991</v>
      </c>
      <c r="M53">
        <f>INDEX('Raw Election Data'!$A$1:$AN$3144,MATCH($C53&amp;" "&amp;$B53,'Raw Election Data'!$C$1:$C$3144,0),MATCH('Joined Data'!M$1,'Raw Election Data'!$A$1:$AN$1,0))</f>
        <v>0.22436038486927648</v>
      </c>
      <c r="N53">
        <f>INDEX('Raw Election Data'!$A$1:$AN$3144,MATCH($C53&amp;" "&amp;$B53,'Raw Election Data'!$C$1:$C$3144,0),MATCH('Joined Data'!N$1,'Raw Election Data'!$A$1:$AN$1,0))</f>
        <v>0.74797463543437814</v>
      </c>
      <c r="O53">
        <f>INDEX('Raw Election Data'!$A$1:$AN$3144,MATCH($C53&amp;" "&amp;$B53,'Raw Election Data'!$C$1:$C$3144,0),MATCH('Joined Data'!O$1,'Raw Election Data'!$A$1:$AN$1,0))</f>
        <v>-26176</v>
      </c>
      <c r="P53">
        <f>INDEX('Raw Election Data'!$A$1:$AN$3144,MATCH($C53&amp;" "&amp;$B53,'Raw Election Data'!$C$1:$C$3144,0),MATCH('Joined Data'!P$1,'Raw Election Data'!$A$1:$AN$1,0))</f>
        <v>26176</v>
      </c>
      <c r="Q53">
        <f>INDEX('Raw Election Data'!$A$1:$AN$3144,MATCH($C53&amp;" "&amp;$B53,'Raw Election Data'!$C$1:$C$3144,0),MATCH('Joined Data'!Q$1,'Raw Election Data'!$A$1:$AN$1,0))</f>
        <v>-0.52361425056510169</v>
      </c>
      <c r="R53">
        <f>INDEX('Raw Election Data'!$A$1:$AN$3144,MATCH($C53&amp;" "&amp;$B53,'Raw Election Data'!$C$1:$C$3144,0),MATCH('Joined Data'!R$1,'Raw Election Data'!$A$1:$AN$1,0))</f>
        <v>0.52361425056510169</v>
      </c>
    </row>
    <row r="54" spans="1:18" ht="13.5" hidden="1" customHeight="1" x14ac:dyDescent="0.15">
      <c r="A54" t="s">
        <v>4</v>
      </c>
      <c r="B54" t="s">
        <v>481</v>
      </c>
      <c r="C54" t="str">
        <f>INDEX(FIPS!$A$1:$E$3236,MATCH($F54,FIPS!$D$1:$D$3236,0),5)</f>
        <v>Perry County</v>
      </c>
      <c r="D54" t="s">
        <v>5</v>
      </c>
      <c r="E54" s="15" t="s">
        <v>58</v>
      </c>
      <c r="F54" t="s">
        <v>651</v>
      </c>
      <c r="G54" t="s">
        <v>440</v>
      </c>
      <c r="H54" t="str">
        <f>IFERROR(VLOOKUP($G54,'Team Colors'!$A:$B,2,0),"#c9c9c9")</f>
        <v>#9f8958</v>
      </c>
      <c r="I54">
        <f>INDEX('Raw Election Data'!$A$1:$AN$3144,MATCH($C54&amp;" "&amp;$B54,'Raw Election Data'!$C$1:$C$3144,0),MATCH('Joined Data'!I$1,'Raw Election Data'!$A$1:$AN$1,0))</f>
        <v>9652</v>
      </c>
      <c r="J54">
        <f>INDEX('Raw Election Data'!$A$1:$AN$3144,MATCH($C54&amp;" "&amp;$B54,'Raw Election Data'!$C$1:$C$3144,0),MATCH('Joined Data'!J$1,'Raw Election Data'!$A$1:$AN$1,0))</f>
        <v>3823</v>
      </c>
      <c r="K54">
        <f>INDEX('Raw Election Data'!$A$1:$AN$3144,MATCH($C54&amp;" "&amp;$B54,'Raw Election Data'!$C$1:$C$3144,0),MATCH('Joined Data'!K$1,'Raw Election Data'!$A$1:$AN$1,0))</f>
        <v>1403</v>
      </c>
      <c r="L54">
        <f>INDEX('Raw Election Data'!$A$1:$AN$3144,MATCH($C54&amp;" "&amp;$B54,'Raw Election Data'!$C$1:$C$3144,0),MATCH('Joined Data'!L$1,'Raw Election Data'!$A$1:$AN$1,0))</f>
        <v>5255</v>
      </c>
      <c r="M54">
        <f>INDEX('Raw Election Data'!$A$1:$AN$3144,MATCH($C54&amp;" "&amp;$B54,'Raw Election Data'!$C$1:$C$3144,0),MATCH('Joined Data'!M$1,'Raw Election Data'!$A$1:$AN$1,0))</f>
        <v>0.72749762131303519</v>
      </c>
      <c r="N54">
        <f>INDEX('Raw Election Data'!$A$1:$AN$3144,MATCH($C54&amp;" "&amp;$B54,'Raw Election Data'!$C$1:$C$3144,0),MATCH('Joined Data'!N$1,'Raw Election Data'!$A$1:$AN$1,0))</f>
        <v>0.26698382492863937</v>
      </c>
      <c r="O54">
        <f>INDEX('Raw Election Data'!$A$1:$AN$3144,MATCH($C54&amp;" "&amp;$B54,'Raw Election Data'!$C$1:$C$3144,0),MATCH('Joined Data'!O$1,'Raw Election Data'!$A$1:$AN$1,0))</f>
        <v>2420</v>
      </c>
      <c r="P54">
        <f>INDEX('Raw Election Data'!$A$1:$AN$3144,MATCH($C54&amp;" "&amp;$B54,'Raw Election Data'!$C$1:$C$3144,0),MATCH('Joined Data'!P$1,'Raw Election Data'!$A$1:$AN$1,0))</f>
        <v>-2420</v>
      </c>
      <c r="Q54">
        <f>INDEX('Raw Election Data'!$A$1:$AN$3144,MATCH($C54&amp;" "&amp;$B54,'Raw Election Data'!$C$1:$C$3144,0),MATCH('Joined Data'!Q$1,'Raw Election Data'!$A$1:$AN$1,0))</f>
        <v>0.46051379638439582</v>
      </c>
      <c r="R54">
        <f>INDEX('Raw Election Data'!$A$1:$AN$3144,MATCH($C54&amp;" "&amp;$B54,'Raw Election Data'!$C$1:$C$3144,0),MATCH('Joined Data'!R$1,'Raw Election Data'!$A$1:$AN$1,0))</f>
        <v>-0.46051379638439582</v>
      </c>
    </row>
    <row r="55" spans="1:18" ht="13.5" hidden="1" customHeight="1" x14ac:dyDescent="0.15">
      <c r="A55" t="s">
        <v>4</v>
      </c>
      <c r="B55" t="s">
        <v>481</v>
      </c>
      <c r="C55" t="str">
        <f>INDEX(FIPS!$A$1:$E$3236,MATCH($F55,FIPS!$D$1:$D$3236,0),5)</f>
        <v>Pickens County</v>
      </c>
      <c r="D55" t="s">
        <v>5</v>
      </c>
      <c r="E55" s="15" t="s">
        <v>59</v>
      </c>
      <c r="F55" t="s">
        <v>653</v>
      </c>
      <c r="G55" t="s">
        <v>440</v>
      </c>
      <c r="H55" t="str">
        <f>IFERROR(VLOOKUP($G55,'Team Colors'!$A:$B,2,0),"#c9c9c9")</f>
        <v>#9f8958</v>
      </c>
      <c r="I55">
        <f>INDEX('Raw Election Data'!$A$1:$AN$3144,MATCH($C55&amp;" "&amp;$B55,'Raw Election Data'!$C$1:$C$3144,0),MATCH('Joined Data'!I$1,'Raw Election Data'!$A$1:$AN$1,0))</f>
        <v>20864</v>
      </c>
      <c r="J55">
        <f>INDEX('Raw Election Data'!$A$1:$AN$3144,MATCH($C55&amp;" "&amp;$B55,'Raw Election Data'!$C$1:$C$3144,0),MATCH('Joined Data'!J$1,'Raw Election Data'!$A$1:$AN$1,0))</f>
        <v>3972</v>
      </c>
      <c r="K55">
        <f>INDEX('Raw Election Data'!$A$1:$AN$3144,MATCH($C55&amp;" "&amp;$B55,'Raw Election Data'!$C$1:$C$3144,0),MATCH('Joined Data'!K$1,'Raw Election Data'!$A$1:$AN$1,0))</f>
        <v>5454</v>
      </c>
      <c r="L55">
        <f>INDEX('Raw Election Data'!$A$1:$AN$3144,MATCH($C55&amp;" "&amp;$B55,'Raw Election Data'!$C$1:$C$3144,0),MATCH('Joined Data'!L$1,'Raw Election Data'!$A$1:$AN$1,0))</f>
        <v>9494</v>
      </c>
      <c r="M55">
        <f>INDEX('Raw Election Data'!$A$1:$AN$3144,MATCH($C55&amp;" "&amp;$B55,'Raw Election Data'!$C$1:$C$3144,0),MATCH('Joined Data'!M$1,'Raw Election Data'!$A$1:$AN$1,0))</f>
        <v>0.41836949652412048</v>
      </c>
      <c r="N55">
        <f>INDEX('Raw Election Data'!$A$1:$AN$3144,MATCH($C55&amp;" "&amp;$B55,'Raw Election Data'!$C$1:$C$3144,0),MATCH('Joined Data'!N$1,'Raw Election Data'!$A$1:$AN$1,0))</f>
        <v>0.57446808510638303</v>
      </c>
      <c r="O55">
        <f>INDEX('Raw Election Data'!$A$1:$AN$3144,MATCH($C55&amp;" "&amp;$B55,'Raw Election Data'!$C$1:$C$3144,0),MATCH('Joined Data'!O$1,'Raw Election Data'!$A$1:$AN$1,0))</f>
        <v>-1482</v>
      </c>
      <c r="P55">
        <f>INDEX('Raw Election Data'!$A$1:$AN$3144,MATCH($C55&amp;" "&amp;$B55,'Raw Election Data'!$C$1:$C$3144,0),MATCH('Joined Data'!P$1,'Raw Election Data'!$A$1:$AN$1,0))</f>
        <v>1482</v>
      </c>
      <c r="Q55">
        <f>INDEX('Raw Election Data'!$A$1:$AN$3144,MATCH($C55&amp;" "&amp;$B55,'Raw Election Data'!$C$1:$C$3144,0),MATCH('Joined Data'!Q$1,'Raw Election Data'!$A$1:$AN$1,0))</f>
        <v>-0.15609858858226255</v>
      </c>
      <c r="R55">
        <f>INDEX('Raw Election Data'!$A$1:$AN$3144,MATCH($C55&amp;" "&amp;$B55,'Raw Election Data'!$C$1:$C$3144,0),MATCH('Joined Data'!R$1,'Raw Election Data'!$A$1:$AN$1,0))</f>
        <v>0.15609858858226255</v>
      </c>
    </row>
    <row r="56" spans="1:18" ht="13.5" hidden="1" customHeight="1" x14ac:dyDescent="0.15">
      <c r="A56" t="s">
        <v>4</v>
      </c>
      <c r="B56" t="s">
        <v>481</v>
      </c>
      <c r="C56" t="str">
        <f>INDEX(FIPS!$A$1:$E$3236,MATCH($F56,FIPS!$D$1:$D$3236,0),5)</f>
        <v>Pike County</v>
      </c>
      <c r="D56" t="s">
        <v>5</v>
      </c>
      <c r="E56" s="15" t="s">
        <v>60</v>
      </c>
      <c r="F56" t="s">
        <v>655</v>
      </c>
      <c r="G56" t="s">
        <v>440</v>
      </c>
      <c r="H56" t="str">
        <f>IFERROR(VLOOKUP($G56,'Team Colors'!$A:$B,2,0),"#c9c9c9")</f>
        <v>#9f8958</v>
      </c>
      <c r="I56">
        <f>INDEX('Raw Election Data'!$A$1:$AN$3144,MATCH($C56&amp;" "&amp;$B56,'Raw Election Data'!$C$1:$C$3144,0),MATCH('Joined Data'!I$1,'Raw Election Data'!$A$1:$AN$1,0))</f>
        <v>33046</v>
      </c>
      <c r="J56">
        <f>INDEX('Raw Election Data'!$A$1:$AN$3144,MATCH($C56&amp;" "&amp;$B56,'Raw Election Data'!$C$1:$C$3144,0),MATCH('Joined Data'!J$1,'Raw Election Data'!$A$1:$AN$1,0))</f>
        <v>5039</v>
      </c>
      <c r="K56">
        <f>INDEX('Raw Election Data'!$A$1:$AN$3144,MATCH($C56&amp;" "&amp;$B56,'Raw Election Data'!$C$1:$C$3144,0),MATCH('Joined Data'!K$1,'Raw Election Data'!$A$1:$AN$1,0))</f>
        <v>7681</v>
      </c>
      <c r="L56">
        <f>INDEX('Raw Election Data'!$A$1:$AN$3144,MATCH($C56&amp;" "&amp;$B56,'Raw Election Data'!$C$1:$C$3144,0),MATCH('Joined Data'!L$1,'Raw Election Data'!$A$1:$AN$1,0))</f>
        <v>13025</v>
      </c>
      <c r="M56">
        <f>INDEX('Raw Election Data'!$A$1:$AN$3144,MATCH($C56&amp;" "&amp;$B56,'Raw Election Data'!$C$1:$C$3144,0),MATCH('Joined Data'!M$1,'Raw Election Data'!$A$1:$AN$1,0))</f>
        <v>0.38687140115163149</v>
      </c>
      <c r="N56">
        <f>INDEX('Raw Election Data'!$A$1:$AN$3144,MATCH($C56&amp;" "&amp;$B56,'Raw Election Data'!$C$1:$C$3144,0),MATCH('Joined Data'!N$1,'Raw Election Data'!$A$1:$AN$1,0))</f>
        <v>0.58971209213051823</v>
      </c>
      <c r="O56">
        <f>INDEX('Raw Election Data'!$A$1:$AN$3144,MATCH($C56&amp;" "&amp;$B56,'Raw Election Data'!$C$1:$C$3144,0),MATCH('Joined Data'!O$1,'Raw Election Data'!$A$1:$AN$1,0))</f>
        <v>-2642</v>
      </c>
      <c r="P56">
        <f>INDEX('Raw Election Data'!$A$1:$AN$3144,MATCH($C56&amp;" "&amp;$B56,'Raw Election Data'!$C$1:$C$3144,0),MATCH('Joined Data'!P$1,'Raw Election Data'!$A$1:$AN$1,0))</f>
        <v>2642</v>
      </c>
      <c r="Q56">
        <f>INDEX('Raw Election Data'!$A$1:$AN$3144,MATCH($C56&amp;" "&amp;$B56,'Raw Election Data'!$C$1:$C$3144,0),MATCH('Joined Data'!Q$1,'Raw Election Data'!$A$1:$AN$1,0))</f>
        <v>-0.20284069097888674</v>
      </c>
      <c r="R56">
        <f>INDEX('Raw Election Data'!$A$1:$AN$3144,MATCH($C56&amp;" "&amp;$B56,'Raw Election Data'!$C$1:$C$3144,0),MATCH('Joined Data'!R$1,'Raw Election Data'!$A$1:$AN$1,0))</f>
        <v>0.20284069097888674</v>
      </c>
    </row>
    <row r="57" spans="1:18" ht="13.5" hidden="1" customHeight="1" x14ac:dyDescent="0.15">
      <c r="A57" t="s">
        <v>4</v>
      </c>
      <c r="B57" t="s">
        <v>481</v>
      </c>
      <c r="C57" t="str">
        <f>INDEX(FIPS!$A$1:$E$3236,MATCH($F57,FIPS!$D$1:$D$3236,0),5)</f>
        <v>Randolph County</v>
      </c>
      <c r="D57" t="s">
        <v>5</v>
      </c>
      <c r="E57" s="15" t="s">
        <v>61</v>
      </c>
      <c r="F57" t="s">
        <v>659</v>
      </c>
      <c r="G57" t="s">
        <v>7776</v>
      </c>
      <c r="H57" t="str">
        <f>IFERROR(VLOOKUP($G57,'Team Colors'!$A:$B,2,0),"#c9c9c9")</f>
        <v>#a71930</v>
      </c>
      <c r="I57">
        <f>INDEX('Raw Election Data'!$A$1:$AN$3144,MATCH($C57&amp;" "&amp;$B57,'Raw Election Data'!$C$1:$C$3144,0),MATCH('Joined Data'!I$1,'Raw Election Data'!$A$1:$AN$1,0))</f>
        <v>22696</v>
      </c>
      <c r="J57">
        <f>INDEX('Raw Election Data'!$A$1:$AN$3144,MATCH($C57&amp;" "&amp;$B57,'Raw Election Data'!$C$1:$C$3144,0),MATCH('Joined Data'!J$1,'Raw Election Data'!$A$1:$AN$1,0))</f>
        <v>2290</v>
      </c>
      <c r="K57">
        <f>INDEX('Raw Election Data'!$A$1:$AN$3144,MATCH($C57&amp;" "&amp;$B57,'Raw Election Data'!$C$1:$C$3144,0),MATCH('Joined Data'!K$1,'Raw Election Data'!$A$1:$AN$1,0))</f>
        <v>7697</v>
      </c>
      <c r="L57">
        <f>INDEX('Raw Election Data'!$A$1:$AN$3144,MATCH($C57&amp;" "&amp;$B57,'Raw Election Data'!$C$1:$C$3144,0),MATCH('Joined Data'!L$1,'Raw Election Data'!$A$1:$AN$1,0))</f>
        <v>10130</v>
      </c>
      <c r="M57">
        <f>INDEX('Raw Election Data'!$A$1:$AN$3144,MATCH($C57&amp;" "&amp;$B57,'Raw Election Data'!$C$1:$C$3144,0),MATCH('Joined Data'!M$1,'Raw Election Data'!$A$1:$AN$1,0))</f>
        <v>0.22606120434353405</v>
      </c>
      <c r="N57">
        <f>INDEX('Raw Election Data'!$A$1:$AN$3144,MATCH($C57&amp;" "&amp;$B57,'Raw Election Data'!$C$1:$C$3144,0),MATCH('Joined Data'!N$1,'Raw Election Data'!$A$1:$AN$1,0))</f>
        <v>0.75982230997038502</v>
      </c>
      <c r="O57">
        <f>INDEX('Raw Election Data'!$A$1:$AN$3144,MATCH($C57&amp;" "&amp;$B57,'Raw Election Data'!$C$1:$C$3144,0),MATCH('Joined Data'!O$1,'Raw Election Data'!$A$1:$AN$1,0))</f>
        <v>-5407</v>
      </c>
      <c r="P57">
        <f>INDEX('Raw Election Data'!$A$1:$AN$3144,MATCH($C57&amp;" "&amp;$B57,'Raw Election Data'!$C$1:$C$3144,0),MATCH('Joined Data'!P$1,'Raw Election Data'!$A$1:$AN$1,0))</f>
        <v>5407</v>
      </c>
      <c r="Q57">
        <f>INDEX('Raw Election Data'!$A$1:$AN$3144,MATCH($C57&amp;" "&amp;$B57,'Raw Election Data'!$C$1:$C$3144,0),MATCH('Joined Data'!Q$1,'Raw Election Data'!$A$1:$AN$1,0))</f>
        <v>-0.53376110562685097</v>
      </c>
      <c r="R57">
        <f>INDEX('Raw Election Data'!$A$1:$AN$3144,MATCH($C57&amp;" "&amp;$B57,'Raw Election Data'!$C$1:$C$3144,0),MATCH('Joined Data'!R$1,'Raw Election Data'!$A$1:$AN$1,0))</f>
        <v>0.53376110562685097</v>
      </c>
    </row>
    <row r="58" spans="1:18" ht="13.5" hidden="1" customHeight="1" x14ac:dyDescent="0.15">
      <c r="A58" t="s">
        <v>4</v>
      </c>
      <c r="B58" t="s">
        <v>481</v>
      </c>
      <c r="C58" t="str">
        <f>INDEX(FIPS!$A$1:$E$3236,MATCH($F58,FIPS!$D$1:$D$3236,0),5)</f>
        <v>Russell County</v>
      </c>
      <c r="D58" t="s">
        <v>5</v>
      </c>
      <c r="E58" s="15" t="s">
        <v>62</v>
      </c>
      <c r="F58" t="s">
        <v>661</v>
      </c>
      <c r="G58" t="s">
        <v>7776</v>
      </c>
      <c r="H58" t="str">
        <f>IFERROR(VLOOKUP($G58,'Team Colors'!$A:$B,2,0),"#c9c9c9")</f>
        <v>#a71930</v>
      </c>
      <c r="I58">
        <f>INDEX('Raw Election Data'!$A$1:$AN$3144,MATCH($C58&amp;" "&amp;$B58,'Raw Election Data'!$C$1:$C$3144,0),MATCH('Joined Data'!I$1,'Raw Election Data'!$A$1:$AN$1,0))</f>
        <v>59660</v>
      </c>
      <c r="J58">
        <f>INDEX('Raw Election Data'!$A$1:$AN$3144,MATCH($C58&amp;" "&amp;$B58,'Raw Election Data'!$C$1:$C$3144,0),MATCH('Joined Data'!J$1,'Raw Election Data'!$A$1:$AN$1,0))</f>
        <v>9577</v>
      </c>
      <c r="K58">
        <f>INDEX('Raw Election Data'!$A$1:$AN$3144,MATCH($C58&amp;" "&amp;$B58,'Raw Election Data'!$C$1:$C$3144,0),MATCH('Joined Data'!K$1,'Raw Election Data'!$A$1:$AN$1,0))</f>
        <v>9210</v>
      </c>
      <c r="L58">
        <f>INDEX('Raw Election Data'!$A$1:$AN$3144,MATCH($C58&amp;" "&amp;$B58,'Raw Election Data'!$C$1:$C$3144,0),MATCH('Joined Data'!L$1,'Raw Election Data'!$A$1:$AN$1,0))</f>
        <v>19136</v>
      </c>
      <c r="M58">
        <f>INDEX('Raw Election Data'!$A$1:$AN$3144,MATCH($C58&amp;" "&amp;$B58,'Raw Election Data'!$C$1:$C$3144,0),MATCH('Joined Data'!M$1,'Raw Election Data'!$A$1:$AN$1,0))</f>
        <v>0.50047031772575246</v>
      </c>
      <c r="N58">
        <f>INDEX('Raw Election Data'!$A$1:$AN$3144,MATCH($C58&amp;" "&amp;$B58,'Raw Election Data'!$C$1:$C$3144,0),MATCH('Joined Data'!N$1,'Raw Election Data'!$A$1:$AN$1,0))</f>
        <v>0.48129180602006688</v>
      </c>
      <c r="O58">
        <f>INDEX('Raw Election Data'!$A$1:$AN$3144,MATCH($C58&amp;" "&amp;$B58,'Raw Election Data'!$C$1:$C$3144,0),MATCH('Joined Data'!O$1,'Raw Election Data'!$A$1:$AN$1,0))</f>
        <v>367</v>
      </c>
      <c r="P58">
        <f>INDEX('Raw Election Data'!$A$1:$AN$3144,MATCH($C58&amp;" "&amp;$B58,'Raw Election Data'!$C$1:$C$3144,0),MATCH('Joined Data'!P$1,'Raw Election Data'!$A$1:$AN$1,0))</f>
        <v>-367</v>
      </c>
      <c r="Q58">
        <f>INDEX('Raw Election Data'!$A$1:$AN$3144,MATCH($C58&amp;" "&amp;$B58,'Raw Election Data'!$C$1:$C$3144,0),MATCH('Joined Data'!Q$1,'Raw Election Data'!$A$1:$AN$1,0))</f>
        <v>1.9178511705685575E-2</v>
      </c>
      <c r="R58">
        <f>INDEX('Raw Election Data'!$A$1:$AN$3144,MATCH($C58&amp;" "&amp;$B58,'Raw Election Data'!$C$1:$C$3144,0),MATCH('Joined Data'!R$1,'Raw Election Data'!$A$1:$AN$1,0))</f>
        <v>-1.9178511705685575E-2</v>
      </c>
    </row>
    <row r="59" spans="1:18" ht="13.5" hidden="1" customHeight="1" x14ac:dyDescent="0.15">
      <c r="A59" t="s">
        <v>4</v>
      </c>
      <c r="B59" t="s">
        <v>481</v>
      </c>
      <c r="C59" t="str">
        <f>INDEX(FIPS!$A$1:$E$3236,MATCH($F59,FIPS!$D$1:$D$3236,0),5)</f>
        <v>St. Clair County</v>
      </c>
      <c r="D59" t="s">
        <v>5</v>
      </c>
      <c r="E59" s="15" t="s">
        <v>63</v>
      </c>
      <c r="F59" t="s">
        <v>665</v>
      </c>
      <c r="G59" t="s">
        <v>440</v>
      </c>
      <c r="H59" t="str">
        <f>IFERROR(VLOOKUP($G59,'Team Colors'!$A:$B,2,0),"#c9c9c9")</f>
        <v>#9f8958</v>
      </c>
      <c r="I59">
        <f>INDEX('Raw Election Data'!$A$1:$AN$3144,MATCH($C59&amp;" "&amp;$B59,'Raw Election Data'!$C$1:$C$3144,0),MATCH('Joined Data'!I$1,'Raw Election Data'!$A$1:$AN$1,0))</f>
        <v>87074</v>
      </c>
      <c r="J59">
        <f>INDEX('Raw Election Data'!$A$1:$AN$3144,MATCH($C59&amp;" "&amp;$B59,'Raw Election Data'!$C$1:$C$3144,0),MATCH('Joined Data'!J$1,'Raw Election Data'!$A$1:$AN$1,0))</f>
        <v>5550</v>
      </c>
      <c r="K59">
        <f>INDEX('Raw Election Data'!$A$1:$AN$3144,MATCH($C59&amp;" "&amp;$B59,'Raw Election Data'!$C$1:$C$3144,0),MATCH('Joined Data'!K$1,'Raw Election Data'!$A$1:$AN$1,0))</f>
        <v>31579</v>
      </c>
      <c r="L59">
        <f>INDEX('Raw Election Data'!$A$1:$AN$3144,MATCH($C59&amp;" "&amp;$B59,'Raw Election Data'!$C$1:$C$3144,0),MATCH('Joined Data'!L$1,'Raw Election Data'!$A$1:$AN$1,0))</f>
        <v>37937</v>
      </c>
      <c r="M59">
        <f>INDEX('Raw Election Data'!$A$1:$AN$3144,MATCH($C59&amp;" "&amp;$B59,'Raw Election Data'!$C$1:$C$3144,0),MATCH('Joined Data'!M$1,'Raw Election Data'!$A$1:$AN$1,0))</f>
        <v>0.1462951735772465</v>
      </c>
      <c r="N59">
        <f>INDEX('Raw Election Data'!$A$1:$AN$3144,MATCH($C59&amp;" "&amp;$B59,'Raw Election Data'!$C$1:$C$3144,0),MATCH('Joined Data'!N$1,'Raw Election Data'!$A$1:$AN$1,0))</f>
        <v>0.83240635790916517</v>
      </c>
      <c r="O59">
        <f>INDEX('Raw Election Data'!$A$1:$AN$3144,MATCH($C59&amp;" "&amp;$B59,'Raw Election Data'!$C$1:$C$3144,0),MATCH('Joined Data'!O$1,'Raw Election Data'!$A$1:$AN$1,0))</f>
        <v>-26029</v>
      </c>
      <c r="P59">
        <f>INDEX('Raw Election Data'!$A$1:$AN$3144,MATCH($C59&amp;" "&amp;$B59,'Raw Election Data'!$C$1:$C$3144,0),MATCH('Joined Data'!P$1,'Raw Election Data'!$A$1:$AN$1,0))</f>
        <v>26029</v>
      </c>
      <c r="Q59">
        <f>INDEX('Raw Election Data'!$A$1:$AN$3144,MATCH($C59&amp;" "&amp;$B59,'Raw Election Data'!$C$1:$C$3144,0),MATCH('Joined Data'!Q$1,'Raw Election Data'!$A$1:$AN$1,0))</f>
        <v>-0.68611118433191864</v>
      </c>
      <c r="R59">
        <f>INDEX('Raw Election Data'!$A$1:$AN$3144,MATCH($C59&amp;" "&amp;$B59,'Raw Election Data'!$C$1:$C$3144,0),MATCH('Joined Data'!R$1,'Raw Election Data'!$A$1:$AN$1,0))</f>
        <v>0.68611118433191864</v>
      </c>
    </row>
    <row r="60" spans="1:18" ht="13.5" hidden="1" customHeight="1" x14ac:dyDescent="0.15">
      <c r="A60" t="s">
        <v>4</v>
      </c>
      <c r="B60" t="s">
        <v>481</v>
      </c>
      <c r="C60" t="str">
        <f>INDEX(FIPS!$A$1:$E$3236,MATCH($F60,FIPS!$D$1:$D$3236,0),5)</f>
        <v>Shelby County</v>
      </c>
      <c r="D60" t="s">
        <v>5</v>
      </c>
      <c r="E60" s="15" t="s">
        <v>64</v>
      </c>
      <c r="F60" t="s">
        <v>667</v>
      </c>
      <c r="G60" t="s">
        <v>440</v>
      </c>
      <c r="H60" t="str">
        <f>IFERROR(VLOOKUP($G60,'Team Colors'!$A:$B,2,0),"#c9c9c9")</f>
        <v>#9f8958</v>
      </c>
      <c r="I60">
        <f>INDEX('Raw Election Data'!$A$1:$AN$3144,MATCH($C60&amp;" "&amp;$B60,'Raw Election Data'!$C$1:$C$3144,0),MATCH('Joined Data'!I$1,'Raw Election Data'!$A$1:$AN$1,0))</f>
        <v>208713</v>
      </c>
      <c r="J60">
        <f>INDEX('Raw Election Data'!$A$1:$AN$3144,MATCH($C60&amp;" "&amp;$B60,'Raw Election Data'!$C$1:$C$3144,0),MATCH('Joined Data'!J$1,'Raw Election Data'!$A$1:$AN$1,0))</f>
        <v>22927</v>
      </c>
      <c r="K60">
        <f>INDEX('Raw Election Data'!$A$1:$AN$3144,MATCH($C60&amp;" "&amp;$B60,'Raw Election Data'!$C$1:$C$3144,0),MATCH('Joined Data'!K$1,'Raw Election Data'!$A$1:$AN$1,0))</f>
        <v>72846</v>
      </c>
      <c r="L60">
        <f>INDEX('Raw Election Data'!$A$1:$AN$3144,MATCH($C60&amp;" "&amp;$B60,'Raw Election Data'!$C$1:$C$3144,0),MATCH('Joined Data'!L$1,'Raw Election Data'!$A$1:$AN$1,0))</f>
        <v>99208</v>
      </c>
      <c r="M60">
        <f>INDEX('Raw Election Data'!$A$1:$AN$3144,MATCH($C60&amp;" "&amp;$B60,'Raw Election Data'!$C$1:$C$3144,0),MATCH('Joined Data'!M$1,'Raw Election Data'!$A$1:$AN$1,0))</f>
        <v>0.23110031449076687</v>
      </c>
      <c r="N60">
        <f>INDEX('Raw Election Data'!$A$1:$AN$3144,MATCH($C60&amp;" "&amp;$B60,'Raw Election Data'!$C$1:$C$3144,0),MATCH('Joined Data'!N$1,'Raw Election Data'!$A$1:$AN$1,0))</f>
        <v>0.73427546165631807</v>
      </c>
      <c r="O60">
        <f>INDEX('Raw Election Data'!$A$1:$AN$3144,MATCH($C60&amp;" "&amp;$B60,'Raw Election Data'!$C$1:$C$3144,0),MATCH('Joined Data'!O$1,'Raw Election Data'!$A$1:$AN$1,0))</f>
        <v>-49919</v>
      </c>
      <c r="P60">
        <f>INDEX('Raw Election Data'!$A$1:$AN$3144,MATCH($C60&amp;" "&amp;$B60,'Raw Election Data'!$C$1:$C$3144,0),MATCH('Joined Data'!P$1,'Raw Election Data'!$A$1:$AN$1,0))</f>
        <v>49919</v>
      </c>
      <c r="Q60">
        <f>INDEX('Raw Election Data'!$A$1:$AN$3144,MATCH($C60&amp;" "&amp;$B60,'Raw Election Data'!$C$1:$C$3144,0),MATCH('Joined Data'!Q$1,'Raw Election Data'!$A$1:$AN$1,0))</f>
        <v>-0.50317514716555123</v>
      </c>
      <c r="R60">
        <f>INDEX('Raw Election Data'!$A$1:$AN$3144,MATCH($C60&amp;" "&amp;$B60,'Raw Election Data'!$C$1:$C$3144,0),MATCH('Joined Data'!R$1,'Raw Election Data'!$A$1:$AN$1,0))</f>
        <v>0.50317514716555123</v>
      </c>
    </row>
    <row r="61" spans="1:18" ht="13.5" hidden="1" customHeight="1" x14ac:dyDescent="0.15">
      <c r="A61" t="s">
        <v>4</v>
      </c>
      <c r="B61" t="s">
        <v>481</v>
      </c>
      <c r="C61" t="str">
        <f>INDEX(FIPS!$A$1:$E$3236,MATCH($F61,FIPS!$D$1:$D$3236,0),5)</f>
        <v>Sumter County</v>
      </c>
      <c r="D61" t="s">
        <v>5</v>
      </c>
      <c r="E61" s="15" t="s">
        <v>65</v>
      </c>
      <c r="F61" t="s">
        <v>669</v>
      </c>
      <c r="G61" t="s">
        <v>440</v>
      </c>
      <c r="H61" t="str">
        <f>IFERROR(VLOOKUP($G61,'Team Colors'!$A:$B,2,0),"#c9c9c9")</f>
        <v>#9f8958</v>
      </c>
      <c r="I61">
        <f>INDEX('Raw Election Data'!$A$1:$AN$3144,MATCH($C61&amp;" "&amp;$B61,'Raw Election Data'!$C$1:$C$3144,0),MATCH('Joined Data'!I$1,'Raw Election Data'!$A$1:$AN$1,0))</f>
        <v>13103</v>
      </c>
      <c r="J61">
        <f>INDEX('Raw Election Data'!$A$1:$AN$3144,MATCH($C61&amp;" "&amp;$B61,'Raw Election Data'!$C$1:$C$3144,0),MATCH('Joined Data'!J$1,'Raw Election Data'!$A$1:$AN$1,0))</f>
        <v>4739</v>
      </c>
      <c r="K61">
        <f>INDEX('Raw Election Data'!$A$1:$AN$3144,MATCH($C61&amp;" "&amp;$B61,'Raw Election Data'!$C$1:$C$3144,0),MATCH('Joined Data'!K$1,'Raw Election Data'!$A$1:$AN$1,0))</f>
        <v>1581</v>
      </c>
      <c r="L61">
        <f>INDEX('Raw Election Data'!$A$1:$AN$3144,MATCH($C61&amp;" "&amp;$B61,'Raw Election Data'!$C$1:$C$3144,0),MATCH('Joined Data'!L$1,'Raw Election Data'!$A$1:$AN$1,0))</f>
        <v>6391</v>
      </c>
      <c r="M61">
        <f>INDEX('Raw Election Data'!$A$1:$AN$3144,MATCH($C61&amp;" "&amp;$B61,'Raw Election Data'!$C$1:$C$3144,0),MATCH('Joined Data'!M$1,'Raw Election Data'!$A$1:$AN$1,0))</f>
        <v>0.74151150054764514</v>
      </c>
      <c r="N61">
        <f>INDEX('Raw Election Data'!$A$1:$AN$3144,MATCH($C61&amp;" "&amp;$B61,'Raw Election Data'!$C$1:$C$3144,0),MATCH('Joined Data'!N$1,'Raw Election Data'!$A$1:$AN$1,0))</f>
        <v>0.24737912689719918</v>
      </c>
      <c r="O61">
        <f>INDEX('Raw Election Data'!$A$1:$AN$3144,MATCH($C61&amp;" "&amp;$B61,'Raw Election Data'!$C$1:$C$3144,0),MATCH('Joined Data'!O$1,'Raw Election Data'!$A$1:$AN$1,0))</f>
        <v>3158</v>
      </c>
      <c r="P61">
        <f>INDEX('Raw Election Data'!$A$1:$AN$3144,MATCH($C61&amp;" "&amp;$B61,'Raw Election Data'!$C$1:$C$3144,0),MATCH('Joined Data'!P$1,'Raw Election Data'!$A$1:$AN$1,0))</f>
        <v>-3158</v>
      </c>
      <c r="Q61">
        <f>INDEX('Raw Election Data'!$A$1:$AN$3144,MATCH($C61&amp;" "&amp;$B61,'Raw Election Data'!$C$1:$C$3144,0),MATCH('Joined Data'!Q$1,'Raw Election Data'!$A$1:$AN$1,0))</f>
        <v>0.49413237365044593</v>
      </c>
      <c r="R61">
        <f>INDEX('Raw Election Data'!$A$1:$AN$3144,MATCH($C61&amp;" "&amp;$B61,'Raw Election Data'!$C$1:$C$3144,0),MATCH('Joined Data'!R$1,'Raw Election Data'!$A$1:$AN$1,0))</f>
        <v>-0.49413237365044593</v>
      </c>
    </row>
    <row r="62" spans="1:18" ht="13.5" hidden="1" customHeight="1" x14ac:dyDescent="0.15">
      <c r="A62" t="s">
        <v>4</v>
      </c>
      <c r="B62" t="s">
        <v>481</v>
      </c>
      <c r="C62" t="str">
        <f>INDEX(FIPS!$A$1:$E$3236,MATCH($F62,FIPS!$D$1:$D$3236,0),5)</f>
        <v>Talladega County</v>
      </c>
      <c r="D62" t="s">
        <v>5</v>
      </c>
      <c r="E62" s="15" t="s">
        <v>66</v>
      </c>
      <c r="F62" t="s">
        <v>671</v>
      </c>
      <c r="G62" t="s">
        <v>440</v>
      </c>
      <c r="H62" t="str">
        <f>IFERROR(VLOOKUP($G62,'Team Colors'!$A:$B,2,0),"#c9c9c9")</f>
        <v>#9f8958</v>
      </c>
      <c r="I62">
        <f>INDEX('Raw Election Data'!$A$1:$AN$3144,MATCH($C62&amp;" "&amp;$B62,'Raw Election Data'!$C$1:$C$3144,0),MATCH('Joined Data'!I$1,'Raw Election Data'!$A$1:$AN$1,0))</f>
        <v>80862</v>
      </c>
      <c r="J62">
        <f>INDEX('Raw Election Data'!$A$1:$AN$3144,MATCH($C62&amp;" "&amp;$B62,'Raw Election Data'!$C$1:$C$3144,0),MATCH('Joined Data'!J$1,'Raw Election Data'!$A$1:$AN$1,0))</f>
        <v>12108</v>
      </c>
      <c r="K62">
        <f>INDEX('Raw Election Data'!$A$1:$AN$3144,MATCH($C62&amp;" "&amp;$B62,'Raw Election Data'!$C$1:$C$3144,0),MATCH('Joined Data'!K$1,'Raw Election Data'!$A$1:$AN$1,0))</f>
        <v>20596</v>
      </c>
      <c r="L62">
        <f>INDEX('Raw Election Data'!$A$1:$AN$3144,MATCH($C62&amp;" "&amp;$B62,'Raw Election Data'!$C$1:$C$3144,0),MATCH('Joined Data'!L$1,'Raw Election Data'!$A$1:$AN$1,0))</f>
        <v>33218</v>
      </c>
      <c r="M62">
        <f>INDEX('Raw Election Data'!$A$1:$AN$3144,MATCH($C62&amp;" "&amp;$B62,'Raw Election Data'!$C$1:$C$3144,0),MATCH('Joined Data'!M$1,'Raw Election Data'!$A$1:$AN$1,0))</f>
        <v>0.36450117406225541</v>
      </c>
      <c r="N62">
        <f>INDEX('Raw Election Data'!$A$1:$AN$3144,MATCH($C62&amp;" "&amp;$B62,'Raw Election Data'!$C$1:$C$3144,0),MATCH('Joined Data'!N$1,'Raw Election Data'!$A$1:$AN$1,0))</f>
        <v>0.62002528749473174</v>
      </c>
      <c r="O62">
        <f>INDEX('Raw Election Data'!$A$1:$AN$3144,MATCH($C62&amp;" "&amp;$B62,'Raw Election Data'!$C$1:$C$3144,0),MATCH('Joined Data'!O$1,'Raw Election Data'!$A$1:$AN$1,0))</f>
        <v>-8488</v>
      </c>
      <c r="P62">
        <f>INDEX('Raw Election Data'!$A$1:$AN$3144,MATCH($C62&amp;" "&amp;$B62,'Raw Election Data'!$C$1:$C$3144,0),MATCH('Joined Data'!P$1,'Raw Election Data'!$A$1:$AN$1,0))</f>
        <v>8488</v>
      </c>
      <c r="Q62">
        <f>INDEX('Raw Election Data'!$A$1:$AN$3144,MATCH($C62&amp;" "&amp;$B62,'Raw Election Data'!$C$1:$C$3144,0),MATCH('Joined Data'!Q$1,'Raw Election Data'!$A$1:$AN$1,0))</f>
        <v>-0.25552411343247633</v>
      </c>
      <c r="R62">
        <f>INDEX('Raw Election Data'!$A$1:$AN$3144,MATCH($C62&amp;" "&amp;$B62,'Raw Election Data'!$C$1:$C$3144,0),MATCH('Joined Data'!R$1,'Raw Election Data'!$A$1:$AN$1,0))</f>
        <v>0.25552411343247633</v>
      </c>
    </row>
    <row r="63" spans="1:18" ht="13.5" hidden="1" customHeight="1" x14ac:dyDescent="0.15">
      <c r="A63" t="s">
        <v>4</v>
      </c>
      <c r="B63" t="s">
        <v>481</v>
      </c>
      <c r="C63" t="str">
        <f>INDEX(FIPS!$A$1:$E$3236,MATCH($F63,FIPS!$D$1:$D$3236,0),5)</f>
        <v>Tallapoosa County</v>
      </c>
      <c r="D63" t="s">
        <v>5</v>
      </c>
      <c r="E63" s="15" t="s">
        <v>67</v>
      </c>
      <c r="F63" t="s">
        <v>673</v>
      </c>
      <c r="G63" t="s">
        <v>440</v>
      </c>
      <c r="H63" t="str">
        <f>IFERROR(VLOOKUP($G63,'Team Colors'!$A:$B,2,0),"#c9c9c9")</f>
        <v>#9f8958</v>
      </c>
      <c r="I63">
        <f>INDEX('Raw Election Data'!$A$1:$AN$3144,MATCH($C63&amp;" "&amp;$B63,'Raw Election Data'!$C$1:$C$3144,0),MATCH('Joined Data'!I$1,'Raw Election Data'!$A$1:$AN$1,0))</f>
        <v>40844</v>
      </c>
      <c r="J63">
        <f>INDEX('Raw Election Data'!$A$1:$AN$3144,MATCH($C63&amp;" "&amp;$B63,'Raw Election Data'!$C$1:$C$3144,0),MATCH('Joined Data'!J$1,'Raw Election Data'!$A$1:$AN$1,0))</f>
        <v>5271</v>
      </c>
      <c r="K63">
        <f>INDEX('Raw Election Data'!$A$1:$AN$3144,MATCH($C63&amp;" "&amp;$B63,'Raw Election Data'!$C$1:$C$3144,0),MATCH('Joined Data'!K$1,'Raw Election Data'!$A$1:$AN$1,0))</f>
        <v>12967</v>
      </c>
      <c r="L63">
        <f>INDEX('Raw Election Data'!$A$1:$AN$3144,MATCH($C63&amp;" "&amp;$B63,'Raw Election Data'!$C$1:$C$3144,0),MATCH('Joined Data'!L$1,'Raw Election Data'!$A$1:$AN$1,0))</f>
        <v>18504</v>
      </c>
      <c r="M63">
        <f>INDEX('Raw Election Data'!$A$1:$AN$3144,MATCH($C63&amp;" "&amp;$B63,'Raw Election Data'!$C$1:$C$3144,0),MATCH('Joined Data'!M$1,'Raw Election Data'!$A$1:$AN$1,0))</f>
        <v>0.28485732814526588</v>
      </c>
      <c r="N63">
        <f>INDEX('Raw Election Data'!$A$1:$AN$3144,MATCH($C63&amp;" "&amp;$B63,'Raw Election Data'!$C$1:$C$3144,0),MATCH('Joined Data'!N$1,'Raw Election Data'!$A$1:$AN$1,0))</f>
        <v>0.70076740164288798</v>
      </c>
      <c r="O63">
        <f>INDEX('Raw Election Data'!$A$1:$AN$3144,MATCH($C63&amp;" "&amp;$B63,'Raw Election Data'!$C$1:$C$3144,0),MATCH('Joined Data'!O$1,'Raw Election Data'!$A$1:$AN$1,0))</f>
        <v>-7696</v>
      </c>
      <c r="P63">
        <f>INDEX('Raw Election Data'!$A$1:$AN$3144,MATCH($C63&amp;" "&amp;$B63,'Raw Election Data'!$C$1:$C$3144,0),MATCH('Joined Data'!P$1,'Raw Election Data'!$A$1:$AN$1,0))</f>
        <v>7696</v>
      </c>
      <c r="Q63">
        <f>INDEX('Raw Election Data'!$A$1:$AN$3144,MATCH($C63&amp;" "&amp;$B63,'Raw Election Data'!$C$1:$C$3144,0),MATCH('Joined Data'!Q$1,'Raw Election Data'!$A$1:$AN$1,0))</f>
        <v>-0.4159100734976221</v>
      </c>
      <c r="R63">
        <f>INDEX('Raw Election Data'!$A$1:$AN$3144,MATCH($C63&amp;" "&amp;$B63,'Raw Election Data'!$C$1:$C$3144,0),MATCH('Joined Data'!R$1,'Raw Election Data'!$A$1:$AN$1,0))</f>
        <v>0.4159100734976221</v>
      </c>
    </row>
    <row r="64" spans="1:18" ht="13.5" hidden="1" customHeight="1" x14ac:dyDescent="0.15">
      <c r="A64" t="s">
        <v>4</v>
      </c>
      <c r="B64" t="s">
        <v>481</v>
      </c>
      <c r="C64" t="str">
        <f>INDEX(FIPS!$A$1:$E$3236,MATCH($F64,FIPS!$D$1:$D$3236,0),5)</f>
        <v>Tuscaloosa County</v>
      </c>
      <c r="D64" t="s">
        <v>5</v>
      </c>
      <c r="E64" s="15" t="s">
        <v>68</v>
      </c>
      <c r="F64" t="s">
        <v>677</v>
      </c>
      <c r="G64" t="s">
        <v>440</v>
      </c>
      <c r="H64" t="str">
        <f>IFERROR(VLOOKUP($G64,'Team Colors'!$A:$B,2,0),"#c9c9c9")</f>
        <v>#9f8958</v>
      </c>
      <c r="I64">
        <f>INDEX('Raw Election Data'!$A$1:$AN$3144,MATCH($C64&amp;" "&amp;$B64,'Raw Election Data'!$C$1:$C$3144,0),MATCH('Joined Data'!I$1,'Raw Election Data'!$A$1:$AN$1,0))</f>
        <v>203976</v>
      </c>
      <c r="J64">
        <f>INDEX('Raw Election Data'!$A$1:$AN$3144,MATCH($C64&amp;" "&amp;$B64,'Raw Election Data'!$C$1:$C$3144,0),MATCH('Joined Data'!J$1,'Raw Election Data'!$A$1:$AN$1,0))</f>
        <v>31746</v>
      </c>
      <c r="K64">
        <f>INDEX('Raw Election Data'!$A$1:$AN$3144,MATCH($C64&amp;" "&amp;$B64,'Raw Election Data'!$C$1:$C$3144,0),MATCH('Joined Data'!K$1,'Raw Election Data'!$A$1:$AN$1,0))</f>
        <v>47701</v>
      </c>
      <c r="L64">
        <f>INDEX('Raw Election Data'!$A$1:$AN$3144,MATCH($C64&amp;" "&amp;$B64,'Raw Election Data'!$C$1:$C$3144,0),MATCH('Joined Data'!L$1,'Raw Election Data'!$A$1:$AN$1,0))</f>
        <v>81708</v>
      </c>
      <c r="M64">
        <f>INDEX('Raw Election Data'!$A$1:$AN$3144,MATCH($C64&amp;" "&amp;$B64,'Raw Election Data'!$C$1:$C$3144,0),MATCH('Joined Data'!M$1,'Raw Election Data'!$A$1:$AN$1,0))</f>
        <v>0.38852988691437801</v>
      </c>
      <c r="N64">
        <f>INDEX('Raw Election Data'!$A$1:$AN$3144,MATCH($C64&amp;" "&amp;$B64,'Raw Election Data'!$C$1:$C$3144,0),MATCH('Joined Data'!N$1,'Raw Election Data'!$A$1:$AN$1,0))</f>
        <v>0.58379840407304062</v>
      </c>
      <c r="O64">
        <f>INDEX('Raw Election Data'!$A$1:$AN$3144,MATCH($C64&amp;" "&amp;$B64,'Raw Election Data'!$C$1:$C$3144,0),MATCH('Joined Data'!O$1,'Raw Election Data'!$A$1:$AN$1,0))</f>
        <v>-15955</v>
      </c>
      <c r="P64">
        <f>INDEX('Raw Election Data'!$A$1:$AN$3144,MATCH($C64&amp;" "&amp;$B64,'Raw Election Data'!$C$1:$C$3144,0),MATCH('Joined Data'!P$1,'Raw Election Data'!$A$1:$AN$1,0))</f>
        <v>15955</v>
      </c>
      <c r="Q64">
        <f>INDEX('Raw Election Data'!$A$1:$AN$3144,MATCH($C64&amp;" "&amp;$B64,'Raw Election Data'!$C$1:$C$3144,0),MATCH('Joined Data'!Q$1,'Raw Election Data'!$A$1:$AN$1,0))</f>
        <v>-0.19526851715866261</v>
      </c>
      <c r="R64">
        <f>INDEX('Raw Election Data'!$A$1:$AN$3144,MATCH($C64&amp;" "&amp;$B64,'Raw Election Data'!$C$1:$C$3144,0),MATCH('Joined Data'!R$1,'Raw Election Data'!$A$1:$AN$1,0))</f>
        <v>0.19526851715866261</v>
      </c>
    </row>
    <row r="65" spans="1:18" ht="13.5" hidden="1" customHeight="1" x14ac:dyDescent="0.15">
      <c r="A65" t="s">
        <v>4</v>
      </c>
      <c r="B65" t="s">
        <v>481</v>
      </c>
      <c r="C65" t="str">
        <f>INDEX(FIPS!$A$1:$E$3236,MATCH($F65,FIPS!$D$1:$D$3236,0),5)</f>
        <v>Walker County</v>
      </c>
      <c r="D65" t="s">
        <v>5</v>
      </c>
      <c r="E65" s="15" t="s">
        <v>69</v>
      </c>
      <c r="F65" t="s">
        <v>679</v>
      </c>
      <c r="G65" t="s">
        <v>440</v>
      </c>
      <c r="H65" t="str">
        <f>IFERROR(VLOOKUP($G65,'Team Colors'!$A:$B,2,0),"#c9c9c9")</f>
        <v>#9f8958</v>
      </c>
      <c r="I65">
        <f>INDEX('Raw Election Data'!$A$1:$AN$3144,MATCH($C65&amp;" "&amp;$B65,'Raw Election Data'!$C$1:$C$3144,0),MATCH('Joined Data'!I$1,'Raw Election Data'!$A$1:$AN$1,0))</f>
        <v>65294</v>
      </c>
      <c r="J65">
        <f>INDEX('Raw Election Data'!$A$1:$AN$3144,MATCH($C65&amp;" "&amp;$B65,'Raw Election Data'!$C$1:$C$3144,0),MATCH('Joined Data'!J$1,'Raw Election Data'!$A$1:$AN$1,0))</f>
        <v>4486</v>
      </c>
      <c r="K65">
        <f>INDEX('Raw Election Data'!$A$1:$AN$3144,MATCH($C65&amp;" "&amp;$B65,'Raw Election Data'!$C$1:$C$3144,0),MATCH('Joined Data'!K$1,'Raw Election Data'!$A$1:$AN$1,0))</f>
        <v>24208</v>
      </c>
      <c r="L65">
        <f>INDEX('Raw Election Data'!$A$1:$AN$3144,MATCH($C65&amp;" "&amp;$B65,'Raw Election Data'!$C$1:$C$3144,0),MATCH('Joined Data'!L$1,'Raw Election Data'!$A$1:$AN$1,0))</f>
        <v>29243</v>
      </c>
      <c r="M65">
        <f>INDEX('Raw Election Data'!$A$1:$AN$3144,MATCH($C65&amp;" "&amp;$B65,'Raw Election Data'!$C$1:$C$3144,0),MATCH('Joined Data'!M$1,'Raw Election Data'!$A$1:$AN$1,0))</f>
        <v>0.15340423349177582</v>
      </c>
      <c r="N65">
        <f>INDEX('Raw Election Data'!$A$1:$AN$3144,MATCH($C65&amp;" "&amp;$B65,'Raw Election Data'!$C$1:$C$3144,0),MATCH('Joined Data'!N$1,'Raw Election Data'!$A$1:$AN$1,0))</f>
        <v>0.8278220428820573</v>
      </c>
      <c r="O65">
        <f>INDEX('Raw Election Data'!$A$1:$AN$3144,MATCH($C65&amp;" "&amp;$B65,'Raw Election Data'!$C$1:$C$3144,0),MATCH('Joined Data'!O$1,'Raw Election Data'!$A$1:$AN$1,0))</f>
        <v>-19722</v>
      </c>
      <c r="P65">
        <f>INDEX('Raw Election Data'!$A$1:$AN$3144,MATCH($C65&amp;" "&amp;$B65,'Raw Election Data'!$C$1:$C$3144,0),MATCH('Joined Data'!P$1,'Raw Election Data'!$A$1:$AN$1,0))</f>
        <v>19722</v>
      </c>
      <c r="Q65">
        <f>INDEX('Raw Election Data'!$A$1:$AN$3144,MATCH($C65&amp;" "&amp;$B65,'Raw Election Data'!$C$1:$C$3144,0),MATCH('Joined Data'!Q$1,'Raw Election Data'!$A$1:$AN$1,0))</f>
        <v>-0.67441780939028151</v>
      </c>
      <c r="R65">
        <f>INDEX('Raw Election Data'!$A$1:$AN$3144,MATCH($C65&amp;" "&amp;$B65,'Raw Election Data'!$C$1:$C$3144,0),MATCH('Joined Data'!R$1,'Raw Election Data'!$A$1:$AN$1,0))</f>
        <v>0.67441780939028151</v>
      </c>
    </row>
    <row r="66" spans="1:18" ht="13.5" hidden="1" customHeight="1" x14ac:dyDescent="0.15">
      <c r="A66" t="s">
        <v>4</v>
      </c>
      <c r="B66" t="s">
        <v>481</v>
      </c>
      <c r="C66" t="str">
        <f>INDEX(FIPS!$A$1:$E$3236,MATCH($F66,FIPS!$D$1:$D$3236,0),5)</f>
        <v>Washington County</v>
      </c>
      <c r="D66" t="s">
        <v>5</v>
      </c>
      <c r="E66" s="15" t="s">
        <v>71</v>
      </c>
      <c r="F66" t="s">
        <v>681</v>
      </c>
      <c r="G66" t="s">
        <v>440</v>
      </c>
      <c r="H66" t="str">
        <f>IFERROR(VLOOKUP($G66,'Team Colors'!$A:$B,2,0),"#c9c9c9")</f>
        <v>#9f8958</v>
      </c>
      <c r="I66">
        <f>INDEX('Raw Election Data'!$A$1:$AN$3144,MATCH($C66&amp;" "&amp;$B66,'Raw Election Data'!$C$1:$C$3144,0),MATCH('Joined Data'!I$1,'Raw Election Data'!$A$1:$AN$1,0))</f>
        <v>16804</v>
      </c>
      <c r="J66">
        <f>INDEX('Raw Election Data'!$A$1:$AN$3144,MATCH($C66&amp;" "&amp;$B66,'Raw Election Data'!$C$1:$C$3144,0),MATCH('Joined Data'!J$1,'Raw Election Data'!$A$1:$AN$1,0))</f>
        <v>2366</v>
      </c>
      <c r="K66">
        <f>INDEX('Raw Election Data'!$A$1:$AN$3144,MATCH($C66&amp;" "&amp;$B66,'Raw Election Data'!$C$1:$C$3144,0),MATCH('Joined Data'!K$1,'Raw Election Data'!$A$1:$AN$1,0))</f>
        <v>6031</v>
      </c>
      <c r="L66">
        <f>INDEX('Raw Election Data'!$A$1:$AN$3144,MATCH($C66&amp;" "&amp;$B66,'Raw Election Data'!$C$1:$C$3144,0),MATCH('Joined Data'!L$1,'Raw Election Data'!$A$1:$AN$1,0))</f>
        <v>8492</v>
      </c>
      <c r="M66">
        <f>INDEX('Raw Election Data'!$A$1:$AN$3144,MATCH($C66&amp;" "&amp;$B66,'Raw Election Data'!$C$1:$C$3144,0),MATCH('Joined Data'!M$1,'Raw Election Data'!$A$1:$AN$1,0))</f>
        <v>0.2786151672162035</v>
      </c>
      <c r="N66">
        <f>INDEX('Raw Election Data'!$A$1:$AN$3144,MATCH($C66&amp;" "&amp;$B66,'Raw Election Data'!$C$1:$C$3144,0),MATCH('Joined Data'!N$1,'Raw Election Data'!$A$1:$AN$1,0))</f>
        <v>0.7101978332548281</v>
      </c>
      <c r="O66">
        <f>INDEX('Raw Election Data'!$A$1:$AN$3144,MATCH($C66&amp;" "&amp;$B66,'Raw Election Data'!$C$1:$C$3144,0),MATCH('Joined Data'!O$1,'Raw Election Data'!$A$1:$AN$1,0))</f>
        <v>-3665</v>
      </c>
      <c r="P66">
        <f>INDEX('Raw Election Data'!$A$1:$AN$3144,MATCH($C66&amp;" "&amp;$B66,'Raw Election Data'!$C$1:$C$3144,0),MATCH('Joined Data'!P$1,'Raw Election Data'!$A$1:$AN$1,0))</f>
        <v>3665</v>
      </c>
      <c r="Q66">
        <f>INDEX('Raw Election Data'!$A$1:$AN$3144,MATCH($C66&amp;" "&amp;$B66,'Raw Election Data'!$C$1:$C$3144,0),MATCH('Joined Data'!Q$1,'Raw Election Data'!$A$1:$AN$1,0))</f>
        <v>-0.43158266603862461</v>
      </c>
      <c r="R66">
        <f>INDEX('Raw Election Data'!$A$1:$AN$3144,MATCH($C66&amp;" "&amp;$B66,'Raw Election Data'!$C$1:$C$3144,0),MATCH('Joined Data'!R$1,'Raw Election Data'!$A$1:$AN$1,0))</f>
        <v>0.43158266603862461</v>
      </c>
    </row>
    <row r="67" spans="1:18" ht="13.5" hidden="1" customHeight="1" x14ac:dyDescent="0.15">
      <c r="A67" t="s">
        <v>4</v>
      </c>
      <c r="B67" t="s">
        <v>481</v>
      </c>
      <c r="C67" t="str">
        <f>INDEX(FIPS!$A$1:$E$3236,MATCH($F67,FIPS!$D$1:$D$3236,0),5)</f>
        <v>Wilcox County</v>
      </c>
      <c r="D67" t="s">
        <v>5</v>
      </c>
      <c r="E67" s="15" t="s">
        <v>72</v>
      </c>
      <c r="F67" t="s">
        <v>683</v>
      </c>
      <c r="G67" t="s">
        <v>440</v>
      </c>
      <c r="H67" t="str">
        <f>IFERROR(VLOOKUP($G67,'Team Colors'!$A:$B,2,0),"#c9c9c9")</f>
        <v>#9f8958</v>
      </c>
      <c r="I67">
        <f>INDEX('Raw Election Data'!$A$1:$AN$3144,MATCH($C67&amp;" "&amp;$B67,'Raw Election Data'!$C$1:$C$3144,0),MATCH('Joined Data'!I$1,'Raw Election Data'!$A$1:$AN$1,0))</f>
        <v>11059</v>
      </c>
      <c r="J67">
        <f>INDEX('Raw Election Data'!$A$1:$AN$3144,MATCH($C67&amp;" "&amp;$B67,'Raw Election Data'!$C$1:$C$3144,0),MATCH('Joined Data'!J$1,'Raw Election Data'!$A$1:$AN$1,0))</f>
        <v>4329</v>
      </c>
      <c r="K67">
        <f>INDEX('Raw Election Data'!$A$1:$AN$3144,MATCH($C67&amp;" "&amp;$B67,'Raw Election Data'!$C$1:$C$3144,0),MATCH('Joined Data'!K$1,'Raw Election Data'!$A$1:$AN$1,0))</f>
        <v>1737</v>
      </c>
      <c r="L67">
        <f>INDEX('Raw Election Data'!$A$1:$AN$3144,MATCH($C67&amp;" "&amp;$B67,'Raw Election Data'!$C$1:$C$3144,0),MATCH('Joined Data'!L$1,'Raw Election Data'!$A$1:$AN$1,0))</f>
        <v>6095</v>
      </c>
      <c r="M67">
        <f>INDEX('Raw Election Data'!$A$1:$AN$3144,MATCH($C67&amp;" "&amp;$B67,'Raw Election Data'!$C$1:$C$3144,0),MATCH('Joined Data'!M$1,'Raw Election Data'!$A$1:$AN$1,0))</f>
        <v>0.7102543068088597</v>
      </c>
      <c r="N67">
        <f>INDEX('Raw Election Data'!$A$1:$AN$3144,MATCH($C67&amp;" "&amp;$B67,'Raw Election Data'!$C$1:$C$3144,0),MATCH('Joined Data'!N$1,'Raw Election Data'!$A$1:$AN$1,0))</f>
        <v>0.28498769483182934</v>
      </c>
      <c r="O67">
        <f>INDEX('Raw Election Data'!$A$1:$AN$3144,MATCH($C67&amp;" "&amp;$B67,'Raw Election Data'!$C$1:$C$3144,0),MATCH('Joined Data'!O$1,'Raw Election Data'!$A$1:$AN$1,0))</f>
        <v>2592</v>
      </c>
      <c r="P67">
        <f>INDEX('Raw Election Data'!$A$1:$AN$3144,MATCH($C67&amp;" "&amp;$B67,'Raw Election Data'!$C$1:$C$3144,0),MATCH('Joined Data'!P$1,'Raw Election Data'!$A$1:$AN$1,0))</f>
        <v>-2592</v>
      </c>
      <c r="Q67">
        <f>INDEX('Raw Election Data'!$A$1:$AN$3144,MATCH($C67&amp;" "&amp;$B67,'Raw Election Data'!$C$1:$C$3144,0),MATCH('Joined Data'!Q$1,'Raw Election Data'!$A$1:$AN$1,0))</f>
        <v>0.42526661197703036</v>
      </c>
      <c r="R67">
        <f>INDEX('Raw Election Data'!$A$1:$AN$3144,MATCH($C67&amp;" "&amp;$B67,'Raw Election Data'!$C$1:$C$3144,0),MATCH('Joined Data'!R$1,'Raw Election Data'!$A$1:$AN$1,0))</f>
        <v>-0.42526661197703036</v>
      </c>
    </row>
    <row r="68" spans="1:18" ht="13.5" hidden="1" customHeight="1" x14ac:dyDescent="0.15">
      <c r="A68" t="s">
        <v>4</v>
      </c>
      <c r="B68" t="s">
        <v>481</v>
      </c>
      <c r="C68" t="str">
        <f>INDEX(FIPS!$A$1:$E$3236,MATCH($F68,FIPS!$D$1:$D$3236,0),5)</f>
        <v>Winston County</v>
      </c>
      <c r="D68" t="s">
        <v>5</v>
      </c>
      <c r="E68" s="15" t="s">
        <v>73</v>
      </c>
      <c r="F68" t="s">
        <v>685</v>
      </c>
      <c r="G68" t="s">
        <v>440</v>
      </c>
      <c r="H68" t="str">
        <f>IFERROR(VLOOKUP($G68,'Team Colors'!$A:$B,2,0),"#c9c9c9")</f>
        <v>#9f8958</v>
      </c>
      <c r="I68">
        <f>INDEX('Raw Election Data'!$A$1:$AN$3144,MATCH($C68&amp;" "&amp;$B68,'Raw Election Data'!$C$1:$C$3144,0),MATCH('Joined Data'!I$1,'Raw Election Data'!$A$1:$AN$1,0))</f>
        <v>23877</v>
      </c>
      <c r="J68">
        <f>INDEX('Raw Election Data'!$A$1:$AN$3144,MATCH($C68&amp;" "&amp;$B68,'Raw Election Data'!$C$1:$C$3144,0),MATCH('Joined Data'!J$1,'Raw Election Data'!$A$1:$AN$1,0))</f>
        <v>871</v>
      </c>
      <c r="K68">
        <f>INDEX('Raw Election Data'!$A$1:$AN$3144,MATCH($C68&amp;" "&amp;$B68,'Raw Election Data'!$C$1:$C$3144,0),MATCH('Joined Data'!K$1,'Raw Election Data'!$A$1:$AN$1,0))</f>
        <v>9225</v>
      </c>
      <c r="L68">
        <f>INDEX('Raw Election Data'!$A$1:$AN$3144,MATCH($C68&amp;" "&amp;$B68,'Raw Election Data'!$C$1:$C$3144,0),MATCH('Joined Data'!L$1,'Raw Election Data'!$A$1:$AN$1,0))</f>
        <v>10255</v>
      </c>
      <c r="M68">
        <f>INDEX('Raw Election Data'!$A$1:$AN$3144,MATCH($C68&amp;" "&amp;$B68,'Raw Election Data'!$C$1:$C$3144,0),MATCH('Joined Data'!M$1,'Raw Election Data'!$A$1:$AN$1,0))</f>
        <v>8.493417844953681E-2</v>
      </c>
      <c r="N68">
        <f>INDEX('Raw Election Data'!$A$1:$AN$3144,MATCH($C68&amp;" "&amp;$B68,'Raw Election Data'!$C$1:$C$3144,0),MATCH('Joined Data'!N$1,'Raw Election Data'!$A$1:$AN$1,0))</f>
        <v>0.89956118966357879</v>
      </c>
      <c r="O68">
        <f>INDEX('Raw Election Data'!$A$1:$AN$3144,MATCH($C68&amp;" "&amp;$B68,'Raw Election Data'!$C$1:$C$3144,0),MATCH('Joined Data'!O$1,'Raw Election Data'!$A$1:$AN$1,0))</f>
        <v>-8354</v>
      </c>
      <c r="P68">
        <f>INDEX('Raw Election Data'!$A$1:$AN$3144,MATCH($C68&amp;" "&amp;$B68,'Raw Election Data'!$C$1:$C$3144,0),MATCH('Joined Data'!P$1,'Raw Election Data'!$A$1:$AN$1,0))</f>
        <v>8354</v>
      </c>
      <c r="Q68">
        <f>INDEX('Raw Election Data'!$A$1:$AN$3144,MATCH($C68&amp;" "&amp;$B68,'Raw Election Data'!$C$1:$C$3144,0),MATCH('Joined Data'!Q$1,'Raw Election Data'!$A$1:$AN$1,0))</f>
        <v>-0.81462701121404202</v>
      </c>
      <c r="R68">
        <f>INDEX('Raw Election Data'!$A$1:$AN$3144,MATCH($C68&amp;" "&amp;$B68,'Raw Election Data'!$C$1:$C$3144,0),MATCH('Joined Data'!R$1,'Raw Election Data'!$A$1:$AN$1,0))</f>
        <v>0.81462701121404202</v>
      </c>
    </row>
    <row r="69" spans="1:18" ht="13.5" customHeight="1" x14ac:dyDescent="0.15">
      <c r="A69" t="s">
        <v>74</v>
      </c>
      <c r="B69" t="s">
        <v>686</v>
      </c>
      <c r="C69" t="str">
        <f>INDEX(FIPS!$A$1:$E$3236,MATCH($F69,FIPS!$D$1:$D$3236,0),5)</f>
        <v>Aleutians East Borough</v>
      </c>
      <c r="D69" t="s">
        <v>75</v>
      </c>
      <c r="E69" s="15" t="s">
        <v>12</v>
      </c>
      <c r="F69" t="s">
        <v>7723</v>
      </c>
      <c r="G69" t="s">
        <v>436</v>
      </c>
      <c r="H69" t="str">
        <f>IFERROR(VLOOKUP($G69,'Team Colors'!$A:$B,2,0),"#c9c9c9")</f>
        <v>#69be28</v>
      </c>
      <c r="I69">
        <f>INDEX('Raw Election Data'!$A$1:$AN$3144,MATCH($C69&amp;" "&amp;$B69,'Raw Election Data'!$C$1:$C$3144,0),MATCH('Joined Data'!I$1,'Raw Election Data'!$A$1:$AN$1,0))</f>
        <v>738432</v>
      </c>
      <c r="J69">
        <f>INDEX('Raw Election Data'!$A$1:$AN$3144,MATCH($C69&amp;" "&amp;$B69,'Raw Election Data'!$C$1:$C$3144,0),MATCH('Joined Data'!J$1,'Raw Election Data'!$A$1:$AN$1,0))</f>
        <v>93007</v>
      </c>
      <c r="K69">
        <f>INDEX('Raw Election Data'!$A$1:$AN$3144,MATCH($C69&amp;" "&amp;$B69,'Raw Election Data'!$C$1:$C$3144,0),MATCH('Joined Data'!K$1,'Raw Election Data'!$A$1:$AN$1,0))</f>
        <v>130415</v>
      </c>
      <c r="L69">
        <f>INDEX('Raw Election Data'!$A$1:$AN$3144,MATCH($C69&amp;" "&amp;$B69,'Raw Election Data'!$C$1:$C$3144,0),MATCH('Joined Data'!L$1,'Raw Election Data'!$A$1:$AN$1,0))</f>
        <v>246588</v>
      </c>
      <c r="M69">
        <f>INDEX('Raw Election Data'!$A$1:$AN$3144,MATCH($C69&amp;" "&amp;$B69,'Raw Election Data'!$C$1:$C$3144,0),MATCH('Joined Data'!M$1,'Raw Election Data'!$A$1:$AN$1,0))</f>
        <v>0.37717569386993688</v>
      </c>
      <c r="N69">
        <f>INDEX('Raw Election Data'!$A$1:$AN$3144,MATCH($C69&amp;" "&amp;$B69,'Raw Election Data'!$C$1:$C$3144,0),MATCH('Joined Data'!N$1,'Raw Election Data'!$A$1:$AN$1,0))</f>
        <v>0.52887812870050444</v>
      </c>
      <c r="O69">
        <f>INDEX('Raw Election Data'!$A$1:$AN$3144,MATCH($C69&amp;" "&amp;$B69,'Raw Election Data'!$C$1:$C$3144,0),MATCH('Joined Data'!O$1,'Raw Election Data'!$A$1:$AN$1,0))</f>
        <v>-37408</v>
      </c>
      <c r="P69">
        <f>INDEX('Raw Election Data'!$A$1:$AN$3144,MATCH($C69&amp;" "&amp;$B69,'Raw Election Data'!$C$1:$C$3144,0),MATCH('Joined Data'!P$1,'Raw Election Data'!$A$1:$AN$1,0))</f>
        <v>37408</v>
      </c>
      <c r="Q69">
        <f>INDEX('Raw Election Data'!$A$1:$AN$3144,MATCH($C69&amp;" "&amp;$B69,'Raw Election Data'!$C$1:$C$3144,0),MATCH('Joined Data'!Q$1,'Raw Election Data'!$A$1:$AN$1,0))</f>
        <v>-0.15170243483056756</v>
      </c>
      <c r="R69">
        <f>INDEX('Raw Election Data'!$A$1:$AN$3144,MATCH($C69&amp;" "&amp;$B69,'Raw Election Data'!$C$1:$C$3144,0),MATCH('Joined Data'!R$1,'Raw Election Data'!$A$1:$AN$1,0))</f>
        <v>0.15170243483056756</v>
      </c>
    </row>
    <row r="70" spans="1:18" ht="13.5" customHeight="1" x14ac:dyDescent="0.15">
      <c r="A70" t="s">
        <v>74</v>
      </c>
      <c r="B70" t="s">
        <v>686</v>
      </c>
      <c r="C70" t="str">
        <f>INDEX(FIPS!$A$1:$E$3236,MATCH($F70,FIPS!$D$1:$D$3236,0),5)</f>
        <v>Aleutians West Census Area</v>
      </c>
      <c r="D70" t="s">
        <v>75</v>
      </c>
      <c r="E70" s="15" t="s">
        <v>76</v>
      </c>
      <c r="F70" t="s">
        <v>7724</v>
      </c>
      <c r="G70" t="s">
        <v>436</v>
      </c>
      <c r="H70" t="str">
        <f>IFERROR(VLOOKUP($G70,'Team Colors'!$A:$B,2,0),"#c9c9c9")</f>
        <v>#69be28</v>
      </c>
      <c r="I70">
        <f>INDEX('Raw Election Data'!$A$1:$AN$3144,MATCH($C70&amp;" "&amp;$B70,'Raw Election Data'!$C$1:$C$3144,0),MATCH('Joined Data'!I$1,'Raw Election Data'!$A$1:$AN$1,0))</f>
        <v>738432</v>
      </c>
      <c r="J70">
        <f>INDEX('Raw Election Data'!$A$1:$AN$3144,MATCH($C70&amp;" "&amp;$B70,'Raw Election Data'!$C$1:$C$3144,0),MATCH('Joined Data'!J$1,'Raw Election Data'!$A$1:$AN$1,0))</f>
        <v>93007</v>
      </c>
      <c r="K70">
        <f>INDEX('Raw Election Data'!$A$1:$AN$3144,MATCH($C70&amp;" "&amp;$B70,'Raw Election Data'!$C$1:$C$3144,0),MATCH('Joined Data'!K$1,'Raw Election Data'!$A$1:$AN$1,0))</f>
        <v>130415</v>
      </c>
      <c r="L70">
        <f>INDEX('Raw Election Data'!$A$1:$AN$3144,MATCH($C70&amp;" "&amp;$B70,'Raw Election Data'!$C$1:$C$3144,0),MATCH('Joined Data'!L$1,'Raw Election Data'!$A$1:$AN$1,0))</f>
        <v>246588</v>
      </c>
      <c r="M70">
        <f>INDEX('Raw Election Data'!$A$1:$AN$3144,MATCH($C70&amp;" "&amp;$B70,'Raw Election Data'!$C$1:$C$3144,0),MATCH('Joined Data'!M$1,'Raw Election Data'!$A$1:$AN$1,0))</f>
        <v>0.37717569386993688</v>
      </c>
      <c r="N70">
        <f>INDEX('Raw Election Data'!$A$1:$AN$3144,MATCH($C70&amp;" "&amp;$B70,'Raw Election Data'!$C$1:$C$3144,0),MATCH('Joined Data'!N$1,'Raw Election Data'!$A$1:$AN$1,0))</f>
        <v>0.52887812870050444</v>
      </c>
      <c r="O70">
        <f>INDEX('Raw Election Data'!$A$1:$AN$3144,MATCH($C70&amp;" "&amp;$B70,'Raw Election Data'!$C$1:$C$3144,0),MATCH('Joined Data'!O$1,'Raw Election Data'!$A$1:$AN$1,0))</f>
        <v>-37408</v>
      </c>
      <c r="P70">
        <f>INDEX('Raw Election Data'!$A$1:$AN$3144,MATCH($C70&amp;" "&amp;$B70,'Raw Election Data'!$C$1:$C$3144,0),MATCH('Joined Data'!P$1,'Raw Election Data'!$A$1:$AN$1,0))</f>
        <v>37408</v>
      </c>
      <c r="Q70">
        <f>INDEX('Raw Election Data'!$A$1:$AN$3144,MATCH($C70&amp;" "&amp;$B70,'Raw Election Data'!$C$1:$C$3144,0),MATCH('Joined Data'!Q$1,'Raw Election Data'!$A$1:$AN$1,0))</f>
        <v>-0.15170243483056756</v>
      </c>
      <c r="R70">
        <f>INDEX('Raw Election Data'!$A$1:$AN$3144,MATCH($C70&amp;" "&amp;$B70,'Raw Election Data'!$C$1:$C$3144,0),MATCH('Joined Data'!R$1,'Raw Election Data'!$A$1:$AN$1,0))</f>
        <v>0.15170243483056756</v>
      </c>
    </row>
    <row r="71" spans="1:18" ht="13.5" customHeight="1" x14ac:dyDescent="0.15">
      <c r="A71" t="s">
        <v>74</v>
      </c>
      <c r="B71" t="s">
        <v>686</v>
      </c>
      <c r="C71" t="str">
        <f>INDEX(FIPS!$A$1:$E$3236,MATCH($F71,FIPS!$D$1:$D$3236,0),5)</f>
        <v>Anchorage Municipality</v>
      </c>
      <c r="D71" t="s">
        <v>75</v>
      </c>
      <c r="E71" s="15" t="s">
        <v>77</v>
      </c>
      <c r="F71" t="s">
        <v>7725</v>
      </c>
      <c r="G71" t="s">
        <v>436</v>
      </c>
      <c r="H71" t="str">
        <f>IFERROR(VLOOKUP($G71,'Team Colors'!$A:$B,2,0),"#c9c9c9")</f>
        <v>#69be28</v>
      </c>
      <c r="I71">
        <f>INDEX('Raw Election Data'!$A$1:$AN$3144,MATCH($C71&amp;" "&amp;$B71,'Raw Election Data'!$C$1:$C$3144,0),MATCH('Joined Data'!I$1,'Raw Election Data'!$A$1:$AN$1,0))</f>
        <v>738432</v>
      </c>
      <c r="J71">
        <f>INDEX('Raw Election Data'!$A$1:$AN$3144,MATCH($C71&amp;" "&amp;$B71,'Raw Election Data'!$C$1:$C$3144,0),MATCH('Joined Data'!J$1,'Raw Election Data'!$A$1:$AN$1,0))</f>
        <v>93007</v>
      </c>
      <c r="K71">
        <f>INDEX('Raw Election Data'!$A$1:$AN$3144,MATCH($C71&amp;" "&amp;$B71,'Raw Election Data'!$C$1:$C$3144,0),MATCH('Joined Data'!K$1,'Raw Election Data'!$A$1:$AN$1,0))</f>
        <v>130415</v>
      </c>
      <c r="L71">
        <f>INDEX('Raw Election Data'!$A$1:$AN$3144,MATCH($C71&amp;" "&amp;$B71,'Raw Election Data'!$C$1:$C$3144,0),MATCH('Joined Data'!L$1,'Raw Election Data'!$A$1:$AN$1,0))</f>
        <v>246588</v>
      </c>
      <c r="M71">
        <f>INDEX('Raw Election Data'!$A$1:$AN$3144,MATCH($C71&amp;" "&amp;$B71,'Raw Election Data'!$C$1:$C$3144,0),MATCH('Joined Data'!M$1,'Raw Election Data'!$A$1:$AN$1,0))</f>
        <v>0.37717569386993688</v>
      </c>
      <c r="N71">
        <f>INDEX('Raw Election Data'!$A$1:$AN$3144,MATCH($C71&amp;" "&amp;$B71,'Raw Election Data'!$C$1:$C$3144,0),MATCH('Joined Data'!N$1,'Raw Election Data'!$A$1:$AN$1,0))</f>
        <v>0.52887812870050444</v>
      </c>
      <c r="O71">
        <f>INDEX('Raw Election Data'!$A$1:$AN$3144,MATCH($C71&amp;" "&amp;$B71,'Raw Election Data'!$C$1:$C$3144,0),MATCH('Joined Data'!O$1,'Raw Election Data'!$A$1:$AN$1,0))</f>
        <v>-37408</v>
      </c>
      <c r="P71">
        <f>INDEX('Raw Election Data'!$A$1:$AN$3144,MATCH($C71&amp;" "&amp;$B71,'Raw Election Data'!$C$1:$C$3144,0),MATCH('Joined Data'!P$1,'Raw Election Data'!$A$1:$AN$1,0))</f>
        <v>37408</v>
      </c>
      <c r="Q71">
        <f>INDEX('Raw Election Data'!$A$1:$AN$3144,MATCH($C71&amp;" "&amp;$B71,'Raw Election Data'!$C$1:$C$3144,0),MATCH('Joined Data'!Q$1,'Raw Election Data'!$A$1:$AN$1,0))</f>
        <v>-0.15170243483056756</v>
      </c>
      <c r="R71">
        <f>INDEX('Raw Election Data'!$A$1:$AN$3144,MATCH($C71&amp;" "&amp;$B71,'Raw Election Data'!$C$1:$C$3144,0),MATCH('Joined Data'!R$1,'Raw Election Data'!$A$1:$AN$1,0))</f>
        <v>0.15170243483056756</v>
      </c>
    </row>
    <row r="72" spans="1:18" ht="13.5" customHeight="1" x14ac:dyDescent="0.15">
      <c r="A72" t="s">
        <v>74</v>
      </c>
      <c r="B72" t="s">
        <v>686</v>
      </c>
      <c r="C72" t="str">
        <f>INDEX(FIPS!$A$1:$E$3236,MATCH($F72,FIPS!$D$1:$D$3236,0),5)</f>
        <v>Bethel Census Area</v>
      </c>
      <c r="D72" t="s">
        <v>75</v>
      </c>
      <c r="E72" s="15" t="s">
        <v>78</v>
      </c>
      <c r="F72" t="s">
        <v>7726</v>
      </c>
      <c r="G72" t="s">
        <v>436</v>
      </c>
      <c r="H72" t="str">
        <f>IFERROR(VLOOKUP($G72,'Team Colors'!$A:$B,2,0),"#c9c9c9")</f>
        <v>#69be28</v>
      </c>
      <c r="I72">
        <f>INDEX('Raw Election Data'!$A$1:$AN$3144,MATCH($C72&amp;" "&amp;$B72,'Raw Election Data'!$C$1:$C$3144,0),MATCH('Joined Data'!I$1,'Raw Election Data'!$A$1:$AN$1,0))</f>
        <v>738432</v>
      </c>
      <c r="J72">
        <f>INDEX('Raw Election Data'!$A$1:$AN$3144,MATCH($C72&amp;" "&amp;$B72,'Raw Election Data'!$C$1:$C$3144,0),MATCH('Joined Data'!J$1,'Raw Election Data'!$A$1:$AN$1,0))</f>
        <v>93007</v>
      </c>
      <c r="K72">
        <f>INDEX('Raw Election Data'!$A$1:$AN$3144,MATCH($C72&amp;" "&amp;$B72,'Raw Election Data'!$C$1:$C$3144,0),MATCH('Joined Data'!K$1,'Raw Election Data'!$A$1:$AN$1,0))</f>
        <v>130415</v>
      </c>
      <c r="L72">
        <f>INDEX('Raw Election Data'!$A$1:$AN$3144,MATCH($C72&amp;" "&amp;$B72,'Raw Election Data'!$C$1:$C$3144,0),MATCH('Joined Data'!L$1,'Raw Election Data'!$A$1:$AN$1,0))</f>
        <v>246588</v>
      </c>
      <c r="M72">
        <f>INDEX('Raw Election Data'!$A$1:$AN$3144,MATCH($C72&amp;" "&amp;$B72,'Raw Election Data'!$C$1:$C$3144,0),MATCH('Joined Data'!M$1,'Raw Election Data'!$A$1:$AN$1,0))</f>
        <v>0.37717569386993688</v>
      </c>
      <c r="N72">
        <f>INDEX('Raw Election Data'!$A$1:$AN$3144,MATCH($C72&amp;" "&amp;$B72,'Raw Election Data'!$C$1:$C$3144,0),MATCH('Joined Data'!N$1,'Raw Election Data'!$A$1:$AN$1,0))</f>
        <v>0.52887812870050444</v>
      </c>
      <c r="O72">
        <f>INDEX('Raw Election Data'!$A$1:$AN$3144,MATCH($C72&amp;" "&amp;$B72,'Raw Election Data'!$C$1:$C$3144,0),MATCH('Joined Data'!O$1,'Raw Election Data'!$A$1:$AN$1,0))</f>
        <v>-37408</v>
      </c>
      <c r="P72">
        <f>INDEX('Raw Election Data'!$A$1:$AN$3144,MATCH($C72&amp;" "&amp;$B72,'Raw Election Data'!$C$1:$C$3144,0),MATCH('Joined Data'!P$1,'Raw Election Data'!$A$1:$AN$1,0))</f>
        <v>37408</v>
      </c>
      <c r="Q72">
        <f>INDEX('Raw Election Data'!$A$1:$AN$3144,MATCH($C72&amp;" "&amp;$B72,'Raw Election Data'!$C$1:$C$3144,0),MATCH('Joined Data'!Q$1,'Raw Election Data'!$A$1:$AN$1,0))</f>
        <v>-0.15170243483056756</v>
      </c>
      <c r="R72">
        <f>INDEX('Raw Election Data'!$A$1:$AN$3144,MATCH($C72&amp;" "&amp;$B72,'Raw Election Data'!$C$1:$C$3144,0),MATCH('Joined Data'!R$1,'Raw Election Data'!$A$1:$AN$1,0))</f>
        <v>0.15170243483056756</v>
      </c>
    </row>
    <row r="73" spans="1:18" ht="13.5" customHeight="1" x14ac:dyDescent="0.15">
      <c r="A73" t="s">
        <v>74</v>
      </c>
      <c r="B73" t="s">
        <v>686</v>
      </c>
      <c r="C73" t="str">
        <f>INDEX(FIPS!$A$1:$E$3236,MATCH($F73,FIPS!$D$1:$D$3236,0),5)</f>
        <v>Bristol Bay Borough</v>
      </c>
      <c r="D73" t="s">
        <v>75</v>
      </c>
      <c r="E73" s="15" t="s">
        <v>79</v>
      </c>
      <c r="F73" t="s">
        <v>7727</v>
      </c>
      <c r="G73" t="s">
        <v>436</v>
      </c>
      <c r="H73" t="str">
        <f>IFERROR(VLOOKUP($G73,'Team Colors'!$A:$B,2,0),"#c9c9c9")</f>
        <v>#69be28</v>
      </c>
      <c r="I73">
        <f>INDEX('Raw Election Data'!$A$1:$AN$3144,MATCH($C73&amp;" "&amp;$B73,'Raw Election Data'!$C$1:$C$3144,0),MATCH('Joined Data'!I$1,'Raw Election Data'!$A$1:$AN$1,0))</f>
        <v>738432</v>
      </c>
      <c r="J73">
        <f>INDEX('Raw Election Data'!$A$1:$AN$3144,MATCH($C73&amp;" "&amp;$B73,'Raw Election Data'!$C$1:$C$3144,0),MATCH('Joined Data'!J$1,'Raw Election Data'!$A$1:$AN$1,0))</f>
        <v>93007</v>
      </c>
      <c r="K73">
        <f>INDEX('Raw Election Data'!$A$1:$AN$3144,MATCH($C73&amp;" "&amp;$B73,'Raw Election Data'!$C$1:$C$3144,0),MATCH('Joined Data'!K$1,'Raw Election Data'!$A$1:$AN$1,0))</f>
        <v>130415</v>
      </c>
      <c r="L73">
        <f>INDEX('Raw Election Data'!$A$1:$AN$3144,MATCH($C73&amp;" "&amp;$B73,'Raw Election Data'!$C$1:$C$3144,0),MATCH('Joined Data'!L$1,'Raw Election Data'!$A$1:$AN$1,0))</f>
        <v>246588</v>
      </c>
      <c r="M73">
        <f>INDEX('Raw Election Data'!$A$1:$AN$3144,MATCH($C73&amp;" "&amp;$B73,'Raw Election Data'!$C$1:$C$3144,0),MATCH('Joined Data'!M$1,'Raw Election Data'!$A$1:$AN$1,0))</f>
        <v>0.37717569386993688</v>
      </c>
      <c r="N73">
        <f>INDEX('Raw Election Data'!$A$1:$AN$3144,MATCH($C73&amp;" "&amp;$B73,'Raw Election Data'!$C$1:$C$3144,0),MATCH('Joined Data'!N$1,'Raw Election Data'!$A$1:$AN$1,0))</f>
        <v>0.52887812870050444</v>
      </c>
      <c r="O73">
        <f>INDEX('Raw Election Data'!$A$1:$AN$3144,MATCH($C73&amp;" "&amp;$B73,'Raw Election Data'!$C$1:$C$3144,0),MATCH('Joined Data'!O$1,'Raw Election Data'!$A$1:$AN$1,0))</f>
        <v>-37408</v>
      </c>
      <c r="P73">
        <f>INDEX('Raw Election Data'!$A$1:$AN$3144,MATCH($C73&amp;" "&amp;$B73,'Raw Election Data'!$C$1:$C$3144,0),MATCH('Joined Data'!P$1,'Raw Election Data'!$A$1:$AN$1,0))</f>
        <v>37408</v>
      </c>
      <c r="Q73">
        <f>INDEX('Raw Election Data'!$A$1:$AN$3144,MATCH($C73&amp;" "&amp;$B73,'Raw Election Data'!$C$1:$C$3144,0),MATCH('Joined Data'!Q$1,'Raw Election Data'!$A$1:$AN$1,0))</f>
        <v>-0.15170243483056756</v>
      </c>
      <c r="R73">
        <f>INDEX('Raw Election Data'!$A$1:$AN$3144,MATCH($C73&amp;" "&amp;$B73,'Raw Election Data'!$C$1:$C$3144,0),MATCH('Joined Data'!R$1,'Raw Election Data'!$A$1:$AN$1,0))</f>
        <v>0.15170243483056756</v>
      </c>
    </row>
    <row r="74" spans="1:18" ht="13.5" customHeight="1" x14ac:dyDescent="0.15">
      <c r="A74" t="s">
        <v>74</v>
      </c>
      <c r="B74" t="s">
        <v>686</v>
      </c>
      <c r="C74" t="str">
        <f>INDEX(FIPS!$A$1:$E$3236,MATCH($F74,FIPS!$D$1:$D$3236,0),5)</f>
        <v>Denali Borough</v>
      </c>
      <c r="D74" t="s">
        <v>75</v>
      </c>
      <c r="E74" s="15" t="s">
        <v>80</v>
      </c>
      <c r="F74" t="s">
        <v>7728</v>
      </c>
      <c r="G74" t="s">
        <v>436</v>
      </c>
      <c r="H74" t="str">
        <f>IFERROR(VLOOKUP($G74,'Team Colors'!$A:$B,2,0),"#c9c9c9")</f>
        <v>#69be28</v>
      </c>
      <c r="I74">
        <f>INDEX('Raw Election Data'!$A$1:$AN$3144,MATCH($C74&amp;" "&amp;$B74,'Raw Election Data'!$C$1:$C$3144,0),MATCH('Joined Data'!I$1,'Raw Election Data'!$A$1:$AN$1,0))</f>
        <v>738432</v>
      </c>
      <c r="J74">
        <f>INDEX('Raw Election Data'!$A$1:$AN$3144,MATCH($C74&amp;" "&amp;$B74,'Raw Election Data'!$C$1:$C$3144,0),MATCH('Joined Data'!J$1,'Raw Election Data'!$A$1:$AN$1,0))</f>
        <v>93007</v>
      </c>
      <c r="K74">
        <f>INDEX('Raw Election Data'!$A$1:$AN$3144,MATCH($C74&amp;" "&amp;$B74,'Raw Election Data'!$C$1:$C$3144,0),MATCH('Joined Data'!K$1,'Raw Election Data'!$A$1:$AN$1,0))</f>
        <v>130415</v>
      </c>
      <c r="L74">
        <f>INDEX('Raw Election Data'!$A$1:$AN$3144,MATCH($C74&amp;" "&amp;$B74,'Raw Election Data'!$C$1:$C$3144,0),MATCH('Joined Data'!L$1,'Raw Election Data'!$A$1:$AN$1,0))</f>
        <v>246588</v>
      </c>
      <c r="M74">
        <f>INDEX('Raw Election Data'!$A$1:$AN$3144,MATCH($C74&amp;" "&amp;$B74,'Raw Election Data'!$C$1:$C$3144,0),MATCH('Joined Data'!M$1,'Raw Election Data'!$A$1:$AN$1,0))</f>
        <v>0.37717569386993688</v>
      </c>
      <c r="N74">
        <f>INDEX('Raw Election Data'!$A$1:$AN$3144,MATCH($C74&amp;" "&amp;$B74,'Raw Election Data'!$C$1:$C$3144,0),MATCH('Joined Data'!N$1,'Raw Election Data'!$A$1:$AN$1,0))</f>
        <v>0.52887812870050444</v>
      </c>
      <c r="O74">
        <f>INDEX('Raw Election Data'!$A$1:$AN$3144,MATCH($C74&amp;" "&amp;$B74,'Raw Election Data'!$C$1:$C$3144,0),MATCH('Joined Data'!O$1,'Raw Election Data'!$A$1:$AN$1,0))</f>
        <v>-37408</v>
      </c>
      <c r="P74">
        <f>INDEX('Raw Election Data'!$A$1:$AN$3144,MATCH($C74&amp;" "&amp;$B74,'Raw Election Data'!$C$1:$C$3144,0),MATCH('Joined Data'!P$1,'Raw Election Data'!$A$1:$AN$1,0))</f>
        <v>37408</v>
      </c>
      <c r="Q74">
        <f>INDEX('Raw Election Data'!$A$1:$AN$3144,MATCH($C74&amp;" "&amp;$B74,'Raw Election Data'!$C$1:$C$3144,0),MATCH('Joined Data'!Q$1,'Raw Election Data'!$A$1:$AN$1,0))</f>
        <v>-0.15170243483056756</v>
      </c>
      <c r="R74">
        <f>INDEX('Raw Election Data'!$A$1:$AN$3144,MATCH($C74&amp;" "&amp;$B74,'Raw Election Data'!$C$1:$C$3144,0),MATCH('Joined Data'!R$1,'Raw Election Data'!$A$1:$AN$1,0))</f>
        <v>0.15170243483056756</v>
      </c>
    </row>
    <row r="75" spans="1:18" ht="13.5" customHeight="1" x14ac:dyDescent="0.15">
      <c r="A75" t="s">
        <v>74</v>
      </c>
      <c r="B75" t="s">
        <v>686</v>
      </c>
      <c r="C75" t="str">
        <f>INDEX(FIPS!$A$1:$E$3236,MATCH($F75,FIPS!$D$1:$D$3236,0),5)</f>
        <v>Dillingham Census Area</v>
      </c>
      <c r="D75" t="s">
        <v>75</v>
      </c>
      <c r="E75" s="15" t="s">
        <v>81</v>
      </c>
      <c r="F75" t="s">
        <v>7729</v>
      </c>
      <c r="G75" t="s">
        <v>436</v>
      </c>
      <c r="H75" t="str">
        <f>IFERROR(VLOOKUP($G75,'Team Colors'!$A:$B,2,0),"#c9c9c9")</f>
        <v>#69be28</v>
      </c>
      <c r="I75">
        <f>INDEX('Raw Election Data'!$A$1:$AN$3144,MATCH($C75&amp;" "&amp;$B75,'Raw Election Data'!$C$1:$C$3144,0),MATCH('Joined Data'!I$1,'Raw Election Data'!$A$1:$AN$1,0))</f>
        <v>738432</v>
      </c>
      <c r="J75">
        <f>INDEX('Raw Election Data'!$A$1:$AN$3144,MATCH($C75&amp;" "&amp;$B75,'Raw Election Data'!$C$1:$C$3144,0),MATCH('Joined Data'!J$1,'Raw Election Data'!$A$1:$AN$1,0))</f>
        <v>93007</v>
      </c>
      <c r="K75">
        <f>INDEX('Raw Election Data'!$A$1:$AN$3144,MATCH($C75&amp;" "&amp;$B75,'Raw Election Data'!$C$1:$C$3144,0),MATCH('Joined Data'!K$1,'Raw Election Data'!$A$1:$AN$1,0))</f>
        <v>130415</v>
      </c>
      <c r="L75">
        <f>INDEX('Raw Election Data'!$A$1:$AN$3144,MATCH($C75&amp;" "&amp;$B75,'Raw Election Data'!$C$1:$C$3144,0),MATCH('Joined Data'!L$1,'Raw Election Data'!$A$1:$AN$1,0))</f>
        <v>246588</v>
      </c>
      <c r="M75">
        <f>INDEX('Raw Election Data'!$A$1:$AN$3144,MATCH($C75&amp;" "&amp;$B75,'Raw Election Data'!$C$1:$C$3144,0),MATCH('Joined Data'!M$1,'Raw Election Data'!$A$1:$AN$1,0))</f>
        <v>0.37717569386993688</v>
      </c>
      <c r="N75">
        <f>INDEX('Raw Election Data'!$A$1:$AN$3144,MATCH($C75&amp;" "&amp;$B75,'Raw Election Data'!$C$1:$C$3144,0),MATCH('Joined Data'!N$1,'Raw Election Data'!$A$1:$AN$1,0))</f>
        <v>0.52887812870050444</v>
      </c>
      <c r="O75">
        <f>INDEX('Raw Election Data'!$A$1:$AN$3144,MATCH($C75&amp;" "&amp;$B75,'Raw Election Data'!$C$1:$C$3144,0),MATCH('Joined Data'!O$1,'Raw Election Data'!$A$1:$AN$1,0))</f>
        <v>-37408</v>
      </c>
      <c r="P75">
        <f>INDEX('Raw Election Data'!$A$1:$AN$3144,MATCH($C75&amp;" "&amp;$B75,'Raw Election Data'!$C$1:$C$3144,0),MATCH('Joined Data'!P$1,'Raw Election Data'!$A$1:$AN$1,0))</f>
        <v>37408</v>
      </c>
      <c r="Q75">
        <f>INDEX('Raw Election Data'!$A$1:$AN$3144,MATCH($C75&amp;" "&amp;$B75,'Raw Election Data'!$C$1:$C$3144,0),MATCH('Joined Data'!Q$1,'Raw Election Data'!$A$1:$AN$1,0))</f>
        <v>-0.15170243483056756</v>
      </c>
      <c r="R75">
        <f>INDEX('Raw Election Data'!$A$1:$AN$3144,MATCH($C75&amp;" "&amp;$B75,'Raw Election Data'!$C$1:$C$3144,0),MATCH('Joined Data'!R$1,'Raw Election Data'!$A$1:$AN$1,0))</f>
        <v>0.15170243483056756</v>
      </c>
    </row>
    <row r="76" spans="1:18" ht="13.5" customHeight="1" x14ac:dyDescent="0.15">
      <c r="A76" t="s">
        <v>74</v>
      </c>
      <c r="B76" t="s">
        <v>686</v>
      </c>
      <c r="C76" t="str">
        <f>INDEX(FIPS!$A$1:$E$3236,MATCH($F76,FIPS!$D$1:$D$3236,0),5)</f>
        <v>Fairbanks North Star Borough</v>
      </c>
      <c r="D76" t="s">
        <v>75</v>
      </c>
      <c r="E76" s="15" t="s">
        <v>82</v>
      </c>
      <c r="F76" t="s">
        <v>7730</v>
      </c>
      <c r="G76" t="s">
        <v>436</v>
      </c>
      <c r="H76" t="str">
        <f>IFERROR(VLOOKUP($G76,'Team Colors'!$A:$B,2,0),"#c9c9c9")</f>
        <v>#69be28</v>
      </c>
      <c r="I76">
        <f>INDEX('Raw Election Data'!$A$1:$AN$3144,MATCH($C76&amp;" "&amp;$B76,'Raw Election Data'!$C$1:$C$3144,0),MATCH('Joined Data'!I$1,'Raw Election Data'!$A$1:$AN$1,0))</f>
        <v>738432</v>
      </c>
      <c r="J76">
        <f>INDEX('Raw Election Data'!$A$1:$AN$3144,MATCH($C76&amp;" "&amp;$B76,'Raw Election Data'!$C$1:$C$3144,0),MATCH('Joined Data'!J$1,'Raw Election Data'!$A$1:$AN$1,0))</f>
        <v>93007</v>
      </c>
      <c r="K76">
        <f>INDEX('Raw Election Data'!$A$1:$AN$3144,MATCH($C76&amp;" "&amp;$B76,'Raw Election Data'!$C$1:$C$3144,0),MATCH('Joined Data'!K$1,'Raw Election Data'!$A$1:$AN$1,0))</f>
        <v>130415</v>
      </c>
      <c r="L76">
        <f>INDEX('Raw Election Data'!$A$1:$AN$3144,MATCH($C76&amp;" "&amp;$B76,'Raw Election Data'!$C$1:$C$3144,0),MATCH('Joined Data'!L$1,'Raw Election Data'!$A$1:$AN$1,0))</f>
        <v>246588</v>
      </c>
      <c r="M76">
        <f>INDEX('Raw Election Data'!$A$1:$AN$3144,MATCH($C76&amp;" "&amp;$B76,'Raw Election Data'!$C$1:$C$3144,0),MATCH('Joined Data'!M$1,'Raw Election Data'!$A$1:$AN$1,0))</f>
        <v>0.37717569386993688</v>
      </c>
      <c r="N76">
        <f>INDEX('Raw Election Data'!$A$1:$AN$3144,MATCH($C76&amp;" "&amp;$B76,'Raw Election Data'!$C$1:$C$3144,0),MATCH('Joined Data'!N$1,'Raw Election Data'!$A$1:$AN$1,0))</f>
        <v>0.52887812870050444</v>
      </c>
      <c r="O76">
        <f>INDEX('Raw Election Data'!$A$1:$AN$3144,MATCH($C76&amp;" "&amp;$B76,'Raw Election Data'!$C$1:$C$3144,0),MATCH('Joined Data'!O$1,'Raw Election Data'!$A$1:$AN$1,0))</f>
        <v>-37408</v>
      </c>
      <c r="P76">
        <f>INDEX('Raw Election Data'!$A$1:$AN$3144,MATCH($C76&amp;" "&amp;$B76,'Raw Election Data'!$C$1:$C$3144,0),MATCH('Joined Data'!P$1,'Raw Election Data'!$A$1:$AN$1,0))</f>
        <v>37408</v>
      </c>
      <c r="Q76">
        <f>INDEX('Raw Election Data'!$A$1:$AN$3144,MATCH($C76&amp;" "&amp;$B76,'Raw Election Data'!$C$1:$C$3144,0),MATCH('Joined Data'!Q$1,'Raw Election Data'!$A$1:$AN$1,0))</f>
        <v>-0.15170243483056756</v>
      </c>
      <c r="R76">
        <f>INDEX('Raw Election Data'!$A$1:$AN$3144,MATCH($C76&amp;" "&amp;$B76,'Raw Election Data'!$C$1:$C$3144,0),MATCH('Joined Data'!R$1,'Raw Election Data'!$A$1:$AN$1,0))</f>
        <v>0.15170243483056756</v>
      </c>
    </row>
    <row r="77" spans="1:18" ht="13.5" customHeight="1" x14ac:dyDescent="0.15">
      <c r="A77" t="s">
        <v>74</v>
      </c>
      <c r="B77" t="s">
        <v>686</v>
      </c>
      <c r="C77" t="str">
        <f>INDEX(FIPS!$A$1:$E$3236,MATCH($F77,FIPS!$D$1:$D$3236,0),5)</f>
        <v>Haines Borough</v>
      </c>
      <c r="D77" t="s">
        <v>75</v>
      </c>
      <c r="E77" s="15" t="s">
        <v>83</v>
      </c>
      <c r="F77" t="s">
        <v>7731</v>
      </c>
      <c r="G77" t="s">
        <v>436</v>
      </c>
      <c r="H77" t="str">
        <f>IFERROR(VLOOKUP($G77,'Team Colors'!$A:$B,2,0),"#c9c9c9")</f>
        <v>#69be28</v>
      </c>
      <c r="I77">
        <f>INDEX('Raw Election Data'!$A$1:$AN$3144,MATCH($C77&amp;" "&amp;$B77,'Raw Election Data'!$C$1:$C$3144,0),MATCH('Joined Data'!I$1,'Raw Election Data'!$A$1:$AN$1,0))</f>
        <v>738432</v>
      </c>
      <c r="J77">
        <f>INDEX('Raw Election Data'!$A$1:$AN$3144,MATCH($C77&amp;" "&amp;$B77,'Raw Election Data'!$C$1:$C$3144,0),MATCH('Joined Data'!J$1,'Raw Election Data'!$A$1:$AN$1,0))</f>
        <v>93007</v>
      </c>
      <c r="K77">
        <f>INDEX('Raw Election Data'!$A$1:$AN$3144,MATCH($C77&amp;" "&amp;$B77,'Raw Election Data'!$C$1:$C$3144,0),MATCH('Joined Data'!K$1,'Raw Election Data'!$A$1:$AN$1,0))</f>
        <v>130415</v>
      </c>
      <c r="L77">
        <f>INDEX('Raw Election Data'!$A$1:$AN$3144,MATCH($C77&amp;" "&amp;$B77,'Raw Election Data'!$C$1:$C$3144,0),MATCH('Joined Data'!L$1,'Raw Election Data'!$A$1:$AN$1,0))</f>
        <v>246588</v>
      </c>
      <c r="M77">
        <f>INDEX('Raw Election Data'!$A$1:$AN$3144,MATCH($C77&amp;" "&amp;$B77,'Raw Election Data'!$C$1:$C$3144,0),MATCH('Joined Data'!M$1,'Raw Election Data'!$A$1:$AN$1,0))</f>
        <v>0.37717569386993688</v>
      </c>
      <c r="N77">
        <f>INDEX('Raw Election Data'!$A$1:$AN$3144,MATCH($C77&amp;" "&amp;$B77,'Raw Election Data'!$C$1:$C$3144,0),MATCH('Joined Data'!N$1,'Raw Election Data'!$A$1:$AN$1,0))</f>
        <v>0.52887812870050444</v>
      </c>
      <c r="O77">
        <f>INDEX('Raw Election Data'!$A$1:$AN$3144,MATCH($C77&amp;" "&amp;$B77,'Raw Election Data'!$C$1:$C$3144,0),MATCH('Joined Data'!O$1,'Raw Election Data'!$A$1:$AN$1,0))</f>
        <v>-37408</v>
      </c>
      <c r="P77">
        <f>INDEX('Raw Election Data'!$A$1:$AN$3144,MATCH($C77&amp;" "&amp;$B77,'Raw Election Data'!$C$1:$C$3144,0),MATCH('Joined Data'!P$1,'Raw Election Data'!$A$1:$AN$1,0))</f>
        <v>37408</v>
      </c>
      <c r="Q77">
        <f>INDEX('Raw Election Data'!$A$1:$AN$3144,MATCH($C77&amp;" "&amp;$B77,'Raw Election Data'!$C$1:$C$3144,0),MATCH('Joined Data'!Q$1,'Raw Election Data'!$A$1:$AN$1,0))</f>
        <v>-0.15170243483056756</v>
      </c>
      <c r="R77">
        <f>INDEX('Raw Election Data'!$A$1:$AN$3144,MATCH($C77&amp;" "&amp;$B77,'Raw Election Data'!$C$1:$C$3144,0),MATCH('Joined Data'!R$1,'Raw Election Data'!$A$1:$AN$1,0))</f>
        <v>0.15170243483056756</v>
      </c>
    </row>
    <row r="78" spans="1:18" ht="13.5" customHeight="1" x14ac:dyDescent="0.15">
      <c r="A78" t="s">
        <v>74</v>
      </c>
      <c r="B78" t="s">
        <v>686</v>
      </c>
      <c r="C78" t="str">
        <f>INDEX(FIPS!$A$1:$E$3236,MATCH($F78,FIPS!$D$1:$D$3236,0),5)</f>
        <v>Hoonah-Angoon Census Area</v>
      </c>
      <c r="D78" t="s">
        <v>75</v>
      </c>
      <c r="E78" s="15">
        <v>105</v>
      </c>
      <c r="F78" t="s">
        <v>7732</v>
      </c>
      <c r="G78" t="s">
        <v>436</v>
      </c>
      <c r="H78" t="str">
        <f>IFERROR(VLOOKUP($G78,'Team Colors'!$A:$B,2,0),"#c9c9c9")</f>
        <v>#69be28</v>
      </c>
      <c r="I78">
        <f>INDEX('Raw Election Data'!$A$1:$AN$3144,MATCH($C78&amp;" "&amp;$B78,'Raw Election Data'!$C$1:$C$3144,0),MATCH('Joined Data'!I$1,'Raw Election Data'!$A$1:$AN$1,0))</f>
        <v>738432</v>
      </c>
      <c r="J78">
        <f>INDEX('Raw Election Data'!$A$1:$AN$3144,MATCH($C78&amp;" "&amp;$B78,'Raw Election Data'!$C$1:$C$3144,0),MATCH('Joined Data'!J$1,'Raw Election Data'!$A$1:$AN$1,0))</f>
        <v>93007</v>
      </c>
      <c r="K78">
        <f>INDEX('Raw Election Data'!$A$1:$AN$3144,MATCH($C78&amp;" "&amp;$B78,'Raw Election Data'!$C$1:$C$3144,0),MATCH('Joined Data'!K$1,'Raw Election Data'!$A$1:$AN$1,0))</f>
        <v>130415</v>
      </c>
      <c r="L78">
        <f>INDEX('Raw Election Data'!$A$1:$AN$3144,MATCH($C78&amp;" "&amp;$B78,'Raw Election Data'!$C$1:$C$3144,0),MATCH('Joined Data'!L$1,'Raw Election Data'!$A$1:$AN$1,0))</f>
        <v>246588</v>
      </c>
      <c r="M78">
        <f>INDEX('Raw Election Data'!$A$1:$AN$3144,MATCH($C78&amp;" "&amp;$B78,'Raw Election Data'!$C$1:$C$3144,0),MATCH('Joined Data'!M$1,'Raw Election Data'!$A$1:$AN$1,0))</f>
        <v>0.37717569386993688</v>
      </c>
      <c r="N78">
        <f>INDEX('Raw Election Data'!$A$1:$AN$3144,MATCH($C78&amp;" "&amp;$B78,'Raw Election Data'!$C$1:$C$3144,0),MATCH('Joined Data'!N$1,'Raw Election Data'!$A$1:$AN$1,0))</f>
        <v>0.52887812870050444</v>
      </c>
      <c r="O78">
        <f>INDEX('Raw Election Data'!$A$1:$AN$3144,MATCH($C78&amp;" "&amp;$B78,'Raw Election Data'!$C$1:$C$3144,0),MATCH('Joined Data'!O$1,'Raw Election Data'!$A$1:$AN$1,0))</f>
        <v>-37408</v>
      </c>
      <c r="P78">
        <f>INDEX('Raw Election Data'!$A$1:$AN$3144,MATCH($C78&amp;" "&amp;$B78,'Raw Election Data'!$C$1:$C$3144,0),MATCH('Joined Data'!P$1,'Raw Election Data'!$A$1:$AN$1,0))</f>
        <v>37408</v>
      </c>
      <c r="Q78">
        <f>INDEX('Raw Election Data'!$A$1:$AN$3144,MATCH($C78&amp;" "&amp;$B78,'Raw Election Data'!$C$1:$C$3144,0),MATCH('Joined Data'!Q$1,'Raw Election Data'!$A$1:$AN$1,0))</f>
        <v>-0.15170243483056756</v>
      </c>
      <c r="R78">
        <f>INDEX('Raw Election Data'!$A$1:$AN$3144,MATCH($C78&amp;" "&amp;$B78,'Raw Election Data'!$C$1:$C$3144,0),MATCH('Joined Data'!R$1,'Raw Election Data'!$A$1:$AN$1,0))</f>
        <v>0.15170243483056756</v>
      </c>
    </row>
    <row r="79" spans="1:18" ht="13.5" customHeight="1" x14ac:dyDescent="0.15">
      <c r="A79" t="s">
        <v>74</v>
      </c>
      <c r="B79" t="s">
        <v>686</v>
      </c>
      <c r="C79" t="str">
        <f>INDEX(FIPS!$A$1:$E$3236,MATCH($F79,FIPS!$D$1:$D$3236,0),5)</f>
        <v>Juneau City and Borough</v>
      </c>
      <c r="D79" t="s">
        <v>75</v>
      </c>
      <c r="E79" s="15" t="s">
        <v>84</v>
      </c>
      <c r="F79" t="s">
        <v>7733</v>
      </c>
      <c r="G79" t="s">
        <v>436</v>
      </c>
      <c r="H79" t="str">
        <f>IFERROR(VLOOKUP($G79,'Team Colors'!$A:$B,2,0),"#c9c9c9")</f>
        <v>#69be28</v>
      </c>
      <c r="I79">
        <f>INDEX('Raw Election Data'!$A$1:$AN$3144,MATCH($C79&amp;" "&amp;$B79,'Raw Election Data'!$C$1:$C$3144,0),MATCH('Joined Data'!I$1,'Raw Election Data'!$A$1:$AN$1,0))</f>
        <v>738432</v>
      </c>
      <c r="J79">
        <f>INDEX('Raw Election Data'!$A$1:$AN$3144,MATCH($C79&amp;" "&amp;$B79,'Raw Election Data'!$C$1:$C$3144,0),MATCH('Joined Data'!J$1,'Raw Election Data'!$A$1:$AN$1,0))</f>
        <v>93007</v>
      </c>
      <c r="K79">
        <f>INDEX('Raw Election Data'!$A$1:$AN$3144,MATCH($C79&amp;" "&amp;$B79,'Raw Election Data'!$C$1:$C$3144,0),MATCH('Joined Data'!K$1,'Raw Election Data'!$A$1:$AN$1,0))</f>
        <v>130415</v>
      </c>
      <c r="L79">
        <f>INDEX('Raw Election Data'!$A$1:$AN$3144,MATCH($C79&amp;" "&amp;$B79,'Raw Election Data'!$C$1:$C$3144,0),MATCH('Joined Data'!L$1,'Raw Election Data'!$A$1:$AN$1,0))</f>
        <v>246588</v>
      </c>
      <c r="M79">
        <f>INDEX('Raw Election Data'!$A$1:$AN$3144,MATCH($C79&amp;" "&amp;$B79,'Raw Election Data'!$C$1:$C$3144,0),MATCH('Joined Data'!M$1,'Raw Election Data'!$A$1:$AN$1,0))</f>
        <v>0.37717569386993688</v>
      </c>
      <c r="N79">
        <f>INDEX('Raw Election Data'!$A$1:$AN$3144,MATCH($C79&amp;" "&amp;$B79,'Raw Election Data'!$C$1:$C$3144,0),MATCH('Joined Data'!N$1,'Raw Election Data'!$A$1:$AN$1,0))</f>
        <v>0.52887812870050444</v>
      </c>
      <c r="O79">
        <f>INDEX('Raw Election Data'!$A$1:$AN$3144,MATCH($C79&amp;" "&amp;$B79,'Raw Election Data'!$C$1:$C$3144,0),MATCH('Joined Data'!O$1,'Raw Election Data'!$A$1:$AN$1,0))</f>
        <v>-37408</v>
      </c>
      <c r="P79">
        <f>INDEX('Raw Election Data'!$A$1:$AN$3144,MATCH($C79&amp;" "&amp;$B79,'Raw Election Data'!$C$1:$C$3144,0),MATCH('Joined Data'!P$1,'Raw Election Data'!$A$1:$AN$1,0))</f>
        <v>37408</v>
      </c>
      <c r="Q79">
        <f>INDEX('Raw Election Data'!$A$1:$AN$3144,MATCH($C79&amp;" "&amp;$B79,'Raw Election Data'!$C$1:$C$3144,0),MATCH('Joined Data'!Q$1,'Raw Election Data'!$A$1:$AN$1,0))</f>
        <v>-0.15170243483056756</v>
      </c>
      <c r="R79">
        <f>INDEX('Raw Election Data'!$A$1:$AN$3144,MATCH($C79&amp;" "&amp;$B79,'Raw Election Data'!$C$1:$C$3144,0),MATCH('Joined Data'!R$1,'Raw Election Data'!$A$1:$AN$1,0))</f>
        <v>0.15170243483056756</v>
      </c>
    </row>
    <row r="80" spans="1:18" ht="13.5" customHeight="1" x14ac:dyDescent="0.15">
      <c r="A80" t="s">
        <v>74</v>
      </c>
      <c r="B80" t="s">
        <v>686</v>
      </c>
      <c r="C80" t="str">
        <f>INDEX(FIPS!$A$1:$E$3236,MATCH($F80,FIPS!$D$1:$D$3236,0),5)</f>
        <v>Kenai Peninsula Borough</v>
      </c>
      <c r="D80" t="s">
        <v>75</v>
      </c>
      <c r="E80" s="15" t="s">
        <v>85</v>
      </c>
      <c r="F80" t="s">
        <v>7734</v>
      </c>
      <c r="G80" t="s">
        <v>436</v>
      </c>
      <c r="H80" t="str">
        <f>IFERROR(VLOOKUP($G80,'Team Colors'!$A:$B,2,0),"#c9c9c9")</f>
        <v>#69be28</v>
      </c>
      <c r="I80">
        <f>INDEX('Raw Election Data'!$A$1:$AN$3144,MATCH($C80&amp;" "&amp;$B80,'Raw Election Data'!$C$1:$C$3144,0),MATCH('Joined Data'!I$1,'Raw Election Data'!$A$1:$AN$1,0))</f>
        <v>738432</v>
      </c>
      <c r="J80">
        <f>INDEX('Raw Election Data'!$A$1:$AN$3144,MATCH($C80&amp;" "&amp;$B80,'Raw Election Data'!$C$1:$C$3144,0),MATCH('Joined Data'!J$1,'Raw Election Data'!$A$1:$AN$1,0))</f>
        <v>93007</v>
      </c>
      <c r="K80">
        <f>INDEX('Raw Election Data'!$A$1:$AN$3144,MATCH($C80&amp;" "&amp;$B80,'Raw Election Data'!$C$1:$C$3144,0),MATCH('Joined Data'!K$1,'Raw Election Data'!$A$1:$AN$1,0))</f>
        <v>130415</v>
      </c>
      <c r="L80">
        <f>INDEX('Raw Election Data'!$A$1:$AN$3144,MATCH($C80&amp;" "&amp;$B80,'Raw Election Data'!$C$1:$C$3144,0),MATCH('Joined Data'!L$1,'Raw Election Data'!$A$1:$AN$1,0))</f>
        <v>246588</v>
      </c>
      <c r="M80">
        <f>INDEX('Raw Election Data'!$A$1:$AN$3144,MATCH($C80&amp;" "&amp;$B80,'Raw Election Data'!$C$1:$C$3144,0),MATCH('Joined Data'!M$1,'Raw Election Data'!$A$1:$AN$1,0))</f>
        <v>0.37717569386993688</v>
      </c>
      <c r="N80">
        <f>INDEX('Raw Election Data'!$A$1:$AN$3144,MATCH($C80&amp;" "&amp;$B80,'Raw Election Data'!$C$1:$C$3144,0),MATCH('Joined Data'!N$1,'Raw Election Data'!$A$1:$AN$1,0))</f>
        <v>0.52887812870050444</v>
      </c>
      <c r="O80">
        <f>INDEX('Raw Election Data'!$A$1:$AN$3144,MATCH($C80&amp;" "&amp;$B80,'Raw Election Data'!$C$1:$C$3144,0),MATCH('Joined Data'!O$1,'Raw Election Data'!$A$1:$AN$1,0))</f>
        <v>-37408</v>
      </c>
      <c r="P80">
        <f>INDEX('Raw Election Data'!$A$1:$AN$3144,MATCH($C80&amp;" "&amp;$B80,'Raw Election Data'!$C$1:$C$3144,0),MATCH('Joined Data'!P$1,'Raw Election Data'!$A$1:$AN$1,0))</f>
        <v>37408</v>
      </c>
      <c r="Q80">
        <f>INDEX('Raw Election Data'!$A$1:$AN$3144,MATCH($C80&amp;" "&amp;$B80,'Raw Election Data'!$C$1:$C$3144,0),MATCH('Joined Data'!Q$1,'Raw Election Data'!$A$1:$AN$1,0))</f>
        <v>-0.15170243483056756</v>
      </c>
      <c r="R80">
        <f>INDEX('Raw Election Data'!$A$1:$AN$3144,MATCH($C80&amp;" "&amp;$B80,'Raw Election Data'!$C$1:$C$3144,0),MATCH('Joined Data'!R$1,'Raw Election Data'!$A$1:$AN$1,0))</f>
        <v>0.15170243483056756</v>
      </c>
    </row>
    <row r="81" spans="1:18" ht="13.5" customHeight="1" x14ac:dyDescent="0.15">
      <c r="A81" t="s">
        <v>74</v>
      </c>
      <c r="B81" t="s">
        <v>686</v>
      </c>
      <c r="C81" t="str">
        <f>INDEX(FIPS!$A$1:$E$3236,MATCH($F81,FIPS!$D$1:$D$3236,0),5)</f>
        <v>Ketchikan Gateway Borough</v>
      </c>
      <c r="D81" t="s">
        <v>75</v>
      </c>
      <c r="E81" s="15" t="s">
        <v>86</v>
      </c>
      <c r="F81" t="s">
        <v>7735</v>
      </c>
      <c r="G81" t="s">
        <v>436</v>
      </c>
      <c r="H81" t="str">
        <f>IFERROR(VLOOKUP($G81,'Team Colors'!$A:$B,2,0),"#c9c9c9")</f>
        <v>#69be28</v>
      </c>
      <c r="I81">
        <f>INDEX('Raw Election Data'!$A$1:$AN$3144,MATCH($C81&amp;" "&amp;$B81,'Raw Election Data'!$C$1:$C$3144,0),MATCH('Joined Data'!I$1,'Raw Election Data'!$A$1:$AN$1,0))</f>
        <v>738432</v>
      </c>
      <c r="J81">
        <f>INDEX('Raw Election Data'!$A$1:$AN$3144,MATCH($C81&amp;" "&amp;$B81,'Raw Election Data'!$C$1:$C$3144,0),MATCH('Joined Data'!J$1,'Raw Election Data'!$A$1:$AN$1,0))</f>
        <v>93007</v>
      </c>
      <c r="K81">
        <f>INDEX('Raw Election Data'!$A$1:$AN$3144,MATCH($C81&amp;" "&amp;$B81,'Raw Election Data'!$C$1:$C$3144,0),MATCH('Joined Data'!K$1,'Raw Election Data'!$A$1:$AN$1,0))</f>
        <v>130415</v>
      </c>
      <c r="L81">
        <f>INDEX('Raw Election Data'!$A$1:$AN$3144,MATCH($C81&amp;" "&amp;$B81,'Raw Election Data'!$C$1:$C$3144,0),MATCH('Joined Data'!L$1,'Raw Election Data'!$A$1:$AN$1,0))</f>
        <v>246588</v>
      </c>
      <c r="M81">
        <f>INDEX('Raw Election Data'!$A$1:$AN$3144,MATCH($C81&amp;" "&amp;$B81,'Raw Election Data'!$C$1:$C$3144,0),MATCH('Joined Data'!M$1,'Raw Election Data'!$A$1:$AN$1,0))</f>
        <v>0.37717569386993688</v>
      </c>
      <c r="N81">
        <f>INDEX('Raw Election Data'!$A$1:$AN$3144,MATCH($C81&amp;" "&amp;$B81,'Raw Election Data'!$C$1:$C$3144,0),MATCH('Joined Data'!N$1,'Raw Election Data'!$A$1:$AN$1,0))</f>
        <v>0.52887812870050444</v>
      </c>
      <c r="O81">
        <f>INDEX('Raw Election Data'!$A$1:$AN$3144,MATCH($C81&amp;" "&amp;$B81,'Raw Election Data'!$C$1:$C$3144,0),MATCH('Joined Data'!O$1,'Raw Election Data'!$A$1:$AN$1,0))</f>
        <v>-37408</v>
      </c>
      <c r="P81">
        <f>INDEX('Raw Election Data'!$A$1:$AN$3144,MATCH($C81&amp;" "&amp;$B81,'Raw Election Data'!$C$1:$C$3144,0),MATCH('Joined Data'!P$1,'Raw Election Data'!$A$1:$AN$1,0))</f>
        <v>37408</v>
      </c>
      <c r="Q81">
        <f>INDEX('Raw Election Data'!$A$1:$AN$3144,MATCH($C81&amp;" "&amp;$B81,'Raw Election Data'!$C$1:$C$3144,0),MATCH('Joined Data'!Q$1,'Raw Election Data'!$A$1:$AN$1,0))</f>
        <v>-0.15170243483056756</v>
      </c>
      <c r="R81">
        <f>INDEX('Raw Election Data'!$A$1:$AN$3144,MATCH($C81&amp;" "&amp;$B81,'Raw Election Data'!$C$1:$C$3144,0),MATCH('Joined Data'!R$1,'Raw Election Data'!$A$1:$AN$1,0))</f>
        <v>0.15170243483056756</v>
      </c>
    </row>
    <row r="82" spans="1:18" ht="13.5" customHeight="1" x14ac:dyDescent="0.15">
      <c r="A82" t="s">
        <v>74</v>
      </c>
      <c r="B82" t="s">
        <v>686</v>
      </c>
      <c r="C82" t="str">
        <f>INDEX(FIPS!$A$1:$E$3236,MATCH($F82,FIPS!$D$1:$D$3236,0),5)</f>
        <v>Kodiak Island Borough</v>
      </c>
      <c r="D82" t="s">
        <v>75</v>
      </c>
      <c r="E82" s="15" t="s">
        <v>87</v>
      </c>
      <c r="F82" t="s">
        <v>7736</v>
      </c>
      <c r="G82" t="s">
        <v>436</v>
      </c>
      <c r="H82" t="str">
        <f>IFERROR(VLOOKUP($G82,'Team Colors'!$A:$B,2,0),"#c9c9c9")</f>
        <v>#69be28</v>
      </c>
      <c r="I82">
        <f>INDEX('Raw Election Data'!$A$1:$AN$3144,MATCH($C82&amp;" "&amp;$B82,'Raw Election Data'!$C$1:$C$3144,0),MATCH('Joined Data'!I$1,'Raw Election Data'!$A$1:$AN$1,0))</f>
        <v>738432</v>
      </c>
      <c r="J82">
        <f>INDEX('Raw Election Data'!$A$1:$AN$3144,MATCH($C82&amp;" "&amp;$B82,'Raw Election Data'!$C$1:$C$3144,0),MATCH('Joined Data'!J$1,'Raw Election Data'!$A$1:$AN$1,0))</f>
        <v>93007</v>
      </c>
      <c r="K82">
        <f>INDEX('Raw Election Data'!$A$1:$AN$3144,MATCH($C82&amp;" "&amp;$B82,'Raw Election Data'!$C$1:$C$3144,0),MATCH('Joined Data'!K$1,'Raw Election Data'!$A$1:$AN$1,0))</f>
        <v>130415</v>
      </c>
      <c r="L82">
        <f>INDEX('Raw Election Data'!$A$1:$AN$3144,MATCH($C82&amp;" "&amp;$B82,'Raw Election Data'!$C$1:$C$3144,0),MATCH('Joined Data'!L$1,'Raw Election Data'!$A$1:$AN$1,0))</f>
        <v>246588</v>
      </c>
      <c r="M82">
        <f>INDEX('Raw Election Data'!$A$1:$AN$3144,MATCH($C82&amp;" "&amp;$B82,'Raw Election Data'!$C$1:$C$3144,0),MATCH('Joined Data'!M$1,'Raw Election Data'!$A$1:$AN$1,0))</f>
        <v>0.37717569386993688</v>
      </c>
      <c r="N82">
        <f>INDEX('Raw Election Data'!$A$1:$AN$3144,MATCH($C82&amp;" "&amp;$B82,'Raw Election Data'!$C$1:$C$3144,0),MATCH('Joined Data'!N$1,'Raw Election Data'!$A$1:$AN$1,0))</f>
        <v>0.52887812870050444</v>
      </c>
      <c r="O82">
        <f>INDEX('Raw Election Data'!$A$1:$AN$3144,MATCH($C82&amp;" "&amp;$B82,'Raw Election Data'!$C$1:$C$3144,0),MATCH('Joined Data'!O$1,'Raw Election Data'!$A$1:$AN$1,0))</f>
        <v>-37408</v>
      </c>
      <c r="P82">
        <f>INDEX('Raw Election Data'!$A$1:$AN$3144,MATCH($C82&amp;" "&amp;$B82,'Raw Election Data'!$C$1:$C$3144,0),MATCH('Joined Data'!P$1,'Raw Election Data'!$A$1:$AN$1,0))</f>
        <v>37408</v>
      </c>
      <c r="Q82">
        <f>INDEX('Raw Election Data'!$A$1:$AN$3144,MATCH($C82&amp;" "&amp;$B82,'Raw Election Data'!$C$1:$C$3144,0),MATCH('Joined Data'!Q$1,'Raw Election Data'!$A$1:$AN$1,0))</f>
        <v>-0.15170243483056756</v>
      </c>
      <c r="R82">
        <f>INDEX('Raw Election Data'!$A$1:$AN$3144,MATCH($C82&amp;" "&amp;$B82,'Raw Election Data'!$C$1:$C$3144,0),MATCH('Joined Data'!R$1,'Raw Election Data'!$A$1:$AN$1,0))</f>
        <v>0.15170243483056756</v>
      </c>
    </row>
    <row r="83" spans="1:18" ht="13.5" customHeight="1" x14ac:dyDescent="0.15">
      <c r="A83" t="s">
        <v>74</v>
      </c>
      <c r="B83" t="s">
        <v>686</v>
      </c>
      <c r="C83" t="str">
        <f>INDEX(FIPS!$A$1:$E$3236,MATCH($F83,FIPS!$D$1:$D$3236,0),5)</f>
        <v>Wade Hampton Census Area</v>
      </c>
      <c r="D83" t="s">
        <v>75</v>
      </c>
      <c r="E83" s="15">
        <v>158</v>
      </c>
      <c r="F83" t="s">
        <v>7737</v>
      </c>
      <c r="G83" t="s">
        <v>436</v>
      </c>
      <c r="H83" t="str">
        <f>IFERROR(VLOOKUP($G83,'Team Colors'!$A:$B,2,0),"#c9c9c9")</f>
        <v>#69be28</v>
      </c>
      <c r="I83">
        <f>INDEX('Raw Election Data'!$A$1:$AN$3144,MATCH($C83&amp;" "&amp;$B83,'Raw Election Data'!$C$1:$C$3144,0),MATCH('Joined Data'!I$1,'Raw Election Data'!$A$1:$AN$1,0))</f>
        <v>738432</v>
      </c>
      <c r="J83">
        <f>INDEX('Raw Election Data'!$A$1:$AN$3144,MATCH($C83&amp;" "&amp;$B83,'Raw Election Data'!$C$1:$C$3144,0),MATCH('Joined Data'!J$1,'Raw Election Data'!$A$1:$AN$1,0))</f>
        <v>93007</v>
      </c>
      <c r="K83">
        <f>INDEX('Raw Election Data'!$A$1:$AN$3144,MATCH($C83&amp;" "&amp;$B83,'Raw Election Data'!$C$1:$C$3144,0),MATCH('Joined Data'!K$1,'Raw Election Data'!$A$1:$AN$1,0))</f>
        <v>130415</v>
      </c>
      <c r="L83">
        <f>INDEX('Raw Election Data'!$A$1:$AN$3144,MATCH($C83&amp;" "&amp;$B83,'Raw Election Data'!$C$1:$C$3144,0),MATCH('Joined Data'!L$1,'Raw Election Data'!$A$1:$AN$1,0))</f>
        <v>246588</v>
      </c>
      <c r="M83">
        <f>INDEX('Raw Election Data'!$A$1:$AN$3144,MATCH($C83&amp;" "&amp;$B83,'Raw Election Data'!$C$1:$C$3144,0),MATCH('Joined Data'!M$1,'Raw Election Data'!$A$1:$AN$1,0))</f>
        <v>0.37717569386993688</v>
      </c>
      <c r="N83">
        <f>INDEX('Raw Election Data'!$A$1:$AN$3144,MATCH($C83&amp;" "&amp;$B83,'Raw Election Data'!$C$1:$C$3144,0),MATCH('Joined Data'!N$1,'Raw Election Data'!$A$1:$AN$1,0))</f>
        <v>0.52887812870050444</v>
      </c>
      <c r="O83">
        <f>INDEX('Raw Election Data'!$A$1:$AN$3144,MATCH($C83&amp;" "&amp;$B83,'Raw Election Data'!$C$1:$C$3144,0),MATCH('Joined Data'!O$1,'Raw Election Data'!$A$1:$AN$1,0))</f>
        <v>-37408</v>
      </c>
      <c r="P83">
        <f>INDEX('Raw Election Data'!$A$1:$AN$3144,MATCH($C83&amp;" "&amp;$B83,'Raw Election Data'!$C$1:$C$3144,0),MATCH('Joined Data'!P$1,'Raw Election Data'!$A$1:$AN$1,0))</f>
        <v>37408</v>
      </c>
      <c r="Q83">
        <f>INDEX('Raw Election Data'!$A$1:$AN$3144,MATCH($C83&amp;" "&amp;$B83,'Raw Election Data'!$C$1:$C$3144,0),MATCH('Joined Data'!Q$1,'Raw Election Data'!$A$1:$AN$1,0))</f>
        <v>-0.15170243483056756</v>
      </c>
      <c r="R83">
        <f>INDEX('Raw Election Data'!$A$1:$AN$3144,MATCH($C83&amp;" "&amp;$B83,'Raw Election Data'!$C$1:$C$3144,0),MATCH('Joined Data'!R$1,'Raw Election Data'!$A$1:$AN$1,0))</f>
        <v>0.15170243483056756</v>
      </c>
    </row>
    <row r="84" spans="1:18" ht="13.5" customHeight="1" x14ac:dyDescent="0.15">
      <c r="A84" t="s">
        <v>74</v>
      </c>
      <c r="B84" t="s">
        <v>686</v>
      </c>
      <c r="C84" t="str">
        <f>INDEX(FIPS!$A$1:$E$3236,MATCH($F84,FIPS!$D$1:$D$3236,0),5)</f>
        <v>Lake and Peninsula Borough</v>
      </c>
      <c r="D84" t="s">
        <v>75</v>
      </c>
      <c r="E84" s="15" t="s">
        <v>88</v>
      </c>
      <c r="F84" t="s">
        <v>7738</v>
      </c>
      <c r="G84" t="s">
        <v>436</v>
      </c>
      <c r="H84" t="str">
        <f>IFERROR(VLOOKUP($G84,'Team Colors'!$A:$B,2,0),"#c9c9c9")</f>
        <v>#69be28</v>
      </c>
      <c r="I84">
        <f>INDEX('Raw Election Data'!$A$1:$AN$3144,MATCH($C84&amp;" "&amp;$B84,'Raw Election Data'!$C$1:$C$3144,0),MATCH('Joined Data'!I$1,'Raw Election Data'!$A$1:$AN$1,0))</f>
        <v>738432</v>
      </c>
      <c r="J84">
        <f>INDEX('Raw Election Data'!$A$1:$AN$3144,MATCH($C84&amp;" "&amp;$B84,'Raw Election Data'!$C$1:$C$3144,0),MATCH('Joined Data'!J$1,'Raw Election Data'!$A$1:$AN$1,0))</f>
        <v>93007</v>
      </c>
      <c r="K84">
        <f>INDEX('Raw Election Data'!$A$1:$AN$3144,MATCH($C84&amp;" "&amp;$B84,'Raw Election Data'!$C$1:$C$3144,0),MATCH('Joined Data'!K$1,'Raw Election Data'!$A$1:$AN$1,0))</f>
        <v>130415</v>
      </c>
      <c r="L84">
        <f>INDEX('Raw Election Data'!$A$1:$AN$3144,MATCH($C84&amp;" "&amp;$B84,'Raw Election Data'!$C$1:$C$3144,0),MATCH('Joined Data'!L$1,'Raw Election Data'!$A$1:$AN$1,0))</f>
        <v>246588</v>
      </c>
      <c r="M84">
        <f>INDEX('Raw Election Data'!$A$1:$AN$3144,MATCH($C84&amp;" "&amp;$B84,'Raw Election Data'!$C$1:$C$3144,0),MATCH('Joined Data'!M$1,'Raw Election Data'!$A$1:$AN$1,0))</f>
        <v>0.37717569386993688</v>
      </c>
      <c r="N84">
        <f>INDEX('Raw Election Data'!$A$1:$AN$3144,MATCH($C84&amp;" "&amp;$B84,'Raw Election Data'!$C$1:$C$3144,0),MATCH('Joined Data'!N$1,'Raw Election Data'!$A$1:$AN$1,0))</f>
        <v>0.52887812870050444</v>
      </c>
      <c r="O84">
        <f>INDEX('Raw Election Data'!$A$1:$AN$3144,MATCH($C84&amp;" "&amp;$B84,'Raw Election Data'!$C$1:$C$3144,0),MATCH('Joined Data'!O$1,'Raw Election Data'!$A$1:$AN$1,0))</f>
        <v>-37408</v>
      </c>
      <c r="P84">
        <f>INDEX('Raw Election Data'!$A$1:$AN$3144,MATCH($C84&amp;" "&amp;$B84,'Raw Election Data'!$C$1:$C$3144,0),MATCH('Joined Data'!P$1,'Raw Election Data'!$A$1:$AN$1,0))</f>
        <v>37408</v>
      </c>
      <c r="Q84">
        <f>INDEX('Raw Election Data'!$A$1:$AN$3144,MATCH($C84&amp;" "&amp;$B84,'Raw Election Data'!$C$1:$C$3144,0),MATCH('Joined Data'!Q$1,'Raw Election Data'!$A$1:$AN$1,0))</f>
        <v>-0.15170243483056756</v>
      </c>
      <c r="R84">
        <f>INDEX('Raw Election Data'!$A$1:$AN$3144,MATCH($C84&amp;" "&amp;$B84,'Raw Election Data'!$C$1:$C$3144,0),MATCH('Joined Data'!R$1,'Raw Election Data'!$A$1:$AN$1,0))</f>
        <v>0.15170243483056756</v>
      </c>
    </row>
    <row r="85" spans="1:18" ht="13.5" customHeight="1" x14ac:dyDescent="0.15">
      <c r="A85" t="s">
        <v>74</v>
      </c>
      <c r="B85" t="s">
        <v>686</v>
      </c>
      <c r="C85" t="str">
        <f>INDEX(FIPS!$A$1:$E$3236,MATCH($F85,FIPS!$D$1:$D$3236,0),5)</f>
        <v>Matanuska-Susitna Borough</v>
      </c>
      <c r="D85" t="s">
        <v>75</v>
      </c>
      <c r="E85" s="15" t="s">
        <v>89</v>
      </c>
      <c r="F85" t="s">
        <v>7739</v>
      </c>
      <c r="G85" t="s">
        <v>436</v>
      </c>
      <c r="H85" t="str">
        <f>IFERROR(VLOOKUP($G85,'Team Colors'!$A:$B,2,0),"#c9c9c9")</f>
        <v>#69be28</v>
      </c>
      <c r="I85">
        <f>INDEX('Raw Election Data'!$A$1:$AN$3144,MATCH($C85&amp;" "&amp;$B85,'Raw Election Data'!$C$1:$C$3144,0),MATCH('Joined Data'!I$1,'Raw Election Data'!$A$1:$AN$1,0))</f>
        <v>738432</v>
      </c>
      <c r="J85">
        <f>INDEX('Raw Election Data'!$A$1:$AN$3144,MATCH($C85&amp;" "&amp;$B85,'Raw Election Data'!$C$1:$C$3144,0),MATCH('Joined Data'!J$1,'Raw Election Data'!$A$1:$AN$1,0))</f>
        <v>93007</v>
      </c>
      <c r="K85">
        <f>INDEX('Raw Election Data'!$A$1:$AN$3144,MATCH($C85&amp;" "&amp;$B85,'Raw Election Data'!$C$1:$C$3144,0),MATCH('Joined Data'!K$1,'Raw Election Data'!$A$1:$AN$1,0))</f>
        <v>130415</v>
      </c>
      <c r="L85">
        <f>INDEX('Raw Election Data'!$A$1:$AN$3144,MATCH($C85&amp;" "&amp;$B85,'Raw Election Data'!$C$1:$C$3144,0),MATCH('Joined Data'!L$1,'Raw Election Data'!$A$1:$AN$1,0))</f>
        <v>246588</v>
      </c>
      <c r="M85">
        <f>INDEX('Raw Election Data'!$A$1:$AN$3144,MATCH($C85&amp;" "&amp;$B85,'Raw Election Data'!$C$1:$C$3144,0),MATCH('Joined Data'!M$1,'Raw Election Data'!$A$1:$AN$1,0))</f>
        <v>0.37717569386993688</v>
      </c>
      <c r="N85">
        <f>INDEX('Raw Election Data'!$A$1:$AN$3144,MATCH($C85&amp;" "&amp;$B85,'Raw Election Data'!$C$1:$C$3144,0),MATCH('Joined Data'!N$1,'Raw Election Data'!$A$1:$AN$1,0))</f>
        <v>0.52887812870050444</v>
      </c>
      <c r="O85">
        <f>INDEX('Raw Election Data'!$A$1:$AN$3144,MATCH($C85&amp;" "&amp;$B85,'Raw Election Data'!$C$1:$C$3144,0),MATCH('Joined Data'!O$1,'Raw Election Data'!$A$1:$AN$1,0))</f>
        <v>-37408</v>
      </c>
      <c r="P85">
        <f>INDEX('Raw Election Data'!$A$1:$AN$3144,MATCH($C85&amp;" "&amp;$B85,'Raw Election Data'!$C$1:$C$3144,0),MATCH('Joined Data'!P$1,'Raw Election Data'!$A$1:$AN$1,0))</f>
        <v>37408</v>
      </c>
      <c r="Q85">
        <f>INDEX('Raw Election Data'!$A$1:$AN$3144,MATCH($C85&amp;" "&amp;$B85,'Raw Election Data'!$C$1:$C$3144,0),MATCH('Joined Data'!Q$1,'Raw Election Data'!$A$1:$AN$1,0))</f>
        <v>-0.15170243483056756</v>
      </c>
      <c r="R85">
        <f>INDEX('Raw Election Data'!$A$1:$AN$3144,MATCH($C85&amp;" "&amp;$B85,'Raw Election Data'!$C$1:$C$3144,0),MATCH('Joined Data'!R$1,'Raw Election Data'!$A$1:$AN$1,0))</f>
        <v>0.15170243483056756</v>
      </c>
    </row>
    <row r="86" spans="1:18" ht="13.5" customHeight="1" x14ac:dyDescent="0.15">
      <c r="A86" t="s">
        <v>74</v>
      </c>
      <c r="B86" t="s">
        <v>686</v>
      </c>
      <c r="C86" t="str">
        <f>INDEX(FIPS!$A$1:$E$3236,MATCH($F86,FIPS!$D$1:$D$3236,0),5)</f>
        <v>Nome Census Area</v>
      </c>
      <c r="D86" t="s">
        <v>75</v>
      </c>
      <c r="E86" s="15" t="s">
        <v>90</v>
      </c>
      <c r="F86" t="s">
        <v>7740</v>
      </c>
      <c r="G86" t="s">
        <v>436</v>
      </c>
      <c r="H86" t="str">
        <f>IFERROR(VLOOKUP($G86,'Team Colors'!$A:$B,2,0),"#c9c9c9")</f>
        <v>#69be28</v>
      </c>
      <c r="I86">
        <f>INDEX('Raw Election Data'!$A$1:$AN$3144,MATCH($C86&amp;" "&amp;$B86,'Raw Election Data'!$C$1:$C$3144,0),MATCH('Joined Data'!I$1,'Raw Election Data'!$A$1:$AN$1,0))</f>
        <v>738432</v>
      </c>
      <c r="J86">
        <f>INDEX('Raw Election Data'!$A$1:$AN$3144,MATCH($C86&amp;" "&amp;$B86,'Raw Election Data'!$C$1:$C$3144,0),MATCH('Joined Data'!J$1,'Raw Election Data'!$A$1:$AN$1,0))</f>
        <v>93007</v>
      </c>
      <c r="K86">
        <f>INDEX('Raw Election Data'!$A$1:$AN$3144,MATCH($C86&amp;" "&amp;$B86,'Raw Election Data'!$C$1:$C$3144,0),MATCH('Joined Data'!K$1,'Raw Election Data'!$A$1:$AN$1,0))</f>
        <v>130415</v>
      </c>
      <c r="L86">
        <f>INDEX('Raw Election Data'!$A$1:$AN$3144,MATCH($C86&amp;" "&amp;$B86,'Raw Election Data'!$C$1:$C$3144,0),MATCH('Joined Data'!L$1,'Raw Election Data'!$A$1:$AN$1,0))</f>
        <v>246588</v>
      </c>
      <c r="M86">
        <f>INDEX('Raw Election Data'!$A$1:$AN$3144,MATCH($C86&amp;" "&amp;$B86,'Raw Election Data'!$C$1:$C$3144,0),MATCH('Joined Data'!M$1,'Raw Election Data'!$A$1:$AN$1,0))</f>
        <v>0.37717569386993688</v>
      </c>
      <c r="N86">
        <f>INDEX('Raw Election Data'!$A$1:$AN$3144,MATCH($C86&amp;" "&amp;$B86,'Raw Election Data'!$C$1:$C$3144,0),MATCH('Joined Data'!N$1,'Raw Election Data'!$A$1:$AN$1,0))</f>
        <v>0.52887812870050444</v>
      </c>
      <c r="O86">
        <f>INDEX('Raw Election Data'!$A$1:$AN$3144,MATCH($C86&amp;" "&amp;$B86,'Raw Election Data'!$C$1:$C$3144,0),MATCH('Joined Data'!O$1,'Raw Election Data'!$A$1:$AN$1,0))</f>
        <v>-37408</v>
      </c>
      <c r="P86">
        <f>INDEX('Raw Election Data'!$A$1:$AN$3144,MATCH($C86&amp;" "&amp;$B86,'Raw Election Data'!$C$1:$C$3144,0),MATCH('Joined Data'!P$1,'Raw Election Data'!$A$1:$AN$1,0))</f>
        <v>37408</v>
      </c>
      <c r="Q86">
        <f>INDEX('Raw Election Data'!$A$1:$AN$3144,MATCH($C86&amp;" "&amp;$B86,'Raw Election Data'!$C$1:$C$3144,0),MATCH('Joined Data'!Q$1,'Raw Election Data'!$A$1:$AN$1,0))</f>
        <v>-0.15170243483056756</v>
      </c>
      <c r="R86">
        <f>INDEX('Raw Election Data'!$A$1:$AN$3144,MATCH($C86&amp;" "&amp;$B86,'Raw Election Data'!$C$1:$C$3144,0),MATCH('Joined Data'!R$1,'Raw Election Data'!$A$1:$AN$1,0))</f>
        <v>0.15170243483056756</v>
      </c>
    </row>
    <row r="87" spans="1:18" ht="13.5" customHeight="1" x14ac:dyDescent="0.15">
      <c r="A87" t="s">
        <v>74</v>
      </c>
      <c r="B87" t="s">
        <v>686</v>
      </c>
      <c r="C87" t="str">
        <f>INDEX(FIPS!$A$1:$E$3236,MATCH($F87,FIPS!$D$1:$D$3236,0),5)</f>
        <v>North Slope Borough</v>
      </c>
      <c r="D87" t="s">
        <v>75</v>
      </c>
      <c r="E87" s="15" t="s">
        <v>91</v>
      </c>
      <c r="F87" t="s">
        <v>7741</v>
      </c>
      <c r="G87" t="s">
        <v>436</v>
      </c>
      <c r="H87" t="str">
        <f>IFERROR(VLOOKUP($G87,'Team Colors'!$A:$B,2,0),"#c9c9c9")</f>
        <v>#69be28</v>
      </c>
      <c r="I87">
        <f>INDEX('Raw Election Data'!$A$1:$AN$3144,MATCH($C87&amp;" "&amp;$B87,'Raw Election Data'!$C$1:$C$3144,0),MATCH('Joined Data'!I$1,'Raw Election Data'!$A$1:$AN$1,0))</f>
        <v>738432</v>
      </c>
      <c r="J87">
        <f>INDEX('Raw Election Data'!$A$1:$AN$3144,MATCH($C87&amp;" "&amp;$B87,'Raw Election Data'!$C$1:$C$3144,0),MATCH('Joined Data'!J$1,'Raw Election Data'!$A$1:$AN$1,0))</f>
        <v>93007</v>
      </c>
      <c r="K87">
        <f>INDEX('Raw Election Data'!$A$1:$AN$3144,MATCH($C87&amp;" "&amp;$B87,'Raw Election Data'!$C$1:$C$3144,0),MATCH('Joined Data'!K$1,'Raw Election Data'!$A$1:$AN$1,0))</f>
        <v>130415</v>
      </c>
      <c r="L87">
        <f>INDEX('Raw Election Data'!$A$1:$AN$3144,MATCH($C87&amp;" "&amp;$B87,'Raw Election Data'!$C$1:$C$3144,0),MATCH('Joined Data'!L$1,'Raw Election Data'!$A$1:$AN$1,0))</f>
        <v>246588</v>
      </c>
      <c r="M87">
        <f>INDEX('Raw Election Data'!$A$1:$AN$3144,MATCH($C87&amp;" "&amp;$B87,'Raw Election Data'!$C$1:$C$3144,0),MATCH('Joined Data'!M$1,'Raw Election Data'!$A$1:$AN$1,0))</f>
        <v>0.37717569386993688</v>
      </c>
      <c r="N87">
        <f>INDEX('Raw Election Data'!$A$1:$AN$3144,MATCH($C87&amp;" "&amp;$B87,'Raw Election Data'!$C$1:$C$3144,0),MATCH('Joined Data'!N$1,'Raw Election Data'!$A$1:$AN$1,0))</f>
        <v>0.52887812870050444</v>
      </c>
      <c r="O87">
        <f>INDEX('Raw Election Data'!$A$1:$AN$3144,MATCH($C87&amp;" "&amp;$B87,'Raw Election Data'!$C$1:$C$3144,0),MATCH('Joined Data'!O$1,'Raw Election Data'!$A$1:$AN$1,0))</f>
        <v>-37408</v>
      </c>
      <c r="P87">
        <f>INDEX('Raw Election Data'!$A$1:$AN$3144,MATCH($C87&amp;" "&amp;$B87,'Raw Election Data'!$C$1:$C$3144,0),MATCH('Joined Data'!P$1,'Raw Election Data'!$A$1:$AN$1,0))</f>
        <v>37408</v>
      </c>
      <c r="Q87">
        <f>INDEX('Raw Election Data'!$A$1:$AN$3144,MATCH($C87&amp;" "&amp;$B87,'Raw Election Data'!$C$1:$C$3144,0),MATCH('Joined Data'!Q$1,'Raw Election Data'!$A$1:$AN$1,0))</f>
        <v>-0.15170243483056756</v>
      </c>
      <c r="R87">
        <f>INDEX('Raw Election Data'!$A$1:$AN$3144,MATCH($C87&amp;" "&amp;$B87,'Raw Election Data'!$C$1:$C$3144,0),MATCH('Joined Data'!R$1,'Raw Election Data'!$A$1:$AN$1,0))</f>
        <v>0.15170243483056756</v>
      </c>
    </row>
    <row r="88" spans="1:18" ht="13.5" customHeight="1" x14ac:dyDescent="0.15">
      <c r="A88" t="s">
        <v>74</v>
      </c>
      <c r="B88" t="s">
        <v>686</v>
      </c>
      <c r="C88" t="str">
        <f>INDEX(FIPS!$A$1:$E$3236,MATCH($F88,FIPS!$D$1:$D$3236,0),5)</f>
        <v>Northwest Arctic Borough</v>
      </c>
      <c r="D88" t="s">
        <v>75</v>
      </c>
      <c r="E88" s="15">
        <v>188</v>
      </c>
      <c r="F88" t="s">
        <v>7742</v>
      </c>
      <c r="G88" t="s">
        <v>436</v>
      </c>
      <c r="H88" t="str">
        <f>IFERROR(VLOOKUP($G88,'Team Colors'!$A:$B,2,0),"#c9c9c9")</f>
        <v>#69be28</v>
      </c>
      <c r="I88">
        <f>INDEX('Raw Election Data'!$A$1:$AN$3144,MATCH($C88&amp;" "&amp;$B88,'Raw Election Data'!$C$1:$C$3144,0),MATCH('Joined Data'!I$1,'Raw Election Data'!$A$1:$AN$1,0))</f>
        <v>738432</v>
      </c>
      <c r="J88">
        <f>INDEX('Raw Election Data'!$A$1:$AN$3144,MATCH($C88&amp;" "&amp;$B88,'Raw Election Data'!$C$1:$C$3144,0),MATCH('Joined Data'!J$1,'Raw Election Data'!$A$1:$AN$1,0))</f>
        <v>93007</v>
      </c>
      <c r="K88">
        <f>INDEX('Raw Election Data'!$A$1:$AN$3144,MATCH($C88&amp;" "&amp;$B88,'Raw Election Data'!$C$1:$C$3144,0),MATCH('Joined Data'!K$1,'Raw Election Data'!$A$1:$AN$1,0))</f>
        <v>130415</v>
      </c>
      <c r="L88">
        <f>INDEX('Raw Election Data'!$A$1:$AN$3144,MATCH($C88&amp;" "&amp;$B88,'Raw Election Data'!$C$1:$C$3144,0),MATCH('Joined Data'!L$1,'Raw Election Data'!$A$1:$AN$1,0))</f>
        <v>246588</v>
      </c>
      <c r="M88">
        <f>INDEX('Raw Election Data'!$A$1:$AN$3144,MATCH($C88&amp;" "&amp;$B88,'Raw Election Data'!$C$1:$C$3144,0),MATCH('Joined Data'!M$1,'Raw Election Data'!$A$1:$AN$1,0))</f>
        <v>0.37717569386993688</v>
      </c>
      <c r="N88">
        <f>INDEX('Raw Election Data'!$A$1:$AN$3144,MATCH($C88&amp;" "&amp;$B88,'Raw Election Data'!$C$1:$C$3144,0),MATCH('Joined Data'!N$1,'Raw Election Data'!$A$1:$AN$1,0))</f>
        <v>0.52887812870050444</v>
      </c>
      <c r="O88">
        <f>INDEX('Raw Election Data'!$A$1:$AN$3144,MATCH($C88&amp;" "&amp;$B88,'Raw Election Data'!$C$1:$C$3144,0),MATCH('Joined Data'!O$1,'Raw Election Data'!$A$1:$AN$1,0))</f>
        <v>-37408</v>
      </c>
      <c r="P88">
        <f>INDEX('Raw Election Data'!$A$1:$AN$3144,MATCH($C88&amp;" "&amp;$B88,'Raw Election Data'!$C$1:$C$3144,0),MATCH('Joined Data'!P$1,'Raw Election Data'!$A$1:$AN$1,0))</f>
        <v>37408</v>
      </c>
      <c r="Q88">
        <f>INDEX('Raw Election Data'!$A$1:$AN$3144,MATCH($C88&amp;" "&amp;$B88,'Raw Election Data'!$C$1:$C$3144,0),MATCH('Joined Data'!Q$1,'Raw Election Data'!$A$1:$AN$1,0))</f>
        <v>-0.15170243483056756</v>
      </c>
      <c r="R88">
        <f>INDEX('Raw Election Data'!$A$1:$AN$3144,MATCH($C88&amp;" "&amp;$B88,'Raw Election Data'!$C$1:$C$3144,0),MATCH('Joined Data'!R$1,'Raw Election Data'!$A$1:$AN$1,0))</f>
        <v>0.15170243483056756</v>
      </c>
    </row>
    <row r="89" spans="1:18" ht="13.5" customHeight="1" x14ac:dyDescent="0.15">
      <c r="A89" t="s">
        <v>74</v>
      </c>
      <c r="B89" t="s">
        <v>686</v>
      </c>
      <c r="C89" t="str">
        <f>INDEX(FIPS!$A$1:$E$3236,MATCH($F89,FIPS!$D$1:$D$3236,0),5)</f>
        <v>Petersburg Census Area</v>
      </c>
      <c r="D89" t="s">
        <v>75</v>
      </c>
      <c r="E89" s="15">
        <v>195</v>
      </c>
      <c r="F89" t="s">
        <v>7743</v>
      </c>
      <c r="G89" t="s">
        <v>436</v>
      </c>
      <c r="H89" t="str">
        <f>IFERROR(VLOOKUP($G89,'Team Colors'!$A:$B,2,0),"#c9c9c9")</f>
        <v>#69be28</v>
      </c>
      <c r="I89">
        <f>INDEX('Raw Election Data'!$A$1:$AN$3144,MATCH($C89&amp;" "&amp;$B89,'Raw Election Data'!$C$1:$C$3144,0),MATCH('Joined Data'!I$1,'Raw Election Data'!$A$1:$AN$1,0))</f>
        <v>738432</v>
      </c>
      <c r="J89">
        <f>INDEX('Raw Election Data'!$A$1:$AN$3144,MATCH($C89&amp;" "&amp;$B89,'Raw Election Data'!$C$1:$C$3144,0),MATCH('Joined Data'!J$1,'Raw Election Data'!$A$1:$AN$1,0))</f>
        <v>93007</v>
      </c>
      <c r="K89">
        <f>INDEX('Raw Election Data'!$A$1:$AN$3144,MATCH($C89&amp;" "&amp;$B89,'Raw Election Data'!$C$1:$C$3144,0),MATCH('Joined Data'!K$1,'Raw Election Data'!$A$1:$AN$1,0))</f>
        <v>130415</v>
      </c>
      <c r="L89">
        <f>INDEX('Raw Election Data'!$A$1:$AN$3144,MATCH($C89&amp;" "&amp;$B89,'Raw Election Data'!$C$1:$C$3144,0),MATCH('Joined Data'!L$1,'Raw Election Data'!$A$1:$AN$1,0))</f>
        <v>246588</v>
      </c>
      <c r="M89">
        <f>INDEX('Raw Election Data'!$A$1:$AN$3144,MATCH($C89&amp;" "&amp;$B89,'Raw Election Data'!$C$1:$C$3144,0),MATCH('Joined Data'!M$1,'Raw Election Data'!$A$1:$AN$1,0))</f>
        <v>0.37717569386993688</v>
      </c>
      <c r="N89">
        <f>INDEX('Raw Election Data'!$A$1:$AN$3144,MATCH($C89&amp;" "&amp;$B89,'Raw Election Data'!$C$1:$C$3144,0),MATCH('Joined Data'!N$1,'Raw Election Data'!$A$1:$AN$1,0))</f>
        <v>0.52887812870050444</v>
      </c>
      <c r="O89">
        <f>INDEX('Raw Election Data'!$A$1:$AN$3144,MATCH($C89&amp;" "&amp;$B89,'Raw Election Data'!$C$1:$C$3144,0),MATCH('Joined Data'!O$1,'Raw Election Data'!$A$1:$AN$1,0))</f>
        <v>-37408</v>
      </c>
      <c r="P89">
        <f>INDEX('Raw Election Data'!$A$1:$AN$3144,MATCH($C89&amp;" "&amp;$B89,'Raw Election Data'!$C$1:$C$3144,0),MATCH('Joined Data'!P$1,'Raw Election Data'!$A$1:$AN$1,0))</f>
        <v>37408</v>
      </c>
      <c r="Q89">
        <f>INDEX('Raw Election Data'!$A$1:$AN$3144,MATCH($C89&amp;" "&amp;$B89,'Raw Election Data'!$C$1:$C$3144,0),MATCH('Joined Data'!Q$1,'Raw Election Data'!$A$1:$AN$1,0))</f>
        <v>-0.15170243483056756</v>
      </c>
      <c r="R89">
        <f>INDEX('Raw Election Data'!$A$1:$AN$3144,MATCH($C89&amp;" "&amp;$B89,'Raw Election Data'!$C$1:$C$3144,0),MATCH('Joined Data'!R$1,'Raw Election Data'!$A$1:$AN$1,0))</f>
        <v>0.15170243483056756</v>
      </c>
    </row>
    <row r="90" spans="1:18" ht="13.5" customHeight="1" x14ac:dyDescent="0.15">
      <c r="A90" t="s">
        <v>74</v>
      </c>
      <c r="B90" t="s">
        <v>686</v>
      </c>
      <c r="C90" t="str">
        <f>INDEX(FIPS!$A$1:$E$3236,MATCH($F90,FIPS!$D$1:$D$3236,0),5)</f>
        <v>Prince of Wales-Hyder Census Area</v>
      </c>
      <c r="D90" t="s">
        <v>75</v>
      </c>
      <c r="E90" s="15">
        <v>198</v>
      </c>
      <c r="F90" t="s">
        <v>7744</v>
      </c>
      <c r="G90" t="s">
        <v>436</v>
      </c>
      <c r="H90" t="str">
        <f>IFERROR(VLOOKUP($G90,'Team Colors'!$A:$B,2,0),"#c9c9c9")</f>
        <v>#69be28</v>
      </c>
      <c r="I90">
        <f>INDEX('Raw Election Data'!$A$1:$AN$3144,MATCH($C90&amp;" "&amp;$B90,'Raw Election Data'!$C$1:$C$3144,0),MATCH('Joined Data'!I$1,'Raw Election Data'!$A$1:$AN$1,0))</f>
        <v>738432</v>
      </c>
      <c r="J90">
        <f>INDEX('Raw Election Data'!$A$1:$AN$3144,MATCH($C90&amp;" "&amp;$B90,'Raw Election Data'!$C$1:$C$3144,0),MATCH('Joined Data'!J$1,'Raw Election Data'!$A$1:$AN$1,0))</f>
        <v>93007</v>
      </c>
      <c r="K90">
        <f>INDEX('Raw Election Data'!$A$1:$AN$3144,MATCH($C90&amp;" "&amp;$B90,'Raw Election Data'!$C$1:$C$3144,0),MATCH('Joined Data'!K$1,'Raw Election Data'!$A$1:$AN$1,0))</f>
        <v>130415</v>
      </c>
      <c r="L90">
        <f>INDEX('Raw Election Data'!$A$1:$AN$3144,MATCH($C90&amp;" "&amp;$B90,'Raw Election Data'!$C$1:$C$3144,0),MATCH('Joined Data'!L$1,'Raw Election Data'!$A$1:$AN$1,0))</f>
        <v>246588</v>
      </c>
      <c r="M90">
        <f>INDEX('Raw Election Data'!$A$1:$AN$3144,MATCH($C90&amp;" "&amp;$B90,'Raw Election Data'!$C$1:$C$3144,0),MATCH('Joined Data'!M$1,'Raw Election Data'!$A$1:$AN$1,0))</f>
        <v>0.37717569386993688</v>
      </c>
      <c r="N90">
        <f>INDEX('Raw Election Data'!$A$1:$AN$3144,MATCH($C90&amp;" "&amp;$B90,'Raw Election Data'!$C$1:$C$3144,0),MATCH('Joined Data'!N$1,'Raw Election Data'!$A$1:$AN$1,0))</f>
        <v>0.52887812870050444</v>
      </c>
      <c r="O90">
        <f>INDEX('Raw Election Data'!$A$1:$AN$3144,MATCH($C90&amp;" "&amp;$B90,'Raw Election Data'!$C$1:$C$3144,0),MATCH('Joined Data'!O$1,'Raw Election Data'!$A$1:$AN$1,0))</f>
        <v>-37408</v>
      </c>
      <c r="P90">
        <f>INDEX('Raw Election Data'!$A$1:$AN$3144,MATCH($C90&amp;" "&amp;$B90,'Raw Election Data'!$C$1:$C$3144,0),MATCH('Joined Data'!P$1,'Raw Election Data'!$A$1:$AN$1,0))</f>
        <v>37408</v>
      </c>
      <c r="Q90">
        <f>INDEX('Raw Election Data'!$A$1:$AN$3144,MATCH($C90&amp;" "&amp;$B90,'Raw Election Data'!$C$1:$C$3144,0),MATCH('Joined Data'!Q$1,'Raw Election Data'!$A$1:$AN$1,0))</f>
        <v>-0.15170243483056756</v>
      </c>
      <c r="R90">
        <f>INDEX('Raw Election Data'!$A$1:$AN$3144,MATCH($C90&amp;" "&amp;$B90,'Raw Election Data'!$C$1:$C$3144,0),MATCH('Joined Data'!R$1,'Raw Election Data'!$A$1:$AN$1,0))</f>
        <v>0.15170243483056756</v>
      </c>
    </row>
    <row r="91" spans="1:18" ht="13.5" customHeight="1" x14ac:dyDescent="0.15">
      <c r="A91" t="s">
        <v>74</v>
      </c>
      <c r="B91" t="s">
        <v>686</v>
      </c>
      <c r="C91" t="str">
        <f>INDEX(FIPS!$A$1:$E$3236,MATCH($F91,FIPS!$D$1:$D$3236,0),5)</f>
        <v>Sitka City and Borough</v>
      </c>
      <c r="D91" t="s">
        <v>75</v>
      </c>
      <c r="E91" s="15" t="s">
        <v>94</v>
      </c>
      <c r="F91" t="s">
        <v>7745</v>
      </c>
      <c r="G91" t="s">
        <v>436</v>
      </c>
      <c r="H91" t="str">
        <f>IFERROR(VLOOKUP($G91,'Team Colors'!$A:$B,2,0),"#c9c9c9")</f>
        <v>#69be28</v>
      </c>
      <c r="I91">
        <f>INDEX('Raw Election Data'!$A$1:$AN$3144,MATCH($C91&amp;" "&amp;$B91,'Raw Election Data'!$C$1:$C$3144,0),MATCH('Joined Data'!I$1,'Raw Election Data'!$A$1:$AN$1,0))</f>
        <v>738432</v>
      </c>
      <c r="J91">
        <f>INDEX('Raw Election Data'!$A$1:$AN$3144,MATCH($C91&amp;" "&amp;$B91,'Raw Election Data'!$C$1:$C$3144,0),MATCH('Joined Data'!J$1,'Raw Election Data'!$A$1:$AN$1,0))</f>
        <v>93007</v>
      </c>
      <c r="K91">
        <f>INDEX('Raw Election Data'!$A$1:$AN$3144,MATCH($C91&amp;" "&amp;$B91,'Raw Election Data'!$C$1:$C$3144,0),MATCH('Joined Data'!K$1,'Raw Election Data'!$A$1:$AN$1,0))</f>
        <v>130415</v>
      </c>
      <c r="L91">
        <f>INDEX('Raw Election Data'!$A$1:$AN$3144,MATCH($C91&amp;" "&amp;$B91,'Raw Election Data'!$C$1:$C$3144,0),MATCH('Joined Data'!L$1,'Raw Election Data'!$A$1:$AN$1,0))</f>
        <v>246588</v>
      </c>
      <c r="M91">
        <f>INDEX('Raw Election Data'!$A$1:$AN$3144,MATCH($C91&amp;" "&amp;$B91,'Raw Election Data'!$C$1:$C$3144,0),MATCH('Joined Data'!M$1,'Raw Election Data'!$A$1:$AN$1,0))</f>
        <v>0.37717569386993688</v>
      </c>
      <c r="N91">
        <f>INDEX('Raw Election Data'!$A$1:$AN$3144,MATCH($C91&amp;" "&amp;$B91,'Raw Election Data'!$C$1:$C$3144,0),MATCH('Joined Data'!N$1,'Raw Election Data'!$A$1:$AN$1,0))</f>
        <v>0.52887812870050444</v>
      </c>
      <c r="O91">
        <f>INDEX('Raw Election Data'!$A$1:$AN$3144,MATCH($C91&amp;" "&amp;$B91,'Raw Election Data'!$C$1:$C$3144,0),MATCH('Joined Data'!O$1,'Raw Election Data'!$A$1:$AN$1,0))</f>
        <v>-37408</v>
      </c>
      <c r="P91">
        <f>INDEX('Raw Election Data'!$A$1:$AN$3144,MATCH($C91&amp;" "&amp;$B91,'Raw Election Data'!$C$1:$C$3144,0),MATCH('Joined Data'!P$1,'Raw Election Data'!$A$1:$AN$1,0))</f>
        <v>37408</v>
      </c>
      <c r="Q91">
        <f>INDEX('Raw Election Data'!$A$1:$AN$3144,MATCH($C91&amp;" "&amp;$B91,'Raw Election Data'!$C$1:$C$3144,0),MATCH('Joined Data'!Q$1,'Raw Election Data'!$A$1:$AN$1,0))</f>
        <v>-0.15170243483056756</v>
      </c>
      <c r="R91">
        <f>INDEX('Raw Election Data'!$A$1:$AN$3144,MATCH($C91&amp;" "&amp;$B91,'Raw Election Data'!$C$1:$C$3144,0),MATCH('Joined Data'!R$1,'Raw Election Data'!$A$1:$AN$1,0))</f>
        <v>0.15170243483056756</v>
      </c>
    </row>
    <row r="92" spans="1:18" ht="13.5" customHeight="1" x14ac:dyDescent="0.15">
      <c r="A92" t="s">
        <v>74</v>
      </c>
      <c r="B92" t="s">
        <v>686</v>
      </c>
      <c r="C92" t="str">
        <f>INDEX(FIPS!$A$1:$E$3236,MATCH($F92,FIPS!$D$1:$D$3236,0),5)</f>
        <v>Skagway Municipality</v>
      </c>
      <c r="D92" t="s">
        <v>75</v>
      </c>
      <c r="E92" s="15">
        <v>230</v>
      </c>
      <c r="F92" t="s">
        <v>7746</v>
      </c>
      <c r="G92" t="s">
        <v>436</v>
      </c>
      <c r="H92" t="str">
        <f>IFERROR(VLOOKUP($G92,'Team Colors'!$A:$B,2,0),"#c9c9c9")</f>
        <v>#69be28</v>
      </c>
      <c r="I92">
        <f>INDEX('Raw Election Data'!$A$1:$AN$3144,MATCH($C92&amp;" "&amp;$B92,'Raw Election Data'!$C$1:$C$3144,0),MATCH('Joined Data'!I$1,'Raw Election Data'!$A$1:$AN$1,0))</f>
        <v>738432</v>
      </c>
      <c r="J92">
        <f>INDEX('Raw Election Data'!$A$1:$AN$3144,MATCH($C92&amp;" "&amp;$B92,'Raw Election Data'!$C$1:$C$3144,0),MATCH('Joined Data'!J$1,'Raw Election Data'!$A$1:$AN$1,0))</f>
        <v>93007</v>
      </c>
      <c r="K92">
        <f>INDEX('Raw Election Data'!$A$1:$AN$3144,MATCH($C92&amp;" "&amp;$B92,'Raw Election Data'!$C$1:$C$3144,0),MATCH('Joined Data'!K$1,'Raw Election Data'!$A$1:$AN$1,0))</f>
        <v>130415</v>
      </c>
      <c r="L92">
        <f>INDEX('Raw Election Data'!$A$1:$AN$3144,MATCH($C92&amp;" "&amp;$B92,'Raw Election Data'!$C$1:$C$3144,0),MATCH('Joined Data'!L$1,'Raw Election Data'!$A$1:$AN$1,0))</f>
        <v>246588</v>
      </c>
      <c r="M92">
        <f>INDEX('Raw Election Data'!$A$1:$AN$3144,MATCH($C92&amp;" "&amp;$B92,'Raw Election Data'!$C$1:$C$3144,0),MATCH('Joined Data'!M$1,'Raw Election Data'!$A$1:$AN$1,0))</f>
        <v>0.37717569386993688</v>
      </c>
      <c r="N92">
        <f>INDEX('Raw Election Data'!$A$1:$AN$3144,MATCH($C92&amp;" "&amp;$B92,'Raw Election Data'!$C$1:$C$3144,0),MATCH('Joined Data'!N$1,'Raw Election Data'!$A$1:$AN$1,0))</f>
        <v>0.52887812870050444</v>
      </c>
      <c r="O92">
        <f>INDEX('Raw Election Data'!$A$1:$AN$3144,MATCH($C92&amp;" "&amp;$B92,'Raw Election Data'!$C$1:$C$3144,0),MATCH('Joined Data'!O$1,'Raw Election Data'!$A$1:$AN$1,0))</f>
        <v>-37408</v>
      </c>
      <c r="P92">
        <f>INDEX('Raw Election Data'!$A$1:$AN$3144,MATCH($C92&amp;" "&amp;$B92,'Raw Election Data'!$C$1:$C$3144,0),MATCH('Joined Data'!P$1,'Raw Election Data'!$A$1:$AN$1,0))</f>
        <v>37408</v>
      </c>
      <c r="Q92">
        <f>INDEX('Raw Election Data'!$A$1:$AN$3144,MATCH($C92&amp;" "&amp;$B92,'Raw Election Data'!$C$1:$C$3144,0),MATCH('Joined Data'!Q$1,'Raw Election Data'!$A$1:$AN$1,0))</f>
        <v>-0.15170243483056756</v>
      </c>
      <c r="R92">
        <f>INDEX('Raw Election Data'!$A$1:$AN$3144,MATCH($C92&amp;" "&amp;$B92,'Raw Election Data'!$C$1:$C$3144,0),MATCH('Joined Data'!R$1,'Raw Election Data'!$A$1:$AN$1,0))</f>
        <v>0.15170243483056756</v>
      </c>
    </row>
    <row r="93" spans="1:18" ht="13.5" customHeight="1" x14ac:dyDescent="0.15">
      <c r="A93" t="s">
        <v>74</v>
      </c>
      <c r="B93" t="s">
        <v>686</v>
      </c>
      <c r="C93" t="str">
        <f>INDEX(FIPS!$A$1:$E$3236,MATCH($F93,FIPS!$D$1:$D$3236,0),5)</f>
        <v>Southeast Fairbanks Census Area</v>
      </c>
      <c r="D93" t="s">
        <v>75</v>
      </c>
      <c r="E93" s="15" t="s">
        <v>0</v>
      </c>
      <c r="F93" t="s">
        <v>7747</v>
      </c>
      <c r="G93" t="s">
        <v>436</v>
      </c>
      <c r="H93" t="str">
        <f>IFERROR(VLOOKUP($G93,'Team Colors'!$A:$B,2,0),"#c9c9c9")</f>
        <v>#69be28</v>
      </c>
      <c r="I93">
        <f>INDEX('Raw Election Data'!$A$1:$AN$3144,MATCH($C93&amp;" "&amp;$B93,'Raw Election Data'!$C$1:$C$3144,0),MATCH('Joined Data'!I$1,'Raw Election Data'!$A$1:$AN$1,0))</f>
        <v>738432</v>
      </c>
      <c r="J93">
        <f>INDEX('Raw Election Data'!$A$1:$AN$3144,MATCH($C93&amp;" "&amp;$B93,'Raw Election Data'!$C$1:$C$3144,0),MATCH('Joined Data'!J$1,'Raw Election Data'!$A$1:$AN$1,0))</f>
        <v>93007</v>
      </c>
      <c r="K93">
        <f>INDEX('Raw Election Data'!$A$1:$AN$3144,MATCH($C93&amp;" "&amp;$B93,'Raw Election Data'!$C$1:$C$3144,0),MATCH('Joined Data'!K$1,'Raw Election Data'!$A$1:$AN$1,0))</f>
        <v>130415</v>
      </c>
      <c r="L93">
        <f>INDEX('Raw Election Data'!$A$1:$AN$3144,MATCH($C93&amp;" "&amp;$B93,'Raw Election Data'!$C$1:$C$3144,0),MATCH('Joined Data'!L$1,'Raw Election Data'!$A$1:$AN$1,0))</f>
        <v>246588</v>
      </c>
      <c r="M93">
        <f>INDEX('Raw Election Data'!$A$1:$AN$3144,MATCH($C93&amp;" "&amp;$B93,'Raw Election Data'!$C$1:$C$3144,0),MATCH('Joined Data'!M$1,'Raw Election Data'!$A$1:$AN$1,0))</f>
        <v>0.37717569386993688</v>
      </c>
      <c r="N93">
        <f>INDEX('Raw Election Data'!$A$1:$AN$3144,MATCH($C93&amp;" "&amp;$B93,'Raw Election Data'!$C$1:$C$3144,0),MATCH('Joined Data'!N$1,'Raw Election Data'!$A$1:$AN$1,0))</f>
        <v>0.52887812870050444</v>
      </c>
      <c r="O93">
        <f>INDEX('Raw Election Data'!$A$1:$AN$3144,MATCH($C93&amp;" "&amp;$B93,'Raw Election Data'!$C$1:$C$3144,0),MATCH('Joined Data'!O$1,'Raw Election Data'!$A$1:$AN$1,0))</f>
        <v>-37408</v>
      </c>
      <c r="P93">
        <f>INDEX('Raw Election Data'!$A$1:$AN$3144,MATCH($C93&amp;" "&amp;$B93,'Raw Election Data'!$C$1:$C$3144,0),MATCH('Joined Data'!P$1,'Raw Election Data'!$A$1:$AN$1,0))</f>
        <v>37408</v>
      </c>
      <c r="Q93">
        <f>INDEX('Raw Election Data'!$A$1:$AN$3144,MATCH($C93&amp;" "&amp;$B93,'Raw Election Data'!$C$1:$C$3144,0),MATCH('Joined Data'!Q$1,'Raw Election Data'!$A$1:$AN$1,0))</f>
        <v>-0.15170243483056756</v>
      </c>
      <c r="R93">
        <f>INDEX('Raw Election Data'!$A$1:$AN$3144,MATCH($C93&amp;" "&amp;$B93,'Raw Election Data'!$C$1:$C$3144,0),MATCH('Joined Data'!R$1,'Raw Election Data'!$A$1:$AN$1,0))</f>
        <v>0.15170243483056756</v>
      </c>
    </row>
    <row r="94" spans="1:18" ht="13.5" customHeight="1" x14ac:dyDescent="0.15">
      <c r="A94" t="s">
        <v>74</v>
      </c>
      <c r="B94" t="s">
        <v>686</v>
      </c>
      <c r="C94" t="str">
        <f>INDEX(FIPS!$A$1:$E$3236,MATCH($F94,FIPS!$D$1:$D$3236,0),5)</f>
        <v>Valdez-Cordova Census Area</v>
      </c>
      <c r="D94" t="s">
        <v>75</v>
      </c>
      <c r="E94" s="15" t="s">
        <v>1</v>
      </c>
      <c r="F94" t="s">
        <v>7748</v>
      </c>
      <c r="G94" t="s">
        <v>436</v>
      </c>
      <c r="H94" t="str">
        <f>IFERROR(VLOOKUP($G94,'Team Colors'!$A:$B,2,0),"#c9c9c9")</f>
        <v>#69be28</v>
      </c>
      <c r="I94">
        <f>INDEX('Raw Election Data'!$A$1:$AN$3144,MATCH($C94&amp;" "&amp;$B94,'Raw Election Data'!$C$1:$C$3144,0),MATCH('Joined Data'!I$1,'Raw Election Data'!$A$1:$AN$1,0))</f>
        <v>738432</v>
      </c>
      <c r="J94">
        <f>INDEX('Raw Election Data'!$A$1:$AN$3144,MATCH($C94&amp;" "&amp;$B94,'Raw Election Data'!$C$1:$C$3144,0),MATCH('Joined Data'!J$1,'Raw Election Data'!$A$1:$AN$1,0))</f>
        <v>93007</v>
      </c>
      <c r="K94">
        <f>INDEX('Raw Election Data'!$A$1:$AN$3144,MATCH($C94&amp;" "&amp;$B94,'Raw Election Data'!$C$1:$C$3144,0),MATCH('Joined Data'!K$1,'Raw Election Data'!$A$1:$AN$1,0))</f>
        <v>130415</v>
      </c>
      <c r="L94">
        <f>INDEX('Raw Election Data'!$A$1:$AN$3144,MATCH($C94&amp;" "&amp;$B94,'Raw Election Data'!$C$1:$C$3144,0),MATCH('Joined Data'!L$1,'Raw Election Data'!$A$1:$AN$1,0))</f>
        <v>246588</v>
      </c>
      <c r="M94">
        <f>INDEX('Raw Election Data'!$A$1:$AN$3144,MATCH($C94&amp;" "&amp;$B94,'Raw Election Data'!$C$1:$C$3144,0),MATCH('Joined Data'!M$1,'Raw Election Data'!$A$1:$AN$1,0))</f>
        <v>0.37717569386993688</v>
      </c>
      <c r="N94">
        <f>INDEX('Raw Election Data'!$A$1:$AN$3144,MATCH($C94&amp;" "&amp;$B94,'Raw Election Data'!$C$1:$C$3144,0),MATCH('Joined Data'!N$1,'Raw Election Data'!$A$1:$AN$1,0))</f>
        <v>0.52887812870050444</v>
      </c>
      <c r="O94">
        <f>INDEX('Raw Election Data'!$A$1:$AN$3144,MATCH($C94&amp;" "&amp;$B94,'Raw Election Data'!$C$1:$C$3144,0),MATCH('Joined Data'!O$1,'Raw Election Data'!$A$1:$AN$1,0))</f>
        <v>-37408</v>
      </c>
      <c r="P94">
        <f>INDEX('Raw Election Data'!$A$1:$AN$3144,MATCH($C94&amp;" "&amp;$B94,'Raw Election Data'!$C$1:$C$3144,0),MATCH('Joined Data'!P$1,'Raw Election Data'!$A$1:$AN$1,0))</f>
        <v>37408</v>
      </c>
      <c r="Q94">
        <f>INDEX('Raw Election Data'!$A$1:$AN$3144,MATCH($C94&amp;" "&amp;$B94,'Raw Election Data'!$C$1:$C$3144,0),MATCH('Joined Data'!Q$1,'Raw Election Data'!$A$1:$AN$1,0))</f>
        <v>-0.15170243483056756</v>
      </c>
      <c r="R94">
        <f>INDEX('Raw Election Data'!$A$1:$AN$3144,MATCH($C94&amp;" "&amp;$B94,'Raw Election Data'!$C$1:$C$3144,0),MATCH('Joined Data'!R$1,'Raw Election Data'!$A$1:$AN$1,0))</f>
        <v>0.15170243483056756</v>
      </c>
    </row>
    <row r="95" spans="1:18" ht="13.5" customHeight="1" x14ac:dyDescent="0.15">
      <c r="A95" t="s">
        <v>74</v>
      </c>
      <c r="B95" t="s">
        <v>686</v>
      </c>
      <c r="C95" t="str">
        <f>INDEX(FIPS!$A$1:$E$3236,MATCH($F95,FIPS!$D$1:$D$3236,0),5)</f>
        <v>Wrangell City and Borough</v>
      </c>
      <c r="D95" t="s">
        <v>75</v>
      </c>
      <c r="E95" s="15">
        <v>275</v>
      </c>
      <c r="F95" t="s">
        <v>7749</v>
      </c>
      <c r="G95" t="s">
        <v>436</v>
      </c>
      <c r="H95" t="str">
        <f>IFERROR(VLOOKUP($G95,'Team Colors'!$A:$B,2,0),"#c9c9c9")</f>
        <v>#69be28</v>
      </c>
      <c r="I95">
        <f>INDEX('Raw Election Data'!$A$1:$AN$3144,MATCH($C95&amp;" "&amp;$B95,'Raw Election Data'!$C$1:$C$3144,0),MATCH('Joined Data'!I$1,'Raw Election Data'!$A$1:$AN$1,0))</f>
        <v>738432</v>
      </c>
      <c r="J95">
        <f>INDEX('Raw Election Data'!$A$1:$AN$3144,MATCH($C95&amp;" "&amp;$B95,'Raw Election Data'!$C$1:$C$3144,0),MATCH('Joined Data'!J$1,'Raw Election Data'!$A$1:$AN$1,0))</f>
        <v>93007</v>
      </c>
      <c r="K95">
        <f>INDEX('Raw Election Data'!$A$1:$AN$3144,MATCH($C95&amp;" "&amp;$B95,'Raw Election Data'!$C$1:$C$3144,0),MATCH('Joined Data'!K$1,'Raw Election Data'!$A$1:$AN$1,0))</f>
        <v>130415</v>
      </c>
      <c r="L95">
        <f>INDEX('Raw Election Data'!$A$1:$AN$3144,MATCH($C95&amp;" "&amp;$B95,'Raw Election Data'!$C$1:$C$3144,0),MATCH('Joined Data'!L$1,'Raw Election Data'!$A$1:$AN$1,0))</f>
        <v>246588</v>
      </c>
      <c r="M95">
        <f>INDEX('Raw Election Data'!$A$1:$AN$3144,MATCH($C95&amp;" "&amp;$B95,'Raw Election Data'!$C$1:$C$3144,0),MATCH('Joined Data'!M$1,'Raw Election Data'!$A$1:$AN$1,0))</f>
        <v>0.37717569386993688</v>
      </c>
      <c r="N95">
        <f>INDEX('Raw Election Data'!$A$1:$AN$3144,MATCH($C95&amp;" "&amp;$B95,'Raw Election Data'!$C$1:$C$3144,0),MATCH('Joined Data'!N$1,'Raw Election Data'!$A$1:$AN$1,0))</f>
        <v>0.52887812870050444</v>
      </c>
      <c r="O95">
        <f>INDEX('Raw Election Data'!$A$1:$AN$3144,MATCH($C95&amp;" "&amp;$B95,'Raw Election Data'!$C$1:$C$3144,0),MATCH('Joined Data'!O$1,'Raw Election Data'!$A$1:$AN$1,0))</f>
        <v>-37408</v>
      </c>
      <c r="P95">
        <f>INDEX('Raw Election Data'!$A$1:$AN$3144,MATCH($C95&amp;" "&amp;$B95,'Raw Election Data'!$C$1:$C$3144,0),MATCH('Joined Data'!P$1,'Raw Election Data'!$A$1:$AN$1,0))</f>
        <v>37408</v>
      </c>
      <c r="Q95">
        <f>INDEX('Raw Election Data'!$A$1:$AN$3144,MATCH($C95&amp;" "&amp;$B95,'Raw Election Data'!$C$1:$C$3144,0),MATCH('Joined Data'!Q$1,'Raw Election Data'!$A$1:$AN$1,0))</f>
        <v>-0.15170243483056756</v>
      </c>
      <c r="R95">
        <f>INDEX('Raw Election Data'!$A$1:$AN$3144,MATCH($C95&amp;" "&amp;$B95,'Raw Election Data'!$C$1:$C$3144,0),MATCH('Joined Data'!R$1,'Raw Election Data'!$A$1:$AN$1,0))</f>
        <v>0.15170243483056756</v>
      </c>
    </row>
    <row r="96" spans="1:18" ht="13.5" customHeight="1" x14ac:dyDescent="0.15">
      <c r="A96" t="s">
        <v>74</v>
      </c>
      <c r="B96" t="s">
        <v>686</v>
      </c>
      <c r="C96" t="str">
        <f>INDEX(FIPS!$A$1:$E$3236,MATCH($F96,FIPS!$D$1:$D$3236,0),5)</f>
        <v>Yakutat City and Borough</v>
      </c>
      <c r="D96" t="s">
        <v>75</v>
      </c>
      <c r="E96" s="15" t="s">
        <v>105</v>
      </c>
      <c r="F96" t="s">
        <v>7750</v>
      </c>
      <c r="G96" t="s">
        <v>436</v>
      </c>
      <c r="H96" t="str">
        <f>IFERROR(VLOOKUP($G96,'Team Colors'!$A:$B,2,0),"#c9c9c9")</f>
        <v>#69be28</v>
      </c>
      <c r="I96">
        <f>INDEX('Raw Election Data'!$A$1:$AN$3144,MATCH($C96&amp;" "&amp;$B96,'Raw Election Data'!$C$1:$C$3144,0),MATCH('Joined Data'!I$1,'Raw Election Data'!$A$1:$AN$1,0))</f>
        <v>738432</v>
      </c>
      <c r="J96">
        <f>INDEX('Raw Election Data'!$A$1:$AN$3144,MATCH($C96&amp;" "&amp;$B96,'Raw Election Data'!$C$1:$C$3144,0),MATCH('Joined Data'!J$1,'Raw Election Data'!$A$1:$AN$1,0))</f>
        <v>93007</v>
      </c>
      <c r="K96">
        <f>INDEX('Raw Election Data'!$A$1:$AN$3144,MATCH($C96&amp;" "&amp;$B96,'Raw Election Data'!$C$1:$C$3144,0),MATCH('Joined Data'!K$1,'Raw Election Data'!$A$1:$AN$1,0))</f>
        <v>130415</v>
      </c>
      <c r="L96">
        <f>INDEX('Raw Election Data'!$A$1:$AN$3144,MATCH($C96&amp;" "&amp;$B96,'Raw Election Data'!$C$1:$C$3144,0),MATCH('Joined Data'!L$1,'Raw Election Data'!$A$1:$AN$1,0))</f>
        <v>246588</v>
      </c>
      <c r="M96">
        <f>INDEX('Raw Election Data'!$A$1:$AN$3144,MATCH($C96&amp;" "&amp;$B96,'Raw Election Data'!$C$1:$C$3144,0),MATCH('Joined Data'!M$1,'Raw Election Data'!$A$1:$AN$1,0))</f>
        <v>0.37717569386993688</v>
      </c>
      <c r="N96">
        <f>INDEX('Raw Election Data'!$A$1:$AN$3144,MATCH($C96&amp;" "&amp;$B96,'Raw Election Data'!$C$1:$C$3144,0),MATCH('Joined Data'!N$1,'Raw Election Data'!$A$1:$AN$1,0))</f>
        <v>0.52887812870050444</v>
      </c>
      <c r="O96">
        <f>INDEX('Raw Election Data'!$A$1:$AN$3144,MATCH($C96&amp;" "&amp;$B96,'Raw Election Data'!$C$1:$C$3144,0),MATCH('Joined Data'!O$1,'Raw Election Data'!$A$1:$AN$1,0))</f>
        <v>-37408</v>
      </c>
      <c r="P96">
        <f>INDEX('Raw Election Data'!$A$1:$AN$3144,MATCH($C96&amp;" "&amp;$B96,'Raw Election Data'!$C$1:$C$3144,0),MATCH('Joined Data'!P$1,'Raw Election Data'!$A$1:$AN$1,0))</f>
        <v>37408</v>
      </c>
      <c r="Q96">
        <f>INDEX('Raw Election Data'!$A$1:$AN$3144,MATCH($C96&amp;" "&amp;$B96,'Raw Election Data'!$C$1:$C$3144,0),MATCH('Joined Data'!Q$1,'Raw Election Data'!$A$1:$AN$1,0))</f>
        <v>-0.15170243483056756</v>
      </c>
      <c r="R96">
        <f>INDEX('Raw Election Data'!$A$1:$AN$3144,MATCH($C96&amp;" "&amp;$B96,'Raw Election Data'!$C$1:$C$3144,0),MATCH('Joined Data'!R$1,'Raw Election Data'!$A$1:$AN$1,0))</f>
        <v>0.15170243483056756</v>
      </c>
    </row>
    <row r="97" spans="1:18" ht="13.5" customHeight="1" x14ac:dyDescent="0.15">
      <c r="A97" t="s">
        <v>74</v>
      </c>
      <c r="B97" t="s">
        <v>686</v>
      </c>
      <c r="C97" t="str">
        <f>INDEX(FIPS!$A$1:$E$3236,MATCH($F97,FIPS!$D$1:$D$3236,0),5)</f>
        <v>Yukon-Koyukuk Census Area</v>
      </c>
      <c r="D97" t="s">
        <v>75</v>
      </c>
      <c r="E97" s="15" t="s">
        <v>106</v>
      </c>
      <c r="F97" t="s">
        <v>7751</v>
      </c>
      <c r="G97" t="s">
        <v>436</v>
      </c>
      <c r="H97" t="str">
        <f>IFERROR(VLOOKUP($G97,'Team Colors'!$A:$B,2,0),"#c9c9c9")</f>
        <v>#69be28</v>
      </c>
      <c r="I97">
        <f>INDEX('Raw Election Data'!$A$1:$AN$3144,MATCH($C97&amp;" "&amp;$B97,'Raw Election Data'!$C$1:$C$3144,0),MATCH('Joined Data'!I$1,'Raw Election Data'!$A$1:$AN$1,0))</f>
        <v>738432</v>
      </c>
      <c r="J97">
        <f>INDEX('Raw Election Data'!$A$1:$AN$3144,MATCH($C97&amp;" "&amp;$B97,'Raw Election Data'!$C$1:$C$3144,0),MATCH('Joined Data'!J$1,'Raw Election Data'!$A$1:$AN$1,0))</f>
        <v>93007</v>
      </c>
      <c r="K97">
        <f>INDEX('Raw Election Data'!$A$1:$AN$3144,MATCH($C97&amp;" "&amp;$B97,'Raw Election Data'!$C$1:$C$3144,0),MATCH('Joined Data'!K$1,'Raw Election Data'!$A$1:$AN$1,0))</f>
        <v>130415</v>
      </c>
      <c r="L97">
        <f>INDEX('Raw Election Data'!$A$1:$AN$3144,MATCH($C97&amp;" "&amp;$B97,'Raw Election Data'!$C$1:$C$3144,0),MATCH('Joined Data'!L$1,'Raw Election Data'!$A$1:$AN$1,0))</f>
        <v>246588</v>
      </c>
      <c r="M97">
        <f>INDEX('Raw Election Data'!$A$1:$AN$3144,MATCH($C97&amp;" "&amp;$B97,'Raw Election Data'!$C$1:$C$3144,0),MATCH('Joined Data'!M$1,'Raw Election Data'!$A$1:$AN$1,0))</f>
        <v>0.37717569386993688</v>
      </c>
      <c r="N97">
        <f>INDEX('Raw Election Data'!$A$1:$AN$3144,MATCH($C97&amp;" "&amp;$B97,'Raw Election Data'!$C$1:$C$3144,0),MATCH('Joined Data'!N$1,'Raw Election Data'!$A$1:$AN$1,0))</f>
        <v>0.52887812870050444</v>
      </c>
      <c r="O97">
        <f>INDEX('Raw Election Data'!$A$1:$AN$3144,MATCH($C97&amp;" "&amp;$B97,'Raw Election Data'!$C$1:$C$3144,0),MATCH('Joined Data'!O$1,'Raw Election Data'!$A$1:$AN$1,0))</f>
        <v>-37408</v>
      </c>
      <c r="P97">
        <f>INDEX('Raw Election Data'!$A$1:$AN$3144,MATCH($C97&amp;" "&amp;$B97,'Raw Election Data'!$C$1:$C$3144,0),MATCH('Joined Data'!P$1,'Raw Election Data'!$A$1:$AN$1,0))</f>
        <v>37408</v>
      </c>
      <c r="Q97">
        <f>INDEX('Raw Election Data'!$A$1:$AN$3144,MATCH($C97&amp;" "&amp;$B97,'Raw Election Data'!$C$1:$C$3144,0),MATCH('Joined Data'!Q$1,'Raw Election Data'!$A$1:$AN$1,0))</f>
        <v>-0.15170243483056756</v>
      </c>
      <c r="R97">
        <f>INDEX('Raw Election Data'!$A$1:$AN$3144,MATCH($C97&amp;" "&amp;$B97,'Raw Election Data'!$C$1:$C$3144,0),MATCH('Joined Data'!R$1,'Raw Election Data'!$A$1:$AN$1,0))</f>
        <v>0.15170243483056756</v>
      </c>
    </row>
    <row r="98" spans="1:18" ht="13.5" hidden="1" customHeight="1" x14ac:dyDescent="0.15">
      <c r="A98" t="s">
        <v>107</v>
      </c>
      <c r="B98" t="s">
        <v>688</v>
      </c>
      <c r="C98" t="str">
        <f>INDEX(FIPS!$A$1:$E$3236,MATCH($F98,FIPS!$D$1:$D$3236,0),5)</f>
        <v>Apache County</v>
      </c>
      <c r="D98" t="s">
        <v>108</v>
      </c>
      <c r="E98" s="15" t="s">
        <v>6</v>
      </c>
      <c r="F98" t="s">
        <v>690</v>
      </c>
      <c r="G98" t="s">
        <v>7771</v>
      </c>
      <c r="H98" t="str">
        <f>IFERROR(VLOOKUP($G98,'Team Colors'!$A:$B,2,0),"#c9c9c9")</f>
        <v>#97233f</v>
      </c>
      <c r="I98">
        <f>INDEX('Raw Election Data'!$A$1:$AN$3144,MATCH($C98&amp;" "&amp;$B98,'Raw Election Data'!$C$1:$C$3144,0),MATCH('Joined Data'!I$1,'Raw Election Data'!$A$1:$AN$1,0))</f>
        <v>71474</v>
      </c>
      <c r="J98">
        <f>INDEX('Raw Election Data'!$A$1:$AN$3144,MATCH($C98&amp;" "&amp;$B98,'Raw Election Data'!$C$1:$C$3144,0),MATCH('Joined Data'!J$1,'Raw Election Data'!$A$1:$AN$1,0))</f>
        <v>12196</v>
      </c>
      <c r="K98">
        <f>INDEX('Raw Election Data'!$A$1:$AN$3144,MATCH($C98&amp;" "&amp;$B98,'Raw Election Data'!$C$1:$C$3144,0),MATCH('Joined Data'!K$1,'Raw Election Data'!$A$1:$AN$1,0))</f>
        <v>5315</v>
      </c>
      <c r="L98">
        <f>INDEX('Raw Election Data'!$A$1:$AN$3144,MATCH($C98&amp;" "&amp;$B98,'Raw Election Data'!$C$1:$C$3144,0),MATCH('Joined Data'!L$1,'Raw Election Data'!$A$1:$AN$1,0))</f>
        <v>18659</v>
      </c>
      <c r="M98">
        <f>INDEX('Raw Election Data'!$A$1:$AN$3144,MATCH($C98&amp;" "&amp;$B98,'Raw Election Data'!$C$1:$C$3144,0),MATCH('Joined Data'!M$1,'Raw Election Data'!$A$1:$AN$1,0))</f>
        <v>0.65362559622702177</v>
      </c>
      <c r="N98">
        <f>INDEX('Raw Election Data'!$A$1:$AN$3144,MATCH($C98&amp;" "&amp;$B98,'Raw Election Data'!$C$1:$C$3144,0),MATCH('Joined Data'!N$1,'Raw Election Data'!$A$1:$AN$1,0))</f>
        <v>0.28484913446594134</v>
      </c>
      <c r="O98">
        <f>INDEX('Raw Election Data'!$A$1:$AN$3144,MATCH($C98&amp;" "&amp;$B98,'Raw Election Data'!$C$1:$C$3144,0),MATCH('Joined Data'!O$1,'Raw Election Data'!$A$1:$AN$1,0))</f>
        <v>6881</v>
      </c>
      <c r="P98">
        <f>INDEX('Raw Election Data'!$A$1:$AN$3144,MATCH($C98&amp;" "&amp;$B98,'Raw Election Data'!$C$1:$C$3144,0),MATCH('Joined Data'!P$1,'Raw Election Data'!$A$1:$AN$1,0))</f>
        <v>-6881</v>
      </c>
      <c r="Q98">
        <f>INDEX('Raw Election Data'!$A$1:$AN$3144,MATCH($C98&amp;" "&amp;$B98,'Raw Election Data'!$C$1:$C$3144,0),MATCH('Joined Data'!Q$1,'Raw Election Data'!$A$1:$AN$1,0))</f>
        <v>0.36877646176108042</v>
      </c>
      <c r="R98">
        <f>INDEX('Raw Election Data'!$A$1:$AN$3144,MATCH($C98&amp;" "&amp;$B98,'Raw Election Data'!$C$1:$C$3144,0),MATCH('Joined Data'!R$1,'Raw Election Data'!$A$1:$AN$1,0))</f>
        <v>-0.36877646176108042</v>
      </c>
    </row>
    <row r="99" spans="1:18" ht="13.5" hidden="1" customHeight="1" x14ac:dyDescent="0.15">
      <c r="A99" t="s">
        <v>107</v>
      </c>
      <c r="B99" t="s">
        <v>688</v>
      </c>
      <c r="C99" t="str">
        <f>INDEX(FIPS!$A$1:$E$3236,MATCH($F99,FIPS!$D$1:$D$3236,0),5)</f>
        <v>Cochise County</v>
      </c>
      <c r="D99" t="s">
        <v>108</v>
      </c>
      <c r="E99" s="15" t="s">
        <v>7</v>
      </c>
      <c r="F99" t="s">
        <v>692</v>
      </c>
      <c r="G99" t="s">
        <v>7771</v>
      </c>
      <c r="H99" t="str">
        <f>IFERROR(VLOOKUP($G99,'Team Colors'!$A:$B,2,0),"#c9c9c9")</f>
        <v>#97233f</v>
      </c>
      <c r="I99">
        <f>INDEX('Raw Election Data'!$A$1:$AN$3144,MATCH($C99&amp;" "&amp;$B99,'Raw Election Data'!$C$1:$C$3144,0),MATCH('Joined Data'!I$1,'Raw Election Data'!$A$1:$AN$1,0))</f>
        <v>126427</v>
      </c>
      <c r="J99">
        <f>INDEX('Raw Election Data'!$A$1:$AN$3144,MATCH($C99&amp;" "&amp;$B99,'Raw Election Data'!$C$1:$C$3144,0),MATCH('Joined Data'!J$1,'Raw Election Data'!$A$1:$AN$1,0))</f>
        <v>15291</v>
      </c>
      <c r="K99">
        <f>INDEX('Raw Election Data'!$A$1:$AN$3144,MATCH($C99&amp;" "&amp;$B99,'Raw Election Data'!$C$1:$C$3144,0),MATCH('Joined Data'!K$1,'Raw Election Data'!$A$1:$AN$1,0))</f>
        <v>25036</v>
      </c>
      <c r="L99">
        <f>INDEX('Raw Election Data'!$A$1:$AN$3144,MATCH($C99&amp;" "&amp;$B99,'Raw Election Data'!$C$1:$C$3144,0),MATCH('Joined Data'!L$1,'Raw Election Data'!$A$1:$AN$1,0))</f>
        <v>43147</v>
      </c>
      <c r="M99">
        <f>INDEX('Raw Election Data'!$A$1:$AN$3144,MATCH($C99&amp;" "&amp;$B99,'Raw Election Data'!$C$1:$C$3144,0),MATCH('Joined Data'!M$1,'Raw Election Data'!$A$1:$AN$1,0))</f>
        <v>0.35439312119034927</v>
      </c>
      <c r="N99">
        <f>INDEX('Raw Election Data'!$A$1:$AN$3144,MATCH($C99&amp;" "&amp;$B99,'Raw Election Data'!$C$1:$C$3144,0),MATCH('Joined Data'!N$1,'Raw Election Data'!$A$1:$AN$1,0))</f>
        <v>0.58024891649477373</v>
      </c>
      <c r="O99">
        <f>INDEX('Raw Election Data'!$A$1:$AN$3144,MATCH($C99&amp;" "&amp;$B99,'Raw Election Data'!$C$1:$C$3144,0),MATCH('Joined Data'!O$1,'Raw Election Data'!$A$1:$AN$1,0))</f>
        <v>-9745</v>
      </c>
      <c r="P99">
        <f>INDEX('Raw Election Data'!$A$1:$AN$3144,MATCH($C99&amp;" "&amp;$B99,'Raw Election Data'!$C$1:$C$3144,0),MATCH('Joined Data'!P$1,'Raw Election Data'!$A$1:$AN$1,0))</f>
        <v>9745</v>
      </c>
      <c r="Q99">
        <f>INDEX('Raw Election Data'!$A$1:$AN$3144,MATCH($C99&amp;" "&amp;$B99,'Raw Election Data'!$C$1:$C$3144,0),MATCH('Joined Data'!Q$1,'Raw Election Data'!$A$1:$AN$1,0))</f>
        <v>-0.22585579530442446</v>
      </c>
      <c r="R99">
        <f>INDEX('Raw Election Data'!$A$1:$AN$3144,MATCH($C99&amp;" "&amp;$B99,'Raw Election Data'!$C$1:$C$3144,0),MATCH('Joined Data'!R$1,'Raw Election Data'!$A$1:$AN$1,0))</f>
        <v>0.22585579530442446</v>
      </c>
    </row>
    <row r="100" spans="1:18" ht="13.5" hidden="1" customHeight="1" x14ac:dyDescent="0.15">
      <c r="A100" t="s">
        <v>107</v>
      </c>
      <c r="B100" t="s">
        <v>688</v>
      </c>
      <c r="C100" t="str">
        <f>INDEX(FIPS!$A$1:$E$3236,MATCH($F100,FIPS!$D$1:$D$3236,0),5)</f>
        <v>Coconino County</v>
      </c>
      <c r="D100" t="s">
        <v>108</v>
      </c>
      <c r="E100" s="15" t="s">
        <v>8</v>
      </c>
      <c r="F100" t="s">
        <v>696</v>
      </c>
      <c r="G100" t="s">
        <v>7771</v>
      </c>
      <c r="H100" t="str">
        <f>IFERROR(VLOOKUP($G100,'Team Colors'!$A:$B,2,0),"#c9c9c9")</f>
        <v>#97233f</v>
      </c>
      <c r="I100">
        <f>INDEX('Raw Election Data'!$A$1:$AN$3144,MATCH($C100&amp;" "&amp;$B100,'Raw Election Data'!$C$1:$C$3144,0),MATCH('Joined Data'!I$1,'Raw Election Data'!$A$1:$AN$1,0))</f>
        <v>139097</v>
      </c>
      <c r="J100">
        <f>INDEX('Raw Election Data'!$A$1:$AN$3144,MATCH($C100&amp;" "&amp;$B100,'Raw Election Data'!$C$1:$C$3144,0),MATCH('Joined Data'!J$1,'Raw Election Data'!$A$1:$AN$1,0))</f>
        <v>25308</v>
      </c>
      <c r="K100">
        <f>INDEX('Raw Election Data'!$A$1:$AN$3144,MATCH($C100&amp;" "&amp;$B100,'Raw Election Data'!$C$1:$C$3144,0),MATCH('Joined Data'!K$1,'Raw Election Data'!$A$1:$AN$1,0))</f>
        <v>16573</v>
      </c>
      <c r="L100">
        <f>INDEX('Raw Election Data'!$A$1:$AN$3144,MATCH($C100&amp;" "&amp;$B100,'Raw Election Data'!$C$1:$C$3144,0),MATCH('Joined Data'!L$1,'Raw Election Data'!$A$1:$AN$1,0))</f>
        <v>44929</v>
      </c>
      <c r="M100">
        <f>INDEX('Raw Election Data'!$A$1:$AN$3144,MATCH($C100&amp;" "&amp;$B100,'Raw Election Data'!$C$1:$C$3144,0),MATCH('Joined Data'!M$1,'Raw Election Data'!$A$1:$AN$1,0))</f>
        <v>0.56328874446348687</v>
      </c>
      <c r="N100">
        <f>INDEX('Raw Election Data'!$A$1:$AN$3144,MATCH($C100&amp;" "&amp;$B100,'Raw Election Data'!$C$1:$C$3144,0),MATCH('Joined Data'!N$1,'Raw Election Data'!$A$1:$AN$1,0))</f>
        <v>0.36887088517438626</v>
      </c>
      <c r="O100">
        <f>INDEX('Raw Election Data'!$A$1:$AN$3144,MATCH($C100&amp;" "&amp;$B100,'Raw Election Data'!$C$1:$C$3144,0),MATCH('Joined Data'!O$1,'Raw Election Data'!$A$1:$AN$1,0))</f>
        <v>8735</v>
      </c>
      <c r="P100">
        <f>INDEX('Raw Election Data'!$A$1:$AN$3144,MATCH($C100&amp;" "&amp;$B100,'Raw Election Data'!$C$1:$C$3144,0),MATCH('Joined Data'!P$1,'Raw Election Data'!$A$1:$AN$1,0))</f>
        <v>-8735</v>
      </c>
      <c r="Q100">
        <f>INDEX('Raw Election Data'!$A$1:$AN$3144,MATCH($C100&amp;" "&amp;$B100,'Raw Election Data'!$C$1:$C$3144,0),MATCH('Joined Data'!Q$1,'Raw Election Data'!$A$1:$AN$1,0))</f>
        <v>0.1944178592891006</v>
      </c>
      <c r="R100">
        <f>INDEX('Raw Election Data'!$A$1:$AN$3144,MATCH($C100&amp;" "&amp;$B100,'Raw Election Data'!$C$1:$C$3144,0),MATCH('Joined Data'!R$1,'Raw Election Data'!$A$1:$AN$1,0))</f>
        <v>-0.1944178592891006</v>
      </c>
    </row>
    <row r="101" spans="1:18" ht="13.5" hidden="1" customHeight="1" x14ac:dyDescent="0.15">
      <c r="A101" t="s">
        <v>107</v>
      </c>
      <c r="B101" t="s">
        <v>688</v>
      </c>
      <c r="C101" t="str">
        <f>INDEX(FIPS!$A$1:$E$3236,MATCH($F101,FIPS!$D$1:$D$3236,0),5)</f>
        <v>Gila County</v>
      </c>
      <c r="D101" t="s">
        <v>108</v>
      </c>
      <c r="E101" s="15" t="s">
        <v>9</v>
      </c>
      <c r="F101" t="s">
        <v>700</v>
      </c>
      <c r="G101" t="s">
        <v>7771</v>
      </c>
      <c r="H101" t="str">
        <f>IFERROR(VLOOKUP($G101,'Team Colors'!$A:$B,2,0),"#c9c9c9")</f>
        <v>#97233f</v>
      </c>
      <c r="I101">
        <f>INDEX('Raw Election Data'!$A$1:$AN$3144,MATCH($C101&amp;" "&amp;$B101,'Raw Election Data'!$C$1:$C$3144,0),MATCH('Joined Data'!I$1,'Raw Election Data'!$A$1:$AN$1,0))</f>
        <v>53159</v>
      </c>
      <c r="J101">
        <f>INDEX('Raw Election Data'!$A$1:$AN$3144,MATCH($C101&amp;" "&amp;$B101,'Raw Election Data'!$C$1:$C$3144,0),MATCH('Joined Data'!J$1,'Raw Election Data'!$A$1:$AN$1,0))</f>
        <v>6746</v>
      </c>
      <c r="K101">
        <f>INDEX('Raw Election Data'!$A$1:$AN$3144,MATCH($C101&amp;" "&amp;$B101,'Raw Election Data'!$C$1:$C$3144,0),MATCH('Joined Data'!K$1,'Raw Election Data'!$A$1:$AN$1,0))</f>
        <v>13672</v>
      </c>
      <c r="L101">
        <f>INDEX('Raw Election Data'!$A$1:$AN$3144,MATCH($C101&amp;" "&amp;$B101,'Raw Election Data'!$C$1:$C$3144,0),MATCH('Joined Data'!L$1,'Raw Election Data'!$A$1:$AN$1,0))</f>
        <v>21398</v>
      </c>
      <c r="M101">
        <f>INDEX('Raw Election Data'!$A$1:$AN$3144,MATCH($C101&amp;" "&amp;$B101,'Raw Election Data'!$C$1:$C$3144,0),MATCH('Joined Data'!M$1,'Raw Election Data'!$A$1:$AN$1,0))</f>
        <v>0.31526310870174784</v>
      </c>
      <c r="N101">
        <f>INDEX('Raw Election Data'!$A$1:$AN$3144,MATCH($C101&amp;" "&amp;$B101,'Raw Election Data'!$C$1:$C$3144,0),MATCH('Joined Data'!N$1,'Raw Election Data'!$A$1:$AN$1,0))</f>
        <v>0.6389382185250958</v>
      </c>
      <c r="O101">
        <f>INDEX('Raw Election Data'!$A$1:$AN$3144,MATCH($C101&amp;" "&amp;$B101,'Raw Election Data'!$C$1:$C$3144,0),MATCH('Joined Data'!O$1,'Raw Election Data'!$A$1:$AN$1,0))</f>
        <v>-6926</v>
      </c>
      <c r="P101">
        <f>INDEX('Raw Election Data'!$A$1:$AN$3144,MATCH($C101&amp;" "&amp;$B101,'Raw Election Data'!$C$1:$C$3144,0),MATCH('Joined Data'!P$1,'Raw Election Data'!$A$1:$AN$1,0))</f>
        <v>6926</v>
      </c>
      <c r="Q101">
        <f>INDEX('Raw Election Data'!$A$1:$AN$3144,MATCH($C101&amp;" "&amp;$B101,'Raw Election Data'!$C$1:$C$3144,0),MATCH('Joined Data'!Q$1,'Raw Election Data'!$A$1:$AN$1,0))</f>
        <v>-0.32367510982334796</v>
      </c>
      <c r="R101">
        <f>INDEX('Raw Election Data'!$A$1:$AN$3144,MATCH($C101&amp;" "&amp;$B101,'Raw Election Data'!$C$1:$C$3144,0),MATCH('Joined Data'!R$1,'Raw Election Data'!$A$1:$AN$1,0))</f>
        <v>0.32367510982334796</v>
      </c>
    </row>
    <row r="102" spans="1:18" ht="13.5" hidden="1" customHeight="1" x14ac:dyDescent="0.15">
      <c r="A102" t="s">
        <v>107</v>
      </c>
      <c r="B102" t="s">
        <v>688</v>
      </c>
      <c r="C102" t="str">
        <f>INDEX(FIPS!$A$1:$E$3236,MATCH($F102,FIPS!$D$1:$D$3236,0),5)</f>
        <v>Graham County</v>
      </c>
      <c r="D102" t="s">
        <v>108</v>
      </c>
      <c r="E102" s="15" t="s">
        <v>10</v>
      </c>
      <c r="F102" t="s">
        <v>704</v>
      </c>
      <c r="G102" t="s">
        <v>7771</v>
      </c>
      <c r="H102" t="str">
        <f>IFERROR(VLOOKUP($G102,'Team Colors'!$A:$B,2,0),"#c9c9c9")</f>
        <v>#97233f</v>
      </c>
      <c r="I102">
        <f>INDEX('Raw Election Data'!$A$1:$AN$3144,MATCH($C102&amp;" "&amp;$B102,'Raw Election Data'!$C$1:$C$3144,0),MATCH('Joined Data'!I$1,'Raw Election Data'!$A$1:$AN$1,0))</f>
        <v>37666</v>
      </c>
      <c r="J102">
        <f>INDEX('Raw Election Data'!$A$1:$AN$3144,MATCH($C102&amp;" "&amp;$B102,'Raw Election Data'!$C$1:$C$3144,0),MATCH('Joined Data'!J$1,'Raw Election Data'!$A$1:$AN$1,0))</f>
        <v>3301</v>
      </c>
      <c r="K102">
        <f>INDEX('Raw Election Data'!$A$1:$AN$3144,MATCH($C102&amp;" "&amp;$B102,'Raw Election Data'!$C$1:$C$3144,0),MATCH('Joined Data'!K$1,'Raw Election Data'!$A$1:$AN$1,0))</f>
        <v>8025</v>
      </c>
      <c r="L102">
        <f>INDEX('Raw Election Data'!$A$1:$AN$3144,MATCH($C102&amp;" "&amp;$B102,'Raw Election Data'!$C$1:$C$3144,0),MATCH('Joined Data'!L$1,'Raw Election Data'!$A$1:$AN$1,0))</f>
        <v>11939</v>
      </c>
      <c r="M102">
        <f>INDEX('Raw Election Data'!$A$1:$AN$3144,MATCH($C102&amp;" "&amp;$B102,'Raw Election Data'!$C$1:$C$3144,0),MATCH('Joined Data'!M$1,'Raw Election Data'!$A$1:$AN$1,0))</f>
        <v>0.2764888181589748</v>
      </c>
      <c r="N102">
        <f>INDEX('Raw Election Data'!$A$1:$AN$3144,MATCH($C102&amp;" "&amp;$B102,'Raw Election Data'!$C$1:$C$3144,0),MATCH('Joined Data'!N$1,'Raw Election Data'!$A$1:$AN$1,0))</f>
        <v>0.67216684814473571</v>
      </c>
      <c r="O102">
        <f>INDEX('Raw Election Data'!$A$1:$AN$3144,MATCH($C102&amp;" "&amp;$B102,'Raw Election Data'!$C$1:$C$3144,0),MATCH('Joined Data'!O$1,'Raw Election Data'!$A$1:$AN$1,0))</f>
        <v>-4724</v>
      </c>
      <c r="P102">
        <f>INDEX('Raw Election Data'!$A$1:$AN$3144,MATCH($C102&amp;" "&amp;$B102,'Raw Election Data'!$C$1:$C$3144,0),MATCH('Joined Data'!P$1,'Raw Election Data'!$A$1:$AN$1,0))</f>
        <v>4724</v>
      </c>
      <c r="Q102">
        <f>INDEX('Raw Election Data'!$A$1:$AN$3144,MATCH($C102&amp;" "&amp;$B102,'Raw Election Data'!$C$1:$C$3144,0),MATCH('Joined Data'!Q$1,'Raw Election Data'!$A$1:$AN$1,0))</f>
        <v>-0.3956780299857609</v>
      </c>
      <c r="R102">
        <f>INDEX('Raw Election Data'!$A$1:$AN$3144,MATCH($C102&amp;" "&amp;$B102,'Raw Election Data'!$C$1:$C$3144,0),MATCH('Joined Data'!R$1,'Raw Election Data'!$A$1:$AN$1,0))</f>
        <v>0.3956780299857609</v>
      </c>
    </row>
    <row r="103" spans="1:18" ht="13.5" hidden="1" customHeight="1" x14ac:dyDescent="0.15">
      <c r="A103" t="s">
        <v>107</v>
      </c>
      <c r="B103" t="s">
        <v>688</v>
      </c>
      <c r="C103" t="str">
        <f>INDEX(FIPS!$A$1:$E$3236,MATCH($F103,FIPS!$D$1:$D$3236,0),5)</f>
        <v>Greenlee County</v>
      </c>
      <c r="D103" t="s">
        <v>108</v>
      </c>
      <c r="E103" s="15" t="s">
        <v>11</v>
      </c>
      <c r="F103" t="s">
        <v>708</v>
      </c>
      <c r="G103" t="s">
        <v>7771</v>
      </c>
      <c r="H103" t="str">
        <f>IFERROR(VLOOKUP($G103,'Team Colors'!$A:$B,2,0),"#c9c9c9")</f>
        <v>#97233f</v>
      </c>
      <c r="I103">
        <f>INDEX('Raw Election Data'!$A$1:$AN$3144,MATCH($C103&amp;" "&amp;$B103,'Raw Election Data'!$C$1:$C$3144,0),MATCH('Joined Data'!I$1,'Raw Election Data'!$A$1:$AN$1,0))</f>
        <v>9529</v>
      </c>
      <c r="J103">
        <f>INDEX('Raw Election Data'!$A$1:$AN$3144,MATCH($C103&amp;" "&amp;$B103,'Raw Election Data'!$C$1:$C$3144,0),MATCH('Joined Data'!J$1,'Raw Election Data'!$A$1:$AN$1,0))</f>
        <v>1092</v>
      </c>
      <c r="K103">
        <f>INDEX('Raw Election Data'!$A$1:$AN$3144,MATCH($C103&amp;" "&amp;$B103,'Raw Election Data'!$C$1:$C$3144,0),MATCH('Joined Data'!K$1,'Raw Election Data'!$A$1:$AN$1,0))</f>
        <v>1892</v>
      </c>
      <c r="L103">
        <f>INDEX('Raw Election Data'!$A$1:$AN$3144,MATCH($C103&amp;" "&amp;$B103,'Raw Election Data'!$C$1:$C$3144,0),MATCH('Joined Data'!L$1,'Raw Election Data'!$A$1:$AN$1,0))</f>
        <v>3243</v>
      </c>
      <c r="M103">
        <f>INDEX('Raw Election Data'!$A$1:$AN$3144,MATCH($C103&amp;" "&amp;$B103,'Raw Election Data'!$C$1:$C$3144,0),MATCH('Joined Data'!M$1,'Raw Election Data'!$A$1:$AN$1,0))</f>
        <v>0.33672525439407958</v>
      </c>
      <c r="N103">
        <f>INDEX('Raw Election Data'!$A$1:$AN$3144,MATCH($C103&amp;" "&amp;$B103,'Raw Election Data'!$C$1:$C$3144,0),MATCH('Joined Data'!N$1,'Raw Election Data'!$A$1:$AN$1,0))</f>
        <v>0.58341042244835029</v>
      </c>
      <c r="O103">
        <f>INDEX('Raw Election Data'!$A$1:$AN$3144,MATCH($C103&amp;" "&amp;$B103,'Raw Election Data'!$C$1:$C$3144,0),MATCH('Joined Data'!O$1,'Raw Election Data'!$A$1:$AN$1,0))</f>
        <v>-800</v>
      </c>
      <c r="P103">
        <f>INDEX('Raw Election Data'!$A$1:$AN$3144,MATCH($C103&amp;" "&amp;$B103,'Raw Election Data'!$C$1:$C$3144,0),MATCH('Joined Data'!P$1,'Raw Election Data'!$A$1:$AN$1,0))</f>
        <v>800</v>
      </c>
      <c r="Q103">
        <f>INDEX('Raw Election Data'!$A$1:$AN$3144,MATCH($C103&amp;" "&amp;$B103,'Raw Election Data'!$C$1:$C$3144,0),MATCH('Joined Data'!Q$1,'Raw Election Data'!$A$1:$AN$1,0))</f>
        <v>-0.24668516805427071</v>
      </c>
      <c r="R103">
        <f>INDEX('Raw Election Data'!$A$1:$AN$3144,MATCH($C103&amp;" "&amp;$B103,'Raw Election Data'!$C$1:$C$3144,0),MATCH('Joined Data'!R$1,'Raw Election Data'!$A$1:$AN$1,0))</f>
        <v>0.24668516805427071</v>
      </c>
    </row>
    <row r="104" spans="1:18" ht="13.5" hidden="1" customHeight="1" x14ac:dyDescent="0.15">
      <c r="A104" t="s">
        <v>107</v>
      </c>
      <c r="B104" t="s">
        <v>688</v>
      </c>
      <c r="C104" t="str">
        <f>INDEX(FIPS!$A$1:$E$3236,MATCH($F104,FIPS!$D$1:$D$3236,0),5)</f>
        <v>La Paz County</v>
      </c>
      <c r="D104" t="s">
        <v>108</v>
      </c>
      <c r="E104" s="15" t="s">
        <v>109</v>
      </c>
      <c r="F104" t="s">
        <v>710</v>
      </c>
      <c r="G104" t="s">
        <v>7771</v>
      </c>
      <c r="H104" t="str">
        <f>IFERROR(VLOOKUP($G104,'Team Colors'!$A:$B,2,0),"#c9c9c9")</f>
        <v>#97233f</v>
      </c>
      <c r="I104">
        <f>INDEX('Raw Election Data'!$A$1:$AN$3144,MATCH($C104&amp;" "&amp;$B104,'Raw Election Data'!$C$1:$C$3144,0),MATCH('Joined Data'!I$1,'Raw Election Data'!$A$1:$AN$1,0))</f>
        <v>20152</v>
      </c>
      <c r="J104">
        <f>INDEX('Raw Election Data'!$A$1:$AN$3144,MATCH($C104&amp;" "&amp;$B104,'Raw Election Data'!$C$1:$C$3144,0),MATCH('Joined Data'!J$1,'Raw Election Data'!$A$1:$AN$1,0))</f>
        <v>1318</v>
      </c>
      <c r="K104">
        <f>INDEX('Raw Election Data'!$A$1:$AN$3144,MATCH($C104&amp;" "&amp;$B104,'Raw Election Data'!$C$1:$C$3144,0),MATCH('Joined Data'!K$1,'Raw Election Data'!$A$1:$AN$1,0))</f>
        <v>3381</v>
      </c>
      <c r="L104">
        <f>INDEX('Raw Election Data'!$A$1:$AN$3144,MATCH($C104&amp;" "&amp;$B104,'Raw Election Data'!$C$1:$C$3144,0),MATCH('Joined Data'!L$1,'Raw Election Data'!$A$1:$AN$1,0))</f>
        <v>4931</v>
      </c>
      <c r="M104">
        <f>INDEX('Raw Election Data'!$A$1:$AN$3144,MATCH($C104&amp;" "&amp;$B104,'Raw Election Data'!$C$1:$C$3144,0),MATCH('Joined Data'!M$1,'Raw Election Data'!$A$1:$AN$1,0))</f>
        <v>0.26728858243763942</v>
      </c>
      <c r="N104">
        <f>INDEX('Raw Election Data'!$A$1:$AN$3144,MATCH($C104&amp;" "&amp;$B104,'Raw Election Data'!$C$1:$C$3144,0),MATCH('Joined Data'!N$1,'Raw Election Data'!$A$1:$AN$1,0))</f>
        <v>0.68566213749746496</v>
      </c>
      <c r="O104">
        <f>INDEX('Raw Election Data'!$A$1:$AN$3144,MATCH($C104&amp;" "&amp;$B104,'Raw Election Data'!$C$1:$C$3144,0),MATCH('Joined Data'!O$1,'Raw Election Data'!$A$1:$AN$1,0))</f>
        <v>-2063</v>
      </c>
      <c r="P104">
        <f>INDEX('Raw Election Data'!$A$1:$AN$3144,MATCH($C104&amp;" "&amp;$B104,'Raw Election Data'!$C$1:$C$3144,0),MATCH('Joined Data'!P$1,'Raw Election Data'!$A$1:$AN$1,0))</f>
        <v>2063</v>
      </c>
      <c r="Q104">
        <f>INDEX('Raw Election Data'!$A$1:$AN$3144,MATCH($C104&amp;" "&amp;$B104,'Raw Election Data'!$C$1:$C$3144,0),MATCH('Joined Data'!Q$1,'Raw Election Data'!$A$1:$AN$1,0))</f>
        <v>-0.41837355505982554</v>
      </c>
      <c r="R104">
        <f>INDEX('Raw Election Data'!$A$1:$AN$3144,MATCH($C104&amp;" "&amp;$B104,'Raw Election Data'!$C$1:$C$3144,0),MATCH('Joined Data'!R$1,'Raw Election Data'!$A$1:$AN$1,0))</f>
        <v>0.41837355505982554</v>
      </c>
    </row>
    <row r="105" spans="1:18" ht="13.5" hidden="1" customHeight="1" x14ac:dyDescent="0.15">
      <c r="A105" t="s">
        <v>107</v>
      </c>
      <c r="B105" t="s">
        <v>688</v>
      </c>
      <c r="C105" t="str">
        <f>INDEX(FIPS!$A$1:$E$3236,MATCH($F105,FIPS!$D$1:$D$3236,0),5)</f>
        <v>Maricopa County</v>
      </c>
      <c r="D105" t="s">
        <v>108</v>
      </c>
      <c r="E105" s="15" t="s">
        <v>12</v>
      </c>
      <c r="F105" t="s">
        <v>712</v>
      </c>
      <c r="G105" t="s">
        <v>7771</v>
      </c>
      <c r="H105" t="str">
        <f>IFERROR(VLOOKUP($G105,'Team Colors'!$A:$B,2,0),"#c9c9c9")</f>
        <v>#97233f</v>
      </c>
      <c r="I105">
        <f>INDEX('Raw Election Data'!$A$1:$AN$3144,MATCH($C105&amp;" "&amp;$B105,'Raw Election Data'!$C$1:$C$3144,0),MATCH('Joined Data'!I$1,'Raw Election Data'!$A$1:$AN$1,0))</f>
        <v>4167947</v>
      </c>
      <c r="J105">
        <f>INDEX('Raw Election Data'!$A$1:$AN$3144,MATCH($C105&amp;" "&amp;$B105,'Raw Election Data'!$C$1:$C$3144,0),MATCH('Joined Data'!J$1,'Raw Election Data'!$A$1:$AN$1,0))</f>
        <v>549040</v>
      </c>
      <c r="K105">
        <f>INDEX('Raw Election Data'!$A$1:$AN$3144,MATCH($C105&amp;" "&amp;$B105,'Raw Election Data'!$C$1:$C$3144,0),MATCH('Joined Data'!K$1,'Raw Election Data'!$A$1:$AN$1,0))</f>
        <v>590465</v>
      </c>
      <c r="L105">
        <f>INDEX('Raw Election Data'!$A$1:$AN$3144,MATCH($C105&amp;" "&amp;$B105,'Raw Election Data'!$C$1:$C$3144,0),MATCH('Joined Data'!L$1,'Raw Election Data'!$A$1:$AN$1,0))</f>
        <v>1201934</v>
      </c>
      <c r="M105">
        <f>INDEX('Raw Election Data'!$A$1:$AN$3144,MATCH($C105&amp;" "&amp;$B105,'Raw Election Data'!$C$1:$C$3144,0),MATCH('Joined Data'!M$1,'Raw Election Data'!$A$1:$AN$1,0))</f>
        <v>0.456797128627695</v>
      </c>
      <c r="N105">
        <f>INDEX('Raw Election Data'!$A$1:$AN$3144,MATCH($C105&amp;" "&amp;$B105,'Raw Election Data'!$C$1:$C$3144,0),MATCH('Joined Data'!N$1,'Raw Election Data'!$A$1:$AN$1,0))</f>
        <v>0.49126241540716881</v>
      </c>
      <c r="O105">
        <f>INDEX('Raw Election Data'!$A$1:$AN$3144,MATCH($C105&amp;" "&amp;$B105,'Raw Election Data'!$C$1:$C$3144,0),MATCH('Joined Data'!O$1,'Raw Election Data'!$A$1:$AN$1,0))</f>
        <v>-41425</v>
      </c>
      <c r="P105">
        <f>INDEX('Raw Election Data'!$A$1:$AN$3144,MATCH($C105&amp;" "&amp;$B105,'Raw Election Data'!$C$1:$C$3144,0),MATCH('Joined Data'!P$1,'Raw Election Data'!$A$1:$AN$1,0))</f>
        <v>41425</v>
      </c>
      <c r="Q105">
        <f>INDEX('Raw Election Data'!$A$1:$AN$3144,MATCH($C105&amp;" "&amp;$B105,'Raw Election Data'!$C$1:$C$3144,0),MATCH('Joined Data'!Q$1,'Raw Election Data'!$A$1:$AN$1,0))</f>
        <v>-3.4465286779473803E-2</v>
      </c>
      <c r="R105">
        <f>INDEX('Raw Election Data'!$A$1:$AN$3144,MATCH($C105&amp;" "&amp;$B105,'Raw Election Data'!$C$1:$C$3144,0),MATCH('Joined Data'!R$1,'Raw Election Data'!$A$1:$AN$1,0))</f>
        <v>3.4465286779473803E-2</v>
      </c>
    </row>
    <row r="106" spans="1:18" ht="13.5" hidden="1" customHeight="1" x14ac:dyDescent="0.15">
      <c r="A106" t="s">
        <v>107</v>
      </c>
      <c r="B106" t="s">
        <v>688</v>
      </c>
      <c r="C106" t="str">
        <f>INDEX(FIPS!$A$1:$E$3236,MATCH($F106,FIPS!$D$1:$D$3236,0),5)</f>
        <v>Mohave County</v>
      </c>
      <c r="D106" t="s">
        <v>108</v>
      </c>
      <c r="E106" s="15" t="s">
        <v>13</v>
      </c>
      <c r="F106" t="s">
        <v>716</v>
      </c>
      <c r="G106" t="s">
        <v>7771</v>
      </c>
      <c r="H106" t="str">
        <f>IFERROR(VLOOKUP($G106,'Team Colors'!$A:$B,2,0),"#c9c9c9")</f>
        <v>#97233f</v>
      </c>
      <c r="I106">
        <f>INDEX('Raw Election Data'!$A$1:$AN$3144,MATCH($C106&amp;" "&amp;$B106,'Raw Election Data'!$C$1:$C$3144,0),MATCH('Joined Data'!I$1,'Raw Election Data'!$A$1:$AN$1,0))</f>
        <v>204737</v>
      </c>
      <c r="J106">
        <f>INDEX('Raw Election Data'!$A$1:$AN$3144,MATCH($C106&amp;" "&amp;$B106,'Raw Election Data'!$C$1:$C$3144,0),MATCH('Joined Data'!J$1,'Raw Election Data'!$A$1:$AN$1,0))</f>
        <v>16485</v>
      </c>
      <c r="K106">
        <f>INDEX('Raw Election Data'!$A$1:$AN$3144,MATCH($C106&amp;" "&amp;$B106,'Raw Election Data'!$C$1:$C$3144,0),MATCH('Joined Data'!K$1,'Raw Election Data'!$A$1:$AN$1,0))</f>
        <v>54656</v>
      </c>
      <c r="L106">
        <f>INDEX('Raw Election Data'!$A$1:$AN$3144,MATCH($C106&amp;" "&amp;$B106,'Raw Election Data'!$C$1:$C$3144,0),MATCH('Joined Data'!L$1,'Raw Election Data'!$A$1:$AN$1,0))</f>
        <v>74189</v>
      </c>
      <c r="M106">
        <f>INDEX('Raw Election Data'!$A$1:$AN$3144,MATCH($C106&amp;" "&amp;$B106,'Raw Election Data'!$C$1:$C$3144,0),MATCH('Joined Data'!M$1,'Raw Election Data'!$A$1:$AN$1,0))</f>
        <v>0.22220275242960547</v>
      </c>
      <c r="N106">
        <f>INDEX('Raw Election Data'!$A$1:$AN$3144,MATCH($C106&amp;" "&amp;$B106,'Raw Election Data'!$C$1:$C$3144,0),MATCH('Joined Data'!N$1,'Raw Election Data'!$A$1:$AN$1,0))</f>
        <v>0.73671298979633104</v>
      </c>
      <c r="O106">
        <f>INDEX('Raw Election Data'!$A$1:$AN$3144,MATCH($C106&amp;" "&amp;$B106,'Raw Election Data'!$C$1:$C$3144,0),MATCH('Joined Data'!O$1,'Raw Election Data'!$A$1:$AN$1,0))</f>
        <v>-38171</v>
      </c>
      <c r="P106">
        <f>INDEX('Raw Election Data'!$A$1:$AN$3144,MATCH($C106&amp;" "&amp;$B106,'Raw Election Data'!$C$1:$C$3144,0),MATCH('Joined Data'!P$1,'Raw Election Data'!$A$1:$AN$1,0))</f>
        <v>38171</v>
      </c>
      <c r="Q106">
        <f>INDEX('Raw Election Data'!$A$1:$AN$3144,MATCH($C106&amp;" "&amp;$B106,'Raw Election Data'!$C$1:$C$3144,0),MATCH('Joined Data'!Q$1,'Raw Election Data'!$A$1:$AN$1,0))</f>
        <v>-0.51451023736672563</v>
      </c>
      <c r="R106">
        <f>INDEX('Raw Election Data'!$A$1:$AN$3144,MATCH($C106&amp;" "&amp;$B106,'Raw Election Data'!$C$1:$C$3144,0),MATCH('Joined Data'!R$1,'Raw Election Data'!$A$1:$AN$1,0))</f>
        <v>0.51451023736672563</v>
      </c>
    </row>
    <row r="107" spans="1:18" ht="13.5" hidden="1" customHeight="1" x14ac:dyDescent="0.15">
      <c r="A107" t="s">
        <v>107</v>
      </c>
      <c r="B107" t="s">
        <v>688</v>
      </c>
      <c r="C107" t="str">
        <f>INDEX(FIPS!$A$1:$E$3236,MATCH($F107,FIPS!$D$1:$D$3236,0),5)</f>
        <v>Navajo County</v>
      </c>
      <c r="D107" t="s">
        <v>108</v>
      </c>
      <c r="E107" s="15" t="s">
        <v>14</v>
      </c>
      <c r="F107" t="s">
        <v>722</v>
      </c>
      <c r="G107" t="s">
        <v>7771</v>
      </c>
      <c r="H107" t="str">
        <f>IFERROR(VLOOKUP($G107,'Team Colors'!$A:$B,2,0),"#c9c9c9")</f>
        <v>#97233f</v>
      </c>
      <c r="I107">
        <f>INDEX('Raw Election Data'!$A$1:$AN$3144,MATCH($C107&amp;" "&amp;$B107,'Raw Election Data'!$C$1:$C$3144,0),MATCH('Joined Data'!I$1,'Raw Election Data'!$A$1:$AN$1,0))</f>
        <v>108277</v>
      </c>
      <c r="J107">
        <f>INDEX('Raw Election Data'!$A$1:$AN$3144,MATCH($C107&amp;" "&amp;$B107,'Raw Election Data'!$C$1:$C$3144,0),MATCH('Joined Data'!J$1,'Raw Election Data'!$A$1:$AN$1,0))</f>
        <v>15362</v>
      </c>
      <c r="K107">
        <f>INDEX('Raw Election Data'!$A$1:$AN$3144,MATCH($C107&amp;" "&amp;$B107,'Raw Election Data'!$C$1:$C$3144,0),MATCH('Joined Data'!K$1,'Raw Election Data'!$A$1:$AN$1,0))</f>
        <v>18165</v>
      </c>
      <c r="L107">
        <f>INDEX('Raw Election Data'!$A$1:$AN$3144,MATCH($C107&amp;" "&amp;$B107,'Raw Election Data'!$C$1:$C$3144,0),MATCH('Joined Data'!L$1,'Raw Election Data'!$A$1:$AN$1,0))</f>
        <v>35409</v>
      </c>
      <c r="M107">
        <f>INDEX('Raw Election Data'!$A$1:$AN$3144,MATCH($C107&amp;" "&amp;$B107,'Raw Election Data'!$C$1:$C$3144,0),MATCH('Joined Data'!M$1,'Raw Election Data'!$A$1:$AN$1,0))</f>
        <v>0.43384450281002007</v>
      </c>
      <c r="N107">
        <f>INDEX('Raw Election Data'!$A$1:$AN$3144,MATCH($C107&amp;" "&amp;$B107,'Raw Election Data'!$C$1:$C$3144,0),MATCH('Joined Data'!N$1,'Raw Election Data'!$A$1:$AN$1,0))</f>
        <v>0.51300516817758202</v>
      </c>
      <c r="O107">
        <f>INDEX('Raw Election Data'!$A$1:$AN$3144,MATCH($C107&amp;" "&amp;$B107,'Raw Election Data'!$C$1:$C$3144,0),MATCH('Joined Data'!O$1,'Raw Election Data'!$A$1:$AN$1,0))</f>
        <v>-2803</v>
      </c>
      <c r="P107">
        <f>INDEX('Raw Election Data'!$A$1:$AN$3144,MATCH($C107&amp;" "&amp;$B107,'Raw Election Data'!$C$1:$C$3144,0),MATCH('Joined Data'!P$1,'Raw Election Data'!$A$1:$AN$1,0))</f>
        <v>2803</v>
      </c>
      <c r="Q107">
        <f>INDEX('Raw Election Data'!$A$1:$AN$3144,MATCH($C107&amp;" "&amp;$B107,'Raw Election Data'!$C$1:$C$3144,0),MATCH('Joined Data'!Q$1,'Raw Election Data'!$A$1:$AN$1,0))</f>
        <v>-7.9160665367561944E-2</v>
      </c>
      <c r="R107">
        <f>INDEX('Raw Election Data'!$A$1:$AN$3144,MATCH($C107&amp;" "&amp;$B107,'Raw Election Data'!$C$1:$C$3144,0),MATCH('Joined Data'!R$1,'Raw Election Data'!$A$1:$AN$1,0))</f>
        <v>7.9160665367561944E-2</v>
      </c>
    </row>
    <row r="108" spans="1:18" ht="13.5" hidden="1" customHeight="1" x14ac:dyDescent="0.15">
      <c r="A108" t="s">
        <v>107</v>
      </c>
      <c r="B108" t="s">
        <v>688</v>
      </c>
      <c r="C108" t="str">
        <f>INDEX(FIPS!$A$1:$E$3236,MATCH($F108,FIPS!$D$1:$D$3236,0),5)</f>
        <v>Pima County</v>
      </c>
      <c r="D108" t="s">
        <v>108</v>
      </c>
      <c r="E108" s="15" t="s">
        <v>15</v>
      </c>
      <c r="F108" t="s">
        <v>726</v>
      </c>
      <c r="G108" t="s">
        <v>7771</v>
      </c>
      <c r="H108" t="str">
        <f>IFERROR(VLOOKUP($G108,'Team Colors'!$A:$B,2,0),"#c9c9c9")</f>
        <v>#97233f</v>
      </c>
      <c r="I108">
        <f>INDEX('Raw Election Data'!$A$1:$AN$3144,MATCH($C108&amp;" "&amp;$B108,'Raw Election Data'!$C$1:$C$3144,0),MATCH('Joined Data'!I$1,'Raw Election Data'!$A$1:$AN$1,0))</f>
        <v>1010025</v>
      </c>
      <c r="J108">
        <f>INDEX('Raw Election Data'!$A$1:$AN$3144,MATCH($C108&amp;" "&amp;$B108,'Raw Election Data'!$C$1:$C$3144,0),MATCH('Joined Data'!J$1,'Raw Election Data'!$A$1:$AN$1,0))</f>
        <v>195649</v>
      </c>
      <c r="K108">
        <f>INDEX('Raw Election Data'!$A$1:$AN$3144,MATCH($C108&amp;" "&amp;$B108,'Raw Election Data'!$C$1:$C$3144,0),MATCH('Joined Data'!K$1,'Raw Election Data'!$A$1:$AN$1,0))</f>
        <v>147019</v>
      </c>
      <c r="L108">
        <f>INDEX('Raw Election Data'!$A$1:$AN$3144,MATCH($C108&amp;" "&amp;$B108,'Raw Election Data'!$C$1:$C$3144,0),MATCH('Joined Data'!L$1,'Raw Election Data'!$A$1:$AN$1,0))</f>
        <v>360762</v>
      </c>
      <c r="M108">
        <f>INDEX('Raw Election Data'!$A$1:$AN$3144,MATCH($C108&amp;" "&amp;$B108,'Raw Election Data'!$C$1:$C$3144,0),MATCH('Joined Data'!M$1,'Raw Election Data'!$A$1:$AN$1,0))</f>
        <v>0.5423215305381387</v>
      </c>
      <c r="N108">
        <f>INDEX('Raw Election Data'!$A$1:$AN$3144,MATCH($C108&amp;" "&amp;$B108,'Raw Election Data'!$C$1:$C$3144,0),MATCH('Joined Data'!N$1,'Raw Election Data'!$A$1:$AN$1,0))</f>
        <v>0.40752351966116163</v>
      </c>
      <c r="O108">
        <f>INDEX('Raw Election Data'!$A$1:$AN$3144,MATCH($C108&amp;" "&amp;$B108,'Raw Election Data'!$C$1:$C$3144,0),MATCH('Joined Data'!O$1,'Raw Election Data'!$A$1:$AN$1,0))</f>
        <v>48630</v>
      </c>
      <c r="P108">
        <f>INDEX('Raw Election Data'!$A$1:$AN$3144,MATCH($C108&amp;" "&amp;$B108,'Raw Election Data'!$C$1:$C$3144,0),MATCH('Joined Data'!P$1,'Raw Election Data'!$A$1:$AN$1,0))</f>
        <v>-48630</v>
      </c>
      <c r="Q108">
        <f>INDEX('Raw Election Data'!$A$1:$AN$3144,MATCH($C108&amp;" "&amp;$B108,'Raw Election Data'!$C$1:$C$3144,0),MATCH('Joined Data'!Q$1,'Raw Election Data'!$A$1:$AN$1,0))</f>
        <v>0.13479801087697707</v>
      </c>
      <c r="R108">
        <f>INDEX('Raw Election Data'!$A$1:$AN$3144,MATCH($C108&amp;" "&amp;$B108,'Raw Election Data'!$C$1:$C$3144,0),MATCH('Joined Data'!R$1,'Raw Election Data'!$A$1:$AN$1,0))</f>
        <v>-0.13479801087697707</v>
      </c>
    </row>
    <row r="109" spans="1:18" ht="13.5" hidden="1" customHeight="1" x14ac:dyDescent="0.15">
      <c r="A109" t="s">
        <v>107</v>
      </c>
      <c r="B109" t="s">
        <v>688</v>
      </c>
      <c r="C109" t="str">
        <f>INDEX(FIPS!$A$1:$E$3236,MATCH($F109,FIPS!$D$1:$D$3236,0),5)</f>
        <v>Pinal County</v>
      </c>
      <c r="D109" t="s">
        <v>108</v>
      </c>
      <c r="E109" s="15" t="s">
        <v>16</v>
      </c>
      <c r="F109" t="s">
        <v>732</v>
      </c>
      <c r="G109" t="s">
        <v>7771</v>
      </c>
      <c r="H109" t="str">
        <f>IFERROR(VLOOKUP($G109,'Team Colors'!$A:$B,2,0),"#c9c9c9")</f>
        <v>#97233f</v>
      </c>
      <c r="I109">
        <f>INDEX('Raw Election Data'!$A$1:$AN$3144,MATCH($C109&amp;" "&amp;$B109,'Raw Election Data'!$C$1:$C$3144,0),MATCH('Joined Data'!I$1,'Raw Election Data'!$A$1:$AN$1,0))</f>
        <v>406584</v>
      </c>
      <c r="J109">
        <f>INDEX('Raw Election Data'!$A$1:$AN$3144,MATCH($C109&amp;" "&amp;$B109,'Raw Election Data'!$C$1:$C$3144,0),MATCH('Joined Data'!J$1,'Raw Election Data'!$A$1:$AN$1,0))</f>
        <v>35737</v>
      </c>
      <c r="K109">
        <f>INDEX('Raw Election Data'!$A$1:$AN$3144,MATCH($C109&amp;" "&amp;$B109,'Raw Election Data'!$C$1:$C$3144,0),MATCH('Joined Data'!K$1,'Raw Election Data'!$A$1:$AN$1,0))</f>
        <v>53857</v>
      </c>
      <c r="L109">
        <f>INDEX('Raw Election Data'!$A$1:$AN$3144,MATCH($C109&amp;" "&amp;$B109,'Raw Election Data'!$C$1:$C$3144,0),MATCH('Joined Data'!L$1,'Raw Election Data'!$A$1:$AN$1,0))</f>
        <v>93805</v>
      </c>
      <c r="M109">
        <f>INDEX('Raw Election Data'!$A$1:$AN$3144,MATCH($C109&amp;" "&amp;$B109,'Raw Election Data'!$C$1:$C$3144,0),MATCH('Joined Data'!M$1,'Raw Election Data'!$A$1:$AN$1,0))</f>
        <v>0.38097116358403071</v>
      </c>
      <c r="N109">
        <f>INDEX('Raw Election Data'!$A$1:$AN$3144,MATCH($C109&amp;" "&amp;$B109,'Raw Election Data'!$C$1:$C$3144,0),MATCH('Joined Data'!N$1,'Raw Election Data'!$A$1:$AN$1,0))</f>
        <v>0.57413783913437455</v>
      </c>
      <c r="O109">
        <f>INDEX('Raw Election Data'!$A$1:$AN$3144,MATCH($C109&amp;" "&amp;$B109,'Raw Election Data'!$C$1:$C$3144,0),MATCH('Joined Data'!O$1,'Raw Election Data'!$A$1:$AN$1,0))</f>
        <v>-18120</v>
      </c>
      <c r="P109">
        <f>INDEX('Raw Election Data'!$A$1:$AN$3144,MATCH($C109&amp;" "&amp;$B109,'Raw Election Data'!$C$1:$C$3144,0),MATCH('Joined Data'!P$1,'Raw Election Data'!$A$1:$AN$1,0))</f>
        <v>18120</v>
      </c>
      <c r="Q109">
        <f>INDEX('Raw Election Data'!$A$1:$AN$3144,MATCH($C109&amp;" "&amp;$B109,'Raw Election Data'!$C$1:$C$3144,0),MATCH('Joined Data'!Q$1,'Raw Election Data'!$A$1:$AN$1,0))</f>
        <v>-0.19316667555034384</v>
      </c>
      <c r="R109">
        <f>INDEX('Raw Election Data'!$A$1:$AN$3144,MATCH($C109&amp;" "&amp;$B109,'Raw Election Data'!$C$1:$C$3144,0),MATCH('Joined Data'!R$1,'Raw Election Data'!$A$1:$AN$1,0))</f>
        <v>0.19316667555034384</v>
      </c>
    </row>
    <row r="110" spans="1:18" ht="13.5" hidden="1" customHeight="1" x14ac:dyDescent="0.15">
      <c r="A110" t="s">
        <v>107</v>
      </c>
      <c r="B110" t="s">
        <v>688</v>
      </c>
      <c r="C110" t="str">
        <f>INDEX(FIPS!$A$1:$E$3236,MATCH($F110,FIPS!$D$1:$D$3236,0),5)</f>
        <v>Santa Cruz County</v>
      </c>
      <c r="D110" t="s">
        <v>108</v>
      </c>
      <c r="E110" s="15" t="s">
        <v>17</v>
      </c>
      <c r="F110" t="s">
        <v>734</v>
      </c>
      <c r="G110" t="s">
        <v>7771</v>
      </c>
      <c r="H110" t="str">
        <f>IFERROR(VLOOKUP($G110,'Team Colors'!$A:$B,2,0),"#c9c9c9")</f>
        <v>#97233f</v>
      </c>
      <c r="I110">
        <f>INDEX('Raw Election Data'!$A$1:$AN$3144,MATCH($C110&amp;" "&amp;$B110,'Raw Election Data'!$C$1:$C$3144,0),MATCH('Joined Data'!I$1,'Raw Election Data'!$A$1:$AN$1,0))</f>
        <v>46461</v>
      </c>
      <c r="J110">
        <f>INDEX('Raw Election Data'!$A$1:$AN$3144,MATCH($C110&amp;" "&amp;$B110,'Raw Election Data'!$C$1:$C$3144,0),MATCH('Joined Data'!J$1,'Raw Election Data'!$A$1:$AN$1,0))</f>
        <v>10684</v>
      </c>
      <c r="K110">
        <f>INDEX('Raw Election Data'!$A$1:$AN$3144,MATCH($C110&amp;" "&amp;$B110,'Raw Election Data'!$C$1:$C$3144,0),MATCH('Joined Data'!K$1,'Raw Election Data'!$A$1:$AN$1,0))</f>
        <v>3650</v>
      </c>
      <c r="L110">
        <f>INDEX('Raw Election Data'!$A$1:$AN$3144,MATCH($C110&amp;" "&amp;$B110,'Raw Election Data'!$C$1:$C$3144,0),MATCH('Joined Data'!L$1,'Raw Election Data'!$A$1:$AN$1,0))</f>
        <v>14926</v>
      </c>
      <c r="M110">
        <f>INDEX('Raw Election Data'!$A$1:$AN$3144,MATCH($C110&amp;" "&amp;$B110,'Raw Election Data'!$C$1:$C$3144,0),MATCH('Joined Data'!M$1,'Raw Election Data'!$A$1:$AN$1,0))</f>
        <v>0.71579793648666756</v>
      </c>
      <c r="N110">
        <f>INDEX('Raw Election Data'!$A$1:$AN$3144,MATCH($C110&amp;" "&amp;$B110,'Raw Election Data'!$C$1:$C$3144,0),MATCH('Joined Data'!N$1,'Raw Election Data'!$A$1:$AN$1,0))</f>
        <v>0.24453972933136808</v>
      </c>
      <c r="O110">
        <f>INDEX('Raw Election Data'!$A$1:$AN$3144,MATCH($C110&amp;" "&amp;$B110,'Raw Election Data'!$C$1:$C$3144,0),MATCH('Joined Data'!O$1,'Raw Election Data'!$A$1:$AN$1,0))</f>
        <v>7034</v>
      </c>
      <c r="P110">
        <f>INDEX('Raw Election Data'!$A$1:$AN$3144,MATCH($C110&amp;" "&amp;$B110,'Raw Election Data'!$C$1:$C$3144,0),MATCH('Joined Data'!P$1,'Raw Election Data'!$A$1:$AN$1,0))</f>
        <v>-7034</v>
      </c>
      <c r="Q110">
        <f>INDEX('Raw Election Data'!$A$1:$AN$3144,MATCH($C110&amp;" "&amp;$B110,'Raw Election Data'!$C$1:$C$3144,0),MATCH('Joined Data'!Q$1,'Raw Election Data'!$A$1:$AN$1,0))</f>
        <v>0.47125820715529948</v>
      </c>
      <c r="R110">
        <f>INDEX('Raw Election Data'!$A$1:$AN$3144,MATCH($C110&amp;" "&amp;$B110,'Raw Election Data'!$C$1:$C$3144,0),MATCH('Joined Data'!R$1,'Raw Election Data'!$A$1:$AN$1,0))</f>
        <v>-0.47125820715529948</v>
      </c>
    </row>
    <row r="111" spans="1:18" ht="13.5" hidden="1" customHeight="1" x14ac:dyDescent="0.15">
      <c r="A111" t="s">
        <v>107</v>
      </c>
      <c r="B111" t="s">
        <v>688</v>
      </c>
      <c r="C111" t="str">
        <f>INDEX(FIPS!$A$1:$E$3236,MATCH($F111,FIPS!$D$1:$D$3236,0),5)</f>
        <v>Yavapai County</v>
      </c>
      <c r="D111" t="s">
        <v>108</v>
      </c>
      <c r="E111" s="15" t="s">
        <v>18</v>
      </c>
      <c r="F111" t="s">
        <v>738</v>
      </c>
      <c r="G111" t="s">
        <v>7771</v>
      </c>
      <c r="H111" t="str">
        <f>IFERROR(VLOOKUP($G111,'Team Colors'!$A:$B,2,0),"#c9c9c9")</f>
        <v>#97233f</v>
      </c>
      <c r="I111">
        <f>INDEX('Raw Election Data'!$A$1:$AN$3144,MATCH($C111&amp;" "&amp;$B111,'Raw Election Data'!$C$1:$C$3144,0),MATCH('Joined Data'!I$1,'Raw Election Data'!$A$1:$AN$1,0))</f>
        <v>222255</v>
      </c>
      <c r="J111">
        <f>INDEX('Raw Election Data'!$A$1:$AN$3144,MATCH($C111&amp;" "&amp;$B111,'Raw Election Data'!$C$1:$C$3144,0),MATCH('Joined Data'!J$1,'Raw Election Data'!$A$1:$AN$1,0))</f>
        <v>29705</v>
      </c>
      <c r="K111">
        <f>INDEX('Raw Election Data'!$A$1:$AN$3144,MATCH($C111&amp;" "&amp;$B111,'Raw Election Data'!$C$1:$C$3144,0),MATCH('Joined Data'!K$1,'Raw Election Data'!$A$1:$AN$1,0))</f>
        <v>58862</v>
      </c>
      <c r="L111">
        <f>INDEX('Raw Election Data'!$A$1:$AN$3144,MATCH($C111&amp;" "&amp;$B111,'Raw Election Data'!$C$1:$C$3144,0),MATCH('Joined Data'!L$1,'Raw Election Data'!$A$1:$AN$1,0))</f>
        <v>92780</v>
      </c>
      <c r="M111">
        <f>INDEX('Raw Election Data'!$A$1:$AN$3144,MATCH($C111&amp;" "&amp;$B111,'Raw Election Data'!$C$1:$C$3144,0),MATCH('Joined Data'!M$1,'Raw Election Data'!$A$1:$AN$1,0))</f>
        <v>0.32016598404828628</v>
      </c>
      <c r="N111">
        <f>INDEX('Raw Election Data'!$A$1:$AN$3144,MATCH($C111&amp;" "&amp;$B111,'Raw Election Data'!$C$1:$C$3144,0),MATCH('Joined Data'!N$1,'Raw Election Data'!$A$1:$AN$1,0))</f>
        <v>0.63442552274197028</v>
      </c>
      <c r="O111">
        <f>INDEX('Raw Election Data'!$A$1:$AN$3144,MATCH($C111&amp;" "&amp;$B111,'Raw Election Data'!$C$1:$C$3144,0),MATCH('Joined Data'!O$1,'Raw Election Data'!$A$1:$AN$1,0))</f>
        <v>-29157</v>
      </c>
      <c r="P111">
        <f>INDEX('Raw Election Data'!$A$1:$AN$3144,MATCH($C111&amp;" "&amp;$B111,'Raw Election Data'!$C$1:$C$3144,0),MATCH('Joined Data'!P$1,'Raw Election Data'!$A$1:$AN$1,0))</f>
        <v>29157</v>
      </c>
      <c r="Q111">
        <f>INDEX('Raw Election Data'!$A$1:$AN$3144,MATCH($C111&amp;" "&amp;$B111,'Raw Election Data'!$C$1:$C$3144,0),MATCH('Joined Data'!Q$1,'Raw Election Data'!$A$1:$AN$1,0))</f>
        <v>-0.314259538693684</v>
      </c>
      <c r="R111">
        <f>INDEX('Raw Election Data'!$A$1:$AN$3144,MATCH($C111&amp;" "&amp;$B111,'Raw Election Data'!$C$1:$C$3144,0),MATCH('Joined Data'!R$1,'Raw Election Data'!$A$1:$AN$1,0))</f>
        <v>0.314259538693684</v>
      </c>
    </row>
    <row r="112" spans="1:18" ht="13.5" hidden="1" customHeight="1" x14ac:dyDescent="0.15">
      <c r="A112" t="s">
        <v>107</v>
      </c>
      <c r="B112" t="s">
        <v>688</v>
      </c>
      <c r="C112" t="str">
        <f>INDEX(FIPS!$A$1:$E$3236,MATCH($F112,FIPS!$D$1:$D$3236,0),5)</f>
        <v>Yuma County</v>
      </c>
      <c r="D112" t="s">
        <v>108</v>
      </c>
      <c r="E112" s="15" t="s">
        <v>19</v>
      </c>
      <c r="F112" t="s">
        <v>742</v>
      </c>
      <c r="G112" t="s">
        <v>7771</v>
      </c>
      <c r="H112" t="str">
        <f>IFERROR(VLOOKUP($G112,'Team Colors'!$A:$B,2,0),"#c9c9c9")</f>
        <v>#97233f</v>
      </c>
      <c r="I112">
        <f>INDEX('Raw Election Data'!$A$1:$AN$3144,MATCH($C112&amp;" "&amp;$B112,'Raw Election Data'!$C$1:$C$3144,0),MATCH('Joined Data'!I$1,'Raw Election Data'!$A$1:$AN$1,0))</f>
        <v>204275</v>
      </c>
      <c r="J112">
        <f>INDEX('Raw Election Data'!$A$1:$AN$3144,MATCH($C112&amp;" "&amp;$B112,'Raw Election Data'!$C$1:$C$3144,0),MATCH('Joined Data'!J$1,'Raw Election Data'!$A$1:$AN$1,0))</f>
        <v>18336</v>
      </c>
      <c r="K112">
        <f>INDEX('Raw Election Data'!$A$1:$AN$3144,MATCH($C112&amp;" "&amp;$B112,'Raw Election Data'!$C$1:$C$3144,0),MATCH('Joined Data'!K$1,'Raw Election Data'!$A$1:$AN$1,0))</f>
        <v>20586</v>
      </c>
      <c r="L112">
        <f>INDEX('Raw Election Data'!$A$1:$AN$3144,MATCH($C112&amp;" "&amp;$B112,'Raw Election Data'!$C$1:$C$3144,0),MATCH('Joined Data'!L$1,'Raw Election Data'!$A$1:$AN$1,0))</f>
        <v>40759</v>
      </c>
      <c r="M112">
        <f>INDEX('Raw Election Data'!$A$1:$AN$3144,MATCH($C112&amp;" "&amp;$B112,'Raw Election Data'!$C$1:$C$3144,0),MATCH('Joined Data'!M$1,'Raw Election Data'!$A$1:$AN$1,0))</f>
        <v>0.44986383375450822</v>
      </c>
      <c r="N112">
        <f>INDEX('Raw Election Data'!$A$1:$AN$3144,MATCH($C112&amp;" "&amp;$B112,'Raw Election Data'!$C$1:$C$3144,0),MATCH('Joined Data'!N$1,'Raw Election Data'!$A$1:$AN$1,0))</f>
        <v>0.50506636571064056</v>
      </c>
      <c r="O112">
        <f>INDEX('Raw Election Data'!$A$1:$AN$3144,MATCH($C112&amp;" "&amp;$B112,'Raw Election Data'!$C$1:$C$3144,0),MATCH('Joined Data'!O$1,'Raw Election Data'!$A$1:$AN$1,0))</f>
        <v>-2250</v>
      </c>
      <c r="P112">
        <f>INDEX('Raw Election Data'!$A$1:$AN$3144,MATCH($C112&amp;" "&amp;$B112,'Raw Election Data'!$C$1:$C$3144,0),MATCH('Joined Data'!P$1,'Raw Election Data'!$A$1:$AN$1,0))</f>
        <v>2250</v>
      </c>
      <c r="Q112">
        <f>INDEX('Raw Election Data'!$A$1:$AN$3144,MATCH($C112&amp;" "&amp;$B112,'Raw Election Data'!$C$1:$C$3144,0),MATCH('Joined Data'!Q$1,'Raw Election Data'!$A$1:$AN$1,0))</f>
        <v>-5.5202531956132339E-2</v>
      </c>
      <c r="R112">
        <f>INDEX('Raw Election Data'!$A$1:$AN$3144,MATCH($C112&amp;" "&amp;$B112,'Raw Election Data'!$C$1:$C$3144,0),MATCH('Joined Data'!R$1,'Raw Election Data'!$A$1:$AN$1,0))</f>
        <v>5.5202531956132339E-2</v>
      </c>
    </row>
    <row r="113" spans="1:18" ht="13.5" hidden="1" customHeight="1" x14ac:dyDescent="0.15">
      <c r="A113" t="s">
        <v>110</v>
      </c>
      <c r="B113" t="s">
        <v>745</v>
      </c>
      <c r="C113" t="str">
        <f>INDEX(FIPS!$A$1:$E$3236,MATCH($F113,FIPS!$D$1:$D$3236,0),5)</f>
        <v>Arkansas County</v>
      </c>
      <c r="D113" t="s">
        <v>111</v>
      </c>
      <c r="E113" s="15" t="s">
        <v>6</v>
      </c>
      <c r="F113" t="s">
        <v>747</v>
      </c>
      <c r="G113" t="s">
        <v>439</v>
      </c>
      <c r="H113" t="str">
        <f>IFERROR(VLOOKUP($G113,'Team Colors'!$A:$B,2,0),"#c9c9c9")</f>
        <v>#002244</v>
      </c>
      <c r="I113">
        <f>INDEX('Raw Election Data'!$A$1:$AN$3144,MATCH($C113&amp;" "&amp;$B113,'Raw Election Data'!$C$1:$C$3144,0),MATCH('Joined Data'!I$1,'Raw Election Data'!$A$1:$AN$1,0))</f>
        <v>18433</v>
      </c>
      <c r="J113">
        <f>INDEX('Raw Election Data'!$A$1:$AN$3144,MATCH($C113&amp;" "&amp;$B113,'Raw Election Data'!$C$1:$C$3144,0),MATCH('Joined Data'!J$1,'Raw Election Data'!$A$1:$AN$1,0))</f>
        <v>1939</v>
      </c>
      <c r="K113">
        <f>INDEX('Raw Election Data'!$A$1:$AN$3144,MATCH($C113&amp;" "&amp;$B113,'Raw Election Data'!$C$1:$C$3144,0),MATCH('Joined Data'!K$1,'Raw Election Data'!$A$1:$AN$1,0))</f>
        <v>3825</v>
      </c>
      <c r="L113">
        <f>INDEX('Raw Election Data'!$A$1:$AN$3144,MATCH($C113&amp;" "&amp;$B113,'Raw Election Data'!$C$1:$C$3144,0),MATCH('Joined Data'!L$1,'Raw Election Data'!$A$1:$AN$1,0))</f>
        <v>6167</v>
      </c>
      <c r="M113">
        <f>INDEX('Raw Election Data'!$A$1:$AN$3144,MATCH($C113&amp;" "&amp;$B113,'Raw Election Data'!$C$1:$C$3144,0),MATCH('Joined Data'!M$1,'Raw Election Data'!$A$1:$AN$1,0))</f>
        <v>0.31441543700340524</v>
      </c>
      <c r="N113">
        <f>INDEX('Raw Election Data'!$A$1:$AN$3144,MATCH($C113&amp;" "&amp;$B113,'Raw Election Data'!$C$1:$C$3144,0),MATCH('Joined Data'!N$1,'Raw Election Data'!$A$1:$AN$1,0))</f>
        <v>0.62023674395978601</v>
      </c>
      <c r="O113">
        <f>INDEX('Raw Election Data'!$A$1:$AN$3144,MATCH($C113&amp;" "&amp;$B113,'Raw Election Data'!$C$1:$C$3144,0),MATCH('Joined Data'!O$1,'Raw Election Data'!$A$1:$AN$1,0))</f>
        <v>-1886</v>
      </c>
      <c r="P113">
        <f>INDEX('Raw Election Data'!$A$1:$AN$3144,MATCH($C113&amp;" "&amp;$B113,'Raw Election Data'!$C$1:$C$3144,0),MATCH('Joined Data'!P$1,'Raw Election Data'!$A$1:$AN$1,0))</f>
        <v>1886</v>
      </c>
      <c r="Q113">
        <f>INDEX('Raw Election Data'!$A$1:$AN$3144,MATCH($C113&amp;" "&amp;$B113,'Raw Election Data'!$C$1:$C$3144,0),MATCH('Joined Data'!Q$1,'Raw Election Data'!$A$1:$AN$1,0))</f>
        <v>-0.30582130695638077</v>
      </c>
      <c r="R113">
        <f>INDEX('Raw Election Data'!$A$1:$AN$3144,MATCH($C113&amp;" "&amp;$B113,'Raw Election Data'!$C$1:$C$3144,0),MATCH('Joined Data'!R$1,'Raw Election Data'!$A$1:$AN$1,0))</f>
        <v>0.30582130695638077</v>
      </c>
    </row>
    <row r="114" spans="1:18" ht="13.5" hidden="1" customHeight="1" x14ac:dyDescent="0.15">
      <c r="A114" t="s">
        <v>110</v>
      </c>
      <c r="B114" t="s">
        <v>745</v>
      </c>
      <c r="C114" t="str">
        <f>INDEX(FIPS!$A$1:$E$3236,MATCH($F114,FIPS!$D$1:$D$3236,0),5)</f>
        <v>Ashley County</v>
      </c>
      <c r="D114" t="s">
        <v>111</v>
      </c>
      <c r="E114" s="15" t="s">
        <v>7</v>
      </c>
      <c r="F114" t="s">
        <v>749</v>
      </c>
      <c r="G114" t="s">
        <v>440</v>
      </c>
      <c r="H114" t="str">
        <f>IFERROR(VLOOKUP($G114,'Team Colors'!$A:$B,2,0),"#c9c9c9")</f>
        <v>#9f8958</v>
      </c>
      <c r="I114">
        <f>INDEX('Raw Election Data'!$A$1:$AN$3144,MATCH($C114&amp;" "&amp;$B114,'Raw Election Data'!$C$1:$C$3144,0),MATCH('Joined Data'!I$1,'Raw Election Data'!$A$1:$AN$1,0))</f>
        <v>20838</v>
      </c>
      <c r="J114">
        <f>INDEX('Raw Election Data'!$A$1:$AN$3144,MATCH($C114&amp;" "&amp;$B114,'Raw Election Data'!$C$1:$C$3144,0),MATCH('Joined Data'!J$1,'Raw Election Data'!$A$1:$AN$1,0))</f>
        <v>2408</v>
      </c>
      <c r="K114">
        <f>INDEX('Raw Election Data'!$A$1:$AN$3144,MATCH($C114&amp;" "&amp;$B114,'Raw Election Data'!$C$1:$C$3144,0),MATCH('Joined Data'!K$1,'Raw Election Data'!$A$1:$AN$1,0))</f>
        <v>5338</v>
      </c>
      <c r="L114">
        <f>INDEX('Raw Election Data'!$A$1:$AN$3144,MATCH($C114&amp;" "&amp;$B114,'Raw Election Data'!$C$1:$C$3144,0),MATCH('Joined Data'!L$1,'Raw Election Data'!$A$1:$AN$1,0))</f>
        <v>8027</v>
      </c>
      <c r="M114">
        <f>INDEX('Raw Election Data'!$A$1:$AN$3144,MATCH($C114&amp;" "&amp;$B114,'Raw Election Data'!$C$1:$C$3144,0),MATCH('Joined Data'!M$1,'Raw Election Data'!$A$1:$AN$1,0))</f>
        <v>0.29998754204559613</v>
      </c>
      <c r="N114">
        <f>INDEX('Raw Election Data'!$A$1:$AN$3144,MATCH($C114&amp;" "&amp;$B114,'Raw Election Data'!$C$1:$C$3144,0),MATCH('Joined Data'!N$1,'Raw Election Data'!$A$1:$AN$1,0))</f>
        <v>0.66500560607948178</v>
      </c>
      <c r="O114">
        <f>INDEX('Raw Election Data'!$A$1:$AN$3144,MATCH($C114&amp;" "&amp;$B114,'Raw Election Data'!$C$1:$C$3144,0),MATCH('Joined Data'!O$1,'Raw Election Data'!$A$1:$AN$1,0))</f>
        <v>-2930</v>
      </c>
      <c r="P114">
        <f>INDEX('Raw Election Data'!$A$1:$AN$3144,MATCH($C114&amp;" "&amp;$B114,'Raw Election Data'!$C$1:$C$3144,0),MATCH('Joined Data'!P$1,'Raw Election Data'!$A$1:$AN$1,0))</f>
        <v>2930</v>
      </c>
      <c r="Q114">
        <f>INDEX('Raw Election Data'!$A$1:$AN$3144,MATCH($C114&amp;" "&amp;$B114,'Raw Election Data'!$C$1:$C$3144,0),MATCH('Joined Data'!Q$1,'Raw Election Data'!$A$1:$AN$1,0))</f>
        <v>-0.36501806403388565</v>
      </c>
      <c r="R114">
        <f>INDEX('Raw Election Data'!$A$1:$AN$3144,MATCH($C114&amp;" "&amp;$B114,'Raw Election Data'!$C$1:$C$3144,0),MATCH('Joined Data'!R$1,'Raw Election Data'!$A$1:$AN$1,0))</f>
        <v>0.36501806403388565</v>
      </c>
    </row>
    <row r="115" spans="1:18" ht="13.5" hidden="1" customHeight="1" x14ac:dyDescent="0.15">
      <c r="A115" t="s">
        <v>110</v>
      </c>
      <c r="B115" t="s">
        <v>745</v>
      </c>
      <c r="C115" t="str">
        <f>INDEX(FIPS!$A$1:$E$3236,MATCH($F115,FIPS!$D$1:$D$3236,0),5)</f>
        <v>Baxter County</v>
      </c>
      <c r="D115" t="s">
        <v>111</v>
      </c>
      <c r="E115" s="15" t="s">
        <v>8</v>
      </c>
      <c r="F115" t="s">
        <v>751</v>
      </c>
      <c r="G115" t="s">
        <v>439</v>
      </c>
      <c r="H115" t="str">
        <f>IFERROR(VLOOKUP($G115,'Team Colors'!$A:$B,2,0),"#c9c9c9")</f>
        <v>#002244</v>
      </c>
      <c r="I115">
        <f>INDEX('Raw Election Data'!$A$1:$AN$3144,MATCH($C115&amp;" "&amp;$B115,'Raw Election Data'!$C$1:$C$3144,0),MATCH('Joined Data'!I$1,'Raw Election Data'!$A$1:$AN$1,0))</f>
        <v>41053</v>
      </c>
      <c r="J115">
        <f>INDEX('Raw Election Data'!$A$1:$AN$3144,MATCH($C115&amp;" "&amp;$B115,'Raw Election Data'!$C$1:$C$3144,0),MATCH('Joined Data'!J$1,'Raw Election Data'!$A$1:$AN$1,0))</f>
        <v>4163</v>
      </c>
      <c r="K115">
        <f>INDEX('Raw Election Data'!$A$1:$AN$3144,MATCH($C115&amp;" "&amp;$B115,'Raw Election Data'!$C$1:$C$3144,0),MATCH('Joined Data'!K$1,'Raw Election Data'!$A$1:$AN$1,0))</f>
        <v>14655</v>
      </c>
      <c r="L115">
        <f>INDEX('Raw Election Data'!$A$1:$AN$3144,MATCH($C115&amp;" "&amp;$B115,'Raw Election Data'!$C$1:$C$3144,0),MATCH('Joined Data'!L$1,'Raw Election Data'!$A$1:$AN$1,0))</f>
        <v>19572</v>
      </c>
      <c r="M115">
        <f>INDEX('Raw Election Data'!$A$1:$AN$3144,MATCH($C115&amp;" "&amp;$B115,'Raw Election Data'!$C$1:$C$3144,0),MATCH('Joined Data'!M$1,'Raw Election Data'!$A$1:$AN$1,0))</f>
        <v>0.2127018189249949</v>
      </c>
      <c r="N115">
        <f>INDEX('Raw Election Data'!$A$1:$AN$3144,MATCH($C115&amp;" "&amp;$B115,'Raw Election Data'!$C$1:$C$3144,0),MATCH('Joined Data'!N$1,'Raw Election Data'!$A$1:$AN$1,0))</f>
        <v>0.74877375843041083</v>
      </c>
      <c r="O115">
        <f>INDEX('Raw Election Data'!$A$1:$AN$3144,MATCH($C115&amp;" "&amp;$B115,'Raw Election Data'!$C$1:$C$3144,0),MATCH('Joined Data'!O$1,'Raw Election Data'!$A$1:$AN$1,0))</f>
        <v>-10492</v>
      </c>
      <c r="P115">
        <f>INDEX('Raw Election Data'!$A$1:$AN$3144,MATCH($C115&amp;" "&amp;$B115,'Raw Election Data'!$C$1:$C$3144,0),MATCH('Joined Data'!P$1,'Raw Election Data'!$A$1:$AN$1,0))</f>
        <v>10492</v>
      </c>
      <c r="Q115">
        <f>INDEX('Raw Election Data'!$A$1:$AN$3144,MATCH($C115&amp;" "&amp;$B115,'Raw Election Data'!$C$1:$C$3144,0),MATCH('Joined Data'!Q$1,'Raw Election Data'!$A$1:$AN$1,0))</f>
        <v>-0.53607193950541587</v>
      </c>
      <c r="R115">
        <f>INDEX('Raw Election Data'!$A$1:$AN$3144,MATCH($C115&amp;" "&amp;$B115,'Raw Election Data'!$C$1:$C$3144,0),MATCH('Joined Data'!R$1,'Raw Election Data'!$A$1:$AN$1,0))</f>
        <v>0.53607193950541587</v>
      </c>
    </row>
    <row r="116" spans="1:18" ht="13.5" hidden="1" customHeight="1" x14ac:dyDescent="0.15">
      <c r="A116" t="s">
        <v>110</v>
      </c>
      <c r="B116" t="s">
        <v>745</v>
      </c>
      <c r="C116" t="str">
        <f>INDEX(FIPS!$A$1:$E$3236,MATCH($F116,FIPS!$D$1:$D$3236,0),5)</f>
        <v>Benton County</v>
      </c>
      <c r="D116" t="s">
        <v>111</v>
      </c>
      <c r="E116" s="15" t="s">
        <v>9</v>
      </c>
      <c r="F116" t="s">
        <v>755</v>
      </c>
      <c r="G116" t="s">
        <v>439</v>
      </c>
      <c r="H116" t="str">
        <f>IFERROR(VLOOKUP($G116,'Team Colors'!$A:$B,2,0),"#c9c9c9")</f>
        <v>#002244</v>
      </c>
      <c r="I116">
        <f>INDEX('Raw Election Data'!$A$1:$AN$3144,MATCH($C116&amp;" "&amp;$B116,'Raw Election Data'!$C$1:$C$3144,0),MATCH('Joined Data'!I$1,'Raw Election Data'!$A$1:$AN$1,0))</f>
        <v>249672</v>
      </c>
      <c r="J116">
        <f>INDEX('Raw Election Data'!$A$1:$AN$3144,MATCH($C116&amp;" "&amp;$B116,'Raw Election Data'!$C$1:$C$3144,0),MATCH('Joined Data'!J$1,'Raw Election Data'!$A$1:$AN$1,0))</f>
        <v>27894</v>
      </c>
      <c r="K116">
        <f>INDEX('Raw Election Data'!$A$1:$AN$3144,MATCH($C116&amp;" "&amp;$B116,'Raw Election Data'!$C$1:$C$3144,0),MATCH('Joined Data'!K$1,'Raw Election Data'!$A$1:$AN$1,0))</f>
        <v>60751</v>
      </c>
      <c r="L116">
        <f>INDEX('Raw Election Data'!$A$1:$AN$3144,MATCH($C116&amp;" "&amp;$B116,'Raw Election Data'!$C$1:$C$3144,0),MATCH('Joined Data'!L$1,'Raw Election Data'!$A$1:$AN$1,0))</f>
        <v>94262</v>
      </c>
      <c r="M116">
        <f>INDEX('Raw Election Data'!$A$1:$AN$3144,MATCH($C116&amp;" "&amp;$B116,'Raw Election Data'!$C$1:$C$3144,0),MATCH('Joined Data'!M$1,'Raw Election Data'!$A$1:$AN$1,0))</f>
        <v>0.29591988287963339</v>
      </c>
      <c r="N116">
        <f>INDEX('Raw Election Data'!$A$1:$AN$3144,MATCH($C116&amp;" "&amp;$B116,'Raw Election Data'!$C$1:$C$3144,0),MATCH('Joined Data'!N$1,'Raw Election Data'!$A$1:$AN$1,0))</f>
        <v>0.64449088710190749</v>
      </c>
      <c r="O116">
        <f>INDEX('Raw Election Data'!$A$1:$AN$3144,MATCH($C116&amp;" "&amp;$B116,'Raw Election Data'!$C$1:$C$3144,0),MATCH('Joined Data'!O$1,'Raw Election Data'!$A$1:$AN$1,0))</f>
        <v>-32857</v>
      </c>
      <c r="P116">
        <f>INDEX('Raw Election Data'!$A$1:$AN$3144,MATCH($C116&amp;" "&amp;$B116,'Raw Election Data'!$C$1:$C$3144,0),MATCH('Joined Data'!P$1,'Raw Election Data'!$A$1:$AN$1,0))</f>
        <v>32857</v>
      </c>
      <c r="Q116">
        <f>INDEX('Raw Election Data'!$A$1:$AN$3144,MATCH($C116&amp;" "&amp;$B116,'Raw Election Data'!$C$1:$C$3144,0),MATCH('Joined Data'!Q$1,'Raw Election Data'!$A$1:$AN$1,0))</f>
        <v>-0.34857100422227411</v>
      </c>
      <c r="R116">
        <f>INDEX('Raw Election Data'!$A$1:$AN$3144,MATCH($C116&amp;" "&amp;$B116,'Raw Election Data'!$C$1:$C$3144,0),MATCH('Joined Data'!R$1,'Raw Election Data'!$A$1:$AN$1,0))</f>
        <v>0.34857100422227411</v>
      </c>
    </row>
    <row r="117" spans="1:18" ht="13.5" hidden="1" customHeight="1" x14ac:dyDescent="0.15">
      <c r="A117" t="s">
        <v>110</v>
      </c>
      <c r="B117" t="s">
        <v>745</v>
      </c>
      <c r="C117" t="str">
        <f>INDEX(FIPS!$A$1:$E$3236,MATCH($F117,FIPS!$D$1:$D$3236,0),5)</f>
        <v>Boone County</v>
      </c>
      <c r="D117" t="s">
        <v>111</v>
      </c>
      <c r="E117" s="15" t="s">
        <v>10</v>
      </c>
      <c r="F117" t="s">
        <v>759</v>
      </c>
      <c r="G117" t="s">
        <v>439</v>
      </c>
      <c r="H117" t="str">
        <f>IFERROR(VLOOKUP($G117,'Team Colors'!$A:$B,2,0),"#c9c9c9")</f>
        <v>#002244</v>
      </c>
      <c r="I117">
        <f>INDEX('Raw Election Data'!$A$1:$AN$3144,MATCH($C117&amp;" "&amp;$B117,'Raw Election Data'!$C$1:$C$3144,0),MATCH('Joined Data'!I$1,'Raw Election Data'!$A$1:$AN$1,0))</f>
        <v>37222</v>
      </c>
      <c r="J117">
        <f>INDEX('Raw Election Data'!$A$1:$AN$3144,MATCH($C117&amp;" "&amp;$B117,'Raw Election Data'!$C$1:$C$3144,0),MATCH('Joined Data'!J$1,'Raw Election Data'!$A$1:$AN$1,0))</f>
        <v>2925</v>
      </c>
      <c r="K117">
        <f>INDEX('Raw Election Data'!$A$1:$AN$3144,MATCH($C117&amp;" "&amp;$B117,'Raw Election Data'!$C$1:$C$3144,0),MATCH('Joined Data'!K$1,'Raw Election Data'!$A$1:$AN$1,0))</f>
        <v>12225</v>
      </c>
      <c r="L117">
        <f>INDEX('Raw Election Data'!$A$1:$AN$3144,MATCH($C117&amp;" "&amp;$B117,'Raw Election Data'!$C$1:$C$3144,0),MATCH('Joined Data'!L$1,'Raw Election Data'!$A$1:$AN$1,0))</f>
        <v>15912</v>
      </c>
      <c r="M117">
        <f>INDEX('Raw Election Data'!$A$1:$AN$3144,MATCH($C117&amp;" "&amp;$B117,'Raw Election Data'!$C$1:$C$3144,0),MATCH('Joined Data'!M$1,'Raw Election Data'!$A$1:$AN$1,0))</f>
        <v>0.18382352941176472</v>
      </c>
      <c r="N117">
        <f>INDEX('Raw Election Data'!$A$1:$AN$3144,MATCH($C117&amp;" "&amp;$B117,'Raw Election Data'!$C$1:$C$3144,0),MATCH('Joined Data'!N$1,'Raw Election Data'!$A$1:$AN$1,0))</f>
        <v>0.7682880844645551</v>
      </c>
      <c r="O117">
        <f>INDEX('Raw Election Data'!$A$1:$AN$3144,MATCH($C117&amp;" "&amp;$B117,'Raw Election Data'!$C$1:$C$3144,0),MATCH('Joined Data'!O$1,'Raw Election Data'!$A$1:$AN$1,0))</f>
        <v>-9300</v>
      </c>
      <c r="P117">
        <f>INDEX('Raw Election Data'!$A$1:$AN$3144,MATCH($C117&amp;" "&amp;$B117,'Raw Election Data'!$C$1:$C$3144,0),MATCH('Joined Data'!P$1,'Raw Election Data'!$A$1:$AN$1,0))</f>
        <v>9300</v>
      </c>
      <c r="Q117">
        <f>INDEX('Raw Election Data'!$A$1:$AN$3144,MATCH($C117&amp;" "&amp;$B117,'Raw Election Data'!$C$1:$C$3144,0),MATCH('Joined Data'!Q$1,'Raw Election Data'!$A$1:$AN$1,0))</f>
        <v>-0.58446455505279038</v>
      </c>
      <c r="R117">
        <f>INDEX('Raw Election Data'!$A$1:$AN$3144,MATCH($C117&amp;" "&amp;$B117,'Raw Election Data'!$C$1:$C$3144,0),MATCH('Joined Data'!R$1,'Raw Election Data'!$A$1:$AN$1,0))</f>
        <v>0.58446455505279038</v>
      </c>
    </row>
    <row r="118" spans="1:18" ht="13.5" hidden="1" customHeight="1" x14ac:dyDescent="0.15">
      <c r="A118" t="s">
        <v>110</v>
      </c>
      <c r="B118" t="s">
        <v>745</v>
      </c>
      <c r="C118" t="str">
        <f>INDEX(FIPS!$A$1:$E$3236,MATCH($F118,FIPS!$D$1:$D$3236,0),5)</f>
        <v>Bradley County</v>
      </c>
      <c r="D118" t="s">
        <v>111</v>
      </c>
      <c r="E118" s="15" t="s">
        <v>11</v>
      </c>
      <c r="F118" t="s">
        <v>763</v>
      </c>
      <c r="G118" t="s">
        <v>439</v>
      </c>
      <c r="H118" t="str">
        <f>IFERROR(VLOOKUP($G118,'Team Colors'!$A:$B,2,0),"#c9c9c9")</f>
        <v>#002244</v>
      </c>
      <c r="I118">
        <f>INDEX('Raw Election Data'!$A$1:$AN$3144,MATCH($C118&amp;" "&amp;$B118,'Raw Election Data'!$C$1:$C$3144,0),MATCH('Joined Data'!I$1,'Raw Election Data'!$A$1:$AN$1,0))</f>
        <v>11094</v>
      </c>
      <c r="J118">
        <f>INDEX('Raw Election Data'!$A$1:$AN$3144,MATCH($C118&amp;" "&amp;$B118,'Raw Election Data'!$C$1:$C$3144,0),MATCH('Joined Data'!J$1,'Raw Election Data'!$A$1:$AN$1,0))</f>
        <v>1317</v>
      </c>
      <c r="K118">
        <f>INDEX('Raw Election Data'!$A$1:$AN$3144,MATCH($C118&amp;" "&amp;$B118,'Raw Election Data'!$C$1:$C$3144,0),MATCH('Joined Data'!K$1,'Raw Election Data'!$A$1:$AN$1,0))</f>
        <v>2163</v>
      </c>
      <c r="L118">
        <f>INDEX('Raw Election Data'!$A$1:$AN$3144,MATCH($C118&amp;" "&amp;$B118,'Raw Election Data'!$C$1:$C$3144,0),MATCH('Joined Data'!L$1,'Raw Election Data'!$A$1:$AN$1,0))</f>
        <v>3617</v>
      </c>
      <c r="M118">
        <f>INDEX('Raw Election Data'!$A$1:$AN$3144,MATCH($C118&amp;" "&amp;$B118,'Raw Election Data'!$C$1:$C$3144,0),MATCH('Joined Data'!M$1,'Raw Election Data'!$A$1:$AN$1,0))</f>
        <v>0.36411390655239151</v>
      </c>
      <c r="N118">
        <f>INDEX('Raw Election Data'!$A$1:$AN$3144,MATCH($C118&amp;" "&amp;$B118,'Raw Election Data'!$C$1:$C$3144,0),MATCH('Joined Data'!N$1,'Raw Election Data'!$A$1:$AN$1,0))</f>
        <v>0.59800940005529446</v>
      </c>
      <c r="O118">
        <f>INDEX('Raw Election Data'!$A$1:$AN$3144,MATCH($C118&amp;" "&amp;$B118,'Raw Election Data'!$C$1:$C$3144,0),MATCH('Joined Data'!O$1,'Raw Election Data'!$A$1:$AN$1,0))</f>
        <v>-846</v>
      </c>
      <c r="P118">
        <f>INDEX('Raw Election Data'!$A$1:$AN$3144,MATCH($C118&amp;" "&amp;$B118,'Raw Election Data'!$C$1:$C$3144,0),MATCH('Joined Data'!P$1,'Raw Election Data'!$A$1:$AN$1,0))</f>
        <v>846</v>
      </c>
      <c r="Q118">
        <f>INDEX('Raw Election Data'!$A$1:$AN$3144,MATCH($C118&amp;" "&amp;$B118,'Raw Election Data'!$C$1:$C$3144,0),MATCH('Joined Data'!Q$1,'Raw Election Data'!$A$1:$AN$1,0))</f>
        <v>-0.23389549350290295</v>
      </c>
      <c r="R118">
        <f>INDEX('Raw Election Data'!$A$1:$AN$3144,MATCH($C118&amp;" "&amp;$B118,'Raw Election Data'!$C$1:$C$3144,0),MATCH('Joined Data'!R$1,'Raw Election Data'!$A$1:$AN$1,0))</f>
        <v>0.23389549350290295</v>
      </c>
    </row>
    <row r="119" spans="1:18" ht="13.5" hidden="1" customHeight="1" x14ac:dyDescent="0.15">
      <c r="A119" t="s">
        <v>110</v>
      </c>
      <c r="B119" t="s">
        <v>745</v>
      </c>
      <c r="C119" t="str">
        <f>INDEX(FIPS!$A$1:$E$3236,MATCH($F119,FIPS!$D$1:$D$3236,0),5)</f>
        <v>Calhoun County</v>
      </c>
      <c r="D119" t="s">
        <v>111</v>
      </c>
      <c r="E119" s="15" t="s">
        <v>12</v>
      </c>
      <c r="F119" t="s">
        <v>764</v>
      </c>
      <c r="G119" t="s">
        <v>439</v>
      </c>
      <c r="H119" t="str">
        <f>IFERROR(VLOOKUP($G119,'Team Colors'!$A:$B,2,0),"#c9c9c9")</f>
        <v>#002244</v>
      </c>
      <c r="I119">
        <f>INDEX('Raw Election Data'!$A$1:$AN$3144,MATCH($C119&amp;" "&amp;$B119,'Raw Election Data'!$C$1:$C$3144,0),MATCH('Joined Data'!I$1,'Raw Election Data'!$A$1:$AN$1,0))</f>
        <v>5229</v>
      </c>
      <c r="J119">
        <f>INDEX('Raw Election Data'!$A$1:$AN$3144,MATCH($C119&amp;" "&amp;$B119,'Raw Election Data'!$C$1:$C$3144,0),MATCH('Joined Data'!J$1,'Raw Election Data'!$A$1:$AN$1,0))</f>
        <v>636</v>
      </c>
      <c r="K119">
        <f>INDEX('Raw Election Data'!$A$1:$AN$3144,MATCH($C119&amp;" "&amp;$B119,'Raw Election Data'!$C$1:$C$3144,0),MATCH('Joined Data'!K$1,'Raw Election Data'!$A$1:$AN$1,0))</f>
        <v>1554</v>
      </c>
      <c r="L119">
        <f>INDEX('Raw Election Data'!$A$1:$AN$3144,MATCH($C119&amp;" "&amp;$B119,'Raw Election Data'!$C$1:$C$3144,0),MATCH('Joined Data'!L$1,'Raw Election Data'!$A$1:$AN$1,0))</f>
        <v>2250</v>
      </c>
      <c r="M119">
        <f>INDEX('Raw Election Data'!$A$1:$AN$3144,MATCH($C119&amp;" "&amp;$B119,'Raw Election Data'!$C$1:$C$3144,0),MATCH('Joined Data'!M$1,'Raw Election Data'!$A$1:$AN$1,0))</f>
        <v>0.28266666666666668</v>
      </c>
      <c r="N119">
        <f>INDEX('Raw Election Data'!$A$1:$AN$3144,MATCH($C119&amp;" "&amp;$B119,'Raw Election Data'!$C$1:$C$3144,0),MATCH('Joined Data'!N$1,'Raw Election Data'!$A$1:$AN$1,0))</f>
        <v>0.69066666666666665</v>
      </c>
      <c r="O119">
        <f>INDEX('Raw Election Data'!$A$1:$AN$3144,MATCH($C119&amp;" "&amp;$B119,'Raw Election Data'!$C$1:$C$3144,0),MATCH('Joined Data'!O$1,'Raw Election Data'!$A$1:$AN$1,0))</f>
        <v>-918</v>
      </c>
      <c r="P119">
        <f>INDEX('Raw Election Data'!$A$1:$AN$3144,MATCH($C119&amp;" "&amp;$B119,'Raw Election Data'!$C$1:$C$3144,0),MATCH('Joined Data'!P$1,'Raw Election Data'!$A$1:$AN$1,0))</f>
        <v>918</v>
      </c>
      <c r="Q119">
        <f>INDEX('Raw Election Data'!$A$1:$AN$3144,MATCH($C119&amp;" "&amp;$B119,'Raw Election Data'!$C$1:$C$3144,0),MATCH('Joined Data'!Q$1,'Raw Election Data'!$A$1:$AN$1,0))</f>
        <v>-0.40799999999999997</v>
      </c>
      <c r="R119">
        <f>INDEX('Raw Election Data'!$A$1:$AN$3144,MATCH($C119&amp;" "&amp;$B119,'Raw Election Data'!$C$1:$C$3144,0),MATCH('Joined Data'!R$1,'Raw Election Data'!$A$1:$AN$1,0))</f>
        <v>0.40799999999999997</v>
      </c>
    </row>
    <row r="120" spans="1:18" ht="13.5" hidden="1" customHeight="1" x14ac:dyDescent="0.15">
      <c r="A120" t="s">
        <v>110</v>
      </c>
      <c r="B120" t="s">
        <v>745</v>
      </c>
      <c r="C120" t="str">
        <f>INDEX(FIPS!$A$1:$E$3236,MATCH($F120,FIPS!$D$1:$D$3236,0),5)</f>
        <v>Carroll County</v>
      </c>
      <c r="D120" t="s">
        <v>111</v>
      </c>
      <c r="E120" s="15" t="s">
        <v>13</v>
      </c>
      <c r="F120" t="s">
        <v>768</v>
      </c>
      <c r="G120" t="s">
        <v>439</v>
      </c>
      <c r="H120" t="str">
        <f>IFERROR(VLOOKUP($G120,'Team Colors'!$A:$B,2,0),"#c9c9c9")</f>
        <v>#002244</v>
      </c>
      <c r="I120">
        <f>INDEX('Raw Election Data'!$A$1:$AN$3144,MATCH($C120&amp;" "&amp;$B120,'Raw Election Data'!$C$1:$C$3144,0),MATCH('Joined Data'!I$1,'Raw Election Data'!$A$1:$AN$1,0))</f>
        <v>27704</v>
      </c>
      <c r="J120">
        <f>INDEX('Raw Election Data'!$A$1:$AN$3144,MATCH($C120&amp;" "&amp;$B120,'Raw Election Data'!$C$1:$C$3144,0),MATCH('Joined Data'!J$1,'Raw Election Data'!$A$1:$AN$1,0))</f>
        <v>3334</v>
      </c>
      <c r="K120">
        <f>INDEX('Raw Election Data'!$A$1:$AN$3144,MATCH($C120&amp;" "&amp;$B120,'Raw Election Data'!$C$1:$C$3144,0),MATCH('Joined Data'!K$1,'Raw Election Data'!$A$1:$AN$1,0))</f>
        <v>6773</v>
      </c>
      <c r="L120">
        <f>INDEX('Raw Election Data'!$A$1:$AN$3144,MATCH($C120&amp;" "&amp;$B120,'Raw Election Data'!$C$1:$C$3144,0),MATCH('Joined Data'!L$1,'Raw Election Data'!$A$1:$AN$1,0))</f>
        <v>10656</v>
      </c>
      <c r="M120">
        <f>INDEX('Raw Election Data'!$A$1:$AN$3144,MATCH($C120&amp;" "&amp;$B120,'Raw Election Data'!$C$1:$C$3144,0),MATCH('Joined Data'!M$1,'Raw Election Data'!$A$1:$AN$1,0))</f>
        <v>0.31287537537537535</v>
      </c>
      <c r="N120">
        <f>INDEX('Raw Election Data'!$A$1:$AN$3144,MATCH($C120&amp;" "&amp;$B120,'Raw Election Data'!$C$1:$C$3144,0),MATCH('Joined Data'!N$1,'Raw Election Data'!$A$1:$AN$1,0))</f>
        <v>0.63560435435435436</v>
      </c>
      <c r="O120">
        <f>INDEX('Raw Election Data'!$A$1:$AN$3144,MATCH($C120&amp;" "&amp;$B120,'Raw Election Data'!$C$1:$C$3144,0),MATCH('Joined Data'!O$1,'Raw Election Data'!$A$1:$AN$1,0))</f>
        <v>-3439</v>
      </c>
      <c r="P120">
        <f>INDEX('Raw Election Data'!$A$1:$AN$3144,MATCH($C120&amp;" "&amp;$B120,'Raw Election Data'!$C$1:$C$3144,0),MATCH('Joined Data'!P$1,'Raw Election Data'!$A$1:$AN$1,0))</f>
        <v>3439</v>
      </c>
      <c r="Q120">
        <f>INDEX('Raw Election Data'!$A$1:$AN$3144,MATCH($C120&amp;" "&amp;$B120,'Raw Election Data'!$C$1:$C$3144,0),MATCH('Joined Data'!Q$1,'Raw Election Data'!$A$1:$AN$1,0))</f>
        <v>-0.32272897897897901</v>
      </c>
      <c r="R120">
        <f>INDEX('Raw Election Data'!$A$1:$AN$3144,MATCH($C120&amp;" "&amp;$B120,'Raw Election Data'!$C$1:$C$3144,0),MATCH('Joined Data'!R$1,'Raw Election Data'!$A$1:$AN$1,0))</f>
        <v>0.32272897897897901</v>
      </c>
    </row>
    <row r="121" spans="1:18" ht="13.5" hidden="1" customHeight="1" x14ac:dyDescent="0.15">
      <c r="A121" t="s">
        <v>110</v>
      </c>
      <c r="B121" t="s">
        <v>745</v>
      </c>
      <c r="C121" t="str">
        <f>INDEX(FIPS!$A$1:$E$3236,MATCH($F121,FIPS!$D$1:$D$3236,0),5)</f>
        <v>Chicot County</v>
      </c>
      <c r="D121" t="s">
        <v>111</v>
      </c>
      <c r="E121" s="15" t="s">
        <v>14</v>
      </c>
      <c r="F121" t="s">
        <v>770</v>
      </c>
      <c r="G121" t="s">
        <v>440</v>
      </c>
      <c r="H121" t="str">
        <f>IFERROR(VLOOKUP($G121,'Team Colors'!$A:$B,2,0),"#c9c9c9")</f>
        <v>#9f8958</v>
      </c>
      <c r="I121">
        <f>INDEX('Raw Election Data'!$A$1:$AN$3144,MATCH($C121&amp;" "&amp;$B121,'Raw Election Data'!$C$1:$C$3144,0),MATCH('Joined Data'!I$1,'Raw Election Data'!$A$1:$AN$1,0))</f>
        <v>11027</v>
      </c>
      <c r="J121">
        <f>INDEX('Raw Election Data'!$A$1:$AN$3144,MATCH($C121&amp;" "&amp;$B121,'Raw Election Data'!$C$1:$C$3144,0),MATCH('Joined Data'!J$1,'Raw Election Data'!$A$1:$AN$1,0))</f>
        <v>2350</v>
      </c>
      <c r="K121">
        <f>INDEX('Raw Election Data'!$A$1:$AN$3144,MATCH($C121&amp;" "&amp;$B121,'Raw Election Data'!$C$1:$C$3144,0),MATCH('Joined Data'!K$1,'Raw Election Data'!$A$1:$AN$1,0))</f>
        <v>1716</v>
      </c>
      <c r="L121">
        <f>INDEX('Raw Election Data'!$A$1:$AN$3144,MATCH($C121&amp;" "&amp;$B121,'Raw Election Data'!$C$1:$C$3144,0),MATCH('Joined Data'!L$1,'Raw Election Data'!$A$1:$AN$1,0))</f>
        <v>4149</v>
      </c>
      <c r="M121">
        <f>INDEX('Raw Election Data'!$A$1:$AN$3144,MATCH($C121&amp;" "&amp;$B121,'Raw Election Data'!$C$1:$C$3144,0),MATCH('Joined Data'!M$1,'Raw Election Data'!$A$1:$AN$1,0))</f>
        <v>0.56640154254037123</v>
      </c>
      <c r="N121">
        <f>INDEX('Raw Election Data'!$A$1:$AN$3144,MATCH($C121&amp;" "&amp;$B121,'Raw Election Data'!$C$1:$C$3144,0),MATCH('Joined Data'!N$1,'Raw Election Data'!$A$1:$AN$1,0))</f>
        <v>0.41359363702096891</v>
      </c>
      <c r="O121">
        <f>INDEX('Raw Election Data'!$A$1:$AN$3144,MATCH($C121&amp;" "&amp;$B121,'Raw Election Data'!$C$1:$C$3144,0),MATCH('Joined Data'!O$1,'Raw Election Data'!$A$1:$AN$1,0))</f>
        <v>634</v>
      </c>
      <c r="P121">
        <f>INDEX('Raw Election Data'!$A$1:$AN$3144,MATCH($C121&amp;" "&amp;$B121,'Raw Election Data'!$C$1:$C$3144,0),MATCH('Joined Data'!P$1,'Raw Election Data'!$A$1:$AN$1,0))</f>
        <v>-634</v>
      </c>
      <c r="Q121">
        <f>INDEX('Raw Election Data'!$A$1:$AN$3144,MATCH($C121&amp;" "&amp;$B121,'Raw Election Data'!$C$1:$C$3144,0),MATCH('Joined Data'!Q$1,'Raw Election Data'!$A$1:$AN$1,0))</f>
        <v>0.15280790551940232</v>
      </c>
      <c r="R121">
        <f>INDEX('Raw Election Data'!$A$1:$AN$3144,MATCH($C121&amp;" "&amp;$B121,'Raw Election Data'!$C$1:$C$3144,0),MATCH('Joined Data'!R$1,'Raw Election Data'!$A$1:$AN$1,0))</f>
        <v>-0.15280790551940232</v>
      </c>
    </row>
    <row r="122" spans="1:18" ht="13.5" hidden="1" customHeight="1" x14ac:dyDescent="0.15">
      <c r="A122" t="s">
        <v>110</v>
      </c>
      <c r="B122" t="s">
        <v>745</v>
      </c>
      <c r="C122" t="str">
        <f>INDEX(FIPS!$A$1:$E$3236,MATCH($F122,FIPS!$D$1:$D$3236,0),5)</f>
        <v>Clark County</v>
      </c>
      <c r="D122" t="s">
        <v>111</v>
      </c>
      <c r="E122" s="15" t="s">
        <v>15</v>
      </c>
      <c r="F122" t="s">
        <v>772</v>
      </c>
      <c r="G122" t="s">
        <v>439</v>
      </c>
      <c r="H122" t="str">
        <f>IFERROR(VLOOKUP($G122,'Team Colors'!$A:$B,2,0),"#c9c9c9")</f>
        <v>#002244</v>
      </c>
      <c r="I122">
        <f>INDEX('Raw Election Data'!$A$1:$AN$3144,MATCH($C122&amp;" "&amp;$B122,'Raw Election Data'!$C$1:$C$3144,0),MATCH('Joined Data'!I$1,'Raw Election Data'!$A$1:$AN$1,0))</f>
        <v>22633</v>
      </c>
      <c r="J122">
        <f>INDEX('Raw Election Data'!$A$1:$AN$3144,MATCH($C122&amp;" "&amp;$B122,'Raw Election Data'!$C$1:$C$3144,0),MATCH('Joined Data'!J$1,'Raw Election Data'!$A$1:$AN$1,0))</f>
        <v>3606</v>
      </c>
      <c r="K122">
        <f>INDEX('Raw Election Data'!$A$1:$AN$3144,MATCH($C122&amp;" "&amp;$B122,'Raw Election Data'!$C$1:$C$3144,0),MATCH('Joined Data'!K$1,'Raw Election Data'!$A$1:$AN$1,0))</f>
        <v>4398</v>
      </c>
      <c r="L122">
        <f>INDEX('Raw Election Data'!$A$1:$AN$3144,MATCH($C122&amp;" "&amp;$B122,'Raw Election Data'!$C$1:$C$3144,0),MATCH('Joined Data'!L$1,'Raw Election Data'!$A$1:$AN$1,0))</f>
        <v>8365</v>
      </c>
      <c r="M122">
        <f>INDEX('Raw Election Data'!$A$1:$AN$3144,MATCH($C122&amp;" "&amp;$B122,'Raw Election Data'!$C$1:$C$3144,0),MATCH('Joined Data'!M$1,'Raw Election Data'!$A$1:$AN$1,0))</f>
        <v>0.43108188882247461</v>
      </c>
      <c r="N122">
        <f>INDEX('Raw Election Data'!$A$1:$AN$3144,MATCH($C122&amp;" "&amp;$B122,'Raw Election Data'!$C$1:$C$3144,0),MATCH('Joined Data'!N$1,'Raw Election Data'!$A$1:$AN$1,0))</f>
        <v>0.52576210400478185</v>
      </c>
      <c r="O122">
        <f>INDEX('Raw Election Data'!$A$1:$AN$3144,MATCH($C122&amp;" "&amp;$B122,'Raw Election Data'!$C$1:$C$3144,0),MATCH('Joined Data'!O$1,'Raw Election Data'!$A$1:$AN$1,0))</f>
        <v>-792</v>
      </c>
      <c r="P122">
        <f>INDEX('Raw Election Data'!$A$1:$AN$3144,MATCH($C122&amp;" "&amp;$B122,'Raw Election Data'!$C$1:$C$3144,0),MATCH('Joined Data'!P$1,'Raw Election Data'!$A$1:$AN$1,0))</f>
        <v>792</v>
      </c>
      <c r="Q122">
        <f>INDEX('Raw Election Data'!$A$1:$AN$3144,MATCH($C122&amp;" "&amp;$B122,'Raw Election Data'!$C$1:$C$3144,0),MATCH('Joined Data'!Q$1,'Raw Election Data'!$A$1:$AN$1,0))</f>
        <v>-9.4680215182307237E-2</v>
      </c>
      <c r="R122">
        <f>INDEX('Raw Election Data'!$A$1:$AN$3144,MATCH($C122&amp;" "&amp;$B122,'Raw Election Data'!$C$1:$C$3144,0),MATCH('Joined Data'!R$1,'Raw Election Data'!$A$1:$AN$1,0))</f>
        <v>9.4680215182307237E-2</v>
      </c>
    </row>
    <row r="123" spans="1:18" ht="13.5" hidden="1" customHeight="1" x14ac:dyDescent="0.15">
      <c r="A123" t="s">
        <v>110</v>
      </c>
      <c r="B123" t="s">
        <v>745</v>
      </c>
      <c r="C123" t="str">
        <f>INDEX(FIPS!$A$1:$E$3236,MATCH($F123,FIPS!$D$1:$D$3236,0),5)</f>
        <v>Clay County</v>
      </c>
      <c r="D123" t="s">
        <v>111</v>
      </c>
      <c r="E123" s="15" t="s">
        <v>16</v>
      </c>
      <c r="F123" t="s">
        <v>775</v>
      </c>
      <c r="G123" t="s">
        <v>439</v>
      </c>
      <c r="H123" t="str">
        <f>IFERROR(VLOOKUP($G123,'Team Colors'!$A:$B,2,0),"#c9c9c9")</f>
        <v>#002244</v>
      </c>
      <c r="I123">
        <f>INDEX('Raw Election Data'!$A$1:$AN$3144,MATCH($C123&amp;" "&amp;$B123,'Raw Election Data'!$C$1:$C$3144,0),MATCH('Joined Data'!I$1,'Raw Election Data'!$A$1:$AN$1,0))</f>
        <v>15109</v>
      </c>
      <c r="J123">
        <f>INDEX('Raw Election Data'!$A$1:$AN$3144,MATCH($C123&amp;" "&amp;$B123,'Raw Election Data'!$C$1:$C$3144,0),MATCH('Joined Data'!J$1,'Raw Election Data'!$A$1:$AN$1,0))</f>
        <v>1999</v>
      </c>
      <c r="K123">
        <f>INDEX('Raw Election Data'!$A$1:$AN$3144,MATCH($C123&amp;" "&amp;$B123,'Raw Election Data'!$C$1:$C$3144,0),MATCH('Joined Data'!K$1,'Raw Election Data'!$A$1:$AN$1,0))</f>
        <v>3779</v>
      </c>
      <c r="L123">
        <f>INDEX('Raw Election Data'!$A$1:$AN$3144,MATCH($C123&amp;" "&amp;$B123,'Raw Election Data'!$C$1:$C$3144,0),MATCH('Joined Data'!L$1,'Raw Election Data'!$A$1:$AN$1,0))</f>
        <v>5978</v>
      </c>
      <c r="M123">
        <f>INDEX('Raw Election Data'!$A$1:$AN$3144,MATCH($C123&amp;" "&amp;$B123,'Raw Election Data'!$C$1:$C$3144,0),MATCH('Joined Data'!M$1,'Raw Election Data'!$A$1:$AN$1,0))</f>
        <v>0.33439277350284374</v>
      </c>
      <c r="N123">
        <f>INDEX('Raw Election Data'!$A$1:$AN$3144,MATCH($C123&amp;" "&amp;$B123,'Raw Election Data'!$C$1:$C$3144,0),MATCH('Joined Data'!N$1,'Raw Election Data'!$A$1:$AN$1,0))</f>
        <v>0.63215122114419542</v>
      </c>
      <c r="O123">
        <f>INDEX('Raw Election Data'!$A$1:$AN$3144,MATCH($C123&amp;" "&amp;$B123,'Raw Election Data'!$C$1:$C$3144,0),MATCH('Joined Data'!O$1,'Raw Election Data'!$A$1:$AN$1,0))</f>
        <v>-1780</v>
      </c>
      <c r="P123">
        <f>INDEX('Raw Election Data'!$A$1:$AN$3144,MATCH($C123&amp;" "&amp;$B123,'Raw Election Data'!$C$1:$C$3144,0),MATCH('Joined Data'!P$1,'Raw Election Data'!$A$1:$AN$1,0))</f>
        <v>1780</v>
      </c>
      <c r="Q123">
        <f>INDEX('Raw Election Data'!$A$1:$AN$3144,MATCH($C123&amp;" "&amp;$B123,'Raw Election Data'!$C$1:$C$3144,0),MATCH('Joined Data'!Q$1,'Raw Election Data'!$A$1:$AN$1,0))</f>
        <v>-0.29775844764135168</v>
      </c>
      <c r="R123">
        <f>INDEX('Raw Election Data'!$A$1:$AN$3144,MATCH($C123&amp;" "&amp;$B123,'Raw Election Data'!$C$1:$C$3144,0),MATCH('Joined Data'!R$1,'Raw Election Data'!$A$1:$AN$1,0))</f>
        <v>0.29775844764135168</v>
      </c>
    </row>
    <row r="124" spans="1:18" ht="13.5" hidden="1" customHeight="1" x14ac:dyDescent="0.15">
      <c r="A124" t="s">
        <v>110</v>
      </c>
      <c r="B124" t="s">
        <v>745</v>
      </c>
      <c r="C124" t="str">
        <f>INDEX(FIPS!$A$1:$E$3236,MATCH($F124,FIPS!$D$1:$D$3236,0),5)</f>
        <v>Cleburne County</v>
      </c>
      <c r="D124" t="s">
        <v>111</v>
      </c>
      <c r="E124" s="15" t="s">
        <v>17</v>
      </c>
      <c r="F124" t="s">
        <v>776</v>
      </c>
      <c r="G124" t="s">
        <v>439</v>
      </c>
      <c r="H124" t="str">
        <f>IFERROR(VLOOKUP($G124,'Team Colors'!$A:$B,2,0),"#c9c9c9")</f>
        <v>#002244</v>
      </c>
      <c r="I124">
        <f>INDEX('Raw Election Data'!$A$1:$AN$3144,MATCH($C124&amp;" "&amp;$B124,'Raw Election Data'!$C$1:$C$3144,0),MATCH('Joined Data'!I$1,'Raw Election Data'!$A$1:$AN$1,0))</f>
        <v>25467</v>
      </c>
      <c r="J124">
        <f>INDEX('Raw Election Data'!$A$1:$AN$3144,MATCH($C124&amp;" "&amp;$B124,'Raw Election Data'!$C$1:$C$3144,0),MATCH('Joined Data'!J$1,'Raw Election Data'!$A$1:$AN$1,0))</f>
        <v>2101</v>
      </c>
      <c r="K124">
        <f>INDEX('Raw Election Data'!$A$1:$AN$3144,MATCH($C124&amp;" "&amp;$B124,'Raw Election Data'!$C$1:$C$3144,0),MATCH('Joined Data'!K$1,'Raw Election Data'!$A$1:$AN$1,0))</f>
        <v>9454</v>
      </c>
      <c r="L124">
        <f>INDEX('Raw Election Data'!$A$1:$AN$3144,MATCH($C124&amp;" "&amp;$B124,'Raw Election Data'!$C$1:$C$3144,0),MATCH('Joined Data'!L$1,'Raw Election Data'!$A$1:$AN$1,0))</f>
        <v>11968</v>
      </c>
      <c r="M124">
        <f>INDEX('Raw Election Data'!$A$1:$AN$3144,MATCH($C124&amp;" "&amp;$B124,'Raw Election Data'!$C$1:$C$3144,0),MATCH('Joined Data'!M$1,'Raw Election Data'!$A$1:$AN$1,0))</f>
        <v>0.17555147058823528</v>
      </c>
      <c r="N124">
        <f>INDEX('Raw Election Data'!$A$1:$AN$3144,MATCH($C124&amp;" "&amp;$B124,'Raw Election Data'!$C$1:$C$3144,0),MATCH('Joined Data'!N$1,'Raw Election Data'!$A$1:$AN$1,0))</f>
        <v>0.78993983957219249</v>
      </c>
      <c r="O124">
        <f>INDEX('Raw Election Data'!$A$1:$AN$3144,MATCH($C124&amp;" "&amp;$B124,'Raw Election Data'!$C$1:$C$3144,0),MATCH('Joined Data'!O$1,'Raw Election Data'!$A$1:$AN$1,0))</f>
        <v>-7353</v>
      </c>
      <c r="P124">
        <f>INDEX('Raw Election Data'!$A$1:$AN$3144,MATCH($C124&amp;" "&amp;$B124,'Raw Election Data'!$C$1:$C$3144,0),MATCH('Joined Data'!P$1,'Raw Election Data'!$A$1:$AN$1,0))</f>
        <v>7353</v>
      </c>
      <c r="Q124">
        <f>INDEX('Raw Election Data'!$A$1:$AN$3144,MATCH($C124&amp;" "&amp;$B124,'Raw Election Data'!$C$1:$C$3144,0),MATCH('Joined Data'!Q$1,'Raw Election Data'!$A$1:$AN$1,0))</f>
        <v>-0.61438836898395721</v>
      </c>
      <c r="R124">
        <f>INDEX('Raw Election Data'!$A$1:$AN$3144,MATCH($C124&amp;" "&amp;$B124,'Raw Election Data'!$C$1:$C$3144,0),MATCH('Joined Data'!R$1,'Raw Election Data'!$A$1:$AN$1,0))</f>
        <v>0.61438836898395721</v>
      </c>
    </row>
    <row r="125" spans="1:18" ht="13.5" hidden="1" customHeight="1" x14ac:dyDescent="0.15">
      <c r="A125" t="s">
        <v>110</v>
      </c>
      <c r="B125" t="s">
        <v>745</v>
      </c>
      <c r="C125" t="str">
        <f>INDEX(FIPS!$A$1:$E$3236,MATCH($F125,FIPS!$D$1:$D$3236,0),5)</f>
        <v>Cleveland County</v>
      </c>
      <c r="D125" t="s">
        <v>111</v>
      </c>
      <c r="E125" s="15" t="s">
        <v>18</v>
      </c>
      <c r="F125" t="s">
        <v>778</v>
      </c>
      <c r="G125" t="s">
        <v>439</v>
      </c>
      <c r="H125" t="str">
        <f>IFERROR(VLOOKUP($G125,'Team Colors'!$A:$B,2,0),"#c9c9c9")</f>
        <v>#002244</v>
      </c>
      <c r="I125">
        <f>INDEX('Raw Election Data'!$A$1:$AN$3144,MATCH($C125&amp;" "&amp;$B125,'Raw Election Data'!$C$1:$C$3144,0),MATCH('Joined Data'!I$1,'Raw Election Data'!$A$1:$AN$1,0))</f>
        <v>8311</v>
      </c>
      <c r="J125">
        <f>INDEX('Raw Election Data'!$A$1:$AN$3144,MATCH($C125&amp;" "&amp;$B125,'Raw Election Data'!$C$1:$C$3144,0),MATCH('Joined Data'!J$1,'Raw Election Data'!$A$1:$AN$1,0))</f>
        <v>723</v>
      </c>
      <c r="K125">
        <f>INDEX('Raw Election Data'!$A$1:$AN$3144,MATCH($C125&amp;" "&amp;$B125,'Raw Election Data'!$C$1:$C$3144,0),MATCH('Joined Data'!K$1,'Raw Election Data'!$A$1:$AN$1,0))</f>
        <v>2460</v>
      </c>
      <c r="L125">
        <f>INDEX('Raw Election Data'!$A$1:$AN$3144,MATCH($C125&amp;" "&amp;$B125,'Raw Election Data'!$C$1:$C$3144,0),MATCH('Joined Data'!L$1,'Raw Election Data'!$A$1:$AN$1,0))</f>
        <v>3299</v>
      </c>
      <c r="M125">
        <f>INDEX('Raw Election Data'!$A$1:$AN$3144,MATCH($C125&amp;" "&amp;$B125,'Raw Election Data'!$C$1:$C$3144,0),MATCH('Joined Data'!M$1,'Raw Election Data'!$A$1:$AN$1,0))</f>
        <v>0.21915732040012126</v>
      </c>
      <c r="N125">
        <f>INDEX('Raw Election Data'!$A$1:$AN$3144,MATCH($C125&amp;" "&amp;$B125,'Raw Election Data'!$C$1:$C$3144,0),MATCH('Joined Data'!N$1,'Raw Election Data'!$A$1:$AN$1,0))</f>
        <v>0.74568050924522578</v>
      </c>
      <c r="O125">
        <f>INDEX('Raw Election Data'!$A$1:$AN$3144,MATCH($C125&amp;" "&amp;$B125,'Raw Election Data'!$C$1:$C$3144,0),MATCH('Joined Data'!O$1,'Raw Election Data'!$A$1:$AN$1,0))</f>
        <v>-1737</v>
      </c>
      <c r="P125">
        <f>INDEX('Raw Election Data'!$A$1:$AN$3144,MATCH($C125&amp;" "&amp;$B125,'Raw Election Data'!$C$1:$C$3144,0),MATCH('Joined Data'!P$1,'Raw Election Data'!$A$1:$AN$1,0))</f>
        <v>1737</v>
      </c>
      <c r="Q125">
        <f>INDEX('Raw Election Data'!$A$1:$AN$3144,MATCH($C125&amp;" "&amp;$B125,'Raw Election Data'!$C$1:$C$3144,0),MATCH('Joined Data'!Q$1,'Raw Election Data'!$A$1:$AN$1,0))</f>
        <v>-0.52652318884510452</v>
      </c>
      <c r="R125">
        <f>INDEX('Raw Election Data'!$A$1:$AN$3144,MATCH($C125&amp;" "&amp;$B125,'Raw Election Data'!$C$1:$C$3144,0),MATCH('Joined Data'!R$1,'Raw Election Data'!$A$1:$AN$1,0))</f>
        <v>0.52652318884510452</v>
      </c>
    </row>
    <row r="126" spans="1:18" ht="13.5" hidden="1" customHeight="1" x14ac:dyDescent="0.15">
      <c r="A126" t="s">
        <v>110</v>
      </c>
      <c r="B126" t="s">
        <v>745</v>
      </c>
      <c r="C126" t="str">
        <f>INDEX(FIPS!$A$1:$E$3236,MATCH($F126,FIPS!$D$1:$D$3236,0),5)</f>
        <v>Columbia County</v>
      </c>
      <c r="D126" t="s">
        <v>111</v>
      </c>
      <c r="E126" s="15" t="s">
        <v>19</v>
      </c>
      <c r="F126" t="s">
        <v>784</v>
      </c>
      <c r="G126" t="s">
        <v>440</v>
      </c>
      <c r="H126" t="str">
        <f>IFERROR(VLOOKUP($G126,'Team Colors'!$A:$B,2,0),"#c9c9c9")</f>
        <v>#9f8958</v>
      </c>
      <c r="I126">
        <f>INDEX('Raw Election Data'!$A$1:$AN$3144,MATCH($C126&amp;" "&amp;$B126,'Raw Election Data'!$C$1:$C$3144,0),MATCH('Joined Data'!I$1,'Raw Election Data'!$A$1:$AN$1,0))</f>
        <v>24114</v>
      </c>
      <c r="J126">
        <f>INDEX('Raw Election Data'!$A$1:$AN$3144,MATCH($C126&amp;" "&amp;$B126,'Raw Election Data'!$C$1:$C$3144,0),MATCH('Joined Data'!J$1,'Raw Election Data'!$A$1:$AN$1,0))</f>
        <v>3140</v>
      </c>
      <c r="K126">
        <f>INDEX('Raw Election Data'!$A$1:$AN$3144,MATCH($C126&amp;" "&amp;$B126,'Raw Election Data'!$C$1:$C$3144,0),MATCH('Joined Data'!K$1,'Raw Election Data'!$A$1:$AN$1,0))</f>
        <v>5456</v>
      </c>
      <c r="L126">
        <f>INDEX('Raw Election Data'!$A$1:$AN$3144,MATCH($C126&amp;" "&amp;$B126,'Raw Election Data'!$C$1:$C$3144,0),MATCH('Joined Data'!L$1,'Raw Election Data'!$A$1:$AN$1,0))</f>
        <v>8837</v>
      </c>
      <c r="M126">
        <f>INDEX('Raw Election Data'!$A$1:$AN$3144,MATCH($C126&amp;" "&amp;$B126,'Raw Election Data'!$C$1:$C$3144,0),MATCH('Joined Data'!M$1,'Raw Election Data'!$A$1:$AN$1,0))</f>
        <v>0.35532420504696166</v>
      </c>
      <c r="N126">
        <f>INDEX('Raw Election Data'!$A$1:$AN$3144,MATCH($C126&amp;" "&amp;$B126,'Raw Election Data'!$C$1:$C$3144,0),MATCH('Joined Data'!N$1,'Raw Election Data'!$A$1:$AN$1,0))</f>
        <v>0.6174040964128098</v>
      </c>
      <c r="O126">
        <f>INDEX('Raw Election Data'!$A$1:$AN$3144,MATCH($C126&amp;" "&amp;$B126,'Raw Election Data'!$C$1:$C$3144,0),MATCH('Joined Data'!O$1,'Raw Election Data'!$A$1:$AN$1,0))</f>
        <v>-2316</v>
      </c>
      <c r="P126">
        <f>INDEX('Raw Election Data'!$A$1:$AN$3144,MATCH($C126&amp;" "&amp;$B126,'Raw Election Data'!$C$1:$C$3144,0),MATCH('Joined Data'!P$1,'Raw Election Data'!$A$1:$AN$1,0))</f>
        <v>2316</v>
      </c>
      <c r="Q126">
        <f>INDEX('Raw Election Data'!$A$1:$AN$3144,MATCH($C126&amp;" "&amp;$B126,'Raw Election Data'!$C$1:$C$3144,0),MATCH('Joined Data'!Q$1,'Raw Election Data'!$A$1:$AN$1,0))</f>
        <v>-0.26207989136584814</v>
      </c>
      <c r="R126">
        <f>INDEX('Raw Election Data'!$A$1:$AN$3144,MATCH($C126&amp;" "&amp;$B126,'Raw Election Data'!$C$1:$C$3144,0),MATCH('Joined Data'!R$1,'Raw Election Data'!$A$1:$AN$1,0))</f>
        <v>0.26207989136584814</v>
      </c>
    </row>
    <row r="127" spans="1:18" ht="13.5" hidden="1" customHeight="1" x14ac:dyDescent="0.15">
      <c r="A127" t="s">
        <v>110</v>
      </c>
      <c r="B127" t="s">
        <v>745</v>
      </c>
      <c r="C127" t="str">
        <f>INDEX(FIPS!$A$1:$E$3236,MATCH($F127,FIPS!$D$1:$D$3236,0),5)</f>
        <v>Conway County</v>
      </c>
      <c r="D127" t="s">
        <v>111</v>
      </c>
      <c r="E127" s="15" t="s">
        <v>20</v>
      </c>
      <c r="F127" t="s">
        <v>788</v>
      </c>
      <c r="G127" t="s">
        <v>439</v>
      </c>
      <c r="H127" t="str">
        <f>IFERROR(VLOOKUP($G127,'Team Colors'!$A:$B,2,0),"#c9c9c9")</f>
        <v>#002244</v>
      </c>
      <c r="I127">
        <f>INDEX('Raw Election Data'!$A$1:$AN$3144,MATCH($C127&amp;" "&amp;$B127,'Raw Election Data'!$C$1:$C$3144,0),MATCH('Joined Data'!I$1,'Raw Election Data'!$A$1:$AN$1,0))</f>
        <v>21019</v>
      </c>
      <c r="J127">
        <f>INDEX('Raw Election Data'!$A$1:$AN$3144,MATCH($C127&amp;" "&amp;$B127,'Raw Election Data'!$C$1:$C$3144,0),MATCH('Joined Data'!J$1,'Raw Election Data'!$A$1:$AN$1,0))</f>
        <v>2655</v>
      </c>
      <c r="K127">
        <f>INDEX('Raw Election Data'!$A$1:$AN$3144,MATCH($C127&amp;" "&amp;$B127,'Raw Election Data'!$C$1:$C$3144,0),MATCH('Joined Data'!K$1,'Raw Election Data'!$A$1:$AN$1,0))</f>
        <v>4844</v>
      </c>
      <c r="L127">
        <f>INDEX('Raw Election Data'!$A$1:$AN$3144,MATCH($C127&amp;" "&amp;$B127,'Raw Election Data'!$C$1:$C$3144,0),MATCH('Joined Data'!L$1,'Raw Election Data'!$A$1:$AN$1,0))</f>
        <v>7837</v>
      </c>
      <c r="M127">
        <f>INDEX('Raw Election Data'!$A$1:$AN$3144,MATCH($C127&amp;" "&amp;$B127,'Raw Election Data'!$C$1:$C$3144,0),MATCH('Joined Data'!M$1,'Raw Election Data'!$A$1:$AN$1,0))</f>
        <v>0.33877759346688785</v>
      </c>
      <c r="N127">
        <f>INDEX('Raw Election Data'!$A$1:$AN$3144,MATCH($C127&amp;" "&amp;$B127,'Raw Election Data'!$C$1:$C$3144,0),MATCH('Joined Data'!N$1,'Raw Election Data'!$A$1:$AN$1,0))</f>
        <v>0.61809365828761009</v>
      </c>
      <c r="O127">
        <f>INDEX('Raw Election Data'!$A$1:$AN$3144,MATCH($C127&amp;" "&amp;$B127,'Raw Election Data'!$C$1:$C$3144,0),MATCH('Joined Data'!O$1,'Raw Election Data'!$A$1:$AN$1,0))</f>
        <v>-2189</v>
      </c>
      <c r="P127">
        <f>INDEX('Raw Election Data'!$A$1:$AN$3144,MATCH($C127&amp;" "&amp;$B127,'Raw Election Data'!$C$1:$C$3144,0),MATCH('Joined Data'!P$1,'Raw Election Data'!$A$1:$AN$1,0))</f>
        <v>2189</v>
      </c>
      <c r="Q127">
        <f>INDEX('Raw Election Data'!$A$1:$AN$3144,MATCH($C127&amp;" "&amp;$B127,'Raw Election Data'!$C$1:$C$3144,0),MATCH('Joined Data'!Q$1,'Raw Election Data'!$A$1:$AN$1,0))</f>
        <v>-0.27931606482072224</v>
      </c>
      <c r="R127">
        <f>INDEX('Raw Election Data'!$A$1:$AN$3144,MATCH($C127&amp;" "&amp;$B127,'Raw Election Data'!$C$1:$C$3144,0),MATCH('Joined Data'!R$1,'Raw Election Data'!$A$1:$AN$1,0))</f>
        <v>0.27931606482072224</v>
      </c>
    </row>
    <row r="128" spans="1:18" ht="13.5" hidden="1" customHeight="1" x14ac:dyDescent="0.15">
      <c r="A128" t="s">
        <v>110</v>
      </c>
      <c r="B128" t="s">
        <v>745</v>
      </c>
      <c r="C128" t="str">
        <f>INDEX(FIPS!$A$1:$E$3236,MATCH($F128,FIPS!$D$1:$D$3236,0),5)</f>
        <v>Craighead County</v>
      </c>
      <c r="D128" t="s">
        <v>111</v>
      </c>
      <c r="E128" s="15" t="s">
        <v>21</v>
      </c>
      <c r="F128" t="s">
        <v>790</v>
      </c>
      <c r="G128" t="s">
        <v>439</v>
      </c>
      <c r="H128" t="str">
        <f>IFERROR(VLOOKUP($G128,'Team Colors'!$A:$B,2,0),"#c9c9c9")</f>
        <v>#002244</v>
      </c>
      <c r="I128">
        <f>INDEX('Raw Election Data'!$A$1:$AN$3144,MATCH($C128&amp;" "&amp;$B128,'Raw Election Data'!$C$1:$C$3144,0),MATCH('Joined Data'!I$1,'Raw Election Data'!$A$1:$AN$1,0))</f>
        <v>104354</v>
      </c>
      <c r="J128">
        <f>INDEX('Raw Election Data'!$A$1:$AN$3144,MATCH($C128&amp;" "&amp;$B128,'Raw Election Data'!$C$1:$C$3144,0),MATCH('Joined Data'!J$1,'Raw Election Data'!$A$1:$AN$1,0))</f>
        <v>10474</v>
      </c>
      <c r="K128">
        <f>INDEX('Raw Election Data'!$A$1:$AN$3144,MATCH($C128&amp;" "&amp;$B128,'Raw Election Data'!$C$1:$C$3144,0),MATCH('Joined Data'!K$1,'Raw Election Data'!$A$1:$AN$1,0))</f>
        <v>22798</v>
      </c>
      <c r="L128">
        <f>INDEX('Raw Election Data'!$A$1:$AN$3144,MATCH($C128&amp;" "&amp;$B128,'Raw Election Data'!$C$1:$C$3144,0),MATCH('Joined Data'!L$1,'Raw Election Data'!$A$1:$AN$1,0))</f>
        <v>34968</v>
      </c>
      <c r="M128">
        <f>INDEX('Raw Election Data'!$A$1:$AN$3144,MATCH($C128&amp;" "&amp;$B128,'Raw Election Data'!$C$1:$C$3144,0),MATCH('Joined Data'!M$1,'Raw Election Data'!$A$1:$AN$1,0))</f>
        <v>0.29953099977121939</v>
      </c>
      <c r="N128">
        <f>INDEX('Raw Election Data'!$A$1:$AN$3144,MATCH($C128&amp;" "&amp;$B128,'Raw Election Data'!$C$1:$C$3144,0),MATCH('Joined Data'!N$1,'Raw Election Data'!$A$1:$AN$1,0))</f>
        <v>0.65196751315488444</v>
      </c>
      <c r="O128">
        <f>INDEX('Raw Election Data'!$A$1:$AN$3144,MATCH($C128&amp;" "&amp;$B128,'Raw Election Data'!$C$1:$C$3144,0),MATCH('Joined Data'!O$1,'Raw Election Data'!$A$1:$AN$1,0))</f>
        <v>-12324</v>
      </c>
      <c r="P128">
        <f>INDEX('Raw Election Data'!$A$1:$AN$3144,MATCH($C128&amp;" "&amp;$B128,'Raw Election Data'!$C$1:$C$3144,0),MATCH('Joined Data'!P$1,'Raw Election Data'!$A$1:$AN$1,0))</f>
        <v>12324</v>
      </c>
      <c r="Q128">
        <f>INDEX('Raw Election Data'!$A$1:$AN$3144,MATCH($C128&amp;" "&amp;$B128,'Raw Election Data'!$C$1:$C$3144,0),MATCH('Joined Data'!Q$1,'Raw Election Data'!$A$1:$AN$1,0))</f>
        <v>-0.35243651338366505</v>
      </c>
      <c r="R128">
        <f>INDEX('Raw Election Data'!$A$1:$AN$3144,MATCH($C128&amp;" "&amp;$B128,'Raw Election Data'!$C$1:$C$3144,0),MATCH('Joined Data'!R$1,'Raw Election Data'!$A$1:$AN$1,0))</f>
        <v>0.35243651338366505</v>
      </c>
    </row>
    <row r="129" spans="1:18" ht="13.5" hidden="1" customHeight="1" x14ac:dyDescent="0.15">
      <c r="A129" t="s">
        <v>110</v>
      </c>
      <c r="B129" t="s">
        <v>745</v>
      </c>
      <c r="C129" t="str">
        <f>INDEX(FIPS!$A$1:$E$3236,MATCH($F129,FIPS!$D$1:$D$3236,0),5)</f>
        <v>Crawford County</v>
      </c>
      <c r="D129" t="s">
        <v>111</v>
      </c>
      <c r="E129" s="15" t="s">
        <v>22</v>
      </c>
      <c r="F129" t="s">
        <v>796</v>
      </c>
      <c r="G129" t="s">
        <v>439</v>
      </c>
      <c r="H129" t="str">
        <f>IFERROR(VLOOKUP($G129,'Team Colors'!$A:$B,2,0),"#c9c9c9")</f>
        <v>#002244</v>
      </c>
      <c r="I129">
        <f>INDEX('Raw Election Data'!$A$1:$AN$3144,MATCH($C129&amp;" "&amp;$B129,'Raw Election Data'!$C$1:$C$3144,0),MATCH('Joined Data'!I$1,'Raw Election Data'!$A$1:$AN$1,0))</f>
        <v>61703</v>
      </c>
      <c r="J129">
        <f>INDEX('Raw Election Data'!$A$1:$AN$3144,MATCH($C129&amp;" "&amp;$B129,'Raw Election Data'!$C$1:$C$3144,0),MATCH('Joined Data'!J$1,'Raw Election Data'!$A$1:$AN$1,0))</f>
        <v>4476</v>
      </c>
      <c r="K129">
        <f>INDEX('Raw Election Data'!$A$1:$AN$3144,MATCH($C129&amp;" "&amp;$B129,'Raw Election Data'!$C$1:$C$3144,0),MATCH('Joined Data'!K$1,'Raw Election Data'!$A$1:$AN$1,0))</f>
        <v>16655</v>
      </c>
      <c r="L129">
        <f>INDEX('Raw Election Data'!$A$1:$AN$3144,MATCH($C129&amp;" "&amp;$B129,'Raw Election Data'!$C$1:$C$3144,0),MATCH('Joined Data'!L$1,'Raw Election Data'!$A$1:$AN$1,0))</f>
        <v>22155</v>
      </c>
      <c r="M129">
        <f>INDEX('Raw Election Data'!$A$1:$AN$3144,MATCH($C129&amp;" "&amp;$B129,'Raw Election Data'!$C$1:$C$3144,0),MATCH('Joined Data'!M$1,'Raw Election Data'!$A$1:$AN$1,0))</f>
        <v>0.20203114421123899</v>
      </c>
      <c r="N129">
        <f>INDEX('Raw Election Data'!$A$1:$AN$3144,MATCH($C129&amp;" "&amp;$B129,'Raw Election Data'!$C$1:$C$3144,0),MATCH('Joined Data'!N$1,'Raw Election Data'!$A$1:$AN$1,0))</f>
        <v>0.75174904084856686</v>
      </c>
      <c r="O129">
        <f>INDEX('Raw Election Data'!$A$1:$AN$3144,MATCH($C129&amp;" "&amp;$B129,'Raw Election Data'!$C$1:$C$3144,0),MATCH('Joined Data'!O$1,'Raw Election Data'!$A$1:$AN$1,0))</f>
        <v>-12179</v>
      </c>
      <c r="P129">
        <f>INDEX('Raw Election Data'!$A$1:$AN$3144,MATCH($C129&amp;" "&amp;$B129,'Raw Election Data'!$C$1:$C$3144,0),MATCH('Joined Data'!P$1,'Raw Election Data'!$A$1:$AN$1,0))</f>
        <v>12179</v>
      </c>
      <c r="Q129">
        <f>INDEX('Raw Election Data'!$A$1:$AN$3144,MATCH($C129&amp;" "&amp;$B129,'Raw Election Data'!$C$1:$C$3144,0),MATCH('Joined Data'!Q$1,'Raw Election Data'!$A$1:$AN$1,0))</f>
        <v>-0.54971789663732784</v>
      </c>
      <c r="R129">
        <f>INDEX('Raw Election Data'!$A$1:$AN$3144,MATCH($C129&amp;" "&amp;$B129,'Raw Election Data'!$C$1:$C$3144,0),MATCH('Joined Data'!R$1,'Raw Election Data'!$A$1:$AN$1,0))</f>
        <v>0.54971789663732784</v>
      </c>
    </row>
    <row r="130" spans="1:18" ht="13.5" hidden="1" customHeight="1" x14ac:dyDescent="0.15">
      <c r="A130" t="s">
        <v>110</v>
      </c>
      <c r="B130" t="s">
        <v>745</v>
      </c>
      <c r="C130" t="str">
        <f>INDEX(FIPS!$A$1:$E$3236,MATCH($F130,FIPS!$D$1:$D$3236,0),5)</f>
        <v>Crittenden County</v>
      </c>
      <c r="D130" t="s">
        <v>111</v>
      </c>
      <c r="E130" s="15" t="s">
        <v>23</v>
      </c>
      <c r="F130" t="s">
        <v>800</v>
      </c>
      <c r="G130" t="s">
        <v>439</v>
      </c>
      <c r="H130" t="str">
        <f>IFERROR(VLOOKUP($G130,'Team Colors'!$A:$B,2,0),"#c9c9c9")</f>
        <v>#002244</v>
      </c>
      <c r="I130">
        <f>INDEX('Raw Election Data'!$A$1:$AN$3144,MATCH($C130&amp;" "&amp;$B130,'Raw Election Data'!$C$1:$C$3144,0),MATCH('Joined Data'!I$1,'Raw Election Data'!$A$1:$AN$1,0))</f>
        <v>48963</v>
      </c>
      <c r="J130">
        <f>INDEX('Raw Election Data'!$A$1:$AN$3144,MATCH($C130&amp;" "&amp;$B130,'Raw Election Data'!$C$1:$C$3144,0),MATCH('Joined Data'!J$1,'Raw Election Data'!$A$1:$AN$1,0))</f>
        <v>8368</v>
      </c>
      <c r="K130">
        <f>INDEX('Raw Election Data'!$A$1:$AN$3144,MATCH($C130&amp;" "&amp;$B130,'Raw Election Data'!$C$1:$C$3144,0),MATCH('Joined Data'!K$1,'Raw Election Data'!$A$1:$AN$1,0))</f>
        <v>6953</v>
      </c>
      <c r="L130">
        <f>INDEX('Raw Election Data'!$A$1:$AN$3144,MATCH($C130&amp;" "&amp;$B130,'Raw Election Data'!$C$1:$C$3144,0),MATCH('Joined Data'!L$1,'Raw Election Data'!$A$1:$AN$1,0))</f>
        <v>15798</v>
      </c>
      <c r="M130">
        <f>INDEX('Raw Election Data'!$A$1:$AN$3144,MATCH($C130&amp;" "&amp;$B130,'Raw Election Data'!$C$1:$C$3144,0),MATCH('Joined Data'!M$1,'Raw Election Data'!$A$1:$AN$1,0))</f>
        <v>0.5296873021901507</v>
      </c>
      <c r="N130">
        <f>INDEX('Raw Election Data'!$A$1:$AN$3144,MATCH($C130&amp;" "&amp;$B130,'Raw Election Data'!$C$1:$C$3144,0),MATCH('Joined Data'!N$1,'Raw Election Data'!$A$1:$AN$1,0))</f>
        <v>0.44011900240536778</v>
      </c>
      <c r="O130">
        <f>INDEX('Raw Election Data'!$A$1:$AN$3144,MATCH($C130&amp;" "&amp;$B130,'Raw Election Data'!$C$1:$C$3144,0),MATCH('Joined Data'!O$1,'Raw Election Data'!$A$1:$AN$1,0))</f>
        <v>1415</v>
      </c>
      <c r="P130">
        <f>INDEX('Raw Election Data'!$A$1:$AN$3144,MATCH($C130&amp;" "&amp;$B130,'Raw Election Data'!$C$1:$C$3144,0),MATCH('Joined Data'!P$1,'Raw Election Data'!$A$1:$AN$1,0))</f>
        <v>-1415</v>
      </c>
      <c r="Q130">
        <f>INDEX('Raw Election Data'!$A$1:$AN$3144,MATCH($C130&amp;" "&amp;$B130,'Raw Election Data'!$C$1:$C$3144,0),MATCH('Joined Data'!Q$1,'Raw Election Data'!$A$1:$AN$1,0))</f>
        <v>8.9568299784782923E-2</v>
      </c>
      <c r="R130">
        <f>INDEX('Raw Election Data'!$A$1:$AN$3144,MATCH($C130&amp;" "&amp;$B130,'Raw Election Data'!$C$1:$C$3144,0),MATCH('Joined Data'!R$1,'Raw Election Data'!$A$1:$AN$1,0))</f>
        <v>-8.9568299784782923E-2</v>
      </c>
    </row>
    <row r="131" spans="1:18" ht="13.5" hidden="1" customHeight="1" x14ac:dyDescent="0.15">
      <c r="A131" t="s">
        <v>110</v>
      </c>
      <c r="B131" t="s">
        <v>745</v>
      </c>
      <c r="C131" t="str">
        <f>INDEX(FIPS!$A$1:$E$3236,MATCH($F131,FIPS!$D$1:$D$3236,0),5)</f>
        <v>Cross County</v>
      </c>
      <c r="D131" t="s">
        <v>111</v>
      </c>
      <c r="E131" s="15" t="s">
        <v>24</v>
      </c>
      <c r="F131" t="s">
        <v>806</v>
      </c>
      <c r="G131" t="s">
        <v>439</v>
      </c>
      <c r="H131" t="str">
        <f>IFERROR(VLOOKUP($G131,'Team Colors'!$A:$B,2,0),"#c9c9c9")</f>
        <v>#002244</v>
      </c>
      <c r="I131">
        <f>INDEX('Raw Election Data'!$A$1:$AN$3144,MATCH($C131&amp;" "&amp;$B131,'Raw Election Data'!$C$1:$C$3144,0),MATCH('Joined Data'!I$1,'Raw Election Data'!$A$1:$AN$1,0))</f>
        <v>17284</v>
      </c>
      <c r="J131">
        <f>INDEX('Raw Election Data'!$A$1:$AN$3144,MATCH($C131&amp;" "&amp;$B131,'Raw Election Data'!$C$1:$C$3144,0),MATCH('Joined Data'!J$1,'Raw Election Data'!$A$1:$AN$1,0))</f>
        <v>1995</v>
      </c>
      <c r="K131">
        <f>INDEX('Raw Election Data'!$A$1:$AN$3144,MATCH($C131&amp;" "&amp;$B131,'Raw Election Data'!$C$1:$C$3144,0),MATCH('Joined Data'!K$1,'Raw Election Data'!$A$1:$AN$1,0))</f>
        <v>4577</v>
      </c>
      <c r="L131">
        <f>INDEX('Raw Election Data'!$A$1:$AN$3144,MATCH($C131&amp;" "&amp;$B131,'Raw Election Data'!$C$1:$C$3144,0),MATCH('Joined Data'!L$1,'Raw Election Data'!$A$1:$AN$1,0))</f>
        <v>6831</v>
      </c>
      <c r="M131">
        <f>INDEX('Raw Election Data'!$A$1:$AN$3144,MATCH($C131&amp;" "&amp;$B131,'Raw Election Data'!$C$1:$C$3144,0),MATCH('Joined Data'!M$1,'Raw Election Data'!$A$1:$AN$1,0))</f>
        <v>0.29205094422485728</v>
      </c>
      <c r="N131">
        <f>INDEX('Raw Election Data'!$A$1:$AN$3144,MATCH($C131&amp;" "&amp;$B131,'Raw Election Data'!$C$1:$C$3144,0),MATCH('Joined Data'!N$1,'Raw Election Data'!$A$1:$AN$1,0))</f>
        <v>0.67003367003366998</v>
      </c>
      <c r="O131">
        <f>INDEX('Raw Election Data'!$A$1:$AN$3144,MATCH($C131&amp;" "&amp;$B131,'Raw Election Data'!$C$1:$C$3144,0),MATCH('Joined Data'!O$1,'Raw Election Data'!$A$1:$AN$1,0))</f>
        <v>-2582</v>
      </c>
      <c r="P131">
        <f>INDEX('Raw Election Data'!$A$1:$AN$3144,MATCH($C131&amp;" "&amp;$B131,'Raw Election Data'!$C$1:$C$3144,0),MATCH('Joined Data'!P$1,'Raw Election Data'!$A$1:$AN$1,0))</f>
        <v>2582</v>
      </c>
      <c r="Q131">
        <f>INDEX('Raw Election Data'!$A$1:$AN$3144,MATCH($C131&amp;" "&amp;$B131,'Raw Election Data'!$C$1:$C$3144,0),MATCH('Joined Data'!Q$1,'Raw Election Data'!$A$1:$AN$1,0))</f>
        <v>-0.3779827258088127</v>
      </c>
      <c r="R131">
        <f>INDEX('Raw Election Data'!$A$1:$AN$3144,MATCH($C131&amp;" "&amp;$B131,'Raw Election Data'!$C$1:$C$3144,0),MATCH('Joined Data'!R$1,'Raw Election Data'!$A$1:$AN$1,0))</f>
        <v>0.3779827258088127</v>
      </c>
    </row>
    <row r="132" spans="1:18" ht="13.5" hidden="1" customHeight="1" x14ac:dyDescent="0.15">
      <c r="A132" t="s">
        <v>110</v>
      </c>
      <c r="B132" t="s">
        <v>745</v>
      </c>
      <c r="C132" t="str">
        <f>INDEX(FIPS!$A$1:$E$3236,MATCH($F132,FIPS!$D$1:$D$3236,0),5)</f>
        <v>Dallas County</v>
      </c>
      <c r="D132" t="s">
        <v>111</v>
      </c>
      <c r="E132" s="15" t="s">
        <v>25</v>
      </c>
      <c r="F132" t="s">
        <v>807</v>
      </c>
      <c r="G132" t="s">
        <v>439</v>
      </c>
      <c r="H132" t="str">
        <f>IFERROR(VLOOKUP($G132,'Team Colors'!$A:$B,2,0),"#c9c9c9")</f>
        <v>#002244</v>
      </c>
      <c r="I132">
        <f>INDEX('Raw Election Data'!$A$1:$AN$3144,MATCH($C132&amp;" "&amp;$B132,'Raw Election Data'!$C$1:$C$3144,0),MATCH('Joined Data'!I$1,'Raw Election Data'!$A$1:$AN$1,0))</f>
        <v>7604</v>
      </c>
      <c r="J132">
        <f>INDEX('Raw Election Data'!$A$1:$AN$3144,MATCH($C132&amp;" "&amp;$B132,'Raw Election Data'!$C$1:$C$3144,0),MATCH('Joined Data'!J$1,'Raw Election Data'!$A$1:$AN$1,0))</f>
        <v>1165</v>
      </c>
      <c r="K132">
        <f>INDEX('Raw Election Data'!$A$1:$AN$3144,MATCH($C132&amp;" "&amp;$B132,'Raw Election Data'!$C$1:$C$3144,0),MATCH('Joined Data'!K$1,'Raw Election Data'!$A$1:$AN$1,0))</f>
        <v>1507</v>
      </c>
      <c r="L132">
        <f>INDEX('Raw Election Data'!$A$1:$AN$3144,MATCH($C132&amp;" "&amp;$B132,'Raw Election Data'!$C$1:$C$3144,0),MATCH('Joined Data'!L$1,'Raw Election Data'!$A$1:$AN$1,0))</f>
        <v>2741</v>
      </c>
      <c r="M132">
        <f>INDEX('Raw Election Data'!$A$1:$AN$3144,MATCH($C132&amp;" "&amp;$B132,'Raw Election Data'!$C$1:$C$3144,0),MATCH('Joined Data'!M$1,'Raw Election Data'!$A$1:$AN$1,0))</f>
        <v>0.42502736227654142</v>
      </c>
      <c r="N132">
        <f>INDEX('Raw Election Data'!$A$1:$AN$3144,MATCH($C132&amp;" "&amp;$B132,'Raw Election Data'!$C$1:$C$3144,0),MATCH('Joined Data'!N$1,'Raw Election Data'!$A$1:$AN$1,0))</f>
        <v>0.54979934330536295</v>
      </c>
      <c r="O132">
        <f>INDEX('Raw Election Data'!$A$1:$AN$3144,MATCH($C132&amp;" "&amp;$B132,'Raw Election Data'!$C$1:$C$3144,0),MATCH('Joined Data'!O$1,'Raw Election Data'!$A$1:$AN$1,0))</f>
        <v>-342</v>
      </c>
      <c r="P132">
        <f>INDEX('Raw Election Data'!$A$1:$AN$3144,MATCH($C132&amp;" "&amp;$B132,'Raw Election Data'!$C$1:$C$3144,0),MATCH('Joined Data'!P$1,'Raw Election Data'!$A$1:$AN$1,0))</f>
        <v>342</v>
      </c>
      <c r="Q132">
        <f>INDEX('Raw Election Data'!$A$1:$AN$3144,MATCH($C132&amp;" "&amp;$B132,'Raw Election Data'!$C$1:$C$3144,0),MATCH('Joined Data'!Q$1,'Raw Election Data'!$A$1:$AN$1,0))</f>
        <v>-0.12477198102882153</v>
      </c>
      <c r="R132">
        <f>INDEX('Raw Election Data'!$A$1:$AN$3144,MATCH($C132&amp;" "&amp;$B132,'Raw Election Data'!$C$1:$C$3144,0),MATCH('Joined Data'!R$1,'Raw Election Data'!$A$1:$AN$1,0))</f>
        <v>0.12477198102882153</v>
      </c>
    </row>
    <row r="133" spans="1:18" ht="13.5" hidden="1" customHeight="1" x14ac:dyDescent="0.15">
      <c r="A133" t="s">
        <v>110</v>
      </c>
      <c r="B133" t="s">
        <v>745</v>
      </c>
      <c r="C133" t="str">
        <f>INDEX(FIPS!$A$1:$E$3236,MATCH($F133,FIPS!$D$1:$D$3236,0),5)</f>
        <v>Desha County</v>
      </c>
      <c r="D133" t="s">
        <v>111</v>
      </c>
      <c r="E133" s="15" t="s">
        <v>26</v>
      </c>
      <c r="F133" t="s">
        <v>809</v>
      </c>
      <c r="G133" t="s">
        <v>439</v>
      </c>
      <c r="H133" t="str">
        <f>IFERROR(VLOOKUP($G133,'Team Colors'!$A:$B,2,0),"#c9c9c9")</f>
        <v>#002244</v>
      </c>
      <c r="I133">
        <f>INDEX('Raw Election Data'!$A$1:$AN$3144,MATCH($C133&amp;" "&amp;$B133,'Raw Election Data'!$C$1:$C$3144,0),MATCH('Joined Data'!I$1,'Raw Election Data'!$A$1:$AN$1,0))</f>
        <v>11965</v>
      </c>
      <c r="J133">
        <f>INDEX('Raw Election Data'!$A$1:$AN$3144,MATCH($C133&amp;" "&amp;$B133,'Raw Election Data'!$C$1:$C$3144,0),MATCH('Joined Data'!J$1,'Raw Election Data'!$A$1:$AN$1,0))</f>
        <v>2227</v>
      </c>
      <c r="K133">
        <f>INDEX('Raw Election Data'!$A$1:$AN$3144,MATCH($C133&amp;" "&amp;$B133,'Raw Election Data'!$C$1:$C$3144,0),MATCH('Joined Data'!K$1,'Raw Election Data'!$A$1:$AN$1,0))</f>
        <v>1915</v>
      </c>
      <c r="L133">
        <f>INDEX('Raw Election Data'!$A$1:$AN$3144,MATCH($C133&amp;" "&amp;$B133,'Raw Election Data'!$C$1:$C$3144,0),MATCH('Joined Data'!L$1,'Raw Election Data'!$A$1:$AN$1,0))</f>
        <v>4226</v>
      </c>
      <c r="M133">
        <f>INDEX('Raw Election Data'!$A$1:$AN$3144,MATCH($C133&amp;" "&amp;$B133,'Raw Election Data'!$C$1:$C$3144,0),MATCH('Joined Data'!M$1,'Raw Election Data'!$A$1:$AN$1,0))</f>
        <v>0.52697586370089922</v>
      </c>
      <c r="N133">
        <f>INDEX('Raw Election Data'!$A$1:$AN$3144,MATCH($C133&amp;" "&amp;$B133,'Raw Election Data'!$C$1:$C$3144,0),MATCH('Joined Data'!N$1,'Raw Election Data'!$A$1:$AN$1,0))</f>
        <v>0.45314718409843824</v>
      </c>
      <c r="O133">
        <f>INDEX('Raw Election Data'!$A$1:$AN$3144,MATCH($C133&amp;" "&amp;$B133,'Raw Election Data'!$C$1:$C$3144,0),MATCH('Joined Data'!O$1,'Raw Election Data'!$A$1:$AN$1,0))</f>
        <v>312</v>
      </c>
      <c r="P133">
        <f>INDEX('Raw Election Data'!$A$1:$AN$3144,MATCH($C133&amp;" "&amp;$B133,'Raw Election Data'!$C$1:$C$3144,0),MATCH('Joined Data'!P$1,'Raw Election Data'!$A$1:$AN$1,0))</f>
        <v>-312</v>
      </c>
      <c r="Q133">
        <f>INDEX('Raw Election Data'!$A$1:$AN$3144,MATCH($C133&amp;" "&amp;$B133,'Raw Election Data'!$C$1:$C$3144,0),MATCH('Joined Data'!Q$1,'Raw Election Data'!$A$1:$AN$1,0))</f>
        <v>7.3828679602460978E-2</v>
      </c>
      <c r="R133">
        <f>INDEX('Raw Election Data'!$A$1:$AN$3144,MATCH($C133&amp;" "&amp;$B133,'Raw Election Data'!$C$1:$C$3144,0),MATCH('Joined Data'!R$1,'Raw Election Data'!$A$1:$AN$1,0))</f>
        <v>-7.3828679602460978E-2</v>
      </c>
    </row>
    <row r="134" spans="1:18" ht="13.5" hidden="1" customHeight="1" x14ac:dyDescent="0.15">
      <c r="A134" t="s">
        <v>110</v>
      </c>
      <c r="B134" t="s">
        <v>745</v>
      </c>
      <c r="C134" t="str">
        <f>INDEX(FIPS!$A$1:$E$3236,MATCH($F134,FIPS!$D$1:$D$3236,0),5)</f>
        <v>Drew County</v>
      </c>
      <c r="D134" t="s">
        <v>111</v>
      </c>
      <c r="E134" s="15" t="s">
        <v>27</v>
      </c>
      <c r="F134" t="s">
        <v>811</v>
      </c>
      <c r="G134" t="s">
        <v>440</v>
      </c>
      <c r="H134" t="str">
        <f>IFERROR(VLOOKUP($G134,'Team Colors'!$A:$B,2,0),"#c9c9c9")</f>
        <v>#9f8958</v>
      </c>
      <c r="I134">
        <f>INDEX('Raw Election Data'!$A$1:$AN$3144,MATCH($C134&amp;" "&amp;$B134,'Raw Election Data'!$C$1:$C$3144,0),MATCH('Joined Data'!I$1,'Raw Election Data'!$A$1:$AN$1,0))</f>
        <v>18778</v>
      </c>
      <c r="J134">
        <f>INDEX('Raw Election Data'!$A$1:$AN$3144,MATCH($C134&amp;" "&amp;$B134,'Raw Election Data'!$C$1:$C$3144,0),MATCH('Joined Data'!J$1,'Raw Election Data'!$A$1:$AN$1,0))</f>
        <v>2364</v>
      </c>
      <c r="K134">
        <f>INDEX('Raw Election Data'!$A$1:$AN$3144,MATCH($C134&amp;" "&amp;$B134,'Raw Election Data'!$C$1:$C$3144,0),MATCH('Joined Data'!K$1,'Raw Election Data'!$A$1:$AN$1,0))</f>
        <v>3967</v>
      </c>
      <c r="L134">
        <f>INDEX('Raw Election Data'!$A$1:$AN$3144,MATCH($C134&amp;" "&amp;$B134,'Raw Election Data'!$C$1:$C$3144,0),MATCH('Joined Data'!L$1,'Raw Election Data'!$A$1:$AN$1,0))</f>
        <v>6552</v>
      </c>
      <c r="M134">
        <f>INDEX('Raw Election Data'!$A$1:$AN$3144,MATCH($C134&amp;" "&amp;$B134,'Raw Election Data'!$C$1:$C$3144,0),MATCH('Joined Data'!M$1,'Raw Election Data'!$A$1:$AN$1,0))</f>
        <v>0.3608058608058608</v>
      </c>
      <c r="N134">
        <f>INDEX('Raw Election Data'!$A$1:$AN$3144,MATCH($C134&amp;" "&amp;$B134,'Raw Election Data'!$C$1:$C$3144,0),MATCH('Joined Data'!N$1,'Raw Election Data'!$A$1:$AN$1,0))</f>
        <v>0.60546398046398042</v>
      </c>
      <c r="O134">
        <f>INDEX('Raw Election Data'!$A$1:$AN$3144,MATCH($C134&amp;" "&amp;$B134,'Raw Election Data'!$C$1:$C$3144,0),MATCH('Joined Data'!O$1,'Raw Election Data'!$A$1:$AN$1,0))</f>
        <v>-1603</v>
      </c>
      <c r="P134">
        <f>INDEX('Raw Election Data'!$A$1:$AN$3144,MATCH($C134&amp;" "&amp;$B134,'Raw Election Data'!$C$1:$C$3144,0),MATCH('Joined Data'!P$1,'Raw Election Data'!$A$1:$AN$1,0))</f>
        <v>1603</v>
      </c>
      <c r="Q134">
        <f>INDEX('Raw Election Data'!$A$1:$AN$3144,MATCH($C134&amp;" "&amp;$B134,'Raw Election Data'!$C$1:$C$3144,0),MATCH('Joined Data'!Q$1,'Raw Election Data'!$A$1:$AN$1,0))</f>
        <v>-0.24465811965811962</v>
      </c>
      <c r="R134">
        <f>INDEX('Raw Election Data'!$A$1:$AN$3144,MATCH($C134&amp;" "&amp;$B134,'Raw Election Data'!$C$1:$C$3144,0),MATCH('Joined Data'!R$1,'Raw Election Data'!$A$1:$AN$1,0))</f>
        <v>0.24465811965811962</v>
      </c>
    </row>
    <row r="135" spans="1:18" ht="13.5" hidden="1" customHeight="1" x14ac:dyDescent="0.15">
      <c r="A135" t="s">
        <v>110</v>
      </c>
      <c r="B135" t="s">
        <v>745</v>
      </c>
      <c r="C135" t="str">
        <f>INDEX(FIPS!$A$1:$E$3236,MATCH($F135,FIPS!$D$1:$D$3236,0),5)</f>
        <v>Faulkner County</v>
      </c>
      <c r="D135" t="s">
        <v>111</v>
      </c>
      <c r="E135" s="15" t="s">
        <v>28</v>
      </c>
      <c r="F135" t="s">
        <v>813</v>
      </c>
      <c r="G135" t="s">
        <v>439</v>
      </c>
      <c r="H135" t="str">
        <f>IFERROR(VLOOKUP($G135,'Team Colors'!$A:$B,2,0),"#c9c9c9")</f>
        <v>#002244</v>
      </c>
      <c r="I135">
        <f>INDEX('Raw Election Data'!$A$1:$AN$3144,MATCH($C135&amp;" "&amp;$B135,'Raw Election Data'!$C$1:$C$3144,0),MATCH('Joined Data'!I$1,'Raw Election Data'!$A$1:$AN$1,0))</f>
        <v>121552</v>
      </c>
      <c r="J135">
        <f>INDEX('Raw Election Data'!$A$1:$AN$3144,MATCH($C135&amp;" "&amp;$B135,'Raw Election Data'!$C$1:$C$3144,0),MATCH('Joined Data'!J$1,'Raw Election Data'!$A$1:$AN$1,0))</f>
        <v>14525</v>
      </c>
      <c r="K135">
        <f>INDEX('Raw Election Data'!$A$1:$AN$3144,MATCH($C135&amp;" "&amp;$B135,'Raw Election Data'!$C$1:$C$3144,0),MATCH('Joined Data'!K$1,'Raw Election Data'!$A$1:$AN$1,0))</f>
        <v>29170</v>
      </c>
      <c r="L135">
        <f>INDEX('Raw Election Data'!$A$1:$AN$3144,MATCH($C135&amp;" "&amp;$B135,'Raw Election Data'!$C$1:$C$3144,0),MATCH('Joined Data'!L$1,'Raw Election Data'!$A$1:$AN$1,0))</f>
        <v>46364</v>
      </c>
      <c r="M135">
        <f>INDEX('Raw Election Data'!$A$1:$AN$3144,MATCH($C135&amp;" "&amp;$B135,'Raw Election Data'!$C$1:$C$3144,0),MATCH('Joined Data'!M$1,'Raw Election Data'!$A$1:$AN$1,0))</f>
        <v>0.31328185661288932</v>
      </c>
      <c r="N135">
        <f>INDEX('Raw Election Data'!$A$1:$AN$3144,MATCH($C135&amp;" "&amp;$B135,'Raw Election Data'!$C$1:$C$3144,0),MATCH('Joined Data'!N$1,'Raw Election Data'!$A$1:$AN$1,0))</f>
        <v>0.62915192822017085</v>
      </c>
      <c r="O135">
        <f>INDEX('Raw Election Data'!$A$1:$AN$3144,MATCH($C135&amp;" "&amp;$B135,'Raw Election Data'!$C$1:$C$3144,0),MATCH('Joined Data'!O$1,'Raw Election Data'!$A$1:$AN$1,0))</f>
        <v>-14645</v>
      </c>
      <c r="P135">
        <f>INDEX('Raw Election Data'!$A$1:$AN$3144,MATCH($C135&amp;" "&amp;$B135,'Raw Election Data'!$C$1:$C$3144,0),MATCH('Joined Data'!P$1,'Raw Election Data'!$A$1:$AN$1,0))</f>
        <v>14645</v>
      </c>
      <c r="Q135">
        <f>INDEX('Raw Election Data'!$A$1:$AN$3144,MATCH($C135&amp;" "&amp;$B135,'Raw Election Data'!$C$1:$C$3144,0),MATCH('Joined Data'!Q$1,'Raw Election Data'!$A$1:$AN$1,0))</f>
        <v>-0.31587007160728153</v>
      </c>
      <c r="R135">
        <f>INDEX('Raw Election Data'!$A$1:$AN$3144,MATCH($C135&amp;" "&amp;$B135,'Raw Election Data'!$C$1:$C$3144,0),MATCH('Joined Data'!R$1,'Raw Election Data'!$A$1:$AN$1,0))</f>
        <v>0.31587007160728153</v>
      </c>
    </row>
    <row r="136" spans="1:18" ht="13.5" hidden="1" customHeight="1" x14ac:dyDescent="0.15">
      <c r="A136" t="s">
        <v>110</v>
      </c>
      <c r="B136" t="s">
        <v>745</v>
      </c>
      <c r="C136" t="str">
        <f>INDEX(FIPS!$A$1:$E$3236,MATCH($F136,FIPS!$D$1:$D$3236,0),5)</f>
        <v>Franklin County</v>
      </c>
      <c r="D136" t="s">
        <v>111</v>
      </c>
      <c r="E136" s="15" t="s">
        <v>29</v>
      </c>
      <c r="F136" t="s">
        <v>816</v>
      </c>
      <c r="G136" t="s">
        <v>439</v>
      </c>
      <c r="H136" t="str">
        <f>IFERROR(VLOOKUP($G136,'Team Colors'!$A:$B,2,0),"#c9c9c9")</f>
        <v>#002244</v>
      </c>
      <c r="I136">
        <f>INDEX('Raw Election Data'!$A$1:$AN$3144,MATCH($C136&amp;" "&amp;$B136,'Raw Election Data'!$C$1:$C$3144,0),MATCH('Joined Data'!I$1,'Raw Election Data'!$A$1:$AN$1,0))</f>
        <v>17702</v>
      </c>
      <c r="J136">
        <f>INDEX('Raw Election Data'!$A$1:$AN$3144,MATCH($C136&amp;" "&amp;$B136,'Raw Election Data'!$C$1:$C$3144,0),MATCH('Joined Data'!J$1,'Raw Election Data'!$A$1:$AN$1,0))</f>
        <v>1376</v>
      </c>
      <c r="K136">
        <f>INDEX('Raw Election Data'!$A$1:$AN$3144,MATCH($C136&amp;" "&amp;$B136,'Raw Election Data'!$C$1:$C$3144,0),MATCH('Joined Data'!K$1,'Raw Election Data'!$A$1:$AN$1,0))</f>
        <v>5034</v>
      </c>
      <c r="L136">
        <f>INDEX('Raw Election Data'!$A$1:$AN$3144,MATCH($C136&amp;" "&amp;$B136,'Raw Election Data'!$C$1:$C$3144,0),MATCH('Joined Data'!L$1,'Raw Election Data'!$A$1:$AN$1,0))</f>
        <v>6698</v>
      </c>
      <c r="M136">
        <f>INDEX('Raw Election Data'!$A$1:$AN$3144,MATCH($C136&amp;" "&amp;$B136,'Raw Election Data'!$C$1:$C$3144,0),MATCH('Joined Data'!M$1,'Raw Election Data'!$A$1:$AN$1,0))</f>
        <v>0.20543445804717828</v>
      </c>
      <c r="N136">
        <f>INDEX('Raw Election Data'!$A$1:$AN$3144,MATCH($C136&amp;" "&amp;$B136,'Raw Election Data'!$C$1:$C$3144,0),MATCH('Joined Data'!N$1,'Raw Election Data'!$A$1:$AN$1,0))</f>
        <v>0.75156763212899369</v>
      </c>
      <c r="O136">
        <f>INDEX('Raw Election Data'!$A$1:$AN$3144,MATCH($C136&amp;" "&amp;$B136,'Raw Election Data'!$C$1:$C$3144,0),MATCH('Joined Data'!O$1,'Raw Election Data'!$A$1:$AN$1,0))</f>
        <v>-3658</v>
      </c>
      <c r="P136">
        <f>INDEX('Raw Election Data'!$A$1:$AN$3144,MATCH($C136&amp;" "&amp;$B136,'Raw Election Data'!$C$1:$C$3144,0),MATCH('Joined Data'!P$1,'Raw Election Data'!$A$1:$AN$1,0))</f>
        <v>3658</v>
      </c>
      <c r="Q136">
        <f>INDEX('Raw Election Data'!$A$1:$AN$3144,MATCH($C136&amp;" "&amp;$B136,'Raw Election Data'!$C$1:$C$3144,0),MATCH('Joined Data'!Q$1,'Raw Election Data'!$A$1:$AN$1,0))</f>
        <v>-0.54613317408181539</v>
      </c>
      <c r="R136">
        <f>INDEX('Raw Election Data'!$A$1:$AN$3144,MATCH($C136&amp;" "&amp;$B136,'Raw Election Data'!$C$1:$C$3144,0),MATCH('Joined Data'!R$1,'Raw Election Data'!$A$1:$AN$1,0))</f>
        <v>0.54613317408181539</v>
      </c>
    </row>
    <row r="137" spans="1:18" ht="13.5" hidden="1" customHeight="1" x14ac:dyDescent="0.15">
      <c r="A137" t="s">
        <v>110</v>
      </c>
      <c r="B137" t="s">
        <v>745</v>
      </c>
      <c r="C137" t="str">
        <f>INDEX(FIPS!$A$1:$E$3236,MATCH($F137,FIPS!$D$1:$D$3236,0),5)</f>
        <v>Fulton County</v>
      </c>
      <c r="D137" t="s">
        <v>111</v>
      </c>
      <c r="E137" s="15" t="s">
        <v>30</v>
      </c>
      <c r="F137" t="s">
        <v>818</v>
      </c>
      <c r="G137" t="s">
        <v>439</v>
      </c>
      <c r="H137" t="str">
        <f>IFERROR(VLOOKUP($G137,'Team Colors'!$A:$B,2,0),"#c9c9c9")</f>
        <v>#002244</v>
      </c>
      <c r="I137">
        <f>INDEX('Raw Election Data'!$A$1:$AN$3144,MATCH($C137&amp;" "&amp;$B137,'Raw Election Data'!$C$1:$C$3144,0),MATCH('Joined Data'!I$1,'Raw Election Data'!$A$1:$AN$1,0))</f>
        <v>12204</v>
      </c>
      <c r="J137">
        <f>INDEX('Raw Election Data'!$A$1:$AN$3144,MATCH($C137&amp;" "&amp;$B137,'Raw Election Data'!$C$1:$C$3144,0),MATCH('Joined Data'!J$1,'Raw Election Data'!$A$1:$AN$1,0))</f>
        <v>1067</v>
      </c>
      <c r="K137">
        <f>INDEX('Raw Election Data'!$A$1:$AN$3144,MATCH($C137&amp;" "&amp;$B137,'Raw Election Data'!$C$1:$C$3144,0),MATCH('Joined Data'!K$1,'Raw Election Data'!$A$1:$AN$1,0))</f>
        <v>3470</v>
      </c>
      <c r="L137">
        <f>INDEX('Raw Election Data'!$A$1:$AN$3144,MATCH($C137&amp;" "&amp;$B137,'Raw Election Data'!$C$1:$C$3144,0),MATCH('Joined Data'!L$1,'Raw Election Data'!$A$1:$AN$1,0))</f>
        <v>4744</v>
      </c>
      <c r="M137">
        <f>INDEX('Raw Election Data'!$A$1:$AN$3144,MATCH($C137&amp;" "&amp;$B137,'Raw Election Data'!$C$1:$C$3144,0),MATCH('Joined Data'!M$1,'Raw Election Data'!$A$1:$AN$1,0))</f>
        <v>0.22491568296795952</v>
      </c>
      <c r="N137">
        <f>INDEX('Raw Election Data'!$A$1:$AN$3144,MATCH($C137&amp;" "&amp;$B137,'Raw Election Data'!$C$1:$C$3144,0),MATCH('Joined Data'!N$1,'Raw Election Data'!$A$1:$AN$1,0))</f>
        <v>0.73145025295109611</v>
      </c>
      <c r="O137">
        <f>INDEX('Raw Election Data'!$A$1:$AN$3144,MATCH($C137&amp;" "&amp;$B137,'Raw Election Data'!$C$1:$C$3144,0),MATCH('Joined Data'!O$1,'Raw Election Data'!$A$1:$AN$1,0))</f>
        <v>-2403</v>
      </c>
      <c r="P137">
        <f>INDEX('Raw Election Data'!$A$1:$AN$3144,MATCH($C137&amp;" "&amp;$B137,'Raw Election Data'!$C$1:$C$3144,0),MATCH('Joined Data'!P$1,'Raw Election Data'!$A$1:$AN$1,0))</f>
        <v>2403</v>
      </c>
      <c r="Q137">
        <f>INDEX('Raw Election Data'!$A$1:$AN$3144,MATCH($C137&amp;" "&amp;$B137,'Raw Election Data'!$C$1:$C$3144,0),MATCH('Joined Data'!Q$1,'Raw Election Data'!$A$1:$AN$1,0))</f>
        <v>-0.50653456998313662</v>
      </c>
      <c r="R137">
        <f>INDEX('Raw Election Data'!$A$1:$AN$3144,MATCH($C137&amp;" "&amp;$B137,'Raw Election Data'!$C$1:$C$3144,0),MATCH('Joined Data'!R$1,'Raw Election Data'!$A$1:$AN$1,0))</f>
        <v>0.50653456998313662</v>
      </c>
    </row>
    <row r="138" spans="1:18" ht="13.5" hidden="1" customHeight="1" x14ac:dyDescent="0.15">
      <c r="A138" t="s">
        <v>110</v>
      </c>
      <c r="B138" t="s">
        <v>745</v>
      </c>
      <c r="C138" t="str">
        <f>INDEX(FIPS!$A$1:$E$3236,MATCH($F138,FIPS!$D$1:$D$3236,0),5)</f>
        <v>Garland County</v>
      </c>
      <c r="D138" t="s">
        <v>111</v>
      </c>
      <c r="E138" s="15" t="s">
        <v>31</v>
      </c>
      <c r="F138" t="s">
        <v>820</v>
      </c>
      <c r="G138" t="s">
        <v>439</v>
      </c>
      <c r="H138" t="str">
        <f>IFERROR(VLOOKUP($G138,'Team Colors'!$A:$B,2,0),"#c9c9c9")</f>
        <v>#002244</v>
      </c>
      <c r="I138">
        <f>INDEX('Raw Election Data'!$A$1:$AN$3144,MATCH($C138&amp;" "&amp;$B138,'Raw Election Data'!$C$1:$C$3144,0),MATCH('Joined Data'!I$1,'Raw Election Data'!$A$1:$AN$1,0))</f>
        <v>97177</v>
      </c>
      <c r="J138">
        <f>INDEX('Raw Election Data'!$A$1:$AN$3144,MATCH($C138&amp;" "&amp;$B138,'Raw Election Data'!$C$1:$C$3144,0),MATCH('Joined Data'!J$1,'Raw Election Data'!$A$1:$AN$1,0))</f>
        <v>12283</v>
      </c>
      <c r="K138">
        <f>INDEX('Raw Election Data'!$A$1:$AN$3144,MATCH($C138&amp;" "&amp;$B138,'Raw Election Data'!$C$1:$C$3144,0),MATCH('Joined Data'!K$1,'Raw Election Data'!$A$1:$AN$1,0))</f>
        <v>26053</v>
      </c>
      <c r="L138">
        <f>INDEX('Raw Election Data'!$A$1:$AN$3144,MATCH($C138&amp;" "&amp;$B138,'Raw Election Data'!$C$1:$C$3144,0),MATCH('Joined Data'!L$1,'Raw Election Data'!$A$1:$AN$1,0))</f>
        <v>40337</v>
      </c>
      <c r="M138">
        <f>INDEX('Raw Election Data'!$A$1:$AN$3144,MATCH($C138&amp;" "&amp;$B138,'Raw Election Data'!$C$1:$C$3144,0),MATCH('Joined Data'!M$1,'Raw Election Data'!$A$1:$AN$1,0))</f>
        <v>0.3045095074001537</v>
      </c>
      <c r="N138">
        <f>INDEX('Raw Election Data'!$A$1:$AN$3144,MATCH($C138&amp;" "&amp;$B138,'Raw Election Data'!$C$1:$C$3144,0),MATCH('Joined Data'!N$1,'Raw Election Data'!$A$1:$AN$1,0))</f>
        <v>0.64588343208468657</v>
      </c>
      <c r="O138">
        <f>INDEX('Raw Election Data'!$A$1:$AN$3144,MATCH($C138&amp;" "&amp;$B138,'Raw Election Data'!$C$1:$C$3144,0),MATCH('Joined Data'!O$1,'Raw Election Data'!$A$1:$AN$1,0))</f>
        <v>-13770</v>
      </c>
      <c r="P138">
        <f>INDEX('Raw Election Data'!$A$1:$AN$3144,MATCH($C138&amp;" "&amp;$B138,'Raw Election Data'!$C$1:$C$3144,0),MATCH('Joined Data'!P$1,'Raw Election Data'!$A$1:$AN$1,0))</f>
        <v>13770</v>
      </c>
      <c r="Q138">
        <f>INDEX('Raw Election Data'!$A$1:$AN$3144,MATCH($C138&amp;" "&amp;$B138,'Raw Election Data'!$C$1:$C$3144,0),MATCH('Joined Data'!Q$1,'Raw Election Data'!$A$1:$AN$1,0))</f>
        <v>-0.34137392468453287</v>
      </c>
      <c r="R138">
        <f>INDEX('Raw Election Data'!$A$1:$AN$3144,MATCH($C138&amp;" "&amp;$B138,'Raw Election Data'!$C$1:$C$3144,0),MATCH('Joined Data'!R$1,'Raw Election Data'!$A$1:$AN$1,0))</f>
        <v>0.34137392468453287</v>
      </c>
    </row>
    <row r="139" spans="1:18" ht="13.5" hidden="1" customHeight="1" x14ac:dyDescent="0.15">
      <c r="A139" t="s">
        <v>110</v>
      </c>
      <c r="B139" t="s">
        <v>745</v>
      </c>
      <c r="C139" t="str">
        <f>INDEX(FIPS!$A$1:$E$3236,MATCH($F139,FIPS!$D$1:$D$3236,0),5)</f>
        <v>Grant County</v>
      </c>
      <c r="D139" t="s">
        <v>111</v>
      </c>
      <c r="E139" s="15" t="s">
        <v>32</v>
      </c>
      <c r="F139" t="s">
        <v>826</v>
      </c>
      <c r="G139" t="s">
        <v>439</v>
      </c>
      <c r="H139" t="str">
        <f>IFERROR(VLOOKUP($G139,'Team Colors'!$A:$B,2,0),"#c9c9c9")</f>
        <v>#002244</v>
      </c>
      <c r="I139">
        <f>INDEX('Raw Election Data'!$A$1:$AN$3144,MATCH($C139&amp;" "&amp;$B139,'Raw Election Data'!$C$1:$C$3144,0),MATCH('Joined Data'!I$1,'Raw Election Data'!$A$1:$AN$1,0))</f>
        <v>18102</v>
      </c>
      <c r="J139">
        <f>INDEX('Raw Election Data'!$A$1:$AN$3144,MATCH($C139&amp;" "&amp;$B139,'Raw Election Data'!$C$1:$C$3144,0),MATCH('Joined Data'!J$1,'Raw Election Data'!$A$1:$AN$1,0))</f>
        <v>1407</v>
      </c>
      <c r="K139">
        <f>INDEX('Raw Election Data'!$A$1:$AN$3144,MATCH($C139&amp;" "&amp;$B139,'Raw Election Data'!$C$1:$C$3144,0),MATCH('Joined Data'!K$1,'Raw Election Data'!$A$1:$AN$1,0))</f>
        <v>5160</v>
      </c>
      <c r="L139">
        <f>INDEX('Raw Election Data'!$A$1:$AN$3144,MATCH($C139&amp;" "&amp;$B139,'Raw Election Data'!$C$1:$C$3144,0),MATCH('Joined Data'!L$1,'Raw Election Data'!$A$1:$AN$1,0))</f>
        <v>6855</v>
      </c>
      <c r="M139">
        <f>INDEX('Raw Election Data'!$A$1:$AN$3144,MATCH($C139&amp;" "&amp;$B139,'Raw Election Data'!$C$1:$C$3144,0),MATCH('Joined Data'!M$1,'Raw Election Data'!$A$1:$AN$1,0))</f>
        <v>0.20525164113785557</v>
      </c>
      <c r="N139">
        <f>INDEX('Raw Election Data'!$A$1:$AN$3144,MATCH($C139&amp;" "&amp;$B139,'Raw Election Data'!$C$1:$C$3144,0),MATCH('Joined Data'!N$1,'Raw Election Data'!$A$1:$AN$1,0))</f>
        <v>0.75273522975929974</v>
      </c>
      <c r="O139">
        <f>INDEX('Raw Election Data'!$A$1:$AN$3144,MATCH($C139&amp;" "&amp;$B139,'Raw Election Data'!$C$1:$C$3144,0),MATCH('Joined Data'!O$1,'Raw Election Data'!$A$1:$AN$1,0))</f>
        <v>-3753</v>
      </c>
      <c r="P139">
        <f>INDEX('Raw Election Data'!$A$1:$AN$3144,MATCH($C139&amp;" "&amp;$B139,'Raw Election Data'!$C$1:$C$3144,0),MATCH('Joined Data'!P$1,'Raw Election Data'!$A$1:$AN$1,0))</f>
        <v>3753</v>
      </c>
      <c r="Q139">
        <f>INDEX('Raw Election Data'!$A$1:$AN$3144,MATCH($C139&amp;" "&amp;$B139,'Raw Election Data'!$C$1:$C$3144,0),MATCH('Joined Data'!Q$1,'Raw Election Data'!$A$1:$AN$1,0))</f>
        <v>-0.54748358862144419</v>
      </c>
      <c r="R139">
        <f>INDEX('Raw Election Data'!$A$1:$AN$3144,MATCH($C139&amp;" "&amp;$B139,'Raw Election Data'!$C$1:$C$3144,0),MATCH('Joined Data'!R$1,'Raw Election Data'!$A$1:$AN$1,0))</f>
        <v>0.54748358862144419</v>
      </c>
    </row>
    <row r="140" spans="1:18" ht="13.5" hidden="1" customHeight="1" x14ac:dyDescent="0.15">
      <c r="A140" t="s">
        <v>110</v>
      </c>
      <c r="B140" t="s">
        <v>745</v>
      </c>
      <c r="C140" t="str">
        <f>INDEX(FIPS!$A$1:$E$3236,MATCH($F140,FIPS!$D$1:$D$3236,0),5)</f>
        <v>Greene County</v>
      </c>
      <c r="D140" t="s">
        <v>111</v>
      </c>
      <c r="E140" s="15" t="s">
        <v>33</v>
      </c>
      <c r="F140" t="s">
        <v>827</v>
      </c>
      <c r="G140" t="s">
        <v>439</v>
      </c>
      <c r="H140" t="str">
        <f>IFERROR(VLOOKUP($G140,'Team Colors'!$A:$B,2,0),"#c9c9c9")</f>
        <v>#002244</v>
      </c>
      <c r="I140">
        <f>INDEX('Raw Election Data'!$A$1:$AN$3144,MATCH($C140&amp;" "&amp;$B140,'Raw Election Data'!$C$1:$C$3144,0),MATCH('Joined Data'!I$1,'Raw Election Data'!$A$1:$AN$1,0))</f>
        <v>44196</v>
      </c>
      <c r="J140">
        <f>INDEX('Raw Election Data'!$A$1:$AN$3144,MATCH($C140&amp;" "&amp;$B140,'Raw Election Data'!$C$1:$C$3144,0),MATCH('Joined Data'!J$1,'Raw Election Data'!$A$1:$AN$1,0))</f>
        <v>3056</v>
      </c>
      <c r="K140">
        <f>INDEX('Raw Election Data'!$A$1:$AN$3144,MATCH($C140&amp;" "&amp;$B140,'Raw Election Data'!$C$1:$C$3144,0),MATCH('Joined Data'!K$1,'Raw Election Data'!$A$1:$AN$1,0))</f>
        <v>10698</v>
      </c>
      <c r="L140">
        <f>INDEX('Raw Election Data'!$A$1:$AN$3144,MATCH($C140&amp;" "&amp;$B140,'Raw Election Data'!$C$1:$C$3144,0),MATCH('Joined Data'!L$1,'Raw Election Data'!$A$1:$AN$1,0))</f>
        <v>14422</v>
      </c>
      <c r="M140">
        <f>INDEX('Raw Election Data'!$A$1:$AN$3144,MATCH($C140&amp;" "&amp;$B140,'Raw Election Data'!$C$1:$C$3144,0),MATCH('Joined Data'!M$1,'Raw Election Data'!$A$1:$AN$1,0))</f>
        <v>0.21189848842046874</v>
      </c>
      <c r="N140">
        <f>INDEX('Raw Election Data'!$A$1:$AN$3144,MATCH($C140&amp;" "&amp;$B140,'Raw Election Data'!$C$1:$C$3144,0),MATCH('Joined Data'!N$1,'Raw Election Data'!$A$1:$AN$1,0))</f>
        <v>0.74178338649285813</v>
      </c>
      <c r="O140">
        <f>INDEX('Raw Election Data'!$A$1:$AN$3144,MATCH($C140&amp;" "&amp;$B140,'Raw Election Data'!$C$1:$C$3144,0),MATCH('Joined Data'!O$1,'Raw Election Data'!$A$1:$AN$1,0))</f>
        <v>-7642</v>
      </c>
      <c r="P140">
        <f>INDEX('Raw Election Data'!$A$1:$AN$3144,MATCH($C140&amp;" "&amp;$B140,'Raw Election Data'!$C$1:$C$3144,0),MATCH('Joined Data'!P$1,'Raw Election Data'!$A$1:$AN$1,0))</f>
        <v>7642</v>
      </c>
      <c r="Q140">
        <f>INDEX('Raw Election Data'!$A$1:$AN$3144,MATCH($C140&amp;" "&amp;$B140,'Raw Election Data'!$C$1:$C$3144,0),MATCH('Joined Data'!Q$1,'Raw Election Data'!$A$1:$AN$1,0))</f>
        <v>-0.52988489807238937</v>
      </c>
      <c r="R140">
        <f>INDEX('Raw Election Data'!$A$1:$AN$3144,MATCH($C140&amp;" "&amp;$B140,'Raw Election Data'!$C$1:$C$3144,0),MATCH('Joined Data'!R$1,'Raw Election Data'!$A$1:$AN$1,0))</f>
        <v>0.52988489807238937</v>
      </c>
    </row>
    <row r="141" spans="1:18" ht="13.5" hidden="1" customHeight="1" x14ac:dyDescent="0.15">
      <c r="A141" t="s">
        <v>110</v>
      </c>
      <c r="B141" t="s">
        <v>745</v>
      </c>
      <c r="C141" t="str">
        <f>INDEX(FIPS!$A$1:$E$3236,MATCH($F141,FIPS!$D$1:$D$3236,0),5)</f>
        <v>Hempstead County</v>
      </c>
      <c r="D141" t="s">
        <v>111</v>
      </c>
      <c r="E141" s="15" t="s">
        <v>34</v>
      </c>
      <c r="F141" t="s">
        <v>831</v>
      </c>
      <c r="G141" t="s">
        <v>439</v>
      </c>
      <c r="H141" t="str">
        <f>IFERROR(VLOOKUP($G141,'Team Colors'!$A:$B,2,0),"#c9c9c9")</f>
        <v>#002244</v>
      </c>
      <c r="I141">
        <f>INDEX('Raw Election Data'!$A$1:$AN$3144,MATCH($C141&amp;" "&amp;$B141,'Raw Election Data'!$C$1:$C$3144,0),MATCH('Joined Data'!I$1,'Raw Election Data'!$A$1:$AN$1,0))</f>
        <v>22084</v>
      </c>
      <c r="J141">
        <f>INDEX('Raw Election Data'!$A$1:$AN$3144,MATCH($C141&amp;" "&amp;$B141,'Raw Election Data'!$C$1:$C$3144,0),MATCH('Joined Data'!J$1,'Raw Election Data'!$A$1:$AN$1,0))</f>
        <v>2371</v>
      </c>
      <c r="K141">
        <f>INDEX('Raw Election Data'!$A$1:$AN$3144,MATCH($C141&amp;" "&amp;$B141,'Raw Election Data'!$C$1:$C$3144,0),MATCH('Joined Data'!K$1,'Raw Election Data'!$A$1:$AN$1,0))</f>
        <v>4391</v>
      </c>
      <c r="L141">
        <f>INDEX('Raw Election Data'!$A$1:$AN$3144,MATCH($C141&amp;" "&amp;$B141,'Raw Election Data'!$C$1:$C$3144,0),MATCH('Joined Data'!L$1,'Raw Election Data'!$A$1:$AN$1,0))</f>
        <v>6984</v>
      </c>
      <c r="M141">
        <f>INDEX('Raw Election Data'!$A$1:$AN$3144,MATCH($C141&amp;" "&amp;$B141,'Raw Election Data'!$C$1:$C$3144,0),MATCH('Joined Data'!M$1,'Raw Election Data'!$A$1:$AN$1,0))</f>
        <v>0.33949026345933564</v>
      </c>
      <c r="N141">
        <f>INDEX('Raw Election Data'!$A$1:$AN$3144,MATCH($C141&amp;" "&amp;$B141,'Raw Election Data'!$C$1:$C$3144,0),MATCH('Joined Data'!N$1,'Raw Election Data'!$A$1:$AN$1,0))</f>
        <v>0.62872279495990835</v>
      </c>
      <c r="O141">
        <f>INDEX('Raw Election Data'!$A$1:$AN$3144,MATCH($C141&amp;" "&amp;$B141,'Raw Election Data'!$C$1:$C$3144,0),MATCH('Joined Data'!O$1,'Raw Election Data'!$A$1:$AN$1,0))</f>
        <v>-2020</v>
      </c>
      <c r="P141">
        <f>INDEX('Raw Election Data'!$A$1:$AN$3144,MATCH($C141&amp;" "&amp;$B141,'Raw Election Data'!$C$1:$C$3144,0),MATCH('Joined Data'!P$1,'Raw Election Data'!$A$1:$AN$1,0))</f>
        <v>2020</v>
      </c>
      <c r="Q141">
        <f>INDEX('Raw Election Data'!$A$1:$AN$3144,MATCH($C141&amp;" "&amp;$B141,'Raw Election Data'!$C$1:$C$3144,0),MATCH('Joined Data'!Q$1,'Raw Election Data'!$A$1:$AN$1,0))</f>
        <v>-0.28923253150057271</v>
      </c>
      <c r="R141">
        <f>INDEX('Raw Election Data'!$A$1:$AN$3144,MATCH($C141&amp;" "&amp;$B141,'Raw Election Data'!$C$1:$C$3144,0),MATCH('Joined Data'!R$1,'Raw Election Data'!$A$1:$AN$1,0))</f>
        <v>0.28923253150057271</v>
      </c>
    </row>
    <row r="142" spans="1:18" ht="13.5" hidden="1" customHeight="1" x14ac:dyDescent="0.15">
      <c r="A142" t="s">
        <v>110</v>
      </c>
      <c r="B142" t="s">
        <v>745</v>
      </c>
      <c r="C142" t="str">
        <f>INDEX(FIPS!$A$1:$E$3236,MATCH($F142,FIPS!$D$1:$D$3236,0),5)</f>
        <v>Hot Spring County</v>
      </c>
      <c r="D142" t="s">
        <v>111</v>
      </c>
      <c r="E142" s="15" t="s">
        <v>35</v>
      </c>
      <c r="F142" t="s">
        <v>835</v>
      </c>
      <c r="G142" t="s">
        <v>439</v>
      </c>
      <c r="H142" t="str">
        <f>IFERROR(VLOOKUP($G142,'Team Colors'!$A:$B,2,0),"#c9c9c9")</f>
        <v>#002244</v>
      </c>
      <c r="I142">
        <f>INDEX('Raw Election Data'!$A$1:$AN$3144,MATCH($C142&amp;" "&amp;$B142,'Raw Election Data'!$C$1:$C$3144,0),MATCH('Joined Data'!I$1,'Raw Election Data'!$A$1:$AN$1,0))</f>
        <v>33426</v>
      </c>
      <c r="J142">
        <f>INDEX('Raw Election Data'!$A$1:$AN$3144,MATCH($C142&amp;" "&amp;$B142,'Raw Election Data'!$C$1:$C$3144,0),MATCH('Joined Data'!J$1,'Raw Election Data'!$A$1:$AN$1,0))</f>
        <v>3137</v>
      </c>
      <c r="K142">
        <f>INDEX('Raw Election Data'!$A$1:$AN$3144,MATCH($C142&amp;" "&amp;$B142,'Raw Election Data'!$C$1:$C$3144,0),MATCH('Joined Data'!K$1,'Raw Election Data'!$A$1:$AN$1,0))</f>
        <v>8153</v>
      </c>
      <c r="L142">
        <f>INDEX('Raw Election Data'!$A$1:$AN$3144,MATCH($C142&amp;" "&amp;$B142,'Raw Election Data'!$C$1:$C$3144,0),MATCH('Joined Data'!L$1,'Raw Election Data'!$A$1:$AN$1,0))</f>
        <v>11815</v>
      </c>
      <c r="M142">
        <f>INDEX('Raw Election Data'!$A$1:$AN$3144,MATCH($C142&amp;" "&amp;$B142,'Raw Election Data'!$C$1:$C$3144,0),MATCH('Joined Data'!M$1,'Raw Election Data'!$A$1:$AN$1,0))</f>
        <v>0.26550994498518832</v>
      </c>
      <c r="N142">
        <f>INDEX('Raw Election Data'!$A$1:$AN$3144,MATCH($C142&amp;" "&amp;$B142,'Raw Election Data'!$C$1:$C$3144,0),MATCH('Joined Data'!N$1,'Raw Election Data'!$A$1:$AN$1,0))</f>
        <v>0.69005501481168008</v>
      </c>
      <c r="O142">
        <f>INDEX('Raw Election Data'!$A$1:$AN$3144,MATCH($C142&amp;" "&amp;$B142,'Raw Election Data'!$C$1:$C$3144,0),MATCH('Joined Data'!O$1,'Raw Election Data'!$A$1:$AN$1,0))</f>
        <v>-5016</v>
      </c>
      <c r="P142">
        <f>INDEX('Raw Election Data'!$A$1:$AN$3144,MATCH($C142&amp;" "&amp;$B142,'Raw Election Data'!$C$1:$C$3144,0),MATCH('Joined Data'!P$1,'Raw Election Data'!$A$1:$AN$1,0))</f>
        <v>5016</v>
      </c>
      <c r="Q142">
        <f>INDEX('Raw Election Data'!$A$1:$AN$3144,MATCH($C142&amp;" "&amp;$B142,'Raw Election Data'!$C$1:$C$3144,0),MATCH('Joined Data'!Q$1,'Raw Election Data'!$A$1:$AN$1,0))</f>
        <v>-0.42454506982649176</v>
      </c>
      <c r="R142">
        <f>INDEX('Raw Election Data'!$A$1:$AN$3144,MATCH($C142&amp;" "&amp;$B142,'Raw Election Data'!$C$1:$C$3144,0),MATCH('Joined Data'!R$1,'Raw Election Data'!$A$1:$AN$1,0))</f>
        <v>0.42454506982649176</v>
      </c>
    </row>
    <row r="143" spans="1:18" ht="13.5" hidden="1" customHeight="1" x14ac:dyDescent="0.15">
      <c r="A143" t="s">
        <v>110</v>
      </c>
      <c r="B143" t="s">
        <v>745</v>
      </c>
      <c r="C143" t="str">
        <f>INDEX(FIPS!$A$1:$E$3236,MATCH($F143,FIPS!$D$1:$D$3236,0),5)</f>
        <v>Howard County</v>
      </c>
      <c r="D143" t="s">
        <v>111</v>
      </c>
      <c r="E143" s="15" t="s">
        <v>36</v>
      </c>
      <c r="F143" t="s">
        <v>839</v>
      </c>
      <c r="G143" t="s">
        <v>439</v>
      </c>
      <c r="H143" t="str">
        <f>IFERROR(VLOOKUP($G143,'Team Colors'!$A:$B,2,0),"#c9c9c9")</f>
        <v>#002244</v>
      </c>
      <c r="I143">
        <f>INDEX('Raw Election Data'!$A$1:$AN$3144,MATCH($C143&amp;" "&amp;$B143,'Raw Election Data'!$C$1:$C$3144,0),MATCH('Joined Data'!I$1,'Raw Election Data'!$A$1:$AN$1,0))</f>
        <v>13300</v>
      </c>
      <c r="J143">
        <f>INDEX('Raw Election Data'!$A$1:$AN$3144,MATCH($C143&amp;" "&amp;$B143,'Raw Election Data'!$C$1:$C$3144,0),MATCH('Joined Data'!J$1,'Raw Election Data'!$A$1:$AN$1,0))</f>
        <v>1350</v>
      </c>
      <c r="K143">
        <f>INDEX('Raw Election Data'!$A$1:$AN$3144,MATCH($C143&amp;" "&amp;$B143,'Raw Election Data'!$C$1:$C$3144,0),MATCH('Joined Data'!K$1,'Raw Election Data'!$A$1:$AN$1,0))</f>
        <v>3155</v>
      </c>
      <c r="L143">
        <f>INDEX('Raw Election Data'!$A$1:$AN$3144,MATCH($C143&amp;" "&amp;$B143,'Raw Election Data'!$C$1:$C$3144,0),MATCH('Joined Data'!L$1,'Raw Election Data'!$A$1:$AN$1,0))</f>
        <v>4634</v>
      </c>
      <c r="M143">
        <f>INDEX('Raw Election Data'!$A$1:$AN$3144,MATCH($C143&amp;" "&amp;$B143,'Raw Election Data'!$C$1:$C$3144,0),MATCH('Joined Data'!M$1,'Raw Election Data'!$A$1:$AN$1,0))</f>
        <v>0.29132498921018557</v>
      </c>
      <c r="N143">
        <f>INDEX('Raw Election Data'!$A$1:$AN$3144,MATCH($C143&amp;" "&amp;$B143,'Raw Election Data'!$C$1:$C$3144,0),MATCH('Joined Data'!N$1,'Raw Election Data'!$A$1:$AN$1,0))</f>
        <v>0.68083728959861889</v>
      </c>
      <c r="O143">
        <f>INDEX('Raw Election Data'!$A$1:$AN$3144,MATCH($C143&amp;" "&amp;$B143,'Raw Election Data'!$C$1:$C$3144,0),MATCH('Joined Data'!O$1,'Raw Election Data'!$A$1:$AN$1,0))</f>
        <v>-1805</v>
      </c>
      <c r="P143">
        <f>INDEX('Raw Election Data'!$A$1:$AN$3144,MATCH($C143&amp;" "&amp;$B143,'Raw Election Data'!$C$1:$C$3144,0),MATCH('Joined Data'!P$1,'Raw Election Data'!$A$1:$AN$1,0))</f>
        <v>1805</v>
      </c>
      <c r="Q143">
        <f>INDEX('Raw Election Data'!$A$1:$AN$3144,MATCH($C143&amp;" "&amp;$B143,'Raw Election Data'!$C$1:$C$3144,0),MATCH('Joined Data'!Q$1,'Raw Election Data'!$A$1:$AN$1,0))</f>
        <v>-0.38951230038843332</v>
      </c>
      <c r="R143">
        <f>INDEX('Raw Election Data'!$A$1:$AN$3144,MATCH($C143&amp;" "&amp;$B143,'Raw Election Data'!$C$1:$C$3144,0),MATCH('Joined Data'!R$1,'Raw Election Data'!$A$1:$AN$1,0))</f>
        <v>0.38951230038843332</v>
      </c>
    </row>
    <row r="144" spans="1:18" ht="13.5" hidden="1" customHeight="1" x14ac:dyDescent="0.15">
      <c r="A144" t="s">
        <v>110</v>
      </c>
      <c r="B144" t="s">
        <v>745</v>
      </c>
      <c r="C144" t="str">
        <f>INDEX(FIPS!$A$1:$E$3236,MATCH($F144,FIPS!$D$1:$D$3236,0),5)</f>
        <v>Independence County</v>
      </c>
      <c r="D144" t="s">
        <v>111</v>
      </c>
      <c r="E144" s="15" t="s">
        <v>37</v>
      </c>
      <c r="F144" t="s">
        <v>841</v>
      </c>
      <c r="G144" t="s">
        <v>439</v>
      </c>
      <c r="H144" t="str">
        <f>IFERROR(VLOOKUP($G144,'Team Colors'!$A:$B,2,0),"#c9c9c9")</f>
        <v>#002244</v>
      </c>
      <c r="I144">
        <f>INDEX('Raw Election Data'!$A$1:$AN$3144,MATCH($C144&amp;" "&amp;$B144,'Raw Election Data'!$C$1:$C$3144,0),MATCH('Joined Data'!I$1,'Raw Election Data'!$A$1:$AN$1,0))</f>
        <v>37052</v>
      </c>
      <c r="J144">
        <f>INDEX('Raw Election Data'!$A$1:$AN$3144,MATCH($C144&amp;" "&amp;$B144,'Raw Election Data'!$C$1:$C$3144,0),MATCH('Joined Data'!J$1,'Raw Election Data'!$A$1:$AN$1,0))</f>
        <v>2878</v>
      </c>
      <c r="K144">
        <f>INDEX('Raw Election Data'!$A$1:$AN$3144,MATCH($C144&amp;" "&amp;$B144,'Raw Election Data'!$C$1:$C$3144,0),MATCH('Joined Data'!K$1,'Raw Election Data'!$A$1:$AN$1,0))</f>
        <v>9925</v>
      </c>
      <c r="L144">
        <f>INDEX('Raw Election Data'!$A$1:$AN$3144,MATCH($C144&amp;" "&amp;$B144,'Raw Election Data'!$C$1:$C$3144,0),MATCH('Joined Data'!L$1,'Raw Election Data'!$A$1:$AN$1,0))</f>
        <v>13443</v>
      </c>
      <c r="M144">
        <f>INDEX('Raw Election Data'!$A$1:$AN$3144,MATCH($C144&amp;" "&amp;$B144,'Raw Election Data'!$C$1:$C$3144,0),MATCH('Joined Data'!M$1,'Raw Election Data'!$A$1:$AN$1,0))</f>
        <v>0.21408911701257161</v>
      </c>
      <c r="N144">
        <f>INDEX('Raw Election Data'!$A$1:$AN$3144,MATCH($C144&amp;" "&amp;$B144,'Raw Election Data'!$C$1:$C$3144,0),MATCH('Joined Data'!N$1,'Raw Election Data'!$A$1:$AN$1,0))</f>
        <v>0.73830246224801011</v>
      </c>
      <c r="O144">
        <f>INDEX('Raw Election Data'!$A$1:$AN$3144,MATCH($C144&amp;" "&amp;$B144,'Raw Election Data'!$C$1:$C$3144,0),MATCH('Joined Data'!O$1,'Raw Election Data'!$A$1:$AN$1,0))</f>
        <v>-7047</v>
      </c>
      <c r="P144">
        <f>INDEX('Raw Election Data'!$A$1:$AN$3144,MATCH($C144&amp;" "&amp;$B144,'Raw Election Data'!$C$1:$C$3144,0),MATCH('Joined Data'!P$1,'Raw Election Data'!$A$1:$AN$1,0))</f>
        <v>7047</v>
      </c>
      <c r="Q144">
        <f>INDEX('Raw Election Data'!$A$1:$AN$3144,MATCH($C144&amp;" "&amp;$B144,'Raw Election Data'!$C$1:$C$3144,0),MATCH('Joined Data'!Q$1,'Raw Election Data'!$A$1:$AN$1,0))</f>
        <v>-0.5242133452354385</v>
      </c>
      <c r="R144">
        <f>INDEX('Raw Election Data'!$A$1:$AN$3144,MATCH($C144&amp;" "&amp;$B144,'Raw Election Data'!$C$1:$C$3144,0),MATCH('Joined Data'!R$1,'Raw Election Data'!$A$1:$AN$1,0))</f>
        <v>0.5242133452354385</v>
      </c>
    </row>
    <row r="145" spans="1:18" ht="13.5" hidden="1" customHeight="1" x14ac:dyDescent="0.15">
      <c r="A145" t="s">
        <v>110</v>
      </c>
      <c r="B145" t="s">
        <v>745</v>
      </c>
      <c r="C145" t="str">
        <f>INDEX(FIPS!$A$1:$E$3236,MATCH($F145,FIPS!$D$1:$D$3236,0),5)</f>
        <v>Izard County</v>
      </c>
      <c r="D145" t="s">
        <v>111</v>
      </c>
      <c r="E145" s="15" t="s">
        <v>38</v>
      </c>
      <c r="F145" t="s">
        <v>845</v>
      </c>
      <c r="G145" t="s">
        <v>439</v>
      </c>
      <c r="H145" t="str">
        <f>IFERROR(VLOOKUP($G145,'Team Colors'!$A:$B,2,0),"#c9c9c9")</f>
        <v>#002244</v>
      </c>
      <c r="I145">
        <f>INDEX('Raw Election Data'!$A$1:$AN$3144,MATCH($C145&amp;" "&amp;$B145,'Raw Election Data'!$C$1:$C$3144,0),MATCH('Joined Data'!I$1,'Raw Election Data'!$A$1:$AN$1,0))</f>
        <v>13445</v>
      </c>
      <c r="J145">
        <f>INDEX('Raw Election Data'!$A$1:$AN$3144,MATCH($C145&amp;" "&amp;$B145,'Raw Election Data'!$C$1:$C$3144,0),MATCH('Joined Data'!J$1,'Raw Election Data'!$A$1:$AN$1,0))</f>
        <v>1111</v>
      </c>
      <c r="K145">
        <f>INDEX('Raw Election Data'!$A$1:$AN$3144,MATCH($C145&amp;" "&amp;$B145,'Raw Election Data'!$C$1:$C$3144,0),MATCH('Joined Data'!K$1,'Raw Election Data'!$A$1:$AN$1,0))</f>
        <v>4042</v>
      </c>
      <c r="L145">
        <f>INDEX('Raw Election Data'!$A$1:$AN$3144,MATCH($C145&amp;" "&amp;$B145,'Raw Election Data'!$C$1:$C$3144,0),MATCH('Joined Data'!L$1,'Raw Election Data'!$A$1:$AN$1,0))</f>
        <v>5396</v>
      </c>
      <c r="M145">
        <f>INDEX('Raw Election Data'!$A$1:$AN$3144,MATCH($C145&amp;" "&amp;$B145,'Raw Election Data'!$C$1:$C$3144,0),MATCH('Joined Data'!M$1,'Raw Election Data'!$A$1:$AN$1,0))</f>
        <v>0.20589325426241661</v>
      </c>
      <c r="N145">
        <f>INDEX('Raw Election Data'!$A$1:$AN$3144,MATCH($C145&amp;" "&amp;$B145,'Raw Election Data'!$C$1:$C$3144,0),MATCH('Joined Data'!N$1,'Raw Election Data'!$A$1:$AN$1,0))</f>
        <v>0.74907338769458853</v>
      </c>
      <c r="O145">
        <f>INDEX('Raw Election Data'!$A$1:$AN$3144,MATCH($C145&amp;" "&amp;$B145,'Raw Election Data'!$C$1:$C$3144,0),MATCH('Joined Data'!O$1,'Raw Election Data'!$A$1:$AN$1,0))</f>
        <v>-2931</v>
      </c>
      <c r="P145">
        <f>INDEX('Raw Election Data'!$A$1:$AN$3144,MATCH($C145&amp;" "&amp;$B145,'Raw Election Data'!$C$1:$C$3144,0),MATCH('Joined Data'!P$1,'Raw Election Data'!$A$1:$AN$1,0))</f>
        <v>2931</v>
      </c>
      <c r="Q145">
        <f>INDEX('Raw Election Data'!$A$1:$AN$3144,MATCH($C145&amp;" "&amp;$B145,'Raw Election Data'!$C$1:$C$3144,0),MATCH('Joined Data'!Q$1,'Raw Election Data'!$A$1:$AN$1,0))</f>
        <v>-0.54318013343217197</v>
      </c>
      <c r="R145">
        <f>INDEX('Raw Election Data'!$A$1:$AN$3144,MATCH($C145&amp;" "&amp;$B145,'Raw Election Data'!$C$1:$C$3144,0),MATCH('Joined Data'!R$1,'Raw Election Data'!$A$1:$AN$1,0))</f>
        <v>0.54318013343217197</v>
      </c>
    </row>
    <row r="146" spans="1:18" ht="13.5" hidden="1" customHeight="1" x14ac:dyDescent="0.15">
      <c r="A146" t="s">
        <v>110</v>
      </c>
      <c r="B146" t="s">
        <v>745</v>
      </c>
      <c r="C146" t="str">
        <f>INDEX(FIPS!$A$1:$E$3236,MATCH($F146,FIPS!$D$1:$D$3236,0),5)</f>
        <v>Jackson County</v>
      </c>
      <c r="D146" t="s">
        <v>111</v>
      </c>
      <c r="E146" s="15" t="s">
        <v>39</v>
      </c>
      <c r="F146" t="s">
        <v>846</v>
      </c>
      <c r="G146" t="s">
        <v>439</v>
      </c>
      <c r="H146" t="str">
        <f>IFERROR(VLOOKUP($G146,'Team Colors'!$A:$B,2,0),"#c9c9c9")</f>
        <v>#002244</v>
      </c>
      <c r="I146">
        <f>INDEX('Raw Election Data'!$A$1:$AN$3144,MATCH($C146&amp;" "&amp;$B146,'Raw Election Data'!$C$1:$C$3144,0),MATCH('Joined Data'!I$1,'Raw Election Data'!$A$1:$AN$1,0))</f>
        <v>17338</v>
      </c>
      <c r="J146">
        <f>INDEX('Raw Election Data'!$A$1:$AN$3144,MATCH($C146&amp;" "&amp;$B146,'Raw Election Data'!$C$1:$C$3144,0),MATCH('Joined Data'!J$1,'Raw Election Data'!$A$1:$AN$1,0))</f>
        <v>1583</v>
      </c>
      <c r="K146">
        <f>INDEX('Raw Election Data'!$A$1:$AN$3144,MATCH($C146&amp;" "&amp;$B146,'Raw Election Data'!$C$1:$C$3144,0),MATCH('Joined Data'!K$1,'Raw Election Data'!$A$1:$AN$1,0))</f>
        <v>3262</v>
      </c>
      <c r="L146">
        <f>INDEX('Raw Election Data'!$A$1:$AN$3144,MATCH($C146&amp;" "&amp;$B146,'Raw Election Data'!$C$1:$C$3144,0),MATCH('Joined Data'!L$1,'Raw Election Data'!$A$1:$AN$1,0))</f>
        <v>5093</v>
      </c>
      <c r="M146">
        <f>INDEX('Raw Election Data'!$A$1:$AN$3144,MATCH($C146&amp;" "&amp;$B146,'Raw Election Data'!$C$1:$C$3144,0),MATCH('Joined Data'!M$1,'Raw Election Data'!$A$1:$AN$1,0))</f>
        <v>0.31081877086196741</v>
      </c>
      <c r="N146">
        <f>INDEX('Raw Election Data'!$A$1:$AN$3144,MATCH($C146&amp;" "&amp;$B146,'Raw Election Data'!$C$1:$C$3144,0),MATCH('Joined Data'!N$1,'Raw Election Data'!$A$1:$AN$1,0))</f>
        <v>0.64048694286275276</v>
      </c>
      <c r="O146">
        <f>INDEX('Raw Election Data'!$A$1:$AN$3144,MATCH($C146&amp;" "&amp;$B146,'Raw Election Data'!$C$1:$C$3144,0),MATCH('Joined Data'!O$1,'Raw Election Data'!$A$1:$AN$1,0))</f>
        <v>-1679</v>
      </c>
      <c r="P146">
        <f>INDEX('Raw Election Data'!$A$1:$AN$3144,MATCH($C146&amp;" "&amp;$B146,'Raw Election Data'!$C$1:$C$3144,0),MATCH('Joined Data'!P$1,'Raw Election Data'!$A$1:$AN$1,0))</f>
        <v>1679</v>
      </c>
      <c r="Q146">
        <f>INDEX('Raw Election Data'!$A$1:$AN$3144,MATCH($C146&amp;" "&amp;$B146,'Raw Election Data'!$C$1:$C$3144,0),MATCH('Joined Data'!Q$1,'Raw Election Data'!$A$1:$AN$1,0))</f>
        <v>-0.32966817200078535</v>
      </c>
      <c r="R146">
        <f>INDEX('Raw Election Data'!$A$1:$AN$3144,MATCH($C146&amp;" "&amp;$B146,'Raw Election Data'!$C$1:$C$3144,0),MATCH('Joined Data'!R$1,'Raw Election Data'!$A$1:$AN$1,0))</f>
        <v>0.32966817200078535</v>
      </c>
    </row>
    <row r="147" spans="1:18" ht="13.5" hidden="1" customHeight="1" x14ac:dyDescent="0.15">
      <c r="A147" t="s">
        <v>110</v>
      </c>
      <c r="B147" t="s">
        <v>745</v>
      </c>
      <c r="C147" t="str">
        <f>INDEX(FIPS!$A$1:$E$3236,MATCH($F147,FIPS!$D$1:$D$3236,0),5)</f>
        <v>Jefferson County</v>
      </c>
      <c r="D147" t="s">
        <v>111</v>
      </c>
      <c r="E147" s="15" t="s">
        <v>40</v>
      </c>
      <c r="F147" t="s">
        <v>847</v>
      </c>
      <c r="G147" t="s">
        <v>439</v>
      </c>
      <c r="H147" t="str">
        <f>IFERROR(VLOOKUP($G147,'Team Colors'!$A:$B,2,0),"#c9c9c9")</f>
        <v>#002244</v>
      </c>
      <c r="I147">
        <f>INDEX('Raw Election Data'!$A$1:$AN$3144,MATCH($C147&amp;" "&amp;$B147,'Raw Election Data'!$C$1:$C$3144,0),MATCH('Joined Data'!I$1,'Raw Election Data'!$A$1:$AN$1,0))</f>
        <v>71565</v>
      </c>
      <c r="J147">
        <f>INDEX('Raw Election Data'!$A$1:$AN$3144,MATCH($C147&amp;" "&amp;$B147,'Raw Election Data'!$C$1:$C$3144,0),MATCH('Joined Data'!J$1,'Raw Election Data'!$A$1:$AN$1,0))</f>
        <v>15721</v>
      </c>
      <c r="K147">
        <f>INDEX('Raw Election Data'!$A$1:$AN$3144,MATCH($C147&amp;" "&amp;$B147,'Raw Election Data'!$C$1:$C$3144,0),MATCH('Joined Data'!K$1,'Raw Election Data'!$A$1:$AN$1,0))</f>
        <v>9231</v>
      </c>
      <c r="L147">
        <f>INDEX('Raw Election Data'!$A$1:$AN$3144,MATCH($C147&amp;" "&amp;$B147,'Raw Election Data'!$C$1:$C$3144,0),MATCH('Joined Data'!L$1,'Raw Election Data'!$A$1:$AN$1,0))</f>
        <v>25683</v>
      </c>
      <c r="M147">
        <f>INDEX('Raw Election Data'!$A$1:$AN$3144,MATCH($C147&amp;" "&amp;$B147,'Raw Election Data'!$C$1:$C$3144,0),MATCH('Joined Data'!M$1,'Raw Election Data'!$A$1:$AN$1,0))</f>
        <v>0.61211696452906594</v>
      </c>
      <c r="N147">
        <f>INDEX('Raw Election Data'!$A$1:$AN$3144,MATCH($C147&amp;" "&amp;$B147,'Raw Election Data'!$C$1:$C$3144,0),MATCH('Joined Data'!N$1,'Raw Election Data'!$A$1:$AN$1,0))</f>
        <v>0.35942062843125805</v>
      </c>
      <c r="O147">
        <f>INDEX('Raw Election Data'!$A$1:$AN$3144,MATCH($C147&amp;" "&amp;$B147,'Raw Election Data'!$C$1:$C$3144,0),MATCH('Joined Data'!O$1,'Raw Election Data'!$A$1:$AN$1,0))</f>
        <v>6490</v>
      </c>
      <c r="P147">
        <f>INDEX('Raw Election Data'!$A$1:$AN$3144,MATCH($C147&amp;" "&amp;$B147,'Raw Election Data'!$C$1:$C$3144,0),MATCH('Joined Data'!P$1,'Raw Election Data'!$A$1:$AN$1,0))</f>
        <v>-6490</v>
      </c>
      <c r="Q147">
        <f>INDEX('Raw Election Data'!$A$1:$AN$3144,MATCH($C147&amp;" "&amp;$B147,'Raw Election Data'!$C$1:$C$3144,0),MATCH('Joined Data'!Q$1,'Raw Election Data'!$A$1:$AN$1,0))</f>
        <v>0.25269633609780789</v>
      </c>
      <c r="R147">
        <f>INDEX('Raw Election Data'!$A$1:$AN$3144,MATCH($C147&amp;" "&amp;$B147,'Raw Election Data'!$C$1:$C$3144,0),MATCH('Joined Data'!R$1,'Raw Election Data'!$A$1:$AN$1,0))</f>
        <v>-0.25269633609780789</v>
      </c>
    </row>
    <row r="148" spans="1:18" ht="13.5" hidden="1" customHeight="1" x14ac:dyDescent="0.15">
      <c r="A148" t="s">
        <v>110</v>
      </c>
      <c r="B148" t="s">
        <v>745</v>
      </c>
      <c r="C148" t="str">
        <f>INDEX(FIPS!$A$1:$E$3236,MATCH($F148,FIPS!$D$1:$D$3236,0),5)</f>
        <v>Johnson County</v>
      </c>
      <c r="D148" t="s">
        <v>111</v>
      </c>
      <c r="E148" s="15" t="s">
        <v>41</v>
      </c>
      <c r="F148" t="s">
        <v>849</v>
      </c>
      <c r="G148" t="s">
        <v>439</v>
      </c>
      <c r="H148" t="str">
        <f>IFERROR(VLOOKUP($G148,'Team Colors'!$A:$B,2,0),"#c9c9c9")</f>
        <v>#002244</v>
      </c>
      <c r="I148">
        <f>INDEX('Raw Election Data'!$A$1:$AN$3144,MATCH($C148&amp;" "&amp;$B148,'Raw Election Data'!$C$1:$C$3144,0),MATCH('Joined Data'!I$1,'Raw Election Data'!$A$1:$AN$1,0))</f>
        <v>26141</v>
      </c>
      <c r="J148">
        <f>INDEX('Raw Election Data'!$A$1:$AN$3144,MATCH($C148&amp;" "&amp;$B148,'Raw Election Data'!$C$1:$C$3144,0),MATCH('Joined Data'!J$1,'Raw Election Data'!$A$1:$AN$1,0))</f>
        <v>2421</v>
      </c>
      <c r="K148">
        <f>INDEX('Raw Election Data'!$A$1:$AN$3144,MATCH($C148&amp;" "&amp;$B148,'Raw Election Data'!$C$1:$C$3144,0),MATCH('Joined Data'!K$1,'Raw Election Data'!$A$1:$AN$1,0))</f>
        <v>6072</v>
      </c>
      <c r="L148">
        <f>INDEX('Raw Election Data'!$A$1:$AN$3144,MATCH($C148&amp;" "&amp;$B148,'Raw Election Data'!$C$1:$C$3144,0),MATCH('Joined Data'!L$1,'Raw Election Data'!$A$1:$AN$1,0))</f>
        <v>8997</v>
      </c>
      <c r="M148">
        <f>INDEX('Raw Election Data'!$A$1:$AN$3144,MATCH($C148&amp;" "&amp;$B148,'Raw Election Data'!$C$1:$C$3144,0),MATCH('Joined Data'!M$1,'Raw Election Data'!$A$1:$AN$1,0))</f>
        <v>0.26908969656552184</v>
      </c>
      <c r="N148">
        <f>INDEX('Raw Election Data'!$A$1:$AN$3144,MATCH($C148&amp;" "&amp;$B148,'Raw Election Data'!$C$1:$C$3144,0),MATCH('Joined Data'!N$1,'Raw Election Data'!$A$1:$AN$1,0))</f>
        <v>0.67489163054351453</v>
      </c>
      <c r="O148">
        <f>INDEX('Raw Election Data'!$A$1:$AN$3144,MATCH($C148&amp;" "&amp;$B148,'Raw Election Data'!$C$1:$C$3144,0),MATCH('Joined Data'!O$1,'Raw Election Data'!$A$1:$AN$1,0))</f>
        <v>-3651</v>
      </c>
      <c r="P148">
        <f>INDEX('Raw Election Data'!$A$1:$AN$3144,MATCH($C148&amp;" "&amp;$B148,'Raw Election Data'!$C$1:$C$3144,0),MATCH('Joined Data'!P$1,'Raw Election Data'!$A$1:$AN$1,0))</f>
        <v>3651</v>
      </c>
      <c r="Q148">
        <f>INDEX('Raw Election Data'!$A$1:$AN$3144,MATCH($C148&amp;" "&amp;$B148,'Raw Election Data'!$C$1:$C$3144,0),MATCH('Joined Data'!Q$1,'Raw Election Data'!$A$1:$AN$1,0))</f>
        <v>-0.40580193397799269</v>
      </c>
      <c r="R148">
        <f>INDEX('Raw Election Data'!$A$1:$AN$3144,MATCH($C148&amp;" "&amp;$B148,'Raw Election Data'!$C$1:$C$3144,0),MATCH('Joined Data'!R$1,'Raw Election Data'!$A$1:$AN$1,0))</f>
        <v>0.40580193397799269</v>
      </c>
    </row>
    <row r="149" spans="1:18" ht="13.5" hidden="1" customHeight="1" x14ac:dyDescent="0.15">
      <c r="A149" t="s">
        <v>110</v>
      </c>
      <c r="B149" t="s">
        <v>745</v>
      </c>
      <c r="C149" t="str">
        <f>INDEX(FIPS!$A$1:$E$3236,MATCH($F149,FIPS!$D$1:$D$3236,0),5)</f>
        <v>Lafayette County</v>
      </c>
      <c r="D149" t="s">
        <v>111</v>
      </c>
      <c r="E149" s="15" t="s">
        <v>42</v>
      </c>
      <c r="F149" t="s">
        <v>851</v>
      </c>
      <c r="G149" t="s">
        <v>439</v>
      </c>
      <c r="H149" t="str">
        <f>IFERROR(VLOOKUP($G149,'Team Colors'!$A:$B,2,0),"#c9c9c9")</f>
        <v>#002244</v>
      </c>
      <c r="I149">
        <f>INDEX('Raw Election Data'!$A$1:$AN$3144,MATCH($C149&amp;" "&amp;$B149,'Raw Election Data'!$C$1:$C$3144,0),MATCH('Joined Data'!I$1,'Raw Election Data'!$A$1:$AN$1,0))</f>
        <v>6996</v>
      </c>
      <c r="J149">
        <f>INDEX('Raw Election Data'!$A$1:$AN$3144,MATCH($C149&amp;" "&amp;$B149,'Raw Election Data'!$C$1:$C$3144,0),MATCH('Joined Data'!J$1,'Raw Election Data'!$A$1:$AN$1,0))</f>
        <v>1028</v>
      </c>
      <c r="K149">
        <f>INDEX('Raw Election Data'!$A$1:$AN$3144,MATCH($C149&amp;" "&amp;$B149,'Raw Election Data'!$C$1:$C$3144,0),MATCH('Joined Data'!K$1,'Raw Election Data'!$A$1:$AN$1,0))</f>
        <v>1750</v>
      </c>
      <c r="L149">
        <f>INDEX('Raw Election Data'!$A$1:$AN$3144,MATCH($C149&amp;" "&amp;$B149,'Raw Election Data'!$C$1:$C$3144,0),MATCH('Joined Data'!L$1,'Raw Election Data'!$A$1:$AN$1,0))</f>
        <v>2835</v>
      </c>
      <c r="M149">
        <f>INDEX('Raw Election Data'!$A$1:$AN$3144,MATCH($C149&amp;" "&amp;$B149,'Raw Election Data'!$C$1:$C$3144,0),MATCH('Joined Data'!M$1,'Raw Election Data'!$A$1:$AN$1,0))</f>
        <v>0.36261022927689596</v>
      </c>
      <c r="N149">
        <f>INDEX('Raw Election Data'!$A$1:$AN$3144,MATCH($C149&amp;" "&amp;$B149,'Raw Election Data'!$C$1:$C$3144,0),MATCH('Joined Data'!N$1,'Raw Election Data'!$A$1:$AN$1,0))</f>
        <v>0.61728395061728392</v>
      </c>
      <c r="O149">
        <f>INDEX('Raw Election Data'!$A$1:$AN$3144,MATCH($C149&amp;" "&amp;$B149,'Raw Election Data'!$C$1:$C$3144,0),MATCH('Joined Data'!O$1,'Raw Election Data'!$A$1:$AN$1,0))</f>
        <v>-722</v>
      </c>
      <c r="P149">
        <f>INDEX('Raw Election Data'!$A$1:$AN$3144,MATCH($C149&amp;" "&amp;$B149,'Raw Election Data'!$C$1:$C$3144,0),MATCH('Joined Data'!P$1,'Raw Election Data'!$A$1:$AN$1,0))</f>
        <v>722</v>
      </c>
      <c r="Q149">
        <f>INDEX('Raw Election Data'!$A$1:$AN$3144,MATCH($C149&amp;" "&amp;$B149,'Raw Election Data'!$C$1:$C$3144,0),MATCH('Joined Data'!Q$1,'Raw Election Data'!$A$1:$AN$1,0))</f>
        <v>-0.25467372134038796</v>
      </c>
      <c r="R149">
        <f>INDEX('Raw Election Data'!$A$1:$AN$3144,MATCH($C149&amp;" "&amp;$B149,'Raw Election Data'!$C$1:$C$3144,0),MATCH('Joined Data'!R$1,'Raw Election Data'!$A$1:$AN$1,0))</f>
        <v>0.25467372134038796</v>
      </c>
    </row>
    <row r="150" spans="1:18" ht="13.5" hidden="1" customHeight="1" x14ac:dyDescent="0.15">
      <c r="A150" t="s">
        <v>110</v>
      </c>
      <c r="B150" t="s">
        <v>745</v>
      </c>
      <c r="C150" t="str">
        <f>INDEX(FIPS!$A$1:$E$3236,MATCH($F150,FIPS!$D$1:$D$3236,0),5)</f>
        <v>Lawrence County</v>
      </c>
      <c r="D150" t="s">
        <v>111</v>
      </c>
      <c r="E150" s="15" t="s">
        <v>43</v>
      </c>
      <c r="F150" t="s">
        <v>852</v>
      </c>
      <c r="G150" t="s">
        <v>439</v>
      </c>
      <c r="H150" t="str">
        <f>IFERROR(VLOOKUP($G150,'Team Colors'!$A:$B,2,0),"#c9c9c9")</f>
        <v>#002244</v>
      </c>
      <c r="I150">
        <f>INDEX('Raw Election Data'!$A$1:$AN$3144,MATCH($C150&amp;" "&amp;$B150,'Raw Election Data'!$C$1:$C$3144,0),MATCH('Joined Data'!I$1,'Raw Election Data'!$A$1:$AN$1,0))</f>
        <v>16779</v>
      </c>
      <c r="J150">
        <f>INDEX('Raw Election Data'!$A$1:$AN$3144,MATCH($C150&amp;" "&amp;$B150,'Raw Election Data'!$C$1:$C$3144,0),MATCH('Joined Data'!J$1,'Raw Election Data'!$A$1:$AN$1,0))</f>
        <v>1263</v>
      </c>
      <c r="K150">
        <f>INDEX('Raw Election Data'!$A$1:$AN$3144,MATCH($C150&amp;" "&amp;$B150,'Raw Election Data'!$C$1:$C$3144,0),MATCH('Joined Data'!K$1,'Raw Election Data'!$A$1:$AN$1,0))</f>
        <v>4064</v>
      </c>
      <c r="L150">
        <f>INDEX('Raw Election Data'!$A$1:$AN$3144,MATCH($C150&amp;" "&amp;$B150,'Raw Election Data'!$C$1:$C$3144,0),MATCH('Joined Data'!L$1,'Raw Election Data'!$A$1:$AN$1,0))</f>
        <v>5629</v>
      </c>
      <c r="M150">
        <f>INDEX('Raw Election Data'!$A$1:$AN$3144,MATCH($C150&amp;" "&amp;$B150,'Raw Election Data'!$C$1:$C$3144,0),MATCH('Joined Data'!M$1,'Raw Election Data'!$A$1:$AN$1,0))</f>
        <v>0.22437377864629596</v>
      </c>
      <c r="N150">
        <f>INDEX('Raw Election Data'!$A$1:$AN$3144,MATCH($C150&amp;" "&amp;$B150,'Raw Election Data'!$C$1:$C$3144,0),MATCH('Joined Data'!N$1,'Raw Election Data'!$A$1:$AN$1,0))</f>
        <v>0.72197548410019541</v>
      </c>
      <c r="O150">
        <f>INDEX('Raw Election Data'!$A$1:$AN$3144,MATCH($C150&amp;" "&amp;$B150,'Raw Election Data'!$C$1:$C$3144,0),MATCH('Joined Data'!O$1,'Raw Election Data'!$A$1:$AN$1,0))</f>
        <v>-2801</v>
      </c>
      <c r="P150">
        <f>INDEX('Raw Election Data'!$A$1:$AN$3144,MATCH($C150&amp;" "&amp;$B150,'Raw Election Data'!$C$1:$C$3144,0),MATCH('Joined Data'!P$1,'Raw Election Data'!$A$1:$AN$1,0))</f>
        <v>2801</v>
      </c>
      <c r="Q150">
        <f>INDEX('Raw Election Data'!$A$1:$AN$3144,MATCH($C150&amp;" "&amp;$B150,'Raw Election Data'!$C$1:$C$3144,0),MATCH('Joined Data'!Q$1,'Raw Election Data'!$A$1:$AN$1,0))</f>
        <v>-0.49760170545389948</v>
      </c>
      <c r="R150">
        <f>INDEX('Raw Election Data'!$A$1:$AN$3144,MATCH($C150&amp;" "&amp;$B150,'Raw Election Data'!$C$1:$C$3144,0),MATCH('Joined Data'!R$1,'Raw Election Data'!$A$1:$AN$1,0))</f>
        <v>0.49760170545389948</v>
      </c>
    </row>
    <row r="151" spans="1:18" ht="13.5" hidden="1" customHeight="1" x14ac:dyDescent="0.15">
      <c r="A151" t="s">
        <v>110</v>
      </c>
      <c r="B151" t="s">
        <v>745</v>
      </c>
      <c r="C151" t="str">
        <f>INDEX(FIPS!$A$1:$E$3236,MATCH($F151,FIPS!$D$1:$D$3236,0),5)</f>
        <v>Lee County</v>
      </c>
      <c r="D151" t="s">
        <v>111</v>
      </c>
      <c r="E151" s="15" t="s">
        <v>44</v>
      </c>
      <c r="F151" t="s">
        <v>853</v>
      </c>
      <c r="G151" t="s">
        <v>439</v>
      </c>
      <c r="H151" t="str">
        <f>IFERROR(VLOOKUP($G151,'Team Colors'!$A:$B,2,0),"#c9c9c9")</f>
        <v>#002244</v>
      </c>
      <c r="I151">
        <f>INDEX('Raw Election Data'!$A$1:$AN$3144,MATCH($C151&amp;" "&amp;$B151,'Raw Election Data'!$C$1:$C$3144,0),MATCH('Joined Data'!I$1,'Raw Election Data'!$A$1:$AN$1,0))</f>
        <v>9650</v>
      </c>
      <c r="J151">
        <f>INDEX('Raw Election Data'!$A$1:$AN$3144,MATCH($C151&amp;" "&amp;$B151,'Raw Election Data'!$C$1:$C$3144,0),MATCH('Joined Data'!J$1,'Raw Election Data'!$A$1:$AN$1,0))</f>
        <v>1735</v>
      </c>
      <c r="K151">
        <f>INDEX('Raw Election Data'!$A$1:$AN$3144,MATCH($C151&amp;" "&amp;$B151,'Raw Election Data'!$C$1:$C$3144,0),MATCH('Joined Data'!K$1,'Raw Election Data'!$A$1:$AN$1,0))</f>
        <v>1229</v>
      </c>
      <c r="L151">
        <f>INDEX('Raw Election Data'!$A$1:$AN$3144,MATCH($C151&amp;" "&amp;$B151,'Raw Election Data'!$C$1:$C$3144,0),MATCH('Joined Data'!L$1,'Raw Election Data'!$A$1:$AN$1,0))</f>
        <v>3004</v>
      </c>
      <c r="M151">
        <f>INDEX('Raw Election Data'!$A$1:$AN$3144,MATCH($C151&amp;" "&amp;$B151,'Raw Election Data'!$C$1:$C$3144,0),MATCH('Joined Data'!M$1,'Raw Election Data'!$A$1:$AN$1,0))</f>
        <v>0.5775632490013316</v>
      </c>
      <c r="N151">
        <f>INDEX('Raw Election Data'!$A$1:$AN$3144,MATCH($C151&amp;" "&amp;$B151,'Raw Election Data'!$C$1:$C$3144,0),MATCH('Joined Data'!N$1,'Raw Election Data'!$A$1:$AN$1,0))</f>
        <v>0.40912117177097201</v>
      </c>
      <c r="O151">
        <f>INDEX('Raw Election Data'!$A$1:$AN$3144,MATCH($C151&amp;" "&amp;$B151,'Raw Election Data'!$C$1:$C$3144,0),MATCH('Joined Data'!O$1,'Raw Election Data'!$A$1:$AN$1,0))</f>
        <v>506</v>
      </c>
      <c r="P151">
        <f>INDEX('Raw Election Data'!$A$1:$AN$3144,MATCH($C151&amp;" "&amp;$B151,'Raw Election Data'!$C$1:$C$3144,0),MATCH('Joined Data'!P$1,'Raw Election Data'!$A$1:$AN$1,0))</f>
        <v>-506</v>
      </c>
      <c r="Q151">
        <f>INDEX('Raw Election Data'!$A$1:$AN$3144,MATCH($C151&amp;" "&amp;$B151,'Raw Election Data'!$C$1:$C$3144,0),MATCH('Joined Data'!Q$1,'Raw Election Data'!$A$1:$AN$1,0))</f>
        <v>0.16844207723035959</v>
      </c>
      <c r="R151">
        <f>INDEX('Raw Election Data'!$A$1:$AN$3144,MATCH($C151&amp;" "&amp;$B151,'Raw Election Data'!$C$1:$C$3144,0),MATCH('Joined Data'!R$1,'Raw Election Data'!$A$1:$AN$1,0))</f>
        <v>-0.16844207723035959</v>
      </c>
    </row>
    <row r="152" spans="1:18" ht="13.5" hidden="1" customHeight="1" x14ac:dyDescent="0.15">
      <c r="A152" t="s">
        <v>110</v>
      </c>
      <c r="B152" t="s">
        <v>745</v>
      </c>
      <c r="C152" t="str">
        <f>INDEX(FIPS!$A$1:$E$3236,MATCH($F152,FIPS!$D$1:$D$3236,0),5)</f>
        <v>Lincoln County</v>
      </c>
      <c r="D152" t="s">
        <v>111</v>
      </c>
      <c r="E152" s="15" t="s">
        <v>45</v>
      </c>
      <c r="F152" t="s">
        <v>855</v>
      </c>
      <c r="G152" t="s">
        <v>439</v>
      </c>
      <c r="H152" t="str">
        <f>IFERROR(VLOOKUP($G152,'Team Colors'!$A:$B,2,0),"#c9c9c9")</f>
        <v>#002244</v>
      </c>
      <c r="I152">
        <f>INDEX('Raw Election Data'!$A$1:$AN$3144,MATCH($C152&amp;" "&amp;$B152,'Raw Election Data'!$C$1:$C$3144,0),MATCH('Joined Data'!I$1,'Raw Election Data'!$A$1:$AN$1,0))</f>
        <v>13820</v>
      </c>
      <c r="J152">
        <f>INDEX('Raw Election Data'!$A$1:$AN$3144,MATCH($C152&amp;" "&amp;$B152,'Raw Election Data'!$C$1:$C$3144,0),MATCH('Joined Data'!J$1,'Raw Election Data'!$A$1:$AN$1,0))</f>
        <v>1252</v>
      </c>
      <c r="K152">
        <f>INDEX('Raw Election Data'!$A$1:$AN$3144,MATCH($C152&amp;" "&amp;$B152,'Raw Election Data'!$C$1:$C$3144,0),MATCH('Joined Data'!K$1,'Raw Election Data'!$A$1:$AN$1,0))</f>
        <v>2455</v>
      </c>
      <c r="L152">
        <f>INDEX('Raw Election Data'!$A$1:$AN$3144,MATCH($C152&amp;" "&amp;$B152,'Raw Election Data'!$C$1:$C$3144,0),MATCH('Joined Data'!L$1,'Raw Election Data'!$A$1:$AN$1,0))</f>
        <v>3814</v>
      </c>
      <c r="M152">
        <f>INDEX('Raw Election Data'!$A$1:$AN$3144,MATCH($C152&amp;" "&amp;$B152,'Raw Election Data'!$C$1:$C$3144,0),MATCH('Joined Data'!M$1,'Raw Election Data'!$A$1:$AN$1,0))</f>
        <v>0.32826428945988462</v>
      </c>
      <c r="N152">
        <f>INDEX('Raw Election Data'!$A$1:$AN$3144,MATCH($C152&amp;" "&amp;$B152,'Raw Election Data'!$C$1:$C$3144,0),MATCH('Joined Data'!N$1,'Raw Election Data'!$A$1:$AN$1,0))</f>
        <v>0.64368117461982166</v>
      </c>
      <c r="O152">
        <f>INDEX('Raw Election Data'!$A$1:$AN$3144,MATCH($C152&amp;" "&amp;$B152,'Raw Election Data'!$C$1:$C$3144,0),MATCH('Joined Data'!O$1,'Raw Election Data'!$A$1:$AN$1,0))</f>
        <v>-1203</v>
      </c>
      <c r="P152">
        <f>INDEX('Raw Election Data'!$A$1:$AN$3144,MATCH($C152&amp;" "&amp;$B152,'Raw Election Data'!$C$1:$C$3144,0),MATCH('Joined Data'!P$1,'Raw Election Data'!$A$1:$AN$1,0))</f>
        <v>1203</v>
      </c>
      <c r="Q152">
        <f>INDEX('Raw Election Data'!$A$1:$AN$3144,MATCH($C152&amp;" "&amp;$B152,'Raw Election Data'!$C$1:$C$3144,0),MATCH('Joined Data'!Q$1,'Raw Election Data'!$A$1:$AN$1,0))</f>
        <v>-0.31541688515993704</v>
      </c>
      <c r="R152">
        <f>INDEX('Raw Election Data'!$A$1:$AN$3144,MATCH($C152&amp;" "&amp;$B152,'Raw Election Data'!$C$1:$C$3144,0),MATCH('Joined Data'!R$1,'Raw Election Data'!$A$1:$AN$1,0))</f>
        <v>0.31541688515993704</v>
      </c>
    </row>
    <row r="153" spans="1:18" ht="13.5" hidden="1" customHeight="1" x14ac:dyDescent="0.15">
      <c r="A153" t="s">
        <v>110</v>
      </c>
      <c r="B153" t="s">
        <v>745</v>
      </c>
      <c r="C153" t="str">
        <f>INDEX(FIPS!$A$1:$E$3236,MATCH($F153,FIPS!$D$1:$D$3236,0),5)</f>
        <v>Little River County</v>
      </c>
      <c r="D153" t="s">
        <v>111</v>
      </c>
      <c r="E153" s="15" t="s">
        <v>46</v>
      </c>
      <c r="F153" t="s">
        <v>857</v>
      </c>
      <c r="G153" t="s">
        <v>439</v>
      </c>
      <c r="H153" t="str">
        <f>IFERROR(VLOOKUP($G153,'Team Colors'!$A:$B,2,0),"#c9c9c9")</f>
        <v>#002244</v>
      </c>
      <c r="I153">
        <f>INDEX('Raw Election Data'!$A$1:$AN$3144,MATCH($C153&amp;" "&amp;$B153,'Raw Election Data'!$C$1:$C$3144,0),MATCH('Joined Data'!I$1,'Raw Election Data'!$A$1:$AN$1,0))</f>
        <v>12472</v>
      </c>
      <c r="J153">
        <f>INDEX('Raw Election Data'!$A$1:$AN$3144,MATCH($C153&amp;" "&amp;$B153,'Raw Election Data'!$C$1:$C$3144,0),MATCH('Joined Data'!J$1,'Raw Election Data'!$A$1:$AN$1,0))</f>
        <v>1397</v>
      </c>
      <c r="K153">
        <f>INDEX('Raw Election Data'!$A$1:$AN$3144,MATCH($C153&amp;" "&amp;$B153,'Raw Election Data'!$C$1:$C$3144,0),MATCH('Joined Data'!K$1,'Raw Election Data'!$A$1:$AN$1,0))</f>
        <v>3604</v>
      </c>
      <c r="L153">
        <f>INDEX('Raw Election Data'!$A$1:$AN$3144,MATCH($C153&amp;" "&amp;$B153,'Raw Election Data'!$C$1:$C$3144,0),MATCH('Joined Data'!L$1,'Raw Election Data'!$A$1:$AN$1,0))</f>
        <v>5192</v>
      </c>
      <c r="M153">
        <f>INDEX('Raw Election Data'!$A$1:$AN$3144,MATCH($C153&amp;" "&amp;$B153,'Raw Election Data'!$C$1:$C$3144,0),MATCH('Joined Data'!M$1,'Raw Election Data'!$A$1:$AN$1,0))</f>
        <v>0.2690677966101695</v>
      </c>
      <c r="N153">
        <f>INDEX('Raw Election Data'!$A$1:$AN$3144,MATCH($C153&amp;" "&amp;$B153,'Raw Election Data'!$C$1:$C$3144,0),MATCH('Joined Data'!N$1,'Raw Election Data'!$A$1:$AN$1,0))</f>
        <v>0.69414483821263484</v>
      </c>
      <c r="O153">
        <f>INDEX('Raw Election Data'!$A$1:$AN$3144,MATCH($C153&amp;" "&amp;$B153,'Raw Election Data'!$C$1:$C$3144,0),MATCH('Joined Data'!O$1,'Raw Election Data'!$A$1:$AN$1,0))</f>
        <v>-2207</v>
      </c>
      <c r="P153">
        <f>INDEX('Raw Election Data'!$A$1:$AN$3144,MATCH($C153&amp;" "&amp;$B153,'Raw Election Data'!$C$1:$C$3144,0),MATCH('Joined Data'!P$1,'Raw Election Data'!$A$1:$AN$1,0))</f>
        <v>2207</v>
      </c>
      <c r="Q153">
        <f>INDEX('Raw Election Data'!$A$1:$AN$3144,MATCH($C153&amp;" "&amp;$B153,'Raw Election Data'!$C$1:$C$3144,0),MATCH('Joined Data'!Q$1,'Raw Election Data'!$A$1:$AN$1,0))</f>
        <v>-0.42507704160246534</v>
      </c>
      <c r="R153">
        <f>INDEX('Raw Election Data'!$A$1:$AN$3144,MATCH($C153&amp;" "&amp;$B153,'Raw Election Data'!$C$1:$C$3144,0),MATCH('Joined Data'!R$1,'Raw Election Data'!$A$1:$AN$1,0))</f>
        <v>0.42507704160246534</v>
      </c>
    </row>
    <row r="154" spans="1:18" ht="13.5" hidden="1" customHeight="1" x14ac:dyDescent="0.15">
      <c r="A154" t="s">
        <v>110</v>
      </c>
      <c r="B154" t="s">
        <v>745</v>
      </c>
      <c r="C154" t="str">
        <f>INDEX(FIPS!$A$1:$E$3236,MATCH($F154,FIPS!$D$1:$D$3236,0),5)</f>
        <v>Logan County</v>
      </c>
      <c r="D154" t="s">
        <v>111</v>
      </c>
      <c r="E154" s="15" t="s">
        <v>47</v>
      </c>
      <c r="F154" t="s">
        <v>861</v>
      </c>
      <c r="G154" t="s">
        <v>439</v>
      </c>
      <c r="H154" t="str">
        <f>IFERROR(VLOOKUP($G154,'Team Colors'!$A:$B,2,0),"#c9c9c9")</f>
        <v>#002244</v>
      </c>
      <c r="I154">
        <f>INDEX('Raw Election Data'!$A$1:$AN$3144,MATCH($C154&amp;" "&amp;$B154,'Raw Election Data'!$C$1:$C$3144,0),MATCH('Joined Data'!I$1,'Raw Election Data'!$A$1:$AN$1,0))</f>
        <v>21714</v>
      </c>
      <c r="J154">
        <f>INDEX('Raw Election Data'!$A$1:$AN$3144,MATCH($C154&amp;" "&amp;$B154,'Raw Election Data'!$C$1:$C$3144,0),MATCH('Joined Data'!J$1,'Raw Election Data'!$A$1:$AN$1,0))</f>
        <v>1712</v>
      </c>
      <c r="K154">
        <f>INDEX('Raw Election Data'!$A$1:$AN$3144,MATCH($C154&amp;" "&amp;$B154,'Raw Election Data'!$C$1:$C$3144,0),MATCH('Joined Data'!K$1,'Raw Election Data'!$A$1:$AN$1,0))</f>
        <v>5737</v>
      </c>
      <c r="L154">
        <f>INDEX('Raw Election Data'!$A$1:$AN$3144,MATCH($C154&amp;" "&amp;$B154,'Raw Election Data'!$C$1:$C$3144,0),MATCH('Joined Data'!L$1,'Raw Election Data'!$A$1:$AN$1,0))</f>
        <v>7839</v>
      </c>
      <c r="M154">
        <f>INDEX('Raw Election Data'!$A$1:$AN$3144,MATCH($C154&amp;" "&amp;$B154,'Raw Election Data'!$C$1:$C$3144,0),MATCH('Joined Data'!M$1,'Raw Election Data'!$A$1:$AN$1,0))</f>
        <v>0.21839520346983032</v>
      </c>
      <c r="N154">
        <f>INDEX('Raw Election Data'!$A$1:$AN$3144,MATCH($C154&amp;" "&amp;$B154,'Raw Election Data'!$C$1:$C$3144,0),MATCH('Joined Data'!N$1,'Raw Election Data'!$A$1:$AN$1,0))</f>
        <v>0.73185355274907515</v>
      </c>
      <c r="O154">
        <f>INDEX('Raw Election Data'!$A$1:$AN$3144,MATCH($C154&amp;" "&amp;$B154,'Raw Election Data'!$C$1:$C$3144,0),MATCH('Joined Data'!O$1,'Raw Election Data'!$A$1:$AN$1,0))</f>
        <v>-4025</v>
      </c>
      <c r="P154">
        <f>INDEX('Raw Election Data'!$A$1:$AN$3144,MATCH($C154&amp;" "&amp;$B154,'Raw Election Data'!$C$1:$C$3144,0),MATCH('Joined Data'!P$1,'Raw Election Data'!$A$1:$AN$1,0))</f>
        <v>4025</v>
      </c>
      <c r="Q154">
        <f>INDEX('Raw Election Data'!$A$1:$AN$3144,MATCH($C154&amp;" "&amp;$B154,'Raw Election Data'!$C$1:$C$3144,0),MATCH('Joined Data'!Q$1,'Raw Election Data'!$A$1:$AN$1,0))</f>
        <v>-0.51345834927924483</v>
      </c>
      <c r="R154">
        <f>INDEX('Raw Election Data'!$A$1:$AN$3144,MATCH($C154&amp;" "&amp;$B154,'Raw Election Data'!$C$1:$C$3144,0),MATCH('Joined Data'!R$1,'Raw Election Data'!$A$1:$AN$1,0))</f>
        <v>0.51345834927924483</v>
      </c>
    </row>
    <row r="155" spans="1:18" ht="13.5" hidden="1" customHeight="1" x14ac:dyDescent="0.15">
      <c r="A155" t="s">
        <v>110</v>
      </c>
      <c r="B155" t="s">
        <v>745</v>
      </c>
      <c r="C155" t="str">
        <f>INDEX(FIPS!$A$1:$E$3236,MATCH($F155,FIPS!$D$1:$D$3236,0),5)</f>
        <v>Lonoke County</v>
      </c>
      <c r="D155" t="s">
        <v>111</v>
      </c>
      <c r="E155" s="15" t="s">
        <v>48</v>
      </c>
      <c r="F155" t="s">
        <v>863</v>
      </c>
      <c r="G155" t="s">
        <v>439</v>
      </c>
      <c r="H155" t="str">
        <f>IFERROR(VLOOKUP($G155,'Team Colors'!$A:$B,2,0),"#c9c9c9")</f>
        <v>#002244</v>
      </c>
      <c r="I155">
        <f>INDEX('Raw Election Data'!$A$1:$AN$3144,MATCH($C155&amp;" "&amp;$B155,'Raw Election Data'!$C$1:$C$3144,0),MATCH('Joined Data'!I$1,'Raw Election Data'!$A$1:$AN$1,0))</f>
        <v>71645</v>
      </c>
      <c r="J155">
        <f>INDEX('Raw Election Data'!$A$1:$AN$3144,MATCH($C155&amp;" "&amp;$B155,'Raw Election Data'!$C$1:$C$3144,0),MATCH('Joined Data'!J$1,'Raw Election Data'!$A$1:$AN$1,0))</f>
        <v>5638</v>
      </c>
      <c r="K155">
        <f>INDEX('Raw Election Data'!$A$1:$AN$3144,MATCH($C155&amp;" "&amp;$B155,'Raw Election Data'!$C$1:$C$3144,0),MATCH('Joined Data'!K$1,'Raw Election Data'!$A$1:$AN$1,0))</f>
        <v>19902</v>
      </c>
      <c r="L155">
        <f>INDEX('Raw Election Data'!$A$1:$AN$3144,MATCH($C155&amp;" "&amp;$B155,'Raw Election Data'!$C$1:$C$3144,0),MATCH('Joined Data'!L$1,'Raw Election Data'!$A$1:$AN$1,0))</f>
        <v>26766</v>
      </c>
      <c r="M155">
        <f>INDEX('Raw Election Data'!$A$1:$AN$3144,MATCH($C155&amp;" "&amp;$B155,'Raw Election Data'!$C$1:$C$3144,0),MATCH('Joined Data'!M$1,'Raw Election Data'!$A$1:$AN$1,0))</f>
        <v>0.21064036464170963</v>
      </c>
      <c r="N155">
        <f>INDEX('Raw Election Data'!$A$1:$AN$3144,MATCH($C155&amp;" "&amp;$B155,'Raw Election Data'!$C$1:$C$3144,0),MATCH('Joined Data'!N$1,'Raw Election Data'!$A$1:$AN$1,0))</f>
        <v>0.74355525666890832</v>
      </c>
      <c r="O155">
        <f>INDEX('Raw Election Data'!$A$1:$AN$3144,MATCH($C155&amp;" "&amp;$B155,'Raw Election Data'!$C$1:$C$3144,0),MATCH('Joined Data'!O$1,'Raw Election Data'!$A$1:$AN$1,0))</f>
        <v>-14264</v>
      </c>
      <c r="P155">
        <f>INDEX('Raw Election Data'!$A$1:$AN$3144,MATCH($C155&amp;" "&amp;$B155,'Raw Election Data'!$C$1:$C$3144,0),MATCH('Joined Data'!P$1,'Raw Election Data'!$A$1:$AN$1,0))</f>
        <v>14264</v>
      </c>
      <c r="Q155">
        <f>INDEX('Raw Election Data'!$A$1:$AN$3144,MATCH($C155&amp;" "&amp;$B155,'Raw Election Data'!$C$1:$C$3144,0),MATCH('Joined Data'!Q$1,'Raw Election Data'!$A$1:$AN$1,0))</f>
        <v>-0.53291489202719866</v>
      </c>
      <c r="R155">
        <f>INDEX('Raw Election Data'!$A$1:$AN$3144,MATCH($C155&amp;" "&amp;$B155,'Raw Election Data'!$C$1:$C$3144,0),MATCH('Joined Data'!R$1,'Raw Election Data'!$A$1:$AN$1,0))</f>
        <v>0.53291489202719866</v>
      </c>
    </row>
    <row r="156" spans="1:18" ht="13.5" hidden="1" customHeight="1" x14ac:dyDescent="0.15">
      <c r="A156" t="s">
        <v>110</v>
      </c>
      <c r="B156" t="s">
        <v>745</v>
      </c>
      <c r="C156" t="str">
        <f>INDEX(FIPS!$A$1:$E$3236,MATCH($F156,FIPS!$D$1:$D$3236,0),5)</f>
        <v>Madison County</v>
      </c>
      <c r="D156" t="s">
        <v>111</v>
      </c>
      <c r="E156" s="15" t="s">
        <v>49</v>
      </c>
      <c r="F156" t="s">
        <v>864</v>
      </c>
      <c r="G156" t="s">
        <v>439</v>
      </c>
      <c r="H156" t="str">
        <f>IFERROR(VLOOKUP($G156,'Team Colors'!$A:$B,2,0),"#c9c9c9")</f>
        <v>#002244</v>
      </c>
      <c r="I156">
        <f>INDEX('Raw Election Data'!$A$1:$AN$3144,MATCH($C156&amp;" "&amp;$B156,'Raw Election Data'!$C$1:$C$3144,0),MATCH('Joined Data'!I$1,'Raw Election Data'!$A$1:$AN$1,0))</f>
        <v>15767</v>
      </c>
      <c r="J156">
        <f>INDEX('Raw Election Data'!$A$1:$AN$3144,MATCH($C156&amp;" "&amp;$B156,'Raw Election Data'!$C$1:$C$3144,0),MATCH('Joined Data'!J$1,'Raw Election Data'!$A$1:$AN$1,0))</f>
        <v>1587</v>
      </c>
      <c r="K156">
        <f>INDEX('Raw Election Data'!$A$1:$AN$3144,MATCH($C156&amp;" "&amp;$B156,'Raw Election Data'!$C$1:$C$3144,0),MATCH('Joined Data'!K$1,'Raw Election Data'!$A$1:$AN$1,0))</f>
        <v>4917</v>
      </c>
      <c r="L156">
        <f>INDEX('Raw Election Data'!$A$1:$AN$3144,MATCH($C156&amp;" "&amp;$B156,'Raw Election Data'!$C$1:$C$3144,0),MATCH('Joined Data'!L$1,'Raw Election Data'!$A$1:$AN$1,0))</f>
        <v>6782</v>
      </c>
      <c r="M156">
        <f>INDEX('Raw Election Data'!$A$1:$AN$3144,MATCH($C156&amp;" "&amp;$B156,'Raw Election Data'!$C$1:$C$3144,0),MATCH('Joined Data'!M$1,'Raw Election Data'!$A$1:$AN$1,0))</f>
        <v>0.2340017693895606</v>
      </c>
      <c r="N156">
        <f>INDEX('Raw Election Data'!$A$1:$AN$3144,MATCH($C156&amp;" "&amp;$B156,'Raw Election Data'!$C$1:$C$3144,0),MATCH('Joined Data'!N$1,'Raw Election Data'!$A$1:$AN$1,0))</f>
        <v>0.72500737245650249</v>
      </c>
      <c r="O156">
        <f>INDEX('Raw Election Data'!$A$1:$AN$3144,MATCH($C156&amp;" "&amp;$B156,'Raw Election Data'!$C$1:$C$3144,0),MATCH('Joined Data'!O$1,'Raw Election Data'!$A$1:$AN$1,0))</f>
        <v>-3330</v>
      </c>
      <c r="P156">
        <f>INDEX('Raw Election Data'!$A$1:$AN$3144,MATCH($C156&amp;" "&amp;$B156,'Raw Election Data'!$C$1:$C$3144,0),MATCH('Joined Data'!P$1,'Raw Election Data'!$A$1:$AN$1,0))</f>
        <v>3330</v>
      </c>
      <c r="Q156">
        <f>INDEX('Raw Election Data'!$A$1:$AN$3144,MATCH($C156&amp;" "&amp;$B156,'Raw Election Data'!$C$1:$C$3144,0),MATCH('Joined Data'!Q$1,'Raw Election Data'!$A$1:$AN$1,0))</f>
        <v>-0.49100560306694185</v>
      </c>
      <c r="R156">
        <f>INDEX('Raw Election Data'!$A$1:$AN$3144,MATCH($C156&amp;" "&amp;$B156,'Raw Election Data'!$C$1:$C$3144,0),MATCH('Joined Data'!R$1,'Raw Election Data'!$A$1:$AN$1,0))</f>
        <v>0.49100560306694185</v>
      </c>
    </row>
    <row r="157" spans="1:18" ht="13.5" hidden="1" customHeight="1" x14ac:dyDescent="0.15">
      <c r="A157" t="s">
        <v>110</v>
      </c>
      <c r="B157" t="s">
        <v>745</v>
      </c>
      <c r="C157" t="str">
        <f>INDEX(FIPS!$A$1:$E$3236,MATCH($F157,FIPS!$D$1:$D$3236,0),5)</f>
        <v>Marion County</v>
      </c>
      <c r="D157" t="s">
        <v>111</v>
      </c>
      <c r="E157" s="15" t="s">
        <v>50</v>
      </c>
      <c r="F157" t="s">
        <v>865</v>
      </c>
      <c r="G157" t="s">
        <v>439</v>
      </c>
      <c r="H157" t="str">
        <f>IFERROR(VLOOKUP($G157,'Team Colors'!$A:$B,2,0),"#c9c9c9")</f>
        <v>#002244</v>
      </c>
      <c r="I157">
        <f>INDEX('Raw Election Data'!$A$1:$AN$3144,MATCH($C157&amp;" "&amp;$B157,'Raw Election Data'!$C$1:$C$3144,0),MATCH('Joined Data'!I$1,'Raw Election Data'!$A$1:$AN$1,0))</f>
        <v>16185</v>
      </c>
      <c r="J157">
        <f>INDEX('Raw Election Data'!$A$1:$AN$3144,MATCH($C157&amp;" "&amp;$B157,'Raw Election Data'!$C$1:$C$3144,0),MATCH('Joined Data'!J$1,'Raw Election Data'!$A$1:$AN$1,0))</f>
        <v>1377</v>
      </c>
      <c r="K157">
        <f>INDEX('Raw Election Data'!$A$1:$AN$3144,MATCH($C157&amp;" "&amp;$B157,'Raw Election Data'!$C$1:$C$3144,0),MATCH('Joined Data'!K$1,'Raw Election Data'!$A$1:$AN$1,0))</f>
        <v>5077</v>
      </c>
      <c r="L157">
        <f>INDEX('Raw Election Data'!$A$1:$AN$3144,MATCH($C157&amp;" "&amp;$B157,'Raw Election Data'!$C$1:$C$3144,0),MATCH('Joined Data'!L$1,'Raw Election Data'!$A$1:$AN$1,0))</f>
        <v>6718</v>
      </c>
      <c r="M157">
        <f>INDEX('Raw Election Data'!$A$1:$AN$3144,MATCH($C157&amp;" "&amp;$B157,'Raw Election Data'!$C$1:$C$3144,0),MATCH('Joined Data'!M$1,'Raw Election Data'!$A$1:$AN$1,0))</f>
        <v>0.20497171777314677</v>
      </c>
      <c r="N157">
        <f>INDEX('Raw Election Data'!$A$1:$AN$3144,MATCH($C157&amp;" "&amp;$B157,'Raw Election Data'!$C$1:$C$3144,0),MATCH('Joined Data'!N$1,'Raw Election Data'!$A$1:$AN$1,0))</f>
        <v>0.75573087228341773</v>
      </c>
      <c r="O157">
        <f>INDEX('Raw Election Data'!$A$1:$AN$3144,MATCH($C157&amp;" "&amp;$B157,'Raw Election Data'!$C$1:$C$3144,0),MATCH('Joined Data'!O$1,'Raw Election Data'!$A$1:$AN$1,0))</f>
        <v>-3700</v>
      </c>
      <c r="P157">
        <f>INDEX('Raw Election Data'!$A$1:$AN$3144,MATCH($C157&amp;" "&amp;$B157,'Raw Election Data'!$C$1:$C$3144,0),MATCH('Joined Data'!P$1,'Raw Election Data'!$A$1:$AN$1,0))</f>
        <v>3700</v>
      </c>
      <c r="Q157">
        <f>INDEX('Raw Election Data'!$A$1:$AN$3144,MATCH($C157&amp;" "&amp;$B157,'Raw Election Data'!$C$1:$C$3144,0),MATCH('Joined Data'!Q$1,'Raw Election Data'!$A$1:$AN$1,0))</f>
        <v>-0.55075915451027102</v>
      </c>
      <c r="R157">
        <f>INDEX('Raw Election Data'!$A$1:$AN$3144,MATCH($C157&amp;" "&amp;$B157,'Raw Election Data'!$C$1:$C$3144,0),MATCH('Joined Data'!R$1,'Raw Election Data'!$A$1:$AN$1,0))</f>
        <v>0.55075915451027102</v>
      </c>
    </row>
    <row r="158" spans="1:18" ht="13.5" hidden="1" customHeight="1" x14ac:dyDescent="0.15">
      <c r="A158" t="s">
        <v>110</v>
      </c>
      <c r="B158" t="s">
        <v>745</v>
      </c>
      <c r="C158" t="str">
        <f>INDEX(FIPS!$A$1:$E$3236,MATCH($F158,FIPS!$D$1:$D$3236,0),5)</f>
        <v>Miller County</v>
      </c>
      <c r="D158" t="s">
        <v>111</v>
      </c>
      <c r="E158" s="15" t="s">
        <v>51</v>
      </c>
      <c r="F158" t="s">
        <v>867</v>
      </c>
      <c r="G158" t="s">
        <v>439</v>
      </c>
      <c r="H158" t="str">
        <f>IFERROR(VLOOKUP($G158,'Team Colors'!$A:$B,2,0),"#c9c9c9")</f>
        <v>#002244</v>
      </c>
      <c r="I158">
        <f>INDEX('Raw Election Data'!$A$1:$AN$3144,MATCH($C158&amp;" "&amp;$B158,'Raw Election Data'!$C$1:$C$3144,0),MATCH('Joined Data'!I$1,'Raw Election Data'!$A$1:$AN$1,0))</f>
        <v>43908</v>
      </c>
      <c r="J158">
        <f>INDEX('Raw Election Data'!$A$1:$AN$3144,MATCH($C158&amp;" "&amp;$B158,'Raw Election Data'!$C$1:$C$3144,0),MATCH('Joined Data'!J$1,'Raw Election Data'!$A$1:$AN$1,0))</f>
        <v>4273</v>
      </c>
      <c r="K158">
        <f>INDEX('Raw Election Data'!$A$1:$AN$3144,MATCH($C158&amp;" "&amp;$B158,'Raw Election Data'!$C$1:$C$3144,0),MATCH('Joined Data'!K$1,'Raw Election Data'!$A$1:$AN$1,0))</f>
        <v>11293</v>
      </c>
      <c r="L158">
        <f>INDEX('Raw Election Data'!$A$1:$AN$3144,MATCH($C158&amp;" "&amp;$B158,'Raw Election Data'!$C$1:$C$3144,0),MATCH('Joined Data'!L$1,'Raw Election Data'!$A$1:$AN$1,0))</f>
        <v>16015</v>
      </c>
      <c r="M158">
        <f>INDEX('Raw Election Data'!$A$1:$AN$3144,MATCH($C158&amp;" "&amp;$B158,'Raw Election Data'!$C$1:$C$3144,0),MATCH('Joined Data'!M$1,'Raw Election Data'!$A$1:$AN$1,0))</f>
        <v>0.26681236340930375</v>
      </c>
      <c r="N158">
        <f>INDEX('Raw Election Data'!$A$1:$AN$3144,MATCH($C158&amp;" "&amp;$B158,'Raw Election Data'!$C$1:$C$3144,0),MATCH('Joined Data'!N$1,'Raw Election Data'!$A$1:$AN$1,0))</f>
        <v>0.70515142054324076</v>
      </c>
      <c r="O158">
        <f>INDEX('Raw Election Data'!$A$1:$AN$3144,MATCH($C158&amp;" "&amp;$B158,'Raw Election Data'!$C$1:$C$3144,0),MATCH('Joined Data'!O$1,'Raw Election Data'!$A$1:$AN$1,0))</f>
        <v>-7020</v>
      </c>
      <c r="P158">
        <f>INDEX('Raw Election Data'!$A$1:$AN$3144,MATCH($C158&amp;" "&amp;$B158,'Raw Election Data'!$C$1:$C$3144,0),MATCH('Joined Data'!P$1,'Raw Election Data'!$A$1:$AN$1,0))</f>
        <v>7020</v>
      </c>
      <c r="Q158">
        <f>INDEX('Raw Election Data'!$A$1:$AN$3144,MATCH($C158&amp;" "&amp;$B158,'Raw Election Data'!$C$1:$C$3144,0),MATCH('Joined Data'!Q$1,'Raw Election Data'!$A$1:$AN$1,0))</f>
        <v>-0.438339057133937</v>
      </c>
      <c r="R158">
        <f>INDEX('Raw Election Data'!$A$1:$AN$3144,MATCH($C158&amp;" "&amp;$B158,'Raw Election Data'!$C$1:$C$3144,0),MATCH('Joined Data'!R$1,'Raw Election Data'!$A$1:$AN$1,0))</f>
        <v>0.438339057133937</v>
      </c>
    </row>
    <row r="159" spans="1:18" ht="13.5" hidden="1" customHeight="1" x14ac:dyDescent="0.15">
      <c r="A159" t="s">
        <v>110</v>
      </c>
      <c r="B159" t="s">
        <v>745</v>
      </c>
      <c r="C159" t="str">
        <f>INDEX(FIPS!$A$1:$E$3236,MATCH($F159,FIPS!$D$1:$D$3236,0),5)</f>
        <v>Mississippi County</v>
      </c>
      <c r="D159" t="s">
        <v>111</v>
      </c>
      <c r="E159" s="15" t="s">
        <v>52</v>
      </c>
      <c r="F159" t="s">
        <v>869</v>
      </c>
      <c r="G159" t="s">
        <v>439</v>
      </c>
      <c r="H159" t="str">
        <f>IFERROR(VLOOKUP($G159,'Team Colors'!$A:$B,2,0),"#c9c9c9")</f>
        <v>#002244</v>
      </c>
      <c r="I159">
        <f>INDEX('Raw Election Data'!$A$1:$AN$3144,MATCH($C159&amp;" "&amp;$B159,'Raw Election Data'!$C$1:$C$3144,0),MATCH('Joined Data'!I$1,'Raw Election Data'!$A$1:$AN$1,0))</f>
        <v>43738</v>
      </c>
      <c r="J159">
        <f>INDEX('Raw Election Data'!$A$1:$AN$3144,MATCH($C159&amp;" "&amp;$B159,'Raw Election Data'!$C$1:$C$3144,0),MATCH('Joined Data'!J$1,'Raw Election Data'!$A$1:$AN$1,0))</f>
        <v>5621</v>
      </c>
      <c r="K159">
        <f>INDEX('Raw Election Data'!$A$1:$AN$3144,MATCH($C159&amp;" "&amp;$B159,'Raw Election Data'!$C$1:$C$3144,0),MATCH('Joined Data'!K$1,'Raw Election Data'!$A$1:$AN$1,0))</f>
        <v>6988</v>
      </c>
      <c r="L159">
        <f>INDEX('Raw Election Data'!$A$1:$AN$3144,MATCH($C159&amp;" "&amp;$B159,'Raw Election Data'!$C$1:$C$3144,0),MATCH('Joined Data'!L$1,'Raw Election Data'!$A$1:$AN$1,0))</f>
        <v>12995</v>
      </c>
      <c r="M159">
        <f>INDEX('Raw Election Data'!$A$1:$AN$3144,MATCH($C159&amp;" "&amp;$B159,'Raw Election Data'!$C$1:$C$3144,0),MATCH('Joined Data'!M$1,'Raw Election Data'!$A$1:$AN$1,0))</f>
        <v>0.43255098114659485</v>
      </c>
      <c r="N159">
        <f>INDEX('Raw Election Data'!$A$1:$AN$3144,MATCH($C159&amp;" "&amp;$B159,'Raw Election Data'!$C$1:$C$3144,0),MATCH('Joined Data'!N$1,'Raw Election Data'!$A$1:$AN$1,0))</f>
        <v>0.53774528664871102</v>
      </c>
      <c r="O159">
        <f>INDEX('Raw Election Data'!$A$1:$AN$3144,MATCH($C159&amp;" "&amp;$B159,'Raw Election Data'!$C$1:$C$3144,0),MATCH('Joined Data'!O$1,'Raw Election Data'!$A$1:$AN$1,0))</f>
        <v>-1367</v>
      </c>
      <c r="P159">
        <f>INDEX('Raw Election Data'!$A$1:$AN$3144,MATCH($C159&amp;" "&amp;$B159,'Raw Election Data'!$C$1:$C$3144,0),MATCH('Joined Data'!P$1,'Raw Election Data'!$A$1:$AN$1,0))</f>
        <v>1367</v>
      </c>
      <c r="Q159">
        <f>INDEX('Raw Election Data'!$A$1:$AN$3144,MATCH($C159&amp;" "&amp;$B159,'Raw Election Data'!$C$1:$C$3144,0),MATCH('Joined Data'!Q$1,'Raw Election Data'!$A$1:$AN$1,0))</f>
        <v>-0.10519430550211617</v>
      </c>
      <c r="R159">
        <f>INDEX('Raw Election Data'!$A$1:$AN$3144,MATCH($C159&amp;" "&amp;$B159,'Raw Election Data'!$C$1:$C$3144,0),MATCH('Joined Data'!R$1,'Raw Election Data'!$A$1:$AN$1,0))</f>
        <v>0.10519430550211617</v>
      </c>
    </row>
    <row r="160" spans="1:18" ht="13.5" hidden="1" customHeight="1" x14ac:dyDescent="0.15">
      <c r="A160" t="s">
        <v>110</v>
      </c>
      <c r="B160" t="s">
        <v>745</v>
      </c>
      <c r="C160" t="str">
        <f>INDEX(FIPS!$A$1:$E$3236,MATCH($F160,FIPS!$D$1:$D$3236,0),5)</f>
        <v>Monroe County</v>
      </c>
      <c r="D160" t="s">
        <v>111</v>
      </c>
      <c r="E160" s="15" t="s">
        <v>53</v>
      </c>
      <c r="F160" t="s">
        <v>872</v>
      </c>
      <c r="G160" t="s">
        <v>439</v>
      </c>
      <c r="H160" t="str">
        <f>IFERROR(VLOOKUP($G160,'Team Colors'!$A:$B,2,0),"#c9c9c9")</f>
        <v>#002244</v>
      </c>
      <c r="I160">
        <f>INDEX('Raw Election Data'!$A$1:$AN$3144,MATCH($C160&amp;" "&amp;$B160,'Raw Election Data'!$C$1:$C$3144,0),MATCH('Joined Data'!I$1,'Raw Election Data'!$A$1:$AN$1,0))</f>
        <v>7399</v>
      </c>
      <c r="J160">
        <f>INDEX('Raw Election Data'!$A$1:$AN$3144,MATCH($C160&amp;" "&amp;$B160,'Raw Election Data'!$C$1:$C$3144,0),MATCH('Joined Data'!J$1,'Raw Election Data'!$A$1:$AN$1,0))</f>
        <v>1298</v>
      </c>
      <c r="K160">
        <f>INDEX('Raw Election Data'!$A$1:$AN$3144,MATCH($C160&amp;" "&amp;$B160,'Raw Election Data'!$C$1:$C$3144,0),MATCH('Joined Data'!K$1,'Raw Election Data'!$A$1:$AN$1,0))</f>
        <v>1400</v>
      </c>
      <c r="L160">
        <f>INDEX('Raw Election Data'!$A$1:$AN$3144,MATCH($C160&amp;" "&amp;$B160,'Raw Election Data'!$C$1:$C$3144,0),MATCH('Joined Data'!L$1,'Raw Election Data'!$A$1:$AN$1,0))</f>
        <v>2766</v>
      </c>
      <c r="M160">
        <f>INDEX('Raw Election Data'!$A$1:$AN$3144,MATCH($C160&amp;" "&amp;$B160,'Raw Election Data'!$C$1:$C$3144,0),MATCH('Joined Data'!M$1,'Raw Election Data'!$A$1:$AN$1,0))</f>
        <v>0.46926970354302239</v>
      </c>
      <c r="N160">
        <f>INDEX('Raw Election Data'!$A$1:$AN$3144,MATCH($C160&amp;" "&amp;$B160,'Raw Election Data'!$C$1:$C$3144,0),MATCH('Joined Data'!N$1,'Raw Election Data'!$A$1:$AN$1,0))</f>
        <v>0.50614605929139556</v>
      </c>
      <c r="O160">
        <f>INDEX('Raw Election Data'!$A$1:$AN$3144,MATCH($C160&amp;" "&amp;$B160,'Raw Election Data'!$C$1:$C$3144,0),MATCH('Joined Data'!O$1,'Raw Election Data'!$A$1:$AN$1,0))</f>
        <v>-102</v>
      </c>
      <c r="P160">
        <f>INDEX('Raw Election Data'!$A$1:$AN$3144,MATCH($C160&amp;" "&amp;$B160,'Raw Election Data'!$C$1:$C$3144,0),MATCH('Joined Data'!P$1,'Raw Election Data'!$A$1:$AN$1,0))</f>
        <v>102</v>
      </c>
      <c r="Q160">
        <f>INDEX('Raw Election Data'!$A$1:$AN$3144,MATCH($C160&amp;" "&amp;$B160,'Raw Election Data'!$C$1:$C$3144,0),MATCH('Joined Data'!Q$1,'Raw Election Data'!$A$1:$AN$1,0))</f>
        <v>-3.6876355748373169E-2</v>
      </c>
      <c r="R160">
        <f>INDEX('Raw Election Data'!$A$1:$AN$3144,MATCH($C160&amp;" "&amp;$B160,'Raw Election Data'!$C$1:$C$3144,0),MATCH('Joined Data'!R$1,'Raw Election Data'!$A$1:$AN$1,0))</f>
        <v>3.6876355748373169E-2</v>
      </c>
    </row>
    <row r="161" spans="1:18" ht="13.5" hidden="1" customHeight="1" x14ac:dyDescent="0.15">
      <c r="A161" t="s">
        <v>110</v>
      </c>
      <c r="B161" t="s">
        <v>745</v>
      </c>
      <c r="C161" t="str">
        <f>INDEX(FIPS!$A$1:$E$3236,MATCH($F161,FIPS!$D$1:$D$3236,0),5)</f>
        <v>Montgomery County</v>
      </c>
      <c r="D161" t="s">
        <v>111</v>
      </c>
      <c r="E161" s="15" t="s">
        <v>54</v>
      </c>
      <c r="F161" t="s">
        <v>873</v>
      </c>
      <c r="G161" t="s">
        <v>439</v>
      </c>
      <c r="H161" t="str">
        <f>IFERROR(VLOOKUP($G161,'Team Colors'!$A:$B,2,0),"#c9c9c9")</f>
        <v>#002244</v>
      </c>
      <c r="I161">
        <f>INDEX('Raw Election Data'!$A$1:$AN$3144,MATCH($C161&amp;" "&amp;$B161,'Raw Election Data'!$C$1:$C$3144,0),MATCH('Joined Data'!I$1,'Raw Election Data'!$A$1:$AN$1,0))</f>
        <v>8970</v>
      </c>
      <c r="J161">
        <f>INDEX('Raw Election Data'!$A$1:$AN$3144,MATCH($C161&amp;" "&amp;$B161,'Raw Election Data'!$C$1:$C$3144,0),MATCH('Joined Data'!J$1,'Raw Election Data'!$A$1:$AN$1,0))</f>
        <v>735</v>
      </c>
      <c r="K161">
        <f>INDEX('Raw Election Data'!$A$1:$AN$3144,MATCH($C161&amp;" "&amp;$B161,'Raw Election Data'!$C$1:$C$3144,0),MATCH('Joined Data'!K$1,'Raw Election Data'!$A$1:$AN$1,0))</f>
        <v>2573</v>
      </c>
      <c r="L161">
        <f>INDEX('Raw Election Data'!$A$1:$AN$3144,MATCH($C161&amp;" "&amp;$B161,'Raw Election Data'!$C$1:$C$3144,0),MATCH('Joined Data'!L$1,'Raw Election Data'!$A$1:$AN$1,0))</f>
        <v>3445</v>
      </c>
      <c r="M161">
        <f>INDEX('Raw Election Data'!$A$1:$AN$3144,MATCH($C161&amp;" "&amp;$B161,'Raw Election Data'!$C$1:$C$3144,0),MATCH('Joined Data'!M$1,'Raw Election Data'!$A$1:$AN$1,0))</f>
        <v>0.21335268505079827</v>
      </c>
      <c r="N161">
        <f>INDEX('Raw Election Data'!$A$1:$AN$3144,MATCH($C161&amp;" "&amp;$B161,'Raw Election Data'!$C$1:$C$3144,0),MATCH('Joined Data'!N$1,'Raw Election Data'!$A$1:$AN$1,0))</f>
        <v>0.74687953555878084</v>
      </c>
      <c r="O161">
        <f>INDEX('Raw Election Data'!$A$1:$AN$3144,MATCH($C161&amp;" "&amp;$B161,'Raw Election Data'!$C$1:$C$3144,0),MATCH('Joined Data'!O$1,'Raw Election Data'!$A$1:$AN$1,0))</f>
        <v>-1838</v>
      </c>
      <c r="P161">
        <f>INDEX('Raw Election Data'!$A$1:$AN$3144,MATCH($C161&amp;" "&amp;$B161,'Raw Election Data'!$C$1:$C$3144,0),MATCH('Joined Data'!P$1,'Raw Election Data'!$A$1:$AN$1,0))</f>
        <v>1838</v>
      </c>
      <c r="Q161">
        <f>INDEX('Raw Election Data'!$A$1:$AN$3144,MATCH($C161&amp;" "&amp;$B161,'Raw Election Data'!$C$1:$C$3144,0),MATCH('Joined Data'!Q$1,'Raw Election Data'!$A$1:$AN$1,0))</f>
        <v>-0.53352685050798254</v>
      </c>
      <c r="R161">
        <f>INDEX('Raw Election Data'!$A$1:$AN$3144,MATCH($C161&amp;" "&amp;$B161,'Raw Election Data'!$C$1:$C$3144,0),MATCH('Joined Data'!R$1,'Raw Election Data'!$A$1:$AN$1,0))</f>
        <v>0.53352685050798254</v>
      </c>
    </row>
    <row r="162" spans="1:18" ht="13.5" hidden="1" customHeight="1" x14ac:dyDescent="0.15">
      <c r="A162" t="s">
        <v>110</v>
      </c>
      <c r="B162" t="s">
        <v>745</v>
      </c>
      <c r="C162" t="str">
        <f>INDEX(FIPS!$A$1:$E$3236,MATCH($F162,FIPS!$D$1:$D$3236,0),5)</f>
        <v>Nevada County</v>
      </c>
      <c r="D162" t="s">
        <v>111</v>
      </c>
      <c r="E162" s="15" t="s">
        <v>55</v>
      </c>
      <c r="F162" t="s">
        <v>875</v>
      </c>
      <c r="G162" t="s">
        <v>439</v>
      </c>
      <c r="H162" t="str">
        <f>IFERROR(VLOOKUP($G162,'Team Colors'!$A:$B,2,0),"#c9c9c9")</f>
        <v>#002244</v>
      </c>
      <c r="I162">
        <f>INDEX('Raw Election Data'!$A$1:$AN$3144,MATCH($C162&amp;" "&amp;$B162,'Raw Election Data'!$C$1:$C$3144,0),MATCH('Joined Data'!I$1,'Raw Election Data'!$A$1:$AN$1,0))</f>
        <v>8558</v>
      </c>
      <c r="J162">
        <f>INDEX('Raw Election Data'!$A$1:$AN$3144,MATCH($C162&amp;" "&amp;$B162,'Raw Election Data'!$C$1:$C$3144,0),MATCH('Joined Data'!J$1,'Raw Election Data'!$A$1:$AN$1,0))</f>
        <v>1156</v>
      </c>
      <c r="K162">
        <f>INDEX('Raw Election Data'!$A$1:$AN$3144,MATCH($C162&amp;" "&amp;$B162,'Raw Election Data'!$C$1:$C$3144,0),MATCH('Joined Data'!K$1,'Raw Election Data'!$A$1:$AN$1,0))</f>
        <v>2001</v>
      </c>
      <c r="L162">
        <f>INDEX('Raw Election Data'!$A$1:$AN$3144,MATCH($C162&amp;" "&amp;$B162,'Raw Election Data'!$C$1:$C$3144,0),MATCH('Joined Data'!L$1,'Raw Election Data'!$A$1:$AN$1,0))</f>
        <v>3233</v>
      </c>
      <c r="M162">
        <f>INDEX('Raw Election Data'!$A$1:$AN$3144,MATCH($C162&amp;" "&amp;$B162,'Raw Election Data'!$C$1:$C$3144,0),MATCH('Joined Data'!M$1,'Raw Election Data'!$A$1:$AN$1,0))</f>
        <v>0.35756263532322918</v>
      </c>
      <c r="N162">
        <f>INDEX('Raw Election Data'!$A$1:$AN$3144,MATCH($C162&amp;" "&amp;$B162,'Raw Election Data'!$C$1:$C$3144,0),MATCH('Joined Data'!N$1,'Raw Election Data'!$A$1:$AN$1,0))</f>
        <v>0.61892978657593567</v>
      </c>
      <c r="O162">
        <f>INDEX('Raw Election Data'!$A$1:$AN$3144,MATCH($C162&amp;" "&amp;$B162,'Raw Election Data'!$C$1:$C$3144,0),MATCH('Joined Data'!O$1,'Raw Election Data'!$A$1:$AN$1,0))</f>
        <v>-845</v>
      </c>
      <c r="P162">
        <f>INDEX('Raw Election Data'!$A$1:$AN$3144,MATCH($C162&amp;" "&amp;$B162,'Raw Election Data'!$C$1:$C$3144,0),MATCH('Joined Data'!P$1,'Raw Election Data'!$A$1:$AN$1,0))</f>
        <v>845</v>
      </c>
      <c r="Q162">
        <f>INDEX('Raw Election Data'!$A$1:$AN$3144,MATCH($C162&amp;" "&amp;$B162,'Raw Election Data'!$C$1:$C$3144,0),MATCH('Joined Data'!Q$1,'Raw Election Data'!$A$1:$AN$1,0))</f>
        <v>-0.26136715125270649</v>
      </c>
      <c r="R162">
        <f>INDEX('Raw Election Data'!$A$1:$AN$3144,MATCH($C162&amp;" "&amp;$B162,'Raw Election Data'!$C$1:$C$3144,0),MATCH('Joined Data'!R$1,'Raw Election Data'!$A$1:$AN$1,0))</f>
        <v>0.26136715125270649</v>
      </c>
    </row>
    <row r="163" spans="1:18" ht="13.5" hidden="1" customHeight="1" x14ac:dyDescent="0.15">
      <c r="A163" t="s">
        <v>110</v>
      </c>
      <c r="B163" t="s">
        <v>745</v>
      </c>
      <c r="C163" t="str">
        <f>INDEX(FIPS!$A$1:$E$3236,MATCH($F163,FIPS!$D$1:$D$3236,0),5)</f>
        <v>Newton County</v>
      </c>
      <c r="D163" t="s">
        <v>111</v>
      </c>
      <c r="E163" s="15" t="s">
        <v>56</v>
      </c>
      <c r="F163" t="s">
        <v>877</v>
      </c>
      <c r="G163" t="s">
        <v>439</v>
      </c>
      <c r="H163" t="str">
        <f>IFERROR(VLOOKUP($G163,'Team Colors'!$A:$B,2,0),"#c9c9c9")</f>
        <v>#002244</v>
      </c>
      <c r="I163">
        <f>INDEX('Raw Election Data'!$A$1:$AN$3144,MATCH($C163&amp;" "&amp;$B163,'Raw Election Data'!$C$1:$C$3144,0),MATCH('Joined Data'!I$1,'Raw Election Data'!$A$1:$AN$1,0))</f>
        <v>7913</v>
      </c>
      <c r="J163">
        <f>INDEX('Raw Election Data'!$A$1:$AN$3144,MATCH($C163&amp;" "&amp;$B163,'Raw Election Data'!$C$1:$C$3144,0),MATCH('Joined Data'!J$1,'Raw Election Data'!$A$1:$AN$1,0))</f>
        <v>699</v>
      </c>
      <c r="K163">
        <f>INDEX('Raw Election Data'!$A$1:$AN$3144,MATCH($C163&amp;" "&amp;$B163,'Raw Election Data'!$C$1:$C$3144,0),MATCH('Joined Data'!K$1,'Raw Election Data'!$A$1:$AN$1,0))</f>
        <v>2875</v>
      </c>
      <c r="L163">
        <f>INDEX('Raw Election Data'!$A$1:$AN$3144,MATCH($C163&amp;" "&amp;$B163,'Raw Election Data'!$C$1:$C$3144,0),MATCH('Joined Data'!L$1,'Raw Election Data'!$A$1:$AN$1,0))</f>
        <v>3731</v>
      </c>
      <c r="M163">
        <f>INDEX('Raw Election Data'!$A$1:$AN$3144,MATCH($C163&amp;" "&amp;$B163,'Raw Election Data'!$C$1:$C$3144,0),MATCH('Joined Data'!M$1,'Raw Election Data'!$A$1:$AN$1,0))</f>
        <v>0.18734923612972393</v>
      </c>
      <c r="N163">
        <f>INDEX('Raw Election Data'!$A$1:$AN$3144,MATCH($C163&amp;" "&amp;$B163,'Raw Election Data'!$C$1:$C$3144,0),MATCH('Joined Data'!N$1,'Raw Election Data'!$A$1:$AN$1,0))</f>
        <v>0.77057089252211208</v>
      </c>
      <c r="O163">
        <f>INDEX('Raw Election Data'!$A$1:$AN$3144,MATCH($C163&amp;" "&amp;$B163,'Raw Election Data'!$C$1:$C$3144,0),MATCH('Joined Data'!O$1,'Raw Election Data'!$A$1:$AN$1,0))</f>
        <v>-2176</v>
      </c>
      <c r="P163">
        <f>INDEX('Raw Election Data'!$A$1:$AN$3144,MATCH($C163&amp;" "&amp;$B163,'Raw Election Data'!$C$1:$C$3144,0),MATCH('Joined Data'!P$1,'Raw Election Data'!$A$1:$AN$1,0))</f>
        <v>2176</v>
      </c>
      <c r="Q163">
        <f>INDEX('Raw Election Data'!$A$1:$AN$3144,MATCH($C163&amp;" "&amp;$B163,'Raw Election Data'!$C$1:$C$3144,0),MATCH('Joined Data'!Q$1,'Raw Election Data'!$A$1:$AN$1,0))</f>
        <v>-0.58322165639238821</v>
      </c>
      <c r="R163">
        <f>INDEX('Raw Election Data'!$A$1:$AN$3144,MATCH($C163&amp;" "&amp;$B163,'Raw Election Data'!$C$1:$C$3144,0),MATCH('Joined Data'!R$1,'Raw Election Data'!$A$1:$AN$1,0))</f>
        <v>0.58322165639238821</v>
      </c>
    </row>
    <row r="164" spans="1:18" ht="13.5" hidden="1" customHeight="1" x14ac:dyDescent="0.15">
      <c r="A164" t="s">
        <v>110</v>
      </c>
      <c r="B164" t="s">
        <v>745</v>
      </c>
      <c r="C164" t="str">
        <f>INDEX(FIPS!$A$1:$E$3236,MATCH($F164,FIPS!$D$1:$D$3236,0),5)</f>
        <v>Ouachita County</v>
      </c>
      <c r="D164" t="s">
        <v>111</v>
      </c>
      <c r="E164" s="15" t="s">
        <v>57</v>
      </c>
      <c r="F164" t="s">
        <v>879</v>
      </c>
      <c r="G164" t="s">
        <v>439</v>
      </c>
      <c r="H164" t="str">
        <f>IFERROR(VLOOKUP($G164,'Team Colors'!$A:$B,2,0),"#c9c9c9")</f>
        <v>#002244</v>
      </c>
      <c r="I164">
        <f>INDEX('Raw Election Data'!$A$1:$AN$3144,MATCH($C164&amp;" "&amp;$B164,'Raw Election Data'!$C$1:$C$3144,0),MATCH('Joined Data'!I$1,'Raw Election Data'!$A$1:$AN$1,0))</f>
        <v>24358</v>
      </c>
      <c r="J164">
        <f>INDEX('Raw Election Data'!$A$1:$AN$3144,MATCH($C164&amp;" "&amp;$B164,'Raw Election Data'!$C$1:$C$3144,0),MATCH('Joined Data'!J$1,'Raw Election Data'!$A$1:$AN$1,0))</f>
        <v>4320</v>
      </c>
      <c r="K164">
        <f>INDEX('Raw Election Data'!$A$1:$AN$3144,MATCH($C164&amp;" "&amp;$B164,'Raw Election Data'!$C$1:$C$3144,0),MATCH('Joined Data'!K$1,'Raw Election Data'!$A$1:$AN$1,0))</f>
        <v>5347</v>
      </c>
      <c r="L164">
        <f>INDEX('Raw Election Data'!$A$1:$AN$3144,MATCH($C164&amp;" "&amp;$B164,'Raw Election Data'!$C$1:$C$3144,0),MATCH('Joined Data'!L$1,'Raw Election Data'!$A$1:$AN$1,0))</f>
        <v>9881</v>
      </c>
      <c r="M164">
        <f>INDEX('Raw Election Data'!$A$1:$AN$3144,MATCH($C164&amp;" "&amp;$B164,'Raw Election Data'!$C$1:$C$3144,0),MATCH('Joined Data'!M$1,'Raw Election Data'!$A$1:$AN$1,0))</f>
        <v>0.43720271227608543</v>
      </c>
      <c r="N164">
        <f>INDEX('Raw Election Data'!$A$1:$AN$3144,MATCH($C164&amp;" "&amp;$B164,'Raw Election Data'!$C$1:$C$3144,0),MATCH('Joined Data'!N$1,'Raw Election Data'!$A$1:$AN$1,0))</f>
        <v>0.54113956077320113</v>
      </c>
      <c r="O164">
        <f>INDEX('Raw Election Data'!$A$1:$AN$3144,MATCH($C164&amp;" "&amp;$B164,'Raw Election Data'!$C$1:$C$3144,0),MATCH('Joined Data'!O$1,'Raw Election Data'!$A$1:$AN$1,0))</f>
        <v>-1027</v>
      </c>
      <c r="P164">
        <f>INDEX('Raw Election Data'!$A$1:$AN$3144,MATCH($C164&amp;" "&amp;$B164,'Raw Election Data'!$C$1:$C$3144,0),MATCH('Joined Data'!P$1,'Raw Election Data'!$A$1:$AN$1,0))</f>
        <v>1027</v>
      </c>
      <c r="Q164">
        <f>INDEX('Raw Election Data'!$A$1:$AN$3144,MATCH($C164&amp;" "&amp;$B164,'Raw Election Data'!$C$1:$C$3144,0),MATCH('Joined Data'!Q$1,'Raw Election Data'!$A$1:$AN$1,0))</f>
        <v>-0.10393684849711571</v>
      </c>
      <c r="R164">
        <f>INDEX('Raw Election Data'!$A$1:$AN$3144,MATCH($C164&amp;" "&amp;$B164,'Raw Election Data'!$C$1:$C$3144,0),MATCH('Joined Data'!R$1,'Raw Election Data'!$A$1:$AN$1,0))</f>
        <v>0.10393684849711571</v>
      </c>
    </row>
    <row r="165" spans="1:18" ht="13.5" hidden="1" customHeight="1" x14ac:dyDescent="0.15">
      <c r="A165" t="s">
        <v>110</v>
      </c>
      <c r="B165" t="s">
        <v>745</v>
      </c>
      <c r="C165" t="str">
        <f>INDEX(FIPS!$A$1:$E$3236,MATCH($F165,FIPS!$D$1:$D$3236,0),5)</f>
        <v>Perry County</v>
      </c>
      <c r="D165" t="s">
        <v>111</v>
      </c>
      <c r="E165" s="15" t="s">
        <v>58</v>
      </c>
      <c r="F165" t="s">
        <v>880</v>
      </c>
      <c r="G165" t="s">
        <v>439</v>
      </c>
      <c r="H165" t="str">
        <f>IFERROR(VLOOKUP($G165,'Team Colors'!$A:$B,2,0),"#c9c9c9")</f>
        <v>#002244</v>
      </c>
      <c r="I165">
        <f>INDEX('Raw Election Data'!$A$1:$AN$3144,MATCH($C165&amp;" "&amp;$B165,'Raw Election Data'!$C$1:$C$3144,0),MATCH('Joined Data'!I$1,'Raw Election Data'!$A$1:$AN$1,0))</f>
        <v>10189</v>
      </c>
      <c r="J165">
        <f>INDEX('Raw Election Data'!$A$1:$AN$3144,MATCH($C165&amp;" "&amp;$B165,'Raw Election Data'!$C$1:$C$3144,0),MATCH('Joined Data'!J$1,'Raw Election Data'!$A$1:$AN$1,0))</f>
        <v>1035</v>
      </c>
      <c r="K165">
        <f>INDEX('Raw Election Data'!$A$1:$AN$3144,MATCH($C165&amp;" "&amp;$B165,'Raw Election Data'!$C$1:$C$3144,0),MATCH('Joined Data'!K$1,'Raw Election Data'!$A$1:$AN$1,0))</f>
        <v>2979</v>
      </c>
      <c r="L165">
        <f>INDEX('Raw Election Data'!$A$1:$AN$3144,MATCH($C165&amp;" "&amp;$B165,'Raw Election Data'!$C$1:$C$3144,0),MATCH('Joined Data'!L$1,'Raw Election Data'!$A$1:$AN$1,0))</f>
        <v>4213</v>
      </c>
      <c r="M165">
        <f>INDEX('Raw Election Data'!$A$1:$AN$3144,MATCH($C165&amp;" "&amp;$B165,'Raw Election Data'!$C$1:$C$3144,0),MATCH('Joined Data'!M$1,'Raw Election Data'!$A$1:$AN$1,0))</f>
        <v>0.24566816995015428</v>
      </c>
      <c r="N165">
        <f>INDEX('Raw Election Data'!$A$1:$AN$3144,MATCH($C165&amp;" "&amp;$B165,'Raw Election Data'!$C$1:$C$3144,0),MATCH('Joined Data'!N$1,'Raw Election Data'!$A$1:$AN$1,0))</f>
        <v>0.70709708046522668</v>
      </c>
      <c r="O165">
        <f>INDEX('Raw Election Data'!$A$1:$AN$3144,MATCH($C165&amp;" "&amp;$B165,'Raw Election Data'!$C$1:$C$3144,0),MATCH('Joined Data'!O$1,'Raw Election Data'!$A$1:$AN$1,0))</f>
        <v>-1944</v>
      </c>
      <c r="P165">
        <f>INDEX('Raw Election Data'!$A$1:$AN$3144,MATCH($C165&amp;" "&amp;$B165,'Raw Election Data'!$C$1:$C$3144,0),MATCH('Joined Data'!P$1,'Raw Election Data'!$A$1:$AN$1,0))</f>
        <v>1944</v>
      </c>
      <c r="Q165">
        <f>INDEX('Raw Election Data'!$A$1:$AN$3144,MATCH($C165&amp;" "&amp;$B165,'Raw Election Data'!$C$1:$C$3144,0),MATCH('Joined Data'!Q$1,'Raw Election Data'!$A$1:$AN$1,0))</f>
        <v>-0.4614289105150724</v>
      </c>
      <c r="R165">
        <f>INDEX('Raw Election Data'!$A$1:$AN$3144,MATCH($C165&amp;" "&amp;$B165,'Raw Election Data'!$C$1:$C$3144,0),MATCH('Joined Data'!R$1,'Raw Election Data'!$A$1:$AN$1,0))</f>
        <v>0.4614289105150724</v>
      </c>
    </row>
    <row r="166" spans="1:18" ht="13.5" hidden="1" customHeight="1" x14ac:dyDescent="0.15">
      <c r="A166" t="s">
        <v>110</v>
      </c>
      <c r="B166" t="s">
        <v>745</v>
      </c>
      <c r="C166" t="str">
        <f>INDEX(FIPS!$A$1:$E$3236,MATCH($F166,FIPS!$D$1:$D$3236,0),5)</f>
        <v>Phillips County</v>
      </c>
      <c r="D166" t="s">
        <v>111</v>
      </c>
      <c r="E166" s="15" t="s">
        <v>59</v>
      </c>
      <c r="F166" t="s">
        <v>882</v>
      </c>
      <c r="G166" t="s">
        <v>439</v>
      </c>
      <c r="H166" t="str">
        <f>IFERROR(VLOOKUP($G166,'Team Colors'!$A:$B,2,0),"#c9c9c9")</f>
        <v>#002244</v>
      </c>
      <c r="I166">
        <f>INDEX('Raw Election Data'!$A$1:$AN$3144,MATCH($C166&amp;" "&amp;$B166,'Raw Election Data'!$C$1:$C$3144,0),MATCH('Joined Data'!I$1,'Raw Election Data'!$A$1:$AN$1,0))</f>
        <v>19513</v>
      </c>
      <c r="J166">
        <f>INDEX('Raw Election Data'!$A$1:$AN$3144,MATCH($C166&amp;" "&amp;$B166,'Raw Election Data'!$C$1:$C$3144,0),MATCH('Joined Data'!J$1,'Raw Election Data'!$A$1:$AN$1,0))</f>
        <v>4292</v>
      </c>
      <c r="K166">
        <f>INDEX('Raw Election Data'!$A$1:$AN$3144,MATCH($C166&amp;" "&amp;$B166,'Raw Election Data'!$C$1:$C$3144,0),MATCH('Joined Data'!K$1,'Raw Election Data'!$A$1:$AN$1,0))</f>
        <v>2443</v>
      </c>
      <c r="L166">
        <f>INDEX('Raw Election Data'!$A$1:$AN$3144,MATCH($C166&amp;" "&amp;$B166,'Raw Election Data'!$C$1:$C$3144,0),MATCH('Joined Data'!L$1,'Raw Election Data'!$A$1:$AN$1,0))</f>
        <v>6894</v>
      </c>
      <c r="M166">
        <f>INDEX('Raw Election Data'!$A$1:$AN$3144,MATCH($C166&amp;" "&amp;$B166,'Raw Election Data'!$C$1:$C$3144,0),MATCH('Joined Data'!M$1,'Raw Election Data'!$A$1:$AN$1,0))</f>
        <v>0.62257035102988101</v>
      </c>
      <c r="N166">
        <f>INDEX('Raw Election Data'!$A$1:$AN$3144,MATCH($C166&amp;" "&amp;$B166,'Raw Election Data'!$C$1:$C$3144,0),MATCH('Joined Data'!N$1,'Raw Election Data'!$A$1:$AN$1,0))</f>
        <v>0.35436611546272123</v>
      </c>
      <c r="O166">
        <f>INDEX('Raw Election Data'!$A$1:$AN$3144,MATCH($C166&amp;" "&amp;$B166,'Raw Election Data'!$C$1:$C$3144,0),MATCH('Joined Data'!O$1,'Raw Election Data'!$A$1:$AN$1,0))</f>
        <v>1849</v>
      </c>
      <c r="P166">
        <f>INDEX('Raw Election Data'!$A$1:$AN$3144,MATCH($C166&amp;" "&amp;$B166,'Raw Election Data'!$C$1:$C$3144,0),MATCH('Joined Data'!P$1,'Raw Election Data'!$A$1:$AN$1,0))</f>
        <v>-1849</v>
      </c>
      <c r="Q166">
        <f>INDEX('Raw Election Data'!$A$1:$AN$3144,MATCH($C166&amp;" "&amp;$B166,'Raw Election Data'!$C$1:$C$3144,0),MATCH('Joined Data'!Q$1,'Raw Election Data'!$A$1:$AN$1,0))</f>
        <v>0.26820423556715978</v>
      </c>
      <c r="R166">
        <f>INDEX('Raw Election Data'!$A$1:$AN$3144,MATCH($C166&amp;" "&amp;$B166,'Raw Election Data'!$C$1:$C$3144,0),MATCH('Joined Data'!R$1,'Raw Election Data'!$A$1:$AN$1,0))</f>
        <v>-0.26820423556715978</v>
      </c>
    </row>
    <row r="167" spans="1:18" ht="13.5" hidden="1" customHeight="1" x14ac:dyDescent="0.15">
      <c r="A167" t="s">
        <v>110</v>
      </c>
      <c r="B167" t="s">
        <v>745</v>
      </c>
      <c r="C167" t="str">
        <f>INDEX(FIPS!$A$1:$E$3236,MATCH($F167,FIPS!$D$1:$D$3236,0),5)</f>
        <v>Pike County</v>
      </c>
      <c r="D167" t="s">
        <v>111</v>
      </c>
      <c r="E167" s="15" t="s">
        <v>60</v>
      </c>
      <c r="F167" t="s">
        <v>885</v>
      </c>
      <c r="G167" t="s">
        <v>439</v>
      </c>
      <c r="H167" t="str">
        <f>IFERROR(VLOOKUP($G167,'Team Colors'!$A:$B,2,0),"#c9c9c9")</f>
        <v>#002244</v>
      </c>
      <c r="I167">
        <f>INDEX('Raw Election Data'!$A$1:$AN$3144,MATCH($C167&amp;" "&amp;$B167,'Raw Election Data'!$C$1:$C$3144,0),MATCH('Joined Data'!I$1,'Raw Election Data'!$A$1:$AN$1,0))</f>
        <v>10824</v>
      </c>
      <c r="J167">
        <f>INDEX('Raw Election Data'!$A$1:$AN$3144,MATCH($C167&amp;" "&amp;$B167,'Raw Election Data'!$C$1:$C$3144,0),MATCH('Joined Data'!J$1,'Raw Election Data'!$A$1:$AN$1,0))</f>
        <v>684</v>
      </c>
      <c r="K167">
        <f>INDEX('Raw Election Data'!$A$1:$AN$3144,MATCH($C167&amp;" "&amp;$B167,'Raw Election Data'!$C$1:$C$3144,0),MATCH('Joined Data'!K$1,'Raw Election Data'!$A$1:$AN$1,0))</f>
        <v>3150</v>
      </c>
      <c r="L167">
        <f>INDEX('Raw Election Data'!$A$1:$AN$3144,MATCH($C167&amp;" "&amp;$B167,'Raw Election Data'!$C$1:$C$3144,0),MATCH('Joined Data'!L$1,'Raw Election Data'!$A$1:$AN$1,0))</f>
        <v>3956</v>
      </c>
      <c r="M167">
        <f>INDEX('Raw Election Data'!$A$1:$AN$3144,MATCH($C167&amp;" "&amp;$B167,'Raw Election Data'!$C$1:$C$3144,0),MATCH('Joined Data'!M$1,'Raw Election Data'!$A$1:$AN$1,0))</f>
        <v>0.17290192113245703</v>
      </c>
      <c r="N167">
        <f>INDEX('Raw Election Data'!$A$1:$AN$3144,MATCH($C167&amp;" "&amp;$B167,'Raw Election Data'!$C$1:$C$3144,0),MATCH('Joined Data'!N$1,'Raw Election Data'!$A$1:$AN$1,0))</f>
        <v>0.79625884732052576</v>
      </c>
      <c r="O167">
        <f>INDEX('Raw Election Data'!$A$1:$AN$3144,MATCH($C167&amp;" "&amp;$B167,'Raw Election Data'!$C$1:$C$3144,0),MATCH('Joined Data'!O$1,'Raw Election Data'!$A$1:$AN$1,0))</f>
        <v>-2466</v>
      </c>
      <c r="P167">
        <f>INDEX('Raw Election Data'!$A$1:$AN$3144,MATCH($C167&amp;" "&amp;$B167,'Raw Election Data'!$C$1:$C$3144,0),MATCH('Joined Data'!P$1,'Raw Election Data'!$A$1:$AN$1,0))</f>
        <v>2466</v>
      </c>
      <c r="Q167">
        <f>INDEX('Raw Election Data'!$A$1:$AN$3144,MATCH($C167&amp;" "&amp;$B167,'Raw Election Data'!$C$1:$C$3144,0),MATCH('Joined Data'!Q$1,'Raw Election Data'!$A$1:$AN$1,0))</f>
        <v>-0.62335692618806871</v>
      </c>
      <c r="R167">
        <f>INDEX('Raw Election Data'!$A$1:$AN$3144,MATCH($C167&amp;" "&amp;$B167,'Raw Election Data'!$C$1:$C$3144,0),MATCH('Joined Data'!R$1,'Raw Election Data'!$A$1:$AN$1,0))</f>
        <v>0.62335692618806871</v>
      </c>
    </row>
    <row r="168" spans="1:18" ht="13.5" hidden="1" customHeight="1" x14ac:dyDescent="0.15">
      <c r="A168" t="s">
        <v>110</v>
      </c>
      <c r="B168" t="s">
        <v>745</v>
      </c>
      <c r="C168" t="str">
        <f>INDEX(FIPS!$A$1:$E$3236,MATCH($F168,FIPS!$D$1:$D$3236,0),5)</f>
        <v>Poinsett County</v>
      </c>
      <c r="D168" t="s">
        <v>111</v>
      </c>
      <c r="E168" s="15" t="s">
        <v>61</v>
      </c>
      <c r="F168" t="s">
        <v>887</v>
      </c>
      <c r="G168" t="s">
        <v>439</v>
      </c>
      <c r="H168" t="str">
        <f>IFERROR(VLOOKUP($G168,'Team Colors'!$A:$B,2,0),"#c9c9c9")</f>
        <v>#002244</v>
      </c>
      <c r="I168">
        <f>INDEX('Raw Election Data'!$A$1:$AN$3144,MATCH($C168&amp;" "&amp;$B168,'Raw Election Data'!$C$1:$C$3144,0),MATCH('Joined Data'!I$1,'Raw Election Data'!$A$1:$AN$1,0))</f>
        <v>24040</v>
      </c>
      <c r="J168">
        <f>INDEX('Raw Election Data'!$A$1:$AN$3144,MATCH($C168&amp;" "&amp;$B168,'Raw Election Data'!$C$1:$C$3144,0),MATCH('Joined Data'!J$1,'Raw Election Data'!$A$1:$AN$1,0))</f>
        <v>1878</v>
      </c>
      <c r="K168">
        <f>INDEX('Raw Election Data'!$A$1:$AN$3144,MATCH($C168&amp;" "&amp;$B168,'Raw Election Data'!$C$1:$C$3144,0),MATCH('Joined Data'!K$1,'Raw Election Data'!$A$1:$AN$1,0))</f>
        <v>3149</v>
      </c>
      <c r="L168">
        <f>INDEX('Raw Election Data'!$A$1:$AN$3144,MATCH($C168&amp;" "&amp;$B168,'Raw Election Data'!$C$1:$C$3144,0),MATCH('Joined Data'!L$1,'Raw Election Data'!$A$1:$AN$1,0))</f>
        <v>5283</v>
      </c>
      <c r="M168">
        <f>INDEX('Raw Election Data'!$A$1:$AN$3144,MATCH($C168&amp;" "&amp;$B168,'Raw Election Data'!$C$1:$C$3144,0),MATCH('Joined Data'!M$1,'Raw Election Data'!$A$1:$AN$1,0))</f>
        <v>0.35547984099943214</v>
      </c>
      <c r="N168">
        <f>INDEX('Raw Election Data'!$A$1:$AN$3144,MATCH($C168&amp;" "&amp;$B168,'Raw Election Data'!$C$1:$C$3144,0),MATCH('Joined Data'!N$1,'Raw Election Data'!$A$1:$AN$1,0))</f>
        <v>0.59606284308158242</v>
      </c>
      <c r="O168">
        <f>INDEX('Raw Election Data'!$A$1:$AN$3144,MATCH($C168&amp;" "&amp;$B168,'Raw Election Data'!$C$1:$C$3144,0),MATCH('Joined Data'!O$1,'Raw Election Data'!$A$1:$AN$1,0))</f>
        <v>-1271</v>
      </c>
      <c r="P168">
        <f>INDEX('Raw Election Data'!$A$1:$AN$3144,MATCH($C168&amp;" "&amp;$B168,'Raw Election Data'!$C$1:$C$3144,0),MATCH('Joined Data'!P$1,'Raw Election Data'!$A$1:$AN$1,0))</f>
        <v>1271</v>
      </c>
      <c r="Q168">
        <f>INDEX('Raw Election Data'!$A$1:$AN$3144,MATCH($C168&amp;" "&amp;$B168,'Raw Election Data'!$C$1:$C$3144,0),MATCH('Joined Data'!Q$1,'Raw Election Data'!$A$1:$AN$1,0))</f>
        <v>-0.24058300208215028</v>
      </c>
      <c r="R168">
        <f>INDEX('Raw Election Data'!$A$1:$AN$3144,MATCH($C168&amp;" "&amp;$B168,'Raw Election Data'!$C$1:$C$3144,0),MATCH('Joined Data'!R$1,'Raw Election Data'!$A$1:$AN$1,0))</f>
        <v>0.24058300208215028</v>
      </c>
    </row>
    <row r="169" spans="1:18" ht="13.5" hidden="1" customHeight="1" x14ac:dyDescent="0.15">
      <c r="A169" t="s">
        <v>110</v>
      </c>
      <c r="B169" t="s">
        <v>745</v>
      </c>
      <c r="C169" t="str">
        <f>INDEX(FIPS!$A$1:$E$3236,MATCH($F169,FIPS!$D$1:$D$3236,0),5)</f>
        <v>Polk County</v>
      </c>
      <c r="D169" t="s">
        <v>111</v>
      </c>
      <c r="E169" s="15" t="s">
        <v>62</v>
      </c>
      <c r="F169" t="s">
        <v>889</v>
      </c>
      <c r="G169" t="s">
        <v>439</v>
      </c>
      <c r="H169" t="str">
        <f>IFERROR(VLOOKUP($G169,'Team Colors'!$A:$B,2,0),"#c9c9c9")</f>
        <v>#002244</v>
      </c>
      <c r="I169">
        <f>INDEX('Raw Election Data'!$A$1:$AN$3144,MATCH($C169&amp;" "&amp;$B169,'Raw Election Data'!$C$1:$C$3144,0),MATCH('Joined Data'!I$1,'Raw Election Data'!$A$1:$AN$1,0))</f>
        <v>20216</v>
      </c>
      <c r="J169">
        <f>INDEX('Raw Election Data'!$A$1:$AN$3144,MATCH($C169&amp;" "&amp;$B169,'Raw Election Data'!$C$1:$C$3144,0),MATCH('Joined Data'!J$1,'Raw Election Data'!$A$1:$AN$1,0))</f>
        <v>1210</v>
      </c>
      <c r="K169">
        <f>INDEX('Raw Election Data'!$A$1:$AN$3144,MATCH($C169&amp;" "&amp;$B169,'Raw Election Data'!$C$1:$C$3144,0),MATCH('Joined Data'!K$1,'Raw Election Data'!$A$1:$AN$1,0))</f>
        <v>6606</v>
      </c>
      <c r="L169">
        <f>INDEX('Raw Election Data'!$A$1:$AN$3144,MATCH($C169&amp;" "&amp;$B169,'Raw Election Data'!$C$1:$C$3144,0),MATCH('Joined Data'!L$1,'Raw Election Data'!$A$1:$AN$1,0))</f>
        <v>8121</v>
      </c>
      <c r="M169">
        <f>INDEX('Raw Election Data'!$A$1:$AN$3144,MATCH($C169&amp;" "&amp;$B169,'Raw Election Data'!$C$1:$C$3144,0),MATCH('Joined Data'!M$1,'Raw Election Data'!$A$1:$AN$1,0))</f>
        <v>0.14899642901120552</v>
      </c>
      <c r="N169">
        <f>INDEX('Raw Election Data'!$A$1:$AN$3144,MATCH($C169&amp;" "&amp;$B169,'Raw Election Data'!$C$1:$C$3144,0),MATCH('Joined Data'!N$1,'Raw Election Data'!$A$1:$AN$1,0))</f>
        <v>0.8134466198743997</v>
      </c>
      <c r="O169">
        <f>INDEX('Raw Election Data'!$A$1:$AN$3144,MATCH($C169&amp;" "&amp;$B169,'Raw Election Data'!$C$1:$C$3144,0),MATCH('Joined Data'!O$1,'Raw Election Data'!$A$1:$AN$1,0))</f>
        <v>-5396</v>
      </c>
      <c r="P169">
        <f>INDEX('Raw Election Data'!$A$1:$AN$3144,MATCH($C169&amp;" "&amp;$B169,'Raw Election Data'!$C$1:$C$3144,0),MATCH('Joined Data'!P$1,'Raw Election Data'!$A$1:$AN$1,0))</f>
        <v>5396</v>
      </c>
      <c r="Q169">
        <f>INDEX('Raw Election Data'!$A$1:$AN$3144,MATCH($C169&amp;" "&amp;$B169,'Raw Election Data'!$C$1:$C$3144,0),MATCH('Joined Data'!Q$1,'Raw Election Data'!$A$1:$AN$1,0))</f>
        <v>-0.66445019086319412</v>
      </c>
      <c r="R169">
        <f>INDEX('Raw Election Data'!$A$1:$AN$3144,MATCH($C169&amp;" "&amp;$B169,'Raw Election Data'!$C$1:$C$3144,0),MATCH('Joined Data'!R$1,'Raw Election Data'!$A$1:$AN$1,0))</f>
        <v>0.66445019086319412</v>
      </c>
    </row>
    <row r="170" spans="1:18" ht="13.5" hidden="1" customHeight="1" x14ac:dyDescent="0.15">
      <c r="A170" t="s">
        <v>110</v>
      </c>
      <c r="B170" t="s">
        <v>745</v>
      </c>
      <c r="C170" t="str">
        <f>INDEX(FIPS!$A$1:$E$3236,MATCH($F170,FIPS!$D$1:$D$3236,0),5)</f>
        <v>Pope County</v>
      </c>
      <c r="D170" t="s">
        <v>111</v>
      </c>
      <c r="E170" s="15" t="s">
        <v>63</v>
      </c>
      <c r="F170" t="s">
        <v>891</v>
      </c>
      <c r="G170" t="s">
        <v>439</v>
      </c>
      <c r="H170" t="str">
        <f>IFERROR(VLOOKUP($G170,'Team Colors'!$A:$B,2,0),"#c9c9c9")</f>
        <v>#002244</v>
      </c>
      <c r="I170">
        <f>INDEX('Raw Election Data'!$A$1:$AN$3144,MATCH($C170&amp;" "&amp;$B170,'Raw Election Data'!$C$1:$C$3144,0),MATCH('Joined Data'!I$1,'Raw Election Data'!$A$1:$AN$1,0))</f>
        <v>63390</v>
      </c>
      <c r="J170">
        <f>INDEX('Raw Election Data'!$A$1:$AN$3144,MATCH($C170&amp;" "&amp;$B170,'Raw Election Data'!$C$1:$C$3144,0),MATCH('Joined Data'!J$1,'Raw Election Data'!$A$1:$AN$1,0))</f>
        <v>4818</v>
      </c>
      <c r="K170">
        <f>INDEX('Raw Election Data'!$A$1:$AN$3144,MATCH($C170&amp;" "&amp;$B170,'Raw Election Data'!$C$1:$C$3144,0),MATCH('Joined Data'!K$1,'Raw Election Data'!$A$1:$AN$1,0))</f>
        <v>15694</v>
      </c>
      <c r="L170">
        <f>INDEX('Raw Election Data'!$A$1:$AN$3144,MATCH($C170&amp;" "&amp;$B170,'Raw Election Data'!$C$1:$C$3144,0),MATCH('Joined Data'!L$1,'Raw Election Data'!$A$1:$AN$1,0))</f>
        <v>21545</v>
      </c>
      <c r="M170">
        <f>INDEX('Raw Election Data'!$A$1:$AN$3144,MATCH($C170&amp;" "&amp;$B170,'Raw Election Data'!$C$1:$C$3144,0),MATCH('Joined Data'!M$1,'Raw Election Data'!$A$1:$AN$1,0))</f>
        <v>0.22362497099094916</v>
      </c>
      <c r="N170">
        <f>INDEX('Raw Election Data'!$A$1:$AN$3144,MATCH($C170&amp;" "&amp;$B170,'Raw Election Data'!$C$1:$C$3144,0),MATCH('Joined Data'!N$1,'Raw Election Data'!$A$1:$AN$1,0))</f>
        <v>0.72842886980737986</v>
      </c>
      <c r="O170">
        <f>INDEX('Raw Election Data'!$A$1:$AN$3144,MATCH($C170&amp;" "&amp;$B170,'Raw Election Data'!$C$1:$C$3144,0),MATCH('Joined Data'!O$1,'Raw Election Data'!$A$1:$AN$1,0))</f>
        <v>-10876</v>
      </c>
      <c r="P170">
        <f>INDEX('Raw Election Data'!$A$1:$AN$3144,MATCH($C170&amp;" "&amp;$B170,'Raw Election Data'!$C$1:$C$3144,0),MATCH('Joined Data'!P$1,'Raw Election Data'!$A$1:$AN$1,0))</f>
        <v>10876</v>
      </c>
      <c r="Q170">
        <f>INDEX('Raw Election Data'!$A$1:$AN$3144,MATCH($C170&amp;" "&amp;$B170,'Raw Election Data'!$C$1:$C$3144,0),MATCH('Joined Data'!Q$1,'Raw Election Data'!$A$1:$AN$1,0))</f>
        <v>-0.50480389881643073</v>
      </c>
      <c r="R170">
        <f>INDEX('Raw Election Data'!$A$1:$AN$3144,MATCH($C170&amp;" "&amp;$B170,'Raw Election Data'!$C$1:$C$3144,0),MATCH('Joined Data'!R$1,'Raw Election Data'!$A$1:$AN$1,0))</f>
        <v>0.50480389881643073</v>
      </c>
    </row>
    <row r="171" spans="1:18" ht="13.5" hidden="1" customHeight="1" x14ac:dyDescent="0.15">
      <c r="A171" t="s">
        <v>110</v>
      </c>
      <c r="B171" t="s">
        <v>745</v>
      </c>
      <c r="C171" t="str">
        <f>INDEX(FIPS!$A$1:$E$3236,MATCH($F171,FIPS!$D$1:$D$3236,0),5)</f>
        <v>Prairie County</v>
      </c>
      <c r="D171" t="s">
        <v>111</v>
      </c>
      <c r="E171" s="15" t="s">
        <v>64</v>
      </c>
      <c r="F171" t="s">
        <v>895</v>
      </c>
      <c r="G171" t="s">
        <v>439</v>
      </c>
      <c r="H171" t="str">
        <f>IFERROR(VLOOKUP($G171,'Team Colors'!$A:$B,2,0),"#c9c9c9")</f>
        <v>#002244</v>
      </c>
      <c r="I171">
        <f>INDEX('Raw Election Data'!$A$1:$AN$3144,MATCH($C171&amp;" "&amp;$B171,'Raw Election Data'!$C$1:$C$3144,0),MATCH('Joined Data'!I$1,'Raw Election Data'!$A$1:$AN$1,0))</f>
        <v>8291</v>
      </c>
      <c r="J171">
        <f>INDEX('Raw Election Data'!$A$1:$AN$3144,MATCH($C171&amp;" "&amp;$B171,'Raw Election Data'!$C$1:$C$3144,0),MATCH('Joined Data'!J$1,'Raw Election Data'!$A$1:$AN$1,0))</f>
        <v>812</v>
      </c>
      <c r="K171">
        <f>INDEX('Raw Election Data'!$A$1:$AN$3144,MATCH($C171&amp;" "&amp;$B171,'Raw Election Data'!$C$1:$C$3144,0),MATCH('Joined Data'!K$1,'Raw Election Data'!$A$1:$AN$1,0))</f>
        <v>2503</v>
      </c>
      <c r="L171">
        <f>INDEX('Raw Election Data'!$A$1:$AN$3144,MATCH($C171&amp;" "&amp;$B171,'Raw Election Data'!$C$1:$C$3144,0),MATCH('Joined Data'!L$1,'Raw Election Data'!$A$1:$AN$1,0))</f>
        <v>3404</v>
      </c>
      <c r="M171">
        <f>INDEX('Raw Election Data'!$A$1:$AN$3144,MATCH($C171&amp;" "&amp;$B171,'Raw Election Data'!$C$1:$C$3144,0),MATCH('Joined Data'!M$1,'Raw Election Data'!$A$1:$AN$1,0))</f>
        <v>0.23854289071680376</v>
      </c>
      <c r="N171">
        <f>INDEX('Raw Election Data'!$A$1:$AN$3144,MATCH($C171&amp;" "&amp;$B171,'Raw Election Data'!$C$1:$C$3144,0),MATCH('Joined Data'!N$1,'Raw Election Data'!$A$1:$AN$1,0))</f>
        <v>0.73531139835487658</v>
      </c>
      <c r="O171">
        <f>INDEX('Raw Election Data'!$A$1:$AN$3144,MATCH($C171&amp;" "&amp;$B171,'Raw Election Data'!$C$1:$C$3144,0),MATCH('Joined Data'!O$1,'Raw Election Data'!$A$1:$AN$1,0))</f>
        <v>-1691</v>
      </c>
      <c r="P171">
        <f>INDEX('Raw Election Data'!$A$1:$AN$3144,MATCH($C171&amp;" "&amp;$B171,'Raw Election Data'!$C$1:$C$3144,0),MATCH('Joined Data'!P$1,'Raw Election Data'!$A$1:$AN$1,0))</f>
        <v>1691</v>
      </c>
      <c r="Q171">
        <f>INDEX('Raw Election Data'!$A$1:$AN$3144,MATCH($C171&amp;" "&amp;$B171,'Raw Election Data'!$C$1:$C$3144,0),MATCH('Joined Data'!Q$1,'Raw Election Data'!$A$1:$AN$1,0))</f>
        <v>-0.49676850763807279</v>
      </c>
      <c r="R171">
        <f>INDEX('Raw Election Data'!$A$1:$AN$3144,MATCH($C171&amp;" "&amp;$B171,'Raw Election Data'!$C$1:$C$3144,0),MATCH('Joined Data'!R$1,'Raw Election Data'!$A$1:$AN$1,0))</f>
        <v>0.49676850763807279</v>
      </c>
    </row>
    <row r="172" spans="1:18" ht="13.5" hidden="1" customHeight="1" x14ac:dyDescent="0.15">
      <c r="A172" t="s">
        <v>110</v>
      </c>
      <c r="B172" t="s">
        <v>745</v>
      </c>
      <c r="C172" t="str">
        <f>INDEX(FIPS!$A$1:$E$3236,MATCH($F172,FIPS!$D$1:$D$3236,0),5)</f>
        <v>Pulaski County</v>
      </c>
      <c r="D172" t="s">
        <v>111</v>
      </c>
      <c r="E172" s="15" t="s">
        <v>65</v>
      </c>
      <c r="F172" t="s">
        <v>897</v>
      </c>
      <c r="G172" t="s">
        <v>439</v>
      </c>
      <c r="H172" t="str">
        <f>IFERROR(VLOOKUP($G172,'Team Colors'!$A:$B,2,0),"#c9c9c9")</f>
        <v>#002244</v>
      </c>
      <c r="I172">
        <f>INDEX('Raw Election Data'!$A$1:$AN$3144,MATCH($C172&amp;" "&amp;$B172,'Raw Election Data'!$C$1:$C$3144,0),MATCH('Joined Data'!I$1,'Raw Election Data'!$A$1:$AN$1,0))</f>
        <v>392664</v>
      </c>
      <c r="J172">
        <f>INDEX('Raw Election Data'!$A$1:$AN$3144,MATCH($C172&amp;" "&amp;$B172,'Raw Election Data'!$C$1:$C$3144,0),MATCH('Joined Data'!J$1,'Raw Election Data'!$A$1:$AN$1,0))</f>
        <v>89377</v>
      </c>
      <c r="K172">
        <f>INDEX('Raw Election Data'!$A$1:$AN$3144,MATCH($C172&amp;" "&amp;$B172,'Raw Election Data'!$C$1:$C$3144,0),MATCH('Joined Data'!K$1,'Raw Election Data'!$A$1:$AN$1,0))</f>
        <v>61182</v>
      </c>
      <c r="L172">
        <f>INDEX('Raw Election Data'!$A$1:$AN$3144,MATCH($C172&amp;" "&amp;$B172,'Raw Election Data'!$C$1:$C$3144,0),MATCH('Joined Data'!L$1,'Raw Election Data'!$A$1:$AN$1,0))</f>
        <v>157728</v>
      </c>
      <c r="M172">
        <f>INDEX('Raw Election Data'!$A$1:$AN$3144,MATCH($C172&amp;" "&amp;$B172,'Raw Election Data'!$C$1:$C$3144,0),MATCH('Joined Data'!M$1,'Raw Election Data'!$A$1:$AN$1,0))</f>
        <v>0.56665271860417932</v>
      </c>
      <c r="N172">
        <f>INDEX('Raw Election Data'!$A$1:$AN$3144,MATCH($C172&amp;" "&amp;$B172,'Raw Election Data'!$C$1:$C$3144,0),MATCH('Joined Data'!N$1,'Raw Election Data'!$A$1:$AN$1,0))</f>
        <v>0.38789561777236764</v>
      </c>
      <c r="O172">
        <f>INDEX('Raw Election Data'!$A$1:$AN$3144,MATCH($C172&amp;" "&amp;$B172,'Raw Election Data'!$C$1:$C$3144,0),MATCH('Joined Data'!O$1,'Raw Election Data'!$A$1:$AN$1,0))</f>
        <v>28195</v>
      </c>
      <c r="P172">
        <f>INDEX('Raw Election Data'!$A$1:$AN$3144,MATCH($C172&amp;" "&amp;$B172,'Raw Election Data'!$C$1:$C$3144,0),MATCH('Joined Data'!P$1,'Raw Election Data'!$A$1:$AN$1,0))</f>
        <v>-28195</v>
      </c>
      <c r="Q172">
        <f>INDEX('Raw Election Data'!$A$1:$AN$3144,MATCH($C172&amp;" "&amp;$B172,'Raw Election Data'!$C$1:$C$3144,0),MATCH('Joined Data'!Q$1,'Raw Election Data'!$A$1:$AN$1,0))</f>
        <v>0.17875710083181168</v>
      </c>
      <c r="R172">
        <f>INDEX('Raw Election Data'!$A$1:$AN$3144,MATCH($C172&amp;" "&amp;$B172,'Raw Election Data'!$C$1:$C$3144,0),MATCH('Joined Data'!R$1,'Raw Election Data'!$A$1:$AN$1,0))</f>
        <v>-0.17875710083181168</v>
      </c>
    </row>
    <row r="173" spans="1:18" ht="13.5" hidden="1" customHeight="1" x14ac:dyDescent="0.15">
      <c r="A173" t="s">
        <v>110</v>
      </c>
      <c r="B173" t="s">
        <v>745</v>
      </c>
      <c r="C173" t="str">
        <f>INDEX(FIPS!$A$1:$E$3236,MATCH($F173,FIPS!$D$1:$D$3236,0),5)</f>
        <v>Randolph County</v>
      </c>
      <c r="D173" t="s">
        <v>111</v>
      </c>
      <c r="E173" s="15" t="s">
        <v>66</v>
      </c>
      <c r="F173" t="s">
        <v>898</v>
      </c>
      <c r="G173" t="s">
        <v>439</v>
      </c>
      <c r="H173" t="str">
        <f>IFERROR(VLOOKUP($G173,'Team Colors'!$A:$B,2,0),"#c9c9c9")</f>
        <v>#002244</v>
      </c>
      <c r="I173">
        <f>INDEX('Raw Election Data'!$A$1:$AN$3144,MATCH($C173&amp;" "&amp;$B173,'Raw Election Data'!$C$1:$C$3144,0),MATCH('Joined Data'!I$1,'Raw Election Data'!$A$1:$AN$1,0))</f>
        <v>17469</v>
      </c>
      <c r="J173">
        <f>INDEX('Raw Election Data'!$A$1:$AN$3144,MATCH($C173&amp;" "&amp;$B173,'Raw Election Data'!$C$1:$C$3144,0),MATCH('Joined Data'!J$1,'Raw Election Data'!$A$1:$AN$1,0))</f>
        <v>1425</v>
      </c>
      <c r="K173">
        <f>INDEX('Raw Election Data'!$A$1:$AN$3144,MATCH($C173&amp;" "&amp;$B173,'Raw Election Data'!$C$1:$C$3144,0),MATCH('Joined Data'!K$1,'Raw Election Data'!$A$1:$AN$1,0))</f>
        <v>4508</v>
      </c>
      <c r="L173">
        <f>INDEX('Raw Election Data'!$A$1:$AN$3144,MATCH($C173&amp;" "&amp;$B173,'Raw Election Data'!$C$1:$C$3144,0),MATCH('Joined Data'!L$1,'Raw Election Data'!$A$1:$AN$1,0))</f>
        <v>6313</v>
      </c>
      <c r="M173">
        <f>INDEX('Raw Election Data'!$A$1:$AN$3144,MATCH($C173&amp;" "&amp;$B173,'Raw Election Data'!$C$1:$C$3144,0),MATCH('Joined Data'!M$1,'Raw Election Data'!$A$1:$AN$1,0))</f>
        <v>0.22572469507365753</v>
      </c>
      <c r="N173">
        <f>INDEX('Raw Election Data'!$A$1:$AN$3144,MATCH($C173&amp;" "&amp;$B173,'Raw Election Data'!$C$1:$C$3144,0),MATCH('Joined Data'!N$1,'Raw Election Data'!$A$1:$AN$1,0))</f>
        <v>0.71408205290670046</v>
      </c>
      <c r="O173">
        <f>INDEX('Raw Election Data'!$A$1:$AN$3144,MATCH($C173&amp;" "&amp;$B173,'Raw Election Data'!$C$1:$C$3144,0),MATCH('Joined Data'!O$1,'Raw Election Data'!$A$1:$AN$1,0))</f>
        <v>-3083</v>
      </c>
      <c r="P173">
        <f>INDEX('Raw Election Data'!$A$1:$AN$3144,MATCH($C173&amp;" "&amp;$B173,'Raw Election Data'!$C$1:$C$3144,0),MATCH('Joined Data'!P$1,'Raw Election Data'!$A$1:$AN$1,0))</f>
        <v>3083</v>
      </c>
      <c r="Q173">
        <f>INDEX('Raw Election Data'!$A$1:$AN$3144,MATCH($C173&amp;" "&amp;$B173,'Raw Election Data'!$C$1:$C$3144,0),MATCH('Joined Data'!Q$1,'Raw Election Data'!$A$1:$AN$1,0))</f>
        <v>-0.4883573578330429</v>
      </c>
      <c r="R173">
        <f>INDEX('Raw Election Data'!$A$1:$AN$3144,MATCH($C173&amp;" "&amp;$B173,'Raw Election Data'!$C$1:$C$3144,0),MATCH('Joined Data'!R$1,'Raw Election Data'!$A$1:$AN$1,0))</f>
        <v>0.4883573578330429</v>
      </c>
    </row>
    <row r="174" spans="1:18" ht="13.5" hidden="1" customHeight="1" x14ac:dyDescent="0.15">
      <c r="A174" t="s">
        <v>110</v>
      </c>
      <c r="B174" t="s">
        <v>745</v>
      </c>
      <c r="C174" t="str">
        <f>INDEX(FIPS!$A$1:$E$3236,MATCH($F174,FIPS!$D$1:$D$3236,0),5)</f>
        <v>St. Francis County</v>
      </c>
      <c r="D174" t="s">
        <v>111</v>
      </c>
      <c r="E174" s="15" t="s">
        <v>67</v>
      </c>
      <c r="F174" t="s">
        <v>900</v>
      </c>
      <c r="G174" t="s">
        <v>439</v>
      </c>
      <c r="H174" t="str">
        <f>IFERROR(VLOOKUP($G174,'Team Colors'!$A:$B,2,0),"#c9c9c9")</f>
        <v>#002244</v>
      </c>
      <c r="I174">
        <f>INDEX('Raw Election Data'!$A$1:$AN$3144,MATCH($C174&amp;" "&amp;$B174,'Raw Election Data'!$C$1:$C$3144,0),MATCH('Joined Data'!I$1,'Raw Election Data'!$A$1:$AN$1,0))</f>
        <v>26589</v>
      </c>
      <c r="J174">
        <f>INDEX('Raw Election Data'!$A$1:$AN$3144,MATCH($C174&amp;" "&amp;$B174,'Raw Election Data'!$C$1:$C$3144,0),MATCH('Joined Data'!J$1,'Raw Election Data'!$A$1:$AN$1,0))</f>
        <v>4031</v>
      </c>
      <c r="K174">
        <f>INDEX('Raw Election Data'!$A$1:$AN$3144,MATCH($C174&amp;" "&amp;$B174,'Raw Election Data'!$C$1:$C$3144,0),MATCH('Joined Data'!K$1,'Raw Election Data'!$A$1:$AN$1,0))</f>
        <v>3195</v>
      </c>
      <c r="L174">
        <f>INDEX('Raw Election Data'!$A$1:$AN$3144,MATCH($C174&amp;" "&amp;$B174,'Raw Election Data'!$C$1:$C$3144,0),MATCH('Joined Data'!L$1,'Raw Election Data'!$A$1:$AN$1,0))</f>
        <v>7412</v>
      </c>
      <c r="M174">
        <f>INDEX('Raw Election Data'!$A$1:$AN$3144,MATCH($C174&amp;" "&amp;$B174,'Raw Election Data'!$C$1:$C$3144,0),MATCH('Joined Data'!M$1,'Raw Election Data'!$A$1:$AN$1,0))</f>
        <v>0.54384781435509988</v>
      </c>
      <c r="N174">
        <f>INDEX('Raw Election Data'!$A$1:$AN$3144,MATCH($C174&amp;" "&amp;$B174,'Raw Election Data'!$C$1:$C$3144,0),MATCH('Joined Data'!N$1,'Raw Election Data'!$A$1:$AN$1,0))</f>
        <v>0.43105774419859688</v>
      </c>
      <c r="O174">
        <f>INDEX('Raw Election Data'!$A$1:$AN$3144,MATCH($C174&amp;" "&amp;$B174,'Raw Election Data'!$C$1:$C$3144,0),MATCH('Joined Data'!O$1,'Raw Election Data'!$A$1:$AN$1,0))</f>
        <v>836</v>
      </c>
      <c r="P174">
        <f>INDEX('Raw Election Data'!$A$1:$AN$3144,MATCH($C174&amp;" "&amp;$B174,'Raw Election Data'!$C$1:$C$3144,0),MATCH('Joined Data'!P$1,'Raw Election Data'!$A$1:$AN$1,0))</f>
        <v>-836</v>
      </c>
      <c r="Q174">
        <f>INDEX('Raw Election Data'!$A$1:$AN$3144,MATCH($C174&amp;" "&amp;$B174,'Raw Election Data'!$C$1:$C$3144,0),MATCH('Joined Data'!Q$1,'Raw Election Data'!$A$1:$AN$1,0))</f>
        <v>0.112790070156503</v>
      </c>
      <c r="R174">
        <f>INDEX('Raw Election Data'!$A$1:$AN$3144,MATCH($C174&amp;" "&amp;$B174,'Raw Election Data'!$C$1:$C$3144,0),MATCH('Joined Data'!R$1,'Raw Election Data'!$A$1:$AN$1,0))</f>
        <v>-0.112790070156503</v>
      </c>
    </row>
    <row r="175" spans="1:18" ht="13.5" hidden="1" customHeight="1" x14ac:dyDescent="0.15">
      <c r="A175" t="s">
        <v>110</v>
      </c>
      <c r="B175" t="s">
        <v>745</v>
      </c>
      <c r="C175" t="str">
        <f>INDEX(FIPS!$A$1:$E$3236,MATCH($F175,FIPS!$D$1:$D$3236,0),5)</f>
        <v>Saline County</v>
      </c>
      <c r="D175" t="s">
        <v>111</v>
      </c>
      <c r="E175" s="15" t="s">
        <v>68</v>
      </c>
      <c r="F175" t="s">
        <v>904</v>
      </c>
      <c r="G175" t="s">
        <v>439</v>
      </c>
      <c r="H175" t="str">
        <f>IFERROR(VLOOKUP($G175,'Team Colors'!$A:$B,2,0),"#c9c9c9")</f>
        <v>#002244</v>
      </c>
      <c r="I175">
        <f>INDEX('Raw Election Data'!$A$1:$AN$3144,MATCH($C175&amp;" "&amp;$B175,'Raw Election Data'!$C$1:$C$3144,0),MATCH('Joined Data'!I$1,'Raw Election Data'!$A$1:$AN$1,0))</f>
        <v>117460</v>
      </c>
      <c r="J175">
        <f>INDEX('Raw Election Data'!$A$1:$AN$3144,MATCH($C175&amp;" "&amp;$B175,'Raw Election Data'!$C$1:$C$3144,0),MATCH('Joined Data'!J$1,'Raw Election Data'!$A$1:$AN$1,0))</f>
        <v>13247</v>
      </c>
      <c r="K175">
        <f>INDEX('Raw Election Data'!$A$1:$AN$3144,MATCH($C175&amp;" "&amp;$B175,'Raw Election Data'!$C$1:$C$3144,0),MATCH('Joined Data'!K$1,'Raw Election Data'!$A$1:$AN$1,0))</f>
        <v>35852</v>
      </c>
      <c r="L175">
        <f>INDEX('Raw Election Data'!$A$1:$AN$3144,MATCH($C175&amp;" "&amp;$B175,'Raw Election Data'!$C$1:$C$3144,0),MATCH('Joined Data'!L$1,'Raw Election Data'!$A$1:$AN$1,0))</f>
        <v>51971</v>
      </c>
      <c r="M175">
        <f>INDEX('Raw Election Data'!$A$1:$AN$3144,MATCH($C175&amp;" "&amp;$B175,'Raw Election Data'!$C$1:$C$3144,0),MATCH('Joined Data'!M$1,'Raw Election Data'!$A$1:$AN$1,0))</f>
        <v>0.25489215139212251</v>
      </c>
      <c r="N175">
        <f>INDEX('Raw Election Data'!$A$1:$AN$3144,MATCH($C175&amp;" "&amp;$B175,'Raw Election Data'!$C$1:$C$3144,0),MATCH('Joined Data'!N$1,'Raw Election Data'!$A$1:$AN$1,0))</f>
        <v>0.68984626041446195</v>
      </c>
      <c r="O175">
        <f>INDEX('Raw Election Data'!$A$1:$AN$3144,MATCH($C175&amp;" "&amp;$B175,'Raw Election Data'!$C$1:$C$3144,0),MATCH('Joined Data'!O$1,'Raw Election Data'!$A$1:$AN$1,0))</f>
        <v>-22605</v>
      </c>
      <c r="P175">
        <f>INDEX('Raw Election Data'!$A$1:$AN$3144,MATCH($C175&amp;" "&amp;$B175,'Raw Election Data'!$C$1:$C$3144,0),MATCH('Joined Data'!P$1,'Raw Election Data'!$A$1:$AN$1,0))</f>
        <v>22605</v>
      </c>
      <c r="Q175">
        <f>INDEX('Raw Election Data'!$A$1:$AN$3144,MATCH($C175&amp;" "&amp;$B175,'Raw Election Data'!$C$1:$C$3144,0),MATCH('Joined Data'!Q$1,'Raw Election Data'!$A$1:$AN$1,0))</f>
        <v>-0.43495410902233944</v>
      </c>
      <c r="R175">
        <f>INDEX('Raw Election Data'!$A$1:$AN$3144,MATCH($C175&amp;" "&amp;$B175,'Raw Election Data'!$C$1:$C$3144,0),MATCH('Joined Data'!R$1,'Raw Election Data'!$A$1:$AN$1,0))</f>
        <v>0.43495410902233944</v>
      </c>
    </row>
    <row r="176" spans="1:18" ht="13.5" hidden="1" customHeight="1" x14ac:dyDescent="0.15">
      <c r="A176" t="s">
        <v>110</v>
      </c>
      <c r="B176" t="s">
        <v>745</v>
      </c>
      <c r="C176" t="str">
        <f>INDEX(FIPS!$A$1:$E$3236,MATCH($F176,FIPS!$D$1:$D$3236,0),5)</f>
        <v>Scott County</v>
      </c>
      <c r="D176" t="s">
        <v>111</v>
      </c>
      <c r="E176" s="15" t="s">
        <v>69</v>
      </c>
      <c r="F176" t="s">
        <v>906</v>
      </c>
      <c r="G176" t="s">
        <v>439</v>
      </c>
      <c r="H176" t="str">
        <f>IFERROR(VLOOKUP($G176,'Team Colors'!$A:$B,2,0),"#c9c9c9")</f>
        <v>#002244</v>
      </c>
      <c r="I176">
        <f>INDEX('Raw Election Data'!$A$1:$AN$3144,MATCH($C176&amp;" "&amp;$B176,'Raw Election Data'!$C$1:$C$3144,0),MATCH('Joined Data'!I$1,'Raw Election Data'!$A$1:$AN$1,0))</f>
        <v>10513</v>
      </c>
      <c r="J176">
        <f>INDEX('Raw Election Data'!$A$1:$AN$3144,MATCH($C176&amp;" "&amp;$B176,'Raw Election Data'!$C$1:$C$3144,0),MATCH('Joined Data'!J$1,'Raw Election Data'!$A$1:$AN$1,0))</f>
        <v>507</v>
      </c>
      <c r="K176">
        <f>INDEX('Raw Election Data'!$A$1:$AN$3144,MATCH($C176&amp;" "&amp;$B176,'Raw Election Data'!$C$1:$C$3144,0),MATCH('Joined Data'!K$1,'Raw Election Data'!$A$1:$AN$1,0))</f>
        <v>2378</v>
      </c>
      <c r="L176">
        <f>INDEX('Raw Election Data'!$A$1:$AN$3144,MATCH($C176&amp;" "&amp;$B176,'Raw Election Data'!$C$1:$C$3144,0),MATCH('Joined Data'!L$1,'Raw Election Data'!$A$1:$AN$1,0))</f>
        <v>3017</v>
      </c>
      <c r="M176">
        <f>INDEX('Raw Election Data'!$A$1:$AN$3144,MATCH($C176&amp;" "&amp;$B176,'Raw Election Data'!$C$1:$C$3144,0),MATCH('Joined Data'!M$1,'Raw Election Data'!$A$1:$AN$1,0))</f>
        <v>0.16804772953264832</v>
      </c>
      <c r="N176">
        <f>INDEX('Raw Election Data'!$A$1:$AN$3144,MATCH($C176&amp;" "&amp;$B176,'Raw Election Data'!$C$1:$C$3144,0),MATCH('Joined Data'!N$1,'Raw Election Data'!$A$1:$AN$1,0))</f>
        <v>0.7882001988730527</v>
      </c>
      <c r="O176">
        <f>INDEX('Raw Election Data'!$A$1:$AN$3144,MATCH($C176&amp;" "&amp;$B176,'Raw Election Data'!$C$1:$C$3144,0),MATCH('Joined Data'!O$1,'Raw Election Data'!$A$1:$AN$1,0))</f>
        <v>-1871</v>
      </c>
      <c r="P176">
        <f>INDEX('Raw Election Data'!$A$1:$AN$3144,MATCH($C176&amp;" "&amp;$B176,'Raw Election Data'!$C$1:$C$3144,0),MATCH('Joined Data'!P$1,'Raw Election Data'!$A$1:$AN$1,0))</f>
        <v>1871</v>
      </c>
      <c r="Q176">
        <f>INDEX('Raw Election Data'!$A$1:$AN$3144,MATCH($C176&amp;" "&amp;$B176,'Raw Election Data'!$C$1:$C$3144,0),MATCH('Joined Data'!Q$1,'Raw Election Data'!$A$1:$AN$1,0))</f>
        <v>-0.62015246934040436</v>
      </c>
      <c r="R176">
        <f>INDEX('Raw Election Data'!$A$1:$AN$3144,MATCH($C176&amp;" "&amp;$B176,'Raw Election Data'!$C$1:$C$3144,0),MATCH('Joined Data'!R$1,'Raw Election Data'!$A$1:$AN$1,0))</f>
        <v>0.62015246934040436</v>
      </c>
    </row>
    <row r="177" spans="1:18" ht="13.5" hidden="1" customHeight="1" x14ac:dyDescent="0.15">
      <c r="A177" t="s">
        <v>110</v>
      </c>
      <c r="B177" t="s">
        <v>745</v>
      </c>
      <c r="C177" t="str">
        <f>INDEX(FIPS!$A$1:$E$3236,MATCH($F177,FIPS!$D$1:$D$3236,0),5)</f>
        <v>Searcy County</v>
      </c>
      <c r="D177" t="s">
        <v>111</v>
      </c>
      <c r="E177" s="15" t="s">
        <v>71</v>
      </c>
      <c r="F177" t="s">
        <v>908</v>
      </c>
      <c r="G177" t="s">
        <v>439</v>
      </c>
      <c r="H177" t="str">
        <f>IFERROR(VLOOKUP($G177,'Team Colors'!$A:$B,2,0),"#c9c9c9")</f>
        <v>#002244</v>
      </c>
      <c r="I177">
        <f>INDEX('Raw Election Data'!$A$1:$AN$3144,MATCH($C177&amp;" "&amp;$B177,'Raw Election Data'!$C$1:$C$3144,0),MATCH('Joined Data'!I$1,'Raw Election Data'!$A$1:$AN$1,0))</f>
        <v>7869</v>
      </c>
      <c r="J177">
        <f>INDEX('Raw Election Data'!$A$1:$AN$3144,MATCH($C177&amp;" "&amp;$B177,'Raw Election Data'!$C$1:$C$3144,0),MATCH('Joined Data'!J$1,'Raw Election Data'!$A$1:$AN$1,0))</f>
        <v>601</v>
      </c>
      <c r="K177">
        <f>INDEX('Raw Election Data'!$A$1:$AN$3144,MATCH($C177&amp;" "&amp;$B177,'Raw Election Data'!$C$1:$C$3144,0),MATCH('Joined Data'!K$1,'Raw Election Data'!$A$1:$AN$1,0))</f>
        <v>2955</v>
      </c>
      <c r="L177">
        <f>INDEX('Raw Election Data'!$A$1:$AN$3144,MATCH($C177&amp;" "&amp;$B177,'Raw Election Data'!$C$1:$C$3144,0),MATCH('Joined Data'!L$1,'Raw Election Data'!$A$1:$AN$1,0))</f>
        <v>3698</v>
      </c>
      <c r="M177">
        <f>INDEX('Raw Election Data'!$A$1:$AN$3144,MATCH($C177&amp;" "&amp;$B177,'Raw Election Data'!$C$1:$C$3144,0),MATCH('Joined Data'!M$1,'Raw Election Data'!$A$1:$AN$1,0))</f>
        <v>0.16252028123309897</v>
      </c>
      <c r="N177">
        <f>INDEX('Raw Election Data'!$A$1:$AN$3144,MATCH($C177&amp;" "&amp;$B177,'Raw Election Data'!$C$1:$C$3144,0),MATCH('Joined Data'!N$1,'Raw Election Data'!$A$1:$AN$1,0))</f>
        <v>0.79908058409951321</v>
      </c>
      <c r="O177">
        <f>INDEX('Raw Election Data'!$A$1:$AN$3144,MATCH($C177&amp;" "&amp;$B177,'Raw Election Data'!$C$1:$C$3144,0),MATCH('Joined Data'!O$1,'Raw Election Data'!$A$1:$AN$1,0))</f>
        <v>-2354</v>
      </c>
      <c r="P177">
        <f>INDEX('Raw Election Data'!$A$1:$AN$3144,MATCH($C177&amp;" "&amp;$B177,'Raw Election Data'!$C$1:$C$3144,0),MATCH('Joined Data'!P$1,'Raw Election Data'!$A$1:$AN$1,0))</f>
        <v>2354</v>
      </c>
      <c r="Q177">
        <f>INDEX('Raw Election Data'!$A$1:$AN$3144,MATCH($C177&amp;" "&amp;$B177,'Raw Election Data'!$C$1:$C$3144,0),MATCH('Joined Data'!Q$1,'Raw Election Data'!$A$1:$AN$1,0))</f>
        <v>-0.63656030286641418</v>
      </c>
      <c r="R177">
        <f>INDEX('Raw Election Data'!$A$1:$AN$3144,MATCH($C177&amp;" "&amp;$B177,'Raw Election Data'!$C$1:$C$3144,0),MATCH('Joined Data'!R$1,'Raw Election Data'!$A$1:$AN$1,0))</f>
        <v>0.63656030286641418</v>
      </c>
    </row>
    <row r="178" spans="1:18" ht="13.5" hidden="1" customHeight="1" x14ac:dyDescent="0.15">
      <c r="A178" t="s">
        <v>110</v>
      </c>
      <c r="B178" t="s">
        <v>745</v>
      </c>
      <c r="C178" t="str">
        <f>INDEX(FIPS!$A$1:$E$3236,MATCH($F178,FIPS!$D$1:$D$3236,0),5)</f>
        <v>Sebastian County</v>
      </c>
      <c r="D178" t="s">
        <v>111</v>
      </c>
      <c r="E178" s="15" t="s">
        <v>72</v>
      </c>
      <c r="F178" t="s">
        <v>910</v>
      </c>
      <c r="G178" t="s">
        <v>439</v>
      </c>
      <c r="H178" t="str">
        <f>IFERROR(VLOOKUP($G178,'Team Colors'!$A:$B,2,0),"#c9c9c9")</f>
        <v>#002244</v>
      </c>
      <c r="I178">
        <f>INDEX('Raw Election Data'!$A$1:$AN$3144,MATCH($C178&amp;" "&amp;$B178,'Raw Election Data'!$C$1:$C$3144,0),MATCH('Joined Data'!I$1,'Raw Election Data'!$A$1:$AN$1,0))</f>
        <v>127780</v>
      </c>
      <c r="J178">
        <f>INDEX('Raw Election Data'!$A$1:$AN$3144,MATCH($C178&amp;" "&amp;$B178,'Raw Election Data'!$C$1:$C$3144,0),MATCH('Joined Data'!J$1,'Raw Election Data'!$A$1:$AN$1,0))</f>
        <v>12184</v>
      </c>
      <c r="K178">
        <f>INDEX('Raw Election Data'!$A$1:$AN$3144,MATCH($C178&amp;" "&amp;$B178,'Raw Election Data'!$C$1:$C$3144,0),MATCH('Joined Data'!K$1,'Raw Election Data'!$A$1:$AN$1,0))</f>
        <v>28769</v>
      </c>
      <c r="L178">
        <f>INDEX('Raw Election Data'!$A$1:$AN$3144,MATCH($C178&amp;" "&amp;$B178,'Raw Election Data'!$C$1:$C$3144,0),MATCH('Joined Data'!L$1,'Raw Election Data'!$A$1:$AN$1,0))</f>
        <v>43557</v>
      </c>
      <c r="M178">
        <f>INDEX('Raw Election Data'!$A$1:$AN$3144,MATCH($C178&amp;" "&amp;$B178,'Raw Election Data'!$C$1:$C$3144,0),MATCH('Joined Data'!M$1,'Raw Election Data'!$A$1:$AN$1,0))</f>
        <v>0.27972541726932526</v>
      </c>
      <c r="N178">
        <f>INDEX('Raw Election Data'!$A$1:$AN$3144,MATCH($C178&amp;" "&amp;$B178,'Raw Election Data'!$C$1:$C$3144,0),MATCH('Joined Data'!N$1,'Raw Election Data'!$A$1:$AN$1,0))</f>
        <v>0.66049085106871452</v>
      </c>
      <c r="O178">
        <f>INDEX('Raw Election Data'!$A$1:$AN$3144,MATCH($C178&amp;" "&amp;$B178,'Raw Election Data'!$C$1:$C$3144,0),MATCH('Joined Data'!O$1,'Raw Election Data'!$A$1:$AN$1,0))</f>
        <v>-16585</v>
      </c>
      <c r="P178">
        <f>INDEX('Raw Election Data'!$A$1:$AN$3144,MATCH($C178&amp;" "&amp;$B178,'Raw Election Data'!$C$1:$C$3144,0),MATCH('Joined Data'!P$1,'Raw Election Data'!$A$1:$AN$1,0))</f>
        <v>16585</v>
      </c>
      <c r="Q178">
        <f>INDEX('Raw Election Data'!$A$1:$AN$3144,MATCH($C178&amp;" "&amp;$B178,'Raw Election Data'!$C$1:$C$3144,0),MATCH('Joined Data'!Q$1,'Raw Election Data'!$A$1:$AN$1,0))</f>
        <v>-0.38076543379938926</v>
      </c>
      <c r="R178">
        <f>INDEX('Raw Election Data'!$A$1:$AN$3144,MATCH($C178&amp;" "&amp;$B178,'Raw Election Data'!$C$1:$C$3144,0),MATCH('Joined Data'!R$1,'Raw Election Data'!$A$1:$AN$1,0))</f>
        <v>0.38076543379938926</v>
      </c>
    </row>
    <row r="179" spans="1:18" ht="13.5" hidden="1" customHeight="1" x14ac:dyDescent="0.15">
      <c r="A179" t="s">
        <v>110</v>
      </c>
      <c r="B179" t="s">
        <v>745</v>
      </c>
      <c r="C179" t="str">
        <f>INDEX(FIPS!$A$1:$E$3236,MATCH($F179,FIPS!$D$1:$D$3236,0),5)</f>
        <v>Sevier County</v>
      </c>
      <c r="D179" t="s">
        <v>111</v>
      </c>
      <c r="E179" s="15" t="s">
        <v>73</v>
      </c>
      <c r="F179" t="s">
        <v>912</v>
      </c>
      <c r="G179" t="s">
        <v>439</v>
      </c>
      <c r="H179" t="str">
        <f>IFERROR(VLOOKUP($G179,'Team Colors'!$A:$B,2,0),"#c9c9c9")</f>
        <v>#002244</v>
      </c>
      <c r="I179">
        <f>INDEX('Raw Election Data'!$A$1:$AN$3144,MATCH($C179&amp;" "&amp;$B179,'Raw Election Data'!$C$1:$C$3144,0),MATCH('Joined Data'!I$1,'Raw Election Data'!$A$1:$AN$1,0))</f>
        <v>17290</v>
      </c>
      <c r="J179">
        <f>INDEX('Raw Election Data'!$A$1:$AN$3144,MATCH($C179&amp;" "&amp;$B179,'Raw Election Data'!$C$1:$C$3144,0),MATCH('Joined Data'!J$1,'Raw Election Data'!$A$1:$AN$1,0))</f>
        <v>1075</v>
      </c>
      <c r="K179">
        <f>INDEX('Raw Election Data'!$A$1:$AN$3144,MATCH($C179&amp;" "&amp;$B179,'Raw Election Data'!$C$1:$C$3144,0),MATCH('Joined Data'!K$1,'Raw Election Data'!$A$1:$AN$1,0))</f>
        <v>3281</v>
      </c>
      <c r="L179">
        <f>INDEX('Raw Election Data'!$A$1:$AN$3144,MATCH($C179&amp;" "&amp;$B179,'Raw Election Data'!$C$1:$C$3144,0),MATCH('Joined Data'!L$1,'Raw Election Data'!$A$1:$AN$1,0))</f>
        <v>4517</v>
      </c>
      <c r="M179">
        <f>INDEX('Raw Election Data'!$A$1:$AN$3144,MATCH($C179&amp;" "&amp;$B179,'Raw Election Data'!$C$1:$C$3144,0),MATCH('Joined Data'!M$1,'Raw Election Data'!$A$1:$AN$1,0))</f>
        <v>0.23798981624972326</v>
      </c>
      <c r="N179">
        <f>INDEX('Raw Election Data'!$A$1:$AN$3144,MATCH($C179&amp;" "&amp;$B179,'Raw Election Data'!$C$1:$C$3144,0),MATCH('Joined Data'!N$1,'Raw Election Data'!$A$1:$AN$1,0))</f>
        <v>0.72636705778171351</v>
      </c>
      <c r="O179">
        <f>INDEX('Raw Election Data'!$A$1:$AN$3144,MATCH($C179&amp;" "&amp;$B179,'Raw Election Data'!$C$1:$C$3144,0),MATCH('Joined Data'!O$1,'Raw Election Data'!$A$1:$AN$1,0))</f>
        <v>-2206</v>
      </c>
      <c r="P179">
        <f>INDEX('Raw Election Data'!$A$1:$AN$3144,MATCH($C179&amp;" "&amp;$B179,'Raw Election Data'!$C$1:$C$3144,0),MATCH('Joined Data'!P$1,'Raw Election Data'!$A$1:$AN$1,0))</f>
        <v>2206</v>
      </c>
      <c r="Q179">
        <f>INDEX('Raw Election Data'!$A$1:$AN$3144,MATCH($C179&amp;" "&amp;$B179,'Raw Election Data'!$C$1:$C$3144,0),MATCH('Joined Data'!Q$1,'Raw Election Data'!$A$1:$AN$1,0))</f>
        <v>-0.48837724153199025</v>
      </c>
      <c r="R179">
        <f>INDEX('Raw Election Data'!$A$1:$AN$3144,MATCH($C179&amp;" "&amp;$B179,'Raw Election Data'!$C$1:$C$3144,0),MATCH('Joined Data'!R$1,'Raw Election Data'!$A$1:$AN$1,0))</f>
        <v>0.48837724153199025</v>
      </c>
    </row>
    <row r="180" spans="1:18" ht="13.5" hidden="1" customHeight="1" x14ac:dyDescent="0.15">
      <c r="A180" t="s">
        <v>110</v>
      </c>
      <c r="B180" t="s">
        <v>745</v>
      </c>
      <c r="C180" t="str">
        <f>INDEX(FIPS!$A$1:$E$3236,MATCH($F180,FIPS!$D$1:$D$3236,0),5)</f>
        <v>Sharp County</v>
      </c>
      <c r="D180" t="s">
        <v>111</v>
      </c>
      <c r="E180" s="15" t="s">
        <v>114</v>
      </c>
      <c r="F180" t="s">
        <v>914</v>
      </c>
      <c r="G180" t="s">
        <v>439</v>
      </c>
      <c r="H180" t="str">
        <f>IFERROR(VLOOKUP($G180,'Team Colors'!$A:$B,2,0),"#c9c9c9")</f>
        <v>#002244</v>
      </c>
      <c r="I180">
        <f>INDEX('Raw Election Data'!$A$1:$AN$3144,MATCH($C180&amp;" "&amp;$B180,'Raw Election Data'!$C$1:$C$3144,0),MATCH('Joined Data'!I$1,'Raw Election Data'!$A$1:$AN$1,0))</f>
        <v>16912</v>
      </c>
      <c r="J180">
        <f>INDEX('Raw Election Data'!$A$1:$AN$3144,MATCH($C180&amp;" "&amp;$B180,'Raw Election Data'!$C$1:$C$3144,0),MATCH('Joined Data'!J$1,'Raw Election Data'!$A$1:$AN$1,0))</f>
        <v>1472</v>
      </c>
      <c r="K180">
        <f>INDEX('Raw Election Data'!$A$1:$AN$3144,MATCH($C180&amp;" "&amp;$B180,'Raw Election Data'!$C$1:$C$3144,0),MATCH('Joined Data'!K$1,'Raw Election Data'!$A$1:$AN$1,0))</f>
        <v>5405</v>
      </c>
      <c r="L180">
        <f>INDEX('Raw Election Data'!$A$1:$AN$3144,MATCH($C180&amp;" "&amp;$B180,'Raw Election Data'!$C$1:$C$3144,0),MATCH('Joined Data'!L$1,'Raw Election Data'!$A$1:$AN$1,0))</f>
        <v>7190</v>
      </c>
      <c r="M180">
        <f>INDEX('Raw Election Data'!$A$1:$AN$3144,MATCH($C180&amp;" "&amp;$B180,'Raw Election Data'!$C$1:$C$3144,0),MATCH('Joined Data'!M$1,'Raw Election Data'!$A$1:$AN$1,0))</f>
        <v>0.20472878998609179</v>
      </c>
      <c r="N180">
        <f>INDEX('Raw Election Data'!$A$1:$AN$3144,MATCH($C180&amp;" "&amp;$B180,'Raw Election Data'!$C$1:$C$3144,0),MATCH('Joined Data'!N$1,'Raw Election Data'!$A$1:$AN$1,0))</f>
        <v>0.75173852573018085</v>
      </c>
      <c r="O180">
        <f>INDEX('Raw Election Data'!$A$1:$AN$3144,MATCH($C180&amp;" "&amp;$B180,'Raw Election Data'!$C$1:$C$3144,0),MATCH('Joined Data'!O$1,'Raw Election Data'!$A$1:$AN$1,0))</f>
        <v>-3933</v>
      </c>
      <c r="P180">
        <f>INDEX('Raw Election Data'!$A$1:$AN$3144,MATCH($C180&amp;" "&amp;$B180,'Raw Election Data'!$C$1:$C$3144,0),MATCH('Joined Data'!P$1,'Raw Election Data'!$A$1:$AN$1,0))</f>
        <v>3933</v>
      </c>
      <c r="Q180">
        <f>INDEX('Raw Election Data'!$A$1:$AN$3144,MATCH($C180&amp;" "&amp;$B180,'Raw Election Data'!$C$1:$C$3144,0),MATCH('Joined Data'!Q$1,'Raw Election Data'!$A$1:$AN$1,0))</f>
        <v>-0.54700973574408907</v>
      </c>
      <c r="R180">
        <f>INDEX('Raw Election Data'!$A$1:$AN$3144,MATCH($C180&amp;" "&amp;$B180,'Raw Election Data'!$C$1:$C$3144,0),MATCH('Joined Data'!R$1,'Raw Election Data'!$A$1:$AN$1,0))</f>
        <v>0.54700973574408907</v>
      </c>
    </row>
    <row r="181" spans="1:18" ht="13.5" hidden="1" customHeight="1" x14ac:dyDescent="0.15">
      <c r="A181" t="s">
        <v>110</v>
      </c>
      <c r="B181" t="s">
        <v>745</v>
      </c>
      <c r="C181" t="str">
        <f>INDEX(FIPS!$A$1:$E$3236,MATCH($F181,FIPS!$D$1:$D$3236,0),5)</f>
        <v>Stone County</v>
      </c>
      <c r="D181" t="s">
        <v>111</v>
      </c>
      <c r="E181" s="15" t="s">
        <v>115</v>
      </c>
      <c r="F181" t="s">
        <v>916</v>
      </c>
      <c r="G181" t="s">
        <v>439</v>
      </c>
      <c r="H181" t="str">
        <f>IFERROR(VLOOKUP($G181,'Team Colors'!$A:$B,2,0),"#c9c9c9")</f>
        <v>#002244</v>
      </c>
      <c r="I181">
        <f>INDEX('Raw Election Data'!$A$1:$AN$3144,MATCH($C181&amp;" "&amp;$B181,'Raw Election Data'!$C$1:$C$3144,0),MATCH('Joined Data'!I$1,'Raw Election Data'!$A$1:$AN$1,0))</f>
        <v>12456</v>
      </c>
      <c r="J181">
        <f>INDEX('Raw Election Data'!$A$1:$AN$3144,MATCH($C181&amp;" "&amp;$B181,'Raw Election Data'!$C$1:$C$3144,0),MATCH('Joined Data'!J$1,'Raw Election Data'!$A$1:$AN$1,0))</f>
        <v>1189</v>
      </c>
      <c r="K181">
        <f>INDEX('Raw Election Data'!$A$1:$AN$3144,MATCH($C181&amp;" "&amp;$B181,'Raw Election Data'!$C$1:$C$3144,0),MATCH('Joined Data'!K$1,'Raw Election Data'!$A$1:$AN$1,0))</f>
        <v>4081</v>
      </c>
      <c r="L181">
        <f>INDEX('Raw Election Data'!$A$1:$AN$3144,MATCH($C181&amp;" "&amp;$B181,'Raw Election Data'!$C$1:$C$3144,0),MATCH('Joined Data'!L$1,'Raw Election Data'!$A$1:$AN$1,0))</f>
        <v>5527</v>
      </c>
      <c r="M181">
        <f>INDEX('Raw Election Data'!$A$1:$AN$3144,MATCH($C181&amp;" "&amp;$B181,'Raw Election Data'!$C$1:$C$3144,0),MATCH('Joined Data'!M$1,'Raw Election Data'!$A$1:$AN$1,0))</f>
        <v>0.21512574633616791</v>
      </c>
      <c r="N181">
        <f>INDEX('Raw Election Data'!$A$1:$AN$3144,MATCH($C181&amp;" "&amp;$B181,'Raw Election Data'!$C$1:$C$3144,0),MATCH('Joined Data'!N$1,'Raw Election Data'!$A$1:$AN$1,0))</f>
        <v>0.73837524877872263</v>
      </c>
      <c r="O181">
        <f>INDEX('Raw Election Data'!$A$1:$AN$3144,MATCH($C181&amp;" "&amp;$B181,'Raw Election Data'!$C$1:$C$3144,0),MATCH('Joined Data'!O$1,'Raw Election Data'!$A$1:$AN$1,0))</f>
        <v>-2892</v>
      </c>
      <c r="P181">
        <f>INDEX('Raw Election Data'!$A$1:$AN$3144,MATCH($C181&amp;" "&amp;$B181,'Raw Election Data'!$C$1:$C$3144,0),MATCH('Joined Data'!P$1,'Raw Election Data'!$A$1:$AN$1,0))</f>
        <v>2892</v>
      </c>
      <c r="Q181">
        <f>INDEX('Raw Election Data'!$A$1:$AN$3144,MATCH($C181&amp;" "&amp;$B181,'Raw Election Data'!$C$1:$C$3144,0),MATCH('Joined Data'!Q$1,'Raw Election Data'!$A$1:$AN$1,0))</f>
        <v>-0.52324950244255475</v>
      </c>
      <c r="R181">
        <f>INDEX('Raw Election Data'!$A$1:$AN$3144,MATCH($C181&amp;" "&amp;$B181,'Raw Election Data'!$C$1:$C$3144,0),MATCH('Joined Data'!R$1,'Raw Election Data'!$A$1:$AN$1,0))</f>
        <v>0.52324950244255475</v>
      </c>
    </row>
    <row r="182" spans="1:18" ht="13.5" hidden="1" customHeight="1" x14ac:dyDescent="0.15">
      <c r="A182" t="s">
        <v>110</v>
      </c>
      <c r="B182" t="s">
        <v>745</v>
      </c>
      <c r="C182" t="str">
        <f>INDEX(FIPS!$A$1:$E$3236,MATCH($F182,FIPS!$D$1:$D$3236,0),5)</f>
        <v>Union County</v>
      </c>
      <c r="D182" t="s">
        <v>111</v>
      </c>
      <c r="E182" s="15" t="s">
        <v>116</v>
      </c>
      <c r="F182" t="s">
        <v>918</v>
      </c>
      <c r="G182" t="s">
        <v>440</v>
      </c>
      <c r="H182" t="str">
        <f>IFERROR(VLOOKUP($G182,'Team Colors'!$A:$B,2,0),"#c9c9c9")</f>
        <v>#9f8958</v>
      </c>
      <c r="I182">
        <f>INDEX('Raw Election Data'!$A$1:$AN$3144,MATCH($C182&amp;" "&amp;$B182,'Raw Election Data'!$C$1:$C$3144,0),MATCH('Joined Data'!I$1,'Raw Election Data'!$A$1:$AN$1,0))</f>
        <v>40144</v>
      </c>
      <c r="J182">
        <f>INDEX('Raw Election Data'!$A$1:$AN$3144,MATCH($C182&amp;" "&amp;$B182,'Raw Election Data'!$C$1:$C$3144,0),MATCH('Joined Data'!J$1,'Raw Election Data'!$A$1:$AN$1,0))</f>
        <v>5667</v>
      </c>
      <c r="K182">
        <f>INDEX('Raw Election Data'!$A$1:$AN$3144,MATCH($C182&amp;" "&amp;$B182,'Raw Election Data'!$C$1:$C$3144,0),MATCH('Joined Data'!K$1,'Raw Election Data'!$A$1:$AN$1,0))</f>
        <v>10201</v>
      </c>
      <c r="L182">
        <f>INDEX('Raw Election Data'!$A$1:$AN$3144,MATCH($C182&amp;" "&amp;$B182,'Raw Election Data'!$C$1:$C$3144,0),MATCH('Joined Data'!L$1,'Raw Election Data'!$A$1:$AN$1,0))</f>
        <v>16338</v>
      </c>
      <c r="M182">
        <f>INDEX('Raw Election Data'!$A$1:$AN$3144,MATCH($C182&amp;" "&amp;$B182,'Raw Election Data'!$C$1:$C$3144,0),MATCH('Joined Data'!M$1,'Raw Election Data'!$A$1:$AN$1,0))</f>
        <v>0.34686008079324276</v>
      </c>
      <c r="N182">
        <f>INDEX('Raw Election Data'!$A$1:$AN$3144,MATCH($C182&amp;" "&amp;$B182,'Raw Election Data'!$C$1:$C$3144,0),MATCH('Joined Data'!N$1,'Raw Election Data'!$A$1:$AN$1,0))</f>
        <v>0.62437262822866935</v>
      </c>
      <c r="O182">
        <f>INDEX('Raw Election Data'!$A$1:$AN$3144,MATCH($C182&amp;" "&amp;$B182,'Raw Election Data'!$C$1:$C$3144,0),MATCH('Joined Data'!O$1,'Raw Election Data'!$A$1:$AN$1,0))</f>
        <v>-4534</v>
      </c>
      <c r="P182">
        <f>INDEX('Raw Election Data'!$A$1:$AN$3144,MATCH($C182&amp;" "&amp;$B182,'Raw Election Data'!$C$1:$C$3144,0),MATCH('Joined Data'!P$1,'Raw Election Data'!$A$1:$AN$1,0))</f>
        <v>4534</v>
      </c>
      <c r="Q182">
        <f>INDEX('Raw Election Data'!$A$1:$AN$3144,MATCH($C182&amp;" "&amp;$B182,'Raw Election Data'!$C$1:$C$3144,0),MATCH('Joined Data'!Q$1,'Raw Election Data'!$A$1:$AN$1,0))</f>
        <v>-0.27751254743542658</v>
      </c>
      <c r="R182">
        <f>INDEX('Raw Election Data'!$A$1:$AN$3144,MATCH($C182&amp;" "&amp;$B182,'Raw Election Data'!$C$1:$C$3144,0),MATCH('Joined Data'!R$1,'Raw Election Data'!$A$1:$AN$1,0))</f>
        <v>0.27751254743542658</v>
      </c>
    </row>
    <row r="183" spans="1:18" ht="13.5" hidden="1" customHeight="1" x14ac:dyDescent="0.15">
      <c r="A183" t="s">
        <v>110</v>
      </c>
      <c r="B183" t="s">
        <v>745</v>
      </c>
      <c r="C183" t="str">
        <f>INDEX(FIPS!$A$1:$E$3236,MATCH($F183,FIPS!$D$1:$D$3236,0),5)</f>
        <v>Van Buren County</v>
      </c>
      <c r="D183" t="s">
        <v>111</v>
      </c>
      <c r="E183" s="15" t="s">
        <v>117</v>
      </c>
      <c r="F183" t="s">
        <v>922</v>
      </c>
      <c r="G183" t="s">
        <v>439</v>
      </c>
      <c r="H183" t="str">
        <f>IFERROR(VLOOKUP($G183,'Team Colors'!$A:$B,2,0),"#c9c9c9")</f>
        <v>#002244</v>
      </c>
      <c r="I183">
        <f>INDEX('Raw Election Data'!$A$1:$AN$3144,MATCH($C183&amp;" "&amp;$B183,'Raw Election Data'!$C$1:$C$3144,0),MATCH('Joined Data'!I$1,'Raw Election Data'!$A$1:$AN$1,0))</f>
        <v>16771</v>
      </c>
      <c r="J183">
        <f>INDEX('Raw Election Data'!$A$1:$AN$3144,MATCH($C183&amp;" "&amp;$B183,'Raw Election Data'!$C$1:$C$3144,0),MATCH('Joined Data'!J$1,'Raw Election Data'!$A$1:$AN$1,0))</f>
        <v>1547</v>
      </c>
      <c r="K183">
        <f>INDEX('Raw Election Data'!$A$1:$AN$3144,MATCH($C183&amp;" "&amp;$B183,'Raw Election Data'!$C$1:$C$3144,0),MATCH('Joined Data'!K$1,'Raw Election Data'!$A$1:$AN$1,0))</f>
        <v>5382</v>
      </c>
      <c r="L183">
        <f>INDEX('Raw Election Data'!$A$1:$AN$3144,MATCH($C183&amp;" "&amp;$B183,'Raw Election Data'!$C$1:$C$3144,0),MATCH('Joined Data'!L$1,'Raw Election Data'!$A$1:$AN$1,0))</f>
        <v>7111</v>
      </c>
      <c r="M183">
        <f>INDEX('Raw Election Data'!$A$1:$AN$3144,MATCH($C183&amp;" "&amp;$B183,'Raw Election Data'!$C$1:$C$3144,0),MATCH('Joined Data'!M$1,'Raw Election Data'!$A$1:$AN$1,0))</f>
        <v>0.21755027422303475</v>
      </c>
      <c r="N183">
        <f>INDEX('Raw Election Data'!$A$1:$AN$3144,MATCH($C183&amp;" "&amp;$B183,'Raw Election Data'!$C$1:$C$3144,0),MATCH('Joined Data'!N$1,'Raw Election Data'!$A$1:$AN$1,0))</f>
        <v>0.75685557586837293</v>
      </c>
      <c r="O183">
        <f>INDEX('Raw Election Data'!$A$1:$AN$3144,MATCH($C183&amp;" "&amp;$B183,'Raw Election Data'!$C$1:$C$3144,0),MATCH('Joined Data'!O$1,'Raw Election Data'!$A$1:$AN$1,0))</f>
        <v>-3835</v>
      </c>
      <c r="P183">
        <f>INDEX('Raw Election Data'!$A$1:$AN$3144,MATCH($C183&amp;" "&amp;$B183,'Raw Election Data'!$C$1:$C$3144,0),MATCH('Joined Data'!P$1,'Raw Election Data'!$A$1:$AN$1,0))</f>
        <v>3835</v>
      </c>
      <c r="Q183">
        <f>INDEX('Raw Election Data'!$A$1:$AN$3144,MATCH($C183&amp;" "&amp;$B183,'Raw Election Data'!$C$1:$C$3144,0),MATCH('Joined Data'!Q$1,'Raw Election Data'!$A$1:$AN$1,0))</f>
        <v>-0.53930530164533819</v>
      </c>
      <c r="R183">
        <f>INDEX('Raw Election Data'!$A$1:$AN$3144,MATCH($C183&amp;" "&amp;$B183,'Raw Election Data'!$C$1:$C$3144,0),MATCH('Joined Data'!R$1,'Raw Election Data'!$A$1:$AN$1,0))</f>
        <v>0.53930530164533819</v>
      </c>
    </row>
    <row r="184" spans="1:18" ht="13.5" hidden="1" customHeight="1" x14ac:dyDescent="0.15">
      <c r="A184" t="s">
        <v>110</v>
      </c>
      <c r="B184" t="s">
        <v>745</v>
      </c>
      <c r="C184" t="str">
        <f>INDEX(FIPS!$A$1:$E$3236,MATCH($F184,FIPS!$D$1:$D$3236,0),5)</f>
        <v>Washington County</v>
      </c>
      <c r="D184" t="s">
        <v>111</v>
      </c>
      <c r="E184" s="15" t="s">
        <v>118</v>
      </c>
      <c r="F184" t="s">
        <v>923</v>
      </c>
      <c r="G184" t="s">
        <v>439</v>
      </c>
      <c r="H184" t="str">
        <f>IFERROR(VLOOKUP($G184,'Team Colors'!$A:$B,2,0),"#c9c9c9")</f>
        <v>#002244</v>
      </c>
      <c r="I184">
        <f>INDEX('Raw Election Data'!$A$1:$AN$3144,MATCH($C184&amp;" "&amp;$B184,'Raw Election Data'!$C$1:$C$3144,0),MATCH('Joined Data'!I$1,'Raw Election Data'!$A$1:$AN$1,0))</f>
        <v>225477</v>
      </c>
      <c r="J184">
        <f>INDEX('Raw Election Data'!$A$1:$AN$3144,MATCH($C184&amp;" "&amp;$B184,'Raw Election Data'!$C$1:$C$3144,0),MATCH('Joined Data'!J$1,'Raw Election Data'!$A$1:$AN$1,0))</f>
        <v>32296</v>
      </c>
      <c r="K184">
        <f>INDEX('Raw Election Data'!$A$1:$AN$3144,MATCH($C184&amp;" "&amp;$B184,'Raw Election Data'!$C$1:$C$3144,0),MATCH('Joined Data'!K$1,'Raw Election Data'!$A$1:$AN$1,0))</f>
        <v>40418</v>
      </c>
      <c r="L184">
        <f>INDEX('Raw Election Data'!$A$1:$AN$3144,MATCH($C184&amp;" "&amp;$B184,'Raw Election Data'!$C$1:$C$3144,0),MATCH('Joined Data'!L$1,'Raw Election Data'!$A$1:$AN$1,0))</f>
        <v>78153</v>
      </c>
      <c r="M184">
        <f>INDEX('Raw Election Data'!$A$1:$AN$3144,MATCH($C184&amp;" "&amp;$B184,'Raw Election Data'!$C$1:$C$3144,0),MATCH('Joined Data'!M$1,'Raw Election Data'!$A$1:$AN$1,0))</f>
        <v>0.41324069453507861</v>
      </c>
      <c r="N184">
        <f>INDEX('Raw Election Data'!$A$1:$AN$3144,MATCH($C184&amp;" "&amp;$B184,'Raw Election Data'!$C$1:$C$3144,0),MATCH('Joined Data'!N$1,'Raw Election Data'!$A$1:$AN$1,0))</f>
        <v>0.51716504804677998</v>
      </c>
      <c r="O184">
        <f>INDEX('Raw Election Data'!$A$1:$AN$3144,MATCH($C184&amp;" "&amp;$B184,'Raw Election Data'!$C$1:$C$3144,0),MATCH('Joined Data'!O$1,'Raw Election Data'!$A$1:$AN$1,0))</f>
        <v>-8122</v>
      </c>
      <c r="P184">
        <f>INDEX('Raw Election Data'!$A$1:$AN$3144,MATCH($C184&amp;" "&amp;$B184,'Raw Election Data'!$C$1:$C$3144,0),MATCH('Joined Data'!P$1,'Raw Election Data'!$A$1:$AN$1,0))</f>
        <v>8122</v>
      </c>
      <c r="Q184">
        <f>INDEX('Raw Election Data'!$A$1:$AN$3144,MATCH($C184&amp;" "&amp;$B184,'Raw Election Data'!$C$1:$C$3144,0),MATCH('Joined Data'!Q$1,'Raw Election Data'!$A$1:$AN$1,0))</f>
        <v>-0.10392435351170137</v>
      </c>
      <c r="R184">
        <f>INDEX('Raw Election Data'!$A$1:$AN$3144,MATCH($C184&amp;" "&amp;$B184,'Raw Election Data'!$C$1:$C$3144,0),MATCH('Joined Data'!R$1,'Raw Election Data'!$A$1:$AN$1,0))</f>
        <v>0.10392435351170137</v>
      </c>
    </row>
    <row r="185" spans="1:18" ht="13.5" hidden="1" customHeight="1" x14ac:dyDescent="0.15">
      <c r="A185" t="s">
        <v>110</v>
      </c>
      <c r="B185" t="s">
        <v>745</v>
      </c>
      <c r="C185" t="str">
        <f>INDEX(FIPS!$A$1:$E$3236,MATCH($F185,FIPS!$D$1:$D$3236,0),5)</f>
        <v>White County</v>
      </c>
      <c r="D185" t="s">
        <v>111</v>
      </c>
      <c r="E185" s="15" t="s">
        <v>119</v>
      </c>
      <c r="F185" t="s">
        <v>925</v>
      </c>
      <c r="G185" t="s">
        <v>439</v>
      </c>
      <c r="H185" t="str">
        <f>IFERROR(VLOOKUP($G185,'Team Colors'!$A:$B,2,0),"#c9c9c9")</f>
        <v>#002244</v>
      </c>
      <c r="I185">
        <f>INDEX('Raw Election Data'!$A$1:$AN$3144,MATCH($C185&amp;" "&amp;$B185,'Raw Election Data'!$C$1:$C$3144,0),MATCH('Joined Data'!I$1,'Raw Election Data'!$A$1:$AN$1,0))</f>
        <v>79161</v>
      </c>
      <c r="J185">
        <f>INDEX('Raw Election Data'!$A$1:$AN$3144,MATCH($C185&amp;" "&amp;$B185,'Raw Election Data'!$C$1:$C$3144,0),MATCH('Joined Data'!J$1,'Raw Election Data'!$A$1:$AN$1,0))</f>
        <v>5157</v>
      </c>
      <c r="K185">
        <f>INDEX('Raw Election Data'!$A$1:$AN$3144,MATCH($C185&amp;" "&amp;$B185,'Raw Election Data'!$C$1:$C$3144,0),MATCH('Joined Data'!K$1,'Raw Election Data'!$A$1:$AN$1,0))</f>
        <v>21038</v>
      </c>
      <c r="L185">
        <f>INDEX('Raw Election Data'!$A$1:$AN$3144,MATCH($C185&amp;" "&amp;$B185,'Raw Election Data'!$C$1:$C$3144,0),MATCH('Joined Data'!L$1,'Raw Election Data'!$A$1:$AN$1,0))</f>
        <v>27451</v>
      </c>
      <c r="M185">
        <f>INDEX('Raw Election Data'!$A$1:$AN$3144,MATCH($C185&amp;" "&amp;$B185,'Raw Election Data'!$C$1:$C$3144,0),MATCH('Joined Data'!M$1,'Raw Election Data'!$A$1:$AN$1,0))</f>
        <v>0.18786200866999381</v>
      </c>
      <c r="N185">
        <f>INDEX('Raw Election Data'!$A$1:$AN$3144,MATCH($C185&amp;" "&amp;$B185,'Raw Election Data'!$C$1:$C$3144,0),MATCH('Joined Data'!N$1,'Raw Election Data'!$A$1:$AN$1,0))</f>
        <v>0.76638373829732975</v>
      </c>
      <c r="O185">
        <f>INDEX('Raw Election Data'!$A$1:$AN$3144,MATCH($C185&amp;" "&amp;$B185,'Raw Election Data'!$C$1:$C$3144,0),MATCH('Joined Data'!O$1,'Raw Election Data'!$A$1:$AN$1,0))</f>
        <v>-15881</v>
      </c>
      <c r="P185">
        <f>INDEX('Raw Election Data'!$A$1:$AN$3144,MATCH($C185&amp;" "&amp;$B185,'Raw Election Data'!$C$1:$C$3144,0),MATCH('Joined Data'!P$1,'Raw Election Data'!$A$1:$AN$1,0))</f>
        <v>15881</v>
      </c>
      <c r="Q185">
        <f>INDEX('Raw Election Data'!$A$1:$AN$3144,MATCH($C185&amp;" "&amp;$B185,'Raw Election Data'!$C$1:$C$3144,0),MATCH('Joined Data'!Q$1,'Raw Election Data'!$A$1:$AN$1,0))</f>
        <v>-0.57852172962733595</v>
      </c>
      <c r="R185">
        <f>INDEX('Raw Election Data'!$A$1:$AN$3144,MATCH($C185&amp;" "&amp;$B185,'Raw Election Data'!$C$1:$C$3144,0),MATCH('Joined Data'!R$1,'Raw Election Data'!$A$1:$AN$1,0))</f>
        <v>0.57852172962733595</v>
      </c>
    </row>
    <row r="186" spans="1:18" ht="13.5" hidden="1" customHeight="1" x14ac:dyDescent="0.15">
      <c r="A186" t="s">
        <v>110</v>
      </c>
      <c r="B186" t="s">
        <v>745</v>
      </c>
      <c r="C186" t="str">
        <f>INDEX(FIPS!$A$1:$E$3236,MATCH($F186,FIPS!$D$1:$D$3236,0),5)</f>
        <v>Woodruff County</v>
      </c>
      <c r="D186" t="s">
        <v>111</v>
      </c>
      <c r="E186" s="15" t="s">
        <v>120</v>
      </c>
      <c r="F186" t="s">
        <v>929</v>
      </c>
      <c r="G186" t="s">
        <v>439</v>
      </c>
      <c r="H186" t="str">
        <f>IFERROR(VLOOKUP($G186,'Team Colors'!$A:$B,2,0),"#c9c9c9")</f>
        <v>#002244</v>
      </c>
      <c r="I186">
        <f>INDEX('Raw Election Data'!$A$1:$AN$3144,MATCH($C186&amp;" "&amp;$B186,'Raw Election Data'!$C$1:$C$3144,0),MATCH('Joined Data'!I$1,'Raw Election Data'!$A$1:$AN$1,0))</f>
        <v>6741</v>
      </c>
      <c r="J186">
        <f>INDEX('Raw Election Data'!$A$1:$AN$3144,MATCH($C186&amp;" "&amp;$B186,'Raw Election Data'!$C$1:$C$3144,0),MATCH('Joined Data'!J$1,'Raw Election Data'!$A$1:$AN$1,0))</f>
        <v>1117</v>
      </c>
      <c r="K186">
        <f>INDEX('Raw Election Data'!$A$1:$AN$3144,MATCH($C186&amp;" "&amp;$B186,'Raw Election Data'!$C$1:$C$3144,0),MATCH('Joined Data'!K$1,'Raw Election Data'!$A$1:$AN$1,0))</f>
        <v>1344</v>
      </c>
      <c r="L186">
        <f>INDEX('Raw Election Data'!$A$1:$AN$3144,MATCH($C186&amp;" "&amp;$B186,'Raw Election Data'!$C$1:$C$3144,0),MATCH('Joined Data'!L$1,'Raw Election Data'!$A$1:$AN$1,0))</f>
        <v>2550</v>
      </c>
      <c r="M186">
        <f>INDEX('Raw Election Data'!$A$1:$AN$3144,MATCH($C186&amp;" "&amp;$B186,'Raw Election Data'!$C$1:$C$3144,0),MATCH('Joined Data'!M$1,'Raw Election Data'!$A$1:$AN$1,0))</f>
        <v>0.43803921568627452</v>
      </c>
      <c r="N186">
        <f>INDEX('Raw Election Data'!$A$1:$AN$3144,MATCH($C186&amp;" "&amp;$B186,'Raw Election Data'!$C$1:$C$3144,0),MATCH('Joined Data'!N$1,'Raw Election Data'!$A$1:$AN$1,0))</f>
        <v>0.5270588235294118</v>
      </c>
      <c r="O186">
        <f>INDEX('Raw Election Data'!$A$1:$AN$3144,MATCH($C186&amp;" "&amp;$B186,'Raw Election Data'!$C$1:$C$3144,0),MATCH('Joined Data'!O$1,'Raw Election Data'!$A$1:$AN$1,0))</f>
        <v>-227</v>
      </c>
      <c r="P186">
        <f>INDEX('Raw Election Data'!$A$1:$AN$3144,MATCH($C186&amp;" "&amp;$B186,'Raw Election Data'!$C$1:$C$3144,0),MATCH('Joined Data'!P$1,'Raw Election Data'!$A$1:$AN$1,0))</f>
        <v>227</v>
      </c>
      <c r="Q186">
        <f>INDEX('Raw Election Data'!$A$1:$AN$3144,MATCH($C186&amp;" "&amp;$B186,'Raw Election Data'!$C$1:$C$3144,0),MATCH('Joined Data'!Q$1,'Raw Election Data'!$A$1:$AN$1,0))</f>
        <v>-8.9019607843137283E-2</v>
      </c>
      <c r="R186">
        <f>INDEX('Raw Election Data'!$A$1:$AN$3144,MATCH($C186&amp;" "&amp;$B186,'Raw Election Data'!$C$1:$C$3144,0),MATCH('Joined Data'!R$1,'Raw Election Data'!$A$1:$AN$1,0))</f>
        <v>8.9019607843137283E-2</v>
      </c>
    </row>
    <row r="187" spans="1:18" ht="13.5" hidden="1" customHeight="1" x14ac:dyDescent="0.15">
      <c r="A187" t="s">
        <v>110</v>
      </c>
      <c r="B187" t="s">
        <v>745</v>
      </c>
      <c r="C187" t="str">
        <f>INDEX(FIPS!$A$1:$E$3236,MATCH($F187,FIPS!$D$1:$D$3236,0),5)</f>
        <v>Yell County</v>
      </c>
      <c r="D187" t="s">
        <v>111</v>
      </c>
      <c r="E187" s="15" t="s">
        <v>121</v>
      </c>
      <c r="F187" t="s">
        <v>931</v>
      </c>
      <c r="G187" t="s">
        <v>439</v>
      </c>
      <c r="H187" t="str">
        <f>IFERROR(VLOOKUP($G187,'Team Colors'!$A:$B,2,0),"#c9c9c9")</f>
        <v>#002244</v>
      </c>
      <c r="I187">
        <f>INDEX('Raw Election Data'!$A$1:$AN$3144,MATCH($C187&amp;" "&amp;$B187,'Raw Election Data'!$C$1:$C$3144,0),MATCH('Joined Data'!I$1,'Raw Election Data'!$A$1:$AN$1,0))</f>
        <v>21713</v>
      </c>
      <c r="J187">
        <f>INDEX('Raw Election Data'!$A$1:$AN$3144,MATCH($C187&amp;" "&amp;$B187,'Raw Election Data'!$C$1:$C$3144,0),MATCH('Joined Data'!J$1,'Raw Election Data'!$A$1:$AN$1,0))</f>
        <v>1472</v>
      </c>
      <c r="K187">
        <f>INDEX('Raw Election Data'!$A$1:$AN$3144,MATCH($C187&amp;" "&amp;$B187,'Raw Election Data'!$C$1:$C$3144,0),MATCH('Joined Data'!K$1,'Raw Election Data'!$A$1:$AN$1,0))</f>
        <v>4600</v>
      </c>
      <c r="L187">
        <f>INDEX('Raw Election Data'!$A$1:$AN$3144,MATCH($C187&amp;" "&amp;$B187,'Raw Election Data'!$C$1:$C$3144,0),MATCH('Joined Data'!L$1,'Raw Election Data'!$A$1:$AN$1,0))</f>
        <v>6389</v>
      </c>
      <c r="M187">
        <f>INDEX('Raw Election Data'!$A$1:$AN$3144,MATCH($C187&amp;" "&amp;$B187,'Raw Election Data'!$C$1:$C$3144,0),MATCH('Joined Data'!M$1,'Raw Election Data'!$A$1:$AN$1,0))</f>
        <v>0.23039599311316325</v>
      </c>
      <c r="N187">
        <f>INDEX('Raw Election Data'!$A$1:$AN$3144,MATCH($C187&amp;" "&amp;$B187,'Raw Election Data'!$C$1:$C$3144,0),MATCH('Joined Data'!N$1,'Raw Election Data'!$A$1:$AN$1,0))</f>
        <v>0.7199874784786352</v>
      </c>
      <c r="O187">
        <f>INDEX('Raw Election Data'!$A$1:$AN$3144,MATCH($C187&amp;" "&amp;$B187,'Raw Election Data'!$C$1:$C$3144,0),MATCH('Joined Data'!O$1,'Raw Election Data'!$A$1:$AN$1,0))</f>
        <v>-3128</v>
      </c>
      <c r="P187">
        <f>INDEX('Raw Election Data'!$A$1:$AN$3144,MATCH($C187&amp;" "&amp;$B187,'Raw Election Data'!$C$1:$C$3144,0),MATCH('Joined Data'!P$1,'Raw Election Data'!$A$1:$AN$1,0))</f>
        <v>3128</v>
      </c>
      <c r="Q187">
        <f>INDEX('Raw Election Data'!$A$1:$AN$3144,MATCH($C187&amp;" "&amp;$B187,'Raw Election Data'!$C$1:$C$3144,0),MATCH('Joined Data'!Q$1,'Raw Election Data'!$A$1:$AN$1,0))</f>
        <v>-0.48959148536547192</v>
      </c>
      <c r="R187">
        <f>INDEX('Raw Election Data'!$A$1:$AN$3144,MATCH($C187&amp;" "&amp;$B187,'Raw Election Data'!$C$1:$C$3144,0),MATCH('Joined Data'!R$1,'Raw Election Data'!$A$1:$AN$1,0))</f>
        <v>0.48959148536547192</v>
      </c>
    </row>
    <row r="188" spans="1:18" ht="13.5" hidden="1" customHeight="1" x14ac:dyDescent="0.15">
      <c r="A188" t="s">
        <v>122</v>
      </c>
      <c r="B188" t="s">
        <v>932</v>
      </c>
      <c r="C188" t="str">
        <f>INDEX(FIPS!$A$1:$E$3236,MATCH($F188,FIPS!$D$1:$D$3236,0),5)</f>
        <v>Alameda County</v>
      </c>
      <c r="D188" t="s">
        <v>123</v>
      </c>
      <c r="E188" s="15" t="s">
        <v>6</v>
      </c>
      <c r="F188" t="s">
        <v>934</v>
      </c>
      <c r="G188" t="s">
        <v>441</v>
      </c>
      <c r="H188" t="str">
        <f>IFERROR(VLOOKUP($G188,'Team Colors'!$A:$B,2,0),"#c9c9c9")</f>
        <v>#aa0000</v>
      </c>
      <c r="I188">
        <f>INDEX('Raw Election Data'!$A$1:$AN$3144,MATCH($C188&amp;" "&amp;$B188,'Raw Election Data'!$C$1:$C$3144,0),MATCH('Joined Data'!I$1,'Raw Election Data'!$A$1:$AN$1,0))</f>
        <v>1638215</v>
      </c>
      <c r="J188">
        <f>INDEX('Raw Election Data'!$A$1:$AN$3144,MATCH($C188&amp;" "&amp;$B188,'Raw Election Data'!$C$1:$C$3144,0),MATCH('Joined Data'!J$1,'Raw Election Data'!$A$1:$AN$1,0))</f>
        <v>486351</v>
      </c>
      <c r="K188">
        <f>INDEX('Raw Election Data'!$A$1:$AN$3144,MATCH($C188&amp;" "&amp;$B188,'Raw Election Data'!$C$1:$C$3144,0),MATCH('Joined Data'!K$1,'Raw Election Data'!$A$1:$AN$1,0))</f>
        <v>91189</v>
      </c>
      <c r="L188">
        <f>INDEX('Raw Election Data'!$A$1:$AN$3144,MATCH($C188&amp;" "&amp;$B188,'Raw Election Data'!$C$1:$C$3144,0),MATCH('Joined Data'!L$1,'Raw Election Data'!$A$1:$AN$1,0))</f>
        <v>613195</v>
      </c>
      <c r="M188">
        <f>INDEX('Raw Election Data'!$A$1:$AN$3144,MATCH($C188&amp;" "&amp;$B188,'Raw Election Data'!$C$1:$C$3144,0),MATCH('Joined Data'!M$1,'Raw Election Data'!$A$1:$AN$1,0))</f>
        <v>0.79314247506910529</v>
      </c>
      <c r="N188">
        <f>INDEX('Raw Election Data'!$A$1:$AN$3144,MATCH($C188&amp;" "&amp;$B188,'Raw Election Data'!$C$1:$C$3144,0),MATCH('Joined Data'!N$1,'Raw Election Data'!$A$1:$AN$1,0))</f>
        <v>0.14871125824574563</v>
      </c>
      <c r="O188">
        <f>INDEX('Raw Election Data'!$A$1:$AN$3144,MATCH($C188&amp;" "&amp;$B188,'Raw Election Data'!$C$1:$C$3144,0),MATCH('Joined Data'!O$1,'Raw Election Data'!$A$1:$AN$1,0))</f>
        <v>395162</v>
      </c>
      <c r="P188">
        <f>INDEX('Raw Election Data'!$A$1:$AN$3144,MATCH($C188&amp;" "&amp;$B188,'Raw Election Data'!$C$1:$C$3144,0),MATCH('Joined Data'!P$1,'Raw Election Data'!$A$1:$AN$1,0))</f>
        <v>-395162</v>
      </c>
      <c r="Q188">
        <f>INDEX('Raw Election Data'!$A$1:$AN$3144,MATCH($C188&amp;" "&amp;$B188,'Raw Election Data'!$C$1:$C$3144,0),MATCH('Joined Data'!Q$1,'Raw Election Data'!$A$1:$AN$1,0))</f>
        <v>0.64443121682335969</v>
      </c>
      <c r="R188">
        <f>INDEX('Raw Election Data'!$A$1:$AN$3144,MATCH($C188&amp;" "&amp;$B188,'Raw Election Data'!$C$1:$C$3144,0),MATCH('Joined Data'!R$1,'Raw Election Data'!$A$1:$AN$1,0))</f>
        <v>-0.64443121682335969</v>
      </c>
    </row>
    <row r="189" spans="1:18" ht="13.5" hidden="1" customHeight="1" x14ac:dyDescent="0.15">
      <c r="A189" t="s">
        <v>122</v>
      </c>
      <c r="B189" t="s">
        <v>932</v>
      </c>
      <c r="C189" t="str">
        <f>INDEX(FIPS!$A$1:$E$3236,MATCH($F189,FIPS!$D$1:$D$3236,0),5)</f>
        <v>Alpine County</v>
      </c>
      <c r="D189" t="s">
        <v>123</v>
      </c>
      <c r="E189" s="15" t="s">
        <v>7</v>
      </c>
      <c r="F189" t="s">
        <v>942</v>
      </c>
      <c r="G189" t="s">
        <v>441</v>
      </c>
      <c r="H189" t="str">
        <f>IFERROR(VLOOKUP($G189,'Team Colors'!$A:$B,2,0),"#c9c9c9")</f>
        <v>#aa0000</v>
      </c>
      <c r="I189">
        <f>INDEX('Raw Election Data'!$A$1:$AN$3144,MATCH($C189&amp;" "&amp;$B189,'Raw Election Data'!$C$1:$C$3144,0),MATCH('Joined Data'!I$1,'Raw Election Data'!$A$1:$AN$1,0))</f>
        <v>1110</v>
      </c>
      <c r="J189">
        <f>INDEX('Raw Election Data'!$A$1:$AN$3144,MATCH($C189&amp;" "&amp;$B189,'Raw Election Data'!$C$1:$C$3144,0),MATCH('Joined Data'!J$1,'Raw Election Data'!$A$1:$AN$1,0))</f>
        <v>318</v>
      </c>
      <c r="K189">
        <f>INDEX('Raw Election Data'!$A$1:$AN$3144,MATCH($C189&amp;" "&amp;$B189,'Raw Election Data'!$C$1:$C$3144,0),MATCH('Joined Data'!K$1,'Raw Election Data'!$A$1:$AN$1,0))</f>
        <v>211</v>
      </c>
      <c r="L189">
        <f>INDEX('Raw Election Data'!$A$1:$AN$3144,MATCH($C189&amp;" "&amp;$B189,'Raw Election Data'!$C$1:$C$3144,0),MATCH('Joined Data'!L$1,'Raw Election Data'!$A$1:$AN$1,0))</f>
        <v>575</v>
      </c>
      <c r="M189">
        <f>INDEX('Raw Election Data'!$A$1:$AN$3144,MATCH($C189&amp;" "&amp;$B189,'Raw Election Data'!$C$1:$C$3144,0),MATCH('Joined Data'!M$1,'Raw Election Data'!$A$1:$AN$1,0))</f>
        <v>0.55304347826086953</v>
      </c>
      <c r="N189">
        <f>INDEX('Raw Election Data'!$A$1:$AN$3144,MATCH($C189&amp;" "&amp;$B189,'Raw Election Data'!$C$1:$C$3144,0),MATCH('Joined Data'!N$1,'Raw Election Data'!$A$1:$AN$1,0))</f>
        <v>0.36695652173913046</v>
      </c>
      <c r="O189">
        <f>INDEX('Raw Election Data'!$A$1:$AN$3144,MATCH($C189&amp;" "&amp;$B189,'Raw Election Data'!$C$1:$C$3144,0),MATCH('Joined Data'!O$1,'Raw Election Data'!$A$1:$AN$1,0))</f>
        <v>107</v>
      </c>
      <c r="P189">
        <f>INDEX('Raw Election Data'!$A$1:$AN$3144,MATCH($C189&amp;" "&amp;$B189,'Raw Election Data'!$C$1:$C$3144,0),MATCH('Joined Data'!P$1,'Raw Election Data'!$A$1:$AN$1,0))</f>
        <v>-107</v>
      </c>
      <c r="Q189">
        <f>INDEX('Raw Election Data'!$A$1:$AN$3144,MATCH($C189&amp;" "&amp;$B189,'Raw Election Data'!$C$1:$C$3144,0),MATCH('Joined Data'!Q$1,'Raw Election Data'!$A$1:$AN$1,0))</f>
        <v>0.18608695652173907</v>
      </c>
      <c r="R189">
        <f>INDEX('Raw Election Data'!$A$1:$AN$3144,MATCH($C189&amp;" "&amp;$B189,'Raw Election Data'!$C$1:$C$3144,0),MATCH('Joined Data'!R$1,'Raw Election Data'!$A$1:$AN$1,0))</f>
        <v>-0.18608695652173907</v>
      </c>
    </row>
    <row r="190" spans="1:18" ht="13.5" hidden="1" customHeight="1" x14ac:dyDescent="0.15">
      <c r="A190" t="s">
        <v>122</v>
      </c>
      <c r="B190" t="s">
        <v>932</v>
      </c>
      <c r="C190" t="str">
        <f>INDEX(FIPS!$A$1:$E$3236,MATCH($F190,FIPS!$D$1:$D$3236,0),5)</f>
        <v>Amador County</v>
      </c>
      <c r="D190" t="s">
        <v>123</v>
      </c>
      <c r="E190" s="15" t="s">
        <v>8</v>
      </c>
      <c r="F190" t="s">
        <v>944</v>
      </c>
      <c r="G190" t="s">
        <v>441</v>
      </c>
      <c r="H190" t="str">
        <f>IFERROR(VLOOKUP($G190,'Team Colors'!$A:$B,2,0),"#c9c9c9")</f>
        <v>#aa0000</v>
      </c>
      <c r="I190">
        <f>INDEX('Raw Election Data'!$A$1:$AN$3144,MATCH($C190&amp;" "&amp;$B190,'Raw Election Data'!$C$1:$C$3144,0),MATCH('Joined Data'!I$1,'Raw Election Data'!$A$1:$AN$1,0))</f>
        <v>37001</v>
      </c>
      <c r="J190">
        <f>INDEX('Raw Election Data'!$A$1:$AN$3144,MATCH($C190&amp;" "&amp;$B190,'Raw Election Data'!$C$1:$C$3144,0),MATCH('Joined Data'!J$1,'Raw Election Data'!$A$1:$AN$1,0))</f>
        <v>5904</v>
      </c>
      <c r="K190">
        <f>INDEX('Raw Election Data'!$A$1:$AN$3144,MATCH($C190&amp;" "&amp;$B190,'Raw Election Data'!$C$1:$C$3144,0),MATCH('Joined Data'!K$1,'Raw Election Data'!$A$1:$AN$1,0))</f>
        <v>10239</v>
      </c>
      <c r="L190">
        <f>INDEX('Raw Election Data'!$A$1:$AN$3144,MATCH($C190&amp;" "&amp;$B190,'Raw Election Data'!$C$1:$C$3144,0),MATCH('Joined Data'!L$1,'Raw Election Data'!$A$1:$AN$1,0))</f>
        <v>17186</v>
      </c>
      <c r="M190">
        <f>INDEX('Raw Election Data'!$A$1:$AN$3144,MATCH($C190&amp;" "&amp;$B190,'Raw Election Data'!$C$1:$C$3144,0),MATCH('Joined Data'!M$1,'Raw Election Data'!$A$1:$AN$1,0))</f>
        <v>0.34353543581985335</v>
      </c>
      <c r="N190">
        <f>INDEX('Raw Election Data'!$A$1:$AN$3144,MATCH($C190&amp;" "&amp;$B190,'Raw Election Data'!$C$1:$C$3144,0),MATCH('Joined Data'!N$1,'Raw Election Data'!$A$1:$AN$1,0))</f>
        <v>0.59577563132782496</v>
      </c>
      <c r="O190">
        <f>INDEX('Raw Election Data'!$A$1:$AN$3144,MATCH($C190&amp;" "&amp;$B190,'Raw Election Data'!$C$1:$C$3144,0),MATCH('Joined Data'!O$1,'Raw Election Data'!$A$1:$AN$1,0))</f>
        <v>-4335</v>
      </c>
      <c r="P190">
        <f>INDEX('Raw Election Data'!$A$1:$AN$3144,MATCH($C190&amp;" "&amp;$B190,'Raw Election Data'!$C$1:$C$3144,0),MATCH('Joined Data'!P$1,'Raw Election Data'!$A$1:$AN$1,0))</f>
        <v>4335</v>
      </c>
      <c r="Q190">
        <f>INDEX('Raw Election Data'!$A$1:$AN$3144,MATCH($C190&amp;" "&amp;$B190,'Raw Election Data'!$C$1:$C$3144,0),MATCH('Joined Data'!Q$1,'Raw Election Data'!$A$1:$AN$1,0))</f>
        <v>-0.25224019550797161</v>
      </c>
      <c r="R190">
        <f>INDEX('Raw Election Data'!$A$1:$AN$3144,MATCH($C190&amp;" "&amp;$B190,'Raw Election Data'!$C$1:$C$3144,0),MATCH('Joined Data'!R$1,'Raw Election Data'!$A$1:$AN$1,0))</f>
        <v>0.25224019550797161</v>
      </c>
    </row>
    <row r="191" spans="1:18" ht="13.5" hidden="1" customHeight="1" x14ac:dyDescent="0.15">
      <c r="A191" t="s">
        <v>122</v>
      </c>
      <c r="B191" t="s">
        <v>932</v>
      </c>
      <c r="C191" t="str">
        <f>INDEX(FIPS!$A$1:$E$3236,MATCH($F191,FIPS!$D$1:$D$3236,0),5)</f>
        <v>Butte County</v>
      </c>
      <c r="D191" t="s">
        <v>123</v>
      </c>
      <c r="E191" s="15" t="s">
        <v>9</v>
      </c>
      <c r="F191" t="s">
        <v>946</v>
      </c>
      <c r="G191" t="s">
        <v>441</v>
      </c>
      <c r="H191" t="str">
        <f>IFERROR(VLOOKUP($G191,'Team Colors'!$A:$B,2,0),"#c9c9c9")</f>
        <v>#aa0000</v>
      </c>
      <c r="I191">
        <f>INDEX('Raw Election Data'!$A$1:$AN$3144,MATCH($C191&amp;" "&amp;$B191,'Raw Election Data'!$C$1:$C$3144,0),MATCH('Joined Data'!I$1,'Raw Election Data'!$A$1:$AN$1,0))</f>
        <v>225411</v>
      </c>
      <c r="J191">
        <f>INDEX('Raw Election Data'!$A$1:$AN$3144,MATCH($C191&amp;" "&amp;$B191,'Raw Election Data'!$C$1:$C$3144,0),MATCH('Joined Data'!J$1,'Raw Election Data'!$A$1:$AN$1,0))</f>
        <v>38676</v>
      </c>
      <c r="K191">
        <f>INDEX('Raw Election Data'!$A$1:$AN$3144,MATCH($C191&amp;" "&amp;$B191,'Raw Election Data'!$C$1:$C$3144,0),MATCH('Joined Data'!K$1,'Raw Election Data'!$A$1:$AN$1,0))</f>
        <v>42193</v>
      </c>
      <c r="L191">
        <f>INDEX('Raw Election Data'!$A$1:$AN$3144,MATCH($C191&amp;" "&amp;$B191,'Raw Election Data'!$C$1:$C$3144,0),MATCH('Joined Data'!L$1,'Raw Election Data'!$A$1:$AN$1,0))</f>
        <v>87847</v>
      </c>
      <c r="M191">
        <f>INDEX('Raw Election Data'!$A$1:$AN$3144,MATCH($C191&amp;" "&amp;$B191,'Raw Election Data'!$C$1:$C$3144,0),MATCH('Joined Data'!M$1,'Raw Election Data'!$A$1:$AN$1,0))</f>
        <v>0.44026546154108848</v>
      </c>
      <c r="N191">
        <f>INDEX('Raw Election Data'!$A$1:$AN$3144,MATCH($C191&amp;" "&amp;$B191,'Raw Election Data'!$C$1:$C$3144,0),MATCH('Joined Data'!N$1,'Raw Election Data'!$A$1:$AN$1,0))</f>
        <v>0.48030097783646569</v>
      </c>
      <c r="O191">
        <f>INDEX('Raw Election Data'!$A$1:$AN$3144,MATCH($C191&amp;" "&amp;$B191,'Raw Election Data'!$C$1:$C$3144,0),MATCH('Joined Data'!O$1,'Raw Election Data'!$A$1:$AN$1,0))</f>
        <v>-3517</v>
      </c>
      <c r="P191">
        <f>INDEX('Raw Election Data'!$A$1:$AN$3144,MATCH($C191&amp;" "&amp;$B191,'Raw Election Data'!$C$1:$C$3144,0),MATCH('Joined Data'!P$1,'Raw Election Data'!$A$1:$AN$1,0))</f>
        <v>3517</v>
      </c>
      <c r="Q191">
        <f>INDEX('Raw Election Data'!$A$1:$AN$3144,MATCH($C191&amp;" "&amp;$B191,'Raw Election Data'!$C$1:$C$3144,0),MATCH('Joined Data'!Q$1,'Raw Election Data'!$A$1:$AN$1,0))</f>
        <v>-4.0035516295377216E-2</v>
      </c>
      <c r="R191">
        <f>INDEX('Raw Election Data'!$A$1:$AN$3144,MATCH($C191&amp;" "&amp;$B191,'Raw Election Data'!$C$1:$C$3144,0),MATCH('Joined Data'!R$1,'Raw Election Data'!$A$1:$AN$1,0))</f>
        <v>4.0035516295377216E-2</v>
      </c>
    </row>
    <row r="192" spans="1:18" ht="13.5" hidden="1" customHeight="1" x14ac:dyDescent="0.15">
      <c r="A192" t="s">
        <v>122</v>
      </c>
      <c r="B192" t="s">
        <v>932</v>
      </c>
      <c r="C192" t="str">
        <f>INDEX(FIPS!$A$1:$E$3236,MATCH($F192,FIPS!$D$1:$D$3236,0),5)</f>
        <v>Calaveras County</v>
      </c>
      <c r="D192" t="s">
        <v>123</v>
      </c>
      <c r="E192" s="15" t="s">
        <v>10</v>
      </c>
      <c r="F192" t="s">
        <v>950</v>
      </c>
      <c r="G192" t="s">
        <v>441</v>
      </c>
      <c r="H192" t="str">
        <f>IFERROR(VLOOKUP($G192,'Team Colors'!$A:$B,2,0),"#c9c9c9")</f>
        <v>#aa0000</v>
      </c>
      <c r="I192">
        <f>INDEX('Raw Election Data'!$A$1:$AN$3144,MATCH($C192&amp;" "&amp;$B192,'Raw Election Data'!$C$1:$C$3144,0),MATCH('Joined Data'!I$1,'Raw Election Data'!$A$1:$AN$1,0))</f>
        <v>44828</v>
      </c>
      <c r="J192">
        <f>INDEX('Raw Election Data'!$A$1:$AN$3144,MATCH($C192&amp;" "&amp;$B192,'Raw Election Data'!$C$1:$C$3144,0),MATCH('Joined Data'!J$1,'Raw Election Data'!$A$1:$AN$1,0))</f>
        <v>7738</v>
      </c>
      <c r="K192">
        <f>INDEX('Raw Election Data'!$A$1:$AN$3144,MATCH($C192&amp;" "&amp;$B192,'Raw Election Data'!$C$1:$C$3144,0),MATCH('Joined Data'!K$1,'Raw Election Data'!$A$1:$AN$1,0))</f>
        <v>13072</v>
      </c>
      <c r="L192">
        <f>INDEX('Raw Election Data'!$A$1:$AN$3144,MATCH($C192&amp;" "&amp;$B192,'Raw Election Data'!$C$1:$C$3144,0),MATCH('Joined Data'!L$1,'Raw Election Data'!$A$1:$AN$1,0))</f>
        <v>22334</v>
      </c>
      <c r="M192">
        <f>INDEX('Raw Election Data'!$A$1:$AN$3144,MATCH($C192&amp;" "&amp;$B192,'Raw Election Data'!$C$1:$C$3144,0),MATCH('Joined Data'!M$1,'Raw Election Data'!$A$1:$AN$1,0))</f>
        <v>0.3464672696337423</v>
      </c>
      <c r="N192">
        <f>INDEX('Raw Election Data'!$A$1:$AN$3144,MATCH($C192&amp;" "&amp;$B192,'Raw Election Data'!$C$1:$C$3144,0),MATCH('Joined Data'!N$1,'Raw Election Data'!$A$1:$AN$1,0))</f>
        <v>0.58529596131458761</v>
      </c>
      <c r="O192">
        <f>INDEX('Raw Election Data'!$A$1:$AN$3144,MATCH($C192&amp;" "&amp;$B192,'Raw Election Data'!$C$1:$C$3144,0),MATCH('Joined Data'!O$1,'Raw Election Data'!$A$1:$AN$1,0))</f>
        <v>-5334</v>
      </c>
      <c r="P192">
        <f>INDEX('Raw Election Data'!$A$1:$AN$3144,MATCH($C192&amp;" "&amp;$B192,'Raw Election Data'!$C$1:$C$3144,0),MATCH('Joined Data'!P$1,'Raw Election Data'!$A$1:$AN$1,0))</f>
        <v>5334</v>
      </c>
      <c r="Q192">
        <f>INDEX('Raw Election Data'!$A$1:$AN$3144,MATCH($C192&amp;" "&amp;$B192,'Raw Election Data'!$C$1:$C$3144,0),MATCH('Joined Data'!Q$1,'Raw Election Data'!$A$1:$AN$1,0))</f>
        <v>-0.23882869168084531</v>
      </c>
      <c r="R192">
        <f>INDEX('Raw Election Data'!$A$1:$AN$3144,MATCH($C192&amp;" "&amp;$B192,'Raw Election Data'!$C$1:$C$3144,0),MATCH('Joined Data'!R$1,'Raw Election Data'!$A$1:$AN$1,0))</f>
        <v>0.23882869168084531</v>
      </c>
    </row>
    <row r="193" spans="1:18" ht="13.5" hidden="1" customHeight="1" x14ac:dyDescent="0.15">
      <c r="A193" t="s">
        <v>122</v>
      </c>
      <c r="B193" t="s">
        <v>932</v>
      </c>
      <c r="C193" t="str">
        <f>INDEX(FIPS!$A$1:$E$3236,MATCH($F193,FIPS!$D$1:$D$3236,0),5)</f>
        <v>Colusa County</v>
      </c>
      <c r="D193" t="s">
        <v>123</v>
      </c>
      <c r="E193" s="15" t="s">
        <v>11</v>
      </c>
      <c r="F193" t="s">
        <v>952</v>
      </c>
      <c r="G193" t="s">
        <v>441</v>
      </c>
      <c r="H193" t="str">
        <f>IFERROR(VLOOKUP($G193,'Team Colors'!$A:$B,2,0),"#c9c9c9")</f>
        <v>#aa0000</v>
      </c>
      <c r="I193">
        <f>INDEX('Raw Election Data'!$A$1:$AN$3144,MATCH($C193&amp;" "&amp;$B193,'Raw Election Data'!$C$1:$C$3144,0),MATCH('Joined Data'!I$1,'Raw Election Data'!$A$1:$AN$1,0))</f>
        <v>21482</v>
      </c>
      <c r="J193">
        <f>INDEX('Raw Election Data'!$A$1:$AN$3144,MATCH($C193&amp;" "&amp;$B193,'Raw Election Data'!$C$1:$C$3144,0),MATCH('Joined Data'!J$1,'Raw Election Data'!$A$1:$AN$1,0))</f>
        <v>2518</v>
      </c>
      <c r="K193">
        <f>INDEX('Raw Election Data'!$A$1:$AN$3144,MATCH($C193&amp;" "&amp;$B193,'Raw Election Data'!$C$1:$C$3144,0),MATCH('Joined Data'!K$1,'Raw Election Data'!$A$1:$AN$1,0))</f>
        <v>3464</v>
      </c>
      <c r="L193">
        <f>INDEX('Raw Election Data'!$A$1:$AN$3144,MATCH($C193&amp;" "&amp;$B193,'Raw Election Data'!$C$1:$C$3144,0),MATCH('Joined Data'!L$1,'Raw Election Data'!$A$1:$AN$1,0))</f>
        <v>6346</v>
      </c>
      <c r="M193">
        <f>INDEX('Raw Election Data'!$A$1:$AN$3144,MATCH($C193&amp;" "&amp;$B193,'Raw Election Data'!$C$1:$C$3144,0),MATCH('Joined Data'!M$1,'Raw Election Data'!$A$1:$AN$1,0))</f>
        <v>0.39678537661519064</v>
      </c>
      <c r="N193">
        <f>INDEX('Raw Election Data'!$A$1:$AN$3144,MATCH($C193&amp;" "&amp;$B193,'Raw Election Data'!$C$1:$C$3144,0),MATCH('Joined Data'!N$1,'Raw Election Data'!$A$1:$AN$1,0))</f>
        <v>0.54585565710683892</v>
      </c>
      <c r="O193">
        <f>INDEX('Raw Election Data'!$A$1:$AN$3144,MATCH($C193&amp;" "&amp;$B193,'Raw Election Data'!$C$1:$C$3144,0),MATCH('Joined Data'!O$1,'Raw Election Data'!$A$1:$AN$1,0))</f>
        <v>-946</v>
      </c>
      <c r="P193">
        <f>INDEX('Raw Election Data'!$A$1:$AN$3144,MATCH($C193&amp;" "&amp;$B193,'Raw Election Data'!$C$1:$C$3144,0),MATCH('Joined Data'!P$1,'Raw Election Data'!$A$1:$AN$1,0))</f>
        <v>946</v>
      </c>
      <c r="Q193">
        <f>INDEX('Raw Election Data'!$A$1:$AN$3144,MATCH($C193&amp;" "&amp;$B193,'Raw Election Data'!$C$1:$C$3144,0),MATCH('Joined Data'!Q$1,'Raw Election Data'!$A$1:$AN$1,0))</f>
        <v>-0.14907028049164828</v>
      </c>
      <c r="R193">
        <f>INDEX('Raw Election Data'!$A$1:$AN$3144,MATCH($C193&amp;" "&amp;$B193,'Raw Election Data'!$C$1:$C$3144,0),MATCH('Joined Data'!R$1,'Raw Election Data'!$A$1:$AN$1,0))</f>
        <v>0.14907028049164828</v>
      </c>
    </row>
    <row r="194" spans="1:18" ht="13.5" hidden="1" customHeight="1" x14ac:dyDescent="0.15">
      <c r="A194" t="s">
        <v>122</v>
      </c>
      <c r="B194" t="s">
        <v>932</v>
      </c>
      <c r="C194" t="str">
        <f>INDEX(FIPS!$A$1:$E$3236,MATCH($F194,FIPS!$D$1:$D$3236,0),5)</f>
        <v>Contra Costa County</v>
      </c>
      <c r="D194" t="s">
        <v>123</v>
      </c>
      <c r="E194" s="15" t="s">
        <v>12</v>
      </c>
      <c r="F194" t="s">
        <v>954</v>
      </c>
      <c r="G194" t="s">
        <v>441</v>
      </c>
      <c r="H194" t="str">
        <f>IFERROR(VLOOKUP($G194,'Team Colors'!$A:$B,2,0),"#c9c9c9")</f>
        <v>#aa0000</v>
      </c>
      <c r="I194">
        <f>INDEX('Raw Election Data'!$A$1:$AN$3144,MATCH($C194&amp;" "&amp;$B194,'Raw Election Data'!$C$1:$C$3144,0),MATCH('Joined Data'!I$1,'Raw Election Data'!$A$1:$AN$1,0))</f>
        <v>1126745</v>
      </c>
      <c r="J194">
        <f>INDEX('Raw Election Data'!$A$1:$AN$3144,MATCH($C194&amp;" "&amp;$B194,'Raw Election Data'!$C$1:$C$3144,0),MATCH('Joined Data'!J$1,'Raw Election Data'!$A$1:$AN$1,0))</f>
        <v>286658</v>
      </c>
      <c r="K194">
        <f>INDEX('Raw Election Data'!$A$1:$AN$3144,MATCH($C194&amp;" "&amp;$B194,'Raw Election Data'!$C$1:$C$3144,0),MATCH('Joined Data'!K$1,'Raw Election Data'!$A$1:$AN$1,0))</f>
        <v>105819</v>
      </c>
      <c r="L194">
        <f>INDEX('Raw Election Data'!$A$1:$AN$3144,MATCH($C194&amp;" "&amp;$B194,'Raw Election Data'!$C$1:$C$3144,0),MATCH('Joined Data'!L$1,'Raw Election Data'!$A$1:$AN$1,0))</f>
        <v>415972</v>
      </c>
      <c r="M194">
        <f>INDEX('Raw Election Data'!$A$1:$AN$3144,MATCH($C194&amp;" "&amp;$B194,'Raw Election Data'!$C$1:$C$3144,0),MATCH('Joined Data'!M$1,'Raw Election Data'!$A$1:$AN$1,0))</f>
        <v>0.68912811439231492</v>
      </c>
      <c r="N194">
        <f>INDEX('Raw Election Data'!$A$1:$AN$3144,MATCH($C194&amp;" "&amp;$B194,'Raw Election Data'!$C$1:$C$3144,0),MATCH('Joined Data'!N$1,'Raw Election Data'!$A$1:$AN$1,0))</f>
        <v>0.25438971853874781</v>
      </c>
      <c r="O194">
        <f>INDEX('Raw Election Data'!$A$1:$AN$3144,MATCH($C194&amp;" "&amp;$B194,'Raw Election Data'!$C$1:$C$3144,0),MATCH('Joined Data'!O$1,'Raw Election Data'!$A$1:$AN$1,0))</f>
        <v>180839</v>
      </c>
      <c r="P194">
        <f>INDEX('Raw Election Data'!$A$1:$AN$3144,MATCH($C194&amp;" "&amp;$B194,'Raw Election Data'!$C$1:$C$3144,0),MATCH('Joined Data'!P$1,'Raw Election Data'!$A$1:$AN$1,0))</f>
        <v>-180839</v>
      </c>
      <c r="Q194">
        <f>INDEX('Raw Election Data'!$A$1:$AN$3144,MATCH($C194&amp;" "&amp;$B194,'Raw Election Data'!$C$1:$C$3144,0),MATCH('Joined Data'!Q$1,'Raw Election Data'!$A$1:$AN$1,0))</f>
        <v>0.43473839585356711</v>
      </c>
      <c r="R194">
        <f>INDEX('Raw Election Data'!$A$1:$AN$3144,MATCH($C194&amp;" "&amp;$B194,'Raw Election Data'!$C$1:$C$3144,0),MATCH('Joined Data'!R$1,'Raw Election Data'!$A$1:$AN$1,0))</f>
        <v>-0.43473839585356711</v>
      </c>
    </row>
    <row r="195" spans="1:18" ht="13.5" hidden="1" customHeight="1" x14ac:dyDescent="0.15">
      <c r="A195" t="s">
        <v>122</v>
      </c>
      <c r="B195" t="s">
        <v>932</v>
      </c>
      <c r="C195" t="str">
        <f>INDEX(FIPS!$A$1:$E$3236,MATCH($F195,FIPS!$D$1:$D$3236,0),5)</f>
        <v>Del Norte County</v>
      </c>
      <c r="D195" t="s">
        <v>123</v>
      </c>
      <c r="E195" s="15" t="s">
        <v>13</v>
      </c>
      <c r="F195" t="s">
        <v>956</v>
      </c>
      <c r="G195" t="s">
        <v>441</v>
      </c>
      <c r="H195" t="str">
        <f>IFERROR(VLOOKUP($G195,'Team Colors'!$A:$B,2,0),"#c9c9c9")</f>
        <v>#aa0000</v>
      </c>
      <c r="I195">
        <f>INDEX('Raw Election Data'!$A$1:$AN$3144,MATCH($C195&amp;" "&amp;$B195,'Raw Election Data'!$C$1:$C$3144,0),MATCH('Joined Data'!I$1,'Raw Election Data'!$A$1:$AN$1,0))</f>
        <v>27254</v>
      </c>
      <c r="J195">
        <f>INDEX('Raw Election Data'!$A$1:$AN$3144,MATCH($C195&amp;" "&amp;$B195,'Raw Election Data'!$C$1:$C$3144,0),MATCH('Joined Data'!J$1,'Raw Election Data'!$A$1:$AN$1,0))</f>
        <v>3485</v>
      </c>
      <c r="K195">
        <f>INDEX('Raw Election Data'!$A$1:$AN$3144,MATCH($C195&amp;" "&amp;$B195,'Raw Election Data'!$C$1:$C$3144,0),MATCH('Joined Data'!K$1,'Raw Election Data'!$A$1:$AN$1,0))</f>
        <v>5134</v>
      </c>
      <c r="L195">
        <f>INDEX('Raw Election Data'!$A$1:$AN$3144,MATCH($C195&amp;" "&amp;$B195,'Raw Election Data'!$C$1:$C$3144,0),MATCH('Joined Data'!L$1,'Raw Election Data'!$A$1:$AN$1,0))</f>
        <v>9361</v>
      </c>
      <c r="M195">
        <f>INDEX('Raw Election Data'!$A$1:$AN$3144,MATCH($C195&amp;" "&amp;$B195,'Raw Election Data'!$C$1:$C$3144,0),MATCH('Joined Data'!M$1,'Raw Election Data'!$A$1:$AN$1,0))</f>
        <v>0.37228928533276362</v>
      </c>
      <c r="N195">
        <f>INDEX('Raw Election Data'!$A$1:$AN$3144,MATCH($C195&amp;" "&amp;$B195,'Raw Election Data'!$C$1:$C$3144,0),MATCH('Joined Data'!N$1,'Raw Election Data'!$A$1:$AN$1,0))</f>
        <v>0.54844567888046147</v>
      </c>
      <c r="O195">
        <f>INDEX('Raw Election Data'!$A$1:$AN$3144,MATCH($C195&amp;" "&amp;$B195,'Raw Election Data'!$C$1:$C$3144,0),MATCH('Joined Data'!O$1,'Raw Election Data'!$A$1:$AN$1,0))</f>
        <v>-1649</v>
      </c>
      <c r="P195">
        <f>INDEX('Raw Election Data'!$A$1:$AN$3144,MATCH($C195&amp;" "&amp;$B195,'Raw Election Data'!$C$1:$C$3144,0),MATCH('Joined Data'!P$1,'Raw Election Data'!$A$1:$AN$1,0))</f>
        <v>1649</v>
      </c>
      <c r="Q195">
        <f>INDEX('Raw Election Data'!$A$1:$AN$3144,MATCH($C195&amp;" "&amp;$B195,'Raw Election Data'!$C$1:$C$3144,0),MATCH('Joined Data'!Q$1,'Raw Election Data'!$A$1:$AN$1,0))</f>
        <v>-0.17615639354769785</v>
      </c>
      <c r="R195">
        <f>INDEX('Raw Election Data'!$A$1:$AN$3144,MATCH($C195&amp;" "&amp;$B195,'Raw Election Data'!$C$1:$C$3144,0),MATCH('Joined Data'!R$1,'Raw Election Data'!$A$1:$AN$1,0))</f>
        <v>0.17615639354769785</v>
      </c>
    </row>
    <row r="196" spans="1:18" ht="13.5" hidden="1" customHeight="1" x14ac:dyDescent="0.15">
      <c r="A196" t="s">
        <v>122</v>
      </c>
      <c r="B196" t="s">
        <v>932</v>
      </c>
      <c r="C196" t="str">
        <f>INDEX(FIPS!$A$1:$E$3236,MATCH($F196,FIPS!$D$1:$D$3236,0),5)</f>
        <v>El Dorado County</v>
      </c>
      <c r="D196" t="s">
        <v>123</v>
      </c>
      <c r="E196" s="15" t="s">
        <v>14</v>
      </c>
      <c r="F196" t="s">
        <v>960</v>
      </c>
      <c r="G196" t="s">
        <v>441</v>
      </c>
      <c r="H196" t="str">
        <f>IFERROR(VLOOKUP($G196,'Team Colors'!$A:$B,2,0),"#c9c9c9")</f>
        <v>#aa0000</v>
      </c>
      <c r="I196">
        <f>INDEX('Raw Election Data'!$A$1:$AN$3144,MATCH($C196&amp;" "&amp;$B196,'Raw Election Data'!$C$1:$C$3144,0),MATCH('Joined Data'!I$1,'Raw Election Data'!$A$1:$AN$1,0))</f>
        <v>184452</v>
      </c>
      <c r="J196">
        <f>INDEX('Raw Election Data'!$A$1:$AN$3144,MATCH($C196&amp;" "&amp;$B196,'Raw Election Data'!$C$1:$C$3144,0),MATCH('Joined Data'!J$1,'Raw Election Data'!$A$1:$AN$1,0))</f>
        <v>35243</v>
      </c>
      <c r="K196">
        <f>INDEX('Raw Election Data'!$A$1:$AN$3144,MATCH($C196&amp;" "&amp;$B196,'Raw Election Data'!$C$1:$C$3144,0),MATCH('Joined Data'!K$1,'Raw Election Data'!$A$1:$AN$1,0))</f>
        <v>47633</v>
      </c>
      <c r="L196">
        <f>INDEX('Raw Election Data'!$A$1:$AN$3144,MATCH($C196&amp;" "&amp;$B196,'Raw Election Data'!$C$1:$C$3144,0),MATCH('Joined Data'!L$1,'Raw Election Data'!$A$1:$AN$1,0))</f>
        <v>89228</v>
      </c>
      <c r="M196">
        <f>INDEX('Raw Election Data'!$A$1:$AN$3144,MATCH($C196&amp;" "&amp;$B196,'Raw Election Data'!$C$1:$C$3144,0),MATCH('Joined Data'!M$1,'Raw Election Data'!$A$1:$AN$1,0))</f>
        <v>0.3949769130766127</v>
      </c>
      <c r="N196">
        <f>INDEX('Raw Election Data'!$A$1:$AN$3144,MATCH($C196&amp;" "&amp;$B196,'Raw Election Data'!$C$1:$C$3144,0),MATCH('Joined Data'!N$1,'Raw Election Data'!$A$1:$AN$1,0))</f>
        <v>0.53383467073116064</v>
      </c>
      <c r="O196">
        <f>INDEX('Raw Election Data'!$A$1:$AN$3144,MATCH($C196&amp;" "&amp;$B196,'Raw Election Data'!$C$1:$C$3144,0),MATCH('Joined Data'!O$1,'Raw Election Data'!$A$1:$AN$1,0))</f>
        <v>-12390</v>
      </c>
      <c r="P196">
        <f>INDEX('Raw Election Data'!$A$1:$AN$3144,MATCH($C196&amp;" "&amp;$B196,'Raw Election Data'!$C$1:$C$3144,0),MATCH('Joined Data'!P$1,'Raw Election Data'!$A$1:$AN$1,0))</f>
        <v>12390</v>
      </c>
      <c r="Q196">
        <f>INDEX('Raw Election Data'!$A$1:$AN$3144,MATCH($C196&amp;" "&amp;$B196,'Raw Election Data'!$C$1:$C$3144,0),MATCH('Joined Data'!Q$1,'Raw Election Data'!$A$1:$AN$1,0))</f>
        <v>-0.13885775765454794</v>
      </c>
      <c r="R196">
        <f>INDEX('Raw Election Data'!$A$1:$AN$3144,MATCH($C196&amp;" "&amp;$B196,'Raw Election Data'!$C$1:$C$3144,0),MATCH('Joined Data'!R$1,'Raw Election Data'!$A$1:$AN$1,0))</f>
        <v>0.13885775765454794</v>
      </c>
    </row>
    <row r="197" spans="1:18" ht="13.5" hidden="1" customHeight="1" x14ac:dyDescent="0.15">
      <c r="A197" t="s">
        <v>122</v>
      </c>
      <c r="B197" t="s">
        <v>932</v>
      </c>
      <c r="C197" t="str">
        <f>INDEX(FIPS!$A$1:$E$3236,MATCH($F197,FIPS!$D$1:$D$3236,0),5)</f>
        <v>Fresno County</v>
      </c>
      <c r="D197" t="s">
        <v>123</v>
      </c>
      <c r="E197" s="15" t="s">
        <v>15</v>
      </c>
      <c r="F197" t="s">
        <v>966</v>
      </c>
      <c r="G197" t="s">
        <v>441</v>
      </c>
      <c r="H197" t="str">
        <f>IFERROR(VLOOKUP($G197,'Team Colors'!$A:$B,2,0),"#c9c9c9")</f>
        <v>#aa0000</v>
      </c>
      <c r="I197">
        <f>INDEX('Raw Election Data'!$A$1:$AN$3144,MATCH($C197&amp;" "&amp;$B197,'Raw Election Data'!$C$1:$C$3144,0),MATCH('Joined Data'!I$1,'Raw Election Data'!$A$1:$AN$1,0))</f>
        <v>974861</v>
      </c>
      <c r="J197">
        <f>INDEX('Raw Election Data'!$A$1:$AN$3144,MATCH($C197&amp;" "&amp;$B197,'Raw Election Data'!$C$1:$C$3144,0),MATCH('Joined Data'!J$1,'Raw Election Data'!$A$1:$AN$1,0))</f>
        <v>123660</v>
      </c>
      <c r="K197">
        <f>INDEX('Raw Election Data'!$A$1:$AN$3144,MATCH($C197&amp;" "&amp;$B197,'Raw Election Data'!$C$1:$C$3144,0),MATCH('Joined Data'!K$1,'Raw Election Data'!$A$1:$AN$1,0))</f>
        <v>113949</v>
      </c>
      <c r="L197">
        <f>INDEX('Raw Election Data'!$A$1:$AN$3144,MATCH($C197&amp;" "&amp;$B197,'Raw Election Data'!$C$1:$C$3144,0),MATCH('Joined Data'!L$1,'Raw Election Data'!$A$1:$AN$1,0))</f>
        <v>250264</v>
      </c>
      <c r="M197">
        <f>INDEX('Raw Election Data'!$A$1:$AN$3144,MATCH($C197&amp;" "&amp;$B197,'Raw Election Data'!$C$1:$C$3144,0),MATCH('Joined Data'!M$1,'Raw Election Data'!$A$1:$AN$1,0))</f>
        <v>0.49411821116900551</v>
      </c>
      <c r="N197">
        <f>INDEX('Raw Election Data'!$A$1:$AN$3144,MATCH($C197&amp;" "&amp;$B197,'Raw Election Data'!$C$1:$C$3144,0),MATCH('Joined Data'!N$1,'Raw Election Data'!$A$1:$AN$1,0))</f>
        <v>0.45531518716235653</v>
      </c>
      <c r="O197">
        <f>INDEX('Raw Election Data'!$A$1:$AN$3144,MATCH($C197&amp;" "&amp;$B197,'Raw Election Data'!$C$1:$C$3144,0),MATCH('Joined Data'!O$1,'Raw Election Data'!$A$1:$AN$1,0))</f>
        <v>9711</v>
      </c>
      <c r="P197">
        <f>INDEX('Raw Election Data'!$A$1:$AN$3144,MATCH($C197&amp;" "&amp;$B197,'Raw Election Data'!$C$1:$C$3144,0),MATCH('Joined Data'!P$1,'Raw Election Data'!$A$1:$AN$1,0))</f>
        <v>-9711</v>
      </c>
      <c r="Q197">
        <f>INDEX('Raw Election Data'!$A$1:$AN$3144,MATCH($C197&amp;" "&amp;$B197,'Raw Election Data'!$C$1:$C$3144,0),MATCH('Joined Data'!Q$1,'Raw Election Data'!$A$1:$AN$1,0))</f>
        <v>3.8803024006648978E-2</v>
      </c>
      <c r="R197">
        <f>INDEX('Raw Election Data'!$A$1:$AN$3144,MATCH($C197&amp;" "&amp;$B197,'Raw Election Data'!$C$1:$C$3144,0),MATCH('Joined Data'!R$1,'Raw Election Data'!$A$1:$AN$1,0))</f>
        <v>-3.8803024006648978E-2</v>
      </c>
    </row>
    <row r="198" spans="1:18" ht="13.5" hidden="1" customHeight="1" x14ac:dyDescent="0.15">
      <c r="A198" t="s">
        <v>122</v>
      </c>
      <c r="B198" t="s">
        <v>932</v>
      </c>
      <c r="C198" t="str">
        <f>INDEX(FIPS!$A$1:$E$3236,MATCH($F198,FIPS!$D$1:$D$3236,0),5)</f>
        <v>Glenn County</v>
      </c>
      <c r="D198" t="s">
        <v>123</v>
      </c>
      <c r="E198" s="15" t="s">
        <v>16</v>
      </c>
      <c r="F198" t="s">
        <v>972</v>
      </c>
      <c r="G198" t="s">
        <v>441</v>
      </c>
      <c r="H198" t="str">
        <f>IFERROR(VLOOKUP($G198,'Team Colors'!$A:$B,2,0),"#c9c9c9")</f>
        <v>#aa0000</v>
      </c>
      <c r="I198">
        <f>INDEX('Raw Election Data'!$A$1:$AN$3144,MATCH($C198&amp;" "&amp;$B198,'Raw Election Data'!$C$1:$C$3144,0),MATCH('Joined Data'!I$1,'Raw Election Data'!$A$1:$AN$1,0))</f>
        <v>28017</v>
      </c>
      <c r="J198">
        <f>INDEX('Raw Election Data'!$A$1:$AN$3144,MATCH($C198&amp;" "&amp;$B198,'Raw Election Data'!$C$1:$C$3144,0),MATCH('Joined Data'!J$1,'Raw Election Data'!$A$1:$AN$1,0))</f>
        <v>3065</v>
      </c>
      <c r="K198">
        <f>INDEX('Raw Election Data'!$A$1:$AN$3144,MATCH($C198&amp;" "&amp;$B198,'Raw Election Data'!$C$1:$C$3144,0),MATCH('Joined Data'!K$1,'Raw Election Data'!$A$1:$AN$1,0))</f>
        <v>5788</v>
      </c>
      <c r="L198">
        <f>INDEX('Raw Election Data'!$A$1:$AN$3144,MATCH($C198&amp;" "&amp;$B198,'Raw Election Data'!$C$1:$C$3144,0),MATCH('Joined Data'!L$1,'Raw Election Data'!$A$1:$AN$1,0))</f>
        <v>9379</v>
      </c>
      <c r="M198">
        <f>INDEX('Raw Election Data'!$A$1:$AN$3144,MATCH($C198&amp;" "&amp;$B198,'Raw Election Data'!$C$1:$C$3144,0),MATCH('Joined Data'!M$1,'Raw Election Data'!$A$1:$AN$1,0))</f>
        <v>0.32679390126879199</v>
      </c>
      <c r="N198">
        <f>INDEX('Raw Election Data'!$A$1:$AN$3144,MATCH($C198&amp;" "&amp;$B198,'Raw Election Data'!$C$1:$C$3144,0),MATCH('Joined Data'!N$1,'Raw Election Data'!$A$1:$AN$1,0))</f>
        <v>0.61712336069943485</v>
      </c>
      <c r="O198">
        <f>INDEX('Raw Election Data'!$A$1:$AN$3144,MATCH($C198&amp;" "&amp;$B198,'Raw Election Data'!$C$1:$C$3144,0),MATCH('Joined Data'!O$1,'Raw Election Data'!$A$1:$AN$1,0))</f>
        <v>-2723</v>
      </c>
      <c r="P198">
        <f>INDEX('Raw Election Data'!$A$1:$AN$3144,MATCH($C198&amp;" "&amp;$B198,'Raw Election Data'!$C$1:$C$3144,0),MATCH('Joined Data'!P$1,'Raw Election Data'!$A$1:$AN$1,0))</f>
        <v>2723</v>
      </c>
      <c r="Q198">
        <f>INDEX('Raw Election Data'!$A$1:$AN$3144,MATCH($C198&amp;" "&amp;$B198,'Raw Election Data'!$C$1:$C$3144,0),MATCH('Joined Data'!Q$1,'Raw Election Data'!$A$1:$AN$1,0))</f>
        <v>-0.29032945943064287</v>
      </c>
      <c r="R198">
        <f>INDEX('Raw Election Data'!$A$1:$AN$3144,MATCH($C198&amp;" "&amp;$B198,'Raw Election Data'!$C$1:$C$3144,0),MATCH('Joined Data'!R$1,'Raw Election Data'!$A$1:$AN$1,0))</f>
        <v>0.29032945943064287</v>
      </c>
    </row>
    <row r="199" spans="1:18" ht="13.5" hidden="1" customHeight="1" x14ac:dyDescent="0.15">
      <c r="A199" t="s">
        <v>122</v>
      </c>
      <c r="B199" t="s">
        <v>932</v>
      </c>
      <c r="C199" t="str">
        <f>INDEX(FIPS!$A$1:$E$3236,MATCH($F199,FIPS!$D$1:$D$3236,0),5)</f>
        <v>Humboldt County</v>
      </c>
      <c r="D199" t="s">
        <v>123</v>
      </c>
      <c r="E199" s="15" t="s">
        <v>17</v>
      </c>
      <c r="F199" t="s">
        <v>974</v>
      </c>
      <c r="G199" t="s">
        <v>441</v>
      </c>
      <c r="H199" t="str">
        <f>IFERROR(VLOOKUP($G199,'Team Colors'!$A:$B,2,0),"#c9c9c9")</f>
        <v>#aa0000</v>
      </c>
      <c r="I199">
        <f>INDEX('Raw Election Data'!$A$1:$AN$3144,MATCH($C199&amp;" "&amp;$B199,'Raw Election Data'!$C$1:$C$3144,0),MATCH('Joined Data'!I$1,'Raw Election Data'!$A$1:$AN$1,0))</f>
        <v>135727</v>
      </c>
      <c r="J199">
        <f>INDEX('Raw Election Data'!$A$1:$AN$3144,MATCH($C199&amp;" "&amp;$B199,'Raw Election Data'!$C$1:$C$3144,0),MATCH('Joined Data'!J$1,'Raw Election Data'!$A$1:$AN$1,0))</f>
        <v>19596</v>
      </c>
      <c r="K199">
        <f>INDEX('Raw Election Data'!$A$1:$AN$3144,MATCH($C199&amp;" "&amp;$B199,'Raw Election Data'!$C$1:$C$3144,0),MATCH('Joined Data'!K$1,'Raw Election Data'!$A$1:$AN$1,0))</f>
        <v>10883</v>
      </c>
      <c r="L199">
        <f>INDEX('Raw Election Data'!$A$1:$AN$3144,MATCH($C199&amp;" "&amp;$B199,'Raw Election Data'!$C$1:$C$3144,0),MATCH('Joined Data'!L$1,'Raw Election Data'!$A$1:$AN$1,0))</f>
        <v>33636</v>
      </c>
      <c r="M199">
        <f>INDEX('Raw Election Data'!$A$1:$AN$3144,MATCH($C199&amp;" "&amp;$B199,'Raw Election Data'!$C$1:$C$3144,0),MATCH('Joined Data'!M$1,'Raw Election Data'!$A$1:$AN$1,0))</f>
        <v>0.58259008205494112</v>
      </c>
      <c r="N199">
        <f>INDEX('Raw Election Data'!$A$1:$AN$3144,MATCH($C199&amp;" "&amp;$B199,'Raw Election Data'!$C$1:$C$3144,0),MATCH('Joined Data'!N$1,'Raw Election Data'!$A$1:$AN$1,0))</f>
        <v>0.323552146509692</v>
      </c>
      <c r="O199">
        <f>INDEX('Raw Election Data'!$A$1:$AN$3144,MATCH($C199&amp;" "&amp;$B199,'Raw Election Data'!$C$1:$C$3144,0),MATCH('Joined Data'!O$1,'Raw Election Data'!$A$1:$AN$1,0))</f>
        <v>8713</v>
      </c>
      <c r="P199">
        <f>INDEX('Raw Election Data'!$A$1:$AN$3144,MATCH($C199&amp;" "&amp;$B199,'Raw Election Data'!$C$1:$C$3144,0),MATCH('Joined Data'!P$1,'Raw Election Data'!$A$1:$AN$1,0))</f>
        <v>-8713</v>
      </c>
      <c r="Q199">
        <f>INDEX('Raw Election Data'!$A$1:$AN$3144,MATCH($C199&amp;" "&amp;$B199,'Raw Election Data'!$C$1:$C$3144,0),MATCH('Joined Data'!Q$1,'Raw Election Data'!$A$1:$AN$1,0))</f>
        <v>0.25903793554524912</v>
      </c>
      <c r="R199">
        <f>INDEX('Raw Election Data'!$A$1:$AN$3144,MATCH($C199&amp;" "&amp;$B199,'Raw Election Data'!$C$1:$C$3144,0),MATCH('Joined Data'!R$1,'Raw Election Data'!$A$1:$AN$1,0))</f>
        <v>-0.25903793554524912</v>
      </c>
    </row>
    <row r="200" spans="1:18" ht="13.5" hidden="1" customHeight="1" x14ac:dyDescent="0.15">
      <c r="A200" t="s">
        <v>122</v>
      </c>
      <c r="B200" t="s">
        <v>932</v>
      </c>
      <c r="C200" t="str">
        <f>INDEX(FIPS!$A$1:$E$3236,MATCH($F200,FIPS!$D$1:$D$3236,0),5)</f>
        <v>Imperial County</v>
      </c>
      <c r="D200" t="s">
        <v>123</v>
      </c>
      <c r="E200" s="15" t="s">
        <v>18</v>
      </c>
      <c r="F200" t="s">
        <v>978</v>
      </c>
      <c r="G200" t="s">
        <v>7769</v>
      </c>
      <c r="H200" t="str">
        <f>IFERROR(VLOOKUP($G200,'Team Colors'!$A:$B,2,0),"#c9c9c9")</f>
        <v>#ffb612</v>
      </c>
      <c r="I200">
        <f>INDEX('Raw Election Data'!$A$1:$AN$3144,MATCH($C200&amp;" "&amp;$B200,'Raw Election Data'!$C$1:$C$3144,0),MATCH('Joined Data'!I$1,'Raw Election Data'!$A$1:$AN$1,0))</f>
        <v>180191</v>
      </c>
      <c r="J200">
        <f>INDEX('Raw Election Data'!$A$1:$AN$3144,MATCH($C200&amp;" "&amp;$B200,'Raw Election Data'!$C$1:$C$3144,0),MATCH('Joined Data'!J$1,'Raw Election Data'!$A$1:$AN$1,0))</f>
        <v>23887</v>
      </c>
      <c r="K200">
        <f>INDEX('Raw Election Data'!$A$1:$AN$3144,MATCH($C200&amp;" "&amp;$B200,'Raw Election Data'!$C$1:$C$3144,0),MATCH('Joined Data'!K$1,'Raw Election Data'!$A$1:$AN$1,0))</f>
        <v>9318</v>
      </c>
      <c r="L200">
        <f>INDEX('Raw Election Data'!$A$1:$AN$3144,MATCH($C200&amp;" "&amp;$B200,'Raw Election Data'!$C$1:$C$3144,0),MATCH('Joined Data'!L$1,'Raw Election Data'!$A$1:$AN$1,0))</f>
        <v>34807</v>
      </c>
      <c r="M200">
        <f>INDEX('Raw Election Data'!$A$1:$AN$3144,MATCH($C200&amp;" "&amp;$B200,'Raw Election Data'!$C$1:$C$3144,0),MATCH('Joined Data'!M$1,'Raw Election Data'!$A$1:$AN$1,0))</f>
        <v>0.68627000316028386</v>
      </c>
      <c r="N200">
        <f>INDEX('Raw Election Data'!$A$1:$AN$3144,MATCH($C200&amp;" "&amp;$B200,'Raw Election Data'!$C$1:$C$3144,0),MATCH('Joined Data'!N$1,'Raw Election Data'!$A$1:$AN$1,0))</f>
        <v>0.26770477202861492</v>
      </c>
      <c r="O200">
        <f>INDEX('Raw Election Data'!$A$1:$AN$3144,MATCH($C200&amp;" "&amp;$B200,'Raw Election Data'!$C$1:$C$3144,0),MATCH('Joined Data'!O$1,'Raw Election Data'!$A$1:$AN$1,0))</f>
        <v>14569</v>
      </c>
      <c r="P200">
        <f>INDEX('Raw Election Data'!$A$1:$AN$3144,MATCH($C200&amp;" "&amp;$B200,'Raw Election Data'!$C$1:$C$3144,0),MATCH('Joined Data'!P$1,'Raw Election Data'!$A$1:$AN$1,0))</f>
        <v>-14569</v>
      </c>
      <c r="Q200">
        <f>INDEX('Raw Election Data'!$A$1:$AN$3144,MATCH($C200&amp;" "&amp;$B200,'Raw Election Data'!$C$1:$C$3144,0),MATCH('Joined Data'!Q$1,'Raw Election Data'!$A$1:$AN$1,0))</f>
        <v>0.41856523113166894</v>
      </c>
      <c r="R200">
        <f>INDEX('Raw Election Data'!$A$1:$AN$3144,MATCH($C200&amp;" "&amp;$B200,'Raw Election Data'!$C$1:$C$3144,0),MATCH('Joined Data'!R$1,'Raw Election Data'!$A$1:$AN$1,0))</f>
        <v>-0.41856523113166894</v>
      </c>
    </row>
    <row r="201" spans="1:18" ht="13.5" hidden="1" customHeight="1" x14ac:dyDescent="0.15">
      <c r="A201" t="s">
        <v>122</v>
      </c>
      <c r="B201" t="s">
        <v>932</v>
      </c>
      <c r="C201" t="str">
        <f>INDEX(FIPS!$A$1:$E$3236,MATCH($F201,FIPS!$D$1:$D$3236,0),5)</f>
        <v>Inyo County</v>
      </c>
      <c r="D201" t="s">
        <v>123</v>
      </c>
      <c r="E201" s="15" t="s">
        <v>19</v>
      </c>
      <c r="F201" t="s">
        <v>982</v>
      </c>
      <c r="G201" t="s">
        <v>441</v>
      </c>
      <c r="H201" t="str">
        <f>IFERROR(VLOOKUP($G201,'Team Colors'!$A:$B,2,0),"#c9c9c9")</f>
        <v>#aa0000</v>
      </c>
      <c r="I201">
        <f>INDEX('Raw Election Data'!$A$1:$AN$3144,MATCH($C201&amp;" "&amp;$B201,'Raw Election Data'!$C$1:$C$3144,0),MATCH('Joined Data'!I$1,'Raw Election Data'!$A$1:$AN$1,0))</f>
        <v>18260</v>
      </c>
      <c r="J201">
        <f>INDEX('Raw Election Data'!$A$1:$AN$3144,MATCH($C201&amp;" "&amp;$B201,'Raw Election Data'!$C$1:$C$3144,0),MATCH('Joined Data'!J$1,'Raw Election Data'!$A$1:$AN$1,0))</f>
        <v>3155</v>
      </c>
      <c r="K201">
        <f>INDEX('Raw Election Data'!$A$1:$AN$3144,MATCH($C201&amp;" "&amp;$B201,'Raw Election Data'!$C$1:$C$3144,0),MATCH('Joined Data'!K$1,'Raw Election Data'!$A$1:$AN$1,0))</f>
        <v>4248</v>
      </c>
      <c r="L201">
        <f>INDEX('Raw Election Data'!$A$1:$AN$3144,MATCH($C201&amp;" "&amp;$B201,'Raw Election Data'!$C$1:$C$3144,0),MATCH('Joined Data'!L$1,'Raw Election Data'!$A$1:$AN$1,0))</f>
        <v>7996</v>
      </c>
      <c r="M201">
        <f>INDEX('Raw Election Data'!$A$1:$AN$3144,MATCH($C201&amp;" "&amp;$B201,'Raw Election Data'!$C$1:$C$3144,0),MATCH('Joined Data'!M$1,'Raw Election Data'!$A$1:$AN$1,0))</f>
        <v>0.39457228614307155</v>
      </c>
      <c r="N201">
        <f>INDEX('Raw Election Data'!$A$1:$AN$3144,MATCH($C201&amp;" "&amp;$B201,'Raw Election Data'!$C$1:$C$3144,0),MATCH('Joined Data'!N$1,'Raw Election Data'!$A$1:$AN$1,0))</f>
        <v>0.53126563281640815</v>
      </c>
      <c r="O201">
        <f>INDEX('Raw Election Data'!$A$1:$AN$3144,MATCH($C201&amp;" "&amp;$B201,'Raw Election Data'!$C$1:$C$3144,0),MATCH('Joined Data'!O$1,'Raw Election Data'!$A$1:$AN$1,0))</f>
        <v>-1093</v>
      </c>
      <c r="P201">
        <f>INDEX('Raw Election Data'!$A$1:$AN$3144,MATCH($C201&amp;" "&amp;$B201,'Raw Election Data'!$C$1:$C$3144,0),MATCH('Joined Data'!P$1,'Raw Election Data'!$A$1:$AN$1,0))</f>
        <v>1093</v>
      </c>
      <c r="Q201">
        <f>INDEX('Raw Election Data'!$A$1:$AN$3144,MATCH($C201&amp;" "&amp;$B201,'Raw Election Data'!$C$1:$C$3144,0),MATCH('Joined Data'!Q$1,'Raw Election Data'!$A$1:$AN$1,0))</f>
        <v>-0.1366933466733366</v>
      </c>
      <c r="R201">
        <f>INDEX('Raw Election Data'!$A$1:$AN$3144,MATCH($C201&amp;" "&amp;$B201,'Raw Election Data'!$C$1:$C$3144,0),MATCH('Joined Data'!R$1,'Raw Election Data'!$A$1:$AN$1,0))</f>
        <v>0.1366933466733366</v>
      </c>
    </row>
    <row r="202" spans="1:18" ht="13.5" hidden="1" customHeight="1" x14ac:dyDescent="0.15">
      <c r="A202" t="s">
        <v>122</v>
      </c>
      <c r="B202" t="s">
        <v>932</v>
      </c>
      <c r="C202" t="str">
        <f>INDEX(FIPS!$A$1:$E$3236,MATCH($F202,FIPS!$D$1:$D$3236,0),5)</f>
        <v>Kern County</v>
      </c>
      <c r="D202" t="s">
        <v>123</v>
      </c>
      <c r="E202" s="15" t="s">
        <v>20</v>
      </c>
      <c r="F202" t="s">
        <v>984</v>
      </c>
      <c r="G202" t="s">
        <v>441</v>
      </c>
      <c r="H202" t="str">
        <f>IFERROR(VLOOKUP($G202,'Team Colors'!$A:$B,2,0),"#c9c9c9")</f>
        <v>#aa0000</v>
      </c>
      <c r="I202">
        <f>INDEX('Raw Election Data'!$A$1:$AN$3144,MATCH($C202&amp;" "&amp;$B202,'Raw Election Data'!$C$1:$C$3144,0),MATCH('Joined Data'!I$1,'Raw Election Data'!$A$1:$AN$1,0))</f>
        <v>882176</v>
      </c>
      <c r="J202">
        <f>INDEX('Raw Election Data'!$A$1:$AN$3144,MATCH($C202&amp;" "&amp;$B202,'Raw Election Data'!$C$1:$C$3144,0),MATCH('Joined Data'!J$1,'Raw Election Data'!$A$1:$AN$1,0))</f>
        <v>86481</v>
      </c>
      <c r="K202">
        <f>INDEX('Raw Election Data'!$A$1:$AN$3144,MATCH($C202&amp;" "&amp;$B202,'Raw Election Data'!$C$1:$C$3144,0),MATCH('Joined Data'!K$1,'Raw Election Data'!$A$1:$AN$1,0))</f>
        <v>119164</v>
      </c>
      <c r="L202">
        <f>INDEX('Raw Election Data'!$A$1:$AN$3144,MATCH($C202&amp;" "&amp;$B202,'Raw Election Data'!$C$1:$C$3144,0),MATCH('Joined Data'!L$1,'Raw Election Data'!$A$1:$AN$1,0))</f>
        <v>217725</v>
      </c>
      <c r="M202">
        <f>INDEX('Raw Election Data'!$A$1:$AN$3144,MATCH($C202&amp;" "&amp;$B202,'Raw Election Data'!$C$1:$C$3144,0),MATCH('Joined Data'!M$1,'Raw Election Data'!$A$1:$AN$1,0))</f>
        <v>0.39720289355838789</v>
      </c>
      <c r="N202">
        <f>INDEX('Raw Election Data'!$A$1:$AN$3144,MATCH($C202&amp;" "&amp;$B202,'Raw Election Data'!$C$1:$C$3144,0),MATCH('Joined Data'!N$1,'Raw Election Data'!$A$1:$AN$1,0))</f>
        <v>0.54731427259157195</v>
      </c>
      <c r="O202">
        <f>INDEX('Raw Election Data'!$A$1:$AN$3144,MATCH($C202&amp;" "&amp;$B202,'Raw Election Data'!$C$1:$C$3144,0),MATCH('Joined Data'!O$1,'Raw Election Data'!$A$1:$AN$1,0))</f>
        <v>-32683</v>
      </c>
      <c r="P202">
        <f>INDEX('Raw Election Data'!$A$1:$AN$3144,MATCH($C202&amp;" "&amp;$B202,'Raw Election Data'!$C$1:$C$3144,0),MATCH('Joined Data'!P$1,'Raw Election Data'!$A$1:$AN$1,0))</f>
        <v>32683</v>
      </c>
      <c r="Q202">
        <f>INDEX('Raw Election Data'!$A$1:$AN$3144,MATCH($C202&amp;" "&amp;$B202,'Raw Election Data'!$C$1:$C$3144,0),MATCH('Joined Data'!Q$1,'Raw Election Data'!$A$1:$AN$1,0))</f>
        <v>-0.15011137903318406</v>
      </c>
      <c r="R202">
        <f>INDEX('Raw Election Data'!$A$1:$AN$3144,MATCH($C202&amp;" "&amp;$B202,'Raw Election Data'!$C$1:$C$3144,0),MATCH('Joined Data'!R$1,'Raw Election Data'!$A$1:$AN$1,0))</f>
        <v>0.15011137903318406</v>
      </c>
    </row>
    <row r="203" spans="1:18" ht="13.5" hidden="1" customHeight="1" x14ac:dyDescent="0.15">
      <c r="A203" t="s">
        <v>122</v>
      </c>
      <c r="B203" t="s">
        <v>932</v>
      </c>
      <c r="C203" t="str">
        <f>INDEX(FIPS!$A$1:$E$3236,MATCH($F203,FIPS!$D$1:$D$3236,0),5)</f>
        <v>Kings County</v>
      </c>
      <c r="D203" t="s">
        <v>123</v>
      </c>
      <c r="E203" s="15" t="s">
        <v>21</v>
      </c>
      <c r="F203" t="s">
        <v>988</v>
      </c>
      <c r="G203" t="s">
        <v>441</v>
      </c>
      <c r="H203" t="str">
        <f>IFERROR(VLOOKUP($G203,'Team Colors'!$A:$B,2,0),"#c9c9c9")</f>
        <v>#aa0000</v>
      </c>
      <c r="I203">
        <f>INDEX('Raw Election Data'!$A$1:$AN$3144,MATCH($C203&amp;" "&amp;$B203,'Raw Election Data'!$C$1:$C$3144,0),MATCH('Joined Data'!I$1,'Raw Election Data'!$A$1:$AN$1,0))</f>
        <v>150965</v>
      </c>
      <c r="J203">
        <f>INDEX('Raw Election Data'!$A$1:$AN$3144,MATCH($C203&amp;" "&amp;$B203,'Raw Election Data'!$C$1:$C$3144,0),MATCH('Joined Data'!J$1,'Raw Election Data'!$A$1:$AN$1,0))</f>
        <v>12902</v>
      </c>
      <c r="K203">
        <f>INDEX('Raw Election Data'!$A$1:$AN$3144,MATCH($C203&amp;" "&amp;$B203,'Raw Election Data'!$C$1:$C$3144,0),MATCH('Joined Data'!K$1,'Raw Election Data'!$A$1:$AN$1,0))</f>
        <v>17446</v>
      </c>
      <c r="L203">
        <f>INDEX('Raw Election Data'!$A$1:$AN$3144,MATCH($C203&amp;" "&amp;$B203,'Raw Election Data'!$C$1:$C$3144,0),MATCH('Joined Data'!L$1,'Raw Election Data'!$A$1:$AN$1,0))</f>
        <v>32250</v>
      </c>
      <c r="M203">
        <f>INDEX('Raw Election Data'!$A$1:$AN$3144,MATCH($C203&amp;" "&amp;$B203,'Raw Election Data'!$C$1:$C$3144,0),MATCH('Joined Data'!M$1,'Raw Election Data'!$A$1:$AN$1,0))</f>
        <v>0.40006201550387599</v>
      </c>
      <c r="N203">
        <f>INDEX('Raw Election Data'!$A$1:$AN$3144,MATCH($C203&amp;" "&amp;$B203,'Raw Election Data'!$C$1:$C$3144,0),MATCH('Joined Data'!N$1,'Raw Election Data'!$A$1:$AN$1,0))</f>
        <v>0.54096124031007753</v>
      </c>
      <c r="O203">
        <f>INDEX('Raw Election Data'!$A$1:$AN$3144,MATCH($C203&amp;" "&amp;$B203,'Raw Election Data'!$C$1:$C$3144,0),MATCH('Joined Data'!O$1,'Raw Election Data'!$A$1:$AN$1,0))</f>
        <v>-4544</v>
      </c>
      <c r="P203">
        <f>INDEX('Raw Election Data'!$A$1:$AN$3144,MATCH($C203&amp;" "&amp;$B203,'Raw Election Data'!$C$1:$C$3144,0),MATCH('Joined Data'!P$1,'Raw Election Data'!$A$1:$AN$1,0))</f>
        <v>4544</v>
      </c>
      <c r="Q203">
        <f>INDEX('Raw Election Data'!$A$1:$AN$3144,MATCH($C203&amp;" "&amp;$B203,'Raw Election Data'!$C$1:$C$3144,0),MATCH('Joined Data'!Q$1,'Raw Election Data'!$A$1:$AN$1,0))</f>
        <v>-0.14089922480620154</v>
      </c>
      <c r="R203">
        <f>INDEX('Raw Election Data'!$A$1:$AN$3144,MATCH($C203&amp;" "&amp;$B203,'Raw Election Data'!$C$1:$C$3144,0),MATCH('Joined Data'!R$1,'Raw Election Data'!$A$1:$AN$1,0))</f>
        <v>0.14089922480620154</v>
      </c>
    </row>
    <row r="204" spans="1:18" ht="13.5" hidden="1" customHeight="1" x14ac:dyDescent="0.15">
      <c r="A204" t="s">
        <v>122</v>
      </c>
      <c r="B204" t="s">
        <v>932</v>
      </c>
      <c r="C204" t="str">
        <f>INDEX(FIPS!$A$1:$E$3236,MATCH($F204,FIPS!$D$1:$D$3236,0),5)</f>
        <v>Lake County</v>
      </c>
      <c r="D204" t="s">
        <v>123</v>
      </c>
      <c r="E204" s="15" t="s">
        <v>22</v>
      </c>
      <c r="F204" t="s">
        <v>994</v>
      </c>
      <c r="G204" t="s">
        <v>441</v>
      </c>
      <c r="H204" t="str">
        <f>IFERROR(VLOOKUP($G204,'Team Colors'!$A:$B,2,0),"#c9c9c9")</f>
        <v>#aa0000</v>
      </c>
      <c r="I204">
        <f>INDEX('Raw Election Data'!$A$1:$AN$3144,MATCH($C204&amp;" "&amp;$B204,'Raw Election Data'!$C$1:$C$3144,0),MATCH('Joined Data'!I$1,'Raw Election Data'!$A$1:$AN$1,0))</f>
        <v>64591</v>
      </c>
      <c r="J204">
        <f>INDEX('Raw Election Data'!$A$1:$AN$3144,MATCH($C204&amp;" "&amp;$B204,'Raw Election Data'!$C$1:$C$3144,0),MATCH('Joined Data'!J$1,'Raw Election Data'!$A$1:$AN$1,0))</f>
        <v>6240</v>
      </c>
      <c r="K204">
        <f>INDEX('Raw Election Data'!$A$1:$AN$3144,MATCH($C204&amp;" "&amp;$B204,'Raw Election Data'!$C$1:$C$3144,0),MATCH('Joined Data'!K$1,'Raw Election Data'!$A$1:$AN$1,0))</f>
        <v>5752</v>
      </c>
      <c r="L204">
        <f>INDEX('Raw Election Data'!$A$1:$AN$3144,MATCH($C204&amp;" "&amp;$B204,'Raw Election Data'!$C$1:$C$3144,0),MATCH('Joined Data'!L$1,'Raw Election Data'!$A$1:$AN$1,0))</f>
        <v>13045</v>
      </c>
      <c r="M204">
        <f>INDEX('Raw Election Data'!$A$1:$AN$3144,MATCH($C204&amp;" "&amp;$B204,'Raw Election Data'!$C$1:$C$3144,0),MATCH('Joined Data'!M$1,'Raw Election Data'!$A$1:$AN$1,0))</f>
        <v>0.47834419317746263</v>
      </c>
      <c r="N204">
        <f>INDEX('Raw Election Data'!$A$1:$AN$3144,MATCH($C204&amp;" "&amp;$B204,'Raw Election Data'!$C$1:$C$3144,0),MATCH('Joined Data'!N$1,'Raw Election Data'!$A$1:$AN$1,0))</f>
        <v>0.44093522422384057</v>
      </c>
      <c r="O204">
        <f>INDEX('Raw Election Data'!$A$1:$AN$3144,MATCH($C204&amp;" "&amp;$B204,'Raw Election Data'!$C$1:$C$3144,0),MATCH('Joined Data'!O$1,'Raw Election Data'!$A$1:$AN$1,0))</f>
        <v>488</v>
      </c>
      <c r="P204">
        <f>INDEX('Raw Election Data'!$A$1:$AN$3144,MATCH($C204&amp;" "&amp;$B204,'Raw Election Data'!$C$1:$C$3144,0),MATCH('Joined Data'!P$1,'Raw Election Data'!$A$1:$AN$1,0))</f>
        <v>-488</v>
      </c>
      <c r="Q204">
        <f>INDEX('Raw Election Data'!$A$1:$AN$3144,MATCH($C204&amp;" "&amp;$B204,'Raw Election Data'!$C$1:$C$3144,0),MATCH('Joined Data'!Q$1,'Raw Election Data'!$A$1:$AN$1,0))</f>
        <v>3.7408968953622057E-2</v>
      </c>
      <c r="R204">
        <f>INDEX('Raw Election Data'!$A$1:$AN$3144,MATCH($C204&amp;" "&amp;$B204,'Raw Election Data'!$C$1:$C$3144,0),MATCH('Joined Data'!R$1,'Raw Election Data'!$A$1:$AN$1,0))</f>
        <v>-3.7408968953622057E-2</v>
      </c>
    </row>
    <row r="205" spans="1:18" ht="13.5" hidden="1" customHeight="1" x14ac:dyDescent="0.15">
      <c r="A205" t="s">
        <v>122</v>
      </c>
      <c r="B205" t="s">
        <v>932</v>
      </c>
      <c r="C205" t="str">
        <f>INDEX(FIPS!$A$1:$E$3236,MATCH($F205,FIPS!$D$1:$D$3236,0),5)</f>
        <v>Lassen County</v>
      </c>
      <c r="D205" t="s">
        <v>123</v>
      </c>
      <c r="E205" s="15" t="s">
        <v>23</v>
      </c>
      <c r="F205" t="s">
        <v>998</v>
      </c>
      <c r="G205" t="s">
        <v>441</v>
      </c>
      <c r="H205" t="str">
        <f>IFERROR(VLOOKUP($G205,'Team Colors'!$A:$B,2,0),"#c9c9c9")</f>
        <v>#aa0000</v>
      </c>
      <c r="I205">
        <f>INDEX('Raw Election Data'!$A$1:$AN$3144,MATCH($C205&amp;" "&amp;$B205,'Raw Election Data'!$C$1:$C$3144,0),MATCH('Joined Data'!I$1,'Raw Election Data'!$A$1:$AN$1,0))</f>
        <v>31345</v>
      </c>
      <c r="J205">
        <f>INDEX('Raw Election Data'!$A$1:$AN$3144,MATCH($C205&amp;" "&amp;$B205,'Raw Election Data'!$C$1:$C$3144,0),MATCH('Joined Data'!J$1,'Raw Election Data'!$A$1:$AN$1,0))</f>
        <v>2224</v>
      </c>
      <c r="K205">
        <f>INDEX('Raw Election Data'!$A$1:$AN$3144,MATCH($C205&amp;" "&amp;$B205,'Raw Election Data'!$C$1:$C$3144,0),MATCH('Joined Data'!K$1,'Raw Election Data'!$A$1:$AN$1,0))</f>
        <v>7574</v>
      </c>
      <c r="L205">
        <f>INDEX('Raw Election Data'!$A$1:$AN$3144,MATCH($C205&amp;" "&amp;$B205,'Raw Election Data'!$C$1:$C$3144,0),MATCH('Joined Data'!L$1,'Raw Election Data'!$A$1:$AN$1,0))</f>
        <v>10422</v>
      </c>
      <c r="M205">
        <f>INDEX('Raw Election Data'!$A$1:$AN$3144,MATCH($C205&amp;" "&amp;$B205,'Raw Election Data'!$C$1:$C$3144,0),MATCH('Joined Data'!M$1,'Raw Election Data'!$A$1:$AN$1,0))</f>
        <v>0.21339474189215121</v>
      </c>
      <c r="N205">
        <f>INDEX('Raw Election Data'!$A$1:$AN$3144,MATCH($C205&amp;" "&amp;$B205,'Raw Election Data'!$C$1:$C$3144,0),MATCH('Joined Data'!N$1,'Raw Election Data'!$A$1:$AN$1,0))</f>
        <v>0.72673191326041064</v>
      </c>
      <c r="O205">
        <f>INDEX('Raw Election Data'!$A$1:$AN$3144,MATCH($C205&amp;" "&amp;$B205,'Raw Election Data'!$C$1:$C$3144,0),MATCH('Joined Data'!O$1,'Raw Election Data'!$A$1:$AN$1,0))</f>
        <v>-5350</v>
      </c>
      <c r="P205">
        <f>INDEX('Raw Election Data'!$A$1:$AN$3144,MATCH($C205&amp;" "&amp;$B205,'Raw Election Data'!$C$1:$C$3144,0),MATCH('Joined Data'!P$1,'Raw Election Data'!$A$1:$AN$1,0))</f>
        <v>5350</v>
      </c>
      <c r="Q205">
        <f>INDEX('Raw Election Data'!$A$1:$AN$3144,MATCH($C205&amp;" "&amp;$B205,'Raw Election Data'!$C$1:$C$3144,0),MATCH('Joined Data'!Q$1,'Raw Election Data'!$A$1:$AN$1,0))</f>
        <v>-0.5133371713682594</v>
      </c>
      <c r="R205">
        <f>INDEX('Raw Election Data'!$A$1:$AN$3144,MATCH($C205&amp;" "&amp;$B205,'Raw Election Data'!$C$1:$C$3144,0),MATCH('Joined Data'!R$1,'Raw Election Data'!$A$1:$AN$1,0))</f>
        <v>0.5133371713682594</v>
      </c>
    </row>
    <row r="206" spans="1:18" ht="13.5" hidden="1" customHeight="1" x14ac:dyDescent="0.15">
      <c r="A206" t="s">
        <v>122</v>
      </c>
      <c r="B206" t="s">
        <v>932</v>
      </c>
      <c r="C206" t="str">
        <f>INDEX(FIPS!$A$1:$E$3236,MATCH($F206,FIPS!$D$1:$D$3236,0),5)</f>
        <v>Los Angeles County</v>
      </c>
      <c r="D206" t="s">
        <v>123</v>
      </c>
      <c r="E206" s="15" t="s">
        <v>24</v>
      </c>
      <c r="F206" t="s">
        <v>1002</v>
      </c>
      <c r="G206" t="s">
        <v>442</v>
      </c>
      <c r="H206" t="str">
        <f>IFERROR(VLOOKUP($G206,'Team Colors'!$A:$B,2,0),"#c9c9c9")</f>
        <v>#000000</v>
      </c>
      <c r="I206">
        <f>INDEX('Raw Election Data'!$A$1:$AN$3144,MATCH($C206&amp;" "&amp;$B206,'Raw Election Data'!$C$1:$C$3144,0),MATCH('Joined Data'!I$1,'Raw Election Data'!$A$1:$AN$1,0))</f>
        <v>10170292</v>
      </c>
      <c r="J206">
        <f>INDEX('Raw Election Data'!$A$1:$AN$3144,MATCH($C206&amp;" "&amp;$B206,'Raw Election Data'!$C$1:$C$3144,0),MATCH('Joined Data'!J$1,'Raw Election Data'!$A$1:$AN$1,0))</f>
        <v>1893770</v>
      </c>
      <c r="K206">
        <f>INDEX('Raw Election Data'!$A$1:$AN$3144,MATCH($C206&amp;" "&amp;$B206,'Raw Election Data'!$C$1:$C$3144,0),MATCH('Joined Data'!K$1,'Raw Election Data'!$A$1:$AN$1,0))</f>
        <v>620285</v>
      </c>
      <c r="L206">
        <f>INDEX('Raw Election Data'!$A$1:$AN$3144,MATCH($C206&amp;" "&amp;$B206,'Raw Election Data'!$C$1:$C$3144,0),MATCH('Joined Data'!L$1,'Raw Election Data'!$A$1:$AN$1,0))</f>
        <v>2652072</v>
      </c>
      <c r="M206">
        <f>INDEX('Raw Election Data'!$A$1:$AN$3144,MATCH($C206&amp;" "&amp;$B206,'Raw Election Data'!$C$1:$C$3144,0),MATCH('Joined Data'!M$1,'Raw Election Data'!$A$1:$AN$1,0))</f>
        <v>0.71407186531889033</v>
      </c>
      <c r="N206">
        <f>INDEX('Raw Election Data'!$A$1:$AN$3144,MATCH($C206&amp;" "&amp;$B206,'Raw Election Data'!$C$1:$C$3144,0),MATCH('Joined Data'!N$1,'Raw Election Data'!$A$1:$AN$1,0))</f>
        <v>0.23388693821283887</v>
      </c>
      <c r="O206">
        <f>INDEX('Raw Election Data'!$A$1:$AN$3144,MATCH($C206&amp;" "&amp;$B206,'Raw Election Data'!$C$1:$C$3144,0),MATCH('Joined Data'!O$1,'Raw Election Data'!$A$1:$AN$1,0))</f>
        <v>1273485</v>
      </c>
      <c r="P206">
        <f>INDEX('Raw Election Data'!$A$1:$AN$3144,MATCH($C206&amp;" "&amp;$B206,'Raw Election Data'!$C$1:$C$3144,0),MATCH('Joined Data'!P$1,'Raw Election Data'!$A$1:$AN$1,0))</f>
        <v>-1273485</v>
      </c>
      <c r="Q206">
        <f>INDEX('Raw Election Data'!$A$1:$AN$3144,MATCH($C206&amp;" "&amp;$B206,'Raw Election Data'!$C$1:$C$3144,0),MATCH('Joined Data'!Q$1,'Raw Election Data'!$A$1:$AN$1,0))</f>
        <v>0.48018492710605143</v>
      </c>
      <c r="R206">
        <f>INDEX('Raw Election Data'!$A$1:$AN$3144,MATCH($C206&amp;" "&amp;$B206,'Raw Election Data'!$C$1:$C$3144,0),MATCH('Joined Data'!R$1,'Raw Election Data'!$A$1:$AN$1,0))</f>
        <v>-0.48018492710605143</v>
      </c>
    </row>
    <row r="207" spans="1:18" ht="13.5" hidden="1" customHeight="1" x14ac:dyDescent="0.15">
      <c r="A207" t="s">
        <v>122</v>
      </c>
      <c r="B207" t="s">
        <v>932</v>
      </c>
      <c r="C207" t="str">
        <f>INDEX(FIPS!$A$1:$E$3236,MATCH($F207,FIPS!$D$1:$D$3236,0),5)</f>
        <v>Madera County</v>
      </c>
      <c r="D207" t="s">
        <v>123</v>
      </c>
      <c r="E207" s="15" t="s">
        <v>25</v>
      </c>
      <c r="F207" t="s">
        <v>1010</v>
      </c>
      <c r="G207" t="s">
        <v>441</v>
      </c>
      <c r="H207" t="str">
        <f>IFERROR(VLOOKUP($G207,'Team Colors'!$A:$B,2,0),"#c9c9c9")</f>
        <v>#aa0000</v>
      </c>
      <c r="I207">
        <f>INDEX('Raw Election Data'!$A$1:$AN$3144,MATCH($C207&amp;" "&amp;$B207,'Raw Election Data'!$C$1:$C$3144,0),MATCH('Joined Data'!I$1,'Raw Election Data'!$A$1:$AN$1,0))</f>
        <v>154998</v>
      </c>
      <c r="J207">
        <f>INDEX('Raw Election Data'!$A$1:$AN$3144,MATCH($C207&amp;" "&amp;$B207,'Raw Election Data'!$C$1:$C$3144,0),MATCH('Joined Data'!J$1,'Raw Election Data'!$A$1:$AN$1,0))</f>
        <v>13283</v>
      </c>
      <c r="K207">
        <f>INDEX('Raw Election Data'!$A$1:$AN$3144,MATCH($C207&amp;" "&amp;$B207,'Raw Election Data'!$C$1:$C$3144,0),MATCH('Joined Data'!K$1,'Raw Election Data'!$A$1:$AN$1,0))</f>
        <v>19221</v>
      </c>
      <c r="L207">
        <f>INDEX('Raw Election Data'!$A$1:$AN$3144,MATCH($C207&amp;" "&amp;$B207,'Raw Election Data'!$C$1:$C$3144,0),MATCH('Joined Data'!L$1,'Raw Election Data'!$A$1:$AN$1,0))</f>
        <v>34263</v>
      </c>
      <c r="M207">
        <f>INDEX('Raw Election Data'!$A$1:$AN$3144,MATCH($C207&amp;" "&amp;$B207,'Raw Election Data'!$C$1:$C$3144,0),MATCH('Joined Data'!M$1,'Raw Election Data'!$A$1:$AN$1,0))</f>
        <v>0.38767766978956891</v>
      </c>
      <c r="N207">
        <f>INDEX('Raw Election Data'!$A$1:$AN$3144,MATCH($C207&amp;" "&amp;$B207,'Raw Election Data'!$C$1:$C$3144,0),MATCH('Joined Data'!N$1,'Raw Election Data'!$A$1:$AN$1,0))</f>
        <v>0.56098415200070051</v>
      </c>
      <c r="O207">
        <f>INDEX('Raw Election Data'!$A$1:$AN$3144,MATCH($C207&amp;" "&amp;$B207,'Raw Election Data'!$C$1:$C$3144,0),MATCH('Joined Data'!O$1,'Raw Election Data'!$A$1:$AN$1,0))</f>
        <v>-5938</v>
      </c>
      <c r="P207">
        <f>INDEX('Raw Election Data'!$A$1:$AN$3144,MATCH($C207&amp;" "&amp;$B207,'Raw Election Data'!$C$1:$C$3144,0),MATCH('Joined Data'!P$1,'Raw Election Data'!$A$1:$AN$1,0))</f>
        <v>5938</v>
      </c>
      <c r="Q207">
        <f>INDEX('Raw Election Data'!$A$1:$AN$3144,MATCH($C207&amp;" "&amp;$B207,'Raw Election Data'!$C$1:$C$3144,0),MATCH('Joined Data'!Q$1,'Raw Election Data'!$A$1:$AN$1,0))</f>
        <v>-0.1733064822111316</v>
      </c>
      <c r="R207">
        <f>INDEX('Raw Election Data'!$A$1:$AN$3144,MATCH($C207&amp;" "&amp;$B207,'Raw Election Data'!$C$1:$C$3144,0),MATCH('Joined Data'!R$1,'Raw Election Data'!$A$1:$AN$1,0))</f>
        <v>0.1733064822111316</v>
      </c>
    </row>
    <row r="208" spans="1:18" ht="13.5" hidden="1" customHeight="1" x14ac:dyDescent="0.15">
      <c r="A208" t="s">
        <v>122</v>
      </c>
      <c r="B208" t="s">
        <v>932</v>
      </c>
      <c r="C208" t="str">
        <f>INDEX(FIPS!$A$1:$E$3236,MATCH($F208,FIPS!$D$1:$D$3236,0),5)</f>
        <v>Marin County</v>
      </c>
      <c r="D208" t="s">
        <v>123</v>
      </c>
      <c r="E208" s="15" t="s">
        <v>26</v>
      </c>
      <c r="F208" t="s">
        <v>1014</v>
      </c>
      <c r="G208" t="s">
        <v>441</v>
      </c>
      <c r="H208" t="str">
        <f>IFERROR(VLOOKUP($G208,'Team Colors'!$A:$B,2,0),"#c9c9c9")</f>
        <v>#aa0000</v>
      </c>
      <c r="I208">
        <f>INDEX('Raw Election Data'!$A$1:$AN$3144,MATCH($C208&amp;" "&amp;$B208,'Raw Election Data'!$C$1:$C$3144,0),MATCH('Joined Data'!I$1,'Raw Election Data'!$A$1:$AN$1,0))</f>
        <v>261221</v>
      </c>
      <c r="J208">
        <f>INDEX('Raw Election Data'!$A$1:$AN$3144,MATCH($C208&amp;" "&amp;$B208,'Raw Election Data'!$C$1:$C$3144,0),MATCH('Joined Data'!J$1,'Raw Election Data'!$A$1:$AN$1,0))</f>
        <v>69518</v>
      </c>
      <c r="K208">
        <f>INDEX('Raw Election Data'!$A$1:$AN$3144,MATCH($C208&amp;" "&amp;$B208,'Raw Election Data'!$C$1:$C$3144,0),MATCH('Joined Data'!K$1,'Raw Election Data'!$A$1:$AN$1,0))</f>
        <v>14214</v>
      </c>
      <c r="L208">
        <f>INDEX('Raw Election Data'!$A$1:$AN$3144,MATCH($C208&amp;" "&amp;$B208,'Raw Election Data'!$C$1:$C$3144,0),MATCH('Joined Data'!L$1,'Raw Election Data'!$A$1:$AN$1,0))</f>
        <v>88115</v>
      </c>
      <c r="M208">
        <f>INDEX('Raw Election Data'!$A$1:$AN$3144,MATCH($C208&amp;" "&amp;$B208,'Raw Election Data'!$C$1:$C$3144,0),MATCH('Joined Data'!M$1,'Raw Election Data'!$A$1:$AN$1,0))</f>
        <v>0.78894626340577656</v>
      </c>
      <c r="N208">
        <f>INDEX('Raw Election Data'!$A$1:$AN$3144,MATCH($C208&amp;" "&amp;$B208,'Raw Election Data'!$C$1:$C$3144,0),MATCH('Joined Data'!N$1,'Raw Election Data'!$A$1:$AN$1,0))</f>
        <v>0.1613119219202179</v>
      </c>
      <c r="O208">
        <f>INDEX('Raw Election Data'!$A$1:$AN$3144,MATCH($C208&amp;" "&amp;$B208,'Raw Election Data'!$C$1:$C$3144,0),MATCH('Joined Data'!O$1,'Raw Election Data'!$A$1:$AN$1,0))</f>
        <v>55304</v>
      </c>
      <c r="P208">
        <f>INDEX('Raw Election Data'!$A$1:$AN$3144,MATCH($C208&amp;" "&amp;$B208,'Raw Election Data'!$C$1:$C$3144,0),MATCH('Joined Data'!P$1,'Raw Election Data'!$A$1:$AN$1,0))</f>
        <v>-55304</v>
      </c>
      <c r="Q208">
        <f>INDEX('Raw Election Data'!$A$1:$AN$3144,MATCH($C208&amp;" "&amp;$B208,'Raw Election Data'!$C$1:$C$3144,0),MATCH('Joined Data'!Q$1,'Raw Election Data'!$A$1:$AN$1,0))</f>
        <v>0.62763434148555863</v>
      </c>
      <c r="R208">
        <f>INDEX('Raw Election Data'!$A$1:$AN$3144,MATCH($C208&amp;" "&amp;$B208,'Raw Election Data'!$C$1:$C$3144,0),MATCH('Joined Data'!R$1,'Raw Election Data'!$A$1:$AN$1,0))</f>
        <v>-0.62763434148555863</v>
      </c>
    </row>
    <row r="209" spans="1:18" ht="13.5" hidden="1" customHeight="1" x14ac:dyDescent="0.15">
      <c r="A209" t="s">
        <v>122</v>
      </c>
      <c r="B209" t="s">
        <v>932</v>
      </c>
      <c r="C209" t="str">
        <f>INDEX(FIPS!$A$1:$E$3236,MATCH($F209,FIPS!$D$1:$D$3236,0),5)</f>
        <v>Mariposa County</v>
      </c>
      <c r="D209" t="s">
        <v>123</v>
      </c>
      <c r="E209" s="15" t="s">
        <v>27</v>
      </c>
      <c r="F209" t="s">
        <v>1018</v>
      </c>
      <c r="G209" t="s">
        <v>441</v>
      </c>
      <c r="H209" t="str">
        <f>IFERROR(VLOOKUP($G209,'Team Colors'!$A:$B,2,0),"#c9c9c9")</f>
        <v>#aa0000</v>
      </c>
      <c r="I209">
        <f>INDEX('Raw Election Data'!$A$1:$AN$3144,MATCH($C209&amp;" "&amp;$B209,'Raw Election Data'!$C$1:$C$3144,0),MATCH('Joined Data'!I$1,'Raw Election Data'!$A$1:$AN$1,0))</f>
        <v>17531</v>
      </c>
      <c r="J209">
        <f>INDEX('Raw Election Data'!$A$1:$AN$3144,MATCH($C209&amp;" "&amp;$B209,'Raw Election Data'!$C$1:$C$3144,0),MATCH('Joined Data'!J$1,'Raw Election Data'!$A$1:$AN$1,0))</f>
        <v>3122</v>
      </c>
      <c r="K209">
        <f>INDEX('Raw Election Data'!$A$1:$AN$3144,MATCH($C209&amp;" "&amp;$B209,'Raw Election Data'!$C$1:$C$3144,0),MATCH('Joined Data'!K$1,'Raw Election Data'!$A$1:$AN$1,0))</f>
        <v>5185</v>
      </c>
      <c r="L209">
        <f>INDEX('Raw Election Data'!$A$1:$AN$3144,MATCH($C209&amp;" "&amp;$B209,'Raw Election Data'!$C$1:$C$3144,0),MATCH('Joined Data'!L$1,'Raw Election Data'!$A$1:$AN$1,0))</f>
        <v>8877</v>
      </c>
      <c r="M209">
        <f>INDEX('Raw Election Data'!$A$1:$AN$3144,MATCH($C209&amp;" "&amp;$B209,'Raw Election Data'!$C$1:$C$3144,0),MATCH('Joined Data'!M$1,'Raw Election Data'!$A$1:$AN$1,0))</f>
        <v>0.35169539258758592</v>
      </c>
      <c r="N209">
        <f>INDEX('Raw Election Data'!$A$1:$AN$3144,MATCH($C209&amp;" "&amp;$B209,'Raw Election Data'!$C$1:$C$3144,0),MATCH('Joined Data'!N$1,'Raw Election Data'!$A$1:$AN$1,0))</f>
        <v>0.5840937253576659</v>
      </c>
      <c r="O209">
        <f>INDEX('Raw Election Data'!$A$1:$AN$3144,MATCH($C209&amp;" "&amp;$B209,'Raw Election Data'!$C$1:$C$3144,0),MATCH('Joined Data'!O$1,'Raw Election Data'!$A$1:$AN$1,0))</f>
        <v>-2063</v>
      </c>
      <c r="P209">
        <f>INDEX('Raw Election Data'!$A$1:$AN$3144,MATCH($C209&amp;" "&amp;$B209,'Raw Election Data'!$C$1:$C$3144,0),MATCH('Joined Data'!P$1,'Raw Election Data'!$A$1:$AN$1,0))</f>
        <v>2063</v>
      </c>
      <c r="Q209">
        <f>INDEX('Raw Election Data'!$A$1:$AN$3144,MATCH($C209&amp;" "&amp;$B209,'Raw Election Data'!$C$1:$C$3144,0),MATCH('Joined Data'!Q$1,'Raw Election Data'!$A$1:$AN$1,0))</f>
        <v>-0.23239833277007999</v>
      </c>
      <c r="R209">
        <f>INDEX('Raw Election Data'!$A$1:$AN$3144,MATCH($C209&amp;" "&amp;$B209,'Raw Election Data'!$C$1:$C$3144,0),MATCH('Joined Data'!R$1,'Raw Election Data'!$A$1:$AN$1,0))</f>
        <v>0.23239833277007999</v>
      </c>
    </row>
    <row r="210" spans="1:18" ht="13.5" hidden="1" customHeight="1" x14ac:dyDescent="0.15">
      <c r="A210" t="s">
        <v>122</v>
      </c>
      <c r="B210" t="s">
        <v>932</v>
      </c>
      <c r="C210" t="str">
        <f>INDEX(FIPS!$A$1:$E$3236,MATCH($F210,FIPS!$D$1:$D$3236,0),5)</f>
        <v>Mendocino County</v>
      </c>
      <c r="D210" t="s">
        <v>123</v>
      </c>
      <c r="E210" s="15" t="s">
        <v>28</v>
      </c>
      <c r="F210" t="s">
        <v>1020</v>
      </c>
      <c r="G210" t="s">
        <v>441</v>
      </c>
      <c r="H210" t="str">
        <f>IFERROR(VLOOKUP($G210,'Team Colors'!$A:$B,2,0),"#c9c9c9")</f>
        <v>#aa0000</v>
      </c>
      <c r="I210">
        <f>INDEX('Raw Election Data'!$A$1:$AN$3144,MATCH($C210&amp;" "&amp;$B210,'Raw Election Data'!$C$1:$C$3144,0),MATCH('Joined Data'!I$1,'Raw Election Data'!$A$1:$AN$1,0))</f>
        <v>87649</v>
      </c>
      <c r="J210">
        <f>INDEX('Raw Election Data'!$A$1:$AN$3144,MATCH($C210&amp;" "&amp;$B210,'Raw Election Data'!$C$1:$C$3144,0),MATCH('Joined Data'!J$1,'Raw Election Data'!$A$1:$AN$1,0))</f>
        <v>6905</v>
      </c>
      <c r="K210">
        <f>INDEX('Raw Election Data'!$A$1:$AN$3144,MATCH($C210&amp;" "&amp;$B210,'Raw Election Data'!$C$1:$C$3144,0),MATCH('Joined Data'!K$1,'Raw Election Data'!$A$1:$AN$1,0))</f>
        <v>3571</v>
      </c>
      <c r="L210">
        <f>INDEX('Raw Election Data'!$A$1:$AN$3144,MATCH($C210&amp;" "&amp;$B210,'Raw Election Data'!$C$1:$C$3144,0),MATCH('Joined Data'!L$1,'Raw Election Data'!$A$1:$AN$1,0))</f>
        <v>11435</v>
      </c>
      <c r="M210">
        <f>INDEX('Raw Election Data'!$A$1:$AN$3144,MATCH($C210&amp;" "&amp;$B210,'Raw Election Data'!$C$1:$C$3144,0),MATCH('Joined Data'!M$1,'Raw Election Data'!$A$1:$AN$1,0))</f>
        <v>0.60384783559247923</v>
      </c>
      <c r="N210">
        <f>INDEX('Raw Election Data'!$A$1:$AN$3144,MATCH($C210&amp;" "&amp;$B210,'Raw Election Data'!$C$1:$C$3144,0),MATCH('Joined Data'!N$1,'Raw Election Data'!$A$1:$AN$1,0))</f>
        <v>0.31228683865325757</v>
      </c>
      <c r="O210">
        <f>INDEX('Raw Election Data'!$A$1:$AN$3144,MATCH($C210&amp;" "&amp;$B210,'Raw Election Data'!$C$1:$C$3144,0),MATCH('Joined Data'!O$1,'Raw Election Data'!$A$1:$AN$1,0))</f>
        <v>3334</v>
      </c>
      <c r="P210">
        <f>INDEX('Raw Election Data'!$A$1:$AN$3144,MATCH($C210&amp;" "&amp;$B210,'Raw Election Data'!$C$1:$C$3144,0),MATCH('Joined Data'!P$1,'Raw Election Data'!$A$1:$AN$1,0))</f>
        <v>-3334</v>
      </c>
      <c r="Q210">
        <f>INDEX('Raw Election Data'!$A$1:$AN$3144,MATCH($C210&amp;" "&amp;$B210,'Raw Election Data'!$C$1:$C$3144,0),MATCH('Joined Data'!Q$1,'Raw Election Data'!$A$1:$AN$1,0))</f>
        <v>0.29156099693922166</v>
      </c>
      <c r="R210">
        <f>INDEX('Raw Election Data'!$A$1:$AN$3144,MATCH($C210&amp;" "&amp;$B210,'Raw Election Data'!$C$1:$C$3144,0),MATCH('Joined Data'!R$1,'Raw Election Data'!$A$1:$AN$1,0))</f>
        <v>-0.29156099693922166</v>
      </c>
    </row>
    <row r="211" spans="1:18" ht="13.5" hidden="1" customHeight="1" x14ac:dyDescent="0.15">
      <c r="A211" t="s">
        <v>122</v>
      </c>
      <c r="B211" t="s">
        <v>932</v>
      </c>
      <c r="C211" t="str">
        <f>INDEX(FIPS!$A$1:$E$3236,MATCH($F211,FIPS!$D$1:$D$3236,0),5)</f>
        <v>Merced County</v>
      </c>
      <c r="D211" t="s">
        <v>123</v>
      </c>
      <c r="E211" s="15" t="s">
        <v>29</v>
      </c>
      <c r="F211" t="s">
        <v>1024</v>
      </c>
      <c r="G211" t="s">
        <v>441</v>
      </c>
      <c r="H211" t="str">
        <f>IFERROR(VLOOKUP($G211,'Team Colors'!$A:$B,2,0),"#c9c9c9")</f>
        <v>#aa0000</v>
      </c>
      <c r="I211">
        <f>INDEX('Raw Election Data'!$A$1:$AN$3144,MATCH($C211&amp;" "&amp;$B211,'Raw Election Data'!$C$1:$C$3144,0),MATCH('Joined Data'!I$1,'Raw Election Data'!$A$1:$AN$1,0))</f>
        <v>268455</v>
      </c>
      <c r="J211">
        <f>INDEX('Raw Election Data'!$A$1:$AN$3144,MATCH($C211&amp;" "&amp;$B211,'Raw Election Data'!$C$1:$C$3144,0),MATCH('Joined Data'!J$1,'Raw Election Data'!$A$1:$AN$1,0))</f>
        <v>21856</v>
      </c>
      <c r="K211">
        <f>INDEX('Raw Election Data'!$A$1:$AN$3144,MATCH($C211&amp;" "&amp;$B211,'Raw Election Data'!$C$1:$C$3144,0),MATCH('Joined Data'!K$1,'Raw Election Data'!$A$1:$AN$1,0))</f>
        <v>18486</v>
      </c>
      <c r="L211">
        <f>INDEX('Raw Election Data'!$A$1:$AN$3144,MATCH($C211&amp;" "&amp;$B211,'Raw Election Data'!$C$1:$C$3144,0),MATCH('Joined Data'!L$1,'Raw Election Data'!$A$1:$AN$1,0))</f>
        <v>42523</v>
      </c>
      <c r="M211">
        <f>INDEX('Raw Election Data'!$A$1:$AN$3144,MATCH($C211&amp;" "&amp;$B211,'Raw Election Data'!$C$1:$C$3144,0),MATCH('Joined Data'!M$1,'Raw Election Data'!$A$1:$AN$1,0))</f>
        <v>0.51398066928485764</v>
      </c>
      <c r="N211">
        <f>INDEX('Raw Election Data'!$A$1:$AN$3144,MATCH($C211&amp;" "&amp;$B211,'Raw Election Data'!$C$1:$C$3144,0),MATCH('Joined Data'!N$1,'Raw Election Data'!$A$1:$AN$1,0))</f>
        <v>0.43472944053806173</v>
      </c>
      <c r="O211">
        <f>INDEX('Raw Election Data'!$A$1:$AN$3144,MATCH($C211&amp;" "&amp;$B211,'Raw Election Data'!$C$1:$C$3144,0),MATCH('Joined Data'!O$1,'Raw Election Data'!$A$1:$AN$1,0))</f>
        <v>3370</v>
      </c>
      <c r="P211">
        <f>INDEX('Raw Election Data'!$A$1:$AN$3144,MATCH($C211&amp;" "&amp;$B211,'Raw Election Data'!$C$1:$C$3144,0),MATCH('Joined Data'!P$1,'Raw Election Data'!$A$1:$AN$1,0))</f>
        <v>-3370</v>
      </c>
      <c r="Q211">
        <f>INDEX('Raw Election Data'!$A$1:$AN$3144,MATCH($C211&amp;" "&amp;$B211,'Raw Election Data'!$C$1:$C$3144,0),MATCH('Joined Data'!Q$1,'Raw Election Data'!$A$1:$AN$1,0))</f>
        <v>7.925122874679591E-2</v>
      </c>
      <c r="R211">
        <f>INDEX('Raw Election Data'!$A$1:$AN$3144,MATCH($C211&amp;" "&amp;$B211,'Raw Election Data'!$C$1:$C$3144,0),MATCH('Joined Data'!R$1,'Raw Election Data'!$A$1:$AN$1,0))</f>
        <v>-7.925122874679591E-2</v>
      </c>
    </row>
    <row r="212" spans="1:18" ht="13.5" hidden="1" customHeight="1" x14ac:dyDescent="0.15">
      <c r="A212" t="s">
        <v>122</v>
      </c>
      <c r="B212" t="s">
        <v>932</v>
      </c>
      <c r="C212" t="str">
        <f>INDEX(FIPS!$A$1:$E$3236,MATCH($F212,FIPS!$D$1:$D$3236,0),5)</f>
        <v>Modoc County</v>
      </c>
      <c r="D212" t="s">
        <v>123</v>
      </c>
      <c r="E212" s="15" t="s">
        <v>30</v>
      </c>
      <c r="F212" t="s">
        <v>1030</v>
      </c>
      <c r="G212" t="s">
        <v>442</v>
      </c>
      <c r="H212" t="str">
        <f>IFERROR(VLOOKUP($G212,'Team Colors'!$A:$B,2,0),"#c9c9c9")</f>
        <v>#000000</v>
      </c>
      <c r="I212">
        <f>INDEX('Raw Election Data'!$A$1:$AN$3144,MATCH($C212&amp;" "&amp;$B212,'Raw Election Data'!$C$1:$C$3144,0),MATCH('Joined Data'!I$1,'Raw Election Data'!$A$1:$AN$1,0))</f>
        <v>8965</v>
      </c>
      <c r="J212">
        <f>INDEX('Raw Election Data'!$A$1:$AN$3144,MATCH($C212&amp;" "&amp;$B212,'Raw Election Data'!$C$1:$C$3144,0),MATCH('Joined Data'!J$1,'Raw Election Data'!$A$1:$AN$1,0))</f>
        <v>798</v>
      </c>
      <c r="K212">
        <f>INDEX('Raw Election Data'!$A$1:$AN$3144,MATCH($C212&amp;" "&amp;$B212,'Raw Election Data'!$C$1:$C$3144,0),MATCH('Joined Data'!K$1,'Raw Election Data'!$A$1:$AN$1,0))</f>
        <v>2413</v>
      </c>
      <c r="L212">
        <f>INDEX('Raw Election Data'!$A$1:$AN$3144,MATCH($C212&amp;" "&amp;$B212,'Raw Election Data'!$C$1:$C$3144,0),MATCH('Joined Data'!L$1,'Raw Election Data'!$A$1:$AN$1,0))</f>
        <v>3359</v>
      </c>
      <c r="M212">
        <f>INDEX('Raw Election Data'!$A$1:$AN$3144,MATCH($C212&amp;" "&amp;$B212,'Raw Election Data'!$C$1:$C$3144,0),MATCH('Joined Data'!M$1,'Raw Election Data'!$A$1:$AN$1,0))</f>
        <v>0.23757070556713308</v>
      </c>
      <c r="N212">
        <f>INDEX('Raw Election Data'!$A$1:$AN$3144,MATCH($C212&amp;" "&amp;$B212,'Raw Election Data'!$C$1:$C$3144,0),MATCH('Joined Data'!N$1,'Raw Election Data'!$A$1:$AN$1,0))</f>
        <v>0.71836856207204525</v>
      </c>
      <c r="O212">
        <f>INDEX('Raw Election Data'!$A$1:$AN$3144,MATCH($C212&amp;" "&amp;$B212,'Raw Election Data'!$C$1:$C$3144,0),MATCH('Joined Data'!O$1,'Raw Election Data'!$A$1:$AN$1,0))</f>
        <v>-1615</v>
      </c>
      <c r="P212">
        <f>INDEX('Raw Election Data'!$A$1:$AN$3144,MATCH($C212&amp;" "&amp;$B212,'Raw Election Data'!$C$1:$C$3144,0),MATCH('Joined Data'!P$1,'Raw Election Data'!$A$1:$AN$1,0))</f>
        <v>1615</v>
      </c>
      <c r="Q212">
        <f>INDEX('Raw Election Data'!$A$1:$AN$3144,MATCH($C212&amp;" "&amp;$B212,'Raw Election Data'!$C$1:$C$3144,0),MATCH('Joined Data'!Q$1,'Raw Election Data'!$A$1:$AN$1,0))</f>
        <v>-0.48079785650491214</v>
      </c>
      <c r="R212">
        <f>INDEX('Raw Election Data'!$A$1:$AN$3144,MATCH($C212&amp;" "&amp;$B212,'Raw Election Data'!$C$1:$C$3144,0),MATCH('Joined Data'!R$1,'Raw Election Data'!$A$1:$AN$1,0))</f>
        <v>0.48079785650491214</v>
      </c>
    </row>
    <row r="213" spans="1:18" ht="13.5" hidden="1" customHeight="1" x14ac:dyDescent="0.15">
      <c r="A213" t="s">
        <v>122</v>
      </c>
      <c r="B213" t="s">
        <v>932</v>
      </c>
      <c r="C213" t="str">
        <f>INDEX(FIPS!$A$1:$E$3236,MATCH($F213,FIPS!$D$1:$D$3236,0),5)</f>
        <v>Mono County</v>
      </c>
      <c r="D213" t="s">
        <v>123</v>
      </c>
      <c r="E213" s="15" t="s">
        <v>31</v>
      </c>
      <c r="F213" t="s">
        <v>1032</v>
      </c>
      <c r="G213" t="s">
        <v>441</v>
      </c>
      <c r="H213" t="str">
        <f>IFERROR(VLOOKUP($G213,'Team Colors'!$A:$B,2,0),"#c9c9c9")</f>
        <v>#aa0000</v>
      </c>
      <c r="I213">
        <f>INDEX('Raw Election Data'!$A$1:$AN$3144,MATCH($C213&amp;" "&amp;$B213,'Raw Election Data'!$C$1:$C$3144,0),MATCH('Joined Data'!I$1,'Raw Election Data'!$A$1:$AN$1,0))</f>
        <v>13909</v>
      </c>
      <c r="J213">
        <f>INDEX('Raw Election Data'!$A$1:$AN$3144,MATCH($C213&amp;" "&amp;$B213,'Raw Election Data'!$C$1:$C$3144,0),MATCH('Joined Data'!J$1,'Raw Election Data'!$A$1:$AN$1,0))</f>
        <v>2696</v>
      </c>
      <c r="K213">
        <f>INDEX('Raw Election Data'!$A$1:$AN$3144,MATCH($C213&amp;" "&amp;$B213,'Raw Election Data'!$C$1:$C$3144,0),MATCH('Joined Data'!K$1,'Raw Election Data'!$A$1:$AN$1,0))</f>
        <v>2080</v>
      </c>
      <c r="L213">
        <f>INDEX('Raw Election Data'!$A$1:$AN$3144,MATCH($C213&amp;" "&amp;$B213,'Raw Election Data'!$C$1:$C$3144,0),MATCH('Joined Data'!L$1,'Raw Election Data'!$A$1:$AN$1,0))</f>
        <v>5154</v>
      </c>
      <c r="M213">
        <f>INDEX('Raw Election Data'!$A$1:$AN$3144,MATCH($C213&amp;" "&amp;$B213,'Raw Election Data'!$C$1:$C$3144,0),MATCH('Joined Data'!M$1,'Raw Election Data'!$A$1:$AN$1,0))</f>
        <v>0.52308886301901436</v>
      </c>
      <c r="N213">
        <f>INDEX('Raw Election Data'!$A$1:$AN$3144,MATCH($C213&amp;" "&amp;$B213,'Raw Election Data'!$C$1:$C$3144,0),MATCH('Joined Data'!N$1,'Raw Election Data'!$A$1:$AN$1,0))</f>
        <v>0.40357004268529295</v>
      </c>
      <c r="O213">
        <f>INDEX('Raw Election Data'!$A$1:$AN$3144,MATCH($C213&amp;" "&amp;$B213,'Raw Election Data'!$C$1:$C$3144,0),MATCH('Joined Data'!O$1,'Raw Election Data'!$A$1:$AN$1,0))</f>
        <v>616</v>
      </c>
      <c r="P213">
        <f>INDEX('Raw Election Data'!$A$1:$AN$3144,MATCH($C213&amp;" "&amp;$B213,'Raw Election Data'!$C$1:$C$3144,0),MATCH('Joined Data'!P$1,'Raw Election Data'!$A$1:$AN$1,0))</f>
        <v>-616</v>
      </c>
      <c r="Q213">
        <f>INDEX('Raw Election Data'!$A$1:$AN$3144,MATCH($C213&amp;" "&amp;$B213,'Raw Election Data'!$C$1:$C$3144,0),MATCH('Joined Data'!Q$1,'Raw Election Data'!$A$1:$AN$1,0))</f>
        <v>0.11951882033372141</v>
      </c>
      <c r="R213">
        <f>INDEX('Raw Election Data'!$A$1:$AN$3144,MATCH($C213&amp;" "&amp;$B213,'Raw Election Data'!$C$1:$C$3144,0),MATCH('Joined Data'!R$1,'Raw Election Data'!$A$1:$AN$1,0))</f>
        <v>-0.11951882033372141</v>
      </c>
    </row>
    <row r="214" spans="1:18" ht="13.5" hidden="1" customHeight="1" x14ac:dyDescent="0.15">
      <c r="A214" t="s">
        <v>122</v>
      </c>
      <c r="B214" t="s">
        <v>932</v>
      </c>
      <c r="C214" t="str">
        <f>INDEX(FIPS!$A$1:$E$3236,MATCH($F214,FIPS!$D$1:$D$3236,0),5)</f>
        <v>Monterey County</v>
      </c>
      <c r="D214" t="s">
        <v>123</v>
      </c>
      <c r="E214" s="15" t="s">
        <v>32</v>
      </c>
      <c r="F214" t="s">
        <v>1034</v>
      </c>
      <c r="G214" t="s">
        <v>441</v>
      </c>
      <c r="H214" t="str">
        <f>IFERROR(VLOOKUP($G214,'Team Colors'!$A:$B,2,0),"#c9c9c9")</f>
        <v>#aa0000</v>
      </c>
      <c r="I214">
        <f>INDEX('Raw Election Data'!$A$1:$AN$3144,MATCH($C214&amp;" "&amp;$B214,'Raw Election Data'!$C$1:$C$3144,0),MATCH('Joined Data'!I$1,'Raw Election Data'!$A$1:$AN$1,0))</f>
        <v>433898</v>
      </c>
      <c r="J214">
        <f>INDEX('Raw Election Data'!$A$1:$AN$3144,MATCH($C214&amp;" "&amp;$B214,'Raw Election Data'!$C$1:$C$3144,0),MATCH('Joined Data'!J$1,'Raw Election Data'!$A$1:$AN$1,0))</f>
        <v>64733</v>
      </c>
      <c r="K214">
        <f>INDEX('Raw Election Data'!$A$1:$AN$3144,MATCH($C214&amp;" "&amp;$B214,'Raw Election Data'!$C$1:$C$3144,0),MATCH('Joined Data'!K$1,'Raw Election Data'!$A$1:$AN$1,0))</f>
        <v>26378</v>
      </c>
      <c r="L214">
        <f>INDEX('Raw Election Data'!$A$1:$AN$3144,MATCH($C214&amp;" "&amp;$B214,'Raw Election Data'!$C$1:$C$3144,0),MATCH('Joined Data'!L$1,'Raw Election Data'!$A$1:$AN$1,0))</f>
        <v>96676</v>
      </c>
      <c r="M214">
        <f>INDEX('Raw Election Data'!$A$1:$AN$3144,MATCH($C214&amp;" "&amp;$B214,'Raw Election Data'!$C$1:$C$3144,0),MATCH('Joined Data'!M$1,'Raw Election Data'!$A$1:$AN$1,0))</f>
        <v>0.66958707435144194</v>
      </c>
      <c r="N214">
        <f>INDEX('Raw Election Data'!$A$1:$AN$3144,MATCH($C214&amp;" "&amp;$B214,'Raw Election Data'!$C$1:$C$3144,0),MATCH('Joined Data'!N$1,'Raw Election Data'!$A$1:$AN$1,0))</f>
        <v>0.27284951797757456</v>
      </c>
      <c r="O214">
        <f>INDEX('Raw Election Data'!$A$1:$AN$3144,MATCH($C214&amp;" "&amp;$B214,'Raw Election Data'!$C$1:$C$3144,0),MATCH('Joined Data'!O$1,'Raw Election Data'!$A$1:$AN$1,0))</f>
        <v>38355</v>
      </c>
      <c r="P214">
        <f>INDEX('Raw Election Data'!$A$1:$AN$3144,MATCH($C214&amp;" "&amp;$B214,'Raw Election Data'!$C$1:$C$3144,0),MATCH('Joined Data'!P$1,'Raw Election Data'!$A$1:$AN$1,0))</f>
        <v>-38355</v>
      </c>
      <c r="Q214">
        <f>INDEX('Raw Election Data'!$A$1:$AN$3144,MATCH($C214&amp;" "&amp;$B214,'Raw Election Data'!$C$1:$C$3144,0),MATCH('Joined Data'!Q$1,'Raw Election Data'!$A$1:$AN$1,0))</f>
        <v>0.39673755637386737</v>
      </c>
      <c r="R214">
        <f>INDEX('Raw Election Data'!$A$1:$AN$3144,MATCH($C214&amp;" "&amp;$B214,'Raw Election Data'!$C$1:$C$3144,0),MATCH('Joined Data'!R$1,'Raw Election Data'!$A$1:$AN$1,0))</f>
        <v>-0.39673755637386737</v>
      </c>
    </row>
    <row r="215" spans="1:18" ht="13.5" hidden="1" customHeight="1" x14ac:dyDescent="0.15">
      <c r="A215" t="s">
        <v>122</v>
      </c>
      <c r="B215" t="s">
        <v>932</v>
      </c>
      <c r="C215" t="str">
        <f>INDEX(FIPS!$A$1:$E$3236,MATCH($F215,FIPS!$D$1:$D$3236,0),5)</f>
        <v>Napa County</v>
      </c>
      <c r="D215" t="s">
        <v>123</v>
      </c>
      <c r="E215" s="15" t="s">
        <v>33</v>
      </c>
      <c r="F215" t="s">
        <v>1038</v>
      </c>
      <c r="G215" t="s">
        <v>441</v>
      </c>
      <c r="H215" t="str">
        <f>IFERROR(VLOOKUP($G215,'Team Colors'!$A:$B,2,0),"#c9c9c9")</f>
        <v>#aa0000</v>
      </c>
      <c r="I215">
        <f>INDEX('Raw Election Data'!$A$1:$AN$3144,MATCH($C215&amp;" "&amp;$B215,'Raw Election Data'!$C$1:$C$3144,0),MATCH('Joined Data'!I$1,'Raw Election Data'!$A$1:$AN$1,0))</f>
        <v>142456</v>
      </c>
      <c r="J215">
        <f>INDEX('Raw Election Data'!$A$1:$AN$3144,MATCH($C215&amp;" "&amp;$B215,'Raw Election Data'!$C$1:$C$3144,0),MATCH('Joined Data'!J$1,'Raw Election Data'!$A$1:$AN$1,0))</f>
        <v>26161</v>
      </c>
      <c r="K215">
        <f>INDEX('Raw Election Data'!$A$1:$AN$3144,MATCH($C215&amp;" "&amp;$B215,'Raw Election Data'!$C$1:$C$3144,0),MATCH('Joined Data'!K$1,'Raw Election Data'!$A$1:$AN$1,0))</f>
        <v>11946</v>
      </c>
      <c r="L215">
        <f>INDEX('Raw Election Data'!$A$1:$AN$3144,MATCH($C215&amp;" "&amp;$B215,'Raw Election Data'!$C$1:$C$3144,0),MATCH('Joined Data'!L$1,'Raw Election Data'!$A$1:$AN$1,0))</f>
        <v>40393</v>
      </c>
      <c r="M215">
        <f>INDEX('Raw Election Data'!$A$1:$AN$3144,MATCH($C215&amp;" "&amp;$B215,'Raw Election Data'!$C$1:$C$3144,0),MATCH('Joined Data'!M$1,'Raw Election Data'!$A$1:$AN$1,0))</f>
        <v>0.64766172356596441</v>
      </c>
      <c r="N215">
        <f>INDEX('Raw Election Data'!$A$1:$AN$3144,MATCH($C215&amp;" "&amp;$B215,'Raw Election Data'!$C$1:$C$3144,0),MATCH('Joined Data'!N$1,'Raw Election Data'!$A$1:$AN$1,0))</f>
        <v>0.29574431213329044</v>
      </c>
      <c r="O215">
        <f>INDEX('Raw Election Data'!$A$1:$AN$3144,MATCH($C215&amp;" "&amp;$B215,'Raw Election Data'!$C$1:$C$3144,0),MATCH('Joined Data'!O$1,'Raw Election Data'!$A$1:$AN$1,0))</f>
        <v>14215</v>
      </c>
      <c r="P215">
        <f>INDEX('Raw Election Data'!$A$1:$AN$3144,MATCH($C215&amp;" "&amp;$B215,'Raw Election Data'!$C$1:$C$3144,0),MATCH('Joined Data'!P$1,'Raw Election Data'!$A$1:$AN$1,0))</f>
        <v>-14215</v>
      </c>
      <c r="Q215">
        <f>INDEX('Raw Election Data'!$A$1:$AN$3144,MATCH($C215&amp;" "&amp;$B215,'Raw Election Data'!$C$1:$C$3144,0),MATCH('Joined Data'!Q$1,'Raw Election Data'!$A$1:$AN$1,0))</f>
        <v>0.35191741143267397</v>
      </c>
      <c r="R215">
        <f>INDEX('Raw Election Data'!$A$1:$AN$3144,MATCH($C215&amp;" "&amp;$B215,'Raw Election Data'!$C$1:$C$3144,0),MATCH('Joined Data'!R$1,'Raw Election Data'!$A$1:$AN$1,0))</f>
        <v>-0.35191741143267397</v>
      </c>
    </row>
    <row r="216" spans="1:18" ht="13.5" hidden="1" customHeight="1" x14ac:dyDescent="0.15">
      <c r="A216" t="s">
        <v>122</v>
      </c>
      <c r="B216" t="s">
        <v>932</v>
      </c>
      <c r="C216" t="str">
        <f>INDEX(FIPS!$A$1:$E$3236,MATCH($F216,FIPS!$D$1:$D$3236,0),5)</f>
        <v>Nevada County</v>
      </c>
      <c r="D216" t="s">
        <v>123</v>
      </c>
      <c r="E216" s="15" t="s">
        <v>34</v>
      </c>
      <c r="F216" t="s">
        <v>1041</v>
      </c>
      <c r="G216" t="s">
        <v>441</v>
      </c>
      <c r="H216" t="str">
        <f>IFERROR(VLOOKUP($G216,'Team Colors'!$A:$B,2,0),"#c9c9c9")</f>
        <v>#aa0000</v>
      </c>
      <c r="I216">
        <f>INDEX('Raw Election Data'!$A$1:$AN$3144,MATCH($C216&amp;" "&amp;$B216,'Raw Election Data'!$C$1:$C$3144,0),MATCH('Joined Data'!I$1,'Raw Election Data'!$A$1:$AN$1,0))</f>
        <v>98877</v>
      </c>
      <c r="J216">
        <f>INDEX('Raw Election Data'!$A$1:$AN$3144,MATCH($C216&amp;" "&amp;$B216,'Raw Election Data'!$C$1:$C$3144,0),MATCH('Joined Data'!J$1,'Raw Election Data'!$A$1:$AN$1,0))</f>
        <v>16199</v>
      </c>
      <c r="K216">
        <f>INDEX('Raw Election Data'!$A$1:$AN$3144,MATCH($C216&amp;" "&amp;$B216,'Raw Election Data'!$C$1:$C$3144,0),MATCH('Joined Data'!K$1,'Raw Election Data'!$A$1:$AN$1,0))</f>
        <v>14686</v>
      </c>
      <c r="L216">
        <f>INDEX('Raw Election Data'!$A$1:$AN$3144,MATCH($C216&amp;" "&amp;$B216,'Raw Election Data'!$C$1:$C$3144,0),MATCH('Joined Data'!L$1,'Raw Election Data'!$A$1:$AN$1,0))</f>
        <v>33258</v>
      </c>
      <c r="M216">
        <f>INDEX('Raw Election Data'!$A$1:$AN$3144,MATCH($C216&amp;" "&amp;$B216,'Raw Election Data'!$C$1:$C$3144,0),MATCH('Joined Data'!M$1,'Raw Election Data'!$A$1:$AN$1,0))</f>
        <v>0.48707077996271575</v>
      </c>
      <c r="N216">
        <f>INDEX('Raw Election Data'!$A$1:$AN$3144,MATCH($C216&amp;" "&amp;$B216,'Raw Election Data'!$C$1:$C$3144,0),MATCH('Joined Data'!N$1,'Raw Election Data'!$A$1:$AN$1,0))</f>
        <v>0.44157796620362016</v>
      </c>
      <c r="O216">
        <f>INDEX('Raw Election Data'!$A$1:$AN$3144,MATCH($C216&amp;" "&amp;$B216,'Raw Election Data'!$C$1:$C$3144,0),MATCH('Joined Data'!O$1,'Raw Election Data'!$A$1:$AN$1,0))</f>
        <v>1513</v>
      </c>
      <c r="P216">
        <f>INDEX('Raw Election Data'!$A$1:$AN$3144,MATCH($C216&amp;" "&amp;$B216,'Raw Election Data'!$C$1:$C$3144,0),MATCH('Joined Data'!P$1,'Raw Election Data'!$A$1:$AN$1,0))</f>
        <v>-1513</v>
      </c>
      <c r="Q216">
        <f>INDEX('Raw Election Data'!$A$1:$AN$3144,MATCH($C216&amp;" "&amp;$B216,'Raw Election Data'!$C$1:$C$3144,0),MATCH('Joined Data'!Q$1,'Raw Election Data'!$A$1:$AN$1,0))</f>
        <v>4.5492813759095585E-2</v>
      </c>
      <c r="R216">
        <f>INDEX('Raw Election Data'!$A$1:$AN$3144,MATCH($C216&amp;" "&amp;$B216,'Raw Election Data'!$C$1:$C$3144,0),MATCH('Joined Data'!R$1,'Raw Election Data'!$A$1:$AN$1,0))</f>
        <v>-4.5492813759095585E-2</v>
      </c>
    </row>
    <row r="217" spans="1:18" ht="13.5" hidden="1" customHeight="1" x14ac:dyDescent="0.15">
      <c r="A217" t="s">
        <v>122</v>
      </c>
      <c r="B217" t="s">
        <v>932</v>
      </c>
      <c r="C217" t="str">
        <f>INDEX(FIPS!$A$1:$E$3236,MATCH($F217,FIPS!$D$1:$D$3236,0),5)</f>
        <v>Orange County</v>
      </c>
      <c r="D217" t="s">
        <v>123</v>
      </c>
      <c r="E217" s="15" t="s">
        <v>35</v>
      </c>
      <c r="F217" t="s">
        <v>1045</v>
      </c>
      <c r="G217" t="s">
        <v>7769</v>
      </c>
      <c r="H217" t="str">
        <f>IFERROR(VLOOKUP($G217,'Team Colors'!$A:$B,2,0),"#c9c9c9")</f>
        <v>#ffb612</v>
      </c>
      <c r="I217">
        <f>INDEX('Raw Election Data'!$A$1:$AN$3144,MATCH($C217&amp;" "&amp;$B217,'Raw Election Data'!$C$1:$C$3144,0),MATCH('Joined Data'!I$1,'Raw Election Data'!$A$1:$AN$1,0))</f>
        <v>3169776</v>
      </c>
      <c r="J217">
        <f>INDEX('Raw Election Data'!$A$1:$AN$3144,MATCH($C217&amp;" "&amp;$B217,'Raw Election Data'!$C$1:$C$3144,0),MATCH('Joined Data'!J$1,'Raw Election Data'!$A$1:$AN$1,0))</f>
        <v>556544</v>
      </c>
      <c r="K217">
        <f>INDEX('Raw Election Data'!$A$1:$AN$3144,MATCH($C217&amp;" "&amp;$B217,'Raw Election Data'!$C$1:$C$3144,0),MATCH('Joined Data'!K$1,'Raw Election Data'!$A$1:$AN$1,0))</f>
        <v>472669</v>
      </c>
      <c r="L217">
        <f>INDEX('Raw Election Data'!$A$1:$AN$3144,MATCH($C217&amp;" "&amp;$B217,'Raw Election Data'!$C$1:$C$3144,0),MATCH('Joined Data'!L$1,'Raw Election Data'!$A$1:$AN$1,0))</f>
        <v>1092116</v>
      </c>
      <c r="M217">
        <f>INDEX('Raw Election Data'!$A$1:$AN$3144,MATCH($C217&amp;" "&amp;$B217,'Raw Election Data'!$C$1:$C$3144,0),MATCH('Joined Data'!M$1,'Raw Election Data'!$A$1:$AN$1,0))</f>
        <v>0.50960154415831282</v>
      </c>
      <c r="N217">
        <f>INDEX('Raw Election Data'!$A$1:$AN$3144,MATCH($C217&amp;" "&amp;$B217,'Raw Election Data'!$C$1:$C$3144,0),MATCH('Joined Data'!N$1,'Raw Election Data'!$A$1:$AN$1,0))</f>
        <v>0.43280109438924069</v>
      </c>
      <c r="O217">
        <f>INDEX('Raw Election Data'!$A$1:$AN$3144,MATCH($C217&amp;" "&amp;$B217,'Raw Election Data'!$C$1:$C$3144,0),MATCH('Joined Data'!O$1,'Raw Election Data'!$A$1:$AN$1,0))</f>
        <v>83875</v>
      </c>
      <c r="P217">
        <f>INDEX('Raw Election Data'!$A$1:$AN$3144,MATCH($C217&amp;" "&amp;$B217,'Raw Election Data'!$C$1:$C$3144,0),MATCH('Joined Data'!P$1,'Raw Election Data'!$A$1:$AN$1,0))</f>
        <v>-83875</v>
      </c>
      <c r="Q217">
        <f>INDEX('Raw Election Data'!$A$1:$AN$3144,MATCH($C217&amp;" "&amp;$B217,'Raw Election Data'!$C$1:$C$3144,0),MATCH('Joined Data'!Q$1,'Raw Election Data'!$A$1:$AN$1,0))</f>
        <v>7.6800449769072132E-2</v>
      </c>
      <c r="R217">
        <f>INDEX('Raw Election Data'!$A$1:$AN$3144,MATCH($C217&amp;" "&amp;$B217,'Raw Election Data'!$C$1:$C$3144,0),MATCH('Joined Data'!R$1,'Raw Election Data'!$A$1:$AN$1,0))</f>
        <v>-7.6800449769072132E-2</v>
      </c>
    </row>
    <row r="218" spans="1:18" ht="13.5" hidden="1" customHeight="1" x14ac:dyDescent="0.15">
      <c r="A218" t="s">
        <v>122</v>
      </c>
      <c r="B218" t="s">
        <v>932</v>
      </c>
      <c r="C218" t="str">
        <f>INDEX(FIPS!$A$1:$E$3236,MATCH($F218,FIPS!$D$1:$D$3236,0),5)</f>
        <v>Placer County</v>
      </c>
      <c r="D218" t="s">
        <v>123</v>
      </c>
      <c r="E218" s="15" t="s">
        <v>36</v>
      </c>
      <c r="F218" t="s">
        <v>1049</v>
      </c>
      <c r="G218" t="s">
        <v>441</v>
      </c>
      <c r="H218" t="str">
        <f>IFERROR(VLOOKUP($G218,'Team Colors'!$A:$B,2,0),"#c9c9c9")</f>
        <v>#aa0000</v>
      </c>
      <c r="I218">
        <f>INDEX('Raw Election Data'!$A$1:$AN$3144,MATCH($C218&amp;" "&amp;$B218,'Raw Election Data'!$C$1:$C$3144,0),MATCH('Joined Data'!I$1,'Raw Election Data'!$A$1:$AN$1,0))</f>
        <v>375391</v>
      </c>
      <c r="J218">
        <f>INDEX('Raw Election Data'!$A$1:$AN$3144,MATCH($C218&amp;" "&amp;$B218,'Raw Election Data'!$C$1:$C$3144,0),MATCH('Joined Data'!J$1,'Raw Election Data'!$A$1:$AN$1,0))</f>
        <v>61969</v>
      </c>
      <c r="K218">
        <f>INDEX('Raw Election Data'!$A$1:$AN$3144,MATCH($C218&amp;" "&amp;$B218,'Raw Election Data'!$C$1:$C$3144,0),MATCH('Joined Data'!K$1,'Raw Election Data'!$A$1:$AN$1,0))</f>
        <v>78977</v>
      </c>
      <c r="L218">
        <f>INDEX('Raw Election Data'!$A$1:$AN$3144,MATCH($C218&amp;" "&amp;$B218,'Raw Election Data'!$C$1:$C$3144,0),MATCH('Joined Data'!L$1,'Raw Election Data'!$A$1:$AN$1,0))</f>
        <v>150532</v>
      </c>
      <c r="M218">
        <f>INDEX('Raw Election Data'!$A$1:$AN$3144,MATCH($C218&amp;" "&amp;$B218,'Raw Election Data'!$C$1:$C$3144,0),MATCH('Joined Data'!M$1,'Raw Election Data'!$A$1:$AN$1,0))</f>
        <v>0.41166662237929474</v>
      </c>
      <c r="N218">
        <f>INDEX('Raw Election Data'!$A$1:$AN$3144,MATCH($C218&amp;" "&amp;$B218,'Raw Election Data'!$C$1:$C$3144,0),MATCH('Joined Data'!N$1,'Raw Election Data'!$A$1:$AN$1,0))</f>
        <v>0.5246525655674541</v>
      </c>
      <c r="O218">
        <f>INDEX('Raw Election Data'!$A$1:$AN$3144,MATCH($C218&amp;" "&amp;$B218,'Raw Election Data'!$C$1:$C$3144,0),MATCH('Joined Data'!O$1,'Raw Election Data'!$A$1:$AN$1,0))</f>
        <v>-17008</v>
      </c>
      <c r="P218">
        <f>INDEX('Raw Election Data'!$A$1:$AN$3144,MATCH($C218&amp;" "&amp;$B218,'Raw Election Data'!$C$1:$C$3144,0),MATCH('Joined Data'!P$1,'Raw Election Data'!$A$1:$AN$1,0))</f>
        <v>17008</v>
      </c>
      <c r="Q218">
        <f>INDEX('Raw Election Data'!$A$1:$AN$3144,MATCH($C218&amp;" "&amp;$B218,'Raw Election Data'!$C$1:$C$3144,0),MATCH('Joined Data'!Q$1,'Raw Election Data'!$A$1:$AN$1,0))</f>
        <v>-0.11298594318815935</v>
      </c>
      <c r="R218">
        <f>INDEX('Raw Election Data'!$A$1:$AN$3144,MATCH($C218&amp;" "&amp;$B218,'Raw Election Data'!$C$1:$C$3144,0),MATCH('Joined Data'!R$1,'Raw Election Data'!$A$1:$AN$1,0))</f>
        <v>0.11298594318815935</v>
      </c>
    </row>
    <row r="219" spans="1:18" ht="13.5" hidden="1" customHeight="1" x14ac:dyDescent="0.15">
      <c r="A219" t="s">
        <v>122</v>
      </c>
      <c r="B219" t="s">
        <v>932</v>
      </c>
      <c r="C219" t="str">
        <f>INDEX(FIPS!$A$1:$E$3236,MATCH($F219,FIPS!$D$1:$D$3236,0),5)</f>
        <v>Plumas County</v>
      </c>
      <c r="D219" t="s">
        <v>123</v>
      </c>
      <c r="E219" s="15" t="s">
        <v>37</v>
      </c>
      <c r="F219" t="s">
        <v>1051</v>
      </c>
      <c r="G219" t="s">
        <v>441</v>
      </c>
      <c r="H219" t="str">
        <f>IFERROR(VLOOKUP($G219,'Team Colors'!$A:$B,2,0),"#c9c9c9")</f>
        <v>#aa0000</v>
      </c>
      <c r="I219">
        <f>INDEX('Raw Election Data'!$A$1:$AN$3144,MATCH($C219&amp;" "&amp;$B219,'Raw Election Data'!$C$1:$C$3144,0),MATCH('Joined Data'!I$1,'Raw Election Data'!$A$1:$AN$1,0))</f>
        <v>18409</v>
      </c>
      <c r="J219">
        <f>INDEX('Raw Election Data'!$A$1:$AN$3144,MATCH($C219&amp;" "&amp;$B219,'Raw Election Data'!$C$1:$C$3144,0),MATCH('Joined Data'!J$1,'Raw Election Data'!$A$1:$AN$1,0))</f>
        <v>3224</v>
      </c>
      <c r="K219">
        <f>INDEX('Raw Election Data'!$A$1:$AN$3144,MATCH($C219&amp;" "&amp;$B219,'Raw Election Data'!$C$1:$C$3144,0),MATCH('Joined Data'!K$1,'Raw Election Data'!$A$1:$AN$1,0))</f>
        <v>5079</v>
      </c>
      <c r="L219">
        <f>INDEX('Raw Election Data'!$A$1:$AN$3144,MATCH($C219&amp;" "&amp;$B219,'Raw Election Data'!$C$1:$C$3144,0),MATCH('Joined Data'!L$1,'Raw Election Data'!$A$1:$AN$1,0))</f>
        <v>8830</v>
      </c>
      <c r="M219">
        <f>INDEX('Raw Election Data'!$A$1:$AN$3144,MATCH($C219&amp;" "&amp;$B219,'Raw Election Data'!$C$1:$C$3144,0),MATCH('Joined Data'!M$1,'Raw Election Data'!$A$1:$AN$1,0))</f>
        <v>0.36511891279728198</v>
      </c>
      <c r="N219">
        <f>INDEX('Raw Election Data'!$A$1:$AN$3144,MATCH($C219&amp;" "&amp;$B219,'Raw Election Data'!$C$1:$C$3144,0),MATCH('Joined Data'!N$1,'Raw Election Data'!$A$1:$AN$1,0))</f>
        <v>0.57519818799546996</v>
      </c>
      <c r="O219">
        <f>INDEX('Raw Election Data'!$A$1:$AN$3144,MATCH($C219&amp;" "&amp;$B219,'Raw Election Data'!$C$1:$C$3144,0),MATCH('Joined Data'!O$1,'Raw Election Data'!$A$1:$AN$1,0))</f>
        <v>-1855</v>
      </c>
      <c r="P219">
        <f>INDEX('Raw Election Data'!$A$1:$AN$3144,MATCH($C219&amp;" "&amp;$B219,'Raw Election Data'!$C$1:$C$3144,0),MATCH('Joined Data'!P$1,'Raw Election Data'!$A$1:$AN$1,0))</f>
        <v>1855</v>
      </c>
      <c r="Q219">
        <f>INDEX('Raw Election Data'!$A$1:$AN$3144,MATCH($C219&amp;" "&amp;$B219,'Raw Election Data'!$C$1:$C$3144,0),MATCH('Joined Data'!Q$1,'Raw Election Data'!$A$1:$AN$1,0))</f>
        <v>-0.21007927519818798</v>
      </c>
      <c r="R219">
        <f>INDEX('Raw Election Data'!$A$1:$AN$3144,MATCH($C219&amp;" "&amp;$B219,'Raw Election Data'!$C$1:$C$3144,0),MATCH('Joined Data'!R$1,'Raw Election Data'!$A$1:$AN$1,0))</f>
        <v>0.21007927519818798</v>
      </c>
    </row>
    <row r="220" spans="1:18" ht="13.5" hidden="1" customHeight="1" x14ac:dyDescent="0.15">
      <c r="A220" t="s">
        <v>122</v>
      </c>
      <c r="B220" t="s">
        <v>932</v>
      </c>
      <c r="C220" t="str">
        <f>INDEX(FIPS!$A$1:$E$3236,MATCH($F220,FIPS!$D$1:$D$3236,0),5)</f>
        <v>Riverside County</v>
      </c>
      <c r="D220" t="s">
        <v>123</v>
      </c>
      <c r="E220" s="15" t="s">
        <v>38</v>
      </c>
      <c r="F220" t="s">
        <v>1053</v>
      </c>
      <c r="G220" t="s">
        <v>7769</v>
      </c>
      <c r="H220" t="str">
        <f>IFERROR(VLOOKUP($G220,'Team Colors'!$A:$B,2,0),"#c9c9c9")</f>
        <v>#ffb612</v>
      </c>
      <c r="I220">
        <f>INDEX('Raw Election Data'!$A$1:$AN$3144,MATCH($C220&amp;" "&amp;$B220,'Raw Election Data'!$C$1:$C$3144,0),MATCH('Joined Data'!I$1,'Raw Election Data'!$A$1:$AN$1,0))</f>
        <v>2361026</v>
      </c>
      <c r="J220">
        <f>INDEX('Raw Election Data'!$A$1:$AN$3144,MATCH($C220&amp;" "&amp;$B220,'Raw Election Data'!$C$1:$C$3144,0),MATCH('Joined Data'!J$1,'Raw Election Data'!$A$1:$AN$1,0))</f>
        <v>300686</v>
      </c>
      <c r="K220">
        <f>INDEX('Raw Election Data'!$A$1:$AN$3144,MATCH($C220&amp;" "&amp;$B220,'Raw Election Data'!$C$1:$C$3144,0),MATCH('Joined Data'!K$1,'Raw Election Data'!$A$1:$AN$1,0))</f>
        <v>279072</v>
      </c>
      <c r="L220">
        <f>INDEX('Raw Election Data'!$A$1:$AN$3144,MATCH($C220&amp;" "&amp;$B220,'Raw Election Data'!$C$1:$C$3144,0),MATCH('Joined Data'!L$1,'Raw Election Data'!$A$1:$AN$1,0))</f>
        <v>609869</v>
      </c>
      <c r="M220">
        <f>INDEX('Raw Election Data'!$A$1:$AN$3144,MATCH($C220&amp;" "&amp;$B220,'Raw Election Data'!$C$1:$C$3144,0),MATCH('Joined Data'!M$1,'Raw Election Data'!$A$1:$AN$1,0))</f>
        <v>0.49303374987087389</v>
      </c>
      <c r="N220">
        <f>INDEX('Raw Election Data'!$A$1:$AN$3144,MATCH($C220&amp;" "&amp;$B220,'Raw Election Data'!$C$1:$C$3144,0),MATCH('Joined Data'!N$1,'Raw Election Data'!$A$1:$AN$1,0))</f>
        <v>0.45759335201494089</v>
      </c>
      <c r="O220">
        <f>INDEX('Raw Election Data'!$A$1:$AN$3144,MATCH($C220&amp;" "&amp;$B220,'Raw Election Data'!$C$1:$C$3144,0),MATCH('Joined Data'!O$1,'Raw Election Data'!$A$1:$AN$1,0))</f>
        <v>21614</v>
      </c>
      <c r="P220">
        <f>INDEX('Raw Election Data'!$A$1:$AN$3144,MATCH($C220&amp;" "&amp;$B220,'Raw Election Data'!$C$1:$C$3144,0),MATCH('Joined Data'!P$1,'Raw Election Data'!$A$1:$AN$1,0))</f>
        <v>-21614</v>
      </c>
      <c r="Q220">
        <f>INDEX('Raw Election Data'!$A$1:$AN$3144,MATCH($C220&amp;" "&amp;$B220,'Raw Election Data'!$C$1:$C$3144,0),MATCH('Joined Data'!Q$1,'Raw Election Data'!$A$1:$AN$1,0))</f>
        <v>3.5440397855933004E-2</v>
      </c>
      <c r="R220">
        <f>INDEX('Raw Election Data'!$A$1:$AN$3144,MATCH($C220&amp;" "&amp;$B220,'Raw Election Data'!$C$1:$C$3144,0),MATCH('Joined Data'!R$1,'Raw Election Data'!$A$1:$AN$1,0))</f>
        <v>-3.5440397855933004E-2</v>
      </c>
    </row>
    <row r="221" spans="1:18" ht="13.5" hidden="1" customHeight="1" x14ac:dyDescent="0.15">
      <c r="A221" t="s">
        <v>122</v>
      </c>
      <c r="B221" t="s">
        <v>932</v>
      </c>
      <c r="C221" t="str">
        <f>INDEX(FIPS!$A$1:$E$3236,MATCH($F221,FIPS!$D$1:$D$3236,0),5)</f>
        <v>Sacramento County</v>
      </c>
      <c r="D221" t="s">
        <v>123</v>
      </c>
      <c r="E221" s="15" t="s">
        <v>39</v>
      </c>
      <c r="F221" t="s">
        <v>1057</v>
      </c>
      <c r="G221" t="s">
        <v>441</v>
      </c>
      <c r="H221" t="str">
        <f>IFERROR(VLOOKUP($G221,'Team Colors'!$A:$B,2,0),"#c9c9c9")</f>
        <v>#aa0000</v>
      </c>
      <c r="I221">
        <f>INDEX('Raw Election Data'!$A$1:$AN$3144,MATCH($C221&amp;" "&amp;$B221,'Raw Election Data'!$C$1:$C$3144,0),MATCH('Joined Data'!I$1,'Raw Election Data'!$A$1:$AN$1,0))</f>
        <v>1501335</v>
      </c>
      <c r="J221">
        <f>INDEX('Raw Election Data'!$A$1:$AN$3144,MATCH($C221&amp;" "&amp;$B221,'Raw Election Data'!$C$1:$C$3144,0),MATCH('Joined Data'!J$1,'Raw Election Data'!$A$1:$AN$1,0))</f>
        <v>273768</v>
      </c>
      <c r="K221">
        <f>INDEX('Raw Election Data'!$A$1:$AN$3144,MATCH($C221&amp;" "&amp;$B221,'Raw Election Data'!$C$1:$C$3144,0),MATCH('Joined Data'!K$1,'Raw Election Data'!$A$1:$AN$1,0))</f>
        <v>163024</v>
      </c>
      <c r="L221">
        <f>INDEX('Raw Election Data'!$A$1:$AN$3144,MATCH($C221&amp;" "&amp;$B221,'Raw Election Data'!$C$1:$C$3144,0),MATCH('Joined Data'!L$1,'Raw Election Data'!$A$1:$AN$1,0))</f>
        <v>467526</v>
      </c>
      <c r="M221">
        <f>INDEX('Raw Election Data'!$A$1:$AN$3144,MATCH($C221&amp;" "&amp;$B221,'Raw Election Data'!$C$1:$C$3144,0),MATCH('Joined Data'!M$1,'Raw Election Data'!$A$1:$AN$1,0))</f>
        <v>0.58556743368283259</v>
      </c>
      <c r="N221">
        <f>INDEX('Raw Election Data'!$A$1:$AN$3144,MATCH($C221&amp;" "&amp;$B221,'Raw Election Data'!$C$1:$C$3144,0),MATCH('Joined Data'!N$1,'Raw Election Data'!$A$1:$AN$1,0))</f>
        <v>0.34869504583702299</v>
      </c>
      <c r="O221">
        <f>INDEX('Raw Election Data'!$A$1:$AN$3144,MATCH($C221&amp;" "&amp;$B221,'Raw Election Data'!$C$1:$C$3144,0),MATCH('Joined Data'!O$1,'Raw Election Data'!$A$1:$AN$1,0))</f>
        <v>110744</v>
      </c>
      <c r="P221">
        <f>INDEX('Raw Election Data'!$A$1:$AN$3144,MATCH($C221&amp;" "&amp;$B221,'Raw Election Data'!$C$1:$C$3144,0),MATCH('Joined Data'!P$1,'Raw Election Data'!$A$1:$AN$1,0))</f>
        <v>-110744</v>
      </c>
      <c r="Q221">
        <f>INDEX('Raw Election Data'!$A$1:$AN$3144,MATCH($C221&amp;" "&amp;$B221,'Raw Election Data'!$C$1:$C$3144,0),MATCH('Joined Data'!Q$1,'Raw Election Data'!$A$1:$AN$1,0))</f>
        <v>0.23687238784580961</v>
      </c>
      <c r="R221">
        <f>INDEX('Raw Election Data'!$A$1:$AN$3144,MATCH($C221&amp;" "&amp;$B221,'Raw Election Data'!$C$1:$C$3144,0),MATCH('Joined Data'!R$1,'Raw Election Data'!$A$1:$AN$1,0))</f>
        <v>-0.23687238784580961</v>
      </c>
    </row>
    <row r="222" spans="1:18" ht="13.5" hidden="1" customHeight="1" x14ac:dyDescent="0.15">
      <c r="A222" t="s">
        <v>122</v>
      </c>
      <c r="B222" t="s">
        <v>932</v>
      </c>
      <c r="C222" t="str">
        <f>INDEX(FIPS!$A$1:$E$3236,MATCH($F222,FIPS!$D$1:$D$3236,0),5)</f>
        <v>San Benito County</v>
      </c>
      <c r="D222" t="s">
        <v>123</v>
      </c>
      <c r="E222" s="15" t="s">
        <v>40</v>
      </c>
      <c r="F222" t="s">
        <v>1059</v>
      </c>
      <c r="G222" t="s">
        <v>441</v>
      </c>
      <c r="H222" t="str">
        <f>IFERROR(VLOOKUP($G222,'Team Colors'!$A:$B,2,0),"#c9c9c9")</f>
        <v>#aa0000</v>
      </c>
      <c r="I222">
        <f>INDEX('Raw Election Data'!$A$1:$AN$3144,MATCH($C222&amp;" "&amp;$B222,'Raw Election Data'!$C$1:$C$3144,0),MATCH('Joined Data'!I$1,'Raw Election Data'!$A$1:$AN$1,0))</f>
        <v>58792</v>
      </c>
      <c r="J222">
        <f>INDEX('Raw Election Data'!$A$1:$AN$3144,MATCH($C222&amp;" "&amp;$B222,'Raw Election Data'!$C$1:$C$3144,0),MATCH('Joined Data'!J$1,'Raw Election Data'!$A$1:$AN$1,0))</f>
        <v>8309</v>
      </c>
      <c r="K222">
        <f>INDEX('Raw Election Data'!$A$1:$AN$3144,MATCH($C222&amp;" "&amp;$B222,'Raw Election Data'!$C$1:$C$3144,0),MATCH('Joined Data'!K$1,'Raw Election Data'!$A$1:$AN$1,0))</f>
        <v>5530</v>
      </c>
      <c r="L222">
        <f>INDEX('Raw Election Data'!$A$1:$AN$3144,MATCH($C222&amp;" "&amp;$B222,'Raw Election Data'!$C$1:$C$3144,0),MATCH('Joined Data'!L$1,'Raw Election Data'!$A$1:$AN$1,0))</f>
        <v>14688</v>
      </c>
      <c r="M222">
        <f>INDEX('Raw Election Data'!$A$1:$AN$3144,MATCH($C222&amp;" "&amp;$B222,'Raw Election Data'!$C$1:$C$3144,0),MATCH('Joined Data'!M$1,'Raw Election Data'!$A$1:$AN$1,0))</f>
        <v>0.56569989106753815</v>
      </c>
      <c r="N222">
        <f>INDEX('Raw Election Data'!$A$1:$AN$3144,MATCH($C222&amp;" "&amp;$B222,'Raw Election Data'!$C$1:$C$3144,0),MATCH('Joined Data'!N$1,'Raw Election Data'!$A$1:$AN$1,0))</f>
        <v>0.37649782135076254</v>
      </c>
      <c r="O222">
        <f>INDEX('Raw Election Data'!$A$1:$AN$3144,MATCH($C222&amp;" "&amp;$B222,'Raw Election Data'!$C$1:$C$3144,0),MATCH('Joined Data'!O$1,'Raw Election Data'!$A$1:$AN$1,0))</f>
        <v>2779</v>
      </c>
      <c r="P222">
        <f>INDEX('Raw Election Data'!$A$1:$AN$3144,MATCH($C222&amp;" "&amp;$B222,'Raw Election Data'!$C$1:$C$3144,0),MATCH('Joined Data'!P$1,'Raw Election Data'!$A$1:$AN$1,0))</f>
        <v>-2779</v>
      </c>
      <c r="Q222">
        <f>INDEX('Raw Election Data'!$A$1:$AN$3144,MATCH($C222&amp;" "&amp;$B222,'Raw Election Data'!$C$1:$C$3144,0),MATCH('Joined Data'!Q$1,'Raw Election Data'!$A$1:$AN$1,0))</f>
        <v>0.18920206971677561</v>
      </c>
      <c r="R222">
        <f>INDEX('Raw Election Data'!$A$1:$AN$3144,MATCH($C222&amp;" "&amp;$B222,'Raw Election Data'!$C$1:$C$3144,0),MATCH('Joined Data'!R$1,'Raw Election Data'!$A$1:$AN$1,0))</f>
        <v>-0.18920206971677561</v>
      </c>
    </row>
    <row r="223" spans="1:18" ht="13.5" hidden="1" customHeight="1" x14ac:dyDescent="0.15">
      <c r="A223" t="s">
        <v>122</v>
      </c>
      <c r="B223" t="s">
        <v>932</v>
      </c>
      <c r="C223" t="str">
        <f>INDEX(FIPS!$A$1:$E$3236,MATCH($F223,FIPS!$D$1:$D$3236,0),5)</f>
        <v>San Bernardino County</v>
      </c>
      <c r="D223" t="s">
        <v>123</v>
      </c>
      <c r="E223" s="15" t="s">
        <v>41</v>
      </c>
      <c r="F223" t="s">
        <v>1063</v>
      </c>
      <c r="G223" t="s">
        <v>442</v>
      </c>
      <c r="H223" t="str">
        <f>IFERROR(VLOOKUP($G223,'Team Colors'!$A:$B,2,0),"#c9c9c9")</f>
        <v>#000000</v>
      </c>
      <c r="I223">
        <f>INDEX('Raw Election Data'!$A$1:$AN$3144,MATCH($C223&amp;" "&amp;$B223,'Raw Election Data'!$C$1:$C$3144,0),MATCH('Joined Data'!I$1,'Raw Election Data'!$A$1:$AN$1,0))</f>
        <v>2128133</v>
      </c>
      <c r="J223">
        <f>INDEX('Raw Election Data'!$A$1:$AN$3144,MATCH($C223&amp;" "&amp;$B223,'Raw Election Data'!$C$1:$C$3144,0),MATCH('Joined Data'!J$1,'Raw Election Data'!$A$1:$AN$1,0))</f>
        <v>304407</v>
      </c>
      <c r="K223">
        <f>INDEX('Raw Election Data'!$A$1:$AN$3144,MATCH($C223&amp;" "&amp;$B223,'Raw Election Data'!$C$1:$C$3144,0),MATCH('Joined Data'!K$1,'Raw Election Data'!$A$1:$AN$1,0))</f>
        <v>249103</v>
      </c>
      <c r="L223">
        <f>INDEX('Raw Election Data'!$A$1:$AN$3144,MATCH($C223&amp;" "&amp;$B223,'Raw Election Data'!$C$1:$C$3144,0),MATCH('Joined Data'!L$1,'Raw Election Data'!$A$1:$AN$1,0))</f>
        <v>585169</v>
      </c>
      <c r="M223">
        <f>INDEX('Raw Election Data'!$A$1:$AN$3144,MATCH($C223&amp;" "&amp;$B223,'Raw Election Data'!$C$1:$C$3144,0),MATCH('Joined Data'!M$1,'Raw Election Data'!$A$1:$AN$1,0))</f>
        <v>0.52020356512392152</v>
      </c>
      <c r="N223">
        <f>INDEX('Raw Election Data'!$A$1:$AN$3144,MATCH($C223&amp;" "&amp;$B223,'Raw Election Data'!$C$1:$C$3144,0),MATCH('Joined Data'!N$1,'Raw Election Data'!$A$1:$AN$1,0))</f>
        <v>0.425694115716998</v>
      </c>
      <c r="O223">
        <f>INDEX('Raw Election Data'!$A$1:$AN$3144,MATCH($C223&amp;" "&amp;$B223,'Raw Election Data'!$C$1:$C$3144,0),MATCH('Joined Data'!O$1,'Raw Election Data'!$A$1:$AN$1,0))</f>
        <v>55304</v>
      </c>
      <c r="P223">
        <f>INDEX('Raw Election Data'!$A$1:$AN$3144,MATCH($C223&amp;" "&amp;$B223,'Raw Election Data'!$C$1:$C$3144,0),MATCH('Joined Data'!P$1,'Raw Election Data'!$A$1:$AN$1,0))</f>
        <v>-55304</v>
      </c>
      <c r="Q223">
        <f>INDEX('Raw Election Data'!$A$1:$AN$3144,MATCH($C223&amp;" "&amp;$B223,'Raw Election Data'!$C$1:$C$3144,0),MATCH('Joined Data'!Q$1,'Raw Election Data'!$A$1:$AN$1,0))</f>
        <v>9.4509449406923518E-2</v>
      </c>
      <c r="R223">
        <f>INDEX('Raw Election Data'!$A$1:$AN$3144,MATCH($C223&amp;" "&amp;$B223,'Raw Election Data'!$C$1:$C$3144,0),MATCH('Joined Data'!R$1,'Raw Election Data'!$A$1:$AN$1,0))</f>
        <v>-9.4509449406923518E-2</v>
      </c>
    </row>
    <row r="224" spans="1:18" ht="13.5" hidden="1" customHeight="1" x14ac:dyDescent="0.15">
      <c r="A224" t="s">
        <v>122</v>
      </c>
      <c r="B224" t="s">
        <v>932</v>
      </c>
      <c r="C224" t="str">
        <f>INDEX(FIPS!$A$1:$E$3236,MATCH($F224,FIPS!$D$1:$D$3236,0),5)</f>
        <v>San Diego County</v>
      </c>
      <c r="D224" t="s">
        <v>123</v>
      </c>
      <c r="E224" s="15" t="s">
        <v>42</v>
      </c>
      <c r="F224" t="s">
        <v>1065</v>
      </c>
      <c r="G224" t="s">
        <v>7769</v>
      </c>
      <c r="H224" t="str">
        <f>IFERROR(VLOOKUP($G224,'Team Colors'!$A:$B,2,0),"#c9c9c9")</f>
        <v>#ffb612</v>
      </c>
      <c r="I224">
        <f>INDEX('Raw Election Data'!$A$1:$AN$3144,MATCH($C224&amp;" "&amp;$B224,'Raw Election Data'!$C$1:$C$3144,0),MATCH('Joined Data'!I$1,'Raw Election Data'!$A$1:$AN$1,0))</f>
        <v>3299521</v>
      </c>
      <c r="J224">
        <f>INDEX('Raw Election Data'!$A$1:$AN$3144,MATCH($C224&amp;" "&amp;$B224,'Raw Election Data'!$C$1:$C$3144,0),MATCH('Joined Data'!J$1,'Raw Election Data'!$A$1:$AN$1,0))</f>
        <v>567243</v>
      </c>
      <c r="K224">
        <f>INDEX('Raw Election Data'!$A$1:$AN$3144,MATCH($C224&amp;" "&amp;$B224,'Raw Election Data'!$C$1:$C$3144,0),MATCH('Joined Data'!K$1,'Raw Election Data'!$A$1:$AN$1,0))</f>
        <v>386807</v>
      </c>
      <c r="L224">
        <f>INDEX('Raw Election Data'!$A$1:$AN$3144,MATCH($C224&amp;" "&amp;$B224,'Raw Election Data'!$C$1:$C$3144,0),MATCH('Joined Data'!L$1,'Raw Election Data'!$A$1:$AN$1,0))</f>
        <v>1011651</v>
      </c>
      <c r="M224">
        <f>INDEX('Raw Election Data'!$A$1:$AN$3144,MATCH($C224&amp;" "&amp;$B224,'Raw Election Data'!$C$1:$C$3144,0),MATCH('Joined Data'!M$1,'Raw Election Data'!$A$1:$AN$1,0))</f>
        <v>0.56071016585759315</v>
      </c>
      <c r="N224">
        <f>INDEX('Raw Election Data'!$A$1:$AN$3144,MATCH($C224&amp;" "&amp;$B224,'Raw Election Data'!$C$1:$C$3144,0),MATCH('Joined Data'!N$1,'Raw Election Data'!$A$1:$AN$1,0))</f>
        <v>0.38235221435060113</v>
      </c>
      <c r="O224">
        <f>INDEX('Raw Election Data'!$A$1:$AN$3144,MATCH($C224&amp;" "&amp;$B224,'Raw Election Data'!$C$1:$C$3144,0),MATCH('Joined Data'!O$1,'Raw Election Data'!$A$1:$AN$1,0))</f>
        <v>180436</v>
      </c>
      <c r="P224">
        <f>INDEX('Raw Election Data'!$A$1:$AN$3144,MATCH($C224&amp;" "&amp;$B224,'Raw Election Data'!$C$1:$C$3144,0),MATCH('Joined Data'!P$1,'Raw Election Data'!$A$1:$AN$1,0))</f>
        <v>-180436</v>
      </c>
      <c r="Q224">
        <f>INDEX('Raw Election Data'!$A$1:$AN$3144,MATCH($C224&amp;" "&amp;$B224,'Raw Election Data'!$C$1:$C$3144,0),MATCH('Joined Data'!Q$1,'Raw Election Data'!$A$1:$AN$1,0))</f>
        <v>0.17835795150699202</v>
      </c>
      <c r="R224">
        <f>INDEX('Raw Election Data'!$A$1:$AN$3144,MATCH($C224&amp;" "&amp;$B224,'Raw Election Data'!$C$1:$C$3144,0),MATCH('Joined Data'!R$1,'Raw Election Data'!$A$1:$AN$1,0))</f>
        <v>-0.17835795150699202</v>
      </c>
    </row>
    <row r="225" spans="1:18" ht="13.5" hidden="1" customHeight="1" x14ac:dyDescent="0.15">
      <c r="A225" t="s">
        <v>122</v>
      </c>
      <c r="B225" t="s">
        <v>932</v>
      </c>
      <c r="C225" t="str">
        <f>INDEX(FIPS!$A$1:$E$3236,MATCH($F225,FIPS!$D$1:$D$3236,0),5)</f>
        <v>San Francisco County</v>
      </c>
      <c r="D225" t="s">
        <v>123</v>
      </c>
      <c r="E225" s="15" t="s">
        <v>43</v>
      </c>
      <c r="F225" t="s">
        <v>1069</v>
      </c>
      <c r="G225" t="s">
        <v>441</v>
      </c>
      <c r="H225" t="str">
        <f>IFERROR(VLOOKUP($G225,'Team Colors'!$A:$B,2,0),"#c9c9c9")</f>
        <v>#aa0000</v>
      </c>
      <c r="I225">
        <f>INDEX('Raw Election Data'!$A$1:$AN$3144,MATCH($C225&amp;" "&amp;$B225,'Raw Election Data'!$C$1:$C$3144,0),MATCH('Joined Data'!I$1,'Raw Election Data'!$A$1:$AN$1,0))</f>
        <v>864816</v>
      </c>
      <c r="J225">
        <f>INDEX('Raw Election Data'!$A$1:$AN$3144,MATCH($C225&amp;" "&amp;$B225,'Raw Election Data'!$C$1:$C$3144,0),MATCH('Joined Data'!J$1,'Raw Election Data'!$A$1:$AN$1,0))</f>
        <v>312443</v>
      </c>
      <c r="K225">
        <f>INDEX('Raw Election Data'!$A$1:$AN$3144,MATCH($C225&amp;" "&amp;$B225,'Raw Election Data'!$C$1:$C$3144,0),MATCH('Joined Data'!K$1,'Raw Election Data'!$A$1:$AN$1,0))</f>
        <v>34493</v>
      </c>
      <c r="L225">
        <f>INDEX('Raw Election Data'!$A$1:$AN$3144,MATCH($C225&amp;" "&amp;$B225,'Raw Election Data'!$C$1:$C$3144,0),MATCH('Joined Data'!L$1,'Raw Election Data'!$A$1:$AN$1,0))</f>
        <v>365295</v>
      </c>
      <c r="M225">
        <f>INDEX('Raw Election Data'!$A$1:$AN$3144,MATCH($C225&amp;" "&amp;$B225,'Raw Election Data'!$C$1:$C$3144,0),MATCH('Joined Data'!M$1,'Raw Election Data'!$A$1:$AN$1,0))</f>
        <v>0.85531693562736966</v>
      </c>
      <c r="N225">
        <f>INDEX('Raw Election Data'!$A$1:$AN$3144,MATCH($C225&amp;" "&amp;$B225,'Raw Election Data'!$C$1:$C$3144,0),MATCH('Joined Data'!N$1,'Raw Election Data'!$A$1:$AN$1,0))</f>
        <v>9.4425053723702759E-2</v>
      </c>
      <c r="O225">
        <f>INDEX('Raw Election Data'!$A$1:$AN$3144,MATCH($C225&amp;" "&amp;$B225,'Raw Election Data'!$C$1:$C$3144,0),MATCH('Joined Data'!O$1,'Raw Election Data'!$A$1:$AN$1,0))</f>
        <v>277950</v>
      </c>
      <c r="P225">
        <f>INDEX('Raw Election Data'!$A$1:$AN$3144,MATCH($C225&amp;" "&amp;$B225,'Raw Election Data'!$C$1:$C$3144,0),MATCH('Joined Data'!P$1,'Raw Election Data'!$A$1:$AN$1,0))</f>
        <v>-277950</v>
      </c>
      <c r="Q225">
        <f>INDEX('Raw Election Data'!$A$1:$AN$3144,MATCH($C225&amp;" "&amp;$B225,'Raw Election Data'!$C$1:$C$3144,0),MATCH('Joined Data'!Q$1,'Raw Election Data'!$A$1:$AN$1,0))</f>
        <v>0.76089188190366686</v>
      </c>
      <c r="R225">
        <f>INDEX('Raw Election Data'!$A$1:$AN$3144,MATCH($C225&amp;" "&amp;$B225,'Raw Election Data'!$C$1:$C$3144,0),MATCH('Joined Data'!R$1,'Raw Election Data'!$A$1:$AN$1,0))</f>
        <v>-0.76089188190366686</v>
      </c>
    </row>
    <row r="226" spans="1:18" ht="13.5" hidden="1" customHeight="1" x14ac:dyDescent="0.15">
      <c r="A226" t="s">
        <v>122</v>
      </c>
      <c r="B226" t="s">
        <v>932</v>
      </c>
      <c r="C226" t="str">
        <f>INDEX(FIPS!$A$1:$E$3236,MATCH($F226,FIPS!$D$1:$D$3236,0),5)</f>
        <v>San Joaquin County</v>
      </c>
      <c r="D226" t="s">
        <v>123</v>
      </c>
      <c r="E226" s="15" t="s">
        <v>44</v>
      </c>
      <c r="F226" t="s">
        <v>1073</v>
      </c>
      <c r="G226" t="s">
        <v>441</v>
      </c>
      <c r="H226" t="str">
        <f>IFERROR(VLOOKUP($G226,'Team Colors'!$A:$B,2,0),"#c9c9c9")</f>
        <v>#aa0000</v>
      </c>
      <c r="I226">
        <f>INDEX('Raw Election Data'!$A$1:$AN$3144,MATCH($C226&amp;" "&amp;$B226,'Raw Election Data'!$C$1:$C$3144,0),MATCH('Joined Data'!I$1,'Raw Election Data'!$A$1:$AN$1,0))</f>
        <v>726106</v>
      </c>
      <c r="J226">
        <f>INDEX('Raw Election Data'!$A$1:$AN$3144,MATCH($C226&amp;" "&amp;$B226,'Raw Election Data'!$C$1:$C$3144,0),MATCH('Joined Data'!J$1,'Raw Election Data'!$A$1:$AN$1,0))</f>
        <v>71349</v>
      </c>
      <c r="K226">
        <f>INDEX('Raw Election Data'!$A$1:$AN$3144,MATCH($C226&amp;" "&amp;$B226,'Raw Election Data'!$C$1:$C$3144,0),MATCH('Joined Data'!K$1,'Raw Election Data'!$A$1:$AN$1,0))</f>
        <v>56194</v>
      </c>
      <c r="L226">
        <f>INDEX('Raw Election Data'!$A$1:$AN$3144,MATCH($C226&amp;" "&amp;$B226,'Raw Election Data'!$C$1:$C$3144,0),MATCH('Joined Data'!L$1,'Raw Election Data'!$A$1:$AN$1,0))</f>
        <v>134076</v>
      </c>
      <c r="M226">
        <f>INDEX('Raw Election Data'!$A$1:$AN$3144,MATCH($C226&amp;" "&amp;$B226,'Raw Election Data'!$C$1:$C$3144,0),MATCH('Joined Data'!M$1,'Raw Election Data'!$A$1:$AN$1,0))</f>
        <v>0.53215340553119128</v>
      </c>
      <c r="N226">
        <f>INDEX('Raw Election Data'!$A$1:$AN$3144,MATCH($C226&amp;" "&amp;$B226,'Raw Election Data'!$C$1:$C$3144,0),MATCH('Joined Data'!N$1,'Raw Election Data'!$A$1:$AN$1,0))</f>
        <v>0.41912049882156388</v>
      </c>
      <c r="O226">
        <f>INDEX('Raw Election Data'!$A$1:$AN$3144,MATCH($C226&amp;" "&amp;$B226,'Raw Election Data'!$C$1:$C$3144,0),MATCH('Joined Data'!O$1,'Raw Election Data'!$A$1:$AN$1,0))</f>
        <v>15155</v>
      </c>
      <c r="P226">
        <f>INDEX('Raw Election Data'!$A$1:$AN$3144,MATCH($C226&amp;" "&amp;$B226,'Raw Election Data'!$C$1:$C$3144,0),MATCH('Joined Data'!P$1,'Raw Election Data'!$A$1:$AN$1,0))</f>
        <v>-15155</v>
      </c>
      <c r="Q226">
        <f>INDEX('Raw Election Data'!$A$1:$AN$3144,MATCH($C226&amp;" "&amp;$B226,'Raw Election Data'!$C$1:$C$3144,0),MATCH('Joined Data'!Q$1,'Raw Election Data'!$A$1:$AN$1,0))</f>
        <v>0.1130329067096274</v>
      </c>
      <c r="R226">
        <f>INDEX('Raw Election Data'!$A$1:$AN$3144,MATCH($C226&amp;" "&amp;$B226,'Raw Election Data'!$C$1:$C$3144,0),MATCH('Joined Data'!R$1,'Raw Election Data'!$A$1:$AN$1,0))</f>
        <v>-0.1130329067096274</v>
      </c>
    </row>
    <row r="227" spans="1:18" ht="13.5" hidden="1" customHeight="1" x14ac:dyDescent="0.15">
      <c r="A227" t="s">
        <v>122</v>
      </c>
      <c r="B227" t="s">
        <v>932</v>
      </c>
      <c r="C227" t="str">
        <f>INDEX(FIPS!$A$1:$E$3236,MATCH($F227,FIPS!$D$1:$D$3236,0),5)</f>
        <v>San Luis Obispo County</v>
      </c>
      <c r="D227" t="s">
        <v>123</v>
      </c>
      <c r="E227" s="15" t="s">
        <v>45</v>
      </c>
      <c r="F227" t="s">
        <v>1077</v>
      </c>
      <c r="G227" t="s">
        <v>441</v>
      </c>
      <c r="H227" t="str">
        <f>IFERROR(VLOOKUP($G227,'Team Colors'!$A:$B,2,0),"#c9c9c9")</f>
        <v>#aa0000</v>
      </c>
      <c r="I227">
        <f>INDEX('Raw Election Data'!$A$1:$AN$3144,MATCH($C227&amp;" "&amp;$B227,'Raw Election Data'!$C$1:$C$3144,0),MATCH('Joined Data'!I$1,'Raw Election Data'!$A$1:$AN$1,0))</f>
        <v>281401</v>
      </c>
      <c r="J227">
        <f>INDEX('Raw Election Data'!$A$1:$AN$3144,MATCH($C227&amp;" "&amp;$B227,'Raw Election Data'!$C$1:$C$3144,0),MATCH('Joined Data'!J$1,'Raw Election Data'!$A$1:$AN$1,0))</f>
        <v>61021</v>
      </c>
      <c r="K227">
        <f>INDEX('Raw Election Data'!$A$1:$AN$3144,MATCH($C227&amp;" "&amp;$B227,'Raw Election Data'!$C$1:$C$3144,0),MATCH('Joined Data'!K$1,'Raw Election Data'!$A$1:$AN$1,0))</f>
        <v>50755</v>
      </c>
      <c r="L227">
        <f>INDEX('Raw Election Data'!$A$1:$AN$3144,MATCH($C227&amp;" "&amp;$B227,'Raw Election Data'!$C$1:$C$3144,0),MATCH('Joined Data'!L$1,'Raw Election Data'!$A$1:$AN$1,0))</f>
        <v>120296</v>
      </c>
      <c r="M227">
        <f>INDEX('Raw Election Data'!$A$1:$AN$3144,MATCH($C227&amp;" "&amp;$B227,'Raw Election Data'!$C$1:$C$3144,0),MATCH('Joined Data'!M$1,'Raw Election Data'!$A$1:$AN$1,0))</f>
        <v>0.50725709915541661</v>
      </c>
      <c r="N227">
        <f>INDEX('Raw Election Data'!$A$1:$AN$3144,MATCH($C227&amp;" "&amp;$B227,'Raw Election Data'!$C$1:$C$3144,0),MATCH('Joined Data'!N$1,'Raw Election Data'!$A$1:$AN$1,0))</f>
        <v>0.42191760324532818</v>
      </c>
      <c r="O227">
        <f>INDEX('Raw Election Data'!$A$1:$AN$3144,MATCH($C227&amp;" "&amp;$B227,'Raw Election Data'!$C$1:$C$3144,0),MATCH('Joined Data'!O$1,'Raw Election Data'!$A$1:$AN$1,0))</f>
        <v>10266</v>
      </c>
      <c r="P227">
        <f>INDEX('Raw Election Data'!$A$1:$AN$3144,MATCH($C227&amp;" "&amp;$B227,'Raw Election Data'!$C$1:$C$3144,0),MATCH('Joined Data'!P$1,'Raw Election Data'!$A$1:$AN$1,0))</f>
        <v>-10266</v>
      </c>
      <c r="Q227">
        <f>INDEX('Raw Election Data'!$A$1:$AN$3144,MATCH($C227&amp;" "&amp;$B227,'Raw Election Data'!$C$1:$C$3144,0),MATCH('Joined Data'!Q$1,'Raw Election Data'!$A$1:$AN$1,0))</f>
        <v>8.5339495910088436E-2</v>
      </c>
      <c r="R227">
        <f>INDEX('Raw Election Data'!$A$1:$AN$3144,MATCH($C227&amp;" "&amp;$B227,'Raw Election Data'!$C$1:$C$3144,0),MATCH('Joined Data'!R$1,'Raw Election Data'!$A$1:$AN$1,0))</f>
        <v>-8.5339495910088436E-2</v>
      </c>
    </row>
    <row r="228" spans="1:18" ht="13.5" hidden="1" customHeight="1" x14ac:dyDescent="0.15">
      <c r="A228" t="s">
        <v>122</v>
      </c>
      <c r="B228" t="s">
        <v>932</v>
      </c>
      <c r="C228" t="str">
        <f>INDEX(FIPS!$A$1:$E$3236,MATCH($F228,FIPS!$D$1:$D$3236,0),5)</f>
        <v>San Mateo County</v>
      </c>
      <c r="D228" t="s">
        <v>123</v>
      </c>
      <c r="E228" s="15" t="s">
        <v>46</v>
      </c>
      <c r="F228" t="s">
        <v>1081</v>
      </c>
      <c r="G228" t="s">
        <v>441</v>
      </c>
      <c r="H228" t="str">
        <f>IFERROR(VLOOKUP($G228,'Team Colors'!$A:$B,2,0),"#c9c9c9")</f>
        <v>#aa0000</v>
      </c>
      <c r="I228">
        <f>INDEX('Raw Election Data'!$A$1:$AN$3144,MATCH($C228&amp;" "&amp;$B228,'Raw Election Data'!$C$1:$C$3144,0),MATCH('Joined Data'!I$1,'Raw Election Data'!$A$1:$AN$1,0))</f>
        <v>765135</v>
      </c>
      <c r="J228">
        <f>INDEX('Raw Election Data'!$A$1:$AN$3144,MATCH($C228&amp;" "&amp;$B228,'Raw Election Data'!$C$1:$C$3144,0),MATCH('Joined Data'!J$1,'Raw Election Data'!$A$1:$AN$1,0))</f>
        <v>192035</v>
      </c>
      <c r="K228">
        <f>INDEX('Raw Election Data'!$A$1:$AN$3144,MATCH($C228&amp;" "&amp;$B228,'Raw Election Data'!$C$1:$C$3144,0),MATCH('Joined Data'!K$1,'Raw Election Data'!$A$1:$AN$1,0))</f>
        <v>47627</v>
      </c>
      <c r="L228">
        <f>INDEX('Raw Election Data'!$A$1:$AN$3144,MATCH($C228&amp;" "&amp;$B228,'Raw Election Data'!$C$1:$C$3144,0),MATCH('Joined Data'!L$1,'Raw Election Data'!$A$1:$AN$1,0))</f>
        <v>251646</v>
      </c>
      <c r="M228">
        <f>INDEX('Raw Election Data'!$A$1:$AN$3144,MATCH($C228&amp;" "&amp;$B228,'Raw Election Data'!$C$1:$C$3144,0),MATCH('Joined Data'!M$1,'Raw Election Data'!$A$1:$AN$1,0))</f>
        <v>0.76311564658289821</v>
      </c>
      <c r="N228">
        <f>INDEX('Raw Election Data'!$A$1:$AN$3144,MATCH($C228&amp;" "&amp;$B228,'Raw Election Data'!$C$1:$C$3144,0),MATCH('Joined Data'!N$1,'Raw Election Data'!$A$1:$AN$1,0))</f>
        <v>0.18926189965268672</v>
      </c>
      <c r="O228">
        <f>INDEX('Raw Election Data'!$A$1:$AN$3144,MATCH($C228&amp;" "&amp;$B228,'Raw Election Data'!$C$1:$C$3144,0),MATCH('Joined Data'!O$1,'Raw Election Data'!$A$1:$AN$1,0))</f>
        <v>144408</v>
      </c>
      <c r="P228">
        <f>INDEX('Raw Election Data'!$A$1:$AN$3144,MATCH($C228&amp;" "&amp;$B228,'Raw Election Data'!$C$1:$C$3144,0),MATCH('Joined Data'!P$1,'Raw Election Data'!$A$1:$AN$1,0))</f>
        <v>-144408</v>
      </c>
      <c r="Q228">
        <f>INDEX('Raw Election Data'!$A$1:$AN$3144,MATCH($C228&amp;" "&amp;$B228,'Raw Election Data'!$C$1:$C$3144,0),MATCH('Joined Data'!Q$1,'Raw Election Data'!$A$1:$AN$1,0))</f>
        <v>0.57385374693021152</v>
      </c>
      <c r="R228">
        <f>INDEX('Raw Election Data'!$A$1:$AN$3144,MATCH($C228&amp;" "&amp;$B228,'Raw Election Data'!$C$1:$C$3144,0),MATCH('Joined Data'!R$1,'Raw Election Data'!$A$1:$AN$1,0))</f>
        <v>-0.57385374693021152</v>
      </c>
    </row>
    <row r="229" spans="1:18" ht="13.5" hidden="1" customHeight="1" x14ac:dyDescent="0.15">
      <c r="A229" t="s">
        <v>122</v>
      </c>
      <c r="B229" t="s">
        <v>932</v>
      </c>
      <c r="C229" t="str">
        <f>INDEX(FIPS!$A$1:$E$3236,MATCH($F229,FIPS!$D$1:$D$3236,0),5)</f>
        <v>Santa Barbara County</v>
      </c>
      <c r="D229" t="s">
        <v>123</v>
      </c>
      <c r="E229" s="15" t="s">
        <v>47</v>
      </c>
      <c r="F229" t="s">
        <v>1083</v>
      </c>
      <c r="G229" t="s">
        <v>442</v>
      </c>
      <c r="H229" t="str">
        <f>IFERROR(VLOOKUP($G229,'Team Colors'!$A:$B,2,0),"#c9c9c9")</f>
        <v>#000000</v>
      </c>
      <c r="I229">
        <f>INDEX('Raw Election Data'!$A$1:$AN$3144,MATCH($C229&amp;" "&amp;$B229,'Raw Election Data'!$C$1:$C$3144,0),MATCH('Joined Data'!I$1,'Raw Election Data'!$A$1:$AN$1,0))</f>
        <v>444769</v>
      </c>
      <c r="J229">
        <f>INDEX('Raw Election Data'!$A$1:$AN$3144,MATCH($C229&amp;" "&amp;$B229,'Raw Election Data'!$C$1:$C$3144,0),MATCH('Joined Data'!J$1,'Raw Election Data'!$A$1:$AN$1,0))</f>
        <v>100120</v>
      </c>
      <c r="K229">
        <f>INDEX('Raw Election Data'!$A$1:$AN$3144,MATCH($C229&amp;" "&amp;$B229,'Raw Election Data'!$C$1:$C$3144,0),MATCH('Joined Data'!K$1,'Raw Election Data'!$A$1:$AN$1,0))</f>
        <v>53740</v>
      </c>
      <c r="L229">
        <f>INDEX('Raw Election Data'!$A$1:$AN$3144,MATCH($C229&amp;" "&amp;$B229,'Raw Election Data'!$C$1:$C$3144,0),MATCH('Joined Data'!L$1,'Raw Election Data'!$A$1:$AN$1,0))</f>
        <v>164224</v>
      </c>
      <c r="M229">
        <f>INDEX('Raw Election Data'!$A$1:$AN$3144,MATCH($C229&amp;" "&amp;$B229,'Raw Election Data'!$C$1:$C$3144,0),MATCH('Joined Data'!M$1,'Raw Election Data'!$A$1:$AN$1,0))</f>
        <v>0.60965510522213562</v>
      </c>
      <c r="N229">
        <f>INDEX('Raw Election Data'!$A$1:$AN$3144,MATCH($C229&amp;" "&amp;$B229,'Raw Election Data'!$C$1:$C$3144,0),MATCH('Joined Data'!N$1,'Raw Election Data'!$A$1:$AN$1,0))</f>
        <v>0.32723597038191737</v>
      </c>
      <c r="O229">
        <f>INDEX('Raw Election Data'!$A$1:$AN$3144,MATCH($C229&amp;" "&amp;$B229,'Raw Election Data'!$C$1:$C$3144,0),MATCH('Joined Data'!O$1,'Raw Election Data'!$A$1:$AN$1,0))</f>
        <v>46380</v>
      </c>
      <c r="P229">
        <f>INDEX('Raw Election Data'!$A$1:$AN$3144,MATCH($C229&amp;" "&amp;$B229,'Raw Election Data'!$C$1:$C$3144,0),MATCH('Joined Data'!P$1,'Raw Election Data'!$A$1:$AN$1,0))</f>
        <v>-46380</v>
      </c>
      <c r="Q229">
        <f>INDEX('Raw Election Data'!$A$1:$AN$3144,MATCH($C229&amp;" "&amp;$B229,'Raw Election Data'!$C$1:$C$3144,0),MATCH('Joined Data'!Q$1,'Raw Election Data'!$A$1:$AN$1,0))</f>
        <v>0.28241913484021824</v>
      </c>
      <c r="R229">
        <f>INDEX('Raw Election Data'!$A$1:$AN$3144,MATCH($C229&amp;" "&amp;$B229,'Raw Election Data'!$C$1:$C$3144,0),MATCH('Joined Data'!R$1,'Raw Election Data'!$A$1:$AN$1,0))</f>
        <v>-0.28241913484021824</v>
      </c>
    </row>
    <row r="230" spans="1:18" ht="13.5" hidden="1" customHeight="1" x14ac:dyDescent="0.15">
      <c r="A230" t="s">
        <v>122</v>
      </c>
      <c r="B230" t="s">
        <v>932</v>
      </c>
      <c r="C230" t="str">
        <f>INDEX(FIPS!$A$1:$E$3236,MATCH($F230,FIPS!$D$1:$D$3236,0),5)</f>
        <v>Santa Clara County</v>
      </c>
      <c r="D230" t="s">
        <v>123</v>
      </c>
      <c r="E230" s="15" t="s">
        <v>48</v>
      </c>
      <c r="F230" t="s">
        <v>1087</v>
      </c>
      <c r="G230" t="s">
        <v>441</v>
      </c>
      <c r="H230" t="str">
        <f>IFERROR(VLOOKUP($G230,'Team Colors'!$A:$B,2,0),"#c9c9c9")</f>
        <v>#aa0000</v>
      </c>
      <c r="I230">
        <f>INDEX('Raw Election Data'!$A$1:$AN$3144,MATCH($C230&amp;" "&amp;$B230,'Raw Election Data'!$C$1:$C$3144,0),MATCH('Joined Data'!I$1,'Raw Election Data'!$A$1:$AN$1,0))</f>
        <v>1918044</v>
      </c>
      <c r="J230">
        <f>INDEX('Raw Election Data'!$A$1:$AN$3144,MATCH($C230&amp;" "&amp;$B230,'Raw Election Data'!$C$1:$C$3144,0),MATCH('Joined Data'!J$1,'Raw Election Data'!$A$1:$AN$1,0))</f>
        <v>483472</v>
      </c>
      <c r="K230">
        <f>INDEX('Raw Election Data'!$A$1:$AN$3144,MATCH($C230&amp;" "&amp;$B230,'Raw Election Data'!$C$1:$C$3144,0),MATCH('Joined Data'!K$1,'Raw Election Data'!$A$1:$AN$1,0))</f>
        <v>137452</v>
      </c>
      <c r="L230">
        <f>INDEX('Raw Election Data'!$A$1:$AN$3144,MATCH($C230&amp;" "&amp;$B230,'Raw Election Data'!$C$1:$C$3144,0),MATCH('Joined Data'!L$1,'Raw Election Data'!$A$1:$AN$1,0))</f>
        <v>659148</v>
      </c>
      <c r="M230">
        <f>INDEX('Raw Election Data'!$A$1:$AN$3144,MATCH($C230&amp;" "&amp;$B230,'Raw Election Data'!$C$1:$C$3144,0),MATCH('Joined Data'!M$1,'Raw Election Data'!$A$1:$AN$1,0))</f>
        <v>0.73348018957806138</v>
      </c>
      <c r="N230">
        <f>INDEX('Raw Election Data'!$A$1:$AN$3144,MATCH($C230&amp;" "&amp;$B230,'Raw Election Data'!$C$1:$C$3144,0),MATCH('Joined Data'!N$1,'Raw Election Data'!$A$1:$AN$1,0))</f>
        <v>0.20852979907395608</v>
      </c>
      <c r="O230">
        <f>INDEX('Raw Election Data'!$A$1:$AN$3144,MATCH($C230&amp;" "&amp;$B230,'Raw Election Data'!$C$1:$C$3144,0),MATCH('Joined Data'!O$1,'Raw Election Data'!$A$1:$AN$1,0))</f>
        <v>346020</v>
      </c>
      <c r="P230">
        <f>INDEX('Raw Election Data'!$A$1:$AN$3144,MATCH($C230&amp;" "&amp;$B230,'Raw Election Data'!$C$1:$C$3144,0),MATCH('Joined Data'!P$1,'Raw Election Data'!$A$1:$AN$1,0))</f>
        <v>-346020</v>
      </c>
      <c r="Q230">
        <f>INDEX('Raw Election Data'!$A$1:$AN$3144,MATCH($C230&amp;" "&amp;$B230,'Raw Election Data'!$C$1:$C$3144,0),MATCH('Joined Data'!Q$1,'Raw Election Data'!$A$1:$AN$1,0))</f>
        <v>0.5249503905041053</v>
      </c>
      <c r="R230">
        <f>INDEX('Raw Election Data'!$A$1:$AN$3144,MATCH($C230&amp;" "&amp;$B230,'Raw Election Data'!$C$1:$C$3144,0),MATCH('Joined Data'!R$1,'Raw Election Data'!$A$1:$AN$1,0))</f>
        <v>-0.5249503905041053</v>
      </c>
    </row>
    <row r="231" spans="1:18" ht="13.5" hidden="1" customHeight="1" x14ac:dyDescent="0.15">
      <c r="A231" t="s">
        <v>122</v>
      </c>
      <c r="B231" t="s">
        <v>932</v>
      </c>
      <c r="C231" t="str">
        <f>INDEX(FIPS!$A$1:$E$3236,MATCH($F231,FIPS!$D$1:$D$3236,0),5)</f>
        <v>Santa Cruz County</v>
      </c>
      <c r="D231" t="s">
        <v>123</v>
      </c>
      <c r="E231" s="15" t="s">
        <v>49</v>
      </c>
      <c r="F231" t="s">
        <v>1088</v>
      </c>
      <c r="G231" t="s">
        <v>441</v>
      </c>
      <c r="H231" t="str">
        <f>IFERROR(VLOOKUP($G231,'Team Colors'!$A:$B,2,0),"#c9c9c9")</f>
        <v>#aa0000</v>
      </c>
      <c r="I231">
        <f>INDEX('Raw Election Data'!$A$1:$AN$3144,MATCH($C231&amp;" "&amp;$B231,'Raw Election Data'!$C$1:$C$3144,0),MATCH('Joined Data'!I$1,'Raw Election Data'!$A$1:$AN$1,0))</f>
        <v>274146</v>
      </c>
      <c r="J231">
        <f>INDEX('Raw Election Data'!$A$1:$AN$3144,MATCH($C231&amp;" "&amp;$B231,'Raw Election Data'!$C$1:$C$3144,0),MATCH('Joined Data'!J$1,'Raw Election Data'!$A$1:$AN$1,0))</f>
        <v>85185</v>
      </c>
      <c r="K231">
        <f>INDEX('Raw Election Data'!$A$1:$AN$3144,MATCH($C231&amp;" "&amp;$B231,'Raw Election Data'!$C$1:$C$3144,0),MATCH('Joined Data'!K$1,'Raw Election Data'!$A$1:$AN$1,0))</f>
        <v>20158</v>
      </c>
      <c r="L231">
        <f>INDEX('Raw Election Data'!$A$1:$AN$3144,MATCH($C231&amp;" "&amp;$B231,'Raw Election Data'!$C$1:$C$3144,0),MATCH('Joined Data'!L$1,'Raw Election Data'!$A$1:$AN$1,0))</f>
        <v>113509</v>
      </c>
      <c r="M231">
        <f>INDEX('Raw Election Data'!$A$1:$AN$3144,MATCH($C231&amp;" "&amp;$B231,'Raw Election Data'!$C$1:$C$3144,0),MATCH('Joined Data'!M$1,'Raw Election Data'!$A$1:$AN$1,0))</f>
        <v>0.7504691257961924</v>
      </c>
      <c r="N231">
        <f>INDEX('Raw Election Data'!$A$1:$AN$3144,MATCH($C231&amp;" "&amp;$B231,'Raw Election Data'!$C$1:$C$3144,0),MATCH('Joined Data'!N$1,'Raw Election Data'!$A$1:$AN$1,0))</f>
        <v>0.17758944224687029</v>
      </c>
      <c r="O231">
        <f>INDEX('Raw Election Data'!$A$1:$AN$3144,MATCH($C231&amp;" "&amp;$B231,'Raw Election Data'!$C$1:$C$3144,0),MATCH('Joined Data'!O$1,'Raw Election Data'!$A$1:$AN$1,0))</f>
        <v>65027</v>
      </c>
      <c r="P231">
        <f>INDEX('Raw Election Data'!$A$1:$AN$3144,MATCH($C231&amp;" "&amp;$B231,'Raw Election Data'!$C$1:$C$3144,0),MATCH('Joined Data'!P$1,'Raw Election Data'!$A$1:$AN$1,0))</f>
        <v>-65027</v>
      </c>
      <c r="Q231">
        <f>INDEX('Raw Election Data'!$A$1:$AN$3144,MATCH($C231&amp;" "&amp;$B231,'Raw Election Data'!$C$1:$C$3144,0),MATCH('Joined Data'!Q$1,'Raw Election Data'!$A$1:$AN$1,0))</f>
        <v>0.57287968354932217</v>
      </c>
      <c r="R231">
        <f>INDEX('Raw Election Data'!$A$1:$AN$3144,MATCH($C231&amp;" "&amp;$B231,'Raw Election Data'!$C$1:$C$3144,0),MATCH('Joined Data'!R$1,'Raw Election Data'!$A$1:$AN$1,0))</f>
        <v>-0.57287968354932217</v>
      </c>
    </row>
    <row r="232" spans="1:18" ht="13.5" hidden="1" customHeight="1" x14ac:dyDescent="0.15">
      <c r="A232" t="s">
        <v>122</v>
      </c>
      <c r="B232" t="s">
        <v>932</v>
      </c>
      <c r="C232" t="str">
        <f>INDEX(FIPS!$A$1:$E$3236,MATCH($F232,FIPS!$D$1:$D$3236,0),5)</f>
        <v>Shasta County</v>
      </c>
      <c r="D232" t="s">
        <v>123</v>
      </c>
      <c r="E232" s="15" t="s">
        <v>50</v>
      </c>
      <c r="F232" t="s">
        <v>1092</v>
      </c>
      <c r="G232" t="s">
        <v>441</v>
      </c>
      <c r="H232" t="str">
        <f>IFERROR(VLOOKUP($G232,'Team Colors'!$A:$B,2,0),"#c9c9c9")</f>
        <v>#aa0000</v>
      </c>
      <c r="I232">
        <f>INDEX('Raw Election Data'!$A$1:$AN$3144,MATCH($C232&amp;" "&amp;$B232,'Raw Election Data'!$C$1:$C$3144,0),MATCH('Joined Data'!I$1,'Raw Election Data'!$A$1:$AN$1,0))</f>
        <v>179533</v>
      </c>
      <c r="J232">
        <f>INDEX('Raw Election Data'!$A$1:$AN$3144,MATCH($C232&amp;" "&amp;$B232,'Raw Election Data'!$C$1:$C$3144,0),MATCH('Joined Data'!J$1,'Raw Election Data'!$A$1:$AN$1,0))</f>
        <v>20471</v>
      </c>
      <c r="K232">
        <f>INDEX('Raw Election Data'!$A$1:$AN$3144,MATCH($C232&amp;" "&amp;$B232,'Raw Election Data'!$C$1:$C$3144,0),MATCH('Joined Data'!K$1,'Raw Election Data'!$A$1:$AN$1,0))</f>
        <v>47587</v>
      </c>
      <c r="L232">
        <f>INDEX('Raw Election Data'!$A$1:$AN$3144,MATCH($C232&amp;" "&amp;$B232,'Raw Election Data'!$C$1:$C$3144,0),MATCH('Joined Data'!L$1,'Raw Election Data'!$A$1:$AN$1,0))</f>
        <v>72554</v>
      </c>
      <c r="M232">
        <f>INDEX('Raw Election Data'!$A$1:$AN$3144,MATCH($C232&amp;" "&amp;$B232,'Raw Election Data'!$C$1:$C$3144,0),MATCH('Joined Data'!M$1,'Raw Election Data'!$A$1:$AN$1,0))</f>
        <v>0.28214846872674149</v>
      </c>
      <c r="N232">
        <f>INDEX('Raw Election Data'!$A$1:$AN$3144,MATCH($C232&amp;" "&amp;$B232,'Raw Election Data'!$C$1:$C$3144,0),MATCH('Joined Data'!N$1,'Raw Election Data'!$A$1:$AN$1,0))</f>
        <v>0.6558838933759682</v>
      </c>
      <c r="O232">
        <f>INDEX('Raw Election Data'!$A$1:$AN$3144,MATCH($C232&amp;" "&amp;$B232,'Raw Election Data'!$C$1:$C$3144,0),MATCH('Joined Data'!O$1,'Raw Election Data'!$A$1:$AN$1,0))</f>
        <v>-27116</v>
      </c>
      <c r="P232">
        <f>INDEX('Raw Election Data'!$A$1:$AN$3144,MATCH($C232&amp;" "&amp;$B232,'Raw Election Data'!$C$1:$C$3144,0),MATCH('Joined Data'!P$1,'Raw Election Data'!$A$1:$AN$1,0))</f>
        <v>27116</v>
      </c>
      <c r="Q232">
        <f>INDEX('Raw Election Data'!$A$1:$AN$3144,MATCH($C232&amp;" "&amp;$B232,'Raw Election Data'!$C$1:$C$3144,0),MATCH('Joined Data'!Q$1,'Raw Election Data'!$A$1:$AN$1,0))</f>
        <v>-0.37373542464922671</v>
      </c>
      <c r="R232">
        <f>INDEX('Raw Election Data'!$A$1:$AN$3144,MATCH($C232&amp;" "&amp;$B232,'Raw Election Data'!$C$1:$C$3144,0),MATCH('Joined Data'!R$1,'Raw Election Data'!$A$1:$AN$1,0))</f>
        <v>0.37373542464922671</v>
      </c>
    </row>
    <row r="233" spans="1:18" ht="13.5" hidden="1" customHeight="1" x14ac:dyDescent="0.15">
      <c r="A233" t="s">
        <v>122</v>
      </c>
      <c r="B233" t="s">
        <v>932</v>
      </c>
      <c r="C233" t="str">
        <f>INDEX(FIPS!$A$1:$E$3236,MATCH($F233,FIPS!$D$1:$D$3236,0),5)</f>
        <v>Sierra County</v>
      </c>
      <c r="D233" t="s">
        <v>123</v>
      </c>
      <c r="E233" s="15" t="s">
        <v>51</v>
      </c>
      <c r="F233" t="s">
        <v>1098</v>
      </c>
      <c r="G233" t="s">
        <v>441</v>
      </c>
      <c r="H233" t="str">
        <f>IFERROR(VLOOKUP($G233,'Team Colors'!$A:$B,2,0),"#c9c9c9")</f>
        <v>#aa0000</v>
      </c>
      <c r="I233">
        <f>INDEX('Raw Election Data'!$A$1:$AN$3144,MATCH($C233&amp;" "&amp;$B233,'Raw Election Data'!$C$1:$C$3144,0),MATCH('Joined Data'!I$1,'Raw Election Data'!$A$1:$AN$1,0))</f>
        <v>2967</v>
      </c>
      <c r="J233">
        <f>INDEX('Raw Election Data'!$A$1:$AN$3144,MATCH($C233&amp;" "&amp;$B233,'Raw Election Data'!$C$1:$C$3144,0),MATCH('Joined Data'!J$1,'Raw Election Data'!$A$1:$AN$1,0))</f>
        <v>601</v>
      </c>
      <c r="K233">
        <f>INDEX('Raw Election Data'!$A$1:$AN$3144,MATCH($C233&amp;" "&amp;$B233,'Raw Election Data'!$C$1:$C$3144,0),MATCH('Joined Data'!K$1,'Raw Election Data'!$A$1:$AN$1,0))</f>
        <v>1048</v>
      </c>
      <c r="L233">
        <f>INDEX('Raw Election Data'!$A$1:$AN$3144,MATCH($C233&amp;" "&amp;$B233,'Raw Election Data'!$C$1:$C$3144,0),MATCH('Joined Data'!L$1,'Raw Election Data'!$A$1:$AN$1,0))</f>
        <v>1804</v>
      </c>
      <c r="M233">
        <f>INDEX('Raw Election Data'!$A$1:$AN$3144,MATCH($C233&amp;" "&amp;$B233,'Raw Election Data'!$C$1:$C$3144,0),MATCH('Joined Data'!M$1,'Raw Election Data'!$A$1:$AN$1,0))</f>
        <v>0.33314855875831484</v>
      </c>
      <c r="N233">
        <f>INDEX('Raw Election Data'!$A$1:$AN$3144,MATCH($C233&amp;" "&amp;$B233,'Raw Election Data'!$C$1:$C$3144,0),MATCH('Joined Data'!N$1,'Raw Election Data'!$A$1:$AN$1,0))</f>
        <v>0.58093126385809313</v>
      </c>
      <c r="O233">
        <f>INDEX('Raw Election Data'!$A$1:$AN$3144,MATCH($C233&amp;" "&amp;$B233,'Raw Election Data'!$C$1:$C$3144,0),MATCH('Joined Data'!O$1,'Raw Election Data'!$A$1:$AN$1,0))</f>
        <v>-447</v>
      </c>
      <c r="P233">
        <f>INDEX('Raw Election Data'!$A$1:$AN$3144,MATCH($C233&amp;" "&amp;$B233,'Raw Election Data'!$C$1:$C$3144,0),MATCH('Joined Data'!P$1,'Raw Election Data'!$A$1:$AN$1,0))</f>
        <v>447</v>
      </c>
      <c r="Q233">
        <f>INDEX('Raw Election Data'!$A$1:$AN$3144,MATCH($C233&amp;" "&amp;$B233,'Raw Election Data'!$C$1:$C$3144,0),MATCH('Joined Data'!Q$1,'Raw Election Data'!$A$1:$AN$1,0))</f>
        <v>-0.24778270509977829</v>
      </c>
      <c r="R233">
        <f>INDEX('Raw Election Data'!$A$1:$AN$3144,MATCH($C233&amp;" "&amp;$B233,'Raw Election Data'!$C$1:$C$3144,0),MATCH('Joined Data'!R$1,'Raw Election Data'!$A$1:$AN$1,0))</f>
        <v>0.24778270509977829</v>
      </c>
    </row>
    <row r="234" spans="1:18" ht="13.5" hidden="1" customHeight="1" x14ac:dyDescent="0.15">
      <c r="A234" t="s">
        <v>122</v>
      </c>
      <c r="B234" t="s">
        <v>932</v>
      </c>
      <c r="C234" t="str">
        <f>INDEX(FIPS!$A$1:$E$3236,MATCH($F234,FIPS!$D$1:$D$3236,0),5)</f>
        <v>Siskiyou County</v>
      </c>
      <c r="D234" t="s">
        <v>123</v>
      </c>
      <c r="E234" s="15" t="s">
        <v>52</v>
      </c>
      <c r="F234" t="s">
        <v>1100</v>
      </c>
      <c r="G234" t="s">
        <v>441</v>
      </c>
      <c r="H234" t="str">
        <f>IFERROR(VLOOKUP($G234,'Team Colors'!$A:$B,2,0),"#c9c9c9")</f>
        <v>#aa0000</v>
      </c>
      <c r="I234">
        <f>INDEX('Raw Election Data'!$A$1:$AN$3144,MATCH($C234&amp;" "&amp;$B234,'Raw Election Data'!$C$1:$C$3144,0),MATCH('Joined Data'!I$1,'Raw Election Data'!$A$1:$AN$1,0))</f>
        <v>43554</v>
      </c>
      <c r="J234">
        <f>INDEX('Raw Election Data'!$A$1:$AN$3144,MATCH($C234&amp;" "&amp;$B234,'Raw Election Data'!$C$1:$C$3144,0),MATCH('Joined Data'!J$1,'Raw Election Data'!$A$1:$AN$1,0))</f>
        <v>7106</v>
      </c>
      <c r="K234">
        <f>INDEX('Raw Election Data'!$A$1:$AN$3144,MATCH($C234&amp;" "&amp;$B234,'Raw Election Data'!$C$1:$C$3144,0),MATCH('Joined Data'!K$1,'Raw Election Data'!$A$1:$AN$1,0))</f>
        <v>11212</v>
      </c>
      <c r="L234">
        <f>INDEX('Raw Election Data'!$A$1:$AN$3144,MATCH($C234&amp;" "&amp;$B234,'Raw Election Data'!$C$1:$C$3144,0),MATCH('Joined Data'!L$1,'Raw Election Data'!$A$1:$AN$1,0))</f>
        <v>19836</v>
      </c>
      <c r="M234">
        <f>INDEX('Raw Election Data'!$A$1:$AN$3144,MATCH($C234&amp;" "&amp;$B234,'Raw Election Data'!$C$1:$C$3144,0),MATCH('Joined Data'!M$1,'Raw Election Data'!$A$1:$AN$1,0))</f>
        <v>0.35823754789272033</v>
      </c>
      <c r="N234">
        <f>INDEX('Raw Election Data'!$A$1:$AN$3144,MATCH($C234&amp;" "&amp;$B234,'Raw Election Data'!$C$1:$C$3144,0),MATCH('Joined Data'!N$1,'Raw Election Data'!$A$1:$AN$1,0))</f>
        <v>0.5652349263964509</v>
      </c>
      <c r="O234">
        <f>INDEX('Raw Election Data'!$A$1:$AN$3144,MATCH($C234&amp;" "&amp;$B234,'Raw Election Data'!$C$1:$C$3144,0),MATCH('Joined Data'!O$1,'Raw Election Data'!$A$1:$AN$1,0))</f>
        <v>-4106</v>
      </c>
      <c r="P234">
        <f>INDEX('Raw Election Data'!$A$1:$AN$3144,MATCH($C234&amp;" "&amp;$B234,'Raw Election Data'!$C$1:$C$3144,0),MATCH('Joined Data'!P$1,'Raw Election Data'!$A$1:$AN$1,0))</f>
        <v>4106</v>
      </c>
      <c r="Q234">
        <f>INDEX('Raw Election Data'!$A$1:$AN$3144,MATCH($C234&amp;" "&amp;$B234,'Raw Election Data'!$C$1:$C$3144,0),MATCH('Joined Data'!Q$1,'Raw Election Data'!$A$1:$AN$1,0))</f>
        <v>-0.20699737850373057</v>
      </c>
      <c r="R234">
        <f>INDEX('Raw Election Data'!$A$1:$AN$3144,MATCH($C234&amp;" "&amp;$B234,'Raw Election Data'!$C$1:$C$3144,0),MATCH('Joined Data'!R$1,'Raw Election Data'!$A$1:$AN$1,0))</f>
        <v>0.20699737850373057</v>
      </c>
    </row>
    <row r="235" spans="1:18" ht="13.5" hidden="1" customHeight="1" x14ac:dyDescent="0.15">
      <c r="A235" t="s">
        <v>122</v>
      </c>
      <c r="B235" t="s">
        <v>932</v>
      </c>
      <c r="C235" t="str">
        <f>INDEX(FIPS!$A$1:$E$3236,MATCH($F235,FIPS!$D$1:$D$3236,0),5)</f>
        <v>Solano County</v>
      </c>
      <c r="D235" t="s">
        <v>123</v>
      </c>
      <c r="E235" s="15" t="s">
        <v>53</v>
      </c>
      <c r="F235" t="s">
        <v>1102</v>
      </c>
      <c r="G235" t="s">
        <v>441</v>
      </c>
      <c r="H235" t="str">
        <f>IFERROR(VLOOKUP($G235,'Team Colors'!$A:$B,2,0),"#c9c9c9")</f>
        <v>#aa0000</v>
      </c>
      <c r="I235">
        <f>INDEX('Raw Election Data'!$A$1:$AN$3144,MATCH($C235&amp;" "&amp;$B235,'Raw Election Data'!$C$1:$C$3144,0),MATCH('Joined Data'!I$1,'Raw Election Data'!$A$1:$AN$1,0))</f>
        <v>436092</v>
      </c>
      <c r="J235">
        <f>INDEX('Raw Election Data'!$A$1:$AN$3144,MATCH($C235&amp;" "&amp;$B235,'Raw Election Data'!$C$1:$C$3144,0),MATCH('Joined Data'!J$1,'Raw Election Data'!$A$1:$AN$1,0))</f>
        <v>94622</v>
      </c>
      <c r="K235">
        <f>INDEX('Raw Election Data'!$A$1:$AN$3144,MATCH($C235&amp;" "&amp;$B235,'Raw Election Data'!$C$1:$C$3144,0),MATCH('Joined Data'!K$1,'Raw Election Data'!$A$1:$AN$1,0))</f>
        <v>48712</v>
      </c>
      <c r="L235">
        <f>INDEX('Raw Election Data'!$A$1:$AN$3144,MATCH($C235&amp;" "&amp;$B235,'Raw Election Data'!$C$1:$C$3144,0),MATCH('Joined Data'!L$1,'Raw Election Data'!$A$1:$AN$1,0))</f>
        <v>152398</v>
      </c>
      <c r="M235">
        <f>INDEX('Raw Election Data'!$A$1:$AN$3144,MATCH($C235&amp;" "&amp;$B235,'Raw Election Data'!$C$1:$C$3144,0),MATCH('Joined Data'!M$1,'Raw Election Data'!$A$1:$AN$1,0))</f>
        <v>0.62088741322064589</v>
      </c>
      <c r="N235">
        <f>INDEX('Raw Election Data'!$A$1:$AN$3144,MATCH($C235&amp;" "&amp;$B235,'Raw Election Data'!$C$1:$C$3144,0),MATCH('Joined Data'!N$1,'Raw Election Data'!$A$1:$AN$1,0))</f>
        <v>0.31963674063964093</v>
      </c>
      <c r="O235">
        <f>INDEX('Raw Election Data'!$A$1:$AN$3144,MATCH($C235&amp;" "&amp;$B235,'Raw Election Data'!$C$1:$C$3144,0),MATCH('Joined Data'!O$1,'Raw Election Data'!$A$1:$AN$1,0))</f>
        <v>45910</v>
      </c>
      <c r="P235">
        <f>INDEX('Raw Election Data'!$A$1:$AN$3144,MATCH($C235&amp;" "&amp;$B235,'Raw Election Data'!$C$1:$C$3144,0),MATCH('Joined Data'!P$1,'Raw Election Data'!$A$1:$AN$1,0))</f>
        <v>-45910</v>
      </c>
      <c r="Q235">
        <f>INDEX('Raw Election Data'!$A$1:$AN$3144,MATCH($C235&amp;" "&amp;$B235,'Raw Election Data'!$C$1:$C$3144,0),MATCH('Joined Data'!Q$1,'Raw Election Data'!$A$1:$AN$1,0))</f>
        <v>0.30125067258100496</v>
      </c>
      <c r="R235">
        <f>INDEX('Raw Election Data'!$A$1:$AN$3144,MATCH($C235&amp;" "&amp;$B235,'Raw Election Data'!$C$1:$C$3144,0),MATCH('Joined Data'!R$1,'Raw Election Data'!$A$1:$AN$1,0))</f>
        <v>-0.30125067258100496</v>
      </c>
    </row>
    <row r="236" spans="1:18" ht="13.5" hidden="1" customHeight="1" x14ac:dyDescent="0.15">
      <c r="A236" t="s">
        <v>122</v>
      </c>
      <c r="B236" t="s">
        <v>932</v>
      </c>
      <c r="C236" t="str">
        <f>INDEX(FIPS!$A$1:$E$3236,MATCH($F236,FIPS!$D$1:$D$3236,0),5)</f>
        <v>Sonoma County</v>
      </c>
      <c r="D236" t="s">
        <v>123</v>
      </c>
      <c r="E236" s="15" t="s">
        <v>54</v>
      </c>
      <c r="F236" t="s">
        <v>1106</v>
      </c>
      <c r="G236" t="s">
        <v>441</v>
      </c>
      <c r="H236" t="str">
        <f>IFERROR(VLOOKUP($G236,'Team Colors'!$A:$B,2,0),"#c9c9c9")</f>
        <v>#aa0000</v>
      </c>
      <c r="I236">
        <f>INDEX('Raw Election Data'!$A$1:$AN$3144,MATCH($C236&amp;" "&amp;$B236,'Raw Election Data'!$C$1:$C$3144,0),MATCH('Joined Data'!I$1,'Raw Election Data'!$A$1:$AN$1,0))</f>
        <v>502146</v>
      </c>
      <c r="J236">
        <f>INDEX('Raw Election Data'!$A$1:$AN$3144,MATCH($C236&amp;" "&amp;$B236,'Raw Election Data'!$C$1:$C$3144,0),MATCH('Joined Data'!J$1,'Raw Election Data'!$A$1:$AN$1,0))</f>
        <v>116027</v>
      </c>
      <c r="K236">
        <f>INDEX('Raw Election Data'!$A$1:$AN$3144,MATCH($C236&amp;" "&amp;$B236,'Raw Election Data'!$C$1:$C$3144,0),MATCH('Joined Data'!K$1,'Raw Election Data'!$A$1:$AN$1,0))</f>
        <v>37421</v>
      </c>
      <c r="L236">
        <f>INDEX('Raw Election Data'!$A$1:$AN$3144,MATCH($C236&amp;" "&amp;$B236,'Raw Election Data'!$C$1:$C$3144,0),MATCH('Joined Data'!L$1,'Raw Election Data'!$A$1:$AN$1,0))</f>
        <v>164060</v>
      </c>
      <c r="M236">
        <f>INDEX('Raw Election Data'!$A$1:$AN$3144,MATCH($C236&amp;" "&amp;$B236,'Raw Election Data'!$C$1:$C$3144,0),MATCH('Joined Data'!M$1,'Raw Election Data'!$A$1:$AN$1,0))</f>
        <v>0.7072229672071193</v>
      </c>
      <c r="N236">
        <f>INDEX('Raw Election Data'!$A$1:$AN$3144,MATCH($C236&amp;" "&amp;$B236,'Raw Election Data'!$C$1:$C$3144,0),MATCH('Joined Data'!N$1,'Raw Election Data'!$A$1:$AN$1,0))</f>
        <v>0.22809338047055955</v>
      </c>
      <c r="O236">
        <f>INDEX('Raw Election Data'!$A$1:$AN$3144,MATCH($C236&amp;" "&amp;$B236,'Raw Election Data'!$C$1:$C$3144,0),MATCH('Joined Data'!O$1,'Raw Election Data'!$A$1:$AN$1,0))</f>
        <v>78606</v>
      </c>
      <c r="P236">
        <f>INDEX('Raw Election Data'!$A$1:$AN$3144,MATCH($C236&amp;" "&amp;$B236,'Raw Election Data'!$C$1:$C$3144,0),MATCH('Joined Data'!P$1,'Raw Election Data'!$A$1:$AN$1,0))</f>
        <v>-78606</v>
      </c>
      <c r="Q236">
        <f>INDEX('Raw Election Data'!$A$1:$AN$3144,MATCH($C236&amp;" "&amp;$B236,'Raw Election Data'!$C$1:$C$3144,0),MATCH('Joined Data'!Q$1,'Raw Election Data'!$A$1:$AN$1,0))</f>
        <v>0.47912958673655975</v>
      </c>
      <c r="R236">
        <f>INDEX('Raw Election Data'!$A$1:$AN$3144,MATCH($C236&amp;" "&amp;$B236,'Raw Election Data'!$C$1:$C$3144,0),MATCH('Joined Data'!R$1,'Raw Election Data'!$A$1:$AN$1,0))</f>
        <v>-0.47912958673655975</v>
      </c>
    </row>
    <row r="237" spans="1:18" ht="13.5" hidden="1" customHeight="1" x14ac:dyDescent="0.15">
      <c r="A237" t="s">
        <v>122</v>
      </c>
      <c r="B237" t="s">
        <v>932</v>
      </c>
      <c r="C237" t="str">
        <f>INDEX(FIPS!$A$1:$E$3236,MATCH($F237,FIPS!$D$1:$D$3236,0),5)</f>
        <v>Stanislaus County</v>
      </c>
      <c r="D237" t="s">
        <v>123</v>
      </c>
      <c r="E237" s="15" t="s">
        <v>55</v>
      </c>
      <c r="F237" t="s">
        <v>1110</v>
      </c>
      <c r="G237" t="s">
        <v>441</v>
      </c>
      <c r="H237" t="str">
        <f>IFERROR(VLOOKUP($G237,'Team Colors'!$A:$B,2,0),"#c9c9c9")</f>
        <v>#aa0000</v>
      </c>
      <c r="I237">
        <f>INDEX('Raw Election Data'!$A$1:$AN$3144,MATCH($C237&amp;" "&amp;$B237,'Raw Election Data'!$C$1:$C$3144,0),MATCH('Joined Data'!I$1,'Raw Election Data'!$A$1:$AN$1,0))</f>
        <v>538388</v>
      </c>
      <c r="J237">
        <f>INDEX('Raw Election Data'!$A$1:$AN$3144,MATCH($C237&amp;" "&amp;$B237,'Raw Election Data'!$C$1:$C$3144,0),MATCH('Joined Data'!J$1,'Raw Election Data'!$A$1:$AN$1,0))</f>
        <v>73939</v>
      </c>
      <c r="K237">
        <f>INDEX('Raw Election Data'!$A$1:$AN$3144,MATCH($C237&amp;" "&amp;$B237,'Raw Election Data'!$C$1:$C$3144,0),MATCH('Joined Data'!K$1,'Raw Election Data'!$A$1:$AN$1,0))</f>
        <v>72960</v>
      </c>
      <c r="L237">
        <f>INDEX('Raw Election Data'!$A$1:$AN$3144,MATCH($C237&amp;" "&amp;$B237,'Raw Election Data'!$C$1:$C$3144,0),MATCH('Joined Data'!L$1,'Raw Election Data'!$A$1:$AN$1,0))</f>
        <v>156141</v>
      </c>
      <c r="M237">
        <f>INDEX('Raw Election Data'!$A$1:$AN$3144,MATCH($C237&amp;" "&amp;$B237,'Raw Election Data'!$C$1:$C$3144,0),MATCH('Joined Data'!M$1,'Raw Election Data'!$A$1:$AN$1,0))</f>
        <v>0.47353994146316469</v>
      </c>
      <c r="N237">
        <f>INDEX('Raw Election Data'!$A$1:$AN$3144,MATCH($C237&amp;" "&amp;$B237,'Raw Election Data'!$C$1:$C$3144,0),MATCH('Joined Data'!N$1,'Raw Election Data'!$A$1:$AN$1,0))</f>
        <v>0.46726996752934846</v>
      </c>
      <c r="O237">
        <f>INDEX('Raw Election Data'!$A$1:$AN$3144,MATCH($C237&amp;" "&amp;$B237,'Raw Election Data'!$C$1:$C$3144,0),MATCH('Joined Data'!O$1,'Raw Election Data'!$A$1:$AN$1,0))</f>
        <v>979</v>
      </c>
      <c r="P237">
        <f>INDEX('Raw Election Data'!$A$1:$AN$3144,MATCH($C237&amp;" "&amp;$B237,'Raw Election Data'!$C$1:$C$3144,0),MATCH('Joined Data'!P$1,'Raw Election Data'!$A$1:$AN$1,0))</f>
        <v>-979</v>
      </c>
      <c r="Q237">
        <f>INDEX('Raw Election Data'!$A$1:$AN$3144,MATCH($C237&amp;" "&amp;$B237,'Raw Election Data'!$C$1:$C$3144,0),MATCH('Joined Data'!Q$1,'Raw Election Data'!$A$1:$AN$1,0))</f>
        <v>6.2699739338162308E-3</v>
      </c>
      <c r="R237">
        <f>INDEX('Raw Election Data'!$A$1:$AN$3144,MATCH($C237&amp;" "&amp;$B237,'Raw Election Data'!$C$1:$C$3144,0),MATCH('Joined Data'!R$1,'Raw Election Data'!$A$1:$AN$1,0))</f>
        <v>-6.2699739338162308E-3</v>
      </c>
    </row>
    <row r="238" spans="1:18" ht="13.5" hidden="1" customHeight="1" x14ac:dyDescent="0.15">
      <c r="A238" t="s">
        <v>122</v>
      </c>
      <c r="B238" t="s">
        <v>932</v>
      </c>
      <c r="C238" t="str">
        <f>INDEX(FIPS!$A$1:$E$3236,MATCH($F238,FIPS!$D$1:$D$3236,0),5)</f>
        <v>Sutter County</v>
      </c>
      <c r="D238" t="s">
        <v>123</v>
      </c>
      <c r="E238" s="15" t="s">
        <v>56</v>
      </c>
      <c r="F238" t="s">
        <v>1114</v>
      </c>
      <c r="G238" t="s">
        <v>441</v>
      </c>
      <c r="H238" t="str">
        <f>IFERROR(VLOOKUP($G238,'Team Colors'!$A:$B,2,0),"#c9c9c9")</f>
        <v>#aa0000</v>
      </c>
      <c r="I238">
        <f>INDEX('Raw Election Data'!$A$1:$AN$3144,MATCH($C238&amp;" "&amp;$B238,'Raw Election Data'!$C$1:$C$3144,0),MATCH('Joined Data'!I$1,'Raw Election Data'!$A$1:$AN$1,0))</f>
        <v>96463</v>
      </c>
      <c r="J238">
        <f>INDEX('Raw Election Data'!$A$1:$AN$3144,MATCH($C238&amp;" "&amp;$B238,'Raw Election Data'!$C$1:$C$3144,0),MATCH('Joined Data'!J$1,'Raw Election Data'!$A$1:$AN$1,0))</f>
        <v>11831</v>
      </c>
      <c r="K238">
        <f>INDEX('Raw Election Data'!$A$1:$AN$3144,MATCH($C238&amp;" "&amp;$B238,'Raw Election Data'!$C$1:$C$3144,0),MATCH('Joined Data'!K$1,'Raw Election Data'!$A$1:$AN$1,0))</f>
        <v>16780</v>
      </c>
      <c r="L238">
        <f>INDEX('Raw Election Data'!$A$1:$AN$3144,MATCH($C238&amp;" "&amp;$B238,'Raw Election Data'!$C$1:$C$3144,0),MATCH('Joined Data'!L$1,'Raw Election Data'!$A$1:$AN$1,0))</f>
        <v>30429</v>
      </c>
      <c r="M238">
        <f>INDEX('Raw Election Data'!$A$1:$AN$3144,MATCH($C238&amp;" "&amp;$B238,'Raw Election Data'!$C$1:$C$3144,0),MATCH('Joined Data'!M$1,'Raw Election Data'!$A$1:$AN$1,0))</f>
        <v>0.38880673042163727</v>
      </c>
      <c r="N238">
        <f>INDEX('Raw Election Data'!$A$1:$AN$3144,MATCH($C238&amp;" "&amp;$B238,'Raw Election Data'!$C$1:$C$3144,0),MATCH('Joined Data'!N$1,'Raw Election Data'!$A$1:$AN$1,0))</f>
        <v>0.55144763219297377</v>
      </c>
      <c r="O238">
        <f>INDEX('Raw Election Data'!$A$1:$AN$3144,MATCH($C238&amp;" "&amp;$B238,'Raw Election Data'!$C$1:$C$3144,0),MATCH('Joined Data'!O$1,'Raw Election Data'!$A$1:$AN$1,0))</f>
        <v>-4949</v>
      </c>
      <c r="P238">
        <f>INDEX('Raw Election Data'!$A$1:$AN$3144,MATCH($C238&amp;" "&amp;$B238,'Raw Election Data'!$C$1:$C$3144,0),MATCH('Joined Data'!P$1,'Raw Election Data'!$A$1:$AN$1,0))</f>
        <v>4949</v>
      </c>
      <c r="Q238">
        <f>INDEX('Raw Election Data'!$A$1:$AN$3144,MATCH($C238&amp;" "&amp;$B238,'Raw Election Data'!$C$1:$C$3144,0),MATCH('Joined Data'!Q$1,'Raw Election Data'!$A$1:$AN$1,0))</f>
        <v>-0.1626409017713365</v>
      </c>
      <c r="R238">
        <f>INDEX('Raw Election Data'!$A$1:$AN$3144,MATCH($C238&amp;" "&amp;$B238,'Raw Election Data'!$C$1:$C$3144,0),MATCH('Joined Data'!R$1,'Raw Election Data'!$A$1:$AN$1,0))</f>
        <v>0.1626409017713365</v>
      </c>
    </row>
    <row r="239" spans="1:18" ht="13.5" hidden="1" customHeight="1" x14ac:dyDescent="0.15">
      <c r="A239" t="s">
        <v>122</v>
      </c>
      <c r="B239" t="s">
        <v>932</v>
      </c>
      <c r="C239" t="str">
        <f>INDEX(FIPS!$A$1:$E$3236,MATCH($F239,FIPS!$D$1:$D$3236,0),5)</f>
        <v>Tehama County</v>
      </c>
      <c r="D239" t="s">
        <v>123</v>
      </c>
      <c r="E239" s="15" t="s">
        <v>57</v>
      </c>
      <c r="F239" t="s">
        <v>1118</v>
      </c>
      <c r="G239" t="s">
        <v>441</v>
      </c>
      <c r="H239" t="str">
        <f>IFERROR(VLOOKUP($G239,'Team Colors'!$A:$B,2,0),"#c9c9c9")</f>
        <v>#aa0000</v>
      </c>
      <c r="I239">
        <f>INDEX('Raw Election Data'!$A$1:$AN$3144,MATCH($C239&amp;" "&amp;$B239,'Raw Election Data'!$C$1:$C$3144,0),MATCH('Joined Data'!I$1,'Raw Election Data'!$A$1:$AN$1,0))</f>
        <v>63308</v>
      </c>
      <c r="J239">
        <f>INDEX('Raw Election Data'!$A$1:$AN$3144,MATCH($C239&amp;" "&amp;$B239,'Raw Election Data'!$C$1:$C$3144,0),MATCH('Joined Data'!J$1,'Raw Election Data'!$A$1:$AN$1,0))</f>
        <v>6571</v>
      </c>
      <c r="K239">
        <f>INDEX('Raw Election Data'!$A$1:$AN$3144,MATCH($C239&amp;" "&amp;$B239,'Raw Election Data'!$C$1:$C$3144,0),MATCH('Joined Data'!K$1,'Raw Election Data'!$A$1:$AN$1,0))</f>
        <v>14981</v>
      </c>
      <c r="L239">
        <f>INDEX('Raw Election Data'!$A$1:$AN$3144,MATCH($C239&amp;" "&amp;$B239,'Raw Election Data'!$C$1:$C$3144,0),MATCH('Joined Data'!L$1,'Raw Election Data'!$A$1:$AN$1,0))</f>
        <v>22875</v>
      </c>
      <c r="M239">
        <f>INDEX('Raw Election Data'!$A$1:$AN$3144,MATCH($C239&amp;" "&amp;$B239,'Raw Election Data'!$C$1:$C$3144,0),MATCH('Joined Data'!M$1,'Raw Election Data'!$A$1:$AN$1,0))</f>
        <v>0.28725683060109292</v>
      </c>
      <c r="N239">
        <f>INDEX('Raw Election Data'!$A$1:$AN$3144,MATCH($C239&amp;" "&amp;$B239,'Raw Election Data'!$C$1:$C$3144,0),MATCH('Joined Data'!N$1,'Raw Election Data'!$A$1:$AN$1,0))</f>
        <v>0.65490710382513662</v>
      </c>
      <c r="O239">
        <f>INDEX('Raw Election Data'!$A$1:$AN$3144,MATCH($C239&amp;" "&amp;$B239,'Raw Election Data'!$C$1:$C$3144,0),MATCH('Joined Data'!O$1,'Raw Election Data'!$A$1:$AN$1,0))</f>
        <v>-8410</v>
      </c>
      <c r="P239">
        <f>INDEX('Raw Election Data'!$A$1:$AN$3144,MATCH($C239&amp;" "&amp;$B239,'Raw Election Data'!$C$1:$C$3144,0),MATCH('Joined Data'!P$1,'Raw Election Data'!$A$1:$AN$1,0))</f>
        <v>8410</v>
      </c>
      <c r="Q239">
        <f>INDEX('Raw Election Data'!$A$1:$AN$3144,MATCH($C239&amp;" "&amp;$B239,'Raw Election Data'!$C$1:$C$3144,0),MATCH('Joined Data'!Q$1,'Raw Election Data'!$A$1:$AN$1,0))</f>
        <v>-0.3676502732240437</v>
      </c>
      <c r="R239">
        <f>INDEX('Raw Election Data'!$A$1:$AN$3144,MATCH($C239&amp;" "&amp;$B239,'Raw Election Data'!$C$1:$C$3144,0),MATCH('Joined Data'!R$1,'Raw Election Data'!$A$1:$AN$1,0))</f>
        <v>0.3676502732240437</v>
      </c>
    </row>
    <row r="240" spans="1:18" ht="13.5" hidden="1" customHeight="1" x14ac:dyDescent="0.15">
      <c r="A240" t="s">
        <v>122</v>
      </c>
      <c r="B240" t="s">
        <v>932</v>
      </c>
      <c r="C240" t="str">
        <f>INDEX(FIPS!$A$1:$E$3236,MATCH($F240,FIPS!$D$1:$D$3236,0),5)</f>
        <v>Trinity County</v>
      </c>
      <c r="D240" t="s">
        <v>123</v>
      </c>
      <c r="E240" s="15" t="s">
        <v>58</v>
      </c>
      <c r="F240" t="s">
        <v>1122</v>
      </c>
      <c r="G240" t="s">
        <v>441</v>
      </c>
      <c r="H240" t="str">
        <f>IFERROR(VLOOKUP($G240,'Team Colors'!$A:$B,2,0),"#c9c9c9")</f>
        <v>#aa0000</v>
      </c>
      <c r="I240">
        <f>INDEX('Raw Election Data'!$A$1:$AN$3144,MATCH($C240&amp;" "&amp;$B240,'Raw Election Data'!$C$1:$C$3144,0),MATCH('Joined Data'!I$1,'Raw Election Data'!$A$1:$AN$1,0))</f>
        <v>13069</v>
      </c>
      <c r="J240">
        <f>INDEX('Raw Election Data'!$A$1:$AN$3144,MATCH($C240&amp;" "&amp;$B240,'Raw Election Data'!$C$1:$C$3144,0),MATCH('Joined Data'!J$1,'Raw Election Data'!$A$1:$AN$1,0))</f>
        <v>1876</v>
      </c>
      <c r="K240">
        <f>INDEX('Raw Election Data'!$A$1:$AN$3144,MATCH($C240&amp;" "&amp;$B240,'Raw Election Data'!$C$1:$C$3144,0),MATCH('Joined Data'!K$1,'Raw Election Data'!$A$1:$AN$1,0))</f>
        <v>2409</v>
      </c>
      <c r="L240">
        <f>INDEX('Raw Election Data'!$A$1:$AN$3144,MATCH($C240&amp;" "&amp;$B240,'Raw Election Data'!$C$1:$C$3144,0),MATCH('Joined Data'!L$1,'Raw Election Data'!$A$1:$AN$1,0))</f>
        <v>4716</v>
      </c>
      <c r="M240">
        <f>INDEX('Raw Election Data'!$A$1:$AN$3144,MATCH($C240&amp;" "&amp;$B240,'Raw Election Data'!$C$1:$C$3144,0),MATCH('Joined Data'!M$1,'Raw Election Data'!$A$1:$AN$1,0))</f>
        <v>0.39779474130619169</v>
      </c>
      <c r="N240">
        <f>INDEX('Raw Election Data'!$A$1:$AN$3144,MATCH($C240&amp;" "&amp;$B240,'Raw Election Data'!$C$1:$C$3144,0),MATCH('Joined Data'!N$1,'Raw Election Data'!$A$1:$AN$1,0))</f>
        <v>0.51081424936386766</v>
      </c>
      <c r="O240">
        <f>INDEX('Raw Election Data'!$A$1:$AN$3144,MATCH($C240&amp;" "&amp;$B240,'Raw Election Data'!$C$1:$C$3144,0),MATCH('Joined Data'!O$1,'Raw Election Data'!$A$1:$AN$1,0))</f>
        <v>-533</v>
      </c>
      <c r="P240">
        <f>INDEX('Raw Election Data'!$A$1:$AN$3144,MATCH($C240&amp;" "&amp;$B240,'Raw Election Data'!$C$1:$C$3144,0),MATCH('Joined Data'!P$1,'Raw Election Data'!$A$1:$AN$1,0))</f>
        <v>533</v>
      </c>
      <c r="Q240">
        <f>INDEX('Raw Election Data'!$A$1:$AN$3144,MATCH($C240&amp;" "&amp;$B240,'Raw Election Data'!$C$1:$C$3144,0),MATCH('Joined Data'!Q$1,'Raw Election Data'!$A$1:$AN$1,0))</f>
        <v>-0.11301950805767597</v>
      </c>
      <c r="R240">
        <f>INDEX('Raw Election Data'!$A$1:$AN$3144,MATCH($C240&amp;" "&amp;$B240,'Raw Election Data'!$C$1:$C$3144,0),MATCH('Joined Data'!R$1,'Raw Election Data'!$A$1:$AN$1,0))</f>
        <v>0.11301950805767597</v>
      </c>
    </row>
    <row r="241" spans="1:18" ht="13.5" hidden="1" customHeight="1" x14ac:dyDescent="0.15">
      <c r="A241" t="s">
        <v>122</v>
      </c>
      <c r="B241" t="s">
        <v>932</v>
      </c>
      <c r="C241" t="str">
        <f>INDEX(FIPS!$A$1:$E$3236,MATCH($F241,FIPS!$D$1:$D$3236,0),5)</f>
        <v>Tulare County</v>
      </c>
      <c r="D241" t="s">
        <v>123</v>
      </c>
      <c r="E241" s="15" t="s">
        <v>59</v>
      </c>
      <c r="F241" t="s">
        <v>1124</v>
      </c>
      <c r="G241" t="s">
        <v>441</v>
      </c>
      <c r="H241" t="str">
        <f>IFERROR(VLOOKUP($G241,'Team Colors'!$A:$B,2,0),"#c9c9c9")</f>
        <v>#aa0000</v>
      </c>
      <c r="I241">
        <f>INDEX('Raw Election Data'!$A$1:$AN$3144,MATCH($C241&amp;" "&amp;$B241,'Raw Election Data'!$C$1:$C$3144,0),MATCH('Joined Data'!I$1,'Raw Election Data'!$A$1:$AN$1,0))</f>
        <v>459863</v>
      </c>
      <c r="J241">
        <f>INDEX('Raw Election Data'!$A$1:$AN$3144,MATCH($C241&amp;" "&amp;$B241,'Raw Election Data'!$C$1:$C$3144,0),MATCH('Joined Data'!J$1,'Raw Election Data'!$A$1:$AN$1,0))</f>
        <v>27975</v>
      </c>
      <c r="K241">
        <f>INDEX('Raw Election Data'!$A$1:$AN$3144,MATCH($C241&amp;" "&amp;$B241,'Raw Election Data'!$C$1:$C$3144,0),MATCH('Joined Data'!K$1,'Raw Election Data'!$A$1:$AN$1,0))</f>
        <v>38062</v>
      </c>
      <c r="L241">
        <f>INDEX('Raw Election Data'!$A$1:$AN$3144,MATCH($C241&amp;" "&amp;$B241,'Raw Election Data'!$C$1:$C$3144,0),MATCH('Joined Data'!L$1,'Raw Election Data'!$A$1:$AN$1,0))</f>
        <v>69408</v>
      </c>
      <c r="M241">
        <f>INDEX('Raw Election Data'!$A$1:$AN$3144,MATCH($C241&amp;" "&amp;$B241,'Raw Election Data'!$C$1:$C$3144,0),MATCH('Joined Data'!M$1,'Raw Election Data'!$A$1:$AN$1,0))</f>
        <v>0.40305152143845091</v>
      </c>
      <c r="N241">
        <f>INDEX('Raw Election Data'!$A$1:$AN$3144,MATCH($C241&amp;" "&amp;$B241,'Raw Election Data'!$C$1:$C$3144,0),MATCH('Joined Data'!N$1,'Raw Election Data'!$A$1:$AN$1,0))</f>
        <v>0.54838059013370222</v>
      </c>
      <c r="O241">
        <f>INDEX('Raw Election Data'!$A$1:$AN$3144,MATCH($C241&amp;" "&amp;$B241,'Raw Election Data'!$C$1:$C$3144,0),MATCH('Joined Data'!O$1,'Raw Election Data'!$A$1:$AN$1,0))</f>
        <v>-10087</v>
      </c>
      <c r="P241">
        <f>INDEX('Raw Election Data'!$A$1:$AN$3144,MATCH($C241&amp;" "&amp;$B241,'Raw Election Data'!$C$1:$C$3144,0),MATCH('Joined Data'!P$1,'Raw Election Data'!$A$1:$AN$1,0))</f>
        <v>10087</v>
      </c>
      <c r="Q241">
        <f>INDEX('Raw Election Data'!$A$1:$AN$3144,MATCH($C241&amp;" "&amp;$B241,'Raw Election Data'!$C$1:$C$3144,0),MATCH('Joined Data'!Q$1,'Raw Election Data'!$A$1:$AN$1,0))</f>
        <v>-0.14532906869525131</v>
      </c>
      <c r="R241">
        <f>INDEX('Raw Election Data'!$A$1:$AN$3144,MATCH($C241&amp;" "&amp;$B241,'Raw Election Data'!$C$1:$C$3144,0),MATCH('Joined Data'!R$1,'Raw Election Data'!$A$1:$AN$1,0))</f>
        <v>0.14532906869525131</v>
      </c>
    </row>
    <row r="242" spans="1:18" ht="13.5" hidden="1" customHeight="1" x14ac:dyDescent="0.15">
      <c r="A242" t="s">
        <v>122</v>
      </c>
      <c r="B242" t="s">
        <v>932</v>
      </c>
      <c r="C242" t="str">
        <f>INDEX(FIPS!$A$1:$E$3236,MATCH($F242,FIPS!$D$1:$D$3236,0),5)</f>
        <v>Tuolumne County</v>
      </c>
      <c r="D242" t="s">
        <v>123</v>
      </c>
      <c r="E242" s="15" t="s">
        <v>60</v>
      </c>
      <c r="F242" t="s">
        <v>1128</v>
      </c>
      <c r="G242" t="s">
        <v>441</v>
      </c>
      <c r="H242" t="str">
        <f>IFERROR(VLOOKUP($G242,'Team Colors'!$A:$B,2,0),"#c9c9c9")</f>
        <v>#aa0000</v>
      </c>
      <c r="I242">
        <f>INDEX('Raw Election Data'!$A$1:$AN$3144,MATCH($C242&amp;" "&amp;$B242,'Raw Election Data'!$C$1:$C$3144,0),MATCH('Joined Data'!I$1,'Raw Election Data'!$A$1:$AN$1,0))</f>
        <v>53709</v>
      </c>
      <c r="J242">
        <f>INDEX('Raw Election Data'!$A$1:$AN$3144,MATCH($C242&amp;" "&amp;$B242,'Raw Election Data'!$C$1:$C$3144,0),MATCH('Joined Data'!J$1,'Raw Election Data'!$A$1:$AN$1,0))</f>
        <v>8580</v>
      </c>
      <c r="K242">
        <f>INDEX('Raw Election Data'!$A$1:$AN$3144,MATCH($C242&amp;" "&amp;$B242,'Raw Election Data'!$C$1:$C$3144,0),MATCH('Joined Data'!K$1,'Raw Election Data'!$A$1:$AN$1,0))</f>
        <v>13486</v>
      </c>
      <c r="L242">
        <f>INDEX('Raw Election Data'!$A$1:$AN$3144,MATCH($C242&amp;" "&amp;$B242,'Raw Election Data'!$C$1:$C$3144,0),MATCH('Joined Data'!L$1,'Raw Election Data'!$A$1:$AN$1,0))</f>
        <v>23472</v>
      </c>
      <c r="M242">
        <f>INDEX('Raw Election Data'!$A$1:$AN$3144,MATCH($C242&amp;" "&amp;$B242,'Raw Election Data'!$C$1:$C$3144,0),MATCH('Joined Data'!M$1,'Raw Election Data'!$A$1:$AN$1,0))</f>
        <v>0.36554192229038857</v>
      </c>
      <c r="N242">
        <f>INDEX('Raw Election Data'!$A$1:$AN$3144,MATCH($C242&amp;" "&amp;$B242,'Raw Election Data'!$C$1:$C$3144,0),MATCH('Joined Data'!N$1,'Raw Election Data'!$A$1:$AN$1,0))</f>
        <v>0.57455691888207228</v>
      </c>
      <c r="O242">
        <f>INDEX('Raw Election Data'!$A$1:$AN$3144,MATCH($C242&amp;" "&amp;$B242,'Raw Election Data'!$C$1:$C$3144,0),MATCH('Joined Data'!O$1,'Raw Election Data'!$A$1:$AN$1,0))</f>
        <v>-4906</v>
      </c>
      <c r="P242">
        <f>INDEX('Raw Election Data'!$A$1:$AN$3144,MATCH($C242&amp;" "&amp;$B242,'Raw Election Data'!$C$1:$C$3144,0),MATCH('Joined Data'!P$1,'Raw Election Data'!$A$1:$AN$1,0))</f>
        <v>4906</v>
      </c>
      <c r="Q242">
        <f>INDEX('Raw Election Data'!$A$1:$AN$3144,MATCH($C242&amp;" "&amp;$B242,'Raw Election Data'!$C$1:$C$3144,0),MATCH('Joined Data'!Q$1,'Raw Election Data'!$A$1:$AN$1,0))</f>
        <v>-0.20901499659168371</v>
      </c>
      <c r="R242">
        <f>INDEX('Raw Election Data'!$A$1:$AN$3144,MATCH($C242&amp;" "&amp;$B242,'Raw Election Data'!$C$1:$C$3144,0),MATCH('Joined Data'!R$1,'Raw Election Data'!$A$1:$AN$1,0))</f>
        <v>0.20901499659168371</v>
      </c>
    </row>
    <row r="243" spans="1:18" ht="13.5" hidden="1" customHeight="1" x14ac:dyDescent="0.15">
      <c r="A243" t="s">
        <v>122</v>
      </c>
      <c r="B243" t="s">
        <v>932</v>
      </c>
      <c r="C243" t="str">
        <f>INDEX(FIPS!$A$1:$E$3236,MATCH($F243,FIPS!$D$1:$D$3236,0),5)</f>
        <v>Ventura County</v>
      </c>
      <c r="D243" t="s">
        <v>123</v>
      </c>
      <c r="E243" s="15" t="s">
        <v>61</v>
      </c>
      <c r="F243" t="s">
        <v>1132</v>
      </c>
      <c r="G243" t="s">
        <v>442</v>
      </c>
      <c r="H243" t="str">
        <f>IFERROR(VLOOKUP($G243,'Team Colors'!$A:$B,2,0),"#c9c9c9")</f>
        <v>#000000</v>
      </c>
      <c r="I243">
        <f>INDEX('Raw Election Data'!$A$1:$AN$3144,MATCH($C243&amp;" "&amp;$B243,'Raw Election Data'!$C$1:$C$3144,0),MATCH('Joined Data'!I$1,'Raw Election Data'!$A$1:$AN$1,0))</f>
        <v>850536</v>
      </c>
      <c r="J243">
        <f>INDEX('Raw Election Data'!$A$1:$AN$3144,MATCH($C243&amp;" "&amp;$B243,'Raw Election Data'!$C$1:$C$3144,0),MATCH('Joined Data'!J$1,'Raw Election Data'!$A$1:$AN$1,0))</f>
        <v>170489</v>
      </c>
      <c r="K243">
        <f>INDEX('Raw Election Data'!$A$1:$AN$3144,MATCH($C243&amp;" "&amp;$B243,'Raw Election Data'!$C$1:$C$3144,0),MATCH('Joined Data'!K$1,'Raw Election Data'!$A$1:$AN$1,0))</f>
        <v>118764</v>
      </c>
      <c r="L243">
        <f>INDEX('Raw Election Data'!$A$1:$AN$3144,MATCH($C243&amp;" "&amp;$B243,'Raw Election Data'!$C$1:$C$3144,0),MATCH('Joined Data'!L$1,'Raw Election Data'!$A$1:$AN$1,0))</f>
        <v>307881</v>
      </c>
      <c r="M243">
        <f>INDEX('Raw Election Data'!$A$1:$AN$3144,MATCH($C243&amp;" "&amp;$B243,'Raw Election Data'!$C$1:$C$3144,0),MATCH('Joined Data'!M$1,'Raw Election Data'!$A$1:$AN$1,0))</f>
        <v>0.55374966301915352</v>
      </c>
      <c r="N243">
        <f>INDEX('Raw Election Data'!$A$1:$AN$3144,MATCH($C243&amp;" "&amp;$B243,'Raw Election Data'!$C$1:$C$3144,0),MATCH('Joined Data'!N$1,'Raw Election Data'!$A$1:$AN$1,0))</f>
        <v>0.38574644099505978</v>
      </c>
      <c r="O243">
        <f>INDEX('Raw Election Data'!$A$1:$AN$3144,MATCH($C243&amp;" "&amp;$B243,'Raw Election Data'!$C$1:$C$3144,0),MATCH('Joined Data'!O$1,'Raw Election Data'!$A$1:$AN$1,0))</f>
        <v>51725</v>
      </c>
      <c r="P243">
        <f>INDEX('Raw Election Data'!$A$1:$AN$3144,MATCH($C243&amp;" "&amp;$B243,'Raw Election Data'!$C$1:$C$3144,0),MATCH('Joined Data'!P$1,'Raw Election Data'!$A$1:$AN$1,0))</f>
        <v>-51725</v>
      </c>
      <c r="Q243">
        <f>INDEX('Raw Election Data'!$A$1:$AN$3144,MATCH($C243&amp;" "&amp;$B243,'Raw Election Data'!$C$1:$C$3144,0),MATCH('Joined Data'!Q$1,'Raw Election Data'!$A$1:$AN$1,0))</f>
        <v>0.16800322202409373</v>
      </c>
      <c r="R243">
        <f>INDEX('Raw Election Data'!$A$1:$AN$3144,MATCH($C243&amp;" "&amp;$B243,'Raw Election Data'!$C$1:$C$3144,0),MATCH('Joined Data'!R$1,'Raw Election Data'!$A$1:$AN$1,0))</f>
        <v>-0.16800322202409373</v>
      </c>
    </row>
    <row r="244" spans="1:18" ht="13.5" hidden="1" customHeight="1" x14ac:dyDescent="0.15">
      <c r="A244" t="s">
        <v>122</v>
      </c>
      <c r="B244" t="s">
        <v>932</v>
      </c>
      <c r="C244" t="str">
        <f>INDEX(FIPS!$A$1:$E$3236,MATCH($F244,FIPS!$D$1:$D$3236,0),5)</f>
        <v>Yolo County</v>
      </c>
      <c r="D244" t="s">
        <v>123</v>
      </c>
      <c r="E244" s="15" t="s">
        <v>62</v>
      </c>
      <c r="F244" t="s">
        <v>1136</v>
      </c>
      <c r="G244" t="s">
        <v>441</v>
      </c>
      <c r="H244" t="str">
        <f>IFERROR(VLOOKUP($G244,'Team Colors'!$A:$B,2,0),"#c9c9c9")</f>
        <v>#aa0000</v>
      </c>
      <c r="I244">
        <f>INDEX('Raw Election Data'!$A$1:$AN$3144,MATCH($C244&amp;" "&amp;$B244,'Raw Election Data'!$C$1:$C$3144,0),MATCH('Joined Data'!I$1,'Raw Election Data'!$A$1:$AN$1,0))</f>
        <v>213016</v>
      </c>
      <c r="J244">
        <f>INDEX('Raw Election Data'!$A$1:$AN$3144,MATCH($C244&amp;" "&amp;$B244,'Raw Election Data'!$C$1:$C$3144,0),MATCH('Joined Data'!J$1,'Raw Election Data'!$A$1:$AN$1,0))</f>
        <v>34460</v>
      </c>
      <c r="K244">
        <f>INDEX('Raw Election Data'!$A$1:$AN$3144,MATCH($C244&amp;" "&amp;$B244,'Raw Election Data'!$C$1:$C$3144,0),MATCH('Joined Data'!K$1,'Raw Election Data'!$A$1:$AN$1,0))</f>
        <v>13178</v>
      </c>
      <c r="L244">
        <f>INDEX('Raw Election Data'!$A$1:$AN$3144,MATCH($C244&amp;" "&amp;$B244,'Raw Election Data'!$C$1:$C$3144,0),MATCH('Joined Data'!L$1,'Raw Election Data'!$A$1:$AN$1,0))</f>
        <v>50623</v>
      </c>
      <c r="M244">
        <f>INDEX('Raw Election Data'!$A$1:$AN$3144,MATCH($C244&amp;" "&amp;$B244,'Raw Election Data'!$C$1:$C$3144,0),MATCH('Joined Data'!M$1,'Raw Election Data'!$A$1:$AN$1,0))</f>
        <v>0.68071825059755442</v>
      </c>
      <c r="N244">
        <f>INDEX('Raw Election Data'!$A$1:$AN$3144,MATCH($C244&amp;" "&amp;$B244,'Raw Election Data'!$C$1:$C$3144,0),MATCH('Joined Data'!N$1,'Raw Election Data'!$A$1:$AN$1,0))</f>
        <v>0.26031645694644728</v>
      </c>
      <c r="O244">
        <f>INDEX('Raw Election Data'!$A$1:$AN$3144,MATCH($C244&amp;" "&amp;$B244,'Raw Election Data'!$C$1:$C$3144,0),MATCH('Joined Data'!O$1,'Raw Election Data'!$A$1:$AN$1,0))</f>
        <v>21282</v>
      </c>
      <c r="P244">
        <f>INDEX('Raw Election Data'!$A$1:$AN$3144,MATCH($C244&amp;" "&amp;$B244,'Raw Election Data'!$C$1:$C$3144,0),MATCH('Joined Data'!P$1,'Raw Election Data'!$A$1:$AN$1,0))</f>
        <v>-21282</v>
      </c>
      <c r="Q244">
        <f>INDEX('Raw Election Data'!$A$1:$AN$3144,MATCH($C244&amp;" "&amp;$B244,'Raw Election Data'!$C$1:$C$3144,0),MATCH('Joined Data'!Q$1,'Raw Election Data'!$A$1:$AN$1,0))</f>
        <v>0.42040179365110714</v>
      </c>
      <c r="R244">
        <f>INDEX('Raw Election Data'!$A$1:$AN$3144,MATCH($C244&amp;" "&amp;$B244,'Raw Election Data'!$C$1:$C$3144,0),MATCH('Joined Data'!R$1,'Raw Election Data'!$A$1:$AN$1,0))</f>
        <v>-0.42040179365110714</v>
      </c>
    </row>
    <row r="245" spans="1:18" ht="13.5" hidden="1" customHeight="1" x14ac:dyDescent="0.15">
      <c r="A245" t="s">
        <v>122</v>
      </c>
      <c r="B245" t="s">
        <v>932</v>
      </c>
      <c r="C245" t="str">
        <f>INDEX(FIPS!$A$1:$E$3236,MATCH($F245,FIPS!$D$1:$D$3236,0),5)</f>
        <v>Yuba County</v>
      </c>
      <c r="D245" t="s">
        <v>123</v>
      </c>
      <c r="E245" s="15" t="s">
        <v>63</v>
      </c>
      <c r="F245" t="s">
        <v>1138</v>
      </c>
      <c r="G245" t="s">
        <v>441</v>
      </c>
      <c r="H245" t="str">
        <f>IFERROR(VLOOKUP($G245,'Team Colors'!$A:$B,2,0),"#c9c9c9")</f>
        <v>#aa0000</v>
      </c>
      <c r="I245">
        <f>INDEX('Raw Election Data'!$A$1:$AN$3144,MATCH($C245&amp;" "&amp;$B245,'Raw Election Data'!$C$1:$C$3144,0),MATCH('Joined Data'!I$1,'Raw Election Data'!$A$1:$AN$1,0))</f>
        <v>74492</v>
      </c>
      <c r="J245">
        <f>INDEX('Raw Election Data'!$A$1:$AN$3144,MATCH($C245&amp;" "&amp;$B245,'Raw Election Data'!$C$1:$C$3144,0),MATCH('Joined Data'!J$1,'Raw Election Data'!$A$1:$AN$1,0))</f>
        <v>7234</v>
      </c>
      <c r="K245">
        <f>INDEX('Raw Election Data'!$A$1:$AN$3144,MATCH($C245&amp;" "&amp;$B245,'Raw Election Data'!$C$1:$C$3144,0),MATCH('Joined Data'!K$1,'Raw Election Data'!$A$1:$AN$1,0))</f>
        <v>12313</v>
      </c>
      <c r="L245">
        <f>INDEX('Raw Election Data'!$A$1:$AN$3144,MATCH($C245&amp;" "&amp;$B245,'Raw Election Data'!$C$1:$C$3144,0),MATCH('Joined Data'!L$1,'Raw Election Data'!$A$1:$AN$1,0))</f>
        <v>21058</v>
      </c>
      <c r="M245">
        <f>INDEX('Raw Election Data'!$A$1:$AN$3144,MATCH($C245&amp;" "&amp;$B245,'Raw Election Data'!$C$1:$C$3144,0),MATCH('Joined Data'!M$1,'Raw Election Data'!$A$1:$AN$1,0))</f>
        <v>0.34352740051286923</v>
      </c>
      <c r="N245">
        <f>INDEX('Raw Election Data'!$A$1:$AN$3144,MATCH($C245&amp;" "&amp;$B245,'Raw Election Data'!$C$1:$C$3144,0),MATCH('Joined Data'!N$1,'Raw Election Data'!$A$1:$AN$1,0))</f>
        <v>0.58471839680881377</v>
      </c>
      <c r="O245">
        <f>INDEX('Raw Election Data'!$A$1:$AN$3144,MATCH($C245&amp;" "&amp;$B245,'Raw Election Data'!$C$1:$C$3144,0),MATCH('Joined Data'!O$1,'Raw Election Data'!$A$1:$AN$1,0))</f>
        <v>-5079</v>
      </c>
      <c r="P245">
        <f>INDEX('Raw Election Data'!$A$1:$AN$3144,MATCH($C245&amp;" "&amp;$B245,'Raw Election Data'!$C$1:$C$3144,0),MATCH('Joined Data'!P$1,'Raw Election Data'!$A$1:$AN$1,0))</f>
        <v>5079</v>
      </c>
      <c r="Q245">
        <f>INDEX('Raw Election Data'!$A$1:$AN$3144,MATCH($C245&amp;" "&amp;$B245,'Raw Election Data'!$C$1:$C$3144,0),MATCH('Joined Data'!Q$1,'Raw Election Data'!$A$1:$AN$1,0))</f>
        <v>-0.24119099629594454</v>
      </c>
      <c r="R245">
        <f>INDEX('Raw Election Data'!$A$1:$AN$3144,MATCH($C245&amp;" "&amp;$B245,'Raw Election Data'!$C$1:$C$3144,0),MATCH('Joined Data'!R$1,'Raw Election Data'!$A$1:$AN$1,0))</f>
        <v>0.24119099629594454</v>
      </c>
    </row>
    <row r="246" spans="1:18" ht="13.5" hidden="1" customHeight="1" x14ac:dyDescent="0.15">
      <c r="A246" t="s">
        <v>124</v>
      </c>
      <c r="B246" t="s">
        <v>1139</v>
      </c>
      <c r="C246" t="str">
        <f>INDEX(FIPS!$A$1:$E$3236,MATCH($F246,FIPS!$D$1:$D$3236,0),5)</f>
        <v>Adams County</v>
      </c>
      <c r="D246" t="s">
        <v>125</v>
      </c>
      <c r="E246" s="15" t="s">
        <v>6</v>
      </c>
      <c r="F246" t="s">
        <v>1141</v>
      </c>
      <c r="G246" t="s">
        <v>437</v>
      </c>
      <c r="H246" t="str">
        <f>IFERROR(VLOOKUP($G246,'Team Colors'!$A:$B,2,0),"#c9c9c9")</f>
        <v>#fb4f14</v>
      </c>
      <c r="I246">
        <f>INDEX('Raw Election Data'!$A$1:$AN$3144,MATCH($C246&amp;" "&amp;$B246,'Raw Election Data'!$C$1:$C$3144,0),MATCH('Joined Data'!I$1,'Raw Election Data'!$A$1:$AN$1,0))</f>
        <v>491337</v>
      </c>
      <c r="J246">
        <f>INDEX('Raw Election Data'!$A$1:$AN$3144,MATCH($C246&amp;" "&amp;$B246,'Raw Election Data'!$C$1:$C$3144,0),MATCH('Joined Data'!J$1,'Raw Election Data'!$A$1:$AN$1,0))</f>
        <v>86471</v>
      </c>
      <c r="K246">
        <f>INDEX('Raw Election Data'!$A$1:$AN$3144,MATCH($C246&amp;" "&amp;$B246,'Raw Election Data'!$C$1:$C$3144,0),MATCH('Joined Data'!K$1,'Raw Election Data'!$A$1:$AN$1,0))</f>
        <v>73807</v>
      </c>
      <c r="L246">
        <f>INDEX('Raw Election Data'!$A$1:$AN$3144,MATCH($C246&amp;" "&amp;$B246,'Raw Election Data'!$C$1:$C$3144,0),MATCH('Joined Data'!L$1,'Raw Election Data'!$A$1:$AN$1,0))</f>
        <v>175125</v>
      </c>
      <c r="M246">
        <f>INDEX('Raw Election Data'!$A$1:$AN$3144,MATCH($C246&amp;" "&amp;$B246,'Raw Election Data'!$C$1:$C$3144,0),MATCH('Joined Data'!M$1,'Raw Election Data'!$A$1:$AN$1,0))</f>
        <v>0.49376730906495359</v>
      </c>
      <c r="N246">
        <f>INDEX('Raw Election Data'!$A$1:$AN$3144,MATCH($C246&amp;" "&amp;$B246,'Raw Election Data'!$C$1:$C$3144,0),MATCH('Joined Data'!N$1,'Raw Election Data'!$A$1:$AN$1,0))</f>
        <v>0.4214532476802284</v>
      </c>
      <c r="O246">
        <f>INDEX('Raw Election Data'!$A$1:$AN$3144,MATCH($C246&amp;" "&amp;$B246,'Raw Election Data'!$C$1:$C$3144,0),MATCH('Joined Data'!O$1,'Raw Election Data'!$A$1:$AN$1,0))</f>
        <v>12664</v>
      </c>
      <c r="P246">
        <f>INDEX('Raw Election Data'!$A$1:$AN$3144,MATCH($C246&amp;" "&amp;$B246,'Raw Election Data'!$C$1:$C$3144,0),MATCH('Joined Data'!P$1,'Raw Election Data'!$A$1:$AN$1,0))</f>
        <v>-12664</v>
      </c>
      <c r="Q246">
        <f>INDEX('Raw Election Data'!$A$1:$AN$3144,MATCH($C246&amp;" "&amp;$B246,'Raw Election Data'!$C$1:$C$3144,0),MATCH('Joined Data'!Q$1,'Raw Election Data'!$A$1:$AN$1,0))</f>
        <v>7.2314061384725181E-2</v>
      </c>
      <c r="R246">
        <f>INDEX('Raw Election Data'!$A$1:$AN$3144,MATCH($C246&amp;" "&amp;$B246,'Raw Election Data'!$C$1:$C$3144,0),MATCH('Joined Data'!R$1,'Raw Election Data'!$A$1:$AN$1,0))</f>
        <v>-7.2314061384725181E-2</v>
      </c>
    </row>
    <row r="247" spans="1:18" ht="13.5" hidden="1" customHeight="1" x14ac:dyDescent="0.15">
      <c r="A247" t="s">
        <v>124</v>
      </c>
      <c r="B247" t="s">
        <v>1139</v>
      </c>
      <c r="C247" t="str">
        <f>INDEX(FIPS!$A$1:$E$3236,MATCH($F247,FIPS!$D$1:$D$3236,0),5)</f>
        <v>Alamosa County</v>
      </c>
      <c r="D247" t="s">
        <v>125</v>
      </c>
      <c r="E247" s="15" t="s">
        <v>7</v>
      </c>
      <c r="F247" t="s">
        <v>1147</v>
      </c>
      <c r="G247" t="s">
        <v>437</v>
      </c>
      <c r="H247" t="str">
        <f>IFERROR(VLOOKUP($G247,'Team Colors'!$A:$B,2,0),"#c9c9c9")</f>
        <v>#fb4f14</v>
      </c>
      <c r="I247">
        <f>INDEX('Raw Election Data'!$A$1:$AN$3144,MATCH($C247&amp;" "&amp;$B247,'Raw Election Data'!$C$1:$C$3144,0),MATCH('Joined Data'!I$1,'Raw Election Data'!$A$1:$AN$1,0))</f>
        <v>16496</v>
      </c>
      <c r="J247">
        <f>INDEX('Raw Election Data'!$A$1:$AN$3144,MATCH($C247&amp;" "&amp;$B247,'Raw Election Data'!$C$1:$C$3144,0),MATCH('Joined Data'!J$1,'Raw Election Data'!$A$1:$AN$1,0))</f>
        <v>3168</v>
      </c>
      <c r="K247">
        <f>INDEX('Raw Election Data'!$A$1:$AN$3144,MATCH($C247&amp;" "&amp;$B247,'Raw Election Data'!$C$1:$C$3144,0),MATCH('Joined Data'!K$1,'Raw Election Data'!$A$1:$AN$1,0))</f>
        <v>3031</v>
      </c>
      <c r="L247">
        <f>INDEX('Raw Election Data'!$A$1:$AN$3144,MATCH($C247&amp;" "&amp;$B247,'Raw Election Data'!$C$1:$C$3144,0),MATCH('Joined Data'!L$1,'Raw Election Data'!$A$1:$AN$1,0))</f>
        <v>6897</v>
      </c>
      <c r="M247">
        <f>INDEX('Raw Election Data'!$A$1:$AN$3144,MATCH($C247&amp;" "&amp;$B247,'Raw Election Data'!$C$1:$C$3144,0),MATCH('Joined Data'!M$1,'Raw Election Data'!$A$1:$AN$1,0))</f>
        <v>0.45933014354066987</v>
      </c>
      <c r="N247">
        <f>INDEX('Raw Election Data'!$A$1:$AN$3144,MATCH($C247&amp;" "&amp;$B247,'Raw Election Data'!$C$1:$C$3144,0),MATCH('Joined Data'!N$1,'Raw Election Data'!$A$1:$AN$1,0))</f>
        <v>0.43946643468174568</v>
      </c>
      <c r="O247">
        <f>INDEX('Raw Election Data'!$A$1:$AN$3144,MATCH($C247&amp;" "&amp;$B247,'Raw Election Data'!$C$1:$C$3144,0),MATCH('Joined Data'!O$1,'Raw Election Data'!$A$1:$AN$1,0))</f>
        <v>137</v>
      </c>
      <c r="P247">
        <f>INDEX('Raw Election Data'!$A$1:$AN$3144,MATCH($C247&amp;" "&amp;$B247,'Raw Election Data'!$C$1:$C$3144,0),MATCH('Joined Data'!P$1,'Raw Election Data'!$A$1:$AN$1,0))</f>
        <v>-137</v>
      </c>
      <c r="Q247">
        <f>INDEX('Raw Election Data'!$A$1:$AN$3144,MATCH($C247&amp;" "&amp;$B247,'Raw Election Data'!$C$1:$C$3144,0),MATCH('Joined Data'!Q$1,'Raw Election Data'!$A$1:$AN$1,0))</f>
        <v>1.9863708858924189E-2</v>
      </c>
      <c r="R247">
        <f>INDEX('Raw Election Data'!$A$1:$AN$3144,MATCH($C247&amp;" "&amp;$B247,'Raw Election Data'!$C$1:$C$3144,0),MATCH('Joined Data'!R$1,'Raw Election Data'!$A$1:$AN$1,0))</f>
        <v>-1.9863708858924189E-2</v>
      </c>
    </row>
    <row r="248" spans="1:18" ht="13.5" hidden="1" customHeight="1" x14ac:dyDescent="0.15">
      <c r="A248" t="s">
        <v>124</v>
      </c>
      <c r="B248" t="s">
        <v>1139</v>
      </c>
      <c r="C248" t="str">
        <f>INDEX(FIPS!$A$1:$E$3236,MATCH($F248,FIPS!$D$1:$D$3236,0),5)</f>
        <v>Arapahoe County</v>
      </c>
      <c r="D248" t="s">
        <v>125</v>
      </c>
      <c r="E248" s="15" t="s">
        <v>8</v>
      </c>
      <c r="F248" t="s">
        <v>1149</v>
      </c>
      <c r="G248" t="s">
        <v>437</v>
      </c>
      <c r="H248" t="str">
        <f>IFERROR(VLOOKUP($G248,'Team Colors'!$A:$B,2,0),"#c9c9c9")</f>
        <v>#fb4f14</v>
      </c>
      <c r="I248">
        <f>INDEX('Raw Election Data'!$A$1:$AN$3144,MATCH($C248&amp;" "&amp;$B248,'Raw Election Data'!$C$1:$C$3144,0),MATCH('Joined Data'!I$1,'Raw Election Data'!$A$1:$AN$1,0))</f>
        <v>631096</v>
      </c>
      <c r="J248">
        <f>INDEX('Raw Election Data'!$A$1:$AN$3144,MATCH($C248&amp;" "&amp;$B248,'Raw Election Data'!$C$1:$C$3144,0),MATCH('Joined Data'!J$1,'Raw Election Data'!$A$1:$AN$1,0))</f>
        <v>148365</v>
      </c>
      <c r="K248">
        <f>INDEX('Raw Election Data'!$A$1:$AN$3144,MATCH($C248&amp;" "&amp;$B248,'Raw Election Data'!$C$1:$C$3144,0),MATCH('Joined Data'!K$1,'Raw Election Data'!$A$1:$AN$1,0))</f>
        <v>109638</v>
      </c>
      <c r="L248">
        <f>INDEX('Raw Election Data'!$A$1:$AN$3144,MATCH($C248&amp;" "&amp;$B248,'Raw Election Data'!$C$1:$C$3144,0),MATCH('Joined Data'!L$1,'Raw Election Data'!$A$1:$AN$1,0))</f>
        <v>281658</v>
      </c>
      <c r="M248">
        <f>INDEX('Raw Election Data'!$A$1:$AN$3144,MATCH($C248&amp;" "&amp;$B248,'Raw Election Data'!$C$1:$C$3144,0),MATCH('Joined Data'!M$1,'Raw Election Data'!$A$1:$AN$1,0))</f>
        <v>0.52675585284280935</v>
      </c>
      <c r="N248">
        <f>INDEX('Raw Election Data'!$A$1:$AN$3144,MATCH($C248&amp;" "&amp;$B248,'Raw Election Data'!$C$1:$C$3144,0),MATCH('Joined Data'!N$1,'Raw Election Data'!$A$1:$AN$1,0))</f>
        <v>0.38925931448778306</v>
      </c>
      <c r="O248">
        <f>INDEX('Raw Election Data'!$A$1:$AN$3144,MATCH($C248&amp;" "&amp;$B248,'Raw Election Data'!$C$1:$C$3144,0),MATCH('Joined Data'!O$1,'Raw Election Data'!$A$1:$AN$1,0))</f>
        <v>38727</v>
      </c>
      <c r="P248">
        <f>INDEX('Raw Election Data'!$A$1:$AN$3144,MATCH($C248&amp;" "&amp;$B248,'Raw Election Data'!$C$1:$C$3144,0),MATCH('Joined Data'!P$1,'Raw Election Data'!$A$1:$AN$1,0))</f>
        <v>-38727</v>
      </c>
      <c r="Q248">
        <f>INDEX('Raw Election Data'!$A$1:$AN$3144,MATCH($C248&amp;" "&amp;$B248,'Raw Election Data'!$C$1:$C$3144,0),MATCH('Joined Data'!Q$1,'Raw Election Data'!$A$1:$AN$1,0))</f>
        <v>0.13749653835502629</v>
      </c>
      <c r="R248">
        <f>INDEX('Raw Election Data'!$A$1:$AN$3144,MATCH($C248&amp;" "&amp;$B248,'Raw Election Data'!$C$1:$C$3144,0),MATCH('Joined Data'!R$1,'Raw Election Data'!$A$1:$AN$1,0))</f>
        <v>-0.13749653835502629</v>
      </c>
    </row>
    <row r="249" spans="1:18" ht="13.5" hidden="1" customHeight="1" x14ac:dyDescent="0.15">
      <c r="A249" t="s">
        <v>124</v>
      </c>
      <c r="B249" t="s">
        <v>1139</v>
      </c>
      <c r="C249" t="str">
        <f>INDEX(FIPS!$A$1:$E$3236,MATCH($F249,FIPS!$D$1:$D$3236,0),5)</f>
        <v>Archuleta County</v>
      </c>
      <c r="D249" t="s">
        <v>125</v>
      </c>
      <c r="E249" s="15" t="s">
        <v>9</v>
      </c>
      <c r="F249" t="s">
        <v>1151</v>
      </c>
      <c r="G249" t="s">
        <v>437</v>
      </c>
      <c r="H249" t="str">
        <f>IFERROR(VLOOKUP($G249,'Team Colors'!$A:$B,2,0),"#c9c9c9")</f>
        <v>#fb4f14</v>
      </c>
      <c r="I249">
        <f>INDEX('Raw Election Data'!$A$1:$AN$3144,MATCH($C249&amp;" "&amp;$B249,'Raw Election Data'!$C$1:$C$3144,0),MATCH('Joined Data'!I$1,'Raw Election Data'!$A$1:$AN$1,0))</f>
        <v>12352</v>
      </c>
      <c r="J249">
        <f>INDEX('Raw Election Data'!$A$1:$AN$3144,MATCH($C249&amp;" "&amp;$B249,'Raw Election Data'!$C$1:$C$3144,0),MATCH('Joined Data'!J$1,'Raw Election Data'!$A$1:$AN$1,0))</f>
        <v>2489</v>
      </c>
      <c r="K249">
        <f>INDEX('Raw Election Data'!$A$1:$AN$3144,MATCH($C249&amp;" "&amp;$B249,'Raw Election Data'!$C$1:$C$3144,0),MATCH('Joined Data'!K$1,'Raw Election Data'!$A$1:$AN$1,0))</f>
        <v>4234</v>
      </c>
      <c r="L249">
        <f>INDEX('Raw Election Data'!$A$1:$AN$3144,MATCH($C249&amp;" "&amp;$B249,'Raw Election Data'!$C$1:$C$3144,0),MATCH('Joined Data'!L$1,'Raw Election Data'!$A$1:$AN$1,0))</f>
        <v>7290</v>
      </c>
      <c r="M249">
        <f>INDEX('Raw Election Data'!$A$1:$AN$3144,MATCH($C249&amp;" "&amp;$B249,'Raw Election Data'!$C$1:$C$3144,0),MATCH('Joined Data'!M$1,'Raw Election Data'!$A$1:$AN$1,0))</f>
        <v>0.34142661179698219</v>
      </c>
      <c r="N249">
        <f>INDEX('Raw Election Data'!$A$1:$AN$3144,MATCH($C249&amp;" "&amp;$B249,'Raw Election Data'!$C$1:$C$3144,0),MATCH('Joined Data'!N$1,'Raw Election Data'!$A$1:$AN$1,0))</f>
        <v>0.58079561042524008</v>
      </c>
      <c r="O249">
        <f>INDEX('Raw Election Data'!$A$1:$AN$3144,MATCH($C249&amp;" "&amp;$B249,'Raw Election Data'!$C$1:$C$3144,0),MATCH('Joined Data'!O$1,'Raw Election Data'!$A$1:$AN$1,0))</f>
        <v>-1745</v>
      </c>
      <c r="P249">
        <f>INDEX('Raw Election Data'!$A$1:$AN$3144,MATCH($C249&amp;" "&amp;$B249,'Raw Election Data'!$C$1:$C$3144,0),MATCH('Joined Data'!P$1,'Raw Election Data'!$A$1:$AN$1,0))</f>
        <v>1745</v>
      </c>
      <c r="Q249">
        <f>INDEX('Raw Election Data'!$A$1:$AN$3144,MATCH($C249&amp;" "&amp;$B249,'Raw Election Data'!$C$1:$C$3144,0),MATCH('Joined Data'!Q$1,'Raw Election Data'!$A$1:$AN$1,0))</f>
        <v>-0.23936899862825789</v>
      </c>
      <c r="R249">
        <f>INDEX('Raw Election Data'!$A$1:$AN$3144,MATCH($C249&amp;" "&amp;$B249,'Raw Election Data'!$C$1:$C$3144,0),MATCH('Joined Data'!R$1,'Raw Election Data'!$A$1:$AN$1,0))</f>
        <v>0.23936899862825789</v>
      </c>
    </row>
    <row r="250" spans="1:18" ht="13.5" hidden="1" customHeight="1" x14ac:dyDescent="0.15">
      <c r="A250" t="s">
        <v>124</v>
      </c>
      <c r="B250" t="s">
        <v>1139</v>
      </c>
      <c r="C250" t="str">
        <f>INDEX(FIPS!$A$1:$E$3236,MATCH($F250,FIPS!$D$1:$D$3236,0),5)</f>
        <v>Baca County</v>
      </c>
      <c r="D250" t="s">
        <v>125</v>
      </c>
      <c r="E250" s="15" t="s">
        <v>10</v>
      </c>
      <c r="F250" t="s">
        <v>1153</v>
      </c>
      <c r="G250" t="s">
        <v>437</v>
      </c>
      <c r="H250" t="str">
        <f>IFERROR(VLOOKUP($G250,'Team Colors'!$A:$B,2,0),"#c9c9c9")</f>
        <v>#fb4f14</v>
      </c>
      <c r="I250">
        <f>INDEX('Raw Election Data'!$A$1:$AN$3144,MATCH($C250&amp;" "&amp;$B250,'Raw Election Data'!$C$1:$C$3144,0),MATCH('Joined Data'!I$1,'Raw Election Data'!$A$1:$AN$1,0))</f>
        <v>3615</v>
      </c>
      <c r="J250">
        <f>INDEX('Raw Election Data'!$A$1:$AN$3144,MATCH($C250&amp;" "&amp;$B250,'Raw Election Data'!$C$1:$C$3144,0),MATCH('Joined Data'!J$1,'Raw Election Data'!$A$1:$AN$1,0))</f>
        <v>278</v>
      </c>
      <c r="K250">
        <f>INDEX('Raw Election Data'!$A$1:$AN$3144,MATCH($C250&amp;" "&amp;$B250,'Raw Election Data'!$C$1:$C$3144,0),MATCH('Joined Data'!K$1,'Raw Election Data'!$A$1:$AN$1,0))</f>
        <v>1716</v>
      </c>
      <c r="L250">
        <f>INDEX('Raw Election Data'!$A$1:$AN$3144,MATCH($C250&amp;" "&amp;$B250,'Raw Election Data'!$C$1:$C$3144,0),MATCH('Joined Data'!L$1,'Raw Election Data'!$A$1:$AN$1,0))</f>
        <v>2107</v>
      </c>
      <c r="M250">
        <f>INDEX('Raw Election Data'!$A$1:$AN$3144,MATCH($C250&amp;" "&amp;$B250,'Raw Election Data'!$C$1:$C$3144,0),MATCH('Joined Data'!M$1,'Raw Election Data'!$A$1:$AN$1,0))</f>
        <v>0.13194114855244424</v>
      </c>
      <c r="N250">
        <f>INDEX('Raw Election Data'!$A$1:$AN$3144,MATCH($C250&amp;" "&amp;$B250,'Raw Election Data'!$C$1:$C$3144,0),MATCH('Joined Data'!N$1,'Raw Election Data'!$A$1:$AN$1,0))</f>
        <v>0.8144280968201234</v>
      </c>
      <c r="O250">
        <f>INDEX('Raw Election Data'!$A$1:$AN$3144,MATCH($C250&amp;" "&amp;$B250,'Raw Election Data'!$C$1:$C$3144,0),MATCH('Joined Data'!O$1,'Raw Election Data'!$A$1:$AN$1,0))</f>
        <v>-1438</v>
      </c>
      <c r="P250">
        <f>INDEX('Raw Election Data'!$A$1:$AN$3144,MATCH($C250&amp;" "&amp;$B250,'Raw Election Data'!$C$1:$C$3144,0),MATCH('Joined Data'!P$1,'Raw Election Data'!$A$1:$AN$1,0))</f>
        <v>1438</v>
      </c>
      <c r="Q250">
        <f>INDEX('Raw Election Data'!$A$1:$AN$3144,MATCH($C250&amp;" "&amp;$B250,'Raw Election Data'!$C$1:$C$3144,0),MATCH('Joined Data'!Q$1,'Raw Election Data'!$A$1:$AN$1,0))</f>
        <v>-0.68248694826767919</v>
      </c>
      <c r="R250">
        <f>INDEX('Raw Election Data'!$A$1:$AN$3144,MATCH($C250&amp;" "&amp;$B250,'Raw Election Data'!$C$1:$C$3144,0),MATCH('Joined Data'!R$1,'Raw Election Data'!$A$1:$AN$1,0))</f>
        <v>0.68248694826767919</v>
      </c>
    </row>
    <row r="251" spans="1:18" ht="13.5" hidden="1" customHeight="1" x14ac:dyDescent="0.15">
      <c r="A251" t="s">
        <v>124</v>
      </c>
      <c r="B251" t="s">
        <v>1139</v>
      </c>
      <c r="C251" t="str">
        <f>INDEX(FIPS!$A$1:$E$3236,MATCH($F251,FIPS!$D$1:$D$3236,0),5)</f>
        <v>Bent County</v>
      </c>
      <c r="D251" t="s">
        <v>125</v>
      </c>
      <c r="E251" s="15" t="s">
        <v>11</v>
      </c>
      <c r="F251" t="s">
        <v>1155</v>
      </c>
      <c r="G251" t="s">
        <v>437</v>
      </c>
      <c r="H251" t="str">
        <f>IFERROR(VLOOKUP($G251,'Team Colors'!$A:$B,2,0),"#c9c9c9")</f>
        <v>#fb4f14</v>
      </c>
      <c r="I251">
        <f>INDEX('Raw Election Data'!$A$1:$AN$3144,MATCH($C251&amp;" "&amp;$B251,'Raw Election Data'!$C$1:$C$3144,0),MATCH('Joined Data'!I$1,'Raw Election Data'!$A$1:$AN$1,0))</f>
        <v>5830</v>
      </c>
      <c r="J251">
        <f>INDEX('Raw Election Data'!$A$1:$AN$3144,MATCH($C251&amp;" "&amp;$B251,'Raw Election Data'!$C$1:$C$3144,0),MATCH('Joined Data'!J$1,'Raw Election Data'!$A$1:$AN$1,0))</f>
        <v>581</v>
      </c>
      <c r="K251">
        <f>INDEX('Raw Election Data'!$A$1:$AN$3144,MATCH($C251&amp;" "&amp;$B251,'Raw Election Data'!$C$1:$C$3144,0),MATCH('Joined Data'!K$1,'Raw Election Data'!$A$1:$AN$1,0))</f>
        <v>1166</v>
      </c>
      <c r="L251">
        <f>INDEX('Raw Election Data'!$A$1:$AN$3144,MATCH($C251&amp;" "&amp;$B251,'Raw Election Data'!$C$1:$C$3144,0),MATCH('Joined Data'!L$1,'Raw Election Data'!$A$1:$AN$1,0))</f>
        <v>1892</v>
      </c>
      <c r="M251">
        <f>INDEX('Raw Election Data'!$A$1:$AN$3144,MATCH($C251&amp;" "&amp;$B251,'Raw Election Data'!$C$1:$C$3144,0),MATCH('Joined Data'!M$1,'Raw Election Data'!$A$1:$AN$1,0))</f>
        <v>0.30708245243128962</v>
      </c>
      <c r="N251">
        <f>INDEX('Raw Election Data'!$A$1:$AN$3144,MATCH($C251&amp;" "&amp;$B251,'Raw Election Data'!$C$1:$C$3144,0),MATCH('Joined Data'!N$1,'Raw Election Data'!$A$1:$AN$1,0))</f>
        <v>0.61627906976744184</v>
      </c>
      <c r="O251">
        <f>INDEX('Raw Election Data'!$A$1:$AN$3144,MATCH($C251&amp;" "&amp;$B251,'Raw Election Data'!$C$1:$C$3144,0),MATCH('Joined Data'!O$1,'Raw Election Data'!$A$1:$AN$1,0))</f>
        <v>-585</v>
      </c>
      <c r="P251">
        <f>INDEX('Raw Election Data'!$A$1:$AN$3144,MATCH($C251&amp;" "&amp;$B251,'Raw Election Data'!$C$1:$C$3144,0),MATCH('Joined Data'!P$1,'Raw Election Data'!$A$1:$AN$1,0))</f>
        <v>585</v>
      </c>
      <c r="Q251">
        <f>INDEX('Raw Election Data'!$A$1:$AN$3144,MATCH($C251&amp;" "&amp;$B251,'Raw Election Data'!$C$1:$C$3144,0),MATCH('Joined Data'!Q$1,'Raw Election Data'!$A$1:$AN$1,0))</f>
        <v>-0.30919661733615222</v>
      </c>
      <c r="R251">
        <f>INDEX('Raw Election Data'!$A$1:$AN$3144,MATCH($C251&amp;" "&amp;$B251,'Raw Election Data'!$C$1:$C$3144,0),MATCH('Joined Data'!R$1,'Raw Election Data'!$A$1:$AN$1,0))</f>
        <v>0.30919661733615222</v>
      </c>
    </row>
    <row r="252" spans="1:18" ht="13.5" hidden="1" customHeight="1" x14ac:dyDescent="0.15">
      <c r="A252" t="s">
        <v>124</v>
      </c>
      <c r="B252" t="s">
        <v>1139</v>
      </c>
      <c r="C252" t="str">
        <f>INDEX(FIPS!$A$1:$E$3236,MATCH($F252,FIPS!$D$1:$D$3236,0),5)</f>
        <v>Boulder County</v>
      </c>
      <c r="D252" t="s">
        <v>125</v>
      </c>
      <c r="E252" s="15" t="s">
        <v>12</v>
      </c>
      <c r="F252" t="s">
        <v>1157</v>
      </c>
      <c r="G252" t="s">
        <v>437</v>
      </c>
      <c r="H252" t="str">
        <f>IFERROR(VLOOKUP($G252,'Team Colors'!$A:$B,2,0),"#c9c9c9")</f>
        <v>#fb4f14</v>
      </c>
      <c r="I252">
        <f>INDEX('Raw Election Data'!$A$1:$AN$3144,MATCH($C252&amp;" "&amp;$B252,'Raw Election Data'!$C$1:$C$3144,0),MATCH('Joined Data'!I$1,'Raw Election Data'!$A$1:$AN$1,0))</f>
        <v>319372</v>
      </c>
      <c r="J252">
        <f>INDEX('Raw Election Data'!$A$1:$AN$3144,MATCH($C252&amp;" "&amp;$B252,'Raw Election Data'!$C$1:$C$3144,0),MATCH('Joined Data'!J$1,'Raw Election Data'!$A$1:$AN$1,0))</f>
        <v>124715</v>
      </c>
      <c r="K252">
        <f>INDEX('Raw Election Data'!$A$1:$AN$3144,MATCH($C252&amp;" "&amp;$B252,'Raw Election Data'!$C$1:$C$3144,0),MATCH('Joined Data'!K$1,'Raw Election Data'!$A$1:$AN$1,0))</f>
        <v>38766</v>
      </c>
      <c r="L252">
        <f>INDEX('Raw Election Data'!$A$1:$AN$3144,MATCH($C252&amp;" "&amp;$B252,'Raw Election Data'!$C$1:$C$3144,0),MATCH('Joined Data'!L$1,'Raw Election Data'!$A$1:$AN$1,0))</f>
        <v>176735</v>
      </c>
      <c r="M252">
        <f>INDEX('Raw Election Data'!$A$1:$AN$3144,MATCH($C252&amp;" "&amp;$B252,'Raw Election Data'!$C$1:$C$3144,0),MATCH('Joined Data'!M$1,'Raw Election Data'!$A$1:$AN$1,0))</f>
        <v>0.7056610179081676</v>
      </c>
      <c r="N252">
        <f>INDEX('Raw Election Data'!$A$1:$AN$3144,MATCH($C252&amp;" "&amp;$B252,'Raw Election Data'!$C$1:$C$3144,0),MATCH('Joined Data'!N$1,'Raw Election Data'!$A$1:$AN$1,0))</f>
        <v>0.21934534755424789</v>
      </c>
      <c r="O252">
        <f>INDEX('Raw Election Data'!$A$1:$AN$3144,MATCH($C252&amp;" "&amp;$B252,'Raw Election Data'!$C$1:$C$3144,0),MATCH('Joined Data'!O$1,'Raw Election Data'!$A$1:$AN$1,0))</f>
        <v>85949</v>
      </c>
      <c r="P252">
        <f>INDEX('Raw Election Data'!$A$1:$AN$3144,MATCH($C252&amp;" "&amp;$B252,'Raw Election Data'!$C$1:$C$3144,0),MATCH('Joined Data'!P$1,'Raw Election Data'!$A$1:$AN$1,0))</f>
        <v>-85949</v>
      </c>
      <c r="Q252">
        <f>INDEX('Raw Election Data'!$A$1:$AN$3144,MATCH($C252&amp;" "&amp;$B252,'Raw Election Data'!$C$1:$C$3144,0),MATCH('Joined Data'!Q$1,'Raw Election Data'!$A$1:$AN$1,0))</f>
        <v>0.4863156703539197</v>
      </c>
      <c r="R252">
        <f>INDEX('Raw Election Data'!$A$1:$AN$3144,MATCH($C252&amp;" "&amp;$B252,'Raw Election Data'!$C$1:$C$3144,0),MATCH('Joined Data'!R$1,'Raw Election Data'!$A$1:$AN$1,0))</f>
        <v>-0.4863156703539197</v>
      </c>
    </row>
    <row r="253" spans="1:18" ht="13.5" hidden="1" customHeight="1" x14ac:dyDescent="0.15">
      <c r="A253" t="s">
        <v>124</v>
      </c>
      <c r="B253" t="s">
        <v>1139</v>
      </c>
      <c r="C253" t="str">
        <f>INDEX(FIPS!$A$1:$E$3236,MATCH($F253,FIPS!$D$1:$D$3236,0),5)</f>
        <v>Broomfield County</v>
      </c>
      <c r="D253" t="s">
        <v>125</v>
      </c>
      <c r="E253" s="15" t="s">
        <v>126</v>
      </c>
      <c r="F253" t="s">
        <v>1161</v>
      </c>
      <c r="G253" t="s">
        <v>437</v>
      </c>
      <c r="H253" t="str">
        <f>IFERROR(VLOOKUP($G253,'Team Colors'!$A:$B,2,0),"#c9c9c9")</f>
        <v>#fb4f14</v>
      </c>
      <c r="I253">
        <f>INDEX('Raw Election Data'!$A$1:$AN$3144,MATCH($C253&amp;" "&amp;$B253,'Raw Election Data'!$C$1:$C$3144,0),MATCH('Joined Data'!I$1,'Raw Election Data'!$A$1:$AN$1,0))</f>
        <v>65065</v>
      </c>
      <c r="J253">
        <f>INDEX('Raw Election Data'!$A$1:$AN$3144,MATCH($C253&amp;" "&amp;$B253,'Raw Election Data'!$C$1:$C$3144,0),MATCH('Joined Data'!J$1,'Raw Election Data'!$A$1:$AN$1,0))</f>
        <v>19530</v>
      </c>
      <c r="K253">
        <f>INDEX('Raw Election Data'!$A$1:$AN$3144,MATCH($C253&amp;" "&amp;$B253,'Raw Election Data'!$C$1:$C$3144,0),MATCH('Joined Data'!K$1,'Raw Election Data'!$A$1:$AN$1,0))</f>
        <v>14272</v>
      </c>
      <c r="L253">
        <f>INDEX('Raw Election Data'!$A$1:$AN$3144,MATCH($C253&amp;" "&amp;$B253,'Raw Election Data'!$C$1:$C$3144,0),MATCH('Joined Data'!L$1,'Raw Election Data'!$A$1:$AN$1,0))</f>
        <v>37342</v>
      </c>
      <c r="M253">
        <f>INDEX('Raw Election Data'!$A$1:$AN$3144,MATCH($C253&amp;" "&amp;$B253,'Raw Election Data'!$C$1:$C$3144,0),MATCH('Joined Data'!M$1,'Raw Election Data'!$A$1:$AN$1,0))</f>
        <v>0.52300358845268058</v>
      </c>
      <c r="N253">
        <f>INDEX('Raw Election Data'!$A$1:$AN$3144,MATCH($C253&amp;" "&amp;$B253,'Raw Election Data'!$C$1:$C$3144,0),MATCH('Joined Data'!N$1,'Raw Election Data'!$A$1:$AN$1,0))</f>
        <v>0.38219698998446788</v>
      </c>
      <c r="O253">
        <f>INDEX('Raw Election Data'!$A$1:$AN$3144,MATCH($C253&amp;" "&amp;$B253,'Raw Election Data'!$C$1:$C$3144,0),MATCH('Joined Data'!O$1,'Raw Election Data'!$A$1:$AN$1,0))</f>
        <v>5258</v>
      </c>
      <c r="P253">
        <f>INDEX('Raw Election Data'!$A$1:$AN$3144,MATCH($C253&amp;" "&amp;$B253,'Raw Election Data'!$C$1:$C$3144,0),MATCH('Joined Data'!P$1,'Raw Election Data'!$A$1:$AN$1,0))</f>
        <v>-5258</v>
      </c>
      <c r="Q253">
        <f>INDEX('Raw Election Data'!$A$1:$AN$3144,MATCH($C253&amp;" "&amp;$B253,'Raw Election Data'!$C$1:$C$3144,0),MATCH('Joined Data'!Q$1,'Raw Election Data'!$A$1:$AN$1,0))</f>
        <v>0.1408065984682127</v>
      </c>
      <c r="R253">
        <f>INDEX('Raw Election Data'!$A$1:$AN$3144,MATCH($C253&amp;" "&amp;$B253,'Raw Election Data'!$C$1:$C$3144,0),MATCH('Joined Data'!R$1,'Raw Election Data'!$A$1:$AN$1,0))</f>
        <v>-0.1408065984682127</v>
      </c>
    </row>
    <row r="254" spans="1:18" ht="13.5" hidden="1" customHeight="1" x14ac:dyDescent="0.15">
      <c r="A254" t="s">
        <v>124</v>
      </c>
      <c r="B254" t="s">
        <v>1139</v>
      </c>
      <c r="C254" t="str">
        <f>INDEX(FIPS!$A$1:$E$3236,MATCH($F254,FIPS!$D$1:$D$3236,0),5)</f>
        <v>Chaffee County</v>
      </c>
      <c r="D254" t="s">
        <v>125</v>
      </c>
      <c r="E254" s="15" t="s">
        <v>13</v>
      </c>
      <c r="F254" t="s">
        <v>1163</v>
      </c>
      <c r="G254" t="s">
        <v>437</v>
      </c>
      <c r="H254" t="str">
        <f>IFERROR(VLOOKUP($G254,'Team Colors'!$A:$B,2,0),"#c9c9c9")</f>
        <v>#fb4f14</v>
      </c>
      <c r="I254">
        <f>INDEX('Raw Election Data'!$A$1:$AN$3144,MATCH($C254&amp;" "&amp;$B254,'Raw Election Data'!$C$1:$C$3144,0),MATCH('Joined Data'!I$1,'Raw Election Data'!$A$1:$AN$1,0))</f>
        <v>18658</v>
      </c>
      <c r="J254">
        <f>INDEX('Raw Election Data'!$A$1:$AN$3144,MATCH($C254&amp;" "&amp;$B254,'Raw Election Data'!$C$1:$C$3144,0),MATCH('Joined Data'!J$1,'Raw Election Data'!$A$1:$AN$1,0))</f>
        <v>4773</v>
      </c>
      <c r="K254">
        <f>INDEX('Raw Election Data'!$A$1:$AN$3144,MATCH($C254&amp;" "&amp;$B254,'Raw Election Data'!$C$1:$C$3144,0),MATCH('Joined Data'!K$1,'Raw Election Data'!$A$1:$AN$1,0))</f>
        <v>5283</v>
      </c>
      <c r="L254">
        <f>INDEX('Raw Election Data'!$A$1:$AN$3144,MATCH($C254&amp;" "&amp;$B254,'Raw Election Data'!$C$1:$C$3144,0),MATCH('Joined Data'!L$1,'Raw Election Data'!$A$1:$AN$1,0))</f>
        <v>10999</v>
      </c>
      <c r="M254">
        <f>INDEX('Raw Election Data'!$A$1:$AN$3144,MATCH($C254&amp;" "&amp;$B254,'Raw Election Data'!$C$1:$C$3144,0),MATCH('Joined Data'!M$1,'Raw Election Data'!$A$1:$AN$1,0))</f>
        <v>0.43394854077643424</v>
      </c>
      <c r="N254">
        <f>INDEX('Raw Election Data'!$A$1:$AN$3144,MATCH($C254&amp;" "&amp;$B254,'Raw Election Data'!$C$1:$C$3144,0),MATCH('Joined Data'!N$1,'Raw Election Data'!$A$1:$AN$1,0))</f>
        <v>0.48031639239930901</v>
      </c>
      <c r="O254">
        <f>INDEX('Raw Election Data'!$A$1:$AN$3144,MATCH($C254&amp;" "&amp;$B254,'Raw Election Data'!$C$1:$C$3144,0),MATCH('Joined Data'!O$1,'Raw Election Data'!$A$1:$AN$1,0))</f>
        <v>-510</v>
      </c>
      <c r="P254">
        <f>INDEX('Raw Election Data'!$A$1:$AN$3144,MATCH($C254&amp;" "&amp;$B254,'Raw Election Data'!$C$1:$C$3144,0),MATCH('Joined Data'!P$1,'Raw Election Data'!$A$1:$AN$1,0))</f>
        <v>510</v>
      </c>
      <c r="Q254">
        <f>INDEX('Raw Election Data'!$A$1:$AN$3144,MATCH($C254&amp;" "&amp;$B254,'Raw Election Data'!$C$1:$C$3144,0),MATCH('Joined Data'!Q$1,'Raw Election Data'!$A$1:$AN$1,0))</f>
        <v>-4.6367851622874767E-2</v>
      </c>
      <c r="R254">
        <f>INDEX('Raw Election Data'!$A$1:$AN$3144,MATCH($C254&amp;" "&amp;$B254,'Raw Election Data'!$C$1:$C$3144,0),MATCH('Joined Data'!R$1,'Raw Election Data'!$A$1:$AN$1,0))</f>
        <v>4.6367851622874767E-2</v>
      </c>
    </row>
    <row r="255" spans="1:18" ht="13.5" hidden="1" customHeight="1" x14ac:dyDescent="0.15">
      <c r="A255" t="s">
        <v>124</v>
      </c>
      <c r="B255" t="s">
        <v>1139</v>
      </c>
      <c r="C255" t="str">
        <f>INDEX(FIPS!$A$1:$E$3236,MATCH($F255,FIPS!$D$1:$D$3236,0),5)</f>
        <v>Cheyenne County</v>
      </c>
      <c r="D255" t="s">
        <v>125</v>
      </c>
      <c r="E255" s="15" t="s">
        <v>14</v>
      </c>
      <c r="F255" t="s">
        <v>1165</v>
      </c>
      <c r="G255" t="s">
        <v>437</v>
      </c>
      <c r="H255" t="str">
        <f>IFERROR(VLOOKUP($G255,'Team Colors'!$A:$B,2,0),"#c9c9c9")</f>
        <v>#fb4f14</v>
      </c>
      <c r="I255">
        <f>INDEX('Raw Election Data'!$A$1:$AN$3144,MATCH($C255&amp;" "&amp;$B255,'Raw Election Data'!$C$1:$C$3144,0),MATCH('Joined Data'!I$1,'Raw Election Data'!$A$1:$AN$1,0))</f>
        <v>1829</v>
      </c>
      <c r="J255">
        <f>INDEX('Raw Election Data'!$A$1:$AN$3144,MATCH($C255&amp;" "&amp;$B255,'Raw Election Data'!$C$1:$C$3144,0),MATCH('Joined Data'!J$1,'Raw Election Data'!$A$1:$AN$1,0))</f>
        <v>127</v>
      </c>
      <c r="K255">
        <f>INDEX('Raw Election Data'!$A$1:$AN$3144,MATCH($C255&amp;" "&amp;$B255,'Raw Election Data'!$C$1:$C$3144,0),MATCH('Joined Data'!K$1,'Raw Election Data'!$A$1:$AN$1,0))</f>
        <v>905</v>
      </c>
      <c r="L255">
        <f>INDEX('Raw Election Data'!$A$1:$AN$3144,MATCH($C255&amp;" "&amp;$B255,'Raw Election Data'!$C$1:$C$3144,0),MATCH('Joined Data'!L$1,'Raw Election Data'!$A$1:$AN$1,0))</f>
        <v>1076</v>
      </c>
      <c r="M255">
        <f>INDEX('Raw Election Data'!$A$1:$AN$3144,MATCH($C255&amp;" "&amp;$B255,'Raw Election Data'!$C$1:$C$3144,0),MATCH('Joined Data'!M$1,'Raw Election Data'!$A$1:$AN$1,0))</f>
        <v>0.11802973977695168</v>
      </c>
      <c r="N255">
        <f>INDEX('Raw Election Data'!$A$1:$AN$3144,MATCH($C255&amp;" "&amp;$B255,'Raw Election Data'!$C$1:$C$3144,0),MATCH('Joined Data'!N$1,'Raw Election Data'!$A$1:$AN$1,0))</f>
        <v>0.84107806691449816</v>
      </c>
      <c r="O255">
        <f>INDEX('Raw Election Data'!$A$1:$AN$3144,MATCH($C255&amp;" "&amp;$B255,'Raw Election Data'!$C$1:$C$3144,0),MATCH('Joined Data'!O$1,'Raw Election Data'!$A$1:$AN$1,0))</f>
        <v>-778</v>
      </c>
      <c r="P255">
        <f>INDEX('Raw Election Data'!$A$1:$AN$3144,MATCH($C255&amp;" "&amp;$B255,'Raw Election Data'!$C$1:$C$3144,0),MATCH('Joined Data'!P$1,'Raw Election Data'!$A$1:$AN$1,0))</f>
        <v>778</v>
      </c>
      <c r="Q255">
        <f>INDEX('Raw Election Data'!$A$1:$AN$3144,MATCH($C255&amp;" "&amp;$B255,'Raw Election Data'!$C$1:$C$3144,0),MATCH('Joined Data'!Q$1,'Raw Election Data'!$A$1:$AN$1,0))</f>
        <v>-0.72304832713754652</v>
      </c>
      <c r="R255">
        <f>INDEX('Raw Election Data'!$A$1:$AN$3144,MATCH($C255&amp;" "&amp;$B255,'Raw Election Data'!$C$1:$C$3144,0),MATCH('Joined Data'!R$1,'Raw Election Data'!$A$1:$AN$1,0))</f>
        <v>0.72304832713754652</v>
      </c>
    </row>
    <row r="256" spans="1:18" ht="13.5" hidden="1" customHeight="1" x14ac:dyDescent="0.15">
      <c r="A256" t="s">
        <v>124</v>
      </c>
      <c r="B256" t="s">
        <v>1139</v>
      </c>
      <c r="C256" t="str">
        <f>INDEX(FIPS!$A$1:$E$3236,MATCH($F256,FIPS!$D$1:$D$3236,0),5)</f>
        <v>Clear Creek County</v>
      </c>
      <c r="D256" t="s">
        <v>125</v>
      </c>
      <c r="E256" s="15" t="s">
        <v>15</v>
      </c>
      <c r="F256" t="s">
        <v>1167</v>
      </c>
      <c r="G256" t="s">
        <v>437</v>
      </c>
      <c r="H256" t="str">
        <f>IFERROR(VLOOKUP($G256,'Team Colors'!$A:$B,2,0),"#c9c9c9")</f>
        <v>#fb4f14</v>
      </c>
      <c r="I256">
        <f>INDEX('Raw Election Data'!$A$1:$AN$3144,MATCH($C256&amp;" "&amp;$B256,'Raw Election Data'!$C$1:$C$3144,0),MATCH('Joined Data'!I$1,'Raw Election Data'!$A$1:$AN$1,0))</f>
        <v>9303</v>
      </c>
      <c r="J256">
        <f>INDEX('Raw Election Data'!$A$1:$AN$3144,MATCH($C256&amp;" "&amp;$B256,'Raw Election Data'!$C$1:$C$3144,0),MATCH('Joined Data'!J$1,'Raw Election Data'!$A$1:$AN$1,0))</f>
        <v>2585</v>
      </c>
      <c r="K256">
        <f>INDEX('Raw Election Data'!$A$1:$AN$3144,MATCH($C256&amp;" "&amp;$B256,'Raw Election Data'!$C$1:$C$3144,0),MATCH('Joined Data'!K$1,'Raw Election Data'!$A$1:$AN$1,0))</f>
        <v>2426</v>
      </c>
      <c r="L256">
        <f>INDEX('Raw Election Data'!$A$1:$AN$3144,MATCH($C256&amp;" "&amp;$B256,'Raw Election Data'!$C$1:$C$3144,0),MATCH('Joined Data'!L$1,'Raw Election Data'!$A$1:$AN$1,0))</f>
        <v>5532</v>
      </c>
      <c r="M256">
        <f>INDEX('Raw Election Data'!$A$1:$AN$3144,MATCH($C256&amp;" "&amp;$B256,'Raw Election Data'!$C$1:$C$3144,0),MATCH('Joined Data'!M$1,'Raw Election Data'!$A$1:$AN$1,0))</f>
        <v>0.46728127259580621</v>
      </c>
      <c r="N256">
        <f>INDEX('Raw Election Data'!$A$1:$AN$3144,MATCH($C256&amp;" "&amp;$B256,'Raw Election Data'!$C$1:$C$3144,0),MATCH('Joined Data'!N$1,'Raw Election Data'!$A$1:$AN$1,0))</f>
        <v>0.43853940708604483</v>
      </c>
      <c r="O256">
        <f>INDEX('Raw Election Data'!$A$1:$AN$3144,MATCH($C256&amp;" "&amp;$B256,'Raw Election Data'!$C$1:$C$3144,0),MATCH('Joined Data'!O$1,'Raw Election Data'!$A$1:$AN$1,0))</f>
        <v>159</v>
      </c>
      <c r="P256">
        <f>INDEX('Raw Election Data'!$A$1:$AN$3144,MATCH($C256&amp;" "&amp;$B256,'Raw Election Data'!$C$1:$C$3144,0),MATCH('Joined Data'!P$1,'Raw Election Data'!$A$1:$AN$1,0))</f>
        <v>-159</v>
      </c>
      <c r="Q256">
        <f>INDEX('Raw Election Data'!$A$1:$AN$3144,MATCH($C256&amp;" "&amp;$B256,'Raw Election Data'!$C$1:$C$3144,0),MATCH('Joined Data'!Q$1,'Raw Election Data'!$A$1:$AN$1,0))</f>
        <v>2.8741865509761377E-2</v>
      </c>
      <c r="R256">
        <f>INDEX('Raw Election Data'!$A$1:$AN$3144,MATCH($C256&amp;" "&amp;$B256,'Raw Election Data'!$C$1:$C$3144,0),MATCH('Joined Data'!R$1,'Raw Election Data'!$A$1:$AN$1,0))</f>
        <v>-2.8741865509761377E-2</v>
      </c>
    </row>
    <row r="257" spans="1:18" ht="13.5" hidden="1" customHeight="1" x14ac:dyDescent="0.15">
      <c r="A257" t="s">
        <v>124</v>
      </c>
      <c r="B257" t="s">
        <v>1139</v>
      </c>
      <c r="C257" t="str">
        <f>INDEX(FIPS!$A$1:$E$3236,MATCH($F257,FIPS!$D$1:$D$3236,0),5)</f>
        <v>Conejos County</v>
      </c>
      <c r="D257" t="s">
        <v>125</v>
      </c>
      <c r="E257" s="15" t="s">
        <v>16</v>
      </c>
      <c r="F257" t="s">
        <v>1169</v>
      </c>
      <c r="G257" t="s">
        <v>437</v>
      </c>
      <c r="H257" t="str">
        <f>IFERROR(VLOOKUP($G257,'Team Colors'!$A:$B,2,0),"#c9c9c9")</f>
        <v>#fb4f14</v>
      </c>
      <c r="I257">
        <f>INDEX('Raw Election Data'!$A$1:$AN$3144,MATCH($C257&amp;" "&amp;$B257,'Raw Election Data'!$C$1:$C$3144,0),MATCH('Joined Data'!I$1,'Raw Election Data'!$A$1:$AN$1,0))</f>
        <v>8130</v>
      </c>
      <c r="J257">
        <f>INDEX('Raw Election Data'!$A$1:$AN$3144,MATCH($C257&amp;" "&amp;$B257,'Raw Election Data'!$C$1:$C$3144,0),MATCH('Joined Data'!J$1,'Raw Election Data'!$A$1:$AN$1,0))</f>
        <v>1753</v>
      </c>
      <c r="K257">
        <f>INDEX('Raw Election Data'!$A$1:$AN$3144,MATCH($C257&amp;" "&amp;$B257,'Raw Election Data'!$C$1:$C$3144,0),MATCH('Joined Data'!K$1,'Raw Election Data'!$A$1:$AN$1,0))</f>
        <v>1885</v>
      </c>
      <c r="L257">
        <f>INDEX('Raw Election Data'!$A$1:$AN$3144,MATCH($C257&amp;" "&amp;$B257,'Raw Election Data'!$C$1:$C$3144,0),MATCH('Joined Data'!L$1,'Raw Election Data'!$A$1:$AN$1,0))</f>
        <v>3970</v>
      </c>
      <c r="M257">
        <f>INDEX('Raw Election Data'!$A$1:$AN$3144,MATCH($C257&amp;" "&amp;$B257,'Raw Election Data'!$C$1:$C$3144,0),MATCH('Joined Data'!M$1,'Raw Election Data'!$A$1:$AN$1,0))</f>
        <v>0.4415617128463476</v>
      </c>
      <c r="N257">
        <f>INDEX('Raw Election Data'!$A$1:$AN$3144,MATCH($C257&amp;" "&amp;$B257,'Raw Election Data'!$C$1:$C$3144,0),MATCH('Joined Data'!N$1,'Raw Election Data'!$A$1:$AN$1,0))</f>
        <v>0.47481108312342568</v>
      </c>
      <c r="O257">
        <f>INDEX('Raw Election Data'!$A$1:$AN$3144,MATCH($C257&amp;" "&amp;$B257,'Raw Election Data'!$C$1:$C$3144,0),MATCH('Joined Data'!O$1,'Raw Election Data'!$A$1:$AN$1,0))</f>
        <v>-132</v>
      </c>
      <c r="P257">
        <f>INDEX('Raw Election Data'!$A$1:$AN$3144,MATCH($C257&amp;" "&amp;$B257,'Raw Election Data'!$C$1:$C$3144,0),MATCH('Joined Data'!P$1,'Raw Election Data'!$A$1:$AN$1,0))</f>
        <v>132</v>
      </c>
      <c r="Q257">
        <f>INDEX('Raw Election Data'!$A$1:$AN$3144,MATCH($C257&amp;" "&amp;$B257,'Raw Election Data'!$C$1:$C$3144,0),MATCH('Joined Data'!Q$1,'Raw Election Data'!$A$1:$AN$1,0))</f>
        <v>-3.3249370277078083E-2</v>
      </c>
      <c r="R257">
        <f>INDEX('Raw Election Data'!$A$1:$AN$3144,MATCH($C257&amp;" "&amp;$B257,'Raw Election Data'!$C$1:$C$3144,0),MATCH('Joined Data'!R$1,'Raw Election Data'!$A$1:$AN$1,0))</f>
        <v>3.3249370277078083E-2</v>
      </c>
    </row>
    <row r="258" spans="1:18" ht="13.5" hidden="1" customHeight="1" x14ac:dyDescent="0.15">
      <c r="A258" t="s">
        <v>124</v>
      </c>
      <c r="B258" t="s">
        <v>1139</v>
      </c>
      <c r="C258" t="str">
        <f>INDEX(FIPS!$A$1:$E$3236,MATCH($F258,FIPS!$D$1:$D$3236,0),5)</f>
        <v>Costilla County</v>
      </c>
      <c r="D258" t="s">
        <v>125</v>
      </c>
      <c r="E258" s="15" t="s">
        <v>17</v>
      </c>
      <c r="F258" t="s">
        <v>1171</v>
      </c>
      <c r="G258" t="s">
        <v>437</v>
      </c>
      <c r="H258" t="str">
        <f>IFERROR(VLOOKUP($G258,'Team Colors'!$A:$B,2,0),"#c9c9c9")</f>
        <v>#fb4f14</v>
      </c>
      <c r="I258">
        <f>INDEX('Raw Election Data'!$A$1:$AN$3144,MATCH($C258&amp;" "&amp;$B258,'Raw Election Data'!$C$1:$C$3144,0),MATCH('Joined Data'!I$1,'Raw Election Data'!$A$1:$AN$1,0))</f>
        <v>3584</v>
      </c>
      <c r="J258">
        <f>INDEX('Raw Election Data'!$A$1:$AN$3144,MATCH($C258&amp;" "&amp;$B258,'Raw Election Data'!$C$1:$C$3144,0),MATCH('Joined Data'!J$1,'Raw Election Data'!$A$1:$AN$1,0))</f>
        <v>1109</v>
      </c>
      <c r="K258">
        <f>INDEX('Raw Election Data'!$A$1:$AN$3144,MATCH($C258&amp;" "&amp;$B258,'Raw Election Data'!$C$1:$C$3144,0),MATCH('Joined Data'!K$1,'Raw Election Data'!$A$1:$AN$1,0))</f>
        <v>581</v>
      </c>
      <c r="L258">
        <f>INDEX('Raw Election Data'!$A$1:$AN$3144,MATCH($C258&amp;" "&amp;$B258,'Raw Election Data'!$C$1:$C$3144,0),MATCH('Joined Data'!L$1,'Raw Election Data'!$A$1:$AN$1,0))</f>
        <v>1820</v>
      </c>
      <c r="M258">
        <f>INDEX('Raw Election Data'!$A$1:$AN$3144,MATCH($C258&amp;" "&amp;$B258,'Raw Election Data'!$C$1:$C$3144,0),MATCH('Joined Data'!M$1,'Raw Election Data'!$A$1:$AN$1,0))</f>
        <v>0.60934065934065929</v>
      </c>
      <c r="N258">
        <f>INDEX('Raw Election Data'!$A$1:$AN$3144,MATCH($C258&amp;" "&amp;$B258,'Raw Election Data'!$C$1:$C$3144,0),MATCH('Joined Data'!N$1,'Raw Election Data'!$A$1:$AN$1,0))</f>
        <v>0.31923076923076921</v>
      </c>
      <c r="O258">
        <f>INDEX('Raw Election Data'!$A$1:$AN$3144,MATCH($C258&amp;" "&amp;$B258,'Raw Election Data'!$C$1:$C$3144,0),MATCH('Joined Data'!O$1,'Raw Election Data'!$A$1:$AN$1,0))</f>
        <v>528</v>
      </c>
      <c r="P258">
        <f>INDEX('Raw Election Data'!$A$1:$AN$3144,MATCH($C258&amp;" "&amp;$B258,'Raw Election Data'!$C$1:$C$3144,0),MATCH('Joined Data'!P$1,'Raw Election Data'!$A$1:$AN$1,0))</f>
        <v>-528</v>
      </c>
      <c r="Q258">
        <f>INDEX('Raw Election Data'!$A$1:$AN$3144,MATCH($C258&amp;" "&amp;$B258,'Raw Election Data'!$C$1:$C$3144,0),MATCH('Joined Data'!Q$1,'Raw Election Data'!$A$1:$AN$1,0))</f>
        <v>0.29010989010989008</v>
      </c>
      <c r="R258">
        <f>INDEX('Raw Election Data'!$A$1:$AN$3144,MATCH($C258&amp;" "&amp;$B258,'Raw Election Data'!$C$1:$C$3144,0),MATCH('Joined Data'!R$1,'Raw Election Data'!$A$1:$AN$1,0))</f>
        <v>-0.29010989010989008</v>
      </c>
    </row>
    <row r="259" spans="1:18" ht="13.5" hidden="1" customHeight="1" x14ac:dyDescent="0.15">
      <c r="A259" t="s">
        <v>124</v>
      </c>
      <c r="B259" t="s">
        <v>1139</v>
      </c>
      <c r="C259" t="str">
        <f>INDEX(FIPS!$A$1:$E$3236,MATCH($F259,FIPS!$D$1:$D$3236,0),5)</f>
        <v>Crowley County</v>
      </c>
      <c r="D259" t="s">
        <v>125</v>
      </c>
      <c r="E259" s="15" t="s">
        <v>18</v>
      </c>
      <c r="F259" t="s">
        <v>1173</v>
      </c>
      <c r="G259" t="s">
        <v>437</v>
      </c>
      <c r="H259" t="str">
        <f>IFERROR(VLOOKUP($G259,'Team Colors'!$A:$B,2,0),"#c9c9c9")</f>
        <v>#fb4f14</v>
      </c>
      <c r="I259">
        <f>INDEX('Raw Election Data'!$A$1:$AN$3144,MATCH($C259&amp;" "&amp;$B259,'Raw Election Data'!$C$1:$C$3144,0),MATCH('Joined Data'!I$1,'Raw Election Data'!$A$1:$AN$1,0))</f>
        <v>5562</v>
      </c>
      <c r="J259">
        <f>INDEX('Raw Election Data'!$A$1:$AN$3144,MATCH($C259&amp;" "&amp;$B259,'Raw Election Data'!$C$1:$C$3144,0),MATCH('Joined Data'!J$1,'Raw Election Data'!$A$1:$AN$1,0))</f>
        <v>336</v>
      </c>
      <c r="K259">
        <f>INDEX('Raw Election Data'!$A$1:$AN$3144,MATCH($C259&amp;" "&amp;$B259,'Raw Election Data'!$C$1:$C$3144,0),MATCH('Joined Data'!K$1,'Raw Election Data'!$A$1:$AN$1,0))</f>
        <v>1069</v>
      </c>
      <c r="L259">
        <f>INDEX('Raw Election Data'!$A$1:$AN$3144,MATCH($C259&amp;" "&amp;$B259,'Raw Election Data'!$C$1:$C$3144,0),MATCH('Joined Data'!L$1,'Raw Election Data'!$A$1:$AN$1,0))</f>
        <v>1511</v>
      </c>
      <c r="M259">
        <f>INDEX('Raw Election Data'!$A$1:$AN$3144,MATCH($C259&amp;" "&amp;$B259,'Raw Election Data'!$C$1:$C$3144,0),MATCH('Joined Data'!M$1,'Raw Election Data'!$A$1:$AN$1,0))</f>
        <v>0.22236929185969556</v>
      </c>
      <c r="N259">
        <f>INDEX('Raw Election Data'!$A$1:$AN$3144,MATCH($C259&amp;" "&amp;$B259,'Raw Election Data'!$C$1:$C$3144,0),MATCH('Joined Data'!N$1,'Raw Election Data'!$A$1:$AN$1,0))</f>
        <v>0.70747849106551952</v>
      </c>
      <c r="O259">
        <f>INDEX('Raw Election Data'!$A$1:$AN$3144,MATCH($C259&amp;" "&amp;$B259,'Raw Election Data'!$C$1:$C$3144,0),MATCH('Joined Data'!O$1,'Raw Election Data'!$A$1:$AN$1,0))</f>
        <v>-733</v>
      </c>
      <c r="P259">
        <f>INDEX('Raw Election Data'!$A$1:$AN$3144,MATCH($C259&amp;" "&amp;$B259,'Raw Election Data'!$C$1:$C$3144,0),MATCH('Joined Data'!P$1,'Raw Election Data'!$A$1:$AN$1,0))</f>
        <v>733</v>
      </c>
      <c r="Q259">
        <f>INDEX('Raw Election Data'!$A$1:$AN$3144,MATCH($C259&amp;" "&amp;$B259,'Raw Election Data'!$C$1:$C$3144,0),MATCH('Joined Data'!Q$1,'Raw Election Data'!$A$1:$AN$1,0))</f>
        <v>-0.48510919920582396</v>
      </c>
      <c r="R259">
        <f>INDEX('Raw Election Data'!$A$1:$AN$3144,MATCH($C259&amp;" "&amp;$B259,'Raw Election Data'!$C$1:$C$3144,0),MATCH('Joined Data'!R$1,'Raw Election Data'!$A$1:$AN$1,0))</f>
        <v>0.48510919920582396</v>
      </c>
    </row>
    <row r="260" spans="1:18" ht="13.5" hidden="1" customHeight="1" x14ac:dyDescent="0.15">
      <c r="A260" t="s">
        <v>124</v>
      </c>
      <c r="B260" t="s">
        <v>1139</v>
      </c>
      <c r="C260" t="str">
        <f>INDEX(FIPS!$A$1:$E$3236,MATCH($F260,FIPS!$D$1:$D$3236,0),5)</f>
        <v>Custer County</v>
      </c>
      <c r="D260" t="s">
        <v>125</v>
      </c>
      <c r="E260" s="15" t="s">
        <v>19</v>
      </c>
      <c r="F260" t="s">
        <v>1175</v>
      </c>
      <c r="G260" t="s">
        <v>437</v>
      </c>
      <c r="H260" t="str">
        <f>IFERROR(VLOOKUP($G260,'Team Colors'!$A:$B,2,0),"#c9c9c9")</f>
        <v>#fb4f14</v>
      </c>
      <c r="I260">
        <f>INDEX('Raw Election Data'!$A$1:$AN$3144,MATCH($C260&amp;" "&amp;$B260,'Raw Election Data'!$C$1:$C$3144,0),MATCH('Joined Data'!I$1,'Raw Election Data'!$A$1:$AN$1,0))</f>
        <v>4445</v>
      </c>
      <c r="J260">
        <f>INDEX('Raw Election Data'!$A$1:$AN$3144,MATCH($C260&amp;" "&amp;$B260,'Raw Election Data'!$C$1:$C$3144,0),MATCH('Joined Data'!J$1,'Raw Election Data'!$A$1:$AN$1,0))</f>
        <v>797</v>
      </c>
      <c r="K260">
        <f>INDEX('Raw Election Data'!$A$1:$AN$3144,MATCH($C260&amp;" "&amp;$B260,'Raw Election Data'!$C$1:$C$3144,0),MATCH('Joined Data'!K$1,'Raw Election Data'!$A$1:$AN$1,0))</f>
        <v>2059</v>
      </c>
      <c r="L260">
        <f>INDEX('Raw Election Data'!$A$1:$AN$3144,MATCH($C260&amp;" "&amp;$B260,'Raw Election Data'!$C$1:$C$3144,0),MATCH('Joined Data'!L$1,'Raw Election Data'!$A$1:$AN$1,0))</f>
        <v>3064</v>
      </c>
      <c r="M260">
        <f>INDEX('Raw Election Data'!$A$1:$AN$3144,MATCH($C260&amp;" "&amp;$B260,'Raw Election Data'!$C$1:$C$3144,0),MATCH('Joined Data'!M$1,'Raw Election Data'!$A$1:$AN$1,0))</f>
        <v>0.26011749347258484</v>
      </c>
      <c r="N260">
        <f>INDEX('Raw Election Data'!$A$1:$AN$3144,MATCH($C260&amp;" "&amp;$B260,'Raw Election Data'!$C$1:$C$3144,0),MATCH('Joined Data'!N$1,'Raw Election Data'!$A$1:$AN$1,0))</f>
        <v>0.67199738903394257</v>
      </c>
      <c r="O260">
        <f>INDEX('Raw Election Data'!$A$1:$AN$3144,MATCH($C260&amp;" "&amp;$B260,'Raw Election Data'!$C$1:$C$3144,0),MATCH('Joined Data'!O$1,'Raw Election Data'!$A$1:$AN$1,0))</f>
        <v>-1262</v>
      </c>
      <c r="P260">
        <f>INDEX('Raw Election Data'!$A$1:$AN$3144,MATCH($C260&amp;" "&amp;$B260,'Raw Election Data'!$C$1:$C$3144,0),MATCH('Joined Data'!P$1,'Raw Election Data'!$A$1:$AN$1,0))</f>
        <v>1262</v>
      </c>
      <c r="Q260">
        <f>INDEX('Raw Election Data'!$A$1:$AN$3144,MATCH($C260&amp;" "&amp;$B260,'Raw Election Data'!$C$1:$C$3144,0),MATCH('Joined Data'!Q$1,'Raw Election Data'!$A$1:$AN$1,0))</f>
        <v>-0.41187989556135773</v>
      </c>
      <c r="R260">
        <f>INDEX('Raw Election Data'!$A$1:$AN$3144,MATCH($C260&amp;" "&amp;$B260,'Raw Election Data'!$C$1:$C$3144,0),MATCH('Joined Data'!R$1,'Raw Election Data'!$A$1:$AN$1,0))</f>
        <v>0.41187989556135773</v>
      </c>
    </row>
    <row r="261" spans="1:18" ht="13.5" hidden="1" customHeight="1" x14ac:dyDescent="0.15">
      <c r="A261" t="s">
        <v>124</v>
      </c>
      <c r="B261" t="s">
        <v>1139</v>
      </c>
      <c r="C261" t="str">
        <f>INDEX(FIPS!$A$1:$E$3236,MATCH($F261,FIPS!$D$1:$D$3236,0),5)</f>
        <v>Delta County</v>
      </c>
      <c r="D261" t="s">
        <v>125</v>
      </c>
      <c r="E261" s="15" t="s">
        <v>20</v>
      </c>
      <c r="F261" t="s">
        <v>1177</v>
      </c>
      <c r="G261" t="s">
        <v>437</v>
      </c>
      <c r="H261" t="str">
        <f>IFERROR(VLOOKUP($G261,'Team Colors'!$A:$B,2,0),"#c9c9c9")</f>
        <v>#fb4f14</v>
      </c>
      <c r="I261">
        <f>INDEX('Raw Election Data'!$A$1:$AN$3144,MATCH($C261&amp;" "&amp;$B261,'Raw Election Data'!$C$1:$C$3144,0),MATCH('Joined Data'!I$1,'Raw Election Data'!$A$1:$AN$1,0))</f>
        <v>29979</v>
      </c>
      <c r="J261">
        <f>INDEX('Raw Election Data'!$A$1:$AN$3144,MATCH($C261&amp;" "&amp;$B261,'Raw Election Data'!$C$1:$C$3144,0),MATCH('Joined Data'!J$1,'Raw Election Data'!$A$1:$AN$1,0))</f>
        <v>4048</v>
      </c>
      <c r="K261">
        <f>INDEX('Raw Election Data'!$A$1:$AN$3144,MATCH($C261&amp;" "&amp;$B261,'Raw Election Data'!$C$1:$C$3144,0),MATCH('Joined Data'!K$1,'Raw Election Data'!$A$1:$AN$1,0))</f>
        <v>11584</v>
      </c>
      <c r="L261">
        <f>INDEX('Raw Election Data'!$A$1:$AN$3144,MATCH($C261&amp;" "&amp;$B261,'Raw Election Data'!$C$1:$C$3144,0),MATCH('Joined Data'!L$1,'Raw Election Data'!$A$1:$AN$1,0))</f>
        <v>16661</v>
      </c>
      <c r="M261">
        <f>INDEX('Raw Election Data'!$A$1:$AN$3144,MATCH($C261&amp;" "&amp;$B261,'Raw Election Data'!$C$1:$C$3144,0),MATCH('Joined Data'!M$1,'Raw Election Data'!$A$1:$AN$1,0))</f>
        <v>0.24296260728647739</v>
      </c>
      <c r="N261">
        <f>INDEX('Raw Election Data'!$A$1:$AN$3144,MATCH($C261&amp;" "&amp;$B261,'Raw Election Data'!$C$1:$C$3144,0),MATCH('Joined Data'!N$1,'Raw Election Data'!$A$1:$AN$1,0))</f>
        <v>0.69527639397395113</v>
      </c>
      <c r="O261">
        <f>INDEX('Raw Election Data'!$A$1:$AN$3144,MATCH($C261&amp;" "&amp;$B261,'Raw Election Data'!$C$1:$C$3144,0),MATCH('Joined Data'!O$1,'Raw Election Data'!$A$1:$AN$1,0))</f>
        <v>-7536</v>
      </c>
      <c r="P261">
        <f>INDEX('Raw Election Data'!$A$1:$AN$3144,MATCH($C261&amp;" "&amp;$B261,'Raw Election Data'!$C$1:$C$3144,0),MATCH('Joined Data'!P$1,'Raw Election Data'!$A$1:$AN$1,0))</f>
        <v>7536</v>
      </c>
      <c r="Q261">
        <f>INDEX('Raw Election Data'!$A$1:$AN$3144,MATCH($C261&amp;" "&amp;$B261,'Raw Election Data'!$C$1:$C$3144,0),MATCH('Joined Data'!Q$1,'Raw Election Data'!$A$1:$AN$1,0))</f>
        <v>-0.45231378668747374</v>
      </c>
      <c r="R261">
        <f>INDEX('Raw Election Data'!$A$1:$AN$3144,MATCH($C261&amp;" "&amp;$B261,'Raw Election Data'!$C$1:$C$3144,0),MATCH('Joined Data'!R$1,'Raw Election Data'!$A$1:$AN$1,0))</f>
        <v>0.45231378668747374</v>
      </c>
    </row>
    <row r="262" spans="1:18" ht="13.5" hidden="1" customHeight="1" x14ac:dyDescent="0.15">
      <c r="A262" t="s">
        <v>124</v>
      </c>
      <c r="B262" t="s">
        <v>1139</v>
      </c>
      <c r="C262" t="str">
        <f>INDEX(FIPS!$A$1:$E$3236,MATCH($F262,FIPS!$D$1:$D$3236,0),5)</f>
        <v>Denver County</v>
      </c>
      <c r="D262" t="s">
        <v>125</v>
      </c>
      <c r="E262" s="15" t="s">
        <v>21</v>
      </c>
      <c r="F262" t="s">
        <v>1179</v>
      </c>
      <c r="G262" t="s">
        <v>437</v>
      </c>
      <c r="H262" t="str">
        <f>IFERROR(VLOOKUP($G262,'Team Colors'!$A:$B,2,0),"#c9c9c9")</f>
        <v>#fb4f14</v>
      </c>
      <c r="I262">
        <f>INDEX('Raw Election Data'!$A$1:$AN$3144,MATCH($C262&amp;" "&amp;$B262,'Raw Election Data'!$C$1:$C$3144,0),MATCH('Joined Data'!I$1,'Raw Election Data'!$A$1:$AN$1,0))</f>
        <v>682545</v>
      </c>
      <c r="J262">
        <f>INDEX('Raw Election Data'!$A$1:$AN$3144,MATCH($C262&amp;" "&amp;$B262,'Raw Election Data'!$C$1:$C$3144,0),MATCH('Joined Data'!J$1,'Raw Election Data'!$A$1:$AN$1,0))</f>
        <v>174611</v>
      </c>
      <c r="K262">
        <f>INDEX('Raw Election Data'!$A$1:$AN$3144,MATCH($C262&amp;" "&amp;$B262,'Raw Election Data'!$C$1:$C$3144,0),MATCH('Joined Data'!K$1,'Raw Election Data'!$A$1:$AN$1,0))</f>
        <v>43637</v>
      </c>
      <c r="L262">
        <f>INDEX('Raw Election Data'!$A$1:$AN$3144,MATCH($C262&amp;" "&amp;$B262,'Raw Election Data'!$C$1:$C$3144,0),MATCH('Joined Data'!L$1,'Raw Election Data'!$A$1:$AN$1,0))</f>
        <v>232291</v>
      </c>
      <c r="M262">
        <f>INDEX('Raw Election Data'!$A$1:$AN$3144,MATCH($C262&amp;" "&amp;$B262,'Raw Election Data'!$C$1:$C$3144,0),MATCH('Joined Data'!M$1,'Raw Election Data'!$A$1:$AN$1,0))</f>
        <v>0.75169076718426453</v>
      </c>
      <c r="N262">
        <f>INDEX('Raw Election Data'!$A$1:$AN$3144,MATCH($C262&amp;" "&amp;$B262,'Raw Election Data'!$C$1:$C$3144,0),MATCH('Joined Data'!N$1,'Raw Election Data'!$A$1:$AN$1,0))</f>
        <v>0.18785488891089194</v>
      </c>
      <c r="O262">
        <f>INDEX('Raw Election Data'!$A$1:$AN$3144,MATCH($C262&amp;" "&amp;$B262,'Raw Election Data'!$C$1:$C$3144,0),MATCH('Joined Data'!O$1,'Raw Election Data'!$A$1:$AN$1,0))</f>
        <v>130974</v>
      </c>
      <c r="P262">
        <f>INDEX('Raw Election Data'!$A$1:$AN$3144,MATCH($C262&amp;" "&amp;$B262,'Raw Election Data'!$C$1:$C$3144,0),MATCH('Joined Data'!P$1,'Raw Election Data'!$A$1:$AN$1,0))</f>
        <v>-130974</v>
      </c>
      <c r="Q262">
        <f>INDEX('Raw Election Data'!$A$1:$AN$3144,MATCH($C262&amp;" "&amp;$B262,'Raw Election Data'!$C$1:$C$3144,0),MATCH('Joined Data'!Q$1,'Raw Election Data'!$A$1:$AN$1,0))</f>
        <v>0.56383587827337256</v>
      </c>
      <c r="R262">
        <f>INDEX('Raw Election Data'!$A$1:$AN$3144,MATCH($C262&amp;" "&amp;$B262,'Raw Election Data'!$C$1:$C$3144,0),MATCH('Joined Data'!R$1,'Raw Election Data'!$A$1:$AN$1,0))</f>
        <v>-0.56383587827337256</v>
      </c>
    </row>
    <row r="263" spans="1:18" ht="13.5" hidden="1" customHeight="1" x14ac:dyDescent="0.15">
      <c r="A263" t="s">
        <v>124</v>
      </c>
      <c r="B263" t="s">
        <v>1139</v>
      </c>
      <c r="C263" t="str">
        <f>INDEX(FIPS!$A$1:$E$3236,MATCH($F263,FIPS!$D$1:$D$3236,0),5)</f>
        <v>Dolores County</v>
      </c>
      <c r="D263" t="s">
        <v>125</v>
      </c>
      <c r="E263" s="15" t="s">
        <v>22</v>
      </c>
      <c r="F263" t="s">
        <v>1181</v>
      </c>
      <c r="G263" t="s">
        <v>437</v>
      </c>
      <c r="H263" t="str">
        <f>IFERROR(VLOOKUP($G263,'Team Colors'!$A:$B,2,0),"#c9c9c9")</f>
        <v>#fb4f14</v>
      </c>
      <c r="I263">
        <f>INDEX('Raw Election Data'!$A$1:$AN$3144,MATCH($C263&amp;" "&amp;$B263,'Raw Election Data'!$C$1:$C$3144,0),MATCH('Joined Data'!I$1,'Raw Election Data'!$A$1:$AN$1,0))</f>
        <v>1978</v>
      </c>
      <c r="J263">
        <f>INDEX('Raw Election Data'!$A$1:$AN$3144,MATCH($C263&amp;" "&amp;$B263,'Raw Election Data'!$C$1:$C$3144,0),MATCH('Joined Data'!J$1,'Raw Election Data'!$A$1:$AN$1,0))</f>
        <v>227</v>
      </c>
      <c r="K263">
        <f>INDEX('Raw Election Data'!$A$1:$AN$3144,MATCH($C263&amp;" "&amp;$B263,'Raw Election Data'!$C$1:$C$3144,0),MATCH('Joined Data'!K$1,'Raw Election Data'!$A$1:$AN$1,0))</f>
        <v>936</v>
      </c>
      <c r="L263">
        <f>INDEX('Raw Election Data'!$A$1:$AN$3144,MATCH($C263&amp;" "&amp;$B263,'Raw Election Data'!$C$1:$C$3144,0),MATCH('Joined Data'!L$1,'Raw Election Data'!$A$1:$AN$1,0))</f>
        <v>1230</v>
      </c>
      <c r="M263">
        <f>INDEX('Raw Election Data'!$A$1:$AN$3144,MATCH($C263&amp;" "&amp;$B263,'Raw Election Data'!$C$1:$C$3144,0),MATCH('Joined Data'!M$1,'Raw Election Data'!$A$1:$AN$1,0))</f>
        <v>0.18455284552845527</v>
      </c>
      <c r="N263">
        <f>INDEX('Raw Election Data'!$A$1:$AN$3144,MATCH($C263&amp;" "&amp;$B263,'Raw Election Data'!$C$1:$C$3144,0),MATCH('Joined Data'!N$1,'Raw Election Data'!$A$1:$AN$1,0))</f>
        <v>0.76097560975609757</v>
      </c>
      <c r="O263">
        <f>INDEX('Raw Election Data'!$A$1:$AN$3144,MATCH($C263&amp;" "&amp;$B263,'Raw Election Data'!$C$1:$C$3144,0),MATCH('Joined Data'!O$1,'Raw Election Data'!$A$1:$AN$1,0))</f>
        <v>-709</v>
      </c>
      <c r="P263">
        <f>INDEX('Raw Election Data'!$A$1:$AN$3144,MATCH($C263&amp;" "&amp;$B263,'Raw Election Data'!$C$1:$C$3144,0),MATCH('Joined Data'!P$1,'Raw Election Data'!$A$1:$AN$1,0))</f>
        <v>709</v>
      </c>
      <c r="Q263">
        <f>INDEX('Raw Election Data'!$A$1:$AN$3144,MATCH($C263&amp;" "&amp;$B263,'Raw Election Data'!$C$1:$C$3144,0),MATCH('Joined Data'!Q$1,'Raw Election Data'!$A$1:$AN$1,0))</f>
        <v>-0.57642276422764227</v>
      </c>
      <c r="R263">
        <f>INDEX('Raw Election Data'!$A$1:$AN$3144,MATCH($C263&amp;" "&amp;$B263,'Raw Election Data'!$C$1:$C$3144,0),MATCH('Joined Data'!R$1,'Raw Election Data'!$A$1:$AN$1,0))</f>
        <v>0.57642276422764227</v>
      </c>
    </row>
    <row r="264" spans="1:18" ht="13.5" hidden="1" customHeight="1" x14ac:dyDescent="0.15">
      <c r="A264" t="s">
        <v>124</v>
      </c>
      <c r="B264" t="s">
        <v>1139</v>
      </c>
      <c r="C264" t="str">
        <f>INDEX(FIPS!$A$1:$E$3236,MATCH($F264,FIPS!$D$1:$D$3236,0),5)</f>
        <v>Douglas County</v>
      </c>
      <c r="D264" t="s">
        <v>125</v>
      </c>
      <c r="E264" s="15" t="s">
        <v>23</v>
      </c>
      <c r="F264" t="s">
        <v>1183</v>
      </c>
      <c r="G264" t="s">
        <v>437</v>
      </c>
      <c r="H264" t="str">
        <f>IFERROR(VLOOKUP($G264,'Team Colors'!$A:$B,2,0),"#c9c9c9")</f>
        <v>#fb4f14</v>
      </c>
      <c r="I264">
        <f>INDEX('Raw Election Data'!$A$1:$AN$3144,MATCH($C264&amp;" "&amp;$B264,'Raw Election Data'!$C$1:$C$3144,0),MATCH('Joined Data'!I$1,'Raw Election Data'!$A$1:$AN$1,0))</f>
        <v>322387</v>
      </c>
      <c r="J264">
        <f>INDEX('Raw Election Data'!$A$1:$AN$3144,MATCH($C264&amp;" "&amp;$B264,'Raw Election Data'!$C$1:$C$3144,0),MATCH('Joined Data'!J$1,'Raw Election Data'!$A$1:$AN$1,0))</f>
        <v>67045</v>
      </c>
      <c r="K264">
        <f>INDEX('Raw Election Data'!$A$1:$AN$3144,MATCH($C264&amp;" "&amp;$B264,'Raw Election Data'!$C$1:$C$3144,0),MATCH('Joined Data'!K$1,'Raw Election Data'!$A$1:$AN$1,0))</f>
        <v>100178</v>
      </c>
      <c r="L264">
        <f>INDEX('Raw Election Data'!$A$1:$AN$3144,MATCH($C264&amp;" "&amp;$B264,'Raw Election Data'!$C$1:$C$3144,0),MATCH('Joined Data'!L$1,'Raw Election Data'!$A$1:$AN$1,0))</f>
        <v>182918</v>
      </c>
      <c r="M264">
        <f>INDEX('Raw Election Data'!$A$1:$AN$3144,MATCH($C264&amp;" "&amp;$B264,'Raw Election Data'!$C$1:$C$3144,0),MATCH('Joined Data'!M$1,'Raw Election Data'!$A$1:$AN$1,0))</f>
        <v>0.36653035786527294</v>
      </c>
      <c r="N264">
        <f>INDEX('Raw Election Data'!$A$1:$AN$3144,MATCH($C264&amp;" "&amp;$B264,'Raw Election Data'!$C$1:$C$3144,0),MATCH('Joined Data'!N$1,'Raw Election Data'!$A$1:$AN$1,0))</f>
        <v>0.54766616735367757</v>
      </c>
      <c r="O264">
        <f>INDEX('Raw Election Data'!$A$1:$AN$3144,MATCH($C264&amp;" "&amp;$B264,'Raw Election Data'!$C$1:$C$3144,0),MATCH('Joined Data'!O$1,'Raw Election Data'!$A$1:$AN$1,0))</f>
        <v>-33133</v>
      </c>
      <c r="P264">
        <f>INDEX('Raw Election Data'!$A$1:$AN$3144,MATCH($C264&amp;" "&amp;$B264,'Raw Election Data'!$C$1:$C$3144,0),MATCH('Joined Data'!P$1,'Raw Election Data'!$A$1:$AN$1,0))</f>
        <v>33133</v>
      </c>
      <c r="Q264">
        <f>INDEX('Raw Election Data'!$A$1:$AN$3144,MATCH($C264&amp;" "&amp;$B264,'Raw Election Data'!$C$1:$C$3144,0),MATCH('Joined Data'!Q$1,'Raw Election Data'!$A$1:$AN$1,0))</f>
        <v>-0.18113580948840463</v>
      </c>
      <c r="R264">
        <f>INDEX('Raw Election Data'!$A$1:$AN$3144,MATCH($C264&amp;" "&amp;$B264,'Raw Election Data'!$C$1:$C$3144,0),MATCH('Joined Data'!R$1,'Raw Election Data'!$A$1:$AN$1,0))</f>
        <v>0.18113580948840463</v>
      </c>
    </row>
    <row r="265" spans="1:18" ht="13.5" hidden="1" customHeight="1" x14ac:dyDescent="0.15">
      <c r="A265" t="s">
        <v>124</v>
      </c>
      <c r="B265" t="s">
        <v>1139</v>
      </c>
      <c r="C265" t="str">
        <f>INDEX(FIPS!$A$1:$E$3236,MATCH($F265,FIPS!$D$1:$D$3236,0),5)</f>
        <v>Eagle County</v>
      </c>
      <c r="D265" t="s">
        <v>125</v>
      </c>
      <c r="E265" s="15" t="s">
        <v>24</v>
      </c>
      <c r="F265" t="s">
        <v>1185</v>
      </c>
      <c r="G265" t="s">
        <v>437</v>
      </c>
      <c r="H265" t="str">
        <f>IFERROR(VLOOKUP($G265,'Team Colors'!$A:$B,2,0),"#c9c9c9")</f>
        <v>#fb4f14</v>
      </c>
      <c r="I265">
        <f>INDEX('Raw Election Data'!$A$1:$AN$3144,MATCH($C265&amp;" "&amp;$B265,'Raw Election Data'!$C$1:$C$3144,0),MATCH('Joined Data'!I$1,'Raw Election Data'!$A$1:$AN$1,0))</f>
        <v>53605</v>
      </c>
      <c r="J265">
        <f>INDEX('Raw Election Data'!$A$1:$AN$3144,MATCH($C265&amp;" "&amp;$B265,'Raw Election Data'!$C$1:$C$3144,0),MATCH('Joined Data'!J$1,'Raw Election Data'!$A$1:$AN$1,0))</f>
        <v>12652</v>
      </c>
      <c r="K265">
        <f>INDEX('Raw Election Data'!$A$1:$AN$3144,MATCH($C265&amp;" "&amp;$B265,'Raw Election Data'!$C$1:$C$3144,0),MATCH('Joined Data'!K$1,'Raw Election Data'!$A$1:$AN$1,0))</f>
        <v>8153</v>
      </c>
      <c r="L265">
        <f>INDEX('Raw Election Data'!$A$1:$AN$3144,MATCH($C265&amp;" "&amp;$B265,'Raw Election Data'!$C$1:$C$3144,0),MATCH('Joined Data'!L$1,'Raw Election Data'!$A$1:$AN$1,0))</f>
        <v>22611</v>
      </c>
      <c r="M265">
        <f>INDEX('Raw Election Data'!$A$1:$AN$3144,MATCH($C265&amp;" "&amp;$B265,'Raw Election Data'!$C$1:$C$3144,0),MATCH('Joined Data'!M$1,'Raw Election Data'!$A$1:$AN$1,0))</f>
        <v>0.55955066118261021</v>
      </c>
      <c r="N265">
        <f>INDEX('Raw Election Data'!$A$1:$AN$3144,MATCH($C265&amp;" "&amp;$B265,'Raw Election Data'!$C$1:$C$3144,0),MATCH('Joined Data'!N$1,'Raw Election Data'!$A$1:$AN$1,0))</f>
        <v>0.36057671045066558</v>
      </c>
      <c r="O265">
        <f>INDEX('Raw Election Data'!$A$1:$AN$3144,MATCH($C265&amp;" "&amp;$B265,'Raw Election Data'!$C$1:$C$3144,0),MATCH('Joined Data'!O$1,'Raw Election Data'!$A$1:$AN$1,0))</f>
        <v>4499</v>
      </c>
      <c r="P265">
        <f>INDEX('Raw Election Data'!$A$1:$AN$3144,MATCH($C265&amp;" "&amp;$B265,'Raw Election Data'!$C$1:$C$3144,0),MATCH('Joined Data'!P$1,'Raw Election Data'!$A$1:$AN$1,0))</f>
        <v>-4499</v>
      </c>
      <c r="Q265">
        <f>INDEX('Raw Election Data'!$A$1:$AN$3144,MATCH($C265&amp;" "&amp;$B265,'Raw Election Data'!$C$1:$C$3144,0),MATCH('Joined Data'!Q$1,'Raw Election Data'!$A$1:$AN$1,0))</f>
        <v>0.19897395073194463</v>
      </c>
      <c r="R265">
        <f>INDEX('Raw Election Data'!$A$1:$AN$3144,MATCH($C265&amp;" "&amp;$B265,'Raw Election Data'!$C$1:$C$3144,0),MATCH('Joined Data'!R$1,'Raw Election Data'!$A$1:$AN$1,0))</f>
        <v>-0.19897395073194463</v>
      </c>
    </row>
    <row r="266" spans="1:18" ht="13.5" hidden="1" customHeight="1" x14ac:dyDescent="0.15">
      <c r="A266" t="s">
        <v>124</v>
      </c>
      <c r="B266" t="s">
        <v>1139</v>
      </c>
      <c r="C266" t="str">
        <f>INDEX(FIPS!$A$1:$E$3236,MATCH($F266,FIPS!$D$1:$D$3236,0),5)</f>
        <v>Elbert County</v>
      </c>
      <c r="D266" t="s">
        <v>125</v>
      </c>
      <c r="E266" s="15" t="s">
        <v>25</v>
      </c>
      <c r="F266" t="s">
        <v>1190</v>
      </c>
      <c r="G266" t="s">
        <v>437</v>
      </c>
      <c r="H266" t="str">
        <f>IFERROR(VLOOKUP($G266,'Team Colors'!$A:$B,2,0),"#c9c9c9")</f>
        <v>#fb4f14</v>
      </c>
      <c r="I266">
        <f>INDEX('Raw Election Data'!$A$1:$AN$3144,MATCH($C266&amp;" "&amp;$B266,'Raw Election Data'!$C$1:$C$3144,0),MATCH('Joined Data'!I$1,'Raw Election Data'!$A$1:$AN$1,0))</f>
        <v>24735</v>
      </c>
      <c r="J266">
        <f>INDEX('Raw Election Data'!$A$1:$AN$3144,MATCH($C266&amp;" "&amp;$B266,'Raw Election Data'!$C$1:$C$3144,0),MATCH('Joined Data'!J$1,'Raw Election Data'!$A$1:$AN$1,0))</f>
        <v>3056</v>
      </c>
      <c r="K266">
        <f>INDEX('Raw Election Data'!$A$1:$AN$3144,MATCH($C266&amp;" "&amp;$B266,'Raw Election Data'!$C$1:$C$3144,0),MATCH('Joined Data'!K$1,'Raw Election Data'!$A$1:$AN$1,0))</f>
        <v>11536</v>
      </c>
      <c r="L266">
        <f>INDEX('Raw Election Data'!$A$1:$AN$3144,MATCH($C266&amp;" "&amp;$B266,'Raw Election Data'!$C$1:$C$3144,0),MATCH('Joined Data'!L$1,'Raw Election Data'!$A$1:$AN$1,0))</f>
        <v>15689</v>
      </c>
      <c r="M266">
        <f>INDEX('Raw Election Data'!$A$1:$AN$3144,MATCH($C266&amp;" "&amp;$B266,'Raw Election Data'!$C$1:$C$3144,0),MATCH('Joined Data'!M$1,'Raw Election Data'!$A$1:$AN$1,0))</f>
        <v>0.19478615590541143</v>
      </c>
      <c r="N266">
        <f>INDEX('Raw Election Data'!$A$1:$AN$3144,MATCH($C266&amp;" "&amp;$B266,'Raw Election Data'!$C$1:$C$3144,0),MATCH('Joined Data'!N$1,'Raw Election Data'!$A$1:$AN$1,0))</f>
        <v>0.73529224297278351</v>
      </c>
      <c r="O266">
        <f>INDEX('Raw Election Data'!$A$1:$AN$3144,MATCH($C266&amp;" "&amp;$B266,'Raw Election Data'!$C$1:$C$3144,0),MATCH('Joined Data'!O$1,'Raw Election Data'!$A$1:$AN$1,0))</f>
        <v>-8480</v>
      </c>
      <c r="P266">
        <f>INDEX('Raw Election Data'!$A$1:$AN$3144,MATCH($C266&amp;" "&amp;$B266,'Raw Election Data'!$C$1:$C$3144,0),MATCH('Joined Data'!P$1,'Raw Election Data'!$A$1:$AN$1,0))</f>
        <v>8480</v>
      </c>
      <c r="Q266">
        <f>INDEX('Raw Election Data'!$A$1:$AN$3144,MATCH($C266&amp;" "&amp;$B266,'Raw Election Data'!$C$1:$C$3144,0),MATCH('Joined Data'!Q$1,'Raw Election Data'!$A$1:$AN$1,0))</f>
        <v>-0.54050608706737213</v>
      </c>
      <c r="R266">
        <f>INDEX('Raw Election Data'!$A$1:$AN$3144,MATCH($C266&amp;" "&amp;$B266,'Raw Election Data'!$C$1:$C$3144,0),MATCH('Joined Data'!R$1,'Raw Election Data'!$A$1:$AN$1,0))</f>
        <v>0.54050608706737213</v>
      </c>
    </row>
    <row r="267" spans="1:18" ht="13.5" hidden="1" customHeight="1" x14ac:dyDescent="0.15">
      <c r="A267" t="s">
        <v>124</v>
      </c>
      <c r="B267" t="s">
        <v>1139</v>
      </c>
      <c r="C267" t="str">
        <f>INDEX(FIPS!$A$1:$E$3236,MATCH($F267,FIPS!$D$1:$D$3236,0),5)</f>
        <v>El Paso County</v>
      </c>
      <c r="D267" t="s">
        <v>125</v>
      </c>
      <c r="E267" s="15" t="s">
        <v>26</v>
      </c>
      <c r="F267" t="s">
        <v>1192</v>
      </c>
      <c r="G267" t="s">
        <v>437</v>
      </c>
      <c r="H267" t="str">
        <f>IFERROR(VLOOKUP($G267,'Team Colors'!$A:$B,2,0),"#c9c9c9")</f>
        <v>#fb4f14</v>
      </c>
      <c r="I267">
        <f>INDEX('Raw Election Data'!$A$1:$AN$3144,MATCH($C267&amp;" "&amp;$B267,'Raw Election Data'!$C$1:$C$3144,0),MATCH('Joined Data'!I$1,'Raw Election Data'!$A$1:$AN$1,0))</f>
        <v>674471</v>
      </c>
      <c r="J267">
        <f>INDEX('Raw Election Data'!$A$1:$AN$3144,MATCH($C267&amp;" "&amp;$B267,'Raw Election Data'!$C$1:$C$3144,0),MATCH('Joined Data'!J$1,'Raw Election Data'!$A$1:$AN$1,0))</f>
        <v>105807</v>
      </c>
      <c r="K267">
        <f>INDEX('Raw Election Data'!$A$1:$AN$3144,MATCH($C267&amp;" "&amp;$B267,'Raw Election Data'!$C$1:$C$3144,0),MATCH('Joined Data'!K$1,'Raw Election Data'!$A$1:$AN$1,0))</f>
        <v>176506</v>
      </c>
      <c r="L267">
        <f>INDEX('Raw Election Data'!$A$1:$AN$3144,MATCH($C267&amp;" "&amp;$B267,'Raw Election Data'!$C$1:$C$3144,0),MATCH('Joined Data'!L$1,'Raw Election Data'!$A$1:$AN$1,0))</f>
        <v>313273</v>
      </c>
      <c r="M267">
        <f>INDEX('Raw Election Data'!$A$1:$AN$3144,MATCH($C267&amp;" "&amp;$B267,'Raw Election Data'!$C$1:$C$3144,0),MATCH('Joined Data'!M$1,'Raw Election Data'!$A$1:$AN$1,0))</f>
        <v>0.33774694914659098</v>
      </c>
      <c r="N267">
        <f>INDEX('Raw Election Data'!$A$1:$AN$3144,MATCH($C267&amp;" "&amp;$B267,'Raw Election Data'!$C$1:$C$3144,0),MATCH('Joined Data'!N$1,'Raw Election Data'!$A$1:$AN$1,0))</f>
        <v>0.56342551065683921</v>
      </c>
      <c r="O267">
        <f>INDEX('Raw Election Data'!$A$1:$AN$3144,MATCH($C267&amp;" "&amp;$B267,'Raw Election Data'!$C$1:$C$3144,0),MATCH('Joined Data'!O$1,'Raw Election Data'!$A$1:$AN$1,0))</f>
        <v>-70699</v>
      </c>
      <c r="P267">
        <f>INDEX('Raw Election Data'!$A$1:$AN$3144,MATCH($C267&amp;" "&amp;$B267,'Raw Election Data'!$C$1:$C$3144,0),MATCH('Joined Data'!P$1,'Raw Election Data'!$A$1:$AN$1,0))</f>
        <v>70699</v>
      </c>
      <c r="Q267">
        <f>INDEX('Raw Election Data'!$A$1:$AN$3144,MATCH($C267&amp;" "&amp;$B267,'Raw Election Data'!$C$1:$C$3144,0),MATCH('Joined Data'!Q$1,'Raw Election Data'!$A$1:$AN$1,0))</f>
        <v>-0.22567856151024823</v>
      </c>
      <c r="R267">
        <f>INDEX('Raw Election Data'!$A$1:$AN$3144,MATCH($C267&amp;" "&amp;$B267,'Raw Election Data'!$C$1:$C$3144,0),MATCH('Joined Data'!R$1,'Raw Election Data'!$A$1:$AN$1,0))</f>
        <v>0.22567856151024823</v>
      </c>
    </row>
    <row r="268" spans="1:18" ht="13.5" hidden="1" customHeight="1" x14ac:dyDescent="0.15">
      <c r="A268" t="s">
        <v>124</v>
      </c>
      <c r="B268" t="s">
        <v>1139</v>
      </c>
      <c r="C268" t="str">
        <f>INDEX(FIPS!$A$1:$E$3236,MATCH($F268,FIPS!$D$1:$D$3236,0),5)</f>
        <v>Fremont County</v>
      </c>
      <c r="D268" t="s">
        <v>125</v>
      </c>
      <c r="E268" s="15" t="s">
        <v>27</v>
      </c>
      <c r="F268" t="s">
        <v>1196</v>
      </c>
      <c r="G268" t="s">
        <v>437</v>
      </c>
      <c r="H268" t="str">
        <f>IFERROR(VLOOKUP($G268,'Team Colors'!$A:$B,2,0),"#c9c9c9")</f>
        <v>#fb4f14</v>
      </c>
      <c r="I268">
        <f>INDEX('Raw Election Data'!$A$1:$AN$3144,MATCH($C268&amp;" "&amp;$B268,'Raw Election Data'!$C$1:$C$3144,0),MATCH('Joined Data'!I$1,'Raw Election Data'!$A$1:$AN$1,0))</f>
        <v>46692</v>
      </c>
      <c r="J268">
        <f>INDEX('Raw Election Data'!$A$1:$AN$3144,MATCH($C268&amp;" "&amp;$B268,'Raw Election Data'!$C$1:$C$3144,0),MATCH('Joined Data'!J$1,'Raw Election Data'!$A$1:$AN$1,0))</f>
        <v>5275</v>
      </c>
      <c r="K268">
        <f>INDEX('Raw Election Data'!$A$1:$AN$3144,MATCH($C268&amp;" "&amp;$B268,'Raw Election Data'!$C$1:$C$3144,0),MATCH('Joined Data'!K$1,'Raw Election Data'!$A$1:$AN$1,0))</f>
        <v>15066</v>
      </c>
      <c r="L268">
        <f>INDEX('Raw Election Data'!$A$1:$AN$3144,MATCH($C268&amp;" "&amp;$B268,'Raw Election Data'!$C$1:$C$3144,0),MATCH('Joined Data'!L$1,'Raw Election Data'!$A$1:$AN$1,0))</f>
        <v>21880</v>
      </c>
      <c r="M268">
        <f>INDEX('Raw Election Data'!$A$1:$AN$3144,MATCH($C268&amp;" "&amp;$B268,'Raw Election Data'!$C$1:$C$3144,0),MATCH('Joined Data'!M$1,'Raw Election Data'!$A$1:$AN$1,0))</f>
        <v>0.24108775137111518</v>
      </c>
      <c r="N268">
        <f>INDEX('Raw Election Data'!$A$1:$AN$3144,MATCH($C268&amp;" "&amp;$B268,'Raw Election Data'!$C$1:$C$3144,0),MATCH('Joined Data'!N$1,'Raw Election Data'!$A$1:$AN$1,0))</f>
        <v>0.6885740402193784</v>
      </c>
      <c r="O268">
        <f>INDEX('Raw Election Data'!$A$1:$AN$3144,MATCH($C268&amp;" "&amp;$B268,'Raw Election Data'!$C$1:$C$3144,0),MATCH('Joined Data'!O$1,'Raw Election Data'!$A$1:$AN$1,0))</f>
        <v>-9791</v>
      </c>
      <c r="P268">
        <f>INDEX('Raw Election Data'!$A$1:$AN$3144,MATCH($C268&amp;" "&amp;$B268,'Raw Election Data'!$C$1:$C$3144,0),MATCH('Joined Data'!P$1,'Raw Election Data'!$A$1:$AN$1,0))</f>
        <v>9791</v>
      </c>
      <c r="Q268">
        <f>INDEX('Raw Election Data'!$A$1:$AN$3144,MATCH($C268&amp;" "&amp;$B268,'Raw Election Data'!$C$1:$C$3144,0),MATCH('Joined Data'!Q$1,'Raw Election Data'!$A$1:$AN$1,0))</f>
        <v>-0.44748628884826325</v>
      </c>
      <c r="R268">
        <f>INDEX('Raw Election Data'!$A$1:$AN$3144,MATCH($C268&amp;" "&amp;$B268,'Raw Election Data'!$C$1:$C$3144,0),MATCH('Joined Data'!R$1,'Raw Election Data'!$A$1:$AN$1,0))</f>
        <v>0.44748628884826325</v>
      </c>
    </row>
    <row r="269" spans="1:18" ht="13.5" hidden="1" customHeight="1" x14ac:dyDescent="0.15">
      <c r="A269" t="s">
        <v>124</v>
      </c>
      <c r="B269" t="s">
        <v>1139</v>
      </c>
      <c r="C269" t="str">
        <f>INDEX(FIPS!$A$1:$E$3236,MATCH($F269,FIPS!$D$1:$D$3236,0),5)</f>
        <v>Garfield County</v>
      </c>
      <c r="D269" t="s">
        <v>125</v>
      </c>
      <c r="E269" s="15" t="s">
        <v>28</v>
      </c>
      <c r="F269" t="s">
        <v>1202</v>
      </c>
      <c r="G269" t="s">
        <v>437</v>
      </c>
      <c r="H269" t="str">
        <f>IFERROR(VLOOKUP($G269,'Team Colors'!$A:$B,2,0),"#c9c9c9")</f>
        <v>#fb4f14</v>
      </c>
      <c r="I269">
        <f>INDEX('Raw Election Data'!$A$1:$AN$3144,MATCH($C269&amp;" "&amp;$B269,'Raw Election Data'!$C$1:$C$3144,0),MATCH('Joined Data'!I$1,'Raw Election Data'!$A$1:$AN$1,0))</f>
        <v>58095</v>
      </c>
      <c r="J269">
        <f>INDEX('Raw Election Data'!$A$1:$AN$3144,MATCH($C269&amp;" "&amp;$B269,'Raw Election Data'!$C$1:$C$3144,0),MATCH('Joined Data'!J$1,'Raw Election Data'!$A$1:$AN$1,0))</f>
        <v>11205</v>
      </c>
      <c r="K269">
        <f>INDEX('Raw Election Data'!$A$1:$AN$3144,MATCH($C269&amp;" "&amp;$B269,'Raw Election Data'!$C$1:$C$3144,0),MATCH('Joined Data'!K$1,'Raw Election Data'!$A$1:$AN$1,0))</f>
        <v>13071</v>
      </c>
      <c r="L269">
        <f>INDEX('Raw Election Data'!$A$1:$AN$3144,MATCH($C269&amp;" "&amp;$B269,'Raw Election Data'!$C$1:$C$3144,0),MATCH('Joined Data'!L$1,'Raw Election Data'!$A$1:$AN$1,0))</f>
        <v>26328</v>
      </c>
      <c r="M269">
        <f>INDEX('Raw Election Data'!$A$1:$AN$3144,MATCH($C269&amp;" "&amp;$B269,'Raw Election Data'!$C$1:$C$3144,0),MATCH('Joined Data'!M$1,'Raw Election Data'!$A$1:$AN$1,0))</f>
        <v>0.42559252506836825</v>
      </c>
      <c r="N269">
        <f>INDEX('Raw Election Data'!$A$1:$AN$3144,MATCH($C269&amp;" "&amp;$B269,'Raw Election Data'!$C$1:$C$3144,0),MATCH('Joined Data'!N$1,'Raw Election Data'!$A$1:$AN$1,0))</f>
        <v>0.49646763901549679</v>
      </c>
      <c r="O269">
        <f>INDEX('Raw Election Data'!$A$1:$AN$3144,MATCH($C269&amp;" "&amp;$B269,'Raw Election Data'!$C$1:$C$3144,0),MATCH('Joined Data'!O$1,'Raw Election Data'!$A$1:$AN$1,0))</f>
        <v>-1866</v>
      </c>
      <c r="P269">
        <f>INDEX('Raw Election Data'!$A$1:$AN$3144,MATCH($C269&amp;" "&amp;$B269,'Raw Election Data'!$C$1:$C$3144,0),MATCH('Joined Data'!P$1,'Raw Election Data'!$A$1:$AN$1,0))</f>
        <v>1866</v>
      </c>
      <c r="Q269">
        <f>INDEX('Raw Election Data'!$A$1:$AN$3144,MATCH($C269&amp;" "&amp;$B269,'Raw Election Data'!$C$1:$C$3144,0),MATCH('Joined Data'!Q$1,'Raw Election Data'!$A$1:$AN$1,0))</f>
        <v>-7.0875113947128532E-2</v>
      </c>
      <c r="R269">
        <f>INDEX('Raw Election Data'!$A$1:$AN$3144,MATCH($C269&amp;" "&amp;$B269,'Raw Election Data'!$C$1:$C$3144,0),MATCH('Joined Data'!R$1,'Raw Election Data'!$A$1:$AN$1,0))</f>
        <v>7.0875113947128532E-2</v>
      </c>
    </row>
    <row r="270" spans="1:18" ht="13.5" hidden="1" customHeight="1" x14ac:dyDescent="0.15">
      <c r="A270" t="s">
        <v>124</v>
      </c>
      <c r="B270" t="s">
        <v>1139</v>
      </c>
      <c r="C270" t="str">
        <f>INDEX(FIPS!$A$1:$E$3236,MATCH($F270,FIPS!$D$1:$D$3236,0),5)</f>
        <v>Gilpin County</v>
      </c>
      <c r="D270" t="s">
        <v>125</v>
      </c>
      <c r="E270" s="15" t="s">
        <v>29</v>
      </c>
      <c r="F270" t="s">
        <v>1206</v>
      </c>
      <c r="G270" t="s">
        <v>437</v>
      </c>
      <c r="H270" t="str">
        <f>IFERROR(VLOOKUP($G270,'Team Colors'!$A:$B,2,0),"#c9c9c9")</f>
        <v>#fb4f14</v>
      </c>
      <c r="I270">
        <f>INDEX('Raw Election Data'!$A$1:$AN$3144,MATCH($C270&amp;" "&amp;$B270,'Raw Election Data'!$C$1:$C$3144,0),MATCH('Joined Data'!I$1,'Raw Election Data'!$A$1:$AN$1,0))</f>
        <v>5828</v>
      </c>
      <c r="J270">
        <f>INDEX('Raw Election Data'!$A$1:$AN$3144,MATCH($C270&amp;" "&amp;$B270,'Raw Election Data'!$C$1:$C$3144,0),MATCH('Joined Data'!J$1,'Raw Election Data'!$A$1:$AN$1,0))</f>
        <v>1634</v>
      </c>
      <c r="K270">
        <f>INDEX('Raw Election Data'!$A$1:$AN$3144,MATCH($C270&amp;" "&amp;$B270,'Raw Election Data'!$C$1:$C$3144,0),MATCH('Joined Data'!K$1,'Raw Election Data'!$A$1:$AN$1,0))</f>
        <v>1564</v>
      </c>
      <c r="L270">
        <f>INDEX('Raw Election Data'!$A$1:$AN$3144,MATCH($C270&amp;" "&amp;$B270,'Raw Election Data'!$C$1:$C$3144,0),MATCH('Joined Data'!L$1,'Raw Election Data'!$A$1:$AN$1,0))</f>
        <v>3574</v>
      </c>
      <c r="M270">
        <f>INDEX('Raw Election Data'!$A$1:$AN$3144,MATCH($C270&amp;" "&amp;$B270,'Raw Election Data'!$C$1:$C$3144,0),MATCH('Joined Data'!M$1,'Raw Election Data'!$A$1:$AN$1,0))</f>
        <v>0.45719082260772242</v>
      </c>
      <c r="N270">
        <f>INDEX('Raw Election Data'!$A$1:$AN$3144,MATCH($C270&amp;" "&amp;$B270,'Raw Election Data'!$C$1:$C$3144,0),MATCH('Joined Data'!N$1,'Raw Election Data'!$A$1:$AN$1,0))</f>
        <v>0.43760492445439286</v>
      </c>
      <c r="O270">
        <f>INDEX('Raw Election Data'!$A$1:$AN$3144,MATCH($C270&amp;" "&amp;$B270,'Raw Election Data'!$C$1:$C$3144,0),MATCH('Joined Data'!O$1,'Raw Election Data'!$A$1:$AN$1,0))</f>
        <v>70</v>
      </c>
      <c r="P270">
        <f>INDEX('Raw Election Data'!$A$1:$AN$3144,MATCH($C270&amp;" "&amp;$B270,'Raw Election Data'!$C$1:$C$3144,0),MATCH('Joined Data'!P$1,'Raw Election Data'!$A$1:$AN$1,0))</f>
        <v>-70</v>
      </c>
      <c r="Q270">
        <f>INDEX('Raw Election Data'!$A$1:$AN$3144,MATCH($C270&amp;" "&amp;$B270,'Raw Election Data'!$C$1:$C$3144,0),MATCH('Joined Data'!Q$1,'Raw Election Data'!$A$1:$AN$1,0))</f>
        <v>1.9585898153329562E-2</v>
      </c>
      <c r="R270">
        <f>INDEX('Raw Election Data'!$A$1:$AN$3144,MATCH($C270&amp;" "&amp;$B270,'Raw Election Data'!$C$1:$C$3144,0),MATCH('Joined Data'!R$1,'Raw Election Data'!$A$1:$AN$1,0))</f>
        <v>-1.9585898153329562E-2</v>
      </c>
    </row>
    <row r="271" spans="1:18" ht="13.5" hidden="1" customHeight="1" x14ac:dyDescent="0.15">
      <c r="A271" t="s">
        <v>124</v>
      </c>
      <c r="B271" t="s">
        <v>1139</v>
      </c>
      <c r="C271" t="str">
        <f>INDEX(FIPS!$A$1:$E$3236,MATCH($F271,FIPS!$D$1:$D$3236,0),5)</f>
        <v>Grand County</v>
      </c>
      <c r="D271" t="s">
        <v>125</v>
      </c>
      <c r="E271" s="15" t="s">
        <v>30</v>
      </c>
      <c r="F271" t="s">
        <v>1208</v>
      </c>
      <c r="G271" t="s">
        <v>437</v>
      </c>
      <c r="H271" t="str">
        <f>IFERROR(VLOOKUP($G271,'Team Colors'!$A:$B,2,0),"#c9c9c9")</f>
        <v>#fb4f14</v>
      </c>
      <c r="I271">
        <f>INDEX('Raw Election Data'!$A$1:$AN$3144,MATCH($C271&amp;" "&amp;$B271,'Raw Election Data'!$C$1:$C$3144,0),MATCH('Joined Data'!I$1,'Raw Election Data'!$A$1:$AN$1,0))</f>
        <v>14615</v>
      </c>
      <c r="J271">
        <f>INDEX('Raw Election Data'!$A$1:$AN$3144,MATCH($C271&amp;" "&amp;$B271,'Raw Election Data'!$C$1:$C$3144,0),MATCH('Joined Data'!J$1,'Raw Election Data'!$A$1:$AN$1,0))</f>
        <v>3319</v>
      </c>
      <c r="K271">
        <f>INDEX('Raw Election Data'!$A$1:$AN$3144,MATCH($C271&amp;" "&amp;$B271,'Raw Election Data'!$C$1:$C$3144,0),MATCH('Joined Data'!K$1,'Raw Election Data'!$A$1:$AN$1,0))</f>
        <v>4467</v>
      </c>
      <c r="L271">
        <f>INDEX('Raw Election Data'!$A$1:$AN$3144,MATCH($C271&amp;" "&amp;$B271,'Raw Election Data'!$C$1:$C$3144,0),MATCH('Joined Data'!L$1,'Raw Election Data'!$A$1:$AN$1,0))</f>
        <v>8513</v>
      </c>
      <c r="M271">
        <f>INDEX('Raw Election Data'!$A$1:$AN$3144,MATCH($C271&amp;" "&amp;$B271,'Raw Election Data'!$C$1:$C$3144,0),MATCH('Joined Data'!M$1,'Raw Election Data'!$A$1:$AN$1,0))</f>
        <v>0.38987430987900856</v>
      </c>
      <c r="N271">
        <f>INDEX('Raw Election Data'!$A$1:$AN$3144,MATCH($C271&amp;" "&amp;$B271,'Raw Election Data'!$C$1:$C$3144,0),MATCH('Joined Data'!N$1,'Raw Election Data'!$A$1:$AN$1,0))</f>
        <v>0.52472688828849989</v>
      </c>
      <c r="O271">
        <f>INDEX('Raw Election Data'!$A$1:$AN$3144,MATCH($C271&amp;" "&amp;$B271,'Raw Election Data'!$C$1:$C$3144,0),MATCH('Joined Data'!O$1,'Raw Election Data'!$A$1:$AN$1,0))</f>
        <v>-1148</v>
      </c>
      <c r="P271">
        <f>INDEX('Raw Election Data'!$A$1:$AN$3144,MATCH($C271&amp;" "&amp;$B271,'Raw Election Data'!$C$1:$C$3144,0),MATCH('Joined Data'!P$1,'Raw Election Data'!$A$1:$AN$1,0))</f>
        <v>1148</v>
      </c>
      <c r="Q271">
        <f>INDEX('Raw Election Data'!$A$1:$AN$3144,MATCH($C271&amp;" "&amp;$B271,'Raw Election Data'!$C$1:$C$3144,0),MATCH('Joined Data'!Q$1,'Raw Election Data'!$A$1:$AN$1,0))</f>
        <v>-0.13485257840949133</v>
      </c>
      <c r="R271">
        <f>INDEX('Raw Election Data'!$A$1:$AN$3144,MATCH($C271&amp;" "&amp;$B271,'Raw Election Data'!$C$1:$C$3144,0),MATCH('Joined Data'!R$1,'Raw Election Data'!$A$1:$AN$1,0))</f>
        <v>0.13485257840949133</v>
      </c>
    </row>
    <row r="272" spans="1:18" ht="13.5" hidden="1" customHeight="1" x14ac:dyDescent="0.15">
      <c r="A272" t="s">
        <v>124</v>
      </c>
      <c r="B272" t="s">
        <v>1139</v>
      </c>
      <c r="C272" t="str">
        <f>INDEX(FIPS!$A$1:$E$3236,MATCH($F272,FIPS!$D$1:$D$3236,0),5)</f>
        <v>Gunnison County</v>
      </c>
      <c r="D272" t="s">
        <v>125</v>
      </c>
      <c r="E272" s="15" t="s">
        <v>31</v>
      </c>
      <c r="F272" t="s">
        <v>1210</v>
      </c>
      <c r="G272" t="s">
        <v>437</v>
      </c>
      <c r="H272" t="str">
        <f>IFERROR(VLOOKUP($G272,'Team Colors'!$A:$B,2,0),"#c9c9c9")</f>
        <v>#fb4f14</v>
      </c>
      <c r="I272">
        <f>INDEX('Raw Election Data'!$A$1:$AN$3144,MATCH($C272&amp;" "&amp;$B272,'Raw Election Data'!$C$1:$C$3144,0),MATCH('Joined Data'!I$1,'Raw Election Data'!$A$1:$AN$1,0))</f>
        <v>16067</v>
      </c>
      <c r="J272">
        <f>INDEX('Raw Election Data'!$A$1:$AN$3144,MATCH($C272&amp;" "&amp;$B272,'Raw Election Data'!$C$1:$C$3144,0),MATCH('Joined Data'!J$1,'Raw Election Data'!$A$1:$AN$1,0))</f>
        <v>5068</v>
      </c>
      <c r="K272">
        <f>INDEX('Raw Election Data'!$A$1:$AN$3144,MATCH($C272&amp;" "&amp;$B272,'Raw Election Data'!$C$1:$C$3144,0),MATCH('Joined Data'!K$1,'Raw Election Data'!$A$1:$AN$1,0))</f>
        <v>3250</v>
      </c>
      <c r="L272">
        <f>INDEX('Raw Election Data'!$A$1:$AN$3144,MATCH($C272&amp;" "&amp;$B272,'Raw Election Data'!$C$1:$C$3144,0),MATCH('Joined Data'!L$1,'Raw Election Data'!$A$1:$AN$1,0))</f>
        <v>9299</v>
      </c>
      <c r="M272">
        <f>INDEX('Raw Election Data'!$A$1:$AN$3144,MATCH($C272&amp;" "&amp;$B272,'Raw Election Data'!$C$1:$C$3144,0),MATCH('Joined Data'!M$1,'Raw Election Data'!$A$1:$AN$1,0))</f>
        <v>0.54500483923002474</v>
      </c>
      <c r="N272">
        <f>INDEX('Raw Election Data'!$A$1:$AN$3144,MATCH($C272&amp;" "&amp;$B272,'Raw Election Data'!$C$1:$C$3144,0),MATCH('Joined Data'!N$1,'Raw Election Data'!$A$1:$AN$1,0))</f>
        <v>0.34949994623077751</v>
      </c>
      <c r="O272">
        <f>INDEX('Raw Election Data'!$A$1:$AN$3144,MATCH($C272&amp;" "&amp;$B272,'Raw Election Data'!$C$1:$C$3144,0),MATCH('Joined Data'!O$1,'Raw Election Data'!$A$1:$AN$1,0))</f>
        <v>1818</v>
      </c>
      <c r="P272">
        <f>INDEX('Raw Election Data'!$A$1:$AN$3144,MATCH($C272&amp;" "&amp;$B272,'Raw Election Data'!$C$1:$C$3144,0),MATCH('Joined Data'!P$1,'Raw Election Data'!$A$1:$AN$1,0))</f>
        <v>-1818</v>
      </c>
      <c r="Q272">
        <f>INDEX('Raw Election Data'!$A$1:$AN$3144,MATCH($C272&amp;" "&amp;$B272,'Raw Election Data'!$C$1:$C$3144,0),MATCH('Joined Data'!Q$1,'Raw Election Data'!$A$1:$AN$1,0))</f>
        <v>0.19550489299924723</v>
      </c>
      <c r="R272">
        <f>INDEX('Raw Election Data'!$A$1:$AN$3144,MATCH($C272&amp;" "&amp;$B272,'Raw Election Data'!$C$1:$C$3144,0),MATCH('Joined Data'!R$1,'Raw Election Data'!$A$1:$AN$1,0))</f>
        <v>-0.19550489299924723</v>
      </c>
    </row>
    <row r="273" spans="1:18" ht="13.5" hidden="1" customHeight="1" x14ac:dyDescent="0.15">
      <c r="A273" t="s">
        <v>124</v>
      </c>
      <c r="B273" t="s">
        <v>1139</v>
      </c>
      <c r="C273" t="str">
        <f>INDEX(FIPS!$A$1:$E$3236,MATCH($F273,FIPS!$D$1:$D$3236,0),5)</f>
        <v>Hinsdale County</v>
      </c>
      <c r="D273" t="s">
        <v>125</v>
      </c>
      <c r="E273" s="15" t="s">
        <v>32</v>
      </c>
      <c r="F273" t="s">
        <v>1212</v>
      </c>
      <c r="G273" t="s">
        <v>437</v>
      </c>
      <c r="H273" t="str">
        <f>IFERROR(VLOOKUP($G273,'Team Colors'!$A:$B,2,0),"#c9c9c9")</f>
        <v>#fb4f14</v>
      </c>
      <c r="I273">
        <f>INDEX('Raw Election Data'!$A$1:$AN$3144,MATCH($C273&amp;" "&amp;$B273,'Raw Election Data'!$C$1:$C$3144,0),MATCH('Joined Data'!I$1,'Raw Election Data'!$A$1:$AN$1,0))</f>
        <v>774</v>
      </c>
      <c r="J273">
        <f>INDEX('Raw Election Data'!$A$1:$AN$3144,MATCH($C273&amp;" "&amp;$B273,'Raw Election Data'!$C$1:$C$3144,0),MATCH('Joined Data'!J$1,'Raw Election Data'!$A$1:$AN$1,0))</f>
        <v>197</v>
      </c>
      <c r="K273">
        <f>INDEX('Raw Election Data'!$A$1:$AN$3144,MATCH($C273&amp;" "&amp;$B273,'Raw Election Data'!$C$1:$C$3144,0),MATCH('Joined Data'!K$1,'Raw Election Data'!$A$1:$AN$1,0))</f>
        <v>339</v>
      </c>
      <c r="L273">
        <f>INDEX('Raw Election Data'!$A$1:$AN$3144,MATCH($C273&amp;" "&amp;$B273,'Raw Election Data'!$C$1:$C$3144,0),MATCH('Joined Data'!L$1,'Raw Election Data'!$A$1:$AN$1,0))</f>
        <v>589</v>
      </c>
      <c r="M273">
        <f>INDEX('Raw Election Data'!$A$1:$AN$3144,MATCH($C273&amp;" "&amp;$B273,'Raw Election Data'!$C$1:$C$3144,0),MATCH('Joined Data'!M$1,'Raw Election Data'!$A$1:$AN$1,0))</f>
        <v>0.33446519524617996</v>
      </c>
      <c r="N273">
        <f>INDEX('Raw Election Data'!$A$1:$AN$3144,MATCH($C273&amp;" "&amp;$B273,'Raw Election Data'!$C$1:$C$3144,0),MATCH('Joined Data'!N$1,'Raw Election Data'!$A$1:$AN$1,0))</f>
        <v>0.57555178268251272</v>
      </c>
      <c r="O273">
        <f>INDEX('Raw Election Data'!$A$1:$AN$3144,MATCH($C273&amp;" "&amp;$B273,'Raw Election Data'!$C$1:$C$3144,0),MATCH('Joined Data'!O$1,'Raw Election Data'!$A$1:$AN$1,0))</f>
        <v>-142</v>
      </c>
      <c r="P273">
        <f>INDEX('Raw Election Data'!$A$1:$AN$3144,MATCH($C273&amp;" "&amp;$B273,'Raw Election Data'!$C$1:$C$3144,0),MATCH('Joined Data'!P$1,'Raw Election Data'!$A$1:$AN$1,0))</f>
        <v>142</v>
      </c>
      <c r="Q273">
        <f>INDEX('Raw Election Data'!$A$1:$AN$3144,MATCH($C273&amp;" "&amp;$B273,'Raw Election Data'!$C$1:$C$3144,0),MATCH('Joined Data'!Q$1,'Raw Election Data'!$A$1:$AN$1,0))</f>
        <v>-0.24108658743633277</v>
      </c>
      <c r="R273">
        <f>INDEX('Raw Election Data'!$A$1:$AN$3144,MATCH($C273&amp;" "&amp;$B273,'Raw Election Data'!$C$1:$C$3144,0),MATCH('Joined Data'!R$1,'Raw Election Data'!$A$1:$AN$1,0))</f>
        <v>0.24108658743633277</v>
      </c>
    </row>
    <row r="274" spans="1:18" ht="13.5" hidden="1" customHeight="1" x14ac:dyDescent="0.15">
      <c r="A274" t="s">
        <v>124</v>
      </c>
      <c r="B274" t="s">
        <v>1139</v>
      </c>
      <c r="C274" t="str">
        <f>INDEX(FIPS!$A$1:$E$3236,MATCH($F274,FIPS!$D$1:$D$3236,0),5)</f>
        <v>Huerfano County</v>
      </c>
      <c r="D274" t="s">
        <v>125</v>
      </c>
      <c r="E274" s="15" t="s">
        <v>33</v>
      </c>
      <c r="F274" t="s">
        <v>1214</v>
      </c>
      <c r="G274" t="s">
        <v>437</v>
      </c>
      <c r="H274" t="str">
        <f>IFERROR(VLOOKUP($G274,'Team Colors'!$A:$B,2,0),"#c9c9c9")</f>
        <v>#fb4f14</v>
      </c>
      <c r="I274">
        <f>INDEX('Raw Election Data'!$A$1:$AN$3144,MATCH($C274&amp;" "&amp;$B274,'Raw Election Data'!$C$1:$C$3144,0),MATCH('Joined Data'!I$1,'Raw Election Data'!$A$1:$AN$1,0))</f>
        <v>6492</v>
      </c>
      <c r="J274">
        <f>INDEX('Raw Election Data'!$A$1:$AN$3144,MATCH($C274&amp;" "&amp;$B274,'Raw Election Data'!$C$1:$C$3144,0),MATCH('Joined Data'!J$1,'Raw Election Data'!$A$1:$AN$1,0))</f>
        <v>1631</v>
      </c>
      <c r="K274">
        <f>INDEX('Raw Election Data'!$A$1:$AN$3144,MATCH($C274&amp;" "&amp;$B274,'Raw Election Data'!$C$1:$C$3144,0),MATCH('Joined Data'!K$1,'Raw Election Data'!$A$1:$AN$1,0))</f>
        <v>1875</v>
      </c>
      <c r="L274">
        <f>INDEX('Raw Election Data'!$A$1:$AN$3144,MATCH($C274&amp;" "&amp;$B274,'Raw Election Data'!$C$1:$C$3144,0),MATCH('Joined Data'!L$1,'Raw Election Data'!$A$1:$AN$1,0))</f>
        <v>3772</v>
      </c>
      <c r="M274">
        <f>INDEX('Raw Election Data'!$A$1:$AN$3144,MATCH($C274&amp;" "&amp;$B274,'Raw Election Data'!$C$1:$C$3144,0),MATCH('Joined Data'!M$1,'Raw Election Data'!$A$1:$AN$1,0))</f>
        <v>0.43239660657476142</v>
      </c>
      <c r="N274">
        <f>INDEX('Raw Election Data'!$A$1:$AN$3144,MATCH($C274&amp;" "&amp;$B274,'Raw Election Data'!$C$1:$C$3144,0),MATCH('Joined Data'!N$1,'Raw Election Data'!$A$1:$AN$1,0))</f>
        <v>0.49708377518557795</v>
      </c>
      <c r="O274">
        <f>INDEX('Raw Election Data'!$A$1:$AN$3144,MATCH($C274&amp;" "&amp;$B274,'Raw Election Data'!$C$1:$C$3144,0),MATCH('Joined Data'!O$1,'Raw Election Data'!$A$1:$AN$1,0))</f>
        <v>-244</v>
      </c>
      <c r="P274">
        <f>INDEX('Raw Election Data'!$A$1:$AN$3144,MATCH($C274&amp;" "&amp;$B274,'Raw Election Data'!$C$1:$C$3144,0),MATCH('Joined Data'!P$1,'Raw Election Data'!$A$1:$AN$1,0))</f>
        <v>244</v>
      </c>
      <c r="Q274">
        <f>INDEX('Raw Election Data'!$A$1:$AN$3144,MATCH($C274&amp;" "&amp;$B274,'Raw Election Data'!$C$1:$C$3144,0),MATCH('Joined Data'!Q$1,'Raw Election Data'!$A$1:$AN$1,0))</f>
        <v>-6.4687168610816526E-2</v>
      </c>
      <c r="R274">
        <f>INDEX('Raw Election Data'!$A$1:$AN$3144,MATCH($C274&amp;" "&amp;$B274,'Raw Election Data'!$C$1:$C$3144,0),MATCH('Joined Data'!R$1,'Raw Election Data'!$A$1:$AN$1,0))</f>
        <v>6.4687168610816526E-2</v>
      </c>
    </row>
    <row r="275" spans="1:18" ht="13.5" hidden="1" customHeight="1" x14ac:dyDescent="0.15">
      <c r="A275" t="s">
        <v>124</v>
      </c>
      <c r="B275" t="s">
        <v>1139</v>
      </c>
      <c r="C275" t="str">
        <f>INDEX(FIPS!$A$1:$E$3236,MATCH($F275,FIPS!$D$1:$D$3236,0),5)</f>
        <v>Jackson County</v>
      </c>
      <c r="D275" t="s">
        <v>125</v>
      </c>
      <c r="E275" s="15" t="s">
        <v>34</v>
      </c>
      <c r="F275" t="s">
        <v>1215</v>
      </c>
      <c r="G275" t="s">
        <v>437</v>
      </c>
      <c r="H275" t="str">
        <f>IFERROR(VLOOKUP($G275,'Team Colors'!$A:$B,2,0),"#c9c9c9")</f>
        <v>#fb4f14</v>
      </c>
      <c r="I275">
        <f>INDEX('Raw Election Data'!$A$1:$AN$3144,MATCH($C275&amp;" "&amp;$B275,'Raw Election Data'!$C$1:$C$3144,0),MATCH('Joined Data'!I$1,'Raw Election Data'!$A$1:$AN$1,0))</f>
        <v>1356</v>
      </c>
      <c r="J275">
        <f>INDEX('Raw Election Data'!$A$1:$AN$3144,MATCH($C275&amp;" "&amp;$B275,'Raw Election Data'!$C$1:$C$3144,0),MATCH('Joined Data'!J$1,'Raw Election Data'!$A$1:$AN$1,0))</f>
        <v>171</v>
      </c>
      <c r="K275">
        <f>INDEX('Raw Election Data'!$A$1:$AN$3144,MATCH($C275&amp;" "&amp;$B275,'Raw Election Data'!$C$1:$C$3144,0),MATCH('Joined Data'!K$1,'Raw Election Data'!$A$1:$AN$1,0))</f>
        <v>628</v>
      </c>
      <c r="L275">
        <f>INDEX('Raw Election Data'!$A$1:$AN$3144,MATCH($C275&amp;" "&amp;$B275,'Raw Election Data'!$C$1:$C$3144,0),MATCH('Joined Data'!L$1,'Raw Election Data'!$A$1:$AN$1,0))</f>
        <v>862</v>
      </c>
      <c r="M275">
        <f>INDEX('Raw Election Data'!$A$1:$AN$3144,MATCH($C275&amp;" "&amp;$B275,'Raw Election Data'!$C$1:$C$3144,0),MATCH('Joined Data'!M$1,'Raw Election Data'!$A$1:$AN$1,0))</f>
        <v>0.19837587006960558</v>
      </c>
      <c r="N275">
        <f>INDEX('Raw Election Data'!$A$1:$AN$3144,MATCH($C275&amp;" "&amp;$B275,'Raw Election Data'!$C$1:$C$3144,0),MATCH('Joined Data'!N$1,'Raw Election Data'!$A$1:$AN$1,0))</f>
        <v>0.72853828306264501</v>
      </c>
      <c r="O275">
        <f>INDEX('Raw Election Data'!$A$1:$AN$3144,MATCH($C275&amp;" "&amp;$B275,'Raw Election Data'!$C$1:$C$3144,0),MATCH('Joined Data'!O$1,'Raw Election Data'!$A$1:$AN$1,0))</f>
        <v>-457</v>
      </c>
      <c r="P275">
        <f>INDEX('Raw Election Data'!$A$1:$AN$3144,MATCH($C275&amp;" "&amp;$B275,'Raw Election Data'!$C$1:$C$3144,0),MATCH('Joined Data'!P$1,'Raw Election Data'!$A$1:$AN$1,0))</f>
        <v>457</v>
      </c>
      <c r="Q275">
        <f>INDEX('Raw Election Data'!$A$1:$AN$3144,MATCH($C275&amp;" "&amp;$B275,'Raw Election Data'!$C$1:$C$3144,0),MATCH('Joined Data'!Q$1,'Raw Election Data'!$A$1:$AN$1,0))</f>
        <v>-0.53016241299303946</v>
      </c>
      <c r="R275">
        <f>INDEX('Raw Election Data'!$A$1:$AN$3144,MATCH($C275&amp;" "&amp;$B275,'Raw Election Data'!$C$1:$C$3144,0),MATCH('Joined Data'!R$1,'Raw Election Data'!$A$1:$AN$1,0))</f>
        <v>0.53016241299303946</v>
      </c>
    </row>
    <row r="276" spans="1:18" ht="13.5" hidden="1" customHeight="1" x14ac:dyDescent="0.15">
      <c r="A276" t="s">
        <v>124</v>
      </c>
      <c r="B276" t="s">
        <v>1139</v>
      </c>
      <c r="C276" t="str">
        <f>INDEX(FIPS!$A$1:$E$3236,MATCH($F276,FIPS!$D$1:$D$3236,0),5)</f>
        <v>Jefferson County</v>
      </c>
      <c r="D276" t="s">
        <v>125</v>
      </c>
      <c r="E276" s="15" t="s">
        <v>35</v>
      </c>
      <c r="F276" t="s">
        <v>1216</v>
      </c>
      <c r="G276" t="s">
        <v>437</v>
      </c>
      <c r="H276" t="str">
        <f>IFERROR(VLOOKUP($G276,'Team Colors'!$A:$B,2,0),"#c9c9c9")</f>
        <v>#fb4f14</v>
      </c>
      <c r="I276">
        <f>INDEX('Raw Election Data'!$A$1:$AN$3144,MATCH($C276&amp;" "&amp;$B276,'Raw Election Data'!$C$1:$C$3144,0),MATCH('Joined Data'!I$1,'Raw Election Data'!$A$1:$AN$1,0))</f>
        <v>565524</v>
      </c>
      <c r="J276">
        <f>INDEX('Raw Election Data'!$A$1:$AN$3144,MATCH($C276&amp;" "&amp;$B276,'Raw Election Data'!$C$1:$C$3144,0),MATCH('Joined Data'!J$1,'Raw Election Data'!$A$1:$AN$1,0))</f>
        <v>151885</v>
      </c>
      <c r="K276">
        <f>INDEX('Raw Election Data'!$A$1:$AN$3144,MATCH($C276&amp;" "&amp;$B276,'Raw Election Data'!$C$1:$C$3144,0),MATCH('Joined Data'!K$1,'Raw Election Data'!$A$1:$AN$1,0))</f>
        <v>130233</v>
      </c>
      <c r="L276">
        <f>INDEX('Raw Election Data'!$A$1:$AN$3144,MATCH($C276&amp;" "&amp;$B276,'Raw Election Data'!$C$1:$C$3144,0),MATCH('Joined Data'!L$1,'Raw Election Data'!$A$1:$AN$1,0))</f>
        <v>309529</v>
      </c>
      <c r="M276">
        <f>INDEX('Raw Election Data'!$A$1:$AN$3144,MATCH($C276&amp;" "&amp;$B276,'Raw Election Data'!$C$1:$C$3144,0),MATCH('Joined Data'!M$1,'Raw Election Data'!$A$1:$AN$1,0))</f>
        <v>0.49069715600153779</v>
      </c>
      <c r="N276">
        <f>INDEX('Raw Election Data'!$A$1:$AN$3144,MATCH($C276&amp;" "&amp;$B276,'Raw Election Data'!$C$1:$C$3144,0),MATCH('Joined Data'!N$1,'Raw Election Data'!$A$1:$AN$1,0))</f>
        <v>0.42074571364880187</v>
      </c>
      <c r="O276">
        <f>INDEX('Raw Election Data'!$A$1:$AN$3144,MATCH($C276&amp;" "&amp;$B276,'Raw Election Data'!$C$1:$C$3144,0),MATCH('Joined Data'!O$1,'Raw Election Data'!$A$1:$AN$1,0))</f>
        <v>21652</v>
      </c>
      <c r="P276">
        <f>INDEX('Raw Election Data'!$A$1:$AN$3144,MATCH($C276&amp;" "&amp;$B276,'Raw Election Data'!$C$1:$C$3144,0),MATCH('Joined Data'!P$1,'Raw Election Data'!$A$1:$AN$1,0))</f>
        <v>-21652</v>
      </c>
      <c r="Q276">
        <f>INDEX('Raw Election Data'!$A$1:$AN$3144,MATCH($C276&amp;" "&amp;$B276,'Raw Election Data'!$C$1:$C$3144,0),MATCH('Joined Data'!Q$1,'Raw Election Data'!$A$1:$AN$1,0))</f>
        <v>6.9951442352735926E-2</v>
      </c>
      <c r="R276">
        <f>INDEX('Raw Election Data'!$A$1:$AN$3144,MATCH($C276&amp;" "&amp;$B276,'Raw Election Data'!$C$1:$C$3144,0),MATCH('Joined Data'!R$1,'Raw Election Data'!$A$1:$AN$1,0))</f>
        <v>-6.9951442352735926E-2</v>
      </c>
    </row>
    <row r="277" spans="1:18" ht="13.5" hidden="1" customHeight="1" x14ac:dyDescent="0.15">
      <c r="A277" t="s">
        <v>124</v>
      </c>
      <c r="B277" t="s">
        <v>1139</v>
      </c>
      <c r="C277" t="str">
        <f>INDEX(FIPS!$A$1:$E$3236,MATCH($F277,FIPS!$D$1:$D$3236,0),5)</f>
        <v>Kiowa County</v>
      </c>
      <c r="D277" t="s">
        <v>125</v>
      </c>
      <c r="E277" s="15" t="s">
        <v>36</v>
      </c>
      <c r="F277" t="s">
        <v>1218</v>
      </c>
      <c r="G277" t="s">
        <v>437</v>
      </c>
      <c r="H277" t="str">
        <f>IFERROR(VLOOKUP($G277,'Team Colors'!$A:$B,2,0),"#c9c9c9")</f>
        <v>#fb4f14</v>
      </c>
      <c r="I277">
        <f>INDEX('Raw Election Data'!$A$1:$AN$3144,MATCH($C277&amp;" "&amp;$B277,'Raw Election Data'!$C$1:$C$3144,0),MATCH('Joined Data'!I$1,'Raw Election Data'!$A$1:$AN$1,0))</f>
        <v>1423</v>
      </c>
      <c r="J277">
        <f>INDEX('Raw Election Data'!$A$1:$AN$3144,MATCH($C277&amp;" "&amp;$B277,'Raw Election Data'!$C$1:$C$3144,0),MATCH('Joined Data'!J$1,'Raw Election Data'!$A$1:$AN$1,0))</f>
        <v>91</v>
      </c>
      <c r="K277">
        <f>INDEX('Raw Election Data'!$A$1:$AN$3144,MATCH($C277&amp;" "&amp;$B277,'Raw Election Data'!$C$1:$C$3144,0),MATCH('Joined Data'!K$1,'Raw Election Data'!$A$1:$AN$1,0))</f>
        <v>726</v>
      </c>
      <c r="L277">
        <f>INDEX('Raw Election Data'!$A$1:$AN$3144,MATCH($C277&amp;" "&amp;$B277,'Raw Election Data'!$C$1:$C$3144,0),MATCH('Joined Data'!L$1,'Raw Election Data'!$A$1:$AN$1,0))</f>
        <v>853</v>
      </c>
      <c r="M277">
        <f>INDEX('Raw Election Data'!$A$1:$AN$3144,MATCH($C277&amp;" "&amp;$B277,'Raw Election Data'!$C$1:$C$3144,0),MATCH('Joined Data'!M$1,'Raw Election Data'!$A$1:$AN$1,0))</f>
        <v>0.10668229777256741</v>
      </c>
      <c r="N277">
        <f>INDEX('Raw Election Data'!$A$1:$AN$3144,MATCH($C277&amp;" "&amp;$B277,'Raw Election Data'!$C$1:$C$3144,0),MATCH('Joined Data'!N$1,'Raw Election Data'!$A$1:$AN$1,0))</f>
        <v>0.85111371629542787</v>
      </c>
      <c r="O277">
        <f>INDEX('Raw Election Data'!$A$1:$AN$3144,MATCH($C277&amp;" "&amp;$B277,'Raw Election Data'!$C$1:$C$3144,0),MATCH('Joined Data'!O$1,'Raw Election Data'!$A$1:$AN$1,0))</f>
        <v>-635</v>
      </c>
      <c r="P277">
        <f>INDEX('Raw Election Data'!$A$1:$AN$3144,MATCH($C277&amp;" "&amp;$B277,'Raw Election Data'!$C$1:$C$3144,0),MATCH('Joined Data'!P$1,'Raw Election Data'!$A$1:$AN$1,0))</f>
        <v>635</v>
      </c>
      <c r="Q277">
        <f>INDEX('Raw Election Data'!$A$1:$AN$3144,MATCH($C277&amp;" "&amp;$B277,'Raw Election Data'!$C$1:$C$3144,0),MATCH('Joined Data'!Q$1,'Raw Election Data'!$A$1:$AN$1,0))</f>
        <v>-0.74443141852286043</v>
      </c>
      <c r="R277">
        <f>INDEX('Raw Election Data'!$A$1:$AN$3144,MATCH($C277&amp;" "&amp;$B277,'Raw Election Data'!$C$1:$C$3144,0),MATCH('Joined Data'!R$1,'Raw Election Data'!$A$1:$AN$1,0))</f>
        <v>0.74443141852286043</v>
      </c>
    </row>
    <row r="278" spans="1:18" ht="13.5" hidden="1" customHeight="1" x14ac:dyDescent="0.15">
      <c r="A278" t="s">
        <v>124</v>
      </c>
      <c r="B278" t="s">
        <v>1139</v>
      </c>
      <c r="C278" t="str">
        <f>INDEX(FIPS!$A$1:$E$3236,MATCH($F278,FIPS!$D$1:$D$3236,0),5)</f>
        <v>Kit Carson County</v>
      </c>
      <c r="D278" t="s">
        <v>125</v>
      </c>
      <c r="E278" s="15" t="s">
        <v>37</v>
      </c>
      <c r="F278" t="s">
        <v>1220</v>
      </c>
      <c r="G278" t="s">
        <v>437</v>
      </c>
      <c r="H278" t="str">
        <f>IFERROR(VLOOKUP($G278,'Team Colors'!$A:$B,2,0),"#c9c9c9")</f>
        <v>#fb4f14</v>
      </c>
      <c r="I278">
        <f>INDEX('Raw Election Data'!$A$1:$AN$3144,MATCH($C278&amp;" "&amp;$B278,'Raw Election Data'!$C$1:$C$3144,0),MATCH('Joined Data'!I$1,'Raw Election Data'!$A$1:$AN$1,0))</f>
        <v>7758</v>
      </c>
      <c r="J278">
        <f>INDEX('Raw Election Data'!$A$1:$AN$3144,MATCH($C278&amp;" "&amp;$B278,'Raw Election Data'!$C$1:$C$3144,0),MATCH('Joined Data'!J$1,'Raw Election Data'!$A$1:$AN$1,0))</f>
        <v>526</v>
      </c>
      <c r="K278">
        <f>INDEX('Raw Election Data'!$A$1:$AN$3144,MATCH($C278&amp;" "&amp;$B278,'Raw Election Data'!$C$1:$C$3144,0),MATCH('Joined Data'!K$1,'Raw Election Data'!$A$1:$AN$1,0))</f>
        <v>2894</v>
      </c>
      <c r="L278">
        <f>INDEX('Raw Election Data'!$A$1:$AN$3144,MATCH($C278&amp;" "&amp;$B278,'Raw Election Data'!$C$1:$C$3144,0),MATCH('Joined Data'!L$1,'Raw Election Data'!$A$1:$AN$1,0))</f>
        <v>3613</v>
      </c>
      <c r="M278">
        <f>INDEX('Raw Election Data'!$A$1:$AN$3144,MATCH($C278&amp;" "&amp;$B278,'Raw Election Data'!$C$1:$C$3144,0),MATCH('Joined Data'!M$1,'Raw Election Data'!$A$1:$AN$1,0))</f>
        <v>0.1455853861057293</v>
      </c>
      <c r="N278">
        <f>INDEX('Raw Election Data'!$A$1:$AN$3144,MATCH($C278&amp;" "&amp;$B278,'Raw Election Data'!$C$1:$C$3144,0),MATCH('Joined Data'!N$1,'Raw Election Data'!$A$1:$AN$1,0))</f>
        <v>0.80099640188209242</v>
      </c>
      <c r="O278">
        <f>INDEX('Raw Election Data'!$A$1:$AN$3144,MATCH($C278&amp;" "&amp;$B278,'Raw Election Data'!$C$1:$C$3144,0),MATCH('Joined Data'!O$1,'Raw Election Data'!$A$1:$AN$1,0))</f>
        <v>-2368</v>
      </c>
      <c r="P278">
        <f>INDEX('Raw Election Data'!$A$1:$AN$3144,MATCH($C278&amp;" "&amp;$B278,'Raw Election Data'!$C$1:$C$3144,0),MATCH('Joined Data'!P$1,'Raw Election Data'!$A$1:$AN$1,0))</f>
        <v>2368</v>
      </c>
      <c r="Q278">
        <f>INDEX('Raw Election Data'!$A$1:$AN$3144,MATCH($C278&amp;" "&amp;$B278,'Raw Election Data'!$C$1:$C$3144,0),MATCH('Joined Data'!Q$1,'Raw Election Data'!$A$1:$AN$1,0))</f>
        <v>-0.65541101577636307</v>
      </c>
      <c r="R278">
        <f>INDEX('Raw Election Data'!$A$1:$AN$3144,MATCH($C278&amp;" "&amp;$B278,'Raw Election Data'!$C$1:$C$3144,0),MATCH('Joined Data'!R$1,'Raw Election Data'!$A$1:$AN$1,0))</f>
        <v>0.65541101577636307</v>
      </c>
    </row>
    <row r="279" spans="1:18" ht="13.5" hidden="1" customHeight="1" x14ac:dyDescent="0.15">
      <c r="A279" t="s">
        <v>124</v>
      </c>
      <c r="B279" t="s">
        <v>1139</v>
      </c>
      <c r="C279" t="str">
        <f>INDEX(FIPS!$A$1:$E$3236,MATCH($F279,FIPS!$D$1:$D$3236,0),5)</f>
        <v>Lake County</v>
      </c>
      <c r="D279" t="s">
        <v>125</v>
      </c>
      <c r="E279" s="15" t="s">
        <v>38</v>
      </c>
      <c r="F279" t="s">
        <v>1221</v>
      </c>
      <c r="G279" t="s">
        <v>437</v>
      </c>
      <c r="H279" t="str">
        <f>IFERROR(VLOOKUP($G279,'Team Colors'!$A:$B,2,0),"#c9c9c9")</f>
        <v>#fb4f14</v>
      </c>
      <c r="I279">
        <f>INDEX('Raw Election Data'!$A$1:$AN$3144,MATCH($C279&amp;" "&amp;$B279,'Raw Election Data'!$C$1:$C$3144,0),MATCH('Joined Data'!I$1,'Raw Election Data'!$A$1:$AN$1,0))</f>
        <v>7485</v>
      </c>
      <c r="J279">
        <f>INDEX('Raw Election Data'!$A$1:$AN$3144,MATCH($C279&amp;" "&amp;$B279,'Raw Election Data'!$C$1:$C$3144,0),MATCH('Joined Data'!J$1,'Raw Election Data'!$A$1:$AN$1,0))</f>
        <v>1600</v>
      </c>
      <c r="K279">
        <f>INDEX('Raw Election Data'!$A$1:$AN$3144,MATCH($C279&amp;" "&amp;$B279,'Raw Election Data'!$C$1:$C$3144,0),MATCH('Joined Data'!K$1,'Raw Election Data'!$A$1:$AN$1,0))</f>
        <v>1264</v>
      </c>
      <c r="L279">
        <f>INDEX('Raw Election Data'!$A$1:$AN$3144,MATCH($C279&amp;" "&amp;$B279,'Raw Election Data'!$C$1:$C$3144,0),MATCH('Joined Data'!L$1,'Raw Election Data'!$A$1:$AN$1,0))</f>
        <v>3175</v>
      </c>
      <c r="M279">
        <f>INDEX('Raw Election Data'!$A$1:$AN$3144,MATCH($C279&amp;" "&amp;$B279,'Raw Election Data'!$C$1:$C$3144,0),MATCH('Joined Data'!M$1,'Raw Election Data'!$A$1:$AN$1,0))</f>
        <v>0.50393700787401574</v>
      </c>
      <c r="N279">
        <f>INDEX('Raw Election Data'!$A$1:$AN$3144,MATCH($C279&amp;" "&amp;$B279,'Raw Election Data'!$C$1:$C$3144,0),MATCH('Joined Data'!N$1,'Raw Election Data'!$A$1:$AN$1,0))</f>
        <v>0.39811023622047242</v>
      </c>
      <c r="O279">
        <f>INDEX('Raw Election Data'!$A$1:$AN$3144,MATCH($C279&amp;" "&amp;$B279,'Raw Election Data'!$C$1:$C$3144,0),MATCH('Joined Data'!O$1,'Raw Election Data'!$A$1:$AN$1,0))</f>
        <v>336</v>
      </c>
      <c r="P279">
        <f>INDEX('Raw Election Data'!$A$1:$AN$3144,MATCH($C279&amp;" "&amp;$B279,'Raw Election Data'!$C$1:$C$3144,0),MATCH('Joined Data'!P$1,'Raw Election Data'!$A$1:$AN$1,0))</f>
        <v>-336</v>
      </c>
      <c r="Q279">
        <f>INDEX('Raw Election Data'!$A$1:$AN$3144,MATCH($C279&amp;" "&amp;$B279,'Raw Election Data'!$C$1:$C$3144,0),MATCH('Joined Data'!Q$1,'Raw Election Data'!$A$1:$AN$1,0))</f>
        <v>0.10582677165354332</v>
      </c>
      <c r="R279">
        <f>INDEX('Raw Election Data'!$A$1:$AN$3144,MATCH($C279&amp;" "&amp;$B279,'Raw Election Data'!$C$1:$C$3144,0),MATCH('Joined Data'!R$1,'Raw Election Data'!$A$1:$AN$1,0))</f>
        <v>-0.10582677165354332</v>
      </c>
    </row>
    <row r="280" spans="1:18" ht="13.5" hidden="1" customHeight="1" x14ac:dyDescent="0.15">
      <c r="A280" t="s">
        <v>124</v>
      </c>
      <c r="B280" t="s">
        <v>1139</v>
      </c>
      <c r="C280" t="str">
        <f>INDEX(FIPS!$A$1:$E$3236,MATCH($F280,FIPS!$D$1:$D$3236,0),5)</f>
        <v>La Plata County</v>
      </c>
      <c r="D280" t="s">
        <v>125</v>
      </c>
      <c r="E280" s="15" t="s">
        <v>39</v>
      </c>
      <c r="F280" t="s">
        <v>1223</v>
      </c>
      <c r="G280" t="s">
        <v>437</v>
      </c>
      <c r="H280" t="str">
        <f>IFERROR(VLOOKUP($G280,'Team Colors'!$A:$B,2,0),"#c9c9c9")</f>
        <v>#fb4f14</v>
      </c>
      <c r="I280">
        <f>INDEX('Raw Election Data'!$A$1:$AN$3144,MATCH($C280&amp;" "&amp;$B280,'Raw Election Data'!$C$1:$C$3144,0),MATCH('Joined Data'!I$1,'Raw Election Data'!$A$1:$AN$1,0))</f>
        <v>54688</v>
      </c>
      <c r="J280">
        <f>INDEX('Raw Election Data'!$A$1:$AN$3144,MATCH($C280&amp;" "&amp;$B280,'Raw Election Data'!$C$1:$C$3144,0),MATCH('Joined Data'!J$1,'Raw Election Data'!$A$1:$AN$1,0))</f>
        <v>15300</v>
      </c>
      <c r="K280">
        <f>INDEX('Raw Election Data'!$A$1:$AN$3144,MATCH($C280&amp;" "&amp;$B280,'Raw Election Data'!$C$1:$C$3144,0),MATCH('Joined Data'!K$1,'Raw Election Data'!$A$1:$AN$1,0))</f>
        <v>12471</v>
      </c>
      <c r="L280">
        <f>INDEX('Raw Election Data'!$A$1:$AN$3144,MATCH($C280&amp;" "&amp;$B280,'Raw Election Data'!$C$1:$C$3144,0),MATCH('Joined Data'!L$1,'Raw Election Data'!$A$1:$AN$1,0))</f>
        <v>30722</v>
      </c>
      <c r="M280">
        <f>INDEX('Raw Election Data'!$A$1:$AN$3144,MATCH($C280&amp;" "&amp;$B280,'Raw Election Data'!$C$1:$C$3144,0),MATCH('Joined Data'!M$1,'Raw Election Data'!$A$1:$AN$1,0))</f>
        <v>0.49801445218410262</v>
      </c>
      <c r="N280">
        <f>INDEX('Raw Election Data'!$A$1:$AN$3144,MATCH($C280&amp;" "&amp;$B280,'Raw Election Data'!$C$1:$C$3144,0),MATCH('Joined Data'!N$1,'Raw Election Data'!$A$1:$AN$1,0))</f>
        <v>0.40593060347633619</v>
      </c>
      <c r="O280">
        <f>INDEX('Raw Election Data'!$A$1:$AN$3144,MATCH($C280&amp;" "&amp;$B280,'Raw Election Data'!$C$1:$C$3144,0),MATCH('Joined Data'!O$1,'Raw Election Data'!$A$1:$AN$1,0))</f>
        <v>2829</v>
      </c>
      <c r="P280">
        <f>INDEX('Raw Election Data'!$A$1:$AN$3144,MATCH($C280&amp;" "&amp;$B280,'Raw Election Data'!$C$1:$C$3144,0),MATCH('Joined Data'!P$1,'Raw Election Data'!$A$1:$AN$1,0))</f>
        <v>-2829</v>
      </c>
      <c r="Q280">
        <f>INDEX('Raw Election Data'!$A$1:$AN$3144,MATCH($C280&amp;" "&amp;$B280,'Raw Election Data'!$C$1:$C$3144,0),MATCH('Joined Data'!Q$1,'Raw Election Data'!$A$1:$AN$1,0))</f>
        <v>9.2083848707766425E-2</v>
      </c>
      <c r="R280">
        <f>INDEX('Raw Election Data'!$A$1:$AN$3144,MATCH($C280&amp;" "&amp;$B280,'Raw Election Data'!$C$1:$C$3144,0),MATCH('Joined Data'!R$1,'Raw Election Data'!$A$1:$AN$1,0))</f>
        <v>-9.2083848707766425E-2</v>
      </c>
    </row>
    <row r="281" spans="1:18" ht="13.5" hidden="1" customHeight="1" x14ac:dyDescent="0.15">
      <c r="A281" t="s">
        <v>124</v>
      </c>
      <c r="B281" t="s">
        <v>1139</v>
      </c>
      <c r="C281" t="str">
        <f>INDEX(FIPS!$A$1:$E$3236,MATCH($F281,FIPS!$D$1:$D$3236,0),5)</f>
        <v>Larimer County</v>
      </c>
      <c r="D281" t="s">
        <v>125</v>
      </c>
      <c r="E281" s="15" t="s">
        <v>40</v>
      </c>
      <c r="F281" t="s">
        <v>1227</v>
      </c>
      <c r="G281" t="s">
        <v>437</v>
      </c>
      <c r="H281" t="str">
        <f>IFERROR(VLOOKUP($G281,'Team Colors'!$A:$B,2,0),"#c9c9c9")</f>
        <v>#fb4f14</v>
      </c>
      <c r="I281">
        <f>INDEX('Raw Election Data'!$A$1:$AN$3144,MATCH($C281&amp;" "&amp;$B281,'Raw Election Data'!$C$1:$C$3144,0),MATCH('Joined Data'!I$1,'Raw Election Data'!$A$1:$AN$1,0))</f>
        <v>333577</v>
      </c>
      <c r="J281">
        <f>INDEX('Raw Election Data'!$A$1:$AN$3144,MATCH($C281&amp;" "&amp;$B281,'Raw Election Data'!$C$1:$C$3144,0),MATCH('Joined Data'!J$1,'Raw Election Data'!$A$1:$AN$1,0))</f>
        <v>92170</v>
      </c>
      <c r="K281">
        <f>INDEX('Raw Election Data'!$A$1:$AN$3144,MATCH($C281&amp;" "&amp;$B281,'Raw Election Data'!$C$1:$C$3144,0),MATCH('Joined Data'!K$1,'Raw Election Data'!$A$1:$AN$1,0))</f>
        <v>82624</v>
      </c>
      <c r="L281">
        <f>INDEX('Raw Election Data'!$A$1:$AN$3144,MATCH($C281&amp;" "&amp;$B281,'Raw Election Data'!$C$1:$C$3144,0),MATCH('Joined Data'!L$1,'Raw Election Data'!$A$1:$AN$1,0))</f>
        <v>193897</v>
      </c>
      <c r="M281">
        <f>INDEX('Raw Election Data'!$A$1:$AN$3144,MATCH($C281&amp;" "&amp;$B281,'Raw Election Data'!$C$1:$C$3144,0),MATCH('Joined Data'!M$1,'Raw Election Data'!$A$1:$AN$1,0))</f>
        <v>0.47535547223525892</v>
      </c>
      <c r="N281">
        <f>INDEX('Raw Election Data'!$A$1:$AN$3144,MATCH($C281&amp;" "&amp;$B281,'Raw Election Data'!$C$1:$C$3144,0),MATCH('Joined Data'!N$1,'Raw Election Data'!$A$1:$AN$1,0))</f>
        <v>0.42612314785685185</v>
      </c>
      <c r="O281">
        <f>INDEX('Raw Election Data'!$A$1:$AN$3144,MATCH($C281&amp;" "&amp;$B281,'Raw Election Data'!$C$1:$C$3144,0),MATCH('Joined Data'!O$1,'Raw Election Data'!$A$1:$AN$1,0))</f>
        <v>9546</v>
      </c>
      <c r="P281">
        <f>INDEX('Raw Election Data'!$A$1:$AN$3144,MATCH($C281&amp;" "&amp;$B281,'Raw Election Data'!$C$1:$C$3144,0),MATCH('Joined Data'!P$1,'Raw Election Data'!$A$1:$AN$1,0))</f>
        <v>-9546</v>
      </c>
      <c r="Q281">
        <f>INDEX('Raw Election Data'!$A$1:$AN$3144,MATCH($C281&amp;" "&amp;$B281,'Raw Election Data'!$C$1:$C$3144,0),MATCH('Joined Data'!Q$1,'Raw Election Data'!$A$1:$AN$1,0))</f>
        <v>4.9232324378407077E-2</v>
      </c>
      <c r="R281">
        <f>INDEX('Raw Election Data'!$A$1:$AN$3144,MATCH($C281&amp;" "&amp;$B281,'Raw Election Data'!$C$1:$C$3144,0),MATCH('Joined Data'!R$1,'Raw Election Data'!$A$1:$AN$1,0))</f>
        <v>-4.9232324378407077E-2</v>
      </c>
    </row>
    <row r="282" spans="1:18" ht="13.5" hidden="1" customHeight="1" x14ac:dyDescent="0.15">
      <c r="A282" t="s">
        <v>124</v>
      </c>
      <c r="B282" t="s">
        <v>1139</v>
      </c>
      <c r="C282" t="str">
        <f>INDEX(FIPS!$A$1:$E$3236,MATCH($F282,FIPS!$D$1:$D$3236,0),5)</f>
        <v>Las Animas County</v>
      </c>
      <c r="D282" t="s">
        <v>125</v>
      </c>
      <c r="E282" s="15" t="s">
        <v>41</v>
      </c>
      <c r="F282" t="s">
        <v>1231</v>
      </c>
      <c r="G282" t="s">
        <v>437</v>
      </c>
      <c r="H282" t="str">
        <f>IFERROR(VLOOKUP($G282,'Team Colors'!$A:$B,2,0),"#c9c9c9")</f>
        <v>#fb4f14</v>
      </c>
      <c r="I282">
        <f>INDEX('Raw Election Data'!$A$1:$AN$3144,MATCH($C282&amp;" "&amp;$B282,'Raw Election Data'!$C$1:$C$3144,0),MATCH('Joined Data'!I$1,'Raw Election Data'!$A$1:$AN$1,0))</f>
        <v>14058</v>
      </c>
      <c r="J282">
        <f>INDEX('Raw Election Data'!$A$1:$AN$3144,MATCH($C282&amp;" "&amp;$B282,'Raw Election Data'!$C$1:$C$3144,0),MATCH('Joined Data'!J$1,'Raw Election Data'!$A$1:$AN$1,0))</f>
        <v>2614</v>
      </c>
      <c r="K282">
        <f>INDEX('Raw Election Data'!$A$1:$AN$3144,MATCH($C282&amp;" "&amp;$B282,'Raw Election Data'!$C$1:$C$3144,0),MATCH('Joined Data'!K$1,'Raw Election Data'!$A$1:$AN$1,0))</f>
        <v>3656</v>
      </c>
      <c r="L282">
        <f>INDEX('Raw Election Data'!$A$1:$AN$3144,MATCH($C282&amp;" "&amp;$B282,'Raw Election Data'!$C$1:$C$3144,0),MATCH('Joined Data'!L$1,'Raw Election Data'!$A$1:$AN$1,0))</f>
        <v>6693</v>
      </c>
      <c r="M282">
        <f>INDEX('Raw Election Data'!$A$1:$AN$3144,MATCH($C282&amp;" "&amp;$B282,'Raw Election Data'!$C$1:$C$3144,0),MATCH('Joined Data'!M$1,'Raw Election Data'!$A$1:$AN$1,0))</f>
        <v>0.39055729867025252</v>
      </c>
      <c r="N282">
        <f>INDEX('Raw Election Data'!$A$1:$AN$3144,MATCH($C282&amp;" "&amp;$B282,'Raw Election Data'!$C$1:$C$3144,0),MATCH('Joined Data'!N$1,'Raw Election Data'!$A$1:$AN$1,0))</f>
        <v>0.54624234274615269</v>
      </c>
      <c r="O282">
        <f>INDEX('Raw Election Data'!$A$1:$AN$3144,MATCH($C282&amp;" "&amp;$B282,'Raw Election Data'!$C$1:$C$3144,0),MATCH('Joined Data'!O$1,'Raw Election Data'!$A$1:$AN$1,0))</f>
        <v>-1042</v>
      </c>
      <c r="P282">
        <f>INDEX('Raw Election Data'!$A$1:$AN$3144,MATCH($C282&amp;" "&amp;$B282,'Raw Election Data'!$C$1:$C$3144,0),MATCH('Joined Data'!P$1,'Raw Election Data'!$A$1:$AN$1,0))</f>
        <v>1042</v>
      </c>
      <c r="Q282">
        <f>INDEX('Raw Election Data'!$A$1:$AN$3144,MATCH($C282&amp;" "&amp;$B282,'Raw Election Data'!$C$1:$C$3144,0),MATCH('Joined Data'!Q$1,'Raw Election Data'!$A$1:$AN$1,0))</f>
        <v>-0.15568504407590017</v>
      </c>
      <c r="R282">
        <f>INDEX('Raw Election Data'!$A$1:$AN$3144,MATCH($C282&amp;" "&amp;$B282,'Raw Election Data'!$C$1:$C$3144,0),MATCH('Joined Data'!R$1,'Raw Election Data'!$A$1:$AN$1,0))</f>
        <v>0.15568504407590017</v>
      </c>
    </row>
    <row r="283" spans="1:18" ht="13.5" hidden="1" customHeight="1" x14ac:dyDescent="0.15">
      <c r="A283" t="s">
        <v>124</v>
      </c>
      <c r="B283" t="s">
        <v>1139</v>
      </c>
      <c r="C283" t="str">
        <f>INDEX(FIPS!$A$1:$E$3236,MATCH($F283,FIPS!$D$1:$D$3236,0),5)</f>
        <v>Lincoln County</v>
      </c>
      <c r="D283" t="s">
        <v>125</v>
      </c>
      <c r="E283" s="15" t="s">
        <v>42</v>
      </c>
      <c r="F283" t="s">
        <v>1232</v>
      </c>
      <c r="G283" t="s">
        <v>437</v>
      </c>
      <c r="H283" t="str">
        <f>IFERROR(VLOOKUP($G283,'Team Colors'!$A:$B,2,0),"#c9c9c9")</f>
        <v>#fb4f14</v>
      </c>
      <c r="I283">
        <f>INDEX('Raw Election Data'!$A$1:$AN$3144,MATCH($C283&amp;" "&amp;$B283,'Raw Election Data'!$C$1:$C$3144,0),MATCH('Joined Data'!I$1,'Raw Election Data'!$A$1:$AN$1,0))</f>
        <v>5557</v>
      </c>
      <c r="J283">
        <f>INDEX('Raw Election Data'!$A$1:$AN$3144,MATCH($C283&amp;" "&amp;$B283,'Raw Election Data'!$C$1:$C$3144,0),MATCH('Joined Data'!J$1,'Raw Election Data'!$A$1:$AN$1,0))</f>
        <v>399</v>
      </c>
      <c r="K283">
        <f>INDEX('Raw Election Data'!$A$1:$AN$3144,MATCH($C283&amp;" "&amp;$B283,'Raw Election Data'!$C$1:$C$3144,0),MATCH('Joined Data'!K$1,'Raw Election Data'!$A$1:$AN$1,0))</f>
        <v>1873</v>
      </c>
      <c r="L283">
        <f>INDEX('Raw Election Data'!$A$1:$AN$3144,MATCH($C283&amp;" "&amp;$B283,'Raw Election Data'!$C$1:$C$3144,0),MATCH('Joined Data'!L$1,'Raw Election Data'!$A$1:$AN$1,0))</f>
        <v>2402</v>
      </c>
      <c r="M283">
        <f>INDEX('Raw Election Data'!$A$1:$AN$3144,MATCH($C283&amp;" "&amp;$B283,'Raw Election Data'!$C$1:$C$3144,0),MATCH('Joined Data'!M$1,'Raw Election Data'!$A$1:$AN$1,0))</f>
        <v>0.16611157368859283</v>
      </c>
      <c r="N283">
        <f>INDEX('Raw Election Data'!$A$1:$AN$3144,MATCH($C283&amp;" "&amp;$B283,'Raw Election Data'!$C$1:$C$3144,0),MATCH('Joined Data'!N$1,'Raw Election Data'!$A$1:$AN$1,0))</f>
        <v>0.779766860949209</v>
      </c>
      <c r="O283">
        <f>INDEX('Raw Election Data'!$A$1:$AN$3144,MATCH($C283&amp;" "&amp;$B283,'Raw Election Data'!$C$1:$C$3144,0),MATCH('Joined Data'!O$1,'Raw Election Data'!$A$1:$AN$1,0))</f>
        <v>-1474</v>
      </c>
      <c r="P283">
        <f>INDEX('Raw Election Data'!$A$1:$AN$3144,MATCH($C283&amp;" "&amp;$B283,'Raw Election Data'!$C$1:$C$3144,0),MATCH('Joined Data'!P$1,'Raw Election Data'!$A$1:$AN$1,0))</f>
        <v>1474</v>
      </c>
      <c r="Q283">
        <f>INDEX('Raw Election Data'!$A$1:$AN$3144,MATCH($C283&amp;" "&amp;$B283,'Raw Election Data'!$C$1:$C$3144,0),MATCH('Joined Data'!Q$1,'Raw Election Data'!$A$1:$AN$1,0))</f>
        <v>-0.61365528726061613</v>
      </c>
      <c r="R283">
        <f>INDEX('Raw Election Data'!$A$1:$AN$3144,MATCH($C283&amp;" "&amp;$B283,'Raw Election Data'!$C$1:$C$3144,0),MATCH('Joined Data'!R$1,'Raw Election Data'!$A$1:$AN$1,0))</f>
        <v>0.61365528726061613</v>
      </c>
    </row>
    <row r="284" spans="1:18" ht="13.5" hidden="1" customHeight="1" x14ac:dyDescent="0.15">
      <c r="A284" t="s">
        <v>124</v>
      </c>
      <c r="B284" t="s">
        <v>1139</v>
      </c>
      <c r="C284" t="str">
        <f>INDEX(FIPS!$A$1:$E$3236,MATCH($F284,FIPS!$D$1:$D$3236,0),5)</f>
        <v>Logan County</v>
      </c>
      <c r="D284" t="s">
        <v>125</v>
      </c>
      <c r="E284" s="15" t="s">
        <v>43</v>
      </c>
      <c r="F284" t="s">
        <v>1233</v>
      </c>
      <c r="G284" t="s">
        <v>437</v>
      </c>
      <c r="H284" t="str">
        <f>IFERROR(VLOOKUP($G284,'Team Colors'!$A:$B,2,0),"#c9c9c9")</f>
        <v>#fb4f14</v>
      </c>
      <c r="I284">
        <f>INDEX('Raw Election Data'!$A$1:$AN$3144,MATCH($C284&amp;" "&amp;$B284,'Raw Election Data'!$C$1:$C$3144,0),MATCH('Joined Data'!I$1,'Raw Election Data'!$A$1:$AN$1,0))</f>
        <v>22036</v>
      </c>
      <c r="J284">
        <f>INDEX('Raw Election Data'!$A$1:$AN$3144,MATCH($C284&amp;" "&amp;$B284,'Raw Election Data'!$C$1:$C$3144,0),MATCH('Joined Data'!J$1,'Raw Election Data'!$A$1:$AN$1,0))</f>
        <v>1843</v>
      </c>
      <c r="K284">
        <f>INDEX('Raw Election Data'!$A$1:$AN$3144,MATCH($C284&amp;" "&amp;$B284,'Raw Election Data'!$C$1:$C$3144,0),MATCH('Joined Data'!K$1,'Raw Election Data'!$A$1:$AN$1,0))</f>
        <v>7272</v>
      </c>
      <c r="L284">
        <f>INDEX('Raw Election Data'!$A$1:$AN$3144,MATCH($C284&amp;" "&amp;$B284,'Raw Election Data'!$C$1:$C$3144,0),MATCH('Joined Data'!L$1,'Raw Election Data'!$A$1:$AN$1,0))</f>
        <v>9702</v>
      </c>
      <c r="M284">
        <f>INDEX('Raw Election Data'!$A$1:$AN$3144,MATCH($C284&amp;" "&amp;$B284,'Raw Election Data'!$C$1:$C$3144,0),MATCH('Joined Data'!M$1,'Raw Election Data'!$A$1:$AN$1,0))</f>
        <v>0.18996083281797568</v>
      </c>
      <c r="N284">
        <f>INDEX('Raw Election Data'!$A$1:$AN$3144,MATCH($C284&amp;" "&amp;$B284,'Raw Election Data'!$C$1:$C$3144,0),MATCH('Joined Data'!N$1,'Raw Election Data'!$A$1:$AN$1,0))</f>
        <v>0.74953617810760664</v>
      </c>
      <c r="O284">
        <f>INDEX('Raw Election Data'!$A$1:$AN$3144,MATCH($C284&amp;" "&amp;$B284,'Raw Election Data'!$C$1:$C$3144,0),MATCH('Joined Data'!O$1,'Raw Election Data'!$A$1:$AN$1,0))</f>
        <v>-5429</v>
      </c>
      <c r="P284">
        <f>INDEX('Raw Election Data'!$A$1:$AN$3144,MATCH($C284&amp;" "&amp;$B284,'Raw Election Data'!$C$1:$C$3144,0),MATCH('Joined Data'!P$1,'Raw Election Data'!$A$1:$AN$1,0))</f>
        <v>5429</v>
      </c>
      <c r="Q284">
        <f>INDEX('Raw Election Data'!$A$1:$AN$3144,MATCH($C284&amp;" "&amp;$B284,'Raw Election Data'!$C$1:$C$3144,0),MATCH('Joined Data'!Q$1,'Raw Election Data'!$A$1:$AN$1,0))</f>
        <v>-0.55957534528963093</v>
      </c>
      <c r="R284">
        <f>INDEX('Raw Election Data'!$A$1:$AN$3144,MATCH($C284&amp;" "&amp;$B284,'Raw Election Data'!$C$1:$C$3144,0),MATCH('Joined Data'!R$1,'Raw Election Data'!$A$1:$AN$1,0))</f>
        <v>0.55957534528963093</v>
      </c>
    </row>
    <row r="285" spans="1:18" ht="13.5" hidden="1" customHeight="1" x14ac:dyDescent="0.15">
      <c r="A285" t="s">
        <v>124</v>
      </c>
      <c r="B285" t="s">
        <v>1139</v>
      </c>
      <c r="C285" t="str">
        <f>INDEX(FIPS!$A$1:$E$3236,MATCH($F285,FIPS!$D$1:$D$3236,0),5)</f>
        <v>Mesa County</v>
      </c>
      <c r="D285" t="s">
        <v>125</v>
      </c>
      <c r="E285" s="15" t="s">
        <v>44</v>
      </c>
      <c r="F285" t="s">
        <v>1237</v>
      </c>
      <c r="G285" t="s">
        <v>437</v>
      </c>
      <c r="H285" t="str">
        <f>IFERROR(VLOOKUP($G285,'Team Colors'!$A:$B,2,0),"#c9c9c9")</f>
        <v>#fb4f14</v>
      </c>
      <c r="I285">
        <f>INDEX('Raw Election Data'!$A$1:$AN$3144,MATCH($C285&amp;" "&amp;$B285,'Raw Election Data'!$C$1:$C$3144,0),MATCH('Joined Data'!I$1,'Raw Election Data'!$A$1:$AN$1,0))</f>
        <v>148513</v>
      </c>
      <c r="J285">
        <f>INDEX('Raw Election Data'!$A$1:$AN$3144,MATCH($C285&amp;" "&amp;$B285,'Raw Election Data'!$C$1:$C$3144,0),MATCH('Joined Data'!J$1,'Raw Election Data'!$A$1:$AN$1,0))</f>
        <v>20958</v>
      </c>
      <c r="K285">
        <f>INDEX('Raw Election Data'!$A$1:$AN$3144,MATCH($C285&amp;" "&amp;$B285,'Raw Election Data'!$C$1:$C$3144,0),MATCH('Joined Data'!K$1,'Raw Election Data'!$A$1:$AN$1,0))</f>
        <v>48129</v>
      </c>
      <c r="L285">
        <f>INDEX('Raw Election Data'!$A$1:$AN$3144,MATCH($C285&amp;" "&amp;$B285,'Raw Election Data'!$C$1:$C$3144,0),MATCH('Joined Data'!L$1,'Raw Election Data'!$A$1:$AN$1,0))</f>
        <v>74876</v>
      </c>
      <c r="M285">
        <f>INDEX('Raw Election Data'!$A$1:$AN$3144,MATCH($C285&amp;" "&amp;$B285,'Raw Election Data'!$C$1:$C$3144,0),MATCH('Joined Data'!M$1,'Raw Election Data'!$A$1:$AN$1,0))</f>
        <v>0.27990277258400553</v>
      </c>
      <c r="N285">
        <f>INDEX('Raw Election Data'!$A$1:$AN$3144,MATCH($C285&amp;" "&amp;$B285,'Raw Election Data'!$C$1:$C$3144,0),MATCH('Joined Data'!N$1,'Raw Election Data'!$A$1:$AN$1,0))</f>
        <v>0.64278273412041242</v>
      </c>
      <c r="O285">
        <f>INDEX('Raw Election Data'!$A$1:$AN$3144,MATCH($C285&amp;" "&amp;$B285,'Raw Election Data'!$C$1:$C$3144,0),MATCH('Joined Data'!O$1,'Raw Election Data'!$A$1:$AN$1,0))</f>
        <v>-27171</v>
      </c>
      <c r="P285">
        <f>INDEX('Raw Election Data'!$A$1:$AN$3144,MATCH($C285&amp;" "&amp;$B285,'Raw Election Data'!$C$1:$C$3144,0),MATCH('Joined Data'!P$1,'Raw Election Data'!$A$1:$AN$1,0))</f>
        <v>27171</v>
      </c>
      <c r="Q285">
        <f>INDEX('Raw Election Data'!$A$1:$AN$3144,MATCH($C285&amp;" "&amp;$B285,'Raw Election Data'!$C$1:$C$3144,0),MATCH('Joined Data'!Q$1,'Raw Election Data'!$A$1:$AN$1,0))</f>
        <v>-0.36287996153640689</v>
      </c>
      <c r="R285">
        <f>INDEX('Raw Election Data'!$A$1:$AN$3144,MATCH($C285&amp;" "&amp;$B285,'Raw Election Data'!$C$1:$C$3144,0),MATCH('Joined Data'!R$1,'Raw Election Data'!$A$1:$AN$1,0))</f>
        <v>0.36287996153640689</v>
      </c>
    </row>
    <row r="286" spans="1:18" ht="13.5" hidden="1" customHeight="1" x14ac:dyDescent="0.15">
      <c r="A286" t="s">
        <v>124</v>
      </c>
      <c r="B286" t="s">
        <v>1139</v>
      </c>
      <c r="C286" t="str">
        <f>INDEX(FIPS!$A$1:$E$3236,MATCH($F286,FIPS!$D$1:$D$3236,0),5)</f>
        <v>Mineral County</v>
      </c>
      <c r="D286" t="s">
        <v>125</v>
      </c>
      <c r="E286" s="15" t="s">
        <v>45</v>
      </c>
      <c r="F286" t="s">
        <v>1241</v>
      </c>
      <c r="G286" t="s">
        <v>437</v>
      </c>
      <c r="H286" t="str">
        <f>IFERROR(VLOOKUP($G286,'Team Colors'!$A:$B,2,0),"#c9c9c9")</f>
        <v>#fb4f14</v>
      </c>
      <c r="I286">
        <f>INDEX('Raw Election Data'!$A$1:$AN$3144,MATCH($C286&amp;" "&amp;$B286,'Raw Election Data'!$C$1:$C$3144,0),MATCH('Joined Data'!I$1,'Raw Election Data'!$A$1:$AN$1,0))</f>
        <v>726</v>
      </c>
      <c r="J286">
        <f>INDEX('Raw Election Data'!$A$1:$AN$3144,MATCH($C286&amp;" "&amp;$B286,'Raw Election Data'!$C$1:$C$3144,0),MATCH('Joined Data'!J$1,'Raw Election Data'!$A$1:$AN$1,0))</f>
        <v>237</v>
      </c>
      <c r="K286">
        <f>INDEX('Raw Election Data'!$A$1:$AN$3144,MATCH($C286&amp;" "&amp;$B286,'Raw Election Data'!$C$1:$C$3144,0),MATCH('Joined Data'!K$1,'Raw Election Data'!$A$1:$AN$1,0))</f>
        <v>344</v>
      </c>
      <c r="L286">
        <f>INDEX('Raw Election Data'!$A$1:$AN$3144,MATCH($C286&amp;" "&amp;$B286,'Raw Election Data'!$C$1:$C$3144,0),MATCH('Joined Data'!L$1,'Raw Election Data'!$A$1:$AN$1,0))</f>
        <v>652</v>
      </c>
      <c r="M286">
        <f>INDEX('Raw Election Data'!$A$1:$AN$3144,MATCH($C286&amp;" "&amp;$B286,'Raw Election Data'!$C$1:$C$3144,0),MATCH('Joined Data'!M$1,'Raw Election Data'!$A$1:$AN$1,0))</f>
        <v>0.36349693251533743</v>
      </c>
      <c r="N286">
        <f>INDEX('Raw Election Data'!$A$1:$AN$3144,MATCH($C286&amp;" "&amp;$B286,'Raw Election Data'!$C$1:$C$3144,0),MATCH('Joined Data'!N$1,'Raw Election Data'!$A$1:$AN$1,0))</f>
        <v>0.52760736196319014</v>
      </c>
      <c r="O286">
        <f>INDEX('Raw Election Data'!$A$1:$AN$3144,MATCH($C286&amp;" "&amp;$B286,'Raw Election Data'!$C$1:$C$3144,0),MATCH('Joined Data'!O$1,'Raw Election Data'!$A$1:$AN$1,0))</f>
        <v>-107</v>
      </c>
      <c r="P286">
        <f>INDEX('Raw Election Data'!$A$1:$AN$3144,MATCH($C286&amp;" "&amp;$B286,'Raw Election Data'!$C$1:$C$3144,0),MATCH('Joined Data'!P$1,'Raw Election Data'!$A$1:$AN$1,0))</f>
        <v>107</v>
      </c>
      <c r="Q286">
        <f>INDEX('Raw Election Data'!$A$1:$AN$3144,MATCH($C286&amp;" "&amp;$B286,'Raw Election Data'!$C$1:$C$3144,0),MATCH('Joined Data'!Q$1,'Raw Election Data'!$A$1:$AN$1,0))</f>
        <v>-0.1641104294478527</v>
      </c>
      <c r="R286">
        <f>INDEX('Raw Election Data'!$A$1:$AN$3144,MATCH($C286&amp;" "&amp;$B286,'Raw Election Data'!$C$1:$C$3144,0),MATCH('Joined Data'!R$1,'Raw Election Data'!$A$1:$AN$1,0))</f>
        <v>0.1641104294478527</v>
      </c>
    </row>
    <row r="287" spans="1:18" ht="13.5" hidden="1" customHeight="1" x14ac:dyDescent="0.15">
      <c r="A287" t="s">
        <v>124</v>
      </c>
      <c r="B287" t="s">
        <v>1139</v>
      </c>
      <c r="C287" t="str">
        <f>INDEX(FIPS!$A$1:$E$3236,MATCH($F287,FIPS!$D$1:$D$3236,0),5)</f>
        <v>Moffat County</v>
      </c>
      <c r="D287" t="s">
        <v>125</v>
      </c>
      <c r="E287" s="15" t="s">
        <v>46</v>
      </c>
      <c r="F287" t="s">
        <v>1243</v>
      </c>
      <c r="G287" t="s">
        <v>437</v>
      </c>
      <c r="H287" t="str">
        <f>IFERROR(VLOOKUP($G287,'Team Colors'!$A:$B,2,0),"#c9c9c9")</f>
        <v>#fb4f14</v>
      </c>
      <c r="I287">
        <f>INDEX('Raw Election Data'!$A$1:$AN$3144,MATCH($C287&amp;" "&amp;$B287,'Raw Election Data'!$C$1:$C$3144,0),MATCH('Joined Data'!I$1,'Raw Election Data'!$A$1:$AN$1,0))</f>
        <v>12937</v>
      </c>
      <c r="J287">
        <f>INDEX('Raw Election Data'!$A$1:$AN$3144,MATCH($C287&amp;" "&amp;$B287,'Raw Election Data'!$C$1:$C$3144,0),MATCH('Joined Data'!J$1,'Raw Election Data'!$A$1:$AN$1,0))</f>
        <v>874</v>
      </c>
      <c r="K287">
        <f>INDEX('Raw Election Data'!$A$1:$AN$3144,MATCH($C287&amp;" "&amp;$B287,'Raw Election Data'!$C$1:$C$3144,0),MATCH('Joined Data'!K$1,'Raw Election Data'!$A$1:$AN$1,0))</f>
        <v>5293</v>
      </c>
      <c r="L287">
        <f>INDEX('Raw Election Data'!$A$1:$AN$3144,MATCH($C287&amp;" "&amp;$B287,'Raw Election Data'!$C$1:$C$3144,0),MATCH('Joined Data'!L$1,'Raw Election Data'!$A$1:$AN$1,0))</f>
        <v>6510</v>
      </c>
      <c r="M287">
        <f>INDEX('Raw Election Data'!$A$1:$AN$3144,MATCH($C287&amp;" "&amp;$B287,'Raw Election Data'!$C$1:$C$3144,0),MATCH('Joined Data'!M$1,'Raw Election Data'!$A$1:$AN$1,0))</f>
        <v>0.13425499231950844</v>
      </c>
      <c r="N287">
        <f>INDEX('Raw Election Data'!$A$1:$AN$3144,MATCH($C287&amp;" "&amp;$B287,'Raw Election Data'!$C$1:$C$3144,0),MATCH('Joined Data'!N$1,'Raw Election Data'!$A$1:$AN$1,0))</f>
        <v>0.81305683563748077</v>
      </c>
      <c r="O287">
        <f>INDEX('Raw Election Data'!$A$1:$AN$3144,MATCH($C287&amp;" "&amp;$B287,'Raw Election Data'!$C$1:$C$3144,0),MATCH('Joined Data'!O$1,'Raw Election Data'!$A$1:$AN$1,0))</f>
        <v>-4419</v>
      </c>
      <c r="P287">
        <f>INDEX('Raw Election Data'!$A$1:$AN$3144,MATCH($C287&amp;" "&amp;$B287,'Raw Election Data'!$C$1:$C$3144,0),MATCH('Joined Data'!P$1,'Raw Election Data'!$A$1:$AN$1,0))</f>
        <v>4419</v>
      </c>
      <c r="Q287">
        <f>INDEX('Raw Election Data'!$A$1:$AN$3144,MATCH($C287&amp;" "&amp;$B287,'Raw Election Data'!$C$1:$C$3144,0),MATCH('Joined Data'!Q$1,'Raw Election Data'!$A$1:$AN$1,0))</f>
        <v>-0.67880184331797233</v>
      </c>
      <c r="R287">
        <f>INDEX('Raw Election Data'!$A$1:$AN$3144,MATCH($C287&amp;" "&amp;$B287,'Raw Election Data'!$C$1:$C$3144,0),MATCH('Joined Data'!R$1,'Raw Election Data'!$A$1:$AN$1,0))</f>
        <v>0.67880184331797233</v>
      </c>
    </row>
    <row r="288" spans="1:18" ht="13.5" hidden="1" customHeight="1" x14ac:dyDescent="0.15">
      <c r="A288" t="s">
        <v>124</v>
      </c>
      <c r="B288" t="s">
        <v>1139</v>
      </c>
      <c r="C288" t="str">
        <f>INDEX(FIPS!$A$1:$E$3236,MATCH($F288,FIPS!$D$1:$D$3236,0),5)</f>
        <v>Montezuma County</v>
      </c>
      <c r="D288" t="s">
        <v>125</v>
      </c>
      <c r="E288" s="15" t="s">
        <v>47</v>
      </c>
      <c r="F288" t="s">
        <v>1249</v>
      </c>
      <c r="G288" t="s">
        <v>437</v>
      </c>
      <c r="H288" t="str">
        <f>IFERROR(VLOOKUP($G288,'Team Colors'!$A:$B,2,0),"#c9c9c9")</f>
        <v>#fb4f14</v>
      </c>
      <c r="I288">
        <f>INDEX('Raw Election Data'!$A$1:$AN$3144,MATCH($C288&amp;" "&amp;$B288,'Raw Election Data'!$C$1:$C$3144,0),MATCH('Joined Data'!I$1,'Raw Election Data'!$A$1:$AN$1,0))</f>
        <v>26168</v>
      </c>
      <c r="J288">
        <f>INDEX('Raw Election Data'!$A$1:$AN$3144,MATCH($C288&amp;" "&amp;$B288,'Raw Election Data'!$C$1:$C$3144,0),MATCH('Joined Data'!J$1,'Raw Election Data'!$A$1:$AN$1,0))</f>
        <v>3920</v>
      </c>
      <c r="K288">
        <f>INDEX('Raw Election Data'!$A$1:$AN$3144,MATCH($C288&amp;" "&amp;$B288,'Raw Election Data'!$C$1:$C$3144,0),MATCH('Joined Data'!K$1,'Raw Election Data'!$A$1:$AN$1,0))</f>
        <v>7771</v>
      </c>
      <c r="L288">
        <f>INDEX('Raw Election Data'!$A$1:$AN$3144,MATCH($C288&amp;" "&amp;$B288,'Raw Election Data'!$C$1:$C$3144,0),MATCH('Joined Data'!L$1,'Raw Election Data'!$A$1:$AN$1,0))</f>
        <v>12706</v>
      </c>
      <c r="M288">
        <f>INDEX('Raw Election Data'!$A$1:$AN$3144,MATCH($C288&amp;" "&amp;$B288,'Raw Election Data'!$C$1:$C$3144,0),MATCH('Joined Data'!M$1,'Raw Election Data'!$A$1:$AN$1,0))</f>
        <v>0.30851566189201951</v>
      </c>
      <c r="N288">
        <f>INDEX('Raw Election Data'!$A$1:$AN$3144,MATCH($C288&amp;" "&amp;$B288,'Raw Election Data'!$C$1:$C$3144,0),MATCH('Joined Data'!N$1,'Raw Election Data'!$A$1:$AN$1,0))</f>
        <v>0.61160081851093973</v>
      </c>
      <c r="O288">
        <f>INDEX('Raw Election Data'!$A$1:$AN$3144,MATCH($C288&amp;" "&amp;$B288,'Raw Election Data'!$C$1:$C$3144,0),MATCH('Joined Data'!O$1,'Raw Election Data'!$A$1:$AN$1,0))</f>
        <v>-3851</v>
      </c>
      <c r="P288">
        <f>INDEX('Raw Election Data'!$A$1:$AN$3144,MATCH($C288&amp;" "&amp;$B288,'Raw Election Data'!$C$1:$C$3144,0),MATCH('Joined Data'!P$1,'Raw Election Data'!$A$1:$AN$1,0))</f>
        <v>3851</v>
      </c>
      <c r="Q288">
        <f>INDEX('Raw Election Data'!$A$1:$AN$3144,MATCH($C288&amp;" "&amp;$B288,'Raw Election Data'!$C$1:$C$3144,0),MATCH('Joined Data'!Q$1,'Raw Election Data'!$A$1:$AN$1,0))</f>
        <v>-0.30308515661892022</v>
      </c>
      <c r="R288">
        <f>INDEX('Raw Election Data'!$A$1:$AN$3144,MATCH($C288&amp;" "&amp;$B288,'Raw Election Data'!$C$1:$C$3144,0),MATCH('Joined Data'!R$1,'Raw Election Data'!$A$1:$AN$1,0))</f>
        <v>0.30308515661892022</v>
      </c>
    </row>
    <row r="289" spans="1:18" ht="13.5" hidden="1" customHeight="1" x14ac:dyDescent="0.15">
      <c r="A289" t="s">
        <v>124</v>
      </c>
      <c r="B289" t="s">
        <v>1139</v>
      </c>
      <c r="C289" t="str">
        <f>INDEX(FIPS!$A$1:$E$3236,MATCH($F289,FIPS!$D$1:$D$3236,0),5)</f>
        <v>Montrose County</v>
      </c>
      <c r="D289" t="s">
        <v>125</v>
      </c>
      <c r="E289" s="15" t="s">
        <v>48</v>
      </c>
      <c r="F289" t="s">
        <v>1251</v>
      </c>
      <c r="G289" t="s">
        <v>437</v>
      </c>
      <c r="H289" t="str">
        <f>IFERROR(VLOOKUP($G289,'Team Colors'!$A:$B,2,0),"#c9c9c9")</f>
        <v>#fb4f14</v>
      </c>
      <c r="I289">
        <f>INDEX('Raw Election Data'!$A$1:$AN$3144,MATCH($C289&amp;" "&amp;$B289,'Raw Election Data'!$C$1:$C$3144,0),MATCH('Joined Data'!I$1,'Raw Election Data'!$A$1:$AN$1,0))</f>
        <v>40946</v>
      </c>
      <c r="J289">
        <f>INDEX('Raw Election Data'!$A$1:$AN$3144,MATCH($C289&amp;" "&amp;$B289,'Raw Election Data'!$C$1:$C$3144,0),MATCH('Joined Data'!J$1,'Raw Election Data'!$A$1:$AN$1,0))</f>
        <v>5438</v>
      </c>
      <c r="K289">
        <f>INDEX('Raw Election Data'!$A$1:$AN$3144,MATCH($C289&amp;" "&amp;$B289,'Raw Election Data'!$C$1:$C$3144,0),MATCH('Joined Data'!K$1,'Raw Election Data'!$A$1:$AN$1,0))</f>
        <v>14303</v>
      </c>
      <c r="L289">
        <f>INDEX('Raw Election Data'!$A$1:$AN$3144,MATCH($C289&amp;" "&amp;$B289,'Raw Election Data'!$C$1:$C$3144,0),MATCH('Joined Data'!L$1,'Raw Election Data'!$A$1:$AN$1,0))</f>
        <v>21070</v>
      </c>
      <c r="M289">
        <f>INDEX('Raw Election Data'!$A$1:$AN$3144,MATCH($C289&amp;" "&amp;$B289,'Raw Election Data'!$C$1:$C$3144,0),MATCH('Joined Data'!M$1,'Raw Election Data'!$A$1:$AN$1,0))</f>
        <v>0.25809207403891787</v>
      </c>
      <c r="N289">
        <f>INDEX('Raw Election Data'!$A$1:$AN$3144,MATCH($C289&amp;" "&amp;$B289,'Raw Election Data'!$C$1:$C$3144,0),MATCH('Joined Data'!N$1,'Raw Election Data'!$A$1:$AN$1,0))</f>
        <v>0.67883246321784529</v>
      </c>
      <c r="O289">
        <f>INDEX('Raw Election Data'!$A$1:$AN$3144,MATCH($C289&amp;" "&amp;$B289,'Raw Election Data'!$C$1:$C$3144,0),MATCH('Joined Data'!O$1,'Raw Election Data'!$A$1:$AN$1,0))</f>
        <v>-8865</v>
      </c>
      <c r="P289">
        <f>INDEX('Raw Election Data'!$A$1:$AN$3144,MATCH($C289&amp;" "&amp;$B289,'Raw Election Data'!$C$1:$C$3144,0),MATCH('Joined Data'!P$1,'Raw Election Data'!$A$1:$AN$1,0))</f>
        <v>8865</v>
      </c>
      <c r="Q289">
        <f>INDEX('Raw Election Data'!$A$1:$AN$3144,MATCH($C289&amp;" "&amp;$B289,'Raw Election Data'!$C$1:$C$3144,0),MATCH('Joined Data'!Q$1,'Raw Election Data'!$A$1:$AN$1,0))</f>
        <v>-0.42074038917892742</v>
      </c>
      <c r="R289">
        <f>INDEX('Raw Election Data'!$A$1:$AN$3144,MATCH($C289&amp;" "&amp;$B289,'Raw Election Data'!$C$1:$C$3144,0),MATCH('Joined Data'!R$1,'Raw Election Data'!$A$1:$AN$1,0))</f>
        <v>0.42074038917892742</v>
      </c>
    </row>
    <row r="290" spans="1:18" ht="13.5" hidden="1" customHeight="1" x14ac:dyDescent="0.15">
      <c r="A290" t="s">
        <v>124</v>
      </c>
      <c r="B290" t="s">
        <v>1139</v>
      </c>
      <c r="C290" t="str">
        <f>INDEX(FIPS!$A$1:$E$3236,MATCH($F290,FIPS!$D$1:$D$3236,0),5)</f>
        <v>Morgan County</v>
      </c>
      <c r="D290" t="s">
        <v>125</v>
      </c>
      <c r="E290" s="15" t="s">
        <v>49</v>
      </c>
      <c r="F290" t="s">
        <v>1254</v>
      </c>
      <c r="G290" t="s">
        <v>437</v>
      </c>
      <c r="H290" t="str">
        <f>IFERROR(VLOOKUP($G290,'Team Colors'!$A:$B,2,0),"#c9c9c9")</f>
        <v>#fb4f14</v>
      </c>
      <c r="I290">
        <f>INDEX('Raw Election Data'!$A$1:$AN$3144,MATCH($C290&amp;" "&amp;$B290,'Raw Election Data'!$C$1:$C$3144,0),MATCH('Joined Data'!I$1,'Raw Election Data'!$A$1:$AN$1,0))</f>
        <v>28360</v>
      </c>
      <c r="J290">
        <f>INDEX('Raw Election Data'!$A$1:$AN$3144,MATCH($C290&amp;" "&amp;$B290,'Raw Election Data'!$C$1:$C$3144,0),MATCH('Joined Data'!J$1,'Raw Election Data'!$A$1:$AN$1,0))</f>
        <v>3128</v>
      </c>
      <c r="K290">
        <f>INDEX('Raw Election Data'!$A$1:$AN$3144,MATCH($C290&amp;" "&amp;$B290,'Raw Election Data'!$C$1:$C$3144,0),MATCH('Joined Data'!K$1,'Raw Election Data'!$A$1:$AN$1,0))</f>
        <v>8104</v>
      </c>
      <c r="L290">
        <f>INDEX('Raw Election Data'!$A$1:$AN$3144,MATCH($C290&amp;" "&amp;$B290,'Raw Election Data'!$C$1:$C$3144,0),MATCH('Joined Data'!L$1,'Raw Election Data'!$A$1:$AN$1,0))</f>
        <v>11888</v>
      </c>
      <c r="M290">
        <f>INDEX('Raw Election Data'!$A$1:$AN$3144,MATCH($C290&amp;" "&amp;$B290,'Raw Election Data'!$C$1:$C$3144,0),MATCH('Joined Data'!M$1,'Raw Election Data'!$A$1:$AN$1,0))</f>
        <v>0.26312247644683717</v>
      </c>
      <c r="N290">
        <f>INDEX('Raw Election Data'!$A$1:$AN$3144,MATCH($C290&amp;" "&amp;$B290,'Raw Election Data'!$C$1:$C$3144,0),MATCH('Joined Data'!N$1,'Raw Election Data'!$A$1:$AN$1,0))</f>
        <v>0.68169582772543746</v>
      </c>
      <c r="O290">
        <f>INDEX('Raw Election Data'!$A$1:$AN$3144,MATCH($C290&amp;" "&amp;$B290,'Raw Election Data'!$C$1:$C$3144,0),MATCH('Joined Data'!O$1,'Raw Election Data'!$A$1:$AN$1,0))</f>
        <v>-4976</v>
      </c>
      <c r="P290">
        <f>INDEX('Raw Election Data'!$A$1:$AN$3144,MATCH($C290&amp;" "&amp;$B290,'Raw Election Data'!$C$1:$C$3144,0),MATCH('Joined Data'!P$1,'Raw Election Data'!$A$1:$AN$1,0))</f>
        <v>4976</v>
      </c>
      <c r="Q290">
        <f>INDEX('Raw Election Data'!$A$1:$AN$3144,MATCH($C290&amp;" "&amp;$B290,'Raw Election Data'!$C$1:$C$3144,0),MATCH('Joined Data'!Q$1,'Raw Election Data'!$A$1:$AN$1,0))</f>
        <v>-0.41857335127860029</v>
      </c>
      <c r="R290">
        <f>INDEX('Raw Election Data'!$A$1:$AN$3144,MATCH($C290&amp;" "&amp;$B290,'Raw Election Data'!$C$1:$C$3144,0),MATCH('Joined Data'!R$1,'Raw Election Data'!$A$1:$AN$1,0))</f>
        <v>0.41857335127860029</v>
      </c>
    </row>
    <row r="291" spans="1:18" ht="13.5" hidden="1" customHeight="1" x14ac:dyDescent="0.15">
      <c r="A291" t="s">
        <v>124</v>
      </c>
      <c r="B291" t="s">
        <v>1139</v>
      </c>
      <c r="C291" t="str">
        <f>INDEX(FIPS!$A$1:$E$3236,MATCH($F291,FIPS!$D$1:$D$3236,0),5)</f>
        <v>Otero County</v>
      </c>
      <c r="D291" t="s">
        <v>125</v>
      </c>
      <c r="E291" s="15" t="s">
        <v>50</v>
      </c>
      <c r="F291" t="s">
        <v>1258</v>
      </c>
      <c r="G291" t="s">
        <v>437</v>
      </c>
      <c r="H291" t="str">
        <f>IFERROR(VLOOKUP($G291,'Team Colors'!$A:$B,2,0),"#c9c9c9")</f>
        <v>#fb4f14</v>
      </c>
      <c r="I291">
        <f>INDEX('Raw Election Data'!$A$1:$AN$3144,MATCH($C291&amp;" "&amp;$B291,'Raw Election Data'!$C$1:$C$3144,0),MATCH('Joined Data'!I$1,'Raw Election Data'!$A$1:$AN$1,0))</f>
        <v>18343</v>
      </c>
      <c r="J291">
        <f>INDEX('Raw Election Data'!$A$1:$AN$3144,MATCH($C291&amp;" "&amp;$B291,'Raw Election Data'!$C$1:$C$3144,0),MATCH('Joined Data'!J$1,'Raw Election Data'!$A$1:$AN$1,0))</f>
        <v>1719</v>
      </c>
      <c r="K291">
        <f>INDEX('Raw Election Data'!$A$1:$AN$3144,MATCH($C291&amp;" "&amp;$B291,'Raw Election Data'!$C$1:$C$3144,0),MATCH('Joined Data'!K$1,'Raw Election Data'!$A$1:$AN$1,0))</f>
        <v>2988</v>
      </c>
      <c r="L291">
        <f>INDEX('Raw Election Data'!$A$1:$AN$3144,MATCH($C291&amp;" "&amp;$B291,'Raw Election Data'!$C$1:$C$3144,0),MATCH('Joined Data'!L$1,'Raw Election Data'!$A$1:$AN$1,0))</f>
        <v>5038</v>
      </c>
      <c r="M291">
        <f>INDEX('Raw Election Data'!$A$1:$AN$3144,MATCH($C291&amp;" "&amp;$B291,'Raw Election Data'!$C$1:$C$3144,0),MATCH('Joined Data'!M$1,'Raw Election Data'!$A$1:$AN$1,0))</f>
        <v>0.34120682810639141</v>
      </c>
      <c r="N291">
        <f>INDEX('Raw Election Data'!$A$1:$AN$3144,MATCH($C291&amp;" "&amp;$B291,'Raw Election Data'!$C$1:$C$3144,0),MATCH('Joined Data'!N$1,'Raw Election Data'!$A$1:$AN$1,0))</f>
        <v>0.59309249702262801</v>
      </c>
      <c r="O291">
        <f>INDEX('Raw Election Data'!$A$1:$AN$3144,MATCH($C291&amp;" "&amp;$B291,'Raw Election Data'!$C$1:$C$3144,0),MATCH('Joined Data'!O$1,'Raw Election Data'!$A$1:$AN$1,0))</f>
        <v>-1269</v>
      </c>
      <c r="P291">
        <f>INDEX('Raw Election Data'!$A$1:$AN$3144,MATCH($C291&amp;" "&amp;$B291,'Raw Election Data'!$C$1:$C$3144,0),MATCH('Joined Data'!P$1,'Raw Election Data'!$A$1:$AN$1,0))</f>
        <v>1269</v>
      </c>
      <c r="Q291">
        <f>INDEX('Raw Election Data'!$A$1:$AN$3144,MATCH($C291&amp;" "&amp;$B291,'Raw Election Data'!$C$1:$C$3144,0),MATCH('Joined Data'!Q$1,'Raw Election Data'!$A$1:$AN$1,0))</f>
        <v>-0.25188566891623659</v>
      </c>
      <c r="R291">
        <f>INDEX('Raw Election Data'!$A$1:$AN$3144,MATCH($C291&amp;" "&amp;$B291,'Raw Election Data'!$C$1:$C$3144,0),MATCH('Joined Data'!R$1,'Raw Election Data'!$A$1:$AN$1,0))</f>
        <v>0.25188566891623659</v>
      </c>
    </row>
    <row r="292" spans="1:18" ht="13.5" hidden="1" customHeight="1" x14ac:dyDescent="0.15">
      <c r="A292" t="s">
        <v>124</v>
      </c>
      <c r="B292" t="s">
        <v>1139</v>
      </c>
      <c r="C292" t="str">
        <f>INDEX(FIPS!$A$1:$E$3236,MATCH($F292,FIPS!$D$1:$D$3236,0),5)</f>
        <v>Ouray County</v>
      </c>
      <c r="D292" t="s">
        <v>125</v>
      </c>
      <c r="E292" s="15" t="s">
        <v>51</v>
      </c>
      <c r="F292" t="s">
        <v>1260</v>
      </c>
      <c r="G292" t="s">
        <v>437</v>
      </c>
      <c r="H292" t="str">
        <f>IFERROR(VLOOKUP($G292,'Team Colors'!$A:$B,2,0),"#c9c9c9")</f>
        <v>#fb4f14</v>
      </c>
      <c r="I292">
        <f>INDEX('Raw Election Data'!$A$1:$AN$3144,MATCH($C292&amp;" "&amp;$B292,'Raw Election Data'!$C$1:$C$3144,0),MATCH('Joined Data'!I$1,'Raw Election Data'!$A$1:$AN$1,0))</f>
        <v>4691</v>
      </c>
      <c r="J292">
        <f>INDEX('Raw Election Data'!$A$1:$AN$3144,MATCH($C292&amp;" "&amp;$B292,'Raw Election Data'!$C$1:$C$3144,0),MATCH('Joined Data'!J$1,'Raw Election Data'!$A$1:$AN$1,0))</f>
        <v>1690</v>
      </c>
      <c r="K292">
        <f>INDEX('Raw Election Data'!$A$1:$AN$3144,MATCH($C292&amp;" "&amp;$B292,'Raw Election Data'!$C$1:$C$3144,0),MATCH('Joined Data'!K$1,'Raw Election Data'!$A$1:$AN$1,0))</f>
        <v>1337</v>
      </c>
      <c r="L292">
        <f>INDEX('Raw Election Data'!$A$1:$AN$3144,MATCH($C292&amp;" "&amp;$B292,'Raw Election Data'!$C$1:$C$3144,0),MATCH('Joined Data'!L$1,'Raw Election Data'!$A$1:$AN$1,0))</f>
        <v>3287</v>
      </c>
      <c r="M292">
        <f>INDEX('Raw Election Data'!$A$1:$AN$3144,MATCH($C292&amp;" "&amp;$B292,'Raw Election Data'!$C$1:$C$3144,0),MATCH('Joined Data'!M$1,'Raw Election Data'!$A$1:$AN$1,0))</f>
        <v>0.51414663827198048</v>
      </c>
      <c r="N292">
        <f>INDEX('Raw Election Data'!$A$1:$AN$3144,MATCH($C292&amp;" "&amp;$B292,'Raw Election Data'!$C$1:$C$3144,0),MATCH('Joined Data'!N$1,'Raw Election Data'!$A$1:$AN$1,0))</f>
        <v>0.40675387891694553</v>
      </c>
      <c r="O292">
        <f>INDEX('Raw Election Data'!$A$1:$AN$3144,MATCH($C292&amp;" "&amp;$B292,'Raw Election Data'!$C$1:$C$3144,0),MATCH('Joined Data'!O$1,'Raw Election Data'!$A$1:$AN$1,0))</f>
        <v>353</v>
      </c>
      <c r="P292">
        <f>INDEX('Raw Election Data'!$A$1:$AN$3144,MATCH($C292&amp;" "&amp;$B292,'Raw Election Data'!$C$1:$C$3144,0),MATCH('Joined Data'!P$1,'Raw Election Data'!$A$1:$AN$1,0))</f>
        <v>-353</v>
      </c>
      <c r="Q292">
        <f>INDEX('Raw Election Data'!$A$1:$AN$3144,MATCH($C292&amp;" "&amp;$B292,'Raw Election Data'!$C$1:$C$3144,0),MATCH('Joined Data'!Q$1,'Raw Election Data'!$A$1:$AN$1,0))</f>
        <v>0.10739275935503495</v>
      </c>
      <c r="R292">
        <f>INDEX('Raw Election Data'!$A$1:$AN$3144,MATCH($C292&amp;" "&amp;$B292,'Raw Election Data'!$C$1:$C$3144,0),MATCH('Joined Data'!R$1,'Raw Election Data'!$A$1:$AN$1,0))</f>
        <v>-0.10739275935503495</v>
      </c>
    </row>
    <row r="293" spans="1:18" ht="13.5" hidden="1" customHeight="1" x14ac:dyDescent="0.15">
      <c r="A293" t="s">
        <v>124</v>
      </c>
      <c r="B293" t="s">
        <v>1139</v>
      </c>
      <c r="C293" t="str">
        <f>INDEX(FIPS!$A$1:$E$3236,MATCH($F293,FIPS!$D$1:$D$3236,0),5)</f>
        <v>Park County</v>
      </c>
      <c r="D293" t="s">
        <v>125</v>
      </c>
      <c r="E293" s="15" t="s">
        <v>52</v>
      </c>
      <c r="F293" t="s">
        <v>1262</v>
      </c>
      <c r="G293" t="s">
        <v>437</v>
      </c>
      <c r="H293" t="str">
        <f>IFERROR(VLOOKUP($G293,'Team Colors'!$A:$B,2,0),"#c9c9c9")</f>
        <v>#fb4f14</v>
      </c>
      <c r="I293">
        <f>INDEX('Raw Election Data'!$A$1:$AN$3144,MATCH($C293&amp;" "&amp;$B293,'Raw Election Data'!$C$1:$C$3144,0),MATCH('Joined Data'!I$1,'Raw Election Data'!$A$1:$AN$1,0))</f>
        <v>16510</v>
      </c>
      <c r="J293">
        <f>INDEX('Raw Election Data'!$A$1:$AN$3144,MATCH($C293&amp;" "&amp;$B293,'Raw Election Data'!$C$1:$C$3144,0),MATCH('Joined Data'!J$1,'Raw Election Data'!$A$1:$AN$1,0))</f>
        <v>3351</v>
      </c>
      <c r="K293">
        <f>INDEX('Raw Election Data'!$A$1:$AN$3144,MATCH($C293&amp;" "&amp;$B293,'Raw Election Data'!$C$1:$C$3144,0),MATCH('Joined Data'!K$1,'Raw Election Data'!$A$1:$AN$1,0))</f>
        <v>6053</v>
      </c>
      <c r="L293">
        <f>INDEX('Raw Election Data'!$A$1:$AN$3144,MATCH($C293&amp;" "&amp;$B293,'Raw Election Data'!$C$1:$C$3144,0),MATCH('Joined Data'!L$1,'Raw Election Data'!$A$1:$AN$1,0))</f>
        <v>10245</v>
      </c>
      <c r="M293">
        <f>INDEX('Raw Election Data'!$A$1:$AN$3144,MATCH($C293&amp;" "&amp;$B293,'Raw Election Data'!$C$1:$C$3144,0),MATCH('Joined Data'!M$1,'Raw Election Data'!$A$1:$AN$1,0))</f>
        <v>0.32708638360175696</v>
      </c>
      <c r="N293">
        <f>INDEX('Raw Election Data'!$A$1:$AN$3144,MATCH($C293&amp;" "&amp;$B293,'Raw Election Data'!$C$1:$C$3144,0),MATCH('Joined Data'!N$1,'Raw Election Data'!$A$1:$AN$1,0))</f>
        <v>0.59082479258174725</v>
      </c>
      <c r="O293">
        <f>INDEX('Raw Election Data'!$A$1:$AN$3144,MATCH($C293&amp;" "&amp;$B293,'Raw Election Data'!$C$1:$C$3144,0),MATCH('Joined Data'!O$1,'Raw Election Data'!$A$1:$AN$1,0))</f>
        <v>-2702</v>
      </c>
      <c r="P293">
        <f>INDEX('Raw Election Data'!$A$1:$AN$3144,MATCH($C293&amp;" "&amp;$B293,'Raw Election Data'!$C$1:$C$3144,0),MATCH('Joined Data'!P$1,'Raw Election Data'!$A$1:$AN$1,0))</f>
        <v>2702</v>
      </c>
      <c r="Q293">
        <f>INDEX('Raw Election Data'!$A$1:$AN$3144,MATCH($C293&amp;" "&amp;$B293,'Raw Election Data'!$C$1:$C$3144,0),MATCH('Joined Data'!Q$1,'Raw Election Data'!$A$1:$AN$1,0))</f>
        <v>-0.26373840897999029</v>
      </c>
      <c r="R293">
        <f>INDEX('Raw Election Data'!$A$1:$AN$3144,MATCH($C293&amp;" "&amp;$B293,'Raw Election Data'!$C$1:$C$3144,0),MATCH('Joined Data'!R$1,'Raw Election Data'!$A$1:$AN$1,0))</f>
        <v>0.26373840897999029</v>
      </c>
    </row>
    <row r="294" spans="1:18" ht="13.5" hidden="1" customHeight="1" x14ac:dyDescent="0.15">
      <c r="A294" t="s">
        <v>124</v>
      </c>
      <c r="B294" t="s">
        <v>1139</v>
      </c>
      <c r="C294" t="str">
        <f>INDEX(FIPS!$A$1:$E$3236,MATCH($F294,FIPS!$D$1:$D$3236,0),5)</f>
        <v>Phillips County</v>
      </c>
      <c r="D294" t="s">
        <v>125</v>
      </c>
      <c r="E294" s="15" t="s">
        <v>53</v>
      </c>
      <c r="F294" t="s">
        <v>1263</v>
      </c>
      <c r="G294" t="s">
        <v>437</v>
      </c>
      <c r="H294" t="str">
        <f>IFERROR(VLOOKUP($G294,'Team Colors'!$A:$B,2,0),"#c9c9c9")</f>
        <v>#fb4f14</v>
      </c>
      <c r="I294">
        <f>INDEX('Raw Election Data'!$A$1:$AN$3144,MATCH($C294&amp;" "&amp;$B294,'Raw Election Data'!$C$1:$C$3144,0),MATCH('Joined Data'!I$1,'Raw Election Data'!$A$1:$AN$1,0))</f>
        <v>4349</v>
      </c>
      <c r="J294">
        <f>INDEX('Raw Election Data'!$A$1:$AN$3144,MATCH($C294&amp;" "&amp;$B294,'Raw Election Data'!$C$1:$C$3144,0),MATCH('Joined Data'!J$1,'Raw Election Data'!$A$1:$AN$1,0))</f>
        <v>436</v>
      </c>
      <c r="K294">
        <f>INDEX('Raw Election Data'!$A$1:$AN$3144,MATCH($C294&amp;" "&amp;$B294,'Raw Election Data'!$C$1:$C$3144,0),MATCH('Joined Data'!K$1,'Raw Election Data'!$A$1:$AN$1,0))</f>
        <v>1791</v>
      </c>
      <c r="L294">
        <f>INDEX('Raw Election Data'!$A$1:$AN$3144,MATCH($C294&amp;" "&amp;$B294,'Raw Election Data'!$C$1:$C$3144,0),MATCH('Joined Data'!L$1,'Raw Election Data'!$A$1:$AN$1,0))</f>
        <v>2332</v>
      </c>
      <c r="M294">
        <f>INDEX('Raw Election Data'!$A$1:$AN$3144,MATCH($C294&amp;" "&amp;$B294,'Raw Election Data'!$C$1:$C$3144,0),MATCH('Joined Data'!M$1,'Raw Election Data'!$A$1:$AN$1,0))</f>
        <v>0.18696397941680962</v>
      </c>
      <c r="N294">
        <f>INDEX('Raw Election Data'!$A$1:$AN$3144,MATCH($C294&amp;" "&amp;$B294,'Raw Election Data'!$C$1:$C$3144,0),MATCH('Joined Data'!N$1,'Raw Election Data'!$A$1:$AN$1,0))</f>
        <v>0.76801029159519729</v>
      </c>
      <c r="O294">
        <f>INDEX('Raw Election Data'!$A$1:$AN$3144,MATCH($C294&amp;" "&amp;$B294,'Raw Election Data'!$C$1:$C$3144,0),MATCH('Joined Data'!O$1,'Raw Election Data'!$A$1:$AN$1,0))</f>
        <v>-1355</v>
      </c>
      <c r="P294">
        <f>INDEX('Raw Election Data'!$A$1:$AN$3144,MATCH($C294&amp;" "&amp;$B294,'Raw Election Data'!$C$1:$C$3144,0),MATCH('Joined Data'!P$1,'Raw Election Data'!$A$1:$AN$1,0))</f>
        <v>1355</v>
      </c>
      <c r="Q294">
        <f>INDEX('Raw Election Data'!$A$1:$AN$3144,MATCH($C294&amp;" "&amp;$B294,'Raw Election Data'!$C$1:$C$3144,0),MATCH('Joined Data'!Q$1,'Raw Election Data'!$A$1:$AN$1,0))</f>
        <v>-0.58104631217838765</v>
      </c>
      <c r="R294">
        <f>INDEX('Raw Election Data'!$A$1:$AN$3144,MATCH($C294&amp;" "&amp;$B294,'Raw Election Data'!$C$1:$C$3144,0),MATCH('Joined Data'!R$1,'Raw Election Data'!$A$1:$AN$1,0))</f>
        <v>0.58104631217838765</v>
      </c>
    </row>
    <row r="295" spans="1:18" ht="13.5" hidden="1" customHeight="1" x14ac:dyDescent="0.15">
      <c r="A295" t="s">
        <v>124</v>
      </c>
      <c r="B295" t="s">
        <v>1139</v>
      </c>
      <c r="C295" t="str">
        <f>INDEX(FIPS!$A$1:$E$3236,MATCH($F295,FIPS!$D$1:$D$3236,0),5)</f>
        <v>Pitkin County</v>
      </c>
      <c r="D295" t="s">
        <v>125</v>
      </c>
      <c r="E295" s="15" t="s">
        <v>54</v>
      </c>
      <c r="F295" t="s">
        <v>1265</v>
      </c>
      <c r="G295" t="s">
        <v>437</v>
      </c>
      <c r="H295" t="str">
        <f>IFERROR(VLOOKUP($G295,'Team Colors'!$A:$B,2,0),"#c9c9c9")</f>
        <v>#fb4f14</v>
      </c>
      <c r="I295">
        <f>INDEX('Raw Election Data'!$A$1:$AN$3144,MATCH($C295&amp;" "&amp;$B295,'Raw Election Data'!$C$1:$C$3144,0),MATCH('Joined Data'!I$1,'Raw Election Data'!$A$1:$AN$1,0))</f>
        <v>17787</v>
      </c>
      <c r="J295">
        <f>INDEX('Raw Election Data'!$A$1:$AN$3144,MATCH($C295&amp;" "&amp;$B295,'Raw Election Data'!$C$1:$C$3144,0),MATCH('Joined Data'!J$1,'Raw Election Data'!$A$1:$AN$1,0))</f>
        <v>7239</v>
      </c>
      <c r="K295">
        <f>INDEX('Raw Election Data'!$A$1:$AN$3144,MATCH($C295&amp;" "&amp;$B295,'Raw Election Data'!$C$1:$C$3144,0),MATCH('Joined Data'!K$1,'Raw Election Data'!$A$1:$AN$1,0))</f>
        <v>2522</v>
      </c>
      <c r="L295">
        <f>INDEX('Raw Election Data'!$A$1:$AN$3144,MATCH($C295&amp;" "&amp;$B295,'Raw Election Data'!$C$1:$C$3144,0),MATCH('Joined Data'!L$1,'Raw Election Data'!$A$1:$AN$1,0))</f>
        <v>10387</v>
      </c>
      <c r="M295">
        <f>INDEX('Raw Election Data'!$A$1:$AN$3144,MATCH($C295&amp;" "&amp;$B295,'Raw Election Data'!$C$1:$C$3144,0),MATCH('Joined Data'!M$1,'Raw Election Data'!$A$1:$AN$1,0))</f>
        <v>0.69692885337441035</v>
      </c>
      <c r="N295">
        <f>INDEX('Raw Election Data'!$A$1:$AN$3144,MATCH($C295&amp;" "&amp;$B295,'Raw Election Data'!$C$1:$C$3144,0),MATCH('Joined Data'!N$1,'Raw Election Data'!$A$1:$AN$1,0))</f>
        <v>0.2428035043804756</v>
      </c>
      <c r="O295">
        <f>INDEX('Raw Election Data'!$A$1:$AN$3144,MATCH($C295&amp;" "&amp;$B295,'Raw Election Data'!$C$1:$C$3144,0),MATCH('Joined Data'!O$1,'Raw Election Data'!$A$1:$AN$1,0))</f>
        <v>4717</v>
      </c>
      <c r="P295">
        <f>INDEX('Raw Election Data'!$A$1:$AN$3144,MATCH($C295&amp;" "&amp;$B295,'Raw Election Data'!$C$1:$C$3144,0),MATCH('Joined Data'!P$1,'Raw Election Data'!$A$1:$AN$1,0))</f>
        <v>-4717</v>
      </c>
      <c r="Q295">
        <f>INDEX('Raw Election Data'!$A$1:$AN$3144,MATCH($C295&amp;" "&amp;$B295,'Raw Election Data'!$C$1:$C$3144,0),MATCH('Joined Data'!Q$1,'Raw Election Data'!$A$1:$AN$1,0))</f>
        <v>0.45412534899393475</v>
      </c>
      <c r="R295">
        <f>INDEX('Raw Election Data'!$A$1:$AN$3144,MATCH($C295&amp;" "&amp;$B295,'Raw Election Data'!$C$1:$C$3144,0),MATCH('Joined Data'!R$1,'Raw Election Data'!$A$1:$AN$1,0))</f>
        <v>-0.45412534899393475</v>
      </c>
    </row>
    <row r="296" spans="1:18" ht="13.5" hidden="1" customHeight="1" x14ac:dyDescent="0.15">
      <c r="A296" t="s">
        <v>124</v>
      </c>
      <c r="B296" t="s">
        <v>1139</v>
      </c>
      <c r="C296" t="str">
        <f>INDEX(FIPS!$A$1:$E$3236,MATCH($F296,FIPS!$D$1:$D$3236,0),5)</f>
        <v>Prowers County</v>
      </c>
      <c r="D296" t="s">
        <v>125</v>
      </c>
      <c r="E296" s="15" t="s">
        <v>55</v>
      </c>
      <c r="F296" t="s">
        <v>1267</v>
      </c>
      <c r="G296" t="s">
        <v>437</v>
      </c>
      <c r="H296" t="str">
        <f>IFERROR(VLOOKUP($G296,'Team Colors'!$A:$B,2,0),"#c9c9c9")</f>
        <v>#fb4f14</v>
      </c>
      <c r="I296">
        <f>INDEX('Raw Election Data'!$A$1:$AN$3144,MATCH($C296&amp;" "&amp;$B296,'Raw Election Data'!$C$1:$C$3144,0),MATCH('Joined Data'!I$1,'Raw Election Data'!$A$1:$AN$1,0))</f>
        <v>11954</v>
      </c>
      <c r="J296">
        <f>INDEX('Raw Election Data'!$A$1:$AN$3144,MATCH($C296&amp;" "&amp;$B296,'Raw Election Data'!$C$1:$C$3144,0),MATCH('Joined Data'!J$1,'Raw Election Data'!$A$1:$AN$1,0))</f>
        <v>1173</v>
      </c>
      <c r="K296">
        <f>INDEX('Raw Election Data'!$A$1:$AN$3144,MATCH($C296&amp;" "&amp;$B296,'Raw Election Data'!$C$1:$C$3144,0),MATCH('Joined Data'!K$1,'Raw Election Data'!$A$1:$AN$1,0))</f>
        <v>3508</v>
      </c>
      <c r="L296">
        <f>INDEX('Raw Election Data'!$A$1:$AN$3144,MATCH($C296&amp;" "&amp;$B296,'Raw Election Data'!$C$1:$C$3144,0),MATCH('Joined Data'!L$1,'Raw Election Data'!$A$1:$AN$1,0))</f>
        <v>4978</v>
      </c>
      <c r="M296">
        <f>INDEX('Raw Election Data'!$A$1:$AN$3144,MATCH($C296&amp;" "&amp;$B296,'Raw Election Data'!$C$1:$C$3144,0),MATCH('Joined Data'!M$1,'Raw Election Data'!$A$1:$AN$1,0))</f>
        <v>0.23563680192848532</v>
      </c>
      <c r="N296">
        <f>INDEX('Raw Election Data'!$A$1:$AN$3144,MATCH($C296&amp;" "&amp;$B296,'Raw Election Data'!$C$1:$C$3144,0),MATCH('Joined Data'!N$1,'Raw Election Data'!$A$1:$AN$1,0))</f>
        <v>0.70470068300522293</v>
      </c>
      <c r="O296">
        <f>INDEX('Raw Election Data'!$A$1:$AN$3144,MATCH($C296&amp;" "&amp;$B296,'Raw Election Data'!$C$1:$C$3144,0),MATCH('Joined Data'!O$1,'Raw Election Data'!$A$1:$AN$1,0))</f>
        <v>-2335</v>
      </c>
      <c r="P296">
        <f>INDEX('Raw Election Data'!$A$1:$AN$3144,MATCH($C296&amp;" "&amp;$B296,'Raw Election Data'!$C$1:$C$3144,0),MATCH('Joined Data'!P$1,'Raw Election Data'!$A$1:$AN$1,0))</f>
        <v>2335</v>
      </c>
      <c r="Q296">
        <f>INDEX('Raw Election Data'!$A$1:$AN$3144,MATCH($C296&amp;" "&amp;$B296,'Raw Election Data'!$C$1:$C$3144,0),MATCH('Joined Data'!Q$1,'Raw Election Data'!$A$1:$AN$1,0))</f>
        <v>-0.46906388107673758</v>
      </c>
      <c r="R296">
        <f>INDEX('Raw Election Data'!$A$1:$AN$3144,MATCH($C296&amp;" "&amp;$B296,'Raw Election Data'!$C$1:$C$3144,0),MATCH('Joined Data'!R$1,'Raw Election Data'!$A$1:$AN$1,0))</f>
        <v>0.46906388107673758</v>
      </c>
    </row>
    <row r="297" spans="1:18" ht="13.5" hidden="1" customHeight="1" x14ac:dyDescent="0.15">
      <c r="A297" t="s">
        <v>124</v>
      </c>
      <c r="B297" t="s">
        <v>1139</v>
      </c>
      <c r="C297" t="str">
        <f>INDEX(FIPS!$A$1:$E$3236,MATCH($F297,FIPS!$D$1:$D$3236,0),5)</f>
        <v>Pueblo County</v>
      </c>
      <c r="D297" t="s">
        <v>125</v>
      </c>
      <c r="E297" s="15" t="s">
        <v>56</v>
      </c>
      <c r="F297" t="s">
        <v>1269</v>
      </c>
      <c r="G297" t="s">
        <v>437</v>
      </c>
      <c r="H297" t="str">
        <f>IFERROR(VLOOKUP($G297,'Team Colors'!$A:$B,2,0),"#c9c9c9")</f>
        <v>#fb4f14</v>
      </c>
      <c r="I297">
        <f>INDEX('Raw Election Data'!$A$1:$AN$3144,MATCH($C297&amp;" "&amp;$B297,'Raw Election Data'!$C$1:$C$3144,0),MATCH('Joined Data'!I$1,'Raw Election Data'!$A$1:$AN$1,0))</f>
        <v>163591</v>
      </c>
      <c r="J297">
        <f>INDEX('Raw Election Data'!$A$1:$AN$3144,MATCH($C297&amp;" "&amp;$B297,'Raw Election Data'!$C$1:$C$3144,0),MATCH('Joined Data'!J$1,'Raw Election Data'!$A$1:$AN$1,0))</f>
        <v>27945</v>
      </c>
      <c r="K297">
        <f>INDEX('Raw Election Data'!$A$1:$AN$3144,MATCH($C297&amp;" "&amp;$B297,'Raw Election Data'!$C$1:$C$3144,0),MATCH('Joined Data'!K$1,'Raw Election Data'!$A$1:$AN$1,0))</f>
        <v>27746</v>
      </c>
      <c r="L297">
        <f>INDEX('Raw Election Data'!$A$1:$AN$3144,MATCH($C297&amp;" "&amp;$B297,'Raw Election Data'!$C$1:$C$3144,0),MATCH('Joined Data'!L$1,'Raw Election Data'!$A$1:$AN$1,0))</f>
        <v>60112</v>
      </c>
      <c r="M297">
        <f>INDEX('Raw Election Data'!$A$1:$AN$3144,MATCH($C297&amp;" "&amp;$B297,'Raw Election Data'!$C$1:$C$3144,0),MATCH('Joined Data'!M$1,'Raw Election Data'!$A$1:$AN$1,0))</f>
        <v>0.46488221985626832</v>
      </c>
      <c r="N297">
        <f>INDEX('Raw Election Data'!$A$1:$AN$3144,MATCH($C297&amp;" "&amp;$B297,'Raw Election Data'!$C$1:$C$3144,0),MATCH('Joined Data'!N$1,'Raw Election Data'!$A$1:$AN$1,0))</f>
        <v>0.46157173276550439</v>
      </c>
      <c r="O297">
        <f>INDEX('Raw Election Data'!$A$1:$AN$3144,MATCH($C297&amp;" "&amp;$B297,'Raw Election Data'!$C$1:$C$3144,0),MATCH('Joined Data'!O$1,'Raw Election Data'!$A$1:$AN$1,0))</f>
        <v>199</v>
      </c>
      <c r="P297">
        <f>INDEX('Raw Election Data'!$A$1:$AN$3144,MATCH($C297&amp;" "&amp;$B297,'Raw Election Data'!$C$1:$C$3144,0),MATCH('Joined Data'!P$1,'Raw Election Data'!$A$1:$AN$1,0))</f>
        <v>-199</v>
      </c>
      <c r="Q297">
        <f>INDEX('Raw Election Data'!$A$1:$AN$3144,MATCH($C297&amp;" "&amp;$B297,'Raw Election Data'!$C$1:$C$3144,0),MATCH('Joined Data'!Q$1,'Raw Election Data'!$A$1:$AN$1,0))</f>
        <v>3.310487090763925E-3</v>
      </c>
      <c r="R297">
        <f>INDEX('Raw Election Data'!$A$1:$AN$3144,MATCH($C297&amp;" "&amp;$B297,'Raw Election Data'!$C$1:$C$3144,0),MATCH('Joined Data'!R$1,'Raw Election Data'!$A$1:$AN$1,0))</f>
        <v>-3.310487090763925E-3</v>
      </c>
    </row>
    <row r="298" spans="1:18" ht="13.5" hidden="1" customHeight="1" x14ac:dyDescent="0.15">
      <c r="A298" t="s">
        <v>124</v>
      </c>
      <c r="B298" t="s">
        <v>1139</v>
      </c>
      <c r="C298" t="str">
        <f>INDEX(FIPS!$A$1:$E$3236,MATCH($F298,FIPS!$D$1:$D$3236,0),5)</f>
        <v>Rio Blanco County</v>
      </c>
      <c r="D298" t="s">
        <v>125</v>
      </c>
      <c r="E298" s="15" t="s">
        <v>57</v>
      </c>
      <c r="F298" t="s">
        <v>1273</v>
      </c>
      <c r="G298" t="s">
        <v>437</v>
      </c>
      <c r="H298" t="str">
        <f>IFERROR(VLOOKUP($G298,'Team Colors'!$A:$B,2,0),"#c9c9c9")</f>
        <v>#fb4f14</v>
      </c>
      <c r="I298">
        <f>INDEX('Raw Election Data'!$A$1:$AN$3144,MATCH($C298&amp;" "&amp;$B298,'Raw Election Data'!$C$1:$C$3144,0),MATCH('Joined Data'!I$1,'Raw Election Data'!$A$1:$AN$1,0))</f>
        <v>6571</v>
      </c>
      <c r="J298">
        <f>INDEX('Raw Election Data'!$A$1:$AN$3144,MATCH($C298&amp;" "&amp;$B298,'Raw Election Data'!$C$1:$C$3144,0),MATCH('Joined Data'!J$1,'Raw Election Data'!$A$1:$AN$1,0))</f>
        <v>433</v>
      </c>
      <c r="K298">
        <f>INDEX('Raw Election Data'!$A$1:$AN$3144,MATCH($C298&amp;" "&amp;$B298,'Raw Election Data'!$C$1:$C$3144,0),MATCH('Joined Data'!K$1,'Raw Election Data'!$A$1:$AN$1,0))</f>
        <v>2782</v>
      </c>
      <c r="L298">
        <f>INDEX('Raw Election Data'!$A$1:$AN$3144,MATCH($C298&amp;" "&amp;$B298,'Raw Election Data'!$C$1:$C$3144,0),MATCH('Joined Data'!L$1,'Raw Election Data'!$A$1:$AN$1,0))</f>
        <v>3436</v>
      </c>
      <c r="M298">
        <f>INDEX('Raw Election Data'!$A$1:$AN$3144,MATCH($C298&amp;" "&amp;$B298,'Raw Election Data'!$C$1:$C$3144,0),MATCH('Joined Data'!M$1,'Raw Election Data'!$A$1:$AN$1,0))</f>
        <v>0.1260186263096624</v>
      </c>
      <c r="N298">
        <f>INDEX('Raw Election Data'!$A$1:$AN$3144,MATCH($C298&amp;" "&amp;$B298,'Raw Election Data'!$C$1:$C$3144,0),MATCH('Joined Data'!N$1,'Raw Election Data'!$A$1:$AN$1,0))</f>
        <v>0.80966239813736907</v>
      </c>
      <c r="O298">
        <f>INDEX('Raw Election Data'!$A$1:$AN$3144,MATCH($C298&amp;" "&amp;$B298,'Raw Election Data'!$C$1:$C$3144,0),MATCH('Joined Data'!O$1,'Raw Election Data'!$A$1:$AN$1,0))</f>
        <v>-2349</v>
      </c>
      <c r="P298">
        <f>INDEX('Raw Election Data'!$A$1:$AN$3144,MATCH($C298&amp;" "&amp;$B298,'Raw Election Data'!$C$1:$C$3144,0),MATCH('Joined Data'!P$1,'Raw Election Data'!$A$1:$AN$1,0))</f>
        <v>2349</v>
      </c>
      <c r="Q298">
        <f>INDEX('Raw Election Data'!$A$1:$AN$3144,MATCH($C298&amp;" "&amp;$B298,'Raw Election Data'!$C$1:$C$3144,0),MATCH('Joined Data'!Q$1,'Raw Election Data'!$A$1:$AN$1,0))</f>
        <v>-0.68364377182770664</v>
      </c>
      <c r="R298">
        <f>INDEX('Raw Election Data'!$A$1:$AN$3144,MATCH($C298&amp;" "&amp;$B298,'Raw Election Data'!$C$1:$C$3144,0),MATCH('Joined Data'!R$1,'Raw Election Data'!$A$1:$AN$1,0))</f>
        <v>0.68364377182770664</v>
      </c>
    </row>
    <row r="299" spans="1:18" ht="13.5" hidden="1" customHeight="1" x14ac:dyDescent="0.15">
      <c r="A299" t="s">
        <v>124</v>
      </c>
      <c r="B299" t="s">
        <v>1139</v>
      </c>
      <c r="C299" t="str">
        <f>INDEX(FIPS!$A$1:$E$3236,MATCH($F299,FIPS!$D$1:$D$3236,0),5)</f>
        <v>Rio Grande County</v>
      </c>
      <c r="D299" t="s">
        <v>125</v>
      </c>
      <c r="E299" s="15" t="s">
        <v>58</v>
      </c>
      <c r="F299" t="s">
        <v>1275</v>
      </c>
      <c r="G299" t="s">
        <v>437</v>
      </c>
      <c r="H299" t="str">
        <f>IFERROR(VLOOKUP($G299,'Team Colors'!$A:$B,2,0),"#c9c9c9")</f>
        <v>#fb4f14</v>
      </c>
      <c r="I299">
        <f>INDEX('Raw Election Data'!$A$1:$AN$3144,MATCH($C299&amp;" "&amp;$B299,'Raw Election Data'!$C$1:$C$3144,0),MATCH('Joined Data'!I$1,'Raw Election Data'!$A$1:$AN$1,0))</f>
        <v>11543</v>
      </c>
      <c r="J299">
        <f>INDEX('Raw Election Data'!$A$1:$AN$3144,MATCH($C299&amp;" "&amp;$B299,'Raw Election Data'!$C$1:$C$3144,0),MATCH('Joined Data'!J$1,'Raw Election Data'!$A$1:$AN$1,0))</f>
        <v>1985</v>
      </c>
      <c r="K299">
        <f>INDEX('Raw Election Data'!$A$1:$AN$3144,MATCH($C299&amp;" "&amp;$B299,'Raw Election Data'!$C$1:$C$3144,0),MATCH('Joined Data'!K$1,'Raw Election Data'!$A$1:$AN$1,0))</f>
        <v>3060</v>
      </c>
      <c r="L299">
        <f>INDEX('Raw Election Data'!$A$1:$AN$3144,MATCH($C299&amp;" "&amp;$B299,'Raw Election Data'!$C$1:$C$3144,0),MATCH('Joined Data'!L$1,'Raw Election Data'!$A$1:$AN$1,0))</f>
        <v>5488</v>
      </c>
      <c r="M299">
        <f>INDEX('Raw Election Data'!$A$1:$AN$3144,MATCH($C299&amp;" "&amp;$B299,'Raw Election Data'!$C$1:$C$3144,0),MATCH('Joined Data'!M$1,'Raw Election Data'!$A$1:$AN$1,0))</f>
        <v>0.36169825072886297</v>
      </c>
      <c r="N299">
        <f>INDEX('Raw Election Data'!$A$1:$AN$3144,MATCH($C299&amp;" "&amp;$B299,'Raw Election Data'!$C$1:$C$3144,0),MATCH('Joined Data'!N$1,'Raw Election Data'!$A$1:$AN$1,0))</f>
        <v>0.55758017492711365</v>
      </c>
      <c r="O299">
        <f>INDEX('Raw Election Data'!$A$1:$AN$3144,MATCH($C299&amp;" "&amp;$B299,'Raw Election Data'!$C$1:$C$3144,0),MATCH('Joined Data'!O$1,'Raw Election Data'!$A$1:$AN$1,0))</f>
        <v>-1075</v>
      </c>
      <c r="P299">
        <f>INDEX('Raw Election Data'!$A$1:$AN$3144,MATCH($C299&amp;" "&amp;$B299,'Raw Election Data'!$C$1:$C$3144,0),MATCH('Joined Data'!P$1,'Raw Election Data'!$A$1:$AN$1,0))</f>
        <v>1075</v>
      </c>
      <c r="Q299">
        <f>INDEX('Raw Election Data'!$A$1:$AN$3144,MATCH($C299&amp;" "&amp;$B299,'Raw Election Data'!$C$1:$C$3144,0),MATCH('Joined Data'!Q$1,'Raw Election Data'!$A$1:$AN$1,0))</f>
        <v>-0.19588192419825068</v>
      </c>
      <c r="R299">
        <f>INDEX('Raw Election Data'!$A$1:$AN$3144,MATCH($C299&amp;" "&amp;$B299,'Raw Election Data'!$C$1:$C$3144,0),MATCH('Joined Data'!R$1,'Raw Election Data'!$A$1:$AN$1,0))</f>
        <v>0.19588192419825068</v>
      </c>
    </row>
    <row r="300" spans="1:18" ht="13.5" hidden="1" customHeight="1" x14ac:dyDescent="0.15">
      <c r="A300" t="s">
        <v>124</v>
      </c>
      <c r="B300" t="s">
        <v>1139</v>
      </c>
      <c r="C300" t="str">
        <f>INDEX(FIPS!$A$1:$E$3236,MATCH($F300,FIPS!$D$1:$D$3236,0),5)</f>
        <v>Routt County</v>
      </c>
      <c r="D300" t="s">
        <v>125</v>
      </c>
      <c r="E300" s="15" t="s">
        <v>59</v>
      </c>
      <c r="F300" t="s">
        <v>1277</v>
      </c>
      <c r="G300" t="s">
        <v>437</v>
      </c>
      <c r="H300" t="str">
        <f>IFERROR(VLOOKUP($G300,'Team Colors'!$A:$B,2,0),"#c9c9c9")</f>
        <v>#fb4f14</v>
      </c>
      <c r="I300">
        <f>INDEX('Raw Election Data'!$A$1:$AN$3144,MATCH($C300&amp;" "&amp;$B300,'Raw Election Data'!$C$1:$C$3144,0),MATCH('Joined Data'!I$1,'Raw Election Data'!$A$1:$AN$1,0))</f>
        <v>24130</v>
      </c>
      <c r="J300">
        <f>INDEX('Raw Election Data'!$A$1:$AN$3144,MATCH($C300&amp;" "&amp;$B300,'Raw Election Data'!$C$1:$C$3144,0),MATCH('Joined Data'!J$1,'Raw Election Data'!$A$1:$AN$1,0))</f>
        <v>7487</v>
      </c>
      <c r="K300">
        <f>INDEX('Raw Election Data'!$A$1:$AN$3144,MATCH($C300&amp;" "&amp;$B300,'Raw Election Data'!$C$1:$C$3144,0),MATCH('Joined Data'!K$1,'Raw Election Data'!$A$1:$AN$1,0))</f>
        <v>5149</v>
      </c>
      <c r="L300">
        <f>INDEX('Raw Election Data'!$A$1:$AN$3144,MATCH($C300&amp;" "&amp;$B300,'Raw Election Data'!$C$1:$C$3144,0),MATCH('Joined Data'!L$1,'Raw Election Data'!$A$1:$AN$1,0))</f>
        <v>13772</v>
      </c>
      <c r="M300">
        <f>INDEX('Raw Election Data'!$A$1:$AN$3144,MATCH($C300&amp;" "&amp;$B300,'Raw Election Data'!$C$1:$C$3144,0),MATCH('Joined Data'!M$1,'Raw Election Data'!$A$1:$AN$1,0))</f>
        <v>0.54363926808016261</v>
      </c>
      <c r="N300">
        <f>INDEX('Raw Election Data'!$A$1:$AN$3144,MATCH($C300&amp;" "&amp;$B300,'Raw Election Data'!$C$1:$C$3144,0),MATCH('Joined Data'!N$1,'Raw Election Data'!$A$1:$AN$1,0))</f>
        <v>0.37387452802788268</v>
      </c>
      <c r="O300">
        <f>INDEX('Raw Election Data'!$A$1:$AN$3144,MATCH($C300&amp;" "&amp;$B300,'Raw Election Data'!$C$1:$C$3144,0),MATCH('Joined Data'!O$1,'Raw Election Data'!$A$1:$AN$1,0))</f>
        <v>2338</v>
      </c>
      <c r="P300">
        <f>INDEX('Raw Election Data'!$A$1:$AN$3144,MATCH($C300&amp;" "&amp;$B300,'Raw Election Data'!$C$1:$C$3144,0),MATCH('Joined Data'!P$1,'Raw Election Data'!$A$1:$AN$1,0))</f>
        <v>-2338</v>
      </c>
      <c r="Q300">
        <f>INDEX('Raw Election Data'!$A$1:$AN$3144,MATCH($C300&amp;" "&amp;$B300,'Raw Election Data'!$C$1:$C$3144,0),MATCH('Joined Data'!Q$1,'Raw Election Data'!$A$1:$AN$1,0))</f>
        <v>0.16976474005227993</v>
      </c>
      <c r="R300">
        <f>INDEX('Raw Election Data'!$A$1:$AN$3144,MATCH($C300&amp;" "&amp;$B300,'Raw Election Data'!$C$1:$C$3144,0),MATCH('Joined Data'!R$1,'Raw Election Data'!$A$1:$AN$1,0))</f>
        <v>-0.16976474005227993</v>
      </c>
    </row>
    <row r="301" spans="1:18" ht="13.5" hidden="1" customHeight="1" x14ac:dyDescent="0.15">
      <c r="A301" t="s">
        <v>124</v>
      </c>
      <c r="B301" t="s">
        <v>1139</v>
      </c>
      <c r="C301" t="str">
        <f>INDEX(FIPS!$A$1:$E$3236,MATCH($F301,FIPS!$D$1:$D$3236,0),5)</f>
        <v>Saguache County</v>
      </c>
      <c r="D301" t="s">
        <v>125</v>
      </c>
      <c r="E301" s="15" t="s">
        <v>60</v>
      </c>
      <c r="F301" t="s">
        <v>1281</v>
      </c>
      <c r="G301" t="s">
        <v>437</v>
      </c>
      <c r="H301" t="str">
        <f>IFERROR(VLOOKUP($G301,'Team Colors'!$A:$B,2,0),"#c9c9c9")</f>
        <v>#fb4f14</v>
      </c>
      <c r="I301">
        <f>INDEX('Raw Election Data'!$A$1:$AN$3144,MATCH($C301&amp;" "&amp;$B301,'Raw Election Data'!$C$1:$C$3144,0),MATCH('Joined Data'!I$1,'Raw Election Data'!$A$1:$AN$1,0))</f>
        <v>6251</v>
      </c>
      <c r="J301">
        <f>INDEX('Raw Election Data'!$A$1:$AN$3144,MATCH($C301&amp;" "&amp;$B301,'Raw Election Data'!$C$1:$C$3144,0),MATCH('Joined Data'!J$1,'Raw Election Data'!$A$1:$AN$1,0))</f>
        <v>1345</v>
      </c>
      <c r="K301">
        <f>INDEX('Raw Election Data'!$A$1:$AN$3144,MATCH($C301&amp;" "&amp;$B301,'Raw Election Data'!$C$1:$C$3144,0),MATCH('Joined Data'!K$1,'Raw Election Data'!$A$1:$AN$1,0))</f>
        <v>1109</v>
      </c>
      <c r="L301">
        <f>INDEX('Raw Election Data'!$A$1:$AN$3144,MATCH($C301&amp;" "&amp;$B301,'Raw Election Data'!$C$1:$C$3144,0),MATCH('Joined Data'!L$1,'Raw Election Data'!$A$1:$AN$1,0))</f>
        <v>2707</v>
      </c>
      <c r="M301">
        <f>INDEX('Raw Election Data'!$A$1:$AN$3144,MATCH($C301&amp;" "&amp;$B301,'Raw Election Data'!$C$1:$C$3144,0),MATCH('Joined Data'!M$1,'Raw Election Data'!$A$1:$AN$1,0))</f>
        <v>0.49685999261174735</v>
      </c>
      <c r="N301">
        <f>INDEX('Raw Election Data'!$A$1:$AN$3144,MATCH($C301&amp;" "&amp;$B301,'Raw Election Data'!$C$1:$C$3144,0),MATCH('Joined Data'!N$1,'Raw Election Data'!$A$1:$AN$1,0))</f>
        <v>0.40967861100849651</v>
      </c>
      <c r="O301">
        <f>INDEX('Raw Election Data'!$A$1:$AN$3144,MATCH($C301&amp;" "&amp;$B301,'Raw Election Data'!$C$1:$C$3144,0),MATCH('Joined Data'!O$1,'Raw Election Data'!$A$1:$AN$1,0))</f>
        <v>236</v>
      </c>
      <c r="P301">
        <f>INDEX('Raw Election Data'!$A$1:$AN$3144,MATCH($C301&amp;" "&amp;$B301,'Raw Election Data'!$C$1:$C$3144,0),MATCH('Joined Data'!P$1,'Raw Election Data'!$A$1:$AN$1,0))</f>
        <v>-236</v>
      </c>
      <c r="Q301">
        <f>INDEX('Raw Election Data'!$A$1:$AN$3144,MATCH($C301&amp;" "&amp;$B301,'Raw Election Data'!$C$1:$C$3144,0),MATCH('Joined Data'!Q$1,'Raw Election Data'!$A$1:$AN$1,0))</f>
        <v>8.718138160325084E-2</v>
      </c>
      <c r="R301">
        <f>INDEX('Raw Election Data'!$A$1:$AN$3144,MATCH($C301&amp;" "&amp;$B301,'Raw Election Data'!$C$1:$C$3144,0),MATCH('Joined Data'!R$1,'Raw Election Data'!$A$1:$AN$1,0))</f>
        <v>-8.718138160325084E-2</v>
      </c>
    </row>
    <row r="302" spans="1:18" ht="13.5" hidden="1" customHeight="1" x14ac:dyDescent="0.15">
      <c r="A302" t="s">
        <v>124</v>
      </c>
      <c r="B302" t="s">
        <v>1139</v>
      </c>
      <c r="C302" t="str">
        <f>INDEX(FIPS!$A$1:$E$3236,MATCH($F302,FIPS!$D$1:$D$3236,0),5)</f>
        <v>San Juan County</v>
      </c>
      <c r="D302" t="s">
        <v>125</v>
      </c>
      <c r="E302" s="15" t="s">
        <v>61</v>
      </c>
      <c r="F302" t="s">
        <v>1283</v>
      </c>
      <c r="G302" t="s">
        <v>437</v>
      </c>
      <c r="H302" t="str">
        <f>IFERROR(VLOOKUP($G302,'Team Colors'!$A:$B,2,0),"#c9c9c9")</f>
        <v>#fb4f14</v>
      </c>
      <c r="I302">
        <f>INDEX('Raw Election Data'!$A$1:$AN$3144,MATCH($C302&amp;" "&amp;$B302,'Raw Election Data'!$C$1:$C$3144,0),MATCH('Joined Data'!I$1,'Raw Election Data'!$A$1:$AN$1,0))</f>
        <v>701</v>
      </c>
      <c r="J302">
        <f>INDEX('Raw Election Data'!$A$1:$AN$3144,MATCH($C302&amp;" "&amp;$B302,'Raw Election Data'!$C$1:$C$3144,0),MATCH('Joined Data'!J$1,'Raw Election Data'!$A$1:$AN$1,0))</f>
        <v>265</v>
      </c>
      <c r="K302">
        <f>INDEX('Raw Election Data'!$A$1:$AN$3144,MATCH($C302&amp;" "&amp;$B302,'Raw Election Data'!$C$1:$C$3144,0),MATCH('Joined Data'!K$1,'Raw Election Data'!$A$1:$AN$1,0))</f>
        <v>215</v>
      </c>
      <c r="L302">
        <f>INDEX('Raw Election Data'!$A$1:$AN$3144,MATCH($C302&amp;" "&amp;$B302,'Raw Election Data'!$C$1:$C$3144,0),MATCH('Joined Data'!L$1,'Raw Election Data'!$A$1:$AN$1,0))</f>
        <v>506</v>
      </c>
      <c r="M302">
        <f>INDEX('Raw Election Data'!$A$1:$AN$3144,MATCH($C302&amp;" "&amp;$B302,'Raw Election Data'!$C$1:$C$3144,0),MATCH('Joined Data'!M$1,'Raw Election Data'!$A$1:$AN$1,0))</f>
        <v>0.52371541501976282</v>
      </c>
      <c r="N302">
        <f>INDEX('Raw Election Data'!$A$1:$AN$3144,MATCH($C302&amp;" "&amp;$B302,'Raw Election Data'!$C$1:$C$3144,0),MATCH('Joined Data'!N$1,'Raw Election Data'!$A$1:$AN$1,0))</f>
        <v>0.42490118577075098</v>
      </c>
      <c r="O302">
        <f>INDEX('Raw Election Data'!$A$1:$AN$3144,MATCH($C302&amp;" "&amp;$B302,'Raw Election Data'!$C$1:$C$3144,0),MATCH('Joined Data'!O$1,'Raw Election Data'!$A$1:$AN$1,0))</f>
        <v>50</v>
      </c>
      <c r="P302">
        <f>INDEX('Raw Election Data'!$A$1:$AN$3144,MATCH($C302&amp;" "&amp;$B302,'Raw Election Data'!$C$1:$C$3144,0),MATCH('Joined Data'!P$1,'Raw Election Data'!$A$1:$AN$1,0))</f>
        <v>-50</v>
      </c>
      <c r="Q302">
        <f>INDEX('Raw Election Data'!$A$1:$AN$3144,MATCH($C302&amp;" "&amp;$B302,'Raw Election Data'!$C$1:$C$3144,0),MATCH('Joined Data'!Q$1,'Raw Election Data'!$A$1:$AN$1,0))</f>
        <v>9.8814229249011842E-2</v>
      </c>
      <c r="R302">
        <f>INDEX('Raw Election Data'!$A$1:$AN$3144,MATCH($C302&amp;" "&amp;$B302,'Raw Election Data'!$C$1:$C$3144,0),MATCH('Joined Data'!R$1,'Raw Election Data'!$A$1:$AN$1,0))</f>
        <v>-9.8814229249011842E-2</v>
      </c>
    </row>
    <row r="303" spans="1:18" ht="13.5" hidden="1" customHeight="1" x14ac:dyDescent="0.15">
      <c r="A303" t="s">
        <v>124</v>
      </c>
      <c r="B303" t="s">
        <v>1139</v>
      </c>
      <c r="C303" t="str">
        <f>INDEX(FIPS!$A$1:$E$3236,MATCH($F303,FIPS!$D$1:$D$3236,0),5)</f>
        <v>San Miguel County</v>
      </c>
      <c r="D303" t="s">
        <v>125</v>
      </c>
      <c r="E303" s="15" t="s">
        <v>62</v>
      </c>
      <c r="F303" t="s">
        <v>1285</v>
      </c>
      <c r="G303" t="s">
        <v>437</v>
      </c>
      <c r="H303" t="str">
        <f>IFERROR(VLOOKUP($G303,'Team Colors'!$A:$B,2,0),"#c9c9c9")</f>
        <v>#fb4f14</v>
      </c>
      <c r="I303">
        <f>INDEX('Raw Election Data'!$A$1:$AN$3144,MATCH($C303&amp;" "&amp;$B303,'Raw Election Data'!$C$1:$C$3144,0),MATCH('Joined Data'!I$1,'Raw Election Data'!$A$1:$AN$1,0))</f>
        <v>7879</v>
      </c>
      <c r="J303">
        <f>INDEX('Raw Election Data'!$A$1:$AN$3144,MATCH($C303&amp;" "&amp;$B303,'Raw Election Data'!$C$1:$C$3144,0),MATCH('Joined Data'!J$1,'Raw Election Data'!$A$1:$AN$1,0))</f>
        <v>2960</v>
      </c>
      <c r="K303">
        <f>INDEX('Raw Election Data'!$A$1:$AN$3144,MATCH($C303&amp;" "&amp;$B303,'Raw Election Data'!$C$1:$C$3144,0),MATCH('Joined Data'!K$1,'Raw Election Data'!$A$1:$AN$1,0))</f>
        <v>1030</v>
      </c>
      <c r="L303">
        <f>INDEX('Raw Election Data'!$A$1:$AN$3144,MATCH($C303&amp;" "&amp;$B303,'Raw Election Data'!$C$1:$C$3144,0),MATCH('Joined Data'!L$1,'Raw Election Data'!$A$1:$AN$1,0))</f>
        <v>4311</v>
      </c>
      <c r="M303">
        <f>INDEX('Raw Election Data'!$A$1:$AN$3144,MATCH($C303&amp;" "&amp;$B303,'Raw Election Data'!$C$1:$C$3144,0),MATCH('Joined Data'!M$1,'Raw Election Data'!$A$1:$AN$1,0))</f>
        <v>0.68661563442356766</v>
      </c>
      <c r="N303">
        <f>INDEX('Raw Election Data'!$A$1:$AN$3144,MATCH($C303&amp;" "&amp;$B303,'Raw Election Data'!$C$1:$C$3144,0),MATCH('Joined Data'!N$1,'Raw Election Data'!$A$1:$AN$1,0))</f>
        <v>0.23892368360009278</v>
      </c>
      <c r="O303">
        <f>INDEX('Raw Election Data'!$A$1:$AN$3144,MATCH($C303&amp;" "&amp;$B303,'Raw Election Data'!$C$1:$C$3144,0),MATCH('Joined Data'!O$1,'Raw Election Data'!$A$1:$AN$1,0))</f>
        <v>1930</v>
      </c>
      <c r="P303">
        <f>INDEX('Raw Election Data'!$A$1:$AN$3144,MATCH($C303&amp;" "&amp;$B303,'Raw Election Data'!$C$1:$C$3144,0),MATCH('Joined Data'!P$1,'Raw Election Data'!$A$1:$AN$1,0))</f>
        <v>-1930</v>
      </c>
      <c r="Q303">
        <f>INDEX('Raw Election Data'!$A$1:$AN$3144,MATCH($C303&amp;" "&amp;$B303,'Raw Election Data'!$C$1:$C$3144,0),MATCH('Joined Data'!Q$1,'Raw Election Data'!$A$1:$AN$1,0))</f>
        <v>0.4476919508234749</v>
      </c>
      <c r="R303">
        <f>INDEX('Raw Election Data'!$A$1:$AN$3144,MATCH($C303&amp;" "&amp;$B303,'Raw Election Data'!$C$1:$C$3144,0),MATCH('Joined Data'!R$1,'Raw Election Data'!$A$1:$AN$1,0))</f>
        <v>-0.4476919508234749</v>
      </c>
    </row>
    <row r="304" spans="1:18" ht="13.5" hidden="1" customHeight="1" x14ac:dyDescent="0.15">
      <c r="A304" t="s">
        <v>124</v>
      </c>
      <c r="B304" t="s">
        <v>1139</v>
      </c>
      <c r="C304" t="str">
        <f>INDEX(FIPS!$A$1:$E$3236,MATCH($F304,FIPS!$D$1:$D$3236,0),5)</f>
        <v>Sedgwick County</v>
      </c>
      <c r="D304" t="s">
        <v>125</v>
      </c>
      <c r="E304" s="15" t="s">
        <v>63</v>
      </c>
      <c r="F304" t="s">
        <v>1287</v>
      </c>
      <c r="G304" t="s">
        <v>437</v>
      </c>
      <c r="H304" t="str">
        <f>IFERROR(VLOOKUP($G304,'Team Colors'!$A:$B,2,0),"#c9c9c9")</f>
        <v>#fb4f14</v>
      </c>
      <c r="I304">
        <f>INDEX('Raw Election Data'!$A$1:$AN$3144,MATCH($C304&amp;" "&amp;$B304,'Raw Election Data'!$C$1:$C$3144,0),MATCH('Joined Data'!I$1,'Raw Election Data'!$A$1:$AN$1,0))</f>
        <v>2399</v>
      </c>
      <c r="J304">
        <f>INDEX('Raw Election Data'!$A$1:$AN$3144,MATCH($C304&amp;" "&amp;$B304,'Raw Election Data'!$C$1:$C$3144,0),MATCH('Joined Data'!J$1,'Raw Election Data'!$A$1:$AN$1,0))</f>
        <v>267</v>
      </c>
      <c r="K304">
        <f>INDEX('Raw Election Data'!$A$1:$AN$3144,MATCH($C304&amp;" "&amp;$B304,'Raw Election Data'!$C$1:$C$3144,0),MATCH('Joined Data'!K$1,'Raw Election Data'!$A$1:$AN$1,0))</f>
        <v>1015</v>
      </c>
      <c r="L304">
        <f>INDEX('Raw Election Data'!$A$1:$AN$3144,MATCH($C304&amp;" "&amp;$B304,'Raw Election Data'!$C$1:$C$3144,0),MATCH('Joined Data'!L$1,'Raw Election Data'!$A$1:$AN$1,0))</f>
        <v>1364</v>
      </c>
      <c r="M304">
        <f>INDEX('Raw Election Data'!$A$1:$AN$3144,MATCH($C304&amp;" "&amp;$B304,'Raw Election Data'!$C$1:$C$3144,0),MATCH('Joined Data'!M$1,'Raw Election Data'!$A$1:$AN$1,0))</f>
        <v>0.19574780058651026</v>
      </c>
      <c r="N304">
        <f>INDEX('Raw Election Data'!$A$1:$AN$3144,MATCH($C304&amp;" "&amp;$B304,'Raw Election Data'!$C$1:$C$3144,0),MATCH('Joined Data'!N$1,'Raw Election Data'!$A$1:$AN$1,0))</f>
        <v>0.74413489736070382</v>
      </c>
      <c r="O304">
        <f>INDEX('Raw Election Data'!$A$1:$AN$3144,MATCH($C304&amp;" "&amp;$B304,'Raw Election Data'!$C$1:$C$3144,0),MATCH('Joined Data'!O$1,'Raw Election Data'!$A$1:$AN$1,0))</f>
        <v>-748</v>
      </c>
      <c r="P304">
        <f>INDEX('Raw Election Data'!$A$1:$AN$3144,MATCH($C304&amp;" "&amp;$B304,'Raw Election Data'!$C$1:$C$3144,0),MATCH('Joined Data'!P$1,'Raw Election Data'!$A$1:$AN$1,0))</f>
        <v>748</v>
      </c>
      <c r="Q304">
        <f>INDEX('Raw Election Data'!$A$1:$AN$3144,MATCH($C304&amp;" "&amp;$B304,'Raw Election Data'!$C$1:$C$3144,0),MATCH('Joined Data'!Q$1,'Raw Election Data'!$A$1:$AN$1,0))</f>
        <v>-0.54838709677419351</v>
      </c>
      <c r="R304">
        <f>INDEX('Raw Election Data'!$A$1:$AN$3144,MATCH($C304&amp;" "&amp;$B304,'Raw Election Data'!$C$1:$C$3144,0),MATCH('Joined Data'!R$1,'Raw Election Data'!$A$1:$AN$1,0))</f>
        <v>0.54838709677419351</v>
      </c>
    </row>
    <row r="305" spans="1:18" ht="13.5" hidden="1" customHeight="1" x14ac:dyDescent="0.15">
      <c r="A305" t="s">
        <v>124</v>
      </c>
      <c r="B305" t="s">
        <v>1139</v>
      </c>
      <c r="C305" t="str">
        <f>INDEX(FIPS!$A$1:$E$3236,MATCH($F305,FIPS!$D$1:$D$3236,0),5)</f>
        <v>Summit County</v>
      </c>
      <c r="D305" t="s">
        <v>125</v>
      </c>
      <c r="E305" s="15" t="s">
        <v>64</v>
      </c>
      <c r="F305" t="s">
        <v>1289</v>
      </c>
      <c r="G305" t="s">
        <v>437</v>
      </c>
      <c r="H305" t="str">
        <f>IFERROR(VLOOKUP($G305,'Team Colors'!$A:$B,2,0),"#c9c9c9")</f>
        <v>#fb4f14</v>
      </c>
      <c r="I305">
        <f>INDEX('Raw Election Data'!$A$1:$AN$3144,MATCH($C305&amp;" "&amp;$B305,'Raw Election Data'!$C$1:$C$3144,0),MATCH('Joined Data'!I$1,'Raw Election Data'!$A$1:$AN$1,0))</f>
        <v>30257</v>
      </c>
      <c r="J305">
        <f>INDEX('Raw Election Data'!$A$1:$AN$3144,MATCH($C305&amp;" "&amp;$B305,'Raw Election Data'!$C$1:$C$3144,0),MATCH('Joined Data'!J$1,'Raw Election Data'!$A$1:$AN$1,0))</f>
        <v>9502</v>
      </c>
      <c r="K305">
        <f>INDEX('Raw Election Data'!$A$1:$AN$3144,MATCH($C305&amp;" "&amp;$B305,'Raw Election Data'!$C$1:$C$3144,0),MATCH('Joined Data'!K$1,'Raw Election Data'!$A$1:$AN$1,0))</f>
        <v>5064</v>
      </c>
      <c r="L305">
        <f>INDEX('Raw Election Data'!$A$1:$AN$3144,MATCH($C305&amp;" "&amp;$B305,'Raw Election Data'!$C$1:$C$3144,0),MATCH('Joined Data'!L$1,'Raw Election Data'!$A$1:$AN$1,0))</f>
        <v>16061</v>
      </c>
      <c r="M305">
        <f>INDEX('Raw Election Data'!$A$1:$AN$3144,MATCH($C305&amp;" "&amp;$B305,'Raw Election Data'!$C$1:$C$3144,0),MATCH('Joined Data'!M$1,'Raw Election Data'!$A$1:$AN$1,0))</f>
        <v>0.59161945084365852</v>
      </c>
      <c r="N305">
        <f>INDEX('Raw Election Data'!$A$1:$AN$3144,MATCH($C305&amp;" "&amp;$B305,'Raw Election Data'!$C$1:$C$3144,0),MATCH('Joined Data'!N$1,'Raw Election Data'!$A$1:$AN$1,0))</f>
        <v>0.31529792665462925</v>
      </c>
      <c r="O305">
        <f>INDEX('Raw Election Data'!$A$1:$AN$3144,MATCH($C305&amp;" "&amp;$B305,'Raw Election Data'!$C$1:$C$3144,0),MATCH('Joined Data'!O$1,'Raw Election Data'!$A$1:$AN$1,0))</f>
        <v>4438</v>
      </c>
      <c r="P305">
        <f>INDEX('Raw Election Data'!$A$1:$AN$3144,MATCH($C305&amp;" "&amp;$B305,'Raw Election Data'!$C$1:$C$3144,0),MATCH('Joined Data'!P$1,'Raw Election Data'!$A$1:$AN$1,0))</f>
        <v>-4438</v>
      </c>
      <c r="Q305">
        <f>INDEX('Raw Election Data'!$A$1:$AN$3144,MATCH($C305&amp;" "&amp;$B305,'Raw Election Data'!$C$1:$C$3144,0),MATCH('Joined Data'!Q$1,'Raw Election Data'!$A$1:$AN$1,0))</f>
        <v>0.27632152418902928</v>
      </c>
      <c r="R305">
        <f>INDEX('Raw Election Data'!$A$1:$AN$3144,MATCH($C305&amp;" "&amp;$B305,'Raw Election Data'!$C$1:$C$3144,0),MATCH('Joined Data'!R$1,'Raw Election Data'!$A$1:$AN$1,0))</f>
        <v>-0.27632152418902928</v>
      </c>
    </row>
    <row r="306" spans="1:18" ht="13.5" hidden="1" customHeight="1" x14ac:dyDescent="0.15">
      <c r="A306" t="s">
        <v>124</v>
      </c>
      <c r="B306" t="s">
        <v>1139</v>
      </c>
      <c r="C306" t="str">
        <f>INDEX(FIPS!$A$1:$E$3236,MATCH($F306,FIPS!$D$1:$D$3236,0),5)</f>
        <v>Teller County</v>
      </c>
      <c r="D306" t="s">
        <v>125</v>
      </c>
      <c r="E306" s="15" t="s">
        <v>65</v>
      </c>
      <c r="F306" t="s">
        <v>1293</v>
      </c>
      <c r="G306" t="s">
        <v>437</v>
      </c>
      <c r="H306" t="str">
        <f>IFERROR(VLOOKUP($G306,'Team Colors'!$A:$B,2,0),"#c9c9c9")</f>
        <v>#fb4f14</v>
      </c>
      <c r="I306">
        <f>INDEX('Raw Election Data'!$A$1:$AN$3144,MATCH($C306&amp;" "&amp;$B306,'Raw Election Data'!$C$1:$C$3144,0),MATCH('Joined Data'!I$1,'Raw Election Data'!$A$1:$AN$1,0))</f>
        <v>23385</v>
      </c>
      <c r="J306">
        <f>INDEX('Raw Election Data'!$A$1:$AN$3144,MATCH($C306&amp;" "&amp;$B306,'Raw Election Data'!$C$1:$C$3144,0),MATCH('Joined Data'!J$1,'Raw Election Data'!$A$1:$AN$1,0))</f>
        <v>3547</v>
      </c>
      <c r="K306">
        <f>INDEX('Raw Election Data'!$A$1:$AN$3144,MATCH($C306&amp;" "&amp;$B306,'Raw Election Data'!$C$1:$C$3144,0),MATCH('Joined Data'!K$1,'Raw Election Data'!$A$1:$AN$1,0))</f>
        <v>9580</v>
      </c>
      <c r="L306">
        <f>INDEX('Raw Election Data'!$A$1:$AN$3144,MATCH($C306&amp;" "&amp;$B306,'Raw Election Data'!$C$1:$C$3144,0),MATCH('Joined Data'!L$1,'Raw Election Data'!$A$1:$AN$1,0))</f>
        <v>14203</v>
      </c>
      <c r="M306">
        <f>INDEX('Raw Election Data'!$A$1:$AN$3144,MATCH($C306&amp;" "&amp;$B306,'Raw Election Data'!$C$1:$C$3144,0),MATCH('Joined Data'!M$1,'Raw Election Data'!$A$1:$AN$1,0))</f>
        <v>0.24973597127367458</v>
      </c>
      <c r="N306">
        <f>INDEX('Raw Election Data'!$A$1:$AN$3144,MATCH($C306&amp;" "&amp;$B306,'Raw Election Data'!$C$1:$C$3144,0),MATCH('Joined Data'!N$1,'Raw Election Data'!$A$1:$AN$1,0))</f>
        <v>0.67450538618601708</v>
      </c>
      <c r="O306">
        <f>INDEX('Raw Election Data'!$A$1:$AN$3144,MATCH($C306&amp;" "&amp;$B306,'Raw Election Data'!$C$1:$C$3144,0),MATCH('Joined Data'!O$1,'Raw Election Data'!$A$1:$AN$1,0))</f>
        <v>-6033</v>
      </c>
      <c r="P306">
        <f>INDEX('Raw Election Data'!$A$1:$AN$3144,MATCH($C306&amp;" "&amp;$B306,'Raw Election Data'!$C$1:$C$3144,0),MATCH('Joined Data'!P$1,'Raw Election Data'!$A$1:$AN$1,0))</f>
        <v>6033</v>
      </c>
      <c r="Q306">
        <f>INDEX('Raw Election Data'!$A$1:$AN$3144,MATCH($C306&amp;" "&amp;$B306,'Raw Election Data'!$C$1:$C$3144,0),MATCH('Joined Data'!Q$1,'Raw Election Data'!$A$1:$AN$1,0))</f>
        <v>-0.42476941491234249</v>
      </c>
      <c r="R306">
        <f>INDEX('Raw Election Data'!$A$1:$AN$3144,MATCH($C306&amp;" "&amp;$B306,'Raw Election Data'!$C$1:$C$3144,0),MATCH('Joined Data'!R$1,'Raw Election Data'!$A$1:$AN$1,0))</f>
        <v>0.42476941491234249</v>
      </c>
    </row>
    <row r="307" spans="1:18" ht="13.5" hidden="1" customHeight="1" x14ac:dyDescent="0.15">
      <c r="A307" t="s">
        <v>124</v>
      </c>
      <c r="B307" t="s">
        <v>1139</v>
      </c>
      <c r="C307" t="str">
        <f>INDEX(FIPS!$A$1:$E$3236,MATCH($F307,FIPS!$D$1:$D$3236,0),5)</f>
        <v>Washington County</v>
      </c>
      <c r="D307" t="s">
        <v>125</v>
      </c>
      <c r="E307" s="15" t="s">
        <v>66</v>
      </c>
      <c r="F307" t="s">
        <v>1294</v>
      </c>
      <c r="G307" t="s">
        <v>437</v>
      </c>
      <c r="H307" t="str">
        <f>IFERROR(VLOOKUP($G307,'Team Colors'!$A:$B,2,0),"#c9c9c9")</f>
        <v>#fb4f14</v>
      </c>
      <c r="I307">
        <f>INDEX('Raw Election Data'!$A$1:$AN$3144,MATCH($C307&amp;" "&amp;$B307,'Raw Election Data'!$C$1:$C$3144,0),MATCH('Joined Data'!I$1,'Raw Election Data'!$A$1:$AN$1,0))</f>
        <v>4864</v>
      </c>
      <c r="J307">
        <f>INDEX('Raw Election Data'!$A$1:$AN$3144,MATCH($C307&amp;" "&amp;$B307,'Raw Election Data'!$C$1:$C$3144,0),MATCH('Joined Data'!J$1,'Raw Election Data'!$A$1:$AN$1,0))</f>
        <v>289</v>
      </c>
      <c r="K307">
        <f>INDEX('Raw Election Data'!$A$1:$AN$3144,MATCH($C307&amp;" "&amp;$B307,'Raw Election Data'!$C$1:$C$3144,0),MATCH('Joined Data'!K$1,'Raw Election Data'!$A$1:$AN$1,0))</f>
        <v>2284</v>
      </c>
      <c r="L307">
        <f>INDEX('Raw Election Data'!$A$1:$AN$3144,MATCH($C307&amp;" "&amp;$B307,'Raw Election Data'!$C$1:$C$3144,0),MATCH('Joined Data'!L$1,'Raw Election Data'!$A$1:$AN$1,0))</f>
        <v>2708</v>
      </c>
      <c r="M307">
        <f>INDEX('Raw Election Data'!$A$1:$AN$3144,MATCH($C307&amp;" "&amp;$B307,'Raw Election Data'!$C$1:$C$3144,0),MATCH('Joined Data'!M$1,'Raw Election Data'!$A$1:$AN$1,0))</f>
        <v>0.10672082717872969</v>
      </c>
      <c r="N307">
        <f>INDEX('Raw Election Data'!$A$1:$AN$3144,MATCH($C307&amp;" "&amp;$B307,'Raw Election Data'!$C$1:$C$3144,0),MATCH('Joined Data'!N$1,'Raw Election Data'!$A$1:$AN$1,0))</f>
        <v>0.84342688330871496</v>
      </c>
      <c r="O307">
        <f>INDEX('Raw Election Data'!$A$1:$AN$3144,MATCH($C307&amp;" "&amp;$B307,'Raw Election Data'!$C$1:$C$3144,0),MATCH('Joined Data'!O$1,'Raw Election Data'!$A$1:$AN$1,0))</f>
        <v>-1995</v>
      </c>
      <c r="P307">
        <f>INDEX('Raw Election Data'!$A$1:$AN$3144,MATCH($C307&amp;" "&amp;$B307,'Raw Election Data'!$C$1:$C$3144,0),MATCH('Joined Data'!P$1,'Raw Election Data'!$A$1:$AN$1,0))</f>
        <v>1995</v>
      </c>
      <c r="Q307">
        <f>INDEX('Raw Election Data'!$A$1:$AN$3144,MATCH($C307&amp;" "&amp;$B307,'Raw Election Data'!$C$1:$C$3144,0),MATCH('Joined Data'!Q$1,'Raw Election Data'!$A$1:$AN$1,0))</f>
        <v>-0.7367060561299853</v>
      </c>
      <c r="R307">
        <f>INDEX('Raw Election Data'!$A$1:$AN$3144,MATCH($C307&amp;" "&amp;$B307,'Raw Election Data'!$C$1:$C$3144,0),MATCH('Joined Data'!R$1,'Raw Election Data'!$A$1:$AN$1,0))</f>
        <v>0.7367060561299853</v>
      </c>
    </row>
    <row r="308" spans="1:18" ht="13.5" hidden="1" customHeight="1" x14ac:dyDescent="0.15">
      <c r="A308" t="s">
        <v>124</v>
      </c>
      <c r="B308" t="s">
        <v>1139</v>
      </c>
      <c r="C308" t="str">
        <f>INDEX(FIPS!$A$1:$E$3236,MATCH($F308,FIPS!$D$1:$D$3236,0),5)</f>
        <v>Weld County</v>
      </c>
      <c r="D308" t="s">
        <v>125</v>
      </c>
      <c r="E308" s="15" t="s">
        <v>67</v>
      </c>
      <c r="F308" t="s">
        <v>1296</v>
      </c>
      <c r="G308" t="s">
        <v>437</v>
      </c>
      <c r="H308" t="str">
        <f>IFERROR(VLOOKUP($G308,'Team Colors'!$A:$B,2,0),"#c9c9c9")</f>
        <v>#fb4f14</v>
      </c>
      <c r="I308">
        <f>INDEX('Raw Election Data'!$A$1:$AN$3144,MATCH($C308&amp;" "&amp;$B308,'Raw Election Data'!$C$1:$C$3144,0),MATCH('Joined Data'!I$1,'Raw Election Data'!$A$1:$AN$1,0))</f>
        <v>285174</v>
      </c>
      <c r="J308">
        <f>INDEX('Raw Election Data'!$A$1:$AN$3144,MATCH($C308&amp;" "&amp;$B308,'Raw Election Data'!$C$1:$C$3144,0),MATCH('Joined Data'!J$1,'Raw Election Data'!$A$1:$AN$1,0))</f>
        <v>45869</v>
      </c>
      <c r="K308">
        <f>INDEX('Raw Election Data'!$A$1:$AN$3144,MATCH($C308&amp;" "&amp;$B308,'Raw Election Data'!$C$1:$C$3144,0),MATCH('Joined Data'!K$1,'Raw Election Data'!$A$1:$AN$1,0))</f>
        <v>75882</v>
      </c>
      <c r="L308">
        <f>INDEX('Raw Election Data'!$A$1:$AN$3144,MATCH($C308&amp;" "&amp;$B308,'Raw Election Data'!$C$1:$C$3144,0),MATCH('Joined Data'!L$1,'Raw Election Data'!$A$1:$AN$1,0))</f>
        <v>133790</v>
      </c>
      <c r="M308">
        <f>INDEX('Raw Election Data'!$A$1:$AN$3144,MATCH($C308&amp;" "&amp;$B308,'Raw Election Data'!$C$1:$C$3144,0),MATCH('Joined Data'!M$1,'Raw Election Data'!$A$1:$AN$1,0))</f>
        <v>0.34284326182823827</v>
      </c>
      <c r="N308">
        <f>INDEX('Raw Election Data'!$A$1:$AN$3144,MATCH($C308&amp;" "&amp;$B308,'Raw Election Data'!$C$1:$C$3144,0),MATCH('Joined Data'!N$1,'Raw Election Data'!$A$1:$AN$1,0))</f>
        <v>0.56717243441213838</v>
      </c>
      <c r="O308">
        <f>INDEX('Raw Election Data'!$A$1:$AN$3144,MATCH($C308&amp;" "&amp;$B308,'Raw Election Data'!$C$1:$C$3144,0),MATCH('Joined Data'!O$1,'Raw Election Data'!$A$1:$AN$1,0))</f>
        <v>-30013</v>
      </c>
      <c r="P308">
        <f>INDEX('Raw Election Data'!$A$1:$AN$3144,MATCH($C308&amp;" "&amp;$B308,'Raw Election Data'!$C$1:$C$3144,0),MATCH('Joined Data'!P$1,'Raw Election Data'!$A$1:$AN$1,0))</f>
        <v>30013</v>
      </c>
      <c r="Q308">
        <f>INDEX('Raw Election Data'!$A$1:$AN$3144,MATCH($C308&amp;" "&amp;$B308,'Raw Election Data'!$C$1:$C$3144,0),MATCH('Joined Data'!Q$1,'Raw Election Data'!$A$1:$AN$1,0))</f>
        <v>-0.22432917258390012</v>
      </c>
      <c r="R308">
        <f>INDEX('Raw Election Data'!$A$1:$AN$3144,MATCH($C308&amp;" "&amp;$B308,'Raw Election Data'!$C$1:$C$3144,0),MATCH('Joined Data'!R$1,'Raw Election Data'!$A$1:$AN$1,0))</f>
        <v>0.22432917258390012</v>
      </c>
    </row>
    <row r="309" spans="1:18" ht="13.5" hidden="1" customHeight="1" x14ac:dyDescent="0.15">
      <c r="A309" t="s">
        <v>124</v>
      </c>
      <c r="B309" t="s">
        <v>1139</v>
      </c>
      <c r="C309" t="str">
        <f>INDEX(FIPS!$A$1:$E$3236,MATCH($F309,FIPS!$D$1:$D$3236,0),5)</f>
        <v>Yuma County</v>
      </c>
      <c r="D309" t="s">
        <v>125</v>
      </c>
      <c r="E309" s="15" t="s">
        <v>68</v>
      </c>
      <c r="F309" t="s">
        <v>1299</v>
      </c>
      <c r="G309" t="s">
        <v>437</v>
      </c>
      <c r="H309" t="str">
        <f>IFERROR(VLOOKUP($G309,'Team Colors'!$A:$B,2,0),"#c9c9c9")</f>
        <v>#fb4f14</v>
      </c>
      <c r="I309">
        <f>INDEX('Raw Election Data'!$A$1:$AN$3144,MATCH($C309&amp;" "&amp;$B309,'Raw Election Data'!$C$1:$C$3144,0),MATCH('Joined Data'!I$1,'Raw Election Data'!$A$1:$AN$1,0))</f>
        <v>10146</v>
      </c>
      <c r="J309">
        <f>INDEX('Raw Election Data'!$A$1:$AN$3144,MATCH($C309&amp;" "&amp;$B309,'Raw Election Data'!$C$1:$C$3144,0),MATCH('Joined Data'!J$1,'Raw Election Data'!$A$1:$AN$1,0))</f>
        <v>701</v>
      </c>
      <c r="K309">
        <f>INDEX('Raw Election Data'!$A$1:$AN$3144,MATCH($C309&amp;" "&amp;$B309,'Raw Election Data'!$C$1:$C$3144,0),MATCH('Joined Data'!K$1,'Raw Election Data'!$A$1:$AN$1,0))</f>
        <v>3755</v>
      </c>
      <c r="L309">
        <f>INDEX('Raw Election Data'!$A$1:$AN$3144,MATCH($C309&amp;" "&amp;$B309,'Raw Election Data'!$C$1:$C$3144,0),MATCH('Joined Data'!L$1,'Raw Election Data'!$A$1:$AN$1,0))</f>
        <v>4664</v>
      </c>
      <c r="M309">
        <f>INDEX('Raw Election Data'!$A$1:$AN$3144,MATCH($C309&amp;" "&amp;$B309,'Raw Election Data'!$C$1:$C$3144,0),MATCH('Joined Data'!M$1,'Raw Election Data'!$A$1:$AN$1,0))</f>
        <v>0.15030017152658662</v>
      </c>
      <c r="N309">
        <f>INDEX('Raw Election Data'!$A$1:$AN$3144,MATCH($C309&amp;" "&amp;$B309,'Raw Election Data'!$C$1:$C$3144,0),MATCH('Joined Data'!N$1,'Raw Election Data'!$A$1:$AN$1,0))</f>
        <v>0.80510291595197259</v>
      </c>
      <c r="O309">
        <f>INDEX('Raw Election Data'!$A$1:$AN$3144,MATCH($C309&amp;" "&amp;$B309,'Raw Election Data'!$C$1:$C$3144,0),MATCH('Joined Data'!O$1,'Raw Election Data'!$A$1:$AN$1,0))</f>
        <v>-3054</v>
      </c>
      <c r="P309">
        <f>INDEX('Raw Election Data'!$A$1:$AN$3144,MATCH($C309&amp;" "&amp;$B309,'Raw Election Data'!$C$1:$C$3144,0),MATCH('Joined Data'!P$1,'Raw Election Data'!$A$1:$AN$1,0))</f>
        <v>3054</v>
      </c>
      <c r="Q309">
        <f>INDEX('Raw Election Data'!$A$1:$AN$3144,MATCH($C309&amp;" "&amp;$B309,'Raw Election Data'!$C$1:$C$3144,0),MATCH('Joined Data'!Q$1,'Raw Election Data'!$A$1:$AN$1,0))</f>
        <v>-0.654802744425386</v>
      </c>
      <c r="R309">
        <f>INDEX('Raw Election Data'!$A$1:$AN$3144,MATCH($C309&amp;" "&amp;$B309,'Raw Election Data'!$C$1:$C$3144,0),MATCH('Joined Data'!R$1,'Raw Election Data'!$A$1:$AN$1,0))</f>
        <v>0.654802744425386</v>
      </c>
    </row>
    <row r="310" spans="1:18" ht="13.5" hidden="1" customHeight="1" x14ac:dyDescent="0.15">
      <c r="A310" t="s">
        <v>127</v>
      </c>
      <c r="B310" t="s">
        <v>1300</v>
      </c>
      <c r="C310" t="str">
        <f>INDEX(FIPS!$A$1:$E$3236,MATCH($F310,FIPS!$D$1:$D$3236,0),5)</f>
        <v>Fairfield County</v>
      </c>
      <c r="D310" t="s">
        <v>128</v>
      </c>
      <c r="E310" s="15" t="s">
        <v>6</v>
      </c>
      <c r="F310" t="s">
        <v>1302</v>
      </c>
      <c r="G310" t="s">
        <v>7768</v>
      </c>
      <c r="H310" t="str">
        <f>IFERROR(VLOOKUP($G310,'Team Colors'!$A:$B,2,0),"#c9c9c9")</f>
        <v>#0b2265</v>
      </c>
      <c r="I310">
        <f>INDEX('Raw Election Data'!$A$1:$AN$3144,MATCH($C310&amp;" "&amp;$B310,'Raw Election Data'!$C$1:$C$3144,0),MATCH('Joined Data'!I$1,'Raw Election Data'!$A$1:$AN$1,0))</f>
        <v>948053</v>
      </c>
      <c r="J310">
        <f>INDEX('Raw Election Data'!$A$1:$AN$3144,MATCH($C310&amp;" "&amp;$B310,'Raw Election Data'!$C$1:$C$3144,0),MATCH('Joined Data'!J$1,'Raw Election Data'!$A$1:$AN$1,0))</f>
        <v>238723</v>
      </c>
      <c r="K310">
        <f>INDEX('Raw Election Data'!$A$1:$AN$3144,MATCH($C310&amp;" "&amp;$B310,'Raw Election Data'!$C$1:$C$3144,0),MATCH('Joined Data'!K$1,'Raw Election Data'!$A$1:$AN$1,0))</f>
        <v>155457</v>
      </c>
      <c r="L310">
        <f>INDEX('Raw Election Data'!$A$1:$AN$3144,MATCH($C310&amp;" "&amp;$B310,'Raw Election Data'!$C$1:$C$3144,0),MATCH('Joined Data'!L$1,'Raw Election Data'!$A$1:$AN$1,0))</f>
        <v>410279</v>
      </c>
      <c r="M310">
        <f>INDEX('Raw Election Data'!$A$1:$AN$3144,MATCH($C310&amp;" "&amp;$B310,'Raw Election Data'!$C$1:$C$3144,0),MATCH('Joined Data'!M$1,'Raw Election Data'!$A$1:$AN$1,0))</f>
        <v>0.5818552740939702</v>
      </c>
      <c r="N310">
        <f>INDEX('Raw Election Data'!$A$1:$AN$3144,MATCH($C310&amp;" "&amp;$B310,'Raw Election Data'!$C$1:$C$3144,0),MATCH('Joined Data'!N$1,'Raw Election Data'!$A$1:$AN$1,0))</f>
        <v>0.37890557401183095</v>
      </c>
      <c r="O310">
        <f>INDEX('Raw Election Data'!$A$1:$AN$3144,MATCH($C310&amp;" "&amp;$B310,'Raw Election Data'!$C$1:$C$3144,0),MATCH('Joined Data'!O$1,'Raw Election Data'!$A$1:$AN$1,0))</f>
        <v>83266</v>
      </c>
      <c r="P310">
        <f>INDEX('Raw Election Data'!$A$1:$AN$3144,MATCH($C310&amp;" "&amp;$B310,'Raw Election Data'!$C$1:$C$3144,0),MATCH('Joined Data'!P$1,'Raw Election Data'!$A$1:$AN$1,0))</f>
        <v>-83266</v>
      </c>
      <c r="Q310">
        <f>INDEX('Raw Election Data'!$A$1:$AN$3144,MATCH($C310&amp;" "&amp;$B310,'Raw Election Data'!$C$1:$C$3144,0),MATCH('Joined Data'!Q$1,'Raw Election Data'!$A$1:$AN$1,0))</f>
        <v>0.20294970008213925</v>
      </c>
      <c r="R310">
        <f>INDEX('Raw Election Data'!$A$1:$AN$3144,MATCH($C310&amp;" "&amp;$B310,'Raw Election Data'!$C$1:$C$3144,0),MATCH('Joined Data'!R$1,'Raw Election Data'!$A$1:$AN$1,0))</f>
        <v>-0.20294970008213925</v>
      </c>
    </row>
    <row r="311" spans="1:18" ht="13.5" hidden="1" customHeight="1" x14ac:dyDescent="0.15">
      <c r="A311" t="s">
        <v>127</v>
      </c>
      <c r="B311" t="s">
        <v>1300</v>
      </c>
      <c r="C311" t="str">
        <f>INDEX(FIPS!$A$1:$E$3236,MATCH($F311,FIPS!$D$1:$D$3236,0),5)</f>
        <v>Hartford County</v>
      </c>
      <c r="D311" t="s">
        <v>128</v>
      </c>
      <c r="E311" s="15" t="s">
        <v>7</v>
      </c>
      <c r="F311" t="s">
        <v>1308</v>
      </c>
      <c r="G311" t="s">
        <v>435</v>
      </c>
      <c r="H311" t="str">
        <f>IFERROR(VLOOKUP($G311,'Team Colors'!$A:$B,2,0),"#c9c9c9")</f>
        <v>#c60c30</v>
      </c>
      <c r="I311">
        <f>INDEX('Raw Election Data'!$A$1:$AN$3144,MATCH($C311&amp;" "&amp;$B311,'Raw Election Data'!$C$1:$C$3144,0),MATCH('Joined Data'!I$1,'Raw Election Data'!$A$1:$AN$1,0))</f>
        <v>895841</v>
      </c>
      <c r="J311">
        <f>INDEX('Raw Election Data'!$A$1:$AN$3144,MATCH($C311&amp;" "&amp;$B311,'Raw Election Data'!$C$1:$C$3144,0),MATCH('Joined Data'!J$1,'Raw Election Data'!$A$1:$AN$1,0))</f>
        <v>233789</v>
      </c>
      <c r="K311">
        <f>INDEX('Raw Election Data'!$A$1:$AN$3144,MATCH($C311&amp;" "&amp;$B311,'Raw Election Data'!$C$1:$C$3144,0),MATCH('Joined Data'!K$1,'Raw Election Data'!$A$1:$AN$1,0))</f>
        <v>147912</v>
      </c>
      <c r="L311">
        <f>INDEX('Raw Election Data'!$A$1:$AN$3144,MATCH($C311&amp;" "&amp;$B311,'Raw Election Data'!$C$1:$C$3144,0),MATCH('Joined Data'!L$1,'Raw Election Data'!$A$1:$AN$1,0))</f>
        <v>399219</v>
      </c>
      <c r="M311">
        <f>INDEX('Raw Election Data'!$A$1:$AN$3144,MATCH($C311&amp;" "&amp;$B311,'Raw Election Data'!$C$1:$C$3144,0),MATCH('Joined Data'!M$1,'Raw Election Data'!$A$1:$AN$1,0))</f>
        <v>0.58561591507418231</v>
      </c>
      <c r="N311">
        <f>INDEX('Raw Election Data'!$A$1:$AN$3144,MATCH($C311&amp;" "&amp;$B311,'Raw Election Data'!$C$1:$C$3144,0),MATCH('Joined Data'!N$1,'Raw Election Data'!$A$1:$AN$1,0))</f>
        <v>0.37050340790393244</v>
      </c>
      <c r="O311">
        <f>INDEX('Raw Election Data'!$A$1:$AN$3144,MATCH($C311&amp;" "&amp;$B311,'Raw Election Data'!$C$1:$C$3144,0),MATCH('Joined Data'!O$1,'Raw Election Data'!$A$1:$AN$1,0))</f>
        <v>85877</v>
      </c>
      <c r="P311">
        <f>INDEX('Raw Election Data'!$A$1:$AN$3144,MATCH($C311&amp;" "&amp;$B311,'Raw Election Data'!$C$1:$C$3144,0),MATCH('Joined Data'!P$1,'Raw Election Data'!$A$1:$AN$1,0))</f>
        <v>-85877</v>
      </c>
      <c r="Q311">
        <f>INDEX('Raw Election Data'!$A$1:$AN$3144,MATCH($C311&amp;" "&amp;$B311,'Raw Election Data'!$C$1:$C$3144,0),MATCH('Joined Data'!Q$1,'Raw Election Data'!$A$1:$AN$1,0))</f>
        <v>0.21511250717024988</v>
      </c>
      <c r="R311">
        <f>INDEX('Raw Election Data'!$A$1:$AN$3144,MATCH($C311&amp;" "&amp;$B311,'Raw Election Data'!$C$1:$C$3144,0),MATCH('Joined Data'!R$1,'Raw Election Data'!$A$1:$AN$1,0))</f>
        <v>-0.21511250717024988</v>
      </c>
    </row>
    <row r="312" spans="1:18" ht="13.5" hidden="1" customHeight="1" x14ac:dyDescent="0.15">
      <c r="A312" t="s">
        <v>127</v>
      </c>
      <c r="B312" t="s">
        <v>1300</v>
      </c>
      <c r="C312" t="str">
        <f>INDEX(FIPS!$A$1:$E$3236,MATCH($F312,FIPS!$D$1:$D$3236,0),5)</f>
        <v>Litchfield County</v>
      </c>
      <c r="D312" t="s">
        <v>128</v>
      </c>
      <c r="E312" s="15" t="s">
        <v>8</v>
      </c>
      <c r="F312" t="s">
        <v>1314</v>
      </c>
      <c r="G312" t="s">
        <v>435</v>
      </c>
      <c r="H312" t="str">
        <f>IFERROR(VLOOKUP($G312,'Team Colors'!$A:$B,2,0),"#c9c9c9")</f>
        <v>#c60c30</v>
      </c>
      <c r="I312">
        <f>INDEX('Raw Election Data'!$A$1:$AN$3144,MATCH($C312&amp;" "&amp;$B312,'Raw Election Data'!$C$1:$C$3144,0),MATCH('Joined Data'!I$1,'Raw Election Data'!$A$1:$AN$1,0))</f>
        <v>183603</v>
      </c>
      <c r="J312">
        <f>INDEX('Raw Election Data'!$A$1:$AN$3144,MATCH($C312&amp;" "&amp;$B312,'Raw Election Data'!$C$1:$C$3144,0),MATCH('Joined Data'!J$1,'Raw Election Data'!$A$1:$AN$1,0))</f>
        <v>39836</v>
      </c>
      <c r="K312">
        <f>INDEX('Raw Election Data'!$A$1:$AN$3144,MATCH($C312&amp;" "&amp;$B312,'Raw Election Data'!$C$1:$C$3144,0),MATCH('Joined Data'!K$1,'Raw Election Data'!$A$1:$AN$1,0))</f>
        <v>53376</v>
      </c>
      <c r="L312">
        <f>INDEX('Raw Election Data'!$A$1:$AN$3144,MATCH($C312&amp;" "&amp;$B312,'Raw Election Data'!$C$1:$C$3144,0),MATCH('Joined Data'!L$1,'Raw Election Data'!$A$1:$AN$1,0))</f>
        <v>97434</v>
      </c>
      <c r="M312">
        <f>INDEX('Raw Election Data'!$A$1:$AN$3144,MATCH($C312&amp;" "&amp;$B312,'Raw Election Data'!$C$1:$C$3144,0),MATCH('Joined Data'!M$1,'Raw Election Data'!$A$1:$AN$1,0))</f>
        <v>0.40885111973233162</v>
      </c>
      <c r="N312">
        <f>INDEX('Raw Election Data'!$A$1:$AN$3144,MATCH($C312&amp;" "&amp;$B312,'Raw Election Data'!$C$1:$C$3144,0),MATCH('Joined Data'!N$1,'Raw Election Data'!$A$1:$AN$1,0))</f>
        <v>0.54781698380442145</v>
      </c>
      <c r="O312">
        <f>INDEX('Raw Election Data'!$A$1:$AN$3144,MATCH($C312&amp;" "&amp;$B312,'Raw Election Data'!$C$1:$C$3144,0),MATCH('Joined Data'!O$1,'Raw Election Data'!$A$1:$AN$1,0))</f>
        <v>-13540</v>
      </c>
      <c r="P312">
        <f>INDEX('Raw Election Data'!$A$1:$AN$3144,MATCH($C312&amp;" "&amp;$B312,'Raw Election Data'!$C$1:$C$3144,0),MATCH('Joined Data'!P$1,'Raw Election Data'!$A$1:$AN$1,0))</f>
        <v>13540</v>
      </c>
      <c r="Q312">
        <f>INDEX('Raw Election Data'!$A$1:$AN$3144,MATCH($C312&amp;" "&amp;$B312,'Raw Election Data'!$C$1:$C$3144,0),MATCH('Joined Data'!Q$1,'Raw Election Data'!$A$1:$AN$1,0))</f>
        <v>-0.13896586407208983</v>
      </c>
      <c r="R312">
        <f>INDEX('Raw Election Data'!$A$1:$AN$3144,MATCH($C312&amp;" "&amp;$B312,'Raw Election Data'!$C$1:$C$3144,0),MATCH('Joined Data'!R$1,'Raw Election Data'!$A$1:$AN$1,0))</f>
        <v>0.13896586407208983</v>
      </c>
    </row>
    <row r="313" spans="1:18" ht="13.5" hidden="1" customHeight="1" x14ac:dyDescent="0.15">
      <c r="A313" t="s">
        <v>127</v>
      </c>
      <c r="B313" t="s">
        <v>1300</v>
      </c>
      <c r="C313" t="str">
        <f>INDEX(FIPS!$A$1:$E$3236,MATCH($F313,FIPS!$D$1:$D$3236,0),5)</f>
        <v>Middlesex County</v>
      </c>
      <c r="D313" t="s">
        <v>128</v>
      </c>
      <c r="E313" s="15" t="s">
        <v>9</v>
      </c>
      <c r="F313" t="s">
        <v>1318</v>
      </c>
      <c r="G313" t="s">
        <v>435</v>
      </c>
      <c r="H313" t="str">
        <f>IFERROR(VLOOKUP($G313,'Team Colors'!$A:$B,2,0),"#c9c9c9")</f>
        <v>#c60c30</v>
      </c>
      <c r="I313">
        <f>INDEX('Raw Election Data'!$A$1:$AN$3144,MATCH($C313&amp;" "&amp;$B313,'Raw Election Data'!$C$1:$C$3144,0),MATCH('Joined Data'!I$1,'Raw Election Data'!$A$1:$AN$1,0))</f>
        <v>164063</v>
      </c>
      <c r="J313">
        <f>INDEX('Raw Election Data'!$A$1:$AN$3144,MATCH($C313&amp;" "&amp;$B313,'Raw Election Data'!$C$1:$C$3144,0),MATCH('Joined Data'!J$1,'Raw Election Data'!$A$1:$AN$1,0))</f>
        <v>45306</v>
      </c>
      <c r="K313">
        <f>INDEX('Raw Election Data'!$A$1:$AN$3144,MATCH($C313&amp;" "&amp;$B313,'Raw Election Data'!$C$1:$C$3144,0),MATCH('Joined Data'!K$1,'Raw Election Data'!$A$1:$AN$1,0))</f>
        <v>38847</v>
      </c>
      <c r="L313">
        <f>INDEX('Raw Election Data'!$A$1:$AN$3144,MATCH($C313&amp;" "&amp;$B313,'Raw Election Data'!$C$1:$C$3144,0),MATCH('Joined Data'!L$1,'Raw Election Data'!$A$1:$AN$1,0))</f>
        <v>88402</v>
      </c>
      <c r="M313">
        <f>INDEX('Raw Election Data'!$A$1:$AN$3144,MATCH($C313&amp;" "&amp;$B313,'Raw Election Data'!$C$1:$C$3144,0),MATCH('Joined Data'!M$1,'Raw Election Data'!$A$1:$AN$1,0))</f>
        <v>0.51249971720096832</v>
      </c>
      <c r="N313">
        <f>INDEX('Raw Election Data'!$A$1:$AN$3144,MATCH($C313&amp;" "&amp;$B313,'Raw Election Data'!$C$1:$C$3144,0),MATCH('Joined Data'!N$1,'Raw Election Data'!$A$1:$AN$1,0))</f>
        <v>0.43943575937195989</v>
      </c>
      <c r="O313">
        <f>INDEX('Raw Election Data'!$A$1:$AN$3144,MATCH($C313&amp;" "&amp;$B313,'Raw Election Data'!$C$1:$C$3144,0),MATCH('Joined Data'!O$1,'Raw Election Data'!$A$1:$AN$1,0))</f>
        <v>6459</v>
      </c>
      <c r="P313">
        <f>INDEX('Raw Election Data'!$A$1:$AN$3144,MATCH($C313&amp;" "&amp;$B313,'Raw Election Data'!$C$1:$C$3144,0),MATCH('Joined Data'!P$1,'Raw Election Data'!$A$1:$AN$1,0))</f>
        <v>-6459</v>
      </c>
      <c r="Q313">
        <f>INDEX('Raw Election Data'!$A$1:$AN$3144,MATCH($C313&amp;" "&amp;$B313,'Raw Election Data'!$C$1:$C$3144,0),MATCH('Joined Data'!Q$1,'Raw Election Data'!$A$1:$AN$1,0))</f>
        <v>7.306395782900843E-2</v>
      </c>
      <c r="R313">
        <f>INDEX('Raw Election Data'!$A$1:$AN$3144,MATCH($C313&amp;" "&amp;$B313,'Raw Election Data'!$C$1:$C$3144,0),MATCH('Joined Data'!R$1,'Raw Election Data'!$A$1:$AN$1,0))</f>
        <v>-7.306395782900843E-2</v>
      </c>
    </row>
    <row r="314" spans="1:18" ht="13.5" hidden="1" customHeight="1" x14ac:dyDescent="0.15">
      <c r="A314" t="s">
        <v>127</v>
      </c>
      <c r="B314" t="s">
        <v>1300</v>
      </c>
      <c r="C314" t="str">
        <f>INDEX(FIPS!$A$1:$E$3236,MATCH($F314,FIPS!$D$1:$D$3236,0),5)</f>
        <v>New Haven County</v>
      </c>
      <c r="D314" t="s">
        <v>128</v>
      </c>
      <c r="E314" s="15" t="s">
        <v>10</v>
      </c>
      <c r="F314" t="s">
        <v>1320</v>
      </c>
      <c r="G314" t="s">
        <v>7768</v>
      </c>
      <c r="H314" t="str">
        <f>IFERROR(VLOOKUP($G314,'Team Colors'!$A:$B,2,0),"#c9c9c9")</f>
        <v>#0b2265</v>
      </c>
      <c r="I314">
        <f>INDEX('Raw Election Data'!$A$1:$AN$3144,MATCH($C314&amp;" "&amp;$B314,'Raw Election Data'!$C$1:$C$3144,0),MATCH('Joined Data'!I$1,'Raw Election Data'!$A$1:$AN$1,0))</f>
        <v>859470</v>
      </c>
      <c r="J314">
        <f>INDEX('Raw Election Data'!$A$1:$AN$3144,MATCH($C314&amp;" "&amp;$B314,'Raw Election Data'!$C$1:$C$3144,0),MATCH('Joined Data'!J$1,'Raw Election Data'!$A$1:$AN$1,0))</f>
        <v>203601</v>
      </c>
      <c r="K314">
        <f>INDEX('Raw Election Data'!$A$1:$AN$3144,MATCH($C314&amp;" "&amp;$B314,'Raw Election Data'!$C$1:$C$3144,0),MATCH('Joined Data'!K$1,'Raw Election Data'!$A$1:$AN$1,0))</f>
        <v>158373</v>
      </c>
      <c r="L314">
        <f>INDEX('Raw Election Data'!$A$1:$AN$3144,MATCH($C314&amp;" "&amp;$B314,'Raw Election Data'!$C$1:$C$3144,0),MATCH('Joined Data'!L$1,'Raw Election Data'!$A$1:$AN$1,0))</f>
        <v>375909</v>
      </c>
      <c r="M314">
        <f>INDEX('Raw Election Data'!$A$1:$AN$3144,MATCH($C314&amp;" "&amp;$B314,'Raw Election Data'!$C$1:$C$3144,0),MATCH('Joined Data'!M$1,'Raw Election Data'!$A$1:$AN$1,0))</f>
        <v>0.54162310559204485</v>
      </c>
      <c r="N314">
        <f>INDEX('Raw Election Data'!$A$1:$AN$3144,MATCH($C314&amp;" "&amp;$B314,'Raw Election Data'!$C$1:$C$3144,0),MATCH('Joined Data'!N$1,'Raw Election Data'!$A$1:$AN$1,0))</f>
        <v>0.42130675243210458</v>
      </c>
      <c r="O314">
        <f>INDEX('Raw Election Data'!$A$1:$AN$3144,MATCH($C314&amp;" "&amp;$B314,'Raw Election Data'!$C$1:$C$3144,0),MATCH('Joined Data'!O$1,'Raw Election Data'!$A$1:$AN$1,0))</f>
        <v>45228</v>
      </c>
      <c r="P314">
        <f>INDEX('Raw Election Data'!$A$1:$AN$3144,MATCH($C314&amp;" "&amp;$B314,'Raw Election Data'!$C$1:$C$3144,0),MATCH('Joined Data'!P$1,'Raw Election Data'!$A$1:$AN$1,0))</f>
        <v>-45228</v>
      </c>
      <c r="Q314">
        <f>INDEX('Raw Election Data'!$A$1:$AN$3144,MATCH($C314&amp;" "&amp;$B314,'Raw Election Data'!$C$1:$C$3144,0),MATCH('Joined Data'!Q$1,'Raw Election Data'!$A$1:$AN$1,0))</f>
        <v>0.12031635315994027</v>
      </c>
      <c r="R314">
        <f>INDEX('Raw Election Data'!$A$1:$AN$3144,MATCH($C314&amp;" "&amp;$B314,'Raw Election Data'!$C$1:$C$3144,0),MATCH('Joined Data'!R$1,'Raw Election Data'!$A$1:$AN$1,0))</f>
        <v>-0.12031635315994027</v>
      </c>
    </row>
    <row r="315" spans="1:18" ht="13.5" hidden="1" customHeight="1" x14ac:dyDescent="0.15">
      <c r="A315" t="s">
        <v>127</v>
      </c>
      <c r="B315" t="s">
        <v>1300</v>
      </c>
      <c r="C315" t="str">
        <f>INDEX(FIPS!$A$1:$E$3236,MATCH($F315,FIPS!$D$1:$D$3236,0),5)</f>
        <v>New London County</v>
      </c>
      <c r="D315" t="s">
        <v>128</v>
      </c>
      <c r="E315" s="15" t="s">
        <v>11</v>
      </c>
      <c r="F315" t="s">
        <v>1324</v>
      </c>
      <c r="G315" t="s">
        <v>435</v>
      </c>
      <c r="H315" t="str">
        <f>IFERROR(VLOOKUP($G315,'Team Colors'!$A:$B,2,0),"#c9c9c9")</f>
        <v>#c60c30</v>
      </c>
      <c r="I315">
        <f>INDEX('Raw Election Data'!$A$1:$AN$3144,MATCH($C315&amp;" "&amp;$B315,'Raw Election Data'!$C$1:$C$3144,0),MATCH('Joined Data'!I$1,'Raw Election Data'!$A$1:$AN$1,0))</f>
        <v>271863</v>
      </c>
      <c r="J315">
        <f>INDEX('Raw Election Data'!$A$1:$AN$3144,MATCH($C315&amp;" "&amp;$B315,'Raw Election Data'!$C$1:$C$3144,0),MATCH('Joined Data'!J$1,'Raw Election Data'!$A$1:$AN$1,0))</f>
        <v>62951</v>
      </c>
      <c r="K315">
        <f>INDEX('Raw Election Data'!$A$1:$AN$3144,MATCH($C315&amp;" "&amp;$B315,'Raw Election Data'!$C$1:$C$3144,0),MATCH('Joined Data'!K$1,'Raw Election Data'!$A$1:$AN$1,0))</f>
        <v>54574</v>
      </c>
      <c r="L315">
        <f>INDEX('Raw Election Data'!$A$1:$AN$3144,MATCH($C315&amp;" "&amp;$B315,'Raw Election Data'!$C$1:$C$3144,0),MATCH('Joined Data'!L$1,'Raw Election Data'!$A$1:$AN$1,0))</f>
        <v>124527</v>
      </c>
      <c r="M315">
        <f>INDEX('Raw Election Data'!$A$1:$AN$3144,MATCH($C315&amp;" "&amp;$B315,'Raw Election Data'!$C$1:$C$3144,0),MATCH('Joined Data'!M$1,'Raw Election Data'!$A$1:$AN$1,0))</f>
        <v>0.50552089105173981</v>
      </c>
      <c r="N315">
        <f>INDEX('Raw Election Data'!$A$1:$AN$3144,MATCH($C315&amp;" "&amp;$B315,'Raw Election Data'!$C$1:$C$3144,0),MATCH('Joined Data'!N$1,'Raw Election Data'!$A$1:$AN$1,0))</f>
        <v>0.4382503392838501</v>
      </c>
      <c r="O315">
        <f>INDEX('Raw Election Data'!$A$1:$AN$3144,MATCH($C315&amp;" "&amp;$B315,'Raw Election Data'!$C$1:$C$3144,0),MATCH('Joined Data'!O$1,'Raw Election Data'!$A$1:$AN$1,0))</f>
        <v>8377</v>
      </c>
      <c r="P315">
        <f>INDEX('Raw Election Data'!$A$1:$AN$3144,MATCH($C315&amp;" "&amp;$B315,'Raw Election Data'!$C$1:$C$3144,0),MATCH('Joined Data'!P$1,'Raw Election Data'!$A$1:$AN$1,0))</f>
        <v>-8377</v>
      </c>
      <c r="Q315">
        <f>INDEX('Raw Election Data'!$A$1:$AN$3144,MATCH($C315&amp;" "&amp;$B315,'Raw Election Data'!$C$1:$C$3144,0),MATCH('Joined Data'!Q$1,'Raw Election Data'!$A$1:$AN$1,0))</f>
        <v>6.7270551767889708E-2</v>
      </c>
      <c r="R315">
        <f>INDEX('Raw Election Data'!$A$1:$AN$3144,MATCH($C315&amp;" "&amp;$B315,'Raw Election Data'!$C$1:$C$3144,0),MATCH('Joined Data'!R$1,'Raw Election Data'!$A$1:$AN$1,0))</f>
        <v>-6.7270551767889708E-2</v>
      </c>
    </row>
    <row r="316" spans="1:18" ht="13.5" hidden="1" customHeight="1" x14ac:dyDescent="0.15">
      <c r="A316" t="s">
        <v>127</v>
      </c>
      <c r="B316" t="s">
        <v>1300</v>
      </c>
      <c r="C316" t="str">
        <f>INDEX(FIPS!$A$1:$E$3236,MATCH($F316,FIPS!$D$1:$D$3236,0),5)</f>
        <v>Tolland County</v>
      </c>
      <c r="D316" t="s">
        <v>128</v>
      </c>
      <c r="E316" s="15" t="s">
        <v>12</v>
      </c>
      <c r="F316" t="s">
        <v>1328</v>
      </c>
      <c r="G316" t="s">
        <v>435</v>
      </c>
      <c r="H316" t="str">
        <f>IFERROR(VLOOKUP($G316,'Team Colors'!$A:$B,2,0),"#c9c9c9")</f>
        <v>#c60c30</v>
      </c>
      <c r="I316">
        <f>INDEX('Raw Election Data'!$A$1:$AN$3144,MATCH($C316&amp;" "&amp;$B316,'Raw Election Data'!$C$1:$C$3144,0),MATCH('Joined Data'!I$1,'Raw Election Data'!$A$1:$AN$1,0))</f>
        <v>151420</v>
      </c>
      <c r="J316">
        <f>INDEX('Raw Election Data'!$A$1:$AN$3144,MATCH($C316&amp;" "&amp;$B316,'Raw Election Data'!$C$1:$C$3144,0),MATCH('Joined Data'!J$1,'Raw Election Data'!$A$1:$AN$1,0))</f>
        <v>38450</v>
      </c>
      <c r="K316">
        <f>INDEX('Raw Election Data'!$A$1:$AN$3144,MATCH($C316&amp;" "&amp;$B316,'Raw Election Data'!$C$1:$C$3144,0),MATCH('Joined Data'!K$1,'Raw Election Data'!$A$1:$AN$1,0))</f>
        <v>33989</v>
      </c>
      <c r="L316">
        <f>INDEX('Raw Election Data'!$A$1:$AN$3144,MATCH($C316&amp;" "&amp;$B316,'Raw Election Data'!$C$1:$C$3144,0),MATCH('Joined Data'!L$1,'Raw Election Data'!$A$1:$AN$1,0))</f>
        <v>77069</v>
      </c>
      <c r="M316">
        <f>INDEX('Raw Election Data'!$A$1:$AN$3144,MATCH($C316&amp;" "&amp;$B316,'Raw Election Data'!$C$1:$C$3144,0),MATCH('Joined Data'!M$1,'Raw Election Data'!$A$1:$AN$1,0))</f>
        <v>0.49890357990891282</v>
      </c>
      <c r="N316">
        <f>INDEX('Raw Election Data'!$A$1:$AN$3144,MATCH($C316&amp;" "&amp;$B316,'Raw Election Data'!$C$1:$C$3144,0),MATCH('Joined Data'!N$1,'Raw Election Data'!$A$1:$AN$1,0))</f>
        <v>0.44102038433092422</v>
      </c>
      <c r="O316">
        <f>INDEX('Raw Election Data'!$A$1:$AN$3144,MATCH($C316&amp;" "&amp;$B316,'Raw Election Data'!$C$1:$C$3144,0),MATCH('Joined Data'!O$1,'Raw Election Data'!$A$1:$AN$1,0))</f>
        <v>4461</v>
      </c>
      <c r="P316">
        <f>INDEX('Raw Election Data'!$A$1:$AN$3144,MATCH($C316&amp;" "&amp;$B316,'Raw Election Data'!$C$1:$C$3144,0),MATCH('Joined Data'!P$1,'Raw Election Data'!$A$1:$AN$1,0))</f>
        <v>-4461</v>
      </c>
      <c r="Q316">
        <f>INDEX('Raw Election Data'!$A$1:$AN$3144,MATCH($C316&amp;" "&amp;$B316,'Raw Election Data'!$C$1:$C$3144,0),MATCH('Joined Data'!Q$1,'Raw Election Data'!$A$1:$AN$1,0))</f>
        <v>5.78831955779886E-2</v>
      </c>
      <c r="R316">
        <f>INDEX('Raw Election Data'!$A$1:$AN$3144,MATCH($C316&amp;" "&amp;$B316,'Raw Election Data'!$C$1:$C$3144,0),MATCH('Joined Data'!R$1,'Raw Election Data'!$A$1:$AN$1,0))</f>
        <v>-5.78831955779886E-2</v>
      </c>
    </row>
    <row r="317" spans="1:18" ht="13.5" hidden="1" customHeight="1" x14ac:dyDescent="0.15">
      <c r="A317" t="s">
        <v>127</v>
      </c>
      <c r="B317" t="s">
        <v>1300</v>
      </c>
      <c r="C317" t="str">
        <f>INDEX(FIPS!$A$1:$E$3236,MATCH($F317,FIPS!$D$1:$D$3236,0),5)</f>
        <v>Windham County</v>
      </c>
      <c r="D317" t="s">
        <v>128</v>
      </c>
      <c r="E317" s="15" t="s">
        <v>13</v>
      </c>
      <c r="F317" t="s">
        <v>1330</v>
      </c>
      <c r="G317" t="s">
        <v>435</v>
      </c>
      <c r="H317" t="str">
        <f>IFERROR(VLOOKUP($G317,'Team Colors'!$A:$B,2,0),"#c9c9c9")</f>
        <v>#c60c30</v>
      </c>
      <c r="I317">
        <f>INDEX('Raw Election Data'!$A$1:$AN$3144,MATCH($C317&amp;" "&amp;$B317,'Raw Election Data'!$C$1:$C$3144,0),MATCH('Joined Data'!I$1,'Raw Election Data'!$A$1:$AN$1,0))</f>
        <v>116573</v>
      </c>
      <c r="J317">
        <f>INDEX('Raw Election Data'!$A$1:$AN$3144,MATCH($C317&amp;" "&amp;$B317,'Raw Election Data'!$C$1:$C$3144,0),MATCH('Joined Data'!J$1,'Raw Election Data'!$A$1:$AN$1,0))</f>
        <v>21776</v>
      </c>
      <c r="K317">
        <f>INDEX('Raw Election Data'!$A$1:$AN$3144,MATCH($C317&amp;" "&amp;$B317,'Raw Election Data'!$C$1:$C$3144,0),MATCH('Joined Data'!K$1,'Raw Election Data'!$A$1:$AN$1,0))</f>
        <v>25738</v>
      </c>
      <c r="L317">
        <f>INDEX('Raw Election Data'!$A$1:$AN$3144,MATCH($C317&amp;" "&amp;$B317,'Raw Election Data'!$C$1:$C$3144,0),MATCH('Joined Data'!L$1,'Raw Election Data'!$A$1:$AN$1,0))</f>
        <v>50703</v>
      </c>
      <c r="M317">
        <f>INDEX('Raw Election Data'!$A$1:$AN$3144,MATCH($C317&amp;" "&amp;$B317,'Raw Election Data'!$C$1:$C$3144,0),MATCH('Joined Data'!M$1,'Raw Election Data'!$A$1:$AN$1,0))</f>
        <v>0.4294814902471254</v>
      </c>
      <c r="N317">
        <f>INDEX('Raw Election Data'!$A$1:$AN$3144,MATCH($C317&amp;" "&amp;$B317,'Raw Election Data'!$C$1:$C$3144,0),MATCH('Joined Data'!N$1,'Raw Election Data'!$A$1:$AN$1,0))</f>
        <v>0.50762282310711393</v>
      </c>
      <c r="O317">
        <f>INDEX('Raw Election Data'!$A$1:$AN$3144,MATCH($C317&amp;" "&amp;$B317,'Raw Election Data'!$C$1:$C$3144,0),MATCH('Joined Data'!O$1,'Raw Election Data'!$A$1:$AN$1,0))</f>
        <v>-3962</v>
      </c>
      <c r="P317">
        <f>INDEX('Raw Election Data'!$A$1:$AN$3144,MATCH($C317&amp;" "&amp;$B317,'Raw Election Data'!$C$1:$C$3144,0),MATCH('Joined Data'!P$1,'Raw Election Data'!$A$1:$AN$1,0))</f>
        <v>3962</v>
      </c>
      <c r="Q317">
        <f>INDEX('Raw Election Data'!$A$1:$AN$3144,MATCH($C317&amp;" "&amp;$B317,'Raw Election Data'!$C$1:$C$3144,0),MATCH('Joined Data'!Q$1,'Raw Election Data'!$A$1:$AN$1,0))</f>
        <v>-7.8141332859988533E-2</v>
      </c>
      <c r="R317">
        <f>INDEX('Raw Election Data'!$A$1:$AN$3144,MATCH($C317&amp;" "&amp;$B317,'Raw Election Data'!$C$1:$C$3144,0),MATCH('Joined Data'!R$1,'Raw Election Data'!$A$1:$AN$1,0))</f>
        <v>7.8141332859988533E-2</v>
      </c>
    </row>
    <row r="318" spans="1:18" ht="13.5" hidden="1" customHeight="1" x14ac:dyDescent="0.15">
      <c r="A318" t="s">
        <v>129</v>
      </c>
      <c r="B318" t="s">
        <v>1335</v>
      </c>
      <c r="C318" t="str">
        <f>INDEX(FIPS!$A$1:$E$3236,MATCH($F318,FIPS!$D$1:$D$3236,0),5)</f>
        <v>Kent County</v>
      </c>
      <c r="D318" t="s">
        <v>130</v>
      </c>
      <c r="E318" s="15" t="s">
        <v>6</v>
      </c>
      <c r="F318" t="s">
        <v>1337</v>
      </c>
      <c r="G318" t="s">
        <v>7780</v>
      </c>
      <c r="H318" t="str">
        <f>IFERROR(VLOOKUP($G318,'Team Colors'!$A:$B,2,0),"#c9c9c9")</f>
        <v>#004953</v>
      </c>
      <c r="I318">
        <f>INDEX('Raw Election Data'!$A$1:$AN$3144,MATCH($C318&amp;" "&amp;$B318,'Raw Election Data'!$C$1:$C$3144,0),MATCH('Joined Data'!I$1,'Raw Election Data'!$A$1:$AN$1,0))</f>
        <v>173533</v>
      </c>
      <c r="J318">
        <f>INDEX('Raw Election Data'!$A$1:$AN$3144,MATCH($C318&amp;" "&amp;$B318,'Raw Election Data'!$C$1:$C$3144,0),MATCH('Joined Data'!J$1,'Raw Election Data'!$A$1:$AN$1,0))</f>
        <v>33347</v>
      </c>
      <c r="K318">
        <f>INDEX('Raw Election Data'!$A$1:$AN$3144,MATCH($C318&amp;" "&amp;$B318,'Raw Election Data'!$C$1:$C$3144,0),MATCH('Joined Data'!K$1,'Raw Election Data'!$A$1:$AN$1,0))</f>
        <v>36989</v>
      </c>
      <c r="L318">
        <f>INDEX('Raw Election Data'!$A$1:$AN$3144,MATCH($C318&amp;" "&amp;$B318,'Raw Election Data'!$C$1:$C$3144,0),MATCH('Joined Data'!L$1,'Raw Election Data'!$A$1:$AN$1,0))</f>
        <v>74253</v>
      </c>
      <c r="M318">
        <f>INDEX('Raw Election Data'!$A$1:$AN$3144,MATCH($C318&amp;" "&amp;$B318,'Raw Election Data'!$C$1:$C$3144,0),MATCH('Joined Data'!M$1,'Raw Election Data'!$A$1:$AN$1,0))</f>
        <v>0.44909969967543401</v>
      </c>
      <c r="N318">
        <f>INDEX('Raw Election Data'!$A$1:$AN$3144,MATCH($C318&amp;" "&amp;$B318,'Raw Election Data'!$C$1:$C$3144,0),MATCH('Joined Data'!N$1,'Raw Election Data'!$A$1:$AN$1,0))</f>
        <v>0.49814822296742217</v>
      </c>
      <c r="O318">
        <f>INDEX('Raw Election Data'!$A$1:$AN$3144,MATCH($C318&amp;" "&amp;$B318,'Raw Election Data'!$C$1:$C$3144,0),MATCH('Joined Data'!O$1,'Raw Election Data'!$A$1:$AN$1,0))</f>
        <v>-3642</v>
      </c>
      <c r="P318">
        <f>INDEX('Raw Election Data'!$A$1:$AN$3144,MATCH($C318&amp;" "&amp;$B318,'Raw Election Data'!$C$1:$C$3144,0),MATCH('Joined Data'!P$1,'Raw Election Data'!$A$1:$AN$1,0))</f>
        <v>3642</v>
      </c>
      <c r="Q318">
        <f>INDEX('Raw Election Data'!$A$1:$AN$3144,MATCH($C318&amp;" "&amp;$B318,'Raw Election Data'!$C$1:$C$3144,0),MATCH('Joined Data'!Q$1,'Raw Election Data'!$A$1:$AN$1,0))</f>
        <v>-4.9048523291988166E-2</v>
      </c>
      <c r="R318">
        <f>INDEX('Raw Election Data'!$A$1:$AN$3144,MATCH($C318&amp;" "&amp;$B318,'Raw Election Data'!$C$1:$C$3144,0),MATCH('Joined Data'!R$1,'Raw Election Data'!$A$1:$AN$1,0))</f>
        <v>4.9048523291988166E-2</v>
      </c>
    </row>
    <row r="319" spans="1:18" ht="13.5" hidden="1" customHeight="1" x14ac:dyDescent="0.15">
      <c r="A319" t="s">
        <v>129</v>
      </c>
      <c r="B319" t="s">
        <v>1335</v>
      </c>
      <c r="C319" t="str">
        <f>INDEX(FIPS!$A$1:$E$3236,MATCH($F319,FIPS!$D$1:$D$3236,0),5)</f>
        <v>New Castle County</v>
      </c>
      <c r="D319" t="s">
        <v>130</v>
      </c>
      <c r="E319" s="15" t="s">
        <v>7</v>
      </c>
      <c r="F319" t="s">
        <v>1343</v>
      </c>
      <c r="G319" s="17" t="s">
        <v>7780</v>
      </c>
      <c r="H319" t="str">
        <f>IFERROR(VLOOKUP($G319,'Team Colors'!$A:$B,2,0),"#c9c9c9")</f>
        <v>#004953</v>
      </c>
      <c r="I319">
        <f>INDEX('Raw Election Data'!$A$1:$AN$3144,MATCH($C319&amp;" "&amp;$B319,'Raw Election Data'!$C$1:$C$3144,0),MATCH('Joined Data'!I$1,'Raw Election Data'!$A$1:$AN$1,0))</f>
        <v>556779</v>
      </c>
      <c r="J319">
        <f>INDEX('Raw Election Data'!$A$1:$AN$3144,MATCH($C319&amp;" "&amp;$B319,'Raw Election Data'!$C$1:$C$3144,0),MATCH('Joined Data'!J$1,'Raw Election Data'!$A$1:$AN$1,0))</f>
        <v>162905</v>
      </c>
      <c r="K319">
        <f>INDEX('Raw Election Data'!$A$1:$AN$3144,MATCH($C319&amp;" "&amp;$B319,'Raw Election Data'!$C$1:$C$3144,0),MATCH('Joined Data'!K$1,'Raw Election Data'!$A$1:$AN$1,0))</f>
        <v>85507</v>
      </c>
      <c r="L319">
        <f>INDEX('Raw Election Data'!$A$1:$AN$3144,MATCH($C319&amp;" "&amp;$B319,'Raw Election Data'!$C$1:$C$3144,0),MATCH('Joined Data'!L$1,'Raw Election Data'!$A$1:$AN$1,0))</f>
        <v>261468</v>
      </c>
      <c r="M319">
        <f>INDEX('Raw Election Data'!$A$1:$AN$3144,MATCH($C319&amp;" "&amp;$B319,'Raw Election Data'!$C$1:$C$3144,0),MATCH('Joined Data'!M$1,'Raw Election Data'!$A$1:$AN$1,0))</f>
        <v>0.62303991310600149</v>
      </c>
      <c r="N319">
        <f>INDEX('Raw Election Data'!$A$1:$AN$3144,MATCH($C319&amp;" "&amp;$B319,'Raw Election Data'!$C$1:$C$3144,0),MATCH('Joined Data'!N$1,'Raw Election Data'!$A$1:$AN$1,0))</f>
        <v>0.32702663423439959</v>
      </c>
      <c r="O319">
        <f>INDEX('Raw Election Data'!$A$1:$AN$3144,MATCH($C319&amp;" "&amp;$B319,'Raw Election Data'!$C$1:$C$3144,0),MATCH('Joined Data'!O$1,'Raw Election Data'!$A$1:$AN$1,0))</f>
        <v>77398</v>
      </c>
      <c r="P319">
        <f>INDEX('Raw Election Data'!$A$1:$AN$3144,MATCH($C319&amp;" "&amp;$B319,'Raw Election Data'!$C$1:$C$3144,0),MATCH('Joined Data'!P$1,'Raw Election Data'!$A$1:$AN$1,0))</f>
        <v>-77398</v>
      </c>
      <c r="Q319">
        <f>INDEX('Raw Election Data'!$A$1:$AN$3144,MATCH($C319&amp;" "&amp;$B319,'Raw Election Data'!$C$1:$C$3144,0),MATCH('Joined Data'!Q$1,'Raw Election Data'!$A$1:$AN$1,0))</f>
        <v>0.29601327887160189</v>
      </c>
      <c r="R319">
        <f>INDEX('Raw Election Data'!$A$1:$AN$3144,MATCH($C319&amp;" "&amp;$B319,'Raw Election Data'!$C$1:$C$3144,0),MATCH('Joined Data'!R$1,'Raw Election Data'!$A$1:$AN$1,0))</f>
        <v>-0.29601327887160189</v>
      </c>
    </row>
    <row r="320" spans="1:18" ht="13.5" hidden="1" customHeight="1" x14ac:dyDescent="0.15">
      <c r="A320" t="s">
        <v>129</v>
      </c>
      <c r="B320" t="s">
        <v>1335</v>
      </c>
      <c r="C320" t="str">
        <f>INDEX(FIPS!$A$1:$E$3236,MATCH($F320,FIPS!$D$1:$D$3236,0),5)</f>
        <v>Sussex County</v>
      </c>
      <c r="D320" t="s">
        <v>130</v>
      </c>
      <c r="E320" s="15" t="s">
        <v>8</v>
      </c>
      <c r="F320" t="s">
        <v>1349</v>
      </c>
      <c r="G320" t="s">
        <v>7782</v>
      </c>
      <c r="H320" t="str">
        <f>IFERROR(VLOOKUP($G320,'Team Colors'!$A:$B,2,0),"#c9c9c9")</f>
        <v>#241773</v>
      </c>
      <c r="I320">
        <f>INDEX('Raw Election Data'!$A$1:$AN$3144,MATCH($C320&amp;" "&amp;$B320,'Raw Election Data'!$C$1:$C$3144,0),MATCH('Joined Data'!I$1,'Raw Election Data'!$A$1:$AN$1,0))</f>
        <v>215622</v>
      </c>
      <c r="J320">
        <f>INDEX('Raw Election Data'!$A$1:$AN$3144,MATCH($C320&amp;" "&amp;$B320,'Raw Election Data'!$C$1:$C$3144,0),MATCH('Joined Data'!J$1,'Raw Election Data'!$A$1:$AN$1,0))</f>
        <v>39329</v>
      </c>
      <c r="K320">
        <f>INDEX('Raw Election Data'!$A$1:$AN$3144,MATCH($C320&amp;" "&amp;$B320,'Raw Election Data'!$C$1:$C$3144,0),MATCH('Joined Data'!K$1,'Raw Election Data'!$A$1:$AN$1,0))</f>
        <v>62607</v>
      </c>
      <c r="L320">
        <f>INDEX('Raw Election Data'!$A$1:$AN$3144,MATCH($C320&amp;" "&amp;$B320,'Raw Election Data'!$C$1:$C$3144,0),MATCH('Joined Data'!L$1,'Raw Election Data'!$A$1:$AN$1,0))</f>
        <v>105814</v>
      </c>
      <c r="M320">
        <f>INDEX('Raw Election Data'!$A$1:$AN$3144,MATCH($C320&amp;" "&amp;$B320,'Raw Election Data'!$C$1:$C$3144,0),MATCH('Joined Data'!M$1,'Raw Election Data'!$A$1:$AN$1,0))</f>
        <v>0.37168049596461716</v>
      </c>
      <c r="N320">
        <f>INDEX('Raw Election Data'!$A$1:$AN$3144,MATCH($C320&amp;" "&amp;$B320,'Raw Election Data'!$C$1:$C$3144,0),MATCH('Joined Data'!N$1,'Raw Election Data'!$A$1:$AN$1,0))</f>
        <v>0.59167028937569699</v>
      </c>
      <c r="O320">
        <f>INDEX('Raw Election Data'!$A$1:$AN$3144,MATCH($C320&amp;" "&amp;$B320,'Raw Election Data'!$C$1:$C$3144,0),MATCH('Joined Data'!O$1,'Raw Election Data'!$A$1:$AN$1,0))</f>
        <v>-23278</v>
      </c>
      <c r="P320">
        <f>INDEX('Raw Election Data'!$A$1:$AN$3144,MATCH($C320&amp;" "&amp;$B320,'Raw Election Data'!$C$1:$C$3144,0),MATCH('Joined Data'!P$1,'Raw Election Data'!$A$1:$AN$1,0))</f>
        <v>23278</v>
      </c>
      <c r="Q320">
        <f>INDEX('Raw Election Data'!$A$1:$AN$3144,MATCH($C320&amp;" "&amp;$B320,'Raw Election Data'!$C$1:$C$3144,0),MATCH('Joined Data'!Q$1,'Raw Election Data'!$A$1:$AN$1,0))</f>
        <v>-0.21998979341107983</v>
      </c>
      <c r="R320">
        <f>INDEX('Raw Election Data'!$A$1:$AN$3144,MATCH($C320&amp;" "&amp;$B320,'Raw Election Data'!$C$1:$C$3144,0),MATCH('Joined Data'!R$1,'Raw Election Data'!$A$1:$AN$1,0))</f>
        <v>0.21998979341107983</v>
      </c>
    </row>
    <row r="321" spans="1:18" ht="13.5" hidden="1" customHeight="1" x14ac:dyDescent="0.15">
      <c r="A321" t="s">
        <v>131</v>
      </c>
      <c r="B321" t="s">
        <v>1352</v>
      </c>
      <c r="C321" t="str">
        <f>INDEX(FIPS!$A$1:$E$3236,MATCH($F321,FIPS!$D$1:$D$3236,0),5)</f>
        <v>District of Columbia</v>
      </c>
      <c r="D321" t="s">
        <v>132</v>
      </c>
      <c r="E321" s="15" t="s">
        <v>6</v>
      </c>
      <c r="F321" t="s">
        <v>1353</v>
      </c>
      <c r="G321" t="s">
        <v>7793</v>
      </c>
      <c r="H321" t="str">
        <f>IFERROR(VLOOKUP($G321,'Team Colors'!$A:$B,2,0),"#c9c9c9")</f>
        <v>#773141</v>
      </c>
      <c r="I321">
        <f>INDEX('Raw Election Data'!$A$1:$AN$3144,MATCH($C321&amp;" "&amp;$B321,'Raw Election Data'!$C$1:$C$3144,0),MATCH('Joined Data'!I$1,'Raw Election Data'!$A$1:$AN$1,0))</f>
        <v>672228</v>
      </c>
      <c r="J321">
        <f>INDEX('Raw Election Data'!$A$1:$AN$3144,MATCH($C321&amp;" "&amp;$B321,'Raw Election Data'!$C$1:$C$3144,0),MATCH('Joined Data'!J$1,'Raw Election Data'!$A$1:$AN$1,0))</f>
        <v>260223</v>
      </c>
      <c r="K321">
        <f>INDEX('Raw Election Data'!$A$1:$AN$3144,MATCH($C321&amp;" "&amp;$B321,'Raw Election Data'!$C$1:$C$3144,0),MATCH('Joined Data'!K$1,'Raw Election Data'!$A$1:$AN$1,0))</f>
        <v>11553</v>
      </c>
      <c r="L321">
        <f>INDEX('Raw Election Data'!$A$1:$AN$3144,MATCH($C321&amp;" "&amp;$B321,'Raw Election Data'!$C$1:$C$3144,0),MATCH('Joined Data'!L$1,'Raw Election Data'!$A$1:$AN$1,0))</f>
        <v>280272</v>
      </c>
      <c r="M321">
        <f>INDEX('Raw Election Data'!$A$1:$AN$3144,MATCH($C321&amp;" "&amp;$B321,'Raw Election Data'!$C$1:$C$3144,0),MATCH('Joined Data'!M$1,'Raw Election Data'!$A$1:$AN$1,0))</f>
        <v>0.92846591882171603</v>
      </c>
      <c r="N321">
        <f>INDEX('Raw Election Data'!$A$1:$AN$3144,MATCH($C321&amp;" "&amp;$B321,'Raw Election Data'!$C$1:$C$3144,0),MATCH('Joined Data'!N$1,'Raw Election Data'!$A$1:$AN$1,0))</f>
        <v>4.1220671347833533E-2</v>
      </c>
      <c r="O321">
        <f>INDEX('Raw Election Data'!$A$1:$AN$3144,MATCH($C321&amp;" "&amp;$B321,'Raw Election Data'!$C$1:$C$3144,0),MATCH('Joined Data'!O$1,'Raw Election Data'!$A$1:$AN$1,0))</f>
        <v>248670</v>
      </c>
      <c r="P321">
        <f>INDEX('Raw Election Data'!$A$1:$AN$3144,MATCH($C321&amp;" "&amp;$B321,'Raw Election Data'!$C$1:$C$3144,0),MATCH('Joined Data'!P$1,'Raw Election Data'!$A$1:$AN$1,0))</f>
        <v>-248670</v>
      </c>
      <c r="Q321">
        <f>INDEX('Raw Election Data'!$A$1:$AN$3144,MATCH($C321&amp;" "&amp;$B321,'Raw Election Data'!$C$1:$C$3144,0),MATCH('Joined Data'!Q$1,'Raw Election Data'!$A$1:$AN$1,0))</f>
        <v>0.88724524747388245</v>
      </c>
      <c r="R321">
        <f>INDEX('Raw Election Data'!$A$1:$AN$3144,MATCH($C321&amp;" "&amp;$B321,'Raw Election Data'!$C$1:$C$3144,0),MATCH('Joined Data'!R$1,'Raw Election Data'!$A$1:$AN$1,0))</f>
        <v>-0.88724524747388245</v>
      </c>
    </row>
    <row r="322" spans="1:18" ht="13.5" hidden="1" customHeight="1" x14ac:dyDescent="0.15">
      <c r="A322" t="s">
        <v>133</v>
      </c>
      <c r="B322" t="s">
        <v>1359</v>
      </c>
      <c r="C322" t="str">
        <f>INDEX(FIPS!$A$1:$E$3236,MATCH($F322,FIPS!$D$1:$D$3236,0),5)</f>
        <v>Alachua County</v>
      </c>
      <c r="D322" t="s">
        <v>134</v>
      </c>
      <c r="E322" s="15" t="s">
        <v>6</v>
      </c>
      <c r="F322" t="s">
        <v>1361</v>
      </c>
      <c r="G322" t="s">
        <v>7804</v>
      </c>
      <c r="H322" t="str">
        <f>IFERROR(VLOOKUP($G322,'Team Colors'!$A:$B,2,0),"#c9c9c9")</f>
        <v>#008e97</v>
      </c>
      <c r="I322">
        <f>INDEX('Raw Election Data'!$A$1:$AN$3144,MATCH($C322&amp;" "&amp;$B322,'Raw Election Data'!$C$1:$C$3144,0),MATCH('Joined Data'!I$1,'Raw Election Data'!$A$1:$AN$1,0))</f>
        <v>259964</v>
      </c>
      <c r="J322">
        <f>INDEX('Raw Election Data'!$A$1:$AN$3144,MATCH($C322&amp;" "&amp;$B322,'Raw Election Data'!$C$1:$C$3144,0),MATCH('Joined Data'!J$1,'Raw Election Data'!$A$1:$AN$1,0))</f>
        <v>75370</v>
      </c>
      <c r="K322">
        <f>INDEX('Raw Election Data'!$A$1:$AN$3144,MATCH($C322&amp;" "&amp;$B322,'Raw Election Data'!$C$1:$C$3144,0),MATCH('Joined Data'!K$1,'Raw Election Data'!$A$1:$AN$1,0))</f>
        <v>46584</v>
      </c>
      <c r="L322">
        <f>INDEX('Raw Election Data'!$A$1:$AN$3144,MATCH($C322&amp;" "&amp;$B322,'Raw Election Data'!$C$1:$C$3144,0),MATCH('Joined Data'!L$1,'Raw Election Data'!$A$1:$AN$1,0))</f>
        <v>127827</v>
      </c>
      <c r="M322">
        <f>INDEX('Raw Election Data'!$A$1:$AN$3144,MATCH($C322&amp;" "&amp;$B322,'Raw Election Data'!$C$1:$C$3144,0),MATCH('Joined Data'!M$1,'Raw Election Data'!$A$1:$AN$1,0))</f>
        <v>0.58962504009325101</v>
      </c>
      <c r="N322">
        <f>INDEX('Raw Election Data'!$A$1:$AN$3144,MATCH($C322&amp;" "&amp;$B322,'Raw Election Data'!$C$1:$C$3144,0),MATCH('Joined Data'!N$1,'Raw Election Data'!$A$1:$AN$1,0))</f>
        <v>0.36443004998943884</v>
      </c>
      <c r="O322">
        <f>INDEX('Raw Election Data'!$A$1:$AN$3144,MATCH($C322&amp;" "&amp;$B322,'Raw Election Data'!$C$1:$C$3144,0),MATCH('Joined Data'!O$1,'Raw Election Data'!$A$1:$AN$1,0))</f>
        <v>28786</v>
      </c>
      <c r="P322">
        <f>INDEX('Raw Election Data'!$A$1:$AN$3144,MATCH($C322&amp;" "&amp;$B322,'Raw Election Data'!$C$1:$C$3144,0),MATCH('Joined Data'!P$1,'Raw Election Data'!$A$1:$AN$1,0))</f>
        <v>-28786</v>
      </c>
      <c r="Q322">
        <f>INDEX('Raw Election Data'!$A$1:$AN$3144,MATCH($C322&amp;" "&amp;$B322,'Raw Election Data'!$C$1:$C$3144,0),MATCH('Joined Data'!Q$1,'Raw Election Data'!$A$1:$AN$1,0))</f>
        <v>0.22519499010381216</v>
      </c>
      <c r="R322">
        <f>INDEX('Raw Election Data'!$A$1:$AN$3144,MATCH($C322&amp;" "&amp;$B322,'Raw Election Data'!$C$1:$C$3144,0),MATCH('Joined Data'!R$1,'Raw Election Data'!$A$1:$AN$1,0))</f>
        <v>-0.22519499010381216</v>
      </c>
    </row>
    <row r="323" spans="1:18" ht="13.5" hidden="1" customHeight="1" x14ac:dyDescent="0.15">
      <c r="A323" t="s">
        <v>133</v>
      </c>
      <c r="B323" t="s">
        <v>1359</v>
      </c>
      <c r="C323" t="str">
        <f>INDEX(FIPS!$A$1:$E$3236,MATCH($F323,FIPS!$D$1:$D$3236,0),5)</f>
        <v>Baker County</v>
      </c>
      <c r="D323" t="s">
        <v>134</v>
      </c>
      <c r="E323" s="15" t="s">
        <v>7</v>
      </c>
      <c r="F323" t="s">
        <v>1367</v>
      </c>
      <c r="G323" t="s">
        <v>7785</v>
      </c>
      <c r="H323" t="str">
        <f>IFERROR(VLOOKUP($G323,'Team Colors'!$A:$B,2,0),"#c9c9c9")</f>
        <v>#9f792c</v>
      </c>
      <c r="I323">
        <f>INDEX('Raw Election Data'!$A$1:$AN$3144,MATCH($C323&amp;" "&amp;$B323,'Raw Election Data'!$C$1:$C$3144,0),MATCH('Joined Data'!I$1,'Raw Election Data'!$A$1:$AN$1,0))</f>
        <v>27420</v>
      </c>
      <c r="J323">
        <f>INDEX('Raw Election Data'!$A$1:$AN$3144,MATCH($C323&amp;" "&amp;$B323,'Raw Election Data'!$C$1:$C$3144,0),MATCH('Joined Data'!J$1,'Raw Election Data'!$A$1:$AN$1,0))</f>
        <v>2112</v>
      </c>
      <c r="K323">
        <f>INDEX('Raw Election Data'!$A$1:$AN$3144,MATCH($C323&amp;" "&amp;$B323,'Raw Election Data'!$C$1:$C$3144,0),MATCH('Joined Data'!K$1,'Raw Election Data'!$A$1:$AN$1,0))</f>
        <v>10294</v>
      </c>
      <c r="L323">
        <f>INDEX('Raw Election Data'!$A$1:$AN$3144,MATCH($C323&amp;" "&amp;$B323,'Raw Election Data'!$C$1:$C$3144,0),MATCH('Joined Data'!L$1,'Raw Election Data'!$A$1:$AN$1,0))</f>
        <v>12634</v>
      </c>
      <c r="M323">
        <f>INDEX('Raw Election Data'!$A$1:$AN$3144,MATCH($C323&amp;" "&amp;$B323,'Raw Election Data'!$C$1:$C$3144,0),MATCH('Joined Data'!M$1,'Raw Election Data'!$A$1:$AN$1,0))</f>
        <v>0.16716795947443408</v>
      </c>
      <c r="N323">
        <f>INDEX('Raw Election Data'!$A$1:$AN$3144,MATCH($C323&amp;" "&amp;$B323,'Raw Election Data'!$C$1:$C$3144,0),MATCH('Joined Data'!N$1,'Raw Election Data'!$A$1:$AN$1,0))</f>
        <v>0.81478549944593948</v>
      </c>
      <c r="O323">
        <f>INDEX('Raw Election Data'!$A$1:$AN$3144,MATCH($C323&amp;" "&amp;$B323,'Raw Election Data'!$C$1:$C$3144,0),MATCH('Joined Data'!O$1,'Raw Election Data'!$A$1:$AN$1,0))</f>
        <v>-8182</v>
      </c>
      <c r="P323">
        <f>INDEX('Raw Election Data'!$A$1:$AN$3144,MATCH($C323&amp;" "&amp;$B323,'Raw Election Data'!$C$1:$C$3144,0),MATCH('Joined Data'!P$1,'Raw Election Data'!$A$1:$AN$1,0))</f>
        <v>8182</v>
      </c>
      <c r="Q323">
        <f>INDEX('Raw Election Data'!$A$1:$AN$3144,MATCH($C323&amp;" "&amp;$B323,'Raw Election Data'!$C$1:$C$3144,0),MATCH('Joined Data'!Q$1,'Raw Election Data'!$A$1:$AN$1,0))</f>
        <v>-0.6476175399715054</v>
      </c>
      <c r="R323">
        <f>INDEX('Raw Election Data'!$A$1:$AN$3144,MATCH($C323&amp;" "&amp;$B323,'Raw Election Data'!$C$1:$C$3144,0),MATCH('Joined Data'!R$1,'Raw Election Data'!$A$1:$AN$1,0))</f>
        <v>0.6476175399715054</v>
      </c>
    </row>
    <row r="324" spans="1:18" ht="13.5" hidden="1" customHeight="1" x14ac:dyDescent="0.15">
      <c r="A324" t="s">
        <v>133</v>
      </c>
      <c r="B324" t="s">
        <v>1359</v>
      </c>
      <c r="C324" t="str">
        <f>INDEX(FIPS!$A$1:$E$3236,MATCH($F324,FIPS!$D$1:$D$3236,0),5)</f>
        <v>Bay County</v>
      </c>
      <c r="D324" t="s">
        <v>134</v>
      </c>
      <c r="E324" s="15" t="s">
        <v>8</v>
      </c>
      <c r="F324" t="s">
        <v>1373</v>
      </c>
      <c r="G324" t="s">
        <v>440</v>
      </c>
      <c r="H324" t="str">
        <f>IFERROR(VLOOKUP($G324,'Team Colors'!$A:$B,2,0),"#c9c9c9")</f>
        <v>#9f8958</v>
      </c>
      <c r="I324">
        <f>INDEX('Raw Election Data'!$A$1:$AN$3144,MATCH($C324&amp;" "&amp;$B324,'Raw Election Data'!$C$1:$C$3144,0),MATCH('Joined Data'!I$1,'Raw Election Data'!$A$1:$AN$1,0))</f>
        <v>181635</v>
      </c>
      <c r="J324">
        <f>INDEX('Raw Election Data'!$A$1:$AN$3144,MATCH($C324&amp;" "&amp;$B324,'Raw Election Data'!$C$1:$C$3144,0),MATCH('Joined Data'!J$1,'Raw Election Data'!$A$1:$AN$1,0))</f>
        <v>21689</v>
      </c>
      <c r="K324">
        <f>INDEX('Raw Election Data'!$A$1:$AN$3144,MATCH($C324&amp;" "&amp;$B324,'Raw Election Data'!$C$1:$C$3144,0),MATCH('Joined Data'!K$1,'Raw Election Data'!$A$1:$AN$1,0))</f>
        <v>62010</v>
      </c>
      <c r="L324">
        <f>INDEX('Raw Election Data'!$A$1:$AN$3144,MATCH($C324&amp;" "&amp;$B324,'Raw Election Data'!$C$1:$C$3144,0),MATCH('Joined Data'!L$1,'Raw Election Data'!$A$1:$AN$1,0))</f>
        <v>87151</v>
      </c>
      <c r="M324">
        <f>INDEX('Raw Election Data'!$A$1:$AN$3144,MATCH($C324&amp;" "&amp;$B324,'Raw Election Data'!$C$1:$C$3144,0),MATCH('Joined Data'!M$1,'Raw Election Data'!$A$1:$AN$1,0))</f>
        <v>0.24886690915766888</v>
      </c>
      <c r="N324">
        <f>INDEX('Raw Election Data'!$A$1:$AN$3144,MATCH($C324&amp;" "&amp;$B324,'Raw Election Data'!$C$1:$C$3144,0),MATCH('Joined Data'!N$1,'Raw Election Data'!$A$1:$AN$1,0))</f>
        <v>0.71152367729572807</v>
      </c>
      <c r="O324">
        <f>INDEX('Raw Election Data'!$A$1:$AN$3144,MATCH($C324&amp;" "&amp;$B324,'Raw Election Data'!$C$1:$C$3144,0),MATCH('Joined Data'!O$1,'Raw Election Data'!$A$1:$AN$1,0))</f>
        <v>-40321</v>
      </c>
      <c r="P324">
        <f>INDEX('Raw Election Data'!$A$1:$AN$3144,MATCH($C324&amp;" "&amp;$B324,'Raw Election Data'!$C$1:$C$3144,0),MATCH('Joined Data'!P$1,'Raw Election Data'!$A$1:$AN$1,0))</f>
        <v>40321</v>
      </c>
      <c r="Q324">
        <f>INDEX('Raw Election Data'!$A$1:$AN$3144,MATCH($C324&amp;" "&amp;$B324,'Raw Election Data'!$C$1:$C$3144,0),MATCH('Joined Data'!Q$1,'Raw Election Data'!$A$1:$AN$1,0))</f>
        <v>-0.46265676813805923</v>
      </c>
      <c r="R324">
        <f>INDEX('Raw Election Data'!$A$1:$AN$3144,MATCH($C324&amp;" "&amp;$B324,'Raw Election Data'!$C$1:$C$3144,0),MATCH('Joined Data'!R$1,'Raw Election Data'!$A$1:$AN$1,0))</f>
        <v>0.46265676813805923</v>
      </c>
    </row>
    <row r="325" spans="1:18" ht="13.5" hidden="1" customHeight="1" x14ac:dyDescent="0.15">
      <c r="A325" t="s">
        <v>133</v>
      </c>
      <c r="B325" t="s">
        <v>1359</v>
      </c>
      <c r="C325" t="str">
        <f>INDEX(FIPS!$A$1:$E$3236,MATCH($F325,FIPS!$D$1:$D$3236,0),5)</f>
        <v>Bradford County</v>
      </c>
      <c r="D325" t="s">
        <v>134</v>
      </c>
      <c r="E325" s="15" t="s">
        <v>9</v>
      </c>
      <c r="F325" t="s">
        <v>1377</v>
      </c>
      <c r="G325" t="s">
        <v>7785</v>
      </c>
      <c r="H325" t="str">
        <f>IFERROR(VLOOKUP($G325,'Team Colors'!$A:$B,2,0),"#c9c9c9")</f>
        <v>#9f792c</v>
      </c>
      <c r="I325">
        <f>INDEX('Raw Election Data'!$A$1:$AN$3144,MATCH($C325&amp;" "&amp;$B325,'Raw Election Data'!$C$1:$C$3144,0),MATCH('Joined Data'!I$1,'Raw Election Data'!$A$1:$AN$1,0))</f>
        <v>26928</v>
      </c>
      <c r="J325">
        <f>INDEX('Raw Election Data'!$A$1:$AN$3144,MATCH($C325&amp;" "&amp;$B325,'Raw Election Data'!$C$1:$C$3144,0),MATCH('Joined Data'!J$1,'Raw Election Data'!$A$1:$AN$1,0))</f>
        <v>2924</v>
      </c>
      <c r="K325">
        <f>INDEX('Raw Election Data'!$A$1:$AN$3144,MATCH($C325&amp;" "&amp;$B325,'Raw Election Data'!$C$1:$C$3144,0),MATCH('Joined Data'!K$1,'Raw Election Data'!$A$1:$AN$1,0))</f>
        <v>8913</v>
      </c>
      <c r="L325">
        <f>INDEX('Raw Election Data'!$A$1:$AN$3144,MATCH($C325&amp;" "&amp;$B325,'Raw Election Data'!$C$1:$C$3144,0),MATCH('Joined Data'!L$1,'Raw Election Data'!$A$1:$AN$1,0))</f>
        <v>12098</v>
      </c>
      <c r="M325">
        <f>INDEX('Raw Election Data'!$A$1:$AN$3144,MATCH($C325&amp;" "&amp;$B325,'Raw Election Data'!$C$1:$C$3144,0),MATCH('Joined Data'!M$1,'Raw Election Data'!$A$1:$AN$1,0))</f>
        <v>0.24169284179203174</v>
      </c>
      <c r="N325">
        <f>INDEX('Raw Election Data'!$A$1:$AN$3144,MATCH($C325&amp;" "&amp;$B325,'Raw Election Data'!$C$1:$C$3144,0),MATCH('Joined Data'!N$1,'Raw Election Data'!$A$1:$AN$1,0))</f>
        <v>0.73673334435443871</v>
      </c>
      <c r="O325">
        <f>INDEX('Raw Election Data'!$A$1:$AN$3144,MATCH($C325&amp;" "&amp;$B325,'Raw Election Data'!$C$1:$C$3144,0),MATCH('Joined Data'!O$1,'Raw Election Data'!$A$1:$AN$1,0))</f>
        <v>-5989</v>
      </c>
      <c r="P325">
        <f>INDEX('Raw Election Data'!$A$1:$AN$3144,MATCH($C325&amp;" "&amp;$B325,'Raw Election Data'!$C$1:$C$3144,0),MATCH('Joined Data'!P$1,'Raw Election Data'!$A$1:$AN$1,0))</f>
        <v>5989</v>
      </c>
      <c r="Q325">
        <f>INDEX('Raw Election Data'!$A$1:$AN$3144,MATCH($C325&amp;" "&amp;$B325,'Raw Election Data'!$C$1:$C$3144,0),MATCH('Joined Data'!Q$1,'Raw Election Data'!$A$1:$AN$1,0))</f>
        <v>-0.49504050256240695</v>
      </c>
      <c r="R325">
        <f>INDEX('Raw Election Data'!$A$1:$AN$3144,MATCH($C325&amp;" "&amp;$B325,'Raw Election Data'!$C$1:$C$3144,0),MATCH('Joined Data'!R$1,'Raw Election Data'!$A$1:$AN$1,0))</f>
        <v>0.49504050256240695</v>
      </c>
    </row>
    <row r="326" spans="1:18" ht="13.5" hidden="1" customHeight="1" x14ac:dyDescent="0.15">
      <c r="A326" t="s">
        <v>133</v>
      </c>
      <c r="B326" t="s">
        <v>1359</v>
      </c>
      <c r="C326" t="str">
        <f>INDEX(FIPS!$A$1:$E$3236,MATCH($F326,FIPS!$D$1:$D$3236,0),5)</f>
        <v>Brevard County</v>
      </c>
      <c r="D326" t="s">
        <v>134</v>
      </c>
      <c r="E326" s="15" t="s">
        <v>10</v>
      </c>
      <c r="F326" t="s">
        <v>1379</v>
      </c>
      <c r="G326" t="s">
        <v>7804</v>
      </c>
      <c r="H326" t="str">
        <f>IFERROR(VLOOKUP($G326,'Team Colors'!$A:$B,2,0),"#c9c9c9")</f>
        <v>#008e97</v>
      </c>
      <c r="I326">
        <f>INDEX('Raw Election Data'!$A$1:$AN$3144,MATCH($C326&amp;" "&amp;$B326,'Raw Election Data'!$C$1:$C$3144,0),MATCH('Joined Data'!I$1,'Raw Election Data'!$A$1:$AN$1,0))</f>
        <v>568088</v>
      </c>
      <c r="J326">
        <f>INDEX('Raw Election Data'!$A$1:$AN$3144,MATCH($C326&amp;" "&amp;$B326,'Raw Election Data'!$C$1:$C$3144,0),MATCH('Joined Data'!J$1,'Raw Election Data'!$A$1:$AN$1,0))</f>
        <v>119525</v>
      </c>
      <c r="K326">
        <f>INDEX('Raw Election Data'!$A$1:$AN$3144,MATCH($C326&amp;" "&amp;$B326,'Raw Election Data'!$C$1:$C$3144,0),MATCH('Joined Data'!K$1,'Raw Election Data'!$A$1:$AN$1,0))</f>
        <v>181620</v>
      </c>
      <c r="L326">
        <f>INDEX('Raw Election Data'!$A$1:$AN$3144,MATCH($C326&amp;" "&amp;$B326,'Raw Election Data'!$C$1:$C$3144,0),MATCH('Joined Data'!L$1,'Raw Election Data'!$A$1:$AN$1,0))</f>
        <v>314337</v>
      </c>
      <c r="M326">
        <f>INDEX('Raw Election Data'!$A$1:$AN$3144,MATCH($C326&amp;" "&amp;$B326,'Raw Election Data'!$C$1:$C$3144,0),MATCH('Joined Data'!M$1,'Raw Election Data'!$A$1:$AN$1,0))</f>
        <v>0.38024476914903432</v>
      </c>
      <c r="N326">
        <f>INDEX('Raw Election Data'!$A$1:$AN$3144,MATCH($C326&amp;" "&amp;$B326,'Raw Election Data'!$C$1:$C$3144,0),MATCH('Joined Data'!N$1,'Raw Election Data'!$A$1:$AN$1,0))</f>
        <v>0.57778753376153613</v>
      </c>
      <c r="O326">
        <f>INDEX('Raw Election Data'!$A$1:$AN$3144,MATCH($C326&amp;" "&amp;$B326,'Raw Election Data'!$C$1:$C$3144,0),MATCH('Joined Data'!O$1,'Raw Election Data'!$A$1:$AN$1,0))</f>
        <v>-62095</v>
      </c>
      <c r="P326">
        <f>INDEX('Raw Election Data'!$A$1:$AN$3144,MATCH($C326&amp;" "&amp;$B326,'Raw Election Data'!$C$1:$C$3144,0),MATCH('Joined Data'!P$1,'Raw Election Data'!$A$1:$AN$1,0))</f>
        <v>62095</v>
      </c>
      <c r="Q326">
        <f>INDEX('Raw Election Data'!$A$1:$AN$3144,MATCH($C326&amp;" "&amp;$B326,'Raw Election Data'!$C$1:$C$3144,0),MATCH('Joined Data'!Q$1,'Raw Election Data'!$A$1:$AN$1,0))</f>
        <v>-0.19754276461250181</v>
      </c>
      <c r="R326">
        <f>INDEX('Raw Election Data'!$A$1:$AN$3144,MATCH($C326&amp;" "&amp;$B326,'Raw Election Data'!$C$1:$C$3144,0),MATCH('Joined Data'!R$1,'Raw Election Data'!$A$1:$AN$1,0))</f>
        <v>0.19754276461250181</v>
      </c>
    </row>
    <row r="327" spans="1:18" ht="13.5" hidden="1" customHeight="1" x14ac:dyDescent="0.15">
      <c r="A327" t="s">
        <v>133</v>
      </c>
      <c r="B327" t="s">
        <v>1359</v>
      </c>
      <c r="C327" t="str">
        <f>INDEX(FIPS!$A$1:$E$3236,MATCH($F327,FIPS!$D$1:$D$3236,0),5)</f>
        <v>Broward County</v>
      </c>
      <c r="D327" t="s">
        <v>134</v>
      </c>
      <c r="E327" s="15" t="s">
        <v>11</v>
      </c>
      <c r="F327" t="s">
        <v>1383</v>
      </c>
      <c r="G327" t="s">
        <v>7804</v>
      </c>
      <c r="H327" t="str">
        <f>IFERROR(VLOOKUP($G327,'Team Colors'!$A:$B,2,0),"#c9c9c9")</f>
        <v>#008e97</v>
      </c>
      <c r="I327">
        <f>INDEX('Raw Election Data'!$A$1:$AN$3144,MATCH($C327&amp;" "&amp;$B327,'Raw Election Data'!$C$1:$C$3144,0),MATCH('Joined Data'!I$1,'Raw Election Data'!$A$1:$AN$1,0))</f>
        <v>1896425</v>
      </c>
      <c r="J327">
        <f>INDEX('Raw Election Data'!$A$1:$AN$3144,MATCH($C327&amp;" "&amp;$B327,'Raw Election Data'!$C$1:$C$3144,0),MATCH('Joined Data'!J$1,'Raw Election Data'!$A$1:$AN$1,0))</f>
        <v>546956</v>
      </c>
      <c r="K327">
        <f>INDEX('Raw Election Data'!$A$1:$AN$3144,MATCH($C327&amp;" "&amp;$B327,'Raw Election Data'!$C$1:$C$3144,0),MATCH('Joined Data'!K$1,'Raw Election Data'!$A$1:$AN$1,0))</f>
        <v>258521</v>
      </c>
      <c r="L327">
        <f>INDEX('Raw Election Data'!$A$1:$AN$3144,MATCH($C327&amp;" "&amp;$B327,'Raw Election Data'!$C$1:$C$3144,0),MATCH('Joined Data'!L$1,'Raw Election Data'!$A$1:$AN$1,0))</f>
        <v>822837</v>
      </c>
      <c r="M327">
        <f>INDEX('Raw Election Data'!$A$1:$AN$3144,MATCH($C327&amp;" "&amp;$B327,'Raw Election Data'!$C$1:$C$3144,0),MATCH('Joined Data'!M$1,'Raw Election Data'!$A$1:$AN$1,0))</f>
        <v>0.66471974400762246</v>
      </c>
      <c r="N327">
        <f>INDEX('Raw Election Data'!$A$1:$AN$3144,MATCH($C327&amp;" "&amp;$B327,'Raw Election Data'!$C$1:$C$3144,0),MATCH('Joined Data'!N$1,'Raw Election Data'!$A$1:$AN$1,0))</f>
        <v>0.314182517315094</v>
      </c>
      <c r="O327">
        <f>INDEX('Raw Election Data'!$A$1:$AN$3144,MATCH($C327&amp;" "&amp;$B327,'Raw Election Data'!$C$1:$C$3144,0),MATCH('Joined Data'!O$1,'Raw Election Data'!$A$1:$AN$1,0))</f>
        <v>288435</v>
      </c>
      <c r="P327">
        <f>INDEX('Raw Election Data'!$A$1:$AN$3144,MATCH($C327&amp;" "&amp;$B327,'Raw Election Data'!$C$1:$C$3144,0),MATCH('Joined Data'!P$1,'Raw Election Data'!$A$1:$AN$1,0))</f>
        <v>-288435</v>
      </c>
      <c r="Q327">
        <f>INDEX('Raw Election Data'!$A$1:$AN$3144,MATCH($C327&amp;" "&amp;$B327,'Raw Election Data'!$C$1:$C$3144,0),MATCH('Joined Data'!Q$1,'Raw Election Data'!$A$1:$AN$1,0))</f>
        <v>0.35053722669252846</v>
      </c>
      <c r="R327">
        <f>INDEX('Raw Election Data'!$A$1:$AN$3144,MATCH($C327&amp;" "&amp;$B327,'Raw Election Data'!$C$1:$C$3144,0),MATCH('Joined Data'!R$1,'Raw Election Data'!$A$1:$AN$1,0))</f>
        <v>-0.35053722669252846</v>
      </c>
    </row>
    <row r="328" spans="1:18" ht="13.5" hidden="1" customHeight="1" x14ac:dyDescent="0.15">
      <c r="A328" t="s">
        <v>133</v>
      </c>
      <c r="B328" t="s">
        <v>1359</v>
      </c>
      <c r="C328" t="str">
        <f>INDEX(FIPS!$A$1:$E$3236,MATCH($F328,FIPS!$D$1:$D$3236,0),5)</f>
        <v>Calhoun County</v>
      </c>
      <c r="D328" t="s">
        <v>134</v>
      </c>
      <c r="E328" s="15" t="s">
        <v>12</v>
      </c>
      <c r="F328" t="s">
        <v>1390</v>
      </c>
      <c r="G328" t="s">
        <v>439</v>
      </c>
      <c r="H328" t="str">
        <f>IFERROR(VLOOKUP($G328,'Team Colors'!$A:$B,2,0),"#c9c9c9")</f>
        <v>#002244</v>
      </c>
      <c r="I328">
        <f>INDEX('Raw Election Data'!$A$1:$AN$3144,MATCH($C328&amp;" "&amp;$B328,'Raw Election Data'!$C$1:$C$3144,0),MATCH('Joined Data'!I$1,'Raw Election Data'!$A$1:$AN$1,0))</f>
        <v>14462</v>
      </c>
      <c r="J328">
        <f>INDEX('Raw Election Data'!$A$1:$AN$3144,MATCH($C328&amp;" "&amp;$B328,'Raw Election Data'!$C$1:$C$3144,0),MATCH('Joined Data'!J$1,'Raw Election Data'!$A$1:$AN$1,0))</f>
        <v>1236</v>
      </c>
      <c r="K328">
        <f>INDEX('Raw Election Data'!$A$1:$AN$3144,MATCH($C328&amp;" "&amp;$B328,'Raw Election Data'!$C$1:$C$3144,0),MATCH('Joined Data'!K$1,'Raw Election Data'!$A$1:$AN$1,0))</f>
        <v>4647</v>
      </c>
      <c r="L328">
        <f>INDEX('Raw Election Data'!$A$1:$AN$3144,MATCH($C328&amp;" "&amp;$B328,'Raw Election Data'!$C$1:$C$3144,0),MATCH('Joined Data'!L$1,'Raw Election Data'!$A$1:$AN$1,0))</f>
        <v>6067</v>
      </c>
      <c r="M328">
        <f>INDEX('Raw Election Data'!$A$1:$AN$3144,MATCH($C328&amp;" "&amp;$B328,'Raw Election Data'!$C$1:$C$3144,0),MATCH('Joined Data'!M$1,'Raw Election Data'!$A$1:$AN$1,0))</f>
        <v>0.20372507005109608</v>
      </c>
      <c r="N328">
        <f>INDEX('Raw Election Data'!$A$1:$AN$3144,MATCH($C328&amp;" "&amp;$B328,'Raw Election Data'!$C$1:$C$3144,0),MATCH('Joined Data'!N$1,'Raw Election Data'!$A$1:$AN$1,0))</f>
        <v>0.76594692599307734</v>
      </c>
      <c r="O328">
        <f>INDEX('Raw Election Data'!$A$1:$AN$3144,MATCH($C328&amp;" "&amp;$B328,'Raw Election Data'!$C$1:$C$3144,0),MATCH('Joined Data'!O$1,'Raw Election Data'!$A$1:$AN$1,0))</f>
        <v>-3411</v>
      </c>
      <c r="P328">
        <f>INDEX('Raw Election Data'!$A$1:$AN$3144,MATCH($C328&amp;" "&amp;$B328,'Raw Election Data'!$C$1:$C$3144,0),MATCH('Joined Data'!P$1,'Raw Election Data'!$A$1:$AN$1,0))</f>
        <v>3411</v>
      </c>
      <c r="Q328">
        <f>INDEX('Raw Election Data'!$A$1:$AN$3144,MATCH($C328&amp;" "&amp;$B328,'Raw Election Data'!$C$1:$C$3144,0),MATCH('Joined Data'!Q$1,'Raw Election Data'!$A$1:$AN$1,0))</f>
        <v>-0.56222185594198126</v>
      </c>
      <c r="R328">
        <f>INDEX('Raw Election Data'!$A$1:$AN$3144,MATCH($C328&amp;" "&amp;$B328,'Raw Election Data'!$C$1:$C$3144,0),MATCH('Joined Data'!R$1,'Raw Election Data'!$A$1:$AN$1,0))</f>
        <v>0.56222185594198126</v>
      </c>
    </row>
    <row r="329" spans="1:18" ht="13.5" hidden="1" customHeight="1" x14ac:dyDescent="0.15">
      <c r="A329" t="s">
        <v>133</v>
      </c>
      <c r="B329" t="s">
        <v>1359</v>
      </c>
      <c r="C329" t="str">
        <f>INDEX(FIPS!$A$1:$E$3236,MATCH($F329,FIPS!$D$1:$D$3236,0),5)</f>
        <v>Charlotte County</v>
      </c>
      <c r="D329" t="s">
        <v>134</v>
      </c>
      <c r="E329" s="15" t="s">
        <v>13</v>
      </c>
      <c r="F329" t="s">
        <v>1392</v>
      </c>
      <c r="G329" t="s">
        <v>7802</v>
      </c>
      <c r="H329" t="str">
        <f>IFERROR(VLOOKUP($G329,'Team Colors'!$A:$B,2,0),"#c9c9c9")</f>
        <v>#D50a0a</v>
      </c>
      <c r="I329">
        <f>INDEX('Raw Election Data'!$A$1:$AN$3144,MATCH($C329&amp;" "&amp;$B329,'Raw Election Data'!$C$1:$C$3144,0),MATCH('Joined Data'!I$1,'Raw Election Data'!$A$1:$AN$1,0))</f>
        <v>173115</v>
      </c>
      <c r="J329">
        <f>INDEX('Raw Election Data'!$A$1:$AN$3144,MATCH($C329&amp;" "&amp;$B329,'Raw Election Data'!$C$1:$C$3144,0),MATCH('Joined Data'!J$1,'Raw Election Data'!$A$1:$AN$1,0))</f>
        <v>33421</v>
      </c>
      <c r="K329">
        <f>INDEX('Raw Election Data'!$A$1:$AN$3144,MATCH($C329&amp;" "&amp;$B329,'Raw Election Data'!$C$1:$C$3144,0),MATCH('Joined Data'!K$1,'Raw Election Data'!$A$1:$AN$1,0))</f>
        <v>60196</v>
      </c>
      <c r="L329">
        <f>INDEX('Raw Election Data'!$A$1:$AN$3144,MATCH($C329&amp;" "&amp;$B329,'Raw Election Data'!$C$1:$C$3144,0),MATCH('Joined Data'!L$1,'Raw Election Data'!$A$1:$AN$1,0))</f>
        <v>96323</v>
      </c>
      <c r="M329">
        <f>INDEX('Raw Election Data'!$A$1:$AN$3144,MATCH($C329&amp;" "&amp;$B329,'Raw Election Data'!$C$1:$C$3144,0),MATCH('Joined Data'!M$1,'Raw Election Data'!$A$1:$AN$1,0))</f>
        <v>0.34696801386999987</v>
      </c>
      <c r="N329">
        <f>INDEX('Raw Election Data'!$A$1:$AN$3144,MATCH($C329&amp;" "&amp;$B329,'Raw Election Data'!$C$1:$C$3144,0),MATCH('Joined Data'!N$1,'Raw Election Data'!$A$1:$AN$1,0))</f>
        <v>0.62493900729836072</v>
      </c>
      <c r="O329">
        <f>INDEX('Raw Election Data'!$A$1:$AN$3144,MATCH($C329&amp;" "&amp;$B329,'Raw Election Data'!$C$1:$C$3144,0),MATCH('Joined Data'!O$1,'Raw Election Data'!$A$1:$AN$1,0))</f>
        <v>-26775</v>
      </c>
      <c r="P329">
        <f>INDEX('Raw Election Data'!$A$1:$AN$3144,MATCH($C329&amp;" "&amp;$B329,'Raw Election Data'!$C$1:$C$3144,0),MATCH('Joined Data'!P$1,'Raw Election Data'!$A$1:$AN$1,0))</f>
        <v>26775</v>
      </c>
      <c r="Q329">
        <f>INDEX('Raw Election Data'!$A$1:$AN$3144,MATCH($C329&amp;" "&amp;$B329,'Raw Election Data'!$C$1:$C$3144,0),MATCH('Joined Data'!Q$1,'Raw Election Data'!$A$1:$AN$1,0))</f>
        <v>-0.27797099342836085</v>
      </c>
      <c r="R329">
        <f>INDEX('Raw Election Data'!$A$1:$AN$3144,MATCH($C329&amp;" "&amp;$B329,'Raw Election Data'!$C$1:$C$3144,0),MATCH('Joined Data'!R$1,'Raw Election Data'!$A$1:$AN$1,0))</f>
        <v>0.27797099342836085</v>
      </c>
    </row>
    <row r="330" spans="1:18" ht="13.5" hidden="1" customHeight="1" x14ac:dyDescent="0.15">
      <c r="A330" t="s">
        <v>133</v>
      </c>
      <c r="B330" t="s">
        <v>1359</v>
      </c>
      <c r="C330" t="str">
        <f>INDEX(FIPS!$A$1:$E$3236,MATCH($F330,FIPS!$D$1:$D$3236,0),5)</f>
        <v>Citrus County</v>
      </c>
      <c r="D330" t="s">
        <v>134</v>
      </c>
      <c r="E330" s="15" t="s">
        <v>14</v>
      </c>
      <c r="F330" t="s">
        <v>1398</v>
      </c>
      <c r="G330" t="s">
        <v>7802</v>
      </c>
      <c r="H330" t="str">
        <f>IFERROR(VLOOKUP($G330,'Team Colors'!$A:$B,2,0),"#c9c9c9")</f>
        <v>#D50a0a</v>
      </c>
      <c r="I330">
        <f>INDEX('Raw Election Data'!$A$1:$AN$3144,MATCH($C330&amp;" "&amp;$B330,'Raw Election Data'!$C$1:$C$3144,0),MATCH('Joined Data'!I$1,'Raw Election Data'!$A$1:$AN$1,0))</f>
        <v>141058</v>
      </c>
      <c r="J330">
        <f>INDEX('Raw Election Data'!$A$1:$AN$3144,MATCH($C330&amp;" "&amp;$B330,'Raw Election Data'!$C$1:$C$3144,0),MATCH('Joined Data'!J$1,'Raw Election Data'!$A$1:$AN$1,0))</f>
        <v>22765</v>
      </c>
      <c r="K330">
        <f>INDEX('Raw Election Data'!$A$1:$AN$3144,MATCH($C330&amp;" "&amp;$B330,'Raw Election Data'!$C$1:$C$3144,0),MATCH('Joined Data'!K$1,'Raw Election Data'!$A$1:$AN$1,0))</f>
        <v>54377</v>
      </c>
      <c r="L330">
        <f>INDEX('Raw Election Data'!$A$1:$AN$3144,MATCH($C330&amp;" "&amp;$B330,'Raw Election Data'!$C$1:$C$3144,0),MATCH('Joined Data'!L$1,'Raw Election Data'!$A$1:$AN$1,0))</f>
        <v>79590</v>
      </c>
      <c r="M330">
        <f>INDEX('Raw Election Data'!$A$1:$AN$3144,MATCH($C330&amp;" "&amp;$B330,'Raw Election Data'!$C$1:$C$3144,0),MATCH('Joined Data'!M$1,'Raw Election Data'!$A$1:$AN$1,0))</f>
        <v>0.28602839552707626</v>
      </c>
      <c r="N330">
        <f>INDEX('Raw Election Data'!$A$1:$AN$3144,MATCH($C330&amp;" "&amp;$B330,'Raw Election Data'!$C$1:$C$3144,0),MATCH('Joined Data'!N$1,'Raw Election Data'!$A$1:$AN$1,0))</f>
        <v>0.68321397160447295</v>
      </c>
      <c r="O330">
        <f>INDEX('Raw Election Data'!$A$1:$AN$3144,MATCH($C330&amp;" "&amp;$B330,'Raw Election Data'!$C$1:$C$3144,0),MATCH('Joined Data'!O$1,'Raw Election Data'!$A$1:$AN$1,0))</f>
        <v>-31612</v>
      </c>
      <c r="P330">
        <f>INDEX('Raw Election Data'!$A$1:$AN$3144,MATCH($C330&amp;" "&amp;$B330,'Raw Election Data'!$C$1:$C$3144,0),MATCH('Joined Data'!P$1,'Raw Election Data'!$A$1:$AN$1,0))</f>
        <v>31612</v>
      </c>
      <c r="Q330">
        <f>INDEX('Raw Election Data'!$A$1:$AN$3144,MATCH($C330&amp;" "&amp;$B330,'Raw Election Data'!$C$1:$C$3144,0),MATCH('Joined Data'!Q$1,'Raw Election Data'!$A$1:$AN$1,0))</f>
        <v>-0.39718557607739668</v>
      </c>
      <c r="R330">
        <f>INDEX('Raw Election Data'!$A$1:$AN$3144,MATCH($C330&amp;" "&amp;$B330,'Raw Election Data'!$C$1:$C$3144,0),MATCH('Joined Data'!R$1,'Raw Election Data'!$A$1:$AN$1,0))</f>
        <v>0.39718557607739668</v>
      </c>
    </row>
    <row r="331" spans="1:18" ht="13.5" hidden="1" customHeight="1" x14ac:dyDescent="0.15">
      <c r="A331" t="s">
        <v>133</v>
      </c>
      <c r="B331" t="s">
        <v>1359</v>
      </c>
      <c r="C331" t="str">
        <f>INDEX(FIPS!$A$1:$E$3236,MATCH($F331,FIPS!$D$1:$D$3236,0),5)</f>
        <v>Clay County</v>
      </c>
      <c r="D331" t="s">
        <v>134</v>
      </c>
      <c r="E331" s="15" t="s">
        <v>15</v>
      </c>
      <c r="F331" t="s">
        <v>1401</v>
      </c>
      <c r="G331" t="s">
        <v>7785</v>
      </c>
      <c r="H331" t="str">
        <f>IFERROR(VLOOKUP($G331,'Team Colors'!$A:$B,2,0),"#c9c9c9")</f>
        <v>#9f792c</v>
      </c>
      <c r="I331">
        <f>INDEX('Raw Election Data'!$A$1:$AN$3144,MATCH($C331&amp;" "&amp;$B331,'Raw Election Data'!$C$1:$C$3144,0),MATCH('Joined Data'!I$1,'Raw Election Data'!$A$1:$AN$1,0))</f>
        <v>203967</v>
      </c>
      <c r="J331">
        <f>INDEX('Raw Election Data'!$A$1:$AN$3144,MATCH($C331&amp;" "&amp;$B331,'Raw Election Data'!$C$1:$C$3144,0),MATCH('Joined Data'!J$1,'Raw Election Data'!$A$1:$AN$1,0))</f>
        <v>27768</v>
      </c>
      <c r="K331">
        <f>INDEX('Raw Election Data'!$A$1:$AN$3144,MATCH($C331&amp;" "&amp;$B331,'Raw Election Data'!$C$1:$C$3144,0),MATCH('Joined Data'!K$1,'Raw Election Data'!$A$1:$AN$1,0))</f>
        <v>74898</v>
      </c>
      <c r="L331">
        <f>INDEX('Raw Election Data'!$A$1:$AN$3144,MATCH($C331&amp;" "&amp;$B331,'Raw Election Data'!$C$1:$C$3144,0),MATCH('Joined Data'!L$1,'Raw Election Data'!$A$1:$AN$1,0))</f>
        <v>106363</v>
      </c>
      <c r="M331">
        <f>INDEX('Raw Election Data'!$A$1:$AN$3144,MATCH($C331&amp;" "&amp;$B331,'Raw Election Data'!$C$1:$C$3144,0),MATCH('Joined Data'!M$1,'Raw Election Data'!$A$1:$AN$1,0))</f>
        <v>0.26106822861333356</v>
      </c>
      <c r="N331">
        <f>INDEX('Raw Election Data'!$A$1:$AN$3144,MATCH($C331&amp;" "&amp;$B331,'Raw Election Data'!$C$1:$C$3144,0),MATCH('Joined Data'!N$1,'Raw Election Data'!$A$1:$AN$1,0))</f>
        <v>0.70417344377274049</v>
      </c>
      <c r="O331">
        <f>INDEX('Raw Election Data'!$A$1:$AN$3144,MATCH($C331&amp;" "&amp;$B331,'Raw Election Data'!$C$1:$C$3144,0),MATCH('Joined Data'!O$1,'Raw Election Data'!$A$1:$AN$1,0))</f>
        <v>-47130</v>
      </c>
      <c r="P331">
        <f>INDEX('Raw Election Data'!$A$1:$AN$3144,MATCH($C331&amp;" "&amp;$B331,'Raw Election Data'!$C$1:$C$3144,0),MATCH('Joined Data'!P$1,'Raw Election Data'!$A$1:$AN$1,0))</f>
        <v>47130</v>
      </c>
      <c r="Q331">
        <f>INDEX('Raw Election Data'!$A$1:$AN$3144,MATCH($C331&amp;" "&amp;$B331,'Raw Election Data'!$C$1:$C$3144,0),MATCH('Joined Data'!Q$1,'Raw Election Data'!$A$1:$AN$1,0))</f>
        <v>-0.44310521515940693</v>
      </c>
      <c r="R331">
        <f>INDEX('Raw Election Data'!$A$1:$AN$3144,MATCH($C331&amp;" "&amp;$B331,'Raw Election Data'!$C$1:$C$3144,0),MATCH('Joined Data'!R$1,'Raw Election Data'!$A$1:$AN$1,0))</f>
        <v>0.44310521515940693</v>
      </c>
    </row>
    <row r="332" spans="1:18" ht="13.5" hidden="1" customHeight="1" x14ac:dyDescent="0.15">
      <c r="A332" t="s">
        <v>133</v>
      </c>
      <c r="B332" t="s">
        <v>1359</v>
      </c>
      <c r="C332" t="str">
        <f>INDEX(FIPS!$A$1:$E$3236,MATCH($F332,FIPS!$D$1:$D$3236,0),5)</f>
        <v>Collier County</v>
      </c>
      <c r="D332" t="s">
        <v>134</v>
      </c>
      <c r="E332" s="15" t="s">
        <v>16</v>
      </c>
      <c r="F332" t="s">
        <v>1403</v>
      </c>
      <c r="G332" t="s">
        <v>7804</v>
      </c>
      <c r="H332" t="str">
        <f>IFERROR(VLOOKUP($G332,'Team Colors'!$A:$B,2,0),"#c9c9c9")</f>
        <v>#008e97</v>
      </c>
      <c r="I332">
        <f>INDEX('Raw Election Data'!$A$1:$AN$3144,MATCH($C332&amp;" "&amp;$B332,'Raw Election Data'!$C$1:$C$3144,0),MATCH('Joined Data'!I$1,'Raw Election Data'!$A$1:$AN$1,0))</f>
        <v>357305</v>
      </c>
      <c r="J332">
        <f>INDEX('Raw Election Data'!$A$1:$AN$3144,MATCH($C332&amp;" "&amp;$B332,'Raw Election Data'!$C$1:$C$3144,0),MATCH('Joined Data'!J$1,'Raw Election Data'!$A$1:$AN$1,0))</f>
        <v>60941</v>
      </c>
      <c r="K332">
        <f>INDEX('Raw Election Data'!$A$1:$AN$3144,MATCH($C332&amp;" "&amp;$B332,'Raw Election Data'!$C$1:$C$3144,0),MATCH('Joined Data'!K$1,'Raw Election Data'!$A$1:$AN$1,0))</f>
        <v>105297</v>
      </c>
      <c r="L332">
        <f>INDEX('Raw Election Data'!$A$1:$AN$3144,MATCH($C332&amp;" "&amp;$B332,'Raw Election Data'!$C$1:$C$3144,0),MATCH('Joined Data'!L$1,'Raw Election Data'!$A$1:$AN$1,0))</f>
        <v>170505</v>
      </c>
      <c r="M332">
        <f>INDEX('Raw Election Data'!$A$1:$AN$3144,MATCH($C332&amp;" "&amp;$B332,'Raw Election Data'!$C$1:$C$3144,0),MATCH('Joined Data'!M$1,'Raw Election Data'!$A$1:$AN$1,0))</f>
        <v>0.35741473857071643</v>
      </c>
      <c r="N332">
        <f>INDEX('Raw Election Data'!$A$1:$AN$3144,MATCH($C332&amp;" "&amp;$B332,'Raw Election Data'!$C$1:$C$3144,0),MATCH('Joined Data'!N$1,'Raw Election Data'!$A$1:$AN$1,0))</f>
        <v>0.61755960235770213</v>
      </c>
      <c r="O332">
        <f>INDEX('Raw Election Data'!$A$1:$AN$3144,MATCH($C332&amp;" "&amp;$B332,'Raw Election Data'!$C$1:$C$3144,0),MATCH('Joined Data'!O$1,'Raw Election Data'!$A$1:$AN$1,0))</f>
        <v>-44356</v>
      </c>
      <c r="P332">
        <f>INDEX('Raw Election Data'!$A$1:$AN$3144,MATCH($C332&amp;" "&amp;$B332,'Raw Election Data'!$C$1:$C$3144,0),MATCH('Joined Data'!P$1,'Raw Election Data'!$A$1:$AN$1,0))</f>
        <v>44356</v>
      </c>
      <c r="Q332">
        <f>INDEX('Raw Election Data'!$A$1:$AN$3144,MATCH($C332&amp;" "&amp;$B332,'Raw Election Data'!$C$1:$C$3144,0),MATCH('Joined Data'!Q$1,'Raw Election Data'!$A$1:$AN$1,0))</f>
        <v>-0.2601448637869857</v>
      </c>
      <c r="R332">
        <f>INDEX('Raw Election Data'!$A$1:$AN$3144,MATCH($C332&amp;" "&amp;$B332,'Raw Election Data'!$C$1:$C$3144,0),MATCH('Joined Data'!R$1,'Raw Election Data'!$A$1:$AN$1,0))</f>
        <v>0.2601448637869857</v>
      </c>
    </row>
    <row r="333" spans="1:18" ht="13.5" hidden="1" customHeight="1" x14ac:dyDescent="0.15">
      <c r="A333" t="s">
        <v>133</v>
      </c>
      <c r="B333" t="s">
        <v>1359</v>
      </c>
      <c r="C333" t="str">
        <f>INDEX(FIPS!$A$1:$E$3236,MATCH($F333,FIPS!$D$1:$D$3236,0),5)</f>
        <v>Columbia County</v>
      </c>
      <c r="D333" t="s">
        <v>134</v>
      </c>
      <c r="E333" s="15" t="s">
        <v>17</v>
      </c>
      <c r="F333" t="s">
        <v>1408</v>
      </c>
      <c r="G333" t="s">
        <v>7785</v>
      </c>
      <c r="H333" t="str">
        <f>IFERROR(VLOOKUP($G333,'Team Colors'!$A:$B,2,0),"#c9c9c9")</f>
        <v>#9f792c</v>
      </c>
      <c r="I333">
        <f>INDEX('Raw Election Data'!$A$1:$AN$3144,MATCH($C333&amp;" "&amp;$B333,'Raw Election Data'!$C$1:$C$3144,0),MATCH('Joined Data'!I$1,'Raw Election Data'!$A$1:$AN$1,0))</f>
        <v>68348</v>
      </c>
      <c r="J333">
        <f>INDEX('Raw Election Data'!$A$1:$AN$3144,MATCH($C333&amp;" "&amp;$B333,'Raw Election Data'!$C$1:$C$3144,0),MATCH('Joined Data'!J$1,'Raw Election Data'!$A$1:$AN$1,0))</f>
        <v>7599</v>
      </c>
      <c r="K333">
        <f>INDEX('Raw Election Data'!$A$1:$AN$3144,MATCH($C333&amp;" "&amp;$B333,'Raw Election Data'!$C$1:$C$3144,0),MATCH('Joined Data'!K$1,'Raw Election Data'!$A$1:$AN$1,0))</f>
        <v>20359</v>
      </c>
      <c r="L333">
        <f>INDEX('Raw Election Data'!$A$1:$AN$3144,MATCH($C333&amp;" "&amp;$B333,'Raw Election Data'!$C$1:$C$3144,0),MATCH('Joined Data'!L$1,'Raw Election Data'!$A$1:$AN$1,0))</f>
        <v>28696</v>
      </c>
      <c r="M333">
        <f>INDEX('Raw Election Data'!$A$1:$AN$3144,MATCH($C333&amp;" "&amp;$B333,'Raw Election Data'!$C$1:$C$3144,0),MATCH('Joined Data'!M$1,'Raw Election Data'!$A$1:$AN$1,0))</f>
        <v>0.26481042654028436</v>
      </c>
      <c r="N333">
        <f>INDEX('Raw Election Data'!$A$1:$AN$3144,MATCH($C333&amp;" "&amp;$B333,'Raw Election Data'!$C$1:$C$3144,0),MATCH('Joined Data'!N$1,'Raw Election Data'!$A$1:$AN$1,0))</f>
        <v>0.70947170337329246</v>
      </c>
      <c r="O333">
        <f>INDEX('Raw Election Data'!$A$1:$AN$3144,MATCH($C333&amp;" "&amp;$B333,'Raw Election Data'!$C$1:$C$3144,0),MATCH('Joined Data'!O$1,'Raw Election Data'!$A$1:$AN$1,0))</f>
        <v>-12760</v>
      </c>
      <c r="P333">
        <f>INDEX('Raw Election Data'!$A$1:$AN$3144,MATCH($C333&amp;" "&amp;$B333,'Raw Election Data'!$C$1:$C$3144,0),MATCH('Joined Data'!P$1,'Raw Election Data'!$A$1:$AN$1,0))</f>
        <v>12760</v>
      </c>
      <c r="Q333">
        <f>INDEX('Raw Election Data'!$A$1:$AN$3144,MATCH($C333&amp;" "&amp;$B333,'Raw Election Data'!$C$1:$C$3144,0),MATCH('Joined Data'!Q$1,'Raw Election Data'!$A$1:$AN$1,0))</f>
        <v>-0.4446612768330081</v>
      </c>
      <c r="R333">
        <f>INDEX('Raw Election Data'!$A$1:$AN$3144,MATCH($C333&amp;" "&amp;$B333,'Raw Election Data'!$C$1:$C$3144,0),MATCH('Joined Data'!R$1,'Raw Election Data'!$A$1:$AN$1,0))</f>
        <v>0.4446612768330081</v>
      </c>
    </row>
    <row r="334" spans="1:18" ht="13.5" hidden="1" customHeight="1" x14ac:dyDescent="0.15">
      <c r="A334" t="s">
        <v>133</v>
      </c>
      <c r="B334" t="s">
        <v>1359</v>
      </c>
      <c r="C334" t="str">
        <f>INDEX(FIPS!$A$1:$E$3236,MATCH($F334,FIPS!$D$1:$D$3236,0),5)</f>
        <v>DeSoto County</v>
      </c>
      <c r="D334" t="s">
        <v>134</v>
      </c>
      <c r="E334" s="15" t="s">
        <v>19</v>
      </c>
      <c r="F334" t="s">
        <v>1412</v>
      </c>
      <c r="G334" t="s">
        <v>7802</v>
      </c>
      <c r="H334" t="str">
        <f>IFERROR(VLOOKUP($G334,'Team Colors'!$A:$B,2,0),"#c9c9c9")</f>
        <v>#D50a0a</v>
      </c>
      <c r="I334">
        <f>INDEX('Raw Election Data'!$A$1:$AN$3144,MATCH($C334&amp;" "&amp;$B334,'Raw Election Data'!$C$1:$C$3144,0),MATCH('Joined Data'!I$1,'Raw Election Data'!$A$1:$AN$1,0))</f>
        <v>35458</v>
      </c>
      <c r="J334">
        <f>INDEX('Raw Election Data'!$A$1:$AN$3144,MATCH($C334&amp;" "&amp;$B334,'Raw Election Data'!$C$1:$C$3144,0),MATCH('Joined Data'!J$1,'Raw Election Data'!$A$1:$AN$1,0))</f>
        <v>3761</v>
      </c>
      <c r="K334">
        <f>INDEX('Raw Election Data'!$A$1:$AN$3144,MATCH($C334&amp;" "&amp;$B334,'Raw Election Data'!$C$1:$C$3144,0),MATCH('Joined Data'!K$1,'Raw Election Data'!$A$1:$AN$1,0))</f>
        <v>6744</v>
      </c>
      <c r="L334">
        <f>INDEX('Raw Election Data'!$A$1:$AN$3144,MATCH($C334&amp;" "&amp;$B334,'Raw Election Data'!$C$1:$C$3144,0),MATCH('Joined Data'!L$1,'Raw Election Data'!$A$1:$AN$1,0))</f>
        <v>10761</v>
      </c>
      <c r="M334">
        <f>INDEX('Raw Election Data'!$A$1:$AN$3144,MATCH($C334&amp;" "&amp;$B334,'Raw Election Data'!$C$1:$C$3144,0),MATCH('Joined Data'!M$1,'Raw Election Data'!$A$1:$AN$1,0))</f>
        <v>0.34950283430907908</v>
      </c>
      <c r="N334">
        <f>INDEX('Raw Election Data'!$A$1:$AN$3144,MATCH($C334&amp;" "&amp;$B334,'Raw Election Data'!$C$1:$C$3144,0),MATCH('Joined Data'!N$1,'Raw Election Data'!$A$1:$AN$1,0))</f>
        <v>0.62670755505993869</v>
      </c>
      <c r="O334">
        <f>INDEX('Raw Election Data'!$A$1:$AN$3144,MATCH($C334&amp;" "&amp;$B334,'Raw Election Data'!$C$1:$C$3144,0),MATCH('Joined Data'!O$1,'Raw Election Data'!$A$1:$AN$1,0))</f>
        <v>-2983</v>
      </c>
      <c r="P334">
        <f>INDEX('Raw Election Data'!$A$1:$AN$3144,MATCH($C334&amp;" "&amp;$B334,'Raw Election Data'!$C$1:$C$3144,0),MATCH('Joined Data'!P$1,'Raw Election Data'!$A$1:$AN$1,0))</f>
        <v>2983</v>
      </c>
      <c r="Q334">
        <f>INDEX('Raw Election Data'!$A$1:$AN$3144,MATCH($C334&amp;" "&amp;$B334,'Raw Election Data'!$C$1:$C$3144,0),MATCH('Joined Data'!Q$1,'Raw Election Data'!$A$1:$AN$1,0))</f>
        <v>-0.27720472075085961</v>
      </c>
      <c r="R334">
        <f>INDEX('Raw Election Data'!$A$1:$AN$3144,MATCH($C334&amp;" "&amp;$B334,'Raw Election Data'!$C$1:$C$3144,0),MATCH('Joined Data'!R$1,'Raw Election Data'!$A$1:$AN$1,0))</f>
        <v>0.27720472075085961</v>
      </c>
    </row>
    <row r="335" spans="1:18" ht="13.5" hidden="1" customHeight="1" x14ac:dyDescent="0.15">
      <c r="A335" t="s">
        <v>133</v>
      </c>
      <c r="B335" t="s">
        <v>1359</v>
      </c>
      <c r="C335" t="str">
        <f>INDEX(FIPS!$A$1:$E$3236,MATCH($F335,FIPS!$D$1:$D$3236,0),5)</f>
        <v>Dixie County</v>
      </c>
      <c r="D335" t="s">
        <v>134</v>
      </c>
      <c r="E335" s="15" t="s">
        <v>20</v>
      </c>
      <c r="F335" t="s">
        <v>1416</v>
      </c>
      <c r="G335" t="s">
        <v>7755</v>
      </c>
      <c r="H335" t="str">
        <f>IFERROR(VLOOKUP($G335,'Team Colors'!$A:$B,2,0),"#c9c9c9")</f>
        <v>#203731</v>
      </c>
      <c r="I335">
        <f>INDEX('Raw Election Data'!$A$1:$AN$3144,MATCH($C335&amp;" "&amp;$B335,'Raw Election Data'!$C$1:$C$3144,0),MATCH('Joined Data'!I$1,'Raw Election Data'!$A$1:$AN$1,0))</f>
        <v>16203</v>
      </c>
      <c r="J335">
        <f>INDEX('Raw Election Data'!$A$1:$AN$3144,MATCH($C335&amp;" "&amp;$B335,'Raw Election Data'!$C$1:$C$3144,0),MATCH('Joined Data'!J$1,'Raw Election Data'!$A$1:$AN$1,0))</f>
        <v>1270</v>
      </c>
      <c r="K335">
        <f>INDEX('Raw Election Data'!$A$1:$AN$3144,MATCH($C335&amp;" "&amp;$B335,'Raw Election Data'!$C$1:$C$3144,0),MATCH('Joined Data'!K$1,'Raw Election Data'!$A$1:$AN$1,0))</f>
        <v>5822</v>
      </c>
      <c r="L335">
        <f>INDEX('Raw Election Data'!$A$1:$AN$3144,MATCH($C335&amp;" "&amp;$B335,'Raw Election Data'!$C$1:$C$3144,0),MATCH('Joined Data'!L$1,'Raw Election Data'!$A$1:$AN$1,0))</f>
        <v>7202</v>
      </c>
      <c r="M335">
        <f>INDEX('Raw Election Data'!$A$1:$AN$3144,MATCH($C335&amp;" "&amp;$B335,'Raw Election Data'!$C$1:$C$3144,0),MATCH('Joined Data'!M$1,'Raw Election Data'!$A$1:$AN$1,0))</f>
        <v>0.17633990558178284</v>
      </c>
      <c r="N335">
        <f>INDEX('Raw Election Data'!$A$1:$AN$3144,MATCH($C335&amp;" "&amp;$B335,'Raw Election Data'!$C$1:$C$3144,0),MATCH('Joined Data'!N$1,'Raw Election Data'!$A$1:$AN$1,0))</f>
        <v>0.80838655928908631</v>
      </c>
      <c r="O335">
        <f>INDEX('Raw Election Data'!$A$1:$AN$3144,MATCH($C335&amp;" "&amp;$B335,'Raw Election Data'!$C$1:$C$3144,0),MATCH('Joined Data'!O$1,'Raw Election Data'!$A$1:$AN$1,0))</f>
        <v>-4552</v>
      </c>
      <c r="P335">
        <f>INDEX('Raw Election Data'!$A$1:$AN$3144,MATCH($C335&amp;" "&amp;$B335,'Raw Election Data'!$C$1:$C$3144,0),MATCH('Joined Data'!P$1,'Raw Election Data'!$A$1:$AN$1,0))</f>
        <v>4552</v>
      </c>
      <c r="Q335">
        <f>INDEX('Raw Election Data'!$A$1:$AN$3144,MATCH($C335&amp;" "&amp;$B335,'Raw Election Data'!$C$1:$C$3144,0),MATCH('Joined Data'!Q$1,'Raw Election Data'!$A$1:$AN$1,0))</f>
        <v>-0.63204665370730351</v>
      </c>
      <c r="R335">
        <f>INDEX('Raw Election Data'!$A$1:$AN$3144,MATCH($C335&amp;" "&amp;$B335,'Raw Election Data'!$C$1:$C$3144,0),MATCH('Joined Data'!R$1,'Raw Election Data'!$A$1:$AN$1,0))</f>
        <v>0.63204665370730351</v>
      </c>
    </row>
    <row r="336" spans="1:18" ht="13.5" hidden="1" customHeight="1" x14ac:dyDescent="0.15">
      <c r="A336" t="s">
        <v>133</v>
      </c>
      <c r="B336" t="s">
        <v>1359</v>
      </c>
      <c r="C336" t="str">
        <f>INDEX(FIPS!$A$1:$E$3236,MATCH($F336,FIPS!$D$1:$D$3236,0),5)</f>
        <v>Duval County</v>
      </c>
      <c r="D336" t="s">
        <v>134</v>
      </c>
      <c r="E336" s="15" t="s">
        <v>21</v>
      </c>
      <c r="F336" t="s">
        <v>1418</v>
      </c>
      <c r="G336" t="s">
        <v>7785</v>
      </c>
      <c r="H336" t="str">
        <f>IFERROR(VLOOKUP($G336,'Team Colors'!$A:$B,2,0),"#c9c9c9")</f>
        <v>#9f792c</v>
      </c>
      <c r="I336">
        <f>INDEX('Raw Election Data'!$A$1:$AN$3144,MATCH($C336&amp;" "&amp;$B336,'Raw Election Data'!$C$1:$C$3144,0),MATCH('Joined Data'!I$1,'Raw Election Data'!$A$1:$AN$1,0))</f>
        <v>913010</v>
      </c>
      <c r="J336">
        <f>INDEX('Raw Election Data'!$A$1:$AN$3144,MATCH($C336&amp;" "&amp;$B336,'Raw Election Data'!$C$1:$C$3144,0),MATCH('Joined Data'!J$1,'Raw Election Data'!$A$1:$AN$1,0))</f>
        <v>203627</v>
      </c>
      <c r="K336">
        <f>INDEX('Raw Election Data'!$A$1:$AN$3144,MATCH($C336&amp;" "&amp;$B336,'Raw Election Data'!$C$1:$C$3144,0),MATCH('Joined Data'!K$1,'Raw Election Data'!$A$1:$AN$1,0))</f>
        <v>210061</v>
      </c>
      <c r="L336">
        <f>INDEX('Raw Election Data'!$A$1:$AN$3144,MATCH($C336&amp;" "&amp;$B336,'Raw Election Data'!$C$1:$C$3144,0),MATCH('Joined Data'!L$1,'Raw Election Data'!$A$1:$AN$1,0))</f>
        <v>428734</v>
      </c>
      <c r="M336">
        <f>INDEX('Raw Election Data'!$A$1:$AN$3144,MATCH($C336&amp;" "&amp;$B336,'Raw Election Data'!$C$1:$C$3144,0),MATCH('Joined Data'!M$1,'Raw Election Data'!$A$1:$AN$1,0))</f>
        <v>0.47494950248872259</v>
      </c>
      <c r="N336">
        <f>INDEX('Raw Election Data'!$A$1:$AN$3144,MATCH($C336&amp;" "&amp;$B336,'Raw Election Data'!$C$1:$C$3144,0),MATCH('Joined Data'!N$1,'Raw Election Data'!$A$1:$AN$1,0))</f>
        <v>0.48995647650991059</v>
      </c>
      <c r="O336">
        <f>INDEX('Raw Election Data'!$A$1:$AN$3144,MATCH($C336&amp;" "&amp;$B336,'Raw Election Data'!$C$1:$C$3144,0),MATCH('Joined Data'!O$1,'Raw Election Data'!$A$1:$AN$1,0))</f>
        <v>-6434</v>
      </c>
      <c r="P336">
        <f>INDEX('Raw Election Data'!$A$1:$AN$3144,MATCH($C336&amp;" "&amp;$B336,'Raw Election Data'!$C$1:$C$3144,0),MATCH('Joined Data'!P$1,'Raw Election Data'!$A$1:$AN$1,0))</f>
        <v>6434</v>
      </c>
      <c r="Q336">
        <f>INDEX('Raw Election Data'!$A$1:$AN$3144,MATCH($C336&amp;" "&amp;$B336,'Raw Election Data'!$C$1:$C$3144,0),MATCH('Joined Data'!Q$1,'Raw Election Data'!$A$1:$AN$1,0))</f>
        <v>-1.5006974021188002E-2</v>
      </c>
      <c r="R336">
        <f>INDEX('Raw Election Data'!$A$1:$AN$3144,MATCH($C336&amp;" "&amp;$B336,'Raw Election Data'!$C$1:$C$3144,0),MATCH('Joined Data'!R$1,'Raw Election Data'!$A$1:$AN$1,0))</f>
        <v>1.5006974021188002E-2</v>
      </c>
    </row>
    <row r="337" spans="1:18" ht="13.5" hidden="1" customHeight="1" x14ac:dyDescent="0.15">
      <c r="A337" t="s">
        <v>133</v>
      </c>
      <c r="B337" t="s">
        <v>1359</v>
      </c>
      <c r="C337" t="str">
        <f>INDEX(FIPS!$A$1:$E$3236,MATCH($F337,FIPS!$D$1:$D$3236,0),5)</f>
        <v>Escambia County</v>
      </c>
      <c r="D337" t="s">
        <v>134</v>
      </c>
      <c r="E337" s="15" t="s">
        <v>22</v>
      </c>
      <c r="F337" t="s">
        <v>1419</v>
      </c>
      <c r="G337" t="s">
        <v>440</v>
      </c>
      <c r="H337" t="str">
        <f>IFERROR(VLOOKUP($G337,'Team Colors'!$A:$B,2,0),"#c9c9c9")</f>
        <v>#9f8958</v>
      </c>
      <c r="I337">
        <f>INDEX('Raw Election Data'!$A$1:$AN$3144,MATCH($C337&amp;" "&amp;$B337,'Raw Election Data'!$C$1:$C$3144,0),MATCH('Joined Data'!I$1,'Raw Election Data'!$A$1:$AN$1,0))</f>
        <v>311003</v>
      </c>
      <c r="J337">
        <f>INDEX('Raw Election Data'!$A$1:$AN$3144,MATCH($C337&amp;" "&amp;$B337,'Raw Election Data'!$C$1:$C$3144,0),MATCH('Joined Data'!J$1,'Raw Election Data'!$A$1:$AN$1,0))</f>
        <v>57114</v>
      </c>
      <c r="K337">
        <f>INDEX('Raw Election Data'!$A$1:$AN$3144,MATCH($C337&amp;" "&amp;$B337,'Raw Election Data'!$C$1:$C$3144,0),MATCH('Joined Data'!K$1,'Raw Election Data'!$A$1:$AN$1,0))</f>
        <v>88370</v>
      </c>
      <c r="L337">
        <f>INDEX('Raw Election Data'!$A$1:$AN$3144,MATCH($C337&amp;" "&amp;$B337,'Raw Election Data'!$C$1:$C$3144,0),MATCH('Joined Data'!L$1,'Raw Election Data'!$A$1:$AN$1,0))</f>
        <v>151609</v>
      </c>
      <c r="M337">
        <f>INDEX('Raw Election Data'!$A$1:$AN$3144,MATCH($C337&amp;" "&amp;$B337,'Raw Election Data'!$C$1:$C$3144,0),MATCH('Joined Data'!M$1,'Raw Election Data'!$A$1:$AN$1,0))</f>
        <v>0.3767190602141034</v>
      </c>
      <c r="N337">
        <f>INDEX('Raw Election Data'!$A$1:$AN$3144,MATCH($C337&amp;" "&amp;$B337,'Raw Election Data'!$C$1:$C$3144,0),MATCH('Joined Data'!N$1,'Raw Election Data'!$A$1:$AN$1,0))</f>
        <v>0.58288096353118879</v>
      </c>
      <c r="O337">
        <f>INDEX('Raw Election Data'!$A$1:$AN$3144,MATCH($C337&amp;" "&amp;$B337,'Raw Election Data'!$C$1:$C$3144,0),MATCH('Joined Data'!O$1,'Raw Election Data'!$A$1:$AN$1,0))</f>
        <v>-31256</v>
      </c>
      <c r="P337">
        <f>INDEX('Raw Election Data'!$A$1:$AN$3144,MATCH($C337&amp;" "&amp;$B337,'Raw Election Data'!$C$1:$C$3144,0),MATCH('Joined Data'!P$1,'Raw Election Data'!$A$1:$AN$1,0))</f>
        <v>31256</v>
      </c>
      <c r="Q337">
        <f>INDEX('Raw Election Data'!$A$1:$AN$3144,MATCH($C337&amp;" "&amp;$B337,'Raw Election Data'!$C$1:$C$3144,0),MATCH('Joined Data'!Q$1,'Raw Election Data'!$A$1:$AN$1,0))</f>
        <v>-0.20616190331708539</v>
      </c>
      <c r="R337">
        <f>INDEX('Raw Election Data'!$A$1:$AN$3144,MATCH($C337&amp;" "&amp;$B337,'Raw Election Data'!$C$1:$C$3144,0),MATCH('Joined Data'!R$1,'Raw Election Data'!$A$1:$AN$1,0))</f>
        <v>0.20616190331708539</v>
      </c>
    </row>
    <row r="338" spans="1:18" ht="13.5" hidden="1" customHeight="1" x14ac:dyDescent="0.15">
      <c r="A338" t="s">
        <v>133</v>
      </c>
      <c r="B338" t="s">
        <v>1359</v>
      </c>
      <c r="C338" t="str">
        <f>INDEX(FIPS!$A$1:$E$3236,MATCH($F338,FIPS!$D$1:$D$3236,0),5)</f>
        <v>Flagler County</v>
      </c>
      <c r="D338" t="s">
        <v>134</v>
      </c>
      <c r="E338" s="15" t="s">
        <v>23</v>
      </c>
      <c r="F338" t="s">
        <v>1423</v>
      </c>
      <c r="G338" t="s">
        <v>439</v>
      </c>
      <c r="H338" t="str">
        <f>IFERROR(VLOOKUP($G338,'Team Colors'!$A:$B,2,0),"#c9c9c9")</f>
        <v>#002244</v>
      </c>
      <c r="I338">
        <f>INDEX('Raw Election Data'!$A$1:$AN$3144,MATCH($C338&amp;" "&amp;$B338,'Raw Election Data'!$C$1:$C$3144,0),MATCH('Joined Data'!I$1,'Raw Election Data'!$A$1:$AN$1,0))</f>
        <v>105392</v>
      </c>
      <c r="J338">
        <f>INDEX('Raw Election Data'!$A$1:$AN$3144,MATCH($C338&amp;" "&amp;$B338,'Raw Election Data'!$C$1:$C$3144,0),MATCH('Joined Data'!J$1,'Raw Election Data'!$A$1:$AN$1,0))</f>
        <v>21985</v>
      </c>
      <c r="K338">
        <f>INDEX('Raw Election Data'!$A$1:$AN$3144,MATCH($C338&amp;" "&amp;$B338,'Raw Election Data'!$C$1:$C$3144,0),MATCH('Joined Data'!K$1,'Raw Election Data'!$A$1:$AN$1,0))</f>
        <v>33804</v>
      </c>
      <c r="L338">
        <f>INDEX('Raw Election Data'!$A$1:$AN$3144,MATCH($C338&amp;" "&amp;$B338,'Raw Election Data'!$C$1:$C$3144,0),MATCH('Joined Data'!L$1,'Raw Election Data'!$A$1:$AN$1,0))</f>
        <v>57413</v>
      </c>
      <c r="M338">
        <f>INDEX('Raw Election Data'!$A$1:$AN$3144,MATCH($C338&amp;" "&amp;$B338,'Raw Election Data'!$C$1:$C$3144,0),MATCH('Joined Data'!M$1,'Raw Election Data'!$A$1:$AN$1,0))</f>
        <v>0.38292721160712728</v>
      </c>
      <c r="N338">
        <f>INDEX('Raw Election Data'!$A$1:$AN$3144,MATCH($C338&amp;" "&amp;$B338,'Raw Election Data'!$C$1:$C$3144,0),MATCH('Joined Data'!N$1,'Raw Election Data'!$A$1:$AN$1,0))</f>
        <v>0.58878651176562802</v>
      </c>
      <c r="O338">
        <f>INDEX('Raw Election Data'!$A$1:$AN$3144,MATCH($C338&amp;" "&amp;$B338,'Raw Election Data'!$C$1:$C$3144,0),MATCH('Joined Data'!O$1,'Raw Election Data'!$A$1:$AN$1,0))</f>
        <v>-11819</v>
      </c>
      <c r="P338">
        <f>INDEX('Raw Election Data'!$A$1:$AN$3144,MATCH($C338&amp;" "&amp;$B338,'Raw Election Data'!$C$1:$C$3144,0),MATCH('Joined Data'!P$1,'Raw Election Data'!$A$1:$AN$1,0))</f>
        <v>11819</v>
      </c>
      <c r="Q338">
        <f>INDEX('Raw Election Data'!$A$1:$AN$3144,MATCH($C338&amp;" "&amp;$B338,'Raw Election Data'!$C$1:$C$3144,0),MATCH('Joined Data'!Q$1,'Raw Election Data'!$A$1:$AN$1,0))</f>
        <v>-0.20585930015850074</v>
      </c>
      <c r="R338">
        <f>INDEX('Raw Election Data'!$A$1:$AN$3144,MATCH($C338&amp;" "&amp;$B338,'Raw Election Data'!$C$1:$C$3144,0),MATCH('Joined Data'!R$1,'Raw Election Data'!$A$1:$AN$1,0))</f>
        <v>0.20585930015850074</v>
      </c>
    </row>
    <row r="339" spans="1:18" ht="13.5" hidden="1" customHeight="1" x14ac:dyDescent="0.15">
      <c r="A339" t="s">
        <v>133</v>
      </c>
      <c r="B339" t="s">
        <v>1359</v>
      </c>
      <c r="C339" t="str">
        <f>INDEX(FIPS!$A$1:$E$3236,MATCH($F339,FIPS!$D$1:$D$3236,0),5)</f>
        <v>Franklin County</v>
      </c>
      <c r="D339" t="s">
        <v>134</v>
      </c>
      <c r="E339" s="15" t="s">
        <v>24</v>
      </c>
      <c r="F339" t="s">
        <v>1428</v>
      </c>
      <c r="G339" t="s">
        <v>7804</v>
      </c>
      <c r="H339" t="str">
        <f>IFERROR(VLOOKUP($G339,'Team Colors'!$A:$B,2,0),"#c9c9c9")</f>
        <v>#008e97</v>
      </c>
      <c r="I339">
        <f>INDEX('Raw Election Data'!$A$1:$AN$3144,MATCH($C339&amp;" "&amp;$B339,'Raw Election Data'!$C$1:$C$3144,0),MATCH('Joined Data'!I$1,'Raw Election Data'!$A$1:$AN$1,0))</f>
        <v>11761</v>
      </c>
      <c r="J339">
        <f>INDEX('Raw Election Data'!$A$1:$AN$3144,MATCH($C339&amp;" "&amp;$B339,'Raw Election Data'!$C$1:$C$3144,0),MATCH('Joined Data'!J$1,'Raw Election Data'!$A$1:$AN$1,0))</f>
        <v>1738</v>
      </c>
      <c r="K339">
        <f>INDEX('Raw Election Data'!$A$1:$AN$3144,MATCH($C339&amp;" "&amp;$B339,'Raw Election Data'!$C$1:$C$3144,0),MATCH('Joined Data'!K$1,'Raw Election Data'!$A$1:$AN$1,0))</f>
        <v>4119</v>
      </c>
      <c r="L339">
        <f>INDEX('Raw Election Data'!$A$1:$AN$3144,MATCH($C339&amp;" "&amp;$B339,'Raw Election Data'!$C$1:$C$3144,0),MATCH('Joined Data'!L$1,'Raw Election Data'!$A$1:$AN$1,0))</f>
        <v>6003</v>
      </c>
      <c r="M339">
        <f>INDEX('Raw Election Data'!$A$1:$AN$3144,MATCH($C339&amp;" "&amp;$B339,'Raw Election Data'!$C$1:$C$3144,0),MATCH('Joined Data'!M$1,'Raw Election Data'!$A$1:$AN$1,0))</f>
        <v>0.28952190571380976</v>
      </c>
      <c r="N339">
        <f>INDEX('Raw Election Data'!$A$1:$AN$3144,MATCH($C339&amp;" "&amp;$B339,'Raw Election Data'!$C$1:$C$3144,0),MATCH('Joined Data'!N$1,'Raw Election Data'!$A$1:$AN$1,0))</f>
        <v>0.68615692153923036</v>
      </c>
      <c r="O339">
        <f>INDEX('Raw Election Data'!$A$1:$AN$3144,MATCH($C339&amp;" "&amp;$B339,'Raw Election Data'!$C$1:$C$3144,0),MATCH('Joined Data'!O$1,'Raw Election Data'!$A$1:$AN$1,0))</f>
        <v>-2381</v>
      </c>
      <c r="P339">
        <f>INDEX('Raw Election Data'!$A$1:$AN$3144,MATCH($C339&amp;" "&amp;$B339,'Raw Election Data'!$C$1:$C$3144,0),MATCH('Joined Data'!P$1,'Raw Election Data'!$A$1:$AN$1,0))</f>
        <v>2381</v>
      </c>
      <c r="Q339">
        <f>INDEX('Raw Election Data'!$A$1:$AN$3144,MATCH($C339&amp;" "&amp;$B339,'Raw Election Data'!$C$1:$C$3144,0),MATCH('Joined Data'!Q$1,'Raw Election Data'!$A$1:$AN$1,0))</f>
        <v>-0.3966350158254206</v>
      </c>
      <c r="R339">
        <f>INDEX('Raw Election Data'!$A$1:$AN$3144,MATCH($C339&amp;" "&amp;$B339,'Raw Election Data'!$C$1:$C$3144,0),MATCH('Joined Data'!R$1,'Raw Election Data'!$A$1:$AN$1,0))</f>
        <v>0.3966350158254206</v>
      </c>
    </row>
    <row r="340" spans="1:18" ht="13.5" hidden="1" customHeight="1" x14ac:dyDescent="0.15">
      <c r="A340" t="s">
        <v>133</v>
      </c>
      <c r="B340" t="s">
        <v>1359</v>
      </c>
      <c r="C340" t="str">
        <f>INDEX(FIPS!$A$1:$E$3236,MATCH($F340,FIPS!$D$1:$D$3236,0),5)</f>
        <v>Gadsden County</v>
      </c>
      <c r="D340" t="s">
        <v>134</v>
      </c>
      <c r="E340" s="15" t="s">
        <v>25</v>
      </c>
      <c r="F340" t="s">
        <v>1430</v>
      </c>
      <c r="G340" t="s">
        <v>439</v>
      </c>
      <c r="H340" t="str">
        <f>IFERROR(VLOOKUP($G340,'Team Colors'!$A:$B,2,0),"#c9c9c9")</f>
        <v>#002244</v>
      </c>
      <c r="I340">
        <f>INDEX('Raw Election Data'!$A$1:$AN$3144,MATCH($C340&amp;" "&amp;$B340,'Raw Election Data'!$C$1:$C$3144,0),MATCH('Joined Data'!I$1,'Raw Election Data'!$A$1:$AN$1,0))</f>
        <v>46036</v>
      </c>
      <c r="J340">
        <f>INDEX('Raw Election Data'!$A$1:$AN$3144,MATCH($C340&amp;" "&amp;$B340,'Raw Election Data'!$C$1:$C$3144,0),MATCH('Joined Data'!J$1,'Raw Election Data'!$A$1:$AN$1,0))</f>
        <v>14994</v>
      </c>
      <c r="K340">
        <f>INDEX('Raw Election Data'!$A$1:$AN$3144,MATCH($C340&amp;" "&amp;$B340,'Raw Election Data'!$C$1:$C$3144,0),MATCH('Joined Data'!K$1,'Raw Election Data'!$A$1:$AN$1,0))</f>
        <v>6721</v>
      </c>
      <c r="L340">
        <f>INDEX('Raw Election Data'!$A$1:$AN$3144,MATCH($C340&amp;" "&amp;$B340,'Raw Election Data'!$C$1:$C$3144,0),MATCH('Joined Data'!L$1,'Raw Election Data'!$A$1:$AN$1,0))</f>
        <v>22079</v>
      </c>
      <c r="M340">
        <f>INDEX('Raw Election Data'!$A$1:$AN$3144,MATCH($C340&amp;" "&amp;$B340,'Raw Election Data'!$C$1:$C$3144,0),MATCH('Joined Data'!M$1,'Raw Election Data'!$A$1:$AN$1,0))</f>
        <v>0.67910684360704743</v>
      </c>
      <c r="N340">
        <f>INDEX('Raw Election Data'!$A$1:$AN$3144,MATCH($C340&amp;" "&amp;$B340,'Raw Election Data'!$C$1:$C$3144,0),MATCH('Joined Data'!N$1,'Raw Election Data'!$A$1:$AN$1,0))</f>
        <v>0.30440690248652563</v>
      </c>
      <c r="O340">
        <f>INDEX('Raw Election Data'!$A$1:$AN$3144,MATCH($C340&amp;" "&amp;$B340,'Raw Election Data'!$C$1:$C$3144,0),MATCH('Joined Data'!O$1,'Raw Election Data'!$A$1:$AN$1,0))</f>
        <v>8273</v>
      </c>
      <c r="P340">
        <f>INDEX('Raw Election Data'!$A$1:$AN$3144,MATCH($C340&amp;" "&amp;$B340,'Raw Election Data'!$C$1:$C$3144,0),MATCH('Joined Data'!P$1,'Raw Election Data'!$A$1:$AN$1,0))</f>
        <v>-8273</v>
      </c>
      <c r="Q340">
        <f>INDEX('Raw Election Data'!$A$1:$AN$3144,MATCH($C340&amp;" "&amp;$B340,'Raw Election Data'!$C$1:$C$3144,0),MATCH('Joined Data'!Q$1,'Raw Election Data'!$A$1:$AN$1,0))</f>
        <v>0.3746999411205218</v>
      </c>
      <c r="R340">
        <f>INDEX('Raw Election Data'!$A$1:$AN$3144,MATCH($C340&amp;" "&amp;$B340,'Raw Election Data'!$C$1:$C$3144,0),MATCH('Joined Data'!R$1,'Raw Election Data'!$A$1:$AN$1,0))</f>
        <v>-0.3746999411205218</v>
      </c>
    </row>
    <row r="341" spans="1:18" ht="13.5" hidden="1" customHeight="1" x14ac:dyDescent="0.15">
      <c r="A341" t="s">
        <v>133</v>
      </c>
      <c r="B341" t="s">
        <v>1359</v>
      </c>
      <c r="C341" t="str">
        <f>INDEX(FIPS!$A$1:$E$3236,MATCH($F341,FIPS!$D$1:$D$3236,0),5)</f>
        <v>Gilchrist County</v>
      </c>
      <c r="D341" t="s">
        <v>134</v>
      </c>
      <c r="E341" s="15" t="s">
        <v>26</v>
      </c>
      <c r="F341" t="s">
        <v>1436</v>
      </c>
      <c r="G341" t="s">
        <v>7802</v>
      </c>
      <c r="H341" t="str">
        <f>IFERROR(VLOOKUP($G341,'Team Colors'!$A:$B,2,0),"#c9c9c9")</f>
        <v>#D50a0a</v>
      </c>
      <c r="I341">
        <f>INDEX('Raw Election Data'!$A$1:$AN$3144,MATCH($C341&amp;" "&amp;$B341,'Raw Election Data'!$C$1:$C$3144,0),MATCH('Joined Data'!I$1,'Raw Election Data'!$A$1:$AN$1,0))</f>
        <v>17199</v>
      </c>
      <c r="J341">
        <f>INDEX('Raw Election Data'!$A$1:$AN$3144,MATCH($C341&amp;" "&amp;$B341,'Raw Election Data'!$C$1:$C$3144,0),MATCH('Joined Data'!J$1,'Raw Election Data'!$A$1:$AN$1,0))</f>
        <v>1457</v>
      </c>
      <c r="K341">
        <f>INDEX('Raw Election Data'!$A$1:$AN$3144,MATCH($C341&amp;" "&amp;$B341,'Raw Election Data'!$C$1:$C$3144,0),MATCH('Joined Data'!K$1,'Raw Election Data'!$A$1:$AN$1,0))</f>
        <v>6740</v>
      </c>
      <c r="L341">
        <f>INDEX('Raw Election Data'!$A$1:$AN$3144,MATCH($C341&amp;" "&amp;$B341,'Raw Election Data'!$C$1:$C$3144,0),MATCH('Joined Data'!L$1,'Raw Election Data'!$A$1:$AN$1,0))</f>
        <v>8418</v>
      </c>
      <c r="M341">
        <f>INDEX('Raw Election Data'!$A$1:$AN$3144,MATCH($C341&amp;" "&amp;$B341,'Raw Election Data'!$C$1:$C$3144,0),MATCH('Joined Data'!M$1,'Raw Election Data'!$A$1:$AN$1,0))</f>
        <v>0.17308149204086481</v>
      </c>
      <c r="N341">
        <f>INDEX('Raw Election Data'!$A$1:$AN$3144,MATCH($C341&amp;" "&amp;$B341,'Raw Election Data'!$C$1:$C$3144,0),MATCH('Joined Data'!N$1,'Raw Election Data'!$A$1:$AN$1,0))</f>
        <v>0.80066524114991688</v>
      </c>
      <c r="O341">
        <f>INDEX('Raw Election Data'!$A$1:$AN$3144,MATCH($C341&amp;" "&amp;$B341,'Raw Election Data'!$C$1:$C$3144,0),MATCH('Joined Data'!O$1,'Raw Election Data'!$A$1:$AN$1,0))</f>
        <v>-5283</v>
      </c>
      <c r="P341">
        <f>INDEX('Raw Election Data'!$A$1:$AN$3144,MATCH($C341&amp;" "&amp;$B341,'Raw Election Data'!$C$1:$C$3144,0),MATCH('Joined Data'!P$1,'Raw Election Data'!$A$1:$AN$1,0))</f>
        <v>5283</v>
      </c>
      <c r="Q341">
        <f>INDEX('Raw Election Data'!$A$1:$AN$3144,MATCH($C341&amp;" "&amp;$B341,'Raw Election Data'!$C$1:$C$3144,0),MATCH('Joined Data'!Q$1,'Raw Election Data'!$A$1:$AN$1,0))</f>
        <v>-0.62758374910905212</v>
      </c>
      <c r="R341">
        <f>INDEX('Raw Election Data'!$A$1:$AN$3144,MATCH($C341&amp;" "&amp;$B341,'Raw Election Data'!$C$1:$C$3144,0),MATCH('Joined Data'!R$1,'Raw Election Data'!$A$1:$AN$1,0))</f>
        <v>0.62758374910905212</v>
      </c>
    </row>
    <row r="342" spans="1:18" ht="13.5" hidden="1" customHeight="1" x14ac:dyDescent="0.15">
      <c r="A342" t="s">
        <v>133</v>
      </c>
      <c r="B342" t="s">
        <v>1359</v>
      </c>
      <c r="C342" t="str">
        <f>INDEX(FIPS!$A$1:$E$3236,MATCH($F342,FIPS!$D$1:$D$3236,0),5)</f>
        <v>Glades County</v>
      </c>
      <c r="D342" t="s">
        <v>134</v>
      </c>
      <c r="E342" s="15" t="s">
        <v>27</v>
      </c>
      <c r="F342" t="s">
        <v>1438</v>
      </c>
      <c r="G342" t="s">
        <v>7804</v>
      </c>
      <c r="H342" t="str">
        <f>IFERROR(VLOOKUP($G342,'Team Colors'!$A:$B,2,0),"#c9c9c9")</f>
        <v>#008e97</v>
      </c>
      <c r="I342">
        <f>INDEX('Raw Election Data'!$A$1:$AN$3144,MATCH($C342&amp;" "&amp;$B342,'Raw Election Data'!$C$1:$C$3144,0),MATCH('Joined Data'!I$1,'Raw Election Data'!$A$1:$AN$1,0))</f>
        <v>13670</v>
      </c>
      <c r="J342">
        <f>INDEX('Raw Election Data'!$A$1:$AN$3144,MATCH($C342&amp;" "&amp;$B342,'Raw Election Data'!$C$1:$C$3144,0),MATCH('Joined Data'!J$1,'Raw Election Data'!$A$1:$AN$1,0))</f>
        <v>1271</v>
      </c>
      <c r="K342">
        <f>INDEX('Raw Election Data'!$A$1:$AN$3144,MATCH($C342&amp;" "&amp;$B342,'Raw Election Data'!$C$1:$C$3144,0),MATCH('Joined Data'!K$1,'Raw Election Data'!$A$1:$AN$1,0))</f>
        <v>2996</v>
      </c>
      <c r="L342">
        <f>INDEX('Raw Election Data'!$A$1:$AN$3144,MATCH($C342&amp;" "&amp;$B342,'Raw Election Data'!$C$1:$C$3144,0),MATCH('Joined Data'!L$1,'Raw Election Data'!$A$1:$AN$1,0))</f>
        <v>4355</v>
      </c>
      <c r="M342">
        <f>INDEX('Raw Election Data'!$A$1:$AN$3144,MATCH($C342&amp;" "&amp;$B342,'Raw Election Data'!$C$1:$C$3144,0),MATCH('Joined Data'!M$1,'Raw Election Data'!$A$1:$AN$1,0))</f>
        <v>0.29184845005740528</v>
      </c>
      <c r="N342">
        <f>INDEX('Raw Election Data'!$A$1:$AN$3144,MATCH($C342&amp;" "&amp;$B342,'Raw Election Data'!$C$1:$C$3144,0),MATCH('Joined Data'!N$1,'Raw Election Data'!$A$1:$AN$1,0))</f>
        <v>0.68794489092996558</v>
      </c>
      <c r="O342">
        <f>INDEX('Raw Election Data'!$A$1:$AN$3144,MATCH($C342&amp;" "&amp;$B342,'Raw Election Data'!$C$1:$C$3144,0),MATCH('Joined Data'!O$1,'Raw Election Data'!$A$1:$AN$1,0))</f>
        <v>-1725</v>
      </c>
      <c r="P342">
        <f>INDEX('Raw Election Data'!$A$1:$AN$3144,MATCH($C342&amp;" "&amp;$B342,'Raw Election Data'!$C$1:$C$3144,0),MATCH('Joined Data'!P$1,'Raw Election Data'!$A$1:$AN$1,0))</f>
        <v>1725</v>
      </c>
      <c r="Q342">
        <f>INDEX('Raw Election Data'!$A$1:$AN$3144,MATCH($C342&amp;" "&amp;$B342,'Raw Election Data'!$C$1:$C$3144,0),MATCH('Joined Data'!Q$1,'Raw Election Data'!$A$1:$AN$1,0))</f>
        <v>-0.3960964408725603</v>
      </c>
      <c r="R342">
        <f>INDEX('Raw Election Data'!$A$1:$AN$3144,MATCH($C342&amp;" "&amp;$B342,'Raw Election Data'!$C$1:$C$3144,0),MATCH('Joined Data'!R$1,'Raw Election Data'!$A$1:$AN$1,0))</f>
        <v>0.3960964408725603</v>
      </c>
    </row>
    <row r="343" spans="1:18" ht="13.5" hidden="1" customHeight="1" x14ac:dyDescent="0.15">
      <c r="A343" t="s">
        <v>133</v>
      </c>
      <c r="B343" t="s">
        <v>1359</v>
      </c>
      <c r="C343" t="str">
        <f>INDEX(FIPS!$A$1:$E$3236,MATCH($F343,FIPS!$D$1:$D$3236,0),5)</f>
        <v>Gulf County</v>
      </c>
      <c r="D343" t="s">
        <v>134</v>
      </c>
      <c r="E343" s="15" t="s">
        <v>28</v>
      </c>
      <c r="F343" t="s">
        <v>1440</v>
      </c>
      <c r="G343" t="s">
        <v>440</v>
      </c>
      <c r="H343" t="str">
        <f>IFERROR(VLOOKUP($G343,'Team Colors'!$A:$B,2,0),"#c9c9c9")</f>
        <v>#9f8958</v>
      </c>
      <c r="I343">
        <f>INDEX('Raw Election Data'!$A$1:$AN$3144,MATCH($C343&amp;" "&amp;$B343,'Raw Election Data'!$C$1:$C$3144,0),MATCH('Joined Data'!I$1,'Raw Election Data'!$A$1:$AN$1,0))</f>
        <v>15871</v>
      </c>
      <c r="J343">
        <f>INDEX('Raw Election Data'!$A$1:$AN$3144,MATCH($C343&amp;" "&amp;$B343,'Raw Election Data'!$C$1:$C$3144,0),MATCH('Joined Data'!J$1,'Raw Election Data'!$A$1:$AN$1,0))</f>
        <v>1715</v>
      </c>
      <c r="K343">
        <f>INDEX('Raw Election Data'!$A$1:$AN$3144,MATCH($C343&amp;" "&amp;$B343,'Raw Election Data'!$C$1:$C$3144,0),MATCH('Joined Data'!K$1,'Raw Election Data'!$A$1:$AN$1,0))</f>
        <v>5320</v>
      </c>
      <c r="L343">
        <f>INDEX('Raw Election Data'!$A$1:$AN$3144,MATCH($C343&amp;" "&amp;$B343,'Raw Election Data'!$C$1:$C$3144,0),MATCH('Joined Data'!L$1,'Raw Election Data'!$A$1:$AN$1,0))</f>
        <v>7279</v>
      </c>
      <c r="M343">
        <f>INDEX('Raw Election Data'!$A$1:$AN$3144,MATCH($C343&amp;" "&amp;$B343,'Raw Election Data'!$C$1:$C$3144,0),MATCH('Joined Data'!M$1,'Raw Election Data'!$A$1:$AN$1,0))</f>
        <v>0.23560928698997116</v>
      </c>
      <c r="N343">
        <f>INDEX('Raw Election Data'!$A$1:$AN$3144,MATCH($C343&amp;" "&amp;$B343,'Raw Election Data'!$C$1:$C$3144,0),MATCH('Joined Data'!N$1,'Raw Election Data'!$A$1:$AN$1,0))</f>
        <v>0.73086962494848196</v>
      </c>
      <c r="O343">
        <f>INDEX('Raw Election Data'!$A$1:$AN$3144,MATCH($C343&amp;" "&amp;$B343,'Raw Election Data'!$C$1:$C$3144,0),MATCH('Joined Data'!O$1,'Raw Election Data'!$A$1:$AN$1,0))</f>
        <v>-3605</v>
      </c>
      <c r="P343">
        <f>INDEX('Raw Election Data'!$A$1:$AN$3144,MATCH($C343&amp;" "&amp;$B343,'Raw Election Data'!$C$1:$C$3144,0),MATCH('Joined Data'!P$1,'Raw Election Data'!$A$1:$AN$1,0))</f>
        <v>3605</v>
      </c>
      <c r="Q343">
        <f>INDEX('Raw Election Data'!$A$1:$AN$3144,MATCH($C343&amp;" "&amp;$B343,'Raw Election Data'!$C$1:$C$3144,0),MATCH('Joined Data'!Q$1,'Raw Election Data'!$A$1:$AN$1,0))</f>
        <v>-0.49526033795851077</v>
      </c>
      <c r="R343">
        <f>INDEX('Raw Election Data'!$A$1:$AN$3144,MATCH($C343&amp;" "&amp;$B343,'Raw Election Data'!$C$1:$C$3144,0),MATCH('Joined Data'!R$1,'Raw Election Data'!$A$1:$AN$1,0))</f>
        <v>0.49526033795851077</v>
      </c>
    </row>
    <row r="344" spans="1:18" ht="13.5" hidden="1" customHeight="1" x14ac:dyDescent="0.15">
      <c r="A344" t="s">
        <v>133</v>
      </c>
      <c r="B344" t="s">
        <v>1359</v>
      </c>
      <c r="C344" t="str">
        <f>INDEX(FIPS!$A$1:$E$3236,MATCH($F344,FIPS!$D$1:$D$3236,0),5)</f>
        <v>Hamilton County</v>
      </c>
      <c r="D344" t="s">
        <v>134</v>
      </c>
      <c r="E344" s="15" t="s">
        <v>29</v>
      </c>
      <c r="F344" t="s">
        <v>1442</v>
      </c>
      <c r="G344" t="s">
        <v>439</v>
      </c>
      <c r="H344" t="str">
        <f>IFERROR(VLOOKUP($G344,'Team Colors'!$A:$B,2,0),"#c9c9c9")</f>
        <v>#002244</v>
      </c>
      <c r="I344">
        <f>INDEX('Raw Election Data'!$A$1:$AN$3144,MATCH($C344&amp;" "&amp;$B344,'Raw Election Data'!$C$1:$C$3144,0),MATCH('Joined Data'!I$1,'Raw Election Data'!$A$1:$AN$1,0))</f>
        <v>14295</v>
      </c>
      <c r="J344">
        <f>INDEX('Raw Election Data'!$A$1:$AN$3144,MATCH($C344&amp;" "&amp;$B344,'Raw Election Data'!$C$1:$C$3144,0),MATCH('Joined Data'!J$1,'Raw Election Data'!$A$1:$AN$1,0))</f>
        <v>1899</v>
      </c>
      <c r="K344">
        <f>INDEX('Raw Election Data'!$A$1:$AN$3144,MATCH($C344&amp;" "&amp;$B344,'Raw Election Data'!$C$1:$C$3144,0),MATCH('Joined Data'!K$1,'Raw Election Data'!$A$1:$AN$1,0))</f>
        <v>3439</v>
      </c>
      <c r="L344">
        <f>INDEX('Raw Election Data'!$A$1:$AN$3144,MATCH($C344&amp;" "&amp;$B344,'Raw Election Data'!$C$1:$C$3144,0),MATCH('Joined Data'!L$1,'Raw Election Data'!$A$1:$AN$1,0))</f>
        <v>5451</v>
      </c>
      <c r="M344">
        <f>INDEX('Raw Election Data'!$A$1:$AN$3144,MATCH($C344&amp;" "&amp;$B344,'Raw Election Data'!$C$1:$C$3144,0),MATCH('Joined Data'!M$1,'Raw Election Data'!$A$1:$AN$1,0))</f>
        <v>0.34837644468904788</v>
      </c>
      <c r="N344">
        <f>INDEX('Raw Election Data'!$A$1:$AN$3144,MATCH($C344&amp;" "&amp;$B344,'Raw Election Data'!$C$1:$C$3144,0),MATCH('Joined Data'!N$1,'Raw Election Data'!$A$1:$AN$1,0))</f>
        <v>0.63089341405246746</v>
      </c>
      <c r="O344">
        <f>INDEX('Raw Election Data'!$A$1:$AN$3144,MATCH($C344&amp;" "&amp;$B344,'Raw Election Data'!$C$1:$C$3144,0),MATCH('Joined Data'!O$1,'Raw Election Data'!$A$1:$AN$1,0))</f>
        <v>-1540</v>
      </c>
      <c r="P344">
        <f>INDEX('Raw Election Data'!$A$1:$AN$3144,MATCH($C344&amp;" "&amp;$B344,'Raw Election Data'!$C$1:$C$3144,0),MATCH('Joined Data'!P$1,'Raw Election Data'!$A$1:$AN$1,0))</f>
        <v>1540</v>
      </c>
      <c r="Q344">
        <f>INDEX('Raw Election Data'!$A$1:$AN$3144,MATCH($C344&amp;" "&amp;$B344,'Raw Election Data'!$C$1:$C$3144,0),MATCH('Joined Data'!Q$1,'Raw Election Data'!$A$1:$AN$1,0))</f>
        <v>-0.28251696936341958</v>
      </c>
      <c r="R344">
        <f>INDEX('Raw Election Data'!$A$1:$AN$3144,MATCH($C344&amp;" "&amp;$B344,'Raw Election Data'!$C$1:$C$3144,0),MATCH('Joined Data'!R$1,'Raw Election Data'!$A$1:$AN$1,0))</f>
        <v>0.28251696936341958</v>
      </c>
    </row>
    <row r="345" spans="1:18" ht="13.5" hidden="1" customHeight="1" x14ac:dyDescent="0.15">
      <c r="A345" t="s">
        <v>133</v>
      </c>
      <c r="B345" t="s">
        <v>1359</v>
      </c>
      <c r="C345" t="str">
        <f>INDEX(FIPS!$A$1:$E$3236,MATCH($F345,FIPS!$D$1:$D$3236,0),5)</f>
        <v>Hardee County</v>
      </c>
      <c r="D345" t="s">
        <v>134</v>
      </c>
      <c r="E345" s="15" t="s">
        <v>30</v>
      </c>
      <c r="F345" t="s">
        <v>1444</v>
      </c>
      <c r="G345" t="s">
        <v>7802</v>
      </c>
      <c r="H345" t="str">
        <f>IFERROR(VLOOKUP($G345,'Team Colors'!$A:$B,2,0),"#c9c9c9")</f>
        <v>#D50a0a</v>
      </c>
      <c r="I345">
        <f>INDEX('Raw Election Data'!$A$1:$AN$3144,MATCH($C345&amp;" "&amp;$B345,'Raw Election Data'!$C$1:$C$3144,0),MATCH('Joined Data'!I$1,'Raw Election Data'!$A$1:$AN$1,0))</f>
        <v>27502</v>
      </c>
      <c r="J345">
        <f>INDEX('Raw Election Data'!$A$1:$AN$3144,MATCH($C345&amp;" "&amp;$B345,'Raw Election Data'!$C$1:$C$3144,0),MATCH('Joined Data'!J$1,'Raw Election Data'!$A$1:$AN$1,0))</f>
        <v>2147</v>
      </c>
      <c r="K345">
        <f>INDEX('Raw Election Data'!$A$1:$AN$3144,MATCH($C345&amp;" "&amp;$B345,'Raw Election Data'!$C$1:$C$3144,0),MATCH('Joined Data'!K$1,'Raw Election Data'!$A$1:$AN$1,0))</f>
        <v>5238</v>
      </c>
      <c r="L345">
        <f>INDEX('Raw Election Data'!$A$1:$AN$3144,MATCH($C345&amp;" "&amp;$B345,'Raw Election Data'!$C$1:$C$3144,0),MATCH('Joined Data'!L$1,'Raw Election Data'!$A$1:$AN$1,0))</f>
        <v>7577</v>
      </c>
      <c r="M345">
        <f>INDEX('Raw Election Data'!$A$1:$AN$3144,MATCH($C345&amp;" "&amp;$B345,'Raw Election Data'!$C$1:$C$3144,0),MATCH('Joined Data'!M$1,'Raw Election Data'!$A$1:$AN$1,0))</f>
        <v>0.2833575293651841</v>
      </c>
      <c r="N345">
        <f>INDEX('Raw Election Data'!$A$1:$AN$3144,MATCH($C345&amp;" "&amp;$B345,'Raw Election Data'!$C$1:$C$3144,0),MATCH('Joined Data'!N$1,'Raw Election Data'!$A$1:$AN$1,0))</f>
        <v>0.69130262636927542</v>
      </c>
      <c r="O345">
        <f>INDEX('Raw Election Data'!$A$1:$AN$3144,MATCH($C345&amp;" "&amp;$B345,'Raw Election Data'!$C$1:$C$3144,0),MATCH('Joined Data'!O$1,'Raw Election Data'!$A$1:$AN$1,0))</f>
        <v>-3091</v>
      </c>
      <c r="P345">
        <f>INDEX('Raw Election Data'!$A$1:$AN$3144,MATCH($C345&amp;" "&amp;$B345,'Raw Election Data'!$C$1:$C$3144,0),MATCH('Joined Data'!P$1,'Raw Election Data'!$A$1:$AN$1,0))</f>
        <v>3091</v>
      </c>
      <c r="Q345">
        <f>INDEX('Raw Election Data'!$A$1:$AN$3144,MATCH($C345&amp;" "&amp;$B345,'Raw Election Data'!$C$1:$C$3144,0),MATCH('Joined Data'!Q$1,'Raw Election Data'!$A$1:$AN$1,0))</f>
        <v>-0.40794509700409132</v>
      </c>
      <c r="R345">
        <f>INDEX('Raw Election Data'!$A$1:$AN$3144,MATCH($C345&amp;" "&amp;$B345,'Raw Election Data'!$C$1:$C$3144,0),MATCH('Joined Data'!R$1,'Raw Election Data'!$A$1:$AN$1,0))</f>
        <v>0.40794509700409132</v>
      </c>
    </row>
    <row r="346" spans="1:18" ht="13.5" hidden="1" customHeight="1" x14ac:dyDescent="0.15">
      <c r="A346" t="s">
        <v>133</v>
      </c>
      <c r="B346" t="s">
        <v>1359</v>
      </c>
      <c r="C346" t="str">
        <f>INDEX(FIPS!$A$1:$E$3236,MATCH($F346,FIPS!$D$1:$D$3236,0),5)</f>
        <v>Hendry County</v>
      </c>
      <c r="D346" t="s">
        <v>134</v>
      </c>
      <c r="E346" s="15" t="s">
        <v>31</v>
      </c>
      <c r="F346" t="s">
        <v>1448</v>
      </c>
      <c r="G346" t="s">
        <v>7804</v>
      </c>
      <c r="H346" t="str">
        <f>IFERROR(VLOOKUP($G346,'Team Colors'!$A:$B,2,0),"#c9c9c9")</f>
        <v>#008e97</v>
      </c>
      <c r="I346">
        <f>INDEX('Raw Election Data'!$A$1:$AN$3144,MATCH($C346&amp;" "&amp;$B346,'Raw Election Data'!$C$1:$C$3144,0),MATCH('Joined Data'!I$1,'Raw Election Data'!$A$1:$AN$1,0))</f>
        <v>39119</v>
      </c>
      <c r="J346">
        <f>INDEX('Raw Election Data'!$A$1:$AN$3144,MATCH($C346&amp;" "&amp;$B346,'Raw Election Data'!$C$1:$C$3144,0),MATCH('Joined Data'!J$1,'Raw Election Data'!$A$1:$AN$1,0))</f>
        <v>4610</v>
      </c>
      <c r="K346">
        <f>INDEX('Raw Election Data'!$A$1:$AN$3144,MATCH($C346&amp;" "&amp;$B346,'Raw Election Data'!$C$1:$C$3144,0),MATCH('Joined Data'!K$1,'Raw Election Data'!$A$1:$AN$1,0))</f>
        <v>6192</v>
      </c>
      <c r="L346">
        <f>INDEX('Raw Election Data'!$A$1:$AN$3144,MATCH($C346&amp;" "&amp;$B346,'Raw Election Data'!$C$1:$C$3144,0),MATCH('Joined Data'!L$1,'Raw Election Data'!$A$1:$AN$1,0))</f>
        <v>11106</v>
      </c>
      <c r="M346">
        <f>INDEX('Raw Election Data'!$A$1:$AN$3144,MATCH($C346&amp;" "&amp;$B346,'Raw Election Data'!$C$1:$C$3144,0),MATCH('Joined Data'!M$1,'Raw Election Data'!$A$1:$AN$1,0))</f>
        <v>0.4150909418332433</v>
      </c>
      <c r="N346">
        <f>INDEX('Raw Election Data'!$A$1:$AN$3144,MATCH($C346&amp;" "&amp;$B346,'Raw Election Data'!$C$1:$C$3144,0),MATCH('Joined Data'!N$1,'Raw Election Data'!$A$1:$AN$1,0))</f>
        <v>0.55753646677471635</v>
      </c>
      <c r="O346">
        <f>INDEX('Raw Election Data'!$A$1:$AN$3144,MATCH($C346&amp;" "&amp;$B346,'Raw Election Data'!$C$1:$C$3144,0),MATCH('Joined Data'!O$1,'Raw Election Data'!$A$1:$AN$1,0))</f>
        <v>-1582</v>
      </c>
      <c r="P346">
        <f>INDEX('Raw Election Data'!$A$1:$AN$3144,MATCH($C346&amp;" "&amp;$B346,'Raw Election Data'!$C$1:$C$3144,0),MATCH('Joined Data'!P$1,'Raw Election Data'!$A$1:$AN$1,0))</f>
        <v>1582</v>
      </c>
      <c r="Q346">
        <f>INDEX('Raw Election Data'!$A$1:$AN$3144,MATCH($C346&amp;" "&amp;$B346,'Raw Election Data'!$C$1:$C$3144,0),MATCH('Joined Data'!Q$1,'Raw Election Data'!$A$1:$AN$1,0))</f>
        <v>-0.14244552494147306</v>
      </c>
      <c r="R346">
        <f>INDEX('Raw Election Data'!$A$1:$AN$3144,MATCH($C346&amp;" "&amp;$B346,'Raw Election Data'!$C$1:$C$3144,0),MATCH('Joined Data'!R$1,'Raw Election Data'!$A$1:$AN$1,0))</f>
        <v>0.14244552494147306</v>
      </c>
    </row>
    <row r="347" spans="1:18" ht="13.5" hidden="1" customHeight="1" x14ac:dyDescent="0.15">
      <c r="A347" t="s">
        <v>133</v>
      </c>
      <c r="B347" t="s">
        <v>1359</v>
      </c>
      <c r="C347" t="str">
        <f>INDEX(FIPS!$A$1:$E$3236,MATCH($F347,FIPS!$D$1:$D$3236,0),5)</f>
        <v>Hernando County</v>
      </c>
      <c r="D347" t="s">
        <v>134</v>
      </c>
      <c r="E347" s="15" t="s">
        <v>32</v>
      </c>
      <c r="F347" t="s">
        <v>1452</v>
      </c>
      <c r="G347" t="s">
        <v>7802</v>
      </c>
      <c r="H347" t="str">
        <f>IFERROR(VLOOKUP($G347,'Team Colors'!$A:$B,2,0),"#c9c9c9")</f>
        <v>#D50a0a</v>
      </c>
      <c r="I347">
        <f>INDEX('Raw Election Data'!$A$1:$AN$3144,MATCH($C347&amp;" "&amp;$B347,'Raw Election Data'!$C$1:$C$3144,0),MATCH('Joined Data'!I$1,'Raw Election Data'!$A$1:$AN$1,0))</f>
        <v>178439</v>
      </c>
      <c r="J347">
        <f>INDEX('Raw Election Data'!$A$1:$AN$3144,MATCH($C347&amp;" "&amp;$B347,'Raw Election Data'!$C$1:$C$3144,0),MATCH('Joined Data'!J$1,'Raw Election Data'!$A$1:$AN$1,0))</f>
        <v>31818</v>
      </c>
      <c r="K347">
        <f>INDEX('Raw Election Data'!$A$1:$AN$3144,MATCH($C347&amp;" "&amp;$B347,'Raw Election Data'!$C$1:$C$3144,0),MATCH('Joined Data'!K$1,'Raw Election Data'!$A$1:$AN$1,0))</f>
        <v>59029</v>
      </c>
      <c r="L347">
        <f>INDEX('Raw Election Data'!$A$1:$AN$3144,MATCH($C347&amp;" "&amp;$B347,'Raw Election Data'!$C$1:$C$3144,0),MATCH('Joined Data'!L$1,'Raw Election Data'!$A$1:$AN$1,0))</f>
        <v>93878</v>
      </c>
      <c r="M347">
        <f>INDEX('Raw Election Data'!$A$1:$AN$3144,MATCH($C347&amp;" "&amp;$B347,'Raw Election Data'!$C$1:$C$3144,0),MATCH('Joined Data'!M$1,'Raw Election Data'!$A$1:$AN$1,0))</f>
        <v>0.33892924859924584</v>
      </c>
      <c r="N347">
        <f>INDEX('Raw Election Data'!$A$1:$AN$3144,MATCH($C347&amp;" "&amp;$B347,'Raw Election Data'!$C$1:$C$3144,0),MATCH('Joined Data'!N$1,'Raw Election Data'!$A$1:$AN$1,0))</f>
        <v>0.62878416668442016</v>
      </c>
      <c r="O347">
        <f>INDEX('Raw Election Data'!$A$1:$AN$3144,MATCH($C347&amp;" "&amp;$B347,'Raw Election Data'!$C$1:$C$3144,0),MATCH('Joined Data'!O$1,'Raw Election Data'!$A$1:$AN$1,0))</f>
        <v>-27211</v>
      </c>
      <c r="P347">
        <f>INDEX('Raw Election Data'!$A$1:$AN$3144,MATCH($C347&amp;" "&amp;$B347,'Raw Election Data'!$C$1:$C$3144,0),MATCH('Joined Data'!P$1,'Raw Election Data'!$A$1:$AN$1,0))</f>
        <v>27211</v>
      </c>
      <c r="Q347">
        <f>INDEX('Raw Election Data'!$A$1:$AN$3144,MATCH($C347&amp;" "&amp;$B347,'Raw Election Data'!$C$1:$C$3144,0),MATCH('Joined Data'!Q$1,'Raw Election Data'!$A$1:$AN$1,0))</f>
        <v>-0.28985491808517433</v>
      </c>
      <c r="R347">
        <f>INDEX('Raw Election Data'!$A$1:$AN$3144,MATCH($C347&amp;" "&amp;$B347,'Raw Election Data'!$C$1:$C$3144,0),MATCH('Joined Data'!R$1,'Raw Election Data'!$A$1:$AN$1,0))</f>
        <v>0.28985491808517433</v>
      </c>
    </row>
    <row r="348" spans="1:18" ht="13.5" hidden="1" customHeight="1" x14ac:dyDescent="0.15">
      <c r="A348" t="s">
        <v>133</v>
      </c>
      <c r="B348" t="s">
        <v>1359</v>
      </c>
      <c r="C348" t="str">
        <f>INDEX(FIPS!$A$1:$E$3236,MATCH($F348,FIPS!$D$1:$D$3236,0),5)</f>
        <v>Highlands County</v>
      </c>
      <c r="D348" t="s">
        <v>134</v>
      </c>
      <c r="E348" s="15" t="s">
        <v>33</v>
      </c>
      <c r="F348" t="s">
        <v>1456</v>
      </c>
      <c r="G348" t="s">
        <v>7802</v>
      </c>
      <c r="H348" t="str">
        <f>IFERROR(VLOOKUP($G348,'Team Colors'!$A:$B,2,0),"#c9c9c9")</f>
        <v>#D50a0a</v>
      </c>
      <c r="I348">
        <f>INDEX('Raw Election Data'!$A$1:$AN$3144,MATCH($C348&amp;" "&amp;$B348,'Raw Election Data'!$C$1:$C$3144,0),MATCH('Joined Data'!I$1,'Raw Election Data'!$A$1:$AN$1,0))</f>
        <v>99491</v>
      </c>
      <c r="J348">
        <f>INDEX('Raw Election Data'!$A$1:$AN$3144,MATCH($C348&amp;" "&amp;$B348,'Raw Election Data'!$C$1:$C$3144,0),MATCH('Joined Data'!J$1,'Raw Election Data'!$A$1:$AN$1,0))</f>
        <v>14901</v>
      </c>
      <c r="K348">
        <f>INDEX('Raw Election Data'!$A$1:$AN$3144,MATCH($C348&amp;" "&amp;$B348,'Raw Election Data'!$C$1:$C$3144,0),MATCH('Joined Data'!K$1,'Raw Election Data'!$A$1:$AN$1,0))</f>
        <v>29509</v>
      </c>
      <c r="L348">
        <f>INDEX('Raw Election Data'!$A$1:$AN$3144,MATCH($C348&amp;" "&amp;$B348,'Raw Election Data'!$C$1:$C$3144,0),MATCH('Joined Data'!L$1,'Raw Election Data'!$A$1:$AN$1,0))</f>
        <v>45589</v>
      </c>
      <c r="M348">
        <f>INDEX('Raw Election Data'!$A$1:$AN$3144,MATCH($C348&amp;" "&amp;$B348,'Raw Election Data'!$C$1:$C$3144,0),MATCH('Joined Data'!M$1,'Raw Election Data'!$A$1:$AN$1,0))</f>
        <v>0.32685516242953344</v>
      </c>
      <c r="N348">
        <f>INDEX('Raw Election Data'!$A$1:$AN$3144,MATCH($C348&amp;" "&amp;$B348,'Raw Election Data'!$C$1:$C$3144,0),MATCH('Joined Data'!N$1,'Raw Election Data'!$A$1:$AN$1,0))</f>
        <v>0.64728333589243015</v>
      </c>
      <c r="O348">
        <f>INDEX('Raw Election Data'!$A$1:$AN$3144,MATCH($C348&amp;" "&amp;$B348,'Raw Election Data'!$C$1:$C$3144,0),MATCH('Joined Data'!O$1,'Raw Election Data'!$A$1:$AN$1,0))</f>
        <v>-14608</v>
      </c>
      <c r="P348">
        <f>INDEX('Raw Election Data'!$A$1:$AN$3144,MATCH($C348&amp;" "&amp;$B348,'Raw Election Data'!$C$1:$C$3144,0),MATCH('Joined Data'!P$1,'Raw Election Data'!$A$1:$AN$1,0))</f>
        <v>14608</v>
      </c>
      <c r="Q348">
        <f>INDEX('Raw Election Data'!$A$1:$AN$3144,MATCH($C348&amp;" "&amp;$B348,'Raw Election Data'!$C$1:$C$3144,0),MATCH('Joined Data'!Q$1,'Raw Election Data'!$A$1:$AN$1,0))</f>
        <v>-0.3204281734628967</v>
      </c>
      <c r="R348">
        <f>INDEX('Raw Election Data'!$A$1:$AN$3144,MATCH($C348&amp;" "&amp;$B348,'Raw Election Data'!$C$1:$C$3144,0),MATCH('Joined Data'!R$1,'Raw Election Data'!$A$1:$AN$1,0))</f>
        <v>0.3204281734628967</v>
      </c>
    </row>
    <row r="349" spans="1:18" ht="13.5" hidden="1" customHeight="1" x14ac:dyDescent="0.15">
      <c r="A349" t="s">
        <v>133</v>
      </c>
      <c r="B349" t="s">
        <v>1359</v>
      </c>
      <c r="C349" t="str">
        <f>INDEX(FIPS!$A$1:$E$3236,MATCH($F349,FIPS!$D$1:$D$3236,0),5)</f>
        <v>Hillsborough County</v>
      </c>
      <c r="D349" t="s">
        <v>134</v>
      </c>
      <c r="E349" s="15" t="s">
        <v>34</v>
      </c>
      <c r="F349" t="s">
        <v>1460</v>
      </c>
      <c r="G349" t="s">
        <v>7802</v>
      </c>
      <c r="H349" t="str">
        <f>IFERROR(VLOOKUP($G349,'Team Colors'!$A:$B,2,0),"#c9c9c9")</f>
        <v>#D50a0a</v>
      </c>
      <c r="I349">
        <f>INDEX('Raw Election Data'!$A$1:$AN$3144,MATCH($C349&amp;" "&amp;$B349,'Raw Election Data'!$C$1:$C$3144,0),MATCH('Joined Data'!I$1,'Raw Election Data'!$A$1:$AN$1,0))</f>
        <v>1349050</v>
      </c>
      <c r="J349">
        <f>INDEX('Raw Election Data'!$A$1:$AN$3144,MATCH($C349&amp;" "&amp;$B349,'Raw Election Data'!$C$1:$C$3144,0),MATCH('Joined Data'!J$1,'Raw Election Data'!$A$1:$AN$1,0))</f>
        <v>306422</v>
      </c>
      <c r="K349">
        <f>INDEX('Raw Election Data'!$A$1:$AN$3144,MATCH($C349&amp;" "&amp;$B349,'Raw Election Data'!$C$1:$C$3144,0),MATCH('Joined Data'!K$1,'Raw Election Data'!$A$1:$AN$1,0))</f>
        <v>265928</v>
      </c>
      <c r="L349">
        <f>INDEX('Raw Election Data'!$A$1:$AN$3144,MATCH($C349&amp;" "&amp;$B349,'Raw Election Data'!$C$1:$C$3144,0),MATCH('Joined Data'!L$1,'Raw Election Data'!$A$1:$AN$1,0))</f>
        <v>595072</v>
      </c>
      <c r="M349">
        <f>INDEX('Raw Election Data'!$A$1:$AN$3144,MATCH($C349&amp;" "&amp;$B349,'Raw Election Data'!$C$1:$C$3144,0),MATCH('Joined Data'!M$1,'Raw Election Data'!$A$1:$AN$1,0))</f>
        <v>0.51493264680576467</v>
      </c>
      <c r="N349">
        <f>INDEX('Raw Election Data'!$A$1:$AN$3144,MATCH($C349&amp;" "&amp;$B349,'Raw Election Data'!$C$1:$C$3144,0),MATCH('Joined Data'!N$1,'Raw Election Data'!$A$1:$AN$1,0))</f>
        <v>0.44688373843837387</v>
      </c>
      <c r="O349">
        <f>INDEX('Raw Election Data'!$A$1:$AN$3144,MATCH($C349&amp;" "&amp;$B349,'Raw Election Data'!$C$1:$C$3144,0),MATCH('Joined Data'!O$1,'Raw Election Data'!$A$1:$AN$1,0))</f>
        <v>40494</v>
      </c>
      <c r="P349">
        <f>INDEX('Raw Election Data'!$A$1:$AN$3144,MATCH($C349&amp;" "&amp;$B349,'Raw Election Data'!$C$1:$C$3144,0),MATCH('Joined Data'!P$1,'Raw Election Data'!$A$1:$AN$1,0))</f>
        <v>-40494</v>
      </c>
      <c r="Q349">
        <f>INDEX('Raw Election Data'!$A$1:$AN$3144,MATCH($C349&amp;" "&amp;$B349,'Raw Election Data'!$C$1:$C$3144,0),MATCH('Joined Data'!Q$1,'Raw Election Data'!$A$1:$AN$1,0))</f>
        <v>6.8048908367390804E-2</v>
      </c>
      <c r="R349">
        <f>INDEX('Raw Election Data'!$A$1:$AN$3144,MATCH($C349&amp;" "&amp;$B349,'Raw Election Data'!$C$1:$C$3144,0),MATCH('Joined Data'!R$1,'Raw Election Data'!$A$1:$AN$1,0))</f>
        <v>-6.8048908367390804E-2</v>
      </c>
    </row>
    <row r="350" spans="1:18" ht="13.5" hidden="1" customHeight="1" x14ac:dyDescent="0.15">
      <c r="A350" t="s">
        <v>133</v>
      </c>
      <c r="B350" t="s">
        <v>1359</v>
      </c>
      <c r="C350" t="str">
        <f>INDEX(FIPS!$A$1:$E$3236,MATCH($F350,FIPS!$D$1:$D$3236,0),5)</f>
        <v>Holmes County</v>
      </c>
      <c r="D350" t="s">
        <v>134</v>
      </c>
      <c r="E350" s="15" t="s">
        <v>35</v>
      </c>
      <c r="F350" t="s">
        <v>1462</v>
      </c>
      <c r="G350" t="s">
        <v>440</v>
      </c>
      <c r="H350" t="str">
        <f>IFERROR(VLOOKUP($G350,'Team Colors'!$A:$B,2,0),"#c9c9c9")</f>
        <v>#9f8958</v>
      </c>
      <c r="I350">
        <f>INDEX('Raw Election Data'!$A$1:$AN$3144,MATCH($C350&amp;" "&amp;$B350,'Raw Election Data'!$C$1:$C$3144,0),MATCH('Joined Data'!I$1,'Raw Election Data'!$A$1:$AN$1,0))</f>
        <v>19324</v>
      </c>
      <c r="J350">
        <f>INDEX('Raw Election Data'!$A$1:$AN$3144,MATCH($C350&amp;" "&amp;$B350,'Raw Election Data'!$C$1:$C$3144,0),MATCH('Joined Data'!J$1,'Raw Election Data'!$A$1:$AN$1,0))</f>
        <v>852</v>
      </c>
      <c r="K350">
        <f>INDEX('Raw Election Data'!$A$1:$AN$3144,MATCH($C350&amp;" "&amp;$B350,'Raw Election Data'!$C$1:$C$3144,0),MATCH('Joined Data'!K$1,'Raw Election Data'!$A$1:$AN$1,0))</f>
        <v>7476</v>
      </c>
      <c r="L350">
        <f>INDEX('Raw Election Data'!$A$1:$AN$3144,MATCH($C350&amp;" "&amp;$B350,'Raw Election Data'!$C$1:$C$3144,0),MATCH('Joined Data'!L$1,'Raw Election Data'!$A$1:$AN$1,0))</f>
        <v>8506</v>
      </c>
      <c r="M350">
        <f>INDEX('Raw Election Data'!$A$1:$AN$3144,MATCH($C350&amp;" "&amp;$B350,'Raw Election Data'!$C$1:$C$3144,0),MATCH('Joined Data'!M$1,'Raw Election Data'!$A$1:$AN$1,0))</f>
        <v>0.10016458970138725</v>
      </c>
      <c r="N350">
        <f>INDEX('Raw Election Data'!$A$1:$AN$3144,MATCH($C350&amp;" "&amp;$B350,'Raw Election Data'!$C$1:$C$3144,0),MATCH('Joined Data'!N$1,'Raw Election Data'!$A$1:$AN$1,0))</f>
        <v>0.87890900540794736</v>
      </c>
      <c r="O350">
        <f>INDEX('Raw Election Data'!$A$1:$AN$3144,MATCH($C350&amp;" "&amp;$B350,'Raw Election Data'!$C$1:$C$3144,0),MATCH('Joined Data'!O$1,'Raw Election Data'!$A$1:$AN$1,0))</f>
        <v>-6624</v>
      </c>
      <c r="P350">
        <f>INDEX('Raw Election Data'!$A$1:$AN$3144,MATCH($C350&amp;" "&amp;$B350,'Raw Election Data'!$C$1:$C$3144,0),MATCH('Joined Data'!P$1,'Raw Election Data'!$A$1:$AN$1,0))</f>
        <v>6624</v>
      </c>
      <c r="Q350">
        <f>INDEX('Raw Election Data'!$A$1:$AN$3144,MATCH($C350&amp;" "&amp;$B350,'Raw Election Data'!$C$1:$C$3144,0),MATCH('Joined Data'!Q$1,'Raw Election Data'!$A$1:$AN$1,0))</f>
        <v>-0.77874441570656017</v>
      </c>
      <c r="R350">
        <f>INDEX('Raw Election Data'!$A$1:$AN$3144,MATCH($C350&amp;" "&amp;$B350,'Raw Election Data'!$C$1:$C$3144,0),MATCH('Joined Data'!R$1,'Raw Election Data'!$A$1:$AN$1,0))</f>
        <v>0.77874441570656017</v>
      </c>
    </row>
    <row r="351" spans="1:18" ht="13.5" hidden="1" customHeight="1" x14ac:dyDescent="0.15">
      <c r="A351" t="s">
        <v>133</v>
      </c>
      <c r="B351" t="s">
        <v>1359</v>
      </c>
      <c r="C351" t="str">
        <f>INDEX(FIPS!$A$1:$E$3236,MATCH($F351,FIPS!$D$1:$D$3236,0),5)</f>
        <v>Indian River County</v>
      </c>
      <c r="D351" t="s">
        <v>134</v>
      </c>
      <c r="E351" s="15" t="s">
        <v>36</v>
      </c>
      <c r="F351" t="s">
        <v>1464</v>
      </c>
      <c r="G351" t="s">
        <v>7804</v>
      </c>
      <c r="H351" t="str">
        <f>IFERROR(VLOOKUP($G351,'Team Colors'!$A:$B,2,0),"#c9c9c9")</f>
        <v>#008e97</v>
      </c>
      <c r="I351">
        <f>INDEX('Raw Election Data'!$A$1:$AN$3144,MATCH($C351&amp;" "&amp;$B351,'Raw Election Data'!$C$1:$C$3144,0),MATCH('Joined Data'!I$1,'Raw Election Data'!$A$1:$AN$1,0))</f>
        <v>147919</v>
      </c>
      <c r="J351">
        <f>INDEX('Raw Election Data'!$A$1:$AN$3144,MATCH($C351&amp;" "&amp;$B351,'Raw Election Data'!$C$1:$C$3144,0),MATCH('Joined Data'!J$1,'Raw Election Data'!$A$1:$AN$1,0))</f>
        <v>28997</v>
      </c>
      <c r="K351">
        <f>INDEX('Raw Election Data'!$A$1:$AN$3144,MATCH($C351&amp;" "&amp;$B351,'Raw Election Data'!$C$1:$C$3144,0),MATCH('Joined Data'!K$1,'Raw Election Data'!$A$1:$AN$1,0))</f>
        <v>48564</v>
      </c>
      <c r="L351">
        <f>INDEX('Raw Election Data'!$A$1:$AN$3144,MATCH($C351&amp;" "&amp;$B351,'Raw Election Data'!$C$1:$C$3144,0),MATCH('Joined Data'!L$1,'Raw Election Data'!$A$1:$AN$1,0))</f>
        <v>79897</v>
      </c>
      <c r="M351">
        <f>INDEX('Raw Election Data'!$A$1:$AN$3144,MATCH($C351&amp;" "&amp;$B351,'Raw Election Data'!$C$1:$C$3144,0),MATCH('Joined Data'!M$1,'Raw Election Data'!$A$1:$AN$1,0))</f>
        <v>0.36292977208155502</v>
      </c>
      <c r="N351">
        <f>INDEX('Raw Election Data'!$A$1:$AN$3144,MATCH($C351&amp;" "&amp;$B351,'Raw Election Data'!$C$1:$C$3144,0),MATCH('Joined Data'!N$1,'Raw Election Data'!$A$1:$AN$1,0))</f>
        <v>0.60783258445248256</v>
      </c>
      <c r="O351">
        <f>INDEX('Raw Election Data'!$A$1:$AN$3144,MATCH($C351&amp;" "&amp;$B351,'Raw Election Data'!$C$1:$C$3144,0),MATCH('Joined Data'!O$1,'Raw Election Data'!$A$1:$AN$1,0))</f>
        <v>-19567</v>
      </c>
      <c r="P351">
        <f>INDEX('Raw Election Data'!$A$1:$AN$3144,MATCH($C351&amp;" "&amp;$B351,'Raw Election Data'!$C$1:$C$3144,0),MATCH('Joined Data'!P$1,'Raw Election Data'!$A$1:$AN$1,0))</f>
        <v>19567</v>
      </c>
      <c r="Q351">
        <f>INDEX('Raw Election Data'!$A$1:$AN$3144,MATCH($C351&amp;" "&amp;$B351,'Raw Election Data'!$C$1:$C$3144,0),MATCH('Joined Data'!Q$1,'Raw Election Data'!$A$1:$AN$1,0))</f>
        <v>-0.24490281237092754</v>
      </c>
      <c r="R351">
        <f>INDEX('Raw Election Data'!$A$1:$AN$3144,MATCH($C351&amp;" "&amp;$B351,'Raw Election Data'!$C$1:$C$3144,0),MATCH('Joined Data'!R$1,'Raw Election Data'!$A$1:$AN$1,0))</f>
        <v>0.24490281237092754</v>
      </c>
    </row>
    <row r="352" spans="1:18" ht="13.5" hidden="1" customHeight="1" x14ac:dyDescent="0.15">
      <c r="A352" t="s">
        <v>133</v>
      </c>
      <c r="B352" t="s">
        <v>1359</v>
      </c>
      <c r="C352" t="str">
        <f>INDEX(FIPS!$A$1:$E$3236,MATCH($F352,FIPS!$D$1:$D$3236,0),5)</f>
        <v>Jackson County</v>
      </c>
      <c r="D352" t="s">
        <v>134</v>
      </c>
      <c r="E352" s="15" t="s">
        <v>37</v>
      </c>
      <c r="F352" t="s">
        <v>1467</v>
      </c>
      <c r="G352" t="s">
        <v>440</v>
      </c>
      <c r="H352" t="str">
        <f>IFERROR(VLOOKUP($G352,'Team Colors'!$A:$B,2,0),"#c9c9c9")</f>
        <v>#9f8958</v>
      </c>
      <c r="I352">
        <f>INDEX('Raw Election Data'!$A$1:$AN$3144,MATCH($C352&amp;" "&amp;$B352,'Raw Election Data'!$C$1:$C$3144,0),MATCH('Joined Data'!I$1,'Raw Election Data'!$A$1:$AN$1,0))</f>
        <v>48599</v>
      </c>
      <c r="J352">
        <f>INDEX('Raw Election Data'!$A$1:$AN$3144,MATCH($C352&amp;" "&amp;$B352,'Raw Election Data'!$C$1:$C$3144,0),MATCH('Joined Data'!J$1,'Raw Election Data'!$A$1:$AN$1,0))</f>
        <v>6383</v>
      </c>
      <c r="K352">
        <f>INDEX('Raw Election Data'!$A$1:$AN$3144,MATCH($C352&amp;" "&amp;$B352,'Raw Election Data'!$C$1:$C$3144,0),MATCH('Joined Data'!K$1,'Raw Election Data'!$A$1:$AN$1,0))</f>
        <v>14231</v>
      </c>
      <c r="L352">
        <f>INDEX('Raw Election Data'!$A$1:$AN$3144,MATCH($C352&amp;" "&amp;$B352,'Raw Election Data'!$C$1:$C$3144,0),MATCH('Joined Data'!L$1,'Raw Election Data'!$A$1:$AN$1,0))</f>
        <v>20997</v>
      </c>
      <c r="M352">
        <f>INDEX('Raw Election Data'!$A$1:$AN$3144,MATCH($C352&amp;" "&amp;$B352,'Raw Election Data'!$C$1:$C$3144,0),MATCH('Joined Data'!M$1,'Raw Election Data'!$A$1:$AN$1,0))</f>
        <v>0.30399580892508454</v>
      </c>
      <c r="N352">
        <f>INDEX('Raw Election Data'!$A$1:$AN$3144,MATCH($C352&amp;" "&amp;$B352,'Raw Election Data'!$C$1:$C$3144,0),MATCH('Joined Data'!N$1,'Raw Election Data'!$A$1:$AN$1,0))</f>
        <v>0.67776349002238412</v>
      </c>
      <c r="O352">
        <f>INDEX('Raw Election Data'!$A$1:$AN$3144,MATCH($C352&amp;" "&amp;$B352,'Raw Election Data'!$C$1:$C$3144,0),MATCH('Joined Data'!O$1,'Raw Election Data'!$A$1:$AN$1,0))</f>
        <v>-7848</v>
      </c>
      <c r="P352">
        <f>INDEX('Raw Election Data'!$A$1:$AN$3144,MATCH($C352&amp;" "&amp;$B352,'Raw Election Data'!$C$1:$C$3144,0),MATCH('Joined Data'!P$1,'Raw Election Data'!$A$1:$AN$1,0))</f>
        <v>7848</v>
      </c>
      <c r="Q352">
        <f>INDEX('Raw Election Data'!$A$1:$AN$3144,MATCH($C352&amp;" "&amp;$B352,'Raw Election Data'!$C$1:$C$3144,0),MATCH('Joined Data'!Q$1,'Raw Election Data'!$A$1:$AN$1,0))</f>
        <v>-0.37376768109729958</v>
      </c>
      <c r="R352">
        <f>INDEX('Raw Election Data'!$A$1:$AN$3144,MATCH($C352&amp;" "&amp;$B352,'Raw Election Data'!$C$1:$C$3144,0),MATCH('Joined Data'!R$1,'Raw Election Data'!$A$1:$AN$1,0))</f>
        <v>0.37376768109729958</v>
      </c>
    </row>
    <row r="353" spans="1:18" ht="13.5" hidden="1" customHeight="1" x14ac:dyDescent="0.15">
      <c r="A353" t="s">
        <v>133</v>
      </c>
      <c r="B353" t="s">
        <v>1359</v>
      </c>
      <c r="C353" t="str">
        <f>INDEX(FIPS!$A$1:$E$3236,MATCH($F353,FIPS!$D$1:$D$3236,0),5)</f>
        <v>Jefferson County</v>
      </c>
      <c r="D353" t="s">
        <v>134</v>
      </c>
      <c r="E353" s="15" t="s">
        <v>38</v>
      </c>
      <c r="F353" t="s">
        <v>1468</v>
      </c>
      <c r="G353" t="s">
        <v>7804</v>
      </c>
      <c r="H353" t="str">
        <f>IFERROR(VLOOKUP($G353,'Team Colors'!$A:$B,2,0),"#c9c9c9")</f>
        <v>#008e97</v>
      </c>
      <c r="I353">
        <f>INDEX('Raw Election Data'!$A$1:$AN$3144,MATCH($C353&amp;" "&amp;$B353,'Raw Election Data'!$C$1:$C$3144,0),MATCH('Joined Data'!I$1,'Raw Election Data'!$A$1:$AN$1,0))</f>
        <v>14081</v>
      </c>
      <c r="J353">
        <f>INDEX('Raw Election Data'!$A$1:$AN$3144,MATCH($C353&amp;" "&amp;$B353,'Raw Election Data'!$C$1:$C$3144,0),MATCH('Joined Data'!J$1,'Raw Election Data'!$A$1:$AN$1,0))</f>
        <v>3537</v>
      </c>
      <c r="K353">
        <f>INDEX('Raw Election Data'!$A$1:$AN$3144,MATCH($C353&amp;" "&amp;$B353,'Raw Election Data'!$C$1:$C$3144,0),MATCH('Joined Data'!K$1,'Raw Election Data'!$A$1:$AN$1,0))</f>
        <v>3930</v>
      </c>
      <c r="L353">
        <f>INDEX('Raw Election Data'!$A$1:$AN$3144,MATCH($C353&amp;" "&amp;$B353,'Raw Election Data'!$C$1:$C$3144,0),MATCH('Joined Data'!L$1,'Raw Election Data'!$A$1:$AN$1,0))</f>
        <v>7641</v>
      </c>
      <c r="M353">
        <f>INDEX('Raw Election Data'!$A$1:$AN$3144,MATCH($C353&amp;" "&amp;$B353,'Raw Election Data'!$C$1:$C$3144,0),MATCH('Joined Data'!M$1,'Raw Election Data'!$A$1:$AN$1,0))</f>
        <v>0.4628975265017668</v>
      </c>
      <c r="N353">
        <f>INDEX('Raw Election Data'!$A$1:$AN$3144,MATCH($C353&amp;" "&amp;$B353,'Raw Election Data'!$C$1:$C$3144,0),MATCH('Joined Data'!N$1,'Raw Election Data'!$A$1:$AN$1,0))</f>
        <v>0.51433058500196305</v>
      </c>
      <c r="O353">
        <f>INDEX('Raw Election Data'!$A$1:$AN$3144,MATCH($C353&amp;" "&amp;$B353,'Raw Election Data'!$C$1:$C$3144,0),MATCH('Joined Data'!O$1,'Raw Election Data'!$A$1:$AN$1,0))</f>
        <v>-393</v>
      </c>
      <c r="P353">
        <f>INDEX('Raw Election Data'!$A$1:$AN$3144,MATCH($C353&amp;" "&amp;$B353,'Raw Election Data'!$C$1:$C$3144,0),MATCH('Joined Data'!P$1,'Raw Election Data'!$A$1:$AN$1,0))</f>
        <v>393</v>
      </c>
      <c r="Q353">
        <f>INDEX('Raw Election Data'!$A$1:$AN$3144,MATCH($C353&amp;" "&amp;$B353,'Raw Election Data'!$C$1:$C$3144,0),MATCH('Joined Data'!Q$1,'Raw Election Data'!$A$1:$AN$1,0))</f>
        <v>-5.1433058500196249E-2</v>
      </c>
      <c r="R353">
        <f>INDEX('Raw Election Data'!$A$1:$AN$3144,MATCH($C353&amp;" "&amp;$B353,'Raw Election Data'!$C$1:$C$3144,0),MATCH('Joined Data'!R$1,'Raw Election Data'!$A$1:$AN$1,0))</f>
        <v>5.1433058500196249E-2</v>
      </c>
    </row>
    <row r="354" spans="1:18" ht="13.5" hidden="1" customHeight="1" x14ac:dyDescent="0.15">
      <c r="A354" t="s">
        <v>133</v>
      </c>
      <c r="B354" t="s">
        <v>1359</v>
      </c>
      <c r="C354" t="str">
        <f>INDEX(FIPS!$A$1:$E$3236,MATCH($F354,FIPS!$D$1:$D$3236,0),5)</f>
        <v>Lafayette County</v>
      </c>
      <c r="D354" t="s">
        <v>134</v>
      </c>
      <c r="E354" s="15" t="s">
        <v>39</v>
      </c>
      <c r="F354" t="s">
        <v>1469</v>
      </c>
      <c r="G354" t="s">
        <v>7785</v>
      </c>
      <c r="H354" t="str">
        <f>IFERROR(VLOOKUP($G354,'Team Colors'!$A:$B,2,0),"#c9c9c9")</f>
        <v>#9f792c</v>
      </c>
      <c r="I354">
        <f>INDEX('Raw Election Data'!$A$1:$AN$3144,MATCH($C354&amp;" "&amp;$B354,'Raw Election Data'!$C$1:$C$3144,0),MATCH('Joined Data'!I$1,'Raw Election Data'!$A$1:$AN$1,0))</f>
        <v>8663</v>
      </c>
      <c r="J354">
        <f>INDEX('Raw Election Data'!$A$1:$AN$3144,MATCH($C354&amp;" "&amp;$B354,'Raw Election Data'!$C$1:$C$3144,0),MATCH('Joined Data'!J$1,'Raw Election Data'!$A$1:$AN$1,0))</f>
        <v>515</v>
      </c>
      <c r="K354">
        <f>INDEX('Raw Election Data'!$A$1:$AN$3144,MATCH($C354&amp;" "&amp;$B354,'Raw Election Data'!$C$1:$C$3144,0),MATCH('Joined Data'!K$1,'Raw Election Data'!$A$1:$AN$1,0))</f>
        <v>2795</v>
      </c>
      <c r="L354">
        <f>INDEX('Raw Election Data'!$A$1:$AN$3144,MATCH($C354&amp;" "&amp;$B354,'Raw Election Data'!$C$1:$C$3144,0),MATCH('Joined Data'!L$1,'Raw Election Data'!$A$1:$AN$1,0))</f>
        <v>3375</v>
      </c>
      <c r="M354">
        <f>INDEX('Raw Election Data'!$A$1:$AN$3144,MATCH($C354&amp;" "&amp;$B354,'Raw Election Data'!$C$1:$C$3144,0),MATCH('Joined Data'!M$1,'Raw Election Data'!$A$1:$AN$1,0))</f>
        <v>0.15259259259259259</v>
      </c>
      <c r="N354">
        <f>INDEX('Raw Election Data'!$A$1:$AN$3144,MATCH($C354&amp;" "&amp;$B354,'Raw Election Data'!$C$1:$C$3144,0),MATCH('Joined Data'!N$1,'Raw Election Data'!$A$1:$AN$1,0))</f>
        <v>0.82814814814814819</v>
      </c>
      <c r="O354">
        <f>INDEX('Raw Election Data'!$A$1:$AN$3144,MATCH($C354&amp;" "&amp;$B354,'Raw Election Data'!$C$1:$C$3144,0),MATCH('Joined Data'!O$1,'Raw Election Data'!$A$1:$AN$1,0))</f>
        <v>-2280</v>
      </c>
      <c r="P354">
        <f>INDEX('Raw Election Data'!$A$1:$AN$3144,MATCH($C354&amp;" "&amp;$B354,'Raw Election Data'!$C$1:$C$3144,0),MATCH('Joined Data'!P$1,'Raw Election Data'!$A$1:$AN$1,0))</f>
        <v>2280</v>
      </c>
      <c r="Q354">
        <f>INDEX('Raw Election Data'!$A$1:$AN$3144,MATCH($C354&amp;" "&amp;$B354,'Raw Election Data'!$C$1:$C$3144,0),MATCH('Joined Data'!Q$1,'Raw Election Data'!$A$1:$AN$1,0))</f>
        <v>-0.67555555555555558</v>
      </c>
      <c r="R354">
        <f>INDEX('Raw Election Data'!$A$1:$AN$3144,MATCH($C354&amp;" "&amp;$B354,'Raw Election Data'!$C$1:$C$3144,0),MATCH('Joined Data'!R$1,'Raw Election Data'!$A$1:$AN$1,0))</f>
        <v>0.67555555555555558</v>
      </c>
    </row>
    <row r="355" spans="1:18" ht="13.5" hidden="1" customHeight="1" x14ac:dyDescent="0.15">
      <c r="A355" t="s">
        <v>133</v>
      </c>
      <c r="B355" t="s">
        <v>1359</v>
      </c>
      <c r="C355" t="str">
        <f>INDEX(FIPS!$A$1:$E$3236,MATCH($F355,FIPS!$D$1:$D$3236,0),5)</f>
        <v>Lake County</v>
      </c>
      <c r="D355" t="s">
        <v>134</v>
      </c>
      <c r="E355" s="15" t="s">
        <v>40</v>
      </c>
      <c r="F355" t="s">
        <v>1470</v>
      </c>
      <c r="G355" t="s">
        <v>7804</v>
      </c>
      <c r="H355" t="str">
        <f>IFERROR(VLOOKUP($G355,'Team Colors'!$A:$B,2,0),"#c9c9c9")</f>
        <v>#008e97</v>
      </c>
      <c r="I355">
        <f>INDEX('Raw Election Data'!$A$1:$AN$3144,MATCH($C355&amp;" "&amp;$B355,'Raw Election Data'!$C$1:$C$3144,0),MATCH('Joined Data'!I$1,'Raw Election Data'!$A$1:$AN$1,0))</f>
        <v>325875</v>
      </c>
      <c r="J355">
        <f>INDEX('Raw Election Data'!$A$1:$AN$3144,MATCH($C355&amp;" "&amp;$B355,'Raw Election Data'!$C$1:$C$3144,0),MATCH('Joined Data'!J$1,'Raw Election Data'!$A$1:$AN$1,0))</f>
        <v>62597</v>
      </c>
      <c r="K355">
        <f>INDEX('Raw Election Data'!$A$1:$AN$3144,MATCH($C355&amp;" "&amp;$B355,'Raw Election Data'!$C$1:$C$3144,0),MATCH('Joined Data'!K$1,'Raw Election Data'!$A$1:$AN$1,0))</f>
        <v>101888</v>
      </c>
      <c r="L355">
        <f>INDEX('Raw Election Data'!$A$1:$AN$3144,MATCH($C355&amp;" "&amp;$B355,'Raw Election Data'!$C$1:$C$3144,0),MATCH('Joined Data'!L$1,'Raw Election Data'!$A$1:$AN$1,0))</f>
        <v>169898</v>
      </c>
      <c r="M355">
        <f>INDEX('Raw Election Data'!$A$1:$AN$3144,MATCH($C355&amp;" "&amp;$B355,'Raw Election Data'!$C$1:$C$3144,0),MATCH('Joined Data'!M$1,'Raw Election Data'!$A$1:$AN$1,0))</f>
        <v>0.36843871028499453</v>
      </c>
      <c r="N355">
        <f>INDEX('Raw Election Data'!$A$1:$AN$3144,MATCH($C355&amp;" "&amp;$B355,'Raw Election Data'!$C$1:$C$3144,0),MATCH('Joined Data'!N$1,'Raw Election Data'!$A$1:$AN$1,0))</f>
        <v>0.59970099706882951</v>
      </c>
      <c r="O355">
        <f>INDEX('Raw Election Data'!$A$1:$AN$3144,MATCH($C355&amp;" "&amp;$B355,'Raw Election Data'!$C$1:$C$3144,0),MATCH('Joined Data'!O$1,'Raw Election Data'!$A$1:$AN$1,0))</f>
        <v>-39291</v>
      </c>
      <c r="P355">
        <f>INDEX('Raw Election Data'!$A$1:$AN$3144,MATCH($C355&amp;" "&amp;$B355,'Raw Election Data'!$C$1:$C$3144,0),MATCH('Joined Data'!P$1,'Raw Election Data'!$A$1:$AN$1,0))</f>
        <v>39291</v>
      </c>
      <c r="Q355">
        <f>INDEX('Raw Election Data'!$A$1:$AN$3144,MATCH($C355&amp;" "&amp;$B355,'Raw Election Data'!$C$1:$C$3144,0),MATCH('Joined Data'!Q$1,'Raw Election Data'!$A$1:$AN$1,0))</f>
        <v>-0.23126228678383498</v>
      </c>
      <c r="R355">
        <f>INDEX('Raw Election Data'!$A$1:$AN$3144,MATCH($C355&amp;" "&amp;$B355,'Raw Election Data'!$C$1:$C$3144,0),MATCH('Joined Data'!R$1,'Raw Election Data'!$A$1:$AN$1,0))</f>
        <v>0.23126228678383498</v>
      </c>
    </row>
    <row r="356" spans="1:18" ht="13.5" hidden="1" customHeight="1" x14ac:dyDescent="0.15">
      <c r="A356" t="s">
        <v>133</v>
      </c>
      <c r="B356" t="s">
        <v>1359</v>
      </c>
      <c r="C356" t="str">
        <f>INDEX(FIPS!$A$1:$E$3236,MATCH($F356,FIPS!$D$1:$D$3236,0),5)</f>
        <v>Lee County</v>
      </c>
      <c r="D356" t="s">
        <v>134</v>
      </c>
      <c r="E356" s="15" t="s">
        <v>41</v>
      </c>
      <c r="F356" t="s">
        <v>1473</v>
      </c>
      <c r="G356" t="s">
        <v>7804</v>
      </c>
      <c r="H356" t="str">
        <f>IFERROR(VLOOKUP($G356,'Team Colors'!$A:$B,2,0),"#c9c9c9")</f>
        <v>#008e97</v>
      </c>
      <c r="I356">
        <f>INDEX('Raw Election Data'!$A$1:$AN$3144,MATCH($C356&amp;" "&amp;$B356,'Raw Election Data'!$C$1:$C$3144,0),MATCH('Joined Data'!I$1,'Raw Election Data'!$A$1:$AN$1,0))</f>
        <v>701982</v>
      </c>
      <c r="J356">
        <f>INDEX('Raw Election Data'!$A$1:$AN$3144,MATCH($C356&amp;" "&amp;$B356,'Raw Election Data'!$C$1:$C$3144,0),MATCH('Joined Data'!J$1,'Raw Election Data'!$A$1:$AN$1,0))</f>
        <v>124725</v>
      </c>
      <c r="K356">
        <f>INDEX('Raw Election Data'!$A$1:$AN$3144,MATCH($C356&amp;" "&amp;$B356,'Raw Election Data'!$C$1:$C$3144,0),MATCH('Joined Data'!K$1,'Raw Election Data'!$A$1:$AN$1,0))</f>
        <v>191141</v>
      </c>
      <c r="L356">
        <f>INDEX('Raw Election Data'!$A$1:$AN$3144,MATCH($C356&amp;" "&amp;$B356,'Raw Election Data'!$C$1:$C$3144,0),MATCH('Joined Data'!L$1,'Raw Election Data'!$A$1:$AN$1,0))</f>
        <v>325797</v>
      </c>
      <c r="M356">
        <f>INDEX('Raw Election Data'!$A$1:$AN$3144,MATCH($C356&amp;" "&amp;$B356,'Raw Election Data'!$C$1:$C$3144,0),MATCH('Joined Data'!M$1,'Raw Election Data'!$A$1:$AN$1,0))</f>
        <v>0.38283041280306451</v>
      </c>
      <c r="N356">
        <f>INDEX('Raw Election Data'!$A$1:$AN$3144,MATCH($C356&amp;" "&amp;$B356,'Raw Election Data'!$C$1:$C$3144,0),MATCH('Joined Data'!N$1,'Raw Election Data'!$A$1:$AN$1,0))</f>
        <v>0.58668741578344796</v>
      </c>
      <c r="O356">
        <f>INDEX('Raw Election Data'!$A$1:$AN$3144,MATCH($C356&amp;" "&amp;$B356,'Raw Election Data'!$C$1:$C$3144,0),MATCH('Joined Data'!O$1,'Raw Election Data'!$A$1:$AN$1,0))</f>
        <v>-66416</v>
      </c>
      <c r="P356">
        <f>INDEX('Raw Election Data'!$A$1:$AN$3144,MATCH($C356&amp;" "&amp;$B356,'Raw Election Data'!$C$1:$C$3144,0),MATCH('Joined Data'!P$1,'Raw Election Data'!$A$1:$AN$1,0))</f>
        <v>66416</v>
      </c>
      <c r="Q356">
        <f>INDEX('Raw Election Data'!$A$1:$AN$3144,MATCH($C356&amp;" "&amp;$B356,'Raw Election Data'!$C$1:$C$3144,0),MATCH('Joined Data'!Q$1,'Raw Election Data'!$A$1:$AN$1,0))</f>
        <v>-0.20385700298038345</v>
      </c>
      <c r="R356">
        <f>INDEX('Raw Election Data'!$A$1:$AN$3144,MATCH($C356&amp;" "&amp;$B356,'Raw Election Data'!$C$1:$C$3144,0),MATCH('Joined Data'!R$1,'Raw Election Data'!$A$1:$AN$1,0))</f>
        <v>0.20385700298038345</v>
      </c>
    </row>
    <row r="357" spans="1:18" ht="13.5" hidden="1" customHeight="1" x14ac:dyDescent="0.15">
      <c r="A357" t="s">
        <v>133</v>
      </c>
      <c r="B357" t="s">
        <v>1359</v>
      </c>
      <c r="C357" t="str">
        <f>INDEX(FIPS!$A$1:$E$3236,MATCH($F357,FIPS!$D$1:$D$3236,0),5)</f>
        <v>Leon County</v>
      </c>
      <c r="D357" t="s">
        <v>134</v>
      </c>
      <c r="E357" s="15" t="s">
        <v>42</v>
      </c>
      <c r="F357" t="s">
        <v>1477</v>
      </c>
      <c r="G357" t="s">
        <v>7804</v>
      </c>
      <c r="H357" t="str">
        <f>IFERROR(VLOOKUP($G357,'Team Colors'!$A:$B,2,0),"#c9c9c9")</f>
        <v>#008e97</v>
      </c>
      <c r="I357">
        <f>INDEX('Raw Election Data'!$A$1:$AN$3144,MATCH($C357&amp;" "&amp;$B357,'Raw Election Data'!$C$1:$C$3144,0),MATCH('Joined Data'!I$1,'Raw Election Data'!$A$1:$AN$1,0))</f>
        <v>286272</v>
      </c>
      <c r="J357">
        <f>INDEX('Raw Election Data'!$A$1:$AN$3144,MATCH($C357&amp;" "&amp;$B357,'Raw Election Data'!$C$1:$C$3144,0),MATCH('Joined Data'!J$1,'Raw Election Data'!$A$1:$AN$1,0))</f>
        <v>91936</v>
      </c>
      <c r="K357">
        <f>INDEX('Raw Election Data'!$A$1:$AN$3144,MATCH($C357&amp;" "&amp;$B357,'Raw Election Data'!$C$1:$C$3144,0),MATCH('Joined Data'!K$1,'Raw Election Data'!$A$1:$AN$1,0))</f>
        <v>53777</v>
      </c>
      <c r="L357">
        <f>INDEX('Raw Election Data'!$A$1:$AN$3144,MATCH($C357&amp;" "&amp;$B357,'Raw Election Data'!$C$1:$C$3144,0),MATCH('Joined Data'!L$1,'Raw Election Data'!$A$1:$AN$1,0))</f>
        <v>151925</v>
      </c>
      <c r="M357">
        <f>INDEX('Raw Election Data'!$A$1:$AN$3144,MATCH($C357&amp;" "&amp;$B357,'Raw Election Data'!$C$1:$C$3144,0),MATCH('Joined Data'!M$1,'Raw Election Data'!$A$1:$AN$1,0))</f>
        <v>0.60514069442158958</v>
      </c>
      <c r="N357">
        <f>INDEX('Raw Election Data'!$A$1:$AN$3144,MATCH($C357&amp;" "&amp;$B357,'Raw Election Data'!$C$1:$C$3144,0),MATCH('Joined Data'!N$1,'Raw Election Data'!$A$1:$AN$1,0))</f>
        <v>0.35397070923152874</v>
      </c>
      <c r="O357">
        <f>INDEX('Raw Election Data'!$A$1:$AN$3144,MATCH($C357&amp;" "&amp;$B357,'Raw Election Data'!$C$1:$C$3144,0),MATCH('Joined Data'!O$1,'Raw Election Data'!$A$1:$AN$1,0))</f>
        <v>38159</v>
      </c>
      <c r="P357">
        <f>INDEX('Raw Election Data'!$A$1:$AN$3144,MATCH($C357&amp;" "&amp;$B357,'Raw Election Data'!$C$1:$C$3144,0),MATCH('Joined Data'!P$1,'Raw Election Data'!$A$1:$AN$1,0))</f>
        <v>-38159</v>
      </c>
      <c r="Q357">
        <f>INDEX('Raw Election Data'!$A$1:$AN$3144,MATCH($C357&amp;" "&amp;$B357,'Raw Election Data'!$C$1:$C$3144,0),MATCH('Joined Data'!Q$1,'Raw Election Data'!$A$1:$AN$1,0))</f>
        <v>0.25116998519006084</v>
      </c>
      <c r="R357">
        <f>INDEX('Raw Election Data'!$A$1:$AN$3144,MATCH($C357&amp;" "&amp;$B357,'Raw Election Data'!$C$1:$C$3144,0),MATCH('Joined Data'!R$1,'Raw Election Data'!$A$1:$AN$1,0))</f>
        <v>-0.25116998519006084</v>
      </c>
    </row>
    <row r="358" spans="1:18" ht="13.5" hidden="1" customHeight="1" x14ac:dyDescent="0.15">
      <c r="A358" t="s">
        <v>133</v>
      </c>
      <c r="B358" t="s">
        <v>1359</v>
      </c>
      <c r="C358" t="str">
        <f>INDEX(FIPS!$A$1:$E$3236,MATCH($F358,FIPS!$D$1:$D$3236,0),5)</f>
        <v>Levy County</v>
      </c>
      <c r="D358" t="s">
        <v>134</v>
      </c>
      <c r="E358" s="15" t="s">
        <v>43</v>
      </c>
      <c r="F358" t="s">
        <v>1479</v>
      </c>
      <c r="G358" t="s">
        <v>7802</v>
      </c>
      <c r="H358" t="str">
        <f>IFERROR(VLOOKUP($G358,'Team Colors'!$A:$B,2,0),"#c9c9c9")</f>
        <v>#D50a0a</v>
      </c>
      <c r="I358">
        <f>INDEX('Raw Election Data'!$A$1:$AN$3144,MATCH($C358&amp;" "&amp;$B358,'Raw Election Data'!$C$1:$C$3144,0),MATCH('Joined Data'!I$1,'Raw Election Data'!$A$1:$AN$1,0))</f>
        <v>39832</v>
      </c>
      <c r="J358">
        <f>INDEX('Raw Election Data'!$A$1:$AN$3144,MATCH($C358&amp;" "&amp;$B358,'Raw Election Data'!$C$1:$C$3144,0),MATCH('Joined Data'!J$1,'Raw Election Data'!$A$1:$AN$1,0))</f>
        <v>5091</v>
      </c>
      <c r="K358">
        <f>INDEX('Raw Election Data'!$A$1:$AN$3144,MATCH($C358&amp;" "&amp;$B358,'Raw Election Data'!$C$1:$C$3144,0),MATCH('Joined Data'!K$1,'Raw Election Data'!$A$1:$AN$1,0))</f>
        <v>13758</v>
      </c>
      <c r="L358">
        <f>INDEX('Raw Election Data'!$A$1:$AN$3144,MATCH($C358&amp;" "&amp;$B358,'Raw Election Data'!$C$1:$C$3144,0),MATCH('Joined Data'!L$1,'Raw Election Data'!$A$1:$AN$1,0))</f>
        <v>19367</v>
      </c>
      <c r="M358">
        <f>INDEX('Raw Election Data'!$A$1:$AN$3144,MATCH($C358&amp;" "&amp;$B358,'Raw Election Data'!$C$1:$C$3144,0),MATCH('Joined Data'!M$1,'Raw Election Data'!$A$1:$AN$1,0))</f>
        <v>0.26286983012340581</v>
      </c>
      <c r="N358">
        <f>INDEX('Raw Election Data'!$A$1:$AN$3144,MATCH($C358&amp;" "&amp;$B358,'Raw Election Data'!$C$1:$C$3144,0),MATCH('Joined Data'!N$1,'Raw Election Data'!$A$1:$AN$1,0))</f>
        <v>0.71038364227810191</v>
      </c>
      <c r="O358">
        <f>INDEX('Raw Election Data'!$A$1:$AN$3144,MATCH($C358&amp;" "&amp;$B358,'Raw Election Data'!$C$1:$C$3144,0),MATCH('Joined Data'!O$1,'Raw Election Data'!$A$1:$AN$1,0))</f>
        <v>-8667</v>
      </c>
      <c r="P358">
        <f>INDEX('Raw Election Data'!$A$1:$AN$3144,MATCH($C358&amp;" "&amp;$B358,'Raw Election Data'!$C$1:$C$3144,0),MATCH('Joined Data'!P$1,'Raw Election Data'!$A$1:$AN$1,0))</f>
        <v>8667</v>
      </c>
      <c r="Q358">
        <f>INDEX('Raw Election Data'!$A$1:$AN$3144,MATCH($C358&amp;" "&amp;$B358,'Raw Election Data'!$C$1:$C$3144,0),MATCH('Joined Data'!Q$1,'Raw Election Data'!$A$1:$AN$1,0))</f>
        <v>-0.4475138121546961</v>
      </c>
      <c r="R358">
        <f>INDEX('Raw Election Data'!$A$1:$AN$3144,MATCH($C358&amp;" "&amp;$B358,'Raw Election Data'!$C$1:$C$3144,0),MATCH('Joined Data'!R$1,'Raw Election Data'!$A$1:$AN$1,0))</f>
        <v>0.4475138121546961</v>
      </c>
    </row>
    <row r="359" spans="1:18" ht="13.5" hidden="1" customHeight="1" x14ac:dyDescent="0.15">
      <c r="A359" t="s">
        <v>133</v>
      </c>
      <c r="B359" t="s">
        <v>1359</v>
      </c>
      <c r="C359" t="str">
        <f>INDEX(FIPS!$A$1:$E$3236,MATCH($F359,FIPS!$D$1:$D$3236,0),5)</f>
        <v>Liberty County</v>
      </c>
      <c r="D359" t="s">
        <v>134</v>
      </c>
      <c r="E359" s="15" t="s">
        <v>44</v>
      </c>
      <c r="F359" t="s">
        <v>1481</v>
      </c>
      <c r="G359" t="s">
        <v>7785</v>
      </c>
      <c r="H359" t="str">
        <f>IFERROR(VLOOKUP($G359,'Team Colors'!$A:$B,2,0),"#c9c9c9")</f>
        <v>#9f792c</v>
      </c>
      <c r="I359">
        <f>INDEX('Raw Election Data'!$A$1:$AN$3144,MATCH($C359&amp;" "&amp;$B359,'Raw Election Data'!$C$1:$C$3144,0),MATCH('Joined Data'!I$1,'Raw Election Data'!$A$1:$AN$1,0))</f>
        <v>8331</v>
      </c>
      <c r="J359">
        <f>INDEX('Raw Election Data'!$A$1:$AN$3144,MATCH($C359&amp;" "&amp;$B359,'Raw Election Data'!$C$1:$C$3144,0),MATCH('Joined Data'!J$1,'Raw Election Data'!$A$1:$AN$1,0))</f>
        <v>651</v>
      </c>
      <c r="K359">
        <f>INDEX('Raw Election Data'!$A$1:$AN$3144,MATCH($C359&amp;" "&amp;$B359,'Raw Election Data'!$C$1:$C$3144,0),MATCH('Joined Data'!K$1,'Raw Election Data'!$A$1:$AN$1,0))</f>
        <v>2542</v>
      </c>
      <c r="L359">
        <f>INDEX('Raw Election Data'!$A$1:$AN$3144,MATCH($C359&amp;" "&amp;$B359,'Raw Election Data'!$C$1:$C$3144,0),MATCH('Joined Data'!L$1,'Raw Election Data'!$A$1:$AN$1,0))</f>
        <v>3295</v>
      </c>
      <c r="M359">
        <f>INDEX('Raw Election Data'!$A$1:$AN$3144,MATCH($C359&amp;" "&amp;$B359,'Raw Election Data'!$C$1:$C$3144,0),MATCH('Joined Data'!M$1,'Raw Election Data'!$A$1:$AN$1,0))</f>
        <v>0.1975720789074355</v>
      </c>
      <c r="N359">
        <f>INDEX('Raw Election Data'!$A$1:$AN$3144,MATCH($C359&amp;" "&amp;$B359,'Raw Election Data'!$C$1:$C$3144,0),MATCH('Joined Data'!N$1,'Raw Election Data'!$A$1:$AN$1,0))</f>
        <v>0.77147192716236723</v>
      </c>
      <c r="O359">
        <f>INDEX('Raw Election Data'!$A$1:$AN$3144,MATCH($C359&amp;" "&amp;$B359,'Raw Election Data'!$C$1:$C$3144,0),MATCH('Joined Data'!O$1,'Raw Election Data'!$A$1:$AN$1,0))</f>
        <v>-1891</v>
      </c>
      <c r="P359">
        <f>INDEX('Raw Election Data'!$A$1:$AN$3144,MATCH($C359&amp;" "&amp;$B359,'Raw Election Data'!$C$1:$C$3144,0),MATCH('Joined Data'!P$1,'Raw Election Data'!$A$1:$AN$1,0))</f>
        <v>1891</v>
      </c>
      <c r="Q359">
        <f>INDEX('Raw Election Data'!$A$1:$AN$3144,MATCH($C359&amp;" "&amp;$B359,'Raw Election Data'!$C$1:$C$3144,0),MATCH('Joined Data'!Q$1,'Raw Election Data'!$A$1:$AN$1,0))</f>
        <v>-0.57389984825493179</v>
      </c>
      <c r="R359">
        <f>INDEX('Raw Election Data'!$A$1:$AN$3144,MATCH($C359&amp;" "&amp;$B359,'Raw Election Data'!$C$1:$C$3144,0),MATCH('Joined Data'!R$1,'Raw Election Data'!$A$1:$AN$1,0))</f>
        <v>0.57389984825493179</v>
      </c>
    </row>
    <row r="360" spans="1:18" ht="13.5" hidden="1" customHeight="1" x14ac:dyDescent="0.15">
      <c r="A360" t="s">
        <v>133</v>
      </c>
      <c r="B360" t="s">
        <v>1359</v>
      </c>
      <c r="C360" t="str">
        <f>INDEX(FIPS!$A$1:$E$3236,MATCH($F360,FIPS!$D$1:$D$3236,0),5)</f>
        <v>Madison County</v>
      </c>
      <c r="D360" t="s">
        <v>134</v>
      </c>
      <c r="E360" s="15" t="s">
        <v>45</v>
      </c>
      <c r="F360" t="s">
        <v>1482</v>
      </c>
      <c r="G360" t="s">
        <v>7804</v>
      </c>
      <c r="H360" t="str">
        <f>IFERROR(VLOOKUP($G360,'Team Colors'!$A:$B,2,0),"#c9c9c9")</f>
        <v>#008e97</v>
      </c>
      <c r="I360">
        <f>INDEX('Raw Election Data'!$A$1:$AN$3144,MATCH($C360&amp;" "&amp;$B360,'Raw Election Data'!$C$1:$C$3144,0),MATCH('Joined Data'!I$1,'Raw Election Data'!$A$1:$AN$1,0))</f>
        <v>18408</v>
      </c>
      <c r="J360">
        <f>INDEX('Raw Election Data'!$A$1:$AN$3144,MATCH($C360&amp;" "&amp;$B360,'Raw Election Data'!$C$1:$C$3144,0),MATCH('Joined Data'!J$1,'Raw Election Data'!$A$1:$AN$1,0))</f>
        <v>3526</v>
      </c>
      <c r="K360">
        <f>INDEX('Raw Election Data'!$A$1:$AN$3144,MATCH($C360&amp;" "&amp;$B360,'Raw Election Data'!$C$1:$C$3144,0),MATCH('Joined Data'!K$1,'Raw Election Data'!$A$1:$AN$1,0))</f>
        <v>4849</v>
      </c>
      <c r="L360">
        <f>INDEX('Raw Election Data'!$A$1:$AN$3144,MATCH($C360&amp;" "&amp;$B360,'Raw Election Data'!$C$1:$C$3144,0),MATCH('Joined Data'!L$1,'Raw Election Data'!$A$1:$AN$1,0))</f>
        <v>8503</v>
      </c>
      <c r="M360">
        <f>INDEX('Raw Election Data'!$A$1:$AN$3144,MATCH($C360&amp;" "&amp;$B360,'Raw Election Data'!$C$1:$C$3144,0),MATCH('Joined Data'!M$1,'Raw Election Data'!$A$1:$AN$1,0))</f>
        <v>0.41467717276255439</v>
      </c>
      <c r="N360">
        <f>INDEX('Raw Election Data'!$A$1:$AN$3144,MATCH($C360&amp;" "&amp;$B360,'Raw Election Data'!$C$1:$C$3144,0),MATCH('Joined Data'!N$1,'Raw Election Data'!$A$1:$AN$1,0))</f>
        <v>0.57026931671174874</v>
      </c>
      <c r="O360">
        <f>INDEX('Raw Election Data'!$A$1:$AN$3144,MATCH($C360&amp;" "&amp;$B360,'Raw Election Data'!$C$1:$C$3144,0),MATCH('Joined Data'!O$1,'Raw Election Data'!$A$1:$AN$1,0))</f>
        <v>-1323</v>
      </c>
      <c r="P360">
        <f>INDEX('Raw Election Data'!$A$1:$AN$3144,MATCH($C360&amp;" "&amp;$B360,'Raw Election Data'!$C$1:$C$3144,0),MATCH('Joined Data'!P$1,'Raw Election Data'!$A$1:$AN$1,0))</f>
        <v>1323</v>
      </c>
      <c r="Q360">
        <f>INDEX('Raw Election Data'!$A$1:$AN$3144,MATCH($C360&amp;" "&amp;$B360,'Raw Election Data'!$C$1:$C$3144,0),MATCH('Joined Data'!Q$1,'Raw Election Data'!$A$1:$AN$1,0))</f>
        <v>-0.15559214394919435</v>
      </c>
      <c r="R360">
        <f>INDEX('Raw Election Data'!$A$1:$AN$3144,MATCH($C360&amp;" "&amp;$B360,'Raw Election Data'!$C$1:$C$3144,0),MATCH('Joined Data'!R$1,'Raw Election Data'!$A$1:$AN$1,0))</f>
        <v>0.15559214394919435</v>
      </c>
    </row>
    <row r="361" spans="1:18" ht="13.5" hidden="1" customHeight="1" x14ac:dyDescent="0.15">
      <c r="A361" t="s">
        <v>133</v>
      </c>
      <c r="B361" t="s">
        <v>1359</v>
      </c>
      <c r="C361" t="str">
        <f>INDEX(FIPS!$A$1:$E$3236,MATCH($F361,FIPS!$D$1:$D$3236,0),5)</f>
        <v>Manatee County</v>
      </c>
      <c r="D361" t="s">
        <v>134</v>
      </c>
      <c r="E361" s="15" t="s">
        <v>46</v>
      </c>
      <c r="F361" t="s">
        <v>1484</v>
      </c>
      <c r="G361" t="s">
        <v>7802</v>
      </c>
      <c r="H361" t="str">
        <f>IFERROR(VLOOKUP($G361,'Team Colors'!$A:$B,2,0),"#c9c9c9")</f>
        <v>#D50a0a</v>
      </c>
      <c r="I361">
        <f>INDEX('Raw Election Data'!$A$1:$AN$3144,MATCH($C361&amp;" "&amp;$B361,'Raw Election Data'!$C$1:$C$3144,0),MATCH('Joined Data'!I$1,'Raw Election Data'!$A$1:$AN$1,0))</f>
        <v>363369</v>
      </c>
      <c r="J361">
        <f>INDEX('Raw Election Data'!$A$1:$AN$3144,MATCH($C361&amp;" "&amp;$B361,'Raw Election Data'!$C$1:$C$3144,0),MATCH('Joined Data'!J$1,'Raw Election Data'!$A$1:$AN$1,0))</f>
        <v>71066</v>
      </c>
      <c r="K361">
        <f>INDEX('Raw Election Data'!$A$1:$AN$3144,MATCH($C361&amp;" "&amp;$B361,'Raw Election Data'!$C$1:$C$3144,0),MATCH('Joined Data'!K$1,'Raw Election Data'!$A$1:$AN$1,0))</f>
        <v>101681</v>
      </c>
      <c r="L361">
        <f>INDEX('Raw Election Data'!$A$1:$AN$3144,MATCH($C361&amp;" "&amp;$B361,'Raw Election Data'!$C$1:$C$3144,0),MATCH('Joined Data'!L$1,'Raw Election Data'!$A$1:$AN$1,0))</f>
        <v>178521</v>
      </c>
      <c r="M361">
        <f>INDEX('Raw Election Data'!$A$1:$AN$3144,MATCH($C361&amp;" "&amp;$B361,'Raw Election Data'!$C$1:$C$3144,0),MATCH('Joined Data'!M$1,'Raw Election Data'!$A$1:$AN$1,0))</f>
        <v>0.39808201836198542</v>
      </c>
      <c r="N361">
        <f>INDEX('Raw Election Data'!$A$1:$AN$3144,MATCH($C361&amp;" "&amp;$B361,'Raw Election Data'!$C$1:$C$3144,0),MATCH('Joined Data'!N$1,'Raw Election Data'!$A$1:$AN$1,0))</f>
        <v>0.56957444782406552</v>
      </c>
      <c r="O361">
        <f>INDEX('Raw Election Data'!$A$1:$AN$3144,MATCH($C361&amp;" "&amp;$B361,'Raw Election Data'!$C$1:$C$3144,0),MATCH('Joined Data'!O$1,'Raw Election Data'!$A$1:$AN$1,0))</f>
        <v>-30615</v>
      </c>
      <c r="P361">
        <f>INDEX('Raw Election Data'!$A$1:$AN$3144,MATCH($C361&amp;" "&amp;$B361,'Raw Election Data'!$C$1:$C$3144,0),MATCH('Joined Data'!P$1,'Raw Election Data'!$A$1:$AN$1,0))</f>
        <v>30615</v>
      </c>
      <c r="Q361">
        <f>INDEX('Raw Election Data'!$A$1:$AN$3144,MATCH($C361&amp;" "&amp;$B361,'Raw Election Data'!$C$1:$C$3144,0),MATCH('Joined Data'!Q$1,'Raw Election Data'!$A$1:$AN$1,0))</f>
        <v>-0.1714924294620801</v>
      </c>
      <c r="R361">
        <f>INDEX('Raw Election Data'!$A$1:$AN$3144,MATCH($C361&amp;" "&amp;$B361,'Raw Election Data'!$C$1:$C$3144,0),MATCH('Joined Data'!R$1,'Raw Election Data'!$A$1:$AN$1,0))</f>
        <v>0.1714924294620801</v>
      </c>
    </row>
    <row r="362" spans="1:18" ht="13.5" hidden="1" customHeight="1" x14ac:dyDescent="0.15">
      <c r="A362" t="s">
        <v>133</v>
      </c>
      <c r="B362" t="s">
        <v>1359</v>
      </c>
      <c r="C362" t="str">
        <f>INDEX(FIPS!$A$1:$E$3236,MATCH($F362,FIPS!$D$1:$D$3236,0),5)</f>
        <v>Marion County</v>
      </c>
      <c r="D362" t="s">
        <v>134</v>
      </c>
      <c r="E362" s="15" t="s">
        <v>47</v>
      </c>
      <c r="F362" t="s">
        <v>1487</v>
      </c>
      <c r="G362" t="s">
        <v>7804</v>
      </c>
      <c r="H362" t="str">
        <f>IFERROR(VLOOKUP($G362,'Team Colors'!$A:$B,2,0),"#c9c9c9")</f>
        <v>#008e97</v>
      </c>
      <c r="I362">
        <f>INDEX('Raw Election Data'!$A$1:$AN$3144,MATCH($C362&amp;" "&amp;$B362,'Raw Election Data'!$C$1:$C$3144,0),MATCH('Joined Data'!I$1,'Raw Election Data'!$A$1:$AN$1,0))</f>
        <v>343254</v>
      </c>
      <c r="J362">
        <f>INDEX('Raw Election Data'!$A$1:$AN$3144,MATCH($C362&amp;" "&amp;$B362,'Raw Election Data'!$C$1:$C$3144,0),MATCH('Joined Data'!J$1,'Raw Election Data'!$A$1:$AN$1,0))</f>
        <v>61958</v>
      </c>
      <c r="K362">
        <f>INDEX('Raw Election Data'!$A$1:$AN$3144,MATCH($C362&amp;" "&amp;$B362,'Raw Election Data'!$C$1:$C$3144,0),MATCH('Joined Data'!K$1,'Raw Election Data'!$A$1:$AN$1,0))</f>
        <v>107710</v>
      </c>
      <c r="L362">
        <f>INDEX('Raw Election Data'!$A$1:$AN$3144,MATCH($C362&amp;" "&amp;$B362,'Raw Election Data'!$C$1:$C$3144,0),MATCH('Joined Data'!L$1,'Raw Election Data'!$A$1:$AN$1,0))</f>
        <v>174485</v>
      </c>
      <c r="M362">
        <f>INDEX('Raw Election Data'!$A$1:$AN$3144,MATCH($C362&amp;" "&amp;$B362,'Raw Election Data'!$C$1:$C$3144,0),MATCH('Joined Data'!M$1,'Raw Election Data'!$A$1:$AN$1,0))</f>
        <v>0.35509069547525574</v>
      </c>
      <c r="N362">
        <f>INDEX('Raw Election Data'!$A$1:$AN$3144,MATCH($C362&amp;" "&amp;$B362,'Raw Election Data'!$C$1:$C$3144,0),MATCH('Joined Data'!N$1,'Raw Election Data'!$A$1:$AN$1,0))</f>
        <v>0.6173023469066109</v>
      </c>
      <c r="O362">
        <f>INDEX('Raw Election Data'!$A$1:$AN$3144,MATCH($C362&amp;" "&amp;$B362,'Raw Election Data'!$C$1:$C$3144,0),MATCH('Joined Data'!O$1,'Raw Election Data'!$A$1:$AN$1,0))</f>
        <v>-45752</v>
      </c>
      <c r="P362">
        <f>INDEX('Raw Election Data'!$A$1:$AN$3144,MATCH($C362&amp;" "&amp;$B362,'Raw Election Data'!$C$1:$C$3144,0),MATCH('Joined Data'!P$1,'Raw Election Data'!$A$1:$AN$1,0))</f>
        <v>45752</v>
      </c>
      <c r="Q362">
        <f>INDEX('Raw Election Data'!$A$1:$AN$3144,MATCH($C362&amp;" "&amp;$B362,'Raw Election Data'!$C$1:$C$3144,0),MATCH('Joined Data'!Q$1,'Raw Election Data'!$A$1:$AN$1,0))</f>
        <v>-0.26221165143135516</v>
      </c>
      <c r="R362">
        <f>INDEX('Raw Election Data'!$A$1:$AN$3144,MATCH($C362&amp;" "&amp;$B362,'Raw Election Data'!$C$1:$C$3144,0),MATCH('Joined Data'!R$1,'Raw Election Data'!$A$1:$AN$1,0))</f>
        <v>0.26221165143135516</v>
      </c>
    </row>
    <row r="363" spans="1:18" ht="13.5" hidden="1" customHeight="1" x14ac:dyDescent="0.15">
      <c r="A363" t="s">
        <v>133</v>
      </c>
      <c r="B363" t="s">
        <v>1359</v>
      </c>
      <c r="C363" t="str">
        <f>INDEX(FIPS!$A$1:$E$3236,MATCH($F363,FIPS!$D$1:$D$3236,0),5)</f>
        <v>Martin County</v>
      </c>
      <c r="D363" t="s">
        <v>134</v>
      </c>
      <c r="E363" s="15" t="s">
        <v>48</v>
      </c>
      <c r="F363" t="s">
        <v>1491</v>
      </c>
      <c r="G363" t="s">
        <v>7804</v>
      </c>
      <c r="H363" t="str">
        <f>IFERROR(VLOOKUP($G363,'Team Colors'!$A:$B,2,0),"#c9c9c9")</f>
        <v>#008e97</v>
      </c>
      <c r="I363">
        <f>INDEX('Raw Election Data'!$A$1:$AN$3144,MATCH($C363&amp;" "&amp;$B363,'Raw Election Data'!$C$1:$C$3144,0),MATCH('Joined Data'!I$1,'Raw Election Data'!$A$1:$AN$1,0))</f>
        <v>156283</v>
      </c>
      <c r="J363">
        <f>INDEX('Raw Election Data'!$A$1:$AN$3144,MATCH($C363&amp;" "&amp;$B363,'Raw Election Data'!$C$1:$C$3144,0),MATCH('Joined Data'!J$1,'Raw Election Data'!$A$1:$AN$1,0))</f>
        <v>30158</v>
      </c>
      <c r="K363">
        <f>INDEX('Raw Election Data'!$A$1:$AN$3144,MATCH($C363&amp;" "&amp;$B363,'Raw Election Data'!$C$1:$C$3144,0),MATCH('Joined Data'!K$1,'Raw Election Data'!$A$1:$AN$1,0))</f>
        <v>53182</v>
      </c>
      <c r="L363">
        <f>INDEX('Raw Election Data'!$A$1:$AN$3144,MATCH($C363&amp;" "&amp;$B363,'Raw Election Data'!$C$1:$C$3144,0),MATCH('Joined Data'!L$1,'Raw Election Data'!$A$1:$AN$1,0))</f>
        <v>85741</v>
      </c>
      <c r="M363">
        <f>INDEX('Raw Election Data'!$A$1:$AN$3144,MATCH($C363&amp;" "&amp;$B363,'Raw Election Data'!$C$1:$C$3144,0),MATCH('Joined Data'!M$1,'Raw Election Data'!$A$1:$AN$1,0))</f>
        <v>0.35173370966048917</v>
      </c>
      <c r="N363">
        <f>INDEX('Raw Election Data'!$A$1:$AN$3144,MATCH($C363&amp;" "&amp;$B363,'Raw Election Data'!$C$1:$C$3144,0),MATCH('Joined Data'!N$1,'Raw Election Data'!$A$1:$AN$1,0))</f>
        <v>0.62026335125552534</v>
      </c>
      <c r="O363">
        <f>INDEX('Raw Election Data'!$A$1:$AN$3144,MATCH($C363&amp;" "&amp;$B363,'Raw Election Data'!$C$1:$C$3144,0),MATCH('Joined Data'!O$1,'Raw Election Data'!$A$1:$AN$1,0))</f>
        <v>-23024</v>
      </c>
      <c r="P363">
        <f>INDEX('Raw Election Data'!$A$1:$AN$3144,MATCH($C363&amp;" "&amp;$B363,'Raw Election Data'!$C$1:$C$3144,0),MATCH('Joined Data'!P$1,'Raw Election Data'!$A$1:$AN$1,0))</f>
        <v>23024</v>
      </c>
      <c r="Q363">
        <f>INDEX('Raw Election Data'!$A$1:$AN$3144,MATCH($C363&amp;" "&amp;$B363,'Raw Election Data'!$C$1:$C$3144,0),MATCH('Joined Data'!Q$1,'Raw Election Data'!$A$1:$AN$1,0))</f>
        <v>-0.26852964159503617</v>
      </c>
      <c r="R363">
        <f>INDEX('Raw Election Data'!$A$1:$AN$3144,MATCH($C363&amp;" "&amp;$B363,'Raw Election Data'!$C$1:$C$3144,0),MATCH('Joined Data'!R$1,'Raw Election Data'!$A$1:$AN$1,0))</f>
        <v>0.26852964159503617</v>
      </c>
    </row>
    <row r="364" spans="1:18" ht="13.5" hidden="1" customHeight="1" x14ac:dyDescent="0.15">
      <c r="A364" t="s">
        <v>133</v>
      </c>
      <c r="B364" t="s">
        <v>1359</v>
      </c>
      <c r="C364" t="str">
        <f>INDEX(FIPS!$A$1:$E$3236,MATCH($F364,FIPS!$D$1:$D$3236,0),5)</f>
        <v>Miami-Dade County</v>
      </c>
      <c r="D364" t="s">
        <v>134</v>
      </c>
      <c r="E364" s="15" t="s">
        <v>135</v>
      </c>
      <c r="F364" t="s">
        <v>1495</v>
      </c>
      <c r="G364" t="s">
        <v>7804</v>
      </c>
      <c r="H364" t="str">
        <f>IFERROR(VLOOKUP($G364,'Team Colors'!$A:$B,2,0),"#c9c9c9")</f>
        <v>#008e97</v>
      </c>
      <c r="I364">
        <f>INDEX('Raw Election Data'!$A$1:$AN$3144,MATCH($C364&amp;" "&amp;$B364,'Raw Election Data'!$C$1:$C$3144,0),MATCH('Joined Data'!I$1,'Raw Election Data'!$A$1:$AN$1,0))</f>
        <v>2693117</v>
      </c>
      <c r="J364">
        <f>INDEX('Raw Election Data'!$A$1:$AN$3144,MATCH($C364&amp;" "&amp;$B364,'Raw Election Data'!$C$1:$C$3144,0),MATCH('Joined Data'!J$1,'Raw Election Data'!$A$1:$AN$1,0))</f>
        <v>623006</v>
      </c>
      <c r="K364">
        <f>INDEX('Raw Election Data'!$A$1:$AN$3144,MATCH($C364&amp;" "&amp;$B364,'Raw Election Data'!$C$1:$C$3144,0),MATCH('Joined Data'!K$1,'Raw Election Data'!$A$1:$AN$1,0))</f>
        <v>333666</v>
      </c>
      <c r="L364">
        <f>INDEX('Raw Election Data'!$A$1:$AN$3144,MATCH($C364&amp;" "&amp;$B364,'Raw Election Data'!$C$1:$C$3144,0),MATCH('Joined Data'!L$1,'Raw Election Data'!$A$1:$AN$1,0))</f>
        <v>978670</v>
      </c>
      <c r="M364">
        <f>INDEX('Raw Election Data'!$A$1:$AN$3144,MATCH($C364&amp;" "&amp;$B364,'Raw Election Data'!$C$1:$C$3144,0),MATCH('Joined Data'!M$1,'Raw Election Data'!$A$1:$AN$1,0))</f>
        <v>0.63658434405877362</v>
      </c>
      <c r="N364">
        <f>INDEX('Raw Election Data'!$A$1:$AN$3144,MATCH($C364&amp;" "&amp;$B364,'Raw Election Data'!$C$1:$C$3144,0),MATCH('Joined Data'!N$1,'Raw Election Data'!$A$1:$AN$1,0))</f>
        <v>0.34093821206331043</v>
      </c>
      <c r="O364">
        <f>INDEX('Raw Election Data'!$A$1:$AN$3144,MATCH($C364&amp;" "&amp;$B364,'Raw Election Data'!$C$1:$C$3144,0),MATCH('Joined Data'!O$1,'Raw Election Data'!$A$1:$AN$1,0))</f>
        <v>289340</v>
      </c>
      <c r="P364">
        <f>INDEX('Raw Election Data'!$A$1:$AN$3144,MATCH($C364&amp;" "&amp;$B364,'Raw Election Data'!$C$1:$C$3144,0),MATCH('Joined Data'!P$1,'Raw Election Data'!$A$1:$AN$1,0))</f>
        <v>-289340</v>
      </c>
      <c r="Q364">
        <f>INDEX('Raw Election Data'!$A$1:$AN$3144,MATCH($C364&amp;" "&amp;$B364,'Raw Election Data'!$C$1:$C$3144,0),MATCH('Joined Data'!Q$1,'Raw Election Data'!$A$1:$AN$1,0))</f>
        <v>0.29564613199546319</v>
      </c>
      <c r="R364">
        <f>INDEX('Raw Election Data'!$A$1:$AN$3144,MATCH($C364&amp;" "&amp;$B364,'Raw Election Data'!$C$1:$C$3144,0),MATCH('Joined Data'!R$1,'Raw Election Data'!$A$1:$AN$1,0))</f>
        <v>-0.29564613199546319</v>
      </c>
    </row>
    <row r="365" spans="1:18" ht="13.5" hidden="1" customHeight="1" x14ac:dyDescent="0.15">
      <c r="A365" t="s">
        <v>133</v>
      </c>
      <c r="B365" t="s">
        <v>1359</v>
      </c>
      <c r="C365" t="str">
        <f>INDEX(FIPS!$A$1:$E$3236,MATCH($F365,FIPS!$D$1:$D$3236,0),5)</f>
        <v>Monroe County</v>
      </c>
      <c r="D365" t="s">
        <v>134</v>
      </c>
      <c r="E365" s="15" t="s">
        <v>49</v>
      </c>
      <c r="F365" t="s">
        <v>1498</v>
      </c>
      <c r="G365" t="s">
        <v>7804</v>
      </c>
      <c r="H365" t="str">
        <f>IFERROR(VLOOKUP($G365,'Team Colors'!$A:$B,2,0),"#c9c9c9")</f>
        <v>#008e97</v>
      </c>
      <c r="I365">
        <f>INDEX('Raw Election Data'!$A$1:$AN$3144,MATCH($C365&amp;" "&amp;$B365,'Raw Election Data'!$C$1:$C$3144,0),MATCH('Joined Data'!I$1,'Raw Election Data'!$A$1:$AN$1,0))</f>
        <v>77482</v>
      </c>
      <c r="J365">
        <f>INDEX('Raw Election Data'!$A$1:$AN$3144,MATCH($C365&amp;" "&amp;$B365,'Raw Election Data'!$C$1:$C$3144,0),MATCH('Joined Data'!J$1,'Raw Election Data'!$A$1:$AN$1,0))</f>
        <v>18949</v>
      </c>
      <c r="K365">
        <f>INDEX('Raw Election Data'!$A$1:$AN$3144,MATCH($C365&amp;" "&amp;$B365,'Raw Election Data'!$C$1:$C$3144,0),MATCH('Joined Data'!K$1,'Raw Election Data'!$A$1:$AN$1,0))</f>
        <v>21885</v>
      </c>
      <c r="L365">
        <f>INDEX('Raw Election Data'!$A$1:$AN$3144,MATCH($C365&amp;" "&amp;$B365,'Raw Election Data'!$C$1:$C$3144,0),MATCH('Joined Data'!L$1,'Raw Election Data'!$A$1:$AN$1,0))</f>
        <v>42434</v>
      </c>
      <c r="M365">
        <f>INDEX('Raw Election Data'!$A$1:$AN$3144,MATCH($C365&amp;" "&amp;$B365,'Raw Election Data'!$C$1:$C$3144,0),MATCH('Joined Data'!M$1,'Raw Election Data'!$A$1:$AN$1,0))</f>
        <v>0.44655229297261628</v>
      </c>
      <c r="N365">
        <f>INDEX('Raw Election Data'!$A$1:$AN$3144,MATCH($C365&amp;" "&amp;$B365,'Raw Election Data'!$C$1:$C$3144,0),MATCH('Joined Data'!N$1,'Raw Election Data'!$A$1:$AN$1,0))</f>
        <v>0.51574209360418533</v>
      </c>
      <c r="O365">
        <f>INDEX('Raw Election Data'!$A$1:$AN$3144,MATCH($C365&amp;" "&amp;$B365,'Raw Election Data'!$C$1:$C$3144,0),MATCH('Joined Data'!O$1,'Raw Election Data'!$A$1:$AN$1,0))</f>
        <v>-2936</v>
      </c>
      <c r="P365">
        <f>INDEX('Raw Election Data'!$A$1:$AN$3144,MATCH($C365&amp;" "&amp;$B365,'Raw Election Data'!$C$1:$C$3144,0),MATCH('Joined Data'!P$1,'Raw Election Data'!$A$1:$AN$1,0))</f>
        <v>2936</v>
      </c>
      <c r="Q365">
        <f>INDEX('Raw Election Data'!$A$1:$AN$3144,MATCH($C365&amp;" "&amp;$B365,'Raw Election Data'!$C$1:$C$3144,0),MATCH('Joined Data'!Q$1,'Raw Election Data'!$A$1:$AN$1,0))</f>
        <v>-6.9189800631569043E-2</v>
      </c>
      <c r="R365">
        <f>INDEX('Raw Election Data'!$A$1:$AN$3144,MATCH($C365&amp;" "&amp;$B365,'Raw Election Data'!$C$1:$C$3144,0),MATCH('Joined Data'!R$1,'Raw Election Data'!$A$1:$AN$1,0))</f>
        <v>6.9189800631569043E-2</v>
      </c>
    </row>
    <row r="366" spans="1:18" ht="13.5" hidden="1" customHeight="1" x14ac:dyDescent="0.15">
      <c r="A366" t="s">
        <v>133</v>
      </c>
      <c r="B366" t="s">
        <v>1359</v>
      </c>
      <c r="C366" t="str">
        <f>INDEX(FIPS!$A$1:$E$3236,MATCH($F366,FIPS!$D$1:$D$3236,0),5)</f>
        <v>Nassau County</v>
      </c>
      <c r="D366" t="s">
        <v>134</v>
      </c>
      <c r="E366" s="15" t="s">
        <v>50</v>
      </c>
      <c r="F366" t="s">
        <v>1502</v>
      </c>
      <c r="G366" t="s">
        <v>7785</v>
      </c>
      <c r="H366" t="str">
        <f>IFERROR(VLOOKUP($G366,'Team Colors'!$A:$B,2,0),"#c9c9c9")</f>
        <v>#9f792c</v>
      </c>
      <c r="I366">
        <f>INDEX('Raw Election Data'!$A$1:$AN$3144,MATCH($C366&amp;" "&amp;$B366,'Raw Election Data'!$C$1:$C$3144,0),MATCH('Joined Data'!I$1,'Raw Election Data'!$A$1:$AN$1,0))</f>
        <v>78444</v>
      </c>
      <c r="J366">
        <f>INDEX('Raw Election Data'!$A$1:$AN$3144,MATCH($C366&amp;" "&amp;$B366,'Raw Election Data'!$C$1:$C$3144,0),MATCH('Joined Data'!J$1,'Raw Election Data'!$A$1:$AN$1,0))</f>
        <v>10849</v>
      </c>
      <c r="K366">
        <f>INDEX('Raw Election Data'!$A$1:$AN$3144,MATCH($C366&amp;" "&amp;$B366,'Raw Election Data'!$C$1:$C$3144,0),MATCH('Joined Data'!K$1,'Raw Election Data'!$A$1:$AN$1,0))</f>
        <v>34221</v>
      </c>
      <c r="L366">
        <f>INDEX('Raw Election Data'!$A$1:$AN$3144,MATCH($C366&amp;" "&amp;$B366,'Raw Election Data'!$C$1:$C$3144,0),MATCH('Joined Data'!L$1,'Raw Election Data'!$A$1:$AN$1,0))</f>
        <v>46537</v>
      </c>
      <c r="M366">
        <f>INDEX('Raw Election Data'!$A$1:$AN$3144,MATCH($C366&amp;" "&amp;$B366,'Raw Election Data'!$C$1:$C$3144,0),MATCH('Joined Data'!M$1,'Raw Election Data'!$A$1:$AN$1,0))</f>
        <v>0.23312632958721019</v>
      </c>
      <c r="N366">
        <f>INDEX('Raw Election Data'!$A$1:$AN$3144,MATCH($C366&amp;" "&amp;$B366,'Raw Election Data'!$C$1:$C$3144,0),MATCH('Joined Data'!N$1,'Raw Election Data'!$A$1:$AN$1,0))</f>
        <v>0.73535036637514239</v>
      </c>
      <c r="O366">
        <f>INDEX('Raw Election Data'!$A$1:$AN$3144,MATCH($C366&amp;" "&amp;$B366,'Raw Election Data'!$C$1:$C$3144,0),MATCH('Joined Data'!O$1,'Raw Election Data'!$A$1:$AN$1,0))</f>
        <v>-23372</v>
      </c>
      <c r="P366">
        <f>INDEX('Raw Election Data'!$A$1:$AN$3144,MATCH($C366&amp;" "&amp;$B366,'Raw Election Data'!$C$1:$C$3144,0),MATCH('Joined Data'!P$1,'Raw Election Data'!$A$1:$AN$1,0))</f>
        <v>23372</v>
      </c>
      <c r="Q366">
        <f>INDEX('Raw Election Data'!$A$1:$AN$3144,MATCH($C366&amp;" "&amp;$B366,'Raw Election Data'!$C$1:$C$3144,0),MATCH('Joined Data'!Q$1,'Raw Election Data'!$A$1:$AN$1,0))</f>
        <v>-0.50222403678793226</v>
      </c>
      <c r="R366">
        <f>INDEX('Raw Election Data'!$A$1:$AN$3144,MATCH($C366&amp;" "&amp;$B366,'Raw Election Data'!$C$1:$C$3144,0),MATCH('Joined Data'!R$1,'Raw Election Data'!$A$1:$AN$1,0))</f>
        <v>0.50222403678793226</v>
      </c>
    </row>
    <row r="367" spans="1:18" ht="13.5" hidden="1" customHeight="1" x14ac:dyDescent="0.15">
      <c r="A367" t="s">
        <v>133</v>
      </c>
      <c r="B367" t="s">
        <v>1359</v>
      </c>
      <c r="C367" t="str">
        <f>INDEX(FIPS!$A$1:$E$3236,MATCH($F367,FIPS!$D$1:$D$3236,0),5)</f>
        <v>Okaloosa County</v>
      </c>
      <c r="D367" t="s">
        <v>134</v>
      </c>
      <c r="E367" s="15" t="s">
        <v>51</v>
      </c>
      <c r="F367" t="s">
        <v>1504</v>
      </c>
      <c r="G367" t="s">
        <v>440</v>
      </c>
      <c r="H367" t="str">
        <f>IFERROR(VLOOKUP($G367,'Team Colors'!$A:$B,2,0),"#c9c9c9")</f>
        <v>#9f8958</v>
      </c>
      <c r="I367">
        <f>INDEX('Raw Election Data'!$A$1:$AN$3144,MATCH($C367&amp;" "&amp;$B367,'Raw Election Data'!$C$1:$C$3144,0),MATCH('Joined Data'!I$1,'Raw Election Data'!$A$1:$AN$1,0))</f>
        <v>198664</v>
      </c>
      <c r="J367">
        <f>INDEX('Raw Election Data'!$A$1:$AN$3144,MATCH($C367&amp;" "&amp;$B367,'Raw Election Data'!$C$1:$C$3144,0),MATCH('Joined Data'!J$1,'Raw Election Data'!$A$1:$AN$1,0))</f>
        <v>23711</v>
      </c>
      <c r="K367">
        <f>INDEX('Raw Election Data'!$A$1:$AN$3144,MATCH($C367&amp;" "&amp;$B367,'Raw Election Data'!$C$1:$C$3144,0),MATCH('Joined Data'!K$1,'Raw Election Data'!$A$1:$AN$1,0))</f>
        <v>71788</v>
      </c>
      <c r="L367">
        <f>INDEX('Raw Election Data'!$A$1:$AN$3144,MATCH($C367&amp;" "&amp;$B367,'Raw Election Data'!$C$1:$C$3144,0),MATCH('Joined Data'!L$1,'Raw Election Data'!$A$1:$AN$1,0))</f>
        <v>100657</v>
      </c>
      <c r="M367">
        <f>INDEX('Raw Election Data'!$A$1:$AN$3144,MATCH($C367&amp;" "&amp;$B367,'Raw Election Data'!$C$1:$C$3144,0),MATCH('Joined Data'!M$1,'Raw Election Data'!$A$1:$AN$1,0))</f>
        <v>0.2355623553255114</v>
      </c>
      <c r="N367">
        <f>INDEX('Raw Election Data'!$A$1:$AN$3144,MATCH($C367&amp;" "&amp;$B367,'Raw Election Data'!$C$1:$C$3144,0),MATCH('Joined Data'!N$1,'Raw Election Data'!$A$1:$AN$1,0))</f>
        <v>0.71319431336121686</v>
      </c>
      <c r="O367">
        <f>INDEX('Raw Election Data'!$A$1:$AN$3144,MATCH($C367&amp;" "&amp;$B367,'Raw Election Data'!$C$1:$C$3144,0),MATCH('Joined Data'!O$1,'Raw Election Data'!$A$1:$AN$1,0))</f>
        <v>-48077</v>
      </c>
      <c r="P367">
        <f>INDEX('Raw Election Data'!$A$1:$AN$3144,MATCH($C367&amp;" "&amp;$B367,'Raw Election Data'!$C$1:$C$3144,0),MATCH('Joined Data'!P$1,'Raw Election Data'!$A$1:$AN$1,0))</f>
        <v>48077</v>
      </c>
      <c r="Q367">
        <f>INDEX('Raw Election Data'!$A$1:$AN$3144,MATCH($C367&amp;" "&amp;$B367,'Raw Election Data'!$C$1:$C$3144,0),MATCH('Joined Data'!Q$1,'Raw Election Data'!$A$1:$AN$1,0))</f>
        <v>-0.47763195803570546</v>
      </c>
      <c r="R367">
        <f>INDEX('Raw Election Data'!$A$1:$AN$3144,MATCH($C367&amp;" "&amp;$B367,'Raw Election Data'!$C$1:$C$3144,0),MATCH('Joined Data'!R$1,'Raw Election Data'!$A$1:$AN$1,0))</f>
        <v>0.47763195803570546</v>
      </c>
    </row>
    <row r="368" spans="1:18" ht="13.5" hidden="1" customHeight="1" x14ac:dyDescent="0.15">
      <c r="A368" t="s">
        <v>133</v>
      </c>
      <c r="B368" t="s">
        <v>1359</v>
      </c>
      <c r="C368" t="str">
        <f>INDEX(FIPS!$A$1:$E$3236,MATCH($F368,FIPS!$D$1:$D$3236,0),5)</f>
        <v>Okeechobee County</v>
      </c>
      <c r="D368" t="s">
        <v>134</v>
      </c>
      <c r="E368" s="15" t="s">
        <v>52</v>
      </c>
      <c r="F368" t="s">
        <v>1508</v>
      </c>
      <c r="G368" t="s">
        <v>7804</v>
      </c>
      <c r="H368" t="str">
        <f>IFERROR(VLOOKUP($G368,'Team Colors'!$A:$B,2,0),"#c9c9c9")</f>
        <v>#008e97</v>
      </c>
      <c r="I368">
        <f>INDEX('Raw Election Data'!$A$1:$AN$3144,MATCH($C368&amp;" "&amp;$B368,'Raw Election Data'!$C$1:$C$3144,0),MATCH('Joined Data'!I$1,'Raw Election Data'!$A$1:$AN$1,0))</f>
        <v>39469</v>
      </c>
      <c r="J368">
        <f>INDEX('Raw Election Data'!$A$1:$AN$3144,MATCH($C368&amp;" "&amp;$B368,'Raw Election Data'!$C$1:$C$3144,0),MATCH('Joined Data'!J$1,'Raw Election Data'!$A$1:$AN$1,0))</f>
        <v>3953</v>
      </c>
      <c r="K368">
        <f>INDEX('Raw Election Data'!$A$1:$AN$3144,MATCH($C368&amp;" "&amp;$B368,'Raw Election Data'!$C$1:$C$3144,0),MATCH('Joined Data'!K$1,'Raw Election Data'!$A$1:$AN$1,0))</f>
        <v>9342</v>
      </c>
      <c r="L368">
        <f>INDEX('Raw Election Data'!$A$1:$AN$3144,MATCH($C368&amp;" "&amp;$B368,'Raw Election Data'!$C$1:$C$3144,0),MATCH('Joined Data'!L$1,'Raw Election Data'!$A$1:$AN$1,0))</f>
        <v>13632</v>
      </c>
      <c r="M368">
        <f>INDEX('Raw Election Data'!$A$1:$AN$3144,MATCH($C368&amp;" "&amp;$B368,'Raw Election Data'!$C$1:$C$3144,0),MATCH('Joined Data'!M$1,'Raw Election Data'!$A$1:$AN$1,0))</f>
        <v>0.28997946009389669</v>
      </c>
      <c r="N368">
        <f>INDEX('Raw Election Data'!$A$1:$AN$3144,MATCH($C368&amp;" "&amp;$B368,'Raw Election Data'!$C$1:$C$3144,0),MATCH('Joined Data'!N$1,'Raw Election Data'!$A$1:$AN$1,0))</f>
        <v>0.68529929577464788</v>
      </c>
      <c r="O368">
        <f>INDEX('Raw Election Data'!$A$1:$AN$3144,MATCH($C368&amp;" "&amp;$B368,'Raw Election Data'!$C$1:$C$3144,0),MATCH('Joined Data'!O$1,'Raw Election Data'!$A$1:$AN$1,0))</f>
        <v>-5389</v>
      </c>
      <c r="P368">
        <f>INDEX('Raw Election Data'!$A$1:$AN$3144,MATCH($C368&amp;" "&amp;$B368,'Raw Election Data'!$C$1:$C$3144,0),MATCH('Joined Data'!P$1,'Raw Election Data'!$A$1:$AN$1,0))</f>
        <v>5389</v>
      </c>
      <c r="Q368">
        <f>INDEX('Raw Election Data'!$A$1:$AN$3144,MATCH($C368&amp;" "&amp;$B368,'Raw Election Data'!$C$1:$C$3144,0),MATCH('Joined Data'!Q$1,'Raw Election Data'!$A$1:$AN$1,0))</f>
        <v>-0.39531983568075119</v>
      </c>
      <c r="R368">
        <f>INDEX('Raw Election Data'!$A$1:$AN$3144,MATCH($C368&amp;" "&amp;$B368,'Raw Election Data'!$C$1:$C$3144,0),MATCH('Joined Data'!R$1,'Raw Election Data'!$A$1:$AN$1,0))</f>
        <v>0.39531983568075119</v>
      </c>
    </row>
    <row r="369" spans="1:18" ht="13.5" hidden="1" customHeight="1" x14ac:dyDescent="0.15">
      <c r="A369" t="s">
        <v>133</v>
      </c>
      <c r="B369" t="s">
        <v>1359</v>
      </c>
      <c r="C369" t="str">
        <f>INDEX(FIPS!$A$1:$E$3236,MATCH($F369,FIPS!$D$1:$D$3236,0),5)</f>
        <v>Orange County</v>
      </c>
      <c r="D369" t="s">
        <v>134</v>
      </c>
      <c r="E369" s="15" t="s">
        <v>53</v>
      </c>
      <c r="F369" t="s">
        <v>1511</v>
      </c>
      <c r="G369" t="s">
        <v>7804</v>
      </c>
      <c r="H369" t="str">
        <f>IFERROR(VLOOKUP($G369,'Team Colors'!$A:$B,2,0),"#c9c9c9")</f>
        <v>#008e97</v>
      </c>
      <c r="I369">
        <f>INDEX('Raw Election Data'!$A$1:$AN$3144,MATCH($C369&amp;" "&amp;$B369,'Raw Election Data'!$C$1:$C$3144,0),MATCH('Joined Data'!I$1,'Raw Election Data'!$A$1:$AN$1,0))</f>
        <v>1288126</v>
      </c>
      <c r="J369">
        <f>INDEX('Raw Election Data'!$A$1:$AN$3144,MATCH($C369&amp;" "&amp;$B369,'Raw Election Data'!$C$1:$C$3144,0),MATCH('Joined Data'!J$1,'Raw Election Data'!$A$1:$AN$1,0))</f>
        <v>329579</v>
      </c>
      <c r="K369">
        <f>INDEX('Raw Election Data'!$A$1:$AN$3144,MATCH($C369&amp;" "&amp;$B369,'Raw Election Data'!$C$1:$C$3144,0),MATCH('Joined Data'!K$1,'Raw Election Data'!$A$1:$AN$1,0))</f>
        <v>195091</v>
      </c>
      <c r="L369">
        <f>INDEX('Raw Election Data'!$A$1:$AN$3144,MATCH($C369&amp;" "&amp;$B369,'Raw Election Data'!$C$1:$C$3144,0),MATCH('Joined Data'!L$1,'Raw Election Data'!$A$1:$AN$1,0))</f>
        <v>545800</v>
      </c>
      <c r="M369">
        <f>INDEX('Raw Election Data'!$A$1:$AN$3144,MATCH($C369&amp;" "&amp;$B369,'Raw Election Data'!$C$1:$C$3144,0),MATCH('Joined Data'!M$1,'Raw Election Data'!$A$1:$AN$1,0))</f>
        <v>0.60384573103700989</v>
      </c>
      <c r="N369">
        <f>INDEX('Raw Election Data'!$A$1:$AN$3144,MATCH($C369&amp;" "&amp;$B369,'Raw Election Data'!$C$1:$C$3144,0),MATCH('Joined Data'!N$1,'Raw Election Data'!$A$1:$AN$1,0))</f>
        <v>0.35744045437889338</v>
      </c>
      <c r="O369">
        <f>INDEX('Raw Election Data'!$A$1:$AN$3144,MATCH($C369&amp;" "&amp;$B369,'Raw Election Data'!$C$1:$C$3144,0),MATCH('Joined Data'!O$1,'Raw Election Data'!$A$1:$AN$1,0))</f>
        <v>134488</v>
      </c>
      <c r="P369">
        <f>INDEX('Raw Election Data'!$A$1:$AN$3144,MATCH($C369&amp;" "&amp;$B369,'Raw Election Data'!$C$1:$C$3144,0),MATCH('Joined Data'!P$1,'Raw Election Data'!$A$1:$AN$1,0))</f>
        <v>-134488</v>
      </c>
      <c r="Q369">
        <f>INDEX('Raw Election Data'!$A$1:$AN$3144,MATCH($C369&amp;" "&amp;$B369,'Raw Election Data'!$C$1:$C$3144,0),MATCH('Joined Data'!Q$1,'Raw Election Data'!$A$1:$AN$1,0))</f>
        <v>0.24640527665811651</v>
      </c>
      <c r="R369">
        <f>INDEX('Raw Election Data'!$A$1:$AN$3144,MATCH($C369&amp;" "&amp;$B369,'Raw Election Data'!$C$1:$C$3144,0),MATCH('Joined Data'!R$1,'Raw Election Data'!$A$1:$AN$1,0))</f>
        <v>-0.24640527665811651</v>
      </c>
    </row>
    <row r="370" spans="1:18" ht="13.5" hidden="1" customHeight="1" x14ac:dyDescent="0.15">
      <c r="A370" t="s">
        <v>133</v>
      </c>
      <c r="B370" t="s">
        <v>1359</v>
      </c>
      <c r="C370" t="str">
        <f>INDEX(FIPS!$A$1:$E$3236,MATCH($F370,FIPS!$D$1:$D$3236,0),5)</f>
        <v>Osceola County</v>
      </c>
      <c r="D370" t="s">
        <v>134</v>
      </c>
      <c r="E370" s="15" t="s">
        <v>54</v>
      </c>
      <c r="F370" t="s">
        <v>1513</v>
      </c>
      <c r="G370" t="s">
        <v>439</v>
      </c>
      <c r="H370" t="str">
        <f>IFERROR(VLOOKUP($G370,'Team Colors'!$A:$B,2,0),"#c9c9c9")</f>
        <v>#002244</v>
      </c>
      <c r="I370">
        <f>INDEX('Raw Election Data'!$A$1:$AN$3144,MATCH($C370&amp;" "&amp;$B370,'Raw Election Data'!$C$1:$C$3144,0),MATCH('Joined Data'!I$1,'Raw Election Data'!$A$1:$AN$1,0))</f>
        <v>323993</v>
      </c>
      <c r="J370">
        <f>INDEX('Raw Election Data'!$A$1:$AN$3144,MATCH($C370&amp;" "&amp;$B370,'Raw Election Data'!$C$1:$C$3144,0),MATCH('Joined Data'!J$1,'Raw Election Data'!$A$1:$AN$1,0))</f>
        <v>85287</v>
      </c>
      <c r="K370">
        <f>INDEX('Raw Election Data'!$A$1:$AN$3144,MATCH($C370&amp;" "&amp;$B370,'Raw Election Data'!$C$1:$C$3144,0),MATCH('Joined Data'!K$1,'Raw Election Data'!$A$1:$AN$1,0))</f>
        <v>50252</v>
      </c>
      <c r="L370">
        <f>INDEX('Raw Election Data'!$A$1:$AN$3144,MATCH($C370&amp;" "&amp;$B370,'Raw Election Data'!$C$1:$C$3144,0),MATCH('Joined Data'!L$1,'Raw Election Data'!$A$1:$AN$1,0))</f>
        <v>139981</v>
      </c>
      <c r="M370">
        <f>INDEX('Raw Election Data'!$A$1:$AN$3144,MATCH($C370&amp;" "&amp;$B370,'Raw Election Data'!$C$1:$C$3144,0),MATCH('Joined Data'!M$1,'Raw Election Data'!$A$1:$AN$1,0))</f>
        <v>0.60927554453818733</v>
      </c>
      <c r="N370">
        <f>INDEX('Raw Election Data'!$A$1:$AN$3144,MATCH($C370&amp;" "&amp;$B370,'Raw Election Data'!$C$1:$C$3144,0),MATCH('Joined Data'!N$1,'Raw Election Data'!$A$1:$AN$1,0))</f>
        <v>0.35899157742836529</v>
      </c>
      <c r="O370">
        <f>INDEX('Raw Election Data'!$A$1:$AN$3144,MATCH($C370&amp;" "&amp;$B370,'Raw Election Data'!$C$1:$C$3144,0),MATCH('Joined Data'!O$1,'Raw Election Data'!$A$1:$AN$1,0))</f>
        <v>35035</v>
      </c>
      <c r="P370">
        <f>INDEX('Raw Election Data'!$A$1:$AN$3144,MATCH($C370&amp;" "&amp;$B370,'Raw Election Data'!$C$1:$C$3144,0),MATCH('Joined Data'!P$1,'Raw Election Data'!$A$1:$AN$1,0))</f>
        <v>-35035</v>
      </c>
      <c r="Q370">
        <f>INDEX('Raw Election Data'!$A$1:$AN$3144,MATCH($C370&amp;" "&amp;$B370,'Raw Election Data'!$C$1:$C$3144,0),MATCH('Joined Data'!Q$1,'Raw Election Data'!$A$1:$AN$1,0))</f>
        <v>0.25028396710982204</v>
      </c>
      <c r="R370">
        <f>INDEX('Raw Election Data'!$A$1:$AN$3144,MATCH($C370&amp;" "&amp;$B370,'Raw Election Data'!$C$1:$C$3144,0),MATCH('Joined Data'!R$1,'Raw Election Data'!$A$1:$AN$1,0))</f>
        <v>-0.25028396710982204</v>
      </c>
    </row>
    <row r="371" spans="1:18" ht="13.5" hidden="1" customHeight="1" x14ac:dyDescent="0.15">
      <c r="A371" t="s">
        <v>133</v>
      </c>
      <c r="B371" t="s">
        <v>1359</v>
      </c>
      <c r="C371" t="str">
        <f>INDEX(FIPS!$A$1:$E$3236,MATCH($F371,FIPS!$D$1:$D$3236,0),5)</f>
        <v>Palm Beach County</v>
      </c>
      <c r="D371" t="s">
        <v>134</v>
      </c>
      <c r="E371" s="15" t="s">
        <v>55</v>
      </c>
      <c r="F371" t="s">
        <v>1515</v>
      </c>
      <c r="G371" t="s">
        <v>7804</v>
      </c>
      <c r="H371" t="str">
        <f>IFERROR(VLOOKUP($G371,'Team Colors'!$A:$B,2,0),"#c9c9c9")</f>
        <v>#008e97</v>
      </c>
      <c r="I371">
        <f>INDEX('Raw Election Data'!$A$1:$AN$3144,MATCH($C371&amp;" "&amp;$B371,'Raw Election Data'!$C$1:$C$3144,0),MATCH('Joined Data'!I$1,'Raw Election Data'!$A$1:$AN$1,0))</f>
        <v>1422789</v>
      </c>
      <c r="J371">
        <f>INDEX('Raw Election Data'!$A$1:$AN$3144,MATCH($C371&amp;" "&amp;$B371,'Raw Election Data'!$C$1:$C$3144,0),MATCH('Joined Data'!J$1,'Raw Election Data'!$A$1:$AN$1,0))</f>
        <v>371411</v>
      </c>
      <c r="K371">
        <f>INDEX('Raw Election Data'!$A$1:$AN$3144,MATCH($C371&amp;" "&amp;$B371,'Raw Election Data'!$C$1:$C$3144,0),MATCH('Joined Data'!K$1,'Raw Election Data'!$A$1:$AN$1,0))</f>
        <v>270762</v>
      </c>
      <c r="L371">
        <f>INDEX('Raw Election Data'!$A$1:$AN$3144,MATCH($C371&amp;" "&amp;$B371,'Raw Election Data'!$C$1:$C$3144,0),MATCH('Joined Data'!L$1,'Raw Election Data'!$A$1:$AN$1,0))</f>
        <v>657235</v>
      </c>
      <c r="M371">
        <f>INDEX('Raw Election Data'!$A$1:$AN$3144,MATCH($C371&amp;" "&amp;$B371,'Raw Election Data'!$C$1:$C$3144,0),MATCH('Joined Data'!M$1,'Raw Election Data'!$A$1:$AN$1,0))</f>
        <v>0.56511141372568408</v>
      </c>
      <c r="N371">
        <f>INDEX('Raw Election Data'!$A$1:$AN$3144,MATCH($C371&amp;" "&amp;$B371,'Raw Election Data'!$C$1:$C$3144,0),MATCH('Joined Data'!N$1,'Raw Election Data'!$A$1:$AN$1,0))</f>
        <v>0.41197136488470637</v>
      </c>
      <c r="O371">
        <f>INDEX('Raw Election Data'!$A$1:$AN$3144,MATCH($C371&amp;" "&amp;$B371,'Raw Election Data'!$C$1:$C$3144,0),MATCH('Joined Data'!O$1,'Raw Election Data'!$A$1:$AN$1,0))</f>
        <v>100649</v>
      </c>
      <c r="P371">
        <f>INDEX('Raw Election Data'!$A$1:$AN$3144,MATCH($C371&amp;" "&amp;$B371,'Raw Election Data'!$C$1:$C$3144,0),MATCH('Joined Data'!P$1,'Raw Election Data'!$A$1:$AN$1,0))</f>
        <v>-100649</v>
      </c>
      <c r="Q371">
        <f>INDEX('Raw Election Data'!$A$1:$AN$3144,MATCH($C371&amp;" "&amp;$B371,'Raw Election Data'!$C$1:$C$3144,0),MATCH('Joined Data'!Q$1,'Raw Election Data'!$A$1:$AN$1,0))</f>
        <v>0.1531400488409777</v>
      </c>
      <c r="R371">
        <f>INDEX('Raw Election Data'!$A$1:$AN$3144,MATCH($C371&amp;" "&amp;$B371,'Raw Election Data'!$C$1:$C$3144,0),MATCH('Joined Data'!R$1,'Raw Election Data'!$A$1:$AN$1,0))</f>
        <v>-0.1531400488409777</v>
      </c>
    </row>
    <row r="372" spans="1:18" ht="13.5" hidden="1" customHeight="1" x14ac:dyDescent="0.15">
      <c r="A372" t="s">
        <v>133</v>
      </c>
      <c r="B372" t="s">
        <v>1359</v>
      </c>
      <c r="C372" t="str">
        <f>INDEX(FIPS!$A$1:$E$3236,MATCH($F372,FIPS!$D$1:$D$3236,0),5)</f>
        <v>Pasco County</v>
      </c>
      <c r="D372" t="s">
        <v>134</v>
      </c>
      <c r="E372" s="15" t="s">
        <v>56</v>
      </c>
      <c r="F372" t="s">
        <v>1519</v>
      </c>
      <c r="G372" t="s">
        <v>7802</v>
      </c>
      <c r="H372" t="str">
        <f>IFERROR(VLOOKUP($G372,'Team Colors'!$A:$B,2,0),"#c9c9c9")</f>
        <v>#D50a0a</v>
      </c>
      <c r="I372">
        <f>INDEX('Raw Election Data'!$A$1:$AN$3144,MATCH($C372&amp;" "&amp;$B372,'Raw Election Data'!$C$1:$C$3144,0),MATCH('Joined Data'!I$1,'Raw Election Data'!$A$1:$AN$1,0))</f>
        <v>497909</v>
      </c>
      <c r="J372">
        <f>INDEX('Raw Election Data'!$A$1:$AN$3144,MATCH($C372&amp;" "&amp;$B372,'Raw Election Data'!$C$1:$C$3144,0),MATCH('Joined Data'!J$1,'Raw Election Data'!$A$1:$AN$1,0))</f>
        <v>89998</v>
      </c>
      <c r="K372">
        <f>INDEX('Raw Election Data'!$A$1:$AN$3144,MATCH($C372&amp;" "&amp;$B372,'Raw Election Data'!$C$1:$C$3144,0),MATCH('Joined Data'!K$1,'Raw Election Data'!$A$1:$AN$1,0))</f>
        <v>141943</v>
      </c>
      <c r="L372">
        <f>INDEX('Raw Election Data'!$A$1:$AN$3144,MATCH($C372&amp;" "&amp;$B372,'Raw Election Data'!$C$1:$C$3144,0),MATCH('Joined Data'!L$1,'Raw Election Data'!$A$1:$AN$1,0))</f>
        <v>240814</v>
      </c>
      <c r="M372">
        <f>INDEX('Raw Election Data'!$A$1:$AN$3144,MATCH($C372&amp;" "&amp;$B372,'Raw Election Data'!$C$1:$C$3144,0),MATCH('Joined Data'!M$1,'Raw Election Data'!$A$1:$AN$1,0))</f>
        <v>0.37372411902962455</v>
      </c>
      <c r="N372">
        <f>INDEX('Raw Election Data'!$A$1:$AN$3144,MATCH($C372&amp;" "&amp;$B372,'Raw Election Data'!$C$1:$C$3144,0),MATCH('Joined Data'!N$1,'Raw Election Data'!$A$1:$AN$1,0))</f>
        <v>0.58943001652727833</v>
      </c>
      <c r="O372">
        <f>INDEX('Raw Election Data'!$A$1:$AN$3144,MATCH($C372&amp;" "&amp;$B372,'Raw Election Data'!$C$1:$C$3144,0),MATCH('Joined Data'!O$1,'Raw Election Data'!$A$1:$AN$1,0))</f>
        <v>-51945</v>
      </c>
      <c r="P372">
        <f>INDEX('Raw Election Data'!$A$1:$AN$3144,MATCH($C372&amp;" "&amp;$B372,'Raw Election Data'!$C$1:$C$3144,0),MATCH('Joined Data'!P$1,'Raw Election Data'!$A$1:$AN$1,0))</f>
        <v>51945</v>
      </c>
      <c r="Q372">
        <f>INDEX('Raw Election Data'!$A$1:$AN$3144,MATCH($C372&amp;" "&amp;$B372,'Raw Election Data'!$C$1:$C$3144,0),MATCH('Joined Data'!Q$1,'Raw Election Data'!$A$1:$AN$1,0))</f>
        <v>-0.21570589749765379</v>
      </c>
      <c r="R372">
        <f>INDEX('Raw Election Data'!$A$1:$AN$3144,MATCH($C372&amp;" "&amp;$B372,'Raw Election Data'!$C$1:$C$3144,0),MATCH('Joined Data'!R$1,'Raw Election Data'!$A$1:$AN$1,0))</f>
        <v>0.21570589749765379</v>
      </c>
    </row>
    <row r="373" spans="1:18" ht="13.5" hidden="1" customHeight="1" x14ac:dyDescent="0.15">
      <c r="A373" t="s">
        <v>133</v>
      </c>
      <c r="B373" t="s">
        <v>1359</v>
      </c>
      <c r="C373" t="str">
        <f>INDEX(FIPS!$A$1:$E$3236,MATCH($F373,FIPS!$D$1:$D$3236,0),5)</f>
        <v>Pinellas County</v>
      </c>
      <c r="D373" t="s">
        <v>134</v>
      </c>
      <c r="E373" s="15" t="s">
        <v>57</v>
      </c>
      <c r="F373" t="s">
        <v>1521</v>
      </c>
      <c r="G373" t="s">
        <v>7802</v>
      </c>
      <c r="H373" t="str">
        <f>IFERROR(VLOOKUP($G373,'Team Colors'!$A:$B,2,0),"#c9c9c9")</f>
        <v>#D50a0a</v>
      </c>
      <c r="I373">
        <f>INDEX('Raw Election Data'!$A$1:$AN$3144,MATCH($C373&amp;" "&amp;$B373,'Raw Election Data'!$C$1:$C$3144,0),MATCH('Joined Data'!I$1,'Raw Election Data'!$A$1:$AN$1,0))</f>
        <v>949827</v>
      </c>
      <c r="J373">
        <f>INDEX('Raw Election Data'!$A$1:$AN$3144,MATCH($C373&amp;" "&amp;$B373,'Raw Election Data'!$C$1:$C$3144,0),MATCH('Joined Data'!J$1,'Raw Election Data'!$A$1:$AN$1,0))</f>
        <v>233327</v>
      </c>
      <c r="K373">
        <f>INDEX('Raw Election Data'!$A$1:$AN$3144,MATCH($C373&amp;" "&amp;$B373,'Raw Election Data'!$C$1:$C$3144,0),MATCH('Joined Data'!K$1,'Raw Election Data'!$A$1:$AN$1,0))</f>
        <v>238746</v>
      </c>
      <c r="L373">
        <f>INDEX('Raw Election Data'!$A$1:$AN$3144,MATCH($C373&amp;" "&amp;$B373,'Raw Election Data'!$C$1:$C$3144,0),MATCH('Joined Data'!L$1,'Raw Election Data'!$A$1:$AN$1,0))</f>
        <v>491520</v>
      </c>
      <c r="M373">
        <f>INDEX('Raw Election Data'!$A$1:$AN$3144,MATCH($C373&amp;" "&amp;$B373,'Raw Election Data'!$C$1:$C$3144,0),MATCH('Joined Data'!M$1,'Raw Election Data'!$A$1:$AN$1,0))</f>
        <v>0.47470499674479166</v>
      </c>
      <c r="N373">
        <f>INDEX('Raw Election Data'!$A$1:$AN$3144,MATCH($C373&amp;" "&amp;$B373,'Raw Election Data'!$C$1:$C$3144,0),MATCH('Joined Data'!N$1,'Raw Election Data'!$A$1:$AN$1,0))</f>
        <v>0.48572998046874999</v>
      </c>
      <c r="O373">
        <f>INDEX('Raw Election Data'!$A$1:$AN$3144,MATCH($C373&amp;" "&amp;$B373,'Raw Election Data'!$C$1:$C$3144,0),MATCH('Joined Data'!O$1,'Raw Election Data'!$A$1:$AN$1,0))</f>
        <v>-5419</v>
      </c>
      <c r="P373">
        <f>INDEX('Raw Election Data'!$A$1:$AN$3144,MATCH($C373&amp;" "&amp;$B373,'Raw Election Data'!$C$1:$C$3144,0),MATCH('Joined Data'!P$1,'Raw Election Data'!$A$1:$AN$1,0))</f>
        <v>5419</v>
      </c>
      <c r="Q373">
        <f>INDEX('Raw Election Data'!$A$1:$AN$3144,MATCH($C373&amp;" "&amp;$B373,'Raw Election Data'!$C$1:$C$3144,0),MATCH('Joined Data'!Q$1,'Raw Election Data'!$A$1:$AN$1,0))</f>
        <v>-1.1024983723958326E-2</v>
      </c>
      <c r="R373">
        <f>INDEX('Raw Election Data'!$A$1:$AN$3144,MATCH($C373&amp;" "&amp;$B373,'Raw Election Data'!$C$1:$C$3144,0),MATCH('Joined Data'!R$1,'Raw Election Data'!$A$1:$AN$1,0))</f>
        <v>1.1024983723958326E-2</v>
      </c>
    </row>
    <row r="374" spans="1:18" ht="13.5" hidden="1" customHeight="1" x14ac:dyDescent="0.15">
      <c r="A374" t="s">
        <v>133</v>
      </c>
      <c r="B374" t="s">
        <v>1359</v>
      </c>
      <c r="C374" t="str">
        <f>INDEX(FIPS!$A$1:$E$3236,MATCH($F374,FIPS!$D$1:$D$3236,0),5)</f>
        <v>Polk County</v>
      </c>
      <c r="D374" t="s">
        <v>134</v>
      </c>
      <c r="E374" s="15" t="s">
        <v>58</v>
      </c>
      <c r="F374" t="s">
        <v>1522</v>
      </c>
      <c r="G374" t="s">
        <v>7802</v>
      </c>
      <c r="H374" t="str">
        <f>IFERROR(VLOOKUP($G374,'Team Colors'!$A:$B,2,0),"#c9c9c9")</f>
        <v>#D50a0a</v>
      </c>
      <c r="I374">
        <f>INDEX('Raw Election Data'!$A$1:$AN$3144,MATCH($C374&amp;" "&amp;$B374,'Raw Election Data'!$C$1:$C$3144,0),MATCH('Joined Data'!I$1,'Raw Election Data'!$A$1:$AN$1,0))</f>
        <v>650092</v>
      </c>
      <c r="J374">
        <f>INDEX('Raw Election Data'!$A$1:$AN$3144,MATCH($C374&amp;" "&amp;$B374,'Raw Election Data'!$C$1:$C$3144,0),MATCH('Joined Data'!J$1,'Raw Election Data'!$A$1:$AN$1,0))</f>
        <v>117182</v>
      </c>
      <c r="K374">
        <f>INDEX('Raw Election Data'!$A$1:$AN$3144,MATCH($C374&amp;" "&amp;$B374,'Raw Election Data'!$C$1:$C$3144,0),MATCH('Joined Data'!K$1,'Raw Election Data'!$A$1:$AN$1,0))</f>
        <v>157216</v>
      </c>
      <c r="L374">
        <f>INDEX('Raw Election Data'!$A$1:$AN$3144,MATCH($C374&amp;" "&amp;$B374,'Raw Election Data'!$C$1:$C$3144,0),MATCH('Joined Data'!L$1,'Raw Election Data'!$A$1:$AN$1,0))</f>
        <v>283828</v>
      </c>
      <c r="M374">
        <f>INDEX('Raw Election Data'!$A$1:$AN$3144,MATCH($C374&amp;" "&amp;$B374,'Raw Election Data'!$C$1:$C$3144,0),MATCH('Joined Data'!M$1,'Raw Election Data'!$A$1:$AN$1,0))</f>
        <v>0.41286271967529631</v>
      </c>
      <c r="N374">
        <f>INDEX('Raw Election Data'!$A$1:$AN$3144,MATCH($C374&amp;" "&amp;$B374,'Raw Election Data'!$C$1:$C$3144,0),MATCH('Joined Data'!N$1,'Raw Election Data'!$A$1:$AN$1,0))</f>
        <v>0.55391293318488666</v>
      </c>
      <c r="O374">
        <f>INDEX('Raw Election Data'!$A$1:$AN$3144,MATCH($C374&amp;" "&amp;$B374,'Raw Election Data'!$C$1:$C$3144,0),MATCH('Joined Data'!O$1,'Raw Election Data'!$A$1:$AN$1,0))</f>
        <v>-40034</v>
      </c>
      <c r="P374">
        <f>INDEX('Raw Election Data'!$A$1:$AN$3144,MATCH($C374&amp;" "&amp;$B374,'Raw Election Data'!$C$1:$C$3144,0),MATCH('Joined Data'!P$1,'Raw Election Data'!$A$1:$AN$1,0))</f>
        <v>40034</v>
      </c>
      <c r="Q374">
        <f>INDEX('Raw Election Data'!$A$1:$AN$3144,MATCH($C374&amp;" "&amp;$B374,'Raw Election Data'!$C$1:$C$3144,0),MATCH('Joined Data'!Q$1,'Raw Election Data'!$A$1:$AN$1,0))</f>
        <v>-0.14105021350959035</v>
      </c>
      <c r="R374">
        <f>INDEX('Raw Election Data'!$A$1:$AN$3144,MATCH($C374&amp;" "&amp;$B374,'Raw Election Data'!$C$1:$C$3144,0),MATCH('Joined Data'!R$1,'Raw Election Data'!$A$1:$AN$1,0))</f>
        <v>0.14105021350959035</v>
      </c>
    </row>
    <row r="375" spans="1:18" ht="13.5" hidden="1" customHeight="1" x14ac:dyDescent="0.15">
      <c r="A375" t="s">
        <v>133</v>
      </c>
      <c r="B375" t="s">
        <v>1359</v>
      </c>
      <c r="C375" t="str">
        <f>INDEX(FIPS!$A$1:$E$3236,MATCH($F375,FIPS!$D$1:$D$3236,0),5)</f>
        <v>Putnam County</v>
      </c>
      <c r="D375" t="s">
        <v>134</v>
      </c>
      <c r="E375" s="15" t="s">
        <v>59</v>
      </c>
      <c r="F375" t="s">
        <v>1526</v>
      </c>
      <c r="G375" t="s">
        <v>7785</v>
      </c>
      <c r="H375" t="str">
        <f>IFERROR(VLOOKUP($G375,'Team Colors'!$A:$B,2,0),"#c9c9c9")</f>
        <v>#9f792c</v>
      </c>
      <c r="I375">
        <f>INDEX('Raw Election Data'!$A$1:$AN$3144,MATCH($C375&amp;" "&amp;$B375,'Raw Election Data'!$C$1:$C$3144,0),MATCH('Joined Data'!I$1,'Raw Election Data'!$A$1:$AN$1,0))</f>
        <v>72023</v>
      </c>
      <c r="J375">
        <f>INDEX('Raw Election Data'!$A$1:$AN$3144,MATCH($C375&amp;" "&amp;$B375,'Raw Election Data'!$C$1:$C$3144,0),MATCH('Joined Data'!J$1,'Raw Election Data'!$A$1:$AN$1,0))</f>
        <v>9920</v>
      </c>
      <c r="K375">
        <f>INDEX('Raw Election Data'!$A$1:$AN$3144,MATCH($C375&amp;" "&amp;$B375,'Raw Election Data'!$C$1:$C$3144,0),MATCH('Joined Data'!K$1,'Raw Election Data'!$A$1:$AN$1,0))</f>
        <v>21873</v>
      </c>
      <c r="L375">
        <f>INDEX('Raw Election Data'!$A$1:$AN$3144,MATCH($C375&amp;" "&amp;$B375,'Raw Election Data'!$C$1:$C$3144,0),MATCH('Joined Data'!L$1,'Raw Election Data'!$A$1:$AN$1,0))</f>
        <v>32652</v>
      </c>
      <c r="M375">
        <f>INDEX('Raw Election Data'!$A$1:$AN$3144,MATCH($C375&amp;" "&amp;$B375,'Raw Election Data'!$C$1:$C$3144,0),MATCH('Joined Data'!M$1,'Raw Election Data'!$A$1:$AN$1,0))</f>
        <v>0.30380987382089919</v>
      </c>
      <c r="N375">
        <f>INDEX('Raw Election Data'!$A$1:$AN$3144,MATCH($C375&amp;" "&amp;$B375,'Raw Election Data'!$C$1:$C$3144,0),MATCH('Joined Data'!N$1,'Raw Election Data'!$A$1:$AN$1,0))</f>
        <v>0.66988239617787582</v>
      </c>
      <c r="O375">
        <f>INDEX('Raw Election Data'!$A$1:$AN$3144,MATCH($C375&amp;" "&amp;$B375,'Raw Election Data'!$C$1:$C$3144,0),MATCH('Joined Data'!O$1,'Raw Election Data'!$A$1:$AN$1,0))</f>
        <v>-11953</v>
      </c>
      <c r="P375">
        <f>INDEX('Raw Election Data'!$A$1:$AN$3144,MATCH($C375&amp;" "&amp;$B375,'Raw Election Data'!$C$1:$C$3144,0),MATCH('Joined Data'!P$1,'Raw Election Data'!$A$1:$AN$1,0))</f>
        <v>11953</v>
      </c>
      <c r="Q375">
        <f>INDEX('Raw Election Data'!$A$1:$AN$3144,MATCH($C375&amp;" "&amp;$B375,'Raw Election Data'!$C$1:$C$3144,0),MATCH('Joined Data'!Q$1,'Raw Election Data'!$A$1:$AN$1,0))</f>
        <v>-0.36607252235697663</v>
      </c>
      <c r="R375">
        <f>INDEX('Raw Election Data'!$A$1:$AN$3144,MATCH($C375&amp;" "&amp;$B375,'Raw Election Data'!$C$1:$C$3144,0),MATCH('Joined Data'!R$1,'Raw Election Data'!$A$1:$AN$1,0))</f>
        <v>0.36607252235697663</v>
      </c>
    </row>
    <row r="376" spans="1:18" ht="13.5" hidden="1" customHeight="1" x14ac:dyDescent="0.15">
      <c r="A376" t="s">
        <v>133</v>
      </c>
      <c r="B376" t="s">
        <v>1359</v>
      </c>
      <c r="C376" t="str">
        <f>INDEX(FIPS!$A$1:$E$3236,MATCH($F376,FIPS!$D$1:$D$3236,0),5)</f>
        <v>St. Johns County</v>
      </c>
      <c r="D376" t="s">
        <v>134</v>
      </c>
      <c r="E376" s="15" t="s">
        <v>60</v>
      </c>
      <c r="F376" t="s">
        <v>1530</v>
      </c>
      <c r="G376" t="s">
        <v>7785</v>
      </c>
      <c r="H376" t="str">
        <f>IFERROR(VLOOKUP($G376,'Team Colors'!$A:$B,2,0),"#c9c9c9")</f>
        <v>#9f792c</v>
      </c>
      <c r="I376">
        <f>INDEX('Raw Election Data'!$A$1:$AN$3144,MATCH($C376&amp;" "&amp;$B376,'Raw Election Data'!$C$1:$C$3144,0),MATCH('Joined Data'!I$1,'Raw Election Data'!$A$1:$AN$1,0))</f>
        <v>226640</v>
      </c>
      <c r="J376">
        <f>INDEX('Raw Election Data'!$A$1:$AN$3144,MATCH($C376&amp;" "&amp;$B376,'Raw Election Data'!$C$1:$C$3144,0),MATCH('Joined Data'!J$1,'Raw Election Data'!$A$1:$AN$1,0))</f>
        <v>43037</v>
      </c>
      <c r="K376">
        <f>INDEX('Raw Election Data'!$A$1:$AN$3144,MATCH($C376&amp;" "&amp;$B376,'Raw Election Data'!$C$1:$C$3144,0),MATCH('Joined Data'!K$1,'Raw Election Data'!$A$1:$AN$1,0))</f>
        <v>88633</v>
      </c>
      <c r="L376">
        <f>INDEX('Raw Election Data'!$A$1:$AN$3144,MATCH($C376&amp;" "&amp;$B376,'Raw Election Data'!$C$1:$C$3144,0),MATCH('Joined Data'!L$1,'Raw Election Data'!$A$1:$AN$1,0))</f>
        <v>136392</v>
      </c>
      <c r="M376">
        <f>INDEX('Raw Election Data'!$A$1:$AN$3144,MATCH($C376&amp;" "&amp;$B376,'Raw Election Data'!$C$1:$C$3144,0),MATCH('Joined Data'!M$1,'Raw Election Data'!$A$1:$AN$1,0))</f>
        <v>0.31553903454748078</v>
      </c>
      <c r="N376">
        <f>INDEX('Raw Election Data'!$A$1:$AN$3144,MATCH($C376&amp;" "&amp;$B376,'Raw Election Data'!$C$1:$C$3144,0),MATCH('Joined Data'!N$1,'Raw Election Data'!$A$1:$AN$1,0))</f>
        <v>0.64984016657868493</v>
      </c>
      <c r="O376">
        <f>INDEX('Raw Election Data'!$A$1:$AN$3144,MATCH($C376&amp;" "&amp;$B376,'Raw Election Data'!$C$1:$C$3144,0),MATCH('Joined Data'!O$1,'Raw Election Data'!$A$1:$AN$1,0))</f>
        <v>-45596</v>
      </c>
      <c r="P376">
        <f>INDEX('Raw Election Data'!$A$1:$AN$3144,MATCH($C376&amp;" "&amp;$B376,'Raw Election Data'!$C$1:$C$3144,0),MATCH('Joined Data'!P$1,'Raw Election Data'!$A$1:$AN$1,0))</f>
        <v>45596</v>
      </c>
      <c r="Q376">
        <f>INDEX('Raw Election Data'!$A$1:$AN$3144,MATCH($C376&amp;" "&amp;$B376,'Raw Election Data'!$C$1:$C$3144,0),MATCH('Joined Data'!Q$1,'Raw Election Data'!$A$1:$AN$1,0))</f>
        <v>-0.33430113203120415</v>
      </c>
      <c r="R376">
        <f>INDEX('Raw Election Data'!$A$1:$AN$3144,MATCH($C376&amp;" "&amp;$B376,'Raw Election Data'!$C$1:$C$3144,0),MATCH('Joined Data'!R$1,'Raw Election Data'!$A$1:$AN$1,0))</f>
        <v>0.33430113203120415</v>
      </c>
    </row>
    <row r="377" spans="1:18" ht="13.5" hidden="1" customHeight="1" x14ac:dyDescent="0.15">
      <c r="A377" t="s">
        <v>133</v>
      </c>
      <c r="B377" t="s">
        <v>1359</v>
      </c>
      <c r="C377" t="str">
        <f>INDEX(FIPS!$A$1:$E$3236,MATCH($F377,FIPS!$D$1:$D$3236,0),5)</f>
        <v>St. Lucie County</v>
      </c>
      <c r="D377" t="s">
        <v>134</v>
      </c>
      <c r="E377" s="15" t="s">
        <v>61</v>
      </c>
      <c r="F377" t="s">
        <v>1532</v>
      </c>
      <c r="G377" t="s">
        <v>7804</v>
      </c>
      <c r="H377" t="str">
        <f>IFERROR(VLOOKUP($G377,'Team Colors'!$A:$B,2,0),"#c9c9c9")</f>
        <v>#008e97</v>
      </c>
      <c r="I377">
        <f>INDEX('Raw Election Data'!$A$1:$AN$3144,MATCH($C377&amp;" "&amp;$B377,'Raw Election Data'!$C$1:$C$3144,0),MATCH('Joined Data'!I$1,'Raw Election Data'!$A$1:$AN$1,0))</f>
        <v>298563</v>
      </c>
      <c r="J377">
        <f>INDEX('Raw Election Data'!$A$1:$AN$3144,MATCH($C377&amp;" "&amp;$B377,'Raw Election Data'!$C$1:$C$3144,0),MATCH('Joined Data'!J$1,'Raw Election Data'!$A$1:$AN$1,0))</f>
        <v>66812</v>
      </c>
      <c r="K377">
        <f>INDEX('Raw Election Data'!$A$1:$AN$3144,MATCH($C377&amp;" "&amp;$B377,'Raw Election Data'!$C$1:$C$3144,0),MATCH('Joined Data'!K$1,'Raw Election Data'!$A$1:$AN$1,0))</f>
        <v>70248</v>
      </c>
      <c r="L377">
        <f>INDEX('Raw Election Data'!$A$1:$AN$3144,MATCH($C377&amp;" "&amp;$B377,'Raw Election Data'!$C$1:$C$3144,0),MATCH('Joined Data'!L$1,'Raw Election Data'!$A$1:$AN$1,0))</f>
        <v>140731</v>
      </c>
      <c r="M377">
        <f>INDEX('Raw Election Data'!$A$1:$AN$3144,MATCH($C377&amp;" "&amp;$B377,'Raw Election Data'!$C$1:$C$3144,0),MATCH('Joined Data'!M$1,'Raw Election Data'!$A$1:$AN$1,0))</f>
        <v>0.47474969978185333</v>
      </c>
      <c r="N377">
        <f>INDEX('Raw Election Data'!$A$1:$AN$3144,MATCH($C377&amp;" "&amp;$B377,'Raw Election Data'!$C$1:$C$3144,0),MATCH('Joined Data'!N$1,'Raw Election Data'!$A$1:$AN$1,0))</f>
        <v>0.49916507379326519</v>
      </c>
      <c r="O377">
        <f>INDEX('Raw Election Data'!$A$1:$AN$3144,MATCH($C377&amp;" "&amp;$B377,'Raw Election Data'!$C$1:$C$3144,0),MATCH('Joined Data'!O$1,'Raw Election Data'!$A$1:$AN$1,0))</f>
        <v>-3436</v>
      </c>
      <c r="P377">
        <f>INDEX('Raw Election Data'!$A$1:$AN$3144,MATCH($C377&amp;" "&amp;$B377,'Raw Election Data'!$C$1:$C$3144,0),MATCH('Joined Data'!P$1,'Raw Election Data'!$A$1:$AN$1,0))</f>
        <v>3436</v>
      </c>
      <c r="Q377">
        <f>INDEX('Raw Election Data'!$A$1:$AN$3144,MATCH($C377&amp;" "&amp;$B377,'Raw Election Data'!$C$1:$C$3144,0),MATCH('Joined Data'!Q$1,'Raw Election Data'!$A$1:$AN$1,0))</f>
        <v>-2.4415374011411861E-2</v>
      </c>
      <c r="R377">
        <f>INDEX('Raw Election Data'!$A$1:$AN$3144,MATCH($C377&amp;" "&amp;$B377,'Raw Election Data'!$C$1:$C$3144,0),MATCH('Joined Data'!R$1,'Raw Election Data'!$A$1:$AN$1,0))</f>
        <v>2.4415374011411861E-2</v>
      </c>
    </row>
    <row r="378" spans="1:18" ht="13.5" hidden="1" customHeight="1" x14ac:dyDescent="0.15">
      <c r="A378" t="s">
        <v>133</v>
      </c>
      <c r="B378" t="s">
        <v>1359</v>
      </c>
      <c r="C378" t="str">
        <f>INDEX(FIPS!$A$1:$E$3236,MATCH($F378,FIPS!$D$1:$D$3236,0),5)</f>
        <v>Santa Rosa County</v>
      </c>
      <c r="D378" t="s">
        <v>134</v>
      </c>
      <c r="E378" s="15" t="s">
        <v>62</v>
      </c>
      <c r="F378" t="s">
        <v>1534</v>
      </c>
      <c r="G378" t="s">
        <v>440</v>
      </c>
      <c r="H378" t="str">
        <f>IFERROR(VLOOKUP($G378,'Team Colors'!$A:$B,2,0),"#c9c9c9")</f>
        <v>#9f8958</v>
      </c>
      <c r="I378">
        <f>INDEX('Raw Election Data'!$A$1:$AN$3144,MATCH($C378&amp;" "&amp;$B378,'Raw Election Data'!$C$1:$C$3144,0),MATCH('Joined Data'!I$1,'Raw Election Data'!$A$1:$AN$1,0))</f>
        <v>167040</v>
      </c>
      <c r="J378">
        <f>INDEX('Raw Election Data'!$A$1:$AN$3144,MATCH($C378&amp;" "&amp;$B378,'Raw Election Data'!$C$1:$C$3144,0),MATCH('Joined Data'!J$1,'Raw Election Data'!$A$1:$AN$1,0))</f>
        <v>18398</v>
      </c>
      <c r="K378">
        <f>INDEX('Raw Election Data'!$A$1:$AN$3144,MATCH($C378&amp;" "&amp;$B378,'Raw Election Data'!$C$1:$C$3144,0),MATCH('Joined Data'!K$1,'Raw Election Data'!$A$1:$AN$1,0))</f>
        <v>65126</v>
      </c>
      <c r="L378">
        <f>INDEX('Raw Election Data'!$A$1:$AN$3144,MATCH($C378&amp;" "&amp;$B378,'Raw Election Data'!$C$1:$C$3144,0),MATCH('Joined Data'!L$1,'Raw Election Data'!$A$1:$AN$1,0))</f>
        <v>87432</v>
      </c>
      <c r="M378">
        <f>INDEX('Raw Election Data'!$A$1:$AN$3144,MATCH($C378&amp;" "&amp;$B378,'Raw Election Data'!$C$1:$C$3144,0),MATCH('Joined Data'!M$1,'Raw Election Data'!$A$1:$AN$1,0))</f>
        <v>0.21042638850764023</v>
      </c>
      <c r="N378">
        <f>INDEX('Raw Election Data'!$A$1:$AN$3144,MATCH($C378&amp;" "&amp;$B378,'Raw Election Data'!$C$1:$C$3144,0),MATCH('Joined Data'!N$1,'Raw Election Data'!$A$1:$AN$1,0))</f>
        <v>0.74487601793393721</v>
      </c>
      <c r="O378">
        <f>INDEX('Raw Election Data'!$A$1:$AN$3144,MATCH($C378&amp;" "&amp;$B378,'Raw Election Data'!$C$1:$C$3144,0),MATCH('Joined Data'!O$1,'Raw Election Data'!$A$1:$AN$1,0))</f>
        <v>-46728</v>
      </c>
      <c r="P378">
        <f>INDEX('Raw Election Data'!$A$1:$AN$3144,MATCH($C378&amp;" "&amp;$B378,'Raw Election Data'!$C$1:$C$3144,0),MATCH('Joined Data'!P$1,'Raw Election Data'!$A$1:$AN$1,0))</f>
        <v>46728</v>
      </c>
      <c r="Q378">
        <f>INDEX('Raw Election Data'!$A$1:$AN$3144,MATCH($C378&amp;" "&amp;$B378,'Raw Election Data'!$C$1:$C$3144,0),MATCH('Joined Data'!Q$1,'Raw Election Data'!$A$1:$AN$1,0))</f>
        <v>-0.53444962942629703</v>
      </c>
      <c r="R378">
        <f>INDEX('Raw Election Data'!$A$1:$AN$3144,MATCH($C378&amp;" "&amp;$B378,'Raw Election Data'!$C$1:$C$3144,0),MATCH('Joined Data'!R$1,'Raw Election Data'!$A$1:$AN$1,0))</f>
        <v>0.53444962942629703</v>
      </c>
    </row>
    <row r="379" spans="1:18" ht="13.5" hidden="1" customHeight="1" x14ac:dyDescent="0.15">
      <c r="A379" t="s">
        <v>133</v>
      </c>
      <c r="B379" t="s">
        <v>1359</v>
      </c>
      <c r="C379" t="str">
        <f>INDEX(FIPS!$A$1:$E$3236,MATCH($F379,FIPS!$D$1:$D$3236,0),5)</f>
        <v>Sarasota County</v>
      </c>
      <c r="D379" t="s">
        <v>134</v>
      </c>
      <c r="E379" s="15" t="s">
        <v>63</v>
      </c>
      <c r="F379" t="s">
        <v>1536</v>
      </c>
      <c r="G379" t="s">
        <v>7802</v>
      </c>
      <c r="H379" t="str">
        <f>IFERROR(VLOOKUP($G379,'Team Colors'!$A:$B,2,0),"#c9c9c9")</f>
        <v>#D50a0a</v>
      </c>
      <c r="I379">
        <f>INDEX('Raw Election Data'!$A$1:$AN$3144,MATCH($C379&amp;" "&amp;$B379,'Raw Election Data'!$C$1:$C$3144,0),MATCH('Joined Data'!I$1,'Raw Election Data'!$A$1:$AN$1,0))</f>
        <v>405549</v>
      </c>
      <c r="J379">
        <f>INDEX('Raw Election Data'!$A$1:$AN$3144,MATCH($C379&amp;" "&amp;$B379,'Raw Election Data'!$C$1:$C$3144,0),MATCH('Joined Data'!J$1,'Raw Election Data'!$A$1:$AN$1,0))</f>
        <v>97676</v>
      </c>
      <c r="K379">
        <f>INDEX('Raw Election Data'!$A$1:$AN$3144,MATCH($C379&amp;" "&amp;$B379,'Raw Election Data'!$C$1:$C$3144,0),MATCH('Joined Data'!K$1,'Raw Election Data'!$A$1:$AN$1,0))</f>
        <v>124098</v>
      </c>
      <c r="L379">
        <f>INDEX('Raw Election Data'!$A$1:$AN$3144,MATCH($C379&amp;" "&amp;$B379,'Raw Election Data'!$C$1:$C$3144,0),MATCH('Joined Data'!L$1,'Raw Election Data'!$A$1:$AN$1,0))</f>
        <v>228509</v>
      </c>
      <c r="M379">
        <f>INDEX('Raw Election Data'!$A$1:$AN$3144,MATCH($C379&amp;" "&amp;$B379,'Raw Election Data'!$C$1:$C$3144,0),MATCH('Joined Data'!M$1,'Raw Election Data'!$A$1:$AN$1,0))</f>
        <v>0.42744924707560755</v>
      </c>
      <c r="N379">
        <f>INDEX('Raw Election Data'!$A$1:$AN$3144,MATCH($C379&amp;" "&amp;$B379,'Raw Election Data'!$C$1:$C$3144,0),MATCH('Joined Data'!N$1,'Raw Election Data'!$A$1:$AN$1,0))</f>
        <v>0.54307707792690874</v>
      </c>
      <c r="O379">
        <f>INDEX('Raw Election Data'!$A$1:$AN$3144,MATCH($C379&amp;" "&amp;$B379,'Raw Election Data'!$C$1:$C$3144,0),MATCH('Joined Data'!O$1,'Raw Election Data'!$A$1:$AN$1,0))</f>
        <v>-26422</v>
      </c>
      <c r="P379">
        <f>INDEX('Raw Election Data'!$A$1:$AN$3144,MATCH($C379&amp;" "&amp;$B379,'Raw Election Data'!$C$1:$C$3144,0),MATCH('Joined Data'!P$1,'Raw Election Data'!$A$1:$AN$1,0))</f>
        <v>26422</v>
      </c>
      <c r="Q379">
        <f>INDEX('Raw Election Data'!$A$1:$AN$3144,MATCH($C379&amp;" "&amp;$B379,'Raw Election Data'!$C$1:$C$3144,0),MATCH('Joined Data'!Q$1,'Raw Election Data'!$A$1:$AN$1,0))</f>
        <v>-0.11562783085130118</v>
      </c>
      <c r="R379">
        <f>INDEX('Raw Election Data'!$A$1:$AN$3144,MATCH($C379&amp;" "&amp;$B379,'Raw Election Data'!$C$1:$C$3144,0),MATCH('Joined Data'!R$1,'Raw Election Data'!$A$1:$AN$1,0))</f>
        <v>0.11562783085130118</v>
      </c>
    </row>
    <row r="380" spans="1:18" ht="13.5" hidden="1" customHeight="1" x14ac:dyDescent="0.15">
      <c r="A380" t="s">
        <v>133</v>
      </c>
      <c r="B380" t="s">
        <v>1359</v>
      </c>
      <c r="C380" t="str">
        <f>INDEX(FIPS!$A$1:$E$3236,MATCH($F380,FIPS!$D$1:$D$3236,0),5)</f>
        <v>Seminole County</v>
      </c>
      <c r="D380" t="s">
        <v>134</v>
      </c>
      <c r="E380" s="15" t="s">
        <v>64</v>
      </c>
      <c r="F380" t="s">
        <v>1538</v>
      </c>
      <c r="G380" t="s">
        <v>7804</v>
      </c>
      <c r="H380" t="str">
        <f>IFERROR(VLOOKUP($G380,'Team Colors'!$A:$B,2,0),"#c9c9c9")</f>
        <v>#008e97</v>
      </c>
      <c r="I380">
        <f>INDEX('Raw Election Data'!$A$1:$AN$3144,MATCH($C380&amp;" "&amp;$B380,'Raw Election Data'!$C$1:$C$3144,0),MATCH('Joined Data'!I$1,'Raw Election Data'!$A$1:$AN$1,0))</f>
        <v>449144</v>
      </c>
      <c r="J380">
        <f>INDEX('Raw Election Data'!$A$1:$AN$3144,MATCH($C380&amp;" "&amp;$B380,'Raw Election Data'!$C$1:$C$3144,0),MATCH('Joined Data'!J$1,'Raw Election Data'!$A$1:$AN$1,0))</f>
        <v>105611</v>
      </c>
      <c r="K380">
        <f>INDEX('Raw Election Data'!$A$1:$AN$3144,MATCH($C380&amp;" "&amp;$B380,'Raw Election Data'!$C$1:$C$3144,0),MATCH('Joined Data'!K$1,'Raw Election Data'!$A$1:$AN$1,0))</f>
        <v>109265</v>
      </c>
      <c r="L380">
        <f>INDEX('Raw Election Data'!$A$1:$AN$3144,MATCH($C380&amp;" "&amp;$B380,'Raw Election Data'!$C$1:$C$3144,0),MATCH('Joined Data'!L$1,'Raw Election Data'!$A$1:$AN$1,0))</f>
        <v>224377</v>
      </c>
      <c r="M380">
        <f>INDEX('Raw Election Data'!$A$1:$AN$3144,MATCH($C380&amp;" "&amp;$B380,'Raw Election Data'!$C$1:$C$3144,0),MATCH('Joined Data'!M$1,'Raw Election Data'!$A$1:$AN$1,0))</f>
        <v>0.47068549806798382</v>
      </c>
      <c r="N380">
        <f>INDEX('Raw Election Data'!$A$1:$AN$3144,MATCH($C380&amp;" "&amp;$B380,'Raw Election Data'!$C$1:$C$3144,0),MATCH('Joined Data'!N$1,'Raw Election Data'!$A$1:$AN$1,0))</f>
        <v>0.48697058967719509</v>
      </c>
      <c r="O380">
        <f>INDEX('Raw Election Data'!$A$1:$AN$3144,MATCH($C380&amp;" "&amp;$B380,'Raw Election Data'!$C$1:$C$3144,0),MATCH('Joined Data'!O$1,'Raw Election Data'!$A$1:$AN$1,0))</f>
        <v>-3654</v>
      </c>
      <c r="P380">
        <f>INDEX('Raw Election Data'!$A$1:$AN$3144,MATCH($C380&amp;" "&amp;$B380,'Raw Election Data'!$C$1:$C$3144,0),MATCH('Joined Data'!P$1,'Raw Election Data'!$A$1:$AN$1,0))</f>
        <v>3654</v>
      </c>
      <c r="Q380">
        <f>INDEX('Raw Election Data'!$A$1:$AN$3144,MATCH($C380&amp;" "&amp;$B380,'Raw Election Data'!$C$1:$C$3144,0),MATCH('Joined Data'!Q$1,'Raw Election Data'!$A$1:$AN$1,0))</f>
        <v>-1.6285091609211266E-2</v>
      </c>
      <c r="R380">
        <f>INDEX('Raw Election Data'!$A$1:$AN$3144,MATCH($C380&amp;" "&amp;$B380,'Raw Election Data'!$C$1:$C$3144,0),MATCH('Joined Data'!R$1,'Raw Election Data'!$A$1:$AN$1,0))</f>
        <v>1.6285091609211266E-2</v>
      </c>
    </row>
    <row r="381" spans="1:18" ht="13.5" hidden="1" customHeight="1" x14ac:dyDescent="0.15">
      <c r="A381" t="s">
        <v>133</v>
      </c>
      <c r="B381" t="s">
        <v>1359</v>
      </c>
      <c r="C381" t="str">
        <f>INDEX(FIPS!$A$1:$E$3236,MATCH($F381,FIPS!$D$1:$D$3236,0),5)</f>
        <v>Sumter County</v>
      </c>
      <c r="D381" t="s">
        <v>134</v>
      </c>
      <c r="E381" s="15" t="s">
        <v>65</v>
      </c>
      <c r="F381" t="s">
        <v>1539</v>
      </c>
      <c r="G381" t="s">
        <v>7802</v>
      </c>
      <c r="H381" t="str">
        <f>IFERROR(VLOOKUP($G381,'Team Colors'!$A:$B,2,0),"#c9c9c9")</f>
        <v>#D50a0a</v>
      </c>
      <c r="I381">
        <f>INDEX('Raw Election Data'!$A$1:$AN$3144,MATCH($C381&amp;" "&amp;$B381,'Raw Election Data'!$C$1:$C$3144,0),MATCH('Joined Data'!I$1,'Raw Election Data'!$A$1:$AN$1,0))</f>
        <v>118891</v>
      </c>
      <c r="J381">
        <f>INDEX('Raw Election Data'!$A$1:$AN$3144,MATCH($C381&amp;" "&amp;$B381,'Raw Election Data'!$C$1:$C$3144,0),MATCH('Joined Data'!J$1,'Raw Election Data'!$A$1:$AN$1,0))</f>
        <v>22631</v>
      </c>
      <c r="K381">
        <f>INDEX('Raw Election Data'!$A$1:$AN$3144,MATCH($C381&amp;" "&amp;$B381,'Raw Election Data'!$C$1:$C$3144,0),MATCH('Joined Data'!K$1,'Raw Election Data'!$A$1:$AN$1,0))</f>
        <v>52722</v>
      </c>
      <c r="L381">
        <f>INDEX('Raw Election Data'!$A$1:$AN$3144,MATCH($C381&amp;" "&amp;$B381,'Raw Election Data'!$C$1:$C$3144,0),MATCH('Joined Data'!L$1,'Raw Election Data'!$A$1:$AN$1,0))</f>
        <v>76649</v>
      </c>
      <c r="M381">
        <f>INDEX('Raw Election Data'!$A$1:$AN$3144,MATCH($C381&amp;" "&amp;$B381,'Raw Election Data'!$C$1:$C$3144,0),MATCH('Joined Data'!M$1,'Raw Election Data'!$A$1:$AN$1,0))</f>
        <v>0.29525499354199009</v>
      </c>
      <c r="N381">
        <f>INDEX('Raw Election Data'!$A$1:$AN$3144,MATCH($C381&amp;" "&amp;$B381,'Raw Election Data'!$C$1:$C$3144,0),MATCH('Joined Data'!N$1,'Raw Election Data'!$A$1:$AN$1,0))</f>
        <v>0.68783676238437552</v>
      </c>
      <c r="O381">
        <f>INDEX('Raw Election Data'!$A$1:$AN$3144,MATCH($C381&amp;" "&amp;$B381,'Raw Election Data'!$C$1:$C$3144,0),MATCH('Joined Data'!O$1,'Raw Election Data'!$A$1:$AN$1,0))</f>
        <v>-30091</v>
      </c>
      <c r="P381">
        <f>INDEX('Raw Election Data'!$A$1:$AN$3144,MATCH($C381&amp;" "&amp;$B381,'Raw Election Data'!$C$1:$C$3144,0),MATCH('Joined Data'!P$1,'Raw Election Data'!$A$1:$AN$1,0))</f>
        <v>30091</v>
      </c>
      <c r="Q381">
        <f>INDEX('Raw Election Data'!$A$1:$AN$3144,MATCH($C381&amp;" "&amp;$B381,'Raw Election Data'!$C$1:$C$3144,0),MATCH('Joined Data'!Q$1,'Raw Election Data'!$A$1:$AN$1,0))</f>
        <v>-0.39258176884238544</v>
      </c>
      <c r="R381">
        <f>INDEX('Raw Election Data'!$A$1:$AN$3144,MATCH($C381&amp;" "&amp;$B381,'Raw Election Data'!$C$1:$C$3144,0),MATCH('Joined Data'!R$1,'Raw Election Data'!$A$1:$AN$1,0))</f>
        <v>0.39258176884238544</v>
      </c>
    </row>
    <row r="382" spans="1:18" ht="13.5" hidden="1" customHeight="1" x14ac:dyDescent="0.15">
      <c r="A382" t="s">
        <v>133</v>
      </c>
      <c r="B382" t="s">
        <v>1359</v>
      </c>
      <c r="C382" t="str">
        <f>INDEX(FIPS!$A$1:$E$3236,MATCH($F382,FIPS!$D$1:$D$3236,0),5)</f>
        <v>Suwannee County</v>
      </c>
      <c r="D382" t="s">
        <v>134</v>
      </c>
      <c r="E382" s="15" t="s">
        <v>66</v>
      </c>
      <c r="F382" t="s">
        <v>1543</v>
      </c>
      <c r="G382" t="s">
        <v>7804</v>
      </c>
      <c r="H382" t="str">
        <f>IFERROR(VLOOKUP($G382,'Team Colors'!$A:$B,2,0),"#c9c9c9")</f>
        <v>#008e97</v>
      </c>
      <c r="I382">
        <f>INDEX('Raw Election Data'!$A$1:$AN$3144,MATCH($C382&amp;" "&amp;$B382,'Raw Election Data'!$C$1:$C$3144,0),MATCH('Joined Data'!I$1,'Raw Election Data'!$A$1:$AN$1,0))</f>
        <v>43760</v>
      </c>
      <c r="J382">
        <f>INDEX('Raw Election Data'!$A$1:$AN$3144,MATCH($C382&amp;" "&amp;$B382,'Raw Election Data'!$C$1:$C$3144,0),MATCH('Joined Data'!J$1,'Raw Election Data'!$A$1:$AN$1,0))</f>
        <v>3955</v>
      </c>
      <c r="K382">
        <f>INDEX('Raw Election Data'!$A$1:$AN$3144,MATCH($C382&amp;" "&amp;$B382,'Raw Election Data'!$C$1:$C$3144,0),MATCH('Joined Data'!K$1,'Raw Election Data'!$A$1:$AN$1,0))</f>
        <v>14281</v>
      </c>
      <c r="L382">
        <f>INDEX('Raw Election Data'!$A$1:$AN$3144,MATCH($C382&amp;" "&amp;$B382,'Raw Election Data'!$C$1:$C$3144,0),MATCH('Joined Data'!L$1,'Raw Election Data'!$A$1:$AN$1,0))</f>
        <v>18675</v>
      </c>
      <c r="M382">
        <f>INDEX('Raw Election Data'!$A$1:$AN$3144,MATCH($C382&amp;" "&amp;$B382,'Raw Election Data'!$C$1:$C$3144,0),MATCH('Joined Data'!M$1,'Raw Election Data'!$A$1:$AN$1,0))</f>
        <v>0.21178045515394914</v>
      </c>
      <c r="N382">
        <f>INDEX('Raw Election Data'!$A$1:$AN$3144,MATCH($C382&amp;" "&amp;$B382,'Raw Election Data'!$C$1:$C$3144,0),MATCH('Joined Data'!N$1,'Raw Election Data'!$A$1:$AN$1,0))</f>
        <v>0.76471218206157965</v>
      </c>
      <c r="O382">
        <f>INDEX('Raw Election Data'!$A$1:$AN$3144,MATCH($C382&amp;" "&amp;$B382,'Raw Election Data'!$C$1:$C$3144,0),MATCH('Joined Data'!O$1,'Raw Election Data'!$A$1:$AN$1,0))</f>
        <v>-10326</v>
      </c>
      <c r="P382">
        <f>INDEX('Raw Election Data'!$A$1:$AN$3144,MATCH($C382&amp;" "&amp;$B382,'Raw Election Data'!$C$1:$C$3144,0),MATCH('Joined Data'!P$1,'Raw Election Data'!$A$1:$AN$1,0))</f>
        <v>10326</v>
      </c>
      <c r="Q382">
        <f>INDEX('Raw Election Data'!$A$1:$AN$3144,MATCH($C382&amp;" "&amp;$B382,'Raw Election Data'!$C$1:$C$3144,0),MATCH('Joined Data'!Q$1,'Raw Election Data'!$A$1:$AN$1,0))</f>
        <v>-0.55293172690763048</v>
      </c>
      <c r="R382">
        <f>INDEX('Raw Election Data'!$A$1:$AN$3144,MATCH($C382&amp;" "&amp;$B382,'Raw Election Data'!$C$1:$C$3144,0),MATCH('Joined Data'!R$1,'Raw Election Data'!$A$1:$AN$1,0))</f>
        <v>0.55293172690763048</v>
      </c>
    </row>
    <row r="383" spans="1:18" ht="13.5" hidden="1" customHeight="1" x14ac:dyDescent="0.15">
      <c r="A383" t="s">
        <v>133</v>
      </c>
      <c r="B383" t="s">
        <v>1359</v>
      </c>
      <c r="C383" t="str">
        <f>INDEX(FIPS!$A$1:$E$3236,MATCH($F383,FIPS!$D$1:$D$3236,0),5)</f>
        <v>Taylor County</v>
      </c>
      <c r="D383" t="s">
        <v>134</v>
      </c>
      <c r="E383" s="15" t="s">
        <v>67</v>
      </c>
      <c r="F383" t="s">
        <v>1545</v>
      </c>
      <c r="G383" t="s">
        <v>7802</v>
      </c>
      <c r="H383" t="str">
        <f>IFERROR(VLOOKUP($G383,'Team Colors'!$A:$B,2,0),"#c9c9c9")</f>
        <v>#D50a0a</v>
      </c>
      <c r="I383">
        <f>INDEX('Raw Election Data'!$A$1:$AN$3144,MATCH($C383&amp;" "&amp;$B383,'Raw Election Data'!$C$1:$C$3144,0),MATCH('Joined Data'!I$1,'Raw Election Data'!$A$1:$AN$1,0))</f>
        <v>22493</v>
      </c>
      <c r="J383">
        <f>INDEX('Raw Election Data'!$A$1:$AN$3144,MATCH($C383&amp;" "&amp;$B383,'Raw Election Data'!$C$1:$C$3144,0),MATCH('Joined Data'!J$1,'Raw Election Data'!$A$1:$AN$1,0))</f>
        <v>2149</v>
      </c>
      <c r="K383">
        <f>INDEX('Raw Election Data'!$A$1:$AN$3144,MATCH($C383&amp;" "&amp;$B383,'Raw Election Data'!$C$1:$C$3144,0),MATCH('Joined Data'!K$1,'Raw Election Data'!$A$1:$AN$1,0))</f>
        <v>6923</v>
      </c>
      <c r="L383">
        <f>INDEX('Raw Election Data'!$A$1:$AN$3144,MATCH($C383&amp;" "&amp;$B383,'Raw Election Data'!$C$1:$C$3144,0),MATCH('Joined Data'!L$1,'Raw Election Data'!$A$1:$AN$1,0))</f>
        <v>9279</v>
      </c>
      <c r="M383">
        <f>INDEX('Raw Election Data'!$A$1:$AN$3144,MATCH($C383&amp;" "&amp;$B383,'Raw Election Data'!$C$1:$C$3144,0),MATCH('Joined Data'!M$1,'Raw Election Data'!$A$1:$AN$1,0))</f>
        <v>0.23159823256816467</v>
      </c>
      <c r="N383">
        <f>INDEX('Raw Election Data'!$A$1:$AN$3144,MATCH($C383&amp;" "&amp;$B383,'Raw Election Data'!$C$1:$C$3144,0),MATCH('Joined Data'!N$1,'Raw Election Data'!$A$1:$AN$1,0))</f>
        <v>0.74609332902252401</v>
      </c>
      <c r="O383">
        <f>INDEX('Raw Election Data'!$A$1:$AN$3144,MATCH($C383&amp;" "&amp;$B383,'Raw Election Data'!$C$1:$C$3144,0),MATCH('Joined Data'!O$1,'Raw Election Data'!$A$1:$AN$1,0))</f>
        <v>-4774</v>
      </c>
      <c r="P383">
        <f>INDEX('Raw Election Data'!$A$1:$AN$3144,MATCH($C383&amp;" "&amp;$B383,'Raw Election Data'!$C$1:$C$3144,0),MATCH('Joined Data'!P$1,'Raw Election Data'!$A$1:$AN$1,0))</f>
        <v>4774</v>
      </c>
      <c r="Q383">
        <f>INDEX('Raw Election Data'!$A$1:$AN$3144,MATCH($C383&amp;" "&amp;$B383,'Raw Election Data'!$C$1:$C$3144,0),MATCH('Joined Data'!Q$1,'Raw Election Data'!$A$1:$AN$1,0))</f>
        <v>-0.51449509645435931</v>
      </c>
      <c r="R383">
        <f>INDEX('Raw Election Data'!$A$1:$AN$3144,MATCH($C383&amp;" "&amp;$B383,'Raw Election Data'!$C$1:$C$3144,0),MATCH('Joined Data'!R$1,'Raw Election Data'!$A$1:$AN$1,0))</f>
        <v>0.51449509645435931</v>
      </c>
    </row>
    <row r="384" spans="1:18" ht="13.5" hidden="1" customHeight="1" x14ac:dyDescent="0.15">
      <c r="A384" t="s">
        <v>133</v>
      </c>
      <c r="B384" t="s">
        <v>1359</v>
      </c>
      <c r="C384" t="str">
        <f>INDEX(FIPS!$A$1:$E$3236,MATCH($F384,FIPS!$D$1:$D$3236,0),5)</f>
        <v>Union County</v>
      </c>
      <c r="D384" t="s">
        <v>134</v>
      </c>
      <c r="E384" s="15" t="s">
        <v>68</v>
      </c>
      <c r="F384" t="s">
        <v>1546</v>
      </c>
      <c r="G384" t="s">
        <v>7785</v>
      </c>
      <c r="H384" t="str">
        <f>IFERROR(VLOOKUP($G384,'Team Colors'!$A:$B,2,0),"#c9c9c9")</f>
        <v>#9f792c</v>
      </c>
      <c r="I384">
        <f>INDEX('Raw Election Data'!$A$1:$AN$3144,MATCH($C384&amp;" "&amp;$B384,'Raw Election Data'!$C$1:$C$3144,0),MATCH('Joined Data'!I$1,'Raw Election Data'!$A$1:$AN$1,0))</f>
        <v>15234</v>
      </c>
      <c r="J384">
        <f>INDEX('Raw Election Data'!$A$1:$AN$3144,MATCH($C384&amp;" "&amp;$B384,'Raw Election Data'!$C$1:$C$3144,0),MATCH('Joined Data'!J$1,'Raw Election Data'!$A$1:$AN$1,0))</f>
        <v>1014</v>
      </c>
      <c r="K384">
        <f>INDEX('Raw Election Data'!$A$1:$AN$3144,MATCH($C384&amp;" "&amp;$B384,'Raw Election Data'!$C$1:$C$3144,0),MATCH('Joined Data'!K$1,'Raw Election Data'!$A$1:$AN$1,0))</f>
        <v>4567</v>
      </c>
      <c r="L384">
        <f>INDEX('Raw Election Data'!$A$1:$AN$3144,MATCH($C384&amp;" "&amp;$B384,'Raw Election Data'!$C$1:$C$3144,0),MATCH('Joined Data'!L$1,'Raw Election Data'!$A$1:$AN$1,0))</f>
        <v>5693</v>
      </c>
      <c r="M384">
        <f>INDEX('Raw Election Data'!$A$1:$AN$3144,MATCH($C384&amp;" "&amp;$B384,'Raw Election Data'!$C$1:$C$3144,0),MATCH('Joined Data'!M$1,'Raw Election Data'!$A$1:$AN$1,0))</f>
        <v>0.17811347268575445</v>
      </c>
      <c r="N384">
        <f>INDEX('Raw Election Data'!$A$1:$AN$3144,MATCH($C384&amp;" "&amp;$B384,'Raw Election Data'!$C$1:$C$3144,0),MATCH('Joined Data'!N$1,'Raw Election Data'!$A$1:$AN$1,0))</f>
        <v>0.8022132443351484</v>
      </c>
      <c r="O384">
        <f>INDEX('Raw Election Data'!$A$1:$AN$3144,MATCH($C384&amp;" "&amp;$B384,'Raw Election Data'!$C$1:$C$3144,0),MATCH('Joined Data'!O$1,'Raw Election Data'!$A$1:$AN$1,0))</f>
        <v>-3553</v>
      </c>
      <c r="P384">
        <f>INDEX('Raw Election Data'!$A$1:$AN$3144,MATCH($C384&amp;" "&amp;$B384,'Raw Election Data'!$C$1:$C$3144,0),MATCH('Joined Data'!P$1,'Raw Election Data'!$A$1:$AN$1,0))</f>
        <v>3553</v>
      </c>
      <c r="Q384">
        <f>INDEX('Raw Election Data'!$A$1:$AN$3144,MATCH($C384&amp;" "&amp;$B384,'Raw Election Data'!$C$1:$C$3144,0),MATCH('Joined Data'!Q$1,'Raw Election Data'!$A$1:$AN$1,0))</f>
        <v>-0.6240997716493939</v>
      </c>
      <c r="R384">
        <f>INDEX('Raw Election Data'!$A$1:$AN$3144,MATCH($C384&amp;" "&amp;$B384,'Raw Election Data'!$C$1:$C$3144,0),MATCH('Joined Data'!R$1,'Raw Election Data'!$A$1:$AN$1,0))</f>
        <v>0.6240997716493939</v>
      </c>
    </row>
    <row r="385" spans="1:18" ht="13.5" hidden="1" customHeight="1" x14ac:dyDescent="0.15">
      <c r="A385" t="s">
        <v>133</v>
      </c>
      <c r="B385" t="s">
        <v>1359</v>
      </c>
      <c r="C385" t="str">
        <f>INDEX(FIPS!$A$1:$E$3236,MATCH($F385,FIPS!$D$1:$D$3236,0),5)</f>
        <v>Volusia County</v>
      </c>
      <c r="D385" t="s">
        <v>134</v>
      </c>
      <c r="E385" s="15" t="s">
        <v>69</v>
      </c>
      <c r="F385" t="s">
        <v>1548</v>
      </c>
      <c r="G385" t="s">
        <v>7804</v>
      </c>
      <c r="H385" t="str">
        <f>IFERROR(VLOOKUP($G385,'Team Colors'!$A:$B,2,0),"#c9c9c9")</f>
        <v>#008e97</v>
      </c>
      <c r="I385">
        <f>INDEX('Raw Election Data'!$A$1:$AN$3144,MATCH($C385&amp;" "&amp;$B385,'Raw Election Data'!$C$1:$C$3144,0),MATCH('Joined Data'!I$1,'Raw Election Data'!$A$1:$AN$1,0))</f>
        <v>517887</v>
      </c>
      <c r="J385">
        <f>INDEX('Raw Election Data'!$A$1:$AN$3144,MATCH($C385&amp;" "&amp;$B385,'Raw Election Data'!$C$1:$C$3144,0),MATCH('Joined Data'!J$1,'Raw Election Data'!$A$1:$AN$1,0))</f>
        <v>108793</v>
      </c>
      <c r="K385">
        <f>INDEX('Raw Election Data'!$A$1:$AN$3144,MATCH($C385&amp;" "&amp;$B385,'Raw Election Data'!$C$1:$C$3144,0),MATCH('Joined Data'!K$1,'Raw Election Data'!$A$1:$AN$1,0))</f>
        <v>142763</v>
      </c>
      <c r="L385">
        <f>INDEX('Raw Election Data'!$A$1:$AN$3144,MATCH($C385&amp;" "&amp;$B385,'Raw Election Data'!$C$1:$C$3144,0),MATCH('Joined Data'!L$1,'Raw Election Data'!$A$1:$AN$1,0))</f>
        <v>260304</v>
      </c>
      <c r="M385">
        <f>INDEX('Raw Election Data'!$A$1:$AN$3144,MATCH($C385&amp;" "&amp;$B385,'Raw Election Data'!$C$1:$C$3144,0),MATCH('Joined Data'!M$1,'Raw Election Data'!$A$1:$AN$1,0))</f>
        <v>0.41794594013153852</v>
      </c>
      <c r="N385">
        <f>INDEX('Raw Election Data'!$A$1:$AN$3144,MATCH($C385&amp;" "&amp;$B385,'Raw Election Data'!$C$1:$C$3144,0),MATCH('Joined Data'!N$1,'Raw Election Data'!$A$1:$AN$1,0))</f>
        <v>0.54844720019669313</v>
      </c>
      <c r="O385">
        <f>INDEX('Raw Election Data'!$A$1:$AN$3144,MATCH($C385&amp;" "&amp;$B385,'Raw Election Data'!$C$1:$C$3144,0),MATCH('Joined Data'!O$1,'Raw Election Data'!$A$1:$AN$1,0))</f>
        <v>-33970</v>
      </c>
      <c r="P385">
        <f>INDEX('Raw Election Data'!$A$1:$AN$3144,MATCH($C385&amp;" "&amp;$B385,'Raw Election Data'!$C$1:$C$3144,0),MATCH('Joined Data'!P$1,'Raw Election Data'!$A$1:$AN$1,0))</f>
        <v>33970</v>
      </c>
      <c r="Q385">
        <f>INDEX('Raw Election Data'!$A$1:$AN$3144,MATCH($C385&amp;" "&amp;$B385,'Raw Election Data'!$C$1:$C$3144,0),MATCH('Joined Data'!Q$1,'Raw Election Data'!$A$1:$AN$1,0))</f>
        <v>-0.13050126006515461</v>
      </c>
      <c r="R385">
        <f>INDEX('Raw Election Data'!$A$1:$AN$3144,MATCH($C385&amp;" "&amp;$B385,'Raw Election Data'!$C$1:$C$3144,0),MATCH('Joined Data'!R$1,'Raw Election Data'!$A$1:$AN$1,0))</f>
        <v>0.13050126006515461</v>
      </c>
    </row>
    <row r="386" spans="1:18" ht="13.5" hidden="1" customHeight="1" x14ac:dyDescent="0.15">
      <c r="A386" t="s">
        <v>133</v>
      </c>
      <c r="B386" t="s">
        <v>1359</v>
      </c>
      <c r="C386" t="str">
        <f>INDEX(FIPS!$A$1:$E$3236,MATCH($F386,FIPS!$D$1:$D$3236,0),5)</f>
        <v>Wakulla County</v>
      </c>
      <c r="D386" t="s">
        <v>134</v>
      </c>
      <c r="E386" s="15" t="s">
        <v>71</v>
      </c>
      <c r="F386" t="s">
        <v>1550</v>
      </c>
      <c r="G386" t="s">
        <v>7802</v>
      </c>
      <c r="H386" t="str">
        <f>IFERROR(VLOOKUP($G386,'Team Colors'!$A:$B,2,0),"#c9c9c9")</f>
        <v>#D50a0a</v>
      </c>
      <c r="I386">
        <f>INDEX('Raw Election Data'!$A$1:$AN$3144,MATCH($C386&amp;" "&amp;$B386,'Raw Election Data'!$C$1:$C$3144,0),MATCH('Joined Data'!I$1,'Raw Election Data'!$A$1:$AN$1,0))</f>
        <v>31535</v>
      </c>
      <c r="J386">
        <f>INDEX('Raw Election Data'!$A$1:$AN$3144,MATCH($C386&amp;" "&amp;$B386,'Raw Election Data'!$C$1:$C$3144,0),MATCH('Joined Data'!J$1,'Raw Election Data'!$A$1:$AN$1,0))</f>
        <v>4348</v>
      </c>
      <c r="K386">
        <f>INDEX('Raw Election Data'!$A$1:$AN$3144,MATCH($C386&amp;" "&amp;$B386,'Raw Election Data'!$C$1:$C$3144,0),MATCH('Joined Data'!K$1,'Raw Election Data'!$A$1:$AN$1,0))</f>
        <v>10507</v>
      </c>
      <c r="L386">
        <f>INDEX('Raw Election Data'!$A$1:$AN$3144,MATCH($C386&amp;" "&amp;$B386,'Raw Election Data'!$C$1:$C$3144,0),MATCH('Joined Data'!L$1,'Raw Election Data'!$A$1:$AN$1,0))</f>
        <v>15344</v>
      </c>
      <c r="M386">
        <f>INDEX('Raw Election Data'!$A$1:$AN$3144,MATCH($C386&amp;" "&amp;$B386,'Raw Election Data'!$C$1:$C$3144,0),MATCH('Joined Data'!M$1,'Raw Election Data'!$A$1:$AN$1,0))</f>
        <v>0.28336809176225236</v>
      </c>
      <c r="N386">
        <f>INDEX('Raw Election Data'!$A$1:$AN$3144,MATCH($C386&amp;" "&amp;$B386,'Raw Election Data'!$C$1:$C$3144,0),MATCH('Joined Data'!N$1,'Raw Election Data'!$A$1:$AN$1,0))</f>
        <v>0.68476277372262773</v>
      </c>
      <c r="O386">
        <f>INDEX('Raw Election Data'!$A$1:$AN$3144,MATCH($C386&amp;" "&amp;$B386,'Raw Election Data'!$C$1:$C$3144,0),MATCH('Joined Data'!O$1,'Raw Election Data'!$A$1:$AN$1,0))</f>
        <v>-6159</v>
      </c>
      <c r="P386">
        <f>INDEX('Raw Election Data'!$A$1:$AN$3144,MATCH($C386&amp;" "&amp;$B386,'Raw Election Data'!$C$1:$C$3144,0),MATCH('Joined Data'!P$1,'Raw Election Data'!$A$1:$AN$1,0))</f>
        <v>6159</v>
      </c>
      <c r="Q386">
        <f>INDEX('Raw Election Data'!$A$1:$AN$3144,MATCH($C386&amp;" "&amp;$B386,'Raw Election Data'!$C$1:$C$3144,0),MATCH('Joined Data'!Q$1,'Raw Election Data'!$A$1:$AN$1,0))</f>
        <v>-0.40139468196037537</v>
      </c>
      <c r="R386">
        <f>INDEX('Raw Election Data'!$A$1:$AN$3144,MATCH($C386&amp;" "&amp;$B386,'Raw Election Data'!$C$1:$C$3144,0),MATCH('Joined Data'!R$1,'Raw Election Data'!$A$1:$AN$1,0))</f>
        <v>0.40139468196037537</v>
      </c>
    </row>
    <row r="387" spans="1:18" ht="13.5" hidden="1" customHeight="1" x14ac:dyDescent="0.15">
      <c r="A387" t="s">
        <v>133</v>
      </c>
      <c r="B387" t="s">
        <v>1359</v>
      </c>
      <c r="C387" t="str">
        <f>INDEX(FIPS!$A$1:$E$3236,MATCH($F387,FIPS!$D$1:$D$3236,0),5)</f>
        <v>Walton County</v>
      </c>
      <c r="D387" t="s">
        <v>134</v>
      </c>
      <c r="E387" s="15" t="s">
        <v>72</v>
      </c>
      <c r="F387" t="s">
        <v>1552</v>
      </c>
      <c r="G387" t="s">
        <v>440</v>
      </c>
      <c r="H387" t="str">
        <f>IFERROR(VLOOKUP($G387,'Team Colors'!$A:$B,2,0),"#c9c9c9")</f>
        <v>#9f8958</v>
      </c>
      <c r="I387">
        <f>INDEX('Raw Election Data'!$A$1:$AN$3144,MATCH($C387&amp;" "&amp;$B387,'Raw Election Data'!$C$1:$C$3144,0),MATCH('Joined Data'!I$1,'Raw Election Data'!$A$1:$AN$1,0))</f>
        <v>63508</v>
      </c>
      <c r="J387">
        <f>INDEX('Raw Election Data'!$A$1:$AN$3144,MATCH($C387&amp;" "&amp;$B387,'Raw Election Data'!$C$1:$C$3144,0),MATCH('Joined Data'!J$1,'Raw Election Data'!$A$1:$AN$1,0))</f>
        <v>6861</v>
      </c>
      <c r="K387">
        <f>INDEX('Raw Election Data'!$A$1:$AN$3144,MATCH($C387&amp;" "&amp;$B387,'Raw Election Data'!$C$1:$C$3144,0),MATCH('Joined Data'!K$1,'Raw Election Data'!$A$1:$AN$1,0))</f>
        <v>25695</v>
      </c>
      <c r="L387">
        <f>INDEX('Raw Election Data'!$A$1:$AN$3144,MATCH($C387&amp;" "&amp;$B387,'Raw Election Data'!$C$1:$C$3144,0),MATCH('Joined Data'!L$1,'Raw Election Data'!$A$1:$AN$1,0))</f>
        <v>33559</v>
      </c>
      <c r="M387">
        <f>INDEX('Raw Election Data'!$A$1:$AN$3144,MATCH($C387&amp;" "&amp;$B387,'Raw Election Data'!$C$1:$C$3144,0),MATCH('Joined Data'!M$1,'Raw Election Data'!$A$1:$AN$1,0))</f>
        <v>0.20444590124854733</v>
      </c>
      <c r="N387">
        <f>INDEX('Raw Election Data'!$A$1:$AN$3144,MATCH($C387&amp;" "&amp;$B387,'Raw Election Data'!$C$1:$C$3144,0),MATCH('Joined Data'!N$1,'Raw Election Data'!$A$1:$AN$1,0))</f>
        <v>0.76566643821329594</v>
      </c>
      <c r="O387">
        <f>INDEX('Raw Election Data'!$A$1:$AN$3144,MATCH($C387&amp;" "&amp;$B387,'Raw Election Data'!$C$1:$C$3144,0),MATCH('Joined Data'!O$1,'Raw Election Data'!$A$1:$AN$1,0))</f>
        <v>-18834</v>
      </c>
      <c r="P387">
        <f>INDEX('Raw Election Data'!$A$1:$AN$3144,MATCH($C387&amp;" "&amp;$B387,'Raw Election Data'!$C$1:$C$3144,0),MATCH('Joined Data'!P$1,'Raw Election Data'!$A$1:$AN$1,0))</f>
        <v>18834</v>
      </c>
      <c r="Q387">
        <f>INDEX('Raw Election Data'!$A$1:$AN$3144,MATCH($C387&amp;" "&amp;$B387,'Raw Election Data'!$C$1:$C$3144,0),MATCH('Joined Data'!Q$1,'Raw Election Data'!$A$1:$AN$1,0))</f>
        <v>-0.56122053696474861</v>
      </c>
      <c r="R387">
        <f>INDEX('Raw Election Data'!$A$1:$AN$3144,MATCH($C387&amp;" "&amp;$B387,'Raw Election Data'!$C$1:$C$3144,0),MATCH('Joined Data'!R$1,'Raw Election Data'!$A$1:$AN$1,0))</f>
        <v>0.56122053696474861</v>
      </c>
    </row>
    <row r="388" spans="1:18" ht="13.5" hidden="1" customHeight="1" x14ac:dyDescent="0.15">
      <c r="A388" t="s">
        <v>133</v>
      </c>
      <c r="B388" t="s">
        <v>1359</v>
      </c>
      <c r="C388" t="str">
        <f>INDEX(FIPS!$A$1:$E$3236,MATCH($F388,FIPS!$D$1:$D$3236,0),5)</f>
        <v>Washington County</v>
      </c>
      <c r="D388" t="s">
        <v>134</v>
      </c>
      <c r="E388" s="15" t="s">
        <v>73</v>
      </c>
      <c r="F388" t="s">
        <v>1553</v>
      </c>
      <c r="G388" t="s">
        <v>440</v>
      </c>
      <c r="H388" t="str">
        <f>IFERROR(VLOOKUP($G388,'Team Colors'!$A:$B,2,0),"#c9c9c9")</f>
        <v>#9f8958</v>
      </c>
      <c r="I388">
        <f>INDEX('Raw Election Data'!$A$1:$AN$3144,MATCH($C388&amp;" "&amp;$B388,'Raw Election Data'!$C$1:$C$3144,0),MATCH('Joined Data'!I$1,'Raw Election Data'!$A$1:$AN$1,0))</f>
        <v>24687</v>
      </c>
      <c r="J388">
        <f>INDEX('Raw Election Data'!$A$1:$AN$3144,MATCH($C388&amp;" "&amp;$B388,'Raw Election Data'!$C$1:$C$3144,0),MATCH('Joined Data'!J$1,'Raw Election Data'!$A$1:$AN$1,0))</f>
        <v>2261</v>
      </c>
      <c r="K388">
        <f>INDEX('Raw Election Data'!$A$1:$AN$3144,MATCH($C388&amp;" "&amp;$B388,'Raw Election Data'!$C$1:$C$3144,0),MATCH('Joined Data'!K$1,'Raw Election Data'!$A$1:$AN$1,0))</f>
        <v>8630</v>
      </c>
      <c r="L388">
        <f>INDEX('Raw Election Data'!$A$1:$AN$3144,MATCH($C388&amp;" "&amp;$B388,'Raw Election Data'!$C$1:$C$3144,0),MATCH('Joined Data'!L$1,'Raw Election Data'!$A$1:$AN$1,0))</f>
        <v>11144</v>
      </c>
      <c r="M388">
        <f>INDEX('Raw Election Data'!$A$1:$AN$3144,MATCH($C388&amp;" "&amp;$B388,'Raw Election Data'!$C$1:$C$3144,0),MATCH('Joined Data'!M$1,'Raw Election Data'!$A$1:$AN$1,0))</f>
        <v>0.20288944723618091</v>
      </c>
      <c r="N388">
        <f>INDEX('Raw Election Data'!$A$1:$AN$3144,MATCH($C388&amp;" "&amp;$B388,'Raw Election Data'!$C$1:$C$3144,0),MATCH('Joined Data'!N$1,'Raw Election Data'!$A$1:$AN$1,0))</f>
        <v>0.77440775305096909</v>
      </c>
      <c r="O388">
        <f>INDEX('Raw Election Data'!$A$1:$AN$3144,MATCH($C388&amp;" "&amp;$B388,'Raw Election Data'!$C$1:$C$3144,0),MATCH('Joined Data'!O$1,'Raw Election Data'!$A$1:$AN$1,0))</f>
        <v>-6369</v>
      </c>
      <c r="P388">
        <f>INDEX('Raw Election Data'!$A$1:$AN$3144,MATCH($C388&amp;" "&amp;$B388,'Raw Election Data'!$C$1:$C$3144,0),MATCH('Joined Data'!P$1,'Raw Election Data'!$A$1:$AN$1,0))</f>
        <v>6369</v>
      </c>
      <c r="Q388">
        <f>INDEX('Raw Election Data'!$A$1:$AN$3144,MATCH($C388&amp;" "&amp;$B388,'Raw Election Data'!$C$1:$C$3144,0),MATCH('Joined Data'!Q$1,'Raw Election Data'!$A$1:$AN$1,0))</f>
        <v>-0.57151830581478813</v>
      </c>
      <c r="R388">
        <f>INDEX('Raw Election Data'!$A$1:$AN$3144,MATCH($C388&amp;" "&amp;$B388,'Raw Election Data'!$C$1:$C$3144,0),MATCH('Joined Data'!R$1,'Raw Election Data'!$A$1:$AN$1,0))</f>
        <v>0.57151830581478813</v>
      </c>
    </row>
    <row r="389" spans="1:18" ht="13.5" hidden="1" customHeight="1" x14ac:dyDescent="0.15">
      <c r="A389" t="s">
        <v>136</v>
      </c>
      <c r="B389" t="s">
        <v>1554</v>
      </c>
      <c r="C389" t="str">
        <f>INDEX(FIPS!$A$1:$E$3236,MATCH($F389,FIPS!$D$1:$D$3236,0),5)</f>
        <v>Appling County</v>
      </c>
      <c r="D389" t="s">
        <v>137</v>
      </c>
      <c r="E389" s="15" t="s">
        <v>6</v>
      </c>
      <c r="F389" t="s">
        <v>1556</v>
      </c>
      <c r="G389" t="s">
        <v>7776</v>
      </c>
      <c r="H389" t="str">
        <f>IFERROR(VLOOKUP($G389,'Team Colors'!$A:$B,2,0),"#c9c9c9")</f>
        <v>#a71930</v>
      </c>
      <c r="I389">
        <f>INDEX('Raw Election Data'!$A$1:$AN$3144,MATCH($C389&amp;" "&amp;$B389,'Raw Election Data'!$C$1:$C$3144,0),MATCH('Joined Data'!I$1,'Raw Election Data'!$A$1:$AN$1,0))</f>
        <v>18454</v>
      </c>
      <c r="J389">
        <f>INDEX('Raw Election Data'!$A$1:$AN$3144,MATCH($C389&amp;" "&amp;$B389,'Raw Election Data'!$C$1:$C$3144,0),MATCH('Joined Data'!J$1,'Raw Election Data'!$A$1:$AN$1,0))</f>
        <v>1434</v>
      </c>
      <c r="K389">
        <f>INDEX('Raw Election Data'!$A$1:$AN$3144,MATCH($C389&amp;" "&amp;$B389,'Raw Election Data'!$C$1:$C$3144,0),MATCH('Joined Data'!K$1,'Raw Election Data'!$A$1:$AN$1,0))</f>
        <v>5492</v>
      </c>
      <c r="L389">
        <f>INDEX('Raw Election Data'!$A$1:$AN$3144,MATCH($C389&amp;" "&amp;$B389,'Raw Election Data'!$C$1:$C$3144,0),MATCH('Joined Data'!L$1,'Raw Election Data'!$A$1:$AN$1,0))</f>
        <v>7003</v>
      </c>
      <c r="M389">
        <f>INDEX('Raw Election Data'!$A$1:$AN$3144,MATCH($C389&amp;" "&amp;$B389,'Raw Election Data'!$C$1:$C$3144,0),MATCH('Joined Data'!M$1,'Raw Election Data'!$A$1:$AN$1,0))</f>
        <v>0.20476938454947879</v>
      </c>
      <c r="N389">
        <f>INDEX('Raw Election Data'!$A$1:$AN$3144,MATCH($C389&amp;" "&amp;$B389,'Raw Election Data'!$C$1:$C$3144,0),MATCH('Joined Data'!N$1,'Raw Election Data'!$A$1:$AN$1,0))</f>
        <v>0.7842353277166928</v>
      </c>
      <c r="O389">
        <f>INDEX('Raw Election Data'!$A$1:$AN$3144,MATCH($C389&amp;" "&amp;$B389,'Raw Election Data'!$C$1:$C$3144,0),MATCH('Joined Data'!O$1,'Raw Election Data'!$A$1:$AN$1,0))</f>
        <v>-4058</v>
      </c>
      <c r="P389">
        <f>INDEX('Raw Election Data'!$A$1:$AN$3144,MATCH($C389&amp;" "&amp;$B389,'Raw Election Data'!$C$1:$C$3144,0),MATCH('Joined Data'!P$1,'Raw Election Data'!$A$1:$AN$1,0))</f>
        <v>4058</v>
      </c>
      <c r="Q389">
        <f>INDEX('Raw Election Data'!$A$1:$AN$3144,MATCH($C389&amp;" "&amp;$B389,'Raw Election Data'!$C$1:$C$3144,0),MATCH('Joined Data'!Q$1,'Raw Election Data'!$A$1:$AN$1,0))</f>
        <v>-0.579465943167214</v>
      </c>
      <c r="R389">
        <f>INDEX('Raw Election Data'!$A$1:$AN$3144,MATCH($C389&amp;" "&amp;$B389,'Raw Election Data'!$C$1:$C$3144,0),MATCH('Joined Data'!R$1,'Raw Election Data'!$A$1:$AN$1,0))</f>
        <v>0.579465943167214</v>
      </c>
    </row>
    <row r="390" spans="1:18" ht="13.5" hidden="1" customHeight="1" x14ac:dyDescent="0.15">
      <c r="A390" t="s">
        <v>136</v>
      </c>
      <c r="B390" t="s">
        <v>1554</v>
      </c>
      <c r="C390" t="str">
        <f>INDEX(FIPS!$A$1:$E$3236,MATCH($F390,FIPS!$D$1:$D$3236,0),5)</f>
        <v>Atkinson County</v>
      </c>
      <c r="D390" t="s">
        <v>137</v>
      </c>
      <c r="E390" s="15" t="s">
        <v>7</v>
      </c>
      <c r="F390" t="s">
        <v>1558</v>
      </c>
      <c r="G390" t="s">
        <v>7776</v>
      </c>
      <c r="H390" t="str">
        <f>IFERROR(VLOOKUP($G390,'Team Colors'!$A:$B,2,0),"#c9c9c9")</f>
        <v>#a71930</v>
      </c>
      <c r="I390">
        <f>INDEX('Raw Election Data'!$A$1:$AN$3144,MATCH($C390&amp;" "&amp;$B390,'Raw Election Data'!$C$1:$C$3144,0),MATCH('Joined Data'!I$1,'Raw Election Data'!$A$1:$AN$1,0))</f>
        <v>8398</v>
      </c>
      <c r="J390">
        <f>INDEX('Raw Election Data'!$A$1:$AN$3144,MATCH($C390&amp;" "&amp;$B390,'Raw Election Data'!$C$1:$C$3144,0),MATCH('Joined Data'!J$1,'Raw Election Data'!$A$1:$AN$1,0))</f>
        <v>696</v>
      </c>
      <c r="K390">
        <f>INDEX('Raw Election Data'!$A$1:$AN$3144,MATCH($C390&amp;" "&amp;$B390,'Raw Election Data'!$C$1:$C$3144,0),MATCH('Joined Data'!K$1,'Raw Election Data'!$A$1:$AN$1,0))</f>
        <v>1873</v>
      </c>
      <c r="L390">
        <f>INDEX('Raw Election Data'!$A$1:$AN$3144,MATCH($C390&amp;" "&amp;$B390,'Raw Election Data'!$C$1:$C$3144,0),MATCH('Joined Data'!L$1,'Raw Election Data'!$A$1:$AN$1,0))</f>
        <v>2604</v>
      </c>
      <c r="M390">
        <f>INDEX('Raw Election Data'!$A$1:$AN$3144,MATCH($C390&amp;" "&amp;$B390,'Raw Election Data'!$C$1:$C$3144,0),MATCH('Joined Data'!M$1,'Raw Election Data'!$A$1:$AN$1,0))</f>
        <v>0.26728110599078342</v>
      </c>
      <c r="N390">
        <f>INDEX('Raw Election Data'!$A$1:$AN$3144,MATCH($C390&amp;" "&amp;$B390,'Raw Election Data'!$C$1:$C$3144,0),MATCH('Joined Data'!N$1,'Raw Election Data'!$A$1:$AN$1,0))</f>
        <v>0.71927803379416277</v>
      </c>
      <c r="O390">
        <f>INDEX('Raw Election Data'!$A$1:$AN$3144,MATCH($C390&amp;" "&amp;$B390,'Raw Election Data'!$C$1:$C$3144,0),MATCH('Joined Data'!O$1,'Raw Election Data'!$A$1:$AN$1,0))</f>
        <v>-1177</v>
      </c>
      <c r="P390">
        <f>INDEX('Raw Election Data'!$A$1:$AN$3144,MATCH($C390&amp;" "&amp;$B390,'Raw Election Data'!$C$1:$C$3144,0),MATCH('Joined Data'!P$1,'Raw Election Data'!$A$1:$AN$1,0))</f>
        <v>1177</v>
      </c>
      <c r="Q390">
        <f>INDEX('Raw Election Data'!$A$1:$AN$3144,MATCH($C390&amp;" "&amp;$B390,'Raw Election Data'!$C$1:$C$3144,0),MATCH('Joined Data'!Q$1,'Raw Election Data'!$A$1:$AN$1,0))</f>
        <v>-0.45199692780337936</v>
      </c>
      <c r="R390">
        <f>INDEX('Raw Election Data'!$A$1:$AN$3144,MATCH($C390&amp;" "&amp;$B390,'Raw Election Data'!$C$1:$C$3144,0),MATCH('Joined Data'!R$1,'Raw Election Data'!$A$1:$AN$1,0))</f>
        <v>0.45199692780337936</v>
      </c>
    </row>
    <row r="391" spans="1:18" ht="13.5" hidden="1" customHeight="1" x14ac:dyDescent="0.15">
      <c r="A391" t="s">
        <v>136</v>
      </c>
      <c r="B391" t="s">
        <v>1554</v>
      </c>
      <c r="C391" t="str">
        <f>INDEX(FIPS!$A$1:$E$3236,MATCH($F391,FIPS!$D$1:$D$3236,0),5)</f>
        <v>Bacon County</v>
      </c>
      <c r="D391" t="s">
        <v>137</v>
      </c>
      <c r="E391" s="15" t="s">
        <v>8</v>
      </c>
      <c r="F391" t="s">
        <v>1560</v>
      </c>
      <c r="G391" t="s">
        <v>7776</v>
      </c>
      <c r="H391" t="str">
        <f>IFERROR(VLOOKUP($G391,'Team Colors'!$A:$B,2,0),"#c9c9c9")</f>
        <v>#a71930</v>
      </c>
      <c r="I391">
        <f>INDEX('Raw Election Data'!$A$1:$AN$3144,MATCH($C391&amp;" "&amp;$B391,'Raw Election Data'!$C$1:$C$3144,0),MATCH('Joined Data'!I$1,'Raw Election Data'!$A$1:$AN$1,0))</f>
        <v>11299</v>
      </c>
      <c r="J391">
        <f>INDEX('Raw Election Data'!$A$1:$AN$3144,MATCH($C391&amp;" "&amp;$B391,'Raw Election Data'!$C$1:$C$3144,0),MATCH('Joined Data'!J$1,'Raw Election Data'!$A$1:$AN$1,0))</f>
        <v>607</v>
      </c>
      <c r="K391">
        <f>INDEX('Raw Election Data'!$A$1:$AN$3144,MATCH($C391&amp;" "&amp;$B391,'Raw Election Data'!$C$1:$C$3144,0),MATCH('Joined Data'!K$1,'Raw Election Data'!$A$1:$AN$1,0))</f>
        <v>3356</v>
      </c>
      <c r="L391">
        <f>INDEX('Raw Election Data'!$A$1:$AN$3144,MATCH($C391&amp;" "&amp;$B391,'Raw Election Data'!$C$1:$C$3144,0),MATCH('Joined Data'!L$1,'Raw Election Data'!$A$1:$AN$1,0))</f>
        <v>4010</v>
      </c>
      <c r="M391">
        <f>INDEX('Raw Election Data'!$A$1:$AN$3144,MATCH($C391&amp;" "&amp;$B391,'Raw Election Data'!$C$1:$C$3144,0),MATCH('Joined Data'!M$1,'Raw Election Data'!$A$1:$AN$1,0))</f>
        <v>0.15137157107231919</v>
      </c>
      <c r="N391">
        <f>INDEX('Raw Election Data'!$A$1:$AN$3144,MATCH($C391&amp;" "&amp;$B391,'Raw Election Data'!$C$1:$C$3144,0),MATCH('Joined Data'!N$1,'Raw Election Data'!$A$1:$AN$1,0))</f>
        <v>0.8369077306733167</v>
      </c>
      <c r="O391">
        <f>INDEX('Raw Election Data'!$A$1:$AN$3144,MATCH($C391&amp;" "&amp;$B391,'Raw Election Data'!$C$1:$C$3144,0),MATCH('Joined Data'!O$1,'Raw Election Data'!$A$1:$AN$1,0))</f>
        <v>-2749</v>
      </c>
      <c r="P391">
        <f>INDEX('Raw Election Data'!$A$1:$AN$3144,MATCH($C391&amp;" "&amp;$B391,'Raw Election Data'!$C$1:$C$3144,0),MATCH('Joined Data'!P$1,'Raw Election Data'!$A$1:$AN$1,0))</f>
        <v>2749</v>
      </c>
      <c r="Q391">
        <f>INDEX('Raw Election Data'!$A$1:$AN$3144,MATCH($C391&amp;" "&amp;$B391,'Raw Election Data'!$C$1:$C$3144,0),MATCH('Joined Data'!Q$1,'Raw Election Data'!$A$1:$AN$1,0))</f>
        <v>-0.68553615960099745</v>
      </c>
      <c r="R391">
        <f>INDEX('Raw Election Data'!$A$1:$AN$3144,MATCH($C391&amp;" "&amp;$B391,'Raw Election Data'!$C$1:$C$3144,0),MATCH('Joined Data'!R$1,'Raw Election Data'!$A$1:$AN$1,0))</f>
        <v>0.68553615960099745</v>
      </c>
    </row>
    <row r="392" spans="1:18" ht="13.5" hidden="1" customHeight="1" x14ac:dyDescent="0.15">
      <c r="A392" t="s">
        <v>136</v>
      </c>
      <c r="B392" t="s">
        <v>1554</v>
      </c>
      <c r="C392" t="str">
        <f>INDEX(FIPS!$A$1:$E$3236,MATCH($F392,FIPS!$D$1:$D$3236,0),5)</f>
        <v>Baker County</v>
      </c>
      <c r="D392" t="s">
        <v>137</v>
      </c>
      <c r="E392" s="15" t="s">
        <v>9</v>
      </c>
      <c r="F392" t="s">
        <v>1561</v>
      </c>
      <c r="G392" t="s">
        <v>7776</v>
      </c>
      <c r="H392" t="str">
        <f>IFERROR(VLOOKUP($G392,'Team Colors'!$A:$B,2,0),"#c9c9c9")</f>
        <v>#a71930</v>
      </c>
      <c r="I392">
        <f>INDEX('Raw Election Data'!$A$1:$AN$3144,MATCH($C392&amp;" "&amp;$B392,'Raw Election Data'!$C$1:$C$3144,0),MATCH('Joined Data'!I$1,'Raw Election Data'!$A$1:$AN$1,0))</f>
        <v>3180</v>
      </c>
      <c r="J392">
        <f>INDEX('Raw Election Data'!$A$1:$AN$3144,MATCH($C392&amp;" "&amp;$B392,'Raw Election Data'!$C$1:$C$3144,0),MATCH('Joined Data'!J$1,'Raw Election Data'!$A$1:$AN$1,0))</f>
        <v>650</v>
      </c>
      <c r="K392">
        <f>INDEX('Raw Election Data'!$A$1:$AN$3144,MATCH($C392&amp;" "&amp;$B392,'Raw Election Data'!$C$1:$C$3144,0),MATCH('Joined Data'!K$1,'Raw Election Data'!$A$1:$AN$1,0))</f>
        <v>775</v>
      </c>
      <c r="L392">
        <f>INDEX('Raw Election Data'!$A$1:$AN$3144,MATCH($C392&amp;" "&amp;$B392,'Raw Election Data'!$C$1:$C$3144,0),MATCH('Joined Data'!L$1,'Raw Election Data'!$A$1:$AN$1,0))</f>
        <v>1440</v>
      </c>
      <c r="M392">
        <f>INDEX('Raw Election Data'!$A$1:$AN$3144,MATCH($C392&amp;" "&amp;$B392,'Raw Election Data'!$C$1:$C$3144,0),MATCH('Joined Data'!M$1,'Raw Election Data'!$A$1:$AN$1,0))</f>
        <v>0.4513888888888889</v>
      </c>
      <c r="N392">
        <f>INDEX('Raw Election Data'!$A$1:$AN$3144,MATCH($C392&amp;" "&amp;$B392,'Raw Election Data'!$C$1:$C$3144,0),MATCH('Joined Data'!N$1,'Raw Election Data'!$A$1:$AN$1,0))</f>
        <v>0.53819444444444442</v>
      </c>
      <c r="O392">
        <f>INDEX('Raw Election Data'!$A$1:$AN$3144,MATCH($C392&amp;" "&amp;$B392,'Raw Election Data'!$C$1:$C$3144,0),MATCH('Joined Data'!O$1,'Raw Election Data'!$A$1:$AN$1,0))</f>
        <v>-125</v>
      </c>
      <c r="P392">
        <f>INDEX('Raw Election Data'!$A$1:$AN$3144,MATCH($C392&amp;" "&amp;$B392,'Raw Election Data'!$C$1:$C$3144,0),MATCH('Joined Data'!P$1,'Raw Election Data'!$A$1:$AN$1,0))</f>
        <v>125</v>
      </c>
      <c r="Q392">
        <f>INDEX('Raw Election Data'!$A$1:$AN$3144,MATCH($C392&amp;" "&amp;$B392,'Raw Election Data'!$C$1:$C$3144,0),MATCH('Joined Data'!Q$1,'Raw Election Data'!$A$1:$AN$1,0))</f>
        <v>-8.6805555555555525E-2</v>
      </c>
      <c r="R392">
        <f>INDEX('Raw Election Data'!$A$1:$AN$3144,MATCH($C392&amp;" "&amp;$B392,'Raw Election Data'!$C$1:$C$3144,0),MATCH('Joined Data'!R$1,'Raw Election Data'!$A$1:$AN$1,0))</f>
        <v>8.6805555555555525E-2</v>
      </c>
    </row>
    <row r="393" spans="1:18" ht="13.5" hidden="1" customHeight="1" x14ac:dyDescent="0.15">
      <c r="A393" t="s">
        <v>136</v>
      </c>
      <c r="B393" t="s">
        <v>1554</v>
      </c>
      <c r="C393" t="str">
        <f>INDEX(FIPS!$A$1:$E$3236,MATCH($F393,FIPS!$D$1:$D$3236,0),5)</f>
        <v>Baldwin County</v>
      </c>
      <c r="D393" t="s">
        <v>137</v>
      </c>
      <c r="E393" s="15" t="s">
        <v>10</v>
      </c>
      <c r="F393" t="s">
        <v>1564</v>
      </c>
      <c r="G393" t="s">
        <v>7776</v>
      </c>
      <c r="H393" t="str">
        <f>IFERROR(VLOOKUP($G393,'Team Colors'!$A:$B,2,0),"#c9c9c9")</f>
        <v>#a71930</v>
      </c>
      <c r="I393">
        <f>INDEX('Raw Election Data'!$A$1:$AN$3144,MATCH($C393&amp;" "&amp;$B393,'Raw Election Data'!$C$1:$C$3144,0),MATCH('Joined Data'!I$1,'Raw Election Data'!$A$1:$AN$1,0))</f>
        <v>45459</v>
      </c>
      <c r="J393">
        <f>INDEX('Raw Election Data'!$A$1:$AN$3144,MATCH($C393&amp;" "&amp;$B393,'Raw Election Data'!$C$1:$C$3144,0),MATCH('Joined Data'!J$1,'Raw Election Data'!$A$1:$AN$1,0))</f>
        <v>7965</v>
      </c>
      <c r="K393">
        <f>INDEX('Raw Election Data'!$A$1:$AN$3144,MATCH($C393&amp;" "&amp;$B393,'Raw Election Data'!$C$1:$C$3144,0),MATCH('Joined Data'!K$1,'Raw Election Data'!$A$1:$AN$1,0))</f>
        <v>7691</v>
      </c>
      <c r="L393">
        <f>INDEX('Raw Election Data'!$A$1:$AN$3144,MATCH($C393&amp;" "&amp;$B393,'Raw Election Data'!$C$1:$C$3144,0),MATCH('Joined Data'!L$1,'Raw Election Data'!$A$1:$AN$1,0))</f>
        <v>16075</v>
      </c>
      <c r="M393">
        <f>INDEX('Raw Election Data'!$A$1:$AN$3144,MATCH($C393&amp;" "&amp;$B393,'Raw Election Data'!$C$1:$C$3144,0),MATCH('Joined Data'!M$1,'Raw Election Data'!$A$1:$AN$1,0))</f>
        <v>0.49548989113530328</v>
      </c>
      <c r="N393">
        <f>INDEX('Raw Election Data'!$A$1:$AN$3144,MATCH($C393&amp;" "&amp;$B393,'Raw Election Data'!$C$1:$C$3144,0),MATCH('Joined Data'!N$1,'Raw Election Data'!$A$1:$AN$1,0))</f>
        <v>0.4784447900466563</v>
      </c>
      <c r="O393">
        <f>INDEX('Raw Election Data'!$A$1:$AN$3144,MATCH($C393&amp;" "&amp;$B393,'Raw Election Data'!$C$1:$C$3144,0),MATCH('Joined Data'!O$1,'Raw Election Data'!$A$1:$AN$1,0))</f>
        <v>274</v>
      </c>
      <c r="P393">
        <f>INDEX('Raw Election Data'!$A$1:$AN$3144,MATCH($C393&amp;" "&amp;$B393,'Raw Election Data'!$C$1:$C$3144,0),MATCH('Joined Data'!P$1,'Raw Election Data'!$A$1:$AN$1,0))</f>
        <v>-274</v>
      </c>
      <c r="Q393">
        <f>INDEX('Raw Election Data'!$A$1:$AN$3144,MATCH($C393&amp;" "&amp;$B393,'Raw Election Data'!$C$1:$C$3144,0),MATCH('Joined Data'!Q$1,'Raw Election Data'!$A$1:$AN$1,0))</f>
        <v>1.7045101088646986E-2</v>
      </c>
      <c r="R393">
        <f>INDEX('Raw Election Data'!$A$1:$AN$3144,MATCH($C393&amp;" "&amp;$B393,'Raw Election Data'!$C$1:$C$3144,0),MATCH('Joined Data'!R$1,'Raw Election Data'!$A$1:$AN$1,0))</f>
        <v>-1.7045101088646986E-2</v>
      </c>
    </row>
    <row r="394" spans="1:18" ht="13.5" hidden="1" customHeight="1" x14ac:dyDescent="0.15">
      <c r="A394" t="s">
        <v>136</v>
      </c>
      <c r="B394" t="s">
        <v>1554</v>
      </c>
      <c r="C394" t="str">
        <f>INDEX(FIPS!$A$1:$E$3236,MATCH($F394,FIPS!$D$1:$D$3236,0),5)</f>
        <v>Banks County</v>
      </c>
      <c r="D394" t="s">
        <v>137</v>
      </c>
      <c r="E394" s="15" t="s">
        <v>11</v>
      </c>
      <c r="F394" t="s">
        <v>1568</v>
      </c>
      <c r="G394" t="s">
        <v>7776</v>
      </c>
      <c r="H394" t="str">
        <f>IFERROR(VLOOKUP($G394,'Team Colors'!$A:$B,2,0),"#c9c9c9")</f>
        <v>#a71930</v>
      </c>
      <c r="I394">
        <f>INDEX('Raw Election Data'!$A$1:$AN$3144,MATCH($C394&amp;" "&amp;$B394,'Raw Election Data'!$C$1:$C$3144,0),MATCH('Joined Data'!I$1,'Raw Election Data'!$A$1:$AN$1,0))</f>
        <v>18495</v>
      </c>
      <c r="J394">
        <f>INDEX('Raw Election Data'!$A$1:$AN$3144,MATCH($C394&amp;" "&amp;$B394,'Raw Election Data'!$C$1:$C$3144,0),MATCH('Joined Data'!J$1,'Raw Election Data'!$A$1:$AN$1,0))</f>
        <v>684</v>
      </c>
      <c r="K394">
        <f>INDEX('Raw Election Data'!$A$1:$AN$3144,MATCH($C394&amp;" "&amp;$B394,'Raw Election Data'!$C$1:$C$3144,0),MATCH('Joined Data'!K$1,'Raw Election Data'!$A$1:$AN$1,0))</f>
        <v>6130</v>
      </c>
      <c r="L394">
        <f>INDEX('Raw Election Data'!$A$1:$AN$3144,MATCH($C394&amp;" "&amp;$B394,'Raw Election Data'!$C$1:$C$3144,0),MATCH('Joined Data'!L$1,'Raw Election Data'!$A$1:$AN$1,0))</f>
        <v>6946</v>
      </c>
      <c r="M394">
        <f>INDEX('Raw Election Data'!$A$1:$AN$3144,MATCH($C394&amp;" "&amp;$B394,'Raw Election Data'!$C$1:$C$3144,0),MATCH('Joined Data'!M$1,'Raw Election Data'!$A$1:$AN$1,0))</f>
        <v>9.8473941837028511E-2</v>
      </c>
      <c r="N394">
        <f>INDEX('Raw Election Data'!$A$1:$AN$3144,MATCH($C394&amp;" "&amp;$B394,'Raw Election Data'!$C$1:$C$3144,0),MATCH('Joined Data'!N$1,'Raw Election Data'!$A$1:$AN$1,0))</f>
        <v>0.88252231500143963</v>
      </c>
      <c r="O394">
        <f>INDEX('Raw Election Data'!$A$1:$AN$3144,MATCH($C394&amp;" "&amp;$B394,'Raw Election Data'!$C$1:$C$3144,0),MATCH('Joined Data'!O$1,'Raw Election Data'!$A$1:$AN$1,0))</f>
        <v>-5446</v>
      </c>
      <c r="P394">
        <f>INDEX('Raw Election Data'!$A$1:$AN$3144,MATCH($C394&amp;" "&amp;$B394,'Raw Election Data'!$C$1:$C$3144,0),MATCH('Joined Data'!P$1,'Raw Election Data'!$A$1:$AN$1,0))</f>
        <v>5446</v>
      </c>
      <c r="Q394">
        <f>INDEX('Raw Election Data'!$A$1:$AN$3144,MATCH($C394&amp;" "&amp;$B394,'Raw Election Data'!$C$1:$C$3144,0),MATCH('Joined Data'!Q$1,'Raw Election Data'!$A$1:$AN$1,0))</f>
        <v>-0.78404837316441112</v>
      </c>
      <c r="R394">
        <f>INDEX('Raw Election Data'!$A$1:$AN$3144,MATCH($C394&amp;" "&amp;$B394,'Raw Election Data'!$C$1:$C$3144,0),MATCH('Joined Data'!R$1,'Raw Election Data'!$A$1:$AN$1,0))</f>
        <v>0.78404837316441112</v>
      </c>
    </row>
    <row r="395" spans="1:18" ht="13.5" hidden="1" customHeight="1" x14ac:dyDescent="0.15">
      <c r="A395" t="s">
        <v>136</v>
      </c>
      <c r="B395" t="s">
        <v>1554</v>
      </c>
      <c r="C395" t="str">
        <f>INDEX(FIPS!$A$1:$E$3236,MATCH($F395,FIPS!$D$1:$D$3236,0),5)</f>
        <v>Barrow County</v>
      </c>
      <c r="D395" t="s">
        <v>137</v>
      </c>
      <c r="E395" s="15" t="s">
        <v>12</v>
      </c>
      <c r="F395" t="s">
        <v>1570</v>
      </c>
      <c r="G395" t="s">
        <v>7776</v>
      </c>
      <c r="H395" t="str">
        <f>IFERROR(VLOOKUP($G395,'Team Colors'!$A:$B,2,0),"#c9c9c9")</f>
        <v>#a71930</v>
      </c>
      <c r="I395">
        <f>INDEX('Raw Election Data'!$A$1:$AN$3144,MATCH($C395&amp;" "&amp;$B395,'Raw Election Data'!$C$1:$C$3144,0),MATCH('Joined Data'!I$1,'Raw Election Data'!$A$1:$AN$1,0))</f>
        <v>75370</v>
      </c>
      <c r="J395">
        <f>INDEX('Raw Election Data'!$A$1:$AN$3144,MATCH($C395&amp;" "&amp;$B395,'Raw Election Data'!$C$1:$C$3144,0),MATCH('Joined Data'!J$1,'Raw Election Data'!$A$1:$AN$1,0))</f>
        <v>6580</v>
      </c>
      <c r="K395">
        <f>INDEX('Raw Election Data'!$A$1:$AN$3144,MATCH($C395&amp;" "&amp;$B395,'Raw Election Data'!$C$1:$C$3144,0),MATCH('Joined Data'!K$1,'Raw Election Data'!$A$1:$AN$1,0))</f>
        <v>21105</v>
      </c>
      <c r="L395">
        <f>INDEX('Raw Election Data'!$A$1:$AN$3144,MATCH($C395&amp;" "&amp;$B395,'Raw Election Data'!$C$1:$C$3144,0),MATCH('Joined Data'!L$1,'Raw Election Data'!$A$1:$AN$1,0))</f>
        <v>28828</v>
      </c>
      <c r="M395">
        <f>INDEX('Raw Election Data'!$A$1:$AN$3144,MATCH($C395&amp;" "&amp;$B395,'Raw Election Data'!$C$1:$C$3144,0),MATCH('Joined Data'!M$1,'Raw Election Data'!$A$1:$AN$1,0))</f>
        <v>0.22825031219647565</v>
      </c>
      <c r="N395">
        <f>INDEX('Raw Election Data'!$A$1:$AN$3144,MATCH($C395&amp;" "&amp;$B395,'Raw Election Data'!$C$1:$C$3144,0),MATCH('Joined Data'!N$1,'Raw Election Data'!$A$1:$AN$1,0))</f>
        <v>0.73210073539614262</v>
      </c>
      <c r="O395">
        <f>INDEX('Raw Election Data'!$A$1:$AN$3144,MATCH($C395&amp;" "&amp;$B395,'Raw Election Data'!$C$1:$C$3144,0),MATCH('Joined Data'!O$1,'Raw Election Data'!$A$1:$AN$1,0))</f>
        <v>-14525</v>
      </c>
      <c r="P395">
        <f>INDEX('Raw Election Data'!$A$1:$AN$3144,MATCH($C395&amp;" "&amp;$B395,'Raw Election Data'!$C$1:$C$3144,0),MATCH('Joined Data'!P$1,'Raw Election Data'!$A$1:$AN$1,0))</f>
        <v>14525</v>
      </c>
      <c r="Q395">
        <f>INDEX('Raw Election Data'!$A$1:$AN$3144,MATCH($C395&amp;" "&amp;$B395,'Raw Election Data'!$C$1:$C$3144,0),MATCH('Joined Data'!Q$1,'Raw Election Data'!$A$1:$AN$1,0))</f>
        <v>-0.503850423199667</v>
      </c>
      <c r="R395">
        <f>INDEX('Raw Election Data'!$A$1:$AN$3144,MATCH($C395&amp;" "&amp;$B395,'Raw Election Data'!$C$1:$C$3144,0),MATCH('Joined Data'!R$1,'Raw Election Data'!$A$1:$AN$1,0))</f>
        <v>0.503850423199667</v>
      </c>
    </row>
    <row r="396" spans="1:18" ht="13.5" hidden="1" customHeight="1" x14ac:dyDescent="0.15">
      <c r="A396" t="s">
        <v>136</v>
      </c>
      <c r="B396" t="s">
        <v>1554</v>
      </c>
      <c r="C396" t="str">
        <f>INDEX(FIPS!$A$1:$E$3236,MATCH($F396,FIPS!$D$1:$D$3236,0),5)</f>
        <v>Bartow County</v>
      </c>
      <c r="D396" t="s">
        <v>137</v>
      </c>
      <c r="E396" s="15" t="s">
        <v>13</v>
      </c>
      <c r="F396" t="s">
        <v>1575</v>
      </c>
      <c r="G396" t="s">
        <v>7776</v>
      </c>
      <c r="H396" t="str">
        <f>IFERROR(VLOOKUP($G396,'Team Colors'!$A:$B,2,0),"#c9c9c9")</f>
        <v>#a71930</v>
      </c>
      <c r="I396">
        <f>INDEX('Raw Election Data'!$A$1:$AN$3144,MATCH($C396&amp;" "&amp;$B396,'Raw Election Data'!$C$1:$C$3144,0),MATCH('Joined Data'!I$1,'Raw Election Data'!$A$1:$AN$1,0))</f>
        <v>102747</v>
      </c>
      <c r="J396">
        <f>INDEX('Raw Election Data'!$A$1:$AN$3144,MATCH($C396&amp;" "&amp;$B396,'Raw Election Data'!$C$1:$C$3144,0),MATCH('Joined Data'!J$1,'Raw Election Data'!$A$1:$AN$1,0))</f>
        <v>8204</v>
      </c>
      <c r="K396">
        <f>INDEX('Raw Election Data'!$A$1:$AN$3144,MATCH($C396&amp;" "&amp;$B396,'Raw Election Data'!$C$1:$C$3144,0),MATCH('Joined Data'!K$1,'Raw Election Data'!$A$1:$AN$1,0))</f>
        <v>29879</v>
      </c>
      <c r="L396">
        <f>INDEX('Raw Election Data'!$A$1:$AN$3144,MATCH($C396&amp;" "&amp;$B396,'Raw Election Data'!$C$1:$C$3144,0),MATCH('Joined Data'!L$1,'Raw Election Data'!$A$1:$AN$1,0))</f>
        <v>39263</v>
      </c>
      <c r="M396">
        <f>INDEX('Raw Election Data'!$A$1:$AN$3144,MATCH($C396&amp;" "&amp;$B396,'Raw Election Data'!$C$1:$C$3144,0),MATCH('Joined Data'!M$1,'Raw Election Data'!$A$1:$AN$1,0))</f>
        <v>0.2089499019433054</v>
      </c>
      <c r="N396">
        <f>INDEX('Raw Election Data'!$A$1:$AN$3144,MATCH($C396&amp;" "&amp;$B396,'Raw Election Data'!$C$1:$C$3144,0),MATCH('Joined Data'!N$1,'Raw Election Data'!$A$1:$AN$1,0))</f>
        <v>0.76099635789420061</v>
      </c>
      <c r="O396">
        <f>INDEX('Raw Election Data'!$A$1:$AN$3144,MATCH($C396&amp;" "&amp;$B396,'Raw Election Data'!$C$1:$C$3144,0),MATCH('Joined Data'!O$1,'Raw Election Data'!$A$1:$AN$1,0))</f>
        <v>-21675</v>
      </c>
      <c r="P396">
        <f>INDEX('Raw Election Data'!$A$1:$AN$3144,MATCH($C396&amp;" "&amp;$B396,'Raw Election Data'!$C$1:$C$3144,0),MATCH('Joined Data'!P$1,'Raw Election Data'!$A$1:$AN$1,0))</f>
        <v>21675</v>
      </c>
      <c r="Q396">
        <f>INDEX('Raw Election Data'!$A$1:$AN$3144,MATCH($C396&amp;" "&amp;$B396,'Raw Election Data'!$C$1:$C$3144,0),MATCH('Joined Data'!Q$1,'Raw Election Data'!$A$1:$AN$1,0))</f>
        <v>-0.55204645595089519</v>
      </c>
      <c r="R396">
        <f>INDEX('Raw Election Data'!$A$1:$AN$3144,MATCH($C396&amp;" "&amp;$B396,'Raw Election Data'!$C$1:$C$3144,0),MATCH('Joined Data'!R$1,'Raw Election Data'!$A$1:$AN$1,0))</f>
        <v>0.55204645595089519</v>
      </c>
    </row>
    <row r="397" spans="1:18" ht="13.5" hidden="1" customHeight="1" x14ac:dyDescent="0.15">
      <c r="A397" t="s">
        <v>136</v>
      </c>
      <c r="B397" t="s">
        <v>1554</v>
      </c>
      <c r="C397" t="str">
        <f>INDEX(FIPS!$A$1:$E$3236,MATCH($F397,FIPS!$D$1:$D$3236,0),5)</f>
        <v>Ben Hill County</v>
      </c>
      <c r="D397" t="s">
        <v>137</v>
      </c>
      <c r="E397" s="15" t="s">
        <v>14</v>
      </c>
      <c r="F397" t="s">
        <v>1577</v>
      </c>
      <c r="G397" t="s">
        <v>7776</v>
      </c>
      <c r="H397" t="str">
        <f>IFERROR(VLOOKUP($G397,'Team Colors'!$A:$B,2,0),"#c9c9c9")</f>
        <v>#a71930</v>
      </c>
      <c r="I397">
        <f>INDEX('Raw Election Data'!$A$1:$AN$3144,MATCH($C397&amp;" "&amp;$B397,'Raw Election Data'!$C$1:$C$3144,0),MATCH('Joined Data'!I$1,'Raw Election Data'!$A$1:$AN$1,0))</f>
        <v>17403</v>
      </c>
      <c r="J397">
        <f>INDEX('Raw Election Data'!$A$1:$AN$3144,MATCH($C397&amp;" "&amp;$B397,'Raw Election Data'!$C$1:$C$3144,0),MATCH('Joined Data'!J$1,'Raw Election Data'!$A$1:$AN$1,0))</f>
        <v>2098</v>
      </c>
      <c r="K397">
        <f>INDEX('Raw Election Data'!$A$1:$AN$3144,MATCH($C397&amp;" "&amp;$B397,'Raw Election Data'!$C$1:$C$3144,0),MATCH('Joined Data'!K$1,'Raw Election Data'!$A$1:$AN$1,0))</f>
        <v>3734</v>
      </c>
      <c r="L397">
        <f>INDEX('Raw Election Data'!$A$1:$AN$3144,MATCH($C397&amp;" "&amp;$B397,'Raw Election Data'!$C$1:$C$3144,0),MATCH('Joined Data'!L$1,'Raw Election Data'!$A$1:$AN$1,0))</f>
        <v>5923</v>
      </c>
      <c r="M397">
        <f>INDEX('Raw Election Data'!$A$1:$AN$3144,MATCH($C397&amp;" "&amp;$B397,'Raw Election Data'!$C$1:$C$3144,0),MATCH('Joined Data'!M$1,'Raw Election Data'!$A$1:$AN$1,0))</f>
        <v>0.35421239236873209</v>
      </c>
      <c r="N397">
        <f>INDEX('Raw Election Data'!$A$1:$AN$3144,MATCH($C397&amp;" "&amp;$B397,'Raw Election Data'!$C$1:$C$3144,0),MATCH('Joined Data'!N$1,'Raw Election Data'!$A$1:$AN$1,0))</f>
        <v>0.63042377173729525</v>
      </c>
      <c r="O397">
        <f>INDEX('Raw Election Data'!$A$1:$AN$3144,MATCH($C397&amp;" "&amp;$B397,'Raw Election Data'!$C$1:$C$3144,0),MATCH('Joined Data'!O$1,'Raw Election Data'!$A$1:$AN$1,0))</f>
        <v>-1636</v>
      </c>
      <c r="P397">
        <f>INDEX('Raw Election Data'!$A$1:$AN$3144,MATCH($C397&amp;" "&amp;$B397,'Raw Election Data'!$C$1:$C$3144,0),MATCH('Joined Data'!P$1,'Raw Election Data'!$A$1:$AN$1,0))</f>
        <v>1636</v>
      </c>
      <c r="Q397">
        <f>INDEX('Raw Election Data'!$A$1:$AN$3144,MATCH($C397&amp;" "&amp;$B397,'Raw Election Data'!$C$1:$C$3144,0),MATCH('Joined Data'!Q$1,'Raw Election Data'!$A$1:$AN$1,0))</f>
        <v>-0.27621137936856316</v>
      </c>
      <c r="R397">
        <f>INDEX('Raw Election Data'!$A$1:$AN$3144,MATCH($C397&amp;" "&amp;$B397,'Raw Election Data'!$C$1:$C$3144,0),MATCH('Joined Data'!R$1,'Raw Election Data'!$A$1:$AN$1,0))</f>
        <v>0.27621137936856316</v>
      </c>
    </row>
    <row r="398" spans="1:18" ht="13.5" hidden="1" customHeight="1" x14ac:dyDescent="0.15">
      <c r="A398" t="s">
        <v>136</v>
      </c>
      <c r="B398" t="s">
        <v>1554</v>
      </c>
      <c r="C398" t="str">
        <f>INDEX(FIPS!$A$1:$E$3236,MATCH($F398,FIPS!$D$1:$D$3236,0),5)</f>
        <v>Berrien County</v>
      </c>
      <c r="D398" t="s">
        <v>137</v>
      </c>
      <c r="E398" s="15" t="s">
        <v>15</v>
      </c>
      <c r="F398" t="s">
        <v>1581</v>
      </c>
      <c r="G398" t="s">
        <v>7776</v>
      </c>
      <c r="H398" t="str">
        <f>IFERROR(VLOOKUP($G398,'Team Colors'!$A:$B,2,0),"#c9c9c9")</f>
        <v>#a71930</v>
      </c>
      <c r="I398">
        <f>INDEX('Raw Election Data'!$A$1:$AN$3144,MATCH($C398&amp;" "&amp;$B398,'Raw Election Data'!$C$1:$C$3144,0),MATCH('Joined Data'!I$1,'Raw Election Data'!$A$1:$AN$1,0))</f>
        <v>18963</v>
      </c>
      <c r="J398">
        <f>INDEX('Raw Election Data'!$A$1:$AN$3144,MATCH($C398&amp;" "&amp;$B398,'Raw Election Data'!$C$1:$C$3144,0),MATCH('Joined Data'!J$1,'Raw Election Data'!$A$1:$AN$1,0))</f>
        <v>1041</v>
      </c>
      <c r="K398">
        <f>INDEX('Raw Election Data'!$A$1:$AN$3144,MATCH($C398&amp;" "&amp;$B398,'Raw Election Data'!$C$1:$C$3144,0),MATCH('Joined Data'!K$1,'Raw Election Data'!$A$1:$AN$1,0))</f>
        <v>5408</v>
      </c>
      <c r="L398">
        <f>INDEX('Raw Election Data'!$A$1:$AN$3144,MATCH($C398&amp;" "&amp;$B398,'Raw Election Data'!$C$1:$C$3144,0),MATCH('Joined Data'!L$1,'Raw Election Data'!$A$1:$AN$1,0))</f>
        <v>6563</v>
      </c>
      <c r="M398">
        <f>INDEX('Raw Election Data'!$A$1:$AN$3144,MATCH($C398&amp;" "&amp;$B398,'Raw Election Data'!$C$1:$C$3144,0),MATCH('Joined Data'!M$1,'Raw Election Data'!$A$1:$AN$1,0))</f>
        <v>0.15861648636294379</v>
      </c>
      <c r="N398">
        <f>INDEX('Raw Election Data'!$A$1:$AN$3144,MATCH($C398&amp;" "&amp;$B398,'Raw Election Data'!$C$1:$C$3144,0),MATCH('Joined Data'!N$1,'Raw Election Data'!$A$1:$AN$1,0))</f>
        <v>0.82401340850220939</v>
      </c>
      <c r="O398">
        <f>INDEX('Raw Election Data'!$A$1:$AN$3144,MATCH($C398&amp;" "&amp;$B398,'Raw Election Data'!$C$1:$C$3144,0),MATCH('Joined Data'!O$1,'Raw Election Data'!$A$1:$AN$1,0))</f>
        <v>-4367</v>
      </c>
      <c r="P398">
        <f>INDEX('Raw Election Data'!$A$1:$AN$3144,MATCH($C398&amp;" "&amp;$B398,'Raw Election Data'!$C$1:$C$3144,0),MATCH('Joined Data'!P$1,'Raw Election Data'!$A$1:$AN$1,0))</f>
        <v>4367</v>
      </c>
      <c r="Q398">
        <f>INDEX('Raw Election Data'!$A$1:$AN$3144,MATCH($C398&amp;" "&amp;$B398,'Raw Election Data'!$C$1:$C$3144,0),MATCH('Joined Data'!Q$1,'Raw Election Data'!$A$1:$AN$1,0))</f>
        <v>-0.6653969221392656</v>
      </c>
      <c r="R398">
        <f>INDEX('Raw Election Data'!$A$1:$AN$3144,MATCH($C398&amp;" "&amp;$B398,'Raw Election Data'!$C$1:$C$3144,0),MATCH('Joined Data'!R$1,'Raw Election Data'!$A$1:$AN$1,0))</f>
        <v>0.6653969221392656</v>
      </c>
    </row>
    <row r="399" spans="1:18" ht="13.5" hidden="1" customHeight="1" x14ac:dyDescent="0.15">
      <c r="A399" t="s">
        <v>136</v>
      </c>
      <c r="B399" t="s">
        <v>1554</v>
      </c>
      <c r="C399" t="str">
        <f>INDEX(FIPS!$A$1:$E$3236,MATCH($F399,FIPS!$D$1:$D$3236,0),5)</f>
        <v>Bibb County</v>
      </c>
      <c r="D399" t="s">
        <v>137</v>
      </c>
      <c r="E399" s="15" t="s">
        <v>16</v>
      </c>
      <c r="F399" t="s">
        <v>1582</v>
      </c>
      <c r="G399" t="s">
        <v>7776</v>
      </c>
      <c r="H399" t="str">
        <f>IFERROR(VLOOKUP($G399,'Team Colors'!$A:$B,2,0),"#c9c9c9")</f>
        <v>#a71930</v>
      </c>
      <c r="I399">
        <f>INDEX('Raw Election Data'!$A$1:$AN$3144,MATCH($C399&amp;" "&amp;$B399,'Raw Election Data'!$C$1:$C$3144,0),MATCH('Joined Data'!I$1,'Raw Election Data'!$A$1:$AN$1,0))</f>
        <v>153721</v>
      </c>
      <c r="J399">
        <f>INDEX('Raw Election Data'!$A$1:$AN$3144,MATCH($C399&amp;" "&amp;$B399,'Raw Election Data'!$C$1:$C$3144,0),MATCH('Joined Data'!J$1,'Raw Election Data'!$A$1:$AN$1,0))</f>
        <v>34383</v>
      </c>
      <c r="K399">
        <f>INDEX('Raw Election Data'!$A$1:$AN$3144,MATCH($C399&amp;" "&amp;$B399,'Raw Election Data'!$C$1:$C$3144,0),MATCH('Joined Data'!K$1,'Raw Election Data'!$A$1:$AN$1,0))</f>
        <v>22589</v>
      </c>
      <c r="L399">
        <f>INDEX('Raw Election Data'!$A$1:$AN$3144,MATCH($C399&amp;" "&amp;$B399,'Raw Election Data'!$C$1:$C$3144,0),MATCH('Joined Data'!L$1,'Raw Election Data'!$A$1:$AN$1,0))</f>
        <v>58327</v>
      </c>
      <c r="M399">
        <f>INDEX('Raw Election Data'!$A$1:$AN$3144,MATCH($C399&amp;" "&amp;$B399,'Raw Election Data'!$C$1:$C$3144,0),MATCH('Joined Data'!M$1,'Raw Election Data'!$A$1:$AN$1,0))</f>
        <v>0.58948685857321648</v>
      </c>
      <c r="N399">
        <f>INDEX('Raw Election Data'!$A$1:$AN$3144,MATCH($C399&amp;" "&amp;$B399,'Raw Election Data'!$C$1:$C$3144,0),MATCH('Joined Data'!N$1,'Raw Election Data'!$A$1:$AN$1,0))</f>
        <v>0.38728204776518593</v>
      </c>
      <c r="O399">
        <f>INDEX('Raw Election Data'!$A$1:$AN$3144,MATCH($C399&amp;" "&amp;$B399,'Raw Election Data'!$C$1:$C$3144,0),MATCH('Joined Data'!O$1,'Raw Election Data'!$A$1:$AN$1,0))</f>
        <v>11794</v>
      </c>
      <c r="P399">
        <f>INDEX('Raw Election Data'!$A$1:$AN$3144,MATCH($C399&amp;" "&amp;$B399,'Raw Election Data'!$C$1:$C$3144,0),MATCH('Joined Data'!P$1,'Raw Election Data'!$A$1:$AN$1,0))</f>
        <v>-11794</v>
      </c>
      <c r="Q399">
        <f>INDEX('Raw Election Data'!$A$1:$AN$3144,MATCH($C399&amp;" "&amp;$B399,'Raw Election Data'!$C$1:$C$3144,0),MATCH('Joined Data'!Q$1,'Raw Election Data'!$A$1:$AN$1,0))</f>
        <v>0.20220481080803054</v>
      </c>
      <c r="R399">
        <f>INDEX('Raw Election Data'!$A$1:$AN$3144,MATCH($C399&amp;" "&amp;$B399,'Raw Election Data'!$C$1:$C$3144,0),MATCH('Joined Data'!R$1,'Raw Election Data'!$A$1:$AN$1,0))</f>
        <v>-0.20220481080803054</v>
      </c>
    </row>
    <row r="400" spans="1:18" ht="13.5" hidden="1" customHeight="1" x14ac:dyDescent="0.15">
      <c r="A400" t="s">
        <v>136</v>
      </c>
      <c r="B400" t="s">
        <v>1554</v>
      </c>
      <c r="C400" t="str">
        <f>INDEX(FIPS!$A$1:$E$3236,MATCH($F400,FIPS!$D$1:$D$3236,0),5)</f>
        <v>Bleckley County</v>
      </c>
      <c r="D400" t="s">
        <v>137</v>
      </c>
      <c r="E400" s="15" t="s">
        <v>17</v>
      </c>
      <c r="F400" t="s">
        <v>1588</v>
      </c>
      <c r="G400" t="s">
        <v>7776</v>
      </c>
      <c r="H400" t="str">
        <f>IFERROR(VLOOKUP($G400,'Team Colors'!$A:$B,2,0),"#c9c9c9")</f>
        <v>#a71930</v>
      </c>
      <c r="I400">
        <f>INDEX('Raw Election Data'!$A$1:$AN$3144,MATCH($C400&amp;" "&amp;$B400,'Raw Election Data'!$C$1:$C$3144,0),MATCH('Joined Data'!I$1,'Raw Election Data'!$A$1:$AN$1,0))</f>
        <v>12243</v>
      </c>
      <c r="J400">
        <f>INDEX('Raw Election Data'!$A$1:$AN$3144,MATCH($C400&amp;" "&amp;$B400,'Raw Election Data'!$C$1:$C$3144,0),MATCH('Joined Data'!J$1,'Raw Election Data'!$A$1:$AN$1,0))</f>
        <v>1094</v>
      </c>
      <c r="K400">
        <f>INDEX('Raw Election Data'!$A$1:$AN$3144,MATCH($C400&amp;" "&amp;$B400,'Raw Election Data'!$C$1:$C$3144,0),MATCH('Joined Data'!K$1,'Raw Election Data'!$A$1:$AN$1,0))</f>
        <v>3717</v>
      </c>
      <c r="L400">
        <f>INDEX('Raw Election Data'!$A$1:$AN$3144,MATCH($C400&amp;" "&amp;$B400,'Raw Election Data'!$C$1:$C$3144,0),MATCH('Joined Data'!L$1,'Raw Election Data'!$A$1:$AN$1,0))</f>
        <v>4934</v>
      </c>
      <c r="M400">
        <f>INDEX('Raw Election Data'!$A$1:$AN$3144,MATCH($C400&amp;" "&amp;$B400,'Raw Election Data'!$C$1:$C$3144,0),MATCH('Joined Data'!M$1,'Raw Election Data'!$A$1:$AN$1,0))</f>
        <v>0.2217267936765302</v>
      </c>
      <c r="N400">
        <f>INDEX('Raw Election Data'!$A$1:$AN$3144,MATCH($C400&amp;" "&amp;$B400,'Raw Election Data'!$C$1:$C$3144,0),MATCH('Joined Data'!N$1,'Raw Election Data'!$A$1:$AN$1,0))</f>
        <v>0.7533441426834212</v>
      </c>
      <c r="O400">
        <f>INDEX('Raw Election Data'!$A$1:$AN$3144,MATCH($C400&amp;" "&amp;$B400,'Raw Election Data'!$C$1:$C$3144,0),MATCH('Joined Data'!O$1,'Raw Election Data'!$A$1:$AN$1,0))</f>
        <v>-2623</v>
      </c>
      <c r="P400">
        <f>INDEX('Raw Election Data'!$A$1:$AN$3144,MATCH($C400&amp;" "&amp;$B400,'Raw Election Data'!$C$1:$C$3144,0),MATCH('Joined Data'!P$1,'Raw Election Data'!$A$1:$AN$1,0))</f>
        <v>2623</v>
      </c>
      <c r="Q400">
        <f>INDEX('Raw Election Data'!$A$1:$AN$3144,MATCH($C400&amp;" "&amp;$B400,'Raw Election Data'!$C$1:$C$3144,0),MATCH('Joined Data'!Q$1,'Raw Election Data'!$A$1:$AN$1,0))</f>
        <v>-0.53161734900689095</v>
      </c>
      <c r="R400">
        <f>INDEX('Raw Election Data'!$A$1:$AN$3144,MATCH($C400&amp;" "&amp;$B400,'Raw Election Data'!$C$1:$C$3144,0),MATCH('Joined Data'!R$1,'Raw Election Data'!$A$1:$AN$1,0))</f>
        <v>0.53161734900689095</v>
      </c>
    </row>
    <row r="401" spans="1:18" ht="13.5" hidden="1" customHeight="1" x14ac:dyDescent="0.15">
      <c r="A401" t="s">
        <v>136</v>
      </c>
      <c r="B401" t="s">
        <v>1554</v>
      </c>
      <c r="C401" t="str">
        <f>INDEX(FIPS!$A$1:$E$3236,MATCH($F401,FIPS!$D$1:$D$3236,0),5)</f>
        <v>Brantley County</v>
      </c>
      <c r="D401" t="s">
        <v>137</v>
      </c>
      <c r="E401" s="15" t="s">
        <v>18</v>
      </c>
      <c r="F401" t="s">
        <v>1590</v>
      </c>
      <c r="G401" t="s">
        <v>7776</v>
      </c>
      <c r="H401" t="str">
        <f>IFERROR(VLOOKUP($G401,'Team Colors'!$A:$B,2,0),"#c9c9c9")</f>
        <v>#a71930</v>
      </c>
      <c r="I401">
        <f>INDEX('Raw Election Data'!$A$1:$AN$3144,MATCH($C401&amp;" "&amp;$B401,'Raw Election Data'!$C$1:$C$3144,0),MATCH('Joined Data'!I$1,'Raw Election Data'!$A$1:$AN$1,0))</f>
        <v>18455</v>
      </c>
      <c r="J401">
        <f>INDEX('Raw Election Data'!$A$1:$AN$3144,MATCH($C401&amp;" "&amp;$B401,'Raw Election Data'!$C$1:$C$3144,0),MATCH('Joined Data'!J$1,'Raw Election Data'!$A$1:$AN$1,0))</f>
        <v>619</v>
      </c>
      <c r="K401">
        <f>INDEX('Raw Election Data'!$A$1:$AN$3144,MATCH($C401&amp;" "&amp;$B401,'Raw Election Data'!$C$1:$C$3144,0),MATCH('Joined Data'!K$1,'Raw Election Data'!$A$1:$AN$1,0))</f>
        <v>5561</v>
      </c>
      <c r="L401">
        <f>INDEX('Raw Election Data'!$A$1:$AN$3144,MATCH($C401&amp;" "&amp;$B401,'Raw Election Data'!$C$1:$C$3144,0),MATCH('Joined Data'!L$1,'Raw Election Data'!$A$1:$AN$1,0))</f>
        <v>6285</v>
      </c>
      <c r="M401">
        <f>INDEX('Raw Election Data'!$A$1:$AN$3144,MATCH($C401&amp;" "&amp;$B401,'Raw Election Data'!$C$1:$C$3144,0),MATCH('Joined Data'!M$1,'Raw Election Data'!$A$1:$AN$1,0))</f>
        <v>9.8488464598249795E-2</v>
      </c>
      <c r="N401">
        <f>INDEX('Raw Election Data'!$A$1:$AN$3144,MATCH($C401&amp;" "&amp;$B401,'Raw Election Data'!$C$1:$C$3144,0),MATCH('Joined Data'!N$1,'Raw Election Data'!$A$1:$AN$1,0))</f>
        <v>0.88480509148766906</v>
      </c>
      <c r="O401">
        <f>INDEX('Raw Election Data'!$A$1:$AN$3144,MATCH($C401&amp;" "&amp;$B401,'Raw Election Data'!$C$1:$C$3144,0),MATCH('Joined Data'!O$1,'Raw Election Data'!$A$1:$AN$1,0))</f>
        <v>-4942</v>
      </c>
      <c r="P401">
        <f>INDEX('Raw Election Data'!$A$1:$AN$3144,MATCH($C401&amp;" "&amp;$B401,'Raw Election Data'!$C$1:$C$3144,0),MATCH('Joined Data'!P$1,'Raw Election Data'!$A$1:$AN$1,0))</f>
        <v>4942</v>
      </c>
      <c r="Q401">
        <f>INDEX('Raw Election Data'!$A$1:$AN$3144,MATCH($C401&amp;" "&amp;$B401,'Raw Election Data'!$C$1:$C$3144,0),MATCH('Joined Data'!Q$1,'Raw Election Data'!$A$1:$AN$1,0))</f>
        <v>-0.78631662688941928</v>
      </c>
      <c r="R401">
        <f>INDEX('Raw Election Data'!$A$1:$AN$3144,MATCH($C401&amp;" "&amp;$B401,'Raw Election Data'!$C$1:$C$3144,0),MATCH('Joined Data'!R$1,'Raw Election Data'!$A$1:$AN$1,0))</f>
        <v>0.78631662688941928</v>
      </c>
    </row>
    <row r="402" spans="1:18" ht="13.5" hidden="1" customHeight="1" x14ac:dyDescent="0.15">
      <c r="A402" t="s">
        <v>136</v>
      </c>
      <c r="B402" t="s">
        <v>1554</v>
      </c>
      <c r="C402" t="str">
        <f>INDEX(FIPS!$A$1:$E$3236,MATCH($F402,FIPS!$D$1:$D$3236,0),5)</f>
        <v>Brooks County</v>
      </c>
      <c r="D402" t="s">
        <v>137</v>
      </c>
      <c r="E402" s="15" t="s">
        <v>19</v>
      </c>
      <c r="F402" t="s">
        <v>1594</v>
      </c>
      <c r="G402" t="s">
        <v>7776</v>
      </c>
      <c r="H402" t="str">
        <f>IFERROR(VLOOKUP($G402,'Team Colors'!$A:$B,2,0),"#c9c9c9")</f>
        <v>#a71930</v>
      </c>
      <c r="I402">
        <f>INDEX('Raw Election Data'!$A$1:$AN$3144,MATCH($C402&amp;" "&amp;$B402,'Raw Election Data'!$C$1:$C$3144,0),MATCH('Joined Data'!I$1,'Raw Election Data'!$A$1:$AN$1,0))</f>
        <v>15658</v>
      </c>
      <c r="J402">
        <f>INDEX('Raw Election Data'!$A$1:$AN$3144,MATCH($C402&amp;" "&amp;$B402,'Raw Election Data'!$C$1:$C$3144,0),MATCH('Joined Data'!J$1,'Raw Election Data'!$A$1:$AN$1,0))</f>
        <v>2504</v>
      </c>
      <c r="K402">
        <f>INDEX('Raw Election Data'!$A$1:$AN$3144,MATCH($C402&amp;" "&amp;$B402,'Raw Election Data'!$C$1:$C$3144,0),MATCH('Joined Data'!K$1,'Raw Election Data'!$A$1:$AN$1,0))</f>
        <v>3679</v>
      </c>
      <c r="L402">
        <f>INDEX('Raw Election Data'!$A$1:$AN$3144,MATCH($C402&amp;" "&amp;$B402,'Raw Election Data'!$C$1:$C$3144,0),MATCH('Joined Data'!L$1,'Raw Election Data'!$A$1:$AN$1,0))</f>
        <v>6268</v>
      </c>
      <c r="M402">
        <f>INDEX('Raw Election Data'!$A$1:$AN$3144,MATCH($C402&amp;" "&amp;$B402,'Raw Election Data'!$C$1:$C$3144,0),MATCH('Joined Data'!M$1,'Raw Election Data'!$A$1:$AN$1,0))</f>
        <v>0.39948947032546267</v>
      </c>
      <c r="N402">
        <f>INDEX('Raw Election Data'!$A$1:$AN$3144,MATCH($C402&amp;" "&amp;$B402,'Raw Election Data'!$C$1:$C$3144,0),MATCH('Joined Data'!N$1,'Raw Election Data'!$A$1:$AN$1,0))</f>
        <v>0.58694958519463947</v>
      </c>
      <c r="O402">
        <f>INDEX('Raw Election Data'!$A$1:$AN$3144,MATCH($C402&amp;" "&amp;$B402,'Raw Election Data'!$C$1:$C$3144,0),MATCH('Joined Data'!O$1,'Raw Election Data'!$A$1:$AN$1,0))</f>
        <v>-1175</v>
      </c>
      <c r="P402">
        <f>INDEX('Raw Election Data'!$A$1:$AN$3144,MATCH($C402&amp;" "&amp;$B402,'Raw Election Data'!$C$1:$C$3144,0),MATCH('Joined Data'!P$1,'Raw Election Data'!$A$1:$AN$1,0))</f>
        <v>1175</v>
      </c>
      <c r="Q402">
        <f>INDEX('Raw Election Data'!$A$1:$AN$3144,MATCH($C402&amp;" "&amp;$B402,'Raw Election Data'!$C$1:$C$3144,0),MATCH('Joined Data'!Q$1,'Raw Election Data'!$A$1:$AN$1,0))</f>
        <v>-0.1874601148691768</v>
      </c>
      <c r="R402">
        <f>INDEX('Raw Election Data'!$A$1:$AN$3144,MATCH($C402&amp;" "&amp;$B402,'Raw Election Data'!$C$1:$C$3144,0),MATCH('Joined Data'!R$1,'Raw Election Data'!$A$1:$AN$1,0))</f>
        <v>0.1874601148691768</v>
      </c>
    </row>
    <row r="403" spans="1:18" ht="13.5" hidden="1" customHeight="1" x14ac:dyDescent="0.15">
      <c r="A403" t="s">
        <v>136</v>
      </c>
      <c r="B403" t="s">
        <v>1554</v>
      </c>
      <c r="C403" t="str">
        <f>INDEX(FIPS!$A$1:$E$3236,MATCH($F403,FIPS!$D$1:$D$3236,0),5)</f>
        <v>Bryan County</v>
      </c>
      <c r="D403" t="s">
        <v>137</v>
      </c>
      <c r="E403" s="15" t="s">
        <v>20</v>
      </c>
      <c r="F403" t="s">
        <v>1598</v>
      </c>
      <c r="G403" t="s">
        <v>7776</v>
      </c>
      <c r="H403" t="str">
        <f>IFERROR(VLOOKUP($G403,'Team Colors'!$A:$B,2,0),"#c9c9c9")</f>
        <v>#a71930</v>
      </c>
      <c r="I403">
        <f>INDEX('Raw Election Data'!$A$1:$AN$3144,MATCH($C403&amp;" "&amp;$B403,'Raw Election Data'!$C$1:$C$3144,0),MATCH('Joined Data'!I$1,'Raw Election Data'!$A$1:$AN$1,0))</f>
        <v>35137</v>
      </c>
      <c r="J403">
        <f>INDEX('Raw Election Data'!$A$1:$AN$3144,MATCH($C403&amp;" "&amp;$B403,'Raw Election Data'!$C$1:$C$3144,0),MATCH('Joined Data'!J$1,'Raw Election Data'!$A$1:$AN$1,0))</f>
        <v>4010</v>
      </c>
      <c r="K403">
        <f>INDEX('Raw Election Data'!$A$1:$AN$3144,MATCH($C403&amp;" "&amp;$B403,'Raw Election Data'!$C$1:$C$3144,0),MATCH('Joined Data'!K$1,'Raw Election Data'!$A$1:$AN$1,0))</f>
        <v>10513</v>
      </c>
      <c r="L403">
        <f>INDEX('Raw Election Data'!$A$1:$AN$3144,MATCH($C403&amp;" "&amp;$B403,'Raw Election Data'!$C$1:$C$3144,0),MATCH('Joined Data'!L$1,'Raw Election Data'!$A$1:$AN$1,0))</f>
        <v>15063</v>
      </c>
      <c r="M403">
        <f>INDEX('Raw Election Data'!$A$1:$AN$3144,MATCH($C403&amp;" "&amp;$B403,'Raw Election Data'!$C$1:$C$3144,0),MATCH('Joined Data'!M$1,'Raw Election Data'!$A$1:$AN$1,0))</f>
        <v>0.26621522936997943</v>
      </c>
      <c r="N403">
        <f>INDEX('Raw Election Data'!$A$1:$AN$3144,MATCH($C403&amp;" "&amp;$B403,'Raw Election Data'!$C$1:$C$3144,0),MATCH('Joined Data'!N$1,'Raw Election Data'!$A$1:$AN$1,0))</f>
        <v>0.69793533824603338</v>
      </c>
      <c r="O403">
        <f>INDEX('Raw Election Data'!$A$1:$AN$3144,MATCH($C403&amp;" "&amp;$B403,'Raw Election Data'!$C$1:$C$3144,0),MATCH('Joined Data'!O$1,'Raw Election Data'!$A$1:$AN$1,0))</f>
        <v>-6503</v>
      </c>
      <c r="P403">
        <f>INDEX('Raw Election Data'!$A$1:$AN$3144,MATCH($C403&amp;" "&amp;$B403,'Raw Election Data'!$C$1:$C$3144,0),MATCH('Joined Data'!P$1,'Raw Election Data'!$A$1:$AN$1,0))</f>
        <v>6503</v>
      </c>
      <c r="Q403">
        <f>INDEX('Raw Election Data'!$A$1:$AN$3144,MATCH($C403&amp;" "&amp;$B403,'Raw Election Data'!$C$1:$C$3144,0),MATCH('Joined Data'!Q$1,'Raw Election Data'!$A$1:$AN$1,0))</f>
        <v>-0.43172010887605394</v>
      </c>
      <c r="R403">
        <f>INDEX('Raw Election Data'!$A$1:$AN$3144,MATCH($C403&amp;" "&amp;$B403,'Raw Election Data'!$C$1:$C$3144,0),MATCH('Joined Data'!R$1,'Raw Election Data'!$A$1:$AN$1,0))</f>
        <v>0.43172010887605394</v>
      </c>
    </row>
    <row r="404" spans="1:18" ht="13.5" hidden="1" customHeight="1" x14ac:dyDescent="0.15">
      <c r="A404" t="s">
        <v>136</v>
      </c>
      <c r="B404" t="s">
        <v>1554</v>
      </c>
      <c r="C404" t="str">
        <f>INDEX(FIPS!$A$1:$E$3236,MATCH($F404,FIPS!$D$1:$D$3236,0),5)</f>
        <v>Bulloch County</v>
      </c>
      <c r="D404" t="s">
        <v>137</v>
      </c>
      <c r="E404" s="15" t="s">
        <v>21</v>
      </c>
      <c r="F404" t="s">
        <v>1604</v>
      </c>
      <c r="G404" t="s">
        <v>7776</v>
      </c>
      <c r="H404" t="str">
        <f>IFERROR(VLOOKUP($G404,'Team Colors'!$A:$B,2,0),"#c9c9c9")</f>
        <v>#a71930</v>
      </c>
      <c r="I404">
        <f>INDEX('Raw Election Data'!$A$1:$AN$3144,MATCH($C404&amp;" "&amp;$B404,'Raw Election Data'!$C$1:$C$3144,0),MATCH('Joined Data'!I$1,'Raw Election Data'!$A$1:$AN$1,0))</f>
        <v>72651</v>
      </c>
      <c r="J404">
        <f>INDEX('Raw Election Data'!$A$1:$AN$3144,MATCH($C404&amp;" "&amp;$B404,'Raw Election Data'!$C$1:$C$3144,0),MATCH('Joined Data'!J$1,'Raw Election Data'!$A$1:$AN$1,0))</f>
        <v>8812</v>
      </c>
      <c r="K404">
        <f>INDEX('Raw Election Data'!$A$1:$AN$3144,MATCH($C404&amp;" "&amp;$B404,'Raw Election Data'!$C$1:$C$3144,0),MATCH('Joined Data'!K$1,'Raw Election Data'!$A$1:$AN$1,0))</f>
        <v>14476</v>
      </c>
      <c r="L404">
        <f>INDEX('Raw Election Data'!$A$1:$AN$3144,MATCH($C404&amp;" "&amp;$B404,'Raw Election Data'!$C$1:$C$3144,0),MATCH('Joined Data'!L$1,'Raw Election Data'!$A$1:$AN$1,0))</f>
        <v>24151</v>
      </c>
      <c r="M404">
        <f>INDEX('Raw Election Data'!$A$1:$AN$3144,MATCH($C404&amp;" "&amp;$B404,'Raw Election Data'!$C$1:$C$3144,0),MATCH('Joined Data'!M$1,'Raw Election Data'!$A$1:$AN$1,0))</f>
        <v>0.36487101983354725</v>
      </c>
      <c r="N404">
        <f>INDEX('Raw Election Data'!$A$1:$AN$3144,MATCH($C404&amp;" "&amp;$B404,'Raw Election Data'!$C$1:$C$3144,0),MATCH('Joined Data'!N$1,'Raw Election Data'!$A$1:$AN$1,0))</f>
        <v>0.59939547016686678</v>
      </c>
      <c r="O404">
        <f>INDEX('Raw Election Data'!$A$1:$AN$3144,MATCH($C404&amp;" "&amp;$B404,'Raw Election Data'!$C$1:$C$3144,0),MATCH('Joined Data'!O$1,'Raw Election Data'!$A$1:$AN$1,0))</f>
        <v>-5664</v>
      </c>
      <c r="P404">
        <f>INDEX('Raw Election Data'!$A$1:$AN$3144,MATCH($C404&amp;" "&amp;$B404,'Raw Election Data'!$C$1:$C$3144,0),MATCH('Joined Data'!P$1,'Raw Election Data'!$A$1:$AN$1,0))</f>
        <v>5664</v>
      </c>
      <c r="Q404">
        <f>INDEX('Raw Election Data'!$A$1:$AN$3144,MATCH($C404&amp;" "&amp;$B404,'Raw Election Data'!$C$1:$C$3144,0),MATCH('Joined Data'!Q$1,'Raw Election Data'!$A$1:$AN$1,0))</f>
        <v>-0.23452445033331953</v>
      </c>
      <c r="R404">
        <f>INDEX('Raw Election Data'!$A$1:$AN$3144,MATCH($C404&amp;" "&amp;$B404,'Raw Election Data'!$C$1:$C$3144,0),MATCH('Joined Data'!R$1,'Raw Election Data'!$A$1:$AN$1,0))</f>
        <v>0.23452445033331953</v>
      </c>
    </row>
    <row r="405" spans="1:18" ht="13.5" hidden="1" customHeight="1" x14ac:dyDescent="0.15">
      <c r="A405" t="s">
        <v>136</v>
      </c>
      <c r="B405" t="s">
        <v>1554</v>
      </c>
      <c r="C405" t="str">
        <f>INDEX(FIPS!$A$1:$E$3236,MATCH($F405,FIPS!$D$1:$D$3236,0),5)</f>
        <v>Burke County</v>
      </c>
      <c r="D405" t="s">
        <v>137</v>
      </c>
      <c r="E405" s="15" t="s">
        <v>22</v>
      </c>
      <c r="F405" t="s">
        <v>1608</v>
      </c>
      <c r="G405" t="s">
        <v>7776</v>
      </c>
      <c r="H405" t="str">
        <f>IFERROR(VLOOKUP($G405,'Team Colors'!$A:$B,2,0),"#c9c9c9")</f>
        <v>#a71930</v>
      </c>
      <c r="I405">
        <f>INDEX('Raw Election Data'!$A$1:$AN$3144,MATCH($C405&amp;" "&amp;$B405,'Raw Election Data'!$C$1:$C$3144,0),MATCH('Joined Data'!I$1,'Raw Election Data'!$A$1:$AN$1,0))</f>
        <v>22745</v>
      </c>
      <c r="J405">
        <f>INDEX('Raw Election Data'!$A$1:$AN$3144,MATCH($C405&amp;" "&amp;$B405,'Raw Election Data'!$C$1:$C$3144,0),MATCH('Joined Data'!J$1,'Raw Election Data'!$A$1:$AN$1,0))</f>
        <v>4730</v>
      </c>
      <c r="K405">
        <f>INDEX('Raw Election Data'!$A$1:$AN$3144,MATCH($C405&amp;" "&amp;$B405,'Raw Election Data'!$C$1:$C$3144,0),MATCH('Joined Data'!K$1,'Raw Election Data'!$A$1:$AN$1,0))</f>
        <v>4491</v>
      </c>
      <c r="L405">
        <f>INDEX('Raw Election Data'!$A$1:$AN$3144,MATCH($C405&amp;" "&amp;$B405,'Raw Election Data'!$C$1:$C$3144,0),MATCH('Joined Data'!L$1,'Raw Election Data'!$A$1:$AN$1,0))</f>
        <v>9350</v>
      </c>
      <c r="M405">
        <f>INDEX('Raw Election Data'!$A$1:$AN$3144,MATCH($C405&amp;" "&amp;$B405,'Raw Election Data'!$C$1:$C$3144,0),MATCH('Joined Data'!M$1,'Raw Election Data'!$A$1:$AN$1,0))</f>
        <v>0.50588235294117645</v>
      </c>
      <c r="N405">
        <f>INDEX('Raw Election Data'!$A$1:$AN$3144,MATCH($C405&amp;" "&amp;$B405,'Raw Election Data'!$C$1:$C$3144,0),MATCH('Joined Data'!N$1,'Raw Election Data'!$A$1:$AN$1,0))</f>
        <v>0.48032085561497329</v>
      </c>
      <c r="O405">
        <f>INDEX('Raw Election Data'!$A$1:$AN$3144,MATCH($C405&amp;" "&amp;$B405,'Raw Election Data'!$C$1:$C$3144,0),MATCH('Joined Data'!O$1,'Raw Election Data'!$A$1:$AN$1,0))</f>
        <v>239</v>
      </c>
      <c r="P405">
        <f>INDEX('Raw Election Data'!$A$1:$AN$3144,MATCH($C405&amp;" "&amp;$B405,'Raw Election Data'!$C$1:$C$3144,0),MATCH('Joined Data'!P$1,'Raw Election Data'!$A$1:$AN$1,0))</f>
        <v>-239</v>
      </c>
      <c r="Q405">
        <f>INDEX('Raw Election Data'!$A$1:$AN$3144,MATCH($C405&amp;" "&amp;$B405,'Raw Election Data'!$C$1:$C$3144,0),MATCH('Joined Data'!Q$1,'Raw Election Data'!$A$1:$AN$1,0))</f>
        <v>2.5561497326203164E-2</v>
      </c>
      <c r="R405">
        <f>INDEX('Raw Election Data'!$A$1:$AN$3144,MATCH($C405&amp;" "&amp;$B405,'Raw Election Data'!$C$1:$C$3144,0),MATCH('Joined Data'!R$1,'Raw Election Data'!$A$1:$AN$1,0))</f>
        <v>-2.5561497326203164E-2</v>
      </c>
    </row>
    <row r="406" spans="1:18" ht="13.5" hidden="1" customHeight="1" x14ac:dyDescent="0.15">
      <c r="A406" t="s">
        <v>136</v>
      </c>
      <c r="B406" t="s">
        <v>1554</v>
      </c>
      <c r="C406" t="str">
        <f>INDEX(FIPS!$A$1:$E$3236,MATCH($F406,FIPS!$D$1:$D$3236,0),5)</f>
        <v>Butts County</v>
      </c>
      <c r="D406" t="s">
        <v>137</v>
      </c>
      <c r="E406" s="15" t="s">
        <v>23</v>
      </c>
      <c r="F406" t="s">
        <v>1612</v>
      </c>
      <c r="G406" t="s">
        <v>7776</v>
      </c>
      <c r="H406" t="str">
        <f>IFERROR(VLOOKUP($G406,'Team Colors'!$A:$B,2,0),"#c9c9c9")</f>
        <v>#a71930</v>
      </c>
      <c r="I406">
        <f>INDEX('Raw Election Data'!$A$1:$AN$3144,MATCH($C406&amp;" "&amp;$B406,'Raw Election Data'!$C$1:$C$3144,0),MATCH('Joined Data'!I$1,'Raw Election Data'!$A$1:$AN$1,0))</f>
        <v>23593</v>
      </c>
      <c r="J406">
        <f>INDEX('Raw Election Data'!$A$1:$AN$3144,MATCH($C406&amp;" "&amp;$B406,'Raw Election Data'!$C$1:$C$3144,0),MATCH('Joined Data'!J$1,'Raw Election Data'!$A$1:$AN$1,0))</f>
        <v>2566</v>
      </c>
      <c r="K406">
        <f>INDEX('Raw Election Data'!$A$1:$AN$3144,MATCH($C406&amp;" "&amp;$B406,'Raw Election Data'!$C$1:$C$3144,0),MATCH('Joined Data'!K$1,'Raw Election Data'!$A$1:$AN$1,0))</f>
        <v>6717</v>
      </c>
      <c r="L406">
        <f>INDEX('Raw Election Data'!$A$1:$AN$3144,MATCH($C406&amp;" "&amp;$B406,'Raw Election Data'!$C$1:$C$3144,0),MATCH('Joined Data'!L$1,'Raw Election Data'!$A$1:$AN$1,0))</f>
        <v>9477</v>
      </c>
      <c r="M406">
        <f>INDEX('Raw Election Data'!$A$1:$AN$3144,MATCH($C406&amp;" "&amp;$B406,'Raw Election Data'!$C$1:$C$3144,0),MATCH('Joined Data'!M$1,'Raw Election Data'!$A$1:$AN$1,0))</f>
        <v>0.2707607892793078</v>
      </c>
      <c r="N406">
        <f>INDEX('Raw Election Data'!$A$1:$AN$3144,MATCH($C406&amp;" "&amp;$B406,'Raw Election Data'!$C$1:$C$3144,0),MATCH('Joined Data'!N$1,'Raw Election Data'!$A$1:$AN$1,0))</f>
        <v>0.70876859765748657</v>
      </c>
      <c r="O406">
        <f>INDEX('Raw Election Data'!$A$1:$AN$3144,MATCH($C406&amp;" "&amp;$B406,'Raw Election Data'!$C$1:$C$3144,0),MATCH('Joined Data'!O$1,'Raw Election Data'!$A$1:$AN$1,0))</f>
        <v>-4151</v>
      </c>
      <c r="P406">
        <f>INDEX('Raw Election Data'!$A$1:$AN$3144,MATCH($C406&amp;" "&amp;$B406,'Raw Election Data'!$C$1:$C$3144,0),MATCH('Joined Data'!P$1,'Raw Election Data'!$A$1:$AN$1,0))</f>
        <v>4151</v>
      </c>
      <c r="Q406">
        <f>INDEX('Raw Election Data'!$A$1:$AN$3144,MATCH($C406&amp;" "&amp;$B406,'Raw Election Data'!$C$1:$C$3144,0),MATCH('Joined Data'!Q$1,'Raw Election Data'!$A$1:$AN$1,0))</f>
        <v>-0.43800780837817876</v>
      </c>
      <c r="R406">
        <f>INDEX('Raw Election Data'!$A$1:$AN$3144,MATCH($C406&amp;" "&amp;$B406,'Raw Election Data'!$C$1:$C$3144,0),MATCH('Joined Data'!R$1,'Raw Election Data'!$A$1:$AN$1,0))</f>
        <v>0.43800780837817876</v>
      </c>
    </row>
    <row r="407" spans="1:18" ht="13.5" hidden="1" customHeight="1" x14ac:dyDescent="0.15">
      <c r="A407" t="s">
        <v>136</v>
      </c>
      <c r="B407" t="s">
        <v>1554</v>
      </c>
      <c r="C407" t="str">
        <f>INDEX(FIPS!$A$1:$E$3236,MATCH($F407,FIPS!$D$1:$D$3236,0),5)</f>
        <v>Calhoun County</v>
      </c>
      <c r="D407" t="s">
        <v>137</v>
      </c>
      <c r="E407" s="15" t="s">
        <v>24</v>
      </c>
      <c r="F407" t="s">
        <v>1613</v>
      </c>
      <c r="G407" t="s">
        <v>7776</v>
      </c>
      <c r="H407" t="str">
        <f>IFERROR(VLOOKUP($G407,'Team Colors'!$A:$B,2,0),"#c9c9c9")</f>
        <v>#a71930</v>
      </c>
      <c r="I407">
        <f>INDEX('Raw Election Data'!$A$1:$AN$3144,MATCH($C407&amp;" "&amp;$B407,'Raw Election Data'!$C$1:$C$3144,0),MATCH('Joined Data'!I$1,'Raw Election Data'!$A$1:$AN$1,0))</f>
        <v>6479</v>
      </c>
      <c r="J407">
        <f>INDEX('Raw Election Data'!$A$1:$AN$3144,MATCH($C407&amp;" "&amp;$B407,'Raw Election Data'!$C$1:$C$3144,0),MATCH('Joined Data'!J$1,'Raw Election Data'!$A$1:$AN$1,0))</f>
        <v>1178</v>
      </c>
      <c r="K407">
        <f>INDEX('Raw Election Data'!$A$1:$AN$3144,MATCH($C407&amp;" "&amp;$B407,'Raw Election Data'!$C$1:$C$3144,0),MATCH('Joined Data'!K$1,'Raw Election Data'!$A$1:$AN$1,0))</f>
        <v>829</v>
      </c>
      <c r="L407">
        <f>INDEX('Raw Election Data'!$A$1:$AN$3144,MATCH($C407&amp;" "&amp;$B407,'Raw Election Data'!$C$1:$C$3144,0),MATCH('Joined Data'!L$1,'Raw Election Data'!$A$1:$AN$1,0))</f>
        <v>2023</v>
      </c>
      <c r="M407">
        <f>INDEX('Raw Election Data'!$A$1:$AN$3144,MATCH($C407&amp;" "&amp;$B407,'Raw Election Data'!$C$1:$C$3144,0),MATCH('Joined Data'!M$1,'Raw Election Data'!$A$1:$AN$1,0))</f>
        <v>0.58230350963914979</v>
      </c>
      <c r="N407">
        <f>INDEX('Raw Election Data'!$A$1:$AN$3144,MATCH($C407&amp;" "&amp;$B407,'Raw Election Data'!$C$1:$C$3144,0),MATCH('Joined Data'!N$1,'Raw Election Data'!$A$1:$AN$1,0))</f>
        <v>0.40978744438952053</v>
      </c>
      <c r="O407">
        <f>INDEX('Raw Election Data'!$A$1:$AN$3144,MATCH($C407&amp;" "&amp;$B407,'Raw Election Data'!$C$1:$C$3144,0),MATCH('Joined Data'!O$1,'Raw Election Data'!$A$1:$AN$1,0))</f>
        <v>349</v>
      </c>
      <c r="P407">
        <f>INDEX('Raw Election Data'!$A$1:$AN$3144,MATCH($C407&amp;" "&amp;$B407,'Raw Election Data'!$C$1:$C$3144,0),MATCH('Joined Data'!P$1,'Raw Election Data'!$A$1:$AN$1,0))</f>
        <v>-349</v>
      </c>
      <c r="Q407">
        <f>INDEX('Raw Election Data'!$A$1:$AN$3144,MATCH($C407&amp;" "&amp;$B407,'Raw Election Data'!$C$1:$C$3144,0),MATCH('Joined Data'!Q$1,'Raw Election Data'!$A$1:$AN$1,0))</f>
        <v>0.17251606524962926</v>
      </c>
      <c r="R407">
        <f>INDEX('Raw Election Data'!$A$1:$AN$3144,MATCH($C407&amp;" "&amp;$B407,'Raw Election Data'!$C$1:$C$3144,0),MATCH('Joined Data'!R$1,'Raw Election Data'!$A$1:$AN$1,0))</f>
        <v>-0.17251606524962926</v>
      </c>
    </row>
    <row r="408" spans="1:18" ht="13.5" hidden="1" customHeight="1" x14ac:dyDescent="0.15">
      <c r="A408" t="s">
        <v>136</v>
      </c>
      <c r="B408" t="s">
        <v>1554</v>
      </c>
      <c r="C408" t="str">
        <f>INDEX(FIPS!$A$1:$E$3236,MATCH($F408,FIPS!$D$1:$D$3236,0),5)</f>
        <v>Camden County</v>
      </c>
      <c r="D408" t="s">
        <v>137</v>
      </c>
      <c r="E408" s="15" t="s">
        <v>25</v>
      </c>
      <c r="F408" t="s">
        <v>1615</v>
      </c>
      <c r="G408" t="s">
        <v>7785</v>
      </c>
      <c r="H408" t="str">
        <f>IFERROR(VLOOKUP($G408,'Team Colors'!$A:$B,2,0),"#c9c9c9")</f>
        <v>#9f792c</v>
      </c>
      <c r="I408">
        <f>INDEX('Raw Election Data'!$A$1:$AN$3144,MATCH($C408&amp;" "&amp;$B408,'Raw Election Data'!$C$1:$C$3144,0),MATCH('Joined Data'!I$1,'Raw Election Data'!$A$1:$AN$1,0))</f>
        <v>52102</v>
      </c>
      <c r="J408">
        <f>INDEX('Raw Election Data'!$A$1:$AN$3144,MATCH($C408&amp;" "&amp;$B408,'Raw Election Data'!$C$1:$C$3144,0),MATCH('Joined Data'!J$1,'Raw Election Data'!$A$1:$AN$1,0))</f>
        <v>5914</v>
      </c>
      <c r="K408">
        <f>INDEX('Raw Election Data'!$A$1:$AN$3144,MATCH($C408&amp;" "&amp;$B408,'Raw Election Data'!$C$1:$C$3144,0),MATCH('Joined Data'!K$1,'Raw Election Data'!$A$1:$AN$1,0))</f>
        <v>12287</v>
      </c>
      <c r="L408">
        <f>INDEX('Raw Election Data'!$A$1:$AN$3144,MATCH($C408&amp;" "&amp;$B408,'Raw Election Data'!$C$1:$C$3144,0),MATCH('Joined Data'!L$1,'Raw Election Data'!$A$1:$AN$1,0))</f>
        <v>18825</v>
      </c>
      <c r="M408">
        <f>INDEX('Raw Election Data'!$A$1:$AN$3144,MATCH($C408&amp;" "&amp;$B408,'Raw Election Data'!$C$1:$C$3144,0),MATCH('Joined Data'!M$1,'Raw Election Data'!$A$1:$AN$1,0))</f>
        <v>0.3141567065073041</v>
      </c>
      <c r="N408">
        <f>INDEX('Raw Election Data'!$A$1:$AN$3144,MATCH($C408&amp;" "&amp;$B408,'Raw Election Data'!$C$1:$C$3144,0),MATCH('Joined Data'!N$1,'Raw Election Data'!$A$1:$AN$1,0))</f>
        <v>0.65269588313413018</v>
      </c>
      <c r="O408">
        <f>INDEX('Raw Election Data'!$A$1:$AN$3144,MATCH($C408&amp;" "&amp;$B408,'Raw Election Data'!$C$1:$C$3144,0),MATCH('Joined Data'!O$1,'Raw Election Data'!$A$1:$AN$1,0))</f>
        <v>-6373</v>
      </c>
      <c r="P408">
        <f>INDEX('Raw Election Data'!$A$1:$AN$3144,MATCH($C408&amp;" "&amp;$B408,'Raw Election Data'!$C$1:$C$3144,0),MATCH('Joined Data'!P$1,'Raw Election Data'!$A$1:$AN$1,0))</f>
        <v>6373</v>
      </c>
      <c r="Q408">
        <f>INDEX('Raw Election Data'!$A$1:$AN$3144,MATCH($C408&amp;" "&amp;$B408,'Raw Election Data'!$C$1:$C$3144,0),MATCH('Joined Data'!Q$1,'Raw Election Data'!$A$1:$AN$1,0))</f>
        <v>-0.33853917662682609</v>
      </c>
      <c r="R408">
        <f>INDEX('Raw Election Data'!$A$1:$AN$3144,MATCH($C408&amp;" "&amp;$B408,'Raw Election Data'!$C$1:$C$3144,0),MATCH('Joined Data'!R$1,'Raw Election Data'!$A$1:$AN$1,0))</f>
        <v>0.33853917662682609</v>
      </c>
    </row>
    <row r="409" spans="1:18" ht="13.5" hidden="1" customHeight="1" x14ac:dyDescent="0.15">
      <c r="A409" t="s">
        <v>136</v>
      </c>
      <c r="B409" t="s">
        <v>1554</v>
      </c>
      <c r="C409" t="str">
        <f>INDEX(FIPS!$A$1:$E$3236,MATCH($F409,FIPS!$D$1:$D$3236,0),5)</f>
        <v>Candler County</v>
      </c>
      <c r="D409" t="s">
        <v>137</v>
      </c>
      <c r="E409" s="15" t="s">
        <v>27</v>
      </c>
      <c r="F409" t="s">
        <v>1619</v>
      </c>
      <c r="G409" t="s">
        <v>7776</v>
      </c>
      <c r="H409" t="str">
        <f>IFERROR(VLOOKUP($G409,'Team Colors'!$A:$B,2,0),"#c9c9c9")</f>
        <v>#a71930</v>
      </c>
      <c r="I409">
        <f>INDEX('Raw Election Data'!$A$1:$AN$3144,MATCH($C409&amp;" "&amp;$B409,'Raw Election Data'!$C$1:$C$3144,0),MATCH('Joined Data'!I$1,'Raw Election Data'!$A$1:$AN$1,0))</f>
        <v>10886</v>
      </c>
      <c r="J409">
        <f>INDEX('Raw Election Data'!$A$1:$AN$3144,MATCH($C409&amp;" "&amp;$B409,'Raw Election Data'!$C$1:$C$3144,0),MATCH('Joined Data'!J$1,'Raw Election Data'!$A$1:$AN$1,0))</f>
        <v>1023</v>
      </c>
      <c r="K409">
        <f>INDEX('Raw Election Data'!$A$1:$AN$3144,MATCH($C409&amp;" "&amp;$B409,'Raw Election Data'!$C$1:$C$3144,0),MATCH('Joined Data'!K$1,'Raw Election Data'!$A$1:$AN$1,0))</f>
        <v>2661</v>
      </c>
      <c r="L409">
        <f>INDEX('Raw Election Data'!$A$1:$AN$3144,MATCH($C409&amp;" "&amp;$B409,'Raw Election Data'!$C$1:$C$3144,0),MATCH('Joined Data'!L$1,'Raw Election Data'!$A$1:$AN$1,0))</f>
        <v>3757</v>
      </c>
      <c r="M409">
        <f>INDEX('Raw Election Data'!$A$1:$AN$3144,MATCH($C409&amp;" "&amp;$B409,'Raw Election Data'!$C$1:$C$3144,0),MATCH('Joined Data'!M$1,'Raw Election Data'!$A$1:$AN$1,0))</f>
        <v>0.27229172211871172</v>
      </c>
      <c r="N409">
        <f>INDEX('Raw Election Data'!$A$1:$AN$3144,MATCH($C409&amp;" "&amp;$B409,'Raw Election Data'!$C$1:$C$3144,0),MATCH('Joined Data'!N$1,'Raw Election Data'!$A$1:$AN$1,0))</f>
        <v>0.70827788128826186</v>
      </c>
      <c r="O409">
        <f>INDEX('Raw Election Data'!$A$1:$AN$3144,MATCH($C409&amp;" "&amp;$B409,'Raw Election Data'!$C$1:$C$3144,0),MATCH('Joined Data'!O$1,'Raw Election Data'!$A$1:$AN$1,0))</f>
        <v>-1638</v>
      </c>
      <c r="P409">
        <f>INDEX('Raw Election Data'!$A$1:$AN$3144,MATCH($C409&amp;" "&amp;$B409,'Raw Election Data'!$C$1:$C$3144,0),MATCH('Joined Data'!P$1,'Raw Election Data'!$A$1:$AN$1,0))</f>
        <v>1638</v>
      </c>
      <c r="Q409">
        <f>INDEX('Raw Election Data'!$A$1:$AN$3144,MATCH($C409&amp;" "&amp;$B409,'Raw Election Data'!$C$1:$C$3144,0),MATCH('Joined Data'!Q$1,'Raw Election Data'!$A$1:$AN$1,0))</f>
        <v>-0.43598615916955014</v>
      </c>
      <c r="R409">
        <f>INDEX('Raw Election Data'!$A$1:$AN$3144,MATCH($C409&amp;" "&amp;$B409,'Raw Election Data'!$C$1:$C$3144,0),MATCH('Joined Data'!R$1,'Raw Election Data'!$A$1:$AN$1,0))</f>
        <v>0.43598615916955014</v>
      </c>
    </row>
    <row r="410" spans="1:18" ht="13.5" hidden="1" customHeight="1" x14ac:dyDescent="0.15">
      <c r="A410" t="s">
        <v>136</v>
      </c>
      <c r="B410" t="s">
        <v>1554</v>
      </c>
      <c r="C410" t="str">
        <f>INDEX(FIPS!$A$1:$E$3236,MATCH($F410,FIPS!$D$1:$D$3236,0),5)</f>
        <v>Carroll County</v>
      </c>
      <c r="D410" t="s">
        <v>137</v>
      </c>
      <c r="E410" s="15" t="s">
        <v>28</v>
      </c>
      <c r="F410" t="s">
        <v>1620</v>
      </c>
      <c r="G410" t="s">
        <v>7776</v>
      </c>
      <c r="H410" t="str">
        <f>IFERROR(VLOOKUP($G410,'Team Colors'!$A:$B,2,0),"#c9c9c9")</f>
        <v>#a71930</v>
      </c>
      <c r="I410">
        <f>INDEX('Raw Election Data'!$A$1:$AN$3144,MATCH($C410&amp;" "&amp;$B410,'Raw Election Data'!$C$1:$C$3144,0),MATCH('Joined Data'!I$1,'Raw Election Data'!$A$1:$AN$1,0))</f>
        <v>114545</v>
      </c>
      <c r="J410">
        <f>INDEX('Raw Election Data'!$A$1:$AN$3144,MATCH($C410&amp;" "&amp;$B410,'Raw Election Data'!$C$1:$C$3144,0),MATCH('Joined Data'!J$1,'Raw Election Data'!$A$1:$AN$1,0))</f>
        <v>12422</v>
      </c>
      <c r="K410">
        <f>INDEX('Raw Election Data'!$A$1:$AN$3144,MATCH($C410&amp;" "&amp;$B410,'Raw Election Data'!$C$1:$C$3144,0),MATCH('Joined Data'!K$1,'Raw Election Data'!$A$1:$AN$1,0))</f>
        <v>29983</v>
      </c>
      <c r="L410">
        <f>INDEX('Raw Election Data'!$A$1:$AN$3144,MATCH($C410&amp;" "&amp;$B410,'Raw Election Data'!$C$1:$C$3144,0),MATCH('Joined Data'!L$1,'Raw Election Data'!$A$1:$AN$1,0))</f>
        <v>43744</v>
      </c>
      <c r="M410">
        <f>INDEX('Raw Election Data'!$A$1:$AN$3144,MATCH($C410&amp;" "&amp;$B410,'Raw Election Data'!$C$1:$C$3144,0),MATCH('Joined Data'!M$1,'Raw Election Data'!$A$1:$AN$1,0))</f>
        <v>0.28397037307973666</v>
      </c>
      <c r="N410">
        <f>INDEX('Raw Election Data'!$A$1:$AN$3144,MATCH($C410&amp;" "&amp;$B410,'Raw Election Data'!$C$1:$C$3144,0),MATCH('Joined Data'!N$1,'Raw Election Data'!$A$1:$AN$1,0))</f>
        <v>0.68541971470373075</v>
      </c>
      <c r="O410">
        <f>INDEX('Raw Election Data'!$A$1:$AN$3144,MATCH($C410&amp;" "&amp;$B410,'Raw Election Data'!$C$1:$C$3144,0),MATCH('Joined Data'!O$1,'Raw Election Data'!$A$1:$AN$1,0))</f>
        <v>-17561</v>
      </c>
      <c r="P410">
        <f>INDEX('Raw Election Data'!$A$1:$AN$3144,MATCH($C410&amp;" "&amp;$B410,'Raw Election Data'!$C$1:$C$3144,0),MATCH('Joined Data'!P$1,'Raw Election Data'!$A$1:$AN$1,0))</f>
        <v>17561</v>
      </c>
      <c r="Q410">
        <f>INDEX('Raw Election Data'!$A$1:$AN$3144,MATCH($C410&amp;" "&amp;$B410,'Raw Election Data'!$C$1:$C$3144,0),MATCH('Joined Data'!Q$1,'Raw Election Data'!$A$1:$AN$1,0))</f>
        <v>-0.40144934162399409</v>
      </c>
      <c r="R410">
        <f>INDEX('Raw Election Data'!$A$1:$AN$3144,MATCH($C410&amp;" "&amp;$B410,'Raw Election Data'!$C$1:$C$3144,0),MATCH('Joined Data'!R$1,'Raw Election Data'!$A$1:$AN$1,0))</f>
        <v>0.40144934162399409</v>
      </c>
    </row>
    <row r="411" spans="1:18" ht="13.5" hidden="1" customHeight="1" x14ac:dyDescent="0.15">
      <c r="A411" t="s">
        <v>136</v>
      </c>
      <c r="B411" t="s">
        <v>1554</v>
      </c>
      <c r="C411" t="str">
        <f>INDEX(FIPS!$A$1:$E$3236,MATCH($F411,FIPS!$D$1:$D$3236,0),5)</f>
        <v>Catoosa County</v>
      </c>
      <c r="D411" t="s">
        <v>137</v>
      </c>
      <c r="E411" s="15" t="s">
        <v>29</v>
      </c>
      <c r="F411" t="s">
        <v>1622</v>
      </c>
      <c r="G411" t="s">
        <v>7776</v>
      </c>
      <c r="H411" t="str">
        <f>IFERROR(VLOOKUP($G411,'Team Colors'!$A:$B,2,0),"#c9c9c9")</f>
        <v>#a71930</v>
      </c>
      <c r="I411">
        <f>INDEX('Raw Election Data'!$A$1:$AN$3144,MATCH($C411&amp;" "&amp;$B411,'Raw Election Data'!$C$1:$C$3144,0),MATCH('Joined Data'!I$1,'Raw Election Data'!$A$1:$AN$1,0))</f>
        <v>66050</v>
      </c>
      <c r="J411">
        <f>INDEX('Raw Election Data'!$A$1:$AN$3144,MATCH($C411&amp;" "&amp;$B411,'Raw Election Data'!$C$1:$C$3144,0),MATCH('Joined Data'!J$1,'Raw Election Data'!$A$1:$AN$1,0))</f>
        <v>4769</v>
      </c>
      <c r="K411">
        <f>INDEX('Raw Election Data'!$A$1:$AN$3144,MATCH($C411&amp;" "&amp;$B411,'Raw Election Data'!$C$1:$C$3144,0),MATCH('Joined Data'!K$1,'Raw Election Data'!$A$1:$AN$1,0))</f>
        <v>20860</v>
      </c>
      <c r="L411">
        <f>INDEX('Raw Election Data'!$A$1:$AN$3144,MATCH($C411&amp;" "&amp;$B411,'Raw Election Data'!$C$1:$C$3144,0),MATCH('Joined Data'!L$1,'Raw Election Data'!$A$1:$AN$1,0))</f>
        <v>26510</v>
      </c>
      <c r="M411">
        <f>INDEX('Raw Election Data'!$A$1:$AN$3144,MATCH($C411&amp;" "&amp;$B411,'Raw Election Data'!$C$1:$C$3144,0),MATCH('Joined Data'!M$1,'Raw Election Data'!$A$1:$AN$1,0))</f>
        <v>0.17989437947944173</v>
      </c>
      <c r="N411">
        <f>INDEX('Raw Election Data'!$A$1:$AN$3144,MATCH($C411&amp;" "&amp;$B411,'Raw Election Data'!$C$1:$C$3144,0),MATCH('Joined Data'!N$1,'Raw Election Data'!$A$1:$AN$1,0))</f>
        <v>0.78687287815918516</v>
      </c>
      <c r="O411">
        <f>INDEX('Raw Election Data'!$A$1:$AN$3144,MATCH($C411&amp;" "&amp;$B411,'Raw Election Data'!$C$1:$C$3144,0),MATCH('Joined Data'!O$1,'Raw Election Data'!$A$1:$AN$1,0))</f>
        <v>-16091</v>
      </c>
      <c r="P411">
        <f>INDEX('Raw Election Data'!$A$1:$AN$3144,MATCH($C411&amp;" "&amp;$B411,'Raw Election Data'!$C$1:$C$3144,0),MATCH('Joined Data'!P$1,'Raw Election Data'!$A$1:$AN$1,0))</f>
        <v>16091</v>
      </c>
      <c r="Q411">
        <f>INDEX('Raw Election Data'!$A$1:$AN$3144,MATCH($C411&amp;" "&amp;$B411,'Raw Election Data'!$C$1:$C$3144,0),MATCH('Joined Data'!Q$1,'Raw Election Data'!$A$1:$AN$1,0))</f>
        <v>-0.60697849867974341</v>
      </c>
      <c r="R411">
        <f>INDEX('Raw Election Data'!$A$1:$AN$3144,MATCH($C411&amp;" "&amp;$B411,'Raw Election Data'!$C$1:$C$3144,0),MATCH('Joined Data'!R$1,'Raw Election Data'!$A$1:$AN$1,0))</f>
        <v>0.60697849867974341</v>
      </c>
    </row>
    <row r="412" spans="1:18" ht="13.5" hidden="1" customHeight="1" x14ac:dyDescent="0.15">
      <c r="A412" t="s">
        <v>136</v>
      </c>
      <c r="B412" t="s">
        <v>1554</v>
      </c>
      <c r="C412" t="str">
        <f>INDEX(FIPS!$A$1:$E$3236,MATCH($F412,FIPS!$D$1:$D$3236,0),5)</f>
        <v>Charlton County</v>
      </c>
      <c r="D412" t="s">
        <v>137</v>
      </c>
      <c r="E412" s="15" t="s">
        <v>30</v>
      </c>
      <c r="F412" t="s">
        <v>1626</v>
      </c>
      <c r="G412" t="s">
        <v>7785</v>
      </c>
      <c r="H412" t="str">
        <f>IFERROR(VLOOKUP($G412,'Team Colors'!$A:$B,2,0),"#c9c9c9")</f>
        <v>#9f792c</v>
      </c>
      <c r="I412">
        <f>INDEX('Raw Election Data'!$A$1:$AN$3144,MATCH($C412&amp;" "&amp;$B412,'Raw Election Data'!$C$1:$C$3144,0),MATCH('Joined Data'!I$1,'Raw Election Data'!$A$1:$AN$1,0))</f>
        <v>12965</v>
      </c>
      <c r="J412">
        <f>INDEX('Raw Election Data'!$A$1:$AN$3144,MATCH($C412&amp;" "&amp;$B412,'Raw Election Data'!$C$1:$C$3144,0),MATCH('Joined Data'!J$1,'Raw Election Data'!$A$1:$AN$1,0))</f>
        <v>1004</v>
      </c>
      <c r="K412">
        <f>INDEX('Raw Election Data'!$A$1:$AN$3144,MATCH($C412&amp;" "&amp;$B412,'Raw Election Data'!$C$1:$C$3144,0),MATCH('Joined Data'!K$1,'Raw Election Data'!$A$1:$AN$1,0))</f>
        <v>2950</v>
      </c>
      <c r="L412">
        <f>INDEX('Raw Election Data'!$A$1:$AN$3144,MATCH($C412&amp;" "&amp;$B412,'Raw Election Data'!$C$1:$C$3144,0),MATCH('Joined Data'!L$1,'Raw Election Data'!$A$1:$AN$1,0))</f>
        <v>4008</v>
      </c>
      <c r="M412">
        <f>INDEX('Raw Election Data'!$A$1:$AN$3144,MATCH($C412&amp;" "&amp;$B412,'Raw Election Data'!$C$1:$C$3144,0),MATCH('Joined Data'!M$1,'Raw Election Data'!$A$1:$AN$1,0))</f>
        <v>0.250499001996008</v>
      </c>
      <c r="N412">
        <f>INDEX('Raw Election Data'!$A$1:$AN$3144,MATCH($C412&amp;" "&amp;$B412,'Raw Election Data'!$C$1:$C$3144,0),MATCH('Joined Data'!N$1,'Raw Election Data'!$A$1:$AN$1,0))</f>
        <v>0.73602794411177641</v>
      </c>
      <c r="O412">
        <f>INDEX('Raw Election Data'!$A$1:$AN$3144,MATCH($C412&amp;" "&amp;$B412,'Raw Election Data'!$C$1:$C$3144,0),MATCH('Joined Data'!O$1,'Raw Election Data'!$A$1:$AN$1,0))</f>
        <v>-1946</v>
      </c>
      <c r="P412">
        <f>INDEX('Raw Election Data'!$A$1:$AN$3144,MATCH($C412&amp;" "&amp;$B412,'Raw Election Data'!$C$1:$C$3144,0),MATCH('Joined Data'!P$1,'Raw Election Data'!$A$1:$AN$1,0))</f>
        <v>1946</v>
      </c>
      <c r="Q412">
        <f>INDEX('Raw Election Data'!$A$1:$AN$3144,MATCH($C412&amp;" "&amp;$B412,'Raw Election Data'!$C$1:$C$3144,0),MATCH('Joined Data'!Q$1,'Raw Election Data'!$A$1:$AN$1,0))</f>
        <v>-0.48552894211576841</v>
      </c>
      <c r="R412">
        <f>INDEX('Raw Election Data'!$A$1:$AN$3144,MATCH($C412&amp;" "&amp;$B412,'Raw Election Data'!$C$1:$C$3144,0),MATCH('Joined Data'!R$1,'Raw Election Data'!$A$1:$AN$1,0))</f>
        <v>0.48552894211576841</v>
      </c>
    </row>
    <row r="413" spans="1:18" ht="13.5" hidden="1" customHeight="1" x14ac:dyDescent="0.15">
      <c r="A413" t="s">
        <v>136</v>
      </c>
      <c r="B413" t="s">
        <v>1554</v>
      </c>
      <c r="C413" t="str">
        <f>INDEX(FIPS!$A$1:$E$3236,MATCH($F413,FIPS!$D$1:$D$3236,0),5)</f>
        <v>Chatham County</v>
      </c>
      <c r="D413" t="s">
        <v>137</v>
      </c>
      <c r="E413" s="15" t="s">
        <v>31</v>
      </c>
      <c r="F413" t="s">
        <v>1628</v>
      </c>
      <c r="G413" t="s">
        <v>7776</v>
      </c>
      <c r="H413" t="str">
        <f>IFERROR(VLOOKUP($G413,'Team Colors'!$A:$B,2,0),"#c9c9c9")</f>
        <v>#a71930</v>
      </c>
      <c r="I413">
        <f>INDEX('Raw Election Data'!$A$1:$AN$3144,MATCH($C413&amp;" "&amp;$B413,'Raw Election Data'!$C$1:$C$3144,0),MATCH('Joined Data'!I$1,'Raw Election Data'!$A$1:$AN$1,0))</f>
        <v>286956</v>
      </c>
      <c r="J413">
        <f>INDEX('Raw Election Data'!$A$1:$AN$3144,MATCH($C413&amp;" "&amp;$B413,'Raw Election Data'!$C$1:$C$3144,0),MATCH('Joined Data'!J$1,'Raw Election Data'!$A$1:$AN$1,0))</f>
        <v>58998</v>
      </c>
      <c r="K413">
        <f>INDEX('Raw Election Data'!$A$1:$AN$3144,MATCH($C413&amp;" "&amp;$B413,'Raw Election Data'!$C$1:$C$3144,0),MATCH('Joined Data'!K$1,'Raw Election Data'!$A$1:$AN$1,0))</f>
        <v>43649</v>
      </c>
      <c r="L413">
        <f>INDEX('Raw Election Data'!$A$1:$AN$3144,MATCH($C413&amp;" "&amp;$B413,'Raw Election Data'!$C$1:$C$3144,0),MATCH('Joined Data'!L$1,'Raw Election Data'!$A$1:$AN$1,0))</f>
        <v>106013</v>
      </c>
      <c r="M413">
        <f>INDEX('Raw Election Data'!$A$1:$AN$3144,MATCH($C413&amp;" "&amp;$B413,'Raw Election Data'!$C$1:$C$3144,0),MATCH('Joined Data'!M$1,'Raw Election Data'!$A$1:$AN$1,0))</f>
        <v>0.55651665361795255</v>
      </c>
      <c r="N413">
        <f>INDEX('Raw Election Data'!$A$1:$AN$3144,MATCH($C413&amp;" "&amp;$B413,'Raw Election Data'!$C$1:$C$3144,0),MATCH('Joined Data'!N$1,'Raw Election Data'!$A$1:$AN$1,0))</f>
        <v>0.41173252336977539</v>
      </c>
      <c r="O413">
        <f>INDEX('Raw Election Data'!$A$1:$AN$3144,MATCH($C413&amp;" "&amp;$B413,'Raw Election Data'!$C$1:$C$3144,0),MATCH('Joined Data'!O$1,'Raw Election Data'!$A$1:$AN$1,0))</f>
        <v>15349</v>
      </c>
      <c r="P413">
        <f>INDEX('Raw Election Data'!$A$1:$AN$3144,MATCH($C413&amp;" "&amp;$B413,'Raw Election Data'!$C$1:$C$3144,0),MATCH('Joined Data'!P$1,'Raw Election Data'!$A$1:$AN$1,0))</f>
        <v>-15349</v>
      </c>
      <c r="Q413">
        <f>INDEX('Raw Election Data'!$A$1:$AN$3144,MATCH($C413&amp;" "&amp;$B413,'Raw Election Data'!$C$1:$C$3144,0),MATCH('Joined Data'!Q$1,'Raw Election Data'!$A$1:$AN$1,0))</f>
        <v>0.14478413024817716</v>
      </c>
      <c r="R413">
        <f>INDEX('Raw Election Data'!$A$1:$AN$3144,MATCH($C413&amp;" "&amp;$B413,'Raw Election Data'!$C$1:$C$3144,0),MATCH('Joined Data'!R$1,'Raw Election Data'!$A$1:$AN$1,0))</f>
        <v>-0.14478413024817716</v>
      </c>
    </row>
    <row r="414" spans="1:18" ht="13.5" hidden="1" customHeight="1" x14ac:dyDescent="0.15">
      <c r="A414" t="s">
        <v>136</v>
      </c>
      <c r="B414" t="s">
        <v>1554</v>
      </c>
      <c r="C414" t="str">
        <f>INDEX(FIPS!$A$1:$E$3236,MATCH($F414,FIPS!$D$1:$D$3236,0),5)</f>
        <v>Chattahoochee County</v>
      </c>
      <c r="D414" t="s">
        <v>137</v>
      </c>
      <c r="E414" s="15" t="s">
        <v>32</v>
      </c>
      <c r="F414" t="s">
        <v>1630</v>
      </c>
      <c r="G414" t="s">
        <v>7776</v>
      </c>
      <c r="H414" t="str">
        <f>IFERROR(VLOOKUP($G414,'Team Colors'!$A:$B,2,0),"#c9c9c9")</f>
        <v>#a71930</v>
      </c>
      <c r="I414">
        <f>INDEX('Raw Election Data'!$A$1:$AN$3144,MATCH($C414&amp;" "&amp;$B414,'Raw Election Data'!$C$1:$C$3144,0),MATCH('Joined Data'!I$1,'Raw Election Data'!$A$1:$AN$1,0))</f>
        <v>11368</v>
      </c>
      <c r="J414">
        <f>INDEX('Raw Election Data'!$A$1:$AN$3144,MATCH($C414&amp;" "&amp;$B414,'Raw Election Data'!$C$1:$C$3144,0),MATCH('Joined Data'!J$1,'Raw Election Data'!$A$1:$AN$1,0))</f>
        <v>593</v>
      </c>
      <c r="K414">
        <f>INDEX('Raw Election Data'!$A$1:$AN$3144,MATCH($C414&amp;" "&amp;$B414,'Raw Election Data'!$C$1:$C$3144,0),MATCH('Joined Data'!K$1,'Raw Election Data'!$A$1:$AN$1,0))</f>
        <v>746</v>
      </c>
      <c r="L414">
        <f>INDEX('Raw Election Data'!$A$1:$AN$3144,MATCH($C414&amp;" "&amp;$B414,'Raw Election Data'!$C$1:$C$3144,0),MATCH('Joined Data'!L$1,'Raw Election Data'!$A$1:$AN$1,0))</f>
        <v>1384</v>
      </c>
      <c r="M414">
        <f>INDEX('Raw Election Data'!$A$1:$AN$3144,MATCH($C414&amp;" "&amp;$B414,'Raw Election Data'!$C$1:$C$3144,0),MATCH('Joined Data'!M$1,'Raw Election Data'!$A$1:$AN$1,0))</f>
        <v>0.42846820809248554</v>
      </c>
      <c r="N414">
        <f>INDEX('Raw Election Data'!$A$1:$AN$3144,MATCH($C414&amp;" "&amp;$B414,'Raw Election Data'!$C$1:$C$3144,0),MATCH('Joined Data'!N$1,'Raw Election Data'!$A$1:$AN$1,0))</f>
        <v>0.53901734104046239</v>
      </c>
      <c r="O414">
        <f>INDEX('Raw Election Data'!$A$1:$AN$3144,MATCH($C414&amp;" "&amp;$B414,'Raw Election Data'!$C$1:$C$3144,0),MATCH('Joined Data'!O$1,'Raw Election Data'!$A$1:$AN$1,0))</f>
        <v>-153</v>
      </c>
      <c r="P414">
        <f>INDEX('Raw Election Data'!$A$1:$AN$3144,MATCH($C414&amp;" "&amp;$B414,'Raw Election Data'!$C$1:$C$3144,0),MATCH('Joined Data'!P$1,'Raw Election Data'!$A$1:$AN$1,0))</f>
        <v>153</v>
      </c>
      <c r="Q414">
        <f>INDEX('Raw Election Data'!$A$1:$AN$3144,MATCH($C414&amp;" "&amp;$B414,'Raw Election Data'!$C$1:$C$3144,0),MATCH('Joined Data'!Q$1,'Raw Election Data'!$A$1:$AN$1,0))</f>
        <v>-0.11054913294797686</v>
      </c>
      <c r="R414">
        <f>INDEX('Raw Election Data'!$A$1:$AN$3144,MATCH($C414&amp;" "&amp;$B414,'Raw Election Data'!$C$1:$C$3144,0),MATCH('Joined Data'!R$1,'Raw Election Data'!$A$1:$AN$1,0))</f>
        <v>0.11054913294797686</v>
      </c>
    </row>
    <row r="415" spans="1:18" ht="13.5" hidden="1" customHeight="1" x14ac:dyDescent="0.15">
      <c r="A415" t="s">
        <v>136</v>
      </c>
      <c r="B415" t="s">
        <v>1554</v>
      </c>
      <c r="C415" t="str">
        <f>INDEX(FIPS!$A$1:$E$3236,MATCH($F415,FIPS!$D$1:$D$3236,0),5)</f>
        <v>Chattooga County</v>
      </c>
      <c r="D415" t="s">
        <v>137</v>
      </c>
      <c r="E415" s="15" t="s">
        <v>33</v>
      </c>
      <c r="F415" t="s">
        <v>1632</v>
      </c>
      <c r="G415" t="s">
        <v>7776</v>
      </c>
      <c r="H415" t="str">
        <f>IFERROR(VLOOKUP($G415,'Team Colors'!$A:$B,2,0),"#c9c9c9")</f>
        <v>#a71930</v>
      </c>
      <c r="I415">
        <f>INDEX('Raw Election Data'!$A$1:$AN$3144,MATCH($C415&amp;" "&amp;$B415,'Raw Election Data'!$C$1:$C$3144,0),MATCH('Joined Data'!I$1,'Raw Election Data'!$A$1:$AN$1,0))</f>
        <v>24922</v>
      </c>
      <c r="J415">
        <f>INDEX('Raw Election Data'!$A$1:$AN$3144,MATCH($C415&amp;" "&amp;$B415,'Raw Election Data'!$C$1:$C$3144,0),MATCH('Joined Data'!J$1,'Raw Election Data'!$A$1:$AN$1,0))</f>
        <v>1612</v>
      </c>
      <c r="K415">
        <f>INDEX('Raw Election Data'!$A$1:$AN$3144,MATCH($C415&amp;" "&amp;$B415,'Raw Election Data'!$C$1:$C$3144,0),MATCH('Joined Data'!K$1,'Raw Election Data'!$A$1:$AN$1,0))</f>
        <v>6457</v>
      </c>
      <c r="L415">
        <f>INDEX('Raw Election Data'!$A$1:$AN$3144,MATCH($C415&amp;" "&amp;$B415,'Raw Election Data'!$C$1:$C$3144,0),MATCH('Joined Data'!L$1,'Raw Election Data'!$A$1:$AN$1,0))</f>
        <v>8246</v>
      </c>
      <c r="M415">
        <f>INDEX('Raw Election Data'!$A$1:$AN$3144,MATCH($C415&amp;" "&amp;$B415,'Raw Election Data'!$C$1:$C$3144,0),MATCH('Joined Data'!M$1,'Raw Election Data'!$A$1:$AN$1,0))</f>
        <v>0.19548872180451127</v>
      </c>
      <c r="N415">
        <f>INDEX('Raw Election Data'!$A$1:$AN$3144,MATCH($C415&amp;" "&amp;$B415,'Raw Election Data'!$C$1:$C$3144,0),MATCH('Joined Data'!N$1,'Raw Election Data'!$A$1:$AN$1,0))</f>
        <v>0.78304632549114728</v>
      </c>
      <c r="O415">
        <f>INDEX('Raw Election Data'!$A$1:$AN$3144,MATCH($C415&amp;" "&amp;$B415,'Raw Election Data'!$C$1:$C$3144,0),MATCH('Joined Data'!O$1,'Raw Election Data'!$A$1:$AN$1,0))</f>
        <v>-4845</v>
      </c>
      <c r="P415">
        <f>INDEX('Raw Election Data'!$A$1:$AN$3144,MATCH($C415&amp;" "&amp;$B415,'Raw Election Data'!$C$1:$C$3144,0),MATCH('Joined Data'!P$1,'Raw Election Data'!$A$1:$AN$1,0))</f>
        <v>4845</v>
      </c>
      <c r="Q415">
        <f>INDEX('Raw Election Data'!$A$1:$AN$3144,MATCH($C415&amp;" "&amp;$B415,'Raw Election Data'!$C$1:$C$3144,0),MATCH('Joined Data'!Q$1,'Raw Election Data'!$A$1:$AN$1,0))</f>
        <v>-0.58755760368663601</v>
      </c>
      <c r="R415">
        <f>INDEX('Raw Election Data'!$A$1:$AN$3144,MATCH($C415&amp;" "&amp;$B415,'Raw Election Data'!$C$1:$C$3144,0),MATCH('Joined Data'!R$1,'Raw Election Data'!$A$1:$AN$1,0))</f>
        <v>0.58755760368663601</v>
      </c>
    </row>
    <row r="416" spans="1:18" ht="13.5" hidden="1" customHeight="1" x14ac:dyDescent="0.15">
      <c r="A416" t="s">
        <v>136</v>
      </c>
      <c r="B416" t="s">
        <v>1554</v>
      </c>
      <c r="C416" t="str">
        <f>INDEX(FIPS!$A$1:$E$3236,MATCH($F416,FIPS!$D$1:$D$3236,0),5)</f>
        <v>Cherokee County</v>
      </c>
      <c r="D416" t="s">
        <v>137</v>
      </c>
      <c r="E416" s="15" t="s">
        <v>34</v>
      </c>
      <c r="F416" t="s">
        <v>1637</v>
      </c>
      <c r="G416" t="s">
        <v>7776</v>
      </c>
      <c r="H416" t="str">
        <f>IFERROR(VLOOKUP($G416,'Team Colors'!$A:$B,2,0),"#c9c9c9")</f>
        <v>#a71930</v>
      </c>
      <c r="I416">
        <f>INDEX('Raw Election Data'!$A$1:$AN$3144,MATCH($C416&amp;" "&amp;$B416,'Raw Election Data'!$C$1:$C$3144,0),MATCH('Joined Data'!I$1,'Raw Election Data'!$A$1:$AN$1,0))</f>
        <v>235900</v>
      </c>
      <c r="J416">
        <f>INDEX('Raw Election Data'!$A$1:$AN$3144,MATCH($C416&amp;" "&amp;$B416,'Raw Election Data'!$C$1:$C$3144,0),MATCH('Joined Data'!J$1,'Raw Election Data'!$A$1:$AN$1,0))</f>
        <v>25203</v>
      </c>
      <c r="K416">
        <f>INDEX('Raw Election Data'!$A$1:$AN$3144,MATCH($C416&amp;" "&amp;$B416,'Raw Election Data'!$C$1:$C$3144,0),MATCH('Joined Data'!K$1,'Raw Election Data'!$A$1:$AN$1,0))</f>
        <v>80611</v>
      </c>
      <c r="L416">
        <f>INDEX('Raw Election Data'!$A$1:$AN$3144,MATCH($C416&amp;" "&amp;$B416,'Raw Election Data'!$C$1:$C$3144,0),MATCH('Joined Data'!L$1,'Raw Election Data'!$A$1:$AN$1,0))</f>
        <v>110825</v>
      </c>
      <c r="M416">
        <f>INDEX('Raw Election Data'!$A$1:$AN$3144,MATCH($C416&amp;" "&amp;$B416,'Raw Election Data'!$C$1:$C$3144,0),MATCH('Joined Data'!M$1,'Raw Election Data'!$A$1:$AN$1,0))</f>
        <v>0.22741258741258741</v>
      </c>
      <c r="N416">
        <f>INDEX('Raw Election Data'!$A$1:$AN$3144,MATCH($C416&amp;" "&amp;$B416,'Raw Election Data'!$C$1:$C$3144,0),MATCH('Joined Data'!N$1,'Raw Election Data'!$A$1:$AN$1,0))</f>
        <v>0.7273719828558538</v>
      </c>
      <c r="O416">
        <f>INDEX('Raw Election Data'!$A$1:$AN$3144,MATCH($C416&amp;" "&amp;$B416,'Raw Election Data'!$C$1:$C$3144,0),MATCH('Joined Data'!O$1,'Raw Election Data'!$A$1:$AN$1,0))</f>
        <v>-55408</v>
      </c>
      <c r="P416">
        <f>INDEX('Raw Election Data'!$A$1:$AN$3144,MATCH($C416&amp;" "&amp;$B416,'Raw Election Data'!$C$1:$C$3144,0),MATCH('Joined Data'!P$1,'Raw Election Data'!$A$1:$AN$1,0))</f>
        <v>55408</v>
      </c>
      <c r="Q416">
        <f>INDEX('Raw Election Data'!$A$1:$AN$3144,MATCH($C416&amp;" "&amp;$B416,'Raw Election Data'!$C$1:$C$3144,0),MATCH('Joined Data'!Q$1,'Raw Election Data'!$A$1:$AN$1,0))</f>
        <v>-0.4999593954432664</v>
      </c>
      <c r="R416">
        <f>INDEX('Raw Election Data'!$A$1:$AN$3144,MATCH($C416&amp;" "&amp;$B416,'Raw Election Data'!$C$1:$C$3144,0),MATCH('Joined Data'!R$1,'Raw Election Data'!$A$1:$AN$1,0))</f>
        <v>0.4999593954432664</v>
      </c>
    </row>
    <row r="417" spans="1:18" ht="13.5" hidden="1" customHeight="1" x14ac:dyDescent="0.15">
      <c r="A417" t="s">
        <v>136</v>
      </c>
      <c r="B417" t="s">
        <v>1554</v>
      </c>
      <c r="C417" t="str">
        <f>INDEX(FIPS!$A$1:$E$3236,MATCH($F417,FIPS!$D$1:$D$3236,0),5)</f>
        <v>Clarke County</v>
      </c>
      <c r="D417" t="s">
        <v>137</v>
      </c>
      <c r="E417" s="15" t="s">
        <v>35</v>
      </c>
      <c r="F417" t="s">
        <v>1638</v>
      </c>
      <c r="G417" t="s">
        <v>7776</v>
      </c>
      <c r="H417" t="str">
        <f>IFERROR(VLOOKUP($G417,'Team Colors'!$A:$B,2,0),"#c9c9c9")</f>
        <v>#a71930</v>
      </c>
      <c r="I417">
        <f>INDEX('Raw Election Data'!$A$1:$AN$3144,MATCH($C417&amp;" "&amp;$B417,'Raw Election Data'!$C$1:$C$3144,0),MATCH('Joined Data'!I$1,'Raw Election Data'!$A$1:$AN$1,0))</f>
        <v>123912</v>
      </c>
      <c r="J417">
        <f>INDEX('Raw Election Data'!$A$1:$AN$3144,MATCH($C417&amp;" "&amp;$B417,'Raw Election Data'!$C$1:$C$3144,0),MATCH('Joined Data'!J$1,'Raw Election Data'!$A$1:$AN$1,0))</f>
        <v>29514</v>
      </c>
      <c r="K417">
        <f>INDEX('Raw Election Data'!$A$1:$AN$3144,MATCH($C417&amp;" "&amp;$B417,'Raw Election Data'!$C$1:$C$3144,0),MATCH('Joined Data'!K$1,'Raw Election Data'!$A$1:$AN$1,0))</f>
        <v>12691</v>
      </c>
      <c r="L417">
        <f>INDEX('Raw Election Data'!$A$1:$AN$3144,MATCH($C417&amp;" "&amp;$B417,'Raw Election Data'!$C$1:$C$3144,0),MATCH('Joined Data'!L$1,'Raw Election Data'!$A$1:$AN$1,0))</f>
        <v>44221</v>
      </c>
      <c r="M417">
        <f>INDEX('Raw Election Data'!$A$1:$AN$3144,MATCH($C417&amp;" "&amp;$B417,'Raw Election Data'!$C$1:$C$3144,0),MATCH('Joined Data'!M$1,'Raw Election Data'!$A$1:$AN$1,0))</f>
        <v>0.66742045634427083</v>
      </c>
      <c r="N417">
        <f>INDEX('Raw Election Data'!$A$1:$AN$3144,MATCH($C417&amp;" "&amp;$B417,'Raw Election Data'!$C$1:$C$3144,0),MATCH('Joined Data'!N$1,'Raw Election Data'!$A$1:$AN$1,0))</f>
        <v>0.2869903439542299</v>
      </c>
      <c r="O417">
        <f>INDEX('Raw Election Data'!$A$1:$AN$3144,MATCH($C417&amp;" "&amp;$B417,'Raw Election Data'!$C$1:$C$3144,0),MATCH('Joined Data'!O$1,'Raw Election Data'!$A$1:$AN$1,0))</f>
        <v>16823</v>
      </c>
      <c r="P417">
        <f>INDEX('Raw Election Data'!$A$1:$AN$3144,MATCH($C417&amp;" "&amp;$B417,'Raw Election Data'!$C$1:$C$3144,0),MATCH('Joined Data'!P$1,'Raw Election Data'!$A$1:$AN$1,0))</f>
        <v>-16823</v>
      </c>
      <c r="Q417">
        <f>INDEX('Raw Election Data'!$A$1:$AN$3144,MATCH($C417&amp;" "&amp;$B417,'Raw Election Data'!$C$1:$C$3144,0),MATCH('Joined Data'!Q$1,'Raw Election Data'!$A$1:$AN$1,0))</f>
        <v>0.38043011239004093</v>
      </c>
      <c r="R417">
        <f>INDEX('Raw Election Data'!$A$1:$AN$3144,MATCH($C417&amp;" "&amp;$B417,'Raw Election Data'!$C$1:$C$3144,0),MATCH('Joined Data'!R$1,'Raw Election Data'!$A$1:$AN$1,0))</f>
        <v>-0.38043011239004093</v>
      </c>
    </row>
    <row r="418" spans="1:18" ht="13.5" hidden="1" customHeight="1" x14ac:dyDescent="0.15">
      <c r="A418" t="s">
        <v>136</v>
      </c>
      <c r="B418" t="s">
        <v>1554</v>
      </c>
      <c r="C418" t="str">
        <f>INDEX(FIPS!$A$1:$E$3236,MATCH($F418,FIPS!$D$1:$D$3236,0),5)</f>
        <v>Clay County</v>
      </c>
      <c r="D418" t="s">
        <v>137</v>
      </c>
      <c r="E418" s="15" t="s">
        <v>36</v>
      </c>
      <c r="F418" t="s">
        <v>1641</v>
      </c>
      <c r="G418" t="s">
        <v>7776</v>
      </c>
      <c r="H418" t="str">
        <f>IFERROR(VLOOKUP($G418,'Team Colors'!$A:$B,2,0),"#c9c9c9")</f>
        <v>#a71930</v>
      </c>
      <c r="I418">
        <f>INDEX('Raw Election Data'!$A$1:$AN$3144,MATCH($C418&amp;" "&amp;$B418,'Raw Election Data'!$C$1:$C$3144,0),MATCH('Joined Data'!I$1,'Raw Election Data'!$A$1:$AN$1,0))</f>
        <v>3141</v>
      </c>
      <c r="J418">
        <f>INDEX('Raw Election Data'!$A$1:$AN$3144,MATCH($C418&amp;" "&amp;$B418,'Raw Election Data'!$C$1:$C$3144,0),MATCH('Joined Data'!J$1,'Raw Election Data'!$A$1:$AN$1,0))</f>
        <v>697</v>
      </c>
      <c r="K418">
        <f>INDEX('Raw Election Data'!$A$1:$AN$3144,MATCH($C418&amp;" "&amp;$B418,'Raw Election Data'!$C$1:$C$3144,0),MATCH('Joined Data'!K$1,'Raw Election Data'!$A$1:$AN$1,0))</f>
        <v>566</v>
      </c>
      <c r="L418">
        <f>INDEX('Raw Election Data'!$A$1:$AN$3144,MATCH($C418&amp;" "&amp;$B418,'Raw Election Data'!$C$1:$C$3144,0),MATCH('Joined Data'!L$1,'Raw Election Data'!$A$1:$AN$1,0))</f>
        <v>1271</v>
      </c>
      <c r="M418">
        <f>INDEX('Raw Election Data'!$A$1:$AN$3144,MATCH($C418&amp;" "&amp;$B418,'Raw Election Data'!$C$1:$C$3144,0),MATCH('Joined Data'!M$1,'Raw Election Data'!$A$1:$AN$1,0))</f>
        <v>0.54838709677419351</v>
      </c>
      <c r="N418">
        <f>INDEX('Raw Election Data'!$A$1:$AN$3144,MATCH($C418&amp;" "&amp;$B418,'Raw Election Data'!$C$1:$C$3144,0),MATCH('Joined Data'!N$1,'Raw Election Data'!$A$1:$AN$1,0))</f>
        <v>0.44531864673485444</v>
      </c>
      <c r="O418">
        <f>INDEX('Raw Election Data'!$A$1:$AN$3144,MATCH($C418&amp;" "&amp;$B418,'Raw Election Data'!$C$1:$C$3144,0),MATCH('Joined Data'!O$1,'Raw Election Data'!$A$1:$AN$1,0))</f>
        <v>131</v>
      </c>
      <c r="P418">
        <f>INDEX('Raw Election Data'!$A$1:$AN$3144,MATCH($C418&amp;" "&amp;$B418,'Raw Election Data'!$C$1:$C$3144,0),MATCH('Joined Data'!P$1,'Raw Election Data'!$A$1:$AN$1,0))</f>
        <v>-131</v>
      </c>
      <c r="Q418">
        <f>INDEX('Raw Election Data'!$A$1:$AN$3144,MATCH($C418&amp;" "&amp;$B418,'Raw Election Data'!$C$1:$C$3144,0),MATCH('Joined Data'!Q$1,'Raw Election Data'!$A$1:$AN$1,0))</f>
        <v>0.10306845003933907</v>
      </c>
      <c r="R418">
        <f>INDEX('Raw Election Data'!$A$1:$AN$3144,MATCH($C418&amp;" "&amp;$B418,'Raw Election Data'!$C$1:$C$3144,0),MATCH('Joined Data'!R$1,'Raw Election Data'!$A$1:$AN$1,0))</f>
        <v>-0.10306845003933907</v>
      </c>
    </row>
    <row r="419" spans="1:18" ht="13.5" hidden="1" customHeight="1" x14ac:dyDescent="0.15">
      <c r="A419" t="s">
        <v>136</v>
      </c>
      <c r="B419" t="s">
        <v>1554</v>
      </c>
      <c r="C419" t="str">
        <f>INDEX(FIPS!$A$1:$E$3236,MATCH($F419,FIPS!$D$1:$D$3236,0),5)</f>
        <v>Clayton County</v>
      </c>
      <c r="D419" t="s">
        <v>137</v>
      </c>
      <c r="E419" s="15" t="s">
        <v>37</v>
      </c>
      <c r="F419" t="s">
        <v>1643</v>
      </c>
      <c r="G419" t="s">
        <v>7776</v>
      </c>
      <c r="H419" t="str">
        <f>IFERROR(VLOOKUP($G419,'Team Colors'!$A:$B,2,0),"#c9c9c9")</f>
        <v>#a71930</v>
      </c>
      <c r="I419">
        <f>INDEX('Raw Election Data'!$A$1:$AN$3144,MATCH($C419&amp;" "&amp;$B419,'Raw Election Data'!$C$1:$C$3144,0),MATCH('Joined Data'!I$1,'Raw Election Data'!$A$1:$AN$1,0))</f>
        <v>273955</v>
      </c>
      <c r="J419">
        <f>INDEX('Raw Election Data'!$A$1:$AN$3144,MATCH($C419&amp;" "&amp;$B419,'Raw Election Data'!$C$1:$C$3144,0),MATCH('Joined Data'!J$1,'Raw Election Data'!$A$1:$AN$1,0))</f>
        <v>75908</v>
      </c>
      <c r="K419">
        <f>INDEX('Raw Election Data'!$A$1:$AN$3144,MATCH($C419&amp;" "&amp;$B419,'Raw Election Data'!$C$1:$C$3144,0),MATCH('Joined Data'!K$1,'Raw Election Data'!$A$1:$AN$1,0))</f>
        <v>11740</v>
      </c>
      <c r="L419">
        <f>INDEX('Raw Election Data'!$A$1:$AN$3144,MATCH($C419&amp;" "&amp;$B419,'Raw Election Data'!$C$1:$C$3144,0),MATCH('Joined Data'!L$1,'Raw Election Data'!$A$1:$AN$1,0))</f>
        <v>89236</v>
      </c>
      <c r="M419">
        <f>INDEX('Raw Election Data'!$A$1:$AN$3144,MATCH($C419&amp;" "&amp;$B419,'Raw Election Data'!$C$1:$C$3144,0),MATCH('Joined Data'!M$1,'Raw Election Data'!$A$1:$AN$1,0))</f>
        <v>0.85064323815500476</v>
      </c>
      <c r="N419">
        <f>INDEX('Raw Election Data'!$A$1:$AN$3144,MATCH($C419&amp;" "&amp;$B419,'Raw Election Data'!$C$1:$C$3144,0),MATCH('Joined Data'!N$1,'Raw Election Data'!$A$1:$AN$1,0))</f>
        <v>0.1315612533058407</v>
      </c>
      <c r="O419">
        <f>INDEX('Raw Election Data'!$A$1:$AN$3144,MATCH($C419&amp;" "&amp;$B419,'Raw Election Data'!$C$1:$C$3144,0),MATCH('Joined Data'!O$1,'Raw Election Data'!$A$1:$AN$1,0))</f>
        <v>64168</v>
      </c>
      <c r="P419">
        <f>INDEX('Raw Election Data'!$A$1:$AN$3144,MATCH($C419&amp;" "&amp;$B419,'Raw Election Data'!$C$1:$C$3144,0),MATCH('Joined Data'!P$1,'Raw Election Data'!$A$1:$AN$1,0))</f>
        <v>-64168</v>
      </c>
      <c r="Q419">
        <f>INDEX('Raw Election Data'!$A$1:$AN$3144,MATCH($C419&amp;" "&amp;$B419,'Raw Election Data'!$C$1:$C$3144,0),MATCH('Joined Data'!Q$1,'Raw Election Data'!$A$1:$AN$1,0))</f>
        <v>0.71908198484916408</v>
      </c>
      <c r="R419">
        <f>INDEX('Raw Election Data'!$A$1:$AN$3144,MATCH($C419&amp;" "&amp;$B419,'Raw Election Data'!$C$1:$C$3144,0),MATCH('Joined Data'!R$1,'Raw Election Data'!$A$1:$AN$1,0))</f>
        <v>-0.71908198484916408</v>
      </c>
    </row>
    <row r="420" spans="1:18" ht="13.5" hidden="1" customHeight="1" x14ac:dyDescent="0.15">
      <c r="A420" t="s">
        <v>136</v>
      </c>
      <c r="B420" t="s">
        <v>1554</v>
      </c>
      <c r="C420" t="str">
        <f>INDEX(FIPS!$A$1:$E$3236,MATCH($F420,FIPS!$D$1:$D$3236,0),5)</f>
        <v>Clinch County</v>
      </c>
      <c r="D420" t="s">
        <v>137</v>
      </c>
      <c r="E420" s="15" t="s">
        <v>38</v>
      </c>
      <c r="F420" t="s">
        <v>1645</v>
      </c>
      <c r="G420" t="s">
        <v>7776</v>
      </c>
      <c r="H420" t="str">
        <f>IFERROR(VLOOKUP($G420,'Team Colors'!$A:$B,2,0),"#c9c9c9")</f>
        <v>#a71930</v>
      </c>
      <c r="I420">
        <f>INDEX('Raw Election Data'!$A$1:$AN$3144,MATCH($C420&amp;" "&amp;$B420,'Raw Election Data'!$C$1:$C$3144,0),MATCH('Joined Data'!I$1,'Raw Election Data'!$A$1:$AN$1,0))</f>
        <v>6893</v>
      </c>
      <c r="J420">
        <f>INDEX('Raw Election Data'!$A$1:$AN$3144,MATCH($C420&amp;" "&amp;$B420,'Raw Election Data'!$C$1:$C$3144,0),MATCH('Joined Data'!J$1,'Raw Election Data'!$A$1:$AN$1,0))</f>
        <v>685</v>
      </c>
      <c r="K420">
        <f>INDEX('Raw Election Data'!$A$1:$AN$3144,MATCH($C420&amp;" "&amp;$B420,'Raw Election Data'!$C$1:$C$3144,0),MATCH('Joined Data'!K$1,'Raw Election Data'!$A$1:$AN$1,0))</f>
        <v>1724</v>
      </c>
      <c r="L420">
        <f>INDEX('Raw Election Data'!$A$1:$AN$3144,MATCH($C420&amp;" "&amp;$B420,'Raw Election Data'!$C$1:$C$3144,0),MATCH('Joined Data'!L$1,'Raw Election Data'!$A$1:$AN$1,0))</f>
        <v>2443</v>
      </c>
      <c r="M420">
        <f>INDEX('Raw Election Data'!$A$1:$AN$3144,MATCH($C420&amp;" "&amp;$B420,'Raw Election Data'!$C$1:$C$3144,0),MATCH('Joined Data'!M$1,'Raw Election Data'!$A$1:$AN$1,0))</f>
        <v>0.28039295947605403</v>
      </c>
      <c r="N420">
        <f>INDEX('Raw Election Data'!$A$1:$AN$3144,MATCH($C420&amp;" "&amp;$B420,'Raw Election Data'!$C$1:$C$3144,0),MATCH('Joined Data'!N$1,'Raw Election Data'!$A$1:$AN$1,0))</f>
        <v>0.70568972574703237</v>
      </c>
      <c r="O420">
        <f>INDEX('Raw Election Data'!$A$1:$AN$3144,MATCH($C420&amp;" "&amp;$B420,'Raw Election Data'!$C$1:$C$3144,0),MATCH('Joined Data'!O$1,'Raw Election Data'!$A$1:$AN$1,0))</f>
        <v>-1039</v>
      </c>
      <c r="P420">
        <f>INDEX('Raw Election Data'!$A$1:$AN$3144,MATCH($C420&amp;" "&amp;$B420,'Raw Election Data'!$C$1:$C$3144,0),MATCH('Joined Data'!P$1,'Raw Election Data'!$A$1:$AN$1,0))</f>
        <v>1039</v>
      </c>
      <c r="Q420">
        <f>INDEX('Raw Election Data'!$A$1:$AN$3144,MATCH($C420&amp;" "&amp;$B420,'Raw Election Data'!$C$1:$C$3144,0),MATCH('Joined Data'!Q$1,'Raw Election Data'!$A$1:$AN$1,0))</f>
        <v>-0.42529676627097834</v>
      </c>
      <c r="R420">
        <f>INDEX('Raw Election Data'!$A$1:$AN$3144,MATCH($C420&amp;" "&amp;$B420,'Raw Election Data'!$C$1:$C$3144,0),MATCH('Joined Data'!R$1,'Raw Election Data'!$A$1:$AN$1,0))</f>
        <v>0.42529676627097834</v>
      </c>
    </row>
    <row r="421" spans="1:18" ht="13.5" hidden="1" customHeight="1" x14ac:dyDescent="0.15">
      <c r="A421" t="s">
        <v>136</v>
      </c>
      <c r="B421" t="s">
        <v>1554</v>
      </c>
      <c r="C421" t="str">
        <f>INDEX(FIPS!$A$1:$E$3236,MATCH($F421,FIPS!$D$1:$D$3236,0),5)</f>
        <v>Cobb County</v>
      </c>
      <c r="D421" t="s">
        <v>137</v>
      </c>
      <c r="E421" s="15" t="s">
        <v>39</v>
      </c>
      <c r="F421" t="s">
        <v>1647</v>
      </c>
      <c r="G421" t="s">
        <v>7776</v>
      </c>
      <c r="H421" t="str">
        <f>IFERROR(VLOOKUP($G421,'Team Colors'!$A:$B,2,0),"#c9c9c9")</f>
        <v>#a71930</v>
      </c>
      <c r="I421">
        <f>INDEX('Raw Election Data'!$A$1:$AN$3144,MATCH($C421&amp;" "&amp;$B421,'Raw Election Data'!$C$1:$C$3144,0),MATCH('Joined Data'!I$1,'Raw Election Data'!$A$1:$AN$1,0))</f>
        <v>741334</v>
      </c>
      <c r="J421">
        <f>INDEX('Raw Election Data'!$A$1:$AN$3144,MATCH($C421&amp;" "&amp;$B421,'Raw Election Data'!$C$1:$C$3144,0),MATCH('Joined Data'!J$1,'Raw Election Data'!$A$1:$AN$1,0))</f>
        <v>159416</v>
      </c>
      <c r="K421">
        <f>INDEX('Raw Election Data'!$A$1:$AN$3144,MATCH($C421&amp;" "&amp;$B421,'Raw Election Data'!$C$1:$C$3144,0),MATCH('Joined Data'!K$1,'Raw Election Data'!$A$1:$AN$1,0))</f>
        <v>152602</v>
      </c>
      <c r="L421">
        <f>INDEX('Raw Election Data'!$A$1:$AN$3144,MATCH($C421&amp;" "&amp;$B421,'Raw Election Data'!$C$1:$C$3144,0),MATCH('Joined Data'!L$1,'Raw Election Data'!$A$1:$AN$1,0))</f>
        <v>326424</v>
      </c>
      <c r="M421">
        <f>INDEX('Raw Election Data'!$A$1:$AN$3144,MATCH($C421&amp;" "&amp;$B421,'Raw Election Data'!$C$1:$C$3144,0),MATCH('Joined Data'!M$1,'Raw Election Data'!$A$1:$AN$1,0))</f>
        <v>0.48837095311619244</v>
      </c>
      <c r="N421">
        <f>INDEX('Raw Election Data'!$A$1:$AN$3144,MATCH($C421&amp;" "&amp;$B421,'Raw Election Data'!$C$1:$C$3144,0),MATCH('Joined Data'!N$1,'Raw Election Data'!$A$1:$AN$1,0))</f>
        <v>0.46749626252971593</v>
      </c>
      <c r="O421">
        <f>INDEX('Raw Election Data'!$A$1:$AN$3144,MATCH($C421&amp;" "&amp;$B421,'Raw Election Data'!$C$1:$C$3144,0),MATCH('Joined Data'!O$1,'Raw Election Data'!$A$1:$AN$1,0))</f>
        <v>6814</v>
      </c>
      <c r="P421">
        <f>INDEX('Raw Election Data'!$A$1:$AN$3144,MATCH($C421&amp;" "&amp;$B421,'Raw Election Data'!$C$1:$C$3144,0),MATCH('Joined Data'!P$1,'Raw Election Data'!$A$1:$AN$1,0))</f>
        <v>-6814</v>
      </c>
      <c r="Q421">
        <f>INDEX('Raw Election Data'!$A$1:$AN$3144,MATCH($C421&amp;" "&amp;$B421,'Raw Election Data'!$C$1:$C$3144,0),MATCH('Joined Data'!Q$1,'Raw Election Data'!$A$1:$AN$1,0))</f>
        <v>2.0874690586476508E-2</v>
      </c>
      <c r="R421">
        <f>INDEX('Raw Election Data'!$A$1:$AN$3144,MATCH($C421&amp;" "&amp;$B421,'Raw Election Data'!$C$1:$C$3144,0),MATCH('Joined Data'!R$1,'Raw Election Data'!$A$1:$AN$1,0))</f>
        <v>-2.0874690586476508E-2</v>
      </c>
    </row>
    <row r="422" spans="1:18" ht="13.5" hidden="1" customHeight="1" x14ac:dyDescent="0.15">
      <c r="A422" t="s">
        <v>136</v>
      </c>
      <c r="B422" t="s">
        <v>1554</v>
      </c>
      <c r="C422" t="str">
        <f>INDEX(FIPS!$A$1:$E$3236,MATCH($F422,FIPS!$D$1:$D$3236,0),5)</f>
        <v>Coffee County</v>
      </c>
      <c r="D422" t="s">
        <v>137</v>
      </c>
      <c r="E422" s="15" t="s">
        <v>40</v>
      </c>
      <c r="F422" t="s">
        <v>1648</v>
      </c>
      <c r="G422" t="s">
        <v>7776</v>
      </c>
      <c r="H422" t="str">
        <f>IFERROR(VLOOKUP($G422,'Team Colors'!$A:$B,2,0),"#c9c9c9")</f>
        <v>#a71930</v>
      </c>
      <c r="I422">
        <f>INDEX('Raw Election Data'!$A$1:$AN$3144,MATCH($C422&amp;" "&amp;$B422,'Raw Election Data'!$C$1:$C$3144,0),MATCH('Joined Data'!I$1,'Raw Election Data'!$A$1:$AN$1,0))</f>
        <v>43108</v>
      </c>
      <c r="J422">
        <f>INDEX('Raw Election Data'!$A$1:$AN$3144,MATCH($C422&amp;" "&amp;$B422,'Raw Election Data'!$C$1:$C$3144,0),MATCH('Joined Data'!J$1,'Raw Election Data'!$A$1:$AN$1,0))</f>
        <v>4090</v>
      </c>
      <c r="K422">
        <f>INDEX('Raw Election Data'!$A$1:$AN$3144,MATCH($C422&amp;" "&amp;$B422,'Raw Election Data'!$C$1:$C$3144,0),MATCH('Joined Data'!K$1,'Raw Election Data'!$A$1:$AN$1,0))</f>
        <v>9575</v>
      </c>
      <c r="L422">
        <f>INDEX('Raw Election Data'!$A$1:$AN$3144,MATCH($C422&amp;" "&amp;$B422,'Raw Election Data'!$C$1:$C$3144,0),MATCH('Joined Data'!L$1,'Raw Election Data'!$A$1:$AN$1,0))</f>
        <v>13896</v>
      </c>
      <c r="M422">
        <f>INDEX('Raw Election Data'!$A$1:$AN$3144,MATCH($C422&amp;" "&amp;$B422,'Raw Election Data'!$C$1:$C$3144,0),MATCH('Joined Data'!M$1,'Raw Election Data'!$A$1:$AN$1,0))</f>
        <v>0.29432930339666091</v>
      </c>
      <c r="N422">
        <f>INDEX('Raw Election Data'!$A$1:$AN$3144,MATCH($C422&amp;" "&amp;$B422,'Raw Election Data'!$C$1:$C$3144,0),MATCH('Joined Data'!N$1,'Raw Election Data'!$A$1:$AN$1,0))</f>
        <v>0.68904720782959128</v>
      </c>
      <c r="O422">
        <f>INDEX('Raw Election Data'!$A$1:$AN$3144,MATCH($C422&amp;" "&amp;$B422,'Raw Election Data'!$C$1:$C$3144,0),MATCH('Joined Data'!O$1,'Raw Election Data'!$A$1:$AN$1,0))</f>
        <v>-5485</v>
      </c>
      <c r="P422">
        <f>INDEX('Raw Election Data'!$A$1:$AN$3144,MATCH($C422&amp;" "&amp;$B422,'Raw Election Data'!$C$1:$C$3144,0),MATCH('Joined Data'!P$1,'Raw Election Data'!$A$1:$AN$1,0))</f>
        <v>5485</v>
      </c>
      <c r="Q422">
        <f>INDEX('Raw Election Data'!$A$1:$AN$3144,MATCH($C422&amp;" "&amp;$B422,'Raw Election Data'!$C$1:$C$3144,0),MATCH('Joined Data'!Q$1,'Raw Election Data'!$A$1:$AN$1,0))</f>
        <v>-0.39471790443293037</v>
      </c>
      <c r="R422">
        <f>INDEX('Raw Election Data'!$A$1:$AN$3144,MATCH($C422&amp;" "&amp;$B422,'Raw Election Data'!$C$1:$C$3144,0),MATCH('Joined Data'!R$1,'Raw Election Data'!$A$1:$AN$1,0))</f>
        <v>0.39471790443293037</v>
      </c>
    </row>
    <row r="423" spans="1:18" ht="13.5" hidden="1" customHeight="1" x14ac:dyDescent="0.15">
      <c r="A423" t="s">
        <v>136</v>
      </c>
      <c r="B423" t="s">
        <v>1554</v>
      </c>
      <c r="C423" t="str">
        <f>INDEX(FIPS!$A$1:$E$3236,MATCH($F423,FIPS!$D$1:$D$3236,0),5)</f>
        <v>Colquitt County</v>
      </c>
      <c r="D423" t="s">
        <v>137</v>
      </c>
      <c r="E423" s="15" t="s">
        <v>41</v>
      </c>
      <c r="F423" t="s">
        <v>1652</v>
      </c>
      <c r="G423" t="s">
        <v>7776</v>
      </c>
      <c r="H423" t="str">
        <f>IFERROR(VLOOKUP($G423,'Team Colors'!$A:$B,2,0),"#c9c9c9")</f>
        <v>#a71930</v>
      </c>
      <c r="I423">
        <f>INDEX('Raw Election Data'!$A$1:$AN$3144,MATCH($C423&amp;" "&amp;$B423,'Raw Election Data'!$C$1:$C$3144,0),MATCH('Joined Data'!I$1,'Raw Election Data'!$A$1:$AN$1,0))</f>
        <v>45844</v>
      </c>
      <c r="J423">
        <f>INDEX('Raw Election Data'!$A$1:$AN$3144,MATCH($C423&amp;" "&amp;$B423,'Raw Election Data'!$C$1:$C$3144,0),MATCH('Joined Data'!J$1,'Raw Election Data'!$A$1:$AN$1,0))</f>
        <v>3460</v>
      </c>
      <c r="K423">
        <f>INDEX('Raw Election Data'!$A$1:$AN$3144,MATCH($C423&amp;" "&amp;$B423,'Raw Election Data'!$C$1:$C$3144,0),MATCH('Joined Data'!K$1,'Raw Election Data'!$A$1:$AN$1,0))</f>
        <v>9892</v>
      </c>
      <c r="L423">
        <f>INDEX('Raw Election Data'!$A$1:$AN$3144,MATCH($C423&amp;" "&amp;$B423,'Raw Election Data'!$C$1:$C$3144,0),MATCH('Joined Data'!L$1,'Raw Election Data'!$A$1:$AN$1,0))</f>
        <v>13592</v>
      </c>
      <c r="M423">
        <f>INDEX('Raw Election Data'!$A$1:$AN$3144,MATCH($C423&amp;" "&amp;$B423,'Raw Election Data'!$C$1:$C$3144,0),MATCH('Joined Data'!M$1,'Raw Election Data'!$A$1:$AN$1,0))</f>
        <v>0.25456150676868744</v>
      </c>
      <c r="N423">
        <f>INDEX('Raw Election Data'!$A$1:$AN$3144,MATCH($C423&amp;" "&amp;$B423,'Raw Election Data'!$C$1:$C$3144,0),MATCH('Joined Data'!N$1,'Raw Election Data'!$A$1:$AN$1,0))</f>
        <v>0.72778104767510299</v>
      </c>
      <c r="O423">
        <f>INDEX('Raw Election Data'!$A$1:$AN$3144,MATCH($C423&amp;" "&amp;$B423,'Raw Election Data'!$C$1:$C$3144,0),MATCH('Joined Data'!O$1,'Raw Election Data'!$A$1:$AN$1,0))</f>
        <v>-6432</v>
      </c>
      <c r="P423">
        <f>INDEX('Raw Election Data'!$A$1:$AN$3144,MATCH($C423&amp;" "&amp;$B423,'Raw Election Data'!$C$1:$C$3144,0),MATCH('Joined Data'!P$1,'Raw Election Data'!$A$1:$AN$1,0))</f>
        <v>6432</v>
      </c>
      <c r="Q423">
        <f>INDEX('Raw Election Data'!$A$1:$AN$3144,MATCH($C423&amp;" "&amp;$B423,'Raw Election Data'!$C$1:$C$3144,0),MATCH('Joined Data'!Q$1,'Raw Election Data'!$A$1:$AN$1,0))</f>
        <v>-0.47321954090641555</v>
      </c>
      <c r="R423">
        <f>INDEX('Raw Election Data'!$A$1:$AN$3144,MATCH($C423&amp;" "&amp;$B423,'Raw Election Data'!$C$1:$C$3144,0),MATCH('Joined Data'!R$1,'Raw Election Data'!$A$1:$AN$1,0))</f>
        <v>0.47321954090641555</v>
      </c>
    </row>
    <row r="424" spans="1:18" ht="13.5" hidden="1" customHeight="1" x14ac:dyDescent="0.15">
      <c r="A424" t="s">
        <v>136</v>
      </c>
      <c r="B424" t="s">
        <v>1554</v>
      </c>
      <c r="C424" t="str">
        <f>INDEX(FIPS!$A$1:$E$3236,MATCH($F424,FIPS!$D$1:$D$3236,0),5)</f>
        <v>Columbia County</v>
      </c>
      <c r="D424" t="s">
        <v>137</v>
      </c>
      <c r="E424" s="15" t="s">
        <v>42</v>
      </c>
      <c r="F424" t="s">
        <v>1655</v>
      </c>
      <c r="G424" t="s">
        <v>7776</v>
      </c>
      <c r="H424" t="str">
        <f>IFERROR(VLOOKUP($G424,'Team Colors'!$A:$B,2,0),"#c9c9c9")</f>
        <v>#a71930</v>
      </c>
      <c r="I424">
        <f>INDEX('Raw Election Data'!$A$1:$AN$3144,MATCH($C424&amp;" "&amp;$B424,'Raw Election Data'!$C$1:$C$3144,0),MATCH('Joined Data'!I$1,'Raw Election Data'!$A$1:$AN$1,0))</f>
        <v>144052</v>
      </c>
      <c r="J424">
        <f>INDEX('Raw Election Data'!$A$1:$AN$3144,MATCH($C424&amp;" "&amp;$B424,'Raw Election Data'!$C$1:$C$3144,0),MATCH('Joined Data'!J$1,'Raw Election Data'!$A$1:$AN$1,0))</f>
        <v>18863</v>
      </c>
      <c r="K424">
        <f>INDEX('Raw Election Data'!$A$1:$AN$3144,MATCH($C424&amp;" "&amp;$B424,'Raw Election Data'!$C$1:$C$3144,0),MATCH('Joined Data'!K$1,'Raw Election Data'!$A$1:$AN$1,0))</f>
        <v>43060</v>
      </c>
      <c r="L424">
        <f>INDEX('Raw Election Data'!$A$1:$AN$3144,MATCH($C424&amp;" "&amp;$B424,'Raw Election Data'!$C$1:$C$3144,0),MATCH('Joined Data'!L$1,'Raw Election Data'!$A$1:$AN$1,0))</f>
        <v>64190</v>
      </c>
      <c r="M424">
        <f>INDEX('Raw Election Data'!$A$1:$AN$3144,MATCH($C424&amp;" "&amp;$B424,'Raw Election Data'!$C$1:$C$3144,0),MATCH('Joined Data'!M$1,'Raw Election Data'!$A$1:$AN$1,0))</f>
        <v>0.29386197226982397</v>
      </c>
      <c r="N424">
        <f>INDEX('Raw Election Data'!$A$1:$AN$3144,MATCH($C424&amp;" "&amp;$B424,'Raw Election Data'!$C$1:$C$3144,0),MATCH('Joined Data'!N$1,'Raw Election Data'!$A$1:$AN$1,0))</f>
        <v>0.67082100015578749</v>
      </c>
      <c r="O424">
        <f>INDEX('Raw Election Data'!$A$1:$AN$3144,MATCH($C424&amp;" "&amp;$B424,'Raw Election Data'!$C$1:$C$3144,0),MATCH('Joined Data'!O$1,'Raw Election Data'!$A$1:$AN$1,0))</f>
        <v>-24197</v>
      </c>
      <c r="P424">
        <f>INDEX('Raw Election Data'!$A$1:$AN$3144,MATCH($C424&amp;" "&amp;$B424,'Raw Election Data'!$C$1:$C$3144,0),MATCH('Joined Data'!P$1,'Raw Election Data'!$A$1:$AN$1,0))</f>
        <v>24197</v>
      </c>
      <c r="Q424">
        <f>INDEX('Raw Election Data'!$A$1:$AN$3144,MATCH($C424&amp;" "&amp;$B424,'Raw Election Data'!$C$1:$C$3144,0),MATCH('Joined Data'!Q$1,'Raw Election Data'!$A$1:$AN$1,0))</f>
        <v>-0.37695902788596353</v>
      </c>
      <c r="R424">
        <f>INDEX('Raw Election Data'!$A$1:$AN$3144,MATCH($C424&amp;" "&amp;$B424,'Raw Election Data'!$C$1:$C$3144,0),MATCH('Joined Data'!R$1,'Raw Election Data'!$A$1:$AN$1,0))</f>
        <v>0.37695902788596353</v>
      </c>
    </row>
    <row r="425" spans="1:18" ht="13.5" hidden="1" customHeight="1" x14ac:dyDescent="0.15">
      <c r="A425" t="s">
        <v>136</v>
      </c>
      <c r="B425" t="s">
        <v>1554</v>
      </c>
      <c r="C425" t="str">
        <f>INDEX(FIPS!$A$1:$E$3236,MATCH($F425,FIPS!$D$1:$D$3236,0),5)</f>
        <v>Cook County</v>
      </c>
      <c r="D425" t="s">
        <v>137</v>
      </c>
      <c r="E425" s="15" t="s">
        <v>43</v>
      </c>
      <c r="F425" t="s">
        <v>1657</v>
      </c>
      <c r="G425" t="s">
        <v>7776</v>
      </c>
      <c r="H425" t="str">
        <f>IFERROR(VLOOKUP($G425,'Team Colors'!$A:$B,2,0),"#c9c9c9")</f>
        <v>#a71930</v>
      </c>
      <c r="I425">
        <f>INDEX('Raw Election Data'!$A$1:$AN$3144,MATCH($C425&amp;" "&amp;$B425,'Raw Election Data'!$C$1:$C$3144,0),MATCH('Joined Data'!I$1,'Raw Election Data'!$A$1:$AN$1,0))</f>
        <v>17124</v>
      </c>
      <c r="J425">
        <f>INDEX('Raw Election Data'!$A$1:$AN$3144,MATCH($C425&amp;" "&amp;$B425,'Raw Election Data'!$C$1:$C$3144,0),MATCH('Joined Data'!J$1,'Raw Election Data'!$A$1:$AN$1,0))</f>
        <v>1752</v>
      </c>
      <c r="K425">
        <f>INDEX('Raw Election Data'!$A$1:$AN$3144,MATCH($C425&amp;" "&amp;$B425,'Raw Election Data'!$C$1:$C$3144,0),MATCH('Joined Data'!K$1,'Raw Election Data'!$A$1:$AN$1,0))</f>
        <v>4175</v>
      </c>
      <c r="L425">
        <f>INDEX('Raw Election Data'!$A$1:$AN$3144,MATCH($C425&amp;" "&amp;$B425,'Raw Election Data'!$C$1:$C$3144,0),MATCH('Joined Data'!L$1,'Raw Election Data'!$A$1:$AN$1,0))</f>
        <v>6038</v>
      </c>
      <c r="M425">
        <f>INDEX('Raw Election Data'!$A$1:$AN$3144,MATCH($C425&amp;" "&amp;$B425,'Raw Election Data'!$C$1:$C$3144,0),MATCH('Joined Data'!M$1,'Raw Election Data'!$A$1:$AN$1,0))</f>
        <v>0.29016230539913879</v>
      </c>
      <c r="N425">
        <f>INDEX('Raw Election Data'!$A$1:$AN$3144,MATCH($C425&amp;" "&amp;$B425,'Raw Election Data'!$C$1:$C$3144,0),MATCH('Joined Data'!N$1,'Raw Election Data'!$A$1:$AN$1,0))</f>
        <v>0.69145412388208016</v>
      </c>
      <c r="O425">
        <f>INDEX('Raw Election Data'!$A$1:$AN$3144,MATCH($C425&amp;" "&amp;$B425,'Raw Election Data'!$C$1:$C$3144,0),MATCH('Joined Data'!O$1,'Raw Election Data'!$A$1:$AN$1,0))</f>
        <v>-2423</v>
      </c>
      <c r="P425">
        <f>INDEX('Raw Election Data'!$A$1:$AN$3144,MATCH($C425&amp;" "&amp;$B425,'Raw Election Data'!$C$1:$C$3144,0),MATCH('Joined Data'!P$1,'Raw Election Data'!$A$1:$AN$1,0))</f>
        <v>2423</v>
      </c>
      <c r="Q425">
        <f>INDEX('Raw Election Data'!$A$1:$AN$3144,MATCH($C425&amp;" "&amp;$B425,'Raw Election Data'!$C$1:$C$3144,0),MATCH('Joined Data'!Q$1,'Raw Election Data'!$A$1:$AN$1,0))</f>
        <v>-0.40129181848294138</v>
      </c>
      <c r="R425">
        <f>INDEX('Raw Election Data'!$A$1:$AN$3144,MATCH($C425&amp;" "&amp;$B425,'Raw Election Data'!$C$1:$C$3144,0),MATCH('Joined Data'!R$1,'Raw Election Data'!$A$1:$AN$1,0))</f>
        <v>0.40129181848294138</v>
      </c>
    </row>
    <row r="426" spans="1:18" ht="13.5" hidden="1" customHeight="1" x14ac:dyDescent="0.15">
      <c r="A426" t="s">
        <v>136</v>
      </c>
      <c r="B426" t="s">
        <v>1554</v>
      </c>
      <c r="C426" t="str">
        <f>INDEX(FIPS!$A$1:$E$3236,MATCH($F426,FIPS!$D$1:$D$3236,0),5)</f>
        <v>Coweta County</v>
      </c>
      <c r="D426" t="s">
        <v>137</v>
      </c>
      <c r="E426" s="15" t="s">
        <v>44</v>
      </c>
      <c r="F426" t="s">
        <v>1659</v>
      </c>
      <c r="G426" t="s">
        <v>7776</v>
      </c>
      <c r="H426" t="str">
        <f>IFERROR(VLOOKUP($G426,'Team Colors'!$A:$B,2,0),"#c9c9c9")</f>
        <v>#a71930</v>
      </c>
      <c r="I426">
        <f>INDEX('Raw Election Data'!$A$1:$AN$3144,MATCH($C426&amp;" "&amp;$B426,'Raw Election Data'!$C$1:$C$3144,0),MATCH('Joined Data'!I$1,'Raw Election Data'!$A$1:$AN$1,0))</f>
        <v>138427</v>
      </c>
      <c r="J426">
        <f>INDEX('Raw Election Data'!$A$1:$AN$3144,MATCH($C426&amp;" "&amp;$B426,'Raw Election Data'!$C$1:$C$3144,0),MATCH('Joined Data'!J$1,'Raw Election Data'!$A$1:$AN$1,0))</f>
        <v>16572</v>
      </c>
      <c r="K426">
        <f>INDEX('Raw Election Data'!$A$1:$AN$3144,MATCH($C426&amp;" "&amp;$B426,'Raw Election Data'!$C$1:$C$3144,0),MATCH('Joined Data'!K$1,'Raw Election Data'!$A$1:$AN$1,0))</f>
        <v>42513</v>
      </c>
      <c r="L426">
        <f>INDEX('Raw Election Data'!$A$1:$AN$3144,MATCH($C426&amp;" "&amp;$B426,'Raw Election Data'!$C$1:$C$3144,0),MATCH('Joined Data'!L$1,'Raw Election Data'!$A$1:$AN$1,0))</f>
        <v>61315</v>
      </c>
      <c r="M426">
        <f>INDEX('Raw Election Data'!$A$1:$AN$3144,MATCH($C426&amp;" "&amp;$B426,'Raw Election Data'!$C$1:$C$3144,0),MATCH('Joined Data'!M$1,'Raw Election Data'!$A$1:$AN$1,0))</f>
        <v>0.27027644132757073</v>
      </c>
      <c r="N426">
        <f>INDEX('Raw Election Data'!$A$1:$AN$3144,MATCH($C426&amp;" "&amp;$B426,'Raw Election Data'!$C$1:$C$3144,0),MATCH('Joined Data'!N$1,'Raw Election Data'!$A$1:$AN$1,0))</f>
        <v>0.69335399168229639</v>
      </c>
      <c r="O426">
        <f>INDEX('Raw Election Data'!$A$1:$AN$3144,MATCH($C426&amp;" "&amp;$B426,'Raw Election Data'!$C$1:$C$3144,0),MATCH('Joined Data'!O$1,'Raw Election Data'!$A$1:$AN$1,0))</f>
        <v>-25941</v>
      </c>
      <c r="P426">
        <f>INDEX('Raw Election Data'!$A$1:$AN$3144,MATCH($C426&amp;" "&amp;$B426,'Raw Election Data'!$C$1:$C$3144,0),MATCH('Joined Data'!P$1,'Raw Election Data'!$A$1:$AN$1,0))</f>
        <v>25941</v>
      </c>
      <c r="Q426">
        <f>INDEX('Raw Election Data'!$A$1:$AN$3144,MATCH($C426&amp;" "&amp;$B426,'Raw Election Data'!$C$1:$C$3144,0),MATCH('Joined Data'!Q$1,'Raw Election Data'!$A$1:$AN$1,0))</f>
        <v>-0.42307755035472566</v>
      </c>
      <c r="R426">
        <f>INDEX('Raw Election Data'!$A$1:$AN$3144,MATCH($C426&amp;" "&amp;$B426,'Raw Election Data'!$C$1:$C$3144,0),MATCH('Joined Data'!R$1,'Raw Election Data'!$A$1:$AN$1,0))</f>
        <v>0.42307755035472566</v>
      </c>
    </row>
    <row r="427" spans="1:18" ht="13.5" hidden="1" customHeight="1" x14ac:dyDescent="0.15">
      <c r="A427" t="s">
        <v>136</v>
      </c>
      <c r="B427" t="s">
        <v>1554</v>
      </c>
      <c r="C427" t="str">
        <f>INDEX(FIPS!$A$1:$E$3236,MATCH($F427,FIPS!$D$1:$D$3236,0),5)</f>
        <v>Crawford County</v>
      </c>
      <c r="D427" t="s">
        <v>137</v>
      </c>
      <c r="E427" s="15" t="s">
        <v>45</v>
      </c>
      <c r="F427" t="s">
        <v>1660</v>
      </c>
      <c r="G427" t="s">
        <v>7776</v>
      </c>
      <c r="H427" t="str">
        <f>IFERROR(VLOOKUP($G427,'Team Colors'!$A:$B,2,0),"#c9c9c9")</f>
        <v>#a71930</v>
      </c>
      <c r="I427">
        <f>INDEX('Raw Election Data'!$A$1:$AN$3144,MATCH($C427&amp;" "&amp;$B427,'Raw Election Data'!$C$1:$C$3144,0),MATCH('Joined Data'!I$1,'Raw Election Data'!$A$1:$AN$1,0))</f>
        <v>12388</v>
      </c>
      <c r="J427">
        <f>INDEX('Raw Election Data'!$A$1:$AN$3144,MATCH($C427&amp;" "&amp;$B427,'Raw Election Data'!$C$1:$C$3144,0),MATCH('Joined Data'!J$1,'Raw Election Data'!$A$1:$AN$1,0))</f>
        <v>1419</v>
      </c>
      <c r="K427">
        <f>INDEX('Raw Election Data'!$A$1:$AN$3144,MATCH($C427&amp;" "&amp;$B427,'Raw Election Data'!$C$1:$C$3144,0),MATCH('Joined Data'!K$1,'Raw Election Data'!$A$1:$AN$1,0))</f>
        <v>3632</v>
      </c>
      <c r="L427">
        <f>INDEX('Raw Election Data'!$A$1:$AN$3144,MATCH($C427&amp;" "&amp;$B427,'Raw Election Data'!$C$1:$C$3144,0),MATCH('Joined Data'!L$1,'Raw Election Data'!$A$1:$AN$1,0))</f>
        <v>5157</v>
      </c>
      <c r="M427">
        <f>INDEX('Raw Election Data'!$A$1:$AN$3144,MATCH($C427&amp;" "&amp;$B427,'Raw Election Data'!$C$1:$C$3144,0),MATCH('Joined Data'!M$1,'Raw Election Data'!$A$1:$AN$1,0))</f>
        <v>0.27515997673065734</v>
      </c>
      <c r="N427">
        <f>INDEX('Raw Election Data'!$A$1:$AN$3144,MATCH($C427&amp;" "&amp;$B427,'Raw Election Data'!$C$1:$C$3144,0),MATCH('Joined Data'!N$1,'Raw Election Data'!$A$1:$AN$1,0))</f>
        <v>0.70428543726973047</v>
      </c>
      <c r="O427">
        <f>INDEX('Raw Election Data'!$A$1:$AN$3144,MATCH($C427&amp;" "&amp;$B427,'Raw Election Data'!$C$1:$C$3144,0),MATCH('Joined Data'!O$1,'Raw Election Data'!$A$1:$AN$1,0))</f>
        <v>-2213</v>
      </c>
      <c r="P427">
        <f>INDEX('Raw Election Data'!$A$1:$AN$3144,MATCH($C427&amp;" "&amp;$B427,'Raw Election Data'!$C$1:$C$3144,0),MATCH('Joined Data'!P$1,'Raw Election Data'!$A$1:$AN$1,0))</f>
        <v>2213</v>
      </c>
      <c r="Q427">
        <f>INDEX('Raw Election Data'!$A$1:$AN$3144,MATCH($C427&amp;" "&amp;$B427,'Raw Election Data'!$C$1:$C$3144,0),MATCH('Joined Data'!Q$1,'Raw Election Data'!$A$1:$AN$1,0))</f>
        <v>-0.42912546053907313</v>
      </c>
      <c r="R427">
        <f>INDEX('Raw Election Data'!$A$1:$AN$3144,MATCH($C427&amp;" "&amp;$B427,'Raw Election Data'!$C$1:$C$3144,0),MATCH('Joined Data'!R$1,'Raw Election Data'!$A$1:$AN$1,0))</f>
        <v>0.42912546053907313</v>
      </c>
    </row>
    <row r="428" spans="1:18" ht="13.5" hidden="1" customHeight="1" x14ac:dyDescent="0.15">
      <c r="A428" t="s">
        <v>136</v>
      </c>
      <c r="B428" t="s">
        <v>1554</v>
      </c>
      <c r="C428" t="str">
        <f>INDEX(FIPS!$A$1:$E$3236,MATCH($F428,FIPS!$D$1:$D$3236,0),5)</f>
        <v>Crisp County</v>
      </c>
      <c r="D428" t="s">
        <v>137</v>
      </c>
      <c r="E428" s="15" t="s">
        <v>46</v>
      </c>
      <c r="F428" t="s">
        <v>1662</v>
      </c>
      <c r="G428" t="s">
        <v>7776</v>
      </c>
      <c r="H428" t="str">
        <f>IFERROR(VLOOKUP($G428,'Team Colors'!$A:$B,2,0),"#c9c9c9")</f>
        <v>#a71930</v>
      </c>
      <c r="I428">
        <f>INDEX('Raw Election Data'!$A$1:$AN$3144,MATCH($C428&amp;" "&amp;$B428,'Raw Election Data'!$C$1:$C$3144,0),MATCH('Joined Data'!I$1,'Raw Election Data'!$A$1:$AN$1,0))</f>
        <v>22881</v>
      </c>
      <c r="J428">
        <f>INDEX('Raw Election Data'!$A$1:$AN$3144,MATCH($C428&amp;" "&amp;$B428,'Raw Election Data'!$C$1:$C$3144,0),MATCH('Joined Data'!J$1,'Raw Election Data'!$A$1:$AN$1,0))</f>
        <v>2835</v>
      </c>
      <c r="K428">
        <f>INDEX('Raw Election Data'!$A$1:$AN$3144,MATCH($C428&amp;" "&amp;$B428,'Raw Election Data'!$C$1:$C$3144,0),MATCH('Joined Data'!K$1,'Raw Election Data'!$A$1:$AN$1,0))</f>
        <v>4539</v>
      </c>
      <c r="L428">
        <f>INDEX('Raw Election Data'!$A$1:$AN$3144,MATCH($C428&amp;" "&amp;$B428,'Raw Election Data'!$C$1:$C$3144,0),MATCH('Joined Data'!L$1,'Raw Election Data'!$A$1:$AN$1,0))</f>
        <v>7500</v>
      </c>
      <c r="M428">
        <f>INDEX('Raw Election Data'!$A$1:$AN$3144,MATCH($C428&amp;" "&amp;$B428,'Raw Election Data'!$C$1:$C$3144,0),MATCH('Joined Data'!M$1,'Raw Election Data'!$A$1:$AN$1,0))</f>
        <v>0.378</v>
      </c>
      <c r="N428">
        <f>INDEX('Raw Election Data'!$A$1:$AN$3144,MATCH($C428&amp;" "&amp;$B428,'Raw Election Data'!$C$1:$C$3144,0),MATCH('Joined Data'!N$1,'Raw Election Data'!$A$1:$AN$1,0))</f>
        <v>0.60519999999999996</v>
      </c>
      <c r="O428">
        <f>INDEX('Raw Election Data'!$A$1:$AN$3144,MATCH($C428&amp;" "&amp;$B428,'Raw Election Data'!$C$1:$C$3144,0),MATCH('Joined Data'!O$1,'Raw Election Data'!$A$1:$AN$1,0))</f>
        <v>-1704</v>
      </c>
      <c r="P428">
        <f>INDEX('Raw Election Data'!$A$1:$AN$3144,MATCH($C428&amp;" "&amp;$B428,'Raw Election Data'!$C$1:$C$3144,0),MATCH('Joined Data'!P$1,'Raw Election Data'!$A$1:$AN$1,0))</f>
        <v>1704</v>
      </c>
      <c r="Q428">
        <f>INDEX('Raw Election Data'!$A$1:$AN$3144,MATCH($C428&amp;" "&amp;$B428,'Raw Election Data'!$C$1:$C$3144,0),MATCH('Joined Data'!Q$1,'Raw Election Data'!$A$1:$AN$1,0))</f>
        <v>-0.22719999999999996</v>
      </c>
      <c r="R428">
        <f>INDEX('Raw Election Data'!$A$1:$AN$3144,MATCH($C428&amp;" "&amp;$B428,'Raw Election Data'!$C$1:$C$3144,0),MATCH('Joined Data'!R$1,'Raw Election Data'!$A$1:$AN$1,0))</f>
        <v>0.22719999999999996</v>
      </c>
    </row>
    <row r="429" spans="1:18" ht="13.5" hidden="1" customHeight="1" x14ac:dyDescent="0.15">
      <c r="A429" t="s">
        <v>136</v>
      </c>
      <c r="B429" t="s">
        <v>1554</v>
      </c>
      <c r="C429" t="str">
        <f>INDEX(FIPS!$A$1:$E$3236,MATCH($F429,FIPS!$D$1:$D$3236,0),5)</f>
        <v>Dade County</v>
      </c>
      <c r="D429" t="s">
        <v>137</v>
      </c>
      <c r="E429" s="15" t="s">
        <v>47</v>
      </c>
      <c r="F429" t="s">
        <v>1666</v>
      </c>
      <c r="G429" t="s">
        <v>7776</v>
      </c>
      <c r="H429" t="str">
        <f>IFERROR(VLOOKUP($G429,'Team Colors'!$A:$B,2,0),"#c9c9c9")</f>
        <v>#a71930</v>
      </c>
      <c r="I429">
        <f>INDEX('Raw Election Data'!$A$1:$AN$3144,MATCH($C429&amp;" "&amp;$B429,'Raw Election Data'!$C$1:$C$3144,0),MATCH('Joined Data'!I$1,'Raw Election Data'!$A$1:$AN$1,0))</f>
        <v>16264</v>
      </c>
      <c r="J429">
        <f>INDEX('Raw Election Data'!$A$1:$AN$3144,MATCH($C429&amp;" "&amp;$B429,'Raw Election Data'!$C$1:$C$3144,0),MATCH('Joined Data'!J$1,'Raw Election Data'!$A$1:$AN$1,0))</f>
        <v>965</v>
      </c>
      <c r="K429">
        <f>INDEX('Raw Election Data'!$A$1:$AN$3144,MATCH($C429&amp;" "&amp;$B429,'Raw Election Data'!$C$1:$C$3144,0),MATCH('Joined Data'!K$1,'Raw Election Data'!$A$1:$AN$1,0))</f>
        <v>5047</v>
      </c>
      <c r="L429">
        <f>INDEX('Raw Election Data'!$A$1:$AN$3144,MATCH($C429&amp;" "&amp;$B429,'Raw Election Data'!$C$1:$C$3144,0),MATCH('Joined Data'!L$1,'Raw Election Data'!$A$1:$AN$1,0))</f>
        <v>6238</v>
      </c>
      <c r="M429">
        <f>INDEX('Raw Election Data'!$A$1:$AN$3144,MATCH($C429&amp;" "&amp;$B429,'Raw Election Data'!$C$1:$C$3144,0),MATCH('Joined Data'!M$1,'Raw Election Data'!$A$1:$AN$1,0))</f>
        <v>0.15469701827508817</v>
      </c>
      <c r="N429">
        <f>INDEX('Raw Election Data'!$A$1:$AN$3144,MATCH($C429&amp;" "&amp;$B429,'Raw Election Data'!$C$1:$C$3144,0),MATCH('Joined Data'!N$1,'Raw Election Data'!$A$1:$AN$1,0))</f>
        <v>0.80907342096825907</v>
      </c>
      <c r="O429">
        <f>INDEX('Raw Election Data'!$A$1:$AN$3144,MATCH($C429&amp;" "&amp;$B429,'Raw Election Data'!$C$1:$C$3144,0),MATCH('Joined Data'!O$1,'Raw Election Data'!$A$1:$AN$1,0))</f>
        <v>-4082</v>
      </c>
      <c r="P429">
        <f>INDEX('Raw Election Data'!$A$1:$AN$3144,MATCH($C429&amp;" "&amp;$B429,'Raw Election Data'!$C$1:$C$3144,0),MATCH('Joined Data'!P$1,'Raw Election Data'!$A$1:$AN$1,0))</f>
        <v>4082</v>
      </c>
      <c r="Q429">
        <f>INDEX('Raw Election Data'!$A$1:$AN$3144,MATCH($C429&amp;" "&amp;$B429,'Raw Election Data'!$C$1:$C$3144,0),MATCH('Joined Data'!Q$1,'Raw Election Data'!$A$1:$AN$1,0))</f>
        <v>-0.65437640269317088</v>
      </c>
      <c r="R429">
        <f>INDEX('Raw Election Data'!$A$1:$AN$3144,MATCH($C429&amp;" "&amp;$B429,'Raw Election Data'!$C$1:$C$3144,0),MATCH('Joined Data'!R$1,'Raw Election Data'!$A$1:$AN$1,0))</f>
        <v>0.65437640269317088</v>
      </c>
    </row>
    <row r="430" spans="1:18" ht="13.5" hidden="1" customHeight="1" x14ac:dyDescent="0.15">
      <c r="A430" t="s">
        <v>136</v>
      </c>
      <c r="B430" t="s">
        <v>1554</v>
      </c>
      <c r="C430" t="str">
        <f>INDEX(FIPS!$A$1:$E$3236,MATCH($F430,FIPS!$D$1:$D$3236,0),5)</f>
        <v>Dawson County</v>
      </c>
      <c r="D430" t="s">
        <v>137</v>
      </c>
      <c r="E430" s="15" t="s">
        <v>48</v>
      </c>
      <c r="F430" t="s">
        <v>1668</v>
      </c>
      <c r="G430" t="s">
        <v>7776</v>
      </c>
      <c r="H430" t="str">
        <f>IFERROR(VLOOKUP($G430,'Team Colors'!$A:$B,2,0),"#c9c9c9")</f>
        <v>#a71930</v>
      </c>
      <c r="I430">
        <f>INDEX('Raw Election Data'!$A$1:$AN$3144,MATCH($C430&amp;" "&amp;$B430,'Raw Election Data'!$C$1:$C$3144,0),MATCH('Joined Data'!I$1,'Raw Election Data'!$A$1:$AN$1,0))</f>
        <v>23312</v>
      </c>
      <c r="J430">
        <f>INDEX('Raw Election Data'!$A$1:$AN$3144,MATCH($C430&amp;" "&amp;$B430,'Raw Election Data'!$C$1:$C$3144,0),MATCH('Joined Data'!J$1,'Raw Election Data'!$A$1:$AN$1,0))</f>
        <v>1444</v>
      </c>
      <c r="K430">
        <f>INDEX('Raw Election Data'!$A$1:$AN$3144,MATCH($C430&amp;" "&amp;$B430,'Raw Election Data'!$C$1:$C$3144,0),MATCH('Joined Data'!K$1,'Raw Election Data'!$A$1:$AN$1,0))</f>
        <v>9880</v>
      </c>
      <c r="L430">
        <f>INDEX('Raw Election Data'!$A$1:$AN$3144,MATCH($C430&amp;" "&amp;$B430,'Raw Election Data'!$C$1:$C$3144,0),MATCH('Joined Data'!L$1,'Raw Election Data'!$A$1:$AN$1,0))</f>
        <v>11680</v>
      </c>
      <c r="M430">
        <f>INDEX('Raw Election Data'!$A$1:$AN$3144,MATCH($C430&amp;" "&amp;$B430,'Raw Election Data'!$C$1:$C$3144,0),MATCH('Joined Data'!M$1,'Raw Election Data'!$A$1:$AN$1,0))</f>
        <v>0.12363013698630138</v>
      </c>
      <c r="N430">
        <f>INDEX('Raw Election Data'!$A$1:$AN$3144,MATCH($C430&amp;" "&amp;$B430,'Raw Election Data'!$C$1:$C$3144,0),MATCH('Joined Data'!N$1,'Raw Election Data'!$A$1:$AN$1,0))</f>
        <v>0.84589041095890416</v>
      </c>
      <c r="O430">
        <f>INDEX('Raw Election Data'!$A$1:$AN$3144,MATCH($C430&amp;" "&amp;$B430,'Raw Election Data'!$C$1:$C$3144,0),MATCH('Joined Data'!O$1,'Raw Election Data'!$A$1:$AN$1,0))</f>
        <v>-8436</v>
      </c>
      <c r="P430">
        <f>INDEX('Raw Election Data'!$A$1:$AN$3144,MATCH($C430&amp;" "&amp;$B430,'Raw Election Data'!$C$1:$C$3144,0),MATCH('Joined Data'!P$1,'Raw Election Data'!$A$1:$AN$1,0))</f>
        <v>8436</v>
      </c>
      <c r="Q430">
        <f>INDEX('Raw Election Data'!$A$1:$AN$3144,MATCH($C430&amp;" "&amp;$B430,'Raw Election Data'!$C$1:$C$3144,0),MATCH('Joined Data'!Q$1,'Raw Election Data'!$A$1:$AN$1,0))</f>
        <v>-0.72226027397260273</v>
      </c>
      <c r="R430">
        <f>INDEX('Raw Election Data'!$A$1:$AN$3144,MATCH($C430&amp;" "&amp;$B430,'Raw Election Data'!$C$1:$C$3144,0),MATCH('Joined Data'!R$1,'Raw Election Data'!$A$1:$AN$1,0))</f>
        <v>0.72226027397260273</v>
      </c>
    </row>
    <row r="431" spans="1:18" ht="13.5" hidden="1" customHeight="1" x14ac:dyDescent="0.15">
      <c r="A431" t="s">
        <v>136</v>
      </c>
      <c r="B431" t="s">
        <v>1554</v>
      </c>
      <c r="C431" t="str">
        <f>INDEX(FIPS!$A$1:$E$3236,MATCH($F431,FIPS!$D$1:$D$3236,0),5)</f>
        <v>Decatur County</v>
      </c>
      <c r="D431" t="s">
        <v>137</v>
      </c>
      <c r="E431" s="15" t="s">
        <v>49</v>
      </c>
      <c r="F431" t="s">
        <v>1670</v>
      </c>
      <c r="G431" t="s">
        <v>7776</v>
      </c>
      <c r="H431" t="str">
        <f>IFERROR(VLOOKUP($G431,'Team Colors'!$A:$B,2,0),"#c9c9c9")</f>
        <v>#a71930</v>
      </c>
      <c r="I431">
        <f>INDEX('Raw Election Data'!$A$1:$AN$3144,MATCH($C431&amp;" "&amp;$B431,'Raw Election Data'!$C$1:$C$3144,0),MATCH('Joined Data'!I$1,'Raw Election Data'!$A$1:$AN$1,0))</f>
        <v>27174</v>
      </c>
      <c r="J431">
        <f>INDEX('Raw Election Data'!$A$1:$AN$3144,MATCH($C431&amp;" "&amp;$B431,'Raw Election Data'!$C$1:$C$3144,0),MATCH('Joined Data'!J$1,'Raw Election Data'!$A$1:$AN$1,0))</f>
        <v>4104</v>
      </c>
      <c r="K431">
        <f>INDEX('Raw Election Data'!$A$1:$AN$3144,MATCH($C431&amp;" "&amp;$B431,'Raw Election Data'!$C$1:$C$3144,0),MATCH('Joined Data'!K$1,'Raw Election Data'!$A$1:$AN$1,0))</f>
        <v>6009</v>
      </c>
      <c r="L431">
        <f>INDEX('Raw Election Data'!$A$1:$AN$3144,MATCH($C431&amp;" "&amp;$B431,'Raw Election Data'!$C$1:$C$3144,0),MATCH('Joined Data'!L$1,'Raw Election Data'!$A$1:$AN$1,0))</f>
        <v>10238</v>
      </c>
      <c r="M431">
        <f>INDEX('Raw Election Data'!$A$1:$AN$3144,MATCH($C431&amp;" "&amp;$B431,'Raw Election Data'!$C$1:$C$3144,0),MATCH('Joined Data'!M$1,'Raw Election Data'!$A$1:$AN$1,0))</f>
        <v>0.40085954287946862</v>
      </c>
      <c r="N431">
        <f>INDEX('Raw Election Data'!$A$1:$AN$3144,MATCH($C431&amp;" "&amp;$B431,'Raw Election Data'!$C$1:$C$3144,0),MATCH('Joined Data'!N$1,'Raw Election Data'!$A$1:$AN$1,0))</f>
        <v>0.58693104121898809</v>
      </c>
      <c r="O431">
        <f>INDEX('Raw Election Data'!$A$1:$AN$3144,MATCH($C431&amp;" "&amp;$B431,'Raw Election Data'!$C$1:$C$3144,0),MATCH('Joined Data'!O$1,'Raw Election Data'!$A$1:$AN$1,0))</f>
        <v>-1905</v>
      </c>
      <c r="P431">
        <f>INDEX('Raw Election Data'!$A$1:$AN$3144,MATCH($C431&amp;" "&amp;$B431,'Raw Election Data'!$C$1:$C$3144,0),MATCH('Joined Data'!P$1,'Raw Election Data'!$A$1:$AN$1,0))</f>
        <v>1905</v>
      </c>
      <c r="Q431">
        <f>INDEX('Raw Election Data'!$A$1:$AN$3144,MATCH($C431&amp;" "&amp;$B431,'Raw Election Data'!$C$1:$C$3144,0),MATCH('Joined Data'!Q$1,'Raw Election Data'!$A$1:$AN$1,0))</f>
        <v>-0.18607149833951947</v>
      </c>
      <c r="R431">
        <f>INDEX('Raw Election Data'!$A$1:$AN$3144,MATCH($C431&amp;" "&amp;$B431,'Raw Election Data'!$C$1:$C$3144,0),MATCH('Joined Data'!R$1,'Raw Election Data'!$A$1:$AN$1,0))</f>
        <v>0.18607149833951947</v>
      </c>
    </row>
    <row r="432" spans="1:18" ht="13.5" hidden="1" customHeight="1" x14ac:dyDescent="0.15">
      <c r="A432" t="s">
        <v>136</v>
      </c>
      <c r="B432" t="s">
        <v>1554</v>
      </c>
      <c r="C432" t="str">
        <f>INDEX(FIPS!$A$1:$E$3236,MATCH($F432,FIPS!$D$1:$D$3236,0),5)</f>
        <v>DeKalb County</v>
      </c>
      <c r="D432" t="s">
        <v>137</v>
      </c>
      <c r="E432" s="15" t="s">
        <v>50</v>
      </c>
      <c r="F432" t="s">
        <v>1673</v>
      </c>
      <c r="G432" t="s">
        <v>7776</v>
      </c>
      <c r="H432" t="str">
        <f>IFERROR(VLOOKUP($G432,'Team Colors'!$A:$B,2,0),"#c9c9c9")</f>
        <v>#a71930</v>
      </c>
      <c r="I432">
        <f>INDEX('Raw Election Data'!$A$1:$AN$3144,MATCH($C432&amp;" "&amp;$B432,'Raw Election Data'!$C$1:$C$3144,0),MATCH('Joined Data'!I$1,'Raw Election Data'!$A$1:$AN$1,0))</f>
        <v>734871</v>
      </c>
      <c r="J432">
        <f>INDEX('Raw Election Data'!$A$1:$AN$3144,MATCH($C432&amp;" "&amp;$B432,'Raw Election Data'!$C$1:$C$3144,0),MATCH('Joined Data'!J$1,'Raw Election Data'!$A$1:$AN$1,0))</f>
        <v>239131</v>
      </c>
      <c r="K432">
        <f>INDEX('Raw Election Data'!$A$1:$AN$3144,MATCH($C432&amp;" "&amp;$B432,'Raw Election Data'!$C$1:$C$3144,0),MATCH('Joined Data'!K$1,'Raw Election Data'!$A$1:$AN$1,0))</f>
        <v>47531</v>
      </c>
      <c r="L432">
        <f>INDEX('Raw Election Data'!$A$1:$AN$3144,MATCH($C432&amp;" "&amp;$B432,'Raw Election Data'!$C$1:$C$3144,0),MATCH('Joined Data'!L$1,'Raw Election Data'!$A$1:$AN$1,0))</f>
        <v>295871</v>
      </c>
      <c r="M432">
        <f>INDEX('Raw Election Data'!$A$1:$AN$3144,MATCH($C432&amp;" "&amp;$B432,'Raw Election Data'!$C$1:$C$3144,0),MATCH('Joined Data'!M$1,'Raw Election Data'!$A$1:$AN$1,0))</f>
        <v>0.80822723416624132</v>
      </c>
      <c r="N432">
        <f>INDEX('Raw Election Data'!$A$1:$AN$3144,MATCH($C432&amp;" "&amp;$B432,'Raw Election Data'!$C$1:$C$3144,0),MATCH('Joined Data'!N$1,'Raw Election Data'!$A$1:$AN$1,0))</f>
        <v>0.16064771471350689</v>
      </c>
      <c r="O432">
        <f>INDEX('Raw Election Data'!$A$1:$AN$3144,MATCH($C432&amp;" "&amp;$B432,'Raw Election Data'!$C$1:$C$3144,0),MATCH('Joined Data'!O$1,'Raw Election Data'!$A$1:$AN$1,0))</f>
        <v>191600</v>
      </c>
      <c r="P432">
        <f>INDEX('Raw Election Data'!$A$1:$AN$3144,MATCH($C432&amp;" "&amp;$B432,'Raw Election Data'!$C$1:$C$3144,0),MATCH('Joined Data'!P$1,'Raw Election Data'!$A$1:$AN$1,0))</f>
        <v>-191600</v>
      </c>
      <c r="Q432">
        <f>INDEX('Raw Election Data'!$A$1:$AN$3144,MATCH($C432&amp;" "&amp;$B432,'Raw Election Data'!$C$1:$C$3144,0),MATCH('Joined Data'!Q$1,'Raw Election Data'!$A$1:$AN$1,0))</f>
        <v>0.6475795194527344</v>
      </c>
      <c r="R432">
        <f>INDEX('Raw Election Data'!$A$1:$AN$3144,MATCH($C432&amp;" "&amp;$B432,'Raw Election Data'!$C$1:$C$3144,0),MATCH('Joined Data'!R$1,'Raw Election Data'!$A$1:$AN$1,0))</f>
        <v>-0.6475795194527344</v>
      </c>
    </row>
    <row r="433" spans="1:18" ht="13.5" hidden="1" customHeight="1" x14ac:dyDescent="0.15">
      <c r="A433" t="s">
        <v>136</v>
      </c>
      <c r="B433" t="s">
        <v>1554</v>
      </c>
      <c r="C433" t="str">
        <f>INDEX(FIPS!$A$1:$E$3236,MATCH($F433,FIPS!$D$1:$D$3236,0),5)</f>
        <v>Dodge County</v>
      </c>
      <c r="D433" t="s">
        <v>137</v>
      </c>
      <c r="E433" s="15" t="s">
        <v>51</v>
      </c>
      <c r="F433" t="s">
        <v>1675</v>
      </c>
      <c r="G433" t="s">
        <v>7776</v>
      </c>
      <c r="H433" t="str">
        <f>IFERROR(VLOOKUP($G433,'Team Colors'!$A:$B,2,0),"#c9c9c9")</f>
        <v>#a71930</v>
      </c>
      <c r="I433">
        <f>INDEX('Raw Election Data'!$A$1:$AN$3144,MATCH($C433&amp;" "&amp;$B433,'Raw Election Data'!$C$1:$C$3144,0),MATCH('Joined Data'!I$1,'Raw Election Data'!$A$1:$AN$1,0))</f>
        <v>20882</v>
      </c>
      <c r="J433">
        <f>INDEX('Raw Election Data'!$A$1:$AN$3144,MATCH($C433&amp;" "&amp;$B433,'Raw Election Data'!$C$1:$C$3144,0),MATCH('Joined Data'!J$1,'Raw Election Data'!$A$1:$AN$1,0))</f>
        <v>1836</v>
      </c>
      <c r="K433">
        <f>INDEX('Raw Election Data'!$A$1:$AN$3144,MATCH($C433&amp;" "&amp;$B433,'Raw Election Data'!$C$1:$C$3144,0),MATCH('Joined Data'!K$1,'Raw Election Data'!$A$1:$AN$1,0))</f>
        <v>5021</v>
      </c>
      <c r="L433">
        <f>INDEX('Raw Election Data'!$A$1:$AN$3144,MATCH($C433&amp;" "&amp;$B433,'Raw Election Data'!$C$1:$C$3144,0),MATCH('Joined Data'!L$1,'Raw Election Data'!$A$1:$AN$1,0))</f>
        <v>6995</v>
      </c>
      <c r="M433">
        <f>INDEX('Raw Election Data'!$A$1:$AN$3144,MATCH($C433&amp;" "&amp;$B433,'Raw Election Data'!$C$1:$C$3144,0),MATCH('Joined Data'!M$1,'Raw Election Data'!$A$1:$AN$1,0))</f>
        <v>0.26247319513938527</v>
      </c>
      <c r="N433">
        <f>INDEX('Raw Election Data'!$A$1:$AN$3144,MATCH($C433&amp;" "&amp;$B433,'Raw Election Data'!$C$1:$C$3144,0),MATCH('Joined Data'!N$1,'Raw Election Data'!$A$1:$AN$1,0))</f>
        <v>0.71779842744817723</v>
      </c>
      <c r="O433">
        <f>INDEX('Raw Election Data'!$A$1:$AN$3144,MATCH($C433&amp;" "&amp;$B433,'Raw Election Data'!$C$1:$C$3144,0),MATCH('Joined Data'!O$1,'Raw Election Data'!$A$1:$AN$1,0))</f>
        <v>-3185</v>
      </c>
      <c r="P433">
        <f>INDEX('Raw Election Data'!$A$1:$AN$3144,MATCH($C433&amp;" "&amp;$B433,'Raw Election Data'!$C$1:$C$3144,0),MATCH('Joined Data'!P$1,'Raw Election Data'!$A$1:$AN$1,0))</f>
        <v>3185</v>
      </c>
      <c r="Q433">
        <f>INDEX('Raw Election Data'!$A$1:$AN$3144,MATCH($C433&amp;" "&amp;$B433,'Raw Election Data'!$C$1:$C$3144,0),MATCH('Joined Data'!Q$1,'Raw Election Data'!$A$1:$AN$1,0))</f>
        <v>-0.45532523230879196</v>
      </c>
      <c r="R433">
        <f>INDEX('Raw Election Data'!$A$1:$AN$3144,MATCH($C433&amp;" "&amp;$B433,'Raw Election Data'!$C$1:$C$3144,0),MATCH('Joined Data'!R$1,'Raw Election Data'!$A$1:$AN$1,0))</f>
        <v>0.45532523230879196</v>
      </c>
    </row>
    <row r="434" spans="1:18" ht="13.5" hidden="1" customHeight="1" x14ac:dyDescent="0.15">
      <c r="A434" t="s">
        <v>136</v>
      </c>
      <c r="B434" t="s">
        <v>1554</v>
      </c>
      <c r="C434" t="str">
        <f>INDEX(FIPS!$A$1:$E$3236,MATCH($F434,FIPS!$D$1:$D$3236,0),5)</f>
        <v>Dooly County</v>
      </c>
      <c r="D434" t="s">
        <v>137</v>
      </c>
      <c r="E434" s="15" t="s">
        <v>52</v>
      </c>
      <c r="F434" t="s">
        <v>1677</v>
      </c>
      <c r="G434" t="s">
        <v>7776</v>
      </c>
      <c r="H434" t="str">
        <f>IFERROR(VLOOKUP($G434,'Team Colors'!$A:$B,2,0),"#c9c9c9")</f>
        <v>#a71930</v>
      </c>
      <c r="I434">
        <f>INDEX('Raw Election Data'!$A$1:$AN$3144,MATCH($C434&amp;" "&amp;$B434,'Raw Election Data'!$C$1:$C$3144,0),MATCH('Joined Data'!I$1,'Raw Election Data'!$A$1:$AN$1,0))</f>
        <v>14035</v>
      </c>
      <c r="J434">
        <f>INDEX('Raw Election Data'!$A$1:$AN$3144,MATCH($C434&amp;" "&amp;$B434,'Raw Election Data'!$C$1:$C$3144,0),MATCH('Joined Data'!J$1,'Raw Election Data'!$A$1:$AN$1,0))</f>
        <v>1860</v>
      </c>
      <c r="K434">
        <f>INDEX('Raw Election Data'!$A$1:$AN$3144,MATCH($C434&amp;" "&amp;$B434,'Raw Election Data'!$C$1:$C$3144,0),MATCH('Joined Data'!K$1,'Raw Election Data'!$A$1:$AN$1,0))</f>
        <v>1941</v>
      </c>
      <c r="L434">
        <f>INDEX('Raw Election Data'!$A$1:$AN$3144,MATCH($C434&amp;" "&amp;$B434,'Raw Election Data'!$C$1:$C$3144,0),MATCH('Joined Data'!L$1,'Raw Election Data'!$A$1:$AN$1,0))</f>
        <v>3836</v>
      </c>
      <c r="M434">
        <f>INDEX('Raw Election Data'!$A$1:$AN$3144,MATCH($C434&amp;" "&amp;$B434,'Raw Election Data'!$C$1:$C$3144,0),MATCH('Joined Data'!M$1,'Raw Election Data'!$A$1:$AN$1,0))</f>
        <v>0.48488008342022942</v>
      </c>
      <c r="N434">
        <f>INDEX('Raw Election Data'!$A$1:$AN$3144,MATCH($C434&amp;" "&amp;$B434,'Raw Election Data'!$C$1:$C$3144,0),MATCH('Joined Data'!N$1,'Raw Election Data'!$A$1:$AN$1,0))</f>
        <v>0.50599582898852968</v>
      </c>
      <c r="O434">
        <f>INDEX('Raw Election Data'!$A$1:$AN$3144,MATCH($C434&amp;" "&amp;$B434,'Raw Election Data'!$C$1:$C$3144,0),MATCH('Joined Data'!O$1,'Raw Election Data'!$A$1:$AN$1,0))</f>
        <v>-81</v>
      </c>
      <c r="P434">
        <f>INDEX('Raw Election Data'!$A$1:$AN$3144,MATCH($C434&amp;" "&amp;$B434,'Raw Election Data'!$C$1:$C$3144,0),MATCH('Joined Data'!P$1,'Raw Election Data'!$A$1:$AN$1,0))</f>
        <v>81</v>
      </c>
      <c r="Q434">
        <f>INDEX('Raw Election Data'!$A$1:$AN$3144,MATCH($C434&amp;" "&amp;$B434,'Raw Election Data'!$C$1:$C$3144,0),MATCH('Joined Data'!Q$1,'Raw Election Data'!$A$1:$AN$1,0))</f>
        <v>-2.1115745568300259E-2</v>
      </c>
      <c r="R434">
        <f>INDEX('Raw Election Data'!$A$1:$AN$3144,MATCH($C434&amp;" "&amp;$B434,'Raw Election Data'!$C$1:$C$3144,0),MATCH('Joined Data'!R$1,'Raw Election Data'!$A$1:$AN$1,0))</f>
        <v>2.1115745568300259E-2</v>
      </c>
    </row>
    <row r="435" spans="1:18" ht="13.5" hidden="1" customHeight="1" x14ac:dyDescent="0.15">
      <c r="A435" t="s">
        <v>136</v>
      </c>
      <c r="B435" t="s">
        <v>1554</v>
      </c>
      <c r="C435" t="str">
        <f>INDEX(FIPS!$A$1:$E$3236,MATCH($F435,FIPS!$D$1:$D$3236,0),5)</f>
        <v>Dougherty County</v>
      </c>
      <c r="D435" t="s">
        <v>137</v>
      </c>
      <c r="E435" s="15" t="s">
        <v>53</v>
      </c>
      <c r="F435" t="s">
        <v>1679</v>
      </c>
      <c r="G435" t="s">
        <v>7776</v>
      </c>
      <c r="H435" t="str">
        <f>IFERROR(VLOOKUP($G435,'Team Colors'!$A:$B,2,0),"#c9c9c9")</f>
        <v>#a71930</v>
      </c>
      <c r="I435">
        <f>INDEX('Raw Election Data'!$A$1:$AN$3144,MATCH($C435&amp;" "&amp;$B435,'Raw Election Data'!$C$1:$C$3144,0),MATCH('Joined Data'!I$1,'Raw Election Data'!$A$1:$AN$1,0))</f>
        <v>91332</v>
      </c>
      <c r="J435">
        <f>INDEX('Raw Election Data'!$A$1:$AN$3144,MATCH($C435&amp;" "&amp;$B435,'Raw Election Data'!$C$1:$C$3144,0),MATCH('Joined Data'!J$1,'Raw Election Data'!$A$1:$AN$1,0))</f>
        <v>23224</v>
      </c>
      <c r="K435">
        <f>INDEX('Raw Election Data'!$A$1:$AN$3144,MATCH($C435&amp;" "&amp;$B435,'Raw Election Data'!$C$1:$C$3144,0),MATCH('Joined Data'!K$1,'Raw Election Data'!$A$1:$AN$1,0))</f>
        <v>10227</v>
      </c>
      <c r="L435">
        <f>INDEX('Raw Election Data'!$A$1:$AN$3144,MATCH($C435&amp;" "&amp;$B435,'Raw Election Data'!$C$1:$C$3144,0),MATCH('Joined Data'!L$1,'Raw Election Data'!$A$1:$AN$1,0))</f>
        <v>33925</v>
      </c>
      <c r="M435">
        <f>INDEX('Raw Election Data'!$A$1:$AN$3144,MATCH($C435&amp;" "&amp;$B435,'Raw Election Data'!$C$1:$C$3144,0),MATCH('Joined Data'!M$1,'Raw Election Data'!$A$1:$AN$1,0))</f>
        <v>0.68456890198968312</v>
      </c>
      <c r="N435">
        <f>INDEX('Raw Election Data'!$A$1:$AN$3144,MATCH($C435&amp;" "&amp;$B435,'Raw Election Data'!$C$1:$C$3144,0),MATCH('Joined Data'!N$1,'Raw Election Data'!$A$1:$AN$1,0))</f>
        <v>0.30145910095799555</v>
      </c>
      <c r="O435">
        <f>INDEX('Raw Election Data'!$A$1:$AN$3144,MATCH($C435&amp;" "&amp;$B435,'Raw Election Data'!$C$1:$C$3144,0),MATCH('Joined Data'!O$1,'Raw Election Data'!$A$1:$AN$1,0))</f>
        <v>12997</v>
      </c>
      <c r="P435">
        <f>INDEX('Raw Election Data'!$A$1:$AN$3144,MATCH($C435&amp;" "&amp;$B435,'Raw Election Data'!$C$1:$C$3144,0),MATCH('Joined Data'!P$1,'Raw Election Data'!$A$1:$AN$1,0))</f>
        <v>-12997</v>
      </c>
      <c r="Q435">
        <f>INDEX('Raw Election Data'!$A$1:$AN$3144,MATCH($C435&amp;" "&amp;$B435,'Raw Election Data'!$C$1:$C$3144,0),MATCH('Joined Data'!Q$1,'Raw Election Data'!$A$1:$AN$1,0))</f>
        <v>0.38310980103168757</v>
      </c>
      <c r="R435">
        <f>INDEX('Raw Election Data'!$A$1:$AN$3144,MATCH($C435&amp;" "&amp;$B435,'Raw Election Data'!$C$1:$C$3144,0),MATCH('Joined Data'!R$1,'Raw Election Data'!$A$1:$AN$1,0))</f>
        <v>-0.38310980103168757</v>
      </c>
    </row>
    <row r="436" spans="1:18" ht="13.5" hidden="1" customHeight="1" x14ac:dyDescent="0.15">
      <c r="A436" t="s">
        <v>136</v>
      </c>
      <c r="B436" t="s">
        <v>1554</v>
      </c>
      <c r="C436" t="str">
        <f>INDEX(FIPS!$A$1:$E$3236,MATCH($F436,FIPS!$D$1:$D$3236,0),5)</f>
        <v>Douglas County</v>
      </c>
      <c r="D436" t="s">
        <v>137</v>
      </c>
      <c r="E436" s="15" t="s">
        <v>54</v>
      </c>
      <c r="F436" t="s">
        <v>1680</v>
      </c>
      <c r="G436" t="s">
        <v>7776</v>
      </c>
      <c r="H436" t="str">
        <f>IFERROR(VLOOKUP($G436,'Team Colors'!$A:$B,2,0),"#c9c9c9")</f>
        <v>#a71930</v>
      </c>
      <c r="I436">
        <f>INDEX('Raw Election Data'!$A$1:$AN$3144,MATCH($C436&amp;" "&amp;$B436,'Raw Election Data'!$C$1:$C$3144,0),MATCH('Joined Data'!I$1,'Raw Election Data'!$A$1:$AN$1,0))</f>
        <v>140733</v>
      </c>
      <c r="J436">
        <f>INDEX('Raw Election Data'!$A$1:$AN$3144,MATCH($C436&amp;" "&amp;$B436,'Raw Election Data'!$C$1:$C$3144,0),MATCH('Joined Data'!J$1,'Raw Election Data'!$A$1:$AN$1,0))</f>
        <v>30971</v>
      </c>
      <c r="K436">
        <f>INDEX('Raw Election Data'!$A$1:$AN$3144,MATCH($C436&amp;" "&amp;$B436,'Raw Election Data'!$C$1:$C$3144,0),MATCH('Joined Data'!K$1,'Raw Election Data'!$A$1:$AN$1,0))</f>
        <v>24803</v>
      </c>
      <c r="L436">
        <f>INDEX('Raw Election Data'!$A$1:$AN$3144,MATCH($C436&amp;" "&amp;$B436,'Raw Election Data'!$C$1:$C$3144,0),MATCH('Joined Data'!L$1,'Raw Election Data'!$A$1:$AN$1,0))</f>
        <v>57365</v>
      </c>
      <c r="M436">
        <f>INDEX('Raw Election Data'!$A$1:$AN$3144,MATCH($C436&amp;" "&amp;$B436,'Raw Election Data'!$C$1:$C$3144,0),MATCH('Joined Data'!M$1,'Raw Election Data'!$A$1:$AN$1,0))</f>
        <v>0.53989366338359623</v>
      </c>
      <c r="N436">
        <f>INDEX('Raw Election Data'!$A$1:$AN$3144,MATCH($C436&amp;" "&amp;$B436,'Raw Election Data'!$C$1:$C$3144,0),MATCH('Joined Data'!N$1,'Raw Election Data'!$A$1:$AN$1,0))</f>
        <v>0.43237165519044712</v>
      </c>
      <c r="O436">
        <f>INDEX('Raw Election Data'!$A$1:$AN$3144,MATCH($C436&amp;" "&amp;$B436,'Raw Election Data'!$C$1:$C$3144,0),MATCH('Joined Data'!O$1,'Raw Election Data'!$A$1:$AN$1,0))</f>
        <v>6168</v>
      </c>
      <c r="P436">
        <f>INDEX('Raw Election Data'!$A$1:$AN$3144,MATCH($C436&amp;" "&amp;$B436,'Raw Election Data'!$C$1:$C$3144,0),MATCH('Joined Data'!P$1,'Raw Election Data'!$A$1:$AN$1,0))</f>
        <v>-6168</v>
      </c>
      <c r="Q436">
        <f>INDEX('Raw Election Data'!$A$1:$AN$3144,MATCH($C436&amp;" "&amp;$B436,'Raw Election Data'!$C$1:$C$3144,0),MATCH('Joined Data'!Q$1,'Raw Election Data'!$A$1:$AN$1,0))</f>
        <v>0.10752200819314911</v>
      </c>
      <c r="R436">
        <f>INDEX('Raw Election Data'!$A$1:$AN$3144,MATCH($C436&amp;" "&amp;$B436,'Raw Election Data'!$C$1:$C$3144,0),MATCH('Joined Data'!R$1,'Raw Election Data'!$A$1:$AN$1,0))</f>
        <v>-0.10752200819314911</v>
      </c>
    </row>
    <row r="437" spans="1:18" ht="13.5" hidden="1" customHeight="1" x14ac:dyDescent="0.15">
      <c r="A437" t="s">
        <v>136</v>
      </c>
      <c r="B437" t="s">
        <v>1554</v>
      </c>
      <c r="C437" t="str">
        <f>INDEX(FIPS!$A$1:$E$3236,MATCH($F437,FIPS!$D$1:$D$3236,0),5)</f>
        <v>Early County</v>
      </c>
      <c r="D437" t="s">
        <v>137</v>
      </c>
      <c r="E437" s="15" t="s">
        <v>55</v>
      </c>
      <c r="F437" t="s">
        <v>1682</v>
      </c>
      <c r="G437" t="s">
        <v>7776</v>
      </c>
      <c r="H437" t="str">
        <f>IFERROR(VLOOKUP($G437,'Team Colors'!$A:$B,2,0),"#c9c9c9")</f>
        <v>#a71930</v>
      </c>
      <c r="I437">
        <f>INDEX('Raw Election Data'!$A$1:$AN$3144,MATCH($C437&amp;" "&amp;$B437,'Raw Election Data'!$C$1:$C$3144,0),MATCH('Joined Data'!I$1,'Raw Election Data'!$A$1:$AN$1,0))</f>
        <v>10575</v>
      </c>
      <c r="J437">
        <f>INDEX('Raw Election Data'!$A$1:$AN$3144,MATCH($C437&amp;" "&amp;$B437,'Raw Election Data'!$C$1:$C$3144,0),MATCH('Joined Data'!J$1,'Raw Election Data'!$A$1:$AN$1,0))</f>
        <v>2165</v>
      </c>
      <c r="K437">
        <f>INDEX('Raw Election Data'!$A$1:$AN$3144,MATCH($C437&amp;" "&amp;$B437,'Raw Election Data'!$C$1:$C$3144,0),MATCH('Joined Data'!K$1,'Raw Election Data'!$A$1:$AN$1,0))</f>
        <v>2552</v>
      </c>
      <c r="L437">
        <f>INDEX('Raw Election Data'!$A$1:$AN$3144,MATCH($C437&amp;" "&amp;$B437,'Raw Election Data'!$C$1:$C$3144,0),MATCH('Joined Data'!L$1,'Raw Election Data'!$A$1:$AN$1,0))</f>
        <v>4782</v>
      </c>
      <c r="M437">
        <f>INDEX('Raw Election Data'!$A$1:$AN$3144,MATCH($C437&amp;" "&amp;$B437,'Raw Election Data'!$C$1:$C$3144,0),MATCH('Joined Data'!M$1,'Raw Election Data'!$A$1:$AN$1,0))</f>
        <v>0.45273943956503554</v>
      </c>
      <c r="N437">
        <f>INDEX('Raw Election Data'!$A$1:$AN$3144,MATCH($C437&amp;" "&amp;$B437,'Raw Election Data'!$C$1:$C$3144,0),MATCH('Joined Data'!N$1,'Raw Election Data'!$A$1:$AN$1,0))</f>
        <v>0.53366792137181096</v>
      </c>
      <c r="O437">
        <f>INDEX('Raw Election Data'!$A$1:$AN$3144,MATCH($C437&amp;" "&amp;$B437,'Raw Election Data'!$C$1:$C$3144,0),MATCH('Joined Data'!O$1,'Raw Election Data'!$A$1:$AN$1,0))</f>
        <v>-387</v>
      </c>
      <c r="P437">
        <f>INDEX('Raw Election Data'!$A$1:$AN$3144,MATCH($C437&amp;" "&amp;$B437,'Raw Election Data'!$C$1:$C$3144,0),MATCH('Joined Data'!P$1,'Raw Election Data'!$A$1:$AN$1,0))</f>
        <v>387</v>
      </c>
      <c r="Q437">
        <f>INDEX('Raw Election Data'!$A$1:$AN$3144,MATCH($C437&amp;" "&amp;$B437,'Raw Election Data'!$C$1:$C$3144,0),MATCH('Joined Data'!Q$1,'Raw Election Data'!$A$1:$AN$1,0))</f>
        <v>-8.0928481806775421E-2</v>
      </c>
      <c r="R437">
        <f>INDEX('Raw Election Data'!$A$1:$AN$3144,MATCH($C437&amp;" "&amp;$B437,'Raw Election Data'!$C$1:$C$3144,0),MATCH('Joined Data'!R$1,'Raw Election Data'!$A$1:$AN$1,0))</f>
        <v>8.0928481806775421E-2</v>
      </c>
    </row>
    <row r="438" spans="1:18" ht="13.5" hidden="1" customHeight="1" x14ac:dyDescent="0.15">
      <c r="A438" t="s">
        <v>136</v>
      </c>
      <c r="B438" t="s">
        <v>1554</v>
      </c>
      <c r="C438" t="str">
        <f>INDEX(FIPS!$A$1:$E$3236,MATCH($F438,FIPS!$D$1:$D$3236,0),5)</f>
        <v>Echols County</v>
      </c>
      <c r="D438" t="s">
        <v>137</v>
      </c>
      <c r="E438" s="15" t="s">
        <v>56</v>
      </c>
      <c r="F438" t="s">
        <v>1684</v>
      </c>
      <c r="G438" t="s">
        <v>7776</v>
      </c>
      <c r="H438" t="str">
        <f>IFERROR(VLOOKUP($G438,'Team Colors'!$A:$B,2,0),"#c9c9c9")</f>
        <v>#a71930</v>
      </c>
      <c r="I438">
        <f>INDEX('Raw Election Data'!$A$1:$AN$3144,MATCH($C438&amp;" "&amp;$B438,'Raw Election Data'!$C$1:$C$3144,0),MATCH('Joined Data'!I$1,'Raw Election Data'!$A$1:$AN$1,0))</f>
        <v>4040</v>
      </c>
      <c r="J438">
        <f>INDEX('Raw Election Data'!$A$1:$AN$3144,MATCH($C438&amp;" "&amp;$B438,'Raw Election Data'!$C$1:$C$3144,0),MATCH('Joined Data'!J$1,'Raw Election Data'!$A$1:$AN$1,0))</f>
        <v>156</v>
      </c>
      <c r="K438">
        <f>INDEX('Raw Election Data'!$A$1:$AN$3144,MATCH($C438&amp;" "&amp;$B438,'Raw Election Data'!$C$1:$C$3144,0),MATCH('Joined Data'!K$1,'Raw Election Data'!$A$1:$AN$1,0))</f>
        <v>1006</v>
      </c>
      <c r="L438">
        <f>INDEX('Raw Election Data'!$A$1:$AN$3144,MATCH($C438&amp;" "&amp;$B438,'Raw Election Data'!$C$1:$C$3144,0),MATCH('Joined Data'!L$1,'Raw Election Data'!$A$1:$AN$1,0))</f>
        <v>1175</v>
      </c>
      <c r="M438">
        <f>INDEX('Raw Election Data'!$A$1:$AN$3144,MATCH($C438&amp;" "&amp;$B438,'Raw Election Data'!$C$1:$C$3144,0),MATCH('Joined Data'!M$1,'Raw Election Data'!$A$1:$AN$1,0))</f>
        <v>0.1327659574468085</v>
      </c>
      <c r="N438">
        <f>INDEX('Raw Election Data'!$A$1:$AN$3144,MATCH($C438&amp;" "&amp;$B438,'Raw Election Data'!$C$1:$C$3144,0),MATCH('Joined Data'!N$1,'Raw Election Data'!$A$1:$AN$1,0))</f>
        <v>0.85617021276595739</v>
      </c>
      <c r="O438">
        <f>INDEX('Raw Election Data'!$A$1:$AN$3144,MATCH($C438&amp;" "&amp;$B438,'Raw Election Data'!$C$1:$C$3144,0),MATCH('Joined Data'!O$1,'Raw Election Data'!$A$1:$AN$1,0))</f>
        <v>-850</v>
      </c>
      <c r="P438">
        <f>INDEX('Raw Election Data'!$A$1:$AN$3144,MATCH($C438&amp;" "&amp;$B438,'Raw Election Data'!$C$1:$C$3144,0),MATCH('Joined Data'!P$1,'Raw Election Data'!$A$1:$AN$1,0))</f>
        <v>850</v>
      </c>
      <c r="Q438">
        <f>INDEX('Raw Election Data'!$A$1:$AN$3144,MATCH($C438&amp;" "&amp;$B438,'Raw Election Data'!$C$1:$C$3144,0),MATCH('Joined Data'!Q$1,'Raw Election Data'!$A$1:$AN$1,0))</f>
        <v>-0.72340425531914887</v>
      </c>
      <c r="R438">
        <f>INDEX('Raw Election Data'!$A$1:$AN$3144,MATCH($C438&amp;" "&amp;$B438,'Raw Election Data'!$C$1:$C$3144,0),MATCH('Joined Data'!R$1,'Raw Election Data'!$A$1:$AN$1,0))</f>
        <v>0.72340425531914887</v>
      </c>
    </row>
    <row r="439" spans="1:18" ht="13.5" hidden="1" customHeight="1" x14ac:dyDescent="0.15">
      <c r="A439" t="s">
        <v>136</v>
      </c>
      <c r="B439" t="s">
        <v>1554</v>
      </c>
      <c r="C439" t="str">
        <f>INDEX(FIPS!$A$1:$E$3236,MATCH($F439,FIPS!$D$1:$D$3236,0),5)</f>
        <v>Effingham County</v>
      </c>
      <c r="D439" t="s">
        <v>137</v>
      </c>
      <c r="E439" s="15" t="s">
        <v>57</v>
      </c>
      <c r="F439" t="s">
        <v>1686</v>
      </c>
      <c r="G439" t="s">
        <v>7776</v>
      </c>
      <c r="H439" t="str">
        <f>IFERROR(VLOOKUP($G439,'Team Colors'!$A:$B,2,0),"#c9c9c9")</f>
        <v>#a71930</v>
      </c>
      <c r="I439">
        <f>INDEX('Raw Election Data'!$A$1:$AN$3144,MATCH($C439&amp;" "&amp;$B439,'Raw Election Data'!$C$1:$C$3144,0),MATCH('Joined Data'!I$1,'Raw Election Data'!$A$1:$AN$1,0))</f>
        <v>57106</v>
      </c>
      <c r="J439">
        <f>INDEX('Raw Election Data'!$A$1:$AN$3144,MATCH($C439&amp;" "&amp;$B439,'Raw Election Data'!$C$1:$C$3144,0),MATCH('Joined Data'!J$1,'Raw Election Data'!$A$1:$AN$1,0))</f>
        <v>4851</v>
      </c>
      <c r="K439">
        <f>INDEX('Raw Election Data'!$A$1:$AN$3144,MATCH($C439&amp;" "&amp;$B439,'Raw Election Data'!$C$1:$C$3144,0),MATCH('Joined Data'!K$1,'Raw Election Data'!$A$1:$AN$1,0))</f>
        <v>17865</v>
      </c>
      <c r="L439">
        <f>INDEX('Raw Election Data'!$A$1:$AN$3144,MATCH($C439&amp;" "&amp;$B439,'Raw Election Data'!$C$1:$C$3144,0),MATCH('Joined Data'!L$1,'Raw Election Data'!$A$1:$AN$1,0))</f>
        <v>23395</v>
      </c>
      <c r="M439">
        <f>INDEX('Raw Election Data'!$A$1:$AN$3144,MATCH($C439&amp;" "&amp;$B439,'Raw Election Data'!$C$1:$C$3144,0),MATCH('Joined Data'!M$1,'Raw Election Data'!$A$1:$AN$1,0))</f>
        <v>0.20735199829023296</v>
      </c>
      <c r="N439">
        <f>INDEX('Raw Election Data'!$A$1:$AN$3144,MATCH($C439&amp;" "&amp;$B439,'Raw Election Data'!$C$1:$C$3144,0),MATCH('Joined Data'!N$1,'Raw Election Data'!$A$1:$AN$1,0))</f>
        <v>0.7636247061337893</v>
      </c>
      <c r="O439">
        <f>INDEX('Raw Election Data'!$A$1:$AN$3144,MATCH($C439&amp;" "&amp;$B439,'Raw Election Data'!$C$1:$C$3144,0),MATCH('Joined Data'!O$1,'Raw Election Data'!$A$1:$AN$1,0))</f>
        <v>-13014</v>
      </c>
      <c r="P439">
        <f>INDEX('Raw Election Data'!$A$1:$AN$3144,MATCH($C439&amp;" "&amp;$B439,'Raw Election Data'!$C$1:$C$3144,0),MATCH('Joined Data'!P$1,'Raw Election Data'!$A$1:$AN$1,0))</f>
        <v>13014</v>
      </c>
      <c r="Q439">
        <f>INDEX('Raw Election Data'!$A$1:$AN$3144,MATCH($C439&amp;" "&amp;$B439,'Raw Election Data'!$C$1:$C$3144,0),MATCH('Joined Data'!Q$1,'Raw Election Data'!$A$1:$AN$1,0))</f>
        <v>-0.55627270784355631</v>
      </c>
      <c r="R439">
        <f>INDEX('Raw Election Data'!$A$1:$AN$3144,MATCH($C439&amp;" "&amp;$B439,'Raw Election Data'!$C$1:$C$3144,0),MATCH('Joined Data'!R$1,'Raw Election Data'!$A$1:$AN$1,0))</f>
        <v>0.55627270784355631</v>
      </c>
    </row>
    <row r="440" spans="1:18" ht="13.5" hidden="1" customHeight="1" x14ac:dyDescent="0.15">
      <c r="A440" t="s">
        <v>136</v>
      </c>
      <c r="B440" t="s">
        <v>1554</v>
      </c>
      <c r="C440" t="str">
        <f>INDEX(FIPS!$A$1:$E$3236,MATCH($F440,FIPS!$D$1:$D$3236,0),5)</f>
        <v>Elbert County</v>
      </c>
      <c r="D440" t="s">
        <v>137</v>
      </c>
      <c r="E440" s="15" t="s">
        <v>58</v>
      </c>
      <c r="F440" t="s">
        <v>1687</v>
      </c>
      <c r="G440" t="s">
        <v>7776</v>
      </c>
      <c r="H440" t="str">
        <f>IFERROR(VLOOKUP($G440,'Team Colors'!$A:$B,2,0),"#c9c9c9")</f>
        <v>#a71930</v>
      </c>
      <c r="I440">
        <f>INDEX('Raw Election Data'!$A$1:$AN$3144,MATCH($C440&amp;" "&amp;$B440,'Raw Election Data'!$C$1:$C$3144,0),MATCH('Joined Data'!I$1,'Raw Election Data'!$A$1:$AN$1,0))</f>
        <v>19364</v>
      </c>
      <c r="J440">
        <f>INDEX('Raw Election Data'!$A$1:$AN$3144,MATCH($C440&amp;" "&amp;$B440,'Raw Election Data'!$C$1:$C$3144,0),MATCH('Joined Data'!J$1,'Raw Election Data'!$A$1:$AN$1,0))</f>
        <v>2507</v>
      </c>
      <c r="K440">
        <f>INDEX('Raw Election Data'!$A$1:$AN$3144,MATCH($C440&amp;" "&amp;$B440,'Raw Election Data'!$C$1:$C$3144,0),MATCH('Joined Data'!K$1,'Raw Election Data'!$A$1:$AN$1,0))</f>
        <v>5269</v>
      </c>
      <c r="L440">
        <f>INDEX('Raw Election Data'!$A$1:$AN$3144,MATCH($C440&amp;" "&amp;$B440,'Raw Election Data'!$C$1:$C$3144,0),MATCH('Joined Data'!L$1,'Raw Election Data'!$A$1:$AN$1,0))</f>
        <v>7912</v>
      </c>
      <c r="M440">
        <f>INDEX('Raw Election Data'!$A$1:$AN$3144,MATCH($C440&amp;" "&amp;$B440,'Raw Election Data'!$C$1:$C$3144,0),MATCH('Joined Data'!M$1,'Raw Election Data'!$A$1:$AN$1,0))</f>
        <v>0.31686046511627908</v>
      </c>
      <c r="N440">
        <f>INDEX('Raw Election Data'!$A$1:$AN$3144,MATCH($C440&amp;" "&amp;$B440,'Raw Election Data'!$C$1:$C$3144,0),MATCH('Joined Data'!N$1,'Raw Election Data'!$A$1:$AN$1,0))</f>
        <v>0.66595045500505556</v>
      </c>
      <c r="O440">
        <f>INDEX('Raw Election Data'!$A$1:$AN$3144,MATCH($C440&amp;" "&amp;$B440,'Raw Election Data'!$C$1:$C$3144,0),MATCH('Joined Data'!O$1,'Raw Election Data'!$A$1:$AN$1,0))</f>
        <v>-2762</v>
      </c>
      <c r="P440">
        <f>INDEX('Raw Election Data'!$A$1:$AN$3144,MATCH($C440&amp;" "&amp;$B440,'Raw Election Data'!$C$1:$C$3144,0),MATCH('Joined Data'!P$1,'Raw Election Data'!$A$1:$AN$1,0))</f>
        <v>2762</v>
      </c>
      <c r="Q440">
        <f>INDEX('Raw Election Data'!$A$1:$AN$3144,MATCH($C440&amp;" "&amp;$B440,'Raw Election Data'!$C$1:$C$3144,0),MATCH('Joined Data'!Q$1,'Raw Election Data'!$A$1:$AN$1,0))</f>
        <v>-0.34908998988877649</v>
      </c>
      <c r="R440">
        <f>INDEX('Raw Election Data'!$A$1:$AN$3144,MATCH($C440&amp;" "&amp;$B440,'Raw Election Data'!$C$1:$C$3144,0),MATCH('Joined Data'!R$1,'Raw Election Data'!$A$1:$AN$1,0))</f>
        <v>0.34908998988877649</v>
      </c>
    </row>
    <row r="441" spans="1:18" ht="13.5" hidden="1" customHeight="1" x14ac:dyDescent="0.15">
      <c r="A441" t="s">
        <v>136</v>
      </c>
      <c r="B441" t="s">
        <v>1554</v>
      </c>
      <c r="C441" t="str">
        <f>INDEX(FIPS!$A$1:$E$3236,MATCH($F441,FIPS!$D$1:$D$3236,0),5)</f>
        <v>Emanuel County</v>
      </c>
      <c r="D441" t="s">
        <v>137</v>
      </c>
      <c r="E441" s="15" t="s">
        <v>59</v>
      </c>
      <c r="F441" t="s">
        <v>1689</v>
      </c>
      <c r="G441" t="s">
        <v>7776</v>
      </c>
      <c r="H441" t="str">
        <f>IFERROR(VLOOKUP($G441,'Team Colors'!$A:$B,2,0),"#c9c9c9")</f>
        <v>#a71930</v>
      </c>
      <c r="I441">
        <f>INDEX('Raw Election Data'!$A$1:$AN$3144,MATCH($C441&amp;" "&amp;$B441,'Raw Election Data'!$C$1:$C$3144,0),MATCH('Joined Data'!I$1,'Raw Election Data'!$A$1:$AN$1,0))</f>
        <v>22708</v>
      </c>
      <c r="J441">
        <f>INDEX('Raw Election Data'!$A$1:$AN$3144,MATCH($C441&amp;" "&amp;$B441,'Raw Election Data'!$C$1:$C$3144,0),MATCH('Joined Data'!J$1,'Raw Election Data'!$A$1:$AN$1,0))</f>
        <v>2433</v>
      </c>
      <c r="K441">
        <f>INDEX('Raw Election Data'!$A$1:$AN$3144,MATCH($C441&amp;" "&amp;$B441,'Raw Election Data'!$C$1:$C$3144,0),MATCH('Joined Data'!K$1,'Raw Election Data'!$A$1:$AN$1,0))</f>
        <v>5330</v>
      </c>
      <c r="L441">
        <f>INDEX('Raw Election Data'!$A$1:$AN$3144,MATCH($C441&amp;" "&amp;$B441,'Raw Election Data'!$C$1:$C$3144,0),MATCH('Joined Data'!L$1,'Raw Election Data'!$A$1:$AN$1,0))</f>
        <v>7838</v>
      </c>
      <c r="M441">
        <f>INDEX('Raw Election Data'!$A$1:$AN$3144,MATCH($C441&amp;" "&amp;$B441,'Raw Election Data'!$C$1:$C$3144,0),MATCH('Joined Data'!M$1,'Raw Election Data'!$A$1:$AN$1,0))</f>
        <v>0.31041081908650164</v>
      </c>
      <c r="N441">
        <f>INDEX('Raw Election Data'!$A$1:$AN$3144,MATCH($C441&amp;" "&amp;$B441,'Raw Election Data'!$C$1:$C$3144,0),MATCH('Joined Data'!N$1,'Raw Election Data'!$A$1:$AN$1,0))</f>
        <v>0.6800204133707578</v>
      </c>
      <c r="O441">
        <f>INDEX('Raw Election Data'!$A$1:$AN$3144,MATCH($C441&amp;" "&amp;$B441,'Raw Election Data'!$C$1:$C$3144,0),MATCH('Joined Data'!O$1,'Raw Election Data'!$A$1:$AN$1,0))</f>
        <v>-2897</v>
      </c>
      <c r="P441">
        <f>INDEX('Raw Election Data'!$A$1:$AN$3144,MATCH($C441&amp;" "&amp;$B441,'Raw Election Data'!$C$1:$C$3144,0),MATCH('Joined Data'!P$1,'Raw Election Data'!$A$1:$AN$1,0))</f>
        <v>2897</v>
      </c>
      <c r="Q441">
        <f>INDEX('Raw Election Data'!$A$1:$AN$3144,MATCH($C441&amp;" "&amp;$B441,'Raw Election Data'!$C$1:$C$3144,0),MATCH('Joined Data'!Q$1,'Raw Election Data'!$A$1:$AN$1,0))</f>
        <v>-0.36960959428425616</v>
      </c>
      <c r="R441">
        <f>INDEX('Raw Election Data'!$A$1:$AN$3144,MATCH($C441&amp;" "&amp;$B441,'Raw Election Data'!$C$1:$C$3144,0),MATCH('Joined Data'!R$1,'Raw Election Data'!$A$1:$AN$1,0))</f>
        <v>0.36960959428425616</v>
      </c>
    </row>
    <row r="442" spans="1:18" ht="13.5" hidden="1" customHeight="1" x14ac:dyDescent="0.15">
      <c r="A442" t="s">
        <v>136</v>
      </c>
      <c r="B442" t="s">
        <v>1554</v>
      </c>
      <c r="C442" t="str">
        <f>INDEX(FIPS!$A$1:$E$3236,MATCH($F442,FIPS!$D$1:$D$3236,0),5)</f>
        <v>Evans County</v>
      </c>
      <c r="D442" t="s">
        <v>137</v>
      </c>
      <c r="E442" s="15" t="s">
        <v>60</v>
      </c>
      <c r="F442" t="s">
        <v>1691</v>
      </c>
      <c r="G442" t="s">
        <v>7776</v>
      </c>
      <c r="H442" t="str">
        <f>IFERROR(VLOOKUP($G442,'Team Colors'!$A:$B,2,0),"#c9c9c9")</f>
        <v>#a71930</v>
      </c>
      <c r="I442">
        <f>INDEX('Raw Election Data'!$A$1:$AN$3144,MATCH($C442&amp;" "&amp;$B442,'Raw Election Data'!$C$1:$C$3144,0),MATCH('Joined Data'!I$1,'Raw Election Data'!$A$1:$AN$1,0))</f>
        <v>10787</v>
      </c>
      <c r="J442">
        <f>INDEX('Raw Election Data'!$A$1:$AN$3144,MATCH($C442&amp;" "&amp;$B442,'Raw Election Data'!$C$1:$C$3144,0),MATCH('Joined Data'!J$1,'Raw Election Data'!$A$1:$AN$1,0))</f>
        <v>1130</v>
      </c>
      <c r="K442">
        <f>INDEX('Raw Election Data'!$A$1:$AN$3144,MATCH($C442&amp;" "&amp;$B442,'Raw Election Data'!$C$1:$C$3144,0),MATCH('Joined Data'!K$1,'Raw Election Data'!$A$1:$AN$1,0))</f>
        <v>2404</v>
      </c>
      <c r="L442">
        <f>INDEX('Raw Election Data'!$A$1:$AN$3144,MATCH($C442&amp;" "&amp;$B442,'Raw Election Data'!$C$1:$C$3144,0),MATCH('Joined Data'!L$1,'Raw Election Data'!$A$1:$AN$1,0))</f>
        <v>3602</v>
      </c>
      <c r="M442">
        <f>INDEX('Raw Election Data'!$A$1:$AN$3144,MATCH($C442&amp;" "&amp;$B442,'Raw Election Data'!$C$1:$C$3144,0),MATCH('Joined Data'!M$1,'Raw Election Data'!$A$1:$AN$1,0))</f>
        <v>0.31371460299833426</v>
      </c>
      <c r="N442">
        <f>INDEX('Raw Election Data'!$A$1:$AN$3144,MATCH($C442&amp;" "&amp;$B442,'Raw Election Data'!$C$1:$C$3144,0),MATCH('Joined Data'!N$1,'Raw Election Data'!$A$1:$AN$1,0))</f>
        <v>0.66740699611327037</v>
      </c>
      <c r="O442">
        <f>INDEX('Raw Election Data'!$A$1:$AN$3144,MATCH($C442&amp;" "&amp;$B442,'Raw Election Data'!$C$1:$C$3144,0),MATCH('Joined Data'!O$1,'Raw Election Data'!$A$1:$AN$1,0))</f>
        <v>-1274</v>
      </c>
      <c r="P442">
        <f>INDEX('Raw Election Data'!$A$1:$AN$3144,MATCH($C442&amp;" "&amp;$B442,'Raw Election Data'!$C$1:$C$3144,0),MATCH('Joined Data'!P$1,'Raw Election Data'!$A$1:$AN$1,0))</f>
        <v>1274</v>
      </c>
      <c r="Q442">
        <f>INDEX('Raw Election Data'!$A$1:$AN$3144,MATCH($C442&amp;" "&amp;$B442,'Raw Election Data'!$C$1:$C$3144,0),MATCH('Joined Data'!Q$1,'Raw Election Data'!$A$1:$AN$1,0))</f>
        <v>-0.35369239311493611</v>
      </c>
      <c r="R442">
        <f>INDEX('Raw Election Data'!$A$1:$AN$3144,MATCH($C442&amp;" "&amp;$B442,'Raw Election Data'!$C$1:$C$3144,0),MATCH('Joined Data'!R$1,'Raw Election Data'!$A$1:$AN$1,0))</f>
        <v>0.35369239311493611</v>
      </c>
    </row>
    <row r="443" spans="1:18" ht="13.5" hidden="1" customHeight="1" x14ac:dyDescent="0.15">
      <c r="A443" t="s">
        <v>136</v>
      </c>
      <c r="B443" t="s">
        <v>1554</v>
      </c>
      <c r="C443" t="str">
        <f>INDEX(FIPS!$A$1:$E$3236,MATCH($F443,FIPS!$D$1:$D$3236,0),5)</f>
        <v>Fannin County</v>
      </c>
      <c r="D443" t="s">
        <v>137</v>
      </c>
      <c r="E443" s="15" t="s">
        <v>61</v>
      </c>
      <c r="F443" t="s">
        <v>1693</v>
      </c>
      <c r="G443" t="s">
        <v>7776</v>
      </c>
      <c r="H443" t="str">
        <f>IFERROR(VLOOKUP($G443,'Team Colors'!$A:$B,2,0),"#c9c9c9")</f>
        <v>#a71930</v>
      </c>
      <c r="I443">
        <f>INDEX('Raw Election Data'!$A$1:$AN$3144,MATCH($C443&amp;" "&amp;$B443,'Raw Election Data'!$C$1:$C$3144,0),MATCH('Joined Data'!I$1,'Raw Election Data'!$A$1:$AN$1,0))</f>
        <v>24303</v>
      </c>
      <c r="J443">
        <f>INDEX('Raw Election Data'!$A$1:$AN$3144,MATCH($C443&amp;" "&amp;$B443,'Raw Election Data'!$C$1:$C$3144,0),MATCH('Joined Data'!J$1,'Raw Election Data'!$A$1:$AN$1,0))</f>
        <v>1920</v>
      </c>
      <c r="K443">
        <f>INDEX('Raw Election Data'!$A$1:$AN$3144,MATCH($C443&amp;" "&amp;$B443,'Raw Election Data'!$C$1:$C$3144,0),MATCH('Joined Data'!K$1,'Raw Election Data'!$A$1:$AN$1,0))</f>
        <v>9622</v>
      </c>
      <c r="L443">
        <f>INDEX('Raw Election Data'!$A$1:$AN$3144,MATCH($C443&amp;" "&amp;$B443,'Raw Election Data'!$C$1:$C$3144,0),MATCH('Joined Data'!L$1,'Raw Election Data'!$A$1:$AN$1,0))</f>
        <v>11764</v>
      </c>
      <c r="M443">
        <f>INDEX('Raw Election Data'!$A$1:$AN$3144,MATCH($C443&amp;" "&amp;$B443,'Raw Election Data'!$C$1:$C$3144,0),MATCH('Joined Data'!M$1,'Raw Election Data'!$A$1:$AN$1,0))</f>
        <v>0.16320979258755525</v>
      </c>
      <c r="N443">
        <f>INDEX('Raw Election Data'!$A$1:$AN$3144,MATCH($C443&amp;" "&amp;$B443,'Raw Election Data'!$C$1:$C$3144,0),MATCH('Joined Data'!N$1,'Raw Election Data'!$A$1:$AN$1,0))</f>
        <v>0.81791907514450868</v>
      </c>
      <c r="O443">
        <f>INDEX('Raw Election Data'!$A$1:$AN$3144,MATCH($C443&amp;" "&amp;$B443,'Raw Election Data'!$C$1:$C$3144,0),MATCH('Joined Data'!O$1,'Raw Election Data'!$A$1:$AN$1,0))</f>
        <v>-7702</v>
      </c>
      <c r="P443">
        <f>INDEX('Raw Election Data'!$A$1:$AN$3144,MATCH($C443&amp;" "&amp;$B443,'Raw Election Data'!$C$1:$C$3144,0),MATCH('Joined Data'!P$1,'Raw Election Data'!$A$1:$AN$1,0))</f>
        <v>7702</v>
      </c>
      <c r="Q443">
        <f>INDEX('Raw Election Data'!$A$1:$AN$3144,MATCH($C443&amp;" "&amp;$B443,'Raw Election Data'!$C$1:$C$3144,0),MATCH('Joined Data'!Q$1,'Raw Election Data'!$A$1:$AN$1,0))</f>
        <v>-0.65470928255695338</v>
      </c>
      <c r="R443">
        <f>INDEX('Raw Election Data'!$A$1:$AN$3144,MATCH($C443&amp;" "&amp;$B443,'Raw Election Data'!$C$1:$C$3144,0),MATCH('Joined Data'!R$1,'Raw Election Data'!$A$1:$AN$1,0))</f>
        <v>0.65470928255695338</v>
      </c>
    </row>
    <row r="444" spans="1:18" ht="13.5" hidden="1" customHeight="1" x14ac:dyDescent="0.15">
      <c r="A444" t="s">
        <v>136</v>
      </c>
      <c r="B444" t="s">
        <v>1554</v>
      </c>
      <c r="C444" t="str">
        <f>INDEX(FIPS!$A$1:$E$3236,MATCH($F444,FIPS!$D$1:$D$3236,0),5)</f>
        <v>Fayette County</v>
      </c>
      <c r="D444" t="s">
        <v>137</v>
      </c>
      <c r="E444" s="15" t="s">
        <v>62</v>
      </c>
      <c r="F444" t="s">
        <v>1694</v>
      </c>
      <c r="G444" t="s">
        <v>7776</v>
      </c>
      <c r="H444" t="str">
        <f>IFERROR(VLOOKUP($G444,'Team Colors'!$A:$B,2,0),"#c9c9c9")</f>
        <v>#a71930</v>
      </c>
      <c r="I444">
        <f>INDEX('Raw Election Data'!$A$1:$AN$3144,MATCH($C444&amp;" "&amp;$B444,'Raw Election Data'!$C$1:$C$3144,0),MATCH('Joined Data'!I$1,'Raw Election Data'!$A$1:$AN$1,0))</f>
        <v>110714</v>
      </c>
      <c r="J444">
        <f>INDEX('Raw Election Data'!$A$1:$AN$3144,MATCH($C444&amp;" "&amp;$B444,'Raw Election Data'!$C$1:$C$3144,0),MATCH('Joined Data'!J$1,'Raw Election Data'!$A$1:$AN$1,0))</f>
        <v>23255</v>
      </c>
      <c r="K444">
        <f>INDEX('Raw Election Data'!$A$1:$AN$3144,MATCH($C444&amp;" "&amp;$B444,'Raw Election Data'!$C$1:$C$3144,0),MATCH('Joined Data'!K$1,'Raw Election Data'!$A$1:$AN$1,0))</f>
        <v>35034</v>
      </c>
      <c r="L444">
        <f>INDEX('Raw Election Data'!$A$1:$AN$3144,MATCH($C444&amp;" "&amp;$B444,'Raw Election Data'!$C$1:$C$3144,0),MATCH('Joined Data'!L$1,'Raw Election Data'!$A$1:$AN$1,0))</f>
        <v>60387</v>
      </c>
      <c r="M444">
        <f>INDEX('Raw Election Data'!$A$1:$AN$3144,MATCH($C444&amp;" "&amp;$B444,'Raw Election Data'!$C$1:$C$3144,0),MATCH('Joined Data'!M$1,'Raw Election Data'!$A$1:$AN$1,0))</f>
        <v>0.38509944193286633</v>
      </c>
      <c r="N444">
        <f>INDEX('Raw Election Data'!$A$1:$AN$3144,MATCH($C444&amp;" "&amp;$B444,'Raw Election Data'!$C$1:$C$3144,0),MATCH('Joined Data'!N$1,'Raw Election Data'!$A$1:$AN$1,0))</f>
        <v>0.58015798102240546</v>
      </c>
      <c r="O444">
        <f>INDEX('Raw Election Data'!$A$1:$AN$3144,MATCH($C444&amp;" "&amp;$B444,'Raw Election Data'!$C$1:$C$3144,0),MATCH('Joined Data'!O$1,'Raw Election Data'!$A$1:$AN$1,0))</f>
        <v>-11779</v>
      </c>
      <c r="P444">
        <f>INDEX('Raw Election Data'!$A$1:$AN$3144,MATCH($C444&amp;" "&amp;$B444,'Raw Election Data'!$C$1:$C$3144,0),MATCH('Joined Data'!P$1,'Raw Election Data'!$A$1:$AN$1,0))</f>
        <v>11779</v>
      </c>
      <c r="Q444">
        <f>INDEX('Raw Election Data'!$A$1:$AN$3144,MATCH($C444&amp;" "&amp;$B444,'Raw Election Data'!$C$1:$C$3144,0),MATCH('Joined Data'!Q$1,'Raw Election Data'!$A$1:$AN$1,0))</f>
        <v>-0.19505853908953913</v>
      </c>
      <c r="R444">
        <f>INDEX('Raw Election Data'!$A$1:$AN$3144,MATCH($C444&amp;" "&amp;$B444,'Raw Election Data'!$C$1:$C$3144,0),MATCH('Joined Data'!R$1,'Raw Election Data'!$A$1:$AN$1,0))</f>
        <v>0.19505853908953913</v>
      </c>
    </row>
    <row r="445" spans="1:18" ht="13.5" hidden="1" customHeight="1" x14ac:dyDescent="0.15">
      <c r="A445" t="s">
        <v>136</v>
      </c>
      <c r="B445" t="s">
        <v>1554</v>
      </c>
      <c r="C445" t="str">
        <f>INDEX(FIPS!$A$1:$E$3236,MATCH($F445,FIPS!$D$1:$D$3236,0),5)</f>
        <v>Floyd County</v>
      </c>
      <c r="D445" t="s">
        <v>137</v>
      </c>
      <c r="E445" s="15" t="s">
        <v>63</v>
      </c>
      <c r="F445" t="s">
        <v>1696</v>
      </c>
      <c r="G445" t="s">
        <v>7776</v>
      </c>
      <c r="H445" t="str">
        <f>IFERROR(VLOOKUP($G445,'Team Colors'!$A:$B,2,0),"#c9c9c9")</f>
        <v>#a71930</v>
      </c>
      <c r="I445">
        <f>INDEX('Raw Election Data'!$A$1:$AN$3144,MATCH($C445&amp;" "&amp;$B445,'Raw Election Data'!$C$1:$C$3144,0),MATCH('Joined Data'!I$1,'Raw Election Data'!$A$1:$AN$1,0))</f>
        <v>96504</v>
      </c>
      <c r="J445">
        <f>INDEX('Raw Election Data'!$A$1:$AN$3144,MATCH($C445&amp;" "&amp;$B445,'Raw Election Data'!$C$1:$C$3144,0),MATCH('Joined Data'!J$1,'Raw Election Data'!$A$1:$AN$1,0))</f>
        <v>9127</v>
      </c>
      <c r="K445">
        <f>INDEX('Raw Election Data'!$A$1:$AN$3144,MATCH($C445&amp;" "&amp;$B445,'Raw Election Data'!$C$1:$C$3144,0),MATCH('Joined Data'!K$1,'Raw Election Data'!$A$1:$AN$1,0))</f>
        <v>24045</v>
      </c>
      <c r="L445">
        <f>INDEX('Raw Election Data'!$A$1:$AN$3144,MATCH($C445&amp;" "&amp;$B445,'Raw Election Data'!$C$1:$C$3144,0),MATCH('Joined Data'!L$1,'Raw Election Data'!$A$1:$AN$1,0))</f>
        <v>34250</v>
      </c>
      <c r="M445">
        <f>INDEX('Raw Election Data'!$A$1:$AN$3144,MATCH($C445&amp;" "&amp;$B445,'Raw Election Data'!$C$1:$C$3144,0),MATCH('Joined Data'!M$1,'Raw Election Data'!$A$1:$AN$1,0))</f>
        <v>0.26648175182481754</v>
      </c>
      <c r="N445">
        <f>INDEX('Raw Election Data'!$A$1:$AN$3144,MATCH($C445&amp;" "&amp;$B445,'Raw Election Data'!$C$1:$C$3144,0),MATCH('Joined Data'!N$1,'Raw Election Data'!$A$1:$AN$1,0))</f>
        <v>0.70204379562043795</v>
      </c>
      <c r="O445">
        <f>INDEX('Raw Election Data'!$A$1:$AN$3144,MATCH($C445&amp;" "&amp;$B445,'Raw Election Data'!$C$1:$C$3144,0),MATCH('Joined Data'!O$1,'Raw Election Data'!$A$1:$AN$1,0))</f>
        <v>-14918</v>
      </c>
      <c r="P445">
        <f>INDEX('Raw Election Data'!$A$1:$AN$3144,MATCH($C445&amp;" "&amp;$B445,'Raw Election Data'!$C$1:$C$3144,0),MATCH('Joined Data'!P$1,'Raw Election Data'!$A$1:$AN$1,0))</f>
        <v>14918</v>
      </c>
      <c r="Q445">
        <f>INDEX('Raw Election Data'!$A$1:$AN$3144,MATCH($C445&amp;" "&amp;$B445,'Raw Election Data'!$C$1:$C$3144,0),MATCH('Joined Data'!Q$1,'Raw Election Data'!$A$1:$AN$1,0))</f>
        <v>-0.43556204379562041</v>
      </c>
      <c r="R445">
        <f>INDEX('Raw Election Data'!$A$1:$AN$3144,MATCH($C445&amp;" "&amp;$B445,'Raw Election Data'!$C$1:$C$3144,0),MATCH('Joined Data'!R$1,'Raw Election Data'!$A$1:$AN$1,0))</f>
        <v>0.43556204379562041</v>
      </c>
    </row>
    <row r="446" spans="1:18" ht="13.5" hidden="1" customHeight="1" x14ac:dyDescent="0.15">
      <c r="A446" t="s">
        <v>136</v>
      </c>
      <c r="B446" t="s">
        <v>1554</v>
      </c>
      <c r="C446" t="str">
        <f>INDEX(FIPS!$A$1:$E$3236,MATCH($F446,FIPS!$D$1:$D$3236,0),5)</f>
        <v>Forsyth County</v>
      </c>
      <c r="D446" t="s">
        <v>137</v>
      </c>
      <c r="E446" s="15" t="s">
        <v>64</v>
      </c>
      <c r="F446" t="s">
        <v>1700</v>
      </c>
      <c r="G446" t="s">
        <v>7776</v>
      </c>
      <c r="H446" t="str">
        <f>IFERROR(VLOOKUP($G446,'Team Colors'!$A:$B,2,0),"#c9c9c9")</f>
        <v>#a71930</v>
      </c>
      <c r="I446">
        <f>INDEX('Raw Election Data'!$A$1:$AN$3144,MATCH($C446&amp;" "&amp;$B446,'Raw Election Data'!$C$1:$C$3144,0),MATCH('Joined Data'!I$1,'Raw Election Data'!$A$1:$AN$1,0))</f>
        <v>212438</v>
      </c>
      <c r="J446">
        <f>INDEX('Raw Election Data'!$A$1:$AN$3144,MATCH($C446&amp;" "&amp;$B446,'Raw Election Data'!$C$1:$C$3144,0),MATCH('Joined Data'!J$1,'Raw Election Data'!$A$1:$AN$1,0))</f>
        <v>23427</v>
      </c>
      <c r="K446">
        <f>INDEX('Raw Election Data'!$A$1:$AN$3144,MATCH($C446&amp;" "&amp;$B446,'Raw Election Data'!$C$1:$C$3144,0),MATCH('Joined Data'!K$1,'Raw Election Data'!$A$1:$AN$1,0))</f>
        <v>69801</v>
      </c>
      <c r="L446">
        <f>INDEX('Raw Election Data'!$A$1:$AN$3144,MATCH($C446&amp;" "&amp;$B446,'Raw Election Data'!$C$1:$C$3144,0),MATCH('Joined Data'!L$1,'Raw Election Data'!$A$1:$AN$1,0))</f>
        <v>97314</v>
      </c>
      <c r="M446">
        <f>INDEX('Raw Election Data'!$A$1:$AN$3144,MATCH($C446&amp;" "&amp;$B446,'Raw Election Data'!$C$1:$C$3144,0),MATCH('Joined Data'!M$1,'Raw Election Data'!$A$1:$AN$1,0))</f>
        <v>0.24073617362352795</v>
      </c>
      <c r="N446">
        <f>INDEX('Raw Election Data'!$A$1:$AN$3144,MATCH($C446&amp;" "&amp;$B446,'Raw Election Data'!$C$1:$C$3144,0),MATCH('Joined Data'!N$1,'Raw Election Data'!$A$1:$AN$1,0))</f>
        <v>0.71727603428078179</v>
      </c>
      <c r="O446">
        <f>INDEX('Raw Election Data'!$A$1:$AN$3144,MATCH($C446&amp;" "&amp;$B446,'Raw Election Data'!$C$1:$C$3144,0),MATCH('Joined Data'!O$1,'Raw Election Data'!$A$1:$AN$1,0))</f>
        <v>-46374</v>
      </c>
      <c r="P446">
        <f>INDEX('Raw Election Data'!$A$1:$AN$3144,MATCH($C446&amp;" "&amp;$B446,'Raw Election Data'!$C$1:$C$3144,0),MATCH('Joined Data'!P$1,'Raw Election Data'!$A$1:$AN$1,0))</f>
        <v>46374</v>
      </c>
      <c r="Q446">
        <f>INDEX('Raw Election Data'!$A$1:$AN$3144,MATCH($C446&amp;" "&amp;$B446,'Raw Election Data'!$C$1:$C$3144,0),MATCH('Joined Data'!Q$1,'Raw Election Data'!$A$1:$AN$1,0))</f>
        <v>-0.47653986065725384</v>
      </c>
      <c r="R446">
        <f>INDEX('Raw Election Data'!$A$1:$AN$3144,MATCH($C446&amp;" "&amp;$B446,'Raw Election Data'!$C$1:$C$3144,0),MATCH('Joined Data'!R$1,'Raw Election Data'!$A$1:$AN$1,0))</f>
        <v>0.47653986065725384</v>
      </c>
    </row>
    <row r="447" spans="1:18" ht="13.5" hidden="1" customHeight="1" x14ac:dyDescent="0.15">
      <c r="A447" t="s">
        <v>136</v>
      </c>
      <c r="B447" t="s">
        <v>1554</v>
      </c>
      <c r="C447" t="str">
        <f>INDEX(FIPS!$A$1:$E$3236,MATCH($F447,FIPS!$D$1:$D$3236,0),5)</f>
        <v>Franklin County</v>
      </c>
      <c r="D447" t="s">
        <v>137</v>
      </c>
      <c r="E447" s="15" t="s">
        <v>65</v>
      </c>
      <c r="F447" t="s">
        <v>1701</v>
      </c>
      <c r="G447" t="s">
        <v>7776</v>
      </c>
      <c r="H447" t="str">
        <f>IFERROR(VLOOKUP($G447,'Team Colors'!$A:$B,2,0),"#c9c9c9")</f>
        <v>#a71930</v>
      </c>
      <c r="I447">
        <f>INDEX('Raw Election Data'!$A$1:$AN$3144,MATCH($C447&amp;" "&amp;$B447,'Raw Election Data'!$C$1:$C$3144,0),MATCH('Joined Data'!I$1,'Raw Election Data'!$A$1:$AN$1,0))</f>
        <v>22311</v>
      </c>
      <c r="J447">
        <f>INDEX('Raw Election Data'!$A$1:$AN$3144,MATCH($C447&amp;" "&amp;$B447,'Raw Election Data'!$C$1:$C$3144,0),MATCH('Joined Data'!J$1,'Raw Election Data'!$A$1:$AN$1,0))</f>
        <v>1243</v>
      </c>
      <c r="K447">
        <f>INDEX('Raw Election Data'!$A$1:$AN$3144,MATCH($C447&amp;" "&amp;$B447,'Raw Election Data'!$C$1:$C$3144,0),MATCH('Joined Data'!K$1,'Raw Election Data'!$A$1:$AN$1,0))</f>
        <v>7054</v>
      </c>
      <c r="L447">
        <f>INDEX('Raw Election Data'!$A$1:$AN$3144,MATCH($C447&amp;" "&amp;$B447,'Raw Election Data'!$C$1:$C$3144,0),MATCH('Joined Data'!L$1,'Raw Election Data'!$A$1:$AN$1,0))</f>
        <v>8474</v>
      </c>
      <c r="M447">
        <f>INDEX('Raw Election Data'!$A$1:$AN$3144,MATCH($C447&amp;" "&amp;$B447,'Raw Election Data'!$C$1:$C$3144,0),MATCH('Joined Data'!M$1,'Raw Election Data'!$A$1:$AN$1,0))</f>
        <v>0.14668397451026668</v>
      </c>
      <c r="N447">
        <f>INDEX('Raw Election Data'!$A$1:$AN$3144,MATCH($C447&amp;" "&amp;$B447,'Raw Election Data'!$C$1:$C$3144,0),MATCH('Joined Data'!N$1,'Raw Election Data'!$A$1:$AN$1,0))</f>
        <v>0.83242860514514982</v>
      </c>
      <c r="O447">
        <f>INDEX('Raw Election Data'!$A$1:$AN$3144,MATCH($C447&amp;" "&amp;$B447,'Raw Election Data'!$C$1:$C$3144,0),MATCH('Joined Data'!O$1,'Raw Election Data'!$A$1:$AN$1,0))</f>
        <v>-5811</v>
      </c>
      <c r="P447">
        <f>INDEX('Raw Election Data'!$A$1:$AN$3144,MATCH($C447&amp;" "&amp;$B447,'Raw Election Data'!$C$1:$C$3144,0),MATCH('Joined Data'!P$1,'Raw Election Data'!$A$1:$AN$1,0))</f>
        <v>5811</v>
      </c>
      <c r="Q447">
        <f>INDEX('Raw Election Data'!$A$1:$AN$3144,MATCH($C447&amp;" "&amp;$B447,'Raw Election Data'!$C$1:$C$3144,0),MATCH('Joined Data'!Q$1,'Raw Election Data'!$A$1:$AN$1,0))</f>
        <v>-0.68574463063488311</v>
      </c>
      <c r="R447">
        <f>INDEX('Raw Election Data'!$A$1:$AN$3144,MATCH($C447&amp;" "&amp;$B447,'Raw Election Data'!$C$1:$C$3144,0),MATCH('Joined Data'!R$1,'Raw Election Data'!$A$1:$AN$1,0))</f>
        <v>0.68574463063488311</v>
      </c>
    </row>
    <row r="448" spans="1:18" ht="13.5" hidden="1" customHeight="1" x14ac:dyDescent="0.15">
      <c r="A448" t="s">
        <v>136</v>
      </c>
      <c r="B448" t="s">
        <v>1554</v>
      </c>
      <c r="C448" t="str">
        <f>INDEX(FIPS!$A$1:$E$3236,MATCH($F448,FIPS!$D$1:$D$3236,0),5)</f>
        <v>Fulton County</v>
      </c>
      <c r="D448" t="s">
        <v>137</v>
      </c>
      <c r="E448" s="15" t="s">
        <v>66</v>
      </c>
      <c r="F448" t="s">
        <v>1702</v>
      </c>
      <c r="G448" t="s">
        <v>7776</v>
      </c>
      <c r="H448" t="str">
        <f>IFERROR(VLOOKUP($G448,'Team Colors'!$A:$B,2,0),"#c9c9c9")</f>
        <v>#a71930</v>
      </c>
      <c r="I448">
        <f>INDEX('Raw Election Data'!$A$1:$AN$3144,MATCH($C448&amp;" "&amp;$B448,'Raw Election Data'!$C$1:$C$3144,0),MATCH('Joined Data'!I$1,'Raw Election Data'!$A$1:$AN$1,0))</f>
        <v>1010562</v>
      </c>
      <c r="J448">
        <f>INDEX('Raw Election Data'!$A$1:$AN$3144,MATCH($C448&amp;" "&amp;$B448,'Raw Election Data'!$C$1:$C$3144,0),MATCH('Joined Data'!J$1,'Raw Election Data'!$A$1:$AN$1,0))</f>
        <v>281875</v>
      </c>
      <c r="K448">
        <f>INDEX('Raw Election Data'!$A$1:$AN$3144,MATCH($C448&amp;" "&amp;$B448,'Raw Election Data'!$C$1:$C$3144,0),MATCH('Joined Data'!K$1,'Raw Election Data'!$A$1:$AN$1,0))</f>
        <v>110372</v>
      </c>
      <c r="L448">
        <f>INDEX('Raw Election Data'!$A$1:$AN$3144,MATCH($C448&amp;" "&amp;$B448,'Raw Election Data'!$C$1:$C$3144,0),MATCH('Joined Data'!L$1,'Raw Election Data'!$A$1:$AN$1,0))</f>
        <v>407173</v>
      </c>
      <c r="M448">
        <f>INDEX('Raw Election Data'!$A$1:$AN$3144,MATCH($C448&amp;" "&amp;$B448,'Raw Election Data'!$C$1:$C$3144,0),MATCH('Joined Data'!M$1,'Raw Election Data'!$A$1:$AN$1,0))</f>
        <v>0.69227330888835947</v>
      </c>
      <c r="N448">
        <f>INDEX('Raw Election Data'!$A$1:$AN$3144,MATCH($C448&amp;" "&amp;$B448,'Raw Election Data'!$C$1:$C$3144,0),MATCH('Joined Data'!N$1,'Raw Election Data'!$A$1:$AN$1,0))</f>
        <v>0.2710690541858129</v>
      </c>
      <c r="O448">
        <f>INDEX('Raw Election Data'!$A$1:$AN$3144,MATCH($C448&amp;" "&amp;$B448,'Raw Election Data'!$C$1:$C$3144,0),MATCH('Joined Data'!O$1,'Raw Election Data'!$A$1:$AN$1,0))</f>
        <v>171503</v>
      </c>
      <c r="P448">
        <f>INDEX('Raw Election Data'!$A$1:$AN$3144,MATCH($C448&amp;" "&amp;$B448,'Raw Election Data'!$C$1:$C$3144,0),MATCH('Joined Data'!P$1,'Raw Election Data'!$A$1:$AN$1,0))</f>
        <v>-171503</v>
      </c>
      <c r="Q448">
        <f>INDEX('Raw Election Data'!$A$1:$AN$3144,MATCH($C448&amp;" "&amp;$B448,'Raw Election Data'!$C$1:$C$3144,0),MATCH('Joined Data'!Q$1,'Raw Election Data'!$A$1:$AN$1,0))</f>
        <v>0.42120425470254658</v>
      </c>
      <c r="R448">
        <f>INDEX('Raw Election Data'!$A$1:$AN$3144,MATCH($C448&amp;" "&amp;$B448,'Raw Election Data'!$C$1:$C$3144,0),MATCH('Joined Data'!R$1,'Raw Election Data'!$A$1:$AN$1,0))</f>
        <v>-0.42120425470254658</v>
      </c>
    </row>
    <row r="449" spans="1:18" ht="13.5" hidden="1" customHeight="1" x14ac:dyDescent="0.15">
      <c r="A449" t="s">
        <v>136</v>
      </c>
      <c r="B449" t="s">
        <v>1554</v>
      </c>
      <c r="C449" t="str">
        <f>INDEX(FIPS!$A$1:$E$3236,MATCH($F449,FIPS!$D$1:$D$3236,0),5)</f>
        <v>Gilmer County</v>
      </c>
      <c r="D449" t="s">
        <v>137</v>
      </c>
      <c r="E449" s="15" t="s">
        <v>67</v>
      </c>
      <c r="F449" t="s">
        <v>1704</v>
      </c>
      <c r="G449" t="s">
        <v>7776</v>
      </c>
      <c r="H449" t="str">
        <f>IFERROR(VLOOKUP($G449,'Team Colors'!$A:$B,2,0),"#c9c9c9")</f>
        <v>#a71930</v>
      </c>
      <c r="I449">
        <f>INDEX('Raw Election Data'!$A$1:$AN$3144,MATCH($C449&amp;" "&amp;$B449,'Raw Election Data'!$C$1:$C$3144,0),MATCH('Joined Data'!I$1,'Raw Election Data'!$A$1:$AN$1,0))</f>
        <v>29400</v>
      </c>
      <c r="J449">
        <f>INDEX('Raw Election Data'!$A$1:$AN$3144,MATCH($C449&amp;" "&amp;$B449,'Raw Election Data'!$C$1:$C$3144,0),MATCH('Joined Data'!J$1,'Raw Election Data'!$A$1:$AN$1,0))</f>
        <v>1955</v>
      </c>
      <c r="K449">
        <f>INDEX('Raw Election Data'!$A$1:$AN$3144,MATCH($C449&amp;" "&amp;$B449,'Raw Election Data'!$C$1:$C$3144,0),MATCH('Joined Data'!K$1,'Raw Election Data'!$A$1:$AN$1,0))</f>
        <v>10465</v>
      </c>
      <c r="L449">
        <f>INDEX('Raw Election Data'!$A$1:$AN$3144,MATCH($C449&amp;" "&amp;$B449,'Raw Election Data'!$C$1:$C$3144,0),MATCH('Joined Data'!L$1,'Raw Election Data'!$A$1:$AN$1,0))</f>
        <v>12713</v>
      </c>
      <c r="M449">
        <f>INDEX('Raw Election Data'!$A$1:$AN$3144,MATCH($C449&amp;" "&amp;$B449,'Raw Election Data'!$C$1:$C$3144,0),MATCH('Joined Data'!M$1,'Raw Election Data'!$A$1:$AN$1,0))</f>
        <v>0.15377959568945174</v>
      </c>
      <c r="N449">
        <f>INDEX('Raw Election Data'!$A$1:$AN$3144,MATCH($C449&amp;" "&amp;$B449,'Raw Election Data'!$C$1:$C$3144,0),MATCH('Joined Data'!N$1,'Raw Election Data'!$A$1:$AN$1,0))</f>
        <v>0.82317312986706526</v>
      </c>
      <c r="O449">
        <f>INDEX('Raw Election Data'!$A$1:$AN$3144,MATCH($C449&amp;" "&amp;$B449,'Raw Election Data'!$C$1:$C$3144,0),MATCH('Joined Data'!O$1,'Raw Election Data'!$A$1:$AN$1,0))</f>
        <v>-8510</v>
      </c>
      <c r="P449">
        <f>INDEX('Raw Election Data'!$A$1:$AN$3144,MATCH($C449&amp;" "&amp;$B449,'Raw Election Data'!$C$1:$C$3144,0),MATCH('Joined Data'!P$1,'Raw Election Data'!$A$1:$AN$1,0))</f>
        <v>8510</v>
      </c>
      <c r="Q449">
        <f>INDEX('Raw Election Data'!$A$1:$AN$3144,MATCH($C449&amp;" "&amp;$B449,'Raw Election Data'!$C$1:$C$3144,0),MATCH('Joined Data'!Q$1,'Raw Election Data'!$A$1:$AN$1,0))</f>
        <v>-0.66939353417761349</v>
      </c>
      <c r="R449">
        <f>INDEX('Raw Election Data'!$A$1:$AN$3144,MATCH($C449&amp;" "&amp;$B449,'Raw Election Data'!$C$1:$C$3144,0),MATCH('Joined Data'!R$1,'Raw Election Data'!$A$1:$AN$1,0))</f>
        <v>0.66939353417761349</v>
      </c>
    </row>
    <row r="450" spans="1:18" ht="13.5" hidden="1" customHeight="1" x14ac:dyDescent="0.15">
      <c r="A450" t="s">
        <v>136</v>
      </c>
      <c r="B450" t="s">
        <v>1554</v>
      </c>
      <c r="C450" t="str">
        <f>INDEX(FIPS!$A$1:$E$3236,MATCH($F450,FIPS!$D$1:$D$3236,0),5)</f>
        <v>Glascock County</v>
      </c>
      <c r="D450" t="s">
        <v>137</v>
      </c>
      <c r="E450" s="15" t="s">
        <v>68</v>
      </c>
      <c r="F450" t="s">
        <v>1706</v>
      </c>
      <c r="G450" t="s">
        <v>7776</v>
      </c>
      <c r="H450" t="str">
        <f>IFERROR(VLOOKUP($G450,'Team Colors'!$A:$B,2,0),"#c9c9c9")</f>
        <v>#a71930</v>
      </c>
      <c r="I450">
        <f>INDEX('Raw Election Data'!$A$1:$AN$3144,MATCH($C450&amp;" "&amp;$B450,'Raw Election Data'!$C$1:$C$3144,0),MATCH('Joined Data'!I$1,'Raw Election Data'!$A$1:$AN$1,0))</f>
        <v>3065</v>
      </c>
      <c r="J450">
        <f>INDEX('Raw Election Data'!$A$1:$AN$3144,MATCH($C450&amp;" "&amp;$B450,'Raw Election Data'!$C$1:$C$3144,0),MATCH('Joined Data'!J$1,'Raw Election Data'!$A$1:$AN$1,0))</f>
        <v>138</v>
      </c>
      <c r="K450">
        <f>INDEX('Raw Election Data'!$A$1:$AN$3144,MATCH($C450&amp;" "&amp;$B450,'Raw Election Data'!$C$1:$C$3144,0),MATCH('Joined Data'!K$1,'Raw Election Data'!$A$1:$AN$1,0))</f>
        <v>1235</v>
      </c>
      <c r="L450">
        <f>INDEX('Raw Election Data'!$A$1:$AN$3144,MATCH($C450&amp;" "&amp;$B450,'Raw Election Data'!$C$1:$C$3144,0),MATCH('Joined Data'!L$1,'Raw Election Data'!$A$1:$AN$1,0))</f>
        <v>1390</v>
      </c>
      <c r="M450">
        <f>INDEX('Raw Election Data'!$A$1:$AN$3144,MATCH($C450&amp;" "&amp;$B450,'Raw Election Data'!$C$1:$C$3144,0),MATCH('Joined Data'!M$1,'Raw Election Data'!$A$1:$AN$1,0))</f>
        <v>9.9280575539568344E-2</v>
      </c>
      <c r="N450">
        <f>INDEX('Raw Election Data'!$A$1:$AN$3144,MATCH($C450&amp;" "&amp;$B450,'Raw Election Data'!$C$1:$C$3144,0),MATCH('Joined Data'!N$1,'Raw Election Data'!$A$1:$AN$1,0))</f>
        <v>0.88848920863309355</v>
      </c>
      <c r="O450">
        <f>INDEX('Raw Election Data'!$A$1:$AN$3144,MATCH($C450&amp;" "&amp;$B450,'Raw Election Data'!$C$1:$C$3144,0),MATCH('Joined Data'!O$1,'Raw Election Data'!$A$1:$AN$1,0))</f>
        <v>-1097</v>
      </c>
      <c r="P450">
        <f>INDEX('Raw Election Data'!$A$1:$AN$3144,MATCH($C450&amp;" "&amp;$B450,'Raw Election Data'!$C$1:$C$3144,0),MATCH('Joined Data'!P$1,'Raw Election Data'!$A$1:$AN$1,0))</f>
        <v>1097</v>
      </c>
      <c r="Q450">
        <f>INDEX('Raw Election Data'!$A$1:$AN$3144,MATCH($C450&amp;" "&amp;$B450,'Raw Election Data'!$C$1:$C$3144,0),MATCH('Joined Data'!Q$1,'Raw Election Data'!$A$1:$AN$1,0))</f>
        <v>-0.78920863309352518</v>
      </c>
      <c r="R450">
        <f>INDEX('Raw Election Data'!$A$1:$AN$3144,MATCH($C450&amp;" "&amp;$B450,'Raw Election Data'!$C$1:$C$3144,0),MATCH('Joined Data'!R$1,'Raw Election Data'!$A$1:$AN$1,0))</f>
        <v>0.78920863309352518</v>
      </c>
    </row>
    <row r="451" spans="1:18" ht="13.5" hidden="1" customHeight="1" x14ac:dyDescent="0.15">
      <c r="A451" t="s">
        <v>136</v>
      </c>
      <c r="B451" t="s">
        <v>1554</v>
      </c>
      <c r="C451" t="str">
        <f>INDEX(FIPS!$A$1:$E$3236,MATCH($F451,FIPS!$D$1:$D$3236,0),5)</f>
        <v>Glynn County</v>
      </c>
      <c r="D451" t="s">
        <v>137</v>
      </c>
      <c r="E451" s="15" t="s">
        <v>69</v>
      </c>
      <c r="F451" t="s">
        <v>1708</v>
      </c>
      <c r="G451" t="s">
        <v>7776</v>
      </c>
      <c r="H451" t="str">
        <f>IFERROR(VLOOKUP($G451,'Team Colors'!$A:$B,2,0),"#c9c9c9")</f>
        <v>#a71930</v>
      </c>
      <c r="I451">
        <f>INDEX('Raw Election Data'!$A$1:$AN$3144,MATCH($C451&amp;" "&amp;$B451,'Raw Election Data'!$C$1:$C$3144,0),MATCH('Joined Data'!I$1,'Raw Election Data'!$A$1:$AN$1,0))</f>
        <v>83579</v>
      </c>
      <c r="J451">
        <f>INDEX('Raw Election Data'!$A$1:$AN$3144,MATCH($C451&amp;" "&amp;$B451,'Raw Election Data'!$C$1:$C$3144,0),MATCH('Joined Data'!J$1,'Raw Election Data'!$A$1:$AN$1,0))</f>
        <v>11738</v>
      </c>
      <c r="K451">
        <f>INDEX('Raw Election Data'!$A$1:$AN$3144,MATCH($C451&amp;" "&amp;$B451,'Raw Election Data'!$C$1:$C$3144,0),MATCH('Joined Data'!K$1,'Raw Election Data'!$A$1:$AN$1,0))</f>
        <v>21482</v>
      </c>
      <c r="L451">
        <f>INDEX('Raw Election Data'!$A$1:$AN$3144,MATCH($C451&amp;" "&amp;$B451,'Raw Election Data'!$C$1:$C$3144,0),MATCH('Joined Data'!L$1,'Raw Election Data'!$A$1:$AN$1,0))</f>
        <v>34041</v>
      </c>
      <c r="M451">
        <f>INDEX('Raw Election Data'!$A$1:$AN$3144,MATCH($C451&amp;" "&amp;$B451,'Raw Election Data'!$C$1:$C$3144,0),MATCH('Joined Data'!M$1,'Raw Election Data'!$A$1:$AN$1,0))</f>
        <v>0.34481948238888399</v>
      </c>
      <c r="N451">
        <f>INDEX('Raw Election Data'!$A$1:$AN$3144,MATCH($C451&amp;" "&amp;$B451,'Raw Election Data'!$C$1:$C$3144,0),MATCH('Joined Data'!N$1,'Raw Election Data'!$A$1:$AN$1,0))</f>
        <v>0.63106254222848912</v>
      </c>
      <c r="O451">
        <f>INDEX('Raw Election Data'!$A$1:$AN$3144,MATCH($C451&amp;" "&amp;$B451,'Raw Election Data'!$C$1:$C$3144,0),MATCH('Joined Data'!O$1,'Raw Election Data'!$A$1:$AN$1,0))</f>
        <v>-9744</v>
      </c>
      <c r="P451">
        <f>INDEX('Raw Election Data'!$A$1:$AN$3144,MATCH($C451&amp;" "&amp;$B451,'Raw Election Data'!$C$1:$C$3144,0),MATCH('Joined Data'!P$1,'Raw Election Data'!$A$1:$AN$1,0))</f>
        <v>9744</v>
      </c>
      <c r="Q451">
        <f>INDEX('Raw Election Data'!$A$1:$AN$3144,MATCH($C451&amp;" "&amp;$B451,'Raw Election Data'!$C$1:$C$3144,0),MATCH('Joined Data'!Q$1,'Raw Election Data'!$A$1:$AN$1,0))</f>
        <v>-0.28624305983960513</v>
      </c>
      <c r="R451">
        <f>INDEX('Raw Election Data'!$A$1:$AN$3144,MATCH($C451&amp;" "&amp;$B451,'Raw Election Data'!$C$1:$C$3144,0),MATCH('Joined Data'!R$1,'Raw Election Data'!$A$1:$AN$1,0))</f>
        <v>0.28624305983960513</v>
      </c>
    </row>
    <row r="452" spans="1:18" ht="13.5" hidden="1" customHeight="1" x14ac:dyDescent="0.15">
      <c r="A452" t="s">
        <v>136</v>
      </c>
      <c r="B452" t="s">
        <v>1554</v>
      </c>
      <c r="C452" t="str">
        <f>INDEX(FIPS!$A$1:$E$3236,MATCH($F452,FIPS!$D$1:$D$3236,0),5)</f>
        <v>Gordon County</v>
      </c>
      <c r="D452" t="s">
        <v>137</v>
      </c>
      <c r="E452" s="15" t="s">
        <v>71</v>
      </c>
      <c r="F452" t="s">
        <v>1710</v>
      </c>
      <c r="G452" t="s">
        <v>7776</v>
      </c>
      <c r="H452" t="str">
        <f>IFERROR(VLOOKUP($G452,'Team Colors'!$A:$B,2,0),"#c9c9c9")</f>
        <v>#a71930</v>
      </c>
      <c r="I452">
        <f>INDEX('Raw Election Data'!$A$1:$AN$3144,MATCH($C452&amp;" "&amp;$B452,'Raw Election Data'!$C$1:$C$3144,0),MATCH('Joined Data'!I$1,'Raw Election Data'!$A$1:$AN$1,0))</f>
        <v>56574</v>
      </c>
      <c r="J452">
        <f>INDEX('Raw Election Data'!$A$1:$AN$3144,MATCH($C452&amp;" "&amp;$B452,'Raw Election Data'!$C$1:$C$3144,0),MATCH('Joined Data'!J$1,'Raw Election Data'!$A$1:$AN$1,0))</f>
        <v>3176</v>
      </c>
      <c r="K452">
        <f>INDEX('Raw Election Data'!$A$1:$AN$3144,MATCH($C452&amp;" "&amp;$B452,'Raw Election Data'!$C$1:$C$3144,0),MATCH('Joined Data'!K$1,'Raw Election Data'!$A$1:$AN$1,0))</f>
        <v>15171</v>
      </c>
      <c r="L452">
        <f>INDEX('Raw Election Data'!$A$1:$AN$3144,MATCH($C452&amp;" "&amp;$B452,'Raw Election Data'!$C$1:$C$3144,0),MATCH('Joined Data'!L$1,'Raw Election Data'!$A$1:$AN$1,0))</f>
        <v>18850</v>
      </c>
      <c r="M452">
        <f>INDEX('Raw Election Data'!$A$1:$AN$3144,MATCH($C452&amp;" "&amp;$B452,'Raw Election Data'!$C$1:$C$3144,0),MATCH('Joined Data'!M$1,'Raw Election Data'!$A$1:$AN$1,0))</f>
        <v>0.16848806366047744</v>
      </c>
      <c r="N452">
        <f>INDEX('Raw Election Data'!$A$1:$AN$3144,MATCH($C452&amp;" "&amp;$B452,'Raw Election Data'!$C$1:$C$3144,0),MATCH('Joined Data'!N$1,'Raw Election Data'!$A$1:$AN$1,0))</f>
        <v>0.80482758620689654</v>
      </c>
      <c r="O452">
        <f>INDEX('Raw Election Data'!$A$1:$AN$3144,MATCH($C452&amp;" "&amp;$B452,'Raw Election Data'!$C$1:$C$3144,0),MATCH('Joined Data'!O$1,'Raw Election Data'!$A$1:$AN$1,0))</f>
        <v>-11995</v>
      </c>
      <c r="P452">
        <f>INDEX('Raw Election Data'!$A$1:$AN$3144,MATCH($C452&amp;" "&amp;$B452,'Raw Election Data'!$C$1:$C$3144,0),MATCH('Joined Data'!P$1,'Raw Election Data'!$A$1:$AN$1,0))</f>
        <v>11995</v>
      </c>
      <c r="Q452">
        <f>INDEX('Raw Election Data'!$A$1:$AN$3144,MATCH($C452&amp;" "&amp;$B452,'Raw Election Data'!$C$1:$C$3144,0),MATCH('Joined Data'!Q$1,'Raw Election Data'!$A$1:$AN$1,0))</f>
        <v>-0.63633952254641912</v>
      </c>
      <c r="R452">
        <f>INDEX('Raw Election Data'!$A$1:$AN$3144,MATCH($C452&amp;" "&amp;$B452,'Raw Election Data'!$C$1:$C$3144,0),MATCH('Joined Data'!R$1,'Raw Election Data'!$A$1:$AN$1,0))</f>
        <v>0.63633952254641912</v>
      </c>
    </row>
    <row r="453" spans="1:18" ht="13.5" hidden="1" customHeight="1" x14ac:dyDescent="0.15">
      <c r="A453" t="s">
        <v>136</v>
      </c>
      <c r="B453" t="s">
        <v>1554</v>
      </c>
      <c r="C453" t="str">
        <f>INDEX(FIPS!$A$1:$E$3236,MATCH($F453,FIPS!$D$1:$D$3236,0),5)</f>
        <v>Grady County</v>
      </c>
      <c r="D453" t="s">
        <v>137</v>
      </c>
      <c r="E453" s="15" t="s">
        <v>72</v>
      </c>
      <c r="F453" t="s">
        <v>1714</v>
      </c>
      <c r="G453" t="s">
        <v>7776</v>
      </c>
      <c r="H453" t="str">
        <f>IFERROR(VLOOKUP($G453,'Team Colors'!$A:$B,2,0),"#c9c9c9")</f>
        <v>#a71930</v>
      </c>
      <c r="I453">
        <f>INDEX('Raw Election Data'!$A$1:$AN$3144,MATCH($C453&amp;" "&amp;$B453,'Raw Election Data'!$C$1:$C$3144,0),MATCH('Joined Data'!I$1,'Raw Election Data'!$A$1:$AN$1,0))</f>
        <v>25205</v>
      </c>
      <c r="J453">
        <f>INDEX('Raw Election Data'!$A$1:$AN$3144,MATCH($C453&amp;" "&amp;$B453,'Raw Election Data'!$C$1:$C$3144,0),MATCH('Joined Data'!J$1,'Raw Election Data'!$A$1:$AN$1,0))</f>
        <v>3005</v>
      </c>
      <c r="K453">
        <f>INDEX('Raw Election Data'!$A$1:$AN$3144,MATCH($C453&amp;" "&amp;$B453,'Raw Election Data'!$C$1:$C$3144,0),MATCH('Joined Data'!K$1,'Raw Election Data'!$A$1:$AN$1,0))</f>
        <v>6047</v>
      </c>
      <c r="L453">
        <f>INDEX('Raw Election Data'!$A$1:$AN$3144,MATCH($C453&amp;" "&amp;$B453,'Raw Election Data'!$C$1:$C$3144,0),MATCH('Joined Data'!L$1,'Raw Election Data'!$A$1:$AN$1,0))</f>
        <v>9187</v>
      </c>
      <c r="M453">
        <f>INDEX('Raw Election Data'!$A$1:$AN$3144,MATCH($C453&amp;" "&amp;$B453,'Raw Election Data'!$C$1:$C$3144,0),MATCH('Joined Data'!M$1,'Raw Election Data'!$A$1:$AN$1,0))</f>
        <v>0.32709263089147711</v>
      </c>
      <c r="N453">
        <f>INDEX('Raw Election Data'!$A$1:$AN$3144,MATCH($C453&amp;" "&amp;$B453,'Raw Election Data'!$C$1:$C$3144,0),MATCH('Joined Data'!N$1,'Raw Election Data'!$A$1:$AN$1,0))</f>
        <v>0.65821269184717535</v>
      </c>
      <c r="O453">
        <f>INDEX('Raw Election Data'!$A$1:$AN$3144,MATCH($C453&amp;" "&amp;$B453,'Raw Election Data'!$C$1:$C$3144,0),MATCH('Joined Data'!O$1,'Raw Election Data'!$A$1:$AN$1,0))</f>
        <v>-3042</v>
      </c>
      <c r="P453">
        <f>INDEX('Raw Election Data'!$A$1:$AN$3144,MATCH($C453&amp;" "&amp;$B453,'Raw Election Data'!$C$1:$C$3144,0),MATCH('Joined Data'!P$1,'Raw Election Data'!$A$1:$AN$1,0))</f>
        <v>3042</v>
      </c>
      <c r="Q453">
        <f>INDEX('Raw Election Data'!$A$1:$AN$3144,MATCH($C453&amp;" "&amp;$B453,'Raw Election Data'!$C$1:$C$3144,0),MATCH('Joined Data'!Q$1,'Raw Election Data'!$A$1:$AN$1,0))</f>
        <v>-0.33112006095569824</v>
      </c>
      <c r="R453">
        <f>INDEX('Raw Election Data'!$A$1:$AN$3144,MATCH($C453&amp;" "&amp;$B453,'Raw Election Data'!$C$1:$C$3144,0),MATCH('Joined Data'!R$1,'Raw Election Data'!$A$1:$AN$1,0))</f>
        <v>0.33112006095569824</v>
      </c>
    </row>
    <row r="454" spans="1:18" ht="13.5" hidden="1" customHeight="1" x14ac:dyDescent="0.15">
      <c r="A454" t="s">
        <v>136</v>
      </c>
      <c r="B454" t="s">
        <v>1554</v>
      </c>
      <c r="C454" t="str">
        <f>INDEX(FIPS!$A$1:$E$3236,MATCH($F454,FIPS!$D$1:$D$3236,0),5)</f>
        <v>Greene County</v>
      </c>
      <c r="D454" t="s">
        <v>137</v>
      </c>
      <c r="E454" s="15" t="s">
        <v>73</v>
      </c>
      <c r="F454" t="s">
        <v>1715</v>
      </c>
      <c r="G454" t="s">
        <v>7776</v>
      </c>
      <c r="H454" t="str">
        <f>IFERROR(VLOOKUP($G454,'Team Colors'!$A:$B,2,0),"#c9c9c9")</f>
        <v>#a71930</v>
      </c>
      <c r="I454">
        <f>INDEX('Raw Election Data'!$A$1:$AN$3144,MATCH($C454&amp;" "&amp;$B454,'Raw Election Data'!$C$1:$C$3144,0),MATCH('Joined Data'!I$1,'Raw Election Data'!$A$1:$AN$1,0))</f>
        <v>16710</v>
      </c>
      <c r="J454">
        <f>INDEX('Raw Election Data'!$A$1:$AN$3144,MATCH($C454&amp;" "&amp;$B454,'Raw Election Data'!$C$1:$C$3144,0),MATCH('Joined Data'!J$1,'Raw Election Data'!$A$1:$AN$1,0))</f>
        <v>3194</v>
      </c>
      <c r="K454">
        <f>INDEX('Raw Election Data'!$A$1:$AN$3144,MATCH($C454&amp;" "&amp;$B454,'Raw Election Data'!$C$1:$C$3144,0),MATCH('Joined Data'!K$1,'Raw Election Data'!$A$1:$AN$1,0))</f>
        <v>5488</v>
      </c>
      <c r="L454">
        <f>INDEX('Raw Election Data'!$A$1:$AN$3144,MATCH($C454&amp;" "&amp;$B454,'Raw Election Data'!$C$1:$C$3144,0),MATCH('Joined Data'!L$1,'Raw Election Data'!$A$1:$AN$1,0))</f>
        <v>8831</v>
      </c>
      <c r="M454">
        <f>INDEX('Raw Election Data'!$A$1:$AN$3144,MATCH($C454&amp;" "&amp;$B454,'Raw Election Data'!$C$1:$C$3144,0),MATCH('Joined Data'!M$1,'Raw Election Data'!$A$1:$AN$1,0))</f>
        <v>0.36168044389083909</v>
      </c>
      <c r="N454">
        <f>INDEX('Raw Election Data'!$A$1:$AN$3144,MATCH($C454&amp;" "&amp;$B454,'Raw Election Data'!$C$1:$C$3144,0),MATCH('Joined Data'!N$1,'Raw Election Data'!$A$1:$AN$1,0))</f>
        <v>0.62144717472539912</v>
      </c>
      <c r="O454">
        <f>INDEX('Raw Election Data'!$A$1:$AN$3144,MATCH($C454&amp;" "&amp;$B454,'Raw Election Data'!$C$1:$C$3144,0),MATCH('Joined Data'!O$1,'Raw Election Data'!$A$1:$AN$1,0))</f>
        <v>-2294</v>
      </c>
      <c r="P454">
        <f>INDEX('Raw Election Data'!$A$1:$AN$3144,MATCH($C454&amp;" "&amp;$B454,'Raw Election Data'!$C$1:$C$3144,0),MATCH('Joined Data'!P$1,'Raw Election Data'!$A$1:$AN$1,0))</f>
        <v>2294</v>
      </c>
      <c r="Q454">
        <f>INDEX('Raw Election Data'!$A$1:$AN$3144,MATCH($C454&amp;" "&amp;$B454,'Raw Election Data'!$C$1:$C$3144,0),MATCH('Joined Data'!Q$1,'Raw Election Data'!$A$1:$AN$1,0))</f>
        <v>-0.25976673083456003</v>
      </c>
      <c r="R454">
        <f>INDEX('Raw Election Data'!$A$1:$AN$3144,MATCH($C454&amp;" "&amp;$B454,'Raw Election Data'!$C$1:$C$3144,0),MATCH('Joined Data'!R$1,'Raw Election Data'!$A$1:$AN$1,0))</f>
        <v>0.25976673083456003</v>
      </c>
    </row>
    <row r="455" spans="1:18" ht="13.5" hidden="1" customHeight="1" x14ac:dyDescent="0.15">
      <c r="A455" t="s">
        <v>136</v>
      </c>
      <c r="B455" t="s">
        <v>1554</v>
      </c>
      <c r="C455" t="str">
        <f>INDEX(FIPS!$A$1:$E$3236,MATCH($F455,FIPS!$D$1:$D$3236,0),5)</f>
        <v>Gwinnett County</v>
      </c>
      <c r="D455" t="s">
        <v>137</v>
      </c>
      <c r="E455" s="15" t="s">
        <v>114</v>
      </c>
      <c r="F455" t="s">
        <v>1717</v>
      </c>
      <c r="G455" t="s">
        <v>7776</v>
      </c>
      <c r="H455" t="str">
        <f>IFERROR(VLOOKUP($G455,'Team Colors'!$A:$B,2,0),"#c9c9c9")</f>
        <v>#a71930</v>
      </c>
      <c r="I455">
        <f>INDEX('Raw Election Data'!$A$1:$AN$3144,MATCH($C455&amp;" "&amp;$B455,'Raw Election Data'!$C$1:$C$3144,0),MATCH('Joined Data'!I$1,'Raw Election Data'!$A$1:$AN$1,0))</f>
        <v>895823</v>
      </c>
      <c r="J455">
        <f>INDEX('Raw Election Data'!$A$1:$AN$3144,MATCH($C455&amp;" "&amp;$B455,'Raw Election Data'!$C$1:$C$3144,0),MATCH('Joined Data'!J$1,'Raw Election Data'!$A$1:$AN$1,0))</f>
        <v>165063</v>
      </c>
      <c r="K455">
        <f>INDEX('Raw Election Data'!$A$1:$AN$3144,MATCH($C455&amp;" "&amp;$B455,'Raw Election Data'!$C$1:$C$3144,0),MATCH('Joined Data'!K$1,'Raw Election Data'!$A$1:$AN$1,0))</f>
        <v>146463</v>
      </c>
      <c r="L455">
        <f>INDEX('Raw Election Data'!$A$1:$AN$3144,MATCH($C455&amp;" "&amp;$B455,'Raw Election Data'!$C$1:$C$3144,0),MATCH('Joined Data'!L$1,'Raw Election Data'!$A$1:$AN$1,0))</f>
        <v>323931</v>
      </c>
      <c r="M455">
        <f>INDEX('Raw Election Data'!$A$1:$AN$3144,MATCH($C455&amp;" "&amp;$B455,'Raw Election Data'!$C$1:$C$3144,0),MATCH('Joined Data'!M$1,'Raw Election Data'!$A$1:$AN$1,0))</f>
        <v>0.50956222158422626</v>
      </c>
      <c r="N455">
        <f>INDEX('Raw Election Data'!$A$1:$AN$3144,MATCH($C455&amp;" "&amp;$B455,'Raw Election Data'!$C$1:$C$3144,0),MATCH('Joined Data'!N$1,'Raw Election Data'!$A$1:$AN$1,0))</f>
        <v>0.45214258592107576</v>
      </c>
      <c r="O455">
        <f>INDEX('Raw Election Data'!$A$1:$AN$3144,MATCH($C455&amp;" "&amp;$B455,'Raw Election Data'!$C$1:$C$3144,0),MATCH('Joined Data'!O$1,'Raw Election Data'!$A$1:$AN$1,0))</f>
        <v>18600</v>
      </c>
      <c r="P455">
        <f>INDEX('Raw Election Data'!$A$1:$AN$3144,MATCH($C455&amp;" "&amp;$B455,'Raw Election Data'!$C$1:$C$3144,0),MATCH('Joined Data'!P$1,'Raw Election Data'!$A$1:$AN$1,0))</f>
        <v>-18600</v>
      </c>
      <c r="Q455">
        <f>INDEX('Raw Election Data'!$A$1:$AN$3144,MATCH($C455&amp;" "&amp;$B455,'Raw Election Data'!$C$1:$C$3144,0),MATCH('Joined Data'!Q$1,'Raw Election Data'!$A$1:$AN$1,0))</f>
        <v>5.7419635663150503E-2</v>
      </c>
      <c r="R455">
        <f>INDEX('Raw Election Data'!$A$1:$AN$3144,MATCH($C455&amp;" "&amp;$B455,'Raw Election Data'!$C$1:$C$3144,0),MATCH('Joined Data'!R$1,'Raw Election Data'!$A$1:$AN$1,0))</f>
        <v>-5.7419635663150503E-2</v>
      </c>
    </row>
    <row r="456" spans="1:18" ht="13.5" hidden="1" customHeight="1" x14ac:dyDescent="0.15">
      <c r="A456" t="s">
        <v>136</v>
      </c>
      <c r="B456" t="s">
        <v>1554</v>
      </c>
      <c r="C456" t="str">
        <f>INDEX(FIPS!$A$1:$E$3236,MATCH($F456,FIPS!$D$1:$D$3236,0),5)</f>
        <v>Habersham County</v>
      </c>
      <c r="D456" t="s">
        <v>137</v>
      </c>
      <c r="E456" s="15" t="s">
        <v>115</v>
      </c>
      <c r="F456" t="s">
        <v>1719</v>
      </c>
      <c r="G456" t="s">
        <v>7776</v>
      </c>
      <c r="H456" t="str">
        <f>IFERROR(VLOOKUP($G456,'Team Colors'!$A:$B,2,0),"#c9c9c9")</f>
        <v>#a71930</v>
      </c>
      <c r="I456">
        <f>INDEX('Raw Election Data'!$A$1:$AN$3144,MATCH($C456&amp;" "&amp;$B456,'Raw Election Data'!$C$1:$C$3144,0),MATCH('Joined Data'!I$1,'Raw Election Data'!$A$1:$AN$1,0))</f>
        <v>43996</v>
      </c>
      <c r="J456">
        <f>INDEX('Raw Election Data'!$A$1:$AN$3144,MATCH($C456&amp;" "&amp;$B456,'Raw Election Data'!$C$1:$C$3144,0),MATCH('Joined Data'!J$1,'Raw Election Data'!$A$1:$AN$1,0))</f>
        <v>2483</v>
      </c>
      <c r="K456">
        <f>INDEX('Raw Election Data'!$A$1:$AN$3144,MATCH($C456&amp;" "&amp;$B456,'Raw Election Data'!$C$1:$C$3144,0),MATCH('Joined Data'!K$1,'Raw Election Data'!$A$1:$AN$1,0))</f>
        <v>13184</v>
      </c>
      <c r="L456">
        <f>INDEX('Raw Election Data'!$A$1:$AN$3144,MATCH($C456&amp;" "&amp;$B456,'Raw Election Data'!$C$1:$C$3144,0),MATCH('Joined Data'!L$1,'Raw Election Data'!$A$1:$AN$1,0))</f>
        <v>16128</v>
      </c>
      <c r="M456">
        <f>INDEX('Raw Election Data'!$A$1:$AN$3144,MATCH($C456&amp;" "&amp;$B456,'Raw Election Data'!$C$1:$C$3144,0),MATCH('Joined Data'!M$1,'Raw Election Data'!$A$1:$AN$1,0))</f>
        <v>0.15395585317460317</v>
      </c>
      <c r="N456">
        <f>INDEX('Raw Election Data'!$A$1:$AN$3144,MATCH($C456&amp;" "&amp;$B456,'Raw Election Data'!$C$1:$C$3144,0),MATCH('Joined Data'!N$1,'Raw Election Data'!$A$1:$AN$1,0))</f>
        <v>0.81746031746031744</v>
      </c>
      <c r="O456">
        <f>INDEX('Raw Election Data'!$A$1:$AN$3144,MATCH($C456&amp;" "&amp;$B456,'Raw Election Data'!$C$1:$C$3144,0),MATCH('Joined Data'!O$1,'Raw Election Data'!$A$1:$AN$1,0))</f>
        <v>-10701</v>
      </c>
      <c r="P456">
        <f>INDEX('Raw Election Data'!$A$1:$AN$3144,MATCH($C456&amp;" "&amp;$B456,'Raw Election Data'!$C$1:$C$3144,0),MATCH('Joined Data'!P$1,'Raw Election Data'!$A$1:$AN$1,0))</f>
        <v>10701</v>
      </c>
      <c r="Q456">
        <f>INDEX('Raw Election Data'!$A$1:$AN$3144,MATCH($C456&amp;" "&amp;$B456,'Raw Election Data'!$C$1:$C$3144,0),MATCH('Joined Data'!Q$1,'Raw Election Data'!$A$1:$AN$1,0))</f>
        <v>-0.6635044642857143</v>
      </c>
      <c r="R456">
        <f>INDEX('Raw Election Data'!$A$1:$AN$3144,MATCH($C456&amp;" "&amp;$B456,'Raw Election Data'!$C$1:$C$3144,0),MATCH('Joined Data'!R$1,'Raw Election Data'!$A$1:$AN$1,0))</f>
        <v>0.6635044642857143</v>
      </c>
    </row>
    <row r="457" spans="1:18" ht="13.5" hidden="1" customHeight="1" x14ac:dyDescent="0.15">
      <c r="A457" t="s">
        <v>136</v>
      </c>
      <c r="B457" t="s">
        <v>1554</v>
      </c>
      <c r="C457" t="str">
        <f>INDEX(FIPS!$A$1:$E$3236,MATCH($F457,FIPS!$D$1:$D$3236,0),5)</f>
        <v>Hall County</v>
      </c>
      <c r="D457" t="s">
        <v>137</v>
      </c>
      <c r="E457" s="15" t="s">
        <v>116</v>
      </c>
      <c r="F457" t="s">
        <v>1723</v>
      </c>
      <c r="G457" t="s">
        <v>7776</v>
      </c>
      <c r="H457" t="str">
        <f>IFERROR(VLOOKUP($G457,'Team Colors'!$A:$B,2,0),"#c9c9c9")</f>
        <v>#a71930</v>
      </c>
      <c r="I457">
        <f>INDEX('Raw Election Data'!$A$1:$AN$3144,MATCH($C457&amp;" "&amp;$B457,'Raw Election Data'!$C$1:$C$3144,0),MATCH('Joined Data'!I$1,'Raw Election Data'!$A$1:$AN$1,0))</f>
        <v>193535</v>
      </c>
      <c r="J457">
        <f>INDEX('Raw Election Data'!$A$1:$AN$3144,MATCH($C457&amp;" "&amp;$B457,'Raw Election Data'!$C$1:$C$3144,0),MATCH('Joined Data'!J$1,'Raw Election Data'!$A$1:$AN$1,0))</f>
        <v>16153</v>
      </c>
      <c r="K457">
        <f>INDEX('Raw Election Data'!$A$1:$AN$3144,MATCH($C457&amp;" "&amp;$B457,'Raw Election Data'!$C$1:$C$3144,0),MATCH('Joined Data'!K$1,'Raw Election Data'!$A$1:$AN$1,0))</f>
        <v>51681</v>
      </c>
      <c r="L457">
        <f>INDEX('Raw Election Data'!$A$1:$AN$3144,MATCH($C457&amp;" "&amp;$B457,'Raw Election Data'!$C$1:$C$3144,0),MATCH('Joined Data'!L$1,'Raw Election Data'!$A$1:$AN$1,0))</f>
        <v>70133</v>
      </c>
      <c r="M457">
        <f>INDEX('Raw Election Data'!$A$1:$AN$3144,MATCH($C457&amp;" "&amp;$B457,'Raw Election Data'!$C$1:$C$3144,0),MATCH('Joined Data'!M$1,'Raw Election Data'!$A$1:$AN$1,0))</f>
        <v>0.2303195357392383</v>
      </c>
      <c r="N457">
        <f>INDEX('Raw Election Data'!$A$1:$AN$3144,MATCH($C457&amp;" "&amp;$B457,'Raw Election Data'!$C$1:$C$3144,0),MATCH('Joined Data'!N$1,'Raw Election Data'!$A$1:$AN$1,0))</f>
        <v>0.73689989020860369</v>
      </c>
      <c r="O457">
        <f>INDEX('Raw Election Data'!$A$1:$AN$3144,MATCH($C457&amp;" "&amp;$B457,'Raw Election Data'!$C$1:$C$3144,0),MATCH('Joined Data'!O$1,'Raw Election Data'!$A$1:$AN$1,0))</f>
        <v>-35528</v>
      </c>
      <c r="P457">
        <f>INDEX('Raw Election Data'!$A$1:$AN$3144,MATCH($C457&amp;" "&amp;$B457,'Raw Election Data'!$C$1:$C$3144,0),MATCH('Joined Data'!P$1,'Raw Election Data'!$A$1:$AN$1,0))</f>
        <v>35528</v>
      </c>
      <c r="Q457">
        <f>INDEX('Raw Election Data'!$A$1:$AN$3144,MATCH($C457&amp;" "&amp;$B457,'Raw Election Data'!$C$1:$C$3144,0),MATCH('Joined Data'!Q$1,'Raw Election Data'!$A$1:$AN$1,0))</f>
        <v>-0.50658035446936545</v>
      </c>
      <c r="R457">
        <f>INDEX('Raw Election Data'!$A$1:$AN$3144,MATCH($C457&amp;" "&amp;$B457,'Raw Election Data'!$C$1:$C$3144,0),MATCH('Joined Data'!R$1,'Raw Election Data'!$A$1:$AN$1,0))</f>
        <v>0.50658035446936545</v>
      </c>
    </row>
    <row r="458" spans="1:18" ht="13.5" hidden="1" customHeight="1" x14ac:dyDescent="0.15">
      <c r="A458" t="s">
        <v>136</v>
      </c>
      <c r="B458" t="s">
        <v>1554</v>
      </c>
      <c r="C458" t="str">
        <f>INDEX(FIPS!$A$1:$E$3236,MATCH($F458,FIPS!$D$1:$D$3236,0),5)</f>
        <v>Hancock County</v>
      </c>
      <c r="D458" t="s">
        <v>137</v>
      </c>
      <c r="E458" s="15" t="s">
        <v>117</v>
      </c>
      <c r="F458" t="s">
        <v>1727</v>
      </c>
      <c r="G458" t="s">
        <v>7776</v>
      </c>
      <c r="H458" t="str">
        <f>IFERROR(VLOOKUP($G458,'Team Colors'!$A:$B,2,0),"#c9c9c9")</f>
        <v>#a71930</v>
      </c>
      <c r="I458">
        <f>INDEX('Raw Election Data'!$A$1:$AN$3144,MATCH($C458&amp;" "&amp;$B458,'Raw Election Data'!$C$1:$C$3144,0),MATCH('Joined Data'!I$1,'Raw Election Data'!$A$1:$AN$1,0))</f>
        <v>8551</v>
      </c>
      <c r="J458">
        <f>INDEX('Raw Election Data'!$A$1:$AN$3144,MATCH($C458&amp;" "&amp;$B458,'Raw Election Data'!$C$1:$C$3144,0),MATCH('Joined Data'!J$1,'Raw Election Data'!$A$1:$AN$1,0))</f>
        <v>2695</v>
      </c>
      <c r="K458">
        <f>INDEX('Raw Election Data'!$A$1:$AN$3144,MATCH($C458&amp;" "&amp;$B458,'Raw Election Data'!$C$1:$C$3144,0),MATCH('Joined Data'!K$1,'Raw Election Data'!$A$1:$AN$1,0))</f>
        <v>841</v>
      </c>
      <c r="L458">
        <f>INDEX('Raw Election Data'!$A$1:$AN$3144,MATCH($C458&amp;" "&amp;$B458,'Raw Election Data'!$C$1:$C$3144,0),MATCH('Joined Data'!L$1,'Raw Election Data'!$A$1:$AN$1,0))</f>
        <v>3572</v>
      </c>
      <c r="M458">
        <f>INDEX('Raw Election Data'!$A$1:$AN$3144,MATCH($C458&amp;" "&amp;$B458,'Raw Election Data'!$C$1:$C$3144,0),MATCH('Joined Data'!M$1,'Raw Election Data'!$A$1:$AN$1,0))</f>
        <v>0.75447928331466962</v>
      </c>
      <c r="N458">
        <f>INDEX('Raw Election Data'!$A$1:$AN$3144,MATCH($C458&amp;" "&amp;$B458,'Raw Election Data'!$C$1:$C$3144,0),MATCH('Joined Data'!N$1,'Raw Election Data'!$A$1:$AN$1,0))</f>
        <v>0.23544232922732364</v>
      </c>
      <c r="O458">
        <f>INDEX('Raw Election Data'!$A$1:$AN$3144,MATCH($C458&amp;" "&amp;$B458,'Raw Election Data'!$C$1:$C$3144,0),MATCH('Joined Data'!O$1,'Raw Election Data'!$A$1:$AN$1,0))</f>
        <v>1854</v>
      </c>
      <c r="P458">
        <f>INDEX('Raw Election Data'!$A$1:$AN$3144,MATCH($C458&amp;" "&amp;$B458,'Raw Election Data'!$C$1:$C$3144,0),MATCH('Joined Data'!P$1,'Raw Election Data'!$A$1:$AN$1,0))</f>
        <v>-1854</v>
      </c>
      <c r="Q458">
        <f>INDEX('Raw Election Data'!$A$1:$AN$3144,MATCH($C458&amp;" "&amp;$B458,'Raw Election Data'!$C$1:$C$3144,0),MATCH('Joined Data'!Q$1,'Raw Election Data'!$A$1:$AN$1,0))</f>
        <v>0.51903695408734596</v>
      </c>
      <c r="R458">
        <f>INDEX('Raw Election Data'!$A$1:$AN$3144,MATCH($C458&amp;" "&amp;$B458,'Raw Election Data'!$C$1:$C$3144,0),MATCH('Joined Data'!R$1,'Raw Election Data'!$A$1:$AN$1,0))</f>
        <v>-0.51903695408734596</v>
      </c>
    </row>
    <row r="459" spans="1:18" ht="13.5" hidden="1" customHeight="1" x14ac:dyDescent="0.15">
      <c r="A459" t="s">
        <v>136</v>
      </c>
      <c r="B459" t="s">
        <v>1554</v>
      </c>
      <c r="C459" t="str">
        <f>INDEX(FIPS!$A$1:$E$3236,MATCH($F459,FIPS!$D$1:$D$3236,0),5)</f>
        <v>Haralson County</v>
      </c>
      <c r="D459" t="s">
        <v>137</v>
      </c>
      <c r="E459" s="15" t="s">
        <v>118</v>
      </c>
      <c r="F459" t="s">
        <v>1729</v>
      </c>
      <c r="G459" t="s">
        <v>7776</v>
      </c>
      <c r="H459" t="str">
        <f>IFERROR(VLOOKUP($G459,'Team Colors'!$A:$B,2,0),"#c9c9c9")</f>
        <v>#a71930</v>
      </c>
      <c r="I459">
        <f>INDEX('Raw Election Data'!$A$1:$AN$3144,MATCH($C459&amp;" "&amp;$B459,'Raw Election Data'!$C$1:$C$3144,0),MATCH('Joined Data'!I$1,'Raw Election Data'!$A$1:$AN$1,0))</f>
        <v>28854</v>
      </c>
      <c r="J459">
        <f>INDEX('Raw Election Data'!$A$1:$AN$3144,MATCH($C459&amp;" "&amp;$B459,'Raw Election Data'!$C$1:$C$3144,0),MATCH('Joined Data'!J$1,'Raw Election Data'!$A$1:$AN$1,0))</f>
        <v>1474</v>
      </c>
      <c r="K459">
        <f>INDEX('Raw Election Data'!$A$1:$AN$3144,MATCH($C459&amp;" "&amp;$B459,'Raw Election Data'!$C$1:$C$3144,0),MATCH('Joined Data'!K$1,'Raw Election Data'!$A$1:$AN$1,0))</f>
        <v>9579</v>
      </c>
      <c r="L459">
        <f>INDEX('Raw Election Data'!$A$1:$AN$3144,MATCH($C459&amp;" "&amp;$B459,'Raw Election Data'!$C$1:$C$3144,0),MATCH('Joined Data'!L$1,'Raw Election Data'!$A$1:$AN$1,0))</f>
        <v>11317</v>
      </c>
      <c r="M459">
        <f>INDEX('Raw Election Data'!$A$1:$AN$3144,MATCH($C459&amp;" "&amp;$B459,'Raw Election Data'!$C$1:$C$3144,0),MATCH('Joined Data'!M$1,'Raw Election Data'!$A$1:$AN$1,0))</f>
        <v>0.13024653176636919</v>
      </c>
      <c r="N459">
        <f>INDEX('Raw Election Data'!$A$1:$AN$3144,MATCH($C459&amp;" "&amp;$B459,'Raw Election Data'!$C$1:$C$3144,0),MATCH('Joined Data'!N$1,'Raw Election Data'!$A$1:$AN$1,0))</f>
        <v>0.8464257312008483</v>
      </c>
      <c r="O459">
        <f>INDEX('Raw Election Data'!$A$1:$AN$3144,MATCH($C459&amp;" "&amp;$B459,'Raw Election Data'!$C$1:$C$3144,0),MATCH('Joined Data'!O$1,'Raw Election Data'!$A$1:$AN$1,0))</f>
        <v>-8105</v>
      </c>
      <c r="P459">
        <f>INDEX('Raw Election Data'!$A$1:$AN$3144,MATCH($C459&amp;" "&amp;$B459,'Raw Election Data'!$C$1:$C$3144,0),MATCH('Joined Data'!P$1,'Raw Election Data'!$A$1:$AN$1,0))</f>
        <v>8105</v>
      </c>
      <c r="Q459">
        <f>INDEX('Raw Election Data'!$A$1:$AN$3144,MATCH($C459&amp;" "&amp;$B459,'Raw Election Data'!$C$1:$C$3144,0),MATCH('Joined Data'!Q$1,'Raw Election Data'!$A$1:$AN$1,0))</f>
        <v>-0.71617919943447905</v>
      </c>
      <c r="R459">
        <f>INDEX('Raw Election Data'!$A$1:$AN$3144,MATCH($C459&amp;" "&amp;$B459,'Raw Election Data'!$C$1:$C$3144,0),MATCH('Joined Data'!R$1,'Raw Election Data'!$A$1:$AN$1,0))</f>
        <v>0.71617919943447905</v>
      </c>
    </row>
    <row r="460" spans="1:18" ht="13.5" hidden="1" customHeight="1" x14ac:dyDescent="0.15">
      <c r="A460" t="s">
        <v>136</v>
      </c>
      <c r="B460" t="s">
        <v>1554</v>
      </c>
      <c r="C460" t="str">
        <f>INDEX(FIPS!$A$1:$E$3236,MATCH($F460,FIPS!$D$1:$D$3236,0),5)</f>
        <v>Harris County</v>
      </c>
      <c r="D460" t="s">
        <v>137</v>
      </c>
      <c r="E460" s="15" t="s">
        <v>119</v>
      </c>
      <c r="F460" t="s">
        <v>1731</v>
      </c>
      <c r="G460" t="s">
        <v>7776</v>
      </c>
      <c r="H460" t="str">
        <f>IFERROR(VLOOKUP($G460,'Team Colors'!$A:$B,2,0),"#c9c9c9")</f>
        <v>#a71930</v>
      </c>
      <c r="I460">
        <f>INDEX('Raw Election Data'!$A$1:$AN$3144,MATCH($C460&amp;" "&amp;$B460,'Raw Election Data'!$C$1:$C$3144,0),MATCH('Joined Data'!I$1,'Raw Election Data'!$A$1:$AN$1,0))</f>
        <v>33381</v>
      </c>
      <c r="J460">
        <f>INDEX('Raw Election Data'!$A$1:$AN$3144,MATCH($C460&amp;" "&amp;$B460,'Raw Election Data'!$C$1:$C$3144,0),MATCH('Joined Data'!J$1,'Raw Election Data'!$A$1:$AN$1,0))</f>
        <v>4082</v>
      </c>
      <c r="K460">
        <f>INDEX('Raw Election Data'!$A$1:$AN$3144,MATCH($C460&amp;" "&amp;$B460,'Raw Election Data'!$C$1:$C$3144,0),MATCH('Joined Data'!K$1,'Raw Election Data'!$A$1:$AN$1,0))</f>
        <v>11931</v>
      </c>
      <c r="L460">
        <f>INDEX('Raw Election Data'!$A$1:$AN$3144,MATCH($C460&amp;" "&amp;$B460,'Raw Election Data'!$C$1:$C$3144,0),MATCH('Joined Data'!L$1,'Raw Election Data'!$A$1:$AN$1,0))</f>
        <v>16392</v>
      </c>
      <c r="M460">
        <f>INDEX('Raw Election Data'!$A$1:$AN$3144,MATCH($C460&amp;" "&amp;$B460,'Raw Election Data'!$C$1:$C$3144,0),MATCH('Joined Data'!M$1,'Raw Election Data'!$A$1:$AN$1,0))</f>
        <v>0.24902391410444119</v>
      </c>
      <c r="N460">
        <f>INDEX('Raw Election Data'!$A$1:$AN$3144,MATCH($C460&amp;" "&amp;$B460,'Raw Election Data'!$C$1:$C$3144,0),MATCH('Joined Data'!N$1,'Raw Election Data'!$A$1:$AN$1,0))</f>
        <v>0.72785505124450955</v>
      </c>
      <c r="O460">
        <f>INDEX('Raw Election Data'!$A$1:$AN$3144,MATCH($C460&amp;" "&amp;$B460,'Raw Election Data'!$C$1:$C$3144,0),MATCH('Joined Data'!O$1,'Raw Election Data'!$A$1:$AN$1,0))</f>
        <v>-7849</v>
      </c>
      <c r="P460">
        <f>INDEX('Raw Election Data'!$A$1:$AN$3144,MATCH($C460&amp;" "&amp;$B460,'Raw Election Data'!$C$1:$C$3144,0),MATCH('Joined Data'!P$1,'Raw Election Data'!$A$1:$AN$1,0))</f>
        <v>7849</v>
      </c>
      <c r="Q460">
        <f>INDEX('Raw Election Data'!$A$1:$AN$3144,MATCH($C460&amp;" "&amp;$B460,'Raw Election Data'!$C$1:$C$3144,0),MATCH('Joined Data'!Q$1,'Raw Election Data'!$A$1:$AN$1,0))</f>
        <v>-0.47883113714006836</v>
      </c>
      <c r="R460">
        <f>INDEX('Raw Election Data'!$A$1:$AN$3144,MATCH($C460&amp;" "&amp;$B460,'Raw Election Data'!$C$1:$C$3144,0),MATCH('Joined Data'!R$1,'Raw Election Data'!$A$1:$AN$1,0))</f>
        <v>0.47883113714006836</v>
      </c>
    </row>
    <row r="461" spans="1:18" ht="13.5" hidden="1" customHeight="1" x14ac:dyDescent="0.15">
      <c r="A461" t="s">
        <v>136</v>
      </c>
      <c r="B461" t="s">
        <v>1554</v>
      </c>
      <c r="C461" t="str">
        <f>INDEX(FIPS!$A$1:$E$3236,MATCH($F461,FIPS!$D$1:$D$3236,0),5)</f>
        <v>Hart County</v>
      </c>
      <c r="D461" t="s">
        <v>137</v>
      </c>
      <c r="E461" s="15" t="s">
        <v>120</v>
      </c>
      <c r="F461" t="s">
        <v>1733</v>
      </c>
      <c r="G461" t="s">
        <v>7776</v>
      </c>
      <c r="H461" t="str">
        <f>IFERROR(VLOOKUP($G461,'Team Colors'!$A:$B,2,0),"#c9c9c9")</f>
        <v>#a71930</v>
      </c>
      <c r="I461">
        <f>INDEX('Raw Election Data'!$A$1:$AN$3144,MATCH($C461&amp;" "&amp;$B461,'Raw Election Data'!$C$1:$C$3144,0),MATCH('Joined Data'!I$1,'Raw Election Data'!$A$1:$AN$1,0))</f>
        <v>25534</v>
      </c>
      <c r="J461">
        <f>INDEX('Raw Election Data'!$A$1:$AN$3144,MATCH($C461&amp;" "&amp;$B461,'Raw Election Data'!$C$1:$C$3144,0),MATCH('Joined Data'!J$1,'Raw Election Data'!$A$1:$AN$1,0))</f>
        <v>2583</v>
      </c>
      <c r="K461">
        <f>INDEX('Raw Election Data'!$A$1:$AN$3144,MATCH($C461&amp;" "&amp;$B461,'Raw Election Data'!$C$1:$C$3144,0),MATCH('Joined Data'!K$1,'Raw Election Data'!$A$1:$AN$1,0))</f>
        <v>7285</v>
      </c>
      <c r="L461">
        <f>INDEX('Raw Election Data'!$A$1:$AN$3144,MATCH($C461&amp;" "&amp;$B461,'Raw Election Data'!$C$1:$C$3144,0),MATCH('Joined Data'!L$1,'Raw Election Data'!$A$1:$AN$1,0))</f>
        <v>10077</v>
      </c>
      <c r="M461">
        <f>INDEX('Raw Election Data'!$A$1:$AN$3144,MATCH($C461&amp;" "&amp;$B461,'Raw Election Data'!$C$1:$C$3144,0),MATCH('Joined Data'!M$1,'Raw Election Data'!$A$1:$AN$1,0))</f>
        <v>0.25632628758559095</v>
      </c>
      <c r="N461">
        <f>INDEX('Raw Election Data'!$A$1:$AN$3144,MATCH($C461&amp;" "&amp;$B461,'Raw Election Data'!$C$1:$C$3144,0),MATCH('Joined Data'!N$1,'Raw Election Data'!$A$1:$AN$1,0))</f>
        <v>0.72293341272204026</v>
      </c>
      <c r="O461">
        <f>INDEX('Raw Election Data'!$A$1:$AN$3144,MATCH($C461&amp;" "&amp;$B461,'Raw Election Data'!$C$1:$C$3144,0),MATCH('Joined Data'!O$1,'Raw Election Data'!$A$1:$AN$1,0))</f>
        <v>-4702</v>
      </c>
      <c r="P461">
        <f>INDEX('Raw Election Data'!$A$1:$AN$3144,MATCH($C461&amp;" "&amp;$B461,'Raw Election Data'!$C$1:$C$3144,0),MATCH('Joined Data'!P$1,'Raw Election Data'!$A$1:$AN$1,0))</f>
        <v>4702</v>
      </c>
      <c r="Q461">
        <f>INDEX('Raw Election Data'!$A$1:$AN$3144,MATCH($C461&amp;" "&amp;$B461,'Raw Election Data'!$C$1:$C$3144,0),MATCH('Joined Data'!Q$1,'Raw Election Data'!$A$1:$AN$1,0))</f>
        <v>-0.46660712513644931</v>
      </c>
      <c r="R461">
        <f>INDEX('Raw Election Data'!$A$1:$AN$3144,MATCH($C461&amp;" "&amp;$B461,'Raw Election Data'!$C$1:$C$3144,0),MATCH('Joined Data'!R$1,'Raw Election Data'!$A$1:$AN$1,0))</f>
        <v>0.46660712513644931</v>
      </c>
    </row>
    <row r="462" spans="1:18" ht="13.5" hidden="1" customHeight="1" x14ac:dyDescent="0.15">
      <c r="A462" t="s">
        <v>136</v>
      </c>
      <c r="B462" t="s">
        <v>1554</v>
      </c>
      <c r="C462" t="str">
        <f>INDEX(FIPS!$A$1:$E$3236,MATCH($F462,FIPS!$D$1:$D$3236,0),5)</f>
        <v>Heard County</v>
      </c>
      <c r="D462" t="s">
        <v>137</v>
      </c>
      <c r="E462" s="15" t="s">
        <v>121</v>
      </c>
      <c r="F462" t="s">
        <v>1735</v>
      </c>
      <c r="G462" t="s">
        <v>7776</v>
      </c>
      <c r="H462" t="str">
        <f>IFERROR(VLOOKUP($G462,'Team Colors'!$A:$B,2,0),"#c9c9c9")</f>
        <v>#a71930</v>
      </c>
      <c r="I462">
        <f>INDEX('Raw Election Data'!$A$1:$AN$3144,MATCH($C462&amp;" "&amp;$B462,'Raw Election Data'!$C$1:$C$3144,0),MATCH('Joined Data'!I$1,'Raw Election Data'!$A$1:$AN$1,0))</f>
        <v>11539</v>
      </c>
      <c r="J462">
        <f>INDEX('Raw Election Data'!$A$1:$AN$3144,MATCH($C462&amp;" "&amp;$B462,'Raw Election Data'!$C$1:$C$3144,0),MATCH('Joined Data'!J$1,'Raw Election Data'!$A$1:$AN$1,0))</f>
        <v>743</v>
      </c>
      <c r="K462">
        <f>INDEX('Raw Election Data'!$A$1:$AN$3144,MATCH($C462&amp;" "&amp;$B462,'Raw Election Data'!$C$1:$C$3144,0),MATCH('Joined Data'!K$1,'Raw Election Data'!$A$1:$AN$1,0))</f>
        <v>3370</v>
      </c>
      <c r="L462">
        <f>INDEX('Raw Election Data'!$A$1:$AN$3144,MATCH($C462&amp;" "&amp;$B462,'Raw Election Data'!$C$1:$C$3144,0),MATCH('Joined Data'!L$1,'Raw Election Data'!$A$1:$AN$1,0))</f>
        <v>4206</v>
      </c>
      <c r="M462">
        <f>INDEX('Raw Election Data'!$A$1:$AN$3144,MATCH($C462&amp;" "&amp;$B462,'Raw Election Data'!$C$1:$C$3144,0),MATCH('Joined Data'!M$1,'Raw Election Data'!$A$1:$AN$1,0))</f>
        <v>0.17665240133143129</v>
      </c>
      <c r="N462">
        <f>INDEX('Raw Election Data'!$A$1:$AN$3144,MATCH($C462&amp;" "&amp;$B462,'Raw Election Data'!$C$1:$C$3144,0),MATCH('Joined Data'!N$1,'Raw Election Data'!$A$1:$AN$1,0))</f>
        <v>0.80123632905373277</v>
      </c>
      <c r="O462">
        <f>INDEX('Raw Election Data'!$A$1:$AN$3144,MATCH($C462&amp;" "&amp;$B462,'Raw Election Data'!$C$1:$C$3144,0),MATCH('Joined Data'!O$1,'Raw Election Data'!$A$1:$AN$1,0))</f>
        <v>-2627</v>
      </c>
      <c r="P462">
        <f>INDEX('Raw Election Data'!$A$1:$AN$3144,MATCH($C462&amp;" "&amp;$B462,'Raw Election Data'!$C$1:$C$3144,0),MATCH('Joined Data'!P$1,'Raw Election Data'!$A$1:$AN$1,0))</f>
        <v>2627</v>
      </c>
      <c r="Q462">
        <f>INDEX('Raw Election Data'!$A$1:$AN$3144,MATCH($C462&amp;" "&amp;$B462,'Raw Election Data'!$C$1:$C$3144,0),MATCH('Joined Data'!Q$1,'Raw Election Data'!$A$1:$AN$1,0))</f>
        <v>-0.62458392772230154</v>
      </c>
      <c r="R462">
        <f>INDEX('Raw Election Data'!$A$1:$AN$3144,MATCH($C462&amp;" "&amp;$B462,'Raw Election Data'!$C$1:$C$3144,0),MATCH('Joined Data'!R$1,'Raw Election Data'!$A$1:$AN$1,0))</f>
        <v>0.62458392772230154</v>
      </c>
    </row>
    <row r="463" spans="1:18" ht="13.5" hidden="1" customHeight="1" x14ac:dyDescent="0.15">
      <c r="A463" t="s">
        <v>136</v>
      </c>
      <c r="B463" t="s">
        <v>1554</v>
      </c>
      <c r="C463" t="str">
        <f>INDEX(FIPS!$A$1:$E$3236,MATCH($F463,FIPS!$D$1:$D$3236,0),5)</f>
        <v>Henry County</v>
      </c>
      <c r="D463" t="s">
        <v>137</v>
      </c>
      <c r="E463" s="15" t="s">
        <v>138</v>
      </c>
      <c r="F463" t="s">
        <v>1736</v>
      </c>
      <c r="G463" t="s">
        <v>7776</v>
      </c>
      <c r="H463" t="str">
        <f>IFERROR(VLOOKUP($G463,'Team Colors'!$A:$B,2,0),"#c9c9c9")</f>
        <v>#a71930</v>
      </c>
      <c r="I463">
        <f>INDEX('Raw Election Data'!$A$1:$AN$3144,MATCH($C463&amp;" "&amp;$B463,'Raw Election Data'!$C$1:$C$3144,0),MATCH('Joined Data'!I$1,'Raw Election Data'!$A$1:$AN$1,0))</f>
        <v>217739</v>
      </c>
      <c r="J463">
        <f>INDEX('Raw Election Data'!$A$1:$AN$3144,MATCH($C463&amp;" "&amp;$B463,'Raw Election Data'!$C$1:$C$3144,0),MATCH('Joined Data'!J$1,'Raw Election Data'!$A$1:$AN$1,0))</f>
        <v>49902</v>
      </c>
      <c r="K463">
        <f>INDEX('Raw Election Data'!$A$1:$AN$3144,MATCH($C463&amp;" "&amp;$B463,'Raw Election Data'!$C$1:$C$3144,0),MATCH('Joined Data'!K$1,'Raw Election Data'!$A$1:$AN$1,0))</f>
        <v>45641</v>
      </c>
      <c r="L463">
        <f>INDEX('Raw Election Data'!$A$1:$AN$3144,MATCH($C463&amp;" "&amp;$B463,'Raw Election Data'!$C$1:$C$3144,0),MATCH('Joined Data'!L$1,'Raw Election Data'!$A$1:$AN$1,0))</f>
        <v>98037</v>
      </c>
      <c r="M463">
        <f>INDEX('Raw Election Data'!$A$1:$AN$3144,MATCH($C463&amp;" "&amp;$B463,'Raw Election Data'!$C$1:$C$3144,0),MATCH('Joined Data'!M$1,'Raw Election Data'!$A$1:$AN$1,0))</f>
        <v>0.50901190366902294</v>
      </c>
      <c r="N463">
        <f>INDEX('Raw Election Data'!$A$1:$AN$3144,MATCH($C463&amp;" "&amp;$B463,'Raw Election Data'!$C$1:$C$3144,0),MATCH('Joined Data'!N$1,'Raw Election Data'!$A$1:$AN$1,0))</f>
        <v>0.46554872140110365</v>
      </c>
      <c r="O463">
        <f>INDEX('Raw Election Data'!$A$1:$AN$3144,MATCH($C463&amp;" "&amp;$B463,'Raw Election Data'!$C$1:$C$3144,0),MATCH('Joined Data'!O$1,'Raw Election Data'!$A$1:$AN$1,0))</f>
        <v>4261</v>
      </c>
      <c r="P463">
        <f>INDEX('Raw Election Data'!$A$1:$AN$3144,MATCH($C463&amp;" "&amp;$B463,'Raw Election Data'!$C$1:$C$3144,0),MATCH('Joined Data'!P$1,'Raw Election Data'!$A$1:$AN$1,0))</f>
        <v>-4261</v>
      </c>
      <c r="Q463">
        <f>INDEX('Raw Election Data'!$A$1:$AN$3144,MATCH($C463&amp;" "&amp;$B463,'Raw Election Data'!$C$1:$C$3144,0),MATCH('Joined Data'!Q$1,'Raw Election Data'!$A$1:$AN$1,0))</f>
        <v>4.3463182267919287E-2</v>
      </c>
      <c r="R463">
        <f>INDEX('Raw Election Data'!$A$1:$AN$3144,MATCH($C463&amp;" "&amp;$B463,'Raw Election Data'!$C$1:$C$3144,0),MATCH('Joined Data'!R$1,'Raw Election Data'!$A$1:$AN$1,0))</f>
        <v>-4.3463182267919287E-2</v>
      </c>
    </row>
    <row r="464" spans="1:18" ht="13.5" hidden="1" customHeight="1" x14ac:dyDescent="0.15">
      <c r="A464" t="s">
        <v>136</v>
      </c>
      <c r="B464" t="s">
        <v>1554</v>
      </c>
      <c r="C464" t="str">
        <f>INDEX(FIPS!$A$1:$E$3236,MATCH($F464,FIPS!$D$1:$D$3236,0),5)</f>
        <v>Houston County</v>
      </c>
      <c r="D464" t="s">
        <v>137</v>
      </c>
      <c r="E464" s="15" t="s">
        <v>96</v>
      </c>
      <c r="F464" t="s">
        <v>1737</v>
      </c>
      <c r="G464" t="s">
        <v>7776</v>
      </c>
      <c r="H464" t="str">
        <f>IFERROR(VLOOKUP($G464,'Team Colors'!$A:$B,2,0),"#c9c9c9")</f>
        <v>#a71930</v>
      </c>
      <c r="I464">
        <f>INDEX('Raw Election Data'!$A$1:$AN$3144,MATCH($C464&amp;" "&amp;$B464,'Raw Election Data'!$C$1:$C$3144,0),MATCH('Joined Data'!I$1,'Raw Election Data'!$A$1:$AN$1,0))</f>
        <v>150033</v>
      </c>
      <c r="J464">
        <f>INDEX('Raw Election Data'!$A$1:$AN$3144,MATCH($C464&amp;" "&amp;$B464,'Raw Election Data'!$C$1:$C$3144,0),MATCH('Joined Data'!J$1,'Raw Election Data'!$A$1:$AN$1,0))</f>
        <v>22460</v>
      </c>
      <c r="K464">
        <f>INDEX('Raw Election Data'!$A$1:$AN$3144,MATCH($C464&amp;" "&amp;$B464,'Raw Election Data'!$C$1:$C$3144,0),MATCH('Joined Data'!K$1,'Raw Election Data'!$A$1:$AN$1,0))</f>
        <v>35351</v>
      </c>
      <c r="L464">
        <f>INDEX('Raw Election Data'!$A$1:$AN$3144,MATCH($C464&amp;" "&amp;$B464,'Raw Election Data'!$C$1:$C$3144,0),MATCH('Joined Data'!L$1,'Raw Election Data'!$A$1:$AN$1,0))</f>
        <v>59559</v>
      </c>
      <c r="M464">
        <f>INDEX('Raw Election Data'!$A$1:$AN$3144,MATCH($C464&amp;" "&amp;$B464,'Raw Election Data'!$C$1:$C$3144,0),MATCH('Joined Data'!M$1,'Raw Election Data'!$A$1:$AN$1,0))</f>
        <v>0.37710505549119361</v>
      </c>
      <c r="N464">
        <f>INDEX('Raw Election Data'!$A$1:$AN$3144,MATCH($C464&amp;" "&amp;$B464,'Raw Election Data'!$C$1:$C$3144,0),MATCH('Joined Data'!N$1,'Raw Election Data'!$A$1:$AN$1,0))</f>
        <v>0.59354589566648197</v>
      </c>
      <c r="O464">
        <f>INDEX('Raw Election Data'!$A$1:$AN$3144,MATCH($C464&amp;" "&amp;$B464,'Raw Election Data'!$C$1:$C$3144,0),MATCH('Joined Data'!O$1,'Raw Election Data'!$A$1:$AN$1,0))</f>
        <v>-12891</v>
      </c>
      <c r="P464">
        <f>INDEX('Raw Election Data'!$A$1:$AN$3144,MATCH($C464&amp;" "&amp;$B464,'Raw Election Data'!$C$1:$C$3144,0),MATCH('Joined Data'!P$1,'Raw Election Data'!$A$1:$AN$1,0))</f>
        <v>12891</v>
      </c>
      <c r="Q464">
        <f>INDEX('Raw Election Data'!$A$1:$AN$3144,MATCH($C464&amp;" "&amp;$B464,'Raw Election Data'!$C$1:$C$3144,0),MATCH('Joined Data'!Q$1,'Raw Election Data'!$A$1:$AN$1,0))</f>
        <v>-0.21644084017528836</v>
      </c>
      <c r="R464">
        <f>INDEX('Raw Election Data'!$A$1:$AN$3144,MATCH($C464&amp;" "&amp;$B464,'Raw Election Data'!$C$1:$C$3144,0),MATCH('Joined Data'!R$1,'Raw Election Data'!$A$1:$AN$1,0))</f>
        <v>0.21644084017528836</v>
      </c>
    </row>
    <row r="465" spans="1:18" ht="13.5" hidden="1" customHeight="1" x14ac:dyDescent="0.15">
      <c r="A465" t="s">
        <v>136</v>
      </c>
      <c r="B465" t="s">
        <v>1554</v>
      </c>
      <c r="C465" t="str">
        <f>INDEX(FIPS!$A$1:$E$3236,MATCH($F465,FIPS!$D$1:$D$3236,0),5)</f>
        <v>Irwin County</v>
      </c>
      <c r="D465" t="s">
        <v>137</v>
      </c>
      <c r="E465" s="15" t="s">
        <v>97</v>
      </c>
      <c r="F465" t="s">
        <v>1741</v>
      </c>
      <c r="G465" t="s">
        <v>7776</v>
      </c>
      <c r="H465" t="str">
        <f>IFERROR(VLOOKUP($G465,'Team Colors'!$A:$B,2,0),"#c9c9c9")</f>
        <v>#a71930</v>
      </c>
      <c r="I465">
        <f>INDEX('Raw Election Data'!$A$1:$AN$3144,MATCH($C465&amp;" "&amp;$B465,'Raw Election Data'!$C$1:$C$3144,0),MATCH('Joined Data'!I$1,'Raw Election Data'!$A$1:$AN$1,0))</f>
        <v>9245</v>
      </c>
      <c r="J465">
        <f>INDEX('Raw Election Data'!$A$1:$AN$3144,MATCH($C465&amp;" "&amp;$B465,'Raw Election Data'!$C$1:$C$3144,0),MATCH('Joined Data'!J$1,'Raw Election Data'!$A$1:$AN$1,0))</f>
        <v>890</v>
      </c>
      <c r="K465">
        <f>INDEX('Raw Election Data'!$A$1:$AN$3144,MATCH($C465&amp;" "&amp;$B465,'Raw Election Data'!$C$1:$C$3144,0),MATCH('Joined Data'!K$1,'Raw Election Data'!$A$1:$AN$1,0))</f>
        <v>2711</v>
      </c>
      <c r="L465">
        <f>INDEX('Raw Election Data'!$A$1:$AN$3144,MATCH($C465&amp;" "&amp;$B465,'Raw Election Data'!$C$1:$C$3144,0),MATCH('Joined Data'!L$1,'Raw Election Data'!$A$1:$AN$1,0))</f>
        <v>3659</v>
      </c>
      <c r="M465">
        <f>INDEX('Raw Election Data'!$A$1:$AN$3144,MATCH($C465&amp;" "&amp;$B465,'Raw Election Data'!$C$1:$C$3144,0),MATCH('Joined Data'!M$1,'Raw Election Data'!$A$1:$AN$1,0))</f>
        <v>0.24323585679147308</v>
      </c>
      <c r="N465">
        <f>INDEX('Raw Election Data'!$A$1:$AN$3144,MATCH($C465&amp;" "&amp;$B465,'Raw Election Data'!$C$1:$C$3144,0),MATCH('Joined Data'!N$1,'Raw Election Data'!$A$1:$AN$1,0))</f>
        <v>0.74091281770975681</v>
      </c>
      <c r="O465">
        <f>INDEX('Raw Election Data'!$A$1:$AN$3144,MATCH($C465&amp;" "&amp;$B465,'Raw Election Data'!$C$1:$C$3144,0),MATCH('Joined Data'!O$1,'Raw Election Data'!$A$1:$AN$1,0))</f>
        <v>-1821</v>
      </c>
      <c r="P465">
        <f>INDEX('Raw Election Data'!$A$1:$AN$3144,MATCH($C465&amp;" "&amp;$B465,'Raw Election Data'!$C$1:$C$3144,0),MATCH('Joined Data'!P$1,'Raw Election Data'!$A$1:$AN$1,0))</f>
        <v>1821</v>
      </c>
      <c r="Q465">
        <f>INDEX('Raw Election Data'!$A$1:$AN$3144,MATCH($C465&amp;" "&amp;$B465,'Raw Election Data'!$C$1:$C$3144,0),MATCH('Joined Data'!Q$1,'Raw Election Data'!$A$1:$AN$1,0))</f>
        <v>-0.49767696091828373</v>
      </c>
      <c r="R465">
        <f>INDEX('Raw Election Data'!$A$1:$AN$3144,MATCH($C465&amp;" "&amp;$B465,'Raw Election Data'!$C$1:$C$3144,0),MATCH('Joined Data'!R$1,'Raw Election Data'!$A$1:$AN$1,0))</f>
        <v>0.49767696091828373</v>
      </c>
    </row>
    <row r="466" spans="1:18" ht="13.5" hidden="1" customHeight="1" x14ac:dyDescent="0.15">
      <c r="A466" t="s">
        <v>136</v>
      </c>
      <c r="B466" t="s">
        <v>1554</v>
      </c>
      <c r="C466" t="str">
        <f>INDEX(FIPS!$A$1:$E$3236,MATCH($F466,FIPS!$D$1:$D$3236,0),5)</f>
        <v>Jackson County</v>
      </c>
      <c r="D466" t="s">
        <v>137</v>
      </c>
      <c r="E466" s="15" t="s">
        <v>98</v>
      </c>
      <c r="F466" t="s">
        <v>1742</v>
      </c>
      <c r="G466" t="s">
        <v>7776</v>
      </c>
      <c r="H466" t="str">
        <f>IFERROR(VLOOKUP($G466,'Team Colors'!$A:$B,2,0),"#c9c9c9")</f>
        <v>#a71930</v>
      </c>
      <c r="I466">
        <f>INDEX('Raw Election Data'!$A$1:$AN$3144,MATCH($C466&amp;" "&amp;$B466,'Raw Election Data'!$C$1:$C$3144,0),MATCH('Joined Data'!I$1,'Raw Election Data'!$A$1:$AN$1,0))</f>
        <v>63360</v>
      </c>
      <c r="J466">
        <f>INDEX('Raw Election Data'!$A$1:$AN$3144,MATCH($C466&amp;" "&amp;$B466,'Raw Election Data'!$C$1:$C$3144,0),MATCH('Joined Data'!J$1,'Raw Election Data'!$A$1:$AN$1,0))</f>
        <v>4469</v>
      </c>
      <c r="K466">
        <f>INDEX('Raw Election Data'!$A$1:$AN$3144,MATCH($C466&amp;" "&amp;$B466,'Raw Election Data'!$C$1:$C$3144,0),MATCH('Joined Data'!K$1,'Raw Election Data'!$A$1:$AN$1,0))</f>
        <v>21754</v>
      </c>
      <c r="L466">
        <f>INDEX('Raw Election Data'!$A$1:$AN$3144,MATCH($C466&amp;" "&amp;$B466,'Raw Election Data'!$C$1:$C$3144,0),MATCH('Joined Data'!L$1,'Raw Election Data'!$A$1:$AN$1,0))</f>
        <v>27057</v>
      </c>
      <c r="M466">
        <f>INDEX('Raw Election Data'!$A$1:$AN$3144,MATCH($C466&amp;" "&amp;$B466,'Raw Election Data'!$C$1:$C$3144,0),MATCH('Joined Data'!M$1,'Raw Election Data'!$A$1:$AN$1,0))</f>
        <v>0.16516982666223159</v>
      </c>
      <c r="N466">
        <f>INDEX('Raw Election Data'!$A$1:$AN$3144,MATCH($C466&amp;" "&amp;$B466,'Raw Election Data'!$C$1:$C$3144,0),MATCH('Joined Data'!N$1,'Raw Election Data'!$A$1:$AN$1,0))</f>
        <v>0.80400635695014233</v>
      </c>
      <c r="O466">
        <f>INDEX('Raw Election Data'!$A$1:$AN$3144,MATCH($C466&amp;" "&amp;$B466,'Raw Election Data'!$C$1:$C$3144,0),MATCH('Joined Data'!O$1,'Raw Election Data'!$A$1:$AN$1,0))</f>
        <v>-17285</v>
      </c>
      <c r="P466">
        <f>INDEX('Raw Election Data'!$A$1:$AN$3144,MATCH($C466&amp;" "&amp;$B466,'Raw Election Data'!$C$1:$C$3144,0),MATCH('Joined Data'!P$1,'Raw Election Data'!$A$1:$AN$1,0))</f>
        <v>17285</v>
      </c>
      <c r="Q466">
        <f>INDEX('Raw Election Data'!$A$1:$AN$3144,MATCH($C466&amp;" "&amp;$B466,'Raw Election Data'!$C$1:$C$3144,0),MATCH('Joined Data'!Q$1,'Raw Election Data'!$A$1:$AN$1,0))</f>
        <v>-0.63883653028791076</v>
      </c>
      <c r="R466">
        <f>INDEX('Raw Election Data'!$A$1:$AN$3144,MATCH($C466&amp;" "&amp;$B466,'Raw Election Data'!$C$1:$C$3144,0),MATCH('Joined Data'!R$1,'Raw Election Data'!$A$1:$AN$1,0))</f>
        <v>0.63883653028791076</v>
      </c>
    </row>
    <row r="467" spans="1:18" ht="13.5" hidden="1" customHeight="1" x14ac:dyDescent="0.15">
      <c r="A467" t="s">
        <v>136</v>
      </c>
      <c r="B467" t="s">
        <v>1554</v>
      </c>
      <c r="C467" t="str">
        <f>INDEX(FIPS!$A$1:$E$3236,MATCH($F467,FIPS!$D$1:$D$3236,0),5)</f>
        <v>Jasper County</v>
      </c>
      <c r="D467" t="s">
        <v>137</v>
      </c>
      <c r="E467" s="15" t="s">
        <v>99</v>
      </c>
      <c r="F467" t="s">
        <v>1746</v>
      </c>
      <c r="G467" t="s">
        <v>7776</v>
      </c>
      <c r="H467" t="str">
        <f>IFERROR(VLOOKUP($G467,'Team Colors'!$A:$B,2,0),"#c9c9c9")</f>
        <v>#a71930</v>
      </c>
      <c r="I467">
        <f>INDEX('Raw Election Data'!$A$1:$AN$3144,MATCH($C467&amp;" "&amp;$B467,'Raw Election Data'!$C$1:$C$3144,0),MATCH('Joined Data'!I$1,'Raw Election Data'!$A$1:$AN$1,0))</f>
        <v>13635</v>
      </c>
      <c r="J467">
        <f>INDEX('Raw Election Data'!$A$1:$AN$3144,MATCH($C467&amp;" "&amp;$B467,'Raw Election Data'!$C$1:$C$3144,0),MATCH('Joined Data'!J$1,'Raw Election Data'!$A$1:$AN$1,0))</f>
        <v>1544</v>
      </c>
      <c r="K467">
        <f>INDEX('Raw Election Data'!$A$1:$AN$3144,MATCH($C467&amp;" "&amp;$B467,'Raw Election Data'!$C$1:$C$3144,0),MATCH('Joined Data'!K$1,'Raw Election Data'!$A$1:$AN$1,0))</f>
        <v>4353</v>
      </c>
      <c r="L467">
        <f>INDEX('Raw Election Data'!$A$1:$AN$3144,MATCH($C467&amp;" "&amp;$B467,'Raw Election Data'!$C$1:$C$3144,0),MATCH('Joined Data'!L$1,'Raw Election Data'!$A$1:$AN$1,0))</f>
        <v>6016</v>
      </c>
      <c r="M467">
        <f>INDEX('Raw Election Data'!$A$1:$AN$3144,MATCH($C467&amp;" "&amp;$B467,'Raw Election Data'!$C$1:$C$3144,0),MATCH('Joined Data'!M$1,'Raw Election Data'!$A$1:$AN$1,0))</f>
        <v>0.25664893617021278</v>
      </c>
      <c r="N467">
        <f>INDEX('Raw Election Data'!$A$1:$AN$3144,MATCH($C467&amp;" "&amp;$B467,'Raw Election Data'!$C$1:$C$3144,0),MATCH('Joined Data'!N$1,'Raw Election Data'!$A$1:$AN$1,0))</f>
        <v>0.7235704787234043</v>
      </c>
      <c r="O467">
        <f>INDEX('Raw Election Data'!$A$1:$AN$3144,MATCH($C467&amp;" "&amp;$B467,'Raw Election Data'!$C$1:$C$3144,0),MATCH('Joined Data'!O$1,'Raw Election Data'!$A$1:$AN$1,0))</f>
        <v>-2809</v>
      </c>
      <c r="P467">
        <f>INDEX('Raw Election Data'!$A$1:$AN$3144,MATCH($C467&amp;" "&amp;$B467,'Raw Election Data'!$C$1:$C$3144,0),MATCH('Joined Data'!P$1,'Raw Election Data'!$A$1:$AN$1,0))</f>
        <v>2809</v>
      </c>
      <c r="Q467">
        <f>INDEX('Raw Election Data'!$A$1:$AN$3144,MATCH($C467&amp;" "&amp;$B467,'Raw Election Data'!$C$1:$C$3144,0),MATCH('Joined Data'!Q$1,'Raw Election Data'!$A$1:$AN$1,0))</f>
        <v>-0.46692154255319152</v>
      </c>
      <c r="R467">
        <f>INDEX('Raw Election Data'!$A$1:$AN$3144,MATCH($C467&amp;" "&amp;$B467,'Raw Election Data'!$C$1:$C$3144,0),MATCH('Joined Data'!R$1,'Raw Election Data'!$A$1:$AN$1,0))</f>
        <v>0.46692154255319152</v>
      </c>
    </row>
    <row r="468" spans="1:18" ht="13.5" hidden="1" customHeight="1" x14ac:dyDescent="0.15">
      <c r="A468" t="s">
        <v>136</v>
      </c>
      <c r="B468" t="s">
        <v>1554</v>
      </c>
      <c r="C468" t="str">
        <f>INDEX(FIPS!$A$1:$E$3236,MATCH($F468,FIPS!$D$1:$D$3236,0),5)</f>
        <v>Jeff Davis County</v>
      </c>
      <c r="D468" t="s">
        <v>137</v>
      </c>
      <c r="E468" s="15" t="s">
        <v>100</v>
      </c>
      <c r="F468" t="s">
        <v>1748</v>
      </c>
      <c r="G468" t="s">
        <v>7776</v>
      </c>
      <c r="H468" t="str">
        <f>IFERROR(VLOOKUP($G468,'Team Colors'!$A:$B,2,0),"#c9c9c9")</f>
        <v>#a71930</v>
      </c>
      <c r="I468">
        <f>INDEX('Raw Election Data'!$A$1:$AN$3144,MATCH($C468&amp;" "&amp;$B468,'Raw Election Data'!$C$1:$C$3144,0),MATCH('Joined Data'!I$1,'Raw Election Data'!$A$1:$AN$1,0))</f>
        <v>14920</v>
      </c>
      <c r="J468">
        <f>INDEX('Raw Election Data'!$A$1:$AN$3144,MATCH($C468&amp;" "&amp;$B468,'Raw Election Data'!$C$1:$C$3144,0),MATCH('Joined Data'!J$1,'Raw Election Data'!$A$1:$AN$1,0))</f>
        <v>901</v>
      </c>
      <c r="K468">
        <f>INDEX('Raw Election Data'!$A$1:$AN$3144,MATCH($C468&amp;" "&amp;$B468,'Raw Election Data'!$C$1:$C$3144,0),MATCH('Joined Data'!K$1,'Raw Election Data'!$A$1:$AN$1,0))</f>
        <v>4102</v>
      </c>
      <c r="L468">
        <f>INDEX('Raw Election Data'!$A$1:$AN$3144,MATCH($C468&amp;" "&amp;$B468,'Raw Election Data'!$C$1:$C$3144,0),MATCH('Joined Data'!L$1,'Raw Election Data'!$A$1:$AN$1,0))</f>
        <v>5089</v>
      </c>
      <c r="M468">
        <f>INDEX('Raw Election Data'!$A$1:$AN$3144,MATCH($C468&amp;" "&amp;$B468,'Raw Election Data'!$C$1:$C$3144,0),MATCH('Joined Data'!M$1,'Raw Election Data'!$A$1:$AN$1,0))</f>
        <v>0.17704853605816467</v>
      </c>
      <c r="N468">
        <f>INDEX('Raw Election Data'!$A$1:$AN$3144,MATCH($C468&amp;" "&amp;$B468,'Raw Election Data'!$C$1:$C$3144,0),MATCH('Joined Data'!N$1,'Raw Election Data'!$A$1:$AN$1,0))</f>
        <v>0.80605226960110044</v>
      </c>
      <c r="O468">
        <f>INDEX('Raw Election Data'!$A$1:$AN$3144,MATCH($C468&amp;" "&amp;$B468,'Raw Election Data'!$C$1:$C$3144,0),MATCH('Joined Data'!O$1,'Raw Election Data'!$A$1:$AN$1,0))</f>
        <v>-3201</v>
      </c>
      <c r="P468">
        <f>INDEX('Raw Election Data'!$A$1:$AN$3144,MATCH($C468&amp;" "&amp;$B468,'Raw Election Data'!$C$1:$C$3144,0),MATCH('Joined Data'!P$1,'Raw Election Data'!$A$1:$AN$1,0))</f>
        <v>3201</v>
      </c>
      <c r="Q468">
        <f>INDEX('Raw Election Data'!$A$1:$AN$3144,MATCH($C468&amp;" "&amp;$B468,'Raw Election Data'!$C$1:$C$3144,0),MATCH('Joined Data'!Q$1,'Raw Election Data'!$A$1:$AN$1,0))</f>
        <v>-0.62900373354293571</v>
      </c>
      <c r="R468">
        <f>INDEX('Raw Election Data'!$A$1:$AN$3144,MATCH($C468&amp;" "&amp;$B468,'Raw Election Data'!$C$1:$C$3144,0),MATCH('Joined Data'!R$1,'Raw Election Data'!$A$1:$AN$1,0))</f>
        <v>0.62900373354293571</v>
      </c>
    </row>
    <row r="469" spans="1:18" ht="13.5" hidden="1" customHeight="1" x14ac:dyDescent="0.15">
      <c r="A469" t="s">
        <v>136</v>
      </c>
      <c r="B469" t="s">
        <v>1554</v>
      </c>
      <c r="C469" t="str">
        <f>INDEX(FIPS!$A$1:$E$3236,MATCH($F469,FIPS!$D$1:$D$3236,0),5)</f>
        <v>Jefferson County</v>
      </c>
      <c r="D469" t="s">
        <v>137</v>
      </c>
      <c r="E469" s="15" t="s">
        <v>101</v>
      </c>
      <c r="F469" t="s">
        <v>1749</v>
      </c>
      <c r="G469" t="s">
        <v>7776</v>
      </c>
      <c r="H469" t="str">
        <f>IFERROR(VLOOKUP($G469,'Team Colors'!$A:$B,2,0),"#c9c9c9")</f>
        <v>#a71930</v>
      </c>
      <c r="I469">
        <f>INDEX('Raw Election Data'!$A$1:$AN$3144,MATCH($C469&amp;" "&amp;$B469,'Raw Election Data'!$C$1:$C$3144,0),MATCH('Joined Data'!I$1,'Raw Election Data'!$A$1:$AN$1,0))</f>
        <v>16106</v>
      </c>
      <c r="J469">
        <f>INDEX('Raw Election Data'!$A$1:$AN$3144,MATCH($C469&amp;" "&amp;$B469,'Raw Election Data'!$C$1:$C$3144,0),MATCH('Joined Data'!J$1,'Raw Election Data'!$A$1:$AN$1,0))</f>
        <v>3809</v>
      </c>
      <c r="K469">
        <f>INDEX('Raw Election Data'!$A$1:$AN$3144,MATCH($C469&amp;" "&amp;$B469,'Raw Election Data'!$C$1:$C$3144,0),MATCH('Joined Data'!K$1,'Raw Election Data'!$A$1:$AN$1,0))</f>
        <v>3057</v>
      </c>
      <c r="L469">
        <f>INDEX('Raw Election Data'!$A$1:$AN$3144,MATCH($C469&amp;" "&amp;$B469,'Raw Election Data'!$C$1:$C$3144,0),MATCH('Joined Data'!L$1,'Raw Election Data'!$A$1:$AN$1,0))</f>
        <v>6934</v>
      </c>
      <c r="M469">
        <f>INDEX('Raw Election Data'!$A$1:$AN$3144,MATCH($C469&amp;" "&amp;$B469,'Raw Election Data'!$C$1:$C$3144,0),MATCH('Joined Data'!M$1,'Raw Election Data'!$A$1:$AN$1,0))</f>
        <v>0.54932218055956161</v>
      </c>
      <c r="N469">
        <f>INDEX('Raw Election Data'!$A$1:$AN$3144,MATCH($C469&amp;" "&amp;$B469,'Raw Election Data'!$C$1:$C$3144,0),MATCH('Joined Data'!N$1,'Raw Election Data'!$A$1:$AN$1,0))</f>
        <v>0.44087107008941445</v>
      </c>
      <c r="O469">
        <f>INDEX('Raw Election Data'!$A$1:$AN$3144,MATCH($C469&amp;" "&amp;$B469,'Raw Election Data'!$C$1:$C$3144,0),MATCH('Joined Data'!O$1,'Raw Election Data'!$A$1:$AN$1,0))</f>
        <v>752</v>
      </c>
      <c r="P469">
        <f>INDEX('Raw Election Data'!$A$1:$AN$3144,MATCH($C469&amp;" "&amp;$B469,'Raw Election Data'!$C$1:$C$3144,0),MATCH('Joined Data'!P$1,'Raw Election Data'!$A$1:$AN$1,0))</f>
        <v>-752</v>
      </c>
      <c r="Q469">
        <f>INDEX('Raw Election Data'!$A$1:$AN$3144,MATCH($C469&amp;" "&amp;$B469,'Raw Election Data'!$C$1:$C$3144,0),MATCH('Joined Data'!Q$1,'Raw Election Data'!$A$1:$AN$1,0))</f>
        <v>0.10845111047014716</v>
      </c>
      <c r="R469">
        <f>INDEX('Raw Election Data'!$A$1:$AN$3144,MATCH($C469&amp;" "&amp;$B469,'Raw Election Data'!$C$1:$C$3144,0),MATCH('Joined Data'!R$1,'Raw Election Data'!$A$1:$AN$1,0))</f>
        <v>-0.10845111047014716</v>
      </c>
    </row>
    <row r="470" spans="1:18" ht="13.5" hidden="1" customHeight="1" x14ac:dyDescent="0.15">
      <c r="A470" t="s">
        <v>136</v>
      </c>
      <c r="B470" t="s">
        <v>1554</v>
      </c>
      <c r="C470" t="str">
        <f>INDEX(FIPS!$A$1:$E$3236,MATCH($F470,FIPS!$D$1:$D$3236,0),5)</f>
        <v>Jenkins County</v>
      </c>
      <c r="D470" t="s">
        <v>137</v>
      </c>
      <c r="E470" s="15" t="s">
        <v>102</v>
      </c>
      <c r="F470" t="s">
        <v>1751</v>
      </c>
      <c r="G470" t="s">
        <v>7776</v>
      </c>
      <c r="H470" t="str">
        <f>IFERROR(VLOOKUP($G470,'Team Colors'!$A:$B,2,0),"#c9c9c9")</f>
        <v>#a71930</v>
      </c>
      <c r="I470">
        <f>INDEX('Raw Election Data'!$A$1:$AN$3144,MATCH($C470&amp;" "&amp;$B470,'Raw Election Data'!$C$1:$C$3144,0),MATCH('Joined Data'!I$1,'Raw Election Data'!$A$1:$AN$1,0))</f>
        <v>8957</v>
      </c>
      <c r="J470">
        <f>INDEX('Raw Election Data'!$A$1:$AN$3144,MATCH($C470&amp;" "&amp;$B470,'Raw Election Data'!$C$1:$C$3144,0),MATCH('Joined Data'!J$1,'Raw Election Data'!$A$1:$AN$1,0))</f>
        <v>1108</v>
      </c>
      <c r="K470">
        <f>INDEX('Raw Election Data'!$A$1:$AN$3144,MATCH($C470&amp;" "&amp;$B470,'Raw Election Data'!$C$1:$C$3144,0),MATCH('Joined Data'!K$1,'Raw Election Data'!$A$1:$AN$1,0))</f>
        <v>1892</v>
      </c>
      <c r="L470">
        <f>INDEX('Raw Election Data'!$A$1:$AN$3144,MATCH($C470&amp;" "&amp;$B470,'Raw Election Data'!$C$1:$C$3144,0),MATCH('Joined Data'!L$1,'Raw Election Data'!$A$1:$AN$1,0))</f>
        <v>3034</v>
      </c>
      <c r="M470">
        <f>INDEX('Raw Election Data'!$A$1:$AN$3144,MATCH($C470&amp;" "&amp;$B470,'Raw Election Data'!$C$1:$C$3144,0),MATCH('Joined Data'!M$1,'Raw Election Data'!$A$1:$AN$1,0))</f>
        <v>0.36519446275543838</v>
      </c>
      <c r="N470">
        <f>INDEX('Raw Election Data'!$A$1:$AN$3144,MATCH($C470&amp;" "&amp;$B470,'Raw Election Data'!$C$1:$C$3144,0),MATCH('Joined Data'!N$1,'Raw Election Data'!$A$1:$AN$1,0))</f>
        <v>0.6235992089650626</v>
      </c>
      <c r="O470">
        <f>INDEX('Raw Election Data'!$A$1:$AN$3144,MATCH($C470&amp;" "&amp;$B470,'Raw Election Data'!$C$1:$C$3144,0),MATCH('Joined Data'!O$1,'Raw Election Data'!$A$1:$AN$1,0))</f>
        <v>-784</v>
      </c>
      <c r="P470">
        <f>INDEX('Raw Election Data'!$A$1:$AN$3144,MATCH($C470&amp;" "&amp;$B470,'Raw Election Data'!$C$1:$C$3144,0),MATCH('Joined Data'!P$1,'Raw Election Data'!$A$1:$AN$1,0))</f>
        <v>784</v>
      </c>
      <c r="Q470">
        <f>INDEX('Raw Election Data'!$A$1:$AN$3144,MATCH($C470&amp;" "&amp;$B470,'Raw Election Data'!$C$1:$C$3144,0),MATCH('Joined Data'!Q$1,'Raw Election Data'!$A$1:$AN$1,0))</f>
        <v>-0.25840474620962423</v>
      </c>
      <c r="R470">
        <f>INDEX('Raw Election Data'!$A$1:$AN$3144,MATCH($C470&amp;" "&amp;$B470,'Raw Election Data'!$C$1:$C$3144,0),MATCH('Joined Data'!R$1,'Raw Election Data'!$A$1:$AN$1,0))</f>
        <v>0.25840474620962423</v>
      </c>
    </row>
    <row r="471" spans="1:18" ht="13.5" hidden="1" customHeight="1" x14ac:dyDescent="0.15">
      <c r="A471" t="s">
        <v>136</v>
      </c>
      <c r="B471" t="s">
        <v>1554</v>
      </c>
      <c r="C471" t="str">
        <f>INDEX(FIPS!$A$1:$E$3236,MATCH($F471,FIPS!$D$1:$D$3236,0),5)</f>
        <v>Johnson County</v>
      </c>
      <c r="D471" t="s">
        <v>137</v>
      </c>
      <c r="E471" s="15" t="s">
        <v>103</v>
      </c>
      <c r="F471" t="s">
        <v>1752</v>
      </c>
      <c r="G471" t="s">
        <v>7776</v>
      </c>
      <c r="H471" t="str">
        <f>IFERROR(VLOOKUP($G471,'Team Colors'!$A:$B,2,0),"#c9c9c9")</f>
        <v>#a71930</v>
      </c>
      <c r="I471">
        <f>INDEX('Raw Election Data'!$A$1:$AN$3144,MATCH($C471&amp;" "&amp;$B471,'Raw Election Data'!$C$1:$C$3144,0),MATCH('Joined Data'!I$1,'Raw Election Data'!$A$1:$AN$1,0))</f>
        <v>9656</v>
      </c>
      <c r="J471">
        <f>INDEX('Raw Election Data'!$A$1:$AN$3144,MATCH($C471&amp;" "&amp;$B471,'Raw Election Data'!$C$1:$C$3144,0),MATCH('Joined Data'!J$1,'Raw Election Data'!$A$1:$AN$1,0))</f>
        <v>1136</v>
      </c>
      <c r="K471">
        <f>INDEX('Raw Election Data'!$A$1:$AN$3144,MATCH($C471&amp;" "&amp;$B471,'Raw Election Data'!$C$1:$C$3144,0),MATCH('Joined Data'!K$1,'Raw Election Data'!$A$1:$AN$1,0))</f>
        <v>2519</v>
      </c>
      <c r="L471">
        <f>INDEX('Raw Election Data'!$A$1:$AN$3144,MATCH($C471&amp;" "&amp;$B471,'Raw Election Data'!$C$1:$C$3144,0),MATCH('Joined Data'!L$1,'Raw Election Data'!$A$1:$AN$1,0))</f>
        <v>3682</v>
      </c>
      <c r="M471">
        <f>INDEX('Raw Election Data'!$A$1:$AN$3144,MATCH($C471&amp;" "&amp;$B471,'Raw Election Data'!$C$1:$C$3144,0),MATCH('Joined Data'!M$1,'Raw Election Data'!$A$1:$AN$1,0))</f>
        <v>0.30852797392721348</v>
      </c>
      <c r="N471">
        <f>INDEX('Raw Election Data'!$A$1:$AN$3144,MATCH($C471&amp;" "&amp;$B471,'Raw Election Data'!$C$1:$C$3144,0),MATCH('Joined Data'!N$1,'Raw Election Data'!$A$1:$AN$1,0))</f>
        <v>0.68413905486148829</v>
      </c>
      <c r="O471">
        <f>INDEX('Raw Election Data'!$A$1:$AN$3144,MATCH($C471&amp;" "&amp;$B471,'Raw Election Data'!$C$1:$C$3144,0),MATCH('Joined Data'!O$1,'Raw Election Data'!$A$1:$AN$1,0))</f>
        <v>-1383</v>
      </c>
      <c r="P471">
        <f>INDEX('Raw Election Data'!$A$1:$AN$3144,MATCH($C471&amp;" "&amp;$B471,'Raw Election Data'!$C$1:$C$3144,0),MATCH('Joined Data'!P$1,'Raw Election Data'!$A$1:$AN$1,0))</f>
        <v>1383</v>
      </c>
      <c r="Q471">
        <f>INDEX('Raw Election Data'!$A$1:$AN$3144,MATCH($C471&amp;" "&amp;$B471,'Raw Election Data'!$C$1:$C$3144,0),MATCH('Joined Data'!Q$1,'Raw Election Data'!$A$1:$AN$1,0))</f>
        <v>-0.37561108093427481</v>
      </c>
      <c r="R471">
        <f>INDEX('Raw Election Data'!$A$1:$AN$3144,MATCH($C471&amp;" "&amp;$B471,'Raw Election Data'!$C$1:$C$3144,0),MATCH('Joined Data'!R$1,'Raw Election Data'!$A$1:$AN$1,0))</f>
        <v>0.37561108093427481</v>
      </c>
    </row>
    <row r="472" spans="1:18" ht="13.5" hidden="1" customHeight="1" x14ac:dyDescent="0.15">
      <c r="A472" t="s">
        <v>136</v>
      </c>
      <c r="B472" t="s">
        <v>1554</v>
      </c>
      <c r="C472" t="str">
        <f>INDEX(FIPS!$A$1:$E$3236,MATCH($F472,FIPS!$D$1:$D$3236,0),5)</f>
        <v>Jones County</v>
      </c>
      <c r="D472" t="s">
        <v>137</v>
      </c>
      <c r="E472" s="15" t="s">
        <v>139</v>
      </c>
      <c r="F472" t="s">
        <v>1756</v>
      </c>
      <c r="G472" t="s">
        <v>7776</v>
      </c>
      <c r="H472" t="str">
        <f>IFERROR(VLOOKUP($G472,'Team Colors'!$A:$B,2,0),"#c9c9c9")</f>
        <v>#a71930</v>
      </c>
      <c r="I472">
        <f>INDEX('Raw Election Data'!$A$1:$AN$3144,MATCH($C472&amp;" "&amp;$B472,'Raw Election Data'!$C$1:$C$3144,0),MATCH('Joined Data'!I$1,'Raw Election Data'!$A$1:$AN$1,0))</f>
        <v>28494</v>
      </c>
      <c r="J472">
        <f>INDEX('Raw Election Data'!$A$1:$AN$3144,MATCH($C472&amp;" "&amp;$B472,'Raw Election Data'!$C$1:$C$3144,0),MATCH('Joined Data'!J$1,'Raw Election Data'!$A$1:$AN$1,0))</f>
        <v>3960</v>
      </c>
      <c r="K472">
        <f>INDEX('Raw Election Data'!$A$1:$AN$3144,MATCH($C472&amp;" "&amp;$B472,'Raw Election Data'!$C$1:$C$3144,0),MATCH('Joined Data'!K$1,'Raw Election Data'!$A$1:$AN$1,0))</f>
        <v>8304</v>
      </c>
      <c r="L472">
        <f>INDEX('Raw Election Data'!$A$1:$AN$3144,MATCH($C472&amp;" "&amp;$B472,'Raw Election Data'!$C$1:$C$3144,0),MATCH('Joined Data'!L$1,'Raw Election Data'!$A$1:$AN$1,0))</f>
        <v>12524</v>
      </c>
      <c r="M472">
        <f>INDEX('Raw Election Data'!$A$1:$AN$3144,MATCH($C472&amp;" "&amp;$B472,'Raw Election Data'!$C$1:$C$3144,0),MATCH('Joined Data'!M$1,'Raw Election Data'!$A$1:$AN$1,0))</f>
        <v>0.31619290961354202</v>
      </c>
      <c r="N472">
        <f>INDEX('Raw Election Data'!$A$1:$AN$3144,MATCH($C472&amp;" "&amp;$B472,'Raw Election Data'!$C$1:$C$3144,0),MATCH('Joined Data'!N$1,'Raw Election Data'!$A$1:$AN$1,0))</f>
        <v>0.66304694985627599</v>
      </c>
      <c r="O472">
        <f>INDEX('Raw Election Data'!$A$1:$AN$3144,MATCH($C472&amp;" "&amp;$B472,'Raw Election Data'!$C$1:$C$3144,0),MATCH('Joined Data'!O$1,'Raw Election Data'!$A$1:$AN$1,0))</f>
        <v>-4344</v>
      </c>
      <c r="P472">
        <f>INDEX('Raw Election Data'!$A$1:$AN$3144,MATCH($C472&amp;" "&amp;$B472,'Raw Election Data'!$C$1:$C$3144,0),MATCH('Joined Data'!P$1,'Raw Election Data'!$A$1:$AN$1,0))</f>
        <v>4344</v>
      </c>
      <c r="Q472">
        <f>INDEX('Raw Election Data'!$A$1:$AN$3144,MATCH($C472&amp;" "&amp;$B472,'Raw Election Data'!$C$1:$C$3144,0),MATCH('Joined Data'!Q$1,'Raw Election Data'!$A$1:$AN$1,0))</f>
        <v>-0.34685404024273397</v>
      </c>
      <c r="R472">
        <f>INDEX('Raw Election Data'!$A$1:$AN$3144,MATCH($C472&amp;" "&amp;$B472,'Raw Election Data'!$C$1:$C$3144,0),MATCH('Joined Data'!R$1,'Raw Election Data'!$A$1:$AN$1,0))</f>
        <v>0.34685404024273397</v>
      </c>
    </row>
    <row r="473" spans="1:18" ht="13.5" hidden="1" customHeight="1" x14ac:dyDescent="0.15">
      <c r="A473" t="s">
        <v>136</v>
      </c>
      <c r="B473" t="s">
        <v>1554</v>
      </c>
      <c r="C473" t="str">
        <f>INDEX(FIPS!$A$1:$E$3236,MATCH($F473,FIPS!$D$1:$D$3236,0),5)</f>
        <v>Lamar County</v>
      </c>
      <c r="D473" t="s">
        <v>137</v>
      </c>
      <c r="E473" s="15" t="s">
        <v>140</v>
      </c>
      <c r="F473" t="s">
        <v>1757</v>
      </c>
      <c r="G473" t="s">
        <v>7776</v>
      </c>
      <c r="H473" t="str">
        <f>IFERROR(VLOOKUP($G473,'Team Colors'!$A:$B,2,0),"#c9c9c9")</f>
        <v>#a71930</v>
      </c>
      <c r="I473">
        <f>INDEX('Raw Election Data'!$A$1:$AN$3144,MATCH($C473&amp;" "&amp;$B473,'Raw Election Data'!$C$1:$C$3144,0),MATCH('Joined Data'!I$1,'Raw Election Data'!$A$1:$AN$1,0))</f>
        <v>18201</v>
      </c>
      <c r="J473">
        <f>INDEX('Raw Election Data'!$A$1:$AN$3144,MATCH($C473&amp;" "&amp;$B473,'Raw Election Data'!$C$1:$C$3144,0),MATCH('Joined Data'!J$1,'Raw Election Data'!$A$1:$AN$1,0))</f>
        <v>2267</v>
      </c>
      <c r="K473">
        <f>INDEX('Raw Election Data'!$A$1:$AN$3144,MATCH($C473&amp;" "&amp;$B473,'Raw Election Data'!$C$1:$C$3144,0),MATCH('Joined Data'!K$1,'Raw Election Data'!$A$1:$AN$1,0))</f>
        <v>5183</v>
      </c>
      <c r="L473">
        <f>INDEX('Raw Election Data'!$A$1:$AN$3144,MATCH($C473&amp;" "&amp;$B473,'Raw Election Data'!$C$1:$C$3144,0),MATCH('Joined Data'!L$1,'Raw Election Data'!$A$1:$AN$1,0))</f>
        <v>7575</v>
      </c>
      <c r="M473">
        <f>INDEX('Raw Election Data'!$A$1:$AN$3144,MATCH($C473&amp;" "&amp;$B473,'Raw Election Data'!$C$1:$C$3144,0),MATCH('Joined Data'!M$1,'Raw Election Data'!$A$1:$AN$1,0))</f>
        <v>0.29927392739273928</v>
      </c>
      <c r="N473">
        <f>INDEX('Raw Election Data'!$A$1:$AN$3144,MATCH($C473&amp;" "&amp;$B473,'Raw Election Data'!$C$1:$C$3144,0),MATCH('Joined Data'!N$1,'Raw Election Data'!$A$1:$AN$1,0))</f>
        <v>0.68422442244224424</v>
      </c>
      <c r="O473">
        <f>INDEX('Raw Election Data'!$A$1:$AN$3144,MATCH($C473&amp;" "&amp;$B473,'Raw Election Data'!$C$1:$C$3144,0),MATCH('Joined Data'!O$1,'Raw Election Data'!$A$1:$AN$1,0))</f>
        <v>-2916</v>
      </c>
      <c r="P473">
        <f>INDEX('Raw Election Data'!$A$1:$AN$3144,MATCH($C473&amp;" "&amp;$B473,'Raw Election Data'!$C$1:$C$3144,0),MATCH('Joined Data'!P$1,'Raw Election Data'!$A$1:$AN$1,0))</f>
        <v>2916</v>
      </c>
      <c r="Q473">
        <f>INDEX('Raw Election Data'!$A$1:$AN$3144,MATCH($C473&amp;" "&amp;$B473,'Raw Election Data'!$C$1:$C$3144,0),MATCH('Joined Data'!Q$1,'Raw Election Data'!$A$1:$AN$1,0))</f>
        <v>-0.38495049504950496</v>
      </c>
      <c r="R473">
        <f>INDEX('Raw Election Data'!$A$1:$AN$3144,MATCH($C473&amp;" "&amp;$B473,'Raw Election Data'!$C$1:$C$3144,0),MATCH('Joined Data'!R$1,'Raw Election Data'!$A$1:$AN$1,0))</f>
        <v>0.38495049504950496</v>
      </c>
    </row>
    <row r="474" spans="1:18" ht="13.5" hidden="1" customHeight="1" x14ac:dyDescent="0.15">
      <c r="A474" t="s">
        <v>136</v>
      </c>
      <c r="B474" t="s">
        <v>1554</v>
      </c>
      <c r="C474" t="str">
        <f>INDEX(FIPS!$A$1:$E$3236,MATCH($F474,FIPS!$D$1:$D$3236,0),5)</f>
        <v>Lanier County</v>
      </c>
      <c r="D474" t="s">
        <v>137</v>
      </c>
      <c r="E474" s="15" t="s">
        <v>141</v>
      </c>
      <c r="F474" t="s">
        <v>1759</v>
      </c>
      <c r="G474" t="s">
        <v>7776</v>
      </c>
      <c r="H474" t="str">
        <f>IFERROR(VLOOKUP($G474,'Team Colors'!$A:$B,2,0),"#c9c9c9")</f>
        <v>#a71930</v>
      </c>
      <c r="I474">
        <f>INDEX('Raw Election Data'!$A$1:$AN$3144,MATCH($C474&amp;" "&amp;$B474,'Raw Election Data'!$C$1:$C$3144,0),MATCH('Joined Data'!I$1,'Raw Election Data'!$A$1:$AN$1,0))</f>
        <v>10312</v>
      </c>
      <c r="J474">
        <f>INDEX('Raw Election Data'!$A$1:$AN$3144,MATCH($C474&amp;" "&amp;$B474,'Raw Election Data'!$C$1:$C$3144,0),MATCH('Joined Data'!J$1,'Raw Election Data'!$A$1:$AN$1,0))</f>
        <v>805</v>
      </c>
      <c r="K474">
        <f>INDEX('Raw Election Data'!$A$1:$AN$3144,MATCH($C474&amp;" "&amp;$B474,'Raw Election Data'!$C$1:$C$3144,0),MATCH('Joined Data'!K$1,'Raw Election Data'!$A$1:$AN$1,0))</f>
        <v>1984</v>
      </c>
      <c r="L474">
        <f>INDEX('Raw Election Data'!$A$1:$AN$3144,MATCH($C474&amp;" "&amp;$B474,'Raw Election Data'!$C$1:$C$3144,0),MATCH('Joined Data'!L$1,'Raw Election Data'!$A$1:$AN$1,0))</f>
        <v>2861</v>
      </c>
      <c r="M474">
        <f>INDEX('Raw Election Data'!$A$1:$AN$3144,MATCH($C474&amp;" "&amp;$B474,'Raw Election Data'!$C$1:$C$3144,0),MATCH('Joined Data'!M$1,'Raw Election Data'!$A$1:$AN$1,0))</f>
        <v>0.28137015029709894</v>
      </c>
      <c r="N474">
        <f>INDEX('Raw Election Data'!$A$1:$AN$3144,MATCH($C474&amp;" "&amp;$B474,'Raw Election Data'!$C$1:$C$3144,0),MATCH('Joined Data'!N$1,'Raw Election Data'!$A$1:$AN$1,0))</f>
        <v>0.6934638238378189</v>
      </c>
      <c r="O474">
        <f>INDEX('Raw Election Data'!$A$1:$AN$3144,MATCH($C474&amp;" "&amp;$B474,'Raw Election Data'!$C$1:$C$3144,0),MATCH('Joined Data'!O$1,'Raw Election Data'!$A$1:$AN$1,0))</f>
        <v>-1179</v>
      </c>
      <c r="P474">
        <f>INDEX('Raw Election Data'!$A$1:$AN$3144,MATCH($C474&amp;" "&amp;$B474,'Raw Election Data'!$C$1:$C$3144,0),MATCH('Joined Data'!P$1,'Raw Election Data'!$A$1:$AN$1,0))</f>
        <v>1179</v>
      </c>
      <c r="Q474">
        <f>INDEX('Raw Election Data'!$A$1:$AN$3144,MATCH($C474&amp;" "&amp;$B474,'Raw Election Data'!$C$1:$C$3144,0),MATCH('Joined Data'!Q$1,'Raw Election Data'!$A$1:$AN$1,0))</f>
        <v>-0.41209367354071996</v>
      </c>
      <c r="R474">
        <f>INDEX('Raw Election Data'!$A$1:$AN$3144,MATCH($C474&amp;" "&amp;$B474,'Raw Election Data'!$C$1:$C$3144,0),MATCH('Joined Data'!R$1,'Raw Election Data'!$A$1:$AN$1,0))</f>
        <v>0.41209367354071996</v>
      </c>
    </row>
    <row r="475" spans="1:18" ht="13.5" hidden="1" customHeight="1" x14ac:dyDescent="0.15">
      <c r="A475" t="s">
        <v>136</v>
      </c>
      <c r="B475" t="s">
        <v>1554</v>
      </c>
      <c r="C475" t="str">
        <f>INDEX(FIPS!$A$1:$E$3236,MATCH($F475,FIPS!$D$1:$D$3236,0),5)</f>
        <v>Laurens County</v>
      </c>
      <c r="D475" t="s">
        <v>137</v>
      </c>
      <c r="E475" s="15" t="s">
        <v>142</v>
      </c>
      <c r="F475" t="s">
        <v>1761</v>
      </c>
      <c r="G475" t="s">
        <v>7776</v>
      </c>
      <c r="H475" t="str">
        <f>IFERROR(VLOOKUP($G475,'Team Colors'!$A:$B,2,0),"#c9c9c9")</f>
        <v>#a71930</v>
      </c>
      <c r="I475">
        <f>INDEX('Raw Election Data'!$A$1:$AN$3144,MATCH($C475&amp;" "&amp;$B475,'Raw Election Data'!$C$1:$C$3144,0),MATCH('Joined Data'!I$1,'Raw Election Data'!$A$1:$AN$1,0))</f>
        <v>47731</v>
      </c>
      <c r="J475">
        <f>INDEX('Raw Election Data'!$A$1:$AN$3144,MATCH($C475&amp;" "&amp;$B475,'Raw Election Data'!$C$1:$C$3144,0),MATCH('Joined Data'!J$1,'Raw Election Data'!$A$1:$AN$1,0))</f>
        <v>6737</v>
      </c>
      <c r="K475">
        <f>INDEX('Raw Election Data'!$A$1:$AN$3144,MATCH($C475&amp;" "&amp;$B475,'Raw Election Data'!$C$1:$C$3144,0),MATCH('Joined Data'!K$1,'Raw Election Data'!$A$1:$AN$1,0))</f>
        <v>12401</v>
      </c>
      <c r="L475">
        <f>INDEX('Raw Election Data'!$A$1:$AN$3144,MATCH($C475&amp;" "&amp;$B475,'Raw Election Data'!$C$1:$C$3144,0),MATCH('Joined Data'!L$1,'Raw Election Data'!$A$1:$AN$1,0))</f>
        <v>19448</v>
      </c>
      <c r="M475">
        <f>INDEX('Raw Election Data'!$A$1:$AN$3144,MATCH($C475&amp;" "&amp;$B475,'Raw Election Data'!$C$1:$C$3144,0),MATCH('Joined Data'!M$1,'Raw Election Data'!$A$1:$AN$1,0))</f>
        <v>0.34641094199917727</v>
      </c>
      <c r="N475">
        <f>INDEX('Raw Election Data'!$A$1:$AN$3144,MATCH($C475&amp;" "&amp;$B475,'Raw Election Data'!$C$1:$C$3144,0),MATCH('Joined Data'!N$1,'Raw Election Data'!$A$1:$AN$1,0))</f>
        <v>0.63764911559029203</v>
      </c>
      <c r="O475">
        <f>INDEX('Raw Election Data'!$A$1:$AN$3144,MATCH($C475&amp;" "&amp;$B475,'Raw Election Data'!$C$1:$C$3144,0),MATCH('Joined Data'!O$1,'Raw Election Data'!$A$1:$AN$1,0))</f>
        <v>-5664</v>
      </c>
      <c r="P475">
        <f>INDEX('Raw Election Data'!$A$1:$AN$3144,MATCH($C475&amp;" "&amp;$B475,'Raw Election Data'!$C$1:$C$3144,0),MATCH('Joined Data'!P$1,'Raw Election Data'!$A$1:$AN$1,0))</f>
        <v>5664</v>
      </c>
      <c r="Q475">
        <f>INDEX('Raw Election Data'!$A$1:$AN$3144,MATCH($C475&amp;" "&amp;$B475,'Raw Election Data'!$C$1:$C$3144,0),MATCH('Joined Data'!Q$1,'Raw Election Data'!$A$1:$AN$1,0))</f>
        <v>-0.29123817359111476</v>
      </c>
      <c r="R475">
        <f>INDEX('Raw Election Data'!$A$1:$AN$3144,MATCH($C475&amp;" "&amp;$B475,'Raw Election Data'!$C$1:$C$3144,0),MATCH('Joined Data'!R$1,'Raw Election Data'!$A$1:$AN$1,0))</f>
        <v>0.29123817359111476</v>
      </c>
    </row>
    <row r="476" spans="1:18" ht="13.5" hidden="1" customHeight="1" x14ac:dyDescent="0.15">
      <c r="A476" t="s">
        <v>136</v>
      </c>
      <c r="B476" t="s">
        <v>1554</v>
      </c>
      <c r="C476" t="str">
        <f>INDEX(FIPS!$A$1:$E$3236,MATCH($F476,FIPS!$D$1:$D$3236,0),5)</f>
        <v>Lee County</v>
      </c>
      <c r="D476" t="s">
        <v>137</v>
      </c>
      <c r="E476" s="15" t="s">
        <v>143</v>
      </c>
      <c r="F476" t="s">
        <v>1762</v>
      </c>
      <c r="G476" t="s">
        <v>7776</v>
      </c>
      <c r="H476" t="str">
        <f>IFERROR(VLOOKUP($G476,'Team Colors'!$A:$B,2,0),"#c9c9c9")</f>
        <v>#a71930</v>
      </c>
      <c r="I476">
        <f>INDEX('Raw Election Data'!$A$1:$AN$3144,MATCH($C476&amp;" "&amp;$B476,'Raw Election Data'!$C$1:$C$3144,0),MATCH('Joined Data'!I$1,'Raw Election Data'!$A$1:$AN$1,0))</f>
        <v>29202</v>
      </c>
      <c r="J476">
        <f>INDEX('Raw Election Data'!$A$1:$AN$3144,MATCH($C476&amp;" "&amp;$B476,'Raw Election Data'!$C$1:$C$3144,0),MATCH('Joined Data'!J$1,'Raw Election Data'!$A$1:$AN$1,0))</f>
        <v>3166</v>
      </c>
      <c r="K476">
        <f>INDEX('Raw Election Data'!$A$1:$AN$3144,MATCH($C476&amp;" "&amp;$B476,'Raw Election Data'!$C$1:$C$3144,0),MATCH('Joined Data'!K$1,'Raw Election Data'!$A$1:$AN$1,0))</f>
        <v>10641</v>
      </c>
      <c r="L476">
        <f>INDEX('Raw Election Data'!$A$1:$AN$3144,MATCH($C476&amp;" "&amp;$B476,'Raw Election Data'!$C$1:$C$3144,0),MATCH('Joined Data'!L$1,'Raw Election Data'!$A$1:$AN$1,0))</f>
        <v>14106</v>
      </c>
      <c r="M476">
        <f>INDEX('Raw Election Data'!$A$1:$AN$3144,MATCH($C476&amp;" "&amp;$B476,'Raw Election Data'!$C$1:$C$3144,0),MATCH('Joined Data'!M$1,'Raw Election Data'!$A$1:$AN$1,0))</f>
        <v>0.22444349922019</v>
      </c>
      <c r="N476">
        <f>INDEX('Raw Election Data'!$A$1:$AN$3144,MATCH($C476&amp;" "&amp;$B476,'Raw Election Data'!$C$1:$C$3144,0),MATCH('Joined Data'!N$1,'Raw Election Data'!$A$1:$AN$1,0))</f>
        <v>0.75435984687367075</v>
      </c>
      <c r="O476">
        <f>INDEX('Raw Election Data'!$A$1:$AN$3144,MATCH($C476&amp;" "&amp;$B476,'Raw Election Data'!$C$1:$C$3144,0),MATCH('Joined Data'!O$1,'Raw Election Data'!$A$1:$AN$1,0))</f>
        <v>-7475</v>
      </c>
      <c r="P476">
        <f>INDEX('Raw Election Data'!$A$1:$AN$3144,MATCH($C476&amp;" "&amp;$B476,'Raw Election Data'!$C$1:$C$3144,0),MATCH('Joined Data'!P$1,'Raw Election Data'!$A$1:$AN$1,0))</f>
        <v>7475</v>
      </c>
      <c r="Q476">
        <f>INDEX('Raw Election Data'!$A$1:$AN$3144,MATCH($C476&amp;" "&amp;$B476,'Raw Election Data'!$C$1:$C$3144,0),MATCH('Joined Data'!Q$1,'Raw Election Data'!$A$1:$AN$1,0))</f>
        <v>-0.52991634765348072</v>
      </c>
      <c r="R476">
        <f>INDEX('Raw Election Data'!$A$1:$AN$3144,MATCH($C476&amp;" "&amp;$B476,'Raw Election Data'!$C$1:$C$3144,0),MATCH('Joined Data'!R$1,'Raw Election Data'!$A$1:$AN$1,0))</f>
        <v>0.52991634765348072</v>
      </c>
    </row>
    <row r="477" spans="1:18" ht="13.5" hidden="1" customHeight="1" x14ac:dyDescent="0.15">
      <c r="A477" t="s">
        <v>136</v>
      </c>
      <c r="B477" t="s">
        <v>1554</v>
      </c>
      <c r="C477" t="str">
        <f>INDEX(FIPS!$A$1:$E$3236,MATCH($F477,FIPS!$D$1:$D$3236,0),5)</f>
        <v>Liberty County</v>
      </c>
      <c r="D477" t="s">
        <v>137</v>
      </c>
      <c r="E477" s="15" t="s">
        <v>144</v>
      </c>
      <c r="F477" t="s">
        <v>1763</v>
      </c>
      <c r="G477" t="s">
        <v>7776</v>
      </c>
      <c r="H477" t="str">
        <f>IFERROR(VLOOKUP($G477,'Team Colors'!$A:$B,2,0),"#c9c9c9")</f>
        <v>#a71930</v>
      </c>
      <c r="I477">
        <f>INDEX('Raw Election Data'!$A$1:$AN$3144,MATCH($C477&amp;" "&amp;$B477,'Raw Election Data'!$C$1:$C$3144,0),MATCH('Joined Data'!I$1,'Raw Election Data'!$A$1:$AN$1,0))</f>
        <v>62467</v>
      </c>
      <c r="J477">
        <f>INDEX('Raw Election Data'!$A$1:$AN$3144,MATCH($C477&amp;" "&amp;$B477,'Raw Election Data'!$C$1:$C$3144,0),MATCH('Joined Data'!J$1,'Raw Election Data'!$A$1:$AN$1,0))</f>
        <v>9531</v>
      </c>
      <c r="K477">
        <f>INDEX('Raw Election Data'!$A$1:$AN$3144,MATCH($C477&amp;" "&amp;$B477,'Raw Election Data'!$C$1:$C$3144,0),MATCH('Joined Data'!K$1,'Raw Election Data'!$A$1:$AN$1,0))</f>
        <v>6125</v>
      </c>
      <c r="L477">
        <f>INDEX('Raw Election Data'!$A$1:$AN$3144,MATCH($C477&amp;" "&amp;$B477,'Raw Election Data'!$C$1:$C$3144,0),MATCH('Joined Data'!L$1,'Raw Election Data'!$A$1:$AN$1,0))</f>
        <v>16082</v>
      </c>
      <c r="M477">
        <f>INDEX('Raw Election Data'!$A$1:$AN$3144,MATCH($C477&amp;" "&amp;$B477,'Raw Election Data'!$C$1:$C$3144,0),MATCH('Joined Data'!M$1,'Raw Election Data'!$A$1:$AN$1,0))</f>
        <v>0.59265016788956593</v>
      </c>
      <c r="N477">
        <f>INDEX('Raw Election Data'!$A$1:$AN$3144,MATCH($C477&amp;" "&amp;$B477,'Raw Election Data'!$C$1:$C$3144,0),MATCH('Joined Data'!N$1,'Raw Election Data'!$A$1:$AN$1,0))</f>
        <v>0.38086058947892054</v>
      </c>
      <c r="O477">
        <f>INDEX('Raw Election Data'!$A$1:$AN$3144,MATCH($C477&amp;" "&amp;$B477,'Raw Election Data'!$C$1:$C$3144,0),MATCH('Joined Data'!O$1,'Raw Election Data'!$A$1:$AN$1,0))</f>
        <v>3406</v>
      </c>
      <c r="P477">
        <f>INDEX('Raw Election Data'!$A$1:$AN$3144,MATCH($C477&amp;" "&amp;$B477,'Raw Election Data'!$C$1:$C$3144,0),MATCH('Joined Data'!P$1,'Raw Election Data'!$A$1:$AN$1,0))</f>
        <v>-3406</v>
      </c>
      <c r="Q477">
        <f>INDEX('Raw Election Data'!$A$1:$AN$3144,MATCH($C477&amp;" "&amp;$B477,'Raw Election Data'!$C$1:$C$3144,0),MATCH('Joined Data'!Q$1,'Raw Election Data'!$A$1:$AN$1,0))</f>
        <v>0.21178957841064538</v>
      </c>
      <c r="R477">
        <f>INDEX('Raw Election Data'!$A$1:$AN$3144,MATCH($C477&amp;" "&amp;$B477,'Raw Election Data'!$C$1:$C$3144,0),MATCH('Joined Data'!R$1,'Raw Election Data'!$A$1:$AN$1,0))</f>
        <v>-0.21178957841064538</v>
      </c>
    </row>
    <row r="478" spans="1:18" ht="13.5" hidden="1" customHeight="1" x14ac:dyDescent="0.15">
      <c r="A478" t="s">
        <v>136</v>
      </c>
      <c r="B478" t="s">
        <v>1554</v>
      </c>
      <c r="C478" t="str">
        <f>INDEX(FIPS!$A$1:$E$3236,MATCH($F478,FIPS!$D$1:$D$3236,0),5)</f>
        <v>Lincoln County</v>
      </c>
      <c r="D478" t="s">
        <v>137</v>
      </c>
      <c r="E478" s="15" t="s">
        <v>145</v>
      </c>
      <c r="F478" t="s">
        <v>1766</v>
      </c>
      <c r="G478" t="s">
        <v>7776</v>
      </c>
      <c r="H478" t="str">
        <f>IFERROR(VLOOKUP($G478,'Team Colors'!$A:$B,2,0),"#c9c9c9")</f>
        <v>#a71930</v>
      </c>
      <c r="I478">
        <f>INDEX('Raw Election Data'!$A$1:$AN$3144,MATCH($C478&amp;" "&amp;$B478,'Raw Election Data'!$C$1:$C$3144,0),MATCH('Joined Data'!I$1,'Raw Election Data'!$A$1:$AN$1,0))</f>
        <v>7673</v>
      </c>
      <c r="J478">
        <f>INDEX('Raw Election Data'!$A$1:$AN$3144,MATCH($C478&amp;" "&amp;$B478,'Raw Election Data'!$C$1:$C$3144,0),MATCH('Joined Data'!J$1,'Raw Election Data'!$A$1:$AN$1,0))</f>
        <v>1271</v>
      </c>
      <c r="K478">
        <f>INDEX('Raw Election Data'!$A$1:$AN$3144,MATCH($C478&amp;" "&amp;$B478,'Raw Election Data'!$C$1:$C$3144,0),MATCH('Joined Data'!K$1,'Raw Election Data'!$A$1:$AN$1,0))</f>
        <v>2759</v>
      </c>
      <c r="L478">
        <f>INDEX('Raw Election Data'!$A$1:$AN$3144,MATCH($C478&amp;" "&amp;$B478,'Raw Election Data'!$C$1:$C$3144,0),MATCH('Joined Data'!L$1,'Raw Election Data'!$A$1:$AN$1,0))</f>
        <v>4100</v>
      </c>
      <c r="M478">
        <f>INDEX('Raw Election Data'!$A$1:$AN$3144,MATCH($C478&amp;" "&amp;$B478,'Raw Election Data'!$C$1:$C$3144,0),MATCH('Joined Data'!M$1,'Raw Election Data'!$A$1:$AN$1,0))</f>
        <v>0.31</v>
      </c>
      <c r="N478">
        <f>INDEX('Raw Election Data'!$A$1:$AN$3144,MATCH($C478&amp;" "&amp;$B478,'Raw Election Data'!$C$1:$C$3144,0),MATCH('Joined Data'!N$1,'Raw Election Data'!$A$1:$AN$1,0))</f>
        <v>0.67292682926829273</v>
      </c>
      <c r="O478">
        <f>INDEX('Raw Election Data'!$A$1:$AN$3144,MATCH($C478&amp;" "&amp;$B478,'Raw Election Data'!$C$1:$C$3144,0),MATCH('Joined Data'!O$1,'Raw Election Data'!$A$1:$AN$1,0))</f>
        <v>-1488</v>
      </c>
      <c r="P478">
        <f>INDEX('Raw Election Data'!$A$1:$AN$3144,MATCH($C478&amp;" "&amp;$B478,'Raw Election Data'!$C$1:$C$3144,0),MATCH('Joined Data'!P$1,'Raw Election Data'!$A$1:$AN$1,0))</f>
        <v>1488</v>
      </c>
      <c r="Q478">
        <f>INDEX('Raw Election Data'!$A$1:$AN$3144,MATCH($C478&amp;" "&amp;$B478,'Raw Election Data'!$C$1:$C$3144,0),MATCH('Joined Data'!Q$1,'Raw Election Data'!$A$1:$AN$1,0))</f>
        <v>-0.36292682926829273</v>
      </c>
      <c r="R478">
        <f>INDEX('Raw Election Data'!$A$1:$AN$3144,MATCH($C478&amp;" "&amp;$B478,'Raw Election Data'!$C$1:$C$3144,0),MATCH('Joined Data'!R$1,'Raw Election Data'!$A$1:$AN$1,0))</f>
        <v>0.36292682926829273</v>
      </c>
    </row>
    <row r="479" spans="1:18" ht="13.5" hidden="1" customHeight="1" x14ac:dyDescent="0.15">
      <c r="A479" t="s">
        <v>136</v>
      </c>
      <c r="B479" t="s">
        <v>1554</v>
      </c>
      <c r="C479" t="str">
        <f>INDEX(FIPS!$A$1:$E$3236,MATCH($F479,FIPS!$D$1:$D$3236,0),5)</f>
        <v>Long County</v>
      </c>
      <c r="D479" t="s">
        <v>137</v>
      </c>
      <c r="E479" s="15" t="s">
        <v>146</v>
      </c>
      <c r="F479" t="s">
        <v>1768</v>
      </c>
      <c r="G479" t="s">
        <v>7776</v>
      </c>
      <c r="H479" t="str">
        <f>IFERROR(VLOOKUP($G479,'Team Colors'!$A:$B,2,0),"#c9c9c9")</f>
        <v>#a71930</v>
      </c>
      <c r="I479">
        <f>INDEX('Raw Election Data'!$A$1:$AN$3144,MATCH($C479&amp;" "&amp;$B479,'Raw Election Data'!$C$1:$C$3144,0),MATCH('Joined Data'!I$1,'Raw Election Data'!$A$1:$AN$1,0))</f>
        <v>17731</v>
      </c>
      <c r="J479">
        <f>INDEX('Raw Election Data'!$A$1:$AN$3144,MATCH($C479&amp;" "&amp;$B479,'Raw Election Data'!$C$1:$C$3144,0),MATCH('Joined Data'!J$1,'Raw Election Data'!$A$1:$AN$1,0))</f>
        <v>1356</v>
      </c>
      <c r="K479">
        <f>INDEX('Raw Election Data'!$A$1:$AN$3144,MATCH($C479&amp;" "&amp;$B479,'Raw Election Data'!$C$1:$C$3144,0),MATCH('Joined Data'!K$1,'Raw Election Data'!$A$1:$AN$1,0))</f>
        <v>2623</v>
      </c>
      <c r="L479">
        <f>INDEX('Raw Election Data'!$A$1:$AN$3144,MATCH($C479&amp;" "&amp;$B479,'Raw Election Data'!$C$1:$C$3144,0),MATCH('Joined Data'!L$1,'Raw Election Data'!$A$1:$AN$1,0))</f>
        <v>4109</v>
      </c>
      <c r="M479">
        <f>INDEX('Raw Election Data'!$A$1:$AN$3144,MATCH($C479&amp;" "&amp;$B479,'Raw Election Data'!$C$1:$C$3144,0),MATCH('Joined Data'!M$1,'Raw Election Data'!$A$1:$AN$1,0))</f>
        <v>0.33000730104648335</v>
      </c>
      <c r="N479">
        <f>INDEX('Raw Election Data'!$A$1:$AN$3144,MATCH($C479&amp;" "&amp;$B479,'Raw Election Data'!$C$1:$C$3144,0),MATCH('Joined Data'!N$1,'Raw Election Data'!$A$1:$AN$1,0))</f>
        <v>0.63835483085908984</v>
      </c>
      <c r="O479">
        <f>INDEX('Raw Election Data'!$A$1:$AN$3144,MATCH($C479&amp;" "&amp;$B479,'Raw Election Data'!$C$1:$C$3144,0),MATCH('Joined Data'!O$1,'Raw Election Data'!$A$1:$AN$1,0))</f>
        <v>-1267</v>
      </c>
      <c r="P479">
        <f>INDEX('Raw Election Data'!$A$1:$AN$3144,MATCH($C479&amp;" "&amp;$B479,'Raw Election Data'!$C$1:$C$3144,0),MATCH('Joined Data'!P$1,'Raw Election Data'!$A$1:$AN$1,0))</f>
        <v>1267</v>
      </c>
      <c r="Q479">
        <f>INDEX('Raw Election Data'!$A$1:$AN$3144,MATCH($C479&amp;" "&amp;$B479,'Raw Election Data'!$C$1:$C$3144,0),MATCH('Joined Data'!Q$1,'Raw Election Data'!$A$1:$AN$1,0))</f>
        <v>-0.30834752981260649</v>
      </c>
      <c r="R479">
        <f>INDEX('Raw Election Data'!$A$1:$AN$3144,MATCH($C479&amp;" "&amp;$B479,'Raw Election Data'!$C$1:$C$3144,0),MATCH('Joined Data'!R$1,'Raw Election Data'!$A$1:$AN$1,0))</f>
        <v>0.30834752981260649</v>
      </c>
    </row>
    <row r="480" spans="1:18" ht="13.5" hidden="1" customHeight="1" x14ac:dyDescent="0.15">
      <c r="A480" t="s">
        <v>136</v>
      </c>
      <c r="B480" t="s">
        <v>1554</v>
      </c>
      <c r="C480" t="str">
        <f>INDEX(FIPS!$A$1:$E$3236,MATCH($F480,FIPS!$D$1:$D$3236,0),5)</f>
        <v>Lowndes County</v>
      </c>
      <c r="D480" t="s">
        <v>137</v>
      </c>
      <c r="E480" s="15" t="s">
        <v>91</v>
      </c>
      <c r="F480" t="s">
        <v>1769</v>
      </c>
      <c r="G480" t="s">
        <v>7776</v>
      </c>
      <c r="H480" t="str">
        <f>IFERROR(VLOOKUP($G480,'Team Colors'!$A:$B,2,0),"#c9c9c9")</f>
        <v>#a71930</v>
      </c>
      <c r="I480">
        <f>INDEX('Raw Election Data'!$A$1:$AN$3144,MATCH($C480&amp;" "&amp;$B480,'Raw Election Data'!$C$1:$C$3144,0),MATCH('Joined Data'!I$1,'Raw Election Data'!$A$1:$AN$1,0))</f>
        <v>112865</v>
      </c>
      <c r="J480">
        <f>INDEX('Raw Election Data'!$A$1:$AN$3144,MATCH($C480&amp;" "&amp;$B480,'Raw Election Data'!$C$1:$C$3144,0),MATCH('Joined Data'!J$1,'Raw Election Data'!$A$1:$AN$1,0))</f>
        <v>14614</v>
      </c>
      <c r="K480">
        <f>INDEX('Raw Election Data'!$A$1:$AN$3144,MATCH($C480&amp;" "&amp;$B480,'Raw Election Data'!$C$1:$C$3144,0),MATCH('Joined Data'!K$1,'Raw Election Data'!$A$1:$AN$1,0))</f>
        <v>21308</v>
      </c>
      <c r="L480">
        <f>INDEX('Raw Election Data'!$A$1:$AN$3144,MATCH($C480&amp;" "&amp;$B480,'Raw Election Data'!$C$1:$C$3144,0),MATCH('Joined Data'!L$1,'Raw Election Data'!$A$1:$AN$1,0))</f>
        <v>36813</v>
      </c>
      <c r="M480">
        <f>INDEX('Raw Election Data'!$A$1:$AN$3144,MATCH($C480&amp;" "&amp;$B480,'Raw Election Data'!$C$1:$C$3144,0),MATCH('Joined Data'!M$1,'Raw Election Data'!$A$1:$AN$1,0))</f>
        <v>0.39697932795479857</v>
      </c>
      <c r="N480">
        <f>INDEX('Raw Election Data'!$A$1:$AN$3144,MATCH($C480&amp;" "&amp;$B480,'Raw Election Data'!$C$1:$C$3144,0),MATCH('Joined Data'!N$1,'Raw Election Data'!$A$1:$AN$1,0))</f>
        <v>0.57881726563985547</v>
      </c>
      <c r="O480">
        <f>INDEX('Raw Election Data'!$A$1:$AN$3144,MATCH($C480&amp;" "&amp;$B480,'Raw Election Data'!$C$1:$C$3144,0),MATCH('Joined Data'!O$1,'Raw Election Data'!$A$1:$AN$1,0))</f>
        <v>-6694</v>
      </c>
      <c r="P480">
        <f>INDEX('Raw Election Data'!$A$1:$AN$3144,MATCH($C480&amp;" "&amp;$B480,'Raw Election Data'!$C$1:$C$3144,0),MATCH('Joined Data'!P$1,'Raw Election Data'!$A$1:$AN$1,0))</f>
        <v>6694</v>
      </c>
      <c r="Q480">
        <f>INDEX('Raw Election Data'!$A$1:$AN$3144,MATCH($C480&amp;" "&amp;$B480,'Raw Election Data'!$C$1:$C$3144,0),MATCH('Joined Data'!Q$1,'Raw Election Data'!$A$1:$AN$1,0))</f>
        <v>-0.18183793768505691</v>
      </c>
      <c r="R480">
        <f>INDEX('Raw Election Data'!$A$1:$AN$3144,MATCH($C480&amp;" "&amp;$B480,'Raw Election Data'!$C$1:$C$3144,0),MATCH('Joined Data'!R$1,'Raw Election Data'!$A$1:$AN$1,0))</f>
        <v>0.18183793768505691</v>
      </c>
    </row>
    <row r="481" spans="1:18" ht="13.5" hidden="1" customHeight="1" x14ac:dyDescent="0.15">
      <c r="A481" t="s">
        <v>136</v>
      </c>
      <c r="B481" t="s">
        <v>1554</v>
      </c>
      <c r="C481" t="str">
        <f>INDEX(FIPS!$A$1:$E$3236,MATCH($F481,FIPS!$D$1:$D$3236,0),5)</f>
        <v>Lumpkin County</v>
      </c>
      <c r="D481" t="s">
        <v>137</v>
      </c>
      <c r="E481" s="15" t="s">
        <v>147</v>
      </c>
      <c r="F481" t="s">
        <v>1771</v>
      </c>
      <c r="G481" t="s">
        <v>7776</v>
      </c>
      <c r="H481" t="str">
        <f>IFERROR(VLOOKUP($G481,'Team Colors'!$A:$B,2,0),"#c9c9c9")</f>
        <v>#a71930</v>
      </c>
      <c r="I481">
        <f>INDEX('Raw Election Data'!$A$1:$AN$3144,MATCH($C481&amp;" "&amp;$B481,'Raw Election Data'!$C$1:$C$3144,0),MATCH('Joined Data'!I$1,'Raw Election Data'!$A$1:$AN$1,0))</f>
        <v>31408</v>
      </c>
      <c r="J481">
        <f>INDEX('Raw Election Data'!$A$1:$AN$3144,MATCH($C481&amp;" "&amp;$B481,'Raw Election Data'!$C$1:$C$3144,0),MATCH('Joined Data'!J$1,'Raw Election Data'!$A$1:$AN$1,0))</f>
        <v>2216</v>
      </c>
      <c r="K481">
        <f>INDEX('Raw Election Data'!$A$1:$AN$3144,MATCH($C481&amp;" "&amp;$B481,'Raw Election Data'!$C$1:$C$3144,0),MATCH('Joined Data'!K$1,'Raw Election Data'!$A$1:$AN$1,0))</f>
        <v>9613</v>
      </c>
      <c r="L481">
        <f>INDEX('Raw Election Data'!$A$1:$AN$3144,MATCH($C481&amp;" "&amp;$B481,'Raw Election Data'!$C$1:$C$3144,0),MATCH('Joined Data'!L$1,'Raw Election Data'!$A$1:$AN$1,0))</f>
        <v>12324</v>
      </c>
      <c r="M481">
        <f>INDEX('Raw Election Data'!$A$1:$AN$3144,MATCH($C481&amp;" "&amp;$B481,'Raw Election Data'!$C$1:$C$3144,0),MATCH('Joined Data'!M$1,'Raw Election Data'!$A$1:$AN$1,0))</f>
        <v>0.17981174943200259</v>
      </c>
      <c r="N481">
        <f>INDEX('Raw Election Data'!$A$1:$AN$3144,MATCH($C481&amp;" "&amp;$B481,'Raw Election Data'!$C$1:$C$3144,0),MATCH('Joined Data'!N$1,'Raw Election Data'!$A$1:$AN$1,0))</f>
        <v>0.78002271989613758</v>
      </c>
      <c r="O481">
        <f>INDEX('Raw Election Data'!$A$1:$AN$3144,MATCH($C481&amp;" "&amp;$B481,'Raw Election Data'!$C$1:$C$3144,0),MATCH('Joined Data'!O$1,'Raw Election Data'!$A$1:$AN$1,0))</f>
        <v>-7397</v>
      </c>
      <c r="P481">
        <f>INDEX('Raw Election Data'!$A$1:$AN$3144,MATCH($C481&amp;" "&amp;$B481,'Raw Election Data'!$C$1:$C$3144,0),MATCH('Joined Data'!P$1,'Raw Election Data'!$A$1:$AN$1,0))</f>
        <v>7397</v>
      </c>
      <c r="Q481">
        <f>INDEX('Raw Election Data'!$A$1:$AN$3144,MATCH($C481&amp;" "&amp;$B481,'Raw Election Data'!$C$1:$C$3144,0),MATCH('Joined Data'!Q$1,'Raw Election Data'!$A$1:$AN$1,0))</f>
        <v>-0.60021097046413496</v>
      </c>
      <c r="R481">
        <f>INDEX('Raw Election Data'!$A$1:$AN$3144,MATCH($C481&amp;" "&amp;$B481,'Raw Election Data'!$C$1:$C$3144,0),MATCH('Joined Data'!R$1,'Raw Election Data'!$A$1:$AN$1,0))</f>
        <v>0.60021097046413496</v>
      </c>
    </row>
    <row r="482" spans="1:18" ht="13.5" hidden="1" customHeight="1" x14ac:dyDescent="0.15">
      <c r="A482" t="s">
        <v>136</v>
      </c>
      <c r="B482" t="s">
        <v>1554</v>
      </c>
      <c r="C482" t="str">
        <f>INDEX(FIPS!$A$1:$E$3236,MATCH($F482,FIPS!$D$1:$D$3236,0),5)</f>
        <v>McDuffie County</v>
      </c>
      <c r="D482" t="s">
        <v>137</v>
      </c>
      <c r="E482" s="15" t="s">
        <v>148</v>
      </c>
      <c r="F482" t="s">
        <v>1773</v>
      </c>
      <c r="G482" t="s">
        <v>7776</v>
      </c>
      <c r="H482" t="str">
        <f>IFERROR(VLOOKUP($G482,'Team Colors'!$A:$B,2,0),"#c9c9c9")</f>
        <v>#a71930</v>
      </c>
      <c r="I482">
        <f>INDEX('Raw Election Data'!$A$1:$AN$3144,MATCH($C482&amp;" "&amp;$B482,'Raw Election Data'!$C$1:$C$3144,0),MATCH('Joined Data'!I$1,'Raw Election Data'!$A$1:$AN$1,0))</f>
        <v>21540</v>
      </c>
      <c r="J482">
        <f>INDEX('Raw Election Data'!$A$1:$AN$3144,MATCH($C482&amp;" "&amp;$B482,'Raw Election Data'!$C$1:$C$3144,0),MATCH('Joined Data'!J$1,'Raw Election Data'!$A$1:$AN$1,0))</f>
        <v>3699</v>
      </c>
      <c r="K482">
        <f>INDEX('Raw Election Data'!$A$1:$AN$3144,MATCH($C482&amp;" "&amp;$B482,'Raw Election Data'!$C$1:$C$3144,0),MATCH('Joined Data'!K$1,'Raw Election Data'!$A$1:$AN$1,0))</f>
        <v>5432</v>
      </c>
      <c r="L482">
        <f>INDEX('Raw Election Data'!$A$1:$AN$3144,MATCH($C482&amp;" "&amp;$B482,'Raw Election Data'!$C$1:$C$3144,0),MATCH('Joined Data'!L$1,'Raw Election Data'!$A$1:$AN$1,0))</f>
        <v>9268</v>
      </c>
      <c r="M482">
        <f>INDEX('Raw Election Data'!$A$1:$AN$3144,MATCH($C482&amp;" "&amp;$B482,'Raw Election Data'!$C$1:$C$3144,0),MATCH('Joined Data'!M$1,'Raw Election Data'!$A$1:$AN$1,0))</f>
        <v>0.39911523521795428</v>
      </c>
      <c r="N482">
        <f>INDEX('Raw Election Data'!$A$1:$AN$3144,MATCH($C482&amp;" "&amp;$B482,'Raw Election Data'!$C$1:$C$3144,0),MATCH('Joined Data'!N$1,'Raw Election Data'!$A$1:$AN$1,0))</f>
        <v>0.58610271903323263</v>
      </c>
      <c r="O482">
        <f>INDEX('Raw Election Data'!$A$1:$AN$3144,MATCH($C482&amp;" "&amp;$B482,'Raw Election Data'!$C$1:$C$3144,0),MATCH('Joined Data'!O$1,'Raw Election Data'!$A$1:$AN$1,0))</f>
        <v>-1733</v>
      </c>
      <c r="P482">
        <f>INDEX('Raw Election Data'!$A$1:$AN$3144,MATCH($C482&amp;" "&amp;$B482,'Raw Election Data'!$C$1:$C$3144,0),MATCH('Joined Data'!P$1,'Raw Election Data'!$A$1:$AN$1,0))</f>
        <v>1733</v>
      </c>
      <c r="Q482">
        <f>INDEX('Raw Election Data'!$A$1:$AN$3144,MATCH($C482&amp;" "&amp;$B482,'Raw Election Data'!$C$1:$C$3144,0),MATCH('Joined Data'!Q$1,'Raw Election Data'!$A$1:$AN$1,0))</f>
        <v>-0.18698748381527835</v>
      </c>
      <c r="R482">
        <f>INDEX('Raw Election Data'!$A$1:$AN$3144,MATCH($C482&amp;" "&amp;$B482,'Raw Election Data'!$C$1:$C$3144,0),MATCH('Joined Data'!R$1,'Raw Election Data'!$A$1:$AN$1,0))</f>
        <v>0.18698748381527835</v>
      </c>
    </row>
    <row r="483" spans="1:18" ht="13.5" hidden="1" customHeight="1" x14ac:dyDescent="0.15">
      <c r="A483" t="s">
        <v>136</v>
      </c>
      <c r="B483" t="s">
        <v>1554</v>
      </c>
      <c r="C483" t="str">
        <f>INDEX(FIPS!$A$1:$E$3236,MATCH($F483,FIPS!$D$1:$D$3236,0),5)</f>
        <v>McIntosh County</v>
      </c>
      <c r="D483" t="s">
        <v>137</v>
      </c>
      <c r="E483" s="15" t="s">
        <v>149</v>
      </c>
      <c r="F483" t="s">
        <v>1775</v>
      </c>
      <c r="G483" t="s">
        <v>7776</v>
      </c>
      <c r="H483" t="str">
        <f>IFERROR(VLOOKUP($G483,'Team Colors'!$A:$B,2,0),"#c9c9c9")</f>
        <v>#a71930</v>
      </c>
      <c r="I483">
        <f>INDEX('Raw Election Data'!$A$1:$AN$3144,MATCH($C483&amp;" "&amp;$B483,'Raw Election Data'!$C$1:$C$3144,0),MATCH('Joined Data'!I$1,'Raw Election Data'!$A$1:$AN$1,0))</f>
        <v>13969</v>
      </c>
      <c r="J483">
        <f>INDEX('Raw Election Data'!$A$1:$AN$3144,MATCH($C483&amp;" "&amp;$B483,'Raw Election Data'!$C$1:$C$3144,0),MATCH('Joined Data'!J$1,'Raw Election Data'!$A$1:$AN$1,0))</f>
        <v>2298</v>
      </c>
      <c r="K483">
        <f>INDEX('Raw Election Data'!$A$1:$AN$3144,MATCH($C483&amp;" "&amp;$B483,'Raw Election Data'!$C$1:$C$3144,0),MATCH('Joined Data'!K$1,'Raw Election Data'!$A$1:$AN$1,0))</f>
        <v>3482</v>
      </c>
      <c r="L483">
        <f>INDEX('Raw Election Data'!$A$1:$AN$3144,MATCH($C483&amp;" "&amp;$B483,'Raw Election Data'!$C$1:$C$3144,0),MATCH('Joined Data'!L$1,'Raw Election Data'!$A$1:$AN$1,0))</f>
        <v>5893</v>
      </c>
      <c r="M483">
        <f>INDEX('Raw Election Data'!$A$1:$AN$3144,MATCH($C483&amp;" "&amp;$B483,'Raw Election Data'!$C$1:$C$3144,0),MATCH('Joined Data'!M$1,'Raw Election Data'!$A$1:$AN$1,0))</f>
        <v>0.38995418292889872</v>
      </c>
      <c r="N483">
        <f>INDEX('Raw Election Data'!$A$1:$AN$3144,MATCH($C483&amp;" "&amp;$B483,'Raw Election Data'!$C$1:$C$3144,0),MATCH('Joined Data'!N$1,'Raw Election Data'!$A$1:$AN$1,0))</f>
        <v>0.5908705243509248</v>
      </c>
      <c r="O483">
        <f>INDEX('Raw Election Data'!$A$1:$AN$3144,MATCH($C483&amp;" "&amp;$B483,'Raw Election Data'!$C$1:$C$3144,0),MATCH('Joined Data'!O$1,'Raw Election Data'!$A$1:$AN$1,0))</f>
        <v>-1184</v>
      </c>
      <c r="P483">
        <f>INDEX('Raw Election Data'!$A$1:$AN$3144,MATCH($C483&amp;" "&amp;$B483,'Raw Election Data'!$C$1:$C$3144,0),MATCH('Joined Data'!P$1,'Raw Election Data'!$A$1:$AN$1,0))</f>
        <v>1184</v>
      </c>
      <c r="Q483">
        <f>INDEX('Raw Election Data'!$A$1:$AN$3144,MATCH($C483&amp;" "&amp;$B483,'Raw Election Data'!$C$1:$C$3144,0),MATCH('Joined Data'!Q$1,'Raw Election Data'!$A$1:$AN$1,0))</f>
        <v>-0.20091634142202608</v>
      </c>
      <c r="R483">
        <f>INDEX('Raw Election Data'!$A$1:$AN$3144,MATCH($C483&amp;" "&amp;$B483,'Raw Election Data'!$C$1:$C$3144,0),MATCH('Joined Data'!R$1,'Raw Election Data'!$A$1:$AN$1,0))</f>
        <v>0.20091634142202608</v>
      </c>
    </row>
    <row r="484" spans="1:18" ht="13.5" hidden="1" customHeight="1" x14ac:dyDescent="0.15">
      <c r="A484" t="s">
        <v>136</v>
      </c>
      <c r="B484" t="s">
        <v>1554</v>
      </c>
      <c r="C484" t="str">
        <f>INDEX(FIPS!$A$1:$E$3236,MATCH($F484,FIPS!$D$1:$D$3236,0),5)</f>
        <v>Macon County</v>
      </c>
      <c r="D484" t="s">
        <v>137</v>
      </c>
      <c r="E484" s="15" t="s">
        <v>150</v>
      </c>
      <c r="F484" t="s">
        <v>1776</v>
      </c>
      <c r="G484" t="s">
        <v>7776</v>
      </c>
      <c r="H484" t="str">
        <f>IFERROR(VLOOKUP($G484,'Team Colors'!$A:$B,2,0),"#c9c9c9")</f>
        <v>#a71930</v>
      </c>
      <c r="I484">
        <f>INDEX('Raw Election Data'!$A$1:$AN$3144,MATCH($C484&amp;" "&amp;$B484,'Raw Election Data'!$C$1:$C$3144,0),MATCH('Joined Data'!I$1,'Raw Election Data'!$A$1:$AN$1,0))</f>
        <v>13632</v>
      </c>
      <c r="J484">
        <f>INDEX('Raw Election Data'!$A$1:$AN$3144,MATCH($C484&amp;" "&amp;$B484,'Raw Election Data'!$C$1:$C$3144,0),MATCH('Joined Data'!J$1,'Raw Election Data'!$A$1:$AN$1,0))</f>
        <v>2705</v>
      </c>
      <c r="K484">
        <f>INDEX('Raw Election Data'!$A$1:$AN$3144,MATCH($C484&amp;" "&amp;$B484,'Raw Election Data'!$C$1:$C$3144,0),MATCH('Joined Data'!K$1,'Raw Election Data'!$A$1:$AN$1,0))</f>
        <v>1540</v>
      </c>
      <c r="L484">
        <f>INDEX('Raw Election Data'!$A$1:$AN$3144,MATCH($C484&amp;" "&amp;$B484,'Raw Election Data'!$C$1:$C$3144,0),MATCH('Joined Data'!L$1,'Raw Election Data'!$A$1:$AN$1,0))</f>
        <v>4287</v>
      </c>
      <c r="M484">
        <f>INDEX('Raw Election Data'!$A$1:$AN$3144,MATCH($C484&amp;" "&amp;$B484,'Raw Election Data'!$C$1:$C$3144,0),MATCH('Joined Data'!M$1,'Raw Election Data'!$A$1:$AN$1,0))</f>
        <v>0.63097737345463023</v>
      </c>
      <c r="N484">
        <f>INDEX('Raw Election Data'!$A$1:$AN$3144,MATCH($C484&amp;" "&amp;$B484,'Raw Election Data'!$C$1:$C$3144,0),MATCH('Joined Data'!N$1,'Raw Election Data'!$A$1:$AN$1,0))</f>
        <v>0.35922556566363423</v>
      </c>
      <c r="O484">
        <f>INDEX('Raw Election Data'!$A$1:$AN$3144,MATCH($C484&amp;" "&amp;$B484,'Raw Election Data'!$C$1:$C$3144,0),MATCH('Joined Data'!O$1,'Raw Election Data'!$A$1:$AN$1,0))</f>
        <v>1165</v>
      </c>
      <c r="P484">
        <f>INDEX('Raw Election Data'!$A$1:$AN$3144,MATCH($C484&amp;" "&amp;$B484,'Raw Election Data'!$C$1:$C$3144,0),MATCH('Joined Data'!P$1,'Raw Election Data'!$A$1:$AN$1,0))</f>
        <v>-1165</v>
      </c>
      <c r="Q484">
        <f>INDEX('Raw Election Data'!$A$1:$AN$3144,MATCH($C484&amp;" "&amp;$B484,'Raw Election Data'!$C$1:$C$3144,0),MATCH('Joined Data'!Q$1,'Raw Election Data'!$A$1:$AN$1,0))</f>
        <v>0.271751807790996</v>
      </c>
      <c r="R484">
        <f>INDEX('Raw Election Data'!$A$1:$AN$3144,MATCH($C484&amp;" "&amp;$B484,'Raw Election Data'!$C$1:$C$3144,0),MATCH('Joined Data'!R$1,'Raw Election Data'!$A$1:$AN$1,0))</f>
        <v>-0.271751807790996</v>
      </c>
    </row>
    <row r="485" spans="1:18" ht="13.5" hidden="1" customHeight="1" x14ac:dyDescent="0.15">
      <c r="A485" t="s">
        <v>136</v>
      </c>
      <c r="B485" t="s">
        <v>1554</v>
      </c>
      <c r="C485" t="str">
        <f>INDEX(FIPS!$A$1:$E$3236,MATCH($F485,FIPS!$D$1:$D$3236,0),5)</f>
        <v>Madison County</v>
      </c>
      <c r="D485" t="s">
        <v>137</v>
      </c>
      <c r="E485" s="15" t="s">
        <v>151</v>
      </c>
      <c r="F485" t="s">
        <v>1777</v>
      </c>
      <c r="G485" t="s">
        <v>7776</v>
      </c>
      <c r="H485" t="str">
        <f>IFERROR(VLOOKUP($G485,'Team Colors'!$A:$B,2,0),"#c9c9c9")</f>
        <v>#a71930</v>
      </c>
      <c r="I485">
        <f>INDEX('Raw Election Data'!$A$1:$AN$3144,MATCH($C485&amp;" "&amp;$B485,'Raw Election Data'!$C$1:$C$3144,0),MATCH('Joined Data'!I$1,'Raw Election Data'!$A$1:$AN$1,0))</f>
        <v>28441</v>
      </c>
      <c r="J485">
        <f>INDEX('Raw Election Data'!$A$1:$AN$3144,MATCH($C485&amp;" "&amp;$B485,'Raw Election Data'!$C$1:$C$3144,0),MATCH('Joined Data'!J$1,'Raw Election Data'!$A$1:$AN$1,0))</f>
        <v>2423</v>
      </c>
      <c r="K485">
        <f>INDEX('Raw Election Data'!$A$1:$AN$3144,MATCH($C485&amp;" "&amp;$B485,'Raw Election Data'!$C$1:$C$3144,0),MATCH('Joined Data'!K$1,'Raw Election Data'!$A$1:$AN$1,0))</f>
        <v>9195</v>
      </c>
      <c r="L485">
        <f>INDEX('Raw Election Data'!$A$1:$AN$3144,MATCH($C485&amp;" "&amp;$B485,'Raw Election Data'!$C$1:$C$3144,0),MATCH('Joined Data'!L$1,'Raw Election Data'!$A$1:$AN$1,0))</f>
        <v>11945</v>
      </c>
      <c r="M485">
        <f>INDEX('Raw Election Data'!$A$1:$AN$3144,MATCH($C485&amp;" "&amp;$B485,'Raw Election Data'!$C$1:$C$3144,0),MATCH('Joined Data'!M$1,'Raw Election Data'!$A$1:$AN$1,0))</f>
        <v>0.20284637923817497</v>
      </c>
      <c r="N485">
        <f>INDEX('Raw Election Data'!$A$1:$AN$3144,MATCH($C485&amp;" "&amp;$B485,'Raw Election Data'!$C$1:$C$3144,0),MATCH('Joined Data'!N$1,'Raw Election Data'!$A$1:$AN$1,0))</f>
        <v>0.76977814985349524</v>
      </c>
      <c r="O485">
        <f>INDEX('Raw Election Data'!$A$1:$AN$3144,MATCH($C485&amp;" "&amp;$B485,'Raw Election Data'!$C$1:$C$3144,0),MATCH('Joined Data'!O$1,'Raw Election Data'!$A$1:$AN$1,0))</f>
        <v>-6772</v>
      </c>
      <c r="P485">
        <f>INDEX('Raw Election Data'!$A$1:$AN$3144,MATCH($C485&amp;" "&amp;$B485,'Raw Election Data'!$C$1:$C$3144,0),MATCH('Joined Data'!P$1,'Raw Election Data'!$A$1:$AN$1,0))</f>
        <v>6772</v>
      </c>
      <c r="Q485">
        <f>INDEX('Raw Election Data'!$A$1:$AN$3144,MATCH($C485&amp;" "&amp;$B485,'Raw Election Data'!$C$1:$C$3144,0),MATCH('Joined Data'!Q$1,'Raw Election Data'!$A$1:$AN$1,0))</f>
        <v>-0.5669317706153203</v>
      </c>
      <c r="R485">
        <f>INDEX('Raw Election Data'!$A$1:$AN$3144,MATCH($C485&amp;" "&amp;$B485,'Raw Election Data'!$C$1:$C$3144,0),MATCH('Joined Data'!R$1,'Raw Election Data'!$A$1:$AN$1,0))</f>
        <v>0.5669317706153203</v>
      </c>
    </row>
    <row r="486" spans="1:18" ht="13.5" hidden="1" customHeight="1" x14ac:dyDescent="0.15">
      <c r="A486" t="s">
        <v>136</v>
      </c>
      <c r="B486" t="s">
        <v>1554</v>
      </c>
      <c r="C486" t="str">
        <f>INDEX(FIPS!$A$1:$E$3236,MATCH($F486,FIPS!$D$1:$D$3236,0),5)</f>
        <v>Marion County</v>
      </c>
      <c r="D486" t="s">
        <v>137</v>
      </c>
      <c r="E486" s="15" t="s">
        <v>152</v>
      </c>
      <c r="F486" t="s">
        <v>1778</v>
      </c>
      <c r="G486" t="s">
        <v>7776</v>
      </c>
      <c r="H486" t="str">
        <f>IFERROR(VLOOKUP($G486,'Team Colors'!$A:$B,2,0),"#c9c9c9")</f>
        <v>#a71930</v>
      </c>
      <c r="I486">
        <f>INDEX('Raw Election Data'!$A$1:$AN$3144,MATCH($C486&amp;" "&amp;$B486,'Raw Election Data'!$C$1:$C$3144,0),MATCH('Joined Data'!I$1,'Raw Election Data'!$A$1:$AN$1,0))</f>
        <v>8761</v>
      </c>
      <c r="J486">
        <f>INDEX('Raw Election Data'!$A$1:$AN$3144,MATCH($C486&amp;" "&amp;$B486,'Raw Election Data'!$C$1:$C$3144,0),MATCH('Joined Data'!J$1,'Raw Election Data'!$A$1:$AN$1,0))</f>
        <v>1213</v>
      </c>
      <c r="K486">
        <f>INDEX('Raw Election Data'!$A$1:$AN$3144,MATCH($C486&amp;" "&amp;$B486,'Raw Election Data'!$C$1:$C$3144,0),MATCH('Joined Data'!K$1,'Raw Election Data'!$A$1:$AN$1,0))</f>
        <v>1921</v>
      </c>
      <c r="L486">
        <f>INDEX('Raw Election Data'!$A$1:$AN$3144,MATCH($C486&amp;" "&amp;$B486,'Raw Election Data'!$C$1:$C$3144,0),MATCH('Joined Data'!L$1,'Raw Election Data'!$A$1:$AN$1,0))</f>
        <v>3183</v>
      </c>
      <c r="M486">
        <f>INDEX('Raw Election Data'!$A$1:$AN$3144,MATCH($C486&amp;" "&amp;$B486,'Raw Election Data'!$C$1:$C$3144,0),MATCH('Joined Data'!M$1,'Raw Election Data'!$A$1:$AN$1,0))</f>
        <v>0.3810870248193528</v>
      </c>
      <c r="N486">
        <f>INDEX('Raw Election Data'!$A$1:$AN$3144,MATCH($C486&amp;" "&amp;$B486,'Raw Election Data'!$C$1:$C$3144,0),MATCH('Joined Data'!N$1,'Raw Election Data'!$A$1:$AN$1,0))</f>
        <v>0.60351869305686456</v>
      </c>
      <c r="O486">
        <f>INDEX('Raw Election Data'!$A$1:$AN$3144,MATCH($C486&amp;" "&amp;$B486,'Raw Election Data'!$C$1:$C$3144,0),MATCH('Joined Data'!O$1,'Raw Election Data'!$A$1:$AN$1,0))</f>
        <v>-708</v>
      </c>
      <c r="P486">
        <f>INDEX('Raw Election Data'!$A$1:$AN$3144,MATCH($C486&amp;" "&amp;$B486,'Raw Election Data'!$C$1:$C$3144,0),MATCH('Joined Data'!P$1,'Raw Election Data'!$A$1:$AN$1,0))</f>
        <v>708</v>
      </c>
      <c r="Q486">
        <f>INDEX('Raw Election Data'!$A$1:$AN$3144,MATCH($C486&amp;" "&amp;$B486,'Raw Election Data'!$C$1:$C$3144,0),MATCH('Joined Data'!Q$1,'Raw Election Data'!$A$1:$AN$1,0))</f>
        <v>-0.22243166823751176</v>
      </c>
      <c r="R486">
        <f>INDEX('Raw Election Data'!$A$1:$AN$3144,MATCH($C486&amp;" "&amp;$B486,'Raw Election Data'!$C$1:$C$3144,0),MATCH('Joined Data'!R$1,'Raw Election Data'!$A$1:$AN$1,0))</f>
        <v>0.22243166823751176</v>
      </c>
    </row>
    <row r="487" spans="1:18" ht="13.5" hidden="1" customHeight="1" x14ac:dyDescent="0.15">
      <c r="A487" t="s">
        <v>136</v>
      </c>
      <c r="B487" t="s">
        <v>1554</v>
      </c>
      <c r="C487" t="str">
        <f>INDEX(FIPS!$A$1:$E$3236,MATCH($F487,FIPS!$D$1:$D$3236,0),5)</f>
        <v>Meriwether County</v>
      </c>
      <c r="D487" t="s">
        <v>137</v>
      </c>
      <c r="E487" s="15" t="s">
        <v>153</v>
      </c>
      <c r="F487" t="s">
        <v>1780</v>
      </c>
      <c r="G487" t="s">
        <v>7776</v>
      </c>
      <c r="H487" t="str">
        <f>IFERROR(VLOOKUP($G487,'Team Colors'!$A:$B,2,0),"#c9c9c9")</f>
        <v>#a71930</v>
      </c>
      <c r="I487">
        <f>INDEX('Raw Election Data'!$A$1:$AN$3144,MATCH($C487&amp;" "&amp;$B487,'Raw Election Data'!$C$1:$C$3144,0),MATCH('Joined Data'!I$1,'Raw Election Data'!$A$1:$AN$1,0))</f>
        <v>21190</v>
      </c>
      <c r="J487">
        <f>INDEX('Raw Election Data'!$A$1:$AN$3144,MATCH($C487&amp;" "&amp;$B487,'Raw Election Data'!$C$1:$C$3144,0),MATCH('Joined Data'!J$1,'Raw Election Data'!$A$1:$AN$1,0))</f>
        <v>3800</v>
      </c>
      <c r="K487">
        <f>INDEX('Raw Election Data'!$A$1:$AN$3144,MATCH($C487&amp;" "&amp;$B487,'Raw Election Data'!$C$1:$C$3144,0),MATCH('Joined Data'!K$1,'Raw Election Data'!$A$1:$AN$1,0))</f>
        <v>5216</v>
      </c>
      <c r="L487">
        <f>INDEX('Raw Election Data'!$A$1:$AN$3144,MATCH($C487&amp;" "&amp;$B487,'Raw Election Data'!$C$1:$C$3144,0),MATCH('Joined Data'!L$1,'Raw Election Data'!$A$1:$AN$1,0))</f>
        <v>9181</v>
      </c>
      <c r="M487">
        <f>INDEX('Raw Election Data'!$A$1:$AN$3144,MATCH($C487&amp;" "&amp;$B487,'Raw Election Data'!$C$1:$C$3144,0),MATCH('Joined Data'!M$1,'Raw Election Data'!$A$1:$AN$1,0))</f>
        <v>0.41389826816250952</v>
      </c>
      <c r="N487">
        <f>INDEX('Raw Election Data'!$A$1:$AN$3144,MATCH($C487&amp;" "&amp;$B487,'Raw Election Data'!$C$1:$C$3144,0),MATCH('Joined Data'!N$1,'Raw Election Data'!$A$1:$AN$1,0))</f>
        <v>0.56812983335148681</v>
      </c>
      <c r="O487">
        <f>INDEX('Raw Election Data'!$A$1:$AN$3144,MATCH($C487&amp;" "&amp;$B487,'Raw Election Data'!$C$1:$C$3144,0),MATCH('Joined Data'!O$1,'Raw Election Data'!$A$1:$AN$1,0))</f>
        <v>-1416</v>
      </c>
      <c r="P487">
        <f>INDEX('Raw Election Data'!$A$1:$AN$3144,MATCH($C487&amp;" "&amp;$B487,'Raw Election Data'!$C$1:$C$3144,0),MATCH('Joined Data'!P$1,'Raw Election Data'!$A$1:$AN$1,0))</f>
        <v>1416</v>
      </c>
      <c r="Q487">
        <f>INDEX('Raw Election Data'!$A$1:$AN$3144,MATCH($C487&amp;" "&amp;$B487,'Raw Election Data'!$C$1:$C$3144,0),MATCH('Joined Data'!Q$1,'Raw Election Data'!$A$1:$AN$1,0))</f>
        <v>-0.15423156518897729</v>
      </c>
      <c r="R487">
        <f>INDEX('Raw Election Data'!$A$1:$AN$3144,MATCH($C487&amp;" "&amp;$B487,'Raw Election Data'!$C$1:$C$3144,0),MATCH('Joined Data'!R$1,'Raw Election Data'!$A$1:$AN$1,0))</f>
        <v>0.15423156518897729</v>
      </c>
    </row>
    <row r="488" spans="1:18" ht="13.5" hidden="1" customHeight="1" x14ac:dyDescent="0.15">
      <c r="A488" t="s">
        <v>136</v>
      </c>
      <c r="B488" t="s">
        <v>1554</v>
      </c>
      <c r="C488" t="str">
        <f>INDEX(FIPS!$A$1:$E$3236,MATCH($F488,FIPS!$D$1:$D$3236,0),5)</f>
        <v>Miller County</v>
      </c>
      <c r="D488" t="s">
        <v>137</v>
      </c>
      <c r="E488" s="15" t="s">
        <v>93</v>
      </c>
      <c r="F488" t="s">
        <v>1781</v>
      </c>
      <c r="G488" t="s">
        <v>7776</v>
      </c>
      <c r="H488" t="str">
        <f>IFERROR(VLOOKUP($G488,'Team Colors'!$A:$B,2,0),"#c9c9c9")</f>
        <v>#a71930</v>
      </c>
      <c r="I488">
        <f>INDEX('Raw Election Data'!$A$1:$AN$3144,MATCH($C488&amp;" "&amp;$B488,'Raw Election Data'!$C$1:$C$3144,0),MATCH('Joined Data'!I$1,'Raw Election Data'!$A$1:$AN$1,0))</f>
        <v>5854</v>
      </c>
      <c r="J488">
        <f>INDEX('Raw Election Data'!$A$1:$AN$3144,MATCH($C488&amp;" "&amp;$B488,'Raw Election Data'!$C$1:$C$3144,0),MATCH('Joined Data'!J$1,'Raw Election Data'!$A$1:$AN$1,0))</f>
        <v>622</v>
      </c>
      <c r="K488">
        <f>INDEX('Raw Election Data'!$A$1:$AN$3144,MATCH($C488&amp;" "&amp;$B488,'Raw Election Data'!$C$1:$C$3144,0),MATCH('Joined Data'!K$1,'Raw Election Data'!$A$1:$AN$1,0))</f>
        <v>1888</v>
      </c>
      <c r="L488">
        <f>INDEX('Raw Election Data'!$A$1:$AN$3144,MATCH($C488&amp;" "&amp;$B488,'Raw Election Data'!$C$1:$C$3144,0),MATCH('Joined Data'!L$1,'Raw Election Data'!$A$1:$AN$1,0))</f>
        <v>2540</v>
      </c>
      <c r="M488">
        <f>INDEX('Raw Election Data'!$A$1:$AN$3144,MATCH($C488&amp;" "&amp;$B488,'Raw Election Data'!$C$1:$C$3144,0),MATCH('Joined Data'!M$1,'Raw Election Data'!$A$1:$AN$1,0))</f>
        <v>0.24488188976377953</v>
      </c>
      <c r="N488">
        <f>INDEX('Raw Election Data'!$A$1:$AN$3144,MATCH($C488&amp;" "&amp;$B488,'Raw Election Data'!$C$1:$C$3144,0),MATCH('Joined Data'!N$1,'Raw Election Data'!$A$1:$AN$1,0))</f>
        <v>0.74330708661417322</v>
      </c>
      <c r="O488">
        <f>INDEX('Raw Election Data'!$A$1:$AN$3144,MATCH($C488&amp;" "&amp;$B488,'Raw Election Data'!$C$1:$C$3144,0),MATCH('Joined Data'!O$1,'Raw Election Data'!$A$1:$AN$1,0))</f>
        <v>-1266</v>
      </c>
      <c r="P488">
        <f>INDEX('Raw Election Data'!$A$1:$AN$3144,MATCH($C488&amp;" "&amp;$B488,'Raw Election Data'!$C$1:$C$3144,0),MATCH('Joined Data'!P$1,'Raw Election Data'!$A$1:$AN$1,0))</f>
        <v>1266</v>
      </c>
      <c r="Q488">
        <f>INDEX('Raw Election Data'!$A$1:$AN$3144,MATCH($C488&amp;" "&amp;$B488,'Raw Election Data'!$C$1:$C$3144,0),MATCH('Joined Data'!Q$1,'Raw Election Data'!$A$1:$AN$1,0))</f>
        <v>-0.49842519685039366</v>
      </c>
      <c r="R488">
        <f>INDEX('Raw Election Data'!$A$1:$AN$3144,MATCH($C488&amp;" "&amp;$B488,'Raw Election Data'!$C$1:$C$3144,0),MATCH('Joined Data'!R$1,'Raw Election Data'!$A$1:$AN$1,0))</f>
        <v>0.49842519685039366</v>
      </c>
    </row>
    <row r="489" spans="1:18" ht="13.5" hidden="1" customHeight="1" x14ac:dyDescent="0.15">
      <c r="A489" t="s">
        <v>136</v>
      </c>
      <c r="B489" t="s">
        <v>1554</v>
      </c>
      <c r="C489" t="str">
        <f>INDEX(FIPS!$A$1:$E$3236,MATCH($F489,FIPS!$D$1:$D$3236,0),5)</f>
        <v>Mitchell County</v>
      </c>
      <c r="D489" t="s">
        <v>137</v>
      </c>
      <c r="E489" s="15" t="s">
        <v>154</v>
      </c>
      <c r="F489" t="s">
        <v>1783</v>
      </c>
      <c r="G489" t="s">
        <v>7776</v>
      </c>
      <c r="H489" t="str">
        <f>IFERROR(VLOOKUP($G489,'Team Colors'!$A:$B,2,0),"#c9c9c9")</f>
        <v>#a71930</v>
      </c>
      <c r="I489">
        <f>INDEX('Raw Election Data'!$A$1:$AN$3144,MATCH($C489&amp;" "&amp;$B489,'Raw Election Data'!$C$1:$C$3144,0),MATCH('Joined Data'!I$1,'Raw Election Data'!$A$1:$AN$1,0))</f>
        <v>22574</v>
      </c>
      <c r="J489">
        <f>INDEX('Raw Election Data'!$A$1:$AN$3144,MATCH($C489&amp;" "&amp;$B489,'Raw Election Data'!$C$1:$C$3144,0),MATCH('Joined Data'!J$1,'Raw Election Data'!$A$1:$AN$1,0))</f>
        <v>3492</v>
      </c>
      <c r="K489">
        <f>INDEX('Raw Election Data'!$A$1:$AN$3144,MATCH($C489&amp;" "&amp;$B489,'Raw Election Data'!$C$1:$C$3144,0),MATCH('Joined Data'!K$1,'Raw Election Data'!$A$1:$AN$1,0))</f>
        <v>4272</v>
      </c>
      <c r="L489">
        <f>INDEX('Raw Election Data'!$A$1:$AN$3144,MATCH($C489&amp;" "&amp;$B489,'Raw Election Data'!$C$1:$C$3144,0),MATCH('Joined Data'!L$1,'Raw Election Data'!$A$1:$AN$1,0))</f>
        <v>7857</v>
      </c>
      <c r="M489">
        <f>INDEX('Raw Election Data'!$A$1:$AN$3144,MATCH($C489&amp;" "&amp;$B489,'Raw Election Data'!$C$1:$C$3144,0),MATCH('Joined Data'!M$1,'Raw Election Data'!$A$1:$AN$1,0))</f>
        <v>0.44444444444444442</v>
      </c>
      <c r="N489">
        <f>INDEX('Raw Election Data'!$A$1:$AN$3144,MATCH($C489&amp;" "&amp;$B489,'Raw Election Data'!$C$1:$C$3144,0),MATCH('Joined Data'!N$1,'Raw Election Data'!$A$1:$AN$1,0))</f>
        <v>0.54371897670866742</v>
      </c>
      <c r="O489">
        <f>INDEX('Raw Election Data'!$A$1:$AN$3144,MATCH($C489&amp;" "&amp;$B489,'Raw Election Data'!$C$1:$C$3144,0),MATCH('Joined Data'!O$1,'Raw Election Data'!$A$1:$AN$1,0))</f>
        <v>-780</v>
      </c>
      <c r="P489">
        <f>INDEX('Raw Election Data'!$A$1:$AN$3144,MATCH($C489&amp;" "&amp;$B489,'Raw Election Data'!$C$1:$C$3144,0),MATCH('Joined Data'!P$1,'Raw Election Data'!$A$1:$AN$1,0))</f>
        <v>780</v>
      </c>
      <c r="Q489">
        <f>INDEX('Raw Election Data'!$A$1:$AN$3144,MATCH($C489&amp;" "&amp;$B489,'Raw Election Data'!$C$1:$C$3144,0),MATCH('Joined Data'!Q$1,'Raw Election Data'!$A$1:$AN$1,0))</f>
        <v>-9.9274532264223003E-2</v>
      </c>
      <c r="R489">
        <f>INDEX('Raw Election Data'!$A$1:$AN$3144,MATCH($C489&amp;" "&amp;$B489,'Raw Election Data'!$C$1:$C$3144,0),MATCH('Joined Data'!R$1,'Raw Election Data'!$A$1:$AN$1,0))</f>
        <v>9.9274532264223003E-2</v>
      </c>
    </row>
    <row r="490" spans="1:18" ht="13.5" hidden="1" customHeight="1" x14ac:dyDescent="0.15">
      <c r="A490" t="s">
        <v>136</v>
      </c>
      <c r="B490" t="s">
        <v>1554</v>
      </c>
      <c r="C490" t="str">
        <f>INDEX(FIPS!$A$1:$E$3236,MATCH($F490,FIPS!$D$1:$D$3236,0),5)</f>
        <v>Monroe County</v>
      </c>
      <c r="D490" t="s">
        <v>137</v>
      </c>
      <c r="E490" s="15" t="s">
        <v>155</v>
      </c>
      <c r="F490" t="s">
        <v>1784</v>
      </c>
      <c r="G490" t="s">
        <v>7776</v>
      </c>
      <c r="H490" t="str">
        <f>IFERROR(VLOOKUP($G490,'Team Colors'!$A:$B,2,0),"#c9c9c9")</f>
        <v>#a71930</v>
      </c>
      <c r="I490">
        <f>INDEX('Raw Election Data'!$A$1:$AN$3144,MATCH($C490&amp;" "&amp;$B490,'Raw Election Data'!$C$1:$C$3144,0),MATCH('Joined Data'!I$1,'Raw Election Data'!$A$1:$AN$1,0))</f>
        <v>27103</v>
      </c>
      <c r="J490">
        <f>INDEX('Raw Election Data'!$A$1:$AN$3144,MATCH($C490&amp;" "&amp;$B490,'Raw Election Data'!$C$1:$C$3144,0),MATCH('Joined Data'!J$1,'Raw Election Data'!$A$1:$AN$1,0))</f>
        <v>3570</v>
      </c>
      <c r="K490">
        <f>INDEX('Raw Election Data'!$A$1:$AN$3144,MATCH($C490&amp;" "&amp;$B490,'Raw Election Data'!$C$1:$C$3144,0),MATCH('Joined Data'!K$1,'Raw Election Data'!$A$1:$AN$1,0))</f>
        <v>8821</v>
      </c>
      <c r="L490">
        <f>INDEX('Raw Election Data'!$A$1:$AN$3144,MATCH($C490&amp;" "&amp;$B490,'Raw Election Data'!$C$1:$C$3144,0),MATCH('Joined Data'!L$1,'Raw Election Data'!$A$1:$AN$1,0))</f>
        <v>12675</v>
      </c>
      <c r="M490">
        <f>INDEX('Raw Election Data'!$A$1:$AN$3144,MATCH($C490&amp;" "&amp;$B490,'Raw Election Data'!$C$1:$C$3144,0),MATCH('Joined Data'!M$1,'Raw Election Data'!$A$1:$AN$1,0))</f>
        <v>0.28165680473372778</v>
      </c>
      <c r="N490">
        <f>INDEX('Raw Election Data'!$A$1:$AN$3144,MATCH($C490&amp;" "&amp;$B490,'Raw Election Data'!$C$1:$C$3144,0),MATCH('Joined Data'!N$1,'Raw Election Data'!$A$1:$AN$1,0))</f>
        <v>0.69593688362919137</v>
      </c>
      <c r="O490">
        <f>INDEX('Raw Election Data'!$A$1:$AN$3144,MATCH($C490&amp;" "&amp;$B490,'Raw Election Data'!$C$1:$C$3144,0),MATCH('Joined Data'!O$1,'Raw Election Data'!$A$1:$AN$1,0))</f>
        <v>-5251</v>
      </c>
      <c r="P490">
        <f>INDEX('Raw Election Data'!$A$1:$AN$3144,MATCH($C490&amp;" "&amp;$B490,'Raw Election Data'!$C$1:$C$3144,0),MATCH('Joined Data'!P$1,'Raw Election Data'!$A$1:$AN$1,0))</f>
        <v>5251</v>
      </c>
      <c r="Q490">
        <f>INDEX('Raw Election Data'!$A$1:$AN$3144,MATCH($C490&amp;" "&amp;$B490,'Raw Election Data'!$C$1:$C$3144,0),MATCH('Joined Data'!Q$1,'Raw Election Data'!$A$1:$AN$1,0))</f>
        <v>-0.41428007889546359</v>
      </c>
      <c r="R490">
        <f>INDEX('Raw Election Data'!$A$1:$AN$3144,MATCH($C490&amp;" "&amp;$B490,'Raw Election Data'!$C$1:$C$3144,0),MATCH('Joined Data'!R$1,'Raw Election Data'!$A$1:$AN$1,0))</f>
        <v>0.41428007889546359</v>
      </c>
    </row>
    <row r="491" spans="1:18" ht="13.5" hidden="1" customHeight="1" x14ac:dyDescent="0.15">
      <c r="A491" t="s">
        <v>136</v>
      </c>
      <c r="B491" t="s">
        <v>1554</v>
      </c>
      <c r="C491" t="str">
        <f>INDEX(FIPS!$A$1:$E$3236,MATCH($F491,FIPS!$D$1:$D$3236,0),5)</f>
        <v>Montgomery County</v>
      </c>
      <c r="D491" t="s">
        <v>137</v>
      </c>
      <c r="E491" s="15" t="s">
        <v>156</v>
      </c>
      <c r="F491" t="s">
        <v>1785</v>
      </c>
      <c r="G491" t="s">
        <v>7776</v>
      </c>
      <c r="H491" t="str">
        <f>IFERROR(VLOOKUP($G491,'Team Colors'!$A:$B,2,0),"#c9c9c9")</f>
        <v>#a71930</v>
      </c>
      <c r="I491">
        <f>INDEX('Raw Election Data'!$A$1:$AN$3144,MATCH($C491&amp;" "&amp;$B491,'Raw Election Data'!$C$1:$C$3144,0),MATCH('Joined Data'!I$1,'Raw Election Data'!$A$1:$AN$1,0))</f>
        <v>8951</v>
      </c>
      <c r="J491">
        <f>INDEX('Raw Election Data'!$A$1:$AN$3144,MATCH($C491&amp;" "&amp;$B491,'Raw Election Data'!$C$1:$C$3144,0),MATCH('Joined Data'!J$1,'Raw Election Data'!$A$1:$AN$1,0))</f>
        <v>847</v>
      </c>
      <c r="K491">
        <f>INDEX('Raw Election Data'!$A$1:$AN$3144,MATCH($C491&amp;" "&amp;$B491,'Raw Election Data'!$C$1:$C$3144,0),MATCH('Joined Data'!K$1,'Raw Election Data'!$A$1:$AN$1,0))</f>
        <v>2668</v>
      </c>
      <c r="L491">
        <f>INDEX('Raw Election Data'!$A$1:$AN$3144,MATCH($C491&amp;" "&amp;$B491,'Raw Election Data'!$C$1:$C$3144,0),MATCH('Joined Data'!L$1,'Raw Election Data'!$A$1:$AN$1,0))</f>
        <v>3560</v>
      </c>
      <c r="M491">
        <f>INDEX('Raw Election Data'!$A$1:$AN$3144,MATCH($C491&amp;" "&amp;$B491,'Raw Election Data'!$C$1:$C$3144,0),MATCH('Joined Data'!M$1,'Raw Election Data'!$A$1:$AN$1,0))</f>
        <v>0.23792134831460673</v>
      </c>
      <c r="N491">
        <f>INDEX('Raw Election Data'!$A$1:$AN$3144,MATCH($C491&amp;" "&amp;$B491,'Raw Election Data'!$C$1:$C$3144,0),MATCH('Joined Data'!N$1,'Raw Election Data'!$A$1:$AN$1,0))</f>
        <v>0.74943820224719104</v>
      </c>
      <c r="O491">
        <f>INDEX('Raw Election Data'!$A$1:$AN$3144,MATCH($C491&amp;" "&amp;$B491,'Raw Election Data'!$C$1:$C$3144,0),MATCH('Joined Data'!O$1,'Raw Election Data'!$A$1:$AN$1,0))</f>
        <v>-1821</v>
      </c>
      <c r="P491">
        <f>INDEX('Raw Election Data'!$A$1:$AN$3144,MATCH($C491&amp;" "&amp;$B491,'Raw Election Data'!$C$1:$C$3144,0),MATCH('Joined Data'!P$1,'Raw Election Data'!$A$1:$AN$1,0))</f>
        <v>1821</v>
      </c>
      <c r="Q491">
        <f>INDEX('Raw Election Data'!$A$1:$AN$3144,MATCH($C491&amp;" "&amp;$B491,'Raw Election Data'!$C$1:$C$3144,0),MATCH('Joined Data'!Q$1,'Raw Election Data'!$A$1:$AN$1,0))</f>
        <v>-0.51151685393258428</v>
      </c>
      <c r="R491">
        <f>INDEX('Raw Election Data'!$A$1:$AN$3144,MATCH($C491&amp;" "&amp;$B491,'Raw Election Data'!$C$1:$C$3144,0),MATCH('Joined Data'!R$1,'Raw Election Data'!$A$1:$AN$1,0))</f>
        <v>0.51151685393258428</v>
      </c>
    </row>
    <row r="492" spans="1:18" ht="13.5" hidden="1" customHeight="1" x14ac:dyDescent="0.15">
      <c r="A492" t="s">
        <v>136</v>
      </c>
      <c r="B492" t="s">
        <v>1554</v>
      </c>
      <c r="C492" t="str">
        <f>INDEX(FIPS!$A$1:$E$3236,MATCH($F492,FIPS!$D$1:$D$3236,0),5)</f>
        <v>Morgan County</v>
      </c>
      <c r="D492" t="s">
        <v>137</v>
      </c>
      <c r="E492" s="15" t="s">
        <v>157</v>
      </c>
      <c r="F492" t="s">
        <v>1788</v>
      </c>
      <c r="G492" t="s">
        <v>7776</v>
      </c>
      <c r="H492" t="str">
        <f>IFERROR(VLOOKUP($G492,'Team Colors'!$A:$B,2,0),"#c9c9c9")</f>
        <v>#a71930</v>
      </c>
      <c r="I492">
        <f>INDEX('Raw Election Data'!$A$1:$AN$3144,MATCH($C492&amp;" "&amp;$B492,'Raw Election Data'!$C$1:$C$3144,0),MATCH('Joined Data'!I$1,'Raw Election Data'!$A$1:$AN$1,0))</f>
        <v>18046</v>
      </c>
      <c r="J492">
        <f>INDEX('Raw Election Data'!$A$1:$AN$3144,MATCH($C492&amp;" "&amp;$B492,'Raw Election Data'!$C$1:$C$3144,0),MATCH('Joined Data'!J$1,'Raw Election Data'!$A$1:$AN$1,0))</f>
        <v>2658</v>
      </c>
      <c r="K492">
        <f>INDEX('Raw Election Data'!$A$1:$AN$3144,MATCH($C492&amp;" "&amp;$B492,'Raw Election Data'!$C$1:$C$3144,0),MATCH('Joined Data'!K$1,'Raw Election Data'!$A$1:$AN$1,0))</f>
        <v>6559</v>
      </c>
      <c r="L492">
        <f>INDEX('Raw Election Data'!$A$1:$AN$3144,MATCH($C492&amp;" "&amp;$B492,'Raw Election Data'!$C$1:$C$3144,0),MATCH('Joined Data'!L$1,'Raw Election Data'!$A$1:$AN$1,0))</f>
        <v>9435</v>
      </c>
      <c r="M492">
        <f>INDEX('Raw Election Data'!$A$1:$AN$3144,MATCH($C492&amp;" "&amp;$B492,'Raw Election Data'!$C$1:$C$3144,0),MATCH('Joined Data'!M$1,'Raw Election Data'!$A$1:$AN$1,0))</f>
        <v>0.28171701112877584</v>
      </c>
      <c r="N492">
        <f>INDEX('Raw Election Data'!$A$1:$AN$3144,MATCH($C492&amp;" "&amp;$B492,'Raw Election Data'!$C$1:$C$3144,0),MATCH('Joined Data'!N$1,'Raw Election Data'!$A$1:$AN$1,0))</f>
        <v>0.6951775304716481</v>
      </c>
      <c r="O492">
        <f>INDEX('Raw Election Data'!$A$1:$AN$3144,MATCH($C492&amp;" "&amp;$B492,'Raw Election Data'!$C$1:$C$3144,0),MATCH('Joined Data'!O$1,'Raw Election Data'!$A$1:$AN$1,0))</f>
        <v>-3901</v>
      </c>
      <c r="P492">
        <f>INDEX('Raw Election Data'!$A$1:$AN$3144,MATCH($C492&amp;" "&amp;$B492,'Raw Election Data'!$C$1:$C$3144,0),MATCH('Joined Data'!P$1,'Raw Election Data'!$A$1:$AN$1,0))</f>
        <v>3901</v>
      </c>
      <c r="Q492">
        <f>INDEX('Raw Election Data'!$A$1:$AN$3144,MATCH($C492&amp;" "&amp;$B492,'Raw Election Data'!$C$1:$C$3144,0),MATCH('Joined Data'!Q$1,'Raw Election Data'!$A$1:$AN$1,0))</f>
        <v>-0.41346051934287226</v>
      </c>
      <c r="R492">
        <f>INDEX('Raw Election Data'!$A$1:$AN$3144,MATCH($C492&amp;" "&amp;$B492,'Raw Election Data'!$C$1:$C$3144,0),MATCH('Joined Data'!R$1,'Raw Election Data'!$A$1:$AN$1,0))</f>
        <v>0.41346051934287226</v>
      </c>
    </row>
    <row r="493" spans="1:18" ht="13.5" hidden="1" customHeight="1" x14ac:dyDescent="0.15">
      <c r="A493" t="s">
        <v>136</v>
      </c>
      <c r="B493" t="s">
        <v>1554</v>
      </c>
      <c r="C493" t="str">
        <f>INDEX(FIPS!$A$1:$E$3236,MATCH($F493,FIPS!$D$1:$D$3236,0),5)</f>
        <v>Murray County</v>
      </c>
      <c r="D493" t="s">
        <v>137</v>
      </c>
      <c r="E493" s="15" t="s">
        <v>158</v>
      </c>
      <c r="F493" t="s">
        <v>1790</v>
      </c>
      <c r="G493" t="s">
        <v>7776</v>
      </c>
      <c r="H493" t="str">
        <f>IFERROR(VLOOKUP($G493,'Team Colors'!$A:$B,2,0),"#c9c9c9")</f>
        <v>#a71930</v>
      </c>
      <c r="I493">
        <f>INDEX('Raw Election Data'!$A$1:$AN$3144,MATCH($C493&amp;" "&amp;$B493,'Raw Election Data'!$C$1:$C$3144,0),MATCH('Joined Data'!I$1,'Raw Election Data'!$A$1:$AN$1,0))</f>
        <v>39565</v>
      </c>
      <c r="J493">
        <f>INDEX('Raw Election Data'!$A$1:$AN$3144,MATCH($C493&amp;" "&amp;$B493,'Raw Election Data'!$C$1:$C$3144,0),MATCH('Joined Data'!J$1,'Raw Election Data'!$A$1:$AN$1,0))</f>
        <v>1799</v>
      </c>
      <c r="K493">
        <f>INDEX('Raw Election Data'!$A$1:$AN$3144,MATCH($C493&amp;" "&amp;$B493,'Raw Election Data'!$C$1:$C$3144,0),MATCH('Joined Data'!K$1,'Raw Election Data'!$A$1:$AN$1,0))</f>
        <v>10340</v>
      </c>
      <c r="L493">
        <f>INDEX('Raw Election Data'!$A$1:$AN$3144,MATCH($C493&amp;" "&amp;$B493,'Raw Election Data'!$C$1:$C$3144,0),MATCH('Joined Data'!L$1,'Raw Election Data'!$A$1:$AN$1,0))</f>
        <v>12422</v>
      </c>
      <c r="M493">
        <f>INDEX('Raw Election Data'!$A$1:$AN$3144,MATCH($C493&amp;" "&amp;$B493,'Raw Election Data'!$C$1:$C$3144,0),MATCH('Joined Data'!M$1,'Raw Election Data'!$A$1:$AN$1,0))</f>
        <v>0.14482369988729674</v>
      </c>
      <c r="N493">
        <f>INDEX('Raw Election Data'!$A$1:$AN$3144,MATCH($C493&amp;" "&amp;$B493,'Raw Election Data'!$C$1:$C$3144,0),MATCH('Joined Data'!N$1,'Raw Election Data'!$A$1:$AN$1,0))</f>
        <v>0.83239413943004348</v>
      </c>
      <c r="O493">
        <f>INDEX('Raw Election Data'!$A$1:$AN$3144,MATCH($C493&amp;" "&amp;$B493,'Raw Election Data'!$C$1:$C$3144,0),MATCH('Joined Data'!O$1,'Raw Election Data'!$A$1:$AN$1,0))</f>
        <v>-8541</v>
      </c>
      <c r="P493">
        <f>INDEX('Raw Election Data'!$A$1:$AN$3144,MATCH($C493&amp;" "&amp;$B493,'Raw Election Data'!$C$1:$C$3144,0),MATCH('Joined Data'!P$1,'Raw Election Data'!$A$1:$AN$1,0))</f>
        <v>8541</v>
      </c>
      <c r="Q493">
        <f>INDEX('Raw Election Data'!$A$1:$AN$3144,MATCH($C493&amp;" "&amp;$B493,'Raw Election Data'!$C$1:$C$3144,0),MATCH('Joined Data'!Q$1,'Raw Election Data'!$A$1:$AN$1,0))</f>
        <v>-0.68757043954274677</v>
      </c>
      <c r="R493">
        <f>INDEX('Raw Election Data'!$A$1:$AN$3144,MATCH($C493&amp;" "&amp;$B493,'Raw Election Data'!$C$1:$C$3144,0),MATCH('Joined Data'!R$1,'Raw Election Data'!$A$1:$AN$1,0))</f>
        <v>0.68757043954274677</v>
      </c>
    </row>
    <row r="494" spans="1:18" ht="13.5" hidden="1" customHeight="1" x14ac:dyDescent="0.15">
      <c r="A494" t="s">
        <v>136</v>
      </c>
      <c r="B494" t="s">
        <v>1554</v>
      </c>
      <c r="C494" t="str">
        <f>INDEX(FIPS!$A$1:$E$3236,MATCH($F494,FIPS!$D$1:$D$3236,0),5)</f>
        <v>Muscogee County</v>
      </c>
      <c r="D494" t="s">
        <v>137</v>
      </c>
      <c r="E494" s="15" t="s">
        <v>159</v>
      </c>
      <c r="F494" t="s">
        <v>1794</v>
      </c>
      <c r="G494" t="s">
        <v>7776</v>
      </c>
      <c r="H494" t="str">
        <f>IFERROR(VLOOKUP($G494,'Team Colors'!$A:$B,2,0),"#c9c9c9")</f>
        <v>#a71930</v>
      </c>
      <c r="I494">
        <f>INDEX('Raw Election Data'!$A$1:$AN$3144,MATCH($C494&amp;" "&amp;$B494,'Raw Election Data'!$C$1:$C$3144,0),MATCH('Joined Data'!I$1,'Raw Election Data'!$A$1:$AN$1,0))</f>
        <v>200579</v>
      </c>
      <c r="J494">
        <f>INDEX('Raw Election Data'!$A$1:$AN$3144,MATCH($C494&amp;" "&amp;$B494,'Raw Election Data'!$C$1:$C$3144,0),MATCH('Joined Data'!J$1,'Raw Election Data'!$A$1:$AN$1,0))</f>
        <v>39602</v>
      </c>
      <c r="K494">
        <f>INDEX('Raw Election Data'!$A$1:$AN$3144,MATCH($C494&amp;" "&amp;$B494,'Raw Election Data'!$C$1:$C$3144,0),MATCH('Joined Data'!K$1,'Raw Election Data'!$A$1:$AN$1,0))</f>
        <v>26901</v>
      </c>
      <c r="L494">
        <f>INDEX('Raw Election Data'!$A$1:$AN$3144,MATCH($C494&amp;" "&amp;$B494,'Raw Election Data'!$C$1:$C$3144,0),MATCH('Joined Data'!L$1,'Raw Election Data'!$A$1:$AN$1,0))</f>
        <v>68320</v>
      </c>
      <c r="M494">
        <f>INDEX('Raw Election Data'!$A$1:$AN$3144,MATCH($C494&amp;" "&amp;$B494,'Raw Election Data'!$C$1:$C$3144,0),MATCH('Joined Data'!M$1,'Raw Election Data'!$A$1:$AN$1,0))</f>
        <v>0.5796545667447307</v>
      </c>
      <c r="N494">
        <f>INDEX('Raw Election Data'!$A$1:$AN$3144,MATCH($C494&amp;" "&amp;$B494,'Raw Election Data'!$C$1:$C$3144,0),MATCH('Joined Data'!N$1,'Raw Election Data'!$A$1:$AN$1,0))</f>
        <v>0.39374999999999999</v>
      </c>
      <c r="O494">
        <f>INDEX('Raw Election Data'!$A$1:$AN$3144,MATCH($C494&amp;" "&amp;$B494,'Raw Election Data'!$C$1:$C$3144,0),MATCH('Joined Data'!O$1,'Raw Election Data'!$A$1:$AN$1,0))</f>
        <v>12701</v>
      </c>
      <c r="P494">
        <f>INDEX('Raw Election Data'!$A$1:$AN$3144,MATCH($C494&amp;" "&amp;$B494,'Raw Election Data'!$C$1:$C$3144,0),MATCH('Joined Data'!P$1,'Raw Election Data'!$A$1:$AN$1,0))</f>
        <v>-12701</v>
      </c>
      <c r="Q494">
        <f>INDEX('Raw Election Data'!$A$1:$AN$3144,MATCH($C494&amp;" "&amp;$B494,'Raw Election Data'!$C$1:$C$3144,0),MATCH('Joined Data'!Q$1,'Raw Election Data'!$A$1:$AN$1,0))</f>
        <v>0.18590456674473071</v>
      </c>
      <c r="R494">
        <f>INDEX('Raw Election Data'!$A$1:$AN$3144,MATCH($C494&amp;" "&amp;$B494,'Raw Election Data'!$C$1:$C$3144,0),MATCH('Joined Data'!R$1,'Raw Election Data'!$A$1:$AN$1,0))</f>
        <v>-0.18590456674473071</v>
      </c>
    </row>
    <row r="495" spans="1:18" ht="13.5" hidden="1" customHeight="1" x14ac:dyDescent="0.15">
      <c r="A495" t="s">
        <v>136</v>
      </c>
      <c r="B495" t="s">
        <v>1554</v>
      </c>
      <c r="C495" t="str">
        <f>INDEX(FIPS!$A$1:$E$3236,MATCH($F495,FIPS!$D$1:$D$3236,0),5)</f>
        <v>Newton County</v>
      </c>
      <c r="D495" t="s">
        <v>137</v>
      </c>
      <c r="E495" s="15" t="s">
        <v>160</v>
      </c>
      <c r="F495" t="s">
        <v>1795</v>
      </c>
      <c r="G495" t="s">
        <v>7776</v>
      </c>
      <c r="H495" t="str">
        <f>IFERROR(VLOOKUP($G495,'Team Colors'!$A:$B,2,0),"#c9c9c9")</f>
        <v>#a71930</v>
      </c>
      <c r="I495">
        <f>INDEX('Raw Election Data'!$A$1:$AN$3144,MATCH($C495&amp;" "&amp;$B495,'Raw Election Data'!$C$1:$C$3144,0),MATCH('Joined Data'!I$1,'Raw Election Data'!$A$1:$AN$1,0))</f>
        <v>105473</v>
      </c>
      <c r="J495">
        <f>INDEX('Raw Election Data'!$A$1:$AN$3144,MATCH($C495&amp;" "&amp;$B495,'Raw Election Data'!$C$1:$C$3144,0),MATCH('Joined Data'!J$1,'Raw Election Data'!$A$1:$AN$1,0))</f>
        <v>21936</v>
      </c>
      <c r="K495">
        <f>INDEX('Raw Election Data'!$A$1:$AN$3144,MATCH($C495&amp;" "&amp;$B495,'Raw Election Data'!$C$1:$C$3144,0),MATCH('Joined Data'!K$1,'Raw Election Data'!$A$1:$AN$1,0))</f>
        <v>20907</v>
      </c>
      <c r="L495">
        <f>INDEX('Raw Election Data'!$A$1:$AN$3144,MATCH($C495&amp;" "&amp;$B495,'Raw Election Data'!$C$1:$C$3144,0),MATCH('Joined Data'!L$1,'Raw Election Data'!$A$1:$AN$1,0))</f>
        <v>43787</v>
      </c>
      <c r="M495">
        <f>INDEX('Raw Election Data'!$A$1:$AN$3144,MATCH($C495&amp;" "&amp;$B495,'Raw Election Data'!$C$1:$C$3144,0),MATCH('Joined Data'!M$1,'Raw Election Data'!$A$1:$AN$1,0))</f>
        <v>0.50097060771461854</v>
      </c>
      <c r="N495">
        <f>INDEX('Raw Election Data'!$A$1:$AN$3144,MATCH($C495&amp;" "&amp;$B495,'Raw Election Data'!$C$1:$C$3144,0),MATCH('Joined Data'!N$1,'Raw Election Data'!$A$1:$AN$1,0))</f>
        <v>0.47747048210656129</v>
      </c>
      <c r="O495">
        <f>INDEX('Raw Election Data'!$A$1:$AN$3144,MATCH($C495&amp;" "&amp;$B495,'Raw Election Data'!$C$1:$C$3144,0),MATCH('Joined Data'!O$1,'Raw Election Data'!$A$1:$AN$1,0))</f>
        <v>1029</v>
      </c>
      <c r="P495">
        <f>INDEX('Raw Election Data'!$A$1:$AN$3144,MATCH($C495&amp;" "&amp;$B495,'Raw Election Data'!$C$1:$C$3144,0),MATCH('Joined Data'!P$1,'Raw Election Data'!$A$1:$AN$1,0))</f>
        <v>-1029</v>
      </c>
      <c r="Q495">
        <f>INDEX('Raw Election Data'!$A$1:$AN$3144,MATCH($C495&amp;" "&amp;$B495,'Raw Election Data'!$C$1:$C$3144,0),MATCH('Joined Data'!Q$1,'Raw Election Data'!$A$1:$AN$1,0))</f>
        <v>2.3500125608057254E-2</v>
      </c>
      <c r="R495">
        <f>INDEX('Raw Election Data'!$A$1:$AN$3144,MATCH($C495&amp;" "&amp;$B495,'Raw Election Data'!$C$1:$C$3144,0),MATCH('Joined Data'!R$1,'Raw Election Data'!$A$1:$AN$1,0))</f>
        <v>-2.3500125608057254E-2</v>
      </c>
    </row>
    <row r="496" spans="1:18" ht="13.5" hidden="1" customHeight="1" x14ac:dyDescent="0.15">
      <c r="A496" t="s">
        <v>136</v>
      </c>
      <c r="B496" t="s">
        <v>1554</v>
      </c>
      <c r="C496" t="str">
        <f>INDEX(FIPS!$A$1:$E$3236,MATCH($F496,FIPS!$D$1:$D$3236,0),5)</f>
        <v>Oconee County</v>
      </c>
      <c r="D496" t="s">
        <v>137</v>
      </c>
      <c r="E496" s="15" t="s">
        <v>161</v>
      </c>
      <c r="F496" t="s">
        <v>1797</v>
      </c>
      <c r="G496" t="s">
        <v>7776</v>
      </c>
      <c r="H496" t="str">
        <f>IFERROR(VLOOKUP($G496,'Team Colors'!$A:$B,2,0),"#c9c9c9")</f>
        <v>#a71930</v>
      </c>
      <c r="I496">
        <f>INDEX('Raw Election Data'!$A$1:$AN$3144,MATCH($C496&amp;" "&amp;$B496,'Raw Election Data'!$C$1:$C$3144,0),MATCH('Joined Data'!I$1,'Raw Election Data'!$A$1:$AN$1,0))</f>
        <v>35965</v>
      </c>
      <c r="J496">
        <f>INDEX('Raw Election Data'!$A$1:$AN$3144,MATCH($C496&amp;" "&amp;$B496,'Raw Election Data'!$C$1:$C$3144,0),MATCH('Joined Data'!J$1,'Raw Election Data'!$A$1:$AN$1,0))</f>
        <v>5253</v>
      </c>
      <c r="K496">
        <f>INDEX('Raw Election Data'!$A$1:$AN$3144,MATCH($C496&amp;" "&amp;$B496,'Raw Election Data'!$C$1:$C$3144,0),MATCH('Joined Data'!K$1,'Raw Election Data'!$A$1:$AN$1,0))</f>
        <v>12885</v>
      </c>
      <c r="L496">
        <f>INDEX('Raw Election Data'!$A$1:$AN$3144,MATCH($C496&amp;" "&amp;$B496,'Raw Election Data'!$C$1:$C$3144,0),MATCH('Joined Data'!L$1,'Raw Election Data'!$A$1:$AN$1,0))</f>
        <v>19030</v>
      </c>
      <c r="M496">
        <f>INDEX('Raw Election Data'!$A$1:$AN$3144,MATCH($C496&amp;" "&amp;$B496,'Raw Election Data'!$C$1:$C$3144,0),MATCH('Joined Data'!M$1,'Raw Election Data'!$A$1:$AN$1,0))</f>
        <v>0.27603783499737256</v>
      </c>
      <c r="N496">
        <f>INDEX('Raw Election Data'!$A$1:$AN$3144,MATCH($C496&amp;" "&amp;$B496,'Raw Election Data'!$C$1:$C$3144,0),MATCH('Joined Data'!N$1,'Raw Election Data'!$A$1:$AN$1,0))</f>
        <v>0.67708880714661057</v>
      </c>
      <c r="O496">
        <f>INDEX('Raw Election Data'!$A$1:$AN$3144,MATCH($C496&amp;" "&amp;$B496,'Raw Election Data'!$C$1:$C$3144,0),MATCH('Joined Data'!O$1,'Raw Election Data'!$A$1:$AN$1,0))</f>
        <v>-7632</v>
      </c>
      <c r="P496">
        <f>INDEX('Raw Election Data'!$A$1:$AN$3144,MATCH($C496&amp;" "&amp;$B496,'Raw Election Data'!$C$1:$C$3144,0),MATCH('Joined Data'!P$1,'Raw Election Data'!$A$1:$AN$1,0))</f>
        <v>7632</v>
      </c>
      <c r="Q496">
        <f>INDEX('Raw Election Data'!$A$1:$AN$3144,MATCH($C496&amp;" "&amp;$B496,'Raw Election Data'!$C$1:$C$3144,0),MATCH('Joined Data'!Q$1,'Raw Election Data'!$A$1:$AN$1,0))</f>
        <v>-0.40105097214923802</v>
      </c>
      <c r="R496">
        <f>INDEX('Raw Election Data'!$A$1:$AN$3144,MATCH($C496&amp;" "&amp;$B496,'Raw Election Data'!$C$1:$C$3144,0),MATCH('Joined Data'!R$1,'Raw Election Data'!$A$1:$AN$1,0))</f>
        <v>0.40105097214923802</v>
      </c>
    </row>
    <row r="497" spans="1:18" ht="13.5" hidden="1" customHeight="1" x14ac:dyDescent="0.15">
      <c r="A497" t="s">
        <v>136</v>
      </c>
      <c r="B497" t="s">
        <v>1554</v>
      </c>
      <c r="C497" t="str">
        <f>INDEX(FIPS!$A$1:$E$3236,MATCH($F497,FIPS!$D$1:$D$3236,0),5)</f>
        <v>Oglethorpe County</v>
      </c>
      <c r="D497" t="s">
        <v>137</v>
      </c>
      <c r="E497" s="15" t="s">
        <v>162</v>
      </c>
      <c r="F497" t="s">
        <v>1799</v>
      </c>
      <c r="G497" t="s">
        <v>7776</v>
      </c>
      <c r="H497" t="str">
        <f>IFERROR(VLOOKUP($G497,'Team Colors'!$A:$B,2,0),"#c9c9c9")</f>
        <v>#a71930</v>
      </c>
      <c r="I497">
        <f>INDEX('Raw Election Data'!$A$1:$AN$3144,MATCH($C497&amp;" "&amp;$B497,'Raw Election Data'!$C$1:$C$3144,0),MATCH('Joined Data'!I$1,'Raw Election Data'!$A$1:$AN$1,0))</f>
        <v>14871</v>
      </c>
      <c r="J497">
        <f>INDEX('Raw Election Data'!$A$1:$AN$3144,MATCH($C497&amp;" "&amp;$B497,'Raw Election Data'!$C$1:$C$3144,0),MATCH('Joined Data'!J$1,'Raw Election Data'!$A$1:$AN$1,0))</f>
        <v>1829</v>
      </c>
      <c r="K497">
        <f>INDEX('Raw Election Data'!$A$1:$AN$3144,MATCH($C497&amp;" "&amp;$B497,'Raw Election Data'!$C$1:$C$3144,0),MATCH('Joined Data'!K$1,'Raw Election Data'!$A$1:$AN$1,0))</f>
        <v>4622</v>
      </c>
      <c r="L497">
        <f>INDEX('Raw Election Data'!$A$1:$AN$3144,MATCH($C497&amp;" "&amp;$B497,'Raw Election Data'!$C$1:$C$3144,0),MATCH('Joined Data'!L$1,'Raw Election Data'!$A$1:$AN$1,0))</f>
        <v>6650</v>
      </c>
      <c r="M497">
        <f>INDEX('Raw Election Data'!$A$1:$AN$3144,MATCH($C497&amp;" "&amp;$B497,'Raw Election Data'!$C$1:$C$3144,0),MATCH('Joined Data'!M$1,'Raw Election Data'!$A$1:$AN$1,0))</f>
        <v>0.27503759398496241</v>
      </c>
      <c r="N497">
        <f>INDEX('Raw Election Data'!$A$1:$AN$3144,MATCH($C497&amp;" "&amp;$B497,'Raw Election Data'!$C$1:$C$3144,0),MATCH('Joined Data'!N$1,'Raw Election Data'!$A$1:$AN$1,0))</f>
        <v>0.69503759398496245</v>
      </c>
      <c r="O497">
        <f>INDEX('Raw Election Data'!$A$1:$AN$3144,MATCH($C497&amp;" "&amp;$B497,'Raw Election Data'!$C$1:$C$3144,0),MATCH('Joined Data'!O$1,'Raw Election Data'!$A$1:$AN$1,0))</f>
        <v>-2793</v>
      </c>
      <c r="P497">
        <f>INDEX('Raw Election Data'!$A$1:$AN$3144,MATCH($C497&amp;" "&amp;$B497,'Raw Election Data'!$C$1:$C$3144,0),MATCH('Joined Data'!P$1,'Raw Election Data'!$A$1:$AN$1,0))</f>
        <v>2793</v>
      </c>
      <c r="Q497">
        <f>INDEX('Raw Election Data'!$A$1:$AN$3144,MATCH($C497&amp;" "&amp;$B497,'Raw Election Data'!$C$1:$C$3144,0),MATCH('Joined Data'!Q$1,'Raw Election Data'!$A$1:$AN$1,0))</f>
        <v>-0.42000000000000004</v>
      </c>
      <c r="R497">
        <f>INDEX('Raw Election Data'!$A$1:$AN$3144,MATCH($C497&amp;" "&amp;$B497,'Raw Election Data'!$C$1:$C$3144,0),MATCH('Joined Data'!R$1,'Raw Election Data'!$A$1:$AN$1,0))</f>
        <v>0.42000000000000004</v>
      </c>
    </row>
    <row r="498" spans="1:18" ht="13.5" hidden="1" customHeight="1" x14ac:dyDescent="0.15">
      <c r="A498" t="s">
        <v>136</v>
      </c>
      <c r="B498" t="s">
        <v>1554</v>
      </c>
      <c r="C498" t="str">
        <f>INDEX(FIPS!$A$1:$E$3236,MATCH($F498,FIPS!$D$1:$D$3236,0),5)</f>
        <v>Paulding County</v>
      </c>
      <c r="D498" t="s">
        <v>137</v>
      </c>
      <c r="E498" s="15" t="s">
        <v>163</v>
      </c>
      <c r="F498" t="s">
        <v>1801</v>
      </c>
      <c r="G498" t="s">
        <v>7776</v>
      </c>
      <c r="H498" t="str">
        <f>IFERROR(VLOOKUP($G498,'Team Colors'!$A:$B,2,0),"#c9c9c9")</f>
        <v>#a71930</v>
      </c>
      <c r="I498">
        <f>INDEX('Raw Election Data'!$A$1:$AN$3144,MATCH($C498&amp;" "&amp;$B498,'Raw Election Data'!$C$1:$C$3144,0),MATCH('Joined Data'!I$1,'Raw Election Data'!$A$1:$AN$1,0))</f>
        <v>152238</v>
      </c>
      <c r="J498">
        <f>INDEX('Raw Election Data'!$A$1:$AN$3144,MATCH($C498&amp;" "&amp;$B498,'Raw Election Data'!$C$1:$C$3144,0),MATCH('Joined Data'!J$1,'Raw Election Data'!$A$1:$AN$1,0))</f>
        <v>18004</v>
      </c>
      <c r="K498">
        <f>INDEX('Raw Election Data'!$A$1:$AN$3144,MATCH($C498&amp;" "&amp;$B498,'Raw Election Data'!$C$1:$C$3144,0),MATCH('Joined Data'!K$1,'Raw Election Data'!$A$1:$AN$1,0))</f>
        <v>44646</v>
      </c>
      <c r="L498">
        <f>INDEX('Raw Election Data'!$A$1:$AN$3144,MATCH($C498&amp;" "&amp;$B498,'Raw Election Data'!$C$1:$C$3144,0),MATCH('Joined Data'!L$1,'Raw Election Data'!$A$1:$AN$1,0))</f>
        <v>64601</v>
      </c>
      <c r="M498">
        <f>INDEX('Raw Election Data'!$A$1:$AN$3144,MATCH($C498&amp;" "&amp;$B498,'Raw Election Data'!$C$1:$C$3144,0),MATCH('Joined Data'!M$1,'Raw Election Data'!$A$1:$AN$1,0))</f>
        <v>0.27869537623256607</v>
      </c>
      <c r="N498">
        <f>INDEX('Raw Election Data'!$A$1:$AN$3144,MATCH($C498&amp;" "&amp;$B498,'Raw Election Data'!$C$1:$C$3144,0),MATCH('Joined Data'!N$1,'Raw Election Data'!$A$1:$AN$1,0))</f>
        <v>0.69110385288153431</v>
      </c>
      <c r="O498">
        <f>INDEX('Raw Election Data'!$A$1:$AN$3144,MATCH($C498&amp;" "&amp;$B498,'Raw Election Data'!$C$1:$C$3144,0),MATCH('Joined Data'!O$1,'Raw Election Data'!$A$1:$AN$1,0))</f>
        <v>-26642</v>
      </c>
      <c r="P498">
        <f>INDEX('Raw Election Data'!$A$1:$AN$3144,MATCH($C498&amp;" "&amp;$B498,'Raw Election Data'!$C$1:$C$3144,0),MATCH('Joined Data'!P$1,'Raw Election Data'!$A$1:$AN$1,0))</f>
        <v>26642</v>
      </c>
      <c r="Q498">
        <f>INDEX('Raw Election Data'!$A$1:$AN$3144,MATCH($C498&amp;" "&amp;$B498,'Raw Election Data'!$C$1:$C$3144,0),MATCH('Joined Data'!Q$1,'Raw Election Data'!$A$1:$AN$1,0))</f>
        <v>-0.41240847664896824</v>
      </c>
      <c r="R498">
        <f>INDEX('Raw Election Data'!$A$1:$AN$3144,MATCH($C498&amp;" "&amp;$B498,'Raw Election Data'!$C$1:$C$3144,0),MATCH('Joined Data'!R$1,'Raw Election Data'!$A$1:$AN$1,0))</f>
        <v>0.41240847664896824</v>
      </c>
    </row>
    <row r="499" spans="1:18" ht="13.5" hidden="1" customHeight="1" x14ac:dyDescent="0.15">
      <c r="A499" t="s">
        <v>136</v>
      </c>
      <c r="B499" t="s">
        <v>1554</v>
      </c>
      <c r="C499" t="str">
        <f>INDEX(FIPS!$A$1:$E$3236,MATCH($F499,FIPS!$D$1:$D$3236,0),5)</f>
        <v>Peach County</v>
      </c>
      <c r="D499" t="s">
        <v>137</v>
      </c>
      <c r="E499" s="15" t="s">
        <v>164</v>
      </c>
      <c r="F499" t="s">
        <v>1803</v>
      </c>
      <c r="G499" t="s">
        <v>7776</v>
      </c>
      <c r="H499" t="str">
        <f>IFERROR(VLOOKUP($G499,'Team Colors'!$A:$B,2,0),"#c9c9c9")</f>
        <v>#a71930</v>
      </c>
      <c r="I499">
        <f>INDEX('Raw Election Data'!$A$1:$AN$3144,MATCH($C499&amp;" "&amp;$B499,'Raw Election Data'!$C$1:$C$3144,0),MATCH('Joined Data'!I$1,'Raw Election Data'!$A$1:$AN$1,0))</f>
        <v>26720</v>
      </c>
      <c r="J499">
        <f>INDEX('Raw Election Data'!$A$1:$AN$3144,MATCH($C499&amp;" "&amp;$B499,'Raw Election Data'!$C$1:$C$3144,0),MATCH('Joined Data'!J$1,'Raw Election Data'!$A$1:$AN$1,0))</f>
        <v>5083</v>
      </c>
      <c r="K499">
        <f>INDEX('Raw Election Data'!$A$1:$AN$3144,MATCH($C499&amp;" "&amp;$B499,'Raw Election Data'!$C$1:$C$3144,0),MATCH('Joined Data'!K$1,'Raw Election Data'!$A$1:$AN$1,0))</f>
        <v>5405</v>
      </c>
      <c r="L499">
        <f>INDEX('Raw Election Data'!$A$1:$AN$3144,MATCH($C499&amp;" "&amp;$B499,'Raw Election Data'!$C$1:$C$3144,0),MATCH('Joined Data'!L$1,'Raw Election Data'!$A$1:$AN$1,0))</f>
        <v>10699</v>
      </c>
      <c r="M499">
        <f>INDEX('Raw Election Data'!$A$1:$AN$3144,MATCH($C499&amp;" "&amp;$B499,'Raw Election Data'!$C$1:$C$3144,0),MATCH('Joined Data'!M$1,'Raw Election Data'!$A$1:$AN$1,0))</f>
        <v>0.47509113001215064</v>
      </c>
      <c r="N499">
        <f>INDEX('Raw Election Data'!$A$1:$AN$3144,MATCH($C499&amp;" "&amp;$B499,'Raw Election Data'!$C$1:$C$3144,0),MATCH('Joined Data'!N$1,'Raw Election Data'!$A$1:$AN$1,0))</f>
        <v>0.50518740069165347</v>
      </c>
      <c r="O499">
        <f>INDEX('Raw Election Data'!$A$1:$AN$3144,MATCH($C499&amp;" "&amp;$B499,'Raw Election Data'!$C$1:$C$3144,0),MATCH('Joined Data'!O$1,'Raw Election Data'!$A$1:$AN$1,0))</f>
        <v>-322</v>
      </c>
      <c r="P499">
        <f>INDEX('Raw Election Data'!$A$1:$AN$3144,MATCH($C499&amp;" "&amp;$B499,'Raw Election Data'!$C$1:$C$3144,0),MATCH('Joined Data'!P$1,'Raw Election Data'!$A$1:$AN$1,0))</f>
        <v>322</v>
      </c>
      <c r="Q499">
        <f>INDEX('Raw Election Data'!$A$1:$AN$3144,MATCH($C499&amp;" "&amp;$B499,'Raw Election Data'!$C$1:$C$3144,0),MATCH('Joined Data'!Q$1,'Raw Election Data'!$A$1:$AN$1,0))</f>
        <v>-3.0096270679502823E-2</v>
      </c>
      <c r="R499">
        <f>INDEX('Raw Election Data'!$A$1:$AN$3144,MATCH($C499&amp;" "&amp;$B499,'Raw Election Data'!$C$1:$C$3144,0),MATCH('Joined Data'!R$1,'Raw Election Data'!$A$1:$AN$1,0))</f>
        <v>3.0096270679502823E-2</v>
      </c>
    </row>
    <row r="500" spans="1:18" ht="13.5" hidden="1" customHeight="1" x14ac:dyDescent="0.15">
      <c r="A500" t="s">
        <v>136</v>
      </c>
      <c r="B500" t="s">
        <v>1554</v>
      </c>
      <c r="C500" t="str">
        <f>INDEX(FIPS!$A$1:$E$3236,MATCH($F500,FIPS!$D$1:$D$3236,0),5)</f>
        <v>Pickens County</v>
      </c>
      <c r="D500" t="s">
        <v>137</v>
      </c>
      <c r="E500" s="15" t="s">
        <v>165</v>
      </c>
      <c r="F500" t="s">
        <v>1804</v>
      </c>
      <c r="G500" t="s">
        <v>7776</v>
      </c>
      <c r="H500" t="str">
        <f>IFERROR(VLOOKUP($G500,'Team Colors'!$A:$B,2,0),"#c9c9c9")</f>
        <v>#a71930</v>
      </c>
      <c r="I500">
        <f>INDEX('Raw Election Data'!$A$1:$AN$3144,MATCH($C500&amp;" "&amp;$B500,'Raw Election Data'!$C$1:$C$3144,0),MATCH('Joined Data'!I$1,'Raw Election Data'!$A$1:$AN$1,0))</f>
        <v>30309</v>
      </c>
      <c r="J500">
        <f>INDEX('Raw Election Data'!$A$1:$AN$3144,MATCH($C500&amp;" "&amp;$B500,'Raw Election Data'!$C$1:$C$3144,0),MATCH('Joined Data'!J$1,'Raw Election Data'!$A$1:$AN$1,0))</f>
        <v>1977</v>
      </c>
      <c r="K500">
        <f>INDEX('Raw Election Data'!$A$1:$AN$3144,MATCH($C500&amp;" "&amp;$B500,'Raw Election Data'!$C$1:$C$3144,0),MATCH('Joined Data'!K$1,'Raw Election Data'!$A$1:$AN$1,0))</f>
        <v>11651</v>
      </c>
      <c r="L500">
        <f>INDEX('Raw Election Data'!$A$1:$AN$3144,MATCH($C500&amp;" "&amp;$B500,'Raw Election Data'!$C$1:$C$3144,0),MATCH('Joined Data'!L$1,'Raw Election Data'!$A$1:$AN$1,0))</f>
        <v>13982</v>
      </c>
      <c r="M500">
        <f>INDEX('Raw Election Data'!$A$1:$AN$3144,MATCH($C500&amp;" "&amp;$B500,'Raw Election Data'!$C$1:$C$3144,0),MATCH('Joined Data'!M$1,'Raw Election Data'!$A$1:$AN$1,0))</f>
        <v>0.14139608067515377</v>
      </c>
      <c r="N500">
        <f>INDEX('Raw Election Data'!$A$1:$AN$3144,MATCH($C500&amp;" "&amp;$B500,'Raw Election Data'!$C$1:$C$3144,0),MATCH('Joined Data'!N$1,'Raw Election Data'!$A$1:$AN$1,0))</f>
        <v>0.83328565298240598</v>
      </c>
      <c r="O500">
        <f>INDEX('Raw Election Data'!$A$1:$AN$3144,MATCH($C500&amp;" "&amp;$B500,'Raw Election Data'!$C$1:$C$3144,0),MATCH('Joined Data'!O$1,'Raw Election Data'!$A$1:$AN$1,0))</f>
        <v>-9674</v>
      </c>
      <c r="P500">
        <f>INDEX('Raw Election Data'!$A$1:$AN$3144,MATCH($C500&amp;" "&amp;$B500,'Raw Election Data'!$C$1:$C$3144,0),MATCH('Joined Data'!P$1,'Raw Election Data'!$A$1:$AN$1,0))</f>
        <v>9674</v>
      </c>
      <c r="Q500">
        <f>INDEX('Raw Election Data'!$A$1:$AN$3144,MATCH($C500&amp;" "&amp;$B500,'Raw Election Data'!$C$1:$C$3144,0),MATCH('Joined Data'!Q$1,'Raw Election Data'!$A$1:$AN$1,0))</f>
        <v>-0.69188957230725223</v>
      </c>
      <c r="R500">
        <f>INDEX('Raw Election Data'!$A$1:$AN$3144,MATCH($C500&amp;" "&amp;$B500,'Raw Election Data'!$C$1:$C$3144,0),MATCH('Joined Data'!R$1,'Raw Election Data'!$A$1:$AN$1,0))</f>
        <v>0.69188957230725223</v>
      </c>
    </row>
    <row r="501" spans="1:18" ht="13.5" hidden="1" customHeight="1" x14ac:dyDescent="0.15">
      <c r="A501" t="s">
        <v>136</v>
      </c>
      <c r="B501" t="s">
        <v>1554</v>
      </c>
      <c r="C501" t="str">
        <f>INDEX(FIPS!$A$1:$E$3236,MATCH($F501,FIPS!$D$1:$D$3236,0),5)</f>
        <v>Pierce County</v>
      </c>
      <c r="D501" t="s">
        <v>137</v>
      </c>
      <c r="E501" s="15" t="s">
        <v>166</v>
      </c>
      <c r="F501" t="s">
        <v>1806</v>
      </c>
      <c r="G501" t="s">
        <v>7776</v>
      </c>
      <c r="H501" t="str">
        <f>IFERROR(VLOOKUP($G501,'Team Colors'!$A:$B,2,0),"#c9c9c9")</f>
        <v>#a71930</v>
      </c>
      <c r="I501">
        <f>INDEX('Raw Election Data'!$A$1:$AN$3144,MATCH($C501&amp;" "&amp;$B501,'Raw Election Data'!$C$1:$C$3144,0),MATCH('Joined Data'!I$1,'Raw Election Data'!$A$1:$AN$1,0))</f>
        <v>19103</v>
      </c>
      <c r="J501">
        <f>INDEX('Raw Election Data'!$A$1:$AN$3144,MATCH($C501&amp;" "&amp;$B501,'Raw Election Data'!$C$1:$C$3144,0),MATCH('Joined Data'!J$1,'Raw Election Data'!$A$1:$AN$1,0))</f>
        <v>903</v>
      </c>
      <c r="K501">
        <f>INDEX('Raw Election Data'!$A$1:$AN$3144,MATCH($C501&amp;" "&amp;$B501,'Raw Election Data'!$C$1:$C$3144,0),MATCH('Joined Data'!K$1,'Raw Election Data'!$A$1:$AN$1,0))</f>
        <v>6301</v>
      </c>
      <c r="L501">
        <f>INDEX('Raw Election Data'!$A$1:$AN$3144,MATCH($C501&amp;" "&amp;$B501,'Raw Election Data'!$C$1:$C$3144,0),MATCH('Joined Data'!L$1,'Raw Election Data'!$A$1:$AN$1,0))</f>
        <v>7297</v>
      </c>
      <c r="M501">
        <f>INDEX('Raw Election Data'!$A$1:$AN$3144,MATCH($C501&amp;" "&amp;$B501,'Raw Election Data'!$C$1:$C$3144,0),MATCH('Joined Data'!M$1,'Raw Election Data'!$A$1:$AN$1,0))</f>
        <v>0.12374948609017404</v>
      </c>
      <c r="N501">
        <f>INDEX('Raw Election Data'!$A$1:$AN$3144,MATCH($C501&amp;" "&amp;$B501,'Raw Election Data'!$C$1:$C$3144,0),MATCH('Joined Data'!N$1,'Raw Election Data'!$A$1:$AN$1,0))</f>
        <v>0.8635055502261203</v>
      </c>
      <c r="O501">
        <f>INDEX('Raw Election Data'!$A$1:$AN$3144,MATCH($C501&amp;" "&amp;$B501,'Raw Election Data'!$C$1:$C$3144,0),MATCH('Joined Data'!O$1,'Raw Election Data'!$A$1:$AN$1,0))</f>
        <v>-5398</v>
      </c>
      <c r="P501">
        <f>INDEX('Raw Election Data'!$A$1:$AN$3144,MATCH($C501&amp;" "&amp;$B501,'Raw Election Data'!$C$1:$C$3144,0),MATCH('Joined Data'!P$1,'Raw Election Data'!$A$1:$AN$1,0))</f>
        <v>5398</v>
      </c>
      <c r="Q501">
        <f>INDEX('Raw Election Data'!$A$1:$AN$3144,MATCH($C501&amp;" "&amp;$B501,'Raw Election Data'!$C$1:$C$3144,0),MATCH('Joined Data'!Q$1,'Raw Election Data'!$A$1:$AN$1,0))</f>
        <v>-0.7397560641359463</v>
      </c>
      <c r="R501">
        <f>INDEX('Raw Election Data'!$A$1:$AN$3144,MATCH($C501&amp;" "&amp;$B501,'Raw Election Data'!$C$1:$C$3144,0),MATCH('Joined Data'!R$1,'Raw Election Data'!$A$1:$AN$1,0))</f>
        <v>0.7397560641359463</v>
      </c>
    </row>
    <row r="502" spans="1:18" ht="13.5" hidden="1" customHeight="1" x14ac:dyDescent="0.15">
      <c r="A502" t="s">
        <v>136</v>
      </c>
      <c r="B502" t="s">
        <v>1554</v>
      </c>
      <c r="C502" t="str">
        <f>INDEX(FIPS!$A$1:$E$3236,MATCH($F502,FIPS!$D$1:$D$3236,0),5)</f>
        <v>Pike County</v>
      </c>
      <c r="D502" t="s">
        <v>137</v>
      </c>
      <c r="E502" s="15" t="s">
        <v>167</v>
      </c>
      <c r="F502" t="s">
        <v>1809</v>
      </c>
      <c r="G502" t="s">
        <v>7776</v>
      </c>
      <c r="H502" t="str">
        <f>IFERROR(VLOOKUP($G502,'Team Colors'!$A:$B,2,0),"#c9c9c9")</f>
        <v>#a71930</v>
      </c>
      <c r="I502">
        <f>INDEX('Raw Election Data'!$A$1:$AN$3144,MATCH($C502&amp;" "&amp;$B502,'Raw Election Data'!$C$1:$C$3144,0),MATCH('Joined Data'!I$1,'Raw Election Data'!$A$1:$AN$1,0))</f>
        <v>17941</v>
      </c>
      <c r="J502">
        <f>INDEX('Raw Election Data'!$A$1:$AN$3144,MATCH($C502&amp;" "&amp;$B502,'Raw Election Data'!$C$1:$C$3144,0),MATCH('Joined Data'!J$1,'Raw Election Data'!$A$1:$AN$1,0))</f>
        <v>1239</v>
      </c>
      <c r="K502">
        <f>INDEX('Raw Election Data'!$A$1:$AN$3144,MATCH($C502&amp;" "&amp;$B502,'Raw Election Data'!$C$1:$C$3144,0),MATCH('Joined Data'!K$1,'Raw Election Data'!$A$1:$AN$1,0))</f>
        <v>7273</v>
      </c>
      <c r="L502">
        <f>INDEX('Raw Election Data'!$A$1:$AN$3144,MATCH($C502&amp;" "&amp;$B502,'Raw Election Data'!$C$1:$C$3144,0),MATCH('Joined Data'!L$1,'Raw Election Data'!$A$1:$AN$1,0))</f>
        <v>8675</v>
      </c>
      <c r="M502">
        <f>INDEX('Raw Election Data'!$A$1:$AN$3144,MATCH($C502&amp;" "&amp;$B502,'Raw Election Data'!$C$1:$C$3144,0),MATCH('Joined Data'!M$1,'Raw Election Data'!$A$1:$AN$1,0))</f>
        <v>0.1428242074927954</v>
      </c>
      <c r="N502">
        <f>INDEX('Raw Election Data'!$A$1:$AN$3144,MATCH($C502&amp;" "&amp;$B502,'Raw Election Data'!$C$1:$C$3144,0),MATCH('Joined Data'!N$1,'Raw Election Data'!$A$1:$AN$1,0))</f>
        <v>0.83838616714697412</v>
      </c>
      <c r="O502">
        <f>INDEX('Raw Election Data'!$A$1:$AN$3144,MATCH($C502&amp;" "&amp;$B502,'Raw Election Data'!$C$1:$C$3144,0),MATCH('Joined Data'!O$1,'Raw Election Data'!$A$1:$AN$1,0))</f>
        <v>-6034</v>
      </c>
      <c r="P502">
        <f>INDEX('Raw Election Data'!$A$1:$AN$3144,MATCH($C502&amp;" "&amp;$B502,'Raw Election Data'!$C$1:$C$3144,0),MATCH('Joined Data'!P$1,'Raw Election Data'!$A$1:$AN$1,0))</f>
        <v>6034</v>
      </c>
      <c r="Q502">
        <f>INDEX('Raw Election Data'!$A$1:$AN$3144,MATCH($C502&amp;" "&amp;$B502,'Raw Election Data'!$C$1:$C$3144,0),MATCH('Joined Data'!Q$1,'Raw Election Data'!$A$1:$AN$1,0))</f>
        <v>-0.69556195965417866</v>
      </c>
      <c r="R502">
        <f>INDEX('Raw Election Data'!$A$1:$AN$3144,MATCH($C502&amp;" "&amp;$B502,'Raw Election Data'!$C$1:$C$3144,0),MATCH('Joined Data'!R$1,'Raw Election Data'!$A$1:$AN$1,0))</f>
        <v>0.69556195965417866</v>
      </c>
    </row>
    <row r="503" spans="1:18" ht="13.5" hidden="1" customHeight="1" x14ac:dyDescent="0.15">
      <c r="A503" t="s">
        <v>136</v>
      </c>
      <c r="B503" t="s">
        <v>1554</v>
      </c>
      <c r="C503" t="str">
        <f>INDEX(FIPS!$A$1:$E$3236,MATCH($F503,FIPS!$D$1:$D$3236,0),5)</f>
        <v>Polk County</v>
      </c>
      <c r="D503" t="s">
        <v>137</v>
      </c>
      <c r="E503" s="15" t="s">
        <v>168</v>
      </c>
      <c r="F503" t="s">
        <v>1810</v>
      </c>
      <c r="G503" t="s">
        <v>7776</v>
      </c>
      <c r="H503" t="str">
        <f>IFERROR(VLOOKUP($G503,'Team Colors'!$A:$B,2,0),"#c9c9c9")</f>
        <v>#a71930</v>
      </c>
      <c r="I503">
        <f>INDEX('Raw Election Data'!$A$1:$AN$3144,MATCH($C503&amp;" "&amp;$B503,'Raw Election Data'!$C$1:$C$3144,0),MATCH('Joined Data'!I$1,'Raw Election Data'!$A$1:$AN$1,0))</f>
        <v>41524</v>
      </c>
      <c r="J503">
        <f>INDEX('Raw Election Data'!$A$1:$AN$3144,MATCH($C503&amp;" "&amp;$B503,'Raw Election Data'!$C$1:$C$3144,0),MATCH('Joined Data'!J$1,'Raw Election Data'!$A$1:$AN$1,0))</f>
        <v>2863</v>
      </c>
      <c r="K503">
        <f>INDEX('Raw Election Data'!$A$1:$AN$3144,MATCH($C503&amp;" "&amp;$B503,'Raw Election Data'!$C$1:$C$3144,0),MATCH('Joined Data'!K$1,'Raw Election Data'!$A$1:$AN$1,0))</f>
        <v>11006</v>
      </c>
      <c r="L503">
        <f>INDEX('Raw Election Data'!$A$1:$AN$3144,MATCH($C503&amp;" "&amp;$B503,'Raw Election Data'!$C$1:$C$3144,0),MATCH('Joined Data'!L$1,'Raw Election Data'!$A$1:$AN$1,0))</f>
        <v>14158</v>
      </c>
      <c r="M503">
        <f>INDEX('Raw Election Data'!$A$1:$AN$3144,MATCH($C503&amp;" "&amp;$B503,'Raw Election Data'!$C$1:$C$3144,0),MATCH('Joined Data'!M$1,'Raw Election Data'!$A$1:$AN$1,0))</f>
        <v>0.20221782737674812</v>
      </c>
      <c r="N503">
        <f>INDEX('Raw Election Data'!$A$1:$AN$3144,MATCH($C503&amp;" "&amp;$B503,'Raw Election Data'!$C$1:$C$3144,0),MATCH('Joined Data'!N$1,'Raw Election Data'!$A$1:$AN$1,0))</f>
        <v>0.77736968498375481</v>
      </c>
      <c r="O503">
        <f>INDEX('Raw Election Data'!$A$1:$AN$3144,MATCH($C503&amp;" "&amp;$B503,'Raw Election Data'!$C$1:$C$3144,0),MATCH('Joined Data'!O$1,'Raw Election Data'!$A$1:$AN$1,0))</f>
        <v>-8143</v>
      </c>
      <c r="P503">
        <f>INDEX('Raw Election Data'!$A$1:$AN$3144,MATCH($C503&amp;" "&amp;$B503,'Raw Election Data'!$C$1:$C$3144,0),MATCH('Joined Data'!P$1,'Raw Election Data'!$A$1:$AN$1,0))</f>
        <v>8143</v>
      </c>
      <c r="Q503">
        <f>INDEX('Raw Election Data'!$A$1:$AN$3144,MATCH($C503&amp;" "&amp;$B503,'Raw Election Data'!$C$1:$C$3144,0),MATCH('Joined Data'!Q$1,'Raw Election Data'!$A$1:$AN$1,0))</f>
        <v>-0.57515185760700671</v>
      </c>
      <c r="R503">
        <f>INDEX('Raw Election Data'!$A$1:$AN$3144,MATCH($C503&amp;" "&amp;$B503,'Raw Election Data'!$C$1:$C$3144,0),MATCH('Joined Data'!R$1,'Raw Election Data'!$A$1:$AN$1,0))</f>
        <v>0.57515185760700671</v>
      </c>
    </row>
    <row r="504" spans="1:18" ht="13.5" hidden="1" customHeight="1" x14ac:dyDescent="0.15">
      <c r="A504" t="s">
        <v>136</v>
      </c>
      <c r="B504" t="s">
        <v>1554</v>
      </c>
      <c r="C504" t="str">
        <f>INDEX(FIPS!$A$1:$E$3236,MATCH($F504,FIPS!$D$1:$D$3236,0),5)</f>
        <v>Pulaski County</v>
      </c>
      <c r="D504" t="s">
        <v>137</v>
      </c>
      <c r="E504" s="15" t="s">
        <v>169</v>
      </c>
      <c r="F504" t="s">
        <v>1813</v>
      </c>
      <c r="G504" t="s">
        <v>7776</v>
      </c>
      <c r="H504" t="str">
        <f>IFERROR(VLOOKUP($G504,'Team Colors'!$A:$B,2,0),"#c9c9c9")</f>
        <v>#a71930</v>
      </c>
      <c r="I504">
        <f>INDEX('Raw Election Data'!$A$1:$AN$3144,MATCH($C504&amp;" "&amp;$B504,'Raw Election Data'!$C$1:$C$3144,0),MATCH('Joined Data'!I$1,'Raw Election Data'!$A$1:$AN$1,0))</f>
        <v>11396</v>
      </c>
      <c r="J504">
        <f>INDEX('Raw Election Data'!$A$1:$AN$3144,MATCH($C504&amp;" "&amp;$B504,'Raw Election Data'!$C$1:$C$3144,0),MATCH('Joined Data'!J$1,'Raw Election Data'!$A$1:$AN$1,0))</f>
        <v>1104</v>
      </c>
      <c r="K504">
        <f>INDEX('Raw Election Data'!$A$1:$AN$3144,MATCH($C504&amp;" "&amp;$B504,'Raw Election Data'!$C$1:$C$3144,0),MATCH('Joined Data'!K$1,'Raw Election Data'!$A$1:$AN$1,0))</f>
        <v>2436</v>
      </c>
      <c r="L504">
        <f>INDEX('Raw Election Data'!$A$1:$AN$3144,MATCH($C504&amp;" "&amp;$B504,'Raw Election Data'!$C$1:$C$3144,0),MATCH('Joined Data'!L$1,'Raw Election Data'!$A$1:$AN$1,0))</f>
        <v>3598</v>
      </c>
      <c r="M504">
        <f>INDEX('Raw Election Data'!$A$1:$AN$3144,MATCH($C504&amp;" "&amp;$B504,'Raw Election Data'!$C$1:$C$3144,0),MATCH('Joined Data'!M$1,'Raw Election Data'!$A$1:$AN$1,0))</f>
        <v>0.3068371317398555</v>
      </c>
      <c r="N504">
        <f>INDEX('Raw Election Data'!$A$1:$AN$3144,MATCH($C504&amp;" "&amp;$B504,'Raw Election Data'!$C$1:$C$3144,0),MATCH('Joined Data'!N$1,'Raw Election Data'!$A$1:$AN$1,0))</f>
        <v>0.67704280155642027</v>
      </c>
      <c r="O504">
        <f>INDEX('Raw Election Data'!$A$1:$AN$3144,MATCH($C504&amp;" "&amp;$B504,'Raw Election Data'!$C$1:$C$3144,0),MATCH('Joined Data'!O$1,'Raw Election Data'!$A$1:$AN$1,0))</f>
        <v>-1332</v>
      </c>
      <c r="P504">
        <f>INDEX('Raw Election Data'!$A$1:$AN$3144,MATCH($C504&amp;" "&amp;$B504,'Raw Election Data'!$C$1:$C$3144,0),MATCH('Joined Data'!P$1,'Raw Election Data'!$A$1:$AN$1,0))</f>
        <v>1332</v>
      </c>
      <c r="Q504">
        <f>INDEX('Raw Election Data'!$A$1:$AN$3144,MATCH($C504&amp;" "&amp;$B504,'Raw Election Data'!$C$1:$C$3144,0),MATCH('Joined Data'!Q$1,'Raw Election Data'!$A$1:$AN$1,0))</f>
        <v>-0.37020566981656478</v>
      </c>
      <c r="R504">
        <f>INDEX('Raw Election Data'!$A$1:$AN$3144,MATCH($C504&amp;" "&amp;$B504,'Raw Election Data'!$C$1:$C$3144,0),MATCH('Joined Data'!R$1,'Raw Election Data'!$A$1:$AN$1,0))</f>
        <v>0.37020566981656478</v>
      </c>
    </row>
    <row r="505" spans="1:18" ht="13.5" hidden="1" customHeight="1" x14ac:dyDescent="0.15">
      <c r="A505" t="s">
        <v>136</v>
      </c>
      <c r="B505" t="s">
        <v>1554</v>
      </c>
      <c r="C505" t="str">
        <f>INDEX(FIPS!$A$1:$E$3236,MATCH($F505,FIPS!$D$1:$D$3236,0),5)</f>
        <v>Putnam County</v>
      </c>
      <c r="D505" t="s">
        <v>137</v>
      </c>
      <c r="E505" s="15" t="s">
        <v>170</v>
      </c>
      <c r="F505" t="s">
        <v>1814</v>
      </c>
      <c r="G505" t="s">
        <v>7776</v>
      </c>
      <c r="H505" t="str">
        <f>IFERROR(VLOOKUP($G505,'Team Colors'!$A:$B,2,0),"#c9c9c9")</f>
        <v>#a71930</v>
      </c>
      <c r="I505">
        <f>INDEX('Raw Election Data'!$A$1:$AN$3144,MATCH($C505&amp;" "&amp;$B505,'Raw Election Data'!$C$1:$C$3144,0),MATCH('Joined Data'!I$1,'Raw Election Data'!$A$1:$AN$1,0))</f>
        <v>21353</v>
      </c>
      <c r="J505">
        <f>INDEX('Raw Election Data'!$A$1:$AN$3144,MATCH($C505&amp;" "&amp;$B505,'Raw Election Data'!$C$1:$C$3144,0),MATCH('Joined Data'!J$1,'Raw Election Data'!$A$1:$AN$1,0))</f>
        <v>2745</v>
      </c>
      <c r="K505">
        <f>INDEX('Raw Election Data'!$A$1:$AN$3144,MATCH($C505&amp;" "&amp;$B505,'Raw Election Data'!$C$1:$C$3144,0),MATCH('Joined Data'!K$1,'Raw Election Data'!$A$1:$AN$1,0))</f>
        <v>6516</v>
      </c>
      <c r="L505">
        <f>INDEX('Raw Election Data'!$A$1:$AN$3144,MATCH($C505&amp;" "&amp;$B505,'Raw Election Data'!$C$1:$C$3144,0),MATCH('Joined Data'!L$1,'Raw Election Data'!$A$1:$AN$1,0))</f>
        <v>9431</v>
      </c>
      <c r="M505">
        <f>INDEX('Raw Election Data'!$A$1:$AN$3144,MATCH($C505&amp;" "&amp;$B505,'Raw Election Data'!$C$1:$C$3144,0),MATCH('Joined Data'!M$1,'Raw Election Data'!$A$1:$AN$1,0))</f>
        <v>0.29106139327748914</v>
      </c>
      <c r="N505">
        <f>INDEX('Raw Election Data'!$A$1:$AN$3144,MATCH($C505&amp;" "&amp;$B505,'Raw Election Data'!$C$1:$C$3144,0),MATCH('Joined Data'!N$1,'Raw Election Data'!$A$1:$AN$1,0))</f>
        <v>0.69091294666525294</v>
      </c>
      <c r="O505">
        <f>INDEX('Raw Election Data'!$A$1:$AN$3144,MATCH($C505&amp;" "&amp;$B505,'Raw Election Data'!$C$1:$C$3144,0),MATCH('Joined Data'!O$1,'Raw Election Data'!$A$1:$AN$1,0))</f>
        <v>-3771</v>
      </c>
      <c r="P505">
        <f>INDEX('Raw Election Data'!$A$1:$AN$3144,MATCH($C505&amp;" "&amp;$B505,'Raw Election Data'!$C$1:$C$3144,0),MATCH('Joined Data'!P$1,'Raw Election Data'!$A$1:$AN$1,0))</f>
        <v>3771</v>
      </c>
      <c r="Q505">
        <f>INDEX('Raw Election Data'!$A$1:$AN$3144,MATCH($C505&amp;" "&amp;$B505,'Raw Election Data'!$C$1:$C$3144,0),MATCH('Joined Data'!Q$1,'Raw Election Data'!$A$1:$AN$1,0))</f>
        <v>-0.39985155338776379</v>
      </c>
      <c r="R505">
        <f>INDEX('Raw Election Data'!$A$1:$AN$3144,MATCH($C505&amp;" "&amp;$B505,'Raw Election Data'!$C$1:$C$3144,0),MATCH('Joined Data'!R$1,'Raw Election Data'!$A$1:$AN$1,0))</f>
        <v>0.39985155338776379</v>
      </c>
    </row>
    <row r="506" spans="1:18" ht="13.5" hidden="1" customHeight="1" x14ac:dyDescent="0.15">
      <c r="A506" t="s">
        <v>136</v>
      </c>
      <c r="B506" t="s">
        <v>1554</v>
      </c>
      <c r="C506" t="str">
        <f>INDEX(FIPS!$A$1:$E$3236,MATCH($F506,FIPS!$D$1:$D$3236,0),5)</f>
        <v>Quitman County</v>
      </c>
      <c r="D506" t="s">
        <v>137</v>
      </c>
      <c r="E506" s="15" t="s">
        <v>171</v>
      </c>
      <c r="F506" t="s">
        <v>1816</v>
      </c>
      <c r="G506" t="s">
        <v>7776</v>
      </c>
      <c r="H506" t="str">
        <f>IFERROR(VLOOKUP($G506,'Team Colors'!$A:$B,2,0),"#c9c9c9")</f>
        <v>#a71930</v>
      </c>
      <c r="I506">
        <f>INDEX('Raw Election Data'!$A$1:$AN$3144,MATCH($C506&amp;" "&amp;$B506,'Raw Election Data'!$C$1:$C$3144,0),MATCH('Joined Data'!I$1,'Raw Election Data'!$A$1:$AN$1,0))</f>
        <v>2302</v>
      </c>
      <c r="J506">
        <f>INDEX('Raw Election Data'!$A$1:$AN$3144,MATCH($C506&amp;" "&amp;$B506,'Raw Election Data'!$C$1:$C$3144,0),MATCH('Joined Data'!J$1,'Raw Election Data'!$A$1:$AN$1,0))</f>
        <v>461</v>
      </c>
      <c r="K506">
        <f>INDEX('Raw Election Data'!$A$1:$AN$3144,MATCH($C506&amp;" "&amp;$B506,'Raw Election Data'!$C$1:$C$3144,0),MATCH('Joined Data'!K$1,'Raw Election Data'!$A$1:$AN$1,0))</f>
        <v>575</v>
      </c>
      <c r="L506">
        <f>INDEX('Raw Election Data'!$A$1:$AN$3144,MATCH($C506&amp;" "&amp;$B506,'Raw Election Data'!$C$1:$C$3144,0),MATCH('Joined Data'!L$1,'Raw Election Data'!$A$1:$AN$1,0))</f>
        <v>1044</v>
      </c>
      <c r="M506">
        <f>INDEX('Raw Election Data'!$A$1:$AN$3144,MATCH($C506&amp;" "&amp;$B506,'Raw Election Data'!$C$1:$C$3144,0),MATCH('Joined Data'!M$1,'Raw Election Data'!$A$1:$AN$1,0))</f>
        <v>0.44157088122605365</v>
      </c>
      <c r="N506">
        <f>INDEX('Raw Election Data'!$A$1:$AN$3144,MATCH($C506&amp;" "&amp;$B506,'Raw Election Data'!$C$1:$C$3144,0),MATCH('Joined Data'!N$1,'Raw Election Data'!$A$1:$AN$1,0))</f>
        <v>0.5507662835249042</v>
      </c>
      <c r="O506">
        <f>INDEX('Raw Election Data'!$A$1:$AN$3144,MATCH($C506&amp;" "&amp;$B506,'Raw Election Data'!$C$1:$C$3144,0),MATCH('Joined Data'!O$1,'Raw Election Data'!$A$1:$AN$1,0))</f>
        <v>-114</v>
      </c>
      <c r="P506">
        <f>INDEX('Raw Election Data'!$A$1:$AN$3144,MATCH($C506&amp;" "&amp;$B506,'Raw Election Data'!$C$1:$C$3144,0),MATCH('Joined Data'!P$1,'Raw Election Data'!$A$1:$AN$1,0))</f>
        <v>114</v>
      </c>
      <c r="Q506">
        <f>INDEX('Raw Election Data'!$A$1:$AN$3144,MATCH($C506&amp;" "&amp;$B506,'Raw Election Data'!$C$1:$C$3144,0),MATCH('Joined Data'!Q$1,'Raw Election Data'!$A$1:$AN$1,0))</f>
        <v>-0.10919540229885055</v>
      </c>
      <c r="R506">
        <f>INDEX('Raw Election Data'!$A$1:$AN$3144,MATCH($C506&amp;" "&amp;$B506,'Raw Election Data'!$C$1:$C$3144,0),MATCH('Joined Data'!R$1,'Raw Election Data'!$A$1:$AN$1,0))</f>
        <v>0.10919540229885055</v>
      </c>
    </row>
    <row r="507" spans="1:18" ht="13.5" hidden="1" customHeight="1" x14ac:dyDescent="0.15">
      <c r="A507" t="s">
        <v>136</v>
      </c>
      <c r="B507" t="s">
        <v>1554</v>
      </c>
      <c r="C507" t="str">
        <f>INDEX(FIPS!$A$1:$E$3236,MATCH($F507,FIPS!$D$1:$D$3236,0),5)</f>
        <v>Rabun County</v>
      </c>
      <c r="D507" t="s">
        <v>137</v>
      </c>
      <c r="E507" s="15" t="s">
        <v>172</v>
      </c>
      <c r="F507" t="s">
        <v>1818</v>
      </c>
      <c r="G507" t="s">
        <v>7776</v>
      </c>
      <c r="H507" t="str">
        <f>IFERROR(VLOOKUP($G507,'Team Colors'!$A:$B,2,0),"#c9c9c9")</f>
        <v>#a71930</v>
      </c>
      <c r="I507">
        <f>INDEX('Raw Election Data'!$A$1:$AN$3144,MATCH($C507&amp;" "&amp;$B507,'Raw Election Data'!$C$1:$C$3144,0),MATCH('Joined Data'!I$1,'Raw Election Data'!$A$1:$AN$1,0))</f>
        <v>16281</v>
      </c>
      <c r="J507">
        <f>INDEX('Raw Election Data'!$A$1:$AN$3144,MATCH($C507&amp;" "&amp;$B507,'Raw Election Data'!$C$1:$C$3144,0),MATCH('Joined Data'!J$1,'Raw Election Data'!$A$1:$AN$1,0))</f>
        <v>1443</v>
      </c>
      <c r="K507">
        <f>INDEX('Raw Election Data'!$A$1:$AN$3144,MATCH($C507&amp;" "&amp;$B507,'Raw Election Data'!$C$1:$C$3144,0),MATCH('Joined Data'!K$1,'Raw Election Data'!$A$1:$AN$1,0))</f>
        <v>6287</v>
      </c>
      <c r="L507">
        <f>INDEX('Raw Election Data'!$A$1:$AN$3144,MATCH($C507&amp;" "&amp;$B507,'Raw Election Data'!$C$1:$C$3144,0),MATCH('Joined Data'!L$1,'Raw Election Data'!$A$1:$AN$1,0))</f>
        <v>7949</v>
      </c>
      <c r="M507">
        <f>INDEX('Raw Election Data'!$A$1:$AN$3144,MATCH($C507&amp;" "&amp;$B507,'Raw Election Data'!$C$1:$C$3144,0),MATCH('Joined Data'!M$1,'Raw Election Data'!$A$1:$AN$1,0))</f>
        <v>0.18153226820983773</v>
      </c>
      <c r="N507">
        <f>INDEX('Raw Election Data'!$A$1:$AN$3144,MATCH($C507&amp;" "&amp;$B507,'Raw Election Data'!$C$1:$C$3144,0),MATCH('Joined Data'!N$1,'Raw Election Data'!$A$1:$AN$1,0))</f>
        <v>0.79091709649012454</v>
      </c>
      <c r="O507">
        <f>INDEX('Raw Election Data'!$A$1:$AN$3144,MATCH($C507&amp;" "&amp;$B507,'Raw Election Data'!$C$1:$C$3144,0),MATCH('Joined Data'!O$1,'Raw Election Data'!$A$1:$AN$1,0))</f>
        <v>-4844</v>
      </c>
      <c r="P507">
        <f>INDEX('Raw Election Data'!$A$1:$AN$3144,MATCH($C507&amp;" "&amp;$B507,'Raw Election Data'!$C$1:$C$3144,0),MATCH('Joined Data'!P$1,'Raw Election Data'!$A$1:$AN$1,0))</f>
        <v>4844</v>
      </c>
      <c r="Q507">
        <f>INDEX('Raw Election Data'!$A$1:$AN$3144,MATCH($C507&amp;" "&amp;$B507,'Raw Election Data'!$C$1:$C$3144,0),MATCH('Joined Data'!Q$1,'Raw Election Data'!$A$1:$AN$1,0))</f>
        <v>-0.60938482828028684</v>
      </c>
      <c r="R507">
        <f>INDEX('Raw Election Data'!$A$1:$AN$3144,MATCH($C507&amp;" "&amp;$B507,'Raw Election Data'!$C$1:$C$3144,0),MATCH('Joined Data'!R$1,'Raw Election Data'!$A$1:$AN$1,0))</f>
        <v>0.60938482828028684</v>
      </c>
    </row>
    <row r="508" spans="1:18" ht="13.5" hidden="1" customHeight="1" x14ac:dyDescent="0.15">
      <c r="A508" t="s">
        <v>136</v>
      </c>
      <c r="B508" t="s">
        <v>1554</v>
      </c>
      <c r="C508" t="str">
        <f>INDEX(FIPS!$A$1:$E$3236,MATCH($F508,FIPS!$D$1:$D$3236,0),5)</f>
        <v>Randolph County</v>
      </c>
      <c r="D508" t="s">
        <v>137</v>
      </c>
      <c r="E508" s="15" t="s">
        <v>173</v>
      </c>
      <c r="F508" t="s">
        <v>1819</v>
      </c>
      <c r="G508" t="s">
        <v>7776</v>
      </c>
      <c r="H508" t="str">
        <f>IFERROR(VLOOKUP($G508,'Team Colors'!$A:$B,2,0),"#c9c9c9")</f>
        <v>#a71930</v>
      </c>
      <c r="I508">
        <f>INDEX('Raw Election Data'!$A$1:$AN$3144,MATCH($C508&amp;" "&amp;$B508,'Raw Election Data'!$C$1:$C$3144,0),MATCH('Joined Data'!I$1,'Raw Election Data'!$A$1:$AN$1,0))</f>
        <v>7193</v>
      </c>
      <c r="J508">
        <f>INDEX('Raw Election Data'!$A$1:$AN$3144,MATCH($C508&amp;" "&amp;$B508,'Raw Election Data'!$C$1:$C$3144,0),MATCH('Joined Data'!J$1,'Raw Election Data'!$A$1:$AN$1,0))</f>
        <v>1597</v>
      </c>
      <c r="K508">
        <f>INDEX('Raw Election Data'!$A$1:$AN$3144,MATCH($C508&amp;" "&amp;$B508,'Raw Election Data'!$C$1:$C$3144,0),MATCH('Joined Data'!K$1,'Raw Election Data'!$A$1:$AN$1,0))</f>
        <v>1270</v>
      </c>
      <c r="L508">
        <f>INDEX('Raw Election Data'!$A$1:$AN$3144,MATCH($C508&amp;" "&amp;$B508,'Raw Election Data'!$C$1:$C$3144,0),MATCH('Joined Data'!L$1,'Raw Election Data'!$A$1:$AN$1,0))</f>
        <v>2895</v>
      </c>
      <c r="M508">
        <f>INDEX('Raw Election Data'!$A$1:$AN$3144,MATCH($C508&amp;" "&amp;$B508,'Raw Election Data'!$C$1:$C$3144,0),MATCH('Joined Data'!M$1,'Raw Election Data'!$A$1:$AN$1,0))</f>
        <v>0.55164075993091533</v>
      </c>
      <c r="N508">
        <f>INDEX('Raw Election Data'!$A$1:$AN$3144,MATCH($C508&amp;" "&amp;$B508,'Raw Election Data'!$C$1:$C$3144,0),MATCH('Joined Data'!N$1,'Raw Election Data'!$A$1:$AN$1,0))</f>
        <v>0.43868739205526769</v>
      </c>
      <c r="O508">
        <f>INDEX('Raw Election Data'!$A$1:$AN$3144,MATCH($C508&amp;" "&amp;$B508,'Raw Election Data'!$C$1:$C$3144,0),MATCH('Joined Data'!O$1,'Raw Election Data'!$A$1:$AN$1,0))</f>
        <v>327</v>
      </c>
      <c r="P508">
        <f>INDEX('Raw Election Data'!$A$1:$AN$3144,MATCH($C508&amp;" "&amp;$B508,'Raw Election Data'!$C$1:$C$3144,0),MATCH('Joined Data'!P$1,'Raw Election Data'!$A$1:$AN$1,0))</f>
        <v>-327</v>
      </c>
      <c r="Q508">
        <f>INDEX('Raw Election Data'!$A$1:$AN$3144,MATCH($C508&amp;" "&amp;$B508,'Raw Election Data'!$C$1:$C$3144,0),MATCH('Joined Data'!Q$1,'Raw Election Data'!$A$1:$AN$1,0))</f>
        <v>0.11295336787564764</v>
      </c>
      <c r="R508">
        <f>INDEX('Raw Election Data'!$A$1:$AN$3144,MATCH($C508&amp;" "&amp;$B508,'Raw Election Data'!$C$1:$C$3144,0),MATCH('Joined Data'!R$1,'Raw Election Data'!$A$1:$AN$1,0))</f>
        <v>-0.11295336787564764</v>
      </c>
    </row>
    <row r="509" spans="1:18" ht="13.5" hidden="1" customHeight="1" x14ac:dyDescent="0.15">
      <c r="A509" t="s">
        <v>136</v>
      </c>
      <c r="B509" t="s">
        <v>1554</v>
      </c>
      <c r="C509" t="str">
        <f>INDEX(FIPS!$A$1:$E$3236,MATCH($F509,FIPS!$D$1:$D$3236,0),5)</f>
        <v>Richmond County</v>
      </c>
      <c r="D509" t="s">
        <v>137</v>
      </c>
      <c r="E509" s="15" t="s">
        <v>174</v>
      </c>
      <c r="F509" t="s">
        <v>1821</v>
      </c>
      <c r="G509" t="s">
        <v>7776</v>
      </c>
      <c r="H509" t="str">
        <f>IFERROR(VLOOKUP($G509,'Team Colors'!$A:$B,2,0),"#c9c9c9")</f>
        <v>#a71930</v>
      </c>
      <c r="I509">
        <f>INDEX('Raw Election Data'!$A$1:$AN$3144,MATCH($C509&amp;" "&amp;$B509,'Raw Election Data'!$C$1:$C$3144,0),MATCH('Joined Data'!I$1,'Raw Election Data'!$A$1:$AN$1,0))</f>
        <v>201793</v>
      </c>
      <c r="J509">
        <f>INDEX('Raw Election Data'!$A$1:$AN$3144,MATCH($C509&amp;" "&amp;$B509,'Raw Election Data'!$C$1:$C$3144,0),MATCH('Joined Data'!J$1,'Raw Election Data'!$A$1:$AN$1,0))</f>
        <v>48707</v>
      </c>
      <c r="K509">
        <f>INDEX('Raw Election Data'!$A$1:$AN$3144,MATCH($C509&amp;" "&amp;$B509,'Raw Election Data'!$C$1:$C$3144,0),MATCH('Joined Data'!K$1,'Raw Election Data'!$A$1:$AN$1,0))</f>
        <v>24441</v>
      </c>
      <c r="L509">
        <f>INDEX('Raw Election Data'!$A$1:$AN$3144,MATCH($C509&amp;" "&amp;$B509,'Raw Election Data'!$C$1:$C$3144,0),MATCH('Joined Data'!L$1,'Raw Election Data'!$A$1:$AN$1,0))</f>
        <v>74952</v>
      </c>
      <c r="M509">
        <f>INDEX('Raw Election Data'!$A$1:$AN$3144,MATCH($C509&amp;" "&amp;$B509,'Raw Election Data'!$C$1:$C$3144,0),MATCH('Joined Data'!M$1,'Raw Election Data'!$A$1:$AN$1,0))</f>
        <v>0.64984256590884837</v>
      </c>
      <c r="N509">
        <f>INDEX('Raw Election Data'!$A$1:$AN$3144,MATCH($C509&amp;" "&amp;$B509,'Raw Election Data'!$C$1:$C$3144,0),MATCH('Joined Data'!N$1,'Raw Election Data'!$A$1:$AN$1,0))</f>
        <v>0.32608869676593022</v>
      </c>
      <c r="O509">
        <f>INDEX('Raw Election Data'!$A$1:$AN$3144,MATCH($C509&amp;" "&amp;$B509,'Raw Election Data'!$C$1:$C$3144,0),MATCH('Joined Data'!O$1,'Raw Election Data'!$A$1:$AN$1,0))</f>
        <v>24266</v>
      </c>
      <c r="P509">
        <f>INDEX('Raw Election Data'!$A$1:$AN$3144,MATCH($C509&amp;" "&amp;$B509,'Raw Election Data'!$C$1:$C$3144,0),MATCH('Joined Data'!P$1,'Raw Election Data'!$A$1:$AN$1,0))</f>
        <v>-24266</v>
      </c>
      <c r="Q509">
        <f>INDEX('Raw Election Data'!$A$1:$AN$3144,MATCH($C509&amp;" "&amp;$B509,'Raw Election Data'!$C$1:$C$3144,0),MATCH('Joined Data'!Q$1,'Raw Election Data'!$A$1:$AN$1,0))</f>
        <v>0.32375386914291815</v>
      </c>
      <c r="R509">
        <f>INDEX('Raw Election Data'!$A$1:$AN$3144,MATCH($C509&amp;" "&amp;$B509,'Raw Election Data'!$C$1:$C$3144,0),MATCH('Joined Data'!R$1,'Raw Election Data'!$A$1:$AN$1,0))</f>
        <v>-0.32375386914291815</v>
      </c>
    </row>
    <row r="510" spans="1:18" ht="13.5" hidden="1" customHeight="1" x14ac:dyDescent="0.15">
      <c r="A510" t="s">
        <v>136</v>
      </c>
      <c r="B510" t="s">
        <v>1554</v>
      </c>
      <c r="C510" t="str">
        <f>INDEX(FIPS!$A$1:$E$3236,MATCH($F510,FIPS!$D$1:$D$3236,0),5)</f>
        <v>Rockdale County</v>
      </c>
      <c r="D510" t="s">
        <v>137</v>
      </c>
      <c r="E510" s="15" t="s">
        <v>175</v>
      </c>
      <c r="F510" t="s">
        <v>1823</v>
      </c>
      <c r="G510" t="s">
        <v>7776</v>
      </c>
      <c r="H510" t="str">
        <f>IFERROR(VLOOKUP($G510,'Team Colors'!$A:$B,2,0),"#c9c9c9")</f>
        <v>#a71930</v>
      </c>
      <c r="I510">
        <f>INDEX('Raw Election Data'!$A$1:$AN$3144,MATCH($C510&amp;" "&amp;$B510,'Raw Election Data'!$C$1:$C$3144,0),MATCH('Joined Data'!I$1,'Raw Election Data'!$A$1:$AN$1,0))</f>
        <v>88856</v>
      </c>
      <c r="J510">
        <f>INDEX('Raw Election Data'!$A$1:$AN$3144,MATCH($C510&amp;" "&amp;$B510,'Raw Election Data'!$C$1:$C$3144,0),MATCH('Joined Data'!J$1,'Raw Election Data'!$A$1:$AN$1,0))</f>
        <v>23206</v>
      </c>
      <c r="K510">
        <f>INDEX('Raw Election Data'!$A$1:$AN$3144,MATCH($C510&amp;" "&amp;$B510,'Raw Election Data'!$C$1:$C$3144,0),MATCH('Joined Data'!K$1,'Raw Election Data'!$A$1:$AN$1,0))</f>
        <v>13463</v>
      </c>
      <c r="L510">
        <f>INDEX('Raw Election Data'!$A$1:$AN$3144,MATCH($C510&amp;" "&amp;$B510,'Raw Election Data'!$C$1:$C$3144,0),MATCH('Joined Data'!L$1,'Raw Election Data'!$A$1:$AN$1,0))</f>
        <v>37589</v>
      </c>
      <c r="M510">
        <f>INDEX('Raw Election Data'!$A$1:$AN$3144,MATCH($C510&amp;" "&amp;$B510,'Raw Election Data'!$C$1:$C$3144,0),MATCH('Joined Data'!M$1,'Raw Election Data'!$A$1:$AN$1,0))</f>
        <v>0.61736146212987841</v>
      </c>
      <c r="N510">
        <f>INDEX('Raw Election Data'!$A$1:$AN$3144,MATCH($C510&amp;" "&amp;$B510,'Raw Election Data'!$C$1:$C$3144,0),MATCH('Joined Data'!N$1,'Raw Election Data'!$A$1:$AN$1,0))</f>
        <v>0.35816329245257922</v>
      </c>
      <c r="O510">
        <f>INDEX('Raw Election Data'!$A$1:$AN$3144,MATCH($C510&amp;" "&amp;$B510,'Raw Election Data'!$C$1:$C$3144,0),MATCH('Joined Data'!O$1,'Raw Election Data'!$A$1:$AN$1,0))</f>
        <v>9743</v>
      </c>
      <c r="P510">
        <f>INDEX('Raw Election Data'!$A$1:$AN$3144,MATCH($C510&amp;" "&amp;$B510,'Raw Election Data'!$C$1:$C$3144,0),MATCH('Joined Data'!P$1,'Raw Election Data'!$A$1:$AN$1,0))</f>
        <v>-9743</v>
      </c>
      <c r="Q510">
        <f>INDEX('Raw Election Data'!$A$1:$AN$3144,MATCH($C510&amp;" "&amp;$B510,'Raw Election Data'!$C$1:$C$3144,0),MATCH('Joined Data'!Q$1,'Raw Election Data'!$A$1:$AN$1,0))</f>
        <v>0.25919816967729919</v>
      </c>
      <c r="R510">
        <f>INDEX('Raw Election Data'!$A$1:$AN$3144,MATCH($C510&amp;" "&amp;$B510,'Raw Election Data'!$C$1:$C$3144,0),MATCH('Joined Data'!R$1,'Raw Election Data'!$A$1:$AN$1,0))</f>
        <v>-0.25919816967729919</v>
      </c>
    </row>
    <row r="511" spans="1:18" ht="13.5" hidden="1" customHeight="1" x14ac:dyDescent="0.15">
      <c r="A511" t="s">
        <v>136</v>
      </c>
      <c r="B511" t="s">
        <v>1554</v>
      </c>
      <c r="C511" t="str">
        <f>INDEX(FIPS!$A$1:$E$3236,MATCH($F511,FIPS!$D$1:$D$3236,0),5)</f>
        <v>Schley County</v>
      </c>
      <c r="D511" t="s">
        <v>137</v>
      </c>
      <c r="E511" s="15" t="s">
        <v>176</v>
      </c>
      <c r="F511" t="s">
        <v>1825</v>
      </c>
      <c r="G511" t="s">
        <v>7776</v>
      </c>
      <c r="H511" t="str">
        <f>IFERROR(VLOOKUP($G511,'Team Colors'!$A:$B,2,0),"#c9c9c9")</f>
        <v>#a71930</v>
      </c>
      <c r="I511">
        <f>INDEX('Raw Election Data'!$A$1:$AN$3144,MATCH($C511&amp;" "&amp;$B511,'Raw Election Data'!$C$1:$C$3144,0),MATCH('Joined Data'!I$1,'Raw Election Data'!$A$1:$AN$1,0))</f>
        <v>5168</v>
      </c>
      <c r="J511">
        <f>INDEX('Raw Election Data'!$A$1:$AN$3144,MATCH($C511&amp;" "&amp;$B511,'Raw Election Data'!$C$1:$C$3144,0),MATCH('Joined Data'!J$1,'Raw Election Data'!$A$1:$AN$1,0))</f>
        <v>401</v>
      </c>
      <c r="K511">
        <f>INDEX('Raw Election Data'!$A$1:$AN$3144,MATCH($C511&amp;" "&amp;$B511,'Raw Election Data'!$C$1:$C$3144,0),MATCH('Joined Data'!K$1,'Raw Election Data'!$A$1:$AN$1,0))</f>
        <v>1472</v>
      </c>
      <c r="L511">
        <f>INDEX('Raw Election Data'!$A$1:$AN$3144,MATCH($C511&amp;" "&amp;$B511,'Raw Election Data'!$C$1:$C$3144,0),MATCH('Joined Data'!L$1,'Raw Election Data'!$A$1:$AN$1,0))</f>
        <v>1909</v>
      </c>
      <c r="M511">
        <f>INDEX('Raw Election Data'!$A$1:$AN$3144,MATCH($C511&amp;" "&amp;$B511,'Raw Election Data'!$C$1:$C$3144,0),MATCH('Joined Data'!M$1,'Raw Election Data'!$A$1:$AN$1,0))</f>
        <v>0.21005762179151388</v>
      </c>
      <c r="N511">
        <f>INDEX('Raw Election Data'!$A$1:$AN$3144,MATCH($C511&amp;" "&amp;$B511,'Raw Election Data'!$C$1:$C$3144,0),MATCH('Joined Data'!N$1,'Raw Election Data'!$A$1:$AN$1,0))</f>
        <v>0.77108433734939763</v>
      </c>
      <c r="O511">
        <f>INDEX('Raw Election Data'!$A$1:$AN$3144,MATCH($C511&amp;" "&amp;$B511,'Raw Election Data'!$C$1:$C$3144,0),MATCH('Joined Data'!O$1,'Raw Election Data'!$A$1:$AN$1,0))</f>
        <v>-1071</v>
      </c>
      <c r="P511">
        <f>INDEX('Raw Election Data'!$A$1:$AN$3144,MATCH($C511&amp;" "&amp;$B511,'Raw Election Data'!$C$1:$C$3144,0),MATCH('Joined Data'!P$1,'Raw Election Data'!$A$1:$AN$1,0))</f>
        <v>1071</v>
      </c>
      <c r="Q511">
        <f>INDEX('Raw Election Data'!$A$1:$AN$3144,MATCH($C511&amp;" "&amp;$B511,'Raw Election Data'!$C$1:$C$3144,0),MATCH('Joined Data'!Q$1,'Raw Election Data'!$A$1:$AN$1,0))</f>
        <v>-0.56102671555788375</v>
      </c>
      <c r="R511">
        <f>INDEX('Raw Election Data'!$A$1:$AN$3144,MATCH($C511&amp;" "&amp;$B511,'Raw Election Data'!$C$1:$C$3144,0),MATCH('Joined Data'!R$1,'Raw Election Data'!$A$1:$AN$1,0))</f>
        <v>0.56102671555788375</v>
      </c>
    </row>
    <row r="512" spans="1:18" ht="13.5" hidden="1" customHeight="1" x14ac:dyDescent="0.15">
      <c r="A512" t="s">
        <v>136</v>
      </c>
      <c r="B512" t="s">
        <v>1554</v>
      </c>
      <c r="C512" t="str">
        <f>INDEX(FIPS!$A$1:$E$3236,MATCH($F512,FIPS!$D$1:$D$3236,0),5)</f>
        <v>Screven County</v>
      </c>
      <c r="D512" t="s">
        <v>137</v>
      </c>
      <c r="E512" s="15" t="s">
        <v>177</v>
      </c>
      <c r="F512" t="s">
        <v>1829</v>
      </c>
      <c r="G512" t="s">
        <v>7776</v>
      </c>
      <c r="H512" t="str">
        <f>IFERROR(VLOOKUP($G512,'Team Colors'!$A:$B,2,0),"#c9c9c9")</f>
        <v>#a71930</v>
      </c>
      <c r="I512">
        <f>INDEX('Raw Election Data'!$A$1:$AN$3144,MATCH($C512&amp;" "&amp;$B512,'Raw Election Data'!$C$1:$C$3144,0),MATCH('Joined Data'!I$1,'Raw Election Data'!$A$1:$AN$1,0))</f>
        <v>14162</v>
      </c>
      <c r="J512">
        <f>INDEX('Raw Election Data'!$A$1:$AN$3144,MATCH($C512&amp;" "&amp;$B512,'Raw Election Data'!$C$1:$C$3144,0),MATCH('Joined Data'!J$1,'Raw Election Data'!$A$1:$AN$1,0))</f>
        <v>2300</v>
      </c>
      <c r="K512">
        <f>INDEX('Raw Election Data'!$A$1:$AN$3144,MATCH($C512&amp;" "&amp;$B512,'Raw Election Data'!$C$1:$C$3144,0),MATCH('Joined Data'!K$1,'Raw Election Data'!$A$1:$AN$1,0))</f>
        <v>3305</v>
      </c>
      <c r="L512">
        <f>INDEX('Raw Election Data'!$A$1:$AN$3144,MATCH($C512&amp;" "&amp;$B512,'Raw Election Data'!$C$1:$C$3144,0),MATCH('Joined Data'!L$1,'Raw Election Data'!$A$1:$AN$1,0))</f>
        <v>5699</v>
      </c>
      <c r="M512">
        <f>INDEX('Raw Election Data'!$A$1:$AN$3144,MATCH($C512&amp;" "&amp;$B512,'Raw Election Data'!$C$1:$C$3144,0),MATCH('Joined Data'!M$1,'Raw Election Data'!$A$1:$AN$1,0))</f>
        <v>0.40357957536409894</v>
      </c>
      <c r="N512">
        <f>INDEX('Raw Election Data'!$A$1:$AN$3144,MATCH($C512&amp;" "&amp;$B512,'Raw Election Data'!$C$1:$C$3144,0),MATCH('Joined Data'!N$1,'Raw Election Data'!$A$1:$AN$1,0))</f>
        <v>0.5799263028601509</v>
      </c>
      <c r="O512">
        <f>INDEX('Raw Election Data'!$A$1:$AN$3144,MATCH($C512&amp;" "&amp;$B512,'Raw Election Data'!$C$1:$C$3144,0),MATCH('Joined Data'!O$1,'Raw Election Data'!$A$1:$AN$1,0))</f>
        <v>-1005</v>
      </c>
      <c r="P512">
        <f>INDEX('Raw Election Data'!$A$1:$AN$3144,MATCH($C512&amp;" "&amp;$B512,'Raw Election Data'!$C$1:$C$3144,0),MATCH('Joined Data'!P$1,'Raw Election Data'!$A$1:$AN$1,0))</f>
        <v>1005</v>
      </c>
      <c r="Q512">
        <f>INDEX('Raw Election Data'!$A$1:$AN$3144,MATCH($C512&amp;" "&amp;$B512,'Raw Election Data'!$C$1:$C$3144,0),MATCH('Joined Data'!Q$1,'Raw Election Data'!$A$1:$AN$1,0))</f>
        <v>-0.17634672749605196</v>
      </c>
      <c r="R512">
        <f>INDEX('Raw Election Data'!$A$1:$AN$3144,MATCH($C512&amp;" "&amp;$B512,'Raw Election Data'!$C$1:$C$3144,0),MATCH('Joined Data'!R$1,'Raw Election Data'!$A$1:$AN$1,0))</f>
        <v>0.17634672749605196</v>
      </c>
    </row>
    <row r="513" spans="1:18" ht="13.5" hidden="1" customHeight="1" x14ac:dyDescent="0.15">
      <c r="A513" t="s">
        <v>136</v>
      </c>
      <c r="B513" t="s">
        <v>1554</v>
      </c>
      <c r="C513" t="str">
        <f>INDEX(FIPS!$A$1:$E$3236,MATCH($F513,FIPS!$D$1:$D$3236,0),5)</f>
        <v>Seminole County</v>
      </c>
      <c r="D513" t="s">
        <v>137</v>
      </c>
      <c r="E513" s="15" t="s">
        <v>178</v>
      </c>
      <c r="F513" t="s">
        <v>1830</v>
      </c>
      <c r="G513" t="s">
        <v>7776</v>
      </c>
      <c r="H513" t="str">
        <f>IFERROR(VLOOKUP($G513,'Team Colors'!$A:$B,2,0),"#c9c9c9")</f>
        <v>#a71930</v>
      </c>
      <c r="I513">
        <f>INDEX('Raw Election Data'!$A$1:$AN$3144,MATCH($C513&amp;" "&amp;$B513,'Raw Election Data'!$C$1:$C$3144,0),MATCH('Joined Data'!I$1,'Raw Election Data'!$A$1:$AN$1,0))</f>
        <v>8647</v>
      </c>
      <c r="J513">
        <f>INDEX('Raw Election Data'!$A$1:$AN$3144,MATCH($C513&amp;" "&amp;$B513,'Raw Election Data'!$C$1:$C$3144,0),MATCH('Joined Data'!J$1,'Raw Election Data'!$A$1:$AN$1,0))</f>
        <v>1186</v>
      </c>
      <c r="K513">
        <f>INDEX('Raw Election Data'!$A$1:$AN$3144,MATCH($C513&amp;" "&amp;$B513,'Raw Election Data'!$C$1:$C$3144,0),MATCH('Joined Data'!K$1,'Raw Election Data'!$A$1:$AN$1,0))</f>
        <v>2343</v>
      </c>
      <c r="L513">
        <f>INDEX('Raw Election Data'!$A$1:$AN$3144,MATCH($C513&amp;" "&amp;$B513,'Raw Election Data'!$C$1:$C$3144,0),MATCH('Joined Data'!L$1,'Raw Election Data'!$A$1:$AN$1,0))</f>
        <v>3577</v>
      </c>
      <c r="M513">
        <f>INDEX('Raw Election Data'!$A$1:$AN$3144,MATCH($C513&amp;" "&amp;$B513,'Raw Election Data'!$C$1:$C$3144,0),MATCH('Joined Data'!M$1,'Raw Election Data'!$A$1:$AN$1,0))</f>
        <v>0.33156276209113783</v>
      </c>
      <c r="N513">
        <f>INDEX('Raw Election Data'!$A$1:$AN$3144,MATCH($C513&amp;" "&amp;$B513,'Raw Election Data'!$C$1:$C$3144,0),MATCH('Joined Data'!N$1,'Raw Election Data'!$A$1:$AN$1,0))</f>
        <v>0.65501817165222254</v>
      </c>
      <c r="O513">
        <f>INDEX('Raw Election Data'!$A$1:$AN$3144,MATCH($C513&amp;" "&amp;$B513,'Raw Election Data'!$C$1:$C$3144,0),MATCH('Joined Data'!O$1,'Raw Election Data'!$A$1:$AN$1,0))</f>
        <v>-1157</v>
      </c>
      <c r="P513">
        <f>INDEX('Raw Election Data'!$A$1:$AN$3144,MATCH($C513&amp;" "&amp;$B513,'Raw Election Data'!$C$1:$C$3144,0),MATCH('Joined Data'!P$1,'Raw Election Data'!$A$1:$AN$1,0))</f>
        <v>1157</v>
      </c>
      <c r="Q513">
        <f>INDEX('Raw Election Data'!$A$1:$AN$3144,MATCH($C513&amp;" "&amp;$B513,'Raw Election Data'!$C$1:$C$3144,0),MATCH('Joined Data'!Q$1,'Raw Election Data'!$A$1:$AN$1,0))</f>
        <v>-0.32345540956108471</v>
      </c>
      <c r="R513">
        <f>INDEX('Raw Election Data'!$A$1:$AN$3144,MATCH($C513&amp;" "&amp;$B513,'Raw Election Data'!$C$1:$C$3144,0),MATCH('Joined Data'!R$1,'Raw Election Data'!$A$1:$AN$1,0))</f>
        <v>0.32345540956108471</v>
      </c>
    </row>
    <row r="514" spans="1:18" ht="13.5" hidden="1" customHeight="1" x14ac:dyDescent="0.15">
      <c r="A514" t="s">
        <v>136</v>
      </c>
      <c r="B514" t="s">
        <v>1554</v>
      </c>
      <c r="C514" t="str">
        <f>INDEX(FIPS!$A$1:$E$3236,MATCH($F514,FIPS!$D$1:$D$3236,0),5)</f>
        <v>Spalding County</v>
      </c>
      <c r="D514" t="s">
        <v>137</v>
      </c>
      <c r="E514" s="15" t="s">
        <v>179</v>
      </c>
      <c r="F514" t="s">
        <v>1832</v>
      </c>
      <c r="G514" t="s">
        <v>7776</v>
      </c>
      <c r="H514" t="str">
        <f>IFERROR(VLOOKUP($G514,'Team Colors'!$A:$B,2,0),"#c9c9c9")</f>
        <v>#a71930</v>
      </c>
      <c r="I514">
        <f>INDEX('Raw Election Data'!$A$1:$AN$3144,MATCH($C514&amp;" "&amp;$B514,'Raw Election Data'!$C$1:$C$3144,0),MATCH('Joined Data'!I$1,'Raw Election Data'!$A$1:$AN$1,0))</f>
        <v>64051</v>
      </c>
      <c r="J514">
        <f>INDEX('Raw Election Data'!$A$1:$AN$3144,MATCH($C514&amp;" "&amp;$B514,'Raw Election Data'!$C$1:$C$3144,0),MATCH('Joined Data'!J$1,'Raw Election Data'!$A$1:$AN$1,0))</f>
        <v>9347</v>
      </c>
      <c r="K514">
        <f>INDEX('Raw Election Data'!$A$1:$AN$3144,MATCH($C514&amp;" "&amp;$B514,'Raw Election Data'!$C$1:$C$3144,0),MATCH('Joined Data'!K$1,'Raw Election Data'!$A$1:$AN$1,0))</f>
        <v>15636</v>
      </c>
      <c r="L514">
        <f>INDEX('Raw Election Data'!$A$1:$AN$3144,MATCH($C514&amp;" "&amp;$B514,'Raw Election Data'!$C$1:$C$3144,0),MATCH('Joined Data'!L$1,'Raw Election Data'!$A$1:$AN$1,0))</f>
        <v>25940</v>
      </c>
      <c r="M514">
        <f>INDEX('Raw Election Data'!$A$1:$AN$3144,MATCH($C514&amp;" "&amp;$B514,'Raw Election Data'!$C$1:$C$3144,0),MATCH('Joined Data'!M$1,'Raw Election Data'!$A$1:$AN$1,0))</f>
        <v>0.36033153430994602</v>
      </c>
      <c r="N514">
        <f>INDEX('Raw Election Data'!$A$1:$AN$3144,MATCH($C514&amp;" "&amp;$B514,'Raw Election Data'!$C$1:$C$3144,0),MATCH('Joined Data'!N$1,'Raw Election Data'!$A$1:$AN$1,0))</f>
        <v>0.60277563608326912</v>
      </c>
      <c r="O514">
        <f>INDEX('Raw Election Data'!$A$1:$AN$3144,MATCH($C514&amp;" "&amp;$B514,'Raw Election Data'!$C$1:$C$3144,0),MATCH('Joined Data'!O$1,'Raw Election Data'!$A$1:$AN$1,0))</f>
        <v>-6289</v>
      </c>
      <c r="P514">
        <f>INDEX('Raw Election Data'!$A$1:$AN$3144,MATCH($C514&amp;" "&amp;$B514,'Raw Election Data'!$C$1:$C$3144,0),MATCH('Joined Data'!P$1,'Raw Election Data'!$A$1:$AN$1,0))</f>
        <v>6289</v>
      </c>
      <c r="Q514">
        <f>INDEX('Raw Election Data'!$A$1:$AN$3144,MATCH($C514&amp;" "&amp;$B514,'Raw Election Data'!$C$1:$C$3144,0),MATCH('Joined Data'!Q$1,'Raw Election Data'!$A$1:$AN$1,0))</f>
        <v>-0.2424441017733231</v>
      </c>
      <c r="R514">
        <f>INDEX('Raw Election Data'!$A$1:$AN$3144,MATCH($C514&amp;" "&amp;$B514,'Raw Election Data'!$C$1:$C$3144,0),MATCH('Joined Data'!R$1,'Raw Election Data'!$A$1:$AN$1,0))</f>
        <v>0.2424441017733231</v>
      </c>
    </row>
    <row r="515" spans="1:18" ht="13.5" hidden="1" customHeight="1" x14ac:dyDescent="0.15">
      <c r="A515" t="s">
        <v>136</v>
      </c>
      <c r="B515" t="s">
        <v>1554</v>
      </c>
      <c r="C515" t="str">
        <f>INDEX(FIPS!$A$1:$E$3236,MATCH($F515,FIPS!$D$1:$D$3236,0),5)</f>
        <v>Stephens County</v>
      </c>
      <c r="D515" t="s">
        <v>137</v>
      </c>
      <c r="E515" s="15" t="s">
        <v>180</v>
      </c>
      <c r="F515" t="s">
        <v>1834</v>
      </c>
      <c r="G515" t="s">
        <v>7776</v>
      </c>
      <c r="H515" t="str">
        <f>IFERROR(VLOOKUP($G515,'Team Colors'!$A:$B,2,0),"#c9c9c9")</f>
        <v>#a71930</v>
      </c>
      <c r="I515">
        <f>INDEX('Raw Election Data'!$A$1:$AN$3144,MATCH($C515&amp;" "&amp;$B515,'Raw Election Data'!$C$1:$C$3144,0),MATCH('Joined Data'!I$1,'Raw Election Data'!$A$1:$AN$1,0))</f>
        <v>25586</v>
      </c>
      <c r="J515">
        <f>INDEX('Raw Election Data'!$A$1:$AN$3144,MATCH($C515&amp;" "&amp;$B515,'Raw Election Data'!$C$1:$C$3144,0),MATCH('Joined Data'!J$1,'Raw Election Data'!$A$1:$AN$1,0))</f>
        <v>1835</v>
      </c>
      <c r="K515">
        <f>INDEX('Raw Election Data'!$A$1:$AN$3144,MATCH($C515&amp;" "&amp;$B515,'Raw Election Data'!$C$1:$C$3144,0),MATCH('Joined Data'!K$1,'Raw Election Data'!$A$1:$AN$1,0))</f>
        <v>7682</v>
      </c>
      <c r="L515">
        <f>INDEX('Raw Election Data'!$A$1:$AN$3144,MATCH($C515&amp;" "&amp;$B515,'Raw Election Data'!$C$1:$C$3144,0),MATCH('Joined Data'!L$1,'Raw Election Data'!$A$1:$AN$1,0))</f>
        <v>9760</v>
      </c>
      <c r="M515">
        <f>INDEX('Raw Election Data'!$A$1:$AN$3144,MATCH($C515&amp;" "&amp;$B515,'Raw Election Data'!$C$1:$C$3144,0),MATCH('Joined Data'!M$1,'Raw Election Data'!$A$1:$AN$1,0))</f>
        <v>0.18801229508196721</v>
      </c>
      <c r="N515">
        <f>INDEX('Raw Election Data'!$A$1:$AN$3144,MATCH($C515&amp;" "&amp;$B515,'Raw Election Data'!$C$1:$C$3144,0),MATCH('Joined Data'!N$1,'Raw Election Data'!$A$1:$AN$1,0))</f>
        <v>0.78709016393442621</v>
      </c>
      <c r="O515">
        <f>INDEX('Raw Election Data'!$A$1:$AN$3144,MATCH($C515&amp;" "&amp;$B515,'Raw Election Data'!$C$1:$C$3144,0),MATCH('Joined Data'!O$1,'Raw Election Data'!$A$1:$AN$1,0))</f>
        <v>-5847</v>
      </c>
      <c r="P515">
        <f>INDEX('Raw Election Data'!$A$1:$AN$3144,MATCH($C515&amp;" "&amp;$B515,'Raw Election Data'!$C$1:$C$3144,0),MATCH('Joined Data'!P$1,'Raw Election Data'!$A$1:$AN$1,0))</f>
        <v>5847</v>
      </c>
      <c r="Q515">
        <f>INDEX('Raw Election Data'!$A$1:$AN$3144,MATCH($C515&amp;" "&amp;$B515,'Raw Election Data'!$C$1:$C$3144,0),MATCH('Joined Data'!Q$1,'Raw Election Data'!$A$1:$AN$1,0))</f>
        <v>-0.59907786885245895</v>
      </c>
      <c r="R515">
        <f>INDEX('Raw Election Data'!$A$1:$AN$3144,MATCH($C515&amp;" "&amp;$B515,'Raw Election Data'!$C$1:$C$3144,0),MATCH('Joined Data'!R$1,'Raw Election Data'!$A$1:$AN$1,0))</f>
        <v>0.59907786885245895</v>
      </c>
    </row>
    <row r="516" spans="1:18" ht="13.5" hidden="1" customHeight="1" x14ac:dyDescent="0.15">
      <c r="A516" t="s">
        <v>136</v>
      </c>
      <c r="B516" t="s">
        <v>1554</v>
      </c>
      <c r="C516" t="str">
        <f>INDEX(FIPS!$A$1:$E$3236,MATCH($F516,FIPS!$D$1:$D$3236,0),5)</f>
        <v>Stewart County</v>
      </c>
      <c r="D516" t="s">
        <v>137</v>
      </c>
      <c r="E516" s="15" t="s">
        <v>181</v>
      </c>
      <c r="F516" t="s">
        <v>1838</v>
      </c>
      <c r="G516" t="s">
        <v>7776</v>
      </c>
      <c r="H516" t="str">
        <f>IFERROR(VLOOKUP($G516,'Team Colors'!$A:$B,2,0),"#c9c9c9")</f>
        <v>#a71930</v>
      </c>
      <c r="I516">
        <f>INDEX('Raw Election Data'!$A$1:$AN$3144,MATCH($C516&amp;" "&amp;$B516,'Raw Election Data'!$C$1:$C$3144,0),MATCH('Joined Data'!I$1,'Raw Election Data'!$A$1:$AN$1,0))</f>
        <v>5851</v>
      </c>
      <c r="J516">
        <f>INDEX('Raw Election Data'!$A$1:$AN$3144,MATCH($C516&amp;" "&amp;$B516,'Raw Election Data'!$C$1:$C$3144,0),MATCH('Joined Data'!J$1,'Raw Election Data'!$A$1:$AN$1,0))</f>
        <v>1220</v>
      </c>
      <c r="K516">
        <f>INDEX('Raw Election Data'!$A$1:$AN$3144,MATCH($C516&amp;" "&amp;$B516,'Raw Election Data'!$C$1:$C$3144,0),MATCH('Joined Data'!K$1,'Raw Election Data'!$A$1:$AN$1,0))</f>
        <v>805</v>
      </c>
      <c r="L516">
        <f>INDEX('Raw Election Data'!$A$1:$AN$3144,MATCH($C516&amp;" "&amp;$B516,'Raw Election Data'!$C$1:$C$3144,0),MATCH('Joined Data'!L$1,'Raw Election Data'!$A$1:$AN$1,0))</f>
        <v>2053</v>
      </c>
      <c r="M516">
        <f>INDEX('Raw Election Data'!$A$1:$AN$3144,MATCH($C516&amp;" "&amp;$B516,'Raw Election Data'!$C$1:$C$3144,0),MATCH('Joined Data'!M$1,'Raw Election Data'!$A$1:$AN$1,0))</f>
        <v>0.59425231368728693</v>
      </c>
      <c r="N516">
        <f>INDEX('Raw Election Data'!$A$1:$AN$3144,MATCH($C516&amp;" "&amp;$B516,'Raw Election Data'!$C$1:$C$3144,0),MATCH('Joined Data'!N$1,'Raw Election Data'!$A$1:$AN$1,0))</f>
        <v>0.39210910862152948</v>
      </c>
      <c r="O516">
        <f>INDEX('Raw Election Data'!$A$1:$AN$3144,MATCH($C516&amp;" "&amp;$B516,'Raw Election Data'!$C$1:$C$3144,0),MATCH('Joined Data'!O$1,'Raw Election Data'!$A$1:$AN$1,0))</f>
        <v>415</v>
      </c>
      <c r="P516">
        <f>INDEX('Raw Election Data'!$A$1:$AN$3144,MATCH($C516&amp;" "&amp;$B516,'Raw Election Data'!$C$1:$C$3144,0),MATCH('Joined Data'!P$1,'Raw Election Data'!$A$1:$AN$1,0))</f>
        <v>-415</v>
      </c>
      <c r="Q516">
        <f>INDEX('Raw Election Data'!$A$1:$AN$3144,MATCH($C516&amp;" "&amp;$B516,'Raw Election Data'!$C$1:$C$3144,0),MATCH('Joined Data'!Q$1,'Raw Election Data'!$A$1:$AN$1,0))</f>
        <v>0.20214320506575745</v>
      </c>
      <c r="R516">
        <f>INDEX('Raw Election Data'!$A$1:$AN$3144,MATCH($C516&amp;" "&amp;$B516,'Raw Election Data'!$C$1:$C$3144,0),MATCH('Joined Data'!R$1,'Raw Election Data'!$A$1:$AN$1,0))</f>
        <v>-0.20214320506575745</v>
      </c>
    </row>
    <row r="517" spans="1:18" ht="13.5" hidden="1" customHeight="1" x14ac:dyDescent="0.15">
      <c r="A517" t="s">
        <v>136</v>
      </c>
      <c r="B517" t="s">
        <v>1554</v>
      </c>
      <c r="C517" t="str">
        <f>INDEX(FIPS!$A$1:$E$3236,MATCH($F517,FIPS!$D$1:$D$3236,0),5)</f>
        <v>Sumter County</v>
      </c>
      <c r="D517" t="s">
        <v>137</v>
      </c>
      <c r="E517" s="15" t="s">
        <v>1</v>
      </c>
      <c r="F517" t="s">
        <v>1839</v>
      </c>
      <c r="G517" t="s">
        <v>7776</v>
      </c>
      <c r="H517" t="str">
        <f>IFERROR(VLOOKUP($G517,'Team Colors'!$A:$B,2,0),"#c9c9c9")</f>
        <v>#a71930</v>
      </c>
      <c r="I517">
        <f>INDEX('Raw Election Data'!$A$1:$AN$3144,MATCH($C517&amp;" "&amp;$B517,'Raw Election Data'!$C$1:$C$3144,0),MATCH('Joined Data'!I$1,'Raw Election Data'!$A$1:$AN$1,0))</f>
        <v>30779</v>
      </c>
      <c r="J517">
        <f>INDEX('Raw Election Data'!$A$1:$AN$3144,MATCH($C517&amp;" "&amp;$B517,'Raw Election Data'!$C$1:$C$3144,0),MATCH('Joined Data'!J$1,'Raw Election Data'!$A$1:$AN$1,0))</f>
        <v>5520</v>
      </c>
      <c r="K517">
        <f>INDEX('Raw Election Data'!$A$1:$AN$3144,MATCH($C517&amp;" "&amp;$B517,'Raw Election Data'!$C$1:$C$3144,0),MATCH('Joined Data'!K$1,'Raw Election Data'!$A$1:$AN$1,0))</f>
        <v>5275</v>
      </c>
      <c r="L517">
        <f>INDEX('Raw Election Data'!$A$1:$AN$3144,MATCH($C517&amp;" "&amp;$B517,'Raw Election Data'!$C$1:$C$3144,0),MATCH('Joined Data'!L$1,'Raw Election Data'!$A$1:$AN$1,0))</f>
        <v>10973</v>
      </c>
      <c r="M517">
        <f>INDEX('Raw Election Data'!$A$1:$AN$3144,MATCH($C517&amp;" "&amp;$B517,'Raw Election Data'!$C$1:$C$3144,0),MATCH('Joined Data'!M$1,'Raw Election Data'!$A$1:$AN$1,0))</f>
        <v>0.50305294814544788</v>
      </c>
      <c r="N517">
        <f>INDEX('Raw Election Data'!$A$1:$AN$3144,MATCH($C517&amp;" "&amp;$B517,'Raw Election Data'!$C$1:$C$3144,0),MATCH('Joined Data'!N$1,'Raw Election Data'!$A$1:$AN$1,0))</f>
        <v>0.48072541693247062</v>
      </c>
      <c r="O517">
        <f>INDEX('Raw Election Data'!$A$1:$AN$3144,MATCH($C517&amp;" "&amp;$B517,'Raw Election Data'!$C$1:$C$3144,0),MATCH('Joined Data'!O$1,'Raw Election Data'!$A$1:$AN$1,0))</f>
        <v>245</v>
      </c>
      <c r="P517">
        <f>INDEX('Raw Election Data'!$A$1:$AN$3144,MATCH($C517&amp;" "&amp;$B517,'Raw Election Data'!$C$1:$C$3144,0),MATCH('Joined Data'!P$1,'Raw Election Data'!$A$1:$AN$1,0))</f>
        <v>-245</v>
      </c>
      <c r="Q517">
        <f>INDEX('Raw Election Data'!$A$1:$AN$3144,MATCH($C517&amp;" "&amp;$B517,'Raw Election Data'!$C$1:$C$3144,0),MATCH('Joined Data'!Q$1,'Raw Election Data'!$A$1:$AN$1,0))</f>
        <v>2.2327531212977259E-2</v>
      </c>
      <c r="R517">
        <f>INDEX('Raw Election Data'!$A$1:$AN$3144,MATCH($C517&amp;" "&amp;$B517,'Raw Election Data'!$C$1:$C$3144,0),MATCH('Joined Data'!R$1,'Raw Election Data'!$A$1:$AN$1,0))</f>
        <v>-2.2327531212977259E-2</v>
      </c>
    </row>
    <row r="518" spans="1:18" ht="13.5" hidden="1" customHeight="1" x14ac:dyDescent="0.15">
      <c r="A518" t="s">
        <v>136</v>
      </c>
      <c r="B518" t="s">
        <v>1554</v>
      </c>
      <c r="C518" t="str">
        <f>INDEX(FIPS!$A$1:$E$3236,MATCH($F518,FIPS!$D$1:$D$3236,0),5)</f>
        <v>Talbot County</v>
      </c>
      <c r="D518" t="s">
        <v>137</v>
      </c>
      <c r="E518" s="15" t="s">
        <v>182</v>
      </c>
      <c r="F518" t="s">
        <v>1841</v>
      </c>
      <c r="G518" t="s">
        <v>7776</v>
      </c>
      <c r="H518" t="str">
        <f>IFERROR(VLOOKUP($G518,'Team Colors'!$A:$B,2,0),"#c9c9c9")</f>
        <v>#a71930</v>
      </c>
      <c r="I518">
        <f>INDEX('Raw Election Data'!$A$1:$AN$3144,MATCH($C518&amp;" "&amp;$B518,'Raw Election Data'!$C$1:$C$3144,0),MATCH('Joined Data'!I$1,'Raw Election Data'!$A$1:$AN$1,0))</f>
        <v>6337</v>
      </c>
      <c r="J518">
        <f>INDEX('Raw Election Data'!$A$1:$AN$3144,MATCH($C518&amp;" "&amp;$B518,'Raw Election Data'!$C$1:$C$3144,0),MATCH('Joined Data'!J$1,'Raw Election Data'!$A$1:$AN$1,0))</f>
        <v>2001</v>
      </c>
      <c r="K518">
        <f>INDEX('Raw Election Data'!$A$1:$AN$3144,MATCH($C518&amp;" "&amp;$B518,'Raw Election Data'!$C$1:$C$3144,0),MATCH('Joined Data'!K$1,'Raw Election Data'!$A$1:$AN$1,0))</f>
        <v>1196</v>
      </c>
      <c r="L518">
        <f>INDEX('Raw Election Data'!$A$1:$AN$3144,MATCH($C518&amp;" "&amp;$B518,'Raw Election Data'!$C$1:$C$3144,0),MATCH('Joined Data'!L$1,'Raw Election Data'!$A$1:$AN$1,0))</f>
        <v>3243</v>
      </c>
      <c r="M518">
        <f>INDEX('Raw Election Data'!$A$1:$AN$3144,MATCH($C518&amp;" "&amp;$B518,'Raw Election Data'!$C$1:$C$3144,0),MATCH('Joined Data'!M$1,'Raw Election Data'!$A$1:$AN$1,0))</f>
        <v>0.61702127659574468</v>
      </c>
      <c r="N518">
        <f>INDEX('Raw Election Data'!$A$1:$AN$3144,MATCH($C518&amp;" "&amp;$B518,'Raw Election Data'!$C$1:$C$3144,0),MATCH('Joined Data'!N$1,'Raw Election Data'!$A$1:$AN$1,0))</f>
        <v>0.36879432624113473</v>
      </c>
      <c r="O518">
        <f>INDEX('Raw Election Data'!$A$1:$AN$3144,MATCH($C518&amp;" "&amp;$B518,'Raw Election Data'!$C$1:$C$3144,0),MATCH('Joined Data'!O$1,'Raw Election Data'!$A$1:$AN$1,0))</f>
        <v>805</v>
      </c>
      <c r="P518">
        <f>INDEX('Raw Election Data'!$A$1:$AN$3144,MATCH($C518&amp;" "&amp;$B518,'Raw Election Data'!$C$1:$C$3144,0),MATCH('Joined Data'!P$1,'Raw Election Data'!$A$1:$AN$1,0))</f>
        <v>-805</v>
      </c>
      <c r="Q518">
        <f>INDEX('Raw Election Data'!$A$1:$AN$3144,MATCH($C518&amp;" "&amp;$B518,'Raw Election Data'!$C$1:$C$3144,0),MATCH('Joined Data'!Q$1,'Raw Election Data'!$A$1:$AN$1,0))</f>
        <v>0.24822695035460995</v>
      </c>
      <c r="R518">
        <f>INDEX('Raw Election Data'!$A$1:$AN$3144,MATCH($C518&amp;" "&amp;$B518,'Raw Election Data'!$C$1:$C$3144,0),MATCH('Joined Data'!R$1,'Raw Election Data'!$A$1:$AN$1,0))</f>
        <v>-0.24822695035460995</v>
      </c>
    </row>
    <row r="519" spans="1:18" ht="13.5" hidden="1" customHeight="1" x14ac:dyDescent="0.15">
      <c r="A519" t="s">
        <v>136</v>
      </c>
      <c r="B519" t="s">
        <v>1554</v>
      </c>
      <c r="C519" t="str">
        <f>INDEX(FIPS!$A$1:$E$3236,MATCH($F519,FIPS!$D$1:$D$3236,0),5)</f>
        <v>Taliaferro County</v>
      </c>
      <c r="D519" t="s">
        <v>137</v>
      </c>
      <c r="E519" s="15" t="s">
        <v>183</v>
      </c>
      <c r="F519" t="s">
        <v>1843</v>
      </c>
      <c r="G519" t="s">
        <v>7776</v>
      </c>
      <c r="H519" t="str">
        <f>IFERROR(VLOOKUP($G519,'Team Colors'!$A:$B,2,0),"#c9c9c9")</f>
        <v>#a71930</v>
      </c>
      <c r="I519">
        <f>INDEX('Raw Election Data'!$A$1:$AN$3144,MATCH($C519&amp;" "&amp;$B519,'Raw Election Data'!$C$1:$C$3144,0),MATCH('Joined Data'!I$1,'Raw Election Data'!$A$1:$AN$1,0))</f>
        <v>1639</v>
      </c>
      <c r="J519">
        <f>INDEX('Raw Election Data'!$A$1:$AN$3144,MATCH($C519&amp;" "&amp;$B519,'Raw Election Data'!$C$1:$C$3144,0),MATCH('Joined Data'!J$1,'Raw Election Data'!$A$1:$AN$1,0))</f>
        <v>545</v>
      </c>
      <c r="K519">
        <f>INDEX('Raw Election Data'!$A$1:$AN$3144,MATCH($C519&amp;" "&amp;$B519,'Raw Election Data'!$C$1:$C$3144,0),MATCH('Joined Data'!K$1,'Raw Election Data'!$A$1:$AN$1,0))</f>
        <v>349</v>
      </c>
      <c r="L519">
        <f>INDEX('Raw Election Data'!$A$1:$AN$3144,MATCH($C519&amp;" "&amp;$B519,'Raw Election Data'!$C$1:$C$3144,0),MATCH('Joined Data'!L$1,'Raw Election Data'!$A$1:$AN$1,0))</f>
        <v>897</v>
      </c>
      <c r="M519">
        <f>INDEX('Raw Election Data'!$A$1:$AN$3144,MATCH($C519&amp;" "&amp;$B519,'Raw Election Data'!$C$1:$C$3144,0),MATCH('Joined Data'!M$1,'Raw Election Data'!$A$1:$AN$1,0))</f>
        <v>0.60758082497212929</v>
      </c>
      <c r="N519">
        <f>INDEX('Raw Election Data'!$A$1:$AN$3144,MATCH($C519&amp;" "&amp;$B519,'Raw Election Data'!$C$1:$C$3144,0),MATCH('Joined Data'!N$1,'Raw Election Data'!$A$1:$AN$1,0))</f>
        <v>0.38907469342251949</v>
      </c>
      <c r="O519">
        <f>INDEX('Raw Election Data'!$A$1:$AN$3144,MATCH($C519&amp;" "&amp;$B519,'Raw Election Data'!$C$1:$C$3144,0),MATCH('Joined Data'!O$1,'Raw Election Data'!$A$1:$AN$1,0))</f>
        <v>196</v>
      </c>
      <c r="P519">
        <f>INDEX('Raw Election Data'!$A$1:$AN$3144,MATCH($C519&amp;" "&amp;$B519,'Raw Election Data'!$C$1:$C$3144,0),MATCH('Joined Data'!P$1,'Raw Election Data'!$A$1:$AN$1,0))</f>
        <v>-196</v>
      </c>
      <c r="Q519">
        <f>INDEX('Raw Election Data'!$A$1:$AN$3144,MATCH($C519&amp;" "&amp;$B519,'Raw Election Data'!$C$1:$C$3144,0),MATCH('Joined Data'!Q$1,'Raw Election Data'!$A$1:$AN$1,0))</f>
        <v>0.21850613154960979</v>
      </c>
      <c r="R519">
        <f>INDEX('Raw Election Data'!$A$1:$AN$3144,MATCH($C519&amp;" "&amp;$B519,'Raw Election Data'!$C$1:$C$3144,0),MATCH('Joined Data'!R$1,'Raw Election Data'!$A$1:$AN$1,0))</f>
        <v>-0.21850613154960979</v>
      </c>
    </row>
    <row r="520" spans="1:18" ht="13.5" hidden="1" customHeight="1" x14ac:dyDescent="0.15">
      <c r="A520" t="s">
        <v>136</v>
      </c>
      <c r="B520" t="s">
        <v>1554</v>
      </c>
      <c r="C520" t="str">
        <f>INDEX(FIPS!$A$1:$E$3236,MATCH($F520,FIPS!$D$1:$D$3236,0),5)</f>
        <v>Tattnall County</v>
      </c>
      <c r="D520" t="s">
        <v>137</v>
      </c>
      <c r="E520" s="15" t="s">
        <v>184</v>
      </c>
      <c r="F520" t="s">
        <v>1845</v>
      </c>
      <c r="G520" t="s">
        <v>7776</v>
      </c>
      <c r="H520" t="str">
        <f>IFERROR(VLOOKUP($G520,'Team Colors'!$A:$B,2,0),"#c9c9c9")</f>
        <v>#a71930</v>
      </c>
      <c r="I520">
        <f>INDEX('Raw Election Data'!$A$1:$AN$3144,MATCH($C520&amp;" "&amp;$B520,'Raw Election Data'!$C$1:$C$3144,0),MATCH('Joined Data'!I$1,'Raw Election Data'!$A$1:$AN$1,0))</f>
        <v>25229</v>
      </c>
      <c r="J520">
        <f>INDEX('Raw Election Data'!$A$1:$AN$3144,MATCH($C520&amp;" "&amp;$B520,'Raw Election Data'!$C$1:$C$3144,0),MATCH('Joined Data'!J$1,'Raw Election Data'!$A$1:$AN$1,0))</f>
        <v>1678</v>
      </c>
      <c r="K520">
        <f>INDEX('Raw Election Data'!$A$1:$AN$3144,MATCH($C520&amp;" "&amp;$B520,'Raw Election Data'!$C$1:$C$3144,0),MATCH('Joined Data'!K$1,'Raw Election Data'!$A$1:$AN$1,0))</f>
        <v>5092</v>
      </c>
      <c r="L520">
        <f>INDEX('Raw Election Data'!$A$1:$AN$3144,MATCH($C520&amp;" "&amp;$B520,'Raw Election Data'!$C$1:$C$3144,0),MATCH('Joined Data'!L$1,'Raw Election Data'!$A$1:$AN$1,0))</f>
        <v>6879</v>
      </c>
      <c r="M520">
        <f>INDEX('Raw Election Data'!$A$1:$AN$3144,MATCH($C520&amp;" "&amp;$B520,'Raw Election Data'!$C$1:$C$3144,0),MATCH('Joined Data'!M$1,'Raw Election Data'!$A$1:$AN$1,0))</f>
        <v>0.24393080389591509</v>
      </c>
      <c r="N520">
        <f>INDEX('Raw Election Data'!$A$1:$AN$3144,MATCH($C520&amp;" "&amp;$B520,'Raw Election Data'!$C$1:$C$3144,0),MATCH('Joined Data'!N$1,'Raw Election Data'!$A$1:$AN$1,0))</f>
        <v>0.74022386974850996</v>
      </c>
      <c r="O520">
        <f>INDEX('Raw Election Data'!$A$1:$AN$3144,MATCH($C520&amp;" "&amp;$B520,'Raw Election Data'!$C$1:$C$3144,0),MATCH('Joined Data'!O$1,'Raw Election Data'!$A$1:$AN$1,0))</f>
        <v>-3414</v>
      </c>
      <c r="P520">
        <f>INDEX('Raw Election Data'!$A$1:$AN$3144,MATCH($C520&amp;" "&amp;$B520,'Raw Election Data'!$C$1:$C$3144,0),MATCH('Joined Data'!P$1,'Raw Election Data'!$A$1:$AN$1,0))</f>
        <v>3414</v>
      </c>
      <c r="Q520">
        <f>INDEX('Raw Election Data'!$A$1:$AN$3144,MATCH($C520&amp;" "&amp;$B520,'Raw Election Data'!$C$1:$C$3144,0),MATCH('Joined Data'!Q$1,'Raw Election Data'!$A$1:$AN$1,0))</f>
        <v>-0.49629306585259486</v>
      </c>
      <c r="R520">
        <f>INDEX('Raw Election Data'!$A$1:$AN$3144,MATCH($C520&amp;" "&amp;$B520,'Raw Election Data'!$C$1:$C$3144,0),MATCH('Joined Data'!R$1,'Raw Election Data'!$A$1:$AN$1,0))</f>
        <v>0.49629306585259486</v>
      </c>
    </row>
    <row r="521" spans="1:18" ht="13.5" hidden="1" customHeight="1" x14ac:dyDescent="0.15">
      <c r="A521" t="s">
        <v>136</v>
      </c>
      <c r="B521" t="s">
        <v>1554</v>
      </c>
      <c r="C521" t="str">
        <f>INDEX(FIPS!$A$1:$E$3236,MATCH($F521,FIPS!$D$1:$D$3236,0),5)</f>
        <v>Taylor County</v>
      </c>
      <c r="D521" t="s">
        <v>137</v>
      </c>
      <c r="E521" s="15" t="s">
        <v>185</v>
      </c>
      <c r="F521" t="s">
        <v>1846</v>
      </c>
      <c r="G521" t="s">
        <v>7776</v>
      </c>
      <c r="H521" t="str">
        <f>IFERROR(VLOOKUP($G521,'Team Colors'!$A:$B,2,0),"#c9c9c9")</f>
        <v>#a71930</v>
      </c>
      <c r="I521">
        <f>INDEX('Raw Election Data'!$A$1:$AN$3144,MATCH($C521&amp;" "&amp;$B521,'Raw Election Data'!$C$1:$C$3144,0),MATCH('Joined Data'!I$1,'Raw Election Data'!$A$1:$AN$1,0))</f>
        <v>8330</v>
      </c>
      <c r="J521">
        <f>INDEX('Raw Election Data'!$A$1:$AN$3144,MATCH($C521&amp;" "&amp;$B521,'Raw Election Data'!$C$1:$C$3144,0),MATCH('Joined Data'!J$1,'Raw Election Data'!$A$1:$AN$1,0))</f>
        <v>1295</v>
      </c>
      <c r="K521">
        <f>INDEX('Raw Election Data'!$A$1:$AN$3144,MATCH($C521&amp;" "&amp;$B521,'Raw Election Data'!$C$1:$C$3144,0),MATCH('Joined Data'!K$1,'Raw Election Data'!$A$1:$AN$1,0))</f>
        <v>2062</v>
      </c>
      <c r="L521">
        <f>INDEX('Raw Election Data'!$A$1:$AN$3144,MATCH($C521&amp;" "&amp;$B521,'Raw Election Data'!$C$1:$C$3144,0),MATCH('Joined Data'!L$1,'Raw Election Data'!$A$1:$AN$1,0))</f>
        <v>3402</v>
      </c>
      <c r="M521">
        <f>INDEX('Raw Election Data'!$A$1:$AN$3144,MATCH($C521&amp;" "&amp;$B521,'Raw Election Data'!$C$1:$C$3144,0),MATCH('Joined Data'!M$1,'Raw Election Data'!$A$1:$AN$1,0))</f>
        <v>0.38065843621399176</v>
      </c>
      <c r="N521">
        <f>INDEX('Raw Election Data'!$A$1:$AN$3144,MATCH($C521&amp;" "&amp;$B521,'Raw Election Data'!$C$1:$C$3144,0),MATCH('Joined Data'!N$1,'Raw Election Data'!$A$1:$AN$1,0))</f>
        <v>0.60611405055849499</v>
      </c>
      <c r="O521">
        <f>INDEX('Raw Election Data'!$A$1:$AN$3144,MATCH($C521&amp;" "&amp;$B521,'Raw Election Data'!$C$1:$C$3144,0),MATCH('Joined Data'!O$1,'Raw Election Data'!$A$1:$AN$1,0))</f>
        <v>-767</v>
      </c>
      <c r="P521">
        <f>INDEX('Raw Election Data'!$A$1:$AN$3144,MATCH($C521&amp;" "&amp;$B521,'Raw Election Data'!$C$1:$C$3144,0),MATCH('Joined Data'!P$1,'Raw Election Data'!$A$1:$AN$1,0))</f>
        <v>767</v>
      </c>
      <c r="Q521">
        <f>INDEX('Raw Election Data'!$A$1:$AN$3144,MATCH($C521&amp;" "&amp;$B521,'Raw Election Data'!$C$1:$C$3144,0),MATCH('Joined Data'!Q$1,'Raw Election Data'!$A$1:$AN$1,0))</f>
        <v>-0.22545561434450323</v>
      </c>
      <c r="R521">
        <f>INDEX('Raw Election Data'!$A$1:$AN$3144,MATCH($C521&amp;" "&amp;$B521,'Raw Election Data'!$C$1:$C$3144,0),MATCH('Joined Data'!R$1,'Raw Election Data'!$A$1:$AN$1,0))</f>
        <v>0.22545561434450323</v>
      </c>
    </row>
    <row r="522" spans="1:18" ht="13.5" hidden="1" customHeight="1" x14ac:dyDescent="0.15">
      <c r="A522" t="s">
        <v>136</v>
      </c>
      <c r="B522" t="s">
        <v>1554</v>
      </c>
      <c r="C522" t="str">
        <f>INDEX(FIPS!$A$1:$E$3236,MATCH($F522,FIPS!$D$1:$D$3236,0),5)</f>
        <v>Telfair County</v>
      </c>
      <c r="D522" t="s">
        <v>137</v>
      </c>
      <c r="E522" s="15" t="s">
        <v>186</v>
      </c>
      <c r="F522" t="s">
        <v>1848</v>
      </c>
      <c r="G522" t="s">
        <v>7776</v>
      </c>
      <c r="H522" t="str">
        <f>IFERROR(VLOOKUP($G522,'Team Colors'!$A:$B,2,0),"#c9c9c9")</f>
        <v>#a71930</v>
      </c>
      <c r="I522">
        <f>INDEX('Raw Election Data'!$A$1:$AN$3144,MATCH($C522&amp;" "&amp;$B522,'Raw Election Data'!$C$1:$C$3144,0),MATCH('Joined Data'!I$1,'Raw Election Data'!$A$1:$AN$1,0))</f>
        <v>16400</v>
      </c>
      <c r="J522">
        <f>INDEX('Raw Election Data'!$A$1:$AN$3144,MATCH($C522&amp;" "&amp;$B522,'Raw Election Data'!$C$1:$C$3144,0),MATCH('Joined Data'!J$1,'Raw Election Data'!$A$1:$AN$1,0))</f>
        <v>1313</v>
      </c>
      <c r="K522">
        <f>INDEX('Raw Election Data'!$A$1:$AN$3144,MATCH($C522&amp;" "&amp;$B522,'Raw Election Data'!$C$1:$C$3144,0),MATCH('Joined Data'!K$1,'Raw Election Data'!$A$1:$AN$1,0))</f>
        <v>2449</v>
      </c>
      <c r="L522">
        <f>INDEX('Raw Election Data'!$A$1:$AN$3144,MATCH($C522&amp;" "&amp;$B522,'Raw Election Data'!$C$1:$C$3144,0),MATCH('Joined Data'!L$1,'Raw Election Data'!$A$1:$AN$1,0))</f>
        <v>3794</v>
      </c>
      <c r="M522">
        <f>INDEX('Raw Election Data'!$A$1:$AN$3144,MATCH($C522&amp;" "&amp;$B522,'Raw Election Data'!$C$1:$C$3144,0),MATCH('Joined Data'!M$1,'Raw Election Data'!$A$1:$AN$1,0))</f>
        <v>0.34607274644175012</v>
      </c>
      <c r="N522">
        <f>INDEX('Raw Election Data'!$A$1:$AN$3144,MATCH($C522&amp;" "&amp;$B522,'Raw Election Data'!$C$1:$C$3144,0),MATCH('Joined Data'!N$1,'Raw Election Data'!$A$1:$AN$1,0))</f>
        <v>0.64549288350026357</v>
      </c>
      <c r="O522">
        <f>INDEX('Raw Election Data'!$A$1:$AN$3144,MATCH($C522&amp;" "&amp;$B522,'Raw Election Data'!$C$1:$C$3144,0),MATCH('Joined Data'!O$1,'Raw Election Data'!$A$1:$AN$1,0))</f>
        <v>-1136</v>
      </c>
      <c r="P522">
        <f>INDEX('Raw Election Data'!$A$1:$AN$3144,MATCH($C522&amp;" "&amp;$B522,'Raw Election Data'!$C$1:$C$3144,0),MATCH('Joined Data'!P$1,'Raw Election Data'!$A$1:$AN$1,0))</f>
        <v>1136</v>
      </c>
      <c r="Q522">
        <f>INDEX('Raw Election Data'!$A$1:$AN$3144,MATCH($C522&amp;" "&amp;$B522,'Raw Election Data'!$C$1:$C$3144,0),MATCH('Joined Data'!Q$1,'Raw Election Data'!$A$1:$AN$1,0))</f>
        <v>-0.29942013705851345</v>
      </c>
      <c r="R522">
        <f>INDEX('Raw Election Data'!$A$1:$AN$3144,MATCH($C522&amp;" "&amp;$B522,'Raw Election Data'!$C$1:$C$3144,0),MATCH('Joined Data'!R$1,'Raw Election Data'!$A$1:$AN$1,0))</f>
        <v>0.29942013705851345</v>
      </c>
    </row>
    <row r="523" spans="1:18" ht="13.5" hidden="1" customHeight="1" x14ac:dyDescent="0.15">
      <c r="A523" t="s">
        <v>136</v>
      </c>
      <c r="B523" t="s">
        <v>1554</v>
      </c>
      <c r="C523" t="str">
        <f>INDEX(FIPS!$A$1:$E$3236,MATCH($F523,FIPS!$D$1:$D$3236,0),5)</f>
        <v>Terrell County</v>
      </c>
      <c r="D523" t="s">
        <v>137</v>
      </c>
      <c r="E523" s="15" t="s">
        <v>187</v>
      </c>
      <c r="F523" t="s">
        <v>1850</v>
      </c>
      <c r="G523" t="s">
        <v>7776</v>
      </c>
      <c r="H523" t="str">
        <f>IFERROR(VLOOKUP($G523,'Team Colors'!$A:$B,2,0),"#c9c9c9")</f>
        <v>#a71930</v>
      </c>
      <c r="I523">
        <f>INDEX('Raw Election Data'!$A$1:$AN$3144,MATCH($C523&amp;" "&amp;$B523,'Raw Election Data'!$C$1:$C$3144,0),MATCH('Joined Data'!I$1,'Raw Election Data'!$A$1:$AN$1,0))</f>
        <v>9113</v>
      </c>
      <c r="J523">
        <f>INDEX('Raw Election Data'!$A$1:$AN$3144,MATCH($C523&amp;" "&amp;$B523,'Raw Election Data'!$C$1:$C$3144,0),MATCH('Joined Data'!J$1,'Raw Election Data'!$A$1:$AN$1,0))</f>
        <v>2267</v>
      </c>
      <c r="K523">
        <f>INDEX('Raw Election Data'!$A$1:$AN$3144,MATCH($C523&amp;" "&amp;$B523,'Raw Election Data'!$C$1:$C$3144,0),MATCH('Joined Data'!K$1,'Raw Election Data'!$A$1:$AN$1,0))</f>
        <v>1872</v>
      </c>
      <c r="L523">
        <f>INDEX('Raw Election Data'!$A$1:$AN$3144,MATCH($C523&amp;" "&amp;$B523,'Raw Election Data'!$C$1:$C$3144,0),MATCH('Joined Data'!L$1,'Raw Election Data'!$A$1:$AN$1,0))</f>
        <v>4179</v>
      </c>
      <c r="M523">
        <f>INDEX('Raw Election Data'!$A$1:$AN$3144,MATCH($C523&amp;" "&amp;$B523,'Raw Election Data'!$C$1:$C$3144,0),MATCH('Joined Data'!M$1,'Raw Election Data'!$A$1:$AN$1,0))</f>
        <v>0.54247427614261789</v>
      </c>
      <c r="N523">
        <f>INDEX('Raw Election Data'!$A$1:$AN$3144,MATCH($C523&amp;" "&amp;$B523,'Raw Election Data'!$C$1:$C$3144,0),MATCH('Joined Data'!N$1,'Raw Election Data'!$A$1:$AN$1,0))</f>
        <v>0.44795405599425697</v>
      </c>
      <c r="O523">
        <f>INDEX('Raw Election Data'!$A$1:$AN$3144,MATCH($C523&amp;" "&amp;$B523,'Raw Election Data'!$C$1:$C$3144,0),MATCH('Joined Data'!O$1,'Raw Election Data'!$A$1:$AN$1,0))</f>
        <v>395</v>
      </c>
      <c r="P523">
        <f>INDEX('Raw Election Data'!$A$1:$AN$3144,MATCH($C523&amp;" "&amp;$B523,'Raw Election Data'!$C$1:$C$3144,0),MATCH('Joined Data'!P$1,'Raw Election Data'!$A$1:$AN$1,0))</f>
        <v>-395</v>
      </c>
      <c r="Q523">
        <f>INDEX('Raw Election Data'!$A$1:$AN$3144,MATCH($C523&amp;" "&amp;$B523,'Raw Election Data'!$C$1:$C$3144,0),MATCH('Joined Data'!Q$1,'Raw Election Data'!$A$1:$AN$1,0))</f>
        <v>9.4520220148360923E-2</v>
      </c>
      <c r="R523">
        <f>INDEX('Raw Election Data'!$A$1:$AN$3144,MATCH($C523&amp;" "&amp;$B523,'Raw Election Data'!$C$1:$C$3144,0),MATCH('Joined Data'!R$1,'Raw Election Data'!$A$1:$AN$1,0))</f>
        <v>-9.4520220148360923E-2</v>
      </c>
    </row>
    <row r="524" spans="1:18" ht="13.5" hidden="1" customHeight="1" x14ac:dyDescent="0.15">
      <c r="A524" t="s">
        <v>136</v>
      </c>
      <c r="B524" t="s">
        <v>1554</v>
      </c>
      <c r="C524" t="str">
        <f>INDEX(FIPS!$A$1:$E$3236,MATCH($F524,FIPS!$D$1:$D$3236,0),5)</f>
        <v>Thomas County</v>
      </c>
      <c r="D524" t="s">
        <v>137</v>
      </c>
      <c r="E524" s="15" t="s">
        <v>188</v>
      </c>
      <c r="F524" t="s">
        <v>1852</v>
      </c>
      <c r="G524" t="s">
        <v>7776</v>
      </c>
      <c r="H524" t="str">
        <f>IFERROR(VLOOKUP($G524,'Team Colors'!$A:$B,2,0),"#c9c9c9")</f>
        <v>#a71930</v>
      </c>
      <c r="I524">
        <f>INDEX('Raw Election Data'!$A$1:$AN$3144,MATCH($C524&amp;" "&amp;$B524,'Raw Election Data'!$C$1:$C$3144,0),MATCH('Joined Data'!I$1,'Raw Election Data'!$A$1:$AN$1,0))</f>
        <v>45063</v>
      </c>
      <c r="J524">
        <f>INDEX('Raw Election Data'!$A$1:$AN$3144,MATCH($C524&amp;" "&amp;$B524,'Raw Election Data'!$C$1:$C$3144,0),MATCH('Joined Data'!J$1,'Raw Election Data'!$A$1:$AN$1,0))</f>
        <v>7138</v>
      </c>
      <c r="K524">
        <f>INDEX('Raw Election Data'!$A$1:$AN$3144,MATCH($C524&amp;" "&amp;$B524,'Raw Election Data'!$C$1:$C$3144,0),MATCH('Joined Data'!K$1,'Raw Election Data'!$A$1:$AN$1,0))</f>
        <v>11225</v>
      </c>
      <c r="L524">
        <f>INDEX('Raw Election Data'!$A$1:$AN$3144,MATCH($C524&amp;" "&amp;$B524,'Raw Election Data'!$C$1:$C$3144,0),MATCH('Joined Data'!L$1,'Raw Election Data'!$A$1:$AN$1,0))</f>
        <v>18730</v>
      </c>
      <c r="M524">
        <f>INDEX('Raw Election Data'!$A$1:$AN$3144,MATCH($C524&amp;" "&amp;$B524,'Raw Election Data'!$C$1:$C$3144,0),MATCH('Joined Data'!M$1,'Raw Election Data'!$A$1:$AN$1,0))</f>
        <v>0.38109983982915108</v>
      </c>
      <c r="N524">
        <f>INDEX('Raw Election Data'!$A$1:$AN$3144,MATCH($C524&amp;" "&amp;$B524,'Raw Election Data'!$C$1:$C$3144,0),MATCH('Joined Data'!N$1,'Raw Election Data'!$A$1:$AN$1,0))</f>
        <v>0.59930592632140955</v>
      </c>
      <c r="O524">
        <f>INDEX('Raw Election Data'!$A$1:$AN$3144,MATCH($C524&amp;" "&amp;$B524,'Raw Election Data'!$C$1:$C$3144,0),MATCH('Joined Data'!O$1,'Raw Election Data'!$A$1:$AN$1,0))</f>
        <v>-4087</v>
      </c>
      <c r="P524">
        <f>INDEX('Raw Election Data'!$A$1:$AN$3144,MATCH($C524&amp;" "&amp;$B524,'Raw Election Data'!$C$1:$C$3144,0),MATCH('Joined Data'!P$1,'Raw Election Data'!$A$1:$AN$1,0))</f>
        <v>4087</v>
      </c>
      <c r="Q524">
        <f>INDEX('Raw Election Data'!$A$1:$AN$3144,MATCH($C524&amp;" "&amp;$B524,'Raw Election Data'!$C$1:$C$3144,0),MATCH('Joined Data'!Q$1,'Raw Election Data'!$A$1:$AN$1,0))</f>
        <v>-0.21820608649225848</v>
      </c>
      <c r="R524">
        <f>INDEX('Raw Election Data'!$A$1:$AN$3144,MATCH($C524&amp;" "&amp;$B524,'Raw Election Data'!$C$1:$C$3144,0),MATCH('Joined Data'!R$1,'Raw Election Data'!$A$1:$AN$1,0))</f>
        <v>0.21820608649225848</v>
      </c>
    </row>
    <row r="525" spans="1:18" ht="13.5" hidden="1" customHeight="1" x14ac:dyDescent="0.15">
      <c r="A525" t="s">
        <v>136</v>
      </c>
      <c r="B525" t="s">
        <v>1554</v>
      </c>
      <c r="C525" t="str">
        <f>INDEX(FIPS!$A$1:$E$3236,MATCH($F525,FIPS!$D$1:$D$3236,0),5)</f>
        <v>Tift County</v>
      </c>
      <c r="D525" t="s">
        <v>137</v>
      </c>
      <c r="E525" s="15" t="s">
        <v>189</v>
      </c>
      <c r="F525" t="s">
        <v>1856</v>
      </c>
      <c r="G525" t="s">
        <v>7776</v>
      </c>
      <c r="H525" t="str">
        <f>IFERROR(VLOOKUP($G525,'Team Colors'!$A:$B,2,0),"#c9c9c9")</f>
        <v>#a71930</v>
      </c>
      <c r="I525">
        <f>INDEX('Raw Election Data'!$A$1:$AN$3144,MATCH($C525&amp;" "&amp;$B525,'Raw Election Data'!$C$1:$C$3144,0),MATCH('Joined Data'!I$1,'Raw Election Data'!$A$1:$AN$1,0))</f>
        <v>40764</v>
      </c>
      <c r="J525">
        <f>INDEX('Raw Election Data'!$A$1:$AN$3144,MATCH($C525&amp;" "&amp;$B525,'Raw Election Data'!$C$1:$C$3144,0),MATCH('Joined Data'!J$1,'Raw Election Data'!$A$1:$AN$1,0))</f>
        <v>3892</v>
      </c>
      <c r="K525">
        <f>INDEX('Raw Election Data'!$A$1:$AN$3144,MATCH($C525&amp;" "&amp;$B525,'Raw Election Data'!$C$1:$C$3144,0),MATCH('Joined Data'!K$1,'Raw Election Data'!$A$1:$AN$1,0))</f>
        <v>8680</v>
      </c>
      <c r="L525">
        <f>INDEX('Raw Election Data'!$A$1:$AN$3144,MATCH($C525&amp;" "&amp;$B525,'Raw Election Data'!$C$1:$C$3144,0),MATCH('Joined Data'!L$1,'Raw Election Data'!$A$1:$AN$1,0))</f>
        <v>12796</v>
      </c>
      <c r="M525">
        <f>INDEX('Raw Election Data'!$A$1:$AN$3144,MATCH($C525&amp;" "&amp;$B525,'Raw Election Data'!$C$1:$C$3144,0),MATCH('Joined Data'!M$1,'Raw Election Data'!$A$1:$AN$1,0))</f>
        <v>0.30415754923413568</v>
      </c>
      <c r="N525">
        <f>INDEX('Raw Election Data'!$A$1:$AN$3144,MATCH($C525&amp;" "&amp;$B525,'Raw Election Data'!$C$1:$C$3144,0),MATCH('Joined Data'!N$1,'Raw Election Data'!$A$1:$AN$1,0))</f>
        <v>0.6783369803063457</v>
      </c>
      <c r="O525">
        <f>INDEX('Raw Election Data'!$A$1:$AN$3144,MATCH($C525&amp;" "&amp;$B525,'Raw Election Data'!$C$1:$C$3144,0),MATCH('Joined Data'!O$1,'Raw Election Data'!$A$1:$AN$1,0))</f>
        <v>-4788</v>
      </c>
      <c r="P525">
        <f>INDEX('Raw Election Data'!$A$1:$AN$3144,MATCH($C525&amp;" "&amp;$B525,'Raw Election Data'!$C$1:$C$3144,0),MATCH('Joined Data'!P$1,'Raw Election Data'!$A$1:$AN$1,0))</f>
        <v>4788</v>
      </c>
      <c r="Q525">
        <f>INDEX('Raw Election Data'!$A$1:$AN$3144,MATCH($C525&amp;" "&amp;$B525,'Raw Election Data'!$C$1:$C$3144,0),MATCH('Joined Data'!Q$1,'Raw Election Data'!$A$1:$AN$1,0))</f>
        <v>-0.37417943107221002</v>
      </c>
      <c r="R525">
        <f>INDEX('Raw Election Data'!$A$1:$AN$3144,MATCH($C525&amp;" "&amp;$B525,'Raw Election Data'!$C$1:$C$3144,0),MATCH('Joined Data'!R$1,'Raw Election Data'!$A$1:$AN$1,0))</f>
        <v>0.37417943107221002</v>
      </c>
    </row>
    <row r="526" spans="1:18" ht="13.5" hidden="1" customHeight="1" x14ac:dyDescent="0.15">
      <c r="A526" t="s">
        <v>136</v>
      </c>
      <c r="B526" t="s">
        <v>1554</v>
      </c>
      <c r="C526" t="str">
        <f>INDEX(FIPS!$A$1:$E$3236,MATCH($F526,FIPS!$D$1:$D$3236,0),5)</f>
        <v>Toombs County</v>
      </c>
      <c r="D526" t="s">
        <v>137</v>
      </c>
      <c r="E526" s="15" t="s">
        <v>190</v>
      </c>
      <c r="F526" t="s">
        <v>1860</v>
      </c>
      <c r="G526" t="s">
        <v>7776</v>
      </c>
      <c r="H526" t="str">
        <f>IFERROR(VLOOKUP($G526,'Team Colors'!$A:$B,2,0),"#c9c9c9")</f>
        <v>#a71930</v>
      </c>
      <c r="I526">
        <f>INDEX('Raw Election Data'!$A$1:$AN$3144,MATCH($C526&amp;" "&amp;$B526,'Raw Election Data'!$C$1:$C$3144,0),MATCH('Joined Data'!I$1,'Raw Election Data'!$A$1:$AN$1,0))</f>
        <v>27241</v>
      </c>
      <c r="J526">
        <f>INDEX('Raw Election Data'!$A$1:$AN$3144,MATCH($C526&amp;" "&amp;$B526,'Raw Election Data'!$C$1:$C$3144,0),MATCH('Joined Data'!J$1,'Raw Election Data'!$A$1:$AN$1,0))</f>
        <v>2338</v>
      </c>
      <c r="K526">
        <f>INDEX('Raw Election Data'!$A$1:$AN$3144,MATCH($C526&amp;" "&amp;$B526,'Raw Election Data'!$C$1:$C$3144,0),MATCH('Joined Data'!K$1,'Raw Election Data'!$A$1:$AN$1,0))</f>
        <v>6612</v>
      </c>
      <c r="L526">
        <f>INDEX('Raw Election Data'!$A$1:$AN$3144,MATCH($C526&amp;" "&amp;$B526,'Raw Election Data'!$C$1:$C$3144,0),MATCH('Joined Data'!L$1,'Raw Election Data'!$A$1:$AN$1,0))</f>
        <v>9108</v>
      </c>
      <c r="M526">
        <f>INDEX('Raw Election Data'!$A$1:$AN$3144,MATCH($C526&amp;" "&amp;$B526,'Raw Election Data'!$C$1:$C$3144,0),MATCH('Joined Data'!M$1,'Raw Election Data'!$A$1:$AN$1,0))</f>
        <v>0.25669740887132192</v>
      </c>
      <c r="N526">
        <f>INDEX('Raw Election Data'!$A$1:$AN$3144,MATCH($C526&amp;" "&amp;$B526,'Raw Election Data'!$C$1:$C$3144,0),MATCH('Joined Data'!N$1,'Raw Election Data'!$A$1:$AN$1,0))</f>
        <v>0.72595520421607374</v>
      </c>
      <c r="O526">
        <f>INDEX('Raw Election Data'!$A$1:$AN$3144,MATCH($C526&amp;" "&amp;$B526,'Raw Election Data'!$C$1:$C$3144,0),MATCH('Joined Data'!O$1,'Raw Election Data'!$A$1:$AN$1,0))</f>
        <v>-4274</v>
      </c>
      <c r="P526">
        <f>INDEX('Raw Election Data'!$A$1:$AN$3144,MATCH($C526&amp;" "&amp;$B526,'Raw Election Data'!$C$1:$C$3144,0),MATCH('Joined Data'!P$1,'Raw Election Data'!$A$1:$AN$1,0))</f>
        <v>4274</v>
      </c>
      <c r="Q526">
        <f>INDEX('Raw Election Data'!$A$1:$AN$3144,MATCH($C526&amp;" "&amp;$B526,'Raw Election Data'!$C$1:$C$3144,0),MATCH('Joined Data'!Q$1,'Raw Election Data'!$A$1:$AN$1,0))</f>
        <v>-0.46925779534475182</v>
      </c>
      <c r="R526">
        <f>INDEX('Raw Election Data'!$A$1:$AN$3144,MATCH($C526&amp;" "&amp;$B526,'Raw Election Data'!$C$1:$C$3144,0),MATCH('Joined Data'!R$1,'Raw Election Data'!$A$1:$AN$1,0))</f>
        <v>0.46925779534475182</v>
      </c>
    </row>
    <row r="527" spans="1:18" ht="13.5" hidden="1" customHeight="1" x14ac:dyDescent="0.15">
      <c r="A527" t="s">
        <v>136</v>
      </c>
      <c r="B527" t="s">
        <v>1554</v>
      </c>
      <c r="C527" t="str">
        <f>INDEX(FIPS!$A$1:$E$3236,MATCH($F527,FIPS!$D$1:$D$3236,0),5)</f>
        <v>Towns County</v>
      </c>
      <c r="D527" t="s">
        <v>137</v>
      </c>
      <c r="E527" s="15" t="s">
        <v>191</v>
      </c>
      <c r="F527" t="s">
        <v>1862</v>
      </c>
      <c r="G527" t="s">
        <v>7776</v>
      </c>
      <c r="H527" t="str">
        <f>IFERROR(VLOOKUP($G527,'Team Colors'!$A:$B,2,0),"#c9c9c9")</f>
        <v>#a71930</v>
      </c>
      <c r="I527">
        <f>INDEX('Raw Election Data'!$A$1:$AN$3144,MATCH($C527&amp;" "&amp;$B527,'Raw Election Data'!$C$1:$C$3144,0),MATCH('Joined Data'!I$1,'Raw Election Data'!$A$1:$AN$1,0))</f>
        <v>11182</v>
      </c>
      <c r="J527">
        <f>INDEX('Raw Election Data'!$A$1:$AN$3144,MATCH($C527&amp;" "&amp;$B527,'Raw Election Data'!$C$1:$C$3144,0),MATCH('Joined Data'!J$1,'Raw Election Data'!$A$1:$AN$1,0))</f>
        <v>1206</v>
      </c>
      <c r="K527">
        <f>INDEX('Raw Election Data'!$A$1:$AN$3144,MATCH($C527&amp;" "&amp;$B527,'Raw Election Data'!$C$1:$C$3144,0),MATCH('Joined Data'!K$1,'Raw Election Data'!$A$1:$AN$1,0))</f>
        <v>5377</v>
      </c>
      <c r="L527">
        <f>INDEX('Raw Election Data'!$A$1:$AN$3144,MATCH($C527&amp;" "&amp;$B527,'Raw Election Data'!$C$1:$C$3144,0),MATCH('Joined Data'!L$1,'Raw Election Data'!$A$1:$AN$1,0))</f>
        <v>6726</v>
      </c>
      <c r="M527">
        <f>INDEX('Raw Election Data'!$A$1:$AN$3144,MATCH($C527&amp;" "&amp;$B527,'Raw Election Data'!$C$1:$C$3144,0),MATCH('Joined Data'!M$1,'Raw Election Data'!$A$1:$AN$1,0))</f>
        <v>0.17930419268510259</v>
      </c>
      <c r="N527">
        <f>INDEX('Raw Election Data'!$A$1:$AN$3144,MATCH($C527&amp;" "&amp;$B527,'Raw Election Data'!$C$1:$C$3144,0),MATCH('Joined Data'!N$1,'Raw Election Data'!$A$1:$AN$1,0))</f>
        <v>0.79943502824858759</v>
      </c>
      <c r="O527">
        <f>INDEX('Raw Election Data'!$A$1:$AN$3144,MATCH($C527&amp;" "&amp;$B527,'Raw Election Data'!$C$1:$C$3144,0),MATCH('Joined Data'!O$1,'Raw Election Data'!$A$1:$AN$1,0))</f>
        <v>-4171</v>
      </c>
      <c r="P527">
        <f>INDEX('Raw Election Data'!$A$1:$AN$3144,MATCH($C527&amp;" "&amp;$B527,'Raw Election Data'!$C$1:$C$3144,0),MATCH('Joined Data'!P$1,'Raw Election Data'!$A$1:$AN$1,0))</f>
        <v>4171</v>
      </c>
      <c r="Q527">
        <f>INDEX('Raw Election Data'!$A$1:$AN$3144,MATCH($C527&amp;" "&amp;$B527,'Raw Election Data'!$C$1:$C$3144,0),MATCH('Joined Data'!Q$1,'Raw Election Data'!$A$1:$AN$1,0))</f>
        <v>-0.62013083556348503</v>
      </c>
      <c r="R527">
        <f>INDEX('Raw Election Data'!$A$1:$AN$3144,MATCH($C527&amp;" "&amp;$B527,'Raw Election Data'!$C$1:$C$3144,0),MATCH('Joined Data'!R$1,'Raw Election Data'!$A$1:$AN$1,0))</f>
        <v>0.62013083556348503</v>
      </c>
    </row>
    <row r="528" spans="1:18" ht="13.5" hidden="1" customHeight="1" x14ac:dyDescent="0.15">
      <c r="A528" t="s">
        <v>136</v>
      </c>
      <c r="B528" t="s">
        <v>1554</v>
      </c>
      <c r="C528" t="str">
        <f>INDEX(FIPS!$A$1:$E$3236,MATCH($F528,FIPS!$D$1:$D$3236,0),5)</f>
        <v>Treutlen County</v>
      </c>
      <c r="D528" t="s">
        <v>137</v>
      </c>
      <c r="E528" s="15" t="s">
        <v>192</v>
      </c>
      <c r="F528" t="s">
        <v>1864</v>
      </c>
      <c r="G528" t="s">
        <v>7776</v>
      </c>
      <c r="H528" t="str">
        <f>IFERROR(VLOOKUP($G528,'Team Colors'!$A:$B,2,0),"#c9c9c9")</f>
        <v>#a71930</v>
      </c>
      <c r="I528">
        <f>INDEX('Raw Election Data'!$A$1:$AN$3144,MATCH($C528&amp;" "&amp;$B528,'Raw Election Data'!$C$1:$C$3144,0),MATCH('Joined Data'!I$1,'Raw Election Data'!$A$1:$AN$1,0))</f>
        <v>6785</v>
      </c>
      <c r="J528">
        <f>INDEX('Raw Election Data'!$A$1:$AN$3144,MATCH($C528&amp;" "&amp;$B528,'Raw Election Data'!$C$1:$C$3144,0),MATCH('Joined Data'!J$1,'Raw Election Data'!$A$1:$AN$1,0))</f>
        <v>860</v>
      </c>
      <c r="K528">
        <f>INDEX('Raw Election Data'!$A$1:$AN$3144,MATCH($C528&amp;" "&amp;$B528,'Raw Election Data'!$C$1:$C$3144,0),MATCH('Joined Data'!K$1,'Raw Election Data'!$A$1:$AN$1,0))</f>
        <v>1808</v>
      </c>
      <c r="L528">
        <f>INDEX('Raw Election Data'!$A$1:$AN$3144,MATCH($C528&amp;" "&amp;$B528,'Raw Election Data'!$C$1:$C$3144,0),MATCH('Joined Data'!L$1,'Raw Election Data'!$A$1:$AN$1,0))</f>
        <v>2700</v>
      </c>
      <c r="M528">
        <f>INDEX('Raw Election Data'!$A$1:$AN$3144,MATCH($C528&amp;" "&amp;$B528,'Raw Election Data'!$C$1:$C$3144,0),MATCH('Joined Data'!M$1,'Raw Election Data'!$A$1:$AN$1,0))</f>
        <v>0.31851851851851853</v>
      </c>
      <c r="N528">
        <f>INDEX('Raw Election Data'!$A$1:$AN$3144,MATCH($C528&amp;" "&amp;$B528,'Raw Election Data'!$C$1:$C$3144,0),MATCH('Joined Data'!N$1,'Raw Election Data'!$A$1:$AN$1,0))</f>
        <v>0.66962962962962957</v>
      </c>
      <c r="O528">
        <f>INDEX('Raw Election Data'!$A$1:$AN$3144,MATCH($C528&amp;" "&amp;$B528,'Raw Election Data'!$C$1:$C$3144,0),MATCH('Joined Data'!O$1,'Raw Election Data'!$A$1:$AN$1,0))</f>
        <v>-948</v>
      </c>
      <c r="P528">
        <f>INDEX('Raw Election Data'!$A$1:$AN$3144,MATCH($C528&amp;" "&amp;$B528,'Raw Election Data'!$C$1:$C$3144,0),MATCH('Joined Data'!P$1,'Raw Election Data'!$A$1:$AN$1,0))</f>
        <v>948</v>
      </c>
      <c r="Q528">
        <f>INDEX('Raw Election Data'!$A$1:$AN$3144,MATCH($C528&amp;" "&amp;$B528,'Raw Election Data'!$C$1:$C$3144,0),MATCH('Joined Data'!Q$1,'Raw Election Data'!$A$1:$AN$1,0))</f>
        <v>-0.35111111111111104</v>
      </c>
      <c r="R528">
        <f>INDEX('Raw Election Data'!$A$1:$AN$3144,MATCH($C528&amp;" "&amp;$B528,'Raw Election Data'!$C$1:$C$3144,0),MATCH('Joined Data'!R$1,'Raw Election Data'!$A$1:$AN$1,0))</f>
        <v>0.35111111111111104</v>
      </c>
    </row>
    <row r="529" spans="1:18" ht="13.5" hidden="1" customHeight="1" x14ac:dyDescent="0.15">
      <c r="A529" t="s">
        <v>136</v>
      </c>
      <c r="B529" t="s">
        <v>1554</v>
      </c>
      <c r="C529" t="str">
        <f>INDEX(FIPS!$A$1:$E$3236,MATCH($F529,FIPS!$D$1:$D$3236,0),5)</f>
        <v>Troup County</v>
      </c>
      <c r="D529" t="s">
        <v>137</v>
      </c>
      <c r="E529" s="15" t="s">
        <v>193</v>
      </c>
      <c r="F529" t="s">
        <v>1866</v>
      </c>
      <c r="G529" t="s">
        <v>7776</v>
      </c>
      <c r="H529" t="str">
        <f>IFERROR(VLOOKUP($G529,'Team Colors'!$A:$B,2,0),"#c9c9c9")</f>
        <v>#a71930</v>
      </c>
      <c r="I529">
        <f>INDEX('Raw Election Data'!$A$1:$AN$3144,MATCH($C529&amp;" "&amp;$B529,'Raw Election Data'!$C$1:$C$3144,0),MATCH('Joined Data'!I$1,'Raw Election Data'!$A$1:$AN$1,0))</f>
        <v>69763</v>
      </c>
      <c r="J529">
        <f>INDEX('Raw Election Data'!$A$1:$AN$3144,MATCH($C529&amp;" "&amp;$B529,'Raw Election Data'!$C$1:$C$3144,0),MATCH('Joined Data'!J$1,'Raw Election Data'!$A$1:$AN$1,0))</f>
        <v>9597</v>
      </c>
      <c r="K529">
        <f>INDEX('Raw Election Data'!$A$1:$AN$3144,MATCH($C529&amp;" "&amp;$B529,'Raw Election Data'!$C$1:$C$3144,0),MATCH('Joined Data'!K$1,'Raw Election Data'!$A$1:$AN$1,0))</f>
        <v>15643</v>
      </c>
      <c r="L529">
        <f>INDEX('Raw Election Data'!$A$1:$AN$3144,MATCH($C529&amp;" "&amp;$B529,'Raw Election Data'!$C$1:$C$3144,0),MATCH('Joined Data'!L$1,'Raw Election Data'!$A$1:$AN$1,0))</f>
        <v>25793</v>
      </c>
      <c r="M529">
        <f>INDEX('Raw Election Data'!$A$1:$AN$3144,MATCH($C529&amp;" "&amp;$B529,'Raw Election Data'!$C$1:$C$3144,0),MATCH('Joined Data'!M$1,'Raw Election Data'!$A$1:$AN$1,0))</f>
        <v>0.37207769549877873</v>
      </c>
      <c r="N529">
        <f>INDEX('Raw Election Data'!$A$1:$AN$3144,MATCH($C529&amp;" "&amp;$B529,'Raw Election Data'!$C$1:$C$3144,0),MATCH('Joined Data'!N$1,'Raw Election Data'!$A$1:$AN$1,0))</f>
        <v>0.60648237894002244</v>
      </c>
      <c r="O529">
        <f>INDEX('Raw Election Data'!$A$1:$AN$3144,MATCH($C529&amp;" "&amp;$B529,'Raw Election Data'!$C$1:$C$3144,0),MATCH('Joined Data'!O$1,'Raw Election Data'!$A$1:$AN$1,0))</f>
        <v>-6046</v>
      </c>
      <c r="P529">
        <f>INDEX('Raw Election Data'!$A$1:$AN$3144,MATCH($C529&amp;" "&amp;$B529,'Raw Election Data'!$C$1:$C$3144,0),MATCH('Joined Data'!P$1,'Raw Election Data'!$A$1:$AN$1,0))</f>
        <v>6046</v>
      </c>
      <c r="Q529">
        <f>INDEX('Raw Election Data'!$A$1:$AN$3144,MATCH($C529&amp;" "&amp;$B529,'Raw Election Data'!$C$1:$C$3144,0),MATCH('Joined Data'!Q$1,'Raw Election Data'!$A$1:$AN$1,0))</f>
        <v>-0.23440468344124371</v>
      </c>
      <c r="R529">
        <f>INDEX('Raw Election Data'!$A$1:$AN$3144,MATCH($C529&amp;" "&amp;$B529,'Raw Election Data'!$C$1:$C$3144,0),MATCH('Joined Data'!R$1,'Raw Election Data'!$A$1:$AN$1,0))</f>
        <v>0.23440468344124371</v>
      </c>
    </row>
    <row r="530" spans="1:18" ht="13.5" hidden="1" customHeight="1" x14ac:dyDescent="0.15">
      <c r="A530" t="s">
        <v>136</v>
      </c>
      <c r="B530" t="s">
        <v>1554</v>
      </c>
      <c r="C530" t="str">
        <f>INDEX(FIPS!$A$1:$E$3236,MATCH($F530,FIPS!$D$1:$D$3236,0),5)</f>
        <v>Turner County</v>
      </c>
      <c r="D530" t="s">
        <v>137</v>
      </c>
      <c r="E530" s="15" t="s">
        <v>194</v>
      </c>
      <c r="F530" t="s">
        <v>1870</v>
      </c>
      <c r="G530" t="s">
        <v>7776</v>
      </c>
      <c r="H530" t="str">
        <f>IFERROR(VLOOKUP($G530,'Team Colors'!$A:$B,2,0),"#c9c9c9")</f>
        <v>#a71930</v>
      </c>
      <c r="I530">
        <f>INDEX('Raw Election Data'!$A$1:$AN$3144,MATCH($C530&amp;" "&amp;$B530,'Raw Election Data'!$C$1:$C$3144,0),MATCH('Joined Data'!I$1,'Raw Election Data'!$A$1:$AN$1,0))</f>
        <v>8214</v>
      </c>
      <c r="J530">
        <f>INDEX('Raw Election Data'!$A$1:$AN$3144,MATCH($C530&amp;" "&amp;$B530,'Raw Election Data'!$C$1:$C$3144,0),MATCH('Joined Data'!J$1,'Raw Election Data'!$A$1:$AN$1,0))</f>
        <v>1243</v>
      </c>
      <c r="K530">
        <f>INDEX('Raw Election Data'!$A$1:$AN$3144,MATCH($C530&amp;" "&amp;$B530,'Raw Election Data'!$C$1:$C$3144,0),MATCH('Joined Data'!K$1,'Raw Election Data'!$A$1:$AN$1,0))</f>
        <v>2094</v>
      </c>
      <c r="L530">
        <f>INDEX('Raw Election Data'!$A$1:$AN$3144,MATCH($C530&amp;" "&amp;$B530,'Raw Election Data'!$C$1:$C$3144,0),MATCH('Joined Data'!L$1,'Raw Election Data'!$A$1:$AN$1,0))</f>
        <v>3390</v>
      </c>
      <c r="M530">
        <f>INDEX('Raw Election Data'!$A$1:$AN$3144,MATCH($C530&amp;" "&amp;$B530,'Raw Election Data'!$C$1:$C$3144,0),MATCH('Joined Data'!M$1,'Raw Election Data'!$A$1:$AN$1,0))</f>
        <v>0.36666666666666664</v>
      </c>
      <c r="N530">
        <f>INDEX('Raw Election Data'!$A$1:$AN$3144,MATCH($C530&amp;" "&amp;$B530,'Raw Election Data'!$C$1:$C$3144,0),MATCH('Joined Data'!N$1,'Raw Election Data'!$A$1:$AN$1,0))</f>
        <v>0.61769911504424779</v>
      </c>
      <c r="O530">
        <f>INDEX('Raw Election Data'!$A$1:$AN$3144,MATCH($C530&amp;" "&amp;$B530,'Raw Election Data'!$C$1:$C$3144,0),MATCH('Joined Data'!O$1,'Raw Election Data'!$A$1:$AN$1,0))</f>
        <v>-851</v>
      </c>
      <c r="P530">
        <f>INDEX('Raw Election Data'!$A$1:$AN$3144,MATCH($C530&amp;" "&amp;$B530,'Raw Election Data'!$C$1:$C$3144,0),MATCH('Joined Data'!P$1,'Raw Election Data'!$A$1:$AN$1,0))</f>
        <v>851</v>
      </c>
      <c r="Q530">
        <f>INDEX('Raw Election Data'!$A$1:$AN$3144,MATCH($C530&amp;" "&amp;$B530,'Raw Election Data'!$C$1:$C$3144,0),MATCH('Joined Data'!Q$1,'Raw Election Data'!$A$1:$AN$1,0))</f>
        <v>-0.25103244837758115</v>
      </c>
      <c r="R530">
        <f>INDEX('Raw Election Data'!$A$1:$AN$3144,MATCH($C530&amp;" "&amp;$B530,'Raw Election Data'!$C$1:$C$3144,0),MATCH('Joined Data'!R$1,'Raw Election Data'!$A$1:$AN$1,0))</f>
        <v>0.25103244837758115</v>
      </c>
    </row>
    <row r="531" spans="1:18" ht="13.5" hidden="1" customHeight="1" x14ac:dyDescent="0.15">
      <c r="A531" t="s">
        <v>136</v>
      </c>
      <c r="B531" t="s">
        <v>1554</v>
      </c>
      <c r="C531" t="str">
        <f>INDEX(FIPS!$A$1:$E$3236,MATCH($F531,FIPS!$D$1:$D$3236,0),5)</f>
        <v>Twiggs County</v>
      </c>
      <c r="D531" t="s">
        <v>137</v>
      </c>
      <c r="E531" s="15" t="s">
        <v>195</v>
      </c>
      <c r="F531" t="s">
        <v>1872</v>
      </c>
      <c r="G531" t="s">
        <v>7776</v>
      </c>
      <c r="H531" t="str">
        <f>IFERROR(VLOOKUP($G531,'Team Colors'!$A:$B,2,0),"#c9c9c9")</f>
        <v>#a71930</v>
      </c>
      <c r="I531">
        <f>INDEX('Raw Election Data'!$A$1:$AN$3144,MATCH($C531&amp;" "&amp;$B531,'Raw Election Data'!$C$1:$C$3144,0),MATCH('Joined Data'!I$1,'Raw Election Data'!$A$1:$AN$1,0))</f>
        <v>8390</v>
      </c>
      <c r="J531">
        <f>INDEX('Raw Election Data'!$A$1:$AN$3144,MATCH($C531&amp;" "&amp;$B531,'Raw Election Data'!$C$1:$C$3144,0),MATCH('Joined Data'!J$1,'Raw Election Data'!$A$1:$AN$1,0))</f>
        <v>1970</v>
      </c>
      <c r="K531">
        <f>INDEX('Raw Election Data'!$A$1:$AN$3144,MATCH($C531&amp;" "&amp;$B531,'Raw Election Data'!$C$1:$C$3144,0),MATCH('Joined Data'!K$1,'Raw Election Data'!$A$1:$AN$1,0))</f>
        <v>2034</v>
      </c>
      <c r="L531">
        <f>INDEX('Raw Election Data'!$A$1:$AN$3144,MATCH($C531&amp;" "&amp;$B531,'Raw Election Data'!$C$1:$C$3144,0),MATCH('Joined Data'!L$1,'Raw Election Data'!$A$1:$AN$1,0))</f>
        <v>4053</v>
      </c>
      <c r="M531">
        <f>INDEX('Raw Election Data'!$A$1:$AN$3144,MATCH($C531&amp;" "&amp;$B531,'Raw Election Data'!$C$1:$C$3144,0),MATCH('Joined Data'!M$1,'Raw Election Data'!$A$1:$AN$1,0))</f>
        <v>0.48605970885763633</v>
      </c>
      <c r="N531">
        <f>INDEX('Raw Election Data'!$A$1:$AN$3144,MATCH($C531&amp;" "&amp;$B531,'Raw Election Data'!$C$1:$C$3144,0),MATCH('Joined Data'!N$1,'Raw Election Data'!$A$1:$AN$1,0))</f>
        <v>0.50185048112509256</v>
      </c>
      <c r="O531">
        <f>INDEX('Raw Election Data'!$A$1:$AN$3144,MATCH($C531&amp;" "&amp;$B531,'Raw Election Data'!$C$1:$C$3144,0),MATCH('Joined Data'!O$1,'Raw Election Data'!$A$1:$AN$1,0))</f>
        <v>-64</v>
      </c>
      <c r="P531">
        <f>INDEX('Raw Election Data'!$A$1:$AN$3144,MATCH($C531&amp;" "&amp;$B531,'Raw Election Data'!$C$1:$C$3144,0),MATCH('Joined Data'!P$1,'Raw Election Data'!$A$1:$AN$1,0))</f>
        <v>64</v>
      </c>
      <c r="Q531">
        <f>INDEX('Raw Election Data'!$A$1:$AN$3144,MATCH($C531&amp;" "&amp;$B531,'Raw Election Data'!$C$1:$C$3144,0),MATCH('Joined Data'!Q$1,'Raw Election Data'!$A$1:$AN$1,0))</f>
        <v>-1.5790772267456232E-2</v>
      </c>
      <c r="R531">
        <f>INDEX('Raw Election Data'!$A$1:$AN$3144,MATCH($C531&amp;" "&amp;$B531,'Raw Election Data'!$C$1:$C$3144,0),MATCH('Joined Data'!R$1,'Raw Election Data'!$A$1:$AN$1,0))</f>
        <v>1.5790772267456232E-2</v>
      </c>
    </row>
    <row r="532" spans="1:18" ht="13.5" hidden="1" customHeight="1" x14ac:dyDescent="0.15">
      <c r="A532" t="s">
        <v>136</v>
      </c>
      <c r="B532" t="s">
        <v>1554</v>
      </c>
      <c r="C532" t="str">
        <f>INDEX(FIPS!$A$1:$E$3236,MATCH($F532,FIPS!$D$1:$D$3236,0),5)</f>
        <v>Union County</v>
      </c>
      <c r="D532" t="s">
        <v>137</v>
      </c>
      <c r="E532" s="15" t="s">
        <v>196</v>
      </c>
      <c r="F532" t="s">
        <v>1873</v>
      </c>
      <c r="G532" t="s">
        <v>7776</v>
      </c>
      <c r="H532" t="str">
        <f>IFERROR(VLOOKUP($G532,'Team Colors'!$A:$B,2,0),"#c9c9c9")</f>
        <v>#a71930</v>
      </c>
      <c r="I532">
        <f>INDEX('Raw Election Data'!$A$1:$AN$3144,MATCH($C532&amp;" "&amp;$B532,'Raw Election Data'!$C$1:$C$3144,0),MATCH('Joined Data'!I$1,'Raw Election Data'!$A$1:$AN$1,0))</f>
        <v>22267</v>
      </c>
      <c r="J532">
        <f>INDEX('Raw Election Data'!$A$1:$AN$3144,MATCH($C532&amp;" "&amp;$B532,'Raw Election Data'!$C$1:$C$3144,0),MATCH('Joined Data'!J$1,'Raw Election Data'!$A$1:$AN$1,0))</f>
        <v>1962</v>
      </c>
      <c r="K532">
        <f>INDEX('Raw Election Data'!$A$1:$AN$3144,MATCH($C532&amp;" "&amp;$B532,'Raw Election Data'!$C$1:$C$3144,0),MATCH('Joined Data'!K$1,'Raw Election Data'!$A$1:$AN$1,0))</f>
        <v>9849</v>
      </c>
      <c r="L532">
        <f>INDEX('Raw Election Data'!$A$1:$AN$3144,MATCH($C532&amp;" "&amp;$B532,'Raw Election Data'!$C$1:$C$3144,0),MATCH('Joined Data'!L$1,'Raw Election Data'!$A$1:$AN$1,0))</f>
        <v>12039</v>
      </c>
      <c r="M532">
        <f>INDEX('Raw Election Data'!$A$1:$AN$3144,MATCH($C532&amp;" "&amp;$B532,'Raw Election Data'!$C$1:$C$3144,0),MATCH('Joined Data'!M$1,'Raw Election Data'!$A$1:$AN$1,0))</f>
        <v>0.16297034637428356</v>
      </c>
      <c r="N532">
        <f>INDEX('Raw Election Data'!$A$1:$AN$3144,MATCH($C532&amp;" "&amp;$B532,'Raw Election Data'!$C$1:$C$3144,0),MATCH('Joined Data'!N$1,'Raw Election Data'!$A$1:$AN$1,0))</f>
        <v>0.81809120358833787</v>
      </c>
      <c r="O532">
        <f>INDEX('Raw Election Data'!$A$1:$AN$3144,MATCH($C532&amp;" "&amp;$B532,'Raw Election Data'!$C$1:$C$3144,0),MATCH('Joined Data'!O$1,'Raw Election Data'!$A$1:$AN$1,0))</f>
        <v>-7887</v>
      </c>
      <c r="P532">
        <f>INDEX('Raw Election Data'!$A$1:$AN$3144,MATCH($C532&amp;" "&amp;$B532,'Raw Election Data'!$C$1:$C$3144,0),MATCH('Joined Data'!P$1,'Raw Election Data'!$A$1:$AN$1,0))</f>
        <v>7887</v>
      </c>
      <c r="Q532">
        <f>INDEX('Raw Election Data'!$A$1:$AN$3144,MATCH($C532&amp;" "&amp;$B532,'Raw Election Data'!$C$1:$C$3144,0),MATCH('Joined Data'!Q$1,'Raw Election Data'!$A$1:$AN$1,0))</f>
        <v>-0.65512085721405433</v>
      </c>
      <c r="R532">
        <f>INDEX('Raw Election Data'!$A$1:$AN$3144,MATCH($C532&amp;" "&amp;$B532,'Raw Election Data'!$C$1:$C$3144,0),MATCH('Joined Data'!R$1,'Raw Election Data'!$A$1:$AN$1,0))</f>
        <v>0.65512085721405433</v>
      </c>
    </row>
    <row r="533" spans="1:18" ht="13.5" hidden="1" customHeight="1" x14ac:dyDescent="0.15">
      <c r="A533" t="s">
        <v>136</v>
      </c>
      <c r="B533" t="s">
        <v>1554</v>
      </c>
      <c r="C533" t="str">
        <f>INDEX(FIPS!$A$1:$E$3236,MATCH($F533,FIPS!$D$1:$D$3236,0),5)</f>
        <v>Upson County</v>
      </c>
      <c r="D533" t="s">
        <v>137</v>
      </c>
      <c r="E533" s="15" t="s">
        <v>197</v>
      </c>
      <c r="F533" t="s">
        <v>1875</v>
      </c>
      <c r="G533" t="s">
        <v>7776</v>
      </c>
      <c r="H533" t="str">
        <f>IFERROR(VLOOKUP($G533,'Team Colors'!$A:$B,2,0),"#c9c9c9")</f>
        <v>#a71930</v>
      </c>
      <c r="I533">
        <f>INDEX('Raw Election Data'!$A$1:$AN$3144,MATCH($C533&amp;" "&amp;$B533,'Raw Election Data'!$C$1:$C$3144,0),MATCH('Joined Data'!I$1,'Raw Election Data'!$A$1:$AN$1,0))</f>
        <v>26368</v>
      </c>
      <c r="J533">
        <f>INDEX('Raw Election Data'!$A$1:$AN$3144,MATCH($C533&amp;" "&amp;$B533,'Raw Election Data'!$C$1:$C$3144,0),MATCH('Joined Data'!J$1,'Raw Election Data'!$A$1:$AN$1,0))</f>
        <v>3471</v>
      </c>
      <c r="K533">
        <f>INDEX('Raw Election Data'!$A$1:$AN$3144,MATCH($C533&amp;" "&amp;$B533,'Raw Election Data'!$C$1:$C$3144,0),MATCH('Joined Data'!K$1,'Raw Election Data'!$A$1:$AN$1,0))</f>
        <v>7288</v>
      </c>
      <c r="L533">
        <f>INDEX('Raw Election Data'!$A$1:$AN$3144,MATCH($C533&amp;" "&amp;$B533,'Raw Election Data'!$C$1:$C$3144,0),MATCH('Joined Data'!L$1,'Raw Election Data'!$A$1:$AN$1,0))</f>
        <v>10924</v>
      </c>
      <c r="M533">
        <f>INDEX('Raw Election Data'!$A$1:$AN$3144,MATCH($C533&amp;" "&amp;$B533,'Raw Election Data'!$C$1:$C$3144,0),MATCH('Joined Data'!M$1,'Raw Election Data'!$A$1:$AN$1,0))</f>
        <v>0.3177407543024533</v>
      </c>
      <c r="N533">
        <f>INDEX('Raw Election Data'!$A$1:$AN$3144,MATCH($C533&amp;" "&amp;$B533,'Raw Election Data'!$C$1:$C$3144,0),MATCH('Joined Data'!N$1,'Raw Election Data'!$A$1:$AN$1,0))</f>
        <v>0.66715488831929692</v>
      </c>
      <c r="O533">
        <f>INDEX('Raw Election Data'!$A$1:$AN$3144,MATCH($C533&amp;" "&amp;$B533,'Raw Election Data'!$C$1:$C$3144,0),MATCH('Joined Data'!O$1,'Raw Election Data'!$A$1:$AN$1,0))</f>
        <v>-3817</v>
      </c>
      <c r="P533">
        <f>INDEX('Raw Election Data'!$A$1:$AN$3144,MATCH($C533&amp;" "&amp;$B533,'Raw Election Data'!$C$1:$C$3144,0),MATCH('Joined Data'!P$1,'Raw Election Data'!$A$1:$AN$1,0))</f>
        <v>3817</v>
      </c>
      <c r="Q533">
        <f>INDEX('Raw Election Data'!$A$1:$AN$3144,MATCH($C533&amp;" "&amp;$B533,'Raw Election Data'!$C$1:$C$3144,0),MATCH('Joined Data'!Q$1,'Raw Election Data'!$A$1:$AN$1,0))</f>
        <v>-0.34941413401684362</v>
      </c>
      <c r="R533">
        <f>INDEX('Raw Election Data'!$A$1:$AN$3144,MATCH($C533&amp;" "&amp;$B533,'Raw Election Data'!$C$1:$C$3144,0),MATCH('Joined Data'!R$1,'Raw Election Data'!$A$1:$AN$1,0))</f>
        <v>0.34941413401684362</v>
      </c>
    </row>
    <row r="534" spans="1:18" ht="13.5" hidden="1" customHeight="1" x14ac:dyDescent="0.15">
      <c r="A534" t="s">
        <v>136</v>
      </c>
      <c r="B534" t="s">
        <v>1554</v>
      </c>
      <c r="C534" t="str">
        <f>INDEX(FIPS!$A$1:$E$3236,MATCH($F534,FIPS!$D$1:$D$3236,0),5)</f>
        <v>Walker County</v>
      </c>
      <c r="D534" t="s">
        <v>137</v>
      </c>
      <c r="E534" s="15" t="s">
        <v>198</v>
      </c>
      <c r="F534" t="s">
        <v>1878</v>
      </c>
      <c r="G534" t="s">
        <v>7776</v>
      </c>
      <c r="H534" t="str">
        <f>IFERROR(VLOOKUP($G534,'Team Colors'!$A:$B,2,0),"#c9c9c9")</f>
        <v>#a71930</v>
      </c>
      <c r="I534">
        <f>INDEX('Raw Election Data'!$A$1:$AN$3144,MATCH($C534&amp;" "&amp;$B534,'Raw Election Data'!$C$1:$C$3144,0),MATCH('Joined Data'!I$1,'Raw Election Data'!$A$1:$AN$1,0))</f>
        <v>68066</v>
      </c>
      <c r="J534">
        <f>INDEX('Raw Election Data'!$A$1:$AN$3144,MATCH($C534&amp;" "&amp;$B534,'Raw Election Data'!$C$1:$C$3144,0),MATCH('Joined Data'!J$1,'Raw Election Data'!$A$1:$AN$1,0))</f>
        <v>4213</v>
      </c>
      <c r="K534">
        <f>INDEX('Raw Election Data'!$A$1:$AN$3144,MATCH($C534&amp;" "&amp;$B534,'Raw Election Data'!$C$1:$C$3144,0),MATCH('Joined Data'!K$1,'Raw Election Data'!$A$1:$AN$1,0))</f>
        <v>18938</v>
      </c>
      <c r="L534">
        <f>INDEX('Raw Election Data'!$A$1:$AN$3144,MATCH($C534&amp;" "&amp;$B534,'Raw Election Data'!$C$1:$C$3144,0),MATCH('Joined Data'!L$1,'Raw Election Data'!$A$1:$AN$1,0))</f>
        <v>23939</v>
      </c>
      <c r="M534">
        <f>INDEX('Raw Election Data'!$A$1:$AN$3144,MATCH($C534&amp;" "&amp;$B534,'Raw Election Data'!$C$1:$C$3144,0),MATCH('Joined Data'!M$1,'Raw Election Data'!$A$1:$AN$1,0))</f>
        <v>0.17598897197042482</v>
      </c>
      <c r="N534">
        <f>INDEX('Raw Election Data'!$A$1:$AN$3144,MATCH($C534&amp;" "&amp;$B534,'Raw Election Data'!$C$1:$C$3144,0),MATCH('Joined Data'!N$1,'Raw Election Data'!$A$1:$AN$1,0))</f>
        <v>0.79109403066126405</v>
      </c>
      <c r="O534">
        <f>INDEX('Raw Election Data'!$A$1:$AN$3144,MATCH($C534&amp;" "&amp;$B534,'Raw Election Data'!$C$1:$C$3144,0),MATCH('Joined Data'!O$1,'Raw Election Data'!$A$1:$AN$1,0))</f>
        <v>-14725</v>
      </c>
      <c r="P534">
        <f>INDEX('Raw Election Data'!$A$1:$AN$3144,MATCH($C534&amp;" "&amp;$B534,'Raw Election Data'!$C$1:$C$3144,0),MATCH('Joined Data'!P$1,'Raw Election Data'!$A$1:$AN$1,0))</f>
        <v>14725</v>
      </c>
      <c r="Q534">
        <f>INDEX('Raw Election Data'!$A$1:$AN$3144,MATCH($C534&amp;" "&amp;$B534,'Raw Election Data'!$C$1:$C$3144,0),MATCH('Joined Data'!Q$1,'Raw Election Data'!$A$1:$AN$1,0))</f>
        <v>-0.6151050586908392</v>
      </c>
      <c r="R534">
        <f>INDEX('Raw Election Data'!$A$1:$AN$3144,MATCH($C534&amp;" "&amp;$B534,'Raw Election Data'!$C$1:$C$3144,0),MATCH('Joined Data'!R$1,'Raw Election Data'!$A$1:$AN$1,0))</f>
        <v>0.6151050586908392</v>
      </c>
    </row>
    <row r="535" spans="1:18" ht="13.5" hidden="1" customHeight="1" x14ac:dyDescent="0.15">
      <c r="A535" t="s">
        <v>136</v>
      </c>
      <c r="B535" t="s">
        <v>1554</v>
      </c>
      <c r="C535" t="str">
        <f>INDEX(FIPS!$A$1:$E$3236,MATCH($F535,FIPS!$D$1:$D$3236,0),5)</f>
        <v>Walton County</v>
      </c>
      <c r="D535" t="s">
        <v>137</v>
      </c>
      <c r="E535" s="15" t="s">
        <v>199</v>
      </c>
      <c r="F535" t="s">
        <v>1879</v>
      </c>
      <c r="G535" t="s">
        <v>7776</v>
      </c>
      <c r="H535" t="str">
        <f>IFERROR(VLOOKUP($G535,'Team Colors'!$A:$B,2,0),"#c9c9c9")</f>
        <v>#a71930</v>
      </c>
      <c r="I535">
        <f>INDEX('Raw Election Data'!$A$1:$AN$3144,MATCH($C535&amp;" "&amp;$B535,'Raw Election Data'!$C$1:$C$3144,0),MATCH('Joined Data'!I$1,'Raw Election Data'!$A$1:$AN$1,0))</f>
        <v>88399</v>
      </c>
      <c r="J535">
        <f>INDEX('Raw Election Data'!$A$1:$AN$3144,MATCH($C535&amp;" "&amp;$B535,'Raw Election Data'!$C$1:$C$3144,0),MATCH('Joined Data'!J$1,'Raw Election Data'!$A$1:$AN$1,0))</f>
        <v>8279</v>
      </c>
      <c r="K535">
        <f>INDEX('Raw Election Data'!$A$1:$AN$3144,MATCH($C535&amp;" "&amp;$B535,'Raw Election Data'!$C$1:$C$3144,0),MATCH('Joined Data'!K$1,'Raw Election Data'!$A$1:$AN$1,0))</f>
        <v>31093</v>
      </c>
      <c r="L535">
        <f>INDEX('Raw Election Data'!$A$1:$AN$3144,MATCH($C535&amp;" "&amp;$B535,'Raw Election Data'!$C$1:$C$3144,0),MATCH('Joined Data'!L$1,'Raw Election Data'!$A$1:$AN$1,0))</f>
        <v>40425</v>
      </c>
      <c r="M535">
        <f>INDEX('Raw Election Data'!$A$1:$AN$3144,MATCH($C535&amp;" "&amp;$B535,'Raw Election Data'!$C$1:$C$3144,0),MATCH('Joined Data'!M$1,'Raw Election Data'!$A$1:$AN$1,0))</f>
        <v>0.20479901051329621</v>
      </c>
      <c r="N535">
        <f>INDEX('Raw Election Data'!$A$1:$AN$3144,MATCH($C535&amp;" "&amp;$B535,'Raw Election Data'!$C$1:$C$3144,0),MATCH('Joined Data'!N$1,'Raw Election Data'!$A$1:$AN$1,0))</f>
        <v>0.76915275200989486</v>
      </c>
      <c r="O535">
        <f>INDEX('Raw Election Data'!$A$1:$AN$3144,MATCH($C535&amp;" "&amp;$B535,'Raw Election Data'!$C$1:$C$3144,0),MATCH('Joined Data'!O$1,'Raw Election Data'!$A$1:$AN$1,0))</f>
        <v>-22814</v>
      </c>
      <c r="P535">
        <f>INDEX('Raw Election Data'!$A$1:$AN$3144,MATCH($C535&amp;" "&amp;$B535,'Raw Election Data'!$C$1:$C$3144,0),MATCH('Joined Data'!P$1,'Raw Election Data'!$A$1:$AN$1,0))</f>
        <v>22814</v>
      </c>
      <c r="Q535">
        <f>INDEX('Raw Election Data'!$A$1:$AN$3144,MATCH($C535&amp;" "&amp;$B535,'Raw Election Data'!$C$1:$C$3144,0),MATCH('Joined Data'!Q$1,'Raw Election Data'!$A$1:$AN$1,0))</f>
        <v>-0.56435374149659867</v>
      </c>
      <c r="R535">
        <f>INDEX('Raw Election Data'!$A$1:$AN$3144,MATCH($C535&amp;" "&amp;$B535,'Raw Election Data'!$C$1:$C$3144,0),MATCH('Joined Data'!R$1,'Raw Election Data'!$A$1:$AN$1,0))</f>
        <v>0.56435374149659867</v>
      </c>
    </row>
    <row r="536" spans="1:18" ht="13.5" hidden="1" customHeight="1" x14ac:dyDescent="0.15">
      <c r="A536" t="s">
        <v>136</v>
      </c>
      <c r="B536" t="s">
        <v>1554</v>
      </c>
      <c r="C536" t="str">
        <f>INDEX(FIPS!$A$1:$E$3236,MATCH($F536,FIPS!$D$1:$D$3236,0),5)</f>
        <v>Ware County</v>
      </c>
      <c r="D536" t="s">
        <v>137</v>
      </c>
      <c r="E536" s="15" t="s">
        <v>200</v>
      </c>
      <c r="F536" t="s">
        <v>1881</v>
      </c>
      <c r="G536" t="s">
        <v>7776</v>
      </c>
      <c r="H536" t="str">
        <f>IFERROR(VLOOKUP($G536,'Team Colors'!$A:$B,2,0),"#c9c9c9")</f>
        <v>#a71930</v>
      </c>
      <c r="I536">
        <f>INDEX('Raw Election Data'!$A$1:$AN$3144,MATCH($C536&amp;" "&amp;$B536,'Raw Election Data'!$C$1:$C$3144,0),MATCH('Joined Data'!I$1,'Raw Election Data'!$A$1:$AN$1,0))</f>
        <v>35370</v>
      </c>
      <c r="J536">
        <f>INDEX('Raw Election Data'!$A$1:$AN$3144,MATCH($C536&amp;" "&amp;$B536,'Raw Election Data'!$C$1:$C$3144,0),MATCH('Joined Data'!J$1,'Raw Election Data'!$A$1:$AN$1,0))</f>
        <v>3436</v>
      </c>
      <c r="K536">
        <f>INDEX('Raw Election Data'!$A$1:$AN$3144,MATCH($C536&amp;" "&amp;$B536,'Raw Election Data'!$C$1:$C$3144,0),MATCH('Joined Data'!K$1,'Raw Election Data'!$A$1:$AN$1,0))</f>
        <v>8508</v>
      </c>
      <c r="L536">
        <f>INDEX('Raw Election Data'!$A$1:$AN$3144,MATCH($C536&amp;" "&amp;$B536,'Raw Election Data'!$C$1:$C$3144,0),MATCH('Joined Data'!L$1,'Raw Election Data'!$A$1:$AN$1,0))</f>
        <v>12150</v>
      </c>
      <c r="M536">
        <f>INDEX('Raw Election Data'!$A$1:$AN$3144,MATCH($C536&amp;" "&amp;$B536,'Raw Election Data'!$C$1:$C$3144,0),MATCH('Joined Data'!M$1,'Raw Election Data'!$A$1:$AN$1,0))</f>
        <v>0.28279835390946501</v>
      </c>
      <c r="N536">
        <f>INDEX('Raw Election Data'!$A$1:$AN$3144,MATCH($C536&amp;" "&amp;$B536,'Raw Election Data'!$C$1:$C$3144,0),MATCH('Joined Data'!N$1,'Raw Election Data'!$A$1:$AN$1,0))</f>
        <v>0.70024691358024693</v>
      </c>
      <c r="O536">
        <f>INDEX('Raw Election Data'!$A$1:$AN$3144,MATCH($C536&amp;" "&amp;$B536,'Raw Election Data'!$C$1:$C$3144,0),MATCH('Joined Data'!O$1,'Raw Election Data'!$A$1:$AN$1,0))</f>
        <v>-5072</v>
      </c>
      <c r="P536">
        <f>INDEX('Raw Election Data'!$A$1:$AN$3144,MATCH($C536&amp;" "&amp;$B536,'Raw Election Data'!$C$1:$C$3144,0),MATCH('Joined Data'!P$1,'Raw Election Data'!$A$1:$AN$1,0))</f>
        <v>5072</v>
      </c>
      <c r="Q536">
        <f>INDEX('Raw Election Data'!$A$1:$AN$3144,MATCH($C536&amp;" "&amp;$B536,'Raw Election Data'!$C$1:$C$3144,0),MATCH('Joined Data'!Q$1,'Raw Election Data'!$A$1:$AN$1,0))</f>
        <v>-0.41744855967078193</v>
      </c>
      <c r="R536">
        <f>INDEX('Raw Election Data'!$A$1:$AN$3144,MATCH($C536&amp;" "&amp;$B536,'Raw Election Data'!$C$1:$C$3144,0),MATCH('Joined Data'!R$1,'Raw Election Data'!$A$1:$AN$1,0))</f>
        <v>0.41744855967078193</v>
      </c>
    </row>
    <row r="537" spans="1:18" ht="13.5" hidden="1" customHeight="1" x14ac:dyDescent="0.15">
      <c r="A537" t="s">
        <v>136</v>
      </c>
      <c r="B537" t="s">
        <v>1554</v>
      </c>
      <c r="C537" t="str">
        <f>INDEX(FIPS!$A$1:$E$3236,MATCH($F537,FIPS!$D$1:$D$3236,0),5)</f>
        <v>Warren County</v>
      </c>
      <c r="D537" t="s">
        <v>137</v>
      </c>
      <c r="E537" s="15" t="s">
        <v>201</v>
      </c>
      <c r="F537" t="s">
        <v>1883</v>
      </c>
      <c r="G537" t="s">
        <v>7776</v>
      </c>
      <c r="H537" t="str">
        <f>IFERROR(VLOOKUP($G537,'Team Colors'!$A:$B,2,0),"#c9c9c9")</f>
        <v>#a71930</v>
      </c>
      <c r="I537">
        <f>INDEX('Raw Election Data'!$A$1:$AN$3144,MATCH($C537&amp;" "&amp;$B537,'Raw Election Data'!$C$1:$C$3144,0),MATCH('Joined Data'!I$1,'Raw Election Data'!$A$1:$AN$1,0))</f>
        <v>5460</v>
      </c>
      <c r="J537">
        <f>INDEX('Raw Election Data'!$A$1:$AN$3144,MATCH($C537&amp;" "&amp;$B537,'Raw Election Data'!$C$1:$C$3144,0),MATCH('Joined Data'!J$1,'Raw Election Data'!$A$1:$AN$1,0))</f>
        <v>1313</v>
      </c>
      <c r="K537">
        <f>INDEX('Raw Election Data'!$A$1:$AN$3144,MATCH($C537&amp;" "&amp;$B537,'Raw Election Data'!$C$1:$C$3144,0),MATCH('Joined Data'!K$1,'Raw Election Data'!$A$1:$AN$1,0))</f>
        <v>991</v>
      </c>
      <c r="L537">
        <f>INDEX('Raw Election Data'!$A$1:$AN$3144,MATCH($C537&amp;" "&amp;$B537,'Raw Election Data'!$C$1:$C$3144,0),MATCH('Joined Data'!L$1,'Raw Election Data'!$A$1:$AN$1,0))</f>
        <v>2332</v>
      </c>
      <c r="M537">
        <f>INDEX('Raw Election Data'!$A$1:$AN$3144,MATCH($C537&amp;" "&amp;$B537,'Raw Election Data'!$C$1:$C$3144,0),MATCH('Joined Data'!M$1,'Raw Election Data'!$A$1:$AN$1,0))</f>
        <v>0.56303602058319036</v>
      </c>
      <c r="N537">
        <f>INDEX('Raw Election Data'!$A$1:$AN$3144,MATCH($C537&amp;" "&amp;$B537,'Raw Election Data'!$C$1:$C$3144,0),MATCH('Joined Data'!N$1,'Raw Election Data'!$A$1:$AN$1,0))</f>
        <v>0.42495711835334476</v>
      </c>
      <c r="O537">
        <f>INDEX('Raw Election Data'!$A$1:$AN$3144,MATCH($C537&amp;" "&amp;$B537,'Raw Election Data'!$C$1:$C$3144,0),MATCH('Joined Data'!O$1,'Raw Election Data'!$A$1:$AN$1,0))</f>
        <v>322</v>
      </c>
      <c r="P537">
        <f>INDEX('Raw Election Data'!$A$1:$AN$3144,MATCH($C537&amp;" "&amp;$B537,'Raw Election Data'!$C$1:$C$3144,0),MATCH('Joined Data'!P$1,'Raw Election Data'!$A$1:$AN$1,0))</f>
        <v>-322</v>
      </c>
      <c r="Q537">
        <f>INDEX('Raw Election Data'!$A$1:$AN$3144,MATCH($C537&amp;" "&amp;$B537,'Raw Election Data'!$C$1:$C$3144,0),MATCH('Joined Data'!Q$1,'Raw Election Data'!$A$1:$AN$1,0))</f>
        <v>0.13807890222984559</v>
      </c>
      <c r="R537">
        <f>INDEX('Raw Election Data'!$A$1:$AN$3144,MATCH($C537&amp;" "&amp;$B537,'Raw Election Data'!$C$1:$C$3144,0),MATCH('Joined Data'!R$1,'Raw Election Data'!$A$1:$AN$1,0))</f>
        <v>-0.13807890222984559</v>
      </c>
    </row>
    <row r="538" spans="1:18" ht="13.5" hidden="1" customHeight="1" x14ac:dyDescent="0.15">
      <c r="A538" t="s">
        <v>136</v>
      </c>
      <c r="B538" t="s">
        <v>1554</v>
      </c>
      <c r="C538" t="str">
        <f>INDEX(FIPS!$A$1:$E$3236,MATCH($F538,FIPS!$D$1:$D$3236,0),5)</f>
        <v>Washington County</v>
      </c>
      <c r="D538" t="s">
        <v>137</v>
      </c>
      <c r="E538" s="15" t="s">
        <v>202</v>
      </c>
      <c r="F538" t="s">
        <v>1884</v>
      </c>
      <c r="G538" t="s">
        <v>7776</v>
      </c>
      <c r="H538" t="str">
        <f>IFERROR(VLOOKUP($G538,'Team Colors'!$A:$B,2,0),"#c9c9c9")</f>
        <v>#a71930</v>
      </c>
      <c r="I538">
        <f>INDEX('Raw Election Data'!$A$1:$AN$3144,MATCH($C538&amp;" "&amp;$B538,'Raw Election Data'!$C$1:$C$3144,0),MATCH('Joined Data'!I$1,'Raw Election Data'!$A$1:$AN$1,0))</f>
        <v>20816</v>
      </c>
      <c r="J538">
        <f>INDEX('Raw Election Data'!$A$1:$AN$3144,MATCH($C538&amp;" "&amp;$B538,'Raw Election Data'!$C$1:$C$3144,0),MATCH('Joined Data'!J$1,'Raw Election Data'!$A$1:$AN$1,0))</f>
        <v>4187</v>
      </c>
      <c r="K538">
        <f>INDEX('Raw Election Data'!$A$1:$AN$3144,MATCH($C538&amp;" "&amp;$B538,'Raw Election Data'!$C$1:$C$3144,0),MATCH('Joined Data'!K$1,'Raw Election Data'!$A$1:$AN$1,0))</f>
        <v>4138</v>
      </c>
      <c r="L538">
        <f>INDEX('Raw Election Data'!$A$1:$AN$3144,MATCH($C538&amp;" "&amp;$B538,'Raw Election Data'!$C$1:$C$3144,0),MATCH('Joined Data'!L$1,'Raw Election Data'!$A$1:$AN$1,0))</f>
        <v>8422</v>
      </c>
      <c r="M538">
        <f>INDEX('Raw Election Data'!$A$1:$AN$3144,MATCH($C538&amp;" "&amp;$B538,'Raw Election Data'!$C$1:$C$3144,0),MATCH('Joined Data'!M$1,'Raw Election Data'!$A$1:$AN$1,0))</f>
        <v>0.49715032058893377</v>
      </c>
      <c r="N538">
        <f>INDEX('Raw Election Data'!$A$1:$AN$3144,MATCH($C538&amp;" "&amp;$B538,'Raw Election Data'!$C$1:$C$3144,0),MATCH('Joined Data'!N$1,'Raw Election Data'!$A$1:$AN$1,0))</f>
        <v>0.49133222512467345</v>
      </c>
      <c r="O538">
        <f>INDEX('Raw Election Data'!$A$1:$AN$3144,MATCH($C538&amp;" "&amp;$B538,'Raw Election Data'!$C$1:$C$3144,0),MATCH('Joined Data'!O$1,'Raw Election Data'!$A$1:$AN$1,0))</f>
        <v>49</v>
      </c>
      <c r="P538">
        <f>INDEX('Raw Election Data'!$A$1:$AN$3144,MATCH($C538&amp;" "&amp;$B538,'Raw Election Data'!$C$1:$C$3144,0),MATCH('Joined Data'!P$1,'Raw Election Data'!$A$1:$AN$1,0))</f>
        <v>-49</v>
      </c>
      <c r="Q538">
        <f>INDEX('Raw Election Data'!$A$1:$AN$3144,MATCH($C538&amp;" "&amp;$B538,'Raw Election Data'!$C$1:$C$3144,0),MATCH('Joined Data'!Q$1,'Raw Election Data'!$A$1:$AN$1,0))</f>
        <v>5.81809546426032E-3</v>
      </c>
      <c r="R538">
        <f>INDEX('Raw Election Data'!$A$1:$AN$3144,MATCH($C538&amp;" "&amp;$B538,'Raw Election Data'!$C$1:$C$3144,0),MATCH('Joined Data'!R$1,'Raw Election Data'!$A$1:$AN$1,0))</f>
        <v>-5.81809546426032E-3</v>
      </c>
    </row>
    <row r="539" spans="1:18" ht="13.5" hidden="1" customHeight="1" x14ac:dyDescent="0.15">
      <c r="A539" t="s">
        <v>136</v>
      </c>
      <c r="B539" t="s">
        <v>1554</v>
      </c>
      <c r="C539" t="str">
        <f>INDEX(FIPS!$A$1:$E$3236,MATCH($F539,FIPS!$D$1:$D$3236,0),5)</f>
        <v>Wayne County</v>
      </c>
      <c r="D539" t="s">
        <v>137</v>
      </c>
      <c r="E539" s="15" t="s">
        <v>203</v>
      </c>
      <c r="F539" t="s">
        <v>1886</v>
      </c>
      <c r="G539" t="s">
        <v>7776</v>
      </c>
      <c r="H539" t="str">
        <f>IFERROR(VLOOKUP($G539,'Team Colors'!$A:$B,2,0),"#c9c9c9")</f>
        <v>#a71930</v>
      </c>
      <c r="I539">
        <f>INDEX('Raw Election Data'!$A$1:$AN$3144,MATCH($C539&amp;" "&amp;$B539,'Raw Election Data'!$C$1:$C$3144,0),MATCH('Joined Data'!I$1,'Raw Election Data'!$A$1:$AN$1,0))</f>
        <v>29534</v>
      </c>
      <c r="J539">
        <f>INDEX('Raw Election Data'!$A$1:$AN$3144,MATCH($C539&amp;" "&amp;$B539,'Raw Election Data'!$C$1:$C$3144,0),MATCH('Joined Data'!J$1,'Raw Election Data'!$A$1:$AN$1,0))</f>
        <v>2039</v>
      </c>
      <c r="K539">
        <f>INDEX('Raw Election Data'!$A$1:$AN$3144,MATCH($C539&amp;" "&amp;$B539,'Raw Election Data'!$C$1:$C$3144,0),MATCH('Joined Data'!K$1,'Raw Election Data'!$A$1:$AN$1,0))</f>
        <v>8147</v>
      </c>
      <c r="L539">
        <f>INDEX('Raw Election Data'!$A$1:$AN$3144,MATCH($C539&amp;" "&amp;$B539,'Raw Election Data'!$C$1:$C$3144,0),MATCH('Joined Data'!L$1,'Raw Election Data'!$A$1:$AN$1,0))</f>
        <v>10376</v>
      </c>
      <c r="M539">
        <f>INDEX('Raw Election Data'!$A$1:$AN$3144,MATCH($C539&amp;" "&amp;$B539,'Raw Election Data'!$C$1:$C$3144,0),MATCH('Joined Data'!M$1,'Raw Election Data'!$A$1:$AN$1,0))</f>
        <v>0.19651117964533538</v>
      </c>
      <c r="N539">
        <f>INDEX('Raw Election Data'!$A$1:$AN$3144,MATCH($C539&amp;" "&amp;$B539,'Raw Election Data'!$C$1:$C$3144,0),MATCH('Joined Data'!N$1,'Raw Election Data'!$A$1:$AN$1,0))</f>
        <v>0.78517733230531994</v>
      </c>
      <c r="O539">
        <f>INDEX('Raw Election Data'!$A$1:$AN$3144,MATCH($C539&amp;" "&amp;$B539,'Raw Election Data'!$C$1:$C$3144,0),MATCH('Joined Data'!O$1,'Raw Election Data'!$A$1:$AN$1,0))</f>
        <v>-6108</v>
      </c>
      <c r="P539">
        <f>INDEX('Raw Election Data'!$A$1:$AN$3144,MATCH($C539&amp;" "&amp;$B539,'Raw Election Data'!$C$1:$C$3144,0),MATCH('Joined Data'!P$1,'Raw Election Data'!$A$1:$AN$1,0))</f>
        <v>6108</v>
      </c>
      <c r="Q539">
        <f>INDEX('Raw Election Data'!$A$1:$AN$3144,MATCH($C539&amp;" "&amp;$B539,'Raw Election Data'!$C$1:$C$3144,0),MATCH('Joined Data'!Q$1,'Raw Election Data'!$A$1:$AN$1,0))</f>
        <v>-0.58866615265998457</v>
      </c>
      <c r="R539">
        <f>INDEX('Raw Election Data'!$A$1:$AN$3144,MATCH($C539&amp;" "&amp;$B539,'Raw Election Data'!$C$1:$C$3144,0),MATCH('Joined Data'!R$1,'Raw Election Data'!$A$1:$AN$1,0))</f>
        <v>0.58866615265998457</v>
      </c>
    </row>
    <row r="540" spans="1:18" ht="13.5" hidden="1" customHeight="1" x14ac:dyDescent="0.15">
      <c r="A540" t="s">
        <v>136</v>
      </c>
      <c r="B540" t="s">
        <v>1554</v>
      </c>
      <c r="C540" t="str">
        <f>INDEX(FIPS!$A$1:$E$3236,MATCH($F540,FIPS!$D$1:$D$3236,0),5)</f>
        <v>Webster County</v>
      </c>
      <c r="D540" t="s">
        <v>137</v>
      </c>
      <c r="E540" s="15" t="s">
        <v>204</v>
      </c>
      <c r="F540" t="s">
        <v>1890</v>
      </c>
      <c r="G540" t="s">
        <v>7776</v>
      </c>
      <c r="H540" t="str">
        <f>IFERROR(VLOOKUP($G540,'Team Colors'!$A:$B,2,0),"#c9c9c9")</f>
        <v>#a71930</v>
      </c>
      <c r="I540">
        <f>INDEX('Raw Election Data'!$A$1:$AN$3144,MATCH($C540&amp;" "&amp;$B540,'Raw Election Data'!$C$1:$C$3144,0),MATCH('Joined Data'!I$1,'Raw Election Data'!$A$1:$AN$1,0))</f>
        <v>2648</v>
      </c>
      <c r="J540">
        <f>INDEX('Raw Election Data'!$A$1:$AN$3144,MATCH($C540&amp;" "&amp;$B540,'Raw Election Data'!$C$1:$C$3144,0),MATCH('Joined Data'!J$1,'Raw Election Data'!$A$1:$AN$1,0))</f>
        <v>471</v>
      </c>
      <c r="K540">
        <f>INDEX('Raw Election Data'!$A$1:$AN$3144,MATCH($C540&amp;" "&amp;$B540,'Raw Election Data'!$C$1:$C$3144,0),MATCH('Joined Data'!K$1,'Raw Election Data'!$A$1:$AN$1,0))</f>
        <v>630</v>
      </c>
      <c r="L540">
        <f>INDEX('Raw Election Data'!$A$1:$AN$3144,MATCH($C540&amp;" "&amp;$B540,'Raw Election Data'!$C$1:$C$3144,0),MATCH('Joined Data'!L$1,'Raw Election Data'!$A$1:$AN$1,0))</f>
        <v>1114</v>
      </c>
      <c r="M540">
        <f>INDEX('Raw Election Data'!$A$1:$AN$3144,MATCH($C540&amp;" "&amp;$B540,'Raw Election Data'!$C$1:$C$3144,0),MATCH('Joined Data'!M$1,'Raw Election Data'!$A$1:$AN$1,0))</f>
        <v>0.42280071813285458</v>
      </c>
      <c r="N540">
        <f>INDEX('Raw Election Data'!$A$1:$AN$3144,MATCH($C540&amp;" "&amp;$B540,'Raw Election Data'!$C$1:$C$3144,0),MATCH('Joined Data'!N$1,'Raw Election Data'!$A$1:$AN$1,0))</f>
        <v>0.56552962298025133</v>
      </c>
      <c r="O540">
        <f>INDEX('Raw Election Data'!$A$1:$AN$3144,MATCH($C540&amp;" "&amp;$B540,'Raw Election Data'!$C$1:$C$3144,0),MATCH('Joined Data'!O$1,'Raw Election Data'!$A$1:$AN$1,0))</f>
        <v>-159</v>
      </c>
      <c r="P540">
        <f>INDEX('Raw Election Data'!$A$1:$AN$3144,MATCH($C540&amp;" "&amp;$B540,'Raw Election Data'!$C$1:$C$3144,0),MATCH('Joined Data'!P$1,'Raw Election Data'!$A$1:$AN$1,0))</f>
        <v>159</v>
      </c>
      <c r="Q540">
        <f>INDEX('Raw Election Data'!$A$1:$AN$3144,MATCH($C540&amp;" "&amp;$B540,'Raw Election Data'!$C$1:$C$3144,0),MATCH('Joined Data'!Q$1,'Raw Election Data'!$A$1:$AN$1,0))</f>
        <v>-0.14272890484739675</v>
      </c>
      <c r="R540">
        <f>INDEX('Raw Election Data'!$A$1:$AN$3144,MATCH($C540&amp;" "&amp;$B540,'Raw Election Data'!$C$1:$C$3144,0),MATCH('Joined Data'!R$1,'Raw Election Data'!$A$1:$AN$1,0))</f>
        <v>0.14272890484739675</v>
      </c>
    </row>
    <row r="541" spans="1:18" ht="13.5" hidden="1" customHeight="1" x14ac:dyDescent="0.15">
      <c r="A541" t="s">
        <v>136</v>
      </c>
      <c r="B541" t="s">
        <v>1554</v>
      </c>
      <c r="C541" t="str">
        <f>INDEX(FIPS!$A$1:$E$3236,MATCH($F541,FIPS!$D$1:$D$3236,0),5)</f>
        <v>Wheeler County</v>
      </c>
      <c r="D541" t="s">
        <v>137</v>
      </c>
      <c r="E541" s="15" t="s">
        <v>205</v>
      </c>
      <c r="F541" t="s">
        <v>1892</v>
      </c>
      <c r="G541" t="s">
        <v>7776</v>
      </c>
      <c r="H541" t="str">
        <f>IFERROR(VLOOKUP($G541,'Team Colors'!$A:$B,2,0),"#c9c9c9")</f>
        <v>#a71930</v>
      </c>
      <c r="I541">
        <f>INDEX('Raw Election Data'!$A$1:$AN$3144,MATCH($C541&amp;" "&amp;$B541,'Raw Election Data'!$C$1:$C$3144,0),MATCH('Joined Data'!I$1,'Raw Election Data'!$A$1:$AN$1,0))</f>
        <v>7903</v>
      </c>
      <c r="J541">
        <f>INDEX('Raw Election Data'!$A$1:$AN$3144,MATCH($C541&amp;" "&amp;$B541,'Raw Election Data'!$C$1:$C$3144,0),MATCH('Joined Data'!J$1,'Raw Election Data'!$A$1:$AN$1,0))</f>
        <v>646</v>
      </c>
      <c r="K541">
        <f>INDEX('Raw Election Data'!$A$1:$AN$3144,MATCH($C541&amp;" "&amp;$B541,'Raw Election Data'!$C$1:$C$3144,0),MATCH('Joined Data'!K$1,'Raw Election Data'!$A$1:$AN$1,0))</f>
        <v>1421</v>
      </c>
      <c r="L541">
        <f>INDEX('Raw Election Data'!$A$1:$AN$3144,MATCH($C541&amp;" "&amp;$B541,'Raw Election Data'!$C$1:$C$3144,0),MATCH('Joined Data'!L$1,'Raw Election Data'!$A$1:$AN$1,0))</f>
        <v>2102</v>
      </c>
      <c r="M541">
        <f>INDEX('Raw Election Data'!$A$1:$AN$3144,MATCH($C541&amp;" "&amp;$B541,'Raw Election Data'!$C$1:$C$3144,0),MATCH('Joined Data'!M$1,'Raw Election Data'!$A$1:$AN$1,0))</f>
        <v>0.30732635585156992</v>
      </c>
      <c r="N541">
        <f>INDEX('Raw Election Data'!$A$1:$AN$3144,MATCH($C541&amp;" "&amp;$B541,'Raw Election Data'!$C$1:$C$3144,0),MATCH('Joined Data'!N$1,'Raw Election Data'!$A$1:$AN$1,0))</f>
        <v>0.67602283539486208</v>
      </c>
      <c r="O541">
        <f>INDEX('Raw Election Data'!$A$1:$AN$3144,MATCH($C541&amp;" "&amp;$B541,'Raw Election Data'!$C$1:$C$3144,0),MATCH('Joined Data'!O$1,'Raw Election Data'!$A$1:$AN$1,0))</f>
        <v>-775</v>
      </c>
      <c r="P541">
        <f>INDEX('Raw Election Data'!$A$1:$AN$3144,MATCH($C541&amp;" "&amp;$B541,'Raw Election Data'!$C$1:$C$3144,0),MATCH('Joined Data'!P$1,'Raw Election Data'!$A$1:$AN$1,0))</f>
        <v>775</v>
      </c>
      <c r="Q541">
        <f>INDEX('Raw Election Data'!$A$1:$AN$3144,MATCH($C541&amp;" "&amp;$B541,'Raw Election Data'!$C$1:$C$3144,0),MATCH('Joined Data'!Q$1,'Raw Election Data'!$A$1:$AN$1,0))</f>
        <v>-0.36869647954329215</v>
      </c>
      <c r="R541">
        <f>INDEX('Raw Election Data'!$A$1:$AN$3144,MATCH($C541&amp;" "&amp;$B541,'Raw Election Data'!$C$1:$C$3144,0),MATCH('Joined Data'!R$1,'Raw Election Data'!$A$1:$AN$1,0))</f>
        <v>0.36869647954329215</v>
      </c>
    </row>
    <row r="542" spans="1:18" ht="13.5" hidden="1" customHeight="1" x14ac:dyDescent="0.15">
      <c r="A542" t="s">
        <v>136</v>
      </c>
      <c r="B542" t="s">
        <v>1554</v>
      </c>
      <c r="C542" t="str">
        <f>INDEX(FIPS!$A$1:$E$3236,MATCH($F542,FIPS!$D$1:$D$3236,0),5)</f>
        <v>White County</v>
      </c>
      <c r="D542" t="s">
        <v>137</v>
      </c>
      <c r="E542" s="15" t="s">
        <v>206</v>
      </c>
      <c r="F542" t="s">
        <v>1893</v>
      </c>
      <c r="G542" t="s">
        <v>7776</v>
      </c>
      <c r="H542" t="str">
        <f>IFERROR(VLOOKUP($G542,'Team Colors'!$A:$B,2,0),"#c9c9c9")</f>
        <v>#a71930</v>
      </c>
      <c r="I542">
        <f>INDEX('Raw Election Data'!$A$1:$AN$3144,MATCH($C542&amp;" "&amp;$B542,'Raw Election Data'!$C$1:$C$3144,0),MATCH('Joined Data'!I$1,'Raw Election Data'!$A$1:$AN$1,0))</f>
        <v>28319</v>
      </c>
      <c r="J542">
        <f>INDEX('Raw Election Data'!$A$1:$AN$3144,MATCH($C542&amp;" "&amp;$B542,'Raw Election Data'!$C$1:$C$3144,0),MATCH('Joined Data'!J$1,'Raw Election Data'!$A$1:$AN$1,0))</f>
        <v>1672</v>
      </c>
      <c r="K542">
        <f>INDEX('Raw Election Data'!$A$1:$AN$3144,MATCH($C542&amp;" "&amp;$B542,'Raw Election Data'!$C$1:$C$3144,0),MATCH('Joined Data'!K$1,'Raw Election Data'!$A$1:$AN$1,0))</f>
        <v>9751</v>
      </c>
      <c r="L542">
        <f>INDEX('Raw Election Data'!$A$1:$AN$3144,MATCH($C542&amp;" "&amp;$B542,'Raw Election Data'!$C$1:$C$3144,0),MATCH('Joined Data'!L$1,'Raw Election Data'!$A$1:$AN$1,0))</f>
        <v>11771</v>
      </c>
      <c r="M542">
        <f>INDEX('Raw Election Data'!$A$1:$AN$3144,MATCH($C542&amp;" "&amp;$B542,'Raw Election Data'!$C$1:$C$3144,0),MATCH('Joined Data'!M$1,'Raw Election Data'!$A$1:$AN$1,0))</f>
        <v>0.14204400645654575</v>
      </c>
      <c r="N542">
        <f>INDEX('Raw Election Data'!$A$1:$AN$3144,MATCH($C542&amp;" "&amp;$B542,'Raw Election Data'!$C$1:$C$3144,0),MATCH('Joined Data'!N$1,'Raw Election Data'!$A$1:$AN$1,0))</f>
        <v>0.82839181038144594</v>
      </c>
      <c r="O542">
        <f>INDEX('Raw Election Data'!$A$1:$AN$3144,MATCH($C542&amp;" "&amp;$B542,'Raw Election Data'!$C$1:$C$3144,0),MATCH('Joined Data'!O$1,'Raw Election Data'!$A$1:$AN$1,0))</f>
        <v>-8079</v>
      </c>
      <c r="P542">
        <f>INDEX('Raw Election Data'!$A$1:$AN$3144,MATCH($C542&amp;" "&amp;$B542,'Raw Election Data'!$C$1:$C$3144,0),MATCH('Joined Data'!P$1,'Raw Election Data'!$A$1:$AN$1,0))</f>
        <v>8079</v>
      </c>
      <c r="Q542">
        <f>INDEX('Raw Election Data'!$A$1:$AN$3144,MATCH($C542&amp;" "&amp;$B542,'Raw Election Data'!$C$1:$C$3144,0),MATCH('Joined Data'!Q$1,'Raw Election Data'!$A$1:$AN$1,0))</f>
        <v>-0.68634780392490025</v>
      </c>
      <c r="R542">
        <f>INDEX('Raw Election Data'!$A$1:$AN$3144,MATCH($C542&amp;" "&amp;$B542,'Raw Election Data'!$C$1:$C$3144,0),MATCH('Joined Data'!R$1,'Raw Election Data'!$A$1:$AN$1,0))</f>
        <v>0.68634780392490025</v>
      </c>
    </row>
    <row r="543" spans="1:18" ht="13.5" hidden="1" customHeight="1" x14ac:dyDescent="0.15">
      <c r="A543" t="s">
        <v>136</v>
      </c>
      <c r="B543" t="s">
        <v>1554</v>
      </c>
      <c r="C543" t="str">
        <f>INDEX(FIPS!$A$1:$E$3236,MATCH($F543,FIPS!$D$1:$D$3236,0),5)</f>
        <v>Whitfield County</v>
      </c>
      <c r="D543" t="s">
        <v>137</v>
      </c>
      <c r="E543" s="15" t="s">
        <v>207</v>
      </c>
      <c r="F543" t="s">
        <v>1895</v>
      </c>
      <c r="G543" t="s">
        <v>7776</v>
      </c>
      <c r="H543" t="str">
        <f>IFERROR(VLOOKUP($G543,'Team Colors'!$A:$B,2,0),"#c9c9c9")</f>
        <v>#a71930</v>
      </c>
      <c r="I543">
        <f>INDEX('Raw Election Data'!$A$1:$AN$3144,MATCH($C543&amp;" "&amp;$B543,'Raw Election Data'!$C$1:$C$3144,0),MATCH('Joined Data'!I$1,'Raw Election Data'!$A$1:$AN$1,0))</f>
        <v>104216</v>
      </c>
      <c r="J543">
        <f>INDEX('Raw Election Data'!$A$1:$AN$3144,MATCH($C543&amp;" "&amp;$B543,'Raw Election Data'!$C$1:$C$3144,0),MATCH('Joined Data'!J$1,'Raw Election Data'!$A$1:$AN$1,0))</f>
        <v>7925</v>
      </c>
      <c r="K543">
        <f>INDEX('Raw Election Data'!$A$1:$AN$3144,MATCH($C543&amp;" "&amp;$B543,'Raw Election Data'!$C$1:$C$3144,0),MATCH('Joined Data'!K$1,'Raw Election Data'!$A$1:$AN$1,0))</f>
        <v>21514</v>
      </c>
      <c r="L543">
        <f>INDEX('Raw Election Data'!$A$1:$AN$3144,MATCH($C543&amp;" "&amp;$B543,'Raw Election Data'!$C$1:$C$3144,0),MATCH('Joined Data'!L$1,'Raw Election Data'!$A$1:$AN$1,0))</f>
        <v>30362</v>
      </c>
      <c r="M543">
        <f>INDEX('Raw Election Data'!$A$1:$AN$3144,MATCH($C543&amp;" "&amp;$B543,'Raw Election Data'!$C$1:$C$3144,0),MATCH('Joined Data'!M$1,'Raw Election Data'!$A$1:$AN$1,0))</f>
        <v>0.26101706079968384</v>
      </c>
      <c r="N543">
        <f>INDEX('Raw Election Data'!$A$1:$AN$3144,MATCH($C543&amp;" "&amp;$B543,'Raw Election Data'!$C$1:$C$3144,0),MATCH('Joined Data'!N$1,'Raw Election Data'!$A$1:$AN$1,0))</f>
        <v>0.70858309729266844</v>
      </c>
      <c r="O543">
        <f>INDEX('Raw Election Data'!$A$1:$AN$3144,MATCH($C543&amp;" "&amp;$B543,'Raw Election Data'!$C$1:$C$3144,0),MATCH('Joined Data'!O$1,'Raw Election Data'!$A$1:$AN$1,0))</f>
        <v>-13589</v>
      </c>
      <c r="P543">
        <f>INDEX('Raw Election Data'!$A$1:$AN$3144,MATCH($C543&amp;" "&amp;$B543,'Raw Election Data'!$C$1:$C$3144,0),MATCH('Joined Data'!P$1,'Raw Election Data'!$A$1:$AN$1,0))</f>
        <v>13589</v>
      </c>
      <c r="Q543">
        <f>INDEX('Raw Election Data'!$A$1:$AN$3144,MATCH($C543&amp;" "&amp;$B543,'Raw Election Data'!$C$1:$C$3144,0),MATCH('Joined Data'!Q$1,'Raw Election Data'!$A$1:$AN$1,0))</f>
        <v>-0.4475660364929846</v>
      </c>
      <c r="R543">
        <f>INDEX('Raw Election Data'!$A$1:$AN$3144,MATCH($C543&amp;" "&amp;$B543,'Raw Election Data'!$C$1:$C$3144,0),MATCH('Joined Data'!R$1,'Raw Election Data'!$A$1:$AN$1,0))</f>
        <v>0.4475660364929846</v>
      </c>
    </row>
    <row r="544" spans="1:18" ht="13.5" hidden="1" customHeight="1" x14ac:dyDescent="0.15">
      <c r="A544" t="s">
        <v>136</v>
      </c>
      <c r="B544" t="s">
        <v>1554</v>
      </c>
      <c r="C544" t="str">
        <f>INDEX(FIPS!$A$1:$E$3236,MATCH($F544,FIPS!$D$1:$D$3236,0),5)</f>
        <v>Wilcox County</v>
      </c>
      <c r="D544" t="s">
        <v>137</v>
      </c>
      <c r="E544" s="15" t="s">
        <v>208</v>
      </c>
      <c r="F544" t="s">
        <v>1896</v>
      </c>
      <c r="G544" t="s">
        <v>7776</v>
      </c>
      <c r="H544" t="str">
        <f>IFERROR(VLOOKUP($G544,'Team Colors'!$A:$B,2,0),"#c9c9c9")</f>
        <v>#a71930</v>
      </c>
      <c r="I544">
        <f>INDEX('Raw Election Data'!$A$1:$AN$3144,MATCH($C544&amp;" "&amp;$B544,'Raw Election Data'!$C$1:$C$3144,0),MATCH('Joined Data'!I$1,'Raw Election Data'!$A$1:$AN$1,0))</f>
        <v>8857</v>
      </c>
      <c r="J544">
        <f>INDEX('Raw Election Data'!$A$1:$AN$3144,MATCH($C544&amp;" "&amp;$B544,'Raw Election Data'!$C$1:$C$3144,0),MATCH('Joined Data'!J$1,'Raw Election Data'!$A$1:$AN$1,0))</f>
        <v>852</v>
      </c>
      <c r="K544">
        <f>INDEX('Raw Election Data'!$A$1:$AN$3144,MATCH($C544&amp;" "&amp;$B544,'Raw Election Data'!$C$1:$C$3144,0),MATCH('Joined Data'!K$1,'Raw Election Data'!$A$1:$AN$1,0))</f>
        <v>2096</v>
      </c>
      <c r="L544">
        <f>INDEX('Raw Election Data'!$A$1:$AN$3144,MATCH($C544&amp;" "&amp;$B544,'Raw Election Data'!$C$1:$C$3144,0),MATCH('Joined Data'!L$1,'Raw Election Data'!$A$1:$AN$1,0))</f>
        <v>2973</v>
      </c>
      <c r="M544">
        <f>INDEX('Raw Election Data'!$A$1:$AN$3144,MATCH($C544&amp;" "&amp;$B544,'Raw Election Data'!$C$1:$C$3144,0),MATCH('Joined Data'!M$1,'Raw Election Data'!$A$1:$AN$1,0))</f>
        <v>0.28657921291624622</v>
      </c>
      <c r="N544">
        <f>INDEX('Raw Election Data'!$A$1:$AN$3144,MATCH($C544&amp;" "&amp;$B544,'Raw Election Data'!$C$1:$C$3144,0),MATCH('Joined Data'!N$1,'Raw Election Data'!$A$1:$AN$1,0))</f>
        <v>0.70501177262024894</v>
      </c>
      <c r="O544">
        <f>INDEX('Raw Election Data'!$A$1:$AN$3144,MATCH($C544&amp;" "&amp;$B544,'Raw Election Data'!$C$1:$C$3144,0),MATCH('Joined Data'!O$1,'Raw Election Data'!$A$1:$AN$1,0))</f>
        <v>-1244</v>
      </c>
      <c r="P544">
        <f>INDEX('Raw Election Data'!$A$1:$AN$3144,MATCH($C544&amp;" "&amp;$B544,'Raw Election Data'!$C$1:$C$3144,0),MATCH('Joined Data'!P$1,'Raw Election Data'!$A$1:$AN$1,0))</f>
        <v>1244</v>
      </c>
      <c r="Q544">
        <f>INDEX('Raw Election Data'!$A$1:$AN$3144,MATCH($C544&amp;" "&amp;$B544,'Raw Election Data'!$C$1:$C$3144,0),MATCH('Joined Data'!Q$1,'Raw Election Data'!$A$1:$AN$1,0))</f>
        <v>-0.41843255970400273</v>
      </c>
      <c r="R544">
        <f>INDEX('Raw Election Data'!$A$1:$AN$3144,MATCH($C544&amp;" "&amp;$B544,'Raw Election Data'!$C$1:$C$3144,0),MATCH('Joined Data'!R$1,'Raw Election Data'!$A$1:$AN$1,0))</f>
        <v>0.41843255970400273</v>
      </c>
    </row>
    <row r="545" spans="1:18" ht="13.5" hidden="1" customHeight="1" x14ac:dyDescent="0.15">
      <c r="A545" t="s">
        <v>136</v>
      </c>
      <c r="B545" t="s">
        <v>1554</v>
      </c>
      <c r="C545" t="str">
        <f>INDEX(FIPS!$A$1:$E$3236,MATCH($F545,FIPS!$D$1:$D$3236,0),5)</f>
        <v>Wilkes County</v>
      </c>
      <c r="D545" t="s">
        <v>137</v>
      </c>
      <c r="E545" s="15" t="s">
        <v>209</v>
      </c>
      <c r="F545" t="s">
        <v>1898</v>
      </c>
      <c r="G545" t="s">
        <v>7776</v>
      </c>
      <c r="H545" t="str">
        <f>IFERROR(VLOOKUP($G545,'Team Colors'!$A:$B,2,0),"#c9c9c9")</f>
        <v>#a71930</v>
      </c>
      <c r="I545">
        <f>INDEX('Raw Election Data'!$A$1:$AN$3144,MATCH($C545&amp;" "&amp;$B545,'Raw Election Data'!$C$1:$C$3144,0),MATCH('Joined Data'!I$1,'Raw Election Data'!$A$1:$AN$1,0))</f>
        <v>9867</v>
      </c>
      <c r="J545">
        <f>INDEX('Raw Election Data'!$A$1:$AN$3144,MATCH($C545&amp;" "&amp;$B545,'Raw Election Data'!$C$1:$C$3144,0),MATCH('Joined Data'!J$1,'Raw Election Data'!$A$1:$AN$1,0))</f>
        <v>1844</v>
      </c>
      <c r="K545">
        <f>INDEX('Raw Election Data'!$A$1:$AN$3144,MATCH($C545&amp;" "&amp;$B545,'Raw Election Data'!$C$1:$C$3144,0),MATCH('Joined Data'!K$1,'Raw Election Data'!$A$1:$AN$1,0))</f>
        <v>2569</v>
      </c>
      <c r="L545">
        <f>INDEX('Raw Election Data'!$A$1:$AN$3144,MATCH($C545&amp;" "&amp;$B545,'Raw Election Data'!$C$1:$C$3144,0),MATCH('Joined Data'!L$1,'Raw Election Data'!$A$1:$AN$1,0))</f>
        <v>4470</v>
      </c>
      <c r="M545">
        <f>INDEX('Raw Election Data'!$A$1:$AN$3144,MATCH($C545&amp;" "&amp;$B545,'Raw Election Data'!$C$1:$C$3144,0),MATCH('Joined Data'!M$1,'Raw Election Data'!$A$1:$AN$1,0))</f>
        <v>0.41252796420581656</v>
      </c>
      <c r="N545">
        <f>INDEX('Raw Election Data'!$A$1:$AN$3144,MATCH($C545&amp;" "&amp;$B545,'Raw Election Data'!$C$1:$C$3144,0),MATCH('Joined Data'!N$1,'Raw Election Data'!$A$1:$AN$1,0))</f>
        <v>0.5747203579418344</v>
      </c>
      <c r="O545">
        <f>INDEX('Raw Election Data'!$A$1:$AN$3144,MATCH($C545&amp;" "&amp;$B545,'Raw Election Data'!$C$1:$C$3144,0),MATCH('Joined Data'!O$1,'Raw Election Data'!$A$1:$AN$1,0))</f>
        <v>-725</v>
      </c>
      <c r="P545">
        <f>INDEX('Raw Election Data'!$A$1:$AN$3144,MATCH($C545&amp;" "&amp;$B545,'Raw Election Data'!$C$1:$C$3144,0),MATCH('Joined Data'!P$1,'Raw Election Data'!$A$1:$AN$1,0))</f>
        <v>725</v>
      </c>
      <c r="Q545">
        <f>INDEX('Raw Election Data'!$A$1:$AN$3144,MATCH($C545&amp;" "&amp;$B545,'Raw Election Data'!$C$1:$C$3144,0),MATCH('Joined Data'!Q$1,'Raw Election Data'!$A$1:$AN$1,0))</f>
        <v>-0.16219239373601785</v>
      </c>
      <c r="R545">
        <f>INDEX('Raw Election Data'!$A$1:$AN$3144,MATCH($C545&amp;" "&amp;$B545,'Raw Election Data'!$C$1:$C$3144,0),MATCH('Joined Data'!R$1,'Raw Election Data'!$A$1:$AN$1,0))</f>
        <v>0.16219239373601785</v>
      </c>
    </row>
    <row r="546" spans="1:18" ht="13.5" hidden="1" customHeight="1" x14ac:dyDescent="0.15">
      <c r="A546" t="s">
        <v>136</v>
      </c>
      <c r="B546" t="s">
        <v>1554</v>
      </c>
      <c r="C546" t="str">
        <f>INDEX(FIPS!$A$1:$E$3236,MATCH($F546,FIPS!$D$1:$D$3236,0),5)</f>
        <v>Wilkinson County</v>
      </c>
      <c r="D546" t="s">
        <v>137</v>
      </c>
      <c r="E546" s="15" t="s">
        <v>210</v>
      </c>
      <c r="F546" t="s">
        <v>1900</v>
      </c>
      <c r="G546" t="s">
        <v>7776</v>
      </c>
      <c r="H546" t="str">
        <f>IFERROR(VLOOKUP($G546,'Team Colors'!$A:$B,2,0),"#c9c9c9")</f>
        <v>#a71930</v>
      </c>
      <c r="I546">
        <f>INDEX('Raw Election Data'!$A$1:$AN$3144,MATCH($C546&amp;" "&amp;$B546,'Raw Election Data'!$C$1:$C$3144,0),MATCH('Joined Data'!I$1,'Raw Election Data'!$A$1:$AN$1,0))</f>
        <v>9155</v>
      </c>
      <c r="J546">
        <f>INDEX('Raw Election Data'!$A$1:$AN$3144,MATCH($C546&amp;" "&amp;$B546,'Raw Election Data'!$C$1:$C$3144,0),MATCH('Joined Data'!J$1,'Raw Election Data'!$A$1:$AN$1,0))</f>
        <v>1893</v>
      </c>
      <c r="K546">
        <f>INDEX('Raw Election Data'!$A$1:$AN$3144,MATCH($C546&amp;" "&amp;$B546,'Raw Election Data'!$C$1:$C$3144,0),MATCH('Joined Data'!K$1,'Raw Election Data'!$A$1:$AN$1,0))</f>
        <v>2332</v>
      </c>
      <c r="L546">
        <f>INDEX('Raw Election Data'!$A$1:$AN$3144,MATCH($C546&amp;" "&amp;$B546,'Raw Election Data'!$C$1:$C$3144,0),MATCH('Joined Data'!L$1,'Raw Election Data'!$A$1:$AN$1,0))</f>
        <v>4276</v>
      </c>
      <c r="M546">
        <f>INDEX('Raw Election Data'!$A$1:$AN$3144,MATCH($C546&amp;" "&amp;$B546,'Raw Election Data'!$C$1:$C$3144,0),MATCH('Joined Data'!M$1,'Raw Election Data'!$A$1:$AN$1,0))</f>
        <v>0.44270346117867165</v>
      </c>
      <c r="N546">
        <f>INDEX('Raw Election Data'!$A$1:$AN$3144,MATCH($C546&amp;" "&amp;$B546,'Raw Election Data'!$C$1:$C$3144,0),MATCH('Joined Data'!N$1,'Raw Election Data'!$A$1:$AN$1,0))</f>
        <v>0.54536950420954167</v>
      </c>
      <c r="O546">
        <f>INDEX('Raw Election Data'!$A$1:$AN$3144,MATCH($C546&amp;" "&amp;$B546,'Raw Election Data'!$C$1:$C$3144,0),MATCH('Joined Data'!O$1,'Raw Election Data'!$A$1:$AN$1,0))</f>
        <v>-439</v>
      </c>
      <c r="P546">
        <f>INDEX('Raw Election Data'!$A$1:$AN$3144,MATCH($C546&amp;" "&amp;$B546,'Raw Election Data'!$C$1:$C$3144,0),MATCH('Joined Data'!P$1,'Raw Election Data'!$A$1:$AN$1,0))</f>
        <v>439</v>
      </c>
      <c r="Q546">
        <f>INDEX('Raw Election Data'!$A$1:$AN$3144,MATCH($C546&amp;" "&amp;$B546,'Raw Election Data'!$C$1:$C$3144,0),MATCH('Joined Data'!Q$1,'Raw Election Data'!$A$1:$AN$1,0))</f>
        <v>-0.10266604303087001</v>
      </c>
      <c r="R546">
        <f>INDEX('Raw Election Data'!$A$1:$AN$3144,MATCH($C546&amp;" "&amp;$B546,'Raw Election Data'!$C$1:$C$3144,0),MATCH('Joined Data'!R$1,'Raw Election Data'!$A$1:$AN$1,0))</f>
        <v>0.10266604303087001</v>
      </c>
    </row>
    <row r="547" spans="1:18" ht="13.5" hidden="1" customHeight="1" x14ac:dyDescent="0.15">
      <c r="A547" t="s">
        <v>136</v>
      </c>
      <c r="B547" t="s">
        <v>1554</v>
      </c>
      <c r="C547" t="str">
        <f>INDEX(FIPS!$A$1:$E$3236,MATCH($F547,FIPS!$D$1:$D$3236,0),5)</f>
        <v>Worth County</v>
      </c>
      <c r="D547" t="s">
        <v>137</v>
      </c>
      <c r="E547" s="15" t="s">
        <v>211</v>
      </c>
      <c r="F547" t="s">
        <v>1902</v>
      </c>
      <c r="G547" t="s">
        <v>7776</v>
      </c>
      <c r="H547" t="str">
        <f>IFERROR(VLOOKUP($G547,'Team Colors'!$A:$B,2,0),"#c9c9c9")</f>
        <v>#a71930</v>
      </c>
      <c r="I547">
        <f>INDEX('Raw Election Data'!$A$1:$AN$3144,MATCH($C547&amp;" "&amp;$B547,'Raw Election Data'!$C$1:$C$3144,0),MATCH('Joined Data'!I$1,'Raw Election Data'!$A$1:$AN$1,0))</f>
        <v>20699</v>
      </c>
      <c r="J547">
        <f>INDEX('Raw Election Data'!$A$1:$AN$3144,MATCH($C547&amp;" "&amp;$B547,'Raw Election Data'!$C$1:$C$3144,0),MATCH('Joined Data'!J$1,'Raw Election Data'!$A$1:$AN$1,0))</f>
        <v>2015</v>
      </c>
      <c r="K547">
        <f>INDEX('Raw Election Data'!$A$1:$AN$3144,MATCH($C547&amp;" "&amp;$B547,'Raw Election Data'!$C$1:$C$3144,0),MATCH('Joined Data'!K$1,'Raw Election Data'!$A$1:$AN$1,0))</f>
        <v>6144</v>
      </c>
      <c r="L547">
        <f>INDEX('Raw Election Data'!$A$1:$AN$3144,MATCH($C547&amp;" "&amp;$B547,'Raw Election Data'!$C$1:$C$3144,0),MATCH('Joined Data'!L$1,'Raw Election Data'!$A$1:$AN$1,0))</f>
        <v>8266</v>
      </c>
      <c r="M547">
        <f>INDEX('Raw Election Data'!$A$1:$AN$3144,MATCH($C547&amp;" "&amp;$B547,'Raw Election Data'!$C$1:$C$3144,0),MATCH('Joined Data'!M$1,'Raw Election Data'!$A$1:$AN$1,0))</f>
        <v>0.24376965884345511</v>
      </c>
      <c r="N547">
        <f>INDEX('Raw Election Data'!$A$1:$AN$3144,MATCH($C547&amp;" "&amp;$B547,'Raw Election Data'!$C$1:$C$3144,0),MATCH('Joined Data'!N$1,'Raw Election Data'!$A$1:$AN$1,0))</f>
        <v>0.74328574885071375</v>
      </c>
      <c r="O547">
        <f>INDEX('Raw Election Data'!$A$1:$AN$3144,MATCH($C547&amp;" "&amp;$B547,'Raw Election Data'!$C$1:$C$3144,0),MATCH('Joined Data'!O$1,'Raw Election Data'!$A$1:$AN$1,0))</f>
        <v>-4129</v>
      </c>
      <c r="P547">
        <f>INDEX('Raw Election Data'!$A$1:$AN$3144,MATCH($C547&amp;" "&amp;$B547,'Raw Election Data'!$C$1:$C$3144,0),MATCH('Joined Data'!P$1,'Raw Election Data'!$A$1:$AN$1,0))</f>
        <v>4129</v>
      </c>
      <c r="Q547">
        <f>INDEX('Raw Election Data'!$A$1:$AN$3144,MATCH($C547&amp;" "&amp;$B547,'Raw Election Data'!$C$1:$C$3144,0),MATCH('Joined Data'!Q$1,'Raw Election Data'!$A$1:$AN$1,0))</f>
        <v>-0.49951609000725861</v>
      </c>
      <c r="R547">
        <f>INDEX('Raw Election Data'!$A$1:$AN$3144,MATCH($C547&amp;" "&amp;$B547,'Raw Election Data'!$C$1:$C$3144,0),MATCH('Joined Data'!R$1,'Raw Election Data'!$A$1:$AN$1,0))</f>
        <v>0.49951609000725861</v>
      </c>
    </row>
    <row r="548" spans="1:18" ht="13.5" hidden="1" customHeight="1" x14ac:dyDescent="0.15">
      <c r="A548" t="s">
        <v>212</v>
      </c>
      <c r="B548" t="s">
        <v>1903</v>
      </c>
      <c r="C548" t="str">
        <f>INDEX(FIPS!$A$1:$E$3236,MATCH($F548,FIPS!$D$1:$D$3236,0),5)</f>
        <v>Hawaii County</v>
      </c>
      <c r="D548" t="s">
        <v>213</v>
      </c>
      <c r="E548" s="15" t="s">
        <v>6</v>
      </c>
      <c r="F548" t="s">
        <v>1905</v>
      </c>
      <c r="G548" t="s">
        <v>441</v>
      </c>
      <c r="H548" t="str">
        <f>IFERROR(VLOOKUP($G548,'Team Colors'!$A:$B,2,0),"#c9c9c9")</f>
        <v>#aa0000</v>
      </c>
      <c r="I548">
        <f>INDEX('Raw Election Data'!$A$1:$AN$3144,MATCH($C548&amp;" "&amp;$B548,'Raw Election Data'!$C$1:$C$3144,0),MATCH('Joined Data'!I$1,'Raw Election Data'!$A$1:$AN$1,0))</f>
        <v>196428</v>
      </c>
      <c r="J548">
        <f>INDEX('Raw Election Data'!$A$1:$AN$3144,MATCH($C548&amp;" "&amp;$B548,'Raw Election Data'!$C$1:$C$3144,0),MATCH('Joined Data'!J$1,'Raw Election Data'!$A$1:$AN$1,0))</f>
        <v>41258</v>
      </c>
      <c r="K548">
        <f>INDEX('Raw Election Data'!$A$1:$AN$3144,MATCH($C548&amp;" "&amp;$B548,'Raw Election Data'!$C$1:$C$3144,0),MATCH('Joined Data'!K$1,'Raw Election Data'!$A$1:$AN$1,0))</f>
        <v>17500</v>
      </c>
      <c r="L548">
        <f>INDEX('Raw Election Data'!$A$1:$AN$3144,MATCH($C548&amp;" "&amp;$B548,'Raw Election Data'!$C$1:$C$3144,0),MATCH('Joined Data'!L$1,'Raw Election Data'!$A$1:$AN$1,0))</f>
        <v>64865</v>
      </c>
      <c r="M548">
        <f>INDEX('Raw Election Data'!$A$1:$AN$3144,MATCH($C548&amp;" "&amp;$B548,'Raw Election Data'!$C$1:$C$3144,0),MATCH('Joined Data'!M$1,'Raw Election Data'!$A$1:$AN$1,0))</f>
        <v>0.63605950820935786</v>
      </c>
      <c r="N548">
        <f>INDEX('Raw Election Data'!$A$1:$AN$3144,MATCH($C548&amp;" "&amp;$B548,'Raw Election Data'!$C$1:$C$3144,0),MATCH('Joined Data'!N$1,'Raw Election Data'!$A$1:$AN$1,0))</f>
        <v>0.26979110460186539</v>
      </c>
      <c r="O548">
        <f>INDEX('Raw Election Data'!$A$1:$AN$3144,MATCH($C548&amp;" "&amp;$B548,'Raw Election Data'!$C$1:$C$3144,0),MATCH('Joined Data'!O$1,'Raw Election Data'!$A$1:$AN$1,0))</f>
        <v>23758</v>
      </c>
      <c r="P548">
        <f>INDEX('Raw Election Data'!$A$1:$AN$3144,MATCH($C548&amp;" "&amp;$B548,'Raw Election Data'!$C$1:$C$3144,0),MATCH('Joined Data'!P$1,'Raw Election Data'!$A$1:$AN$1,0))</f>
        <v>-23758</v>
      </c>
      <c r="Q548">
        <f>INDEX('Raw Election Data'!$A$1:$AN$3144,MATCH($C548&amp;" "&amp;$B548,'Raw Election Data'!$C$1:$C$3144,0),MATCH('Joined Data'!Q$1,'Raw Election Data'!$A$1:$AN$1,0))</f>
        <v>0.36626840360749247</v>
      </c>
      <c r="R548">
        <f>INDEX('Raw Election Data'!$A$1:$AN$3144,MATCH($C548&amp;" "&amp;$B548,'Raw Election Data'!$C$1:$C$3144,0),MATCH('Joined Data'!R$1,'Raw Election Data'!$A$1:$AN$1,0))</f>
        <v>-0.36626840360749247</v>
      </c>
    </row>
    <row r="549" spans="1:18" ht="13.5" hidden="1" customHeight="1" x14ac:dyDescent="0.15">
      <c r="A549" t="s">
        <v>212</v>
      </c>
      <c r="B549" t="s">
        <v>1903</v>
      </c>
      <c r="C549" t="str">
        <f>INDEX(FIPS!$A$1:$E$3236,MATCH($F549,FIPS!$D$1:$D$3236,0),5)</f>
        <v>Honolulu County</v>
      </c>
      <c r="D549" t="s">
        <v>213</v>
      </c>
      <c r="E549" s="15" t="s">
        <v>7</v>
      </c>
      <c r="F549" t="s">
        <v>1909</v>
      </c>
      <c r="G549" t="s">
        <v>441</v>
      </c>
      <c r="H549" t="str">
        <f>IFERROR(VLOOKUP($G549,'Team Colors'!$A:$B,2,0),"#c9c9c9")</f>
        <v>#aa0000</v>
      </c>
      <c r="I549">
        <f>INDEX('Raw Election Data'!$A$1:$AN$3144,MATCH($C549&amp;" "&amp;$B549,'Raw Election Data'!$C$1:$C$3144,0),MATCH('Joined Data'!I$1,'Raw Election Data'!$A$1:$AN$1,0))</f>
        <v>998714</v>
      </c>
      <c r="J549">
        <f>INDEX('Raw Election Data'!$A$1:$AN$3144,MATCH($C549&amp;" "&amp;$B549,'Raw Election Data'!$C$1:$C$3144,0),MATCH('Joined Data'!J$1,'Raw Election Data'!$A$1:$AN$1,0))</f>
        <v>175634</v>
      </c>
      <c r="K549">
        <f>INDEX('Raw Election Data'!$A$1:$AN$3144,MATCH($C549&amp;" "&amp;$B549,'Raw Election Data'!$C$1:$C$3144,0),MATCH('Joined Data'!K$1,'Raw Election Data'!$A$1:$AN$1,0))</f>
        <v>90296</v>
      </c>
      <c r="L549">
        <f>INDEX('Raw Election Data'!$A$1:$AN$3144,MATCH($C549&amp;" "&amp;$B549,'Raw Election Data'!$C$1:$C$3144,0),MATCH('Joined Data'!L$1,'Raw Election Data'!$A$1:$AN$1,0))</f>
        <v>285683</v>
      </c>
      <c r="M549">
        <f>INDEX('Raw Election Data'!$A$1:$AN$3144,MATCH($C549&amp;" "&amp;$B549,'Raw Election Data'!$C$1:$C$3144,0),MATCH('Joined Data'!M$1,'Raw Election Data'!$A$1:$AN$1,0))</f>
        <v>0.6147863191019417</v>
      </c>
      <c r="N549">
        <f>INDEX('Raw Election Data'!$A$1:$AN$3144,MATCH($C549&amp;" "&amp;$B549,'Raw Election Data'!$C$1:$C$3144,0),MATCH('Joined Data'!N$1,'Raw Election Data'!$A$1:$AN$1,0))</f>
        <v>0.31607060973176565</v>
      </c>
      <c r="O549">
        <f>INDEX('Raw Election Data'!$A$1:$AN$3144,MATCH($C549&amp;" "&amp;$B549,'Raw Election Data'!$C$1:$C$3144,0),MATCH('Joined Data'!O$1,'Raw Election Data'!$A$1:$AN$1,0))</f>
        <v>85338</v>
      </c>
      <c r="P549">
        <f>INDEX('Raw Election Data'!$A$1:$AN$3144,MATCH($C549&amp;" "&amp;$B549,'Raw Election Data'!$C$1:$C$3144,0),MATCH('Joined Data'!P$1,'Raw Election Data'!$A$1:$AN$1,0))</f>
        <v>-85338</v>
      </c>
      <c r="Q549">
        <f>INDEX('Raw Election Data'!$A$1:$AN$3144,MATCH($C549&amp;" "&amp;$B549,'Raw Election Data'!$C$1:$C$3144,0),MATCH('Joined Data'!Q$1,'Raw Election Data'!$A$1:$AN$1,0))</f>
        <v>0.29871570937017605</v>
      </c>
      <c r="R549">
        <f>INDEX('Raw Election Data'!$A$1:$AN$3144,MATCH($C549&amp;" "&amp;$B549,'Raw Election Data'!$C$1:$C$3144,0),MATCH('Joined Data'!R$1,'Raw Election Data'!$A$1:$AN$1,0))</f>
        <v>-0.29871570937017605</v>
      </c>
    </row>
    <row r="550" spans="1:18" ht="13.5" hidden="1" customHeight="1" x14ac:dyDescent="0.15">
      <c r="A550" t="s">
        <v>212</v>
      </c>
      <c r="B550" t="s">
        <v>1903</v>
      </c>
      <c r="C550" t="str">
        <f>INDEX(FIPS!$A$1:$E$3236,MATCH($F550,FIPS!$D$1:$D$3236,0),5)</f>
        <v>Kalawao County</v>
      </c>
      <c r="D550" t="s">
        <v>213</v>
      </c>
      <c r="E550" s="15" t="s">
        <v>8</v>
      </c>
      <c r="F550" t="s">
        <v>7752</v>
      </c>
      <c r="G550" t="s">
        <v>441</v>
      </c>
      <c r="H550" t="str">
        <f>IFERROR(VLOOKUP($G550,'Team Colors'!$A:$B,2,0),"#c9c9c9")</f>
        <v>#aa0000</v>
      </c>
      <c r="I550">
        <f>INDEX('Raw Election Data'!$A$1:$AN$3144,MATCH($C550&amp;" "&amp;$B550,'Raw Election Data'!$C$1:$C$3144,0),MATCH('Joined Data'!I$1,'Raw Election Data'!$A$1:$AN$1,0))</f>
        <v>164637</v>
      </c>
      <c r="J550">
        <f>INDEX('Raw Election Data'!$A$1:$AN$3144,MATCH($C550&amp;" "&amp;$B550,'Raw Election Data'!$C$1:$C$3144,0),MATCH('Joined Data'!J$1,'Raw Election Data'!$A$1:$AN$1,0))</f>
        <v>33479</v>
      </c>
      <c r="K550">
        <f>INDEX('Raw Election Data'!$A$1:$AN$3144,MATCH($C550&amp;" "&amp;$B550,'Raw Election Data'!$C$1:$C$3144,0),MATCH('Joined Data'!K$1,'Raw Election Data'!$A$1:$AN$1,0))</f>
        <v>13445</v>
      </c>
      <c r="L550">
        <f>INDEX('Raw Election Data'!$A$1:$AN$3144,MATCH($C550&amp;" "&amp;$B550,'Raw Election Data'!$C$1:$C$3144,0),MATCH('Joined Data'!L$1,'Raw Election Data'!$A$1:$AN$1,0))</f>
        <v>51942</v>
      </c>
      <c r="M550">
        <f>INDEX('Raw Election Data'!$A$1:$AN$3144,MATCH($C550&amp;" "&amp;$B550,'Raw Election Data'!$C$1:$C$3144,0),MATCH('Joined Data'!M$1,'Raw Election Data'!$A$1:$AN$1,0))</f>
        <v>0.64454583959031231</v>
      </c>
      <c r="N550">
        <f>INDEX('Raw Election Data'!$A$1:$AN$3144,MATCH($C550&amp;" "&amp;$B550,'Raw Election Data'!$C$1:$C$3144,0),MATCH('Joined Data'!N$1,'Raw Election Data'!$A$1:$AN$1,0))</f>
        <v>0.2588464056062531</v>
      </c>
      <c r="O550">
        <f>INDEX('Raw Election Data'!$A$1:$AN$3144,MATCH($C550&amp;" "&amp;$B550,'Raw Election Data'!$C$1:$C$3144,0),MATCH('Joined Data'!O$1,'Raw Election Data'!$A$1:$AN$1,0))</f>
        <v>20034</v>
      </c>
      <c r="P550">
        <f>INDEX('Raw Election Data'!$A$1:$AN$3144,MATCH($C550&amp;" "&amp;$B550,'Raw Election Data'!$C$1:$C$3144,0),MATCH('Joined Data'!P$1,'Raw Election Data'!$A$1:$AN$1,0))</f>
        <v>-20034</v>
      </c>
      <c r="Q550">
        <f>INDEX('Raw Election Data'!$A$1:$AN$3144,MATCH($C550&amp;" "&amp;$B550,'Raw Election Data'!$C$1:$C$3144,0),MATCH('Joined Data'!Q$1,'Raw Election Data'!$A$1:$AN$1,0))</f>
        <v>0.3856994339840592</v>
      </c>
      <c r="R550">
        <f>INDEX('Raw Election Data'!$A$1:$AN$3144,MATCH($C550&amp;" "&amp;$B550,'Raw Election Data'!$C$1:$C$3144,0),MATCH('Joined Data'!R$1,'Raw Election Data'!$A$1:$AN$1,0))</f>
        <v>-0.3856994339840592</v>
      </c>
    </row>
    <row r="551" spans="1:18" ht="13.5" hidden="1" customHeight="1" x14ac:dyDescent="0.15">
      <c r="A551" t="s">
        <v>212</v>
      </c>
      <c r="B551" t="s">
        <v>1903</v>
      </c>
      <c r="C551" t="str">
        <f>INDEX(FIPS!$A$1:$E$3236,MATCH($F551,FIPS!$D$1:$D$3236,0),5)</f>
        <v>Kauai County</v>
      </c>
      <c r="D551" t="s">
        <v>213</v>
      </c>
      <c r="E551" s="15" t="s">
        <v>9</v>
      </c>
      <c r="F551" t="s">
        <v>1913</v>
      </c>
      <c r="G551" t="s">
        <v>441</v>
      </c>
      <c r="H551" t="str">
        <f>IFERROR(VLOOKUP($G551,'Team Colors'!$A:$B,2,0),"#c9c9c9")</f>
        <v>#aa0000</v>
      </c>
      <c r="I551">
        <f>INDEX('Raw Election Data'!$A$1:$AN$3144,MATCH($C551&amp;" "&amp;$B551,'Raw Election Data'!$C$1:$C$3144,0),MATCH('Joined Data'!I$1,'Raw Election Data'!$A$1:$AN$1,0))</f>
        <v>71735</v>
      </c>
      <c r="J551">
        <f>INDEX('Raw Election Data'!$A$1:$AN$3144,MATCH($C551&amp;" "&amp;$B551,'Raw Election Data'!$C$1:$C$3144,0),MATCH('Joined Data'!J$1,'Raw Election Data'!$A$1:$AN$1,0))</f>
        <v>16456</v>
      </c>
      <c r="K551">
        <f>INDEX('Raw Election Data'!$A$1:$AN$3144,MATCH($C551&amp;" "&amp;$B551,'Raw Election Data'!$C$1:$C$3144,0),MATCH('Joined Data'!K$1,'Raw Election Data'!$A$1:$AN$1,0))</f>
        <v>7574</v>
      </c>
      <c r="L551">
        <f>INDEX('Raw Election Data'!$A$1:$AN$3144,MATCH($C551&amp;" "&amp;$B551,'Raw Election Data'!$C$1:$C$3144,0),MATCH('Joined Data'!L$1,'Raw Election Data'!$A$1:$AN$1,0))</f>
        <v>26335</v>
      </c>
      <c r="M551">
        <f>INDEX('Raw Election Data'!$A$1:$AN$3144,MATCH($C551&amp;" "&amp;$B551,'Raw Election Data'!$C$1:$C$3144,0),MATCH('Joined Data'!M$1,'Raw Election Data'!$A$1:$AN$1,0))</f>
        <v>0.62487184355420544</v>
      </c>
      <c r="N551">
        <f>INDEX('Raw Election Data'!$A$1:$AN$3144,MATCH($C551&amp;" "&amp;$B551,'Raw Election Data'!$C$1:$C$3144,0),MATCH('Joined Data'!N$1,'Raw Election Data'!$A$1:$AN$1,0))</f>
        <v>0.2876020505031327</v>
      </c>
      <c r="O551">
        <f>INDEX('Raw Election Data'!$A$1:$AN$3144,MATCH($C551&amp;" "&amp;$B551,'Raw Election Data'!$C$1:$C$3144,0),MATCH('Joined Data'!O$1,'Raw Election Data'!$A$1:$AN$1,0))</f>
        <v>8882</v>
      </c>
      <c r="P551">
        <f>INDEX('Raw Election Data'!$A$1:$AN$3144,MATCH($C551&amp;" "&amp;$B551,'Raw Election Data'!$C$1:$C$3144,0),MATCH('Joined Data'!P$1,'Raw Election Data'!$A$1:$AN$1,0))</f>
        <v>-8882</v>
      </c>
      <c r="Q551">
        <f>INDEX('Raw Election Data'!$A$1:$AN$3144,MATCH($C551&amp;" "&amp;$B551,'Raw Election Data'!$C$1:$C$3144,0),MATCH('Joined Data'!Q$1,'Raw Election Data'!$A$1:$AN$1,0))</f>
        <v>0.33726979305107274</v>
      </c>
      <c r="R551">
        <f>INDEX('Raw Election Data'!$A$1:$AN$3144,MATCH($C551&amp;" "&amp;$B551,'Raw Election Data'!$C$1:$C$3144,0),MATCH('Joined Data'!R$1,'Raw Election Data'!$A$1:$AN$1,0))</f>
        <v>-0.33726979305107274</v>
      </c>
    </row>
    <row r="552" spans="1:18" ht="13.5" hidden="1" customHeight="1" x14ac:dyDescent="0.15">
      <c r="A552" t="s">
        <v>212</v>
      </c>
      <c r="B552" t="s">
        <v>1903</v>
      </c>
      <c r="C552" t="str">
        <f>INDEX(FIPS!$A$1:$E$3236,MATCH($F552,FIPS!$D$1:$D$3236,0),5)</f>
        <v>Maui County</v>
      </c>
      <c r="D552" t="s">
        <v>213</v>
      </c>
      <c r="E552" s="15" t="s">
        <v>10</v>
      </c>
      <c r="F552" t="s">
        <v>1917</v>
      </c>
      <c r="G552" t="s">
        <v>441</v>
      </c>
      <c r="H552" t="str">
        <f>IFERROR(VLOOKUP($G552,'Team Colors'!$A:$B,2,0),"#c9c9c9")</f>
        <v>#aa0000</v>
      </c>
      <c r="I552">
        <f>INDEX('Raw Election Data'!$A$1:$AN$3144,MATCH($C552&amp;" "&amp;$B552,'Raw Election Data'!$C$1:$C$3144,0),MATCH('Joined Data'!I$1,'Raw Election Data'!$A$1:$AN$1,0))</f>
        <v>164637</v>
      </c>
      <c r="J552">
        <f>INDEX('Raw Election Data'!$A$1:$AN$3144,MATCH($C552&amp;" "&amp;$B552,'Raw Election Data'!$C$1:$C$3144,0),MATCH('Joined Data'!J$1,'Raw Election Data'!$A$1:$AN$1,0))</f>
        <v>33479</v>
      </c>
      <c r="K552">
        <f>INDEX('Raw Election Data'!$A$1:$AN$3144,MATCH($C552&amp;" "&amp;$B552,'Raw Election Data'!$C$1:$C$3144,0),MATCH('Joined Data'!K$1,'Raw Election Data'!$A$1:$AN$1,0))</f>
        <v>13445</v>
      </c>
      <c r="L552">
        <f>INDEX('Raw Election Data'!$A$1:$AN$3144,MATCH($C552&amp;" "&amp;$B552,'Raw Election Data'!$C$1:$C$3144,0),MATCH('Joined Data'!L$1,'Raw Election Data'!$A$1:$AN$1,0))</f>
        <v>51942</v>
      </c>
      <c r="M552">
        <f>INDEX('Raw Election Data'!$A$1:$AN$3144,MATCH($C552&amp;" "&amp;$B552,'Raw Election Data'!$C$1:$C$3144,0),MATCH('Joined Data'!M$1,'Raw Election Data'!$A$1:$AN$1,0))</f>
        <v>0.64454583959031231</v>
      </c>
      <c r="N552">
        <f>INDEX('Raw Election Data'!$A$1:$AN$3144,MATCH($C552&amp;" "&amp;$B552,'Raw Election Data'!$C$1:$C$3144,0),MATCH('Joined Data'!N$1,'Raw Election Data'!$A$1:$AN$1,0))</f>
        <v>0.2588464056062531</v>
      </c>
      <c r="O552">
        <f>INDEX('Raw Election Data'!$A$1:$AN$3144,MATCH($C552&amp;" "&amp;$B552,'Raw Election Data'!$C$1:$C$3144,0),MATCH('Joined Data'!O$1,'Raw Election Data'!$A$1:$AN$1,0))</f>
        <v>20034</v>
      </c>
      <c r="P552">
        <f>INDEX('Raw Election Data'!$A$1:$AN$3144,MATCH($C552&amp;" "&amp;$B552,'Raw Election Data'!$C$1:$C$3144,0),MATCH('Joined Data'!P$1,'Raw Election Data'!$A$1:$AN$1,0))</f>
        <v>-20034</v>
      </c>
      <c r="Q552">
        <f>INDEX('Raw Election Data'!$A$1:$AN$3144,MATCH($C552&amp;" "&amp;$B552,'Raw Election Data'!$C$1:$C$3144,0),MATCH('Joined Data'!Q$1,'Raw Election Data'!$A$1:$AN$1,0))</f>
        <v>0.3856994339840592</v>
      </c>
      <c r="R552">
        <f>INDEX('Raw Election Data'!$A$1:$AN$3144,MATCH($C552&amp;" "&amp;$B552,'Raw Election Data'!$C$1:$C$3144,0),MATCH('Joined Data'!R$1,'Raw Election Data'!$A$1:$AN$1,0))</f>
        <v>-0.3856994339840592</v>
      </c>
    </row>
    <row r="553" spans="1:18" ht="13.5" customHeight="1" x14ac:dyDescent="0.15">
      <c r="A553" t="s">
        <v>214</v>
      </c>
      <c r="B553" t="s">
        <v>1920</v>
      </c>
      <c r="C553" t="str">
        <f>INDEX(FIPS!$A$1:$E$3236,MATCH($F553,FIPS!$D$1:$D$3236,0),5)</f>
        <v>Ada County</v>
      </c>
      <c r="D553" t="s">
        <v>215</v>
      </c>
      <c r="E553" s="15" t="s">
        <v>6</v>
      </c>
      <c r="F553" t="s">
        <v>1922</v>
      </c>
      <c r="G553" t="s">
        <v>436</v>
      </c>
      <c r="H553" t="str">
        <f>IFERROR(VLOOKUP($G553,'Team Colors'!$A:$B,2,0),"#c9c9c9")</f>
        <v>#69be28</v>
      </c>
      <c r="I553">
        <f>INDEX('Raw Election Data'!$A$1:$AN$3144,MATCH($C553&amp;" "&amp;$B553,'Raw Election Data'!$C$1:$C$3144,0),MATCH('Joined Data'!I$1,'Raw Election Data'!$A$1:$AN$1,0))</f>
        <v>434211</v>
      </c>
      <c r="J553">
        <f>INDEX('Raw Election Data'!$A$1:$AN$3144,MATCH($C553&amp;" "&amp;$B553,'Raw Election Data'!$C$1:$C$3144,0),MATCH('Joined Data'!J$1,'Raw Election Data'!$A$1:$AN$1,0))</f>
        <v>75676</v>
      </c>
      <c r="K553">
        <f>INDEX('Raw Election Data'!$A$1:$AN$3144,MATCH($C553&amp;" "&amp;$B553,'Raw Election Data'!$C$1:$C$3144,0),MATCH('Joined Data'!K$1,'Raw Election Data'!$A$1:$AN$1,0))</f>
        <v>93748</v>
      </c>
      <c r="L553">
        <f>INDEX('Raw Election Data'!$A$1:$AN$3144,MATCH($C553&amp;" "&amp;$B553,'Raw Election Data'!$C$1:$C$3144,0),MATCH('Joined Data'!L$1,'Raw Election Data'!$A$1:$AN$1,0))</f>
        <v>195587</v>
      </c>
      <c r="M553">
        <f>INDEX('Raw Election Data'!$A$1:$AN$3144,MATCH($C553&amp;" "&amp;$B553,'Raw Election Data'!$C$1:$C$3144,0),MATCH('Joined Data'!M$1,'Raw Election Data'!$A$1:$AN$1,0))</f>
        <v>0.38691733090645086</v>
      </c>
      <c r="N553">
        <f>INDEX('Raw Election Data'!$A$1:$AN$3144,MATCH($C553&amp;" "&amp;$B553,'Raw Election Data'!$C$1:$C$3144,0),MATCH('Joined Data'!N$1,'Raw Election Data'!$A$1:$AN$1,0))</f>
        <v>0.47931610996640883</v>
      </c>
      <c r="O553">
        <f>INDEX('Raw Election Data'!$A$1:$AN$3144,MATCH($C553&amp;" "&amp;$B553,'Raw Election Data'!$C$1:$C$3144,0),MATCH('Joined Data'!O$1,'Raw Election Data'!$A$1:$AN$1,0))</f>
        <v>-18072</v>
      </c>
      <c r="P553">
        <f>INDEX('Raw Election Data'!$A$1:$AN$3144,MATCH($C553&amp;" "&amp;$B553,'Raw Election Data'!$C$1:$C$3144,0),MATCH('Joined Data'!P$1,'Raw Election Data'!$A$1:$AN$1,0))</f>
        <v>18072</v>
      </c>
      <c r="Q553">
        <f>INDEX('Raw Election Data'!$A$1:$AN$3144,MATCH($C553&amp;" "&amp;$B553,'Raw Election Data'!$C$1:$C$3144,0),MATCH('Joined Data'!Q$1,'Raw Election Data'!$A$1:$AN$1,0))</f>
        <v>-9.2398779059957969E-2</v>
      </c>
      <c r="R553">
        <f>INDEX('Raw Election Data'!$A$1:$AN$3144,MATCH($C553&amp;" "&amp;$B553,'Raw Election Data'!$C$1:$C$3144,0),MATCH('Joined Data'!R$1,'Raw Election Data'!$A$1:$AN$1,0))</f>
        <v>9.2398779059957969E-2</v>
      </c>
    </row>
    <row r="554" spans="1:18" ht="13.5" customHeight="1" x14ac:dyDescent="0.15">
      <c r="A554" t="s">
        <v>214</v>
      </c>
      <c r="B554" t="s">
        <v>1920</v>
      </c>
      <c r="C554" t="str">
        <f>INDEX(FIPS!$A$1:$E$3236,MATCH($F554,FIPS!$D$1:$D$3236,0),5)</f>
        <v>Adams County</v>
      </c>
      <c r="D554" t="s">
        <v>215</v>
      </c>
      <c r="E554" s="15" t="s">
        <v>7</v>
      </c>
      <c r="F554" t="s">
        <v>1926</v>
      </c>
      <c r="G554" t="s">
        <v>436</v>
      </c>
      <c r="H554" t="str">
        <f>IFERROR(VLOOKUP($G554,'Team Colors'!$A:$B,2,0),"#c9c9c9")</f>
        <v>#69be28</v>
      </c>
      <c r="I554">
        <f>INDEX('Raw Election Data'!$A$1:$AN$3144,MATCH($C554&amp;" "&amp;$B554,'Raw Election Data'!$C$1:$C$3144,0),MATCH('Joined Data'!I$1,'Raw Election Data'!$A$1:$AN$1,0))</f>
        <v>3843</v>
      </c>
      <c r="J554">
        <f>INDEX('Raw Election Data'!$A$1:$AN$3144,MATCH($C554&amp;" "&amp;$B554,'Raw Election Data'!$C$1:$C$3144,0),MATCH('Joined Data'!J$1,'Raw Election Data'!$A$1:$AN$1,0))</f>
        <v>415</v>
      </c>
      <c r="K554">
        <f>INDEX('Raw Election Data'!$A$1:$AN$3144,MATCH($C554&amp;" "&amp;$B554,'Raw Election Data'!$C$1:$C$3144,0),MATCH('Joined Data'!K$1,'Raw Election Data'!$A$1:$AN$1,0))</f>
        <v>1556</v>
      </c>
      <c r="L554">
        <f>INDEX('Raw Election Data'!$A$1:$AN$3144,MATCH($C554&amp;" "&amp;$B554,'Raw Election Data'!$C$1:$C$3144,0),MATCH('Joined Data'!L$1,'Raw Election Data'!$A$1:$AN$1,0))</f>
        <v>2183</v>
      </c>
      <c r="M554">
        <f>INDEX('Raw Election Data'!$A$1:$AN$3144,MATCH($C554&amp;" "&amp;$B554,'Raw Election Data'!$C$1:$C$3144,0),MATCH('Joined Data'!M$1,'Raw Election Data'!$A$1:$AN$1,0))</f>
        <v>0.19010535959688502</v>
      </c>
      <c r="N554">
        <f>INDEX('Raw Election Data'!$A$1:$AN$3144,MATCH($C554&amp;" "&amp;$B554,'Raw Election Data'!$C$1:$C$3144,0),MATCH('Joined Data'!N$1,'Raw Election Data'!$A$1:$AN$1,0))</f>
        <v>0.71278057718735688</v>
      </c>
      <c r="O554">
        <f>INDEX('Raw Election Data'!$A$1:$AN$3144,MATCH($C554&amp;" "&amp;$B554,'Raw Election Data'!$C$1:$C$3144,0),MATCH('Joined Data'!O$1,'Raw Election Data'!$A$1:$AN$1,0))</f>
        <v>-1141</v>
      </c>
      <c r="P554">
        <f>INDEX('Raw Election Data'!$A$1:$AN$3144,MATCH($C554&amp;" "&amp;$B554,'Raw Election Data'!$C$1:$C$3144,0),MATCH('Joined Data'!P$1,'Raw Election Data'!$A$1:$AN$1,0))</f>
        <v>1141</v>
      </c>
      <c r="Q554">
        <f>INDEX('Raw Election Data'!$A$1:$AN$3144,MATCH($C554&amp;" "&amp;$B554,'Raw Election Data'!$C$1:$C$3144,0),MATCH('Joined Data'!Q$1,'Raw Election Data'!$A$1:$AN$1,0))</f>
        <v>-0.52267521759047186</v>
      </c>
      <c r="R554">
        <f>INDEX('Raw Election Data'!$A$1:$AN$3144,MATCH($C554&amp;" "&amp;$B554,'Raw Election Data'!$C$1:$C$3144,0),MATCH('Joined Data'!R$1,'Raw Election Data'!$A$1:$AN$1,0))</f>
        <v>0.52267521759047186</v>
      </c>
    </row>
    <row r="555" spans="1:18" ht="13.5" hidden="1" customHeight="1" x14ac:dyDescent="0.15">
      <c r="A555" t="s">
        <v>214</v>
      </c>
      <c r="B555" t="s">
        <v>1920</v>
      </c>
      <c r="C555" t="str">
        <f>INDEX(FIPS!$A$1:$E$3236,MATCH($F555,FIPS!$D$1:$D$3236,0),5)</f>
        <v>Bannock County</v>
      </c>
      <c r="D555" t="s">
        <v>215</v>
      </c>
      <c r="E555" s="15" t="s">
        <v>8</v>
      </c>
      <c r="F555" t="s">
        <v>1928</v>
      </c>
      <c r="G555" t="s">
        <v>437</v>
      </c>
      <c r="H555" t="str">
        <f>IFERROR(VLOOKUP($G555,'Team Colors'!$A:$B,2,0),"#c9c9c9")</f>
        <v>#fb4f14</v>
      </c>
      <c r="I555">
        <f>INDEX('Raw Election Data'!$A$1:$AN$3144,MATCH($C555&amp;" "&amp;$B555,'Raw Election Data'!$C$1:$C$3144,0),MATCH('Joined Data'!I$1,'Raw Election Data'!$A$1:$AN$1,0))</f>
        <v>83744</v>
      </c>
      <c r="J555">
        <f>INDEX('Raw Election Data'!$A$1:$AN$3144,MATCH($C555&amp;" "&amp;$B555,'Raw Election Data'!$C$1:$C$3144,0),MATCH('Joined Data'!J$1,'Raw Election Data'!$A$1:$AN$1,0))</f>
        <v>10342</v>
      </c>
      <c r="K555">
        <f>INDEX('Raw Election Data'!$A$1:$AN$3144,MATCH($C555&amp;" "&amp;$B555,'Raw Election Data'!$C$1:$C$3144,0),MATCH('Joined Data'!K$1,'Raw Election Data'!$A$1:$AN$1,0))</f>
        <v>17180</v>
      </c>
      <c r="L555">
        <f>INDEX('Raw Election Data'!$A$1:$AN$3144,MATCH($C555&amp;" "&amp;$B555,'Raw Election Data'!$C$1:$C$3144,0),MATCH('Joined Data'!L$1,'Raw Election Data'!$A$1:$AN$1,0))</f>
        <v>33405</v>
      </c>
      <c r="M555">
        <f>INDEX('Raw Election Data'!$A$1:$AN$3144,MATCH($C555&amp;" "&amp;$B555,'Raw Election Data'!$C$1:$C$3144,0),MATCH('Joined Data'!M$1,'Raw Election Data'!$A$1:$AN$1,0))</f>
        <v>0.30959437209998503</v>
      </c>
      <c r="N555">
        <f>INDEX('Raw Election Data'!$A$1:$AN$3144,MATCH($C555&amp;" "&amp;$B555,'Raw Election Data'!$C$1:$C$3144,0),MATCH('Joined Data'!N$1,'Raw Election Data'!$A$1:$AN$1,0))</f>
        <v>0.51429426732525074</v>
      </c>
      <c r="O555">
        <f>INDEX('Raw Election Data'!$A$1:$AN$3144,MATCH($C555&amp;" "&amp;$B555,'Raw Election Data'!$C$1:$C$3144,0),MATCH('Joined Data'!O$1,'Raw Election Data'!$A$1:$AN$1,0))</f>
        <v>-6838</v>
      </c>
      <c r="P555">
        <f>INDEX('Raw Election Data'!$A$1:$AN$3144,MATCH($C555&amp;" "&amp;$B555,'Raw Election Data'!$C$1:$C$3144,0),MATCH('Joined Data'!P$1,'Raw Election Data'!$A$1:$AN$1,0))</f>
        <v>6838</v>
      </c>
      <c r="Q555">
        <f>INDEX('Raw Election Data'!$A$1:$AN$3144,MATCH($C555&amp;" "&amp;$B555,'Raw Election Data'!$C$1:$C$3144,0),MATCH('Joined Data'!Q$1,'Raw Election Data'!$A$1:$AN$1,0))</f>
        <v>-0.20469989522526572</v>
      </c>
      <c r="R555">
        <f>INDEX('Raw Election Data'!$A$1:$AN$3144,MATCH($C555&amp;" "&amp;$B555,'Raw Election Data'!$C$1:$C$3144,0),MATCH('Joined Data'!R$1,'Raw Election Data'!$A$1:$AN$1,0))</f>
        <v>0.20469989522526572</v>
      </c>
    </row>
    <row r="556" spans="1:18" ht="13.5" hidden="1" customHeight="1" x14ac:dyDescent="0.15">
      <c r="A556" t="s">
        <v>214</v>
      </c>
      <c r="B556" t="s">
        <v>1920</v>
      </c>
      <c r="C556" t="str">
        <f>INDEX(FIPS!$A$1:$E$3236,MATCH($F556,FIPS!$D$1:$D$3236,0),5)</f>
        <v>Bear Lake County</v>
      </c>
      <c r="D556" t="s">
        <v>215</v>
      </c>
      <c r="E556" s="15" t="s">
        <v>9</v>
      </c>
      <c r="F556" t="s">
        <v>1932</v>
      </c>
      <c r="G556" t="s">
        <v>437</v>
      </c>
      <c r="H556" t="str">
        <f>IFERROR(VLOOKUP($G556,'Team Colors'!$A:$B,2,0),"#c9c9c9")</f>
        <v>#fb4f14</v>
      </c>
      <c r="I556">
        <f>INDEX('Raw Election Data'!$A$1:$AN$3144,MATCH($C556&amp;" "&amp;$B556,'Raw Election Data'!$C$1:$C$3144,0),MATCH('Joined Data'!I$1,'Raw Election Data'!$A$1:$AN$1,0))</f>
        <v>5922</v>
      </c>
      <c r="J556">
        <f>INDEX('Raw Election Data'!$A$1:$AN$3144,MATCH($C556&amp;" "&amp;$B556,'Raw Election Data'!$C$1:$C$3144,0),MATCH('Joined Data'!J$1,'Raw Election Data'!$A$1:$AN$1,0))</f>
        <v>255</v>
      </c>
      <c r="K556">
        <f>INDEX('Raw Election Data'!$A$1:$AN$3144,MATCH($C556&amp;" "&amp;$B556,'Raw Election Data'!$C$1:$C$3144,0),MATCH('Joined Data'!K$1,'Raw Election Data'!$A$1:$AN$1,0))</f>
        <v>2203</v>
      </c>
      <c r="L556">
        <f>INDEX('Raw Election Data'!$A$1:$AN$3144,MATCH($C556&amp;" "&amp;$B556,'Raw Election Data'!$C$1:$C$3144,0),MATCH('Joined Data'!L$1,'Raw Election Data'!$A$1:$AN$1,0))</f>
        <v>2928</v>
      </c>
      <c r="M556">
        <f>INDEX('Raw Election Data'!$A$1:$AN$3144,MATCH($C556&amp;" "&amp;$B556,'Raw Election Data'!$C$1:$C$3144,0),MATCH('Joined Data'!M$1,'Raw Election Data'!$A$1:$AN$1,0))</f>
        <v>8.7090163934426229E-2</v>
      </c>
      <c r="N556">
        <f>INDEX('Raw Election Data'!$A$1:$AN$3144,MATCH($C556&amp;" "&amp;$B556,'Raw Election Data'!$C$1:$C$3144,0),MATCH('Joined Data'!N$1,'Raw Election Data'!$A$1:$AN$1,0))</f>
        <v>0.75239071038251371</v>
      </c>
      <c r="O556">
        <f>INDEX('Raw Election Data'!$A$1:$AN$3144,MATCH($C556&amp;" "&amp;$B556,'Raw Election Data'!$C$1:$C$3144,0),MATCH('Joined Data'!O$1,'Raw Election Data'!$A$1:$AN$1,0))</f>
        <v>-1948</v>
      </c>
      <c r="P556">
        <f>INDEX('Raw Election Data'!$A$1:$AN$3144,MATCH($C556&amp;" "&amp;$B556,'Raw Election Data'!$C$1:$C$3144,0),MATCH('Joined Data'!P$1,'Raw Election Data'!$A$1:$AN$1,0))</f>
        <v>1948</v>
      </c>
      <c r="Q556">
        <f>INDEX('Raw Election Data'!$A$1:$AN$3144,MATCH($C556&amp;" "&amp;$B556,'Raw Election Data'!$C$1:$C$3144,0),MATCH('Joined Data'!Q$1,'Raw Election Data'!$A$1:$AN$1,0))</f>
        <v>-0.66530054644808745</v>
      </c>
      <c r="R556">
        <f>INDEX('Raw Election Data'!$A$1:$AN$3144,MATCH($C556&amp;" "&amp;$B556,'Raw Election Data'!$C$1:$C$3144,0),MATCH('Joined Data'!R$1,'Raw Election Data'!$A$1:$AN$1,0))</f>
        <v>0.66530054644808745</v>
      </c>
    </row>
    <row r="557" spans="1:18" ht="13.5" customHeight="1" x14ac:dyDescent="0.15">
      <c r="A557" t="s">
        <v>214</v>
      </c>
      <c r="B557" t="s">
        <v>1920</v>
      </c>
      <c r="C557" t="str">
        <f>INDEX(FIPS!$A$1:$E$3236,MATCH($F557,FIPS!$D$1:$D$3236,0),5)</f>
        <v>Benewah County</v>
      </c>
      <c r="D557" t="s">
        <v>215</v>
      </c>
      <c r="E557" s="15" t="s">
        <v>10</v>
      </c>
      <c r="F557" t="s">
        <v>1934</v>
      </c>
      <c r="G557" t="s">
        <v>436</v>
      </c>
      <c r="H557" t="str">
        <f>IFERROR(VLOOKUP($G557,'Team Colors'!$A:$B,2,0),"#c9c9c9")</f>
        <v>#69be28</v>
      </c>
      <c r="I557">
        <f>INDEX('Raw Election Data'!$A$1:$AN$3144,MATCH($C557&amp;" "&amp;$B557,'Raw Election Data'!$C$1:$C$3144,0),MATCH('Joined Data'!I$1,'Raw Election Data'!$A$1:$AN$1,0))</f>
        <v>9052</v>
      </c>
      <c r="J557">
        <f>INDEX('Raw Election Data'!$A$1:$AN$3144,MATCH($C557&amp;" "&amp;$B557,'Raw Election Data'!$C$1:$C$3144,0),MATCH('Joined Data'!J$1,'Raw Election Data'!$A$1:$AN$1,0))</f>
        <v>780</v>
      </c>
      <c r="K557">
        <f>INDEX('Raw Election Data'!$A$1:$AN$3144,MATCH($C557&amp;" "&amp;$B557,'Raw Election Data'!$C$1:$C$3144,0),MATCH('Joined Data'!K$1,'Raw Election Data'!$A$1:$AN$1,0))</f>
        <v>3101</v>
      </c>
      <c r="L557">
        <f>INDEX('Raw Election Data'!$A$1:$AN$3144,MATCH($C557&amp;" "&amp;$B557,'Raw Election Data'!$C$1:$C$3144,0),MATCH('Joined Data'!L$1,'Raw Election Data'!$A$1:$AN$1,0))</f>
        <v>4192</v>
      </c>
      <c r="M557">
        <f>INDEX('Raw Election Data'!$A$1:$AN$3144,MATCH($C557&amp;" "&amp;$B557,'Raw Election Data'!$C$1:$C$3144,0),MATCH('Joined Data'!M$1,'Raw Election Data'!$A$1:$AN$1,0))</f>
        <v>0.18606870229007633</v>
      </c>
      <c r="N557">
        <f>INDEX('Raw Election Data'!$A$1:$AN$3144,MATCH($C557&amp;" "&amp;$B557,'Raw Election Data'!$C$1:$C$3144,0),MATCH('Joined Data'!N$1,'Raw Election Data'!$A$1:$AN$1,0))</f>
        <v>0.73974236641221369</v>
      </c>
      <c r="O557">
        <f>INDEX('Raw Election Data'!$A$1:$AN$3144,MATCH($C557&amp;" "&amp;$B557,'Raw Election Data'!$C$1:$C$3144,0),MATCH('Joined Data'!O$1,'Raw Election Data'!$A$1:$AN$1,0))</f>
        <v>-2321</v>
      </c>
      <c r="P557">
        <f>INDEX('Raw Election Data'!$A$1:$AN$3144,MATCH($C557&amp;" "&amp;$B557,'Raw Election Data'!$C$1:$C$3144,0),MATCH('Joined Data'!P$1,'Raw Election Data'!$A$1:$AN$1,0))</f>
        <v>2321</v>
      </c>
      <c r="Q557">
        <f>INDEX('Raw Election Data'!$A$1:$AN$3144,MATCH($C557&amp;" "&amp;$B557,'Raw Election Data'!$C$1:$C$3144,0),MATCH('Joined Data'!Q$1,'Raw Election Data'!$A$1:$AN$1,0))</f>
        <v>-0.55367366412213737</v>
      </c>
      <c r="R557">
        <f>INDEX('Raw Election Data'!$A$1:$AN$3144,MATCH($C557&amp;" "&amp;$B557,'Raw Election Data'!$C$1:$C$3144,0),MATCH('Joined Data'!R$1,'Raw Election Data'!$A$1:$AN$1,0))</f>
        <v>0.55367366412213737</v>
      </c>
    </row>
    <row r="558" spans="1:18" ht="13.5" hidden="1" customHeight="1" x14ac:dyDescent="0.15">
      <c r="A558" t="s">
        <v>214</v>
      </c>
      <c r="B558" t="s">
        <v>1920</v>
      </c>
      <c r="C558" t="str">
        <f>INDEX(FIPS!$A$1:$E$3236,MATCH($F558,FIPS!$D$1:$D$3236,0),5)</f>
        <v>Bingham County</v>
      </c>
      <c r="D558" t="s">
        <v>215</v>
      </c>
      <c r="E558" s="15" t="s">
        <v>11</v>
      </c>
      <c r="F558" t="s">
        <v>1936</v>
      </c>
      <c r="G558" t="s">
        <v>437</v>
      </c>
      <c r="H558" t="str">
        <f>IFERROR(VLOOKUP($G558,'Team Colors'!$A:$B,2,0),"#c9c9c9")</f>
        <v>#fb4f14</v>
      </c>
      <c r="I558">
        <f>INDEX('Raw Election Data'!$A$1:$AN$3144,MATCH($C558&amp;" "&amp;$B558,'Raw Election Data'!$C$1:$C$3144,0),MATCH('Joined Data'!I$1,'Raw Election Data'!$A$1:$AN$1,0))</f>
        <v>44990</v>
      </c>
      <c r="J558">
        <f>INDEX('Raw Election Data'!$A$1:$AN$3144,MATCH($C558&amp;" "&amp;$B558,'Raw Election Data'!$C$1:$C$3144,0),MATCH('Joined Data'!J$1,'Raw Election Data'!$A$1:$AN$1,0))</f>
        <v>2924</v>
      </c>
      <c r="K558">
        <f>INDEX('Raw Election Data'!$A$1:$AN$3144,MATCH($C558&amp;" "&amp;$B558,'Raw Election Data'!$C$1:$C$3144,0),MATCH('Joined Data'!K$1,'Raw Election Data'!$A$1:$AN$1,0))</f>
        <v>10907</v>
      </c>
      <c r="L558">
        <f>INDEX('Raw Election Data'!$A$1:$AN$3144,MATCH($C558&amp;" "&amp;$B558,'Raw Election Data'!$C$1:$C$3144,0),MATCH('Joined Data'!L$1,'Raw Election Data'!$A$1:$AN$1,0))</f>
        <v>16625</v>
      </c>
      <c r="M558">
        <f>INDEX('Raw Election Data'!$A$1:$AN$3144,MATCH($C558&amp;" "&amp;$B558,'Raw Election Data'!$C$1:$C$3144,0),MATCH('Joined Data'!M$1,'Raw Election Data'!$A$1:$AN$1,0))</f>
        <v>0.1758796992481203</v>
      </c>
      <c r="N558">
        <f>INDEX('Raw Election Data'!$A$1:$AN$3144,MATCH($C558&amp;" "&amp;$B558,'Raw Election Data'!$C$1:$C$3144,0),MATCH('Joined Data'!N$1,'Raw Election Data'!$A$1:$AN$1,0))</f>
        <v>0.6560601503759399</v>
      </c>
      <c r="O558">
        <f>INDEX('Raw Election Data'!$A$1:$AN$3144,MATCH($C558&amp;" "&amp;$B558,'Raw Election Data'!$C$1:$C$3144,0),MATCH('Joined Data'!O$1,'Raw Election Data'!$A$1:$AN$1,0))</f>
        <v>-7983</v>
      </c>
      <c r="P558">
        <f>INDEX('Raw Election Data'!$A$1:$AN$3144,MATCH($C558&amp;" "&amp;$B558,'Raw Election Data'!$C$1:$C$3144,0),MATCH('Joined Data'!P$1,'Raw Election Data'!$A$1:$AN$1,0))</f>
        <v>7983</v>
      </c>
      <c r="Q558">
        <f>INDEX('Raw Election Data'!$A$1:$AN$3144,MATCH($C558&amp;" "&amp;$B558,'Raw Election Data'!$C$1:$C$3144,0),MATCH('Joined Data'!Q$1,'Raw Election Data'!$A$1:$AN$1,0))</f>
        <v>-0.4801804511278196</v>
      </c>
      <c r="R558">
        <f>INDEX('Raw Election Data'!$A$1:$AN$3144,MATCH($C558&amp;" "&amp;$B558,'Raw Election Data'!$C$1:$C$3144,0),MATCH('Joined Data'!R$1,'Raw Election Data'!$A$1:$AN$1,0))</f>
        <v>0.4801804511278196</v>
      </c>
    </row>
    <row r="559" spans="1:18" ht="13.5" customHeight="1" x14ac:dyDescent="0.15">
      <c r="A559" t="s">
        <v>214</v>
      </c>
      <c r="B559" t="s">
        <v>1920</v>
      </c>
      <c r="C559" t="str">
        <f>INDEX(FIPS!$A$1:$E$3236,MATCH($F559,FIPS!$D$1:$D$3236,0),5)</f>
        <v>Blaine County</v>
      </c>
      <c r="D559" t="s">
        <v>215</v>
      </c>
      <c r="E559" s="15" t="s">
        <v>12</v>
      </c>
      <c r="F559" t="s">
        <v>1942</v>
      </c>
      <c r="G559" t="s">
        <v>436</v>
      </c>
      <c r="H559" t="str">
        <f>IFERROR(VLOOKUP($G559,'Team Colors'!$A:$B,2,0),"#c9c9c9")</f>
        <v>#69be28</v>
      </c>
      <c r="I559">
        <f>INDEX('Raw Election Data'!$A$1:$AN$3144,MATCH($C559&amp;" "&amp;$B559,'Raw Election Data'!$C$1:$C$3144,0),MATCH('Joined Data'!I$1,'Raw Election Data'!$A$1:$AN$1,0))</f>
        <v>21592</v>
      </c>
      <c r="J559">
        <f>INDEX('Raw Election Data'!$A$1:$AN$3144,MATCH($C559&amp;" "&amp;$B559,'Raw Election Data'!$C$1:$C$3144,0),MATCH('Joined Data'!J$1,'Raw Election Data'!$A$1:$AN$1,0))</f>
        <v>6416</v>
      </c>
      <c r="K559">
        <f>INDEX('Raw Election Data'!$A$1:$AN$3144,MATCH($C559&amp;" "&amp;$B559,'Raw Election Data'!$C$1:$C$3144,0),MATCH('Joined Data'!K$1,'Raw Election Data'!$A$1:$AN$1,0))</f>
        <v>3340</v>
      </c>
      <c r="L559">
        <f>INDEX('Raw Election Data'!$A$1:$AN$3144,MATCH($C559&amp;" "&amp;$B559,'Raw Election Data'!$C$1:$C$3144,0),MATCH('Joined Data'!L$1,'Raw Election Data'!$A$1:$AN$1,0))</f>
        <v>10723</v>
      </c>
      <c r="M559">
        <f>INDEX('Raw Election Data'!$A$1:$AN$3144,MATCH($C559&amp;" "&amp;$B559,'Raw Election Data'!$C$1:$C$3144,0),MATCH('Joined Data'!M$1,'Raw Election Data'!$A$1:$AN$1,0))</f>
        <v>0.59834001678634707</v>
      </c>
      <c r="N559">
        <f>INDEX('Raw Election Data'!$A$1:$AN$3144,MATCH($C559&amp;" "&amp;$B559,'Raw Election Data'!$C$1:$C$3144,0),MATCH('Joined Data'!N$1,'Raw Election Data'!$A$1:$AN$1,0))</f>
        <v>0.31147999626970063</v>
      </c>
      <c r="O559">
        <f>INDEX('Raw Election Data'!$A$1:$AN$3144,MATCH($C559&amp;" "&amp;$B559,'Raw Election Data'!$C$1:$C$3144,0),MATCH('Joined Data'!O$1,'Raw Election Data'!$A$1:$AN$1,0))</f>
        <v>3076</v>
      </c>
      <c r="P559">
        <f>INDEX('Raw Election Data'!$A$1:$AN$3144,MATCH($C559&amp;" "&amp;$B559,'Raw Election Data'!$C$1:$C$3144,0),MATCH('Joined Data'!P$1,'Raw Election Data'!$A$1:$AN$1,0))</f>
        <v>-3076</v>
      </c>
      <c r="Q559">
        <f>INDEX('Raw Election Data'!$A$1:$AN$3144,MATCH($C559&amp;" "&amp;$B559,'Raw Election Data'!$C$1:$C$3144,0),MATCH('Joined Data'!Q$1,'Raw Election Data'!$A$1:$AN$1,0))</f>
        <v>0.28686002051664644</v>
      </c>
      <c r="R559">
        <f>INDEX('Raw Election Data'!$A$1:$AN$3144,MATCH($C559&amp;" "&amp;$B559,'Raw Election Data'!$C$1:$C$3144,0),MATCH('Joined Data'!R$1,'Raw Election Data'!$A$1:$AN$1,0))</f>
        <v>-0.28686002051664644</v>
      </c>
    </row>
    <row r="560" spans="1:18" ht="13.5" customHeight="1" x14ac:dyDescent="0.15">
      <c r="A560" t="s">
        <v>214</v>
      </c>
      <c r="B560" t="s">
        <v>1920</v>
      </c>
      <c r="C560" t="str">
        <f>INDEX(FIPS!$A$1:$E$3236,MATCH($F560,FIPS!$D$1:$D$3236,0),5)</f>
        <v>Boise County</v>
      </c>
      <c r="D560" t="s">
        <v>215</v>
      </c>
      <c r="E560" s="15" t="s">
        <v>13</v>
      </c>
      <c r="F560" t="s">
        <v>1946</v>
      </c>
      <c r="G560" t="s">
        <v>436</v>
      </c>
      <c r="H560" t="str">
        <f>IFERROR(VLOOKUP($G560,'Team Colors'!$A:$B,2,0),"#c9c9c9")</f>
        <v>#69be28</v>
      </c>
      <c r="I560">
        <f>INDEX('Raw Election Data'!$A$1:$AN$3144,MATCH($C560&amp;" "&amp;$B560,'Raw Election Data'!$C$1:$C$3144,0),MATCH('Joined Data'!I$1,'Raw Election Data'!$A$1:$AN$1,0))</f>
        <v>7058</v>
      </c>
      <c r="J560">
        <f>INDEX('Raw Election Data'!$A$1:$AN$3144,MATCH($C560&amp;" "&amp;$B560,'Raw Election Data'!$C$1:$C$3144,0),MATCH('Joined Data'!J$1,'Raw Election Data'!$A$1:$AN$1,0))</f>
        <v>777</v>
      </c>
      <c r="K560">
        <f>INDEX('Raw Election Data'!$A$1:$AN$3144,MATCH($C560&amp;" "&amp;$B560,'Raw Election Data'!$C$1:$C$3144,0),MATCH('Joined Data'!K$1,'Raw Election Data'!$A$1:$AN$1,0))</f>
        <v>2673</v>
      </c>
      <c r="L560">
        <f>INDEX('Raw Election Data'!$A$1:$AN$3144,MATCH($C560&amp;" "&amp;$B560,'Raw Election Data'!$C$1:$C$3144,0),MATCH('Joined Data'!L$1,'Raw Election Data'!$A$1:$AN$1,0))</f>
        <v>3812</v>
      </c>
      <c r="M560">
        <f>INDEX('Raw Election Data'!$A$1:$AN$3144,MATCH($C560&amp;" "&amp;$B560,'Raw Election Data'!$C$1:$C$3144,0),MATCH('Joined Data'!M$1,'Raw Election Data'!$A$1:$AN$1,0))</f>
        <v>0.20383001049317942</v>
      </c>
      <c r="N560">
        <f>INDEX('Raw Election Data'!$A$1:$AN$3144,MATCH($C560&amp;" "&amp;$B560,'Raw Election Data'!$C$1:$C$3144,0),MATCH('Joined Data'!N$1,'Raw Election Data'!$A$1:$AN$1,0))</f>
        <v>0.70120671563483739</v>
      </c>
      <c r="O560">
        <f>INDEX('Raw Election Data'!$A$1:$AN$3144,MATCH($C560&amp;" "&amp;$B560,'Raw Election Data'!$C$1:$C$3144,0),MATCH('Joined Data'!O$1,'Raw Election Data'!$A$1:$AN$1,0))</f>
        <v>-1896</v>
      </c>
      <c r="P560">
        <f>INDEX('Raw Election Data'!$A$1:$AN$3144,MATCH($C560&amp;" "&amp;$B560,'Raw Election Data'!$C$1:$C$3144,0),MATCH('Joined Data'!P$1,'Raw Election Data'!$A$1:$AN$1,0))</f>
        <v>1896</v>
      </c>
      <c r="Q560">
        <f>INDEX('Raw Election Data'!$A$1:$AN$3144,MATCH($C560&amp;" "&amp;$B560,'Raw Election Data'!$C$1:$C$3144,0),MATCH('Joined Data'!Q$1,'Raw Election Data'!$A$1:$AN$1,0))</f>
        <v>-0.49737670514165799</v>
      </c>
      <c r="R560">
        <f>INDEX('Raw Election Data'!$A$1:$AN$3144,MATCH($C560&amp;" "&amp;$B560,'Raw Election Data'!$C$1:$C$3144,0),MATCH('Joined Data'!R$1,'Raw Election Data'!$A$1:$AN$1,0))</f>
        <v>0.49737670514165799</v>
      </c>
    </row>
    <row r="561" spans="1:18" ht="13.5" customHeight="1" x14ac:dyDescent="0.15">
      <c r="A561" t="s">
        <v>214</v>
      </c>
      <c r="B561" t="s">
        <v>1920</v>
      </c>
      <c r="C561" t="str">
        <f>INDEX(FIPS!$A$1:$E$3236,MATCH($F561,FIPS!$D$1:$D$3236,0),5)</f>
        <v>Bonner County</v>
      </c>
      <c r="D561" t="s">
        <v>215</v>
      </c>
      <c r="E561" s="15" t="s">
        <v>14</v>
      </c>
      <c r="F561" t="s">
        <v>1948</v>
      </c>
      <c r="G561" t="s">
        <v>436</v>
      </c>
      <c r="H561" t="str">
        <f>IFERROR(VLOOKUP($G561,'Team Colors'!$A:$B,2,0),"#c9c9c9")</f>
        <v>#69be28</v>
      </c>
      <c r="I561">
        <f>INDEX('Raw Election Data'!$A$1:$AN$3144,MATCH($C561&amp;" "&amp;$B561,'Raw Election Data'!$C$1:$C$3144,0),MATCH('Joined Data'!I$1,'Raw Election Data'!$A$1:$AN$1,0))</f>
        <v>41859</v>
      </c>
      <c r="J561">
        <f>INDEX('Raw Election Data'!$A$1:$AN$3144,MATCH($C561&amp;" "&amp;$B561,'Raw Election Data'!$C$1:$C$3144,0),MATCH('Joined Data'!J$1,'Raw Election Data'!$A$1:$AN$1,0))</f>
        <v>5140</v>
      </c>
      <c r="K561">
        <f>INDEX('Raw Election Data'!$A$1:$AN$3144,MATCH($C561&amp;" "&amp;$B561,'Raw Election Data'!$C$1:$C$3144,0),MATCH('Joined Data'!K$1,'Raw Election Data'!$A$1:$AN$1,0))</f>
        <v>10220</v>
      </c>
      <c r="L561">
        <f>INDEX('Raw Election Data'!$A$1:$AN$3144,MATCH($C561&amp;" "&amp;$B561,'Raw Election Data'!$C$1:$C$3144,0),MATCH('Joined Data'!L$1,'Raw Election Data'!$A$1:$AN$1,0))</f>
        <v>16815</v>
      </c>
      <c r="M561">
        <f>INDEX('Raw Election Data'!$A$1:$AN$3144,MATCH($C561&amp;" "&amp;$B561,'Raw Election Data'!$C$1:$C$3144,0),MATCH('Joined Data'!M$1,'Raw Election Data'!$A$1:$AN$1,0))</f>
        <v>0.3056794528694618</v>
      </c>
      <c r="N561">
        <f>INDEX('Raw Election Data'!$A$1:$AN$3144,MATCH($C561&amp;" "&amp;$B561,'Raw Election Data'!$C$1:$C$3144,0),MATCH('Joined Data'!N$1,'Raw Election Data'!$A$1:$AN$1,0))</f>
        <v>0.607790663098424</v>
      </c>
      <c r="O561">
        <f>INDEX('Raw Election Data'!$A$1:$AN$3144,MATCH($C561&amp;" "&amp;$B561,'Raw Election Data'!$C$1:$C$3144,0),MATCH('Joined Data'!O$1,'Raw Election Data'!$A$1:$AN$1,0))</f>
        <v>-5080</v>
      </c>
      <c r="P561">
        <f>INDEX('Raw Election Data'!$A$1:$AN$3144,MATCH($C561&amp;" "&amp;$B561,'Raw Election Data'!$C$1:$C$3144,0),MATCH('Joined Data'!P$1,'Raw Election Data'!$A$1:$AN$1,0))</f>
        <v>5080</v>
      </c>
      <c r="Q561">
        <f>INDEX('Raw Election Data'!$A$1:$AN$3144,MATCH($C561&amp;" "&amp;$B561,'Raw Election Data'!$C$1:$C$3144,0),MATCH('Joined Data'!Q$1,'Raw Election Data'!$A$1:$AN$1,0))</f>
        <v>-0.3021112102289622</v>
      </c>
      <c r="R561">
        <f>INDEX('Raw Election Data'!$A$1:$AN$3144,MATCH($C561&amp;" "&amp;$B561,'Raw Election Data'!$C$1:$C$3144,0),MATCH('Joined Data'!R$1,'Raw Election Data'!$A$1:$AN$1,0))</f>
        <v>0.3021112102289622</v>
      </c>
    </row>
    <row r="562" spans="1:18" ht="13.5" hidden="1" customHeight="1" x14ac:dyDescent="0.15">
      <c r="A562" t="s">
        <v>214</v>
      </c>
      <c r="B562" t="s">
        <v>1920</v>
      </c>
      <c r="C562" t="str">
        <f>INDEX(FIPS!$A$1:$E$3236,MATCH($F562,FIPS!$D$1:$D$3236,0),5)</f>
        <v>Bonneville County</v>
      </c>
      <c r="D562" t="s">
        <v>215</v>
      </c>
      <c r="E562" s="15" t="s">
        <v>15</v>
      </c>
      <c r="F562" t="s">
        <v>1952</v>
      </c>
      <c r="G562" t="s">
        <v>437</v>
      </c>
      <c r="H562" t="str">
        <f>IFERROR(VLOOKUP($G562,'Team Colors'!$A:$B,2,0),"#c9c9c9")</f>
        <v>#fb4f14</v>
      </c>
      <c r="I562">
        <f>INDEX('Raw Election Data'!$A$1:$AN$3144,MATCH($C562&amp;" "&amp;$B562,'Raw Election Data'!$C$1:$C$3144,0),MATCH('Joined Data'!I$1,'Raw Election Data'!$A$1:$AN$1,0))</f>
        <v>110089</v>
      </c>
      <c r="J562">
        <f>INDEX('Raw Election Data'!$A$1:$AN$3144,MATCH($C562&amp;" "&amp;$B562,'Raw Election Data'!$C$1:$C$3144,0),MATCH('Joined Data'!J$1,'Raw Election Data'!$A$1:$AN$1,0))</f>
        <v>8930</v>
      </c>
      <c r="K562">
        <f>INDEX('Raw Election Data'!$A$1:$AN$3144,MATCH($C562&amp;" "&amp;$B562,'Raw Election Data'!$C$1:$C$3144,0),MATCH('Joined Data'!K$1,'Raw Election Data'!$A$1:$AN$1,0))</f>
        <v>26699</v>
      </c>
      <c r="L562">
        <f>INDEX('Raw Election Data'!$A$1:$AN$3144,MATCH($C562&amp;" "&amp;$B562,'Raw Election Data'!$C$1:$C$3144,0),MATCH('Joined Data'!L$1,'Raw Election Data'!$A$1:$AN$1,0))</f>
        <v>44212</v>
      </c>
      <c r="M562">
        <f>INDEX('Raw Election Data'!$A$1:$AN$3144,MATCH($C562&amp;" "&amp;$B562,'Raw Election Data'!$C$1:$C$3144,0),MATCH('Joined Data'!M$1,'Raw Election Data'!$A$1:$AN$1,0))</f>
        <v>0.20198136252601104</v>
      </c>
      <c r="N562">
        <f>INDEX('Raw Election Data'!$A$1:$AN$3144,MATCH($C562&amp;" "&amp;$B562,'Raw Election Data'!$C$1:$C$3144,0),MATCH('Joined Data'!N$1,'Raw Election Data'!$A$1:$AN$1,0))</f>
        <v>0.60388582285352388</v>
      </c>
      <c r="O562">
        <f>INDEX('Raw Election Data'!$A$1:$AN$3144,MATCH($C562&amp;" "&amp;$B562,'Raw Election Data'!$C$1:$C$3144,0),MATCH('Joined Data'!O$1,'Raw Election Data'!$A$1:$AN$1,0))</f>
        <v>-17769</v>
      </c>
      <c r="P562">
        <f>INDEX('Raw Election Data'!$A$1:$AN$3144,MATCH($C562&amp;" "&amp;$B562,'Raw Election Data'!$C$1:$C$3144,0),MATCH('Joined Data'!P$1,'Raw Election Data'!$A$1:$AN$1,0))</f>
        <v>17769</v>
      </c>
      <c r="Q562">
        <f>INDEX('Raw Election Data'!$A$1:$AN$3144,MATCH($C562&amp;" "&amp;$B562,'Raw Election Data'!$C$1:$C$3144,0),MATCH('Joined Data'!Q$1,'Raw Election Data'!$A$1:$AN$1,0))</f>
        <v>-0.40190446032751281</v>
      </c>
      <c r="R562">
        <f>INDEX('Raw Election Data'!$A$1:$AN$3144,MATCH($C562&amp;" "&amp;$B562,'Raw Election Data'!$C$1:$C$3144,0),MATCH('Joined Data'!R$1,'Raw Election Data'!$A$1:$AN$1,0))</f>
        <v>0.40190446032751281</v>
      </c>
    </row>
    <row r="563" spans="1:18" ht="13.5" customHeight="1" x14ac:dyDescent="0.15">
      <c r="A563" t="s">
        <v>214</v>
      </c>
      <c r="B563" t="s">
        <v>1920</v>
      </c>
      <c r="C563" t="str">
        <f>INDEX(FIPS!$A$1:$E$3236,MATCH($F563,FIPS!$D$1:$D$3236,0),5)</f>
        <v>Boundary County</v>
      </c>
      <c r="D563" t="s">
        <v>215</v>
      </c>
      <c r="E563" s="15" t="s">
        <v>16</v>
      </c>
      <c r="F563" t="s">
        <v>1956</v>
      </c>
      <c r="G563" t="s">
        <v>436</v>
      </c>
      <c r="H563" t="str">
        <f>IFERROR(VLOOKUP($G563,'Team Colors'!$A:$B,2,0),"#c9c9c9")</f>
        <v>#69be28</v>
      </c>
      <c r="I563">
        <f>INDEX('Raw Election Data'!$A$1:$AN$3144,MATCH($C563&amp;" "&amp;$B563,'Raw Election Data'!$C$1:$C$3144,0),MATCH('Joined Data'!I$1,'Raw Election Data'!$A$1:$AN$1,0))</f>
        <v>11318</v>
      </c>
      <c r="J563">
        <f>INDEX('Raw Election Data'!$A$1:$AN$3144,MATCH($C563&amp;" "&amp;$B563,'Raw Election Data'!$C$1:$C$3144,0),MATCH('Joined Data'!J$1,'Raw Election Data'!$A$1:$AN$1,0))</f>
        <v>933</v>
      </c>
      <c r="K563">
        <f>INDEX('Raw Election Data'!$A$1:$AN$3144,MATCH($C563&amp;" "&amp;$B563,'Raw Election Data'!$C$1:$C$3144,0),MATCH('Joined Data'!K$1,'Raw Election Data'!$A$1:$AN$1,0))</f>
        <v>3789</v>
      </c>
      <c r="L563">
        <f>INDEX('Raw Election Data'!$A$1:$AN$3144,MATCH($C563&amp;" "&amp;$B563,'Raw Election Data'!$C$1:$C$3144,0),MATCH('Joined Data'!L$1,'Raw Election Data'!$A$1:$AN$1,0))</f>
        <v>5150</v>
      </c>
      <c r="M563">
        <f>INDEX('Raw Election Data'!$A$1:$AN$3144,MATCH($C563&amp;" "&amp;$B563,'Raw Election Data'!$C$1:$C$3144,0),MATCH('Joined Data'!M$1,'Raw Election Data'!$A$1:$AN$1,0))</f>
        <v>0.18116504854368931</v>
      </c>
      <c r="N563">
        <f>INDEX('Raw Election Data'!$A$1:$AN$3144,MATCH($C563&amp;" "&amp;$B563,'Raw Election Data'!$C$1:$C$3144,0),MATCH('Joined Data'!N$1,'Raw Election Data'!$A$1:$AN$1,0))</f>
        <v>0.73572815533980584</v>
      </c>
      <c r="O563">
        <f>INDEX('Raw Election Data'!$A$1:$AN$3144,MATCH($C563&amp;" "&amp;$B563,'Raw Election Data'!$C$1:$C$3144,0),MATCH('Joined Data'!O$1,'Raw Election Data'!$A$1:$AN$1,0))</f>
        <v>-2856</v>
      </c>
      <c r="P563">
        <f>INDEX('Raw Election Data'!$A$1:$AN$3144,MATCH($C563&amp;" "&amp;$B563,'Raw Election Data'!$C$1:$C$3144,0),MATCH('Joined Data'!P$1,'Raw Election Data'!$A$1:$AN$1,0))</f>
        <v>2856</v>
      </c>
      <c r="Q563">
        <f>INDEX('Raw Election Data'!$A$1:$AN$3144,MATCH($C563&amp;" "&amp;$B563,'Raw Election Data'!$C$1:$C$3144,0),MATCH('Joined Data'!Q$1,'Raw Election Data'!$A$1:$AN$1,0))</f>
        <v>-0.55456310679611653</v>
      </c>
      <c r="R563">
        <f>INDEX('Raw Election Data'!$A$1:$AN$3144,MATCH($C563&amp;" "&amp;$B563,'Raw Election Data'!$C$1:$C$3144,0),MATCH('Joined Data'!R$1,'Raw Election Data'!$A$1:$AN$1,0))</f>
        <v>0.55456310679611653</v>
      </c>
    </row>
    <row r="564" spans="1:18" ht="13.5" hidden="1" customHeight="1" x14ac:dyDescent="0.15">
      <c r="A564" t="s">
        <v>214</v>
      </c>
      <c r="B564" t="s">
        <v>1920</v>
      </c>
      <c r="C564" t="str">
        <f>INDEX(FIPS!$A$1:$E$3236,MATCH($F564,FIPS!$D$1:$D$3236,0),5)</f>
        <v>Butte County</v>
      </c>
      <c r="D564" t="s">
        <v>215</v>
      </c>
      <c r="E564" s="15" t="s">
        <v>17</v>
      </c>
      <c r="F564" t="s">
        <v>1957</v>
      </c>
      <c r="G564" t="s">
        <v>7755</v>
      </c>
      <c r="H564" t="str">
        <f>IFERROR(VLOOKUP($G564,'Team Colors'!$A:$B,2,0),"#c9c9c9")</f>
        <v>#203731</v>
      </c>
      <c r="I564">
        <f>INDEX('Raw Election Data'!$A$1:$AN$3144,MATCH($C564&amp;" "&amp;$B564,'Raw Election Data'!$C$1:$C$3144,0),MATCH('Joined Data'!I$1,'Raw Election Data'!$A$1:$AN$1,0))</f>
        <v>2501</v>
      </c>
      <c r="J564">
        <f>INDEX('Raw Election Data'!$A$1:$AN$3144,MATCH($C564&amp;" "&amp;$B564,'Raw Election Data'!$C$1:$C$3144,0),MATCH('Joined Data'!J$1,'Raw Election Data'!$A$1:$AN$1,0))</f>
        <v>160</v>
      </c>
      <c r="K564">
        <f>INDEX('Raw Election Data'!$A$1:$AN$3144,MATCH($C564&amp;" "&amp;$B564,'Raw Election Data'!$C$1:$C$3144,0),MATCH('Joined Data'!K$1,'Raw Election Data'!$A$1:$AN$1,0))</f>
        <v>914</v>
      </c>
      <c r="L564">
        <f>INDEX('Raw Election Data'!$A$1:$AN$3144,MATCH($C564&amp;" "&amp;$B564,'Raw Election Data'!$C$1:$C$3144,0),MATCH('Joined Data'!L$1,'Raw Election Data'!$A$1:$AN$1,0))</f>
        <v>1230</v>
      </c>
      <c r="M564">
        <f>INDEX('Raw Election Data'!$A$1:$AN$3144,MATCH($C564&amp;" "&amp;$B564,'Raw Election Data'!$C$1:$C$3144,0),MATCH('Joined Data'!M$1,'Raw Election Data'!$A$1:$AN$1,0))</f>
        <v>0.13008130081300814</v>
      </c>
      <c r="N564">
        <f>INDEX('Raw Election Data'!$A$1:$AN$3144,MATCH($C564&amp;" "&amp;$B564,'Raw Election Data'!$C$1:$C$3144,0),MATCH('Joined Data'!N$1,'Raw Election Data'!$A$1:$AN$1,0))</f>
        <v>0.7430894308943089</v>
      </c>
      <c r="O564">
        <f>INDEX('Raw Election Data'!$A$1:$AN$3144,MATCH($C564&amp;" "&amp;$B564,'Raw Election Data'!$C$1:$C$3144,0),MATCH('Joined Data'!O$1,'Raw Election Data'!$A$1:$AN$1,0))</f>
        <v>-754</v>
      </c>
      <c r="P564">
        <f>INDEX('Raw Election Data'!$A$1:$AN$3144,MATCH($C564&amp;" "&amp;$B564,'Raw Election Data'!$C$1:$C$3144,0),MATCH('Joined Data'!P$1,'Raw Election Data'!$A$1:$AN$1,0))</f>
        <v>754</v>
      </c>
      <c r="Q564">
        <f>INDEX('Raw Election Data'!$A$1:$AN$3144,MATCH($C564&amp;" "&amp;$B564,'Raw Election Data'!$C$1:$C$3144,0),MATCH('Joined Data'!Q$1,'Raw Election Data'!$A$1:$AN$1,0))</f>
        <v>-0.61300813008130073</v>
      </c>
      <c r="R564">
        <f>INDEX('Raw Election Data'!$A$1:$AN$3144,MATCH($C564&amp;" "&amp;$B564,'Raw Election Data'!$C$1:$C$3144,0),MATCH('Joined Data'!R$1,'Raw Election Data'!$A$1:$AN$1,0))</f>
        <v>0.61300813008130073</v>
      </c>
    </row>
    <row r="565" spans="1:18" ht="13.5" customHeight="1" x14ac:dyDescent="0.15">
      <c r="A565" t="s">
        <v>214</v>
      </c>
      <c r="B565" t="s">
        <v>1920</v>
      </c>
      <c r="C565" t="str">
        <f>INDEX(FIPS!$A$1:$E$3236,MATCH($F565,FIPS!$D$1:$D$3236,0),5)</f>
        <v>Camas County</v>
      </c>
      <c r="D565" t="s">
        <v>215</v>
      </c>
      <c r="E565" s="15" t="s">
        <v>18</v>
      </c>
      <c r="F565" t="s">
        <v>1959</v>
      </c>
      <c r="G565" t="s">
        <v>436</v>
      </c>
      <c r="H565" t="str">
        <f>IFERROR(VLOOKUP($G565,'Team Colors'!$A:$B,2,0),"#c9c9c9")</f>
        <v>#69be28</v>
      </c>
      <c r="I565">
        <f>INDEX('Raw Election Data'!$A$1:$AN$3144,MATCH($C565&amp;" "&amp;$B565,'Raw Election Data'!$C$1:$C$3144,0),MATCH('Joined Data'!I$1,'Raw Election Data'!$A$1:$AN$1,0))</f>
        <v>1066</v>
      </c>
      <c r="J565">
        <f>INDEX('Raw Election Data'!$A$1:$AN$3144,MATCH($C565&amp;" "&amp;$B565,'Raw Election Data'!$C$1:$C$3144,0),MATCH('Joined Data'!J$1,'Raw Election Data'!$A$1:$AN$1,0))</f>
        <v>110</v>
      </c>
      <c r="K565">
        <f>INDEX('Raw Election Data'!$A$1:$AN$3144,MATCH($C565&amp;" "&amp;$B565,'Raw Election Data'!$C$1:$C$3144,0),MATCH('Joined Data'!K$1,'Raw Election Data'!$A$1:$AN$1,0))</f>
        <v>410</v>
      </c>
      <c r="L565">
        <f>INDEX('Raw Election Data'!$A$1:$AN$3144,MATCH($C565&amp;" "&amp;$B565,'Raw Election Data'!$C$1:$C$3144,0),MATCH('Joined Data'!L$1,'Raw Election Data'!$A$1:$AN$1,0))</f>
        <v>599</v>
      </c>
      <c r="M565">
        <f>INDEX('Raw Election Data'!$A$1:$AN$3144,MATCH($C565&amp;" "&amp;$B565,'Raw Election Data'!$C$1:$C$3144,0),MATCH('Joined Data'!M$1,'Raw Election Data'!$A$1:$AN$1,0))</f>
        <v>0.18363939899833054</v>
      </c>
      <c r="N565">
        <f>INDEX('Raw Election Data'!$A$1:$AN$3144,MATCH($C565&amp;" "&amp;$B565,'Raw Election Data'!$C$1:$C$3144,0),MATCH('Joined Data'!N$1,'Raw Election Data'!$A$1:$AN$1,0))</f>
        <v>0.68447412353923209</v>
      </c>
      <c r="O565">
        <f>INDEX('Raw Election Data'!$A$1:$AN$3144,MATCH($C565&amp;" "&amp;$B565,'Raw Election Data'!$C$1:$C$3144,0),MATCH('Joined Data'!O$1,'Raw Election Data'!$A$1:$AN$1,0))</f>
        <v>-300</v>
      </c>
      <c r="P565">
        <f>INDEX('Raw Election Data'!$A$1:$AN$3144,MATCH($C565&amp;" "&amp;$B565,'Raw Election Data'!$C$1:$C$3144,0),MATCH('Joined Data'!P$1,'Raw Election Data'!$A$1:$AN$1,0))</f>
        <v>300</v>
      </c>
      <c r="Q565">
        <f>INDEX('Raw Election Data'!$A$1:$AN$3144,MATCH($C565&amp;" "&amp;$B565,'Raw Election Data'!$C$1:$C$3144,0),MATCH('Joined Data'!Q$1,'Raw Election Data'!$A$1:$AN$1,0))</f>
        <v>-0.5008347245409015</v>
      </c>
      <c r="R565">
        <f>INDEX('Raw Election Data'!$A$1:$AN$3144,MATCH($C565&amp;" "&amp;$B565,'Raw Election Data'!$C$1:$C$3144,0),MATCH('Joined Data'!R$1,'Raw Election Data'!$A$1:$AN$1,0))</f>
        <v>0.5008347245409015</v>
      </c>
    </row>
    <row r="566" spans="1:18" ht="13.5" hidden="1" customHeight="1" x14ac:dyDescent="0.15">
      <c r="A566" t="s">
        <v>214</v>
      </c>
      <c r="B566" t="s">
        <v>1920</v>
      </c>
      <c r="C566" t="str">
        <f>INDEX(FIPS!$A$1:$E$3236,MATCH($F566,FIPS!$D$1:$D$3236,0),5)</f>
        <v>Canyon County</v>
      </c>
      <c r="D566" t="s">
        <v>215</v>
      </c>
      <c r="E566" s="15" t="s">
        <v>19</v>
      </c>
      <c r="F566" t="s">
        <v>1961</v>
      </c>
      <c r="G566" t="s">
        <v>439</v>
      </c>
      <c r="H566" t="str">
        <f>IFERROR(VLOOKUP($G566,'Team Colors'!$A:$B,2,0),"#c9c9c9")</f>
        <v>#002244</v>
      </c>
      <c r="I566">
        <f>INDEX('Raw Election Data'!$A$1:$AN$3144,MATCH($C566&amp;" "&amp;$B566,'Raw Election Data'!$C$1:$C$3144,0),MATCH('Joined Data'!I$1,'Raw Election Data'!$A$1:$AN$1,0))</f>
        <v>207478</v>
      </c>
      <c r="J566">
        <f>INDEX('Raw Election Data'!$A$1:$AN$3144,MATCH($C566&amp;" "&amp;$B566,'Raw Election Data'!$C$1:$C$3144,0),MATCH('Joined Data'!J$1,'Raw Election Data'!$A$1:$AN$1,0))</f>
        <v>16683</v>
      </c>
      <c r="K566">
        <f>INDEX('Raw Election Data'!$A$1:$AN$3144,MATCH($C566&amp;" "&amp;$B566,'Raw Election Data'!$C$1:$C$3144,0),MATCH('Joined Data'!K$1,'Raw Election Data'!$A$1:$AN$1,0))</f>
        <v>46755</v>
      </c>
      <c r="L566">
        <f>INDEX('Raw Election Data'!$A$1:$AN$3144,MATCH($C566&amp;" "&amp;$B566,'Raw Election Data'!$C$1:$C$3144,0),MATCH('Joined Data'!L$1,'Raw Election Data'!$A$1:$AN$1,0))</f>
        <v>72007</v>
      </c>
      <c r="M566">
        <f>INDEX('Raw Election Data'!$A$1:$AN$3144,MATCH($C566&amp;" "&amp;$B566,'Raw Election Data'!$C$1:$C$3144,0),MATCH('Joined Data'!M$1,'Raw Election Data'!$A$1:$AN$1,0))</f>
        <v>0.2316858083241907</v>
      </c>
      <c r="N566">
        <f>INDEX('Raw Election Data'!$A$1:$AN$3144,MATCH($C566&amp;" "&amp;$B566,'Raw Election Data'!$C$1:$C$3144,0),MATCH('Joined Data'!N$1,'Raw Election Data'!$A$1:$AN$1,0))</f>
        <v>0.64931187245684452</v>
      </c>
      <c r="O566">
        <f>INDEX('Raw Election Data'!$A$1:$AN$3144,MATCH($C566&amp;" "&amp;$B566,'Raw Election Data'!$C$1:$C$3144,0),MATCH('Joined Data'!O$1,'Raw Election Data'!$A$1:$AN$1,0))</f>
        <v>-30072</v>
      </c>
      <c r="P566">
        <f>INDEX('Raw Election Data'!$A$1:$AN$3144,MATCH($C566&amp;" "&amp;$B566,'Raw Election Data'!$C$1:$C$3144,0),MATCH('Joined Data'!P$1,'Raw Election Data'!$A$1:$AN$1,0))</f>
        <v>30072</v>
      </c>
      <c r="Q566">
        <f>INDEX('Raw Election Data'!$A$1:$AN$3144,MATCH($C566&amp;" "&amp;$B566,'Raw Election Data'!$C$1:$C$3144,0),MATCH('Joined Data'!Q$1,'Raw Election Data'!$A$1:$AN$1,0))</f>
        <v>-0.4176260641326538</v>
      </c>
      <c r="R566">
        <f>INDEX('Raw Election Data'!$A$1:$AN$3144,MATCH($C566&amp;" "&amp;$B566,'Raw Election Data'!$C$1:$C$3144,0),MATCH('Joined Data'!R$1,'Raw Election Data'!$A$1:$AN$1,0))</f>
        <v>0.4176260641326538</v>
      </c>
    </row>
    <row r="567" spans="1:18" ht="13.5" hidden="1" customHeight="1" x14ac:dyDescent="0.15">
      <c r="A567" t="s">
        <v>214</v>
      </c>
      <c r="B567" t="s">
        <v>1920</v>
      </c>
      <c r="C567" t="str">
        <f>INDEX(FIPS!$A$1:$E$3236,MATCH($F567,FIPS!$D$1:$D$3236,0),5)</f>
        <v>Caribou County</v>
      </c>
      <c r="D567" t="s">
        <v>215</v>
      </c>
      <c r="E567" s="15" t="s">
        <v>20</v>
      </c>
      <c r="F567" t="s">
        <v>1963</v>
      </c>
      <c r="G567" t="s">
        <v>437</v>
      </c>
      <c r="H567" t="str">
        <f>IFERROR(VLOOKUP($G567,'Team Colors'!$A:$B,2,0),"#c9c9c9")</f>
        <v>#fb4f14</v>
      </c>
      <c r="I567">
        <f>INDEX('Raw Election Data'!$A$1:$AN$3144,MATCH($C567&amp;" "&amp;$B567,'Raw Election Data'!$C$1:$C$3144,0),MATCH('Joined Data'!I$1,'Raw Election Data'!$A$1:$AN$1,0))</f>
        <v>6770</v>
      </c>
      <c r="J567">
        <f>INDEX('Raw Election Data'!$A$1:$AN$3144,MATCH($C567&amp;" "&amp;$B567,'Raw Election Data'!$C$1:$C$3144,0),MATCH('Joined Data'!J$1,'Raw Election Data'!$A$1:$AN$1,0))</f>
        <v>271</v>
      </c>
      <c r="K567">
        <f>INDEX('Raw Election Data'!$A$1:$AN$3144,MATCH($C567&amp;" "&amp;$B567,'Raw Election Data'!$C$1:$C$3144,0),MATCH('Joined Data'!K$1,'Raw Election Data'!$A$1:$AN$1,0))</f>
        <v>2275</v>
      </c>
      <c r="L567">
        <f>INDEX('Raw Election Data'!$A$1:$AN$3144,MATCH($C567&amp;" "&amp;$B567,'Raw Election Data'!$C$1:$C$3144,0),MATCH('Joined Data'!L$1,'Raw Election Data'!$A$1:$AN$1,0))</f>
        <v>3035</v>
      </c>
      <c r="M567">
        <f>INDEX('Raw Election Data'!$A$1:$AN$3144,MATCH($C567&amp;" "&amp;$B567,'Raw Election Data'!$C$1:$C$3144,0),MATCH('Joined Data'!M$1,'Raw Election Data'!$A$1:$AN$1,0))</f>
        <v>8.9291598023064245E-2</v>
      </c>
      <c r="N567">
        <f>INDEX('Raw Election Data'!$A$1:$AN$3144,MATCH($C567&amp;" "&amp;$B567,'Raw Election Data'!$C$1:$C$3144,0),MATCH('Joined Data'!N$1,'Raw Election Data'!$A$1:$AN$1,0))</f>
        <v>0.74958813838550242</v>
      </c>
      <c r="O567">
        <f>INDEX('Raw Election Data'!$A$1:$AN$3144,MATCH($C567&amp;" "&amp;$B567,'Raw Election Data'!$C$1:$C$3144,0),MATCH('Joined Data'!O$1,'Raw Election Data'!$A$1:$AN$1,0))</f>
        <v>-2004</v>
      </c>
      <c r="P567">
        <f>INDEX('Raw Election Data'!$A$1:$AN$3144,MATCH($C567&amp;" "&amp;$B567,'Raw Election Data'!$C$1:$C$3144,0),MATCH('Joined Data'!P$1,'Raw Election Data'!$A$1:$AN$1,0))</f>
        <v>2004</v>
      </c>
      <c r="Q567">
        <f>INDEX('Raw Election Data'!$A$1:$AN$3144,MATCH($C567&amp;" "&amp;$B567,'Raw Election Data'!$C$1:$C$3144,0),MATCH('Joined Data'!Q$1,'Raw Election Data'!$A$1:$AN$1,0))</f>
        <v>-0.66029654036243812</v>
      </c>
      <c r="R567">
        <f>INDEX('Raw Election Data'!$A$1:$AN$3144,MATCH($C567&amp;" "&amp;$B567,'Raw Election Data'!$C$1:$C$3144,0),MATCH('Joined Data'!R$1,'Raw Election Data'!$A$1:$AN$1,0))</f>
        <v>0.66029654036243812</v>
      </c>
    </row>
    <row r="568" spans="1:18" ht="13.5" hidden="1" customHeight="1" x14ac:dyDescent="0.15">
      <c r="A568" t="s">
        <v>214</v>
      </c>
      <c r="B568" t="s">
        <v>1920</v>
      </c>
      <c r="C568" t="str">
        <f>INDEX(FIPS!$A$1:$E$3236,MATCH($F568,FIPS!$D$1:$D$3236,0),5)</f>
        <v>Cassia County</v>
      </c>
      <c r="D568" t="s">
        <v>215</v>
      </c>
      <c r="E568" s="15" t="s">
        <v>21</v>
      </c>
      <c r="F568" t="s">
        <v>1965</v>
      </c>
      <c r="G568" t="s">
        <v>439</v>
      </c>
      <c r="H568" t="str">
        <f>IFERROR(VLOOKUP($G568,'Team Colors'!$A:$B,2,0),"#c9c9c9")</f>
        <v>#002244</v>
      </c>
      <c r="I568">
        <f>INDEX('Raw Election Data'!$A$1:$AN$3144,MATCH($C568&amp;" "&amp;$B568,'Raw Election Data'!$C$1:$C$3144,0),MATCH('Joined Data'!I$1,'Raw Election Data'!$A$1:$AN$1,0))</f>
        <v>23506</v>
      </c>
      <c r="J568">
        <f>INDEX('Raw Election Data'!$A$1:$AN$3144,MATCH($C568&amp;" "&amp;$B568,'Raw Election Data'!$C$1:$C$3144,0),MATCH('Joined Data'!J$1,'Raw Election Data'!$A$1:$AN$1,0))</f>
        <v>1036</v>
      </c>
      <c r="K568">
        <f>INDEX('Raw Election Data'!$A$1:$AN$3144,MATCH($C568&amp;" "&amp;$B568,'Raw Election Data'!$C$1:$C$3144,0),MATCH('Joined Data'!K$1,'Raw Election Data'!$A$1:$AN$1,0))</f>
        <v>5949</v>
      </c>
      <c r="L568">
        <f>INDEX('Raw Election Data'!$A$1:$AN$3144,MATCH($C568&amp;" "&amp;$B568,'Raw Election Data'!$C$1:$C$3144,0),MATCH('Joined Data'!L$1,'Raw Election Data'!$A$1:$AN$1,0))</f>
        <v>8178</v>
      </c>
      <c r="M568">
        <f>INDEX('Raw Election Data'!$A$1:$AN$3144,MATCH($C568&amp;" "&amp;$B568,'Raw Election Data'!$C$1:$C$3144,0),MATCH('Joined Data'!M$1,'Raw Election Data'!$A$1:$AN$1,0))</f>
        <v>0.12668134018097335</v>
      </c>
      <c r="N568">
        <f>INDEX('Raw Election Data'!$A$1:$AN$3144,MATCH($C568&amp;" "&amp;$B568,'Raw Election Data'!$C$1:$C$3144,0),MATCH('Joined Data'!N$1,'Raw Election Data'!$A$1:$AN$1,0))</f>
        <v>0.727439471753485</v>
      </c>
      <c r="O568">
        <f>INDEX('Raw Election Data'!$A$1:$AN$3144,MATCH($C568&amp;" "&amp;$B568,'Raw Election Data'!$C$1:$C$3144,0),MATCH('Joined Data'!O$1,'Raw Election Data'!$A$1:$AN$1,0))</f>
        <v>-4913</v>
      </c>
      <c r="P568">
        <f>INDEX('Raw Election Data'!$A$1:$AN$3144,MATCH($C568&amp;" "&amp;$B568,'Raw Election Data'!$C$1:$C$3144,0),MATCH('Joined Data'!P$1,'Raw Election Data'!$A$1:$AN$1,0))</f>
        <v>4913</v>
      </c>
      <c r="Q568">
        <f>INDEX('Raw Election Data'!$A$1:$AN$3144,MATCH($C568&amp;" "&amp;$B568,'Raw Election Data'!$C$1:$C$3144,0),MATCH('Joined Data'!Q$1,'Raw Election Data'!$A$1:$AN$1,0))</f>
        <v>-0.60075813157251168</v>
      </c>
      <c r="R568">
        <f>INDEX('Raw Election Data'!$A$1:$AN$3144,MATCH($C568&amp;" "&amp;$B568,'Raw Election Data'!$C$1:$C$3144,0),MATCH('Joined Data'!R$1,'Raw Election Data'!$A$1:$AN$1,0))</f>
        <v>0.60075813157251168</v>
      </c>
    </row>
    <row r="569" spans="1:18" ht="13.5" hidden="1" customHeight="1" x14ac:dyDescent="0.15">
      <c r="A569" t="s">
        <v>214</v>
      </c>
      <c r="B569" t="s">
        <v>1920</v>
      </c>
      <c r="C569" t="str">
        <f>INDEX(FIPS!$A$1:$E$3236,MATCH($F569,FIPS!$D$1:$D$3236,0),5)</f>
        <v>Clark County</v>
      </c>
      <c r="D569" t="s">
        <v>215</v>
      </c>
      <c r="E569" s="15" t="s">
        <v>22</v>
      </c>
      <c r="F569" t="s">
        <v>1968</v>
      </c>
      <c r="G569" t="s">
        <v>437</v>
      </c>
      <c r="H569" t="str">
        <f>IFERROR(VLOOKUP($G569,'Team Colors'!$A:$B,2,0),"#c9c9c9")</f>
        <v>#fb4f14</v>
      </c>
      <c r="I569">
        <f>INDEX('Raw Election Data'!$A$1:$AN$3144,MATCH($C569&amp;" "&amp;$B569,'Raw Election Data'!$C$1:$C$3144,0),MATCH('Joined Data'!I$1,'Raw Election Data'!$A$1:$AN$1,0))</f>
        <v>880</v>
      </c>
      <c r="J569">
        <f>INDEX('Raw Election Data'!$A$1:$AN$3144,MATCH($C569&amp;" "&amp;$B569,'Raw Election Data'!$C$1:$C$3144,0),MATCH('Joined Data'!J$1,'Raw Election Data'!$A$1:$AN$1,0))</f>
        <v>44</v>
      </c>
      <c r="K569">
        <f>INDEX('Raw Election Data'!$A$1:$AN$3144,MATCH($C569&amp;" "&amp;$B569,'Raw Election Data'!$C$1:$C$3144,0),MATCH('Joined Data'!K$1,'Raw Election Data'!$A$1:$AN$1,0))</f>
        <v>203</v>
      </c>
      <c r="L569">
        <f>INDEX('Raw Election Data'!$A$1:$AN$3144,MATCH($C569&amp;" "&amp;$B569,'Raw Election Data'!$C$1:$C$3144,0),MATCH('Joined Data'!L$1,'Raw Election Data'!$A$1:$AN$1,0))</f>
        <v>283</v>
      </c>
      <c r="M569">
        <f>INDEX('Raw Election Data'!$A$1:$AN$3144,MATCH($C569&amp;" "&amp;$B569,'Raw Election Data'!$C$1:$C$3144,0),MATCH('Joined Data'!M$1,'Raw Election Data'!$A$1:$AN$1,0))</f>
        <v>0.15547703180212014</v>
      </c>
      <c r="N569">
        <f>INDEX('Raw Election Data'!$A$1:$AN$3144,MATCH($C569&amp;" "&amp;$B569,'Raw Election Data'!$C$1:$C$3144,0),MATCH('Joined Data'!N$1,'Raw Election Data'!$A$1:$AN$1,0))</f>
        <v>0.71731448763250882</v>
      </c>
      <c r="O569">
        <f>INDEX('Raw Election Data'!$A$1:$AN$3144,MATCH($C569&amp;" "&amp;$B569,'Raw Election Data'!$C$1:$C$3144,0),MATCH('Joined Data'!O$1,'Raw Election Data'!$A$1:$AN$1,0))</f>
        <v>-159</v>
      </c>
      <c r="P569">
        <f>INDEX('Raw Election Data'!$A$1:$AN$3144,MATCH($C569&amp;" "&amp;$B569,'Raw Election Data'!$C$1:$C$3144,0),MATCH('Joined Data'!P$1,'Raw Election Data'!$A$1:$AN$1,0))</f>
        <v>159</v>
      </c>
      <c r="Q569">
        <f>INDEX('Raw Election Data'!$A$1:$AN$3144,MATCH($C569&amp;" "&amp;$B569,'Raw Election Data'!$C$1:$C$3144,0),MATCH('Joined Data'!Q$1,'Raw Election Data'!$A$1:$AN$1,0))</f>
        <v>-0.56183745583038869</v>
      </c>
      <c r="R569">
        <f>INDEX('Raw Election Data'!$A$1:$AN$3144,MATCH($C569&amp;" "&amp;$B569,'Raw Election Data'!$C$1:$C$3144,0),MATCH('Joined Data'!R$1,'Raw Election Data'!$A$1:$AN$1,0))</f>
        <v>0.56183745583038869</v>
      </c>
    </row>
    <row r="570" spans="1:18" ht="13.5" customHeight="1" x14ac:dyDescent="0.15">
      <c r="A570" t="s">
        <v>214</v>
      </c>
      <c r="B570" t="s">
        <v>1920</v>
      </c>
      <c r="C570" t="str">
        <f>INDEX(FIPS!$A$1:$E$3236,MATCH($F570,FIPS!$D$1:$D$3236,0),5)</f>
        <v>Clearwater County</v>
      </c>
      <c r="D570" t="s">
        <v>215</v>
      </c>
      <c r="E570" s="15" t="s">
        <v>23</v>
      </c>
      <c r="F570" t="s">
        <v>1970</v>
      </c>
      <c r="G570" t="s">
        <v>436</v>
      </c>
      <c r="H570" t="str">
        <f>IFERROR(VLOOKUP($G570,'Team Colors'!$A:$B,2,0),"#c9c9c9")</f>
        <v>#69be28</v>
      </c>
      <c r="I570">
        <f>INDEX('Raw Election Data'!$A$1:$AN$3144,MATCH($C570&amp;" "&amp;$B570,'Raw Election Data'!$C$1:$C$3144,0),MATCH('Joined Data'!I$1,'Raw Election Data'!$A$1:$AN$1,0))</f>
        <v>8496</v>
      </c>
      <c r="J570">
        <f>INDEX('Raw Election Data'!$A$1:$AN$3144,MATCH($C570&amp;" "&amp;$B570,'Raw Election Data'!$C$1:$C$3144,0),MATCH('Joined Data'!J$1,'Raw Election Data'!$A$1:$AN$1,0))</f>
        <v>704</v>
      </c>
      <c r="K570">
        <f>INDEX('Raw Election Data'!$A$1:$AN$3144,MATCH($C570&amp;" "&amp;$B570,'Raw Election Data'!$C$1:$C$3144,0),MATCH('Joined Data'!K$1,'Raw Election Data'!$A$1:$AN$1,0))</f>
        <v>2852</v>
      </c>
      <c r="L570">
        <f>INDEX('Raw Election Data'!$A$1:$AN$3144,MATCH($C570&amp;" "&amp;$B570,'Raw Election Data'!$C$1:$C$3144,0),MATCH('Joined Data'!L$1,'Raw Election Data'!$A$1:$AN$1,0))</f>
        <v>3801</v>
      </c>
      <c r="M570">
        <f>INDEX('Raw Election Data'!$A$1:$AN$3144,MATCH($C570&amp;" "&amp;$B570,'Raw Election Data'!$C$1:$C$3144,0),MATCH('Joined Data'!M$1,'Raw Election Data'!$A$1:$AN$1,0))</f>
        <v>0.18521441725861615</v>
      </c>
      <c r="N570">
        <f>INDEX('Raw Election Data'!$A$1:$AN$3144,MATCH($C570&amp;" "&amp;$B570,'Raw Election Data'!$C$1:$C$3144,0),MATCH('Joined Data'!N$1,'Raw Election Data'!$A$1:$AN$1,0))</f>
        <v>0.7503288608260984</v>
      </c>
      <c r="O570">
        <f>INDEX('Raw Election Data'!$A$1:$AN$3144,MATCH($C570&amp;" "&amp;$B570,'Raw Election Data'!$C$1:$C$3144,0),MATCH('Joined Data'!O$1,'Raw Election Data'!$A$1:$AN$1,0))</f>
        <v>-2148</v>
      </c>
      <c r="P570">
        <f>INDEX('Raw Election Data'!$A$1:$AN$3144,MATCH($C570&amp;" "&amp;$B570,'Raw Election Data'!$C$1:$C$3144,0),MATCH('Joined Data'!P$1,'Raw Election Data'!$A$1:$AN$1,0))</f>
        <v>2148</v>
      </c>
      <c r="Q570">
        <f>INDEX('Raw Election Data'!$A$1:$AN$3144,MATCH($C570&amp;" "&amp;$B570,'Raw Election Data'!$C$1:$C$3144,0),MATCH('Joined Data'!Q$1,'Raw Election Data'!$A$1:$AN$1,0))</f>
        <v>-0.56511444356748219</v>
      </c>
      <c r="R570">
        <f>INDEX('Raw Election Data'!$A$1:$AN$3144,MATCH($C570&amp;" "&amp;$B570,'Raw Election Data'!$C$1:$C$3144,0),MATCH('Joined Data'!R$1,'Raw Election Data'!$A$1:$AN$1,0))</f>
        <v>0.56511444356748219</v>
      </c>
    </row>
    <row r="571" spans="1:18" ht="13.5" customHeight="1" x14ac:dyDescent="0.15">
      <c r="A571" t="s">
        <v>214</v>
      </c>
      <c r="B571" t="s">
        <v>1920</v>
      </c>
      <c r="C571" t="str">
        <f>INDEX(FIPS!$A$1:$E$3236,MATCH($F571,FIPS!$D$1:$D$3236,0),5)</f>
        <v>Custer County</v>
      </c>
      <c r="D571" t="s">
        <v>215</v>
      </c>
      <c r="E571" s="15" t="s">
        <v>24</v>
      </c>
      <c r="F571" t="s">
        <v>1971</v>
      </c>
      <c r="G571" t="s">
        <v>436</v>
      </c>
      <c r="H571" t="str">
        <f>IFERROR(VLOOKUP($G571,'Team Colors'!$A:$B,2,0),"#c9c9c9")</f>
        <v>#69be28</v>
      </c>
      <c r="I571">
        <f>INDEX('Raw Election Data'!$A$1:$AN$3144,MATCH($C571&amp;" "&amp;$B571,'Raw Election Data'!$C$1:$C$3144,0),MATCH('Joined Data'!I$1,'Raw Election Data'!$A$1:$AN$1,0))</f>
        <v>4087</v>
      </c>
      <c r="J571">
        <f>INDEX('Raw Election Data'!$A$1:$AN$3144,MATCH($C571&amp;" "&amp;$B571,'Raw Election Data'!$C$1:$C$3144,0),MATCH('Joined Data'!J$1,'Raw Election Data'!$A$1:$AN$1,0))</f>
        <v>427</v>
      </c>
      <c r="K571">
        <f>INDEX('Raw Election Data'!$A$1:$AN$3144,MATCH($C571&amp;" "&amp;$B571,'Raw Election Data'!$C$1:$C$3144,0),MATCH('Joined Data'!K$1,'Raw Election Data'!$A$1:$AN$1,0))</f>
        <v>1777</v>
      </c>
      <c r="L571">
        <f>INDEX('Raw Election Data'!$A$1:$AN$3144,MATCH($C571&amp;" "&amp;$B571,'Raw Election Data'!$C$1:$C$3144,0),MATCH('Joined Data'!L$1,'Raw Election Data'!$A$1:$AN$1,0))</f>
        <v>2413</v>
      </c>
      <c r="M571">
        <f>INDEX('Raw Election Data'!$A$1:$AN$3144,MATCH($C571&amp;" "&amp;$B571,'Raw Election Data'!$C$1:$C$3144,0),MATCH('Joined Data'!M$1,'Raw Election Data'!$A$1:$AN$1,0))</f>
        <v>0.17695814338997098</v>
      </c>
      <c r="N571">
        <f>INDEX('Raw Election Data'!$A$1:$AN$3144,MATCH($C571&amp;" "&amp;$B571,'Raw Election Data'!$C$1:$C$3144,0),MATCH('Joined Data'!N$1,'Raw Election Data'!$A$1:$AN$1,0))</f>
        <v>0.73642768338168252</v>
      </c>
      <c r="O571">
        <f>INDEX('Raw Election Data'!$A$1:$AN$3144,MATCH($C571&amp;" "&amp;$B571,'Raw Election Data'!$C$1:$C$3144,0),MATCH('Joined Data'!O$1,'Raw Election Data'!$A$1:$AN$1,0))</f>
        <v>-1350</v>
      </c>
      <c r="P571">
        <f>INDEX('Raw Election Data'!$A$1:$AN$3144,MATCH($C571&amp;" "&amp;$B571,'Raw Election Data'!$C$1:$C$3144,0),MATCH('Joined Data'!P$1,'Raw Election Data'!$A$1:$AN$1,0))</f>
        <v>1350</v>
      </c>
      <c r="Q571">
        <f>INDEX('Raw Election Data'!$A$1:$AN$3144,MATCH($C571&amp;" "&amp;$B571,'Raw Election Data'!$C$1:$C$3144,0),MATCH('Joined Data'!Q$1,'Raw Election Data'!$A$1:$AN$1,0))</f>
        <v>-0.55946953999171156</v>
      </c>
      <c r="R571">
        <f>INDEX('Raw Election Data'!$A$1:$AN$3144,MATCH($C571&amp;" "&amp;$B571,'Raw Election Data'!$C$1:$C$3144,0),MATCH('Joined Data'!R$1,'Raw Election Data'!$A$1:$AN$1,0))</f>
        <v>0.55946953999171156</v>
      </c>
    </row>
    <row r="572" spans="1:18" ht="13.5" customHeight="1" x14ac:dyDescent="0.15">
      <c r="A572" t="s">
        <v>214</v>
      </c>
      <c r="B572" t="s">
        <v>1920</v>
      </c>
      <c r="C572" t="str">
        <f>INDEX(FIPS!$A$1:$E$3236,MATCH($F572,FIPS!$D$1:$D$3236,0),5)</f>
        <v>Elmore County</v>
      </c>
      <c r="D572" t="s">
        <v>215</v>
      </c>
      <c r="E572" s="15" t="s">
        <v>25</v>
      </c>
      <c r="F572" t="s">
        <v>1972</v>
      </c>
      <c r="G572" t="s">
        <v>436</v>
      </c>
      <c r="H572" t="str">
        <f>IFERROR(VLOOKUP($G572,'Team Colors'!$A:$B,2,0),"#c9c9c9")</f>
        <v>#69be28</v>
      </c>
      <c r="I572">
        <f>INDEX('Raw Election Data'!$A$1:$AN$3144,MATCH($C572&amp;" "&amp;$B572,'Raw Election Data'!$C$1:$C$3144,0),MATCH('Joined Data'!I$1,'Raw Election Data'!$A$1:$AN$1,0))</f>
        <v>25876</v>
      </c>
      <c r="J572">
        <f>INDEX('Raw Election Data'!$A$1:$AN$3144,MATCH($C572&amp;" "&amp;$B572,'Raw Election Data'!$C$1:$C$3144,0),MATCH('Joined Data'!J$1,'Raw Election Data'!$A$1:$AN$1,0))</f>
        <v>1814</v>
      </c>
      <c r="K572">
        <f>INDEX('Raw Election Data'!$A$1:$AN$3144,MATCH($C572&amp;" "&amp;$B572,'Raw Election Data'!$C$1:$C$3144,0),MATCH('Joined Data'!K$1,'Raw Election Data'!$A$1:$AN$1,0))</f>
        <v>5816</v>
      </c>
      <c r="L572">
        <f>INDEX('Raw Election Data'!$A$1:$AN$3144,MATCH($C572&amp;" "&amp;$B572,'Raw Election Data'!$C$1:$C$3144,0),MATCH('Joined Data'!L$1,'Raw Election Data'!$A$1:$AN$1,0))</f>
        <v>8519</v>
      </c>
      <c r="M572">
        <f>INDEX('Raw Election Data'!$A$1:$AN$3144,MATCH($C572&amp;" "&amp;$B572,'Raw Election Data'!$C$1:$C$3144,0),MATCH('Joined Data'!M$1,'Raw Election Data'!$A$1:$AN$1,0))</f>
        <v>0.21293579058574949</v>
      </c>
      <c r="N572">
        <f>INDEX('Raw Election Data'!$A$1:$AN$3144,MATCH($C572&amp;" "&amp;$B572,'Raw Election Data'!$C$1:$C$3144,0),MATCH('Joined Data'!N$1,'Raw Election Data'!$A$1:$AN$1,0))</f>
        <v>0.68270923817349449</v>
      </c>
      <c r="O572">
        <f>INDEX('Raw Election Data'!$A$1:$AN$3144,MATCH($C572&amp;" "&amp;$B572,'Raw Election Data'!$C$1:$C$3144,0),MATCH('Joined Data'!O$1,'Raw Election Data'!$A$1:$AN$1,0))</f>
        <v>-4002</v>
      </c>
      <c r="P572">
        <f>INDEX('Raw Election Data'!$A$1:$AN$3144,MATCH($C572&amp;" "&amp;$B572,'Raw Election Data'!$C$1:$C$3144,0),MATCH('Joined Data'!P$1,'Raw Election Data'!$A$1:$AN$1,0))</f>
        <v>4002</v>
      </c>
      <c r="Q572">
        <f>INDEX('Raw Election Data'!$A$1:$AN$3144,MATCH($C572&amp;" "&amp;$B572,'Raw Election Data'!$C$1:$C$3144,0),MATCH('Joined Data'!Q$1,'Raw Election Data'!$A$1:$AN$1,0))</f>
        <v>-0.46977344758774497</v>
      </c>
      <c r="R572">
        <f>INDEX('Raw Election Data'!$A$1:$AN$3144,MATCH($C572&amp;" "&amp;$B572,'Raw Election Data'!$C$1:$C$3144,0),MATCH('Joined Data'!R$1,'Raw Election Data'!$A$1:$AN$1,0))</f>
        <v>0.46977344758774497</v>
      </c>
    </row>
    <row r="573" spans="1:18" ht="13.5" hidden="1" customHeight="1" x14ac:dyDescent="0.15">
      <c r="A573" t="s">
        <v>214</v>
      </c>
      <c r="B573" t="s">
        <v>1920</v>
      </c>
      <c r="C573" t="str">
        <f>INDEX(FIPS!$A$1:$E$3236,MATCH($F573,FIPS!$D$1:$D$3236,0),5)</f>
        <v>Franklin County</v>
      </c>
      <c r="D573" t="s">
        <v>215</v>
      </c>
      <c r="E573" s="15" t="s">
        <v>26</v>
      </c>
      <c r="F573" t="s">
        <v>1975</v>
      </c>
      <c r="G573" t="s">
        <v>437</v>
      </c>
      <c r="H573" t="str">
        <f>IFERROR(VLOOKUP($G573,'Team Colors'!$A:$B,2,0),"#c9c9c9")</f>
        <v>#fb4f14</v>
      </c>
      <c r="I573">
        <f>INDEX('Raw Election Data'!$A$1:$AN$3144,MATCH($C573&amp;" "&amp;$B573,'Raw Election Data'!$C$1:$C$3144,0),MATCH('Joined Data'!I$1,'Raw Election Data'!$A$1:$AN$1,0))</f>
        <v>13074</v>
      </c>
      <c r="J573">
        <f>INDEX('Raw Election Data'!$A$1:$AN$3144,MATCH($C573&amp;" "&amp;$B573,'Raw Election Data'!$C$1:$C$3144,0),MATCH('Joined Data'!J$1,'Raw Election Data'!$A$1:$AN$1,0))</f>
        <v>385</v>
      </c>
      <c r="K573">
        <f>INDEX('Raw Election Data'!$A$1:$AN$3144,MATCH($C573&amp;" "&amp;$B573,'Raw Election Data'!$C$1:$C$3144,0),MATCH('Joined Data'!K$1,'Raw Election Data'!$A$1:$AN$1,0))</f>
        <v>3901</v>
      </c>
      <c r="L573">
        <f>INDEX('Raw Election Data'!$A$1:$AN$3144,MATCH($C573&amp;" "&amp;$B573,'Raw Election Data'!$C$1:$C$3144,0),MATCH('Joined Data'!L$1,'Raw Election Data'!$A$1:$AN$1,0))</f>
        <v>5499</v>
      </c>
      <c r="M573">
        <f>INDEX('Raw Election Data'!$A$1:$AN$3144,MATCH($C573&amp;" "&amp;$B573,'Raw Election Data'!$C$1:$C$3144,0),MATCH('Joined Data'!M$1,'Raw Election Data'!$A$1:$AN$1,0))</f>
        <v>7.0012729587197675E-2</v>
      </c>
      <c r="N573">
        <f>INDEX('Raw Election Data'!$A$1:$AN$3144,MATCH($C573&amp;" "&amp;$B573,'Raw Election Data'!$C$1:$C$3144,0),MATCH('Joined Data'!N$1,'Raw Election Data'!$A$1:$AN$1,0))</f>
        <v>0.70940170940170943</v>
      </c>
      <c r="O573">
        <f>INDEX('Raw Election Data'!$A$1:$AN$3144,MATCH($C573&amp;" "&amp;$B573,'Raw Election Data'!$C$1:$C$3144,0),MATCH('Joined Data'!O$1,'Raw Election Data'!$A$1:$AN$1,0))</f>
        <v>-3516</v>
      </c>
      <c r="P573">
        <f>INDEX('Raw Election Data'!$A$1:$AN$3144,MATCH($C573&amp;" "&amp;$B573,'Raw Election Data'!$C$1:$C$3144,0),MATCH('Joined Data'!P$1,'Raw Election Data'!$A$1:$AN$1,0))</f>
        <v>3516</v>
      </c>
      <c r="Q573">
        <f>INDEX('Raw Election Data'!$A$1:$AN$3144,MATCH($C573&amp;" "&amp;$B573,'Raw Election Data'!$C$1:$C$3144,0),MATCH('Joined Data'!Q$1,'Raw Election Data'!$A$1:$AN$1,0))</f>
        <v>-0.63938897981451182</v>
      </c>
      <c r="R573">
        <f>INDEX('Raw Election Data'!$A$1:$AN$3144,MATCH($C573&amp;" "&amp;$B573,'Raw Election Data'!$C$1:$C$3144,0),MATCH('Joined Data'!R$1,'Raw Election Data'!$A$1:$AN$1,0))</f>
        <v>0.63938897981451182</v>
      </c>
    </row>
    <row r="574" spans="1:18" ht="13.5" hidden="1" customHeight="1" x14ac:dyDescent="0.15">
      <c r="A574" t="s">
        <v>214</v>
      </c>
      <c r="B574" t="s">
        <v>1920</v>
      </c>
      <c r="C574" t="str">
        <f>INDEX(FIPS!$A$1:$E$3236,MATCH($F574,FIPS!$D$1:$D$3236,0),5)</f>
        <v>Fremont County</v>
      </c>
      <c r="D574" t="s">
        <v>215</v>
      </c>
      <c r="E574" s="15" t="s">
        <v>27</v>
      </c>
      <c r="F574" t="s">
        <v>1978</v>
      </c>
      <c r="G574" t="s">
        <v>437</v>
      </c>
      <c r="H574" t="str">
        <f>IFERROR(VLOOKUP($G574,'Team Colors'!$A:$B,2,0),"#c9c9c9")</f>
        <v>#fb4f14</v>
      </c>
      <c r="I574">
        <f>INDEX('Raw Election Data'!$A$1:$AN$3144,MATCH($C574&amp;" "&amp;$B574,'Raw Election Data'!$C$1:$C$3144,0),MATCH('Joined Data'!I$1,'Raw Election Data'!$A$1:$AN$1,0))</f>
        <v>12819</v>
      </c>
      <c r="J574">
        <f>INDEX('Raw Election Data'!$A$1:$AN$3144,MATCH($C574&amp;" "&amp;$B574,'Raw Election Data'!$C$1:$C$3144,0),MATCH('Joined Data'!J$1,'Raw Election Data'!$A$1:$AN$1,0))</f>
        <v>651</v>
      </c>
      <c r="K574">
        <f>INDEX('Raw Election Data'!$A$1:$AN$3144,MATCH($C574&amp;" "&amp;$B574,'Raw Election Data'!$C$1:$C$3144,0),MATCH('Joined Data'!K$1,'Raw Election Data'!$A$1:$AN$1,0))</f>
        <v>4091</v>
      </c>
      <c r="L574">
        <f>INDEX('Raw Election Data'!$A$1:$AN$3144,MATCH($C574&amp;" "&amp;$B574,'Raw Election Data'!$C$1:$C$3144,0),MATCH('Joined Data'!L$1,'Raw Election Data'!$A$1:$AN$1,0))</f>
        <v>5714</v>
      </c>
      <c r="M574">
        <f>INDEX('Raw Election Data'!$A$1:$AN$3144,MATCH($C574&amp;" "&amp;$B574,'Raw Election Data'!$C$1:$C$3144,0),MATCH('Joined Data'!M$1,'Raw Election Data'!$A$1:$AN$1,0))</f>
        <v>0.11393069653482674</v>
      </c>
      <c r="N574">
        <f>INDEX('Raw Election Data'!$A$1:$AN$3144,MATCH($C574&amp;" "&amp;$B574,'Raw Election Data'!$C$1:$C$3144,0),MATCH('Joined Data'!N$1,'Raw Election Data'!$A$1:$AN$1,0))</f>
        <v>0.71596079803990198</v>
      </c>
      <c r="O574">
        <f>INDEX('Raw Election Data'!$A$1:$AN$3144,MATCH($C574&amp;" "&amp;$B574,'Raw Election Data'!$C$1:$C$3144,0),MATCH('Joined Data'!O$1,'Raw Election Data'!$A$1:$AN$1,0))</f>
        <v>-3440</v>
      </c>
      <c r="P574">
        <f>INDEX('Raw Election Data'!$A$1:$AN$3144,MATCH($C574&amp;" "&amp;$B574,'Raw Election Data'!$C$1:$C$3144,0),MATCH('Joined Data'!P$1,'Raw Election Data'!$A$1:$AN$1,0))</f>
        <v>3440</v>
      </c>
      <c r="Q574">
        <f>INDEX('Raw Election Data'!$A$1:$AN$3144,MATCH($C574&amp;" "&amp;$B574,'Raw Election Data'!$C$1:$C$3144,0),MATCH('Joined Data'!Q$1,'Raw Election Data'!$A$1:$AN$1,0))</f>
        <v>-0.6020301015050753</v>
      </c>
      <c r="R574">
        <f>INDEX('Raw Election Data'!$A$1:$AN$3144,MATCH($C574&amp;" "&amp;$B574,'Raw Election Data'!$C$1:$C$3144,0),MATCH('Joined Data'!R$1,'Raw Election Data'!$A$1:$AN$1,0))</f>
        <v>0.6020301015050753</v>
      </c>
    </row>
    <row r="575" spans="1:18" ht="13.5" customHeight="1" x14ac:dyDescent="0.15">
      <c r="A575" t="s">
        <v>214</v>
      </c>
      <c r="B575" t="s">
        <v>1920</v>
      </c>
      <c r="C575" t="str">
        <f>INDEX(FIPS!$A$1:$E$3236,MATCH($F575,FIPS!$D$1:$D$3236,0),5)</f>
        <v>Gem County</v>
      </c>
      <c r="D575" t="s">
        <v>215</v>
      </c>
      <c r="E575" s="15" t="s">
        <v>28</v>
      </c>
      <c r="F575" t="s">
        <v>1982</v>
      </c>
      <c r="G575" t="s">
        <v>436</v>
      </c>
      <c r="H575" t="str">
        <f>IFERROR(VLOOKUP($G575,'Team Colors'!$A:$B,2,0),"#c9c9c9")</f>
        <v>#69be28</v>
      </c>
      <c r="I575">
        <f>INDEX('Raw Election Data'!$A$1:$AN$3144,MATCH($C575&amp;" "&amp;$B575,'Raw Election Data'!$C$1:$C$3144,0),MATCH('Joined Data'!I$1,'Raw Election Data'!$A$1:$AN$1,0))</f>
        <v>16852</v>
      </c>
      <c r="J575">
        <f>INDEX('Raw Election Data'!$A$1:$AN$3144,MATCH($C575&amp;" "&amp;$B575,'Raw Election Data'!$C$1:$C$3144,0),MATCH('Joined Data'!J$1,'Raw Election Data'!$A$1:$AN$1,0))</f>
        <v>1229</v>
      </c>
      <c r="K575">
        <f>INDEX('Raw Election Data'!$A$1:$AN$3144,MATCH($C575&amp;" "&amp;$B575,'Raw Election Data'!$C$1:$C$3144,0),MATCH('Joined Data'!K$1,'Raw Election Data'!$A$1:$AN$1,0))</f>
        <v>5980</v>
      </c>
      <c r="L575">
        <f>INDEX('Raw Election Data'!$A$1:$AN$3144,MATCH($C575&amp;" "&amp;$B575,'Raw Election Data'!$C$1:$C$3144,0),MATCH('Joined Data'!L$1,'Raw Election Data'!$A$1:$AN$1,0))</f>
        <v>7952</v>
      </c>
      <c r="M575">
        <f>INDEX('Raw Election Data'!$A$1:$AN$3144,MATCH($C575&amp;" "&amp;$B575,'Raw Election Data'!$C$1:$C$3144,0),MATCH('Joined Data'!M$1,'Raw Election Data'!$A$1:$AN$1,0))</f>
        <v>0.15455231388329979</v>
      </c>
      <c r="N575">
        <f>INDEX('Raw Election Data'!$A$1:$AN$3144,MATCH($C575&amp;" "&amp;$B575,'Raw Election Data'!$C$1:$C$3144,0),MATCH('Joined Data'!N$1,'Raw Election Data'!$A$1:$AN$1,0))</f>
        <v>0.75201207243460766</v>
      </c>
      <c r="O575">
        <f>INDEX('Raw Election Data'!$A$1:$AN$3144,MATCH($C575&amp;" "&amp;$B575,'Raw Election Data'!$C$1:$C$3144,0),MATCH('Joined Data'!O$1,'Raw Election Data'!$A$1:$AN$1,0))</f>
        <v>-4751</v>
      </c>
      <c r="P575">
        <f>INDEX('Raw Election Data'!$A$1:$AN$3144,MATCH($C575&amp;" "&amp;$B575,'Raw Election Data'!$C$1:$C$3144,0),MATCH('Joined Data'!P$1,'Raw Election Data'!$A$1:$AN$1,0))</f>
        <v>4751</v>
      </c>
      <c r="Q575">
        <f>INDEX('Raw Election Data'!$A$1:$AN$3144,MATCH($C575&amp;" "&amp;$B575,'Raw Election Data'!$C$1:$C$3144,0),MATCH('Joined Data'!Q$1,'Raw Election Data'!$A$1:$AN$1,0))</f>
        <v>-0.59745975855130784</v>
      </c>
      <c r="R575">
        <f>INDEX('Raw Election Data'!$A$1:$AN$3144,MATCH($C575&amp;" "&amp;$B575,'Raw Election Data'!$C$1:$C$3144,0),MATCH('Joined Data'!R$1,'Raw Election Data'!$A$1:$AN$1,0))</f>
        <v>0.59745975855130784</v>
      </c>
    </row>
    <row r="576" spans="1:18" ht="13.5" customHeight="1" x14ac:dyDescent="0.15">
      <c r="A576" t="s">
        <v>214</v>
      </c>
      <c r="B576" t="s">
        <v>1920</v>
      </c>
      <c r="C576" t="str">
        <f>INDEX(FIPS!$A$1:$E$3236,MATCH($F576,FIPS!$D$1:$D$3236,0),5)</f>
        <v>Gooding County</v>
      </c>
      <c r="D576" t="s">
        <v>215</v>
      </c>
      <c r="E576" s="15" t="s">
        <v>29</v>
      </c>
      <c r="F576" t="s">
        <v>1984</v>
      </c>
      <c r="G576" t="s">
        <v>436</v>
      </c>
      <c r="H576" t="str">
        <f>IFERROR(VLOOKUP($G576,'Team Colors'!$A:$B,2,0),"#c9c9c9")</f>
        <v>#69be28</v>
      </c>
      <c r="I576">
        <f>INDEX('Raw Election Data'!$A$1:$AN$3144,MATCH($C576&amp;" "&amp;$B576,'Raw Election Data'!$C$1:$C$3144,0),MATCH('Joined Data'!I$1,'Raw Election Data'!$A$1:$AN$1,0))</f>
        <v>15284</v>
      </c>
      <c r="J576">
        <f>INDEX('Raw Election Data'!$A$1:$AN$3144,MATCH($C576&amp;" "&amp;$B576,'Raw Election Data'!$C$1:$C$3144,0),MATCH('Joined Data'!J$1,'Raw Election Data'!$A$1:$AN$1,0))</f>
        <v>930</v>
      </c>
      <c r="K576">
        <f>INDEX('Raw Election Data'!$A$1:$AN$3144,MATCH($C576&amp;" "&amp;$B576,'Raw Election Data'!$C$1:$C$3144,0),MATCH('Joined Data'!K$1,'Raw Election Data'!$A$1:$AN$1,0))</f>
        <v>3743</v>
      </c>
      <c r="L576">
        <f>INDEX('Raw Election Data'!$A$1:$AN$3144,MATCH($C576&amp;" "&amp;$B576,'Raw Election Data'!$C$1:$C$3144,0),MATCH('Joined Data'!L$1,'Raw Election Data'!$A$1:$AN$1,0))</f>
        <v>5191</v>
      </c>
      <c r="M576">
        <f>INDEX('Raw Election Data'!$A$1:$AN$3144,MATCH($C576&amp;" "&amp;$B576,'Raw Election Data'!$C$1:$C$3144,0),MATCH('Joined Data'!M$1,'Raw Election Data'!$A$1:$AN$1,0))</f>
        <v>0.17915623193989597</v>
      </c>
      <c r="N576">
        <f>INDEX('Raw Election Data'!$A$1:$AN$3144,MATCH($C576&amp;" "&amp;$B576,'Raw Election Data'!$C$1:$C$3144,0),MATCH('Joined Data'!N$1,'Raw Election Data'!$A$1:$AN$1,0))</f>
        <v>0.7210556732806781</v>
      </c>
      <c r="O576">
        <f>INDEX('Raw Election Data'!$A$1:$AN$3144,MATCH($C576&amp;" "&amp;$B576,'Raw Election Data'!$C$1:$C$3144,0),MATCH('Joined Data'!O$1,'Raw Election Data'!$A$1:$AN$1,0))</f>
        <v>-2813</v>
      </c>
      <c r="P576">
        <f>INDEX('Raw Election Data'!$A$1:$AN$3144,MATCH($C576&amp;" "&amp;$B576,'Raw Election Data'!$C$1:$C$3144,0),MATCH('Joined Data'!P$1,'Raw Election Data'!$A$1:$AN$1,0))</f>
        <v>2813</v>
      </c>
      <c r="Q576">
        <f>INDEX('Raw Election Data'!$A$1:$AN$3144,MATCH($C576&amp;" "&amp;$B576,'Raw Election Data'!$C$1:$C$3144,0),MATCH('Joined Data'!Q$1,'Raw Election Data'!$A$1:$AN$1,0))</f>
        <v>-0.54189944134078216</v>
      </c>
      <c r="R576">
        <f>INDEX('Raw Election Data'!$A$1:$AN$3144,MATCH($C576&amp;" "&amp;$B576,'Raw Election Data'!$C$1:$C$3144,0),MATCH('Joined Data'!R$1,'Raw Election Data'!$A$1:$AN$1,0))</f>
        <v>0.54189944134078216</v>
      </c>
    </row>
    <row r="577" spans="1:18" ht="13.5" customHeight="1" x14ac:dyDescent="0.15">
      <c r="A577" t="s">
        <v>214</v>
      </c>
      <c r="B577" t="s">
        <v>1920</v>
      </c>
      <c r="C577" t="str">
        <f>INDEX(FIPS!$A$1:$E$3236,MATCH($F577,FIPS!$D$1:$D$3236,0),5)</f>
        <v>Idaho County</v>
      </c>
      <c r="D577" t="s">
        <v>215</v>
      </c>
      <c r="E577" s="15" t="s">
        <v>30</v>
      </c>
      <c r="F577" t="s">
        <v>1986</v>
      </c>
      <c r="G577" t="s">
        <v>436</v>
      </c>
      <c r="H577" t="str">
        <f>IFERROR(VLOOKUP($G577,'Team Colors'!$A:$B,2,0),"#c9c9c9")</f>
        <v>#69be28</v>
      </c>
      <c r="I577">
        <f>INDEX('Raw Election Data'!$A$1:$AN$3144,MATCH($C577&amp;" "&amp;$B577,'Raw Election Data'!$C$1:$C$3144,0),MATCH('Joined Data'!I$1,'Raw Election Data'!$A$1:$AN$1,0))</f>
        <v>16272</v>
      </c>
      <c r="J577">
        <f>INDEX('Raw Election Data'!$A$1:$AN$3144,MATCH($C577&amp;" "&amp;$B577,'Raw Election Data'!$C$1:$C$3144,0),MATCH('Joined Data'!J$1,'Raw Election Data'!$A$1:$AN$1,0))</f>
        <v>1196</v>
      </c>
      <c r="K577">
        <f>INDEX('Raw Election Data'!$A$1:$AN$3144,MATCH($C577&amp;" "&amp;$B577,'Raw Election Data'!$C$1:$C$3144,0),MATCH('Joined Data'!K$1,'Raw Election Data'!$A$1:$AN$1,0))</f>
        <v>6441</v>
      </c>
      <c r="L577">
        <f>INDEX('Raw Election Data'!$A$1:$AN$3144,MATCH($C577&amp;" "&amp;$B577,'Raw Election Data'!$C$1:$C$3144,0),MATCH('Joined Data'!L$1,'Raw Election Data'!$A$1:$AN$1,0))</f>
        <v>8223</v>
      </c>
      <c r="M577">
        <f>INDEX('Raw Election Data'!$A$1:$AN$3144,MATCH($C577&amp;" "&amp;$B577,'Raw Election Data'!$C$1:$C$3144,0),MATCH('Joined Data'!M$1,'Raw Election Data'!$A$1:$AN$1,0))</f>
        <v>0.14544570108233004</v>
      </c>
      <c r="N577">
        <f>INDEX('Raw Election Data'!$A$1:$AN$3144,MATCH($C577&amp;" "&amp;$B577,'Raw Election Data'!$C$1:$C$3144,0),MATCH('Joined Data'!N$1,'Raw Election Data'!$A$1:$AN$1,0))</f>
        <v>0.7832907697920467</v>
      </c>
      <c r="O577">
        <f>INDEX('Raw Election Data'!$A$1:$AN$3144,MATCH($C577&amp;" "&amp;$B577,'Raw Election Data'!$C$1:$C$3144,0),MATCH('Joined Data'!O$1,'Raw Election Data'!$A$1:$AN$1,0))</f>
        <v>-5245</v>
      </c>
      <c r="P577">
        <f>INDEX('Raw Election Data'!$A$1:$AN$3144,MATCH($C577&amp;" "&amp;$B577,'Raw Election Data'!$C$1:$C$3144,0),MATCH('Joined Data'!P$1,'Raw Election Data'!$A$1:$AN$1,0))</f>
        <v>5245</v>
      </c>
      <c r="Q577">
        <f>INDEX('Raw Election Data'!$A$1:$AN$3144,MATCH($C577&amp;" "&amp;$B577,'Raw Election Data'!$C$1:$C$3144,0),MATCH('Joined Data'!Q$1,'Raw Election Data'!$A$1:$AN$1,0))</f>
        <v>-0.63784506870971669</v>
      </c>
      <c r="R577">
        <f>INDEX('Raw Election Data'!$A$1:$AN$3144,MATCH($C577&amp;" "&amp;$B577,'Raw Election Data'!$C$1:$C$3144,0),MATCH('Joined Data'!R$1,'Raw Election Data'!$A$1:$AN$1,0))</f>
        <v>0.63784506870971669</v>
      </c>
    </row>
    <row r="578" spans="1:18" ht="13.5" hidden="1" customHeight="1" x14ac:dyDescent="0.15">
      <c r="A578" t="s">
        <v>214</v>
      </c>
      <c r="B578" t="s">
        <v>1920</v>
      </c>
      <c r="C578" t="str">
        <f>INDEX(FIPS!$A$1:$E$3236,MATCH($F578,FIPS!$D$1:$D$3236,0),5)</f>
        <v>Jefferson County</v>
      </c>
      <c r="D578" t="s">
        <v>215</v>
      </c>
      <c r="E578" s="15" t="s">
        <v>31</v>
      </c>
      <c r="F578" t="s">
        <v>1987</v>
      </c>
      <c r="G578" t="s">
        <v>437</v>
      </c>
      <c r="H578" t="str">
        <f>IFERROR(VLOOKUP($G578,'Team Colors'!$A:$B,2,0),"#c9c9c9")</f>
        <v>#fb4f14</v>
      </c>
      <c r="I578">
        <f>INDEX('Raw Election Data'!$A$1:$AN$3144,MATCH($C578&amp;" "&amp;$B578,'Raw Election Data'!$C$1:$C$3144,0),MATCH('Joined Data'!I$1,'Raw Election Data'!$A$1:$AN$1,0))</f>
        <v>27157</v>
      </c>
      <c r="J578">
        <f>INDEX('Raw Election Data'!$A$1:$AN$3144,MATCH($C578&amp;" "&amp;$B578,'Raw Election Data'!$C$1:$C$3144,0),MATCH('Joined Data'!J$1,'Raw Election Data'!$A$1:$AN$1,0))</f>
        <v>976</v>
      </c>
      <c r="K578">
        <f>INDEX('Raw Election Data'!$A$1:$AN$3144,MATCH($C578&amp;" "&amp;$B578,'Raw Election Data'!$C$1:$C$3144,0),MATCH('Joined Data'!K$1,'Raw Election Data'!$A$1:$AN$1,0))</f>
        <v>8436</v>
      </c>
      <c r="L578">
        <f>INDEX('Raw Election Data'!$A$1:$AN$3144,MATCH($C578&amp;" "&amp;$B578,'Raw Election Data'!$C$1:$C$3144,0),MATCH('Joined Data'!L$1,'Raw Election Data'!$A$1:$AN$1,0))</f>
        <v>11471</v>
      </c>
      <c r="M578">
        <f>INDEX('Raw Election Data'!$A$1:$AN$3144,MATCH($C578&amp;" "&amp;$B578,'Raw Election Data'!$C$1:$C$3144,0),MATCH('Joined Data'!M$1,'Raw Election Data'!$A$1:$AN$1,0))</f>
        <v>8.5084125185249757E-2</v>
      </c>
      <c r="N578">
        <f>INDEX('Raw Election Data'!$A$1:$AN$3144,MATCH($C578&amp;" "&amp;$B578,'Raw Election Data'!$C$1:$C$3144,0),MATCH('Joined Data'!N$1,'Raw Election Data'!$A$1:$AN$1,0))</f>
        <v>0.73541975416267114</v>
      </c>
      <c r="O578">
        <f>INDEX('Raw Election Data'!$A$1:$AN$3144,MATCH($C578&amp;" "&amp;$B578,'Raw Election Data'!$C$1:$C$3144,0),MATCH('Joined Data'!O$1,'Raw Election Data'!$A$1:$AN$1,0))</f>
        <v>-7460</v>
      </c>
      <c r="P578">
        <f>INDEX('Raw Election Data'!$A$1:$AN$3144,MATCH($C578&amp;" "&amp;$B578,'Raw Election Data'!$C$1:$C$3144,0),MATCH('Joined Data'!P$1,'Raw Election Data'!$A$1:$AN$1,0))</f>
        <v>7460</v>
      </c>
      <c r="Q578">
        <f>INDEX('Raw Election Data'!$A$1:$AN$3144,MATCH($C578&amp;" "&amp;$B578,'Raw Election Data'!$C$1:$C$3144,0),MATCH('Joined Data'!Q$1,'Raw Election Data'!$A$1:$AN$1,0))</f>
        <v>-0.65033562897742136</v>
      </c>
      <c r="R578">
        <f>INDEX('Raw Election Data'!$A$1:$AN$3144,MATCH($C578&amp;" "&amp;$B578,'Raw Election Data'!$C$1:$C$3144,0),MATCH('Joined Data'!R$1,'Raw Election Data'!$A$1:$AN$1,0))</f>
        <v>0.65033562897742136</v>
      </c>
    </row>
    <row r="579" spans="1:18" ht="13.5" hidden="1" customHeight="1" x14ac:dyDescent="0.15">
      <c r="A579" t="s">
        <v>214</v>
      </c>
      <c r="B579" t="s">
        <v>1920</v>
      </c>
      <c r="C579" t="str">
        <f>INDEX(FIPS!$A$1:$E$3236,MATCH($F579,FIPS!$D$1:$D$3236,0),5)</f>
        <v>Jerome County</v>
      </c>
      <c r="D579" t="s">
        <v>215</v>
      </c>
      <c r="E579" s="15" t="s">
        <v>32</v>
      </c>
      <c r="F579" t="s">
        <v>1989</v>
      </c>
      <c r="G579" t="s">
        <v>439</v>
      </c>
      <c r="H579" t="str">
        <f>IFERROR(VLOOKUP($G579,'Team Colors'!$A:$B,2,0),"#c9c9c9")</f>
        <v>#002244</v>
      </c>
      <c r="I579">
        <f>INDEX('Raw Election Data'!$A$1:$AN$3144,MATCH($C579&amp;" "&amp;$B579,'Raw Election Data'!$C$1:$C$3144,0),MATCH('Joined Data'!I$1,'Raw Election Data'!$A$1:$AN$1,0))</f>
        <v>22814</v>
      </c>
      <c r="J579">
        <f>INDEX('Raw Election Data'!$A$1:$AN$3144,MATCH($C579&amp;" "&amp;$B579,'Raw Election Data'!$C$1:$C$3144,0),MATCH('Joined Data'!J$1,'Raw Election Data'!$A$1:$AN$1,0))</f>
        <v>2117</v>
      </c>
      <c r="K579">
        <f>INDEX('Raw Election Data'!$A$1:$AN$3144,MATCH($C579&amp;" "&amp;$B579,'Raw Election Data'!$C$1:$C$3144,0),MATCH('Joined Data'!K$1,'Raw Election Data'!$A$1:$AN$1,0))</f>
        <v>7347</v>
      </c>
      <c r="L579">
        <f>INDEX('Raw Election Data'!$A$1:$AN$3144,MATCH($C579&amp;" "&amp;$B579,'Raw Election Data'!$C$1:$C$3144,0),MATCH('Joined Data'!L$1,'Raw Election Data'!$A$1:$AN$1,0))</f>
        <v>10667</v>
      </c>
      <c r="M579">
        <f>INDEX('Raw Election Data'!$A$1:$AN$3144,MATCH($C579&amp;" "&amp;$B579,'Raw Election Data'!$C$1:$C$3144,0),MATCH('Joined Data'!M$1,'Raw Election Data'!$A$1:$AN$1,0))</f>
        <v>0.19846254804537358</v>
      </c>
      <c r="N579">
        <f>INDEX('Raw Election Data'!$A$1:$AN$3144,MATCH($C579&amp;" "&amp;$B579,'Raw Election Data'!$C$1:$C$3144,0),MATCH('Joined Data'!N$1,'Raw Election Data'!$A$1:$AN$1,0))</f>
        <v>0.68875972625855442</v>
      </c>
      <c r="O579">
        <f>INDEX('Raw Election Data'!$A$1:$AN$3144,MATCH($C579&amp;" "&amp;$B579,'Raw Election Data'!$C$1:$C$3144,0),MATCH('Joined Data'!O$1,'Raw Election Data'!$A$1:$AN$1,0))</f>
        <v>-5230</v>
      </c>
      <c r="P579">
        <f>INDEX('Raw Election Data'!$A$1:$AN$3144,MATCH($C579&amp;" "&amp;$B579,'Raw Election Data'!$C$1:$C$3144,0),MATCH('Joined Data'!P$1,'Raw Election Data'!$A$1:$AN$1,0))</f>
        <v>5230</v>
      </c>
      <c r="Q579">
        <f>INDEX('Raw Election Data'!$A$1:$AN$3144,MATCH($C579&amp;" "&amp;$B579,'Raw Election Data'!$C$1:$C$3144,0),MATCH('Joined Data'!Q$1,'Raw Election Data'!$A$1:$AN$1,0))</f>
        <v>-0.49029717821318086</v>
      </c>
      <c r="R579">
        <f>INDEX('Raw Election Data'!$A$1:$AN$3144,MATCH($C579&amp;" "&amp;$B579,'Raw Election Data'!$C$1:$C$3144,0),MATCH('Joined Data'!R$1,'Raw Election Data'!$A$1:$AN$1,0))</f>
        <v>0.49029717821318086</v>
      </c>
    </row>
    <row r="580" spans="1:18" ht="13.5" customHeight="1" x14ac:dyDescent="0.15">
      <c r="A580" t="s">
        <v>214</v>
      </c>
      <c r="B580" t="s">
        <v>1920</v>
      </c>
      <c r="C580" t="str">
        <f>INDEX(FIPS!$A$1:$E$3236,MATCH($F580,FIPS!$D$1:$D$3236,0),5)</f>
        <v>Kootenai County</v>
      </c>
      <c r="D580" t="s">
        <v>215</v>
      </c>
      <c r="E580" s="15" t="s">
        <v>33</v>
      </c>
      <c r="F580" t="s">
        <v>1993</v>
      </c>
      <c r="G580" t="s">
        <v>436</v>
      </c>
      <c r="H580" t="str">
        <f>IFERROR(VLOOKUP($G580,'Team Colors'!$A:$B,2,0),"#c9c9c9")</f>
        <v>#69be28</v>
      </c>
      <c r="I580">
        <f>INDEX('Raw Election Data'!$A$1:$AN$3144,MATCH($C580&amp;" "&amp;$B580,'Raw Election Data'!$C$1:$C$3144,0),MATCH('Joined Data'!I$1,'Raw Election Data'!$A$1:$AN$1,0))</f>
        <v>150346</v>
      </c>
      <c r="J580">
        <f>INDEX('Raw Election Data'!$A$1:$AN$3144,MATCH($C580&amp;" "&amp;$B580,'Raw Election Data'!$C$1:$C$3144,0),MATCH('Joined Data'!J$1,'Raw Election Data'!$A$1:$AN$1,0))</f>
        <v>16264</v>
      </c>
      <c r="K580">
        <f>INDEX('Raw Election Data'!$A$1:$AN$3144,MATCH($C580&amp;" "&amp;$B580,'Raw Election Data'!$C$1:$C$3144,0),MATCH('Joined Data'!K$1,'Raw Election Data'!$A$1:$AN$1,0))</f>
        <v>44449</v>
      </c>
      <c r="L580">
        <f>INDEX('Raw Election Data'!$A$1:$AN$3144,MATCH($C580&amp;" "&amp;$B580,'Raw Election Data'!$C$1:$C$3144,0),MATCH('Joined Data'!L$1,'Raw Election Data'!$A$1:$AN$1,0))</f>
        <v>66286</v>
      </c>
      <c r="M580">
        <f>INDEX('Raw Election Data'!$A$1:$AN$3144,MATCH($C580&amp;" "&amp;$B580,'Raw Election Data'!$C$1:$C$3144,0),MATCH('Joined Data'!M$1,'Raw Election Data'!$A$1:$AN$1,0))</f>
        <v>0.24536101137495098</v>
      </c>
      <c r="N580">
        <f>INDEX('Raw Election Data'!$A$1:$AN$3144,MATCH($C580&amp;" "&amp;$B580,'Raw Election Data'!$C$1:$C$3144,0),MATCH('Joined Data'!N$1,'Raw Election Data'!$A$1:$AN$1,0))</f>
        <v>0.6705639199831035</v>
      </c>
      <c r="O580">
        <f>INDEX('Raw Election Data'!$A$1:$AN$3144,MATCH($C580&amp;" "&amp;$B580,'Raw Election Data'!$C$1:$C$3144,0),MATCH('Joined Data'!O$1,'Raw Election Data'!$A$1:$AN$1,0))</f>
        <v>-28185</v>
      </c>
      <c r="P580">
        <f>INDEX('Raw Election Data'!$A$1:$AN$3144,MATCH($C580&amp;" "&amp;$B580,'Raw Election Data'!$C$1:$C$3144,0),MATCH('Joined Data'!P$1,'Raw Election Data'!$A$1:$AN$1,0))</f>
        <v>28185</v>
      </c>
      <c r="Q580">
        <f>INDEX('Raw Election Data'!$A$1:$AN$3144,MATCH($C580&amp;" "&amp;$B580,'Raw Election Data'!$C$1:$C$3144,0),MATCH('Joined Data'!Q$1,'Raw Election Data'!$A$1:$AN$1,0))</f>
        <v>-0.42520290860815252</v>
      </c>
      <c r="R580">
        <f>INDEX('Raw Election Data'!$A$1:$AN$3144,MATCH($C580&amp;" "&amp;$B580,'Raw Election Data'!$C$1:$C$3144,0),MATCH('Joined Data'!R$1,'Raw Election Data'!$A$1:$AN$1,0))</f>
        <v>0.42520290860815252</v>
      </c>
    </row>
    <row r="581" spans="1:18" ht="13.5" customHeight="1" x14ac:dyDescent="0.15">
      <c r="A581" t="s">
        <v>214</v>
      </c>
      <c r="B581" t="s">
        <v>1920</v>
      </c>
      <c r="C581" t="str">
        <f>INDEX(FIPS!$A$1:$E$3236,MATCH($F581,FIPS!$D$1:$D$3236,0),5)</f>
        <v>Latah County</v>
      </c>
      <c r="D581" t="s">
        <v>215</v>
      </c>
      <c r="E581" s="15" t="s">
        <v>34</v>
      </c>
      <c r="F581" t="s">
        <v>1999</v>
      </c>
      <c r="G581" t="s">
        <v>436</v>
      </c>
      <c r="H581" t="str">
        <f>IFERROR(VLOOKUP($G581,'Team Colors'!$A:$B,2,0),"#c9c9c9")</f>
        <v>#69be28</v>
      </c>
      <c r="I581">
        <f>INDEX('Raw Election Data'!$A$1:$AN$3144,MATCH($C581&amp;" "&amp;$B581,'Raw Election Data'!$C$1:$C$3144,0),MATCH('Joined Data'!I$1,'Raw Election Data'!$A$1:$AN$1,0))</f>
        <v>38778</v>
      </c>
      <c r="J581">
        <f>INDEX('Raw Election Data'!$A$1:$AN$3144,MATCH($C581&amp;" "&amp;$B581,'Raw Election Data'!$C$1:$C$3144,0),MATCH('Joined Data'!J$1,'Raw Election Data'!$A$1:$AN$1,0))</f>
        <v>8093</v>
      </c>
      <c r="K581">
        <f>INDEX('Raw Election Data'!$A$1:$AN$3144,MATCH($C581&amp;" "&amp;$B581,'Raw Election Data'!$C$1:$C$3144,0),MATCH('Joined Data'!K$1,'Raw Election Data'!$A$1:$AN$1,0))</f>
        <v>7255</v>
      </c>
      <c r="L581">
        <f>INDEX('Raw Election Data'!$A$1:$AN$3144,MATCH($C581&amp;" "&amp;$B581,'Raw Election Data'!$C$1:$C$3144,0),MATCH('Joined Data'!L$1,'Raw Election Data'!$A$1:$AN$1,0))</f>
        <v>18146</v>
      </c>
      <c r="M581">
        <f>INDEX('Raw Election Data'!$A$1:$AN$3144,MATCH($C581&amp;" "&amp;$B581,'Raw Election Data'!$C$1:$C$3144,0),MATCH('Joined Data'!M$1,'Raw Election Data'!$A$1:$AN$1,0))</f>
        <v>0.445993607406591</v>
      </c>
      <c r="N581">
        <f>INDEX('Raw Election Data'!$A$1:$AN$3144,MATCH($C581&amp;" "&amp;$B581,'Raw Election Data'!$C$1:$C$3144,0),MATCH('Joined Data'!N$1,'Raw Election Data'!$A$1:$AN$1,0))</f>
        <v>0.39981263088283919</v>
      </c>
      <c r="O581">
        <f>INDEX('Raw Election Data'!$A$1:$AN$3144,MATCH($C581&amp;" "&amp;$B581,'Raw Election Data'!$C$1:$C$3144,0),MATCH('Joined Data'!O$1,'Raw Election Data'!$A$1:$AN$1,0))</f>
        <v>838</v>
      </c>
      <c r="P581">
        <f>INDEX('Raw Election Data'!$A$1:$AN$3144,MATCH($C581&amp;" "&amp;$B581,'Raw Election Data'!$C$1:$C$3144,0),MATCH('Joined Data'!P$1,'Raw Election Data'!$A$1:$AN$1,0))</f>
        <v>-838</v>
      </c>
      <c r="Q581">
        <f>INDEX('Raw Election Data'!$A$1:$AN$3144,MATCH($C581&amp;" "&amp;$B581,'Raw Election Data'!$C$1:$C$3144,0),MATCH('Joined Data'!Q$1,'Raw Election Data'!$A$1:$AN$1,0))</f>
        <v>4.6180976523751804E-2</v>
      </c>
      <c r="R581">
        <f>INDEX('Raw Election Data'!$A$1:$AN$3144,MATCH($C581&amp;" "&amp;$B581,'Raw Election Data'!$C$1:$C$3144,0),MATCH('Joined Data'!R$1,'Raw Election Data'!$A$1:$AN$1,0))</f>
        <v>-4.6180976523751804E-2</v>
      </c>
    </row>
    <row r="582" spans="1:18" ht="13.5" hidden="1" customHeight="1" x14ac:dyDescent="0.15">
      <c r="A582" t="s">
        <v>214</v>
      </c>
      <c r="B582" t="s">
        <v>1920</v>
      </c>
      <c r="C582" t="str">
        <f>INDEX(FIPS!$A$1:$E$3236,MATCH($F582,FIPS!$D$1:$D$3236,0),5)</f>
        <v>Lemhi County</v>
      </c>
      <c r="D582" t="s">
        <v>215</v>
      </c>
      <c r="E582" s="15" t="s">
        <v>35</v>
      </c>
      <c r="F582" t="s">
        <v>2005</v>
      </c>
      <c r="G582" t="s">
        <v>437</v>
      </c>
      <c r="H582" t="str">
        <f>IFERROR(VLOOKUP($G582,'Team Colors'!$A:$B,2,0),"#c9c9c9")</f>
        <v>#fb4f14</v>
      </c>
      <c r="I582">
        <f>INDEX('Raw Election Data'!$A$1:$AN$3144,MATCH($C582&amp;" "&amp;$B582,'Raw Election Data'!$C$1:$C$3144,0),MATCH('Joined Data'!I$1,'Raw Election Data'!$A$1:$AN$1,0))</f>
        <v>7735</v>
      </c>
      <c r="J582">
        <f>INDEX('Raw Election Data'!$A$1:$AN$3144,MATCH($C582&amp;" "&amp;$B582,'Raw Election Data'!$C$1:$C$3144,0),MATCH('Joined Data'!J$1,'Raw Election Data'!$A$1:$AN$1,0))</f>
        <v>733</v>
      </c>
      <c r="K582">
        <f>INDEX('Raw Election Data'!$A$1:$AN$3144,MATCH($C582&amp;" "&amp;$B582,'Raw Election Data'!$C$1:$C$3144,0),MATCH('Joined Data'!K$1,'Raw Election Data'!$A$1:$AN$1,0))</f>
        <v>3011</v>
      </c>
      <c r="L582">
        <f>INDEX('Raw Election Data'!$A$1:$AN$3144,MATCH($C582&amp;" "&amp;$B582,'Raw Election Data'!$C$1:$C$3144,0),MATCH('Joined Data'!L$1,'Raw Election Data'!$A$1:$AN$1,0))</f>
        <v>4068</v>
      </c>
      <c r="M582">
        <f>INDEX('Raw Election Data'!$A$1:$AN$3144,MATCH($C582&amp;" "&amp;$B582,'Raw Election Data'!$C$1:$C$3144,0),MATCH('Joined Data'!M$1,'Raw Election Data'!$A$1:$AN$1,0))</f>
        <v>0.18018682399213373</v>
      </c>
      <c r="N582">
        <f>INDEX('Raw Election Data'!$A$1:$AN$3144,MATCH($C582&amp;" "&amp;$B582,'Raw Election Data'!$C$1:$C$3144,0),MATCH('Joined Data'!N$1,'Raw Election Data'!$A$1:$AN$1,0))</f>
        <v>0.74016715830875124</v>
      </c>
      <c r="O582">
        <f>INDEX('Raw Election Data'!$A$1:$AN$3144,MATCH($C582&amp;" "&amp;$B582,'Raw Election Data'!$C$1:$C$3144,0),MATCH('Joined Data'!O$1,'Raw Election Data'!$A$1:$AN$1,0))</f>
        <v>-2278</v>
      </c>
      <c r="P582">
        <f>INDEX('Raw Election Data'!$A$1:$AN$3144,MATCH($C582&amp;" "&amp;$B582,'Raw Election Data'!$C$1:$C$3144,0),MATCH('Joined Data'!P$1,'Raw Election Data'!$A$1:$AN$1,0))</f>
        <v>2278</v>
      </c>
      <c r="Q582">
        <f>INDEX('Raw Election Data'!$A$1:$AN$3144,MATCH($C582&amp;" "&amp;$B582,'Raw Election Data'!$C$1:$C$3144,0),MATCH('Joined Data'!Q$1,'Raw Election Data'!$A$1:$AN$1,0))</f>
        <v>-0.55998033431661753</v>
      </c>
      <c r="R582">
        <f>INDEX('Raw Election Data'!$A$1:$AN$3144,MATCH($C582&amp;" "&amp;$B582,'Raw Election Data'!$C$1:$C$3144,0),MATCH('Joined Data'!R$1,'Raw Election Data'!$A$1:$AN$1,0))</f>
        <v>0.55998033431661753</v>
      </c>
    </row>
    <row r="583" spans="1:18" ht="13.5" customHeight="1" x14ac:dyDescent="0.15">
      <c r="A583" t="s">
        <v>214</v>
      </c>
      <c r="B583" t="s">
        <v>1920</v>
      </c>
      <c r="C583" t="str">
        <f>INDEX(FIPS!$A$1:$E$3236,MATCH($F583,FIPS!$D$1:$D$3236,0),5)</f>
        <v>Lewis County</v>
      </c>
      <c r="D583" t="s">
        <v>215</v>
      </c>
      <c r="E583" s="15" t="s">
        <v>36</v>
      </c>
      <c r="F583" t="s">
        <v>2007</v>
      </c>
      <c r="G583" t="s">
        <v>436</v>
      </c>
      <c r="H583" t="str">
        <f>IFERROR(VLOOKUP($G583,'Team Colors'!$A:$B,2,0),"#c9c9c9")</f>
        <v>#69be28</v>
      </c>
      <c r="I583">
        <f>INDEX('Raw Election Data'!$A$1:$AN$3144,MATCH($C583&amp;" "&amp;$B583,'Raw Election Data'!$C$1:$C$3144,0),MATCH('Joined Data'!I$1,'Raw Election Data'!$A$1:$AN$1,0))</f>
        <v>3789</v>
      </c>
      <c r="J583">
        <f>INDEX('Raw Election Data'!$A$1:$AN$3144,MATCH($C583&amp;" "&amp;$B583,'Raw Election Data'!$C$1:$C$3144,0),MATCH('Joined Data'!J$1,'Raw Election Data'!$A$1:$AN$1,0))</f>
        <v>270</v>
      </c>
      <c r="K583">
        <f>INDEX('Raw Election Data'!$A$1:$AN$3144,MATCH($C583&amp;" "&amp;$B583,'Raw Election Data'!$C$1:$C$3144,0),MATCH('Joined Data'!K$1,'Raw Election Data'!$A$1:$AN$1,0))</f>
        <v>1202</v>
      </c>
      <c r="L583">
        <f>INDEX('Raw Election Data'!$A$1:$AN$3144,MATCH($C583&amp;" "&amp;$B583,'Raw Election Data'!$C$1:$C$3144,0),MATCH('Joined Data'!L$1,'Raw Election Data'!$A$1:$AN$1,0))</f>
        <v>1590</v>
      </c>
      <c r="M583">
        <f>INDEX('Raw Election Data'!$A$1:$AN$3144,MATCH($C583&amp;" "&amp;$B583,'Raw Election Data'!$C$1:$C$3144,0),MATCH('Joined Data'!M$1,'Raw Election Data'!$A$1:$AN$1,0))</f>
        <v>0.16981132075471697</v>
      </c>
      <c r="N583">
        <f>INDEX('Raw Election Data'!$A$1:$AN$3144,MATCH($C583&amp;" "&amp;$B583,'Raw Election Data'!$C$1:$C$3144,0),MATCH('Joined Data'!N$1,'Raw Election Data'!$A$1:$AN$1,0))</f>
        <v>0.75597484276729565</v>
      </c>
      <c r="O583">
        <f>INDEX('Raw Election Data'!$A$1:$AN$3144,MATCH($C583&amp;" "&amp;$B583,'Raw Election Data'!$C$1:$C$3144,0),MATCH('Joined Data'!O$1,'Raw Election Data'!$A$1:$AN$1,0))</f>
        <v>-932</v>
      </c>
      <c r="P583">
        <f>INDEX('Raw Election Data'!$A$1:$AN$3144,MATCH($C583&amp;" "&amp;$B583,'Raw Election Data'!$C$1:$C$3144,0),MATCH('Joined Data'!P$1,'Raw Election Data'!$A$1:$AN$1,0))</f>
        <v>932</v>
      </c>
      <c r="Q583">
        <f>INDEX('Raw Election Data'!$A$1:$AN$3144,MATCH($C583&amp;" "&amp;$B583,'Raw Election Data'!$C$1:$C$3144,0),MATCH('Joined Data'!Q$1,'Raw Election Data'!$A$1:$AN$1,0))</f>
        <v>-0.58616352201257871</v>
      </c>
      <c r="R583">
        <f>INDEX('Raw Election Data'!$A$1:$AN$3144,MATCH($C583&amp;" "&amp;$B583,'Raw Election Data'!$C$1:$C$3144,0),MATCH('Joined Data'!R$1,'Raw Election Data'!$A$1:$AN$1,0))</f>
        <v>0.58616352201257871</v>
      </c>
    </row>
    <row r="584" spans="1:18" ht="13.5" hidden="1" customHeight="1" x14ac:dyDescent="0.15">
      <c r="A584" t="s">
        <v>214</v>
      </c>
      <c r="B584" t="s">
        <v>1920</v>
      </c>
      <c r="C584" t="str">
        <f>INDEX(FIPS!$A$1:$E$3236,MATCH($F584,FIPS!$D$1:$D$3236,0),5)</f>
        <v>Lincoln County</v>
      </c>
      <c r="D584" t="s">
        <v>215</v>
      </c>
      <c r="E584" s="15" t="s">
        <v>37</v>
      </c>
      <c r="F584" t="s">
        <v>2008</v>
      </c>
      <c r="G584" t="s">
        <v>437</v>
      </c>
      <c r="H584" t="str">
        <f>IFERROR(VLOOKUP($G584,'Team Colors'!$A:$B,2,0),"#c9c9c9")</f>
        <v>#fb4f14</v>
      </c>
      <c r="I584">
        <f>INDEX('Raw Election Data'!$A$1:$AN$3144,MATCH($C584&amp;" "&amp;$B584,'Raw Election Data'!$C$1:$C$3144,0),MATCH('Joined Data'!I$1,'Raw Election Data'!$A$1:$AN$1,0))</f>
        <v>5297</v>
      </c>
      <c r="J584">
        <f>INDEX('Raw Election Data'!$A$1:$AN$3144,MATCH($C584&amp;" "&amp;$B584,'Raw Election Data'!$C$1:$C$3144,0),MATCH('Joined Data'!J$1,'Raw Election Data'!$A$1:$AN$1,0))</f>
        <v>360</v>
      </c>
      <c r="K584">
        <f>INDEX('Raw Election Data'!$A$1:$AN$3144,MATCH($C584&amp;" "&amp;$B584,'Raw Election Data'!$C$1:$C$3144,0),MATCH('Joined Data'!K$1,'Raw Election Data'!$A$1:$AN$1,0))</f>
        <v>1184</v>
      </c>
      <c r="L584">
        <f>INDEX('Raw Election Data'!$A$1:$AN$3144,MATCH($C584&amp;" "&amp;$B584,'Raw Election Data'!$C$1:$C$3144,0),MATCH('Joined Data'!L$1,'Raw Election Data'!$A$1:$AN$1,0))</f>
        <v>1748</v>
      </c>
      <c r="M584">
        <f>INDEX('Raw Election Data'!$A$1:$AN$3144,MATCH($C584&amp;" "&amp;$B584,'Raw Election Data'!$C$1:$C$3144,0),MATCH('Joined Data'!M$1,'Raw Election Data'!$A$1:$AN$1,0))</f>
        <v>0.20594965675057209</v>
      </c>
      <c r="N584">
        <f>INDEX('Raw Election Data'!$A$1:$AN$3144,MATCH($C584&amp;" "&amp;$B584,'Raw Election Data'!$C$1:$C$3144,0),MATCH('Joined Data'!N$1,'Raw Election Data'!$A$1:$AN$1,0))</f>
        <v>0.67734553775743711</v>
      </c>
      <c r="O584">
        <f>INDEX('Raw Election Data'!$A$1:$AN$3144,MATCH($C584&amp;" "&amp;$B584,'Raw Election Data'!$C$1:$C$3144,0),MATCH('Joined Data'!O$1,'Raw Election Data'!$A$1:$AN$1,0))</f>
        <v>-824</v>
      </c>
      <c r="P584">
        <f>INDEX('Raw Election Data'!$A$1:$AN$3144,MATCH($C584&amp;" "&amp;$B584,'Raw Election Data'!$C$1:$C$3144,0),MATCH('Joined Data'!P$1,'Raw Election Data'!$A$1:$AN$1,0))</f>
        <v>824</v>
      </c>
      <c r="Q584">
        <f>INDEX('Raw Election Data'!$A$1:$AN$3144,MATCH($C584&amp;" "&amp;$B584,'Raw Election Data'!$C$1:$C$3144,0),MATCH('Joined Data'!Q$1,'Raw Election Data'!$A$1:$AN$1,0))</f>
        <v>-0.47139588100686503</v>
      </c>
      <c r="R584">
        <f>INDEX('Raw Election Data'!$A$1:$AN$3144,MATCH($C584&amp;" "&amp;$B584,'Raw Election Data'!$C$1:$C$3144,0),MATCH('Joined Data'!R$1,'Raw Election Data'!$A$1:$AN$1,0))</f>
        <v>0.47139588100686503</v>
      </c>
    </row>
    <row r="585" spans="1:18" ht="13.5" hidden="1" customHeight="1" x14ac:dyDescent="0.15">
      <c r="A585" t="s">
        <v>214</v>
      </c>
      <c r="B585" t="s">
        <v>1920</v>
      </c>
      <c r="C585" t="str">
        <f>INDEX(FIPS!$A$1:$E$3236,MATCH($F585,FIPS!$D$1:$D$3236,0),5)</f>
        <v>Madison County</v>
      </c>
      <c r="D585" t="s">
        <v>215</v>
      </c>
      <c r="E585" s="15" t="s">
        <v>38</v>
      </c>
      <c r="F585" t="s">
        <v>2009</v>
      </c>
      <c r="G585" t="s">
        <v>437</v>
      </c>
      <c r="H585" t="str">
        <f>IFERROR(VLOOKUP($G585,'Team Colors'!$A:$B,2,0),"#c9c9c9")</f>
        <v>#fb4f14</v>
      </c>
      <c r="I585">
        <f>INDEX('Raw Election Data'!$A$1:$AN$3144,MATCH($C585&amp;" "&amp;$B585,'Raw Election Data'!$C$1:$C$3144,0),MATCH('Joined Data'!I$1,'Raw Election Data'!$A$1:$AN$1,0))</f>
        <v>38273</v>
      </c>
      <c r="J585">
        <f>INDEX('Raw Election Data'!$A$1:$AN$3144,MATCH($C585&amp;" "&amp;$B585,'Raw Election Data'!$C$1:$C$3144,0),MATCH('Joined Data'!J$1,'Raw Election Data'!$A$1:$AN$1,0))</f>
        <v>1201</v>
      </c>
      <c r="K585">
        <f>INDEX('Raw Election Data'!$A$1:$AN$3144,MATCH($C585&amp;" "&amp;$B585,'Raw Election Data'!$C$1:$C$3144,0),MATCH('Joined Data'!K$1,'Raw Election Data'!$A$1:$AN$1,0))</f>
        <v>8941</v>
      </c>
      <c r="L585">
        <f>INDEX('Raw Election Data'!$A$1:$AN$3144,MATCH($C585&amp;" "&amp;$B585,'Raw Election Data'!$C$1:$C$3144,0),MATCH('Joined Data'!L$1,'Raw Election Data'!$A$1:$AN$1,0))</f>
        <v>15687</v>
      </c>
      <c r="M585">
        <f>INDEX('Raw Election Data'!$A$1:$AN$3144,MATCH($C585&amp;" "&amp;$B585,'Raw Election Data'!$C$1:$C$3144,0),MATCH('Joined Data'!M$1,'Raw Election Data'!$A$1:$AN$1,0))</f>
        <v>7.6560209090329567E-2</v>
      </c>
      <c r="N585">
        <f>INDEX('Raw Election Data'!$A$1:$AN$3144,MATCH($C585&amp;" "&amp;$B585,'Raw Election Data'!$C$1:$C$3144,0),MATCH('Joined Data'!N$1,'Raw Election Data'!$A$1:$AN$1,0))</f>
        <v>0.56996238923949771</v>
      </c>
      <c r="O585">
        <f>INDEX('Raw Election Data'!$A$1:$AN$3144,MATCH($C585&amp;" "&amp;$B585,'Raw Election Data'!$C$1:$C$3144,0),MATCH('Joined Data'!O$1,'Raw Election Data'!$A$1:$AN$1,0))</f>
        <v>-7740</v>
      </c>
      <c r="P585">
        <f>INDEX('Raw Election Data'!$A$1:$AN$3144,MATCH($C585&amp;" "&amp;$B585,'Raw Election Data'!$C$1:$C$3144,0),MATCH('Joined Data'!P$1,'Raw Election Data'!$A$1:$AN$1,0))</f>
        <v>7740</v>
      </c>
      <c r="Q585">
        <f>INDEX('Raw Election Data'!$A$1:$AN$3144,MATCH($C585&amp;" "&amp;$B585,'Raw Election Data'!$C$1:$C$3144,0),MATCH('Joined Data'!Q$1,'Raw Election Data'!$A$1:$AN$1,0))</f>
        <v>-0.49340218014916815</v>
      </c>
      <c r="R585">
        <f>INDEX('Raw Election Data'!$A$1:$AN$3144,MATCH($C585&amp;" "&amp;$B585,'Raw Election Data'!$C$1:$C$3144,0),MATCH('Joined Data'!R$1,'Raw Election Data'!$A$1:$AN$1,0))</f>
        <v>0.49340218014916815</v>
      </c>
    </row>
    <row r="586" spans="1:18" ht="13.5" hidden="1" customHeight="1" x14ac:dyDescent="0.15">
      <c r="A586" t="s">
        <v>214</v>
      </c>
      <c r="B586" t="s">
        <v>1920</v>
      </c>
      <c r="C586" t="str">
        <f>INDEX(FIPS!$A$1:$E$3236,MATCH($F586,FIPS!$D$1:$D$3236,0),5)</f>
        <v>Minidoka County</v>
      </c>
      <c r="D586" t="s">
        <v>215</v>
      </c>
      <c r="E586" s="15" t="s">
        <v>39</v>
      </c>
      <c r="F586" t="s">
        <v>2011</v>
      </c>
      <c r="G586" t="s">
        <v>439</v>
      </c>
      <c r="H586" t="str">
        <f>IFERROR(VLOOKUP($G586,'Team Colors'!$A:$B,2,0),"#c9c9c9")</f>
        <v>#002244</v>
      </c>
      <c r="I586">
        <f>INDEX('Raw Election Data'!$A$1:$AN$3144,MATCH($C586&amp;" "&amp;$B586,'Raw Election Data'!$C$1:$C$3144,0),MATCH('Joined Data'!I$1,'Raw Election Data'!$A$1:$AN$1,0))</f>
        <v>20461</v>
      </c>
      <c r="J586">
        <f>INDEX('Raw Election Data'!$A$1:$AN$3144,MATCH($C586&amp;" "&amp;$B586,'Raw Election Data'!$C$1:$C$3144,0),MATCH('Joined Data'!J$1,'Raw Election Data'!$A$1:$AN$1,0))</f>
        <v>1167</v>
      </c>
      <c r="K586">
        <f>INDEX('Raw Election Data'!$A$1:$AN$3144,MATCH($C586&amp;" "&amp;$B586,'Raw Election Data'!$C$1:$C$3144,0),MATCH('Joined Data'!K$1,'Raw Election Data'!$A$1:$AN$1,0))</f>
        <v>4887</v>
      </c>
      <c r="L586">
        <f>INDEX('Raw Election Data'!$A$1:$AN$3144,MATCH($C586&amp;" "&amp;$B586,'Raw Election Data'!$C$1:$C$3144,0),MATCH('Joined Data'!L$1,'Raw Election Data'!$A$1:$AN$1,0))</f>
        <v>6870</v>
      </c>
      <c r="M586">
        <f>INDEX('Raw Election Data'!$A$1:$AN$3144,MATCH($C586&amp;" "&amp;$B586,'Raw Election Data'!$C$1:$C$3144,0),MATCH('Joined Data'!M$1,'Raw Election Data'!$A$1:$AN$1,0))</f>
        <v>0.16986899563318777</v>
      </c>
      <c r="N586">
        <f>INDEX('Raw Election Data'!$A$1:$AN$3144,MATCH($C586&amp;" "&amp;$B586,'Raw Election Data'!$C$1:$C$3144,0),MATCH('Joined Data'!N$1,'Raw Election Data'!$A$1:$AN$1,0))</f>
        <v>0.71135371179039297</v>
      </c>
      <c r="O586">
        <f>INDEX('Raw Election Data'!$A$1:$AN$3144,MATCH($C586&amp;" "&amp;$B586,'Raw Election Data'!$C$1:$C$3144,0),MATCH('Joined Data'!O$1,'Raw Election Data'!$A$1:$AN$1,0))</f>
        <v>-3720</v>
      </c>
      <c r="P586">
        <f>INDEX('Raw Election Data'!$A$1:$AN$3144,MATCH($C586&amp;" "&amp;$B586,'Raw Election Data'!$C$1:$C$3144,0),MATCH('Joined Data'!P$1,'Raw Election Data'!$A$1:$AN$1,0))</f>
        <v>3720</v>
      </c>
      <c r="Q586">
        <f>INDEX('Raw Election Data'!$A$1:$AN$3144,MATCH($C586&amp;" "&amp;$B586,'Raw Election Data'!$C$1:$C$3144,0),MATCH('Joined Data'!Q$1,'Raw Election Data'!$A$1:$AN$1,0))</f>
        <v>-0.54148471615720517</v>
      </c>
      <c r="R586">
        <f>INDEX('Raw Election Data'!$A$1:$AN$3144,MATCH($C586&amp;" "&amp;$B586,'Raw Election Data'!$C$1:$C$3144,0),MATCH('Joined Data'!R$1,'Raw Election Data'!$A$1:$AN$1,0))</f>
        <v>0.54148471615720517</v>
      </c>
    </row>
    <row r="587" spans="1:18" ht="13.5" customHeight="1" x14ac:dyDescent="0.15">
      <c r="A587" t="s">
        <v>214</v>
      </c>
      <c r="B587" t="s">
        <v>1920</v>
      </c>
      <c r="C587" t="str">
        <f>INDEX(FIPS!$A$1:$E$3236,MATCH($F587,FIPS!$D$1:$D$3236,0),5)</f>
        <v>Nez Perce County</v>
      </c>
      <c r="D587" t="s">
        <v>215</v>
      </c>
      <c r="E587" s="15" t="s">
        <v>40</v>
      </c>
      <c r="F587" t="s">
        <v>2013</v>
      </c>
      <c r="G587" t="s">
        <v>436</v>
      </c>
      <c r="H587" t="str">
        <f>IFERROR(VLOOKUP($G587,'Team Colors'!$A:$B,2,0),"#c9c9c9")</f>
        <v>#69be28</v>
      </c>
      <c r="I587">
        <f>INDEX('Raw Election Data'!$A$1:$AN$3144,MATCH($C587&amp;" "&amp;$B587,'Raw Election Data'!$C$1:$C$3144,0),MATCH('Joined Data'!I$1,'Raw Election Data'!$A$1:$AN$1,0))</f>
        <v>40048</v>
      </c>
      <c r="J587">
        <f>INDEX('Raw Election Data'!$A$1:$AN$3144,MATCH($C587&amp;" "&amp;$B587,'Raw Election Data'!$C$1:$C$3144,0),MATCH('Joined Data'!J$1,'Raw Election Data'!$A$1:$AN$1,0))</f>
        <v>4828</v>
      </c>
      <c r="K587">
        <f>INDEX('Raw Election Data'!$A$1:$AN$3144,MATCH($C587&amp;" "&amp;$B587,'Raw Election Data'!$C$1:$C$3144,0),MATCH('Joined Data'!K$1,'Raw Election Data'!$A$1:$AN$1,0))</f>
        <v>10699</v>
      </c>
      <c r="L587">
        <f>INDEX('Raw Election Data'!$A$1:$AN$3144,MATCH($C587&amp;" "&amp;$B587,'Raw Election Data'!$C$1:$C$3144,0),MATCH('Joined Data'!L$1,'Raw Election Data'!$A$1:$AN$1,0))</f>
        <v>17195</v>
      </c>
      <c r="M587">
        <f>INDEX('Raw Election Data'!$A$1:$AN$3144,MATCH($C587&amp;" "&amp;$B587,'Raw Election Data'!$C$1:$C$3144,0),MATCH('Joined Data'!M$1,'Raw Election Data'!$A$1:$AN$1,0))</f>
        <v>0.280779296307066</v>
      </c>
      <c r="N587">
        <f>INDEX('Raw Election Data'!$A$1:$AN$3144,MATCH($C587&amp;" "&amp;$B587,'Raw Election Data'!$C$1:$C$3144,0),MATCH('Joined Data'!N$1,'Raw Election Data'!$A$1:$AN$1,0))</f>
        <v>0.62221576039546378</v>
      </c>
      <c r="O587">
        <f>INDEX('Raw Election Data'!$A$1:$AN$3144,MATCH($C587&amp;" "&amp;$B587,'Raw Election Data'!$C$1:$C$3144,0),MATCH('Joined Data'!O$1,'Raw Election Data'!$A$1:$AN$1,0))</f>
        <v>-5871</v>
      </c>
      <c r="P587">
        <f>INDEX('Raw Election Data'!$A$1:$AN$3144,MATCH($C587&amp;" "&amp;$B587,'Raw Election Data'!$C$1:$C$3144,0),MATCH('Joined Data'!P$1,'Raw Election Data'!$A$1:$AN$1,0))</f>
        <v>5871</v>
      </c>
      <c r="Q587">
        <f>INDEX('Raw Election Data'!$A$1:$AN$3144,MATCH($C587&amp;" "&amp;$B587,'Raw Election Data'!$C$1:$C$3144,0),MATCH('Joined Data'!Q$1,'Raw Election Data'!$A$1:$AN$1,0))</f>
        <v>-0.34143646408839778</v>
      </c>
      <c r="R587">
        <f>INDEX('Raw Election Data'!$A$1:$AN$3144,MATCH($C587&amp;" "&amp;$B587,'Raw Election Data'!$C$1:$C$3144,0),MATCH('Joined Data'!R$1,'Raw Election Data'!$A$1:$AN$1,0))</f>
        <v>0.34143646408839778</v>
      </c>
    </row>
    <row r="588" spans="1:18" ht="13.5" hidden="1" customHeight="1" x14ac:dyDescent="0.15">
      <c r="A588" t="s">
        <v>214</v>
      </c>
      <c r="B588" t="s">
        <v>1920</v>
      </c>
      <c r="C588" t="str">
        <f>INDEX(FIPS!$A$1:$E$3236,MATCH($F588,FIPS!$D$1:$D$3236,0),5)</f>
        <v>Oneida County</v>
      </c>
      <c r="D588" t="s">
        <v>215</v>
      </c>
      <c r="E588" s="15" t="s">
        <v>41</v>
      </c>
      <c r="F588" t="s">
        <v>2017</v>
      </c>
      <c r="G588" t="s">
        <v>437</v>
      </c>
      <c r="H588" t="str">
        <f>IFERROR(VLOOKUP($G588,'Team Colors'!$A:$B,2,0),"#c9c9c9")</f>
        <v>#fb4f14</v>
      </c>
      <c r="I588">
        <f>INDEX('Raw Election Data'!$A$1:$AN$3144,MATCH($C588&amp;" "&amp;$B588,'Raw Election Data'!$C$1:$C$3144,0),MATCH('Joined Data'!I$1,'Raw Election Data'!$A$1:$AN$1,0))</f>
        <v>4281</v>
      </c>
      <c r="J588">
        <f>INDEX('Raw Election Data'!$A$1:$AN$3144,MATCH($C588&amp;" "&amp;$B588,'Raw Election Data'!$C$1:$C$3144,0),MATCH('Joined Data'!J$1,'Raw Election Data'!$A$1:$AN$1,0))</f>
        <v>184</v>
      </c>
      <c r="K588">
        <f>INDEX('Raw Election Data'!$A$1:$AN$3144,MATCH($C588&amp;" "&amp;$B588,'Raw Election Data'!$C$1:$C$3144,0),MATCH('Joined Data'!K$1,'Raw Election Data'!$A$1:$AN$1,0))</f>
        <v>1531</v>
      </c>
      <c r="L588">
        <f>INDEX('Raw Election Data'!$A$1:$AN$3144,MATCH($C588&amp;" "&amp;$B588,'Raw Election Data'!$C$1:$C$3144,0),MATCH('Joined Data'!L$1,'Raw Election Data'!$A$1:$AN$1,0))</f>
        <v>2068</v>
      </c>
      <c r="M588">
        <f>INDEX('Raw Election Data'!$A$1:$AN$3144,MATCH($C588&amp;" "&amp;$B588,'Raw Election Data'!$C$1:$C$3144,0),MATCH('Joined Data'!M$1,'Raw Election Data'!$A$1:$AN$1,0))</f>
        <v>8.8974854932301742E-2</v>
      </c>
      <c r="N588">
        <f>INDEX('Raw Election Data'!$A$1:$AN$3144,MATCH($C588&amp;" "&amp;$B588,'Raw Election Data'!$C$1:$C$3144,0),MATCH('Joined Data'!N$1,'Raw Election Data'!$A$1:$AN$1,0))</f>
        <v>0.74032882011605416</v>
      </c>
      <c r="O588">
        <f>INDEX('Raw Election Data'!$A$1:$AN$3144,MATCH($C588&amp;" "&amp;$B588,'Raw Election Data'!$C$1:$C$3144,0),MATCH('Joined Data'!O$1,'Raw Election Data'!$A$1:$AN$1,0))</f>
        <v>-1347</v>
      </c>
      <c r="P588">
        <f>INDEX('Raw Election Data'!$A$1:$AN$3144,MATCH($C588&amp;" "&amp;$B588,'Raw Election Data'!$C$1:$C$3144,0),MATCH('Joined Data'!P$1,'Raw Election Data'!$A$1:$AN$1,0))</f>
        <v>1347</v>
      </c>
      <c r="Q588">
        <f>INDEX('Raw Election Data'!$A$1:$AN$3144,MATCH($C588&amp;" "&amp;$B588,'Raw Election Data'!$C$1:$C$3144,0),MATCH('Joined Data'!Q$1,'Raw Election Data'!$A$1:$AN$1,0))</f>
        <v>-0.65135396518375244</v>
      </c>
      <c r="R588">
        <f>INDEX('Raw Election Data'!$A$1:$AN$3144,MATCH($C588&amp;" "&amp;$B588,'Raw Election Data'!$C$1:$C$3144,0),MATCH('Joined Data'!R$1,'Raw Election Data'!$A$1:$AN$1,0))</f>
        <v>0.65135396518375244</v>
      </c>
    </row>
    <row r="589" spans="1:18" ht="13.5" hidden="1" customHeight="1" x14ac:dyDescent="0.15">
      <c r="A589" t="s">
        <v>214</v>
      </c>
      <c r="B589" t="s">
        <v>1920</v>
      </c>
      <c r="C589" t="str">
        <f>INDEX(FIPS!$A$1:$E$3236,MATCH($F589,FIPS!$D$1:$D$3236,0),5)</f>
        <v>Owyhee County</v>
      </c>
      <c r="D589" t="s">
        <v>215</v>
      </c>
      <c r="E589" s="15" t="s">
        <v>42</v>
      </c>
      <c r="F589" t="s">
        <v>2019</v>
      </c>
      <c r="G589" t="s">
        <v>439</v>
      </c>
      <c r="H589" t="str">
        <f>IFERROR(VLOOKUP($G589,'Team Colors'!$A:$B,2,0),"#c9c9c9")</f>
        <v>#002244</v>
      </c>
      <c r="I589">
        <f>INDEX('Raw Election Data'!$A$1:$AN$3144,MATCH($C589&amp;" "&amp;$B589,'Raw Election Data'!$C$1:$C$3144,0),MATCH('Joined Data'!I$1,'Raw Election Data'!$A$1:$AN$1,0))</f>
        <v>11310</v>
      </c>
      <c r="J589">
        <f>INDEX('Raw Election Data'!$A$1:$AN$3144,MATCH($C589&amp;" "&amp;$B589,'Raw Election Data'!$C$1:$C$3144,0),MATCH('Joined Data'!J$1,'Raw Election Data'!$A$1:$AN$1,0))</f>
        <v>591</v>
      </c>
      <c r="K589">
        <f>INDEX('Raw Election Data'!$A$1:$AN$3144,MATCH($C589&amp;" "&amp;$B589,'Raw Election Data'!$C$1:$C$3144,0),MATCH('Joined Data'!K$1,'Raw Election Data'!$A$1:$AN$1,0))</f>
        <v>3052</v>
      </c>
      <c r="L589">
        <f>INDEX('Raw Election Data'!$A$1:$AN$3144,MATCH($C589&amp;" "&amp;$B589,'Raw Election Data'!$C$1:$C$3144,0),MATCH('Joined Data'!L$1,'Raw Election Data'!$A$1:$AN$1,0))</f>
        <v>3920</v>
      </c>
      <c r="M589">
        <f>INDEX('Raw Election Data'!$A$1:$AN$3144,MATCH($C589&amp;" "&amp;$B589,'Raw Election Data'!$C$1:$C$3144,0),MATCH('Joined Data'!M$1,'Raw Election Data'!$A$1:$AN$1,0))</f>
        <v>0.15076530612244898</v>
      </c>
      <c r="N589">
        <f>INDEX('Raw Election Data'!$A$1:$AN$3144,MATCH($C589&amp;" "&amp;$B589,'Raw Election Data'!$C$1:$C$3144,0),MATCH('Joined Data'!N$1,'Raw Election Data'!$A$1:$AN$1,0))</f>
        <v>0.77857142857142858</v>
      </c>
      <c r="O589">
        <f>INDEX('Raw Election Data'!$A$1:$AN$3144,MATCH($C589&amp;" "&amp;$B589,'Raw Election Data'!$C$1:$C$3144,0),MATCH('Joined Data'!O$1,'Raw Election Data'!$A$1:$AN$1,0))</f>
        <v>-2461</v>
      </c>
      <c r="P589">
        <f>INDEX('Raw Election Data'!$A$1:$AN$3144,MATCH($C589&amp;" "&amp;$B589,'Raw Election Data'!$C$1:$C$3144,0),MATCH('Joined Data'!P$1,'Raw Election Data'!$A$1:$AN$1,0))</f>
        <v>2461</v>
      </c>
      <c r="Q589">
        <f>INDEX('Raw Election Data'!$A$1:$AN$3144,MATCH($C589&amp;" "&amp;$B589,'Raw Election Data'!$C$1:$C$3144,0),MATCH('Joined Data'!Q$1,'Raw Election Data'!$A$1:$AN$1,0))</f>
        <v>-0.6278061224489796</v>
      </c>
      <c r="R589">
        <f>INDEX('Raw Election Data'!$A$1:$AN$3144,MATCH($C589&amp;" "&amp;$B589,'Raw Election Data'!$C$1:$C$3144,0),MATCH('Joined Data'!R$1,'Raw Election Data'!$A$1:$AN$1,0))</f>
        <v>0.6278061224489796</v>
      </c>
    </row>
    <row r="590" spans="1:18" ht="13.5" customHeight="1" x14ac:dyDescent="0.15">
      <c r="A590" t="s">
        <v>214</v>
      </c>
      <c r="B590" t="s">
        <v>1920</v>
      </c>
      <c r="C590" t="str">
        <f>INDEX(FIPS!$A$1:$E$3236,MATCH($F590,FIPS!$D$1:$D$3236,0),5)</f>
        <v>Payette County</v>
      </c>
      <c r="D590" t="s">
        <v>215</v>
      </c>
      <c r="E590" s="15" t="s">
        <v>43</v>
      </c>
      <c r="F590" t="s">
        <v>2021</v>
      </c>
      <c r="G590" t="s">
        <v>436</v>
      </c>
      <c r="H590" t="str">
        <f>IFERROR(VLOOKUP($G590,'Team Colors'!$A:$B,2,0),"#c9c9c9")</f>
        <v>#69be28</v>
      </c>
      <c r="I590">
        <f>INDEX('Raw Election Data'!$A$1:$AN$3144,MATCH($C590&amp;" "&amp;$B590,'Raw Election Data'!$C$1:$C$3144,0),MATCH('Joined Data'!I$1,'Raw Election Data'!$A$1:$AN$1,0))</f>
        <v>22896</v>
      </c>
      <c r="J590">
        <f>INDEX('Raw Election Data'!$A$1:$AN$3144,MATCH($C590&amp;" "&amp;$B590,'Raw Election Data'!$C$1:$C$3144,0),MATCH('Joined Data'!J$1,'Raw Election Data'!$A$1:$AN$1,0))</f>
        <v>892</v>
      </c>
      <c r="K590">
        <f>INDEX('Raw Election Data'!$A$1:$AN$3144,MATCH($C590&amp;" "&amp;$B590,'Raw Election Data'!$C$1:$C$3144,0),MATCH('Joined Data'!K$1,'Raw Election Data'!$A$1:$AN$1,0))</f>
        <v>4306</v>
      </c>
      <c r="L590">
        <f>INDEX('Raw Election Data'!$A$1:$AN$3144,MATCH($C590&amp;" "&amp;$B590,'Raw Election Data'!$C$1:$C$3144,0),MATCH('Joined Data'!L$1,'Raw Election Data'!$A$1:$AN$1,0))</f>
        <v>5703</v>
      </c>
      <c r="M590">
        <f>INDEX('Raw Election Data'!$A$1:$AN$3144,MATCH($C590&amp;" "&amp;$B590,'Raw Election Data'!$C$1:$C$3144,0),MATCH('Joined Data'!M$1,'Raw Election Data'!$A$1:$AN$1,0))</f>
        <v>0.15640890759249518</v>
      </c>
      <c r="N590">
        <f>INDEX('Raw Election Data'!$A$1:$AN$3144,MATCH($C590&amp;" "&amp;$B590,'Raw Election Data'!$C$1:$C$3144,0),MATCH('Joined Data'!N$1,'Raw Election Data'!$A$1:$AN$1,0))</f>
        <v>0.75504120638260563</v>
      </c>
      <c r="O590">
        <f>INDEX('Raw Election Data'!$A$1:$AN$3144,MATCH($C590&amp;" "&amp;$B590,'Raw Election Data'!$C$1:$C$3144,0),MATCH('Joined Data'!O$1,'Raw Election Data'!$A$1:$AN$1,0))</f>
        <v>-3414</v>
      </c>
      <c r="P590">
        <f>INDEX('Raw Election Data'!$A$1:$AN$3144,MATCH($C590&amp;" "&amp;$B590,'Raw Election Data'!$C$1:$C$3144,0),MATCH('Joined Data'!P$1,'Raw Election Data'!$A$1:$AN$1,0))</f>
        <v>3414</v>
      </c>
      <c r="Q590">
        <f>INDEX('Raw Election Data'!$A$1:$AN$3144,MATCH($C590&amp;" "&amp;$B590,'Raw Election Data'!$C$1:$C$3144,0),MATCH('Joined Data'!Q$1,'Raw Election Data'!$A$1:$AN$1,0))</f>
        <v>-0.59863229879011048</v>
      </c>
      <c r="R590">
        <f>INDEX('Raw Election Data'!$A$1:$AN$3144,MATCH($C590&amp;" "&amp;$B590,'Raw Election Data'!$C$1:$C$3144,0),MATCH('Joined Data'!R$1,'Raw Election Data'!$A$1:$AN$1,0))</f>
        <v>0.59863229879011048</v>
      </c>
    </row>
    <row r="591" spans="1:18" ht="13.5" hidden="1" customHeight="1" x14ac:dyDescent="0.15">
      <c r="A591" t="s">
        <v>214</v>
      </c>
      <c r="B591" t="s">
        <v>1920</v>
      </c>
      <c r="C591" t="str">
        <f>INDEX(FIPS!$A$1:$E$3236,MATCH($F591,FIPS!$D$1:$D$3236,0),5)</f>
        <v>Power County</v>
      </c>
      <c r="D591" t="s">
        <v>215</v>
      </c>
      <c r="E591" s="15" t="s">
        <v>44</v>
      </c>
      <c r="F591" t="s">
        <v>2025</v>
      </c>
      <c r="G591" t="s">
        <v>439</v>
      </c>
      <c r="H591" t="str">
        <f>IFERROR(VLOOKUP($G591,'Team Colors'!$A:$B,2,0),"#c9c9c9")</f>
        <v>#002244</v>
      </c>
      <c r="I591">
        <f>INDEX('Raw Election Data'!$A$1:$AN$3144,MATCH($C591&amp;" "&amp;$B591,'Raw Election Data'!$C$1:$C$3144,0),MATCH('Joined Data'!I$1,'Raw Election Data'!$A$1:$AN$1,0))</f>
        <v>7648</v>
      </c>
      <c r="J591">
        <f>INDEX('Raw Election Data'!$A$1:$AN$3144,MATCH($C591&amp;" "&amp;$B591,'Raw Election Data'!$C$1:$C$3144,0),MATCH('Joined Data'!J$1,'Raw Election Data'!$A$1:$AN$1,0))</f>
        <v>699</v>
      </c>
      <c r="K591">
        <f>INDEX('Raw Election Data'!$A$1:$AN$3144,MATCH($C591&amp;" "&amp;$B591,'Raw Election Data'!$C$1:$C$3144,0),MATCH('Joined Data'!K$1,'Raw Election Data'!$A$1:$AN$1,0))</f>
        <v>1666</v>
      </c>
      <c r="L591">
        <f>INDEX('Raw Election Data'!$A$1:$AN$3144,MATCH($C591&amp;" "&amp;$B591,'Raw Election Data'!$C$1:$C$3144,0),MATCH('Joined Data'!L$1,'Raw Election Data'!$A$1:$AN$1,0))</f>
        <v>2758</v>
      </c>
      <c r="M591">
        <f>INDEX('Raw Election Data'!$A$1:$AN$3144,MATCH($C591&amp;" "&amp;$B591,'Raw Election Data'!$C$1:$C$3144,0),MATCH('Joined Data'!M$1,'Raw Election Data'!$A$1:$AN$1,0))</f>
        <v>0.25344452501812909</v>
      </c>
      <c r="N591">
        <f>INDEX('Raw Election Data'!$A$1:$AN$3144,MATCH($C591&amp;" "&amp;$B591,'Raw Election Data'!$C$1:$C$3144,0),MATCH('Joined Data'!N$1,'Raw Election Data'!$A$1:$AN$1,0))</f>
        <v>0.60406091370558379</v>
      </c>
      <c r="O591">
        <f>INDEX('Raw Election Data'!$A$1:$AN$3144,MATCH($C591&amp;" "&amp;$B591,'Raw Election Data'!$C$1:$C$3144,0),MATCH('Joined Data'!O$1,'Raw Election Data'!$A$1:$AN$1,0))</f>
        <v>-967</v>
      </c>
      <c r="P591">
        <f>INDEX('Raw Election Data'!$A$1:$AN$3144,MATCH($C591&amp;" "&amp;$B591,'Raw Election Data'!$C$1:$C$3144,0),MATCH('Joined Data'!P$1,'Raw Election Data'!$A$1:$AN$1,0))</f>
        <v>967</v>
      </c>
      <c r="Q591">
        <f>INDEX('Raw Election Data'!$A$1:$AN$3144,MATCH($C591&amp;" "&amp;$B591,'Raw Election Data'!$C$1:$C$3144,0),MATCH('Joined Data'!Q$1,'Raw Election Data'!$A$1:$AN$1,0))</f>
        <v>-0.35061638868745471</v>
      </c>
      <c r="R591">
        <f>INDEX('Raw Election Data'!$A$1:$AN$3144,MATCH($C591&amp;" "&amp;$B591,'Raw Election Data'!$C$1:$C$3144,0),MATCH('Joined Data'!R$1,'Raw Election Data'!$A$1:$AN$1,0))</f>
        <v>0.35061638868745471</v>
      </c>
    </row>
    <row r="592" spans="1:18" ht="13.5" customHeight="1" x14ac:dyDescent="0.15">
      <c r="A592" t="s">
        <v>214</v>
      </c>
      <c r="B592" t="s">
        <v>1920</v>
      </c>
      <c r="C592" t="str">
        <f>INDEX(FIPS!$A$1:$E$3236,MATCH($F592,FIPS!$D$1:$D$3236,0),5)</f>
        <v>Shoshone County</v>
      </c>
      <c r="D592" t="s">
        <v>215</v>
      </c>
      <c r="E592" s="15" t="s">
        <v>45</v>
      </c>
      <c r="F592" t="s">
        <v>2027</v>
      </c>
      <c r="G592" t="s">
        <v>436</v>
      </c>
      <c r="H592" t="str">
        <f>IFERROR(VLOOKUP($G592,'Team Colors'!$A:$B,2,0),"#c9c9c9")</f>
        <v>#69be28</v>
      </c>
      <c r="I592">
        <f>INDEX('Raw Election Data'!$A$1:$AN$3144,MATCH($C592&amp;" "&amp;$B592,'Raw Election Data'!$C$1:$C$3144,0),MATCH('Joined Data'!I$1,'Raw Election Data'!$A$1:$AN$1,0))</f>
        <v>12432</v>
      </c>
      <c r="J592">
        <f>INDEX('Raw Election Data'!$A$1:$AN$3144,MATCH($C592&amp;" "&amp;$B592,'Raw Election Data'!$C$1:$C$3144,0),MATCH('Joined Data'!J$1,'Raw Election Data'!$A$1:$AN$1,0))</f>
        <v>1384</v>
      </c>
      <c r="K592">
        <f>INDEX('Raw Election Data'!$A$1:$AN$3144,MATCH($C592&amp;" "&amp;$B592,'Raw Election Data'!$C$1:$C$3144,0),MATCH('Joined Data'!K$1,'Raw Election Data'!$A$1:$AN$1,0))</f>
        <v>3297</v>
      </c>
      <c r="L592">
        <f>INDEX('Raw Election Data'!$A$1:$AN$3144,MATCH($C592&amp;" "&amp;$B592,'Raw Election Data'!$C$1:$C$3144,0),MATCH('Joined Data'!L$1,'Raw Election Data'!$A$1:$AN$1,0))</f>
        <v>5120</v>
      </c>
      <c r="M592">
        <f>INDEX('Raw Election Data'!$A$1:$AN$3144,MATCH($C592&amp;" "&amp;$B592,'Raw Election Data'!$C$1:$C$3144,0),MATCH('Joined Data'!M$1,'Raw Election Data'!$A$1:$AN$1,0))</f>
        <v>0.27031250000000001</v>
      </c>
      <c r="N592">
        <f>INDEX('Raw Election Data'!$A$1:$AN$3144,MATCH($C592&amp;" "&amp;$B592,'Raw Election Data'!$C$1:$C$3144,0),MATCH('Joined Data'!N$1,'Raw Election Data'!$A$1:$AN$1,0))</f>
        <v>0.64394531249999998</v>
      </c>
      <c r="O592">
        <f>INDEX('Raw Election Data'!$A$1:$AN$3144,MATCH($C592&amp;" "&amp;$B592,'Raw Election Data'!$C$1:$C$3144,0),MATCH('Joined Data'!O$1,'Raw Election Data'!$A$1:$AN$1,0))</f>
        <v>-1913</v>
      </c>
      <c r="P592">
        <f>INDEX('Raw Election Data'!$A$1:$AN$3144,MATCH($C592&amp;" "&amp;$B592,'Raw Election Data'!$C$1:$C$3144,0),MATCH('Joined Data'!P$1,'Raw Election Data'!$A$1:$AN$1,0))</f>
        <v>1913</v>
      </c>
      <c r="Q592">
        <f>INDEX('Raw Election Data'!$A$1:$AN$3144,MATCH($C592&amp;" "&amp;$B592,'Raw Election Data'!$C$1:$C$3144,0),MATCH('Joined Data'!Q$1,'Raw Election Data'!$A$1:$AN$1,0))</f>
        <v>-0.37363281249999997</v>
      </c>
      <c r="R592">
        <f>INDEX('Raw Election Data'!$A$1:$AN$3144,MATCH($C592&amp;" "&amp;$B592,'Raw Election Data'!$C$1:$C$3144,0),MATCH('Joined Data'!R$1,'Raw Election Data'!$A$1:$AN$1,0))</f>
        <v>0.37363281249999997</v>
      </c>
    </row>
    <row r="593" spans="1:18" ht="13.5" hidden="1" customHeight="1" x14ac:dyDescent="0.15">
      <c r="A593" t="s">
        <v>214</v>
      </c>
      <c r="B593" t="s">
        <v>1920</v>
      </c>
      <c r="C593" t="str">
        <f>INDEX(FIPS!$A$1:$E$3236,MATCH($F593,FIPS!$D$1:$D$3236,0),5)</f>
        <v>Teton County</v>
      </c>
      <c r="D593" t="s">
        <v>215</v>
      </c>
      <c r="E593" s="15" t="s">
        <v>46</v>
      </c>
      <c r="F593" t="s">
        <v>2029</v>
      </c>
      <c r="G593" t="s">
        <v>437</v>
      </c>
      <c r="H593" t="str">
        <f>IFERROR(VLOOKUP($G593,'Team Colors'!$A:$B,2,0),"#c9c9c9")</f>
        <v>#fb4f14</v>
      </c>
      <c r="I593">
        <f>INDEX('Raw Election Data'!$A$1:$AN$3144,MATCH($C593&amp;" "&amp;$B593,'Raw Election Data'!$C$1:$C$3144,0),MATCH('Joined Data'!I$1,'Raw Election Data'!$A$1:$AN$1,0))</f>
        <v>10564</v>
      </c>
      <c r="J593">
        <f>INDEX('Raw Election Data'!$A$1:$AN$3144,MATCH($C593&amp;" "&amp;$B593,'Raw Election Data'!$C$1:$C$3144,0),MATCH('Joined Data'!J$1,'Raw Election Data'!$A$1:$AN$1,0))</f>
        <v>2157</v>
      </c>
      <c r="K593">
        <f>INDEX('Raw Election Data'!$A$1:$AN$3144,MATCH($C593&amp;" "&amp;$B593,'Raw Election Data'!$C$1:$C$3144,0),MATCH('Joined Data'!K$1,'Raw Election Data'!$A$1:$AN$1,0))</f>
        <v>2161</v>
      </c>
      <c r="L593">
        <f>INDEX('Raw Election Data'!$A$1:$AN$3144,MATCH($C593&amp;" "&amp;$B593,'Raw Election Data'!$C$1:$C$3144,0),MATCH('Joined Data'!L$1,'Raw Election Data'!$A$1:$AN$1,0))</f>
        <v>4966</v>
      </c>
      <c r="M593">
        <f>INDEX('Raw Election Data'!$A$1:$AN$3144,MATCH($C593&amp;" "&amp;$B593,'Raw Election Data'!$C$1:$C$3144,0),MATCH('Joined Data'!M$1,'Raw Election Data'!$A$1:$AN$1,0))</f>
        <v>0.43435360451067256</v>
      </c>
      <c r="N593">
        <f>INDEX('Raw Election Data'!$A$1:$AN$3144,MATCH($C593&amp;" "&amp;$B593,'Raw Election Data'!$C$1:$C$3144,0),MATCH('Joined Data'!N$1,'Raw Election Data'!$A$1:$AN$1,0))</f>
        <v>0.43515908175594037</v>
      </c>
      <c r="O593">
        <f>INDEX('Raw Election Data'!$A$1:$AN$3144,MATCH($C593&amp;" "&amp;$B593,'Raw Election Data'!$C$1:$C$3144,0),MATCH('Joined Data'!O$1,'Raw Election Data'!$A$1:$AN$1,0))</f>
        <v>-4</v>
      </c>
      <c r="P593">
        <f>INDEX('Raw Election Data'!$A$1:$AN$3144,MATCH($C593&amp;" "&amp;$B593,'Raw Election Data'!$C$1:$C$3144,0),MATCH('Joined Data'!P$1,'Raw Election Data'!$A$1:$AN$1,0))</f>
        <v>4</v>
      </c>
      <c r="Q593">
        <f>INDEX('Raw Election Data'!$A$1:$AN$3144,MATCH($C593&amp;" "&amp;$B593,'Raw Election Data'!$C$1:$C$3144,0),MATCH('Joined Data'!Q$1,'Raw Election Data'!$A$1:$AN$1,0))</f>
        <v>-8.0547724526780495E-4</v>
      </c>
      <c r="R593">
        <f>INDEX('Raw Election Data'!$A$1:$AN$3144,MATCH($C593&amp;" "&amp;$B593,'Raw Election Data'!$C$1:$C$3144,0),MATCH('Joined Data'!R$1,'Raw Election Data'!$A$1:$AN$1,0))</f>
        <v>8.0547724526780495E-4</v>
      </c>
    </row>
    <row r="594" spans="1:18" ht="13.5" hidden="1" customHeight="1" x14ac:dyDescent="0.15">
      <c r="A594" t="s">
        <v>214</v>
      </c>
      <c r="B594" t="s">
        <v>1920</v>
      </c>
      <c r="C594" t="str">
        <f>INDEX(FIPS!$A$1:$E$3236,MATCH($F594,FIPS!$D$1:$D$3236,0),5)</f>
        <v>Twin Falls County</v>
      </c>
      <c r="D594" t="s">
        <v>215</v>
      </c>
      <c r="E594" s="15" t="s">
        <v>47</v>
      </c>
      <c r="F594" t="s">
        <v>2033</v>
      </c>
      <c r="G594" t="s">
        <v>437</v>
      </c>
      <c r="H594" t="str">
        <f>IFERROR(VLOOKUP($G594,'Team Colors'!$A:$B,2,0),"#c9c9c9")</f>
        <v>#fb4f14</v>
      </c>
      <c r="I594">
        <f>INDEX('Raw Election Data'!$A$1:$AN$3144,MATCH($C594&amp;" "&amp;$B594,'Raw Election Data'!$C$1:$C$3144,0),MATCH('Joined Data'!I$1,'Raw Election Data'!$A$1:$AN$1,0))</f>
        <v>82375</v>
      </c>
      <c r="J594">
        <f>INDEX('Raw Election Data'!$A$1:$AN$3144,MATCH($C594&amp;" "&amp;$B594,'Raw Election Data'!$C$1:$C$3144,0),MATCH('Joined Data'!J$1,'Raw Election Data'!$A$1:$AN$1,0))</f>
        <v>6844</v>
      </c>
      <c r="K594">
        <f>INDEX('Raw Election Data'!$A$1:$AN$3144,MATCH($C594&amp;" "&amp;$B594,'Raw Election Data'!$C$1:$C$3144,0),MATCH('Joined Data'!K$1,'Raw Election Data'!$A$1:$AN$1,0))</f>
        <v>21063</v>
      </c>
      <c r="L594">
        <f>INDEX('Raw Election Data'!$A$1:$AN$3144,MATCH($C594&amp;" "&amp;$B594,'Raw Election Data'!$C$1:$C$3144,0),MATCH('Joined Data'!L$1,'Raw Election Data'!$A$1:$AN$1,0))</f>
        <v>31893</v>
      </c>
      <c r="M594">
        <f>INDEX('Raw Election Data'!$A$1:$AN$3144,MATCH($C594&amp;" "&amp;$B594,'Raw Election Data'!$C$1:$C$3144,0),MATCH('Joined Data'!M$1,'Raw Election Data'!$A$1:$AN$1,0))</f>
        <v>0.21459254381839274</v>
      </c>
      <c r="N594">
        <f>INDEX('Raw Election Data'!$A$1:$AN$3144,MATCH($C594&amp;" "&amp;$B594,'Raw Election Data'!$C$1:$C$3144,0),MATCH('Joined Data'!N$1,'Raw Election Data'!$A$1:$AN$1,0))</f>
        <v>0.66042705295832937</v>
      </c>
      <c r="O594">
        <f>INDEX('Raw Election Data'!$A$1:$AN$3144,MATCH($C594&amp;" "&amp;$B594,'Raw Election Data'!$C$1:$C$3144,0),MATCH('Joined Data'!O$1,'Raw Election Data'!$A$1:$AN$1,0))</f>
        <v>-14219</v>
      </c>
      <c r="P594">
        <f>INDEX('Raw Election Data'!$A$1:$AN$3144,MATCH($C594&amp;" "&amp;$B594,'Raw Election Data'!$C$1:$C$3144,0),MATCH('Joined Data'!P$1,'Raw Election Data'!$A$1:$AN$1,0))</f>
        <v>14219</v>
      </c>
      <c r="Q594">
        <f>INDEX('Raw Election Data'!$A$1:$AN$3144,MATCH($C594&amp;" "&amp;$B594,'Raw Election Data'!$C$1:$C$3144,0),MATCH('Joined Data'!Q$1,'Raw Election Data'!$A$1:$AN$1,0))</f>
        <v>-0.44583450913993661</v>
      </c>
      <c r="R594">
        <f>INDEX('Raw Election Data'!$A$1:$AN$3144,MATCH($C594&amp;" "&amp;$B594,'Raw Election Data'!$C$1:$C$3144,0),MATCH('Joined Data'!R$1,'Raw Election Data'!$A$1:$AN$1,0))</f>
        <v>0.44583450913993661</v>
      </c>
    </row>
    <row r="595" spans="1:18" ht="13.5" customHeight="1" x14ac:dyDescent="0.15">
      <c r="A595" t="s">
        <v>214</v>
      </c>
      <c r="B595" t="s">
        <v>1920</v>
      </c>
      <c r="C595" t="str">
        <f>INDEX(FIPS!$A$1:$E$3236,MATCH($F595,FIPS!$D$1:$D$3236,0),5)</f>
        <v>Valley County</v>
      </c>
      <c r="D595" t="s">
        <v>215</v>
      </c>
      <c r="E595" s="15" t="s">
        <v>48</v>
      </c>
      <c r="F595" t="s">
        <v>2035</v>
      </c>
      <c r="G595" t="s">
        <v>436</v>
      </c>
      <c r="H595" t="str">
        <f>IFERROR(VLOOKUP($G595,'Team Colors'!$A:$B,2,0),"#c9c9c9")</f>
        <v>#69be28</v>
      </c>
      <c r="I595">
        <f>INDEX('Raw Election Data'!$A$1:$AN$3144,MATCH($C595&amp;" "&amp;$B595,'Raw Election Data'!$C$1:$C$3144,0),MATCH('Joined Data'!I$1,'Raw Election Data'!$A$1:$AN$1,0))</f>
        <v>10103</v>
      </c>
      <c r="J595">
        <f>INDEX('Raw Election Data'!$A$1:$AN$3144,MATCH($C595&amp;" "&amp;$B595,'Raw Election Data'!$C$1:$C$3144,0),MATCH('Joined Data'!J$1,'Raw Election Data'!$A$1:$AN$1,0))</f>
        <v>1913</v>
      </c>
      <c r="K595">
        <f>INDEX('Raw Election Data'!$A$1:$AN$3144,MATCH($C595&amp;" "&amp;$B595,'Raw Election Data'!$C$1:$C$3144,0),MATCH('Joined Data'!K$1,'Raw Election Data'!$A$1:$AN$1,0))</f>
        <v>2906</v>
      </c>
      <c r="L595">
        <f>INDEX('Raw Election Data'!$A$1:$AN$3144,MATCH($C595&amp;" "&amp;$B595,'Raw Election Data'!$C$1:$C$3144,0),MATCH('Joined Data'!L$1,'Raw Election Data'!$A$1:$AN$1,0))</f>
        <v>5349</v>
      </c>
      <c r="M595">
        <f>INDEX('Raw Election Data'!$A$1:$AN$3144,MATCH($C595&amp;" "&amp;$B595,'Raw Election Data'!$C$1:$C$3144,0),MATCH('Joined Data'!M$1,'Raw Election Data'!$A$1:$AN$1,0))</f>
        <v>0.35763694148438963</v>
      </c>
      <c r="N595">
        <f>INDEX('Raw Election Data'!$A$1:$AN$3144,MATCH($C595&amp;" "&amp;$B595,'Raw Election Data'!$C$1:$C$3144,0),MATCH('Joined Data'!N$1,'Raw Election Data'!$A$1:$AN$1,0))</f>
        <v>0.54327911759207326</v>
      </c>
      <c r="O595">
        <f>INDEX('Raw Election Data'!$A$1:$AN$3144,MATCH($C595&amp;" "&amp;$B595,'Raw Election Data'!$C$1:$C$3144,0),MATCH('Joined Data'!O$1,'Raw Election Data'!$A$1:$AN$1,0))</f>
        <v>-993</v>
      </c>
      <c r="P595">
        <f>INDEX('Raw Election Data'!$A$1:$AN$3144,MATCH($C595&amp;" "&amp;$B595,'Raw Election Data'!$C$1:$C$3144,0),MATCH('Joined Data'!P$1,'Raw Election Data'!$A$1:$AN$1,0))</f>
        <v>993</v>
      </c>
      <c r="Q595">
        <f>INDEX('Raw Election Data'!$A$1:$AN$3144,MATCH($C595&amp;" "&amp;$B595,'Raw Election Data'!$C$1:$C$3144,0),MATCH('Joined Data'!Q$1,'Raw Election Data'!$A$1:$AN$1,0))</f>
        <v>-0.18564217610768363</v>
      </c>
      <c r="R595">
        <f>INDEX('Raw Election Data'!$A$1:$AN$3144,MATCH($C595&amp;" "&amp;$B595,'Raw Election Data'!$C$1:$C$3144,0),MATCH('Joined Data'!R$1,'Raw Election Data'!$A$1:$AN$1,0))</f>
        <v>0.18564217610768363</v>
      </c>
    </row>
    <row r="596" spans="1:18" ht="13.5" customHeight="1" x14ac:dyDescent="0.15">
      <c r="A596" t="s">
        <v>214</v>
      </c>
      <c r="B596" t="s">
        <v>1920</v>
      </c>
      <c r="C596" t="str">
        <f>INDEX(FIPS!$A$1:$E$3236,MATCH($F596,FIPS!$D$1:$D$3236,0),5)</f>
        <v>Washington County</v>
      </c>
      <c r="D596" t="s">
        <v>215</v>
      </c>
      <c r="E596" s="15" t="s">
        <v>49</v>
      </c>
      <c r="F596" t="s">
        <v>2036</v>
      </c>
      <c r="G596" t="s">
        <v>436</v>
      </c>
      <c r="H596" t="str">
        <f>IFERROR(VLOOKUP($G596,'Team Colors'!$A:$B,2,0),"#c9c9c9")</f>
        <v>#69be28</v>
      </c>
      <c r="I596">
        <f>INDEX('Raw Election Data'!$A$1:$AN$3144,MATCH($C596&amp;" "&amp;$B596,'Raw Election Data'!$C$1:$C$3144,0),MATCH('Joined Data'!I$1,'Raw Election Data'!$A$1:$AN$1,0))</f>
        <v>9984</v>
      </c>
      <c r="J596">
        <f>INDEX('Raw Election Data'!$A$1:$AN$3144,MATCH($C596&amp;" "&amp;$B596,'Raw Election Data'!$C$1:$C$3144,0),MATCH('Joined Data'!J$1,'Raw Election Data'!$A$1:$AN$1,0))</f>
        <v>776</v>
      </c>
      <c r="K596">
        <f>INDEX('Raw Election Data'!$A$1:$AN$3144,MATCH($C596&amp;" "&amp;$B596,'Raw Election Data'!$C$1:$C$3144,0),MATCH('Joined Data'!K$1,'Raw Election Data'!$A$1:$AN$1,0))</f>
        <v>3283</v>
      </c>
      <c r="L596">
        <f>INDEX('Raw Election Data'!$A$1:$AN$3144,MATCH($C596&amp;" "&amp;$B596,'Raw Election Data'!$C$1:$C$3144,0),MATCH('Joined Data'!L$1,'Raw Election Data'!$A$1:$AN$1,0))</f>
        <v>4454</v>
      </c>
      <c r="M596">
        <f>INDEX('Raw Election Data'!$A$1:$AN$3144,MATCH($C596&amp;" "&amp;$B596,'Raw Election Data'!$C$1:$C$3144,0),MATCH('Joined Data'!M$1,'Raw Election Data'!$A$1:$AN$1,0))</f>
        <v>0.17422541535698249</v>
      </c>
      <c r="N596">
        <f>INDEX('Raw Election Data'!$A$1:$AN$3144,MATCH($C596&amp;" "&amp;$B596,'Raw Election Data'!$C$1:$C$3144,0),MATCH('Joined Data'!N$1,'Raw Election Data'!$A$1:$AN$1,0))</f>
        <v>0.73709025594970812</v>
      </c>
      <c r="O596">
        <f>INDEX('Raw Election Data'!$A$1:$AN$3144,MATCH($C596&amp;" "&amp;$B596,'Raw Election Data'!$C$1:$C$3144,0),MATCH('Joined Data'!O$1,'Raw Election Data'!$A$1:$AN$1,0))</f>
        <v>-2507</v>
      </c>
      <c r="P596">
        <f>INDEX('Raw Election Data'!$A$1:$AN$3144,MATCH($C596&amp;" "&amp;$B596,'Raw Election Data'!$C$1:$C$3144,0),MATCH('Joined Data'!P$1,'Raw Election Data'!$A$1:$AN$1,0))</f>
        <v>2507</v>
      </c>
      <c r="Q596">
        <f>INDEX('Raw Election Data'!$A$1:$AN$3144,MATCH($C596&amp;" "&amp;$B596,'Raw Election Data'!$C$1:$C$3144,0),MATCH('Joined Data'!Q$1,'Raw Election Data'!$A$1:$AN$1,0))</f>
        <v>-0.56286484059272568</v>
      </c>
      <c r="R596">
        <f>INDEX('Raw Election Data'!$A$1:$AN$3144,MATCH($C596&amp;" "&amp;$B596,'Raw Election Data'!$C$1:$C$3144,0),MATCH('Joined Data'!R$1,'Raw Election Data'!$A$1:$AN$1,0))</f>
        <v>0.56286484059272568</v>
      </c>
    </row>
    <row r="597" spans="1:18" ht="13.5" hidden="1" customHeight="1" x14ac:dyDescent="0.15">
      <c r="A597" t="s">
        <v>216</v>
      </c>
      <c r="B597" t="s">
        <v>2037</v>
      </c>
      <c r="C597" t="str">
        <f>INDEX(FIPS!$A$1:$E$3236,MATCH($F597,FIPS!$D$1:$D$3236,0),5)</f>
        <v>Adams County</v>
      </c>
      <c r="D597" t="s">
        <v>217</v>
      </c>
      <c r="E597" s="15" t="s">
        <v>6</v>
      </c>
      <c r="F597" t="s">
        <v>2038</v>
      </c>
      <c r="G597" t="s">
        <v>7789</v>
      </c>
      <c r="H597" t="str">
        <f>IFERROR(VLOOKUP($G597,'Team Colors'!$A:$B,2,0),"#c9c9c9")</f>
        <v>#c83803</v>
      </c>
      <c r="I597">
        <f>INDEX('Raw Election Data'!$A$1:$AN$3144,MATCH($C597&amp;" "&amp;$B597,'Raw Election Data'!$C$1:$C$3144,0),MATCH('Joined Data'!I$1,'Raw Election Data'!$A$1:$AN$1,0))</f>
        <v>67013</v>
      </c>
      <c r="J597">
        <f>INDEX('Raw Election Data'!$A$1:$AN$3144,MATCH($C597&amp;" "&amp;$B597,'Raw Election Data'!$C$1:$C$3144,0),MATCH('Joined Data'!J$1,'Raw Election Data'!$A$1:$AN$1,0))</f>
        <v>7633</v>
      </c>
      <c r="K597">
        <f>INDEX('Raw Election Data'!$A$1:$AN$3144,MATCH($C597&amp;" "&amp;$B597,'Raw Election Data'!$C$1:$C$3144,0),MATCH('Joined Data'!K$1,'Raw Election Data'!$A$1:$AN$1,0))</f>
        <v>22732</v>
      </c>
      <c r="L597">
        <f>INDEX('Raw Election Data'!$A$1:$AN$3144,MATCH($C597&amp;" "&amp;$B597,'Raw Election Data'!$C$1:$C$3144,0),MATCH('Joined Data'!L$1,'Raw Election Data'!$A$1:$AN$1,0))</f>
        <v>31770</v>
      </c>
      <c r="M597">
        <f>INDEX('Raw Election Data'!$A$1:$AN$3144,MATCH($C597&amp;" "&amp;$B597,'Raw Election Data'!$C$1:$C$3144,0),MATCH('Joined Data'!M$1,'Raw Election Data'!$A$1:$AN$1,0))</f>
        <v>0.24025810513062637</v>
      </c>
      <c r="N597">
        <f>INDEX('Raw Election Data'!$A$1:$AN$3144,MATCH($C597&amp;" "&amp;$B597,'Raw Election Data'!$C$1:$C$3144,0),MATCH('Joined Data'!N$1,'Raw Election Data'!$A$1:$AN$1,0))</f>
        <v>0.71551778407302491</v>
      </c>
      <c r="O597">
        <f>INDEX('Raw Election Data'!$A$1:$AN$3144,MATCH($C597&amp;" "&amp;$B597,'Raw Election Data'!$C$1:$C$3144,0),MATCH('Joined Data'!O$1,'Raw Election Data'!$A$1:$AN$1,0))</f>
        <v>-15099</v>
      </c>
      <c r="P597">
        <f>INDEX('Raw Election Data'!$A$1:$AN$3144,MATCH($C597&amp;" "&amp;$B597,'Raw Election Data'!$C$1:$C$3144,0),MATCH('Joined Data'!P$1,'Raw Election Data'!$A$1:$AN$1,0))</f>
        <v>15099</v>
      </c>
      <c r="Q597">
        <f>INDEX('Raw Election Data'!$A$1:$AN$3144,MATCH($C597&amp;" "&amp;$B597,'Raw Election Data'!$C$1:$C$3144,0),MATCH('Joined Data'!Q$1,'Raw Election Data'!$A$1:$AN$1,0))</f>
        <v>-0.47525967894239851</v>
      </c>
      <c r="R597">
        <f>INDEX('Raw Election Data'!$A$1:$AN$3144,MATCH($C597&amp;" "&amp;$B597,'Raw Election Data'!$C$1:$C$3144,0),MATCH('Joined Data'!R$1,'Raw Election Data'!$A$1:$AN$1,0))</f>
        <v>0.47525967894239851</v>
      </c>
    </row>
    <row r="598" spans="1:18" ht="13.5" hidden="1" customHeight="1" x14ac:dyDescent="0.15">
      <c r="A598" t="s">
        <v>216</v>
      </c>
      <c r="B598" t="s">
        <v>2037</v>
      </c>
      <c r="C598" t="str">
        <f>INDEX(FIPS!$A$1:$E$3236,MATCH($F598,FIPS!$D$1:$D$3236,0),5)</f>
        <v>Alexander County</v>
      </c>
      <c r="D598" t="s">
        <v>217</v>
      </c>
      <c r="E598" s="15" t="s">
        <v>7</v>
      </c>
      <c r="F598" t="s">
        <v>2044</v>
      </c>
      <c r="G598" t="s">
        <v>7789</v>
      </c>
      <c r="H598" t="str">
        <f>IFERROR(VLOOKUP($G598,'Team Colors'!$A:$B,2,0),"#c9c9c9")</f>
        <v>#c83803</v>
      </c>
      <c r="I598">
        <f>INDEX('Raw Election Data'!$A$1:$AN$3144,MATCH($C598&amp;" "&amp;$B598,'Raw Election Data'!$C$1:$C$3144,0),MATCH('Joined Data'!I$1,'Raw Election Data'!$A$1:$AN$1,0))</f>
        <v>6780</v>
      </c>
      <c r="J598">
        <f>INDEX('Raw Election Data'!$A$1:$AN$3144,MATCH($C598&amp;" "&amp;$B598,'Raw Election Data'!$C$1:$C$3144,0),MATCH('Joined Data'!J$1,'Raw Election Data'!$A$1:$AN$1,0))</f>
        <v>1262</v>
      </c>
      <c r="K598">
        <f>INDEX('Raw Election Data'!$A$1:$AN$3144,MATCH($C598&amp;" "&amp;$B598,'Raw Election Data'!$C$1:$C$3144,0),MATCH('Joined Data'!K$1,'Raw Election Data'!$A$1:$AN$1,0))</f>
        <v>1496</v>
      </c>
      <c r="L598">
        <f>INDEX('Raw Election Data'!$A$1:$AN$3144,MATCH($C598&amp;" "&amp;$B598,'Raw Election Data'!$C$1:$C$3144,0),MATCH('Joined Data'!L$1,'Raw Election Data'!$A$1:$AN$1,0))</f>
        <v>2820</v>
      </c>
      <c r="M598">
        <f>INDEX('Raw Election Data'!$A$1:$AN$3144,MATCH($C598&amp;" "&amp;$B598,'Raw Election Data'!$C$1:$C$3144,0),MATCH('Joined Data'!M$1,'Raw Election Data'!$A$1:$AN$1,0))</f>
        <v>0.44751773049645388</v>
      </c>
      <c r="N598">
        <f>INDEX('Raw Election Data'!$A$1:$AN$3144,MATCH($C598&amp;" "&amp;$B598,'Raw Election Data'!$C$1:$C$3144,0),MATCH('Joined Data'!N$1,'Raw Election Data'!$A$1:$AN$1,0))</f>
        <v>0.53049645390070921</v>
      </c>
      <c r="O598">
        <f>INDEX('Raw Election Data'!$A$1:$AN$3144,MATCH($C598&amp;" "&amp;$B598,'Raw Election Data'!$C$1:$C$3144,0),MATCH('Joined Data'!O$1,'Raw Election Data'!$A$1:$AN$1,0))</f>
        <v>-234</v>
      </c>
      <c r="P598">
        <f>INDEX('Raw Election Data'!$A$1:$AN$3144,MATCH($C598&amp;" "&amp;$B598,'Raw Election Data'!$C$1:$C$3144,0),MATCH('Joined Data'!P$1,'Raw Election Data'!$A$1:$AN$1,0))</f>
        <v>234</v>
      </c>
      <c r="Q598">
        <f>INDEX('Raw Election Data'!$A$1:$AN$3144,MATCH($C598&amp;" "&amp;$B598,'Raw Election Data'!$C$1:$C$3144,0),MATCH('Joined Data'!Q$1,'Raw Election Data'!$A$1:$AN$1,0))</f>
        <v>-8.2978723404255328E-2</v>
      </c>
      <c r="R598">
        <f>INDEX('Raw Election Data'!$A$1:$AN$3144,MATCH($C598&amp;" "&amp;$B598,'Raw Election Data'!$C$1:$C$3144,0),MATCH('Joined Data'!R$1,'Raw Election Data'!$A$1:$AN$1,0))</f>
        <v>8.2978723404255328E-2</v>
      </c>
    </row>
    <row r="599" spans="1:18" ht="13.5" hidden="1" customHeight="1" x14ac:dyDescent="0.15">
      <c r="A599" t="s">
        <v>216</v>
      </c>
      <c r="B599" t="s">
        <v>2037</v>
      </c>
      <c r="C599" t="str">
        <f>INDEX(FIPS!$A$1:$E$3236,MATCH($F599,FIPS!$D$1:$D$3236,0),5)</f>
        <v>Bond County</v>
      </c>
      <c r="D599" t="s">
        <v>217</v>
      </c>
      <c r="E599" s="15" t="s">
        <v>8</v>
      </c>
      <c r="F599" t="s">
        <v>2049</v>
      </c>
      <c r="G599" t="s">
        <v>7795</v>
      </c>
      <c r="H599" t="str">
        <f>IFERROR(VLOOKUP($G599,'Team Colors'!$A:$B,2,0),"#c9c9c9")</f>
        <v>#b3995d</v>
      </c>
      <c r="I599">
        <f>INDEX('Raw Election Data'!$A$1:$AN$3144,MATCH($C599&amp;" "&amp;$B599,'Raw Election Data'!$C$1:$C$3144,0),MATCH('Joined Data'!I$1,'Raw Election Data'!$A$1:$AN$1,0))</f>
        <v>16950</v>
      </c>
      <c r="J599">
        <f>INDEX('Raw Election Data'!$A$1:$AN$3144,MATCH($C599&amp;" "&amp;$B599,'Raw Election Data'!$C$1:$C$3144,0),MATCH('Joined Data'!J$1,'Raw Election Data'!$A$1:$AN$1,0))</f>
        <v>2066</v>
      </c>
      <c r="K599">
        <f>INDEX('Raw Election Data'!$A$1:$AN$3144,MATCH($C599&amp;" "&amp;$B599,'Raw Election Data'!$C$1:$C$3144,0),MATCH('Joined Data'!K$1,'Raw Election Data'!$A$1:$AN$1,0))</f>
        <v>4884</v>
      </c>
      <c r="L599">
        <f>INDEX('Raw Election Data'!$A$1:$AN$3144,MATCH($C599&amp;" "&amp;$B599,'Raw Election Data'!$C$1:$C$3144,0),MATCH('Joined Data'!L$1,'Raw Election Data'!$A$1:$AN$1,0))</f>
        <v>7462</v>
      </c>
      <c r="M599">
        <f>INDEX('Raw Election Data'!$A$1:$AN$3144,MATCH($C599&amp;" "&amp;$B599,'Raw Election Data'!$C$1:$C$3144,0),MATCH('Joined Data'!M$1,'Raw Election Data'!$A$1:$AN$1,0))</f>
        <v>0.2768694719914232</v>
      </c>
      <c r="N599">
        <f>INDEX('Raw Election Data'!$A$1:$AN$3144,MATCH($C599&amp;" "&amp;$B599,'Raw Election Data'!$C$1:$C$3144,0),MATCH('Joined Data'!N$1,'Raw Election Data'!$A$1:$AN$1,0))</f>
        <v>0.65451621549182526</v>
      </c>
      <c r="O599">
        <f>INDEX('Raw Election Data'!$A$1:$AN$3144,MATCH($C599&amp;" "&amp;$B599,'Raw Election Data'!$C$1:$C$3144,0),MATCH('Joined Data'!O$1,'Raw Election Data'!$A$1:$AN$1,0))</f>
        <v>-2818</v>
      </c>
      <c r="P599">
        <f>INDEX('Raw Election Data'!$A$1:$AN$3144,MATCH($C599&amp;" "&amp;$B599,'Raw Election Data'!$C$1:$C$3144,0),MATCH('Joined Data'!P$1,'Raw Election Data'!$A$1:$AN$1,0))</f>
        <v>2818</v>
      </c>
      <c r="Q599">
        <f>INDEX('Raw Election Data'!$A$1:$AN$3144,MATCH($C599&amp;" "&amp;$B599,'Raw Election Data'!$C$1:$C$3144,0),MATCH('Joined Data'!Q$1,'Raw Election Data'!$A$1:$AN$1,0))</f>
        <v>-0.37764674350040206</v>
      </c>
      <c r="R599">
        <f>INDEX('Raw Election Data'!$A$1:$AN$3144,MATCH($C599&amp;" "&amp;$B599,'Raw Election Data'!$C$1:$C$3144,0),MATCH('Joined Data'!R$1,'Raw Election Data'!$A$1:$AN$1,0))</f>
        <v>0.37764674350040206</v>
      </c>
    </row>
    <row r="600" spans="1:18" ht="13.5" hidden="1" customHeight="1" x14ac:dyDescent="0.15">
      <c r="A600" t="s">
        <v>216</v>
      </c>
      <c r="B600" t="s">
        <v>2037</v>
      </c>
      <c r="C600" t="str">
        <f>INDEX(FIPS!$A$1:$E$3236,MATCH($F600,FIPS!$D$1:$D$3236,0),5)</f>
        <v>Boone County</v>
      </c>
      <c r="D600" t="s">
        <v>217</v>
      </c>
      <c r="E600" s="15" t="s">
        <v>9</v>
      </c>
      <c r="F600" t="s">
        <v>2054</v>
      </c>
      <c r="G600" t="s">
        <v>7789</v>
      </c>
      <c r="H600" t="str">
        <f>IFERROR(VLOOKUP($G600,'Team Colors'!$A:$B,2,0),"#c9c9c9")</f>
        <v>#c83803</v>
      </c>
      <c r="I600">
        <f>INDEX('Raw Election Data'!$A$1:$AN$3144,MATCH($C600&amp;" "&amp;$B600,'Raw Election Data'!$C$1:$C$3144,0),MATCH('Joined Data'!I$1,'Raw Election Data'!$A$1:$AN$1,0))</f>
        <v>53585</v>
      </c>
      <c r="J600">
        <f>INDEX('Raw Election Data'!$A$1:$AN$3144,MATCH($C600&amp;" "&amp;$B600,'Raw Election Data'!$C$1:$C$3144,0),MATCH('Joined Data'!J$1,'Raw Election Data'!$A$1:$AN$1,0))</f>
        <v>8952</v>
      </c>
      <c r="K600">
        <f>INDEX('Raw Election Data'!$A$1:$AN$3144,MATCH($C600&amp;" "&amp;$B600,'Raw Election Data'!$C$1:$C$3144,0),MATCH('Joined Data'!K$1,'Raw Election Data'!$A$1:$AN$1,0))</f>
        <v>12261</v>
      </c>
      <c r="L600">
        <f>INDEX('Raw Election Data'!$A$1:$AN$3144,MATCH($C600&amp;" "&amp;$B600,'Raw Election Data'!$C$1:$C$3144,0),MATCH('Joined Data'!L$1,'Raw Election Data'!$A$1:$AN$1,0))</f>
        <v>22604</v>
      </c>
      <c r="M600">
        <f>INDEX('Raw Election Data'!$A$1:$AN$3144,MATCH($C600&amp;" "&amp;$B600,'Raw Election Data'!$C$1:$C$3144,0),MATCH('Joined Data'!M$1,'Raw Election Data'!$A$1:$AN$1,0))</f>
        <v>0.39603609980534421</v>
      </c>
      <c r="N600">
        <f>INDEX('Raw Election Data'!$A$1:$AN$3144,MATCH($C600&amp;" "&amp;$B600,'Raw Election Data'!$C$1:$C$3144,0),MATCH('Joined Data'!N$1,'Raw Election Data'!$A$1:$AN$1,0))</f>
        <v>0.54242611927092554</v>
      </c>
      <c r="O600">
        <f>INDEX('Raw Election Data'!$A$1:$AN$3144,MATCH($C600&amp;" "&amp;$B600,'Raw Election Data'!$C$1:$C$3144,0),MATCH('Joined Data'!O$1,'Raw Election Data'!$A$1:$AN$1,0))</f>
        <v>-3309</v>
      </c>
      <c r="P600">
        <f>INDEX('Raw Election Data'!$A$1:$AN$3144,MATCH($C600&amp;" "&amp;$B600,'Raw Election Data'!$C$1:$C$3144,0),MATCH('Joined Data'!P$1,'Raw Election Data'!$A$1:$AN$1,0))</f>
        <v>3309</v>
      </c>
      <c r="Q600">
        <f>INDEX('Raw Election Data'!$A$1:$AN$3144,MATCH($C600&amp;" "&amp;$B600,'Raw Election Data'!$C$1:$C$3144,0),MATCH('Joined Data'!Q$1,'Raw Election Data'!$A$1:$AN$1,0))</f>
        <v>-0.14639001946558133</v>
      </c>
      <c r="R600">
        <f>INDEX('Raw Election Data'!$A$1:$AN$3144,MATCH($C600&amp;" "&amp;$B600,'Raw Election Data'!$C$1:$C$3144,0),MATCH('Joined Data'!R$1,'Raw Election Data'!$A$1:$AN$1,0))</f>
        <v>0.14639001946558133</v>
      </c>
    </row>
    <row r="601" spans="1:18" ht="13.5" hidden="1" customHeight="1" x14ac:dyDescent="0.15">
      <c r="A601" t="s">
        <v>216</v>
      </c>
      <c r="B601" t="s">
        <v>2037</v>
      </c>
      <c r="C601" t="str">
        <f>INDEX(FIPS!$A$1:$E$3236,MATCH($F601,FIPS!$D$1:$D$3236,0),5)</f>
        <v>Brown County</v>
      </c>
      <c r="D601" t="s">
        <v>217</v>
      </c>
      <c r="E601" s="15" t="s">
        <v>10</v>
      </c>
      <c r="F601" t="s">
        <v>2060</v>
      </c>
      <c r="G601" t="s">
        <v>7789</v>
      </c>
      <c r="H601" t="str">
        <f>IFERROR(VLOOKUP($G601,'Team Colors'!$A:$B,2,0),"#c9c9c9")</f>
        <v>#c83803</v>
      </c>
      <c r="I601">
        <f>INDEX('Raw Election Data'!$A$1:$AN$3144,MATCH($C601&amp;" "&amp;$B601,'Raw Election Data'!$C$1:$C$3144,0),MATCH('Joined Data'!I$1,'Raw Election Data'!$A$1:$AN$1,0))</f>
        <v>6829</v>
      </c>
      <c r="J601">
        <f>INDEX('Raw Election Data'!$A$1:$AN$3144,MATCH($C601&amp;" "&amp;$B601,'Raw Election Data'!$C$1:$C$3144,0),MATCH('Joined Data'!J$1,'Raw Election Data'!$A$1:$AN$1,0))</f>
        <v>475</v>
      </c>
      <c r="K601">
        <f>INDEX('Raw Election Data'!$A$1:$AN$3144,MATCH($C601&amp;" "&amp;$B601,'Raw Election Data'!$C$1:$C$3144,0),MATCH('Joined Data'!K$1,'Raw Election Data'!$A$1:$AN$1,0))</f>
        <v>1776</v>
      </c>
      <c r="L601">
        <f>INDEX('Raw Election Data'!$A$1:$AN$3144,MATCH($C601&amp;" "&amp;$B601,'Raw Election Data'!$C$1:$C$3144,0),MATCH('Joined Data'!L$1,'Raw Election Data'!$A$1:$AN$1,0))</f>
        <v>2336</v>
      </c>
      <c r="M601">
        <f>INDEX('Raw Election Data'!$A$1:$AN$3144,MATCH($C601&amp;" "&amp;$B601,'Raw Election Data'!$C$1:$C$3144,0),MATCH('Joined Data'!M$1,'Raw Election Data'!$A$1:$AN$1,0))</f>
        <v>0.2033390410958904</v>
      </c>
      <c r="N601">
        <f>INDEX('Raw Election Data'!$A$1:$AN$3144,MATCH($C601&amp;" "&amp;$B601,'Raw Election Data'!$C$1:$C$3144,0),MATCH('Joined Data'!N$1,'Raw Election Data'!$A$1:$AN$1,0))</f>
        <v>0.76027397260273977</v>
      </c>
      <c r="O601">
        <f>INDEX('Raw Election Data'!$A$1:$AN$3144,MATCH($C601&amp;" "&amp;$B601,'Raw Election Data'!$C$1:$C$3144,0),MATCH('Joined Data'!O$1,'Raw Election Data'!$A$1:$AN$1,0))</f>
        <v>-1301</v>
      </c>
      <c r="P601">
        <f>INDEX('Raw Election Data'!$A$1:$AN$3144,MATCH($C601&amp;" "&amp;$B601,'Raw Election Data'!$C$1:$C$3144,0),MATCH('Joined Data'!P$1,'Raw Election Data'!$A$1:$AN$1,0))</f>
        <v>1301</v>
      </c>
      <c r="Q601">
        <f>INDEX('Raw Election Data'!$A$1:$AN$3144,MATCH($C601&amp;" "&amp;$B601,'Raw Election Data'!$C$1:$C$3144,0),MATCH('Joined Data'!Q$1,'Raw Election Data'!$A$1:$AN$1,0))</f>
        <v>-0.55693493150684936</v>
      </c>
      <c r="R601">
        <f>INDEX('Raw Election Data'!$A$1:$AN$3144,MATCH($C601&amp;" "&amp;$B601,'Raw Election Data'!$C$1:$C$3144,0),MATCH('Joined Data'!R$1,'Raw Election Data'!$A$1:$AN$1,0))</f>
        <v>0.55693493150684936</v>
      </c>
    </row>
    <row r="602" spans="1:18" ht="13.5" hidden="1" customHeight="1" x14ac:dyDescent="0.15">
      <c r="A602" t="s">
        <v>216</v>
      </c>
      <c r="B602" t="s">
        <v>2037</v>
      </c>
      <c r="C602" t="str">
        <f>INDEX(FIPS!$A$1:$E$3236,MATCH($F602,FIPS!$D$1:$D$3236,0),5)</f>
        <v>Bureau County</v>
      </c>
      <c r="D602" t="s">
        <v>217</v>
      </c>
      <c r="E602" s="15" t="s">
        <v>11</v>
      </c>
      <c r="F602" t="s">
        <v>2062</v>
      </c>
      <c r="G602" t="s">
        <v>7789</v>
      </c>
      <c r="H602" t="str">
        <f>IFERROR(VLOOKUP($G602,'Team Colors'!$A:$B,2,0),"#c9c9c9")</f>
        <v>#c83803</v>
      </c>
      <c r="I602">
        <f>INDEX('Raw Election Data'!$A$1:$AN$3144,MATCH($C602&amp;" "&amp;$B602,'Raw Election Data'!$C$1:$C$3144,0),MATCH('Joined Data'!I$1,'Raw Election Data'!$A$1:$AN$1,0))</f>
        <v>33587</v>
      </c>
      <c r="J602">
        <f>INDEX('Raw Election Data'!$A$1:$AN$3144,MATCH($C602&amp;" "&amp;$B602,'Raw Election Data'!$C$1:$C$3144,0),MATCH('Joined Data'!J$1,'Raw Election Data'!$A$1:$AN$1,0))</f>
        <v>6010</v>
      </c>
      <c r="K602">
        <f>INDEX('Raw Election Data'!$A$1:$AN$3144,MATCH($C602&amp;" "&amp;$B602,'Raw Election Data'!$C$1:$C$3144,0),MATCH('Joined Data'!K$1,'Raw Election Data'!$A$1:$AN$1,0))</f>
        <v>9264</v>
      </c>
      <c r="L602">
        <f>INDEX('Raw Election Data'!$A$1:$AN$3144,MATCH($C602&amp;" "&amp;$B602,'Raw Election Data'!$C$1:$C$3144,0),MATCH('Joined Data'!L$1,'Raw Election Data'!$A$1:$AN$1,0))</f>
        <v>16303</v>
      </c>
      <c r="M602">
        <f>INDEX('Raw Election Data'!$A$1:$AN$3144,MATCH($C602&amp;" "&amp;$B602,'Raw Election Data'!$C$1:$C$3144,0),MATCH('Joined Data'!M$1,'Raw Election Data'!$A$1:$AN$1,0))</f>
        <v>0.36864380788811874</v>
      </c>
      <c r="N602">
        <f>INDEX('Raw Election Data'!$A$1:$AN$3144,MATCH($C602&amp;" "&amp;$B602,'Raw Election Data'!$C$1:$C$3144,0),MATCH('Joined Data'!N$1,'Raw Election Data'!$A$1:$AN$1,0))</f>
        <v>0.56823897442188553</v>
      </c>
      <c r="O602">
        <f>INDEX('Raw Election Data'!$A$1:$AN$3144,MATCH($C602&amp;" "&amp;$B602,'Raw Election Data'!$C$1:$C$3144,0),MATCH('Joined Data'!O$1,'Raw Election Data'!$A$1:$AN$1,0))</f>
        <v>-3254</v>
      </c>
      <c r="P602">
        <f>INDEX('Raw Election Data'!$A$1:$AN$3144,MATCH($C602&amp;" "&amp;$B602,'Raw Election Data'!$C$1:$C$3144,0),MATCH('Joined Data'!P$1,'Raw Election Data'!$A$1:$AN$1,0))</f>
        <v>3254</v>
      </c>
      <c r="Q602">
        <f>INDEX('Raw Election Data'!$A$1:$AN$3144,MATCH($C602&amp;" "&amp;$B602,'Raw Election Data'!$C$1:$C$3144,0),MATCH('Joined Data'!Q$1,'Raw Election Data'!$A$1:$AN$1,0))</f>
        <v>-0.1995951665337668</v>
      </c>
      <c r="R602">
        <f>INDEX('Raw Election Data'!$A$1:$AN$3144,MATCH($C602&amp;" "&amp;$B602,'Raw Election Data'!$C$1:$C$3144,0),MATCH('Joined Data'!R$1,'Raw Election Data'!$A$1:$AN$1,0))</f>
        <v>0.1995951665337668</v>
      </c>
    </row>
    <row r="603" spans="1:18" ht="13.5" hidden="1" customHeight="1" x14ac:dyDescent="0.15">
      <c r="A603" t="s">
        <v>216</v>
      </c>
      <c r="B603" t="s">
        <v>2037</v>
      </c>
      <c r="C603" t="str">
        <f>INDEX(FIPS!$A$1:$E$3236,MATCH($F603,FIPS!$D$1:$D$3236,0),5)</f>
        <v>Calhoun County</v>
      </c>
      <c r="D603" t="s">
        <v>217</v>
      </c>
      <c r="E603" s="15" t="s">
        <v>12</v>
      </c>
      <c r="F603" t="s">
        <v>2067</v>
      </c>
      <c r="G603" t="s">
        <v>7795</v>
      </c>
      <c r="H603" t="str">
        <f>IFERROR(VLOOKUP($G603,'Team Colors'!$A:$B,2,0),"#c9c9c9")</f>
        <v>#b3995d</v>
      </c>
      <c r="I603">
        <f>INDEX('Raw Election Data'!$A$1:$AN$3144,MATCH($C603&amp;" "&amp;$B603,'Raw Election Data'!$C$1:$C$3144,0),MATCH('Joined Data'!I$1,'Raw Election Data'!$A$1:$AN$1,0))</f>
        <v>4899</v>
      </c>
      <c r="J603">
        <f>INDEX('Raw Election Data'!$A$1:$AN$3144,MATCH($C603&amp;" "&amp;$B603,'Raw Election Data'!$C$1:$C$3144,0),MATCH('Joined Data'!J$1,'Raw Election Data'!$A$1:$AN$1,0))</f>
        <v>739</v>
      </c>
      <c r="K603">
        <f>INDEX('Raw Election Data'!$A$1:$AN$3144,MATCH($C603&amp;" "&amp;$B603,'Raw Election Data'!$C$1:$C$3144,0),MATCH('Joined Data'!K$1,'Raw Election Data'!$A$1:$AN$1,0))</f>
        <v>1719</v>
      </c>
      <c r="L603">
        <f>INDEX('Raw Election Data'!$A$1:$AN$3144,MATCH($C603&amp;" "&amp;$B603,'Raw Election Data'!$C$1:$C$3144,0),MATCH('Joined Data'!L$1,'Raw Election Data'!$A$1:$AN$1,0))</f>
        <v>2556</v>
      </c>
      <c r="M603">
        <f>INDEX('Raw Election Data'!$A$1:$AN$3144,MATCH($C603&amp;" "&amp;$B603,'Raw Election Data'!$C$1:$C$3144,0),MATCH('Joined Data'!M$1,'Raw Election Data'!$A$1:$AN$1,0))</f>
        <v>0.28912363067292646</v>
      </c>
      <c r="N603">
        <f>INDEX('Raw Election Data'!$A$1:$AN$3144,MATCH($C603&amp;" "&amp;$B603,'Raw Election Data'!$C$1:$C$3144,0),MATCH('Joined Data'!N$1,'Raw Election Data'!$A$1:$AN$1,0))</f>
        <v>0.67253521126760563</v>
      </c>
      <c r="O603">
        <f>INDEX('Raw Election Data'!$A$1:$AN$3144,MATCH($C603&amp;" "&amp;$B603,'Raw Election Data'!$C$1:$C$3144,0),MATCH('Joined Data'!O$1,'Raw Election Data'!$A$1:$AN$1,0))</f>
        <v>-980</v>
      </c>
      <c r="P603">
        <f>INDEX('Raw Election Data'!$A$1:$AN$3144,MATCH($C603&amp;" "&amp;$B603,'Raw Election Data'!$C$1:$C$3144,0),MATCH('Joined Data'!P$1,'Raw Election Data'!$A$1:$AN$1,0))</f>
        <v>980</v>
      </c>
      <c r="Q603">
        <f>INDEX('Raw Election Data'!$A$1:$AN$3144,MATCH($C603&amp;" "&amp;$B603,'Raw Election Data'!$C$1:$C$3144,0),MATCH('Joined Data'!Q$1,'Raw Election Data'!$A$1:$AN$1,0))</f>
        <v>-0.38341158059467917</v>
      </c>
      <c r="R603">
        <f>INDEX('Raw Election Data'!$A$1:$AN$3144,MATCH($C603&amp;" "&amp;$B603,'Raw Election Data'!$C$1:$C$3144,0),MATCH('Joined Data'!R$1,'Raw Election Data'!$A$1:$AN$1,0))</f>
        <v>0.38341158059467917</v>
      </c>
    </row>
    <row r="604" spans="1:18" ht="13.5" hidden="1" customHeight="1" x14ac:dyDescent="0.15">
      <c r="A604" t="s">
        <v>216</v>
      </c>
      <c r="B604" t="s">
        <v>2037</v>
      </c>
      <c r="C604" t="str">
        <f>INDEX(FIPS!$A$1:$E$3236,MATCH($F604,FIPS!$D$1:$D$3236,0),5)</f>
        <v>Carroll County</v>
      </c>
      <c r="D604" t="s">
        <v>217</v>
      </c>
      <c r="E604" s="15" t="s">
        <v>13</v>
      </c>
      <c r="F604" t="s">
        <v>2068</v>
      </c>
      <c r="G604" t="s">
        <v>7789</v>
      </c>
      <c r="H604" t="str">
        <f>IFERROR(VLOOKUP($G604,'Team Colors'!$A:$B,2,0),"#c9c9c9")</f>
        <v>#c83803</v>
      </c>
      <c r="I604">
        <f>INDEX('Raw Election Data'!$A$1:$AN$3144,MATCH($C604&amp;" "&amp;$B604,'Raw Election Data'!$C$1:$C$3144,0),MATCH('Joined Data'!I$1,'Raw Election Data'!$A$1:$AN$1,0))</f>
        <v>14616</v>
      </c>
      <c r="J604">
        <f>INDEX('Raw Election Data'!$A$1:$AN$3144,MATCH($C604&amp;" "&amp;$B604,'Raw Election Data'!$C$1:$C$3144,0),MATCH('Joined Data'!J$1,'Raw Election Data'!$A$1:$AN$1,0))</f>
        <v>2437</v>
      </c>
      <c r="K604">
        <f>INDEX('Raw Election Data'!$A$1:$AN$3144,MATCH($C604&amp;" "&amp;$B604,'Raw Election Data'!$C$1:$C$3144,0),MATCH('Joined Data'!K$1,'Raw Election Data'!$A$1:$AN$1,0))</f>
        <v>4428</v>
      </c>
      <c r="L604">
        <f>INDEX('Raw Election Data'!$A$1:$AN$3144,MATCH($C604&amp;" "&amp;$B604,'Raw Election Data'!$C$1:$C$3144,0),MATCH('Joined Data'!L$1,'Raw Election Data'!$A$1:$AN$1,0))</f>
        <v>7354</v>
      </c>
      <c r="M604">
        <f>INDEX('Raw Election Data'!$A$1:$AN$3144,MATCH($C604&amp;" "&amp;$B604,'Raw Election Data'!$C$1:$C$3144,0),MATCH('Joined Data'!M$1,'Raw Election Data'!$A$1:$AN$1,0))</f>
        <v>0.33138428066358444</v>
      </c>
      <c r="N604">
        <f>INDEX('Raw Election Data'!$A$1:$AN$3144,MATCH($C604&amp;" "&amp;$B604,'Raw Election Data'!$C$1:$C$3144,0),MATCH('Joined Data'!N$1,'Raw Election Data'!$A$1:$AN$1,0))</f>
        <v>0.6021212945335872</v>
      </c>
      <c r="O604">
        <f>INDEX('Raw Election Data'!$A$1:$AN$3144,MATCH($C604&amp;" "&amp;$B604,'Raw Election Data'!$C$1:$C$3144,0),MATCH('Joined Data'!O$1,'Raw Election Data'!$A$1:$AN$1,0))</f>
        <v>-1991</v>
      </c>
      <c r="P604">
        <f>INDEX('Raw Election Data'!$A$1:$AN$3144,MATCH($C604&amp;" "&amp;$B604,'Raw Election Data'!$C$1:$C$3144,0),MATCH('Joined Data'!P$1,'Raw Election Data'!$A$1:$AN$1,0))</f>
        <v>1991</v>
      </c>
      <c r="Q604">
        <f>INDEX('Raw Election Data'!$A$1:$AN$3144,MATCH($C604&amp;" "&amp;$B604,'Raw Election Data'!$C$1:$C$3144,0),MATCH('Joined Data'!Q$1,'Raw Election Data'!$A$1:$AN$1,0))</f>
        <v>-0.27073701387000276</v>
      </c>
      <c r="R604">
        <f>INDEX('Raw Election Data'!$A$1:$AN$3144,MATCH($C604&amp;" "&amp;$B604,'Raw Election Data'!$C$1:$C$3144,0),MATCH('Joined Data'!R$1,'Raw Election Data'!$A$1:$AN$1,0))</f>
        <v>0.27073701387000276</v>
      </c>
    </row>
    <row r="605" spans="1:18" ht="13.5" hidden="1" customHeight="1" x14ac:dyDescent="0.15">
      <c r="A605" t="s">
        <v>216</v>
      </c>
      <c r="B605" t="s">
        <v>2037</v>
      </c>
      <c r="C605" t="str">
        <f>INDEX(FIPS!$A$1:$E$3236,MATCH($F605,FIPS!$D$1:$D$3236,0),5)</f>
        <v>Cass County</v>
      </c>
      <c r="D605" t="s">
        <v>217</v>
      </c>
      <c r="E605" s="15" t="s">
        <v>14</v>
      </c>
      <c r="F605" t="s">
        <v>2070</v>
      </c>
      <c r="G605" t="s">
        <v>7789</v>
      </c>
      <c r="H605" t="str">
        <f>IFERROR(VLOOKUP($G605,'Team Colors'!$A:$B,2,0),"#c9c9c9")</f>
        <v>#c83803</v>
      </c>
      <c r="I605">
        <f>INDEX('Raw Election Data'!$A$1:$AN$3144,MATCH($C605&amp;" "&amp;$B605,'Raw Election Data'!$C$1:$C$3144,0),MATCH('Joined Data'!I$1,'Raw Election Data'!$A$1:$AN$1,0))</f>
        <v>12847</v>
      </c>
      <c r="J605">
        <f>INDEX('Raw Election Data'!$A$1:$AN$3144,MATCH($C605&amp;" "&amp;$B605,'Raw Election Data'!$C$1:$C$3144,0),MATCH('Joined Data'!J$1,'Raw Election Data'!$A$1:$AN$1,0))</f>
        <v>1617</v>
      </c>
      <c r="K605">
        <f>INDEX('Raw Election Data'!$A$1:$AN$3144,MATCH($C605&amp;" "&amp;$B605,'Raw Election Data'!$C$1:$C$3144,0),MATCH('Joined Data'!K$1,'Raw Election Data'!$A$1:$AN$1,0))</f>
        <v>3216</v>
      </c>
      <c r="L605">
        <f>INDEX('Raw Election Data'!$A$1:$AN$3144,MATCH($C605&amp;" "&amp;$B605,'Raw Election Data'!$C$1:$C$3144,0),MATCH('Joined Data'!L$1,'Raw Election Data'!$A$1:$AN$1,0))</f>
        <v>5054</v>
      </c>
      <c r="M605">
        <f>INDEX('Raw Election Data'!$A$1:$AN$3144,MATCH($C605&amp;" "&amp;$B605,'Raw Election Data'!$C$1:$C$3144,0),MATCH('Joined Data'!M$1,'Raw Election Data'!$A$1:$AN$1,0))</f>
        <v>0.31994459833795014</v>
      </c>
      <c r="N605">
        <f>INDEX('Raw Election Data'!$A$1:$AN$3144,MATCH($C605&amp;" "&amp;$B605,'Raw Election Data'!$C$1:$C$3144,0),MATCH('Joined Data'!N$1,'Raw Election Data'!$A$1:$AN$1,0))</f>
        <v>0.63632766125840923</v>
      </c>
      <c r="O605">
        <f>INDEX('Raw Election Data'!$A$1:$AN$3144,MATCH($C605&amp;" "&amp;$B605,'Raw Election Data'!$C$1:$C$3144,0),MATCH('Joined Data'!O$1,'Raw Election Data'!$A$1:$AN$1,0))</f>
        <v>-1599</v>
      </c>
      <c r="P605">
        <f>INDEX('Raw Election Data'!$A$1:$AN$3144,MATCH($C605&amp;" "&amp;$B605,'Raw Election Data'!$C$1:$C$3144,0),MATCH('Joined Data'!P$1,'Raw Election Data'!$A$1:$AN$1,0))</f>
        <v>1599</v>
      </c>
      <c r="Q605">
        <f>INDEX('Raw Election Data'!$A$1:$AN$3144,MATCH($C605&amp;" "&amp;$B605,'Raw Election Data'!$C$1:$C$3144,0),MATCH('Joined Data'!Q$1,'Raw Election Data'!$A$1:$AN$1,0))</f>
        <v>-0.31638306292045909</v>
      </c>
      <c r="R605">
        <f>INDEX('Raw Election Data'!$A$1:$AN$3144,MATCH($C605&amp;" "&amp;$B605,'Raw Election Data'!$C$1:$C$3144,0),MATCH('Joined Data'!R$1,'Raw Election Data'!$A$1:$AN$1,0))</f>
        <v>0.31638306292045909</v>
      </c>
    </row>
    <row r="606" spans="1:18" ht="13.5" hidden="1" customHeight="1" x14ac:dyDescent="0.15">
      <c r="A606" t="s">
        <v>216</v>
      </c>
      <c r="B606" t="s">
        <v>2037</v>
      </c>
      <c r="C606" t="str">
        <f>INDEX(FIPS!$A$1:$E$3236,MATCH($F606,FIPS!$D$1:$D$3236,0),5)</f>
        <v>Champaign County</v>
      </c>
      <c r="D606" t="s">
        <v>217</v>
      </c>
      <c r="E606" s="15" t="s">
        <v>15</v>
      </c>
      <c r="F606" t="s">
        <v>2072</v>
      </c>
      <c r="G606" t="s">
        <v>7789</v>
      </c>
      <c r="H606" t="str">
        <f>IFERROR(VLOOKUP($G606,'Team Colors'!$A:$B,2,0),"#c9c9c9")</f>
        <v>#c83803</v>
      </c>
      <c r="I606">
        <f>INDEX('Raw Election Data'!$A$1:$AN$3144,MATCH($C606&amp;" "&amp;$B606,'Raw Election Data'!$C$1:$C$3144,0),MATCH('Joined Data'!I$1,'Raw Election Data'!$A$1:$AN$1,0))</f>
        <v>208861</v>
      </c>
      <c r="J606">
        <f>INDEX('Raw Election Data'!$A$1:$AN$3144,MATCH($C606&amp;" "&amp;$B606,'Raw Election Data'!$C$1:$C$3144,0),MATCH('Joined Data'!J$1,'Raw Election Data'!$A$1:$AN$1,0))</f>
        <v>49694</v>
      </c>
      <c r="K606">
        <f>INDEX('Raw Election Data'!$A$1:$AN$3144,MATCH($C606&amp;" "&amp;$B606,'Raw Election Data'!$C$1:$C$3144,0),MATCH('Joined Data'!K$1,'Raw Election Data'!$A$1:$AN$1,0))</f>
        <v>33235</v>
      </c>
      <c r="L606">
        <f>INDEX('Raw Election Data'!$A$1:$AN$3144,MATCH($C606&amp;" "&amp;$B606,'Raw Election Data'!$C$1:$C$3144,0),MATCH('Joined Data'!L$1,'Raw Election Data'!$A$1:$AN$1,0))</f>
        <v>89196</v>
      </c>
      <c r="M606">
        <f>INDEX('Raw Election Data'!$A$1:$AN$3144,MATCH($C606&amp;" "&amp;$B606,'Raw Election Data'!$C$1:$C$3144,0),MATCH('Joined Data'!M$1,'Raw Election Data'!$A$1:$AN$1,0))</f>
        <v>0.55713260684335619</v>
      </c>
      <c r="N606">
        <f>INDEX('Raw Election Data'!$A$1:$AN$3144,MATCH($C606&amp;" "&amp;$B606,'Raw Election Data'!$C$1:$C$3144,0),MATCH('Joined Data'!N$1,'Raw Election Data'!$A$1:$AN$1,0))</f>
        <v>0.37260639490560116</v>
      </c>
      <c r="O606">
        <f>INDEX('Raw Election Data'!$A$1:$AN$3144,MATCH($C606&amp;" "&amp;$B606,'Raw Election Data'!$C$1:$C$3144,0),MATCH('Joined Data'!O$1,'Raw Election Data'!$A$1:$AN$1,0))</f>
        <v>16459</v>
      </c>
      <c r="P606">
        <f>INDEX('Raw Election Data'!$A$1:$AN$3144,MATCH($C606&amp;" "&amp;$B606,'Raw Election Data'!$C$1:$C$3144,0),MATCH('Joined Data'!P$1,'Raw Election Data'!$A$1:$AN$1,0))</f>
        <v>-16459</v>
      </c>
      <c r="Q606">
        <f>INDEX('Raw Election Data'!$A$1:$AN$3144,MATCH($C606&amp;" "&amp;$B606,'Raw Election Data'!$C$1:$C$3144,0),MATCH('Joined Data'!Q$1,'Raw Election Data'!$A$1:$AN$1,0))</f>
        <v>0.18452621193775504</v>
      </c>
      <c r="R606">
        <f>INDEX('Raw Election Data'!$A$1:$AN$3144,MATCH($C606&amp;" "&amp;$B606,'Raw Election Data'!$C$1:$C$3144,0),MATCH('Joined Data'!R$1,'Raw Election Data'!$A$1:$AN$1,0))</f>
        <v>-0.18452621193775504</v>
      </c>
    </row>
    <row r="607" spans="1:18" ht="13.5" hidden="1" customHeight="1" x14ac:dyDescent="0.15">
      <c r="A607" t="s">
        <v>216</v>
      </c>
      <c r="B607" t="s">
        <v>2037</v>
      </c>
      <c r="C607" t="str">
        <f>INDEX(FIPS!$A$1:$E$3236,MATCH($F607,FIPS!$D$1:$D$3236,0),5)</f>
        <v>Christian County</v>
      </c>
      <c r="D607" t="s">
        <v>217</v>
      </c>
      <c r="E607" s="15" t="s">
        <v>16</v>
      </c>
      <c r="F607" t="s">
        <v>2076</v>
      </c>
      <c r="G607" t="s">
        <v>7789</v>
      </c>
      <c r="H607" t="str">
        <f>IFERROR(VLOOKUP($G607,'Team Colors'!$A:$B,2,0),"#c9c9c9")</f>
        <v>#c83803</v>
      </c>
      <c r="I607">
        <f>INDEX('Raw Election Data'!$A$1:$AN$3144,MATCH($C607&amp;" "&amp;$B607,'Raw Election Data'!$C$1:$C$3144,0),MATCH('Joined Data'!I$1,'Raw Election Data'!$A$1:$AN$1,0))</f>
        <v>33642</v>
      </c>
      <c r="J607">
        <f>INDEX('Raw Election Data'!$A$1:$AN$3144,MATCH($C607&amp;" "&amp;$B607,'Raw Election Data'!$C$1:$C$3144,0),MATCH('Joined Data'!J$1,'Raw Election Data'!$A$1:$AN$1,0))</f>
        <v>3982</v>
      </c>
      <c r="K607">
        <f>INDEX('Raw Election Data'!$A$1:$AN$3144,MATCH($C607&amp;" "&amp;$B607,'Raw Election Data'!$C$1:$C$3144,0),MATCH('Joined Data'!K$1,'Raw Election Data'!$A$1:$AN$1,0))</f>
        <v>10522</v>
      </c>
      <c r="L607">
        <f>INDEX('Raw Election Data'!$A$1:$AN$3144,MATCH($C607&amp;" "&amp;$B607,'Raw Election Data'!$C$1:$C$3144,0),MATCH('Joined Data'!L$1,'Raw Election Data'!$A$1:$AN$1,0))</f>
        <v>15310</v>
      </c>
      <c r="M607">
        <f>INDEX('Raw Election Data'!$A$1:$AN$3144,MATCH($C607&amp;" "&amp;$B607,'Raw Election Data'!$C$1:$C$3144,0),MATCH('Joined Data'!M$1,'Raw Election Data'!$A$1:$AN$1,0))</f>
        <v>0.26009144350097974</v>
      </c>
      <c r="N607">
        <f>INDEX('Raw Election Data'!$A$1:$AN$3144,MATCH($C607&amp;" "&amp;$B607,'Raw Election Data'!$C$1:$C$3144,0),MATCH('Joined Data'!N$1,'Raw Election Data'!$A$1:$AN$1,0))</f>
        <v>0.68726322664924888</v>
      </c>
      <c r="O607">
        <f>INDEX('Raw Election Data'!$A$1:$AN$3144,MATCH($C607&amp;" "&amp;$B607,'Raw Election Data'!$C$1:$C$3144,0),MATCH('Joined Data'!O$1,'Raw Election Data'!$A$1:$AN$1,0))</f>
        <v>-6540</v>
      </c>
      <c r="P607">
        <f>INDEX('Raw Election Data'!$A$1:$AN$3144,MATCH($C607&amp;" "&amp;$B607,'Raw Election Data'!$C$1:$C$3144,0),MATCH('Joined Data'!P$1,'Raw Election Data'!$A$1:$AN$1,0))</f>
        <v>6540</v>
      </c>
      <c r="Q607">
        <f>INDEX('Raw Election Data'!$A$1:$AN$3144,MATCH($C607&amp;" "&amp;$B607,'Raw Election Data'!$C$1:$C$3144,0),MATCH('Joined Data'!Q$1,'Raw Election Data'!$A$1:$AN$1,0))</f>
        <v>-0.42717178314826915</v>
      </c>
      <c r="R607">
        <f>INDEX('Raw Election Data'!$A$1:$AN$3144,MATCH($C607&amp;" "&amp;$B607,'Raw Election Data'!$C$1:$C$3144,0),MATCH('Joined Data'!R$1,'Raw Election Data'!$A$1:$AN$1,0))</f>
        <v>0.42717178314826915</v>
      </c>
    </row>
    <row r="608" spans="1:18" ht="13.5" hidden="1" customHeight="1" x14ac:dyDescent="0.15">
      <c r="A608" t="s">
        <v>216</v>
      </c>
      <c r="B608" t="s">
        <v>2037</v>
      </c>
      <c r="C608" t="str">
        <f>INDEX(FIPS!$A$1:$E$3236,MATCH($F608,FIPS!$D$1:$D$3236,0),5)</f>
        <v>Clark County</v>
      </c>
      <c r="D608" t="s">
        <v>217</v>
      </c>
      <c r="E608" s="15" t="s">
        <v>17</v>
      </c>
      <c r="F608" t="s">
        <v>2081</v>
      </c>
      <c r="G608" t="s">
        <v>7789</v>
      </c>
      <c r="H608" t="str">
        <f>IFERROR(VLOOKUP($G608,'Team Colors'!$A:$B,2,0),"#c9c9c9")</f>
        <v>#c83803</v>
      </c>
      <c r="I608">
        <f>INDEX('Raw Election Data'!$A$1:$AN$3144,MATCH($C608&amp;" "&amp;$B608,'Raw Election Data'!$C$1:$C$3144,0),MATCH('Joined Data'!I$1,'Raw Election Data'!$A$1:$AN$1,0))</f>
        <v>15979</v>
      </c>
      <c r="J608">
        <f>INDEX('Raw Election Data'!$A$1:$AN$3144,MATCH($C608&amp;" "&amp;$B608,'Raw Election Data'!$C$1:$C$3144,0),MATCH('Joined Data'!J$1,'Raw Election Data'!$A$1:$AN$1,0))</f>
        <v>1873</v>
      </c>
      <c r="K608">
        <f>INDEX('Raw Election Data'!$A$1:$AN$3144,MATCH($C608&amp;" "&amp;$B608,'Raw Election Data'!$C$1:$C$3144,0),MATCH('Joined Data'!K$1,'Raw Election Data'!$A$1:$AN$1,0))</f>
        <v>5620</v>
      </c>
      <c r="L608">
        <f>INDEX('Raw Election Data'!$A$1:$AN$3144,MATCH($C608&amp;" "&amp;$B608,'Raw Election Data'!$C$1:$C$3144,0),MATCH('Joined Data'!L$1,'Raw Election Data'!$A$1:$AN$1,0))</f>
        <v>7819</v>
      </c>
      <c r="M608">
        <f>INDEX('Raw Election Data'!$A$1:$AN$3144,MATCH($C608&amp;" "&amp;$B608,'Raw Election Data'!$C$1:$C$3144,0),MATCH('Joined Data'!M$1,'Raw Election Data'!$A$1:$AN$1,0))</f>
        <v>0.2395446988105896</v>
      </c>
      <c r="N608">
        <f>INDEX('Raw Election Data'!$A$1:$AN$3144,MATCH($C608&amp;" "&amp;$B608,'Raw Election Data'!$C$1:$C$3144,0),MATCH('Joined Data'!N$1,'Raw Election Data'!$A$1:$AN$1,0))</f>
        <v>0.71876199002429975</v>
      </c>
      <c r="O608">
        <f>INDEX('Raw Election Data'!$A$1:$AN$3144,MATCH($C608&amp;" "&amp;$B608,'Raw Election Data'!$C$1:$C$3144,0),MATCH('Joined Data'!O$1,'Raw Election Data'!$A$1:$AN$1,0))</f>
        <v>-3747</v>
      </c>
      <c r="P608">
        <f>INDEX('Raw Election Data'!$A$1:$AN$3144,MATCH($C608&amp;" "&amp;$B608,'Raw Election Data'!$C$1:$C$3144,0),MATCH('Joined Data'!P$1,'Raw Election Data'!$A$1:$AN$1,0))</f>
        <v>3747</v>
      </c>
      <c r="Q608">
        <f>INDEX('Raw Election Data'!$A$1:$AN$3144,MATCH($C608&amp;" "&amp;$B608,'Raw Election Data'!$C$1:$C$3144,0),MATCH('Joined Data'!Q$1,'Raw Election Data'!$A$1:$AN$1,0))</f>
        <v>-0.47921729121371015</v>
      </c>
      <c r="R608">
        <f>INDEX('Raw Election Data'!$A$1:$AN$3144,MATCH($C608&amp;" "&amp;$B608,'Raw Election Data'!$C$1:$C$3144,0),MATCH('Joined Data'!R$1,'Raw Election Data'!$A$1:$AN$1,0))</f>
        <v>0.47921729121371015</v>
      </c>
    </row>
    <row r="609" spans="1:18" ht="13.5" hidden="1" customHeight="1" x14ac:dyDescent="0.15">
      <c r="A609" t="s">
        <v>216</v>
      </c>
      <c r="B609" t="s">
        <v>2037</v>
      </c>
      <c r="C609" t="str">
        <f>INDEX(FIPS!$A$1:$E$3236,MATCH($F609,FIPS!$D$1:$D$3236,0),5)</f>
        <v>Clay County</v>
      </c>
      <c r="D609" t="s">
        <v>217</v>
      </c>
      <c r="E609" s="15" t="s">
        <v>18</v>
      </c>
      <c r="F609" t="s">
        <v>2082</v>
      </c>
      <c r="G609" t="s">
        <v>7789</v>
      </c>
      <c r="H609" t="str">
        <f>IFERROR(VLOOKUP($G609,'Team Colors'!$A:$B,2,0),"#c9c9c9")</f>
        <v>#c83803</v>
      </c>
      <c r="I609">
        <f>INDEX('Raw Election Data'!$A$1:$AN$3144,MATCH($C609&amp;" "&amp;$B609,'Raw Election Data'!$C$1:$C$3144,0),MATCH('Joined Data'!I$1,'Raw Election Data'!$A$1:$AN$1,0))</f>
        <v>13428</v>
      </c>
      <c r="J609">
        <f>INDEX('Raw Election Data'!$A$1:$AN$3144,MATCH($C609&amp;" "&amp;$B609,'Raw Election Data'!$C$1:$C$3144,0),MATCH('Joined Data'!J$1,'Raw Election Data'!$A$1:$AN$1,0))</f>
        <v>1014</v>
      </c>
      <c r="K609">
        <f>INDEX('Raw Election Data'!$A$1:$AN$3144,MATCH($C609&amp;" "&amp;$B609,'Raw Election Data'!$C$1:$C$3144,0),MATCH('Joined Data'!K$1,'Raw Election Data'!$A$1:$AN$1,0))</f>
        <v>5009</v>
      </c>
      <c r="L609">
        <f>INDEX('Raw Election Data'!$A$1:$AN$3144,MATCH($C609&amp;" "&amp;$B609,'Raw Election Data'!$C$1:$C$3144,0),MATCH('Joined Data'!L$1,'Raw Election Data'!$A$1:$AN$1,0))</f>
        <v>6278</v>
      </c>
      <c r="M609">
        <f>INDEX('Raw Election Data'!$A$1:$AN$3144,MATCH($C609&amp;" "&amp;$B609,'Raw Election Data'!$C$1:$C$3144,0),MATCH('Joined Data'!M$1,'Raw Election Data'!$A$1:$AN$1,0))</f>
        <v>0.16151640649888499</v>
      </c>
      <c r="N609">
        <f>INDEX('Raw Election Data'!$A$1:$AN$3144,MATCH($C609&amp;" "&amp;$B609,'Raw Election Data'!$C$1:$C$3144,0),MATCH('Joined Data'!N$1,'Raw Election Data'!$A$1:$AN$1,0))</f>
        <v>0.79786556228098116</v>
      </c>
      <c r="O609">
        <f>INDEX('Raw Election Data'!$A$1:$AN$3144,MATCH($C609&amp;" "&amp;$B609,'Raw Election Data'!$C$1:$C$3144,0),MATCH('Joined Data'!O$1,'Raw Election Data'!$A$1:$AN$1,0))</f>
        <v>-3995</v>
      </c>
      <c r="P609">
        <f>INDEX('Raw Election Data'!$A$1:$AN$3144,MATCH($C609&amp;" "&amp;$B609,'Raw Election Data'!$C$1:$C$3144,0),MATCH('Joined Data'!P$1,'Raw Election Data'!$A$1:$AN$1,0))</f>
        <v>3995</v>
      </c>
      <c r="Q609">
        <f>INDEX('Raw Election Data'!$A$1:$AN$3144,MATCH($C609&amp;" "&amp;$B609,'Raw Election Data'!$C$1:$C$3144,0),MATCH('Joined Data'!Q$1,'Raw Election Data'!$A$1:$AN$1,0))</f>
        <v>-0.63634915578209617</v>
      </c>
      <c r="R609">
        <f>INDEX('Raw Election Data'!$A$1:$AN$3144,MATCH($C609&amp;" "&amp;$B609,'Raw Election Data'!$C$1:$C$3144,0),MATCH('Joined Data'!R$1,'Raw Election Data'!$A$1:$AN$1,0))</f>
        <v>0.63634915578209617</v>
      </c>
    </row>
    <row r="610" spans="1:18" ht="13.5" hidden="1" customHeight="1" x14ac:dyDescent="0.15">
      <c r="A610" t="s">
        <v>216</v>
      </c>
      <c r="B610" t="s">
        <v>2037</v>
      </c>
      <c r="C610" t="str">
        <f>INDEX(FIPS!$A$1:$E$3236,MATCH($F610,FIPS!$D$1:$D$3236,0),5)</f>
        <v>Clinton County</v>
      </c>
      <c r="D610" t="s">
        <v>217</v>
      </c>
      <c r="E610" s="15" t="s">
        <v>19</v>
      </c>
      <c r="F610" t="s">
        <v>2084</v>
      </c>
      <c r="G610" t="s">
        <v>7795</v>
      </c>
      <c r="H610" t="str">
        <f>IFERROR(VLOOKUP($G610,'Team Colors'!$A:$B,2,0),"#c9c9c9")</f>
        <v>#b3995d</v>
      </c>
      <c r="I610">
        <f>INDEX('Raw Election Data'!$A$1:$AN$3144,MATCH($C610&amp;" "&amp;$B610,'Raw Election Data'!$C$1:$C$3144,0),MATCH('Joined Data'!I$1,'Raw Election Data'!$A$1:$AN$1,0))</f>
        <v>37786</v>
      </c>
      <c r="J610">
        <f>INDEX('Raw Election Data'!$A$1:$AN$3144,MATCH($C610&amp;" "&amp;$B610,'Raw Election Data'!$C$1:$C$3144,0),MATCH('Joined Data'!J$1,'Raw Election Data'!$A$1:$AN$1,0))</f>
        <v>3939</v>
      </c>
      <c r="K610">
        <f>INDEX('Raw Election Data'!$A$1:$AN$3144,MATCH($C610&amp;" "&amp;$B610,'Raw Election Data'!$C$1:$C$3144,0),MATCH('Joined Data'!K$1,'Raw Election Data'!$A$1:$AN$1,0))</f>
        <v>12394</v>
      </c>
      <c r="L610">
        <f>INDEX('Raw Election Data'!$A$1:$AN$3144,MATCH($C610&amp;" "&amp;$B610,'Raw Election Data'!$C$1:$C$3144,0),MATCH('Joined Data'!L$1,'Raw Election Data'!$A$1:$AN$1,0))</f>
        <v>17268</v>
      </c>
      <c r="M610">
        <f>INDEX('Raw Election Data'!$A$1:$AN$3144,MATCH($C610&amp;" "&amp;$B610,'Raw Election Data'!$C$1:$C$3144,0),MATCH('Joined Data'!M$1,'Raw Election Data'!$A$1:$AN$1,0))</f>
        <v>0.22810979847116053</v>
      </c>
      <c r="N610">
        <f>INDEX('Raw Election Data'!$A$1:$AN$3144,MATCH($C610&amp;" "&amp;$B610,'Raw Election Data'!$C$1:$C$3144,0),MATCH('Joined Data'!N$1,'Raw Election Data'!$A$1:$AN$1,0))</f>
        <v>0.71774380356729206</v>
      </c>
      <c r="O610">
        <f>INDEX('Raw Election Data'!$A$1:$AN$3144,MATCH($C610&amp;" "&amp;$B610,'Raw Election Data'!$C$1:$C$3144,0),MATCH('Joined Data'!O$1,'Raw Election Data'!$A$1:$AN$1,0))</f>
        <v>-8455</v>
      </c>
      <c r="P610">
        <f>INDEX('Raw Election Data'!$A$1:$AN$3144,MATCH($C610&amp;" "&amp;$B610,'Raw Election Data'!$C$1:$C$3144,0),MATCH('Joined Data'!P$1,'Raw Election Data'!$A$1:$AN$1,0))</f>
        <v>8455</v>
      </c>
      <c r="Q610">
        <f>INDEX('Raw Election Data'!$A$1:$AN$3144,MATCH($C610&amp;" "&amp;$B610,'Raw Election Data'!$C$1:$C$3144,0),MATCH('Joined Data'!Q$1,'Raw Election Data'!$A$1:$AN$1,0))</f>
        <v>-0.48963400509613153</v>
      </c>
      <c r="R610">
        <f>INDEX('Raw Election Data'!$A$1:$AN$3144,MATCH($C610&amp;" "&amp;$B610,'Raw Election Data'!$C$1:$C$3144,0),MATCH('Joined Data'!R$1,'Raw Election Data'!$A$1:$AN$1,0))</f>
        <v>0.48963400509613153</v>
      </c>
    </row>
    <row r="611" spans="1:18" ht="13.5" hidden="1" customHeight="1" x14ac:dyDescent="0.15">
      <c r="A611" t="s">
        <v>216</v>
      </c>
      <c r="B611" t="s">
        <v>2037</v>
      </c>
      <c r="C611" t="str">
        <f>INDEX(FIPS!$A$1:$E$3236,MATCH($F611,FIPS!$D$1:$D$3236,0),5)</f>
        <v>Coles County</v>
      </c>
      <c r="D611" t="s">
        <v>217</v>
      </c>
      <c r="E611" s="15" t="s">
        <v>20</v>
      </c>
      <c r="F611" t="s">
        <v>2086</v>
      </c>
      <c r="G611" t="s">
        <v>7789</v>
      </c>
      <c r="H611" t="str">
        <f>IFERROR(VLOOKUP($G611,'Team Colors'!$A:$B,2,0),"#c9c9c9")</f>
        <v>#c83803</v>
      </c>
      <c r="I611">
        <f>INDEX('Raw Election Data'!$A$1:$AN$3144,MATCH($C611&amp;" "&amp;$B611,'Raw Election Data'!$C$1:$C$3144,0),MATCH('Joined Data'!I$1,'Raw Election Data'!$A$1:$AN$1,0))</f>
        <v>52521</v>
      </c>
      <c r="J611">
        <f>INDEX('Raw Election Data'!$A$1:$AN$3144,MATCH($C611&amp;" "&amp;$B611,'Raw Election Data'!$C$1:$C$3144,0),MATCH('Joined Data'!J$1,'Raw Election Data'!$A$1:$AN$1,0))</f>
        <v>7285</v>
      </c>
      <c r="K611">
        <f>INDEX('Raw Election Data'!$A$1:$AN$3144,MATCH($C611&amp;" "&amp;$B611,'Raw Election Data'!$C$1:$C$3144,0),MATCH('Joined Data'!K$1,'Raw Election Data'!$A$1:$AN$1,0))</f>
        <v>12985</v>
      </c>
      <c r="L611">
        <f>INDEX('Raw Election Data'!$A$1:$AN$3144,MATCH($C611&amp;" "&amp;$B611,'Raw Election Data'!$C$1:$C$3144,0),MATCH('Joined Data'!L$1,'Raw Election Data'!$A$1:$AN$1,0))</f>
        <v>21580</v>
      </c>
      <c r="M611">
        <f>INDEX('Raw Election Data'!$A$1:$AN$3144,MATCH($C611&amp;" "&amp;$B611,'Raw Election Data'!$C$1:$C$3144,0),MATCH('Joined Data'!M$1,'Raw Election Data'!$A$1:$AN$1,0))</f>
        <v>0.33758109360519001</v>
      </c>
      <c r="N611">
        <f>INDEX('Raw Election Data'!$A$1:$AN$3144,MATCH($C611&amp;" "&amp;$B611,'Raw Election Data'!$C$1:$C$3144,0),MATCH('Joined Data'!N$1,'Raw Election Data'!$A$1:$AN$1,0))</f>
        <v>0.60171455050973122</v>
      </c>
      <c r="O611">
        <f>INDEX('Raw Election Data'!$A$1:$AN$3144,MATCH($C611&amp;" "&amp;$B611,'Raw Election Data'!$C$1:$C$3144,0),MATCH('Joined Data'!O$1,'Raw Election Data'!$A$1:$AN$1,0))</f>
        <v>-5700</v>
      </c>
      <c r="P611">
        <f>INDEX('Raw Election Data'!$A$1:$AN$3144,MATCH($C611&amp;" "&amp;$B611,'Raw Election Data'!$C$1:$C$3144,0),MATCH('Joined Data'!P$1,'Raw Election Data'!$A$1:$AN$1,0))</f>
        <v>5700</v>
      </c>
      <c r="Q611">
        <f>INDEX('Raw Election Data'!$A$1:$AN$3144,MATCH($C611&amp;" "&amp;$B611,'Raw Election Data'!$C$1:$C$3144,0),MATCH('Joined Data'!Q$1,'Raw Election Data'!$A$1:$AN$1,0))</f>
        <v>-0.26413345690454121</v>
      </c>
      <c r="R611">
        <f>INDEX('Raw Election Data'!$A$1:$AN$3144,MATCH($C611&amp;" "&amp;$B611,'Raw Election Data'!$C$1:$C$3144,0),MATCH('Joined Data'!R$1,'Raw Election Data'!$A$1:$AN$1,0))</f>
        <v>0.26413345690454121</v>
      </c>
    </row>
    <row r="612" spans="1:18" ht="13.5" hidden="1" customHeight="1" x14ac:dyDescent="0.15">
      <c r="A612" t="s">
        <v>216</v>
      </c>
      <c r="B612" t="s">
        <v>2037</v>
      </c>
      <c r="C612" t="str">
        <f>INDEX(FIPS!$A$1:$E$3236,MATCH($F612,FIPS!$D$1:$D$3236,0),5)</f>
        <v>Cook County</v>
      </c>
      <c r="D612" t="s">
        <v>217</v>
      </c>
      <c r="E612" s="15" t="s">
        <v>21</v>
      </c>
      <c r="F612" t="s">
        <v>2089</v>
      </c>
      <c r="G612" t="s">
        <v>7789</v>
      </c>
      <c r="H612" t="str">
        <f>IFERROR(VLOOKUP($G612,'Team Colors'!$A:$B,2,0),"#c9c9c9")</f>
        <v>#c83803</v>
      </c>
      <c r="I612">
        <f>INDEX('Raw Election Data'!$A$1:$AN$3144,MATCH($C612&amp;" "&amp;$B612,'Raw Election Data'!$C$1:$C$3144,0),MATCH('Joined Data'!I$1,'Raw Election Data'!$A$1:$AN$1,0))</f>
        <v>5238216</v>
      </c>
      <c r="J612">
        <f>INDEX('Raw Election Data'!$A$1:$AN$3144,MATCH($C612&amp;" "&amp;$B612,'Raw Election Data'!$C$1:$C$3144,0),MATCH('Joined Data'!J$1,'Raw Election Data'!$A$1:$AN$1,0))</f>
        <v>1528582</v>
      </c>
      <c r="K612">
        <f>INDEX('Raw Election Data'!$A$1:$AN$3144,MATCH($C612&amp;" "&amp;$B612,'Raw Election Data'!$C$1:$C$3144,0),MATCH('Joined Data'!K$1,'Raw Election Data'!$A$1:$AN$1,0))</f>
        <v>440213</v>
      </c>
      <c r="L612">
        <f>INDEX('Raw Election Data'!$A$1:$AN$3144,MATCH($C612&amp;" "&amp;$B612,'Raw Election Data'!$C$1:$C$3144,0),MATCH('Joined Data'!L$1,'Raw Election Data'!$A$1:$AN$1,0))</f>
        <v>2055215</v>
      </c>
      <c r="M612">
        <f>INDEX('Raw Election Data'!$A$1:$AN$3144,MATCH($C612&amp;" "&amp;$B612,'Raw Election Data'!$C$1:$C$3144,0),MATCH('Joined Data'!M$1,'Raw Election Data'!$A$1:$AN$1,0))</f>
        <v>0.74375770904747196</v>
      </c>
      <c r="N612">
        <f>INDEX('Raw Election Data'!$A$1:$AN$3144,MATCH($C612&amp;" "&amp;$B612,'Raw Election Data'!$C$1:$C$3144,0),MATCH('Joined Data'!N$1,'Raw Election Data'!$A$1:$AN$1,0))</f>
        <v>0.2141931622725603</v>
      </c>
      <c r="O612">
        <f>INDEX('Raw Election Data'!$A$1:$AN$3144,MATCH($C612&amp;" "&amp;$B612,'Raw Election Data'!$C$1:$C$3144,0),MATCH('Joined Data'!O$1,'Raw Election Data'!$A$1:$AN$1,0))</f>
        <v>1088369</v>
      </c>
      <c r="P612">
        <f>INDEX('Raw Election Data'!$A$1:$AN$3144,MATCH($C612&amp;" "&amp;$B612,'Raw Election Data'!$C$1:$C$3144,0),MATCH('Joined Data'!P$1,'Raw Election Data'!$A$1:$AN$1,0))</f>
        <v>-1088369</v>
      </c>
      <c r="Q612">
        <f>INDEX('Raw Election Data'!$A$1:$AN$3144,MATCH($C612&amp;" "&amp;$B612,'Raw Election Data'!$C$1:$C$3144,0),MATCH('Joined Data'!Q$1,'Raw Election Data'!$A$1:$AN$1,0))</f>
        <v>0.52956454677491172</v>
      </c>
      <c r="R612">
        <f>INDEX('Raw Election Data'!$A$1:$AN$3144,MATCH($C612&amp;" "&amp;$B612,'Raw Election Data'!$C$1:$C$3144,0),MATCH('Joined Data'!R$1,'Raw Election Data'!$A$1:$AN$1,0))</f>
        <v>-0.52956454677491172</v>
      </c>
    </row>
    <row r="613" spans="1:18" ht="13.5" hidden="1" customHeight="1" x14ac:dyDescent="0.15">
      <c r="A613" t="s">
        <v>216</v>
      </c>
      <c r="B613" t="s">
        <v>2037</v>
      </c>
      <c r="C613" t="str">
        <f>INDEX(FIPS!$A$1:$E$3236,MATCH($F613,FIPS!$D$1:$D$3236,0),5)</f>
        <v>Crawford County</v>
      </c>
      <c r="D613" t="s">
        <v>217</v>
      </c>
      <c r="E613" s="15" t="s">
        <v>22</v>
      </c>
      <c r="F613" t="s">
        <v>2094</v>
      </c>
      <c r="G613" t="s">
        <v>7789</v>
      </c>
      <c r="H613" t="str">
        <f>IFERROR(VLOOKUP($G613,'Team Colors'!$A:$B,2,0),"#c9c9c9")</f>
        <v>#c83803</v>
      </c>
      <c r="I613">
        <f>INDEX('Raw Election Data'!$A$1:$AN$3144,MATCH($C613&amp;" "&amp;$B613,'Raw Election Data'!$C$1:$C$3144,0),MATCH('Joined Data'!I$1,'Raw Election Data'!$A$1:$AN$1,0))</f>
        <v>19414</v>
      </c>
      <c r="J613">
        <f>INDEX('Raw Election Data'!$A$1:$AN$3144,MATCH($C613&amp;" "&amp;$B613,'Raw Election Data'!$C$1:$C$3144,0),MATCH('Joined Data'!J$1,'Raw Election Data'!$A$1:$AN$1,0))</f>
        <v>1969</v>
      </c>
      <c r="K613">
        <f>INDEX('Raw Election Data'!$A$1:$AN$3144,MATCH($C613&amp;" "&amp;$B613,'Raw Election Data'!$C$1:$C$3144,0),MATCH('Joined Data'!K$1,'Raw Election Data'!$A$1:$AN$1,0))</f>
        <v>6146</v>
      </c>
      <c r="L613">
        <f>INDEX('Raw Election Data'!$A$1:$AN$3144,MATCH($C613&amp;" "&amp;$B613,'Raw Election Data'!$C$1:$C$3144,0),MATCH('Joined Data'!L$1,'Raw Election Data'!$A$1:$AN$1,0))</f>
        <v>8507</v>
      </c>
      <c r="M613">
        <f>INDEX('Raw Election Data'!$A$1:$AN$3144,MATCH($C613&amp;" "&amp;$B613,'Raw Election Data'!$C$1:$C$3144,0),MATCH('Joined Data'!M$1,'Raw Election Data'!$A$1:$AN$1,0))</f>
        <v>0.23145644763136242</v>
      </c>
      <c r="N613">
        <f>INDEX('Raw Election Data'!$A$1:$AN$3144,MATCH($C613&amp;" "&amp;$B613,'Raw Election Data'!$C$1:$C$3144,0),MATCH('Joined Data'!N$1,'Raw Election Data'!$A$1:$AN$1,0))</f>
        <v>0.72246385329728458</v>
      </c>
      <c r="O613">
        <f>INDEX('Raw Election Data'!$A$1:$AN$3144,MATCH($C613&amp;" "&amp;$B613,'Raw Election Data'!$C$1:$C$3144,0),MATCH('Joined Data'!O$1,'Raw Election Data'!$A$1:$AN$1,0))</f>
        <v>-4177</v>
      </c>
      <c r="P613">
        <f>INDEX('Raw Election Data'!$A$1:$AN$3144,MATCH($C613&amp;" "&amp;$B613,'Raw Election Data'!$C$1:$C$3144,0),MATCH('Joined Data'!P$1,'Raw Election Data'!$A$1:$AN$1,0))</f>
        <v>4177</v>
      </c>
      <c r="Q613">
        <f>INDEX('Raw Election Data'!$A$1:$AN$3144,MATCH($C613&amp;" "&amp;$B613,'Raw Election Data'!$C$1:$C$3144,0),MATCH('Joined Data'!Q$1,'Raw Election Data'!$A$1:$AN$1,0))</f>
        <v>-0.49100740566592216</v>
      </c>
      <c r="R613">
        <f>INDEX('Raw Election Data'!$A$1:$AN$3144,MATCH($C613&amp;" "&amp;$B613,'Raw Election Data'!$C$1:$C$3144,0),MATCH('Joined Data'!R$1,'Raw Election Data'!$A$1:$AN$1,0))</f>
        <v>0.49100740566592216</v>
      </c>
    </row>
    <row r="614" spans="1:18" ht="13.5" hidden="1" customHeight="1" x14ac:dyDescent="0.15">
      <c r="A614" t="s">
        <v>216</v>
      </c>
      <c r="B614" t="s">
        <v>2037</v>
      </c>
      <c r="C614" t="str">
        <f>INDEX(FIPS!$A$1:$E$3236,MATCH($F614,FIPS!$D$1:$D$3236,0),5)</f>
        <v>Cumberland County</v>
      </c>
      <c r="D614" t="s">
        <v>217</v>
      </c>
      <c r="E614" s="15" t="s">
        <v>23</v>
      </c>
      <c r="F614" t="s">
        <v>2096</v>
      </c>
      <c r="G614" t="s">
        <v>7789</v>
      </c>
      <c r="H614" t="str">
        <f>IFERROR(VLOOKUP($G614,'Team Colors'!$A:$B,2,0),"#c9c9c9")</f>
        <v>#c83803</v>
      </c>
      <c r="I614">
        <f>INDEX('Raw Election Data'!$A$1:$AN$3144,MATCH($C614&amp;" "&amp;$B614,'Raw Election Data'!$C$1:$C$3144,0),MATCH('Joined Data'!I$1,'Raw Election Data'!$A$1:$AN$1,0))</f>
        <v>10898</v>
      </c>
      <c r="J614">
        <f>INDEX('Raw Election Data'!$A$1:$AN$3144,MATCH($C614&amp;" "&amp;$B614,'Raw Election Data'!$C$1:$C$3144,0),MATCH('Joined Data'!J$1,'Raw Election Data'!$A$1:$AN$1,0))</f>
        <v>1028</v>
      </c>
      <c r="K614">
        <f>INDEX('Raw Election Data'!$A$1:$AN$3144,MATCH($C614&amp;" "&amp;$B614,'Raw Election Data'!$C$1:$C$3144,0),MATCH('Joined Data'!K$1,'Raw Election Data'!$A$1:$AN$1,0))</f>
        <v>4200</v>
      </c>
      <c r="L614">
        <f>INDEX('Raw Election Data'!$A$1:$AN$3144,MATCH($C614&amp;" "&amp;$B614,'Raw Election Data'!$C$1:$C$3144,0),MATCH('Joined Data'!L$1,'Raw Election Data'!$A$1:$AN$1,0))</f>
        <v>5513</v>
      </c>
      <c r="M614">
        <f>INDEX('Raw Election Data'!$A$1:$AN$3144,MATCH($C614&amp;" "&amp;$B614,'Raw Election Data'!$C$1:$C$3144,0),MATCH('Joined Data'!M$1,'Raw Election Data'!$A$1:$AN$1,0))</f>
        <v>0.18646834754217304</v>
      </c>
      <c r="N614">
        <f>INDEX('Raw Election Data'!$A$1:$AN$3144,MATCH($C614&amp;" "&amp;$B614,'Raw Election Data'!$C$1:$C$3144,0),MATCH('Joined Data'!N$1,'Raw Election Data'!$A$1:$AN$1,0))</f>
        <v>0.76183566116452017</v>
      </c>
      <c r="O614">
        <f>INDEX('Raw Election Data'!$A$1:$AN$3144,MATCH($C614&amp;" "&amp;$B614,'Raw Election Data'!$C$1:$C$3144,0),MATCH('Joined Data'!O$1,'Raw Election Data'!$A$1:$AN$1,0))</f>
        <v>-3172</v>
      </c>
      <c r="P614">
        <f>INDEX('Raw Election Data'!$A$1:$AN$3144,MATCH($C614&amp;" "&amp;$B614,'Raw Election Data'!$C$1:$C$3144,0),MATCH('Joined Data'!P$1,'Raw Election Data'!$A$1:$AN$1,0))</f>
        <v>3172</v>
      </c>
      <c r="Q614">
        <f>INDEX('Raw Election Data'!$A$1:$AN$3144,MATCH($C614&amp;" "&amp;$B614,'Raw Election Data'!$C$1:$C$3144,0),MATCH('Joined Data'!Q$1,'Raw Election Data'!$A$1:$AN$1,0))</f>
        <v>-0.57536731362234717</v>
      </c>
      <c r="R614">
        <f>INDEX('Raw Election Data'!$A$1:$AN$3144,MATCH($C614&amp;" "&amp;$B614,'Raw Election Data'!$C$1:$C$3144,0),MATCH('Joined Data'!R$1,'Raw Election Data'!$A$1:$AN$1,0))</f>
        <v>0.57536731362234717</v>
      </c>
    </row>
    <row r="615" spans="1:18" ht="13.5" hidden="1" customHeight="1" x14ac:dyDescent="0.15">
      <c r="A615" t="s">
        <v>216</v>
      </c>
      <c r="B615" t="s">
        <v>2037</v>
      </c>
      <c r="C615" t="str">
        <f>INDEX(FIPS!$A$1:$E$3236,MATCH($F615,FIPS!$D$1:$D$3236,0),5)</f>
        <v>DeKalb County</v>
      </c>
      <c r="D615" t="s">
        <v>217</v>
      </c>
      <c r="E615" s="15" t="s">
        <v>24</v>
      </c>
      <c r="F615" t="s">
        <v>2097</v>
      </c>
      <c r="G615" t="s">
        <v>7789</v>
      </c>
      <c r="H615" t="str">
        <f>IFERROR(VLOOKUP($G615,'Team Colors'!$A:$B,2,0),"#c9c9c9")</f>
        <v>#c83803</v>
      </c>
      <c r="I615">
        <f>INDEX('Raw Election Data'!$A$1:$AN$3144,MATCH($C615&amp;" "&amp;$B615,'Raw Election Data'!$C$1:$C$3144,0),MATCH('Joined Data'!I$1,'Raw Election Data'!$A$1:$AN$1,0))</f>
        <v>104352</v>
      </c>
      <c r="J615">
        <f>INDEX('Raw Election Data'!$A$1:$AN$3144,MATCH($C615&amp;" "&amp;$B615,'Raw Election Data'!$C$1:$C$3144,0),MATCH('Joined Data'!J$1,'Raw Election Data'!$A$1:$AN$1,0))</f>
        <v>20348</v>
      </c>
      <c r="K615">
        <f>INDEX('Raw Election Data'!$A$1:$AN$3144,MATCH($C615&amp;" "&amp;$B615,'Raw Election Data'!$C$1:$C$3144,0),MATCH('Joined Data'!K$1,'Raw Election Data'!$A$1:$AN$1,0))</f>
        <v>19051</v>
      </c>
      <c r="L615">
        <f>INDEX('Raw Election Data'!$A$1:$AN$3144,MATCH($C615&amp;" "&amp;$B615,'Raw Election Data'!$C$1:$C$3144,0),MATCH('Joined Data'!L$1,'Raw Election Data'!$A$1:$AN$1,0))</f>
        <v>42605</v>
      </c>
      <c r="M615">
        <f>INDEX('Raw Election Data'!$A$1:$AN$3144,MATCH($C615&amp;" "&amp;$B615,'Raw Election Data'!$C$1:$C$3144,0),MATCH('Joined Data'!M$1,'Raw Election Data'!$A$1:$AN$1,0))</f>
        <v>0.47759652622931581</v>
      </c>
      <c r="N615">
        <f>INDEX('Raw Election Data'!$A$1:$AN$3144,MATCH($C615&amp;" "&amp;$B615,'Raw Election Data'!$C$1:$C$3144,0),MATCH('Joined Data'!N$1,'Raw Election Data'!$A$1:$AN$1,0))</f>
        <v>0.44715408989555216</v>
      </c>
      <c r="O615">
        <f>INDEX('Raw Election Data'!$A$1:$AN$3144,MATCH($C615&amp;" "&amp;$B615,'Raw Election Data'!$C$1:$C$3144,0),MATCH('Joined Data'!O$1,'Raw Election Data'!$A$1:$AN$1,0))</f>
        <v>1297</v>
      </c>
      <c r="P615">
        <f>INDEX('Raw Election Data'!$A$1:$AN$3144,MATCH($C615&amp;" "&amp;$B615,'Raw Election Data'!$C$1:$C$3144,0),MATCH('Joined Data'!P$1,'Raw Election Data'!$A$1:$AN$1,0))</f>
        <v>-1297</v>
      </c>
      <c r="Q615">
        <f>INDEX('Raw Election Data'!$A$1:$AN$3144,MATCH($C615&amp;" "&amp;$B615,'Raw Election Data'!$C$1:$C$3144,0),MATCH('Joined Data'!Q$1,'Raw Election Data'!$A$1:$AN$1,0))</f>
        <v>3.0442436333763645E-2</v>
      </c>
      <c r="R615">
        <f>INDEX('Raw Election Data'!$A$1:$AN$3144,MATCH($C615&amp;" "&amp;$B615,'Raw Election Data'!$C$1:$C$3144,0),MATCH('Joined Data'!R$1,'Raw Election Data'!$A$1:$AN$1,0))</f>
        <v>-3.0442436333763645E-2</v>
      </c>
    </row>
    <row r="616" spans="1:18" ht="13.5" hidden="1" customHeight="1" x14ac:dyDescent="0.15">
      <c r="A616" t="s">
        <v>216</v>
      </c>
      <c r="B616" t="s">
        <v>2037</v>
      </c>
      <c r="C616" t="str">
        <f>INDEX(FIPS!$A$1:$E$3236,MATCH($F616,FIPS!$D$1:$D$3236,0),5)</f>
        <v>De Witt County</v>
      </c>
      <c r="D616" t="s">
        <v>217</v>
      </c>
      <c r="E616" s="15" t="s">
        <v>25</v>
      </c>
      <c r="F616" t="s">
        <v>2101</v>
      </c>
      <c r="G616" t="s">
        <v>7789</v>
      </c>
      <c r="H616" t="str">
        <f>IFERROR(VLOOKUP($G616,'Team Colors'!$A:$B,2,0),"#c9c9c9")</f>
        <v>#c83803</v>
      </c>
      <c r="I616">
        <f>INDEX('Raw Election Data'!$A$1:$AN$3144,MATCH($C616&amp;" "&amp;$B616,'Raw Election Data'!$C$1:$C$3144,0),MATCH('Joined Data'!I$1,'Raw Election Data'!$A$1:$AN$1,0))</f>
        <v>16247</v>
      </c>
      <c r="J616">
        <f>INDEX('Raw Election Data'!$A$1:$AN$3144,MATCH($C616&amp;" "&amp;$B616,'Raw Election Data'!$C$1:$C$3144,0),MATCH('Joined Data'!J$1,'Raw Election Data'!$A$1:$AN$1,0))</f>
        <v>1907</v>
      </c>
      <c r="K616">
        <f>INDEX('Raw Election Data'!$A$1:$AN$3144,MATCH($C616&amp;" "&amp;$B616,'Raw Election Data'!$C$1:$C$3144,0),MATCH('Joined Data'!K$1,'Raw Election Data'!$A$1:$AN$1,0))</f>
        <v>5072</v>
      </c>
      <c r="L616">
        <f>INDEX('Raw Election Data'!$A$1:$AN$3144,MATCH($C616&amp;" "&amp;$B616,'Raw Election Data'!$C$1:$C$3144,0),MATCH('Joined Data'!L$1,'Raw Election Data'!$A$1:$AN$1,0))</f>
        <v>7469</v>
      </c>
      <c r="M616">
        <f>INDEX('Raw Election Data'!$A$1:$AN$3144,MATCH($C616&amp;" "&amp;$B616,'Raw Election Data'!$C$1:$C$3144,0),MATCH('Joined Data'!M$1,'Raw Election Data'!$A$1:$AN$1,0))</f>
        <v>0.25532199759003882</v>
      </c>
      <c r="N616">
        <f>INDEX('Raw Election Data'!$A$1:$AN$3144,MATCH($C616&amp;" "&amp;$B616,'Raw Election Data'!$C$1:$C$3144,0),MATCH('Joined Data'!N$1,'Raw Election Data'!$A$1:$AN$1,0))</f>
        <v>0.67907350381577181</v>
      </c>
      <c r="O616">
        <f>INDEX('Raw Election Data'!$A$1:$AN$3144,MATCH($C616&amp;" "&amp;$B616,'Raw Election Data'!$C$1:$C$3144,0),MATCH('Joined Data'!O$1,'Raw Election Data'!$A$1:$AN$1,0))</f>
        <v>-3165</v>
      </c>
      <c r="P616">
        <f>INDEX('Raw Election Data'!$A$1:$AN$3144,MATCH($C616&amp;" "&amp;$B616,'Raw Election Data'!$C$1:$C$3144,0),MATCH('Joined Data'!P$1,'Raw Election Data'!$A$1:$AN$1,0))</f>
        <v>3165</v>
      </c>
      <c r="Q616">
        <f>INDEX('Raw Election Data'!$A$1:$AN$3144,MATCH($C616&amp;" "&amp;$B616,'Raw Election Data'!$C$1:$C$3144,0),MATCH('Joined Data'!Q$1,'Raw Election Data'!$A$1:$AN$1,0))</f>
        <v>-0.42375150622573299</v>
      </c>
      <c r="R616">
        <f>INDEX('Raw Election Data'!$A$1:$AN$3144,MATCH($C616&amp;" "&amp;$B616,'Raw Election Data'!$C$1:$C$3144,0),MATCH('Joined Data'!R$1,'Raw Election Data'!$A$1:$AN$1,0))</f>
        <v>0.42375150622573299</v>
      </c>
    </row>
    <row r="617" spans="1:18" ht="13.5" hidden="1" customHeight="1" x14ac:dyDescent="0.15">
      <c r="A617" t="s">
        <v>216</v>
      </c>
      <c r="B617" t="s">
        <v>2037</v>
      </c>
      <c r="C617" t="str">
        <f>INDEX(FIPS!$A$1:$E$3236,MATCH($F617,FIPS!$D$1:$D$3236,0),5)</f>
        <v>Douglas County</v>
      </c>
      <c r="D617" t="s">
        <v>217</v>
      </c>
      <c r="E617" s="15" t="s">
        <v>26</v>
      </c>
      <c r="F617" t="s">
        <v>2105</v>
      </c>
      <c r="G617" t="s">
        <v>7789</v>
      </c>
      <c r="H617" t="str">
        <f>IFERROR(VLOOKUP($G617,'Team Colors'!$A:$B,2,0),"#c9c9c9")</f>
        <v>#c83803</v>
      </c>
      <c r="I617">
        <f>INDEX('Raw Election Data'!$A$1:$AN$3144,MATCH($C617&amp;" "&amp;$B617,'Raw Election Data'!$C$1:$C$3144,0),MATCH('Joined Data'!I$1,'Raw Election Data'!$A$1:$AN$1,0))</f>
        <v>19823</v>
      </c>
      <c r="J617">
        <f>INDEX('Raw Election Data'!$A$1:$AN$3144,MATCH($C617&amp;" "&amp;$B617,'Raw Election Data'!$C$1:$C$3144,0),MATCH('Joined Data'!J$1,'Raw Election Data'!$A$1:$AN$1,0))</f>
        <v>1946</v>
      </c>
      <c r="K617">
        <f>INDEX('Raw Election Data'!$A$1:$AN$3144,MATCH($C617&amp;" "&amp;$B617,'Raw Election Data'!$C$1:$C$3144,0),MATCH('Joined Data'!K$1,'Raw Election Data'!$A$1:$AN$1,0))</f>
        <v>5695</v>
      </c>
      <c r="L617">
        <f>INDEX('Raw Election Data'!$A$1:$AN$3144,MATCH($C617&amp;" "&amp;$B617,'Raw Election Data'!$C$1:$C$3144,0),MATCH('Joined Data'!L$1,'Raw Election Data'!$A$1:$AN$1,0))</f>
        <v>8089</v>
      </c>
      <c r="M617">
        <f>INDEX('Raw Election Data'!$A$1:$AN$3144,MATCH($C617&amp;" "&amp;$B617,'Raw Election Data'!$C$1:$C$3144,0),MATCH('Joined Data'!M$1,'Raw Election Data'!$A$1:$AN$1,0))</f>
        <v>0.24057361849425146</v>
      </c>
      <c r="N617">
        <f>INDEX('Raw Election Data'!$A$1:$AN$3144,MATCH($C617&amp;" "&amp;$B617,'Raw Election Data'!$C$1:$C$3144,0),MATCH('Joined Data'!N$1,'Raw Election Data'!$A$1:$AN$1,0))</f>
        <v>0.70404252688836688</v>
      </c>
      <c r="O617">
        <f>INDEX('Raw Election Data'!$A$1:$AN$3144,MATCH($C617&amp;" "&amp;$B617,'Raw Election Data'!$C$1:$C$3144,0),MATCH('Joined Data'!O$1,'Raw Election Data'!$A$1:$AN$1,0))</f>
        <v>-3749</v>
      </c>
      <c r="P617">
        <f>INDEX('Raw Election Data'!$A$1:$AN$3144,MATCH($C617&amp;" "&amp;$B617,'Raw Election Data'!$C$1:$C$3144,0),MATCH('Joined Data'!P$1,'Raw Election Data'!$A$1:$AN$1,0))</f>
        <v>3749</v>
      </c>
      <c r="Q617">
        <f>INDEX('Raw Election Data'!$A$1:$AN$3144,MATCH($C617&amp;" "&amp;$B617,'Raw Election Data'!$C$1:$C$3144,0),MATCH('Joined Data'!Q$1,'Raw Election Data'!$A$1:$AN$1,0))</f>
        <v>-0.46346890839411542</v>
      </c>
      <c r="R617">
        <f>INDEX('Raw Election Data'!$A$1:$AN$3144,MATCH($C617&amp;" "&amp;$B617,'Raw Election Data'!$C$1:$C$3144,0),MATCH('Joined Data'!R$1,'Raw Election Data'!$A$1:$AN$1,0))</f>
        <v>0.46346890839411542</v>
      </c>
    </row>
    <row r="618" spans="1:18" ht="13.5" hidden="1" customHeight="1" x14ac:dyDescent="0.15">
      <c r="A618" t="s">
        <v>216</v>
      </c>
      <c r="B618" t="s">
        <v>2037</v>
      </c>
      <c r="C618" t="str">
        <f>INDEX(FIPS!$A$1:$E$3236,MATCH($F618,FIPS!$D$1:$D$3236,0),5)</f>
        <v>DuPage County</v>
      </c>
      <c r="D618" t="s">
        <v>217</v>
      </c>
      <c r="E618" s="15" t="s">
        <v>27</v>
      </c>
      <c r="F618" t="s">
        <v>2107</v>
      </c>
      <c r="G618" t="s">
        <v>7789</v>
      </c>
      <c r="H618" t="str">
        <f>IFERROR(VLOOKUP($G618,'Team Colors'!$A:$B,2,0),"#c9c9c9")</f>
        <v>#c83803</v>
      </c>
      <c r="I618">
        <f>INDEX('Raw Election Data'!$A$1:$AN$3144,MATCH($C618&amp;" "&amp;$B618,'Raw Election Data'!$C$1:$C$3144,0),MATCH('Joined Data'!I$1,'Raw Election Data'!$A$1:$AN$1,0))</f>
        <v>933736</v>
      </c>
      <c r="J618">
        <f>INDEX('Raw Election Data'!$A$1:$AN$3144,MATCH($C618&amp;" "&amp;$B618,'Raw Election Data'!$C$1:$C$3144,0),MATCH('Joined Data'!J$1,'Raw Election Data'!$A$1:$AN$1,0))</f>
        <v>222499</v>
      </c>
      <c r="K618">
        <f>INDEX('Raw Election Data'!$A$1:$AN$3144,MATCH($C618&amp;" "&amp;$B618,'Raw Election Data'!$C$1:$C$3144,0),MATCH('Joined Data'!K$1,'Raw Election Data'!$A$1:$AN$1,0))</f>
        <v>164355</v>
      </c>
      <c r="L618">
        <f>INDEX('Raw Election Data'!$A$1:$AN$3144,MATCH($C618&amp;" "&amp;$B618,'Raw Election Data'!$C$1:$C$3144,0),MATCH('Joined Data'!L$1,'Raw Election Data'!$A$1:$AN$1,0))</f>
        <v>412929</v>
      </c>
      <c r="M618">
        <f>INDEX('Raw Election Data'!$A$1:$AN$3144,MATCH($C618&amp;" "&amp;$B618,'Raw Election Data'!$C$1:$C$3144,0),MATCH('Joined Data'!M$1,'Raw Election Data'!$A$1:$AN$1,0))</f>
        <v>0.53883113077550859</v>
      </c>
      <c r="N618">
        <f>INDEX('Raw Election Data'!$A$1:$AN$3144,MATCH($C618&amp;" "&amp;$B618,'Raw Election Data'!$C$1:$C$3144,0),MATCH('Joined Data'!N$1,'Raw Election Data'!$A$1:$AN$1,0))</f>
        <v>0.39802242031923163</v>
      </c>
      <c r="O618">
        <f>INDEX('Raw Election Data'!$A$1:$AN$3144,MATCH($C618&amp;" "&amp;$B618,'Raw Election Data'!$C$1:$C$3144,0),MATCH('Joined Data'!O$1,'Raw Election Data'!$A$1:$AN$1,0))</f>
        <v>58144</v>
      </c>
      <c r="P618">
        <f>INDEX('Raw Election Data'!$A$1:$AN$3144,MATCH($C618&amp;" "&amp;$B618,'Raw Election Data'!$C$1:$C$3144,0),MATCH('Joined Data'!P$1,'Raw Election Data'!$A$1:$AN$1,0))</f>
        <v>-58144</v>
      </c>
      <c r="Q618">
        <f>INDEX('Raw Election Data'!$A$1:$AN$3144,MATCH($C618&amp;" "&amp;$B618,'Raw Election Data'!$C$1:$C$3144,0),MATCH('Joined Data'!Q$1,'Raw Election Data'!$A$1:$AN$1,0))</f>
        <v>0.14080871045627696</v>
      </c>
      <c r="R618">
        <f>INDEX('Raw Election Data'!$A$1:$AN$3144,MATCH($C618&amp;" "&amp;$B618,'Raw Election Data'!$C$1:$C$3144,0),MATCH('Joined Data'!R$1,'Raw Election Data'!$A$1:$AN$1,0))</f>
        <v>-0.14080871045627696</v>
      </c>
    </row>
    <row r="619" spans="1:18" ht="13.5" hidden="1" customHeight="1" x14ac:dyDescent="0.15">
      <c r="A619" t="s">
        <v>216</v>
      </c>
      <c r="B619" t="s">
        <v>2037</v>
      </c>
      <c r="C619" t="str">
        <f>INDEX(FIPS!$A$1:$E$3236,MATCH($F619,FIPS!$D$1:$D$3236,0),5)</f>
        <v>Edgar County</v>
      </c>
      <c r="D619" t="s">
        <v>217</v>
      </c>
      <c r="E619" s="15" t="s">
        <v>28</v>
      </c>
      <c r="F619" t="s">
        <v>2109</v>
      </c>
      <c r="G619" t="s">
        <v>7789</v>
      </c>
      <c r="H619" t="str">
        <f>IFERROR(VLOOKUP($G619,'Team Colors'!$A:$B,2,0),"#c9c9c9")</f>
        <v>#c83803</v>
      </c>
      <c r="I619">
        <f>INDEX('Raw Election Data'!$A$1:$AN$3144,MATCH($C619&amp;" "&amp;$B619,'Raw Election Data'!$C$1:$C$3144,0),MATCH('Joined Data'!I$1,'Raw Election Data'!$A$1:$AN$1,0))</f>
        <v>17664</v>
      </c>
      <c r="J619">
        <f>INDEX('Raw Election Data'!$A$1:$AN$3144,MATCH($C619&amp;" "&amp;$B619,'Raw Election Data'!$C$1:$C$3144,0),MATCH('Joined Data'!J$1,'Raw Election Data'!$A$1:$AN$1,0))</f>
        <v>1778</v>
      </c>
      <c r="K619">
        <f>INDEX('Raw Election Data'!$A$1:$AN$3144,MATCH($C619&amp;" "&amp;$B619,'Raw Election Data'!$C$1:$C$3144,0),MATCH('Joined Data'!K$1,'Raw Election Data'!$A$1:$AN$1,0))</f>
        <v>5634</v>
      </c>
      <c r="L619">
        <f>INDEX('Raw Election Data'!$A$1:$AN$3144,MATCH($C619&amp;" "&amp;$B619,'Raw Election Data'!$C$1:$C$3144,0),MATCH('Joined Data'!L$1,'Raw Election Data'!$A$1:$AN$1,0))</f>
        <v>7783</v>
      </c>
      <c r="M619">
        <f>INDEX('Raw Election Data'!$A$1:$AN$3144,MATCH($C619&amp;" "&amp;$B619,'Raw Election Data'!$C$1:$C$3144,0),MATCH('Joined Data'!M$1,'Raw Election Data'!$A$1:$AN$1,0))</f>
        <v>0.22844661441603495</v>
      </c>
      <c r="N619">
        <f>INDEX('Raw Election Data'!$A$1:$AN$3144,MATCH($C619&amp;" "&amp;$B619,'Raw Election Data'!$C$1:$C$3144,0),MATCH('Joined Data'!N$1,'Raw Election Data'!$A$1:$AN$1,0))</f>
        <v>0.7238853912373121</v>
      </c>
      <c r="O619">
        <f>INDEX('Raw Election Data'!$A$1:$AN$3144,MATCH($C619&amp;" "&amp;$B619,'Raw Election Data'!$C$1:$C$3144,0),MATCH('Joined Data'!O$1,'Raw Election Data'!$A$1:$AN$1,0))</f>
        <v>-3856</v>
      </c>
      <c r="P619">
        <f>INDEX('Raw Election Data'!$A$1:$AN$3144,MATCH($C619&amp;" "&amp;$B619,'Raw Election Data'!$C$1:$C$3144,0),MATCH('Joined Data'!P$1,'Raw Election Data'!$A$1:$AN$1,0))</f>
        <v>3856</v>
      </c>
      <c r="Q619">
        <f>INDEX('Raw Election Data'!$A$1:$AN$3144,MATCH($C619&amp;" "&amp;$B619,'Raw Election Data'!$C$1:$C$3144,0),MATCH('Joined Data'!Q$1,'Raw Election Data'!$A$1:$AN$1,0))</f>
        <v>-0.49543877682127713</v>
      </c>
      <c r="R619">
        <f>INDEX('Raw Election Data'!$A$1:$AN$3144,MATCH($C619&amp;" "&amp;$B619,'Raw Election Data'!$C$1:$C$3144,0),MATCH('Joined Data'!R$1,'Raw Election Data'!$A$1:$AN$1,0))</f>
        <v>0.49543877682127713</v>
      </c>
    </row>
    <row r="620" spans="1:18" ht="13.5" hidden="1" customHeight="1" x14ac:dyDescent="0.15">
      <c r="A620" t="s">
        <v>216</v>
      </c>
      <c r="B620" t="s">
        <v>2037</v>
      </c>
      <c r="C620" t="str">
        <f>INDEX(FIPS!$A$1:$E$3236,MATCH($F620,FIPS!$D$1:$D$3236,0),5)</f>
        <v>Edwards County</v>
      </c>
      <c r="D620" t="s">
        <v>217</v>
      </c>
      <c r="E620" s="15" t="s">
        <v>29</v>
      </c>
      <c r="F620" t="s">
        <v>2111</v>
      </c>
      <c r="G620" t="s">
        <v>7789</v>
      </c>
      <c r="H620" t="str">
        <f>IFERROR(VLOOKUP($G620,'Team Colors'!$A:$B,2,0),"#c9c9c9")</f>
        <v>#c83803</v>
      </c>
      <c r="I620">
        <f>INDEX('Raw Election Data'!$A$1:$AN$3144,MATCH($C620&amp;" "&amp;$B620,'Raw Election Data'!$C$1:$C$3144,0),MATCH('Joined Data'!I$1,'Raw Election Data'!$A$1:$AN$1,0))</f>
        <v>6534</v>
      </c>
      <c r="J620">
        <f>INDEX('Raw Election Data'!$A$1:$AN$3144,MATCH($C620&amp;" "&amp;$B620,'Raw Election Data'!$C$1:$C$3144,0),MATCH('Joined Data'!J$1,'Raw Election Data'!$A$1:$AN$1,0))</f>
        <v>432</v>
      </c>
      <c r="K620">
        <f>INDEX('Raw Election Data'!$A$1:$AN$3144,MATCH($C620&amp;" "&amp;$B620,'Raw Election Data'!$C$1:$C$3144,0),MATCH('Joined Data'!K$1,'Raw Election Data'!$A$1:$AN$1,0))</f>
        <v>2777</v>
      </c>
      <c r="L620">
        <f>INDEX('Raw Election Data'!$A$1:$AN$3144,MATCH($C620&amp;" "&amp;$B620,'Raw Election Data'!$C$1:$C$3144,0),MATCH('Joined Data'!L$1,'Raw Election Data'!$A$1:$AN$1,0))</f>
        <v>3312</v>
      </c>
      <c r="M620">
        <f>INDEX('Raw Election Data'!$A$1:$AN$3144,MATCH($C620&amp;" "&amp;$B620,'Raw Election Data'!$C$1:$C$3144,0),MATCH('Joined Data'!M$1,'Raw Election Data'!$A$1:$AN$1,0))</f>
        <v>0.13043478260869565</v>
      </c>
      <c r="N620">
        <f>INDEX('Raw Election Data'!$A$1:$AN$3144,MATCH($C620&amp;" "&amp;$B620,'Raw Election Data'!$C$1:$C$3144,0),MATCH('Joined Data'!N$1,'Raw Election Data'!$A$1:$AN$1,0))</f>
        <v>0.83846618357487923</v>
      </c>
      <c r="O620">
        <f>INDEX('Raw Election Data'!$A$1:$AN$3144,MATCH($C620&amp;" "&amp;$B620,'Raw Election Data'!$C$1:$C$3144,0),MATCH('Joined Data'!O$1,'Raw Election Data'!$A$1:$AN$1,0))</f>
        <v>-2345</v>
      </c>
      <c r="P620">
        <f>INDEX('Raw Election Data'!$A$1:$AN$3144,MATCH($C620&amp;" "&amp;$B620,'Raw Election Data'!$C$1:$C$3144,0),MATCH('Joined Data'!P$1,'Raw Election Data'!$A$1:$AN$1,0))</f>
        <v>2345</v>
      </c>
      <c r="Q620">
        <f>INDEX('Raw Election Data'!$A$1:$AN$3144,MATCH($C620&amp;" "&amp;$B620,'Raw Election Data'!$C$1:$C$3144,0),MATCH('Joined Data'!Q$1,'Raw Election Data'!$A$1:$AN$1,0))</f>
        <v>-0.70803140096618356</v>
      </c>
      <c r="R620">
        <f>INDEX('Raw Election Data'!$A$1:$AN$3144,MATCH($C620&amp;" "&amp;$B620,'Raw Election Data'!$C$1:$C$3144,0),MATCH('Joined Data'!R$1,'Raw Election Data'!$A$1:$AN$1,0))</f>
        <v>0.70803140096618356</v>
      </c>
    </row>
    <row r="621" spans="1:18" ht="13.5" hidden="1" customHeight="1" x14ac:dyDescent="0.15">
      <c r="A621" t="s">
        <v>216</v>
      </c>
      <c r="B621" t="s">
        <v>2037</v>
      </c>
      <c r="C621" t="str">
        <f>INDEX(FIPS!$A$1:$E$3236,MATCH($F621,FIPS!$D$1:$D$3236,0),5)</f>
        <v>Effingham County</v>
      </c>
      <c r="D621" t="s">
        <v>217</v>
      </c>
      <c r="E621" s="15" t="s">
        <v>30</v>
      </c>
      <c r="F621" t="s">
        <v>2112</v>
      </c>
      <c r="G621" t="s">
        <v>7789</v>
      </c>
      <c r="H621" t="str">
        <f>IFERROR(VLOOKUP($G621,'Team Colors'!$A:$B,2,0),"#c9c9c9")</f>
        <v>#c83803</v>
      </c>
      <c r="I621">
        <f>INDEX('Raw Election Data'!$A$1:$AN$3144,MATCH($C621&amp;" "&amp;$B621,'Raw Election Data'!$C$1:$C$3144,0),MATCH('Joined Data'!I$1,'Raw Election Data'!$A$1:$AN$1,0))</f>
        <v>34371</v>
      </c>
      <c r="J621">
        <f>INDEX('Raw Election Data'!$A$1:$AN$3144,MATCH($C621&amp;" "&amp;$B621,'Raw Election Data'!$C$1:$C$3144,0),MATCH('Joined Data'!J$1,'Raw Election Data'!$A$1:$AN$1,0))</f>
        <v>3071</v>
      </c>
      <c r="K621">
        <f>INDEX('Raw Election Data'!$A$1:$AN$3144,MATCH($C621&amp;" "&amp;$B621,'Raw Election Data'!$C$1:$C$3144,0),MATCH('Joined Data'!K$1,'Raw Election Data'!$A$1:$AN$1,0))</f>
        <v>13613</v>
      </c>
      <c r="L621">
        <f>INDEX('Raw Election Data'!$A$1:$AN$3144,MATCH($C621&amp;" "&amp;$B621,'Raw Election Data'!$C$1:$C$3144,0),MATCH('Joined Data'!L$1,'Raw Election Data'!$A$1:$AN$1,0))</f>
        <v>17428</v>
      </c>
      <c r="M621">
        <f>INDEX('Raw Election Data'!$A$1:$AN$3144,MATCH($C621&amp;" "&amp;$B621,'Raw Election Data'!$C$1:$C$3144,0),MATCH('Joined Data'!M$1,'Raw Election Data'!$A$1:$AN$1,0))</f>
        <v>0.17621069543263715</v>
      </c>
      <c r="N621">
        <f>INDEX('Raw Election Data'!$A$1:$AN$3144,MATCH($C621&amp;" "&amp;$B621,'Raw Election Data'!$C$1:$C$3144,0),MATCH('Joined Data'!N$1,'Raw Election Data'!$A$1:$AN$1,0))</f>
        <v>0.78109938030755111</v>
      </c>
      <c r="O621">
        <f>INDEX('Raw Election Data'!$A$1:$AN$3144,MATCH($C621&amp;" "&amp;$B621,'Raw Election Data'!$C$1:$C$3144,0),MATCH('Joined Data'!O$1,'Raw Election Data'!$A$1:$AN$1,0))</f>
        <v>-10542</v>
      </c>
      <c r="P621">
        <f>INDEX('Raw Election Data'!$A$1:$AN$3144,MATCH($C621&amp;" "&amp;$B621,'Raw Election Data'!$C$1:$C$3144,0),MATCH('Joined Data'!P$1,'Raw Election Data'!$A$1:$AN$1,0))</f>
        <v>10542</v>
      </c>
      <c r="Q621">
        <f>INDEX('Raw Election Data'!$A$1:$AN$3144,MATCH($C621&amp;" "&amp;$B621,'Raw Election Data'!$C$1:$C$3144,0),MATCH('Joined Data'!Q$1,'Raw Election Data'!$A$1:$AN$1,0))</f>
        <v>-0.60488868487491398</v>
      </c>
      <c r="R621">
        <f>INDEX('Raw Election Data'!$A$1:$AN$3144,MATCH($C621&amp;" "&amp;$B621,'Raw Election Data'!$C$1:$C$3144,0),MATCH('Joined Data'!R$1,'Raw Election Data'!$A$1:$AN$1,0))</f>
        <v>0.60488868487491398</v>
      </c>
    </row>
    <row r="622" spans="1:18" ht="13.5" hidden="1" customHeight="1" x14ac:dyDescent="0.15">
      <c r="A622" t="s">
        <v>216</v>
      </c>
      <c r="B622" t="s">
        <v>2037</v>
      </c>
      <c r="C622" t="str">
        <f>INDEX(FIPS!$A$1:$E$3236,MATCH($F622,FIPS!$D$1:$D$3236,0),5)</f>
        <v>Fayette County</v>
      </c>
      <c r="D622" t="s">
        <v>217</v>
      </c>
      <c r="E622" s="15" t="s">
        <v>31</v>
      </c>
      <c r="F622" t="s">
        <v>2115</v>
      </c>
      <c r="G622" t="s">
        <v>7789</v>
      </c>
      <c r="H622" t="str">
        <f>IFERROR(VLOOKUP($G622,'Team Colors'!$A:$B,2,0),"#c9c9c9")</f>
        <v>#c83803</v>
      </c>
      <c r="I622">
        <f>INDEX('Raw Election Data'!$A$1:$AN$3144,MATCH($C622&amp;" "&amp;$B622,'Raw Election Data'!$C$1:$C$3144,0),MATCH('Joined Data'!I$1,'Raw Election Data'!$A$1:$AN$1,0))</f>
        <v>22043</v>
      </c>
      <c r="J622">
        <f>INDEX('Raw Election Data'!$A$1:$AN$3144,MATCH($C622&amp;" "&amp;$B622,'Raw Election Data'!$C$1:$C$3144,0),MATCH('Joined Data'!J$1,'Raw Election Data'!$A$1:$AN$1,0))</f>
        <v>1814</v>
      </c>
      <c r="K622">
        <f>INDEX('Raw Election Data'!$A$1:$AN$3144,MATCH($C622&amp;" "&amp;$B622,'Raw Election Data'!$C$1:$C$3144,0),MATCH('Joined Data'!K$1,'Raw Election Data'!$A$1:$AN$1,0))</f>
        <v>7363</v>
      </c>
      <c r="L622">
        <f>INDEX('Raw Election Data'!$A$1:$AN$3144,MATCH($C622&amp;" "&amp;$B622,'Raw Election Data'!$C$1:$C$3144,0),MATCH('Joined Data'!L$1,'Raw Election Data'!$A$1:$AN$1,0))</f>
        <v>9515</v>
      </c>
      <c r="M622">
        <f>INDEX('Raw Election Data'!$A$1:$AN$3144,MATCH($C622&amp;" "&amp;$B622,'Raw Election Data'!$C$1:$C$3144,0),MATCH('Joined Data'!M$1,'Raw Election Data'!$A$1:$AN$1,0))</f>
        <v>0.19064634787178139</v>
      </c>
      <c r="N622">
        <f>INDEX('Raw Election Data'!$A$1:$AN$3144,MATCH($C622&amp;" "&amp;$B622,'Raw Election Data'!$C$1:$C$3144,0),MATCH('Joined Data'!N$1,'Raw Election Data'!$A$1:$AN$1,0))</f>
        <v>0.77383079348397266</v>
      </c>
      <c r="O622">
        <f>INDEX('Raw Election Data'!$A$1:$AN$3144,MATCH($C622&amp;" "&amp;$B622,'Raw Election Data'!$C$1:$C$3144,0),MATCH('Joined Data'!O$1,'Raw Election Data'!$A$1:$AN$1,0))</f>
        <v>-5549</v>
      </c>
      <c r="P622">
        <f>INDEX('Raw Election Data'!$A$1:$AN$3144,MATCH($C622&amp;" "&amp;$B622,'Raw Election Data'!$C$1:$C$3144,0),MATCH('Joined Data'!P$1,'Raw Election Data'!$A$1:$AN$1,0))</f>
        <v>5549</v>
      </c>
      <c r="Q622">
        <f>INDEX('Raw Election Data'!$A$1:$AN$3144,MATCH($C622&amp;" "&amp;$B622,'Raw Election Data'!$C$1:$C$3144,0),MATCH('Joined Data'!Q$1,'Raw Election Data'!$A$1:$AN$1,0))</f>
        <v>-0.58318444561219129</v>
      </c>
      <c r="R622">
        <f>INDEX('Raw Election Data'!$A$1:$AN$3144,MATCH($C622&amp;" "&amp;$B622,'Raw Election Data'!$C$1:$C$3144,0),MATCH('Joined Data'!R$1,'Raw Election Data'!$A$1:$AN$1,0))</f>
        <v>0.58318444561219129</v>
      </c>
    </row>
    <row r="623" spans="1:18" ht="13.5" hidden="1" customHeight="1" x14ac:dyDescent="0.15">
      <c r="A623" t="s">
        <v>216</v>
      </c>
      <c r="B623" t="s">
        <v>2037</v>
      </c>
      <c r="C623" t="str">
        <f>INDEX(FIPS!$A$1:$E$3236,MATCH($F623,FIPS!$D$1:$D$3236,0),5)</f>
        <v>Ford County</v>
      </c>
      <c r="D623" t="s">
        <v>217</v>
      </c>
      <c r="E623" s="15" t="s">
        <v>32</v>
      </c>
      <c r="F623" t="s">
        <v>2117</v>
      </c>
      <c r="G623" t="s">
        <v>7789</v>
      </c>
      <c r="H623" t="str">
        <f>IFERROR(VLOOKUP($G623,'Team Colors'!$A:$B,2,0),"#c9c9c9")</f>
        <v>#c83803</v>
      </c>
      <c r="I623">
        <f>INDEX('Raw Election Data'!$A$1:$AN$3144,MATCH($C623&amp;" "&amp;$B623,'Raw Election Data'!$C$1:$C$3144,0),MATCH('Joined Data'!I$1,'Raw Election Data'!$A$1:$AN$1,0))</f>
        <v>13736</v>
      </c>
      <c r="J623">
        <f>INDEX('Raw Election Data'!$A$1:$AN$3144,MATCH($C623&amp;" "&amp;$B623,'Raw Election Data'!$C$1:$C$3144,0),MATCH('Joined Data'!J$1,'Raw Election Data'!$A$1:$AN$1,0))</f>
        <v>1410</v>
      </c>
      <c r="K623">
        <f>INDEX('Raw Election Data'!$A$1:$AN$3144,MATCH($C623&amp;" "&amp;$B623,'Raw Election Data'!$C$1:$C$3144,0),MATCH('Joined Data'!K$1,'Raw Election Data'!$A$1:$AN$1,0))</f>
        <v>4474</v>
      </c>
      <c r="L623">
        <f>INDEX('Raw Election Data'!$A$1:$AN$3144,MATCH($C623&amp;" "&amp;$B623,'Raw Election Data'!$C$1:$C$3144,0),MATCH('Joined Data'!L$1,'Raw Election Data'!$A$1:$AN$1,0))</f>
        <v>6289</v>
      </c>
      <c r="M623">
        <f>INDEX('Raw Election Data'!$A$1:$AN$3144,MATCH($C623&amp;" "&amp;$B623,'Raw Election Data'!$C$1:$C$3144,0),MATCH('Joined Data'!M$1,'Raw Election Data'!$A$1:$AN$1,0))</f>
        <v>0.22420098584830656</v>
      </c>
      <c r="N623">
        <f>INDEX('Raw Election Data'!$A$1:$AN$3144,MATCH($C623&amp;" "&amp;$B623,'Raw Election Data'!$C$1:$C$3144,0),MATCH('Joined Data'!N$1,'Raw Election Data'!$A$1:$AN$1,0))</f>
        <v>0.71140085864207347</v>
      </c>
      <c r="O623">
        <f>INDEX('Raw Election Data'!$A$1:$AN$3144,MATCH($C623&amp;" "&amp;$B623,'Raw Election Data'!$C$1:$C$3144,0),MATCH('Joined Data'!O$1,'Raw Election Data'!$A$1:$AN$1,0))</f>
        <v>-3064</v>
      </c>
      <c r="P623">
        <f>INDEX('Raw Election Data'!$A$1:$AN$3144,MATCH($C623&amp;" "&amp;$B623,'Raw Election Data'!$C$1:$C$3144,0),MATCH('Joined Data'!P$1,'Raw Election Data'!$A$1:$AN$1,0))</f>
        <v>3064</v>
      </c>
      <c r="Q623">
        <f>INDEX('Raw Election Data'!$A$1:$AN$3144,MATCH($C623&amp;" "&amp;$B623,'Raw Election Data'!$C$1:$C$3144,0),MATCH('Joined Data'!Q$1,'Raw Election Data'!$A$1:$AN$1,0))</f>
        <v>-0.48719987279376692</v>
      </c>
      <c r="R623">
        <f>INDEX('Raw Election Data'!$A$1:$AN$3144,MATCH($C623&amp;" "&amp;$B623,'Raw Election Data'!$C$1:$C$3144,0),MATCH('Joined Data'!R$1,'Raw Election Data'!$A$1:$AN$1,0))</f>
        <v>0.48719987279376692</v>
      </c>
    </row>
    <row r="624" spans="1:18" ht="13.5" hidden="1" customHeight="1" x14ac:dyDescent="0.15">
      <c r="A624" t="s">
        <v>216</v>
      </c>
      <c r="B624" t="s">
        <v>2037</v>
      </c>
      <c r="C624" t="str">
        <f>INDEX(FIPS!$A$1:$E$3236,MATCH($F624,FIPS!$D$1:$D$3236,0),5)</f>
        <v>Franklin County</v>
      </c>
      <c r="D624" t="s">
        <v>217</v>
      </c>
      <c r="E624" s="15" t="s">
        <v>33</v>
      </c>
      <c r="F624" t="s">
        <v>2118</v>
      </c>
      <c r="G624" t="s">
        <v>7789</v>
      </c>
      <c r="H624" t="str">
        <f>IFERROR(VLOOKUP($G624,'Team Colors'!$A:$B,2,0),"#c9c9c9")</f>
        <v>#c83803</v>
      </c>
      <c r="I624">
        <f>INDEX('Raw Election Data'!$A$1:$AN$3144,MATCH($C624&amp;" "&amp;$B624,'Raw Election Data'!$C$1:$C$3144,0),MATCH('Joined Data'!I$1,'Raw Election Data'!$A$1:$AN$1,0))</f>
        <v>39485</v>
      </c>
      <c r="J624">
        <f>INDEX('Raw Election Data'!$A$1:$AN$3144,MATCH($C624&amp;" "&amp;$B624,'Raw Election Data'!$C$1:$C$3144,0),MATCH('Joined Data'!J$1,'Raw Election Data'!$A$1:$AN$1,0))</f>
        <v>4711</v>
      </c>
      <c r="K624">
        <f>INDEX('Raw Election Data'!$A$1:$AN$3144,MATCH($C624&amp;" "&amp;$B624,'Raw Election Data'!$C$1:$C$3144,0),MATCH('Joined Data'!K$1,'Raw Election Data'!$A$1:$AN$1,0))</f>
        <v>13101</v>
      </c>
      <c r="L624">
        <f>INDEX('Raw Election Data'!$A$1:$AN$3144,MATCH($C624&amp;" "&amp;$B624,'Raw Election Data'!$C$1:$C$3144,0),MATCH('Joined Data'!L$1,'Raw Election Data'!$A$1:$AN$1,0))</f>
        <v>18533</v>
      </c>
      <c r="M624">
        <f>INDEX('Raw Election Data'!$A$1:$AN$3144,MATCH($C624&amp;" "&amp;$B624,'Raw Election Data'!$C$1:$C$3144,0),MATCH('Joined Data'!M$1,'Raw Election Data'!$A$1:$AN$1,0))</f>
        <v>0.25419521933847733</v>
      </c>
      <c r="N624">
        <f>INDEX('Raw Election Data'!$A$1:$AN$3144,MATCH($C624&amp;" "&amp;$B624,'Raw Election Data'!$C$1:$C$3144,0),MATCH('Joined Data'!N$1,'Raw Election Data'!$A$1:$AN$1,0))</f>
        <v>0.70690120325905137</v>
      </c>
      <c r="O624">
        <f>INDEX('Raw Election Data'!$A$1:$AN$3144,MATCH($C624&amp;" "&amp;$B624,'Raw Election Data'!$C$1:$C$3144,0),MATCH('Joined Data'!O$1,'Raw Election Data'!$A$1:$AN$1,0))</f>
        <v>-8390</v>
      </c>
      <c r="P624">
        <f>INDEX('Raw Election Data'!$A$1:$AN$3144,MATCH($C624&amp;" "&amp;$B624,'Raw Election Data'!$C$1:$C$3144,0),MATCH('Joined Data'!P$1,'Raw Election Data'!$A$1:$AN$1,0))</f>
        <v>8390</v>
      </c>
      <c r="Q624">
        <f>INDEX('Raw Election Data'!$A$1:$AN$3144,MATCH($C624&amp;" "&amp;$B624,'Raw Election Data'!$C$1:$C$3144,0),MATCH('Joined Data'!Q$1,'Raw Election Data'!$A$1:$AN$1,0))</f>
        <v>-0.45270598392057404</v>
      </c>
      <c r="R624">
        <f>INDEX('Raw Election Data'!$A$1:$AN$3144,MATCH($C624&amp;" "&amp;$B624,'Raw Election Data'!$C$1:$C$3144,0),MATCH('Joined Data'!R$1,'Raw Election Data'!$A$1:$AN$1,0))</f>
        <v>0.45270598392057404</v>
      </c>
    </row>
    <row r="625" spans="1:18" ht="13.5" hidden="1" customHeight="1" x14ac:dyDescent="0.15">
      <c r="A625" t="s">
        <v>216</v>
      </c>
      <c r="B625" t="s">
        <v>2037</v>
      </c>
      <c r="C625" t="str">
        <f>INDEX(FIPS!$A$1:$E$3236,MATCH($F625,FIPS!$D$1:$D$3236,0),5)</f>
        <v>Fulton County</v>
      </c>
      <c r="D625" t="s">
        <v>217</v>
      </c>
      <c r="E625" s="15" t="s">
        <v>34</v>
      </c>
      <c r="F625" t="s">
        <v>2119</v>
      </c>
      <c r="G625" t="s">
        <v>7789</v>
      </c>
      <c r="H625" t="str">
        <f>IFERROR(VLOOKUP($G625,'Team Colors'!$A:$B,2,0),"#c9c9c9")</f>
        <v>#c83803</v>
      </c>
      <c r="I625">
        <f>INDEX('Raw Election Data'!$A$1:$AN$3144,MATCH($C625&amp;" "&amp;$B625,'Raw Election Data'!$C$1:$C$3144,0),MATCH('Joined Data'!I$1,'Raw Election Data'!$A$1:$AN$1,0))</f>
        <v>35699</v>
      </c>
      <c r="J625">
        <f>INDEX('Raw Election Data'!$A$1:$AN$3144,MATCH($C625&amp;" "&amp;$B625,'Raw Election Data'!$C$1:$C$3144,0),MATCH('Joined Data'!J$1,'Raw Election Data'!$A$1:$AN$1,0))</f>
        <v>6118</v>
      </c>
      <c r="K625">
        <f>INDEX('Raw Election Data'!$A$1:$AN$3144,MATCH($C625&amp;" "&amp;$B625,'Raw Election Data'!$C$1:$C$3144,0),MATCH('Joined Data'!K$1,'Raw Election Data'!$A$1:$AN$1,0))</f>
        <v>8482</v>
      </c>
      <c r="L625">
        <f>INDEX('Raw Election Data'!$A$1:$AN$3144,MATCH($C625&amp;" "&amp;$B625,'Raw Election Data'!$C$1:$C$3144,0),MATCH('Joined Data'!L$1,'Raw Election Data'!$A$1:$AN$1,0))</f>
        <v>15609</v>
      </c>
      <c r="M625">
        <f>INDEX('Raw Election Data'!$A$1:$AN$3144,MATCH($C625&amp;" "&amp;$B625,'Raw Election Data'!$C$1:$C$3144,0),MATCH('Joined Data'!M$1,'Raw Election Data'!$A$1:$AN$1,0))</f>
        <v>0.39195336024088667</v>
      </c>
      <c r="N625">
        <f>INDEX('Raw Election Data'!$A$1:$AN$3144,MATCH($C625&amp;" "&amp;$B625,'Raw Election Data'!$C$1:$C$3144,0),MATCH('Joined Data'!N$1,'Raw Election Data'!$A$1:$AN$1,0))</f>
        <v>0.54340444615286054</v>
      </c>
      <c r="O625">
        <f>INDEX('Raw Election Data'!$A$1:$AN$3144,MATCH($C625&amp;" "&amp;$B625,'Raw Election Data'!$C$1:$C$3144,0),MATCH('Joined Data'!O$1,'Raw Election Data'!$A$1:$AN$1,0))</f>
        <v>-2364</v>
      </c>
      <c r="P625">
        <f>INDEX('Raw Election Data'!$A$1:$AN$3144,MATCH($C625&amp;" "&amp;$B625,'Raw Election Data'!$C$1:$C$3144,0),MATCH('Joined Data'!P$1,'Raw Election Data'!$A$1:$AN$1,0))</f>
        <v>2364</v>
      </c>
      <c r="Q625">
        <f>INDEX('Raw Election Data'!$A$1:$AN$3144,MATCH($C625&amp;" "&amp;$B625,'Raw Election Data'!$C$1:$C$3144,0),MATCH('Joined Data'!Q$1,'Raw Election Data'!$A$1:$AN$1,0))</f>
        <v>-0.15145108591197387</v>
      </c>
      <c r="R625">
        <f>INDEX('Raw Election Data'!$A$1:$AN$3144,MATCH($C625&amp;" "&amp;$B625,'Raw Election Data'!$C$1:$C$3144,0),MATCH('Joined Data'!R$1,'Raw Election Data'!$A$1:$AN$1,0))</f>
        <v>0.15145108591197387</v>
      </c>
    </row>
    <row r="626" spans="1:18" ht="13.5" hidden="1" customHeight="1" x14ac:dyDescent="0.15">
      <c r="A626" t="s">
        <v>216</v>
      </c>
      <c r="B626" t="s">
        <v>2037</v>
      </c>
      <c r="C626" t="str">
        <f>INDEX(FIPS!$A$1:$E$3236,MATCH($F626,FIPS!$D$1:$D$3236,0),5)</f>
        <v>Gallatin County</v>
      </c>
      <c r="D626" t="s">
        <v>217</v>
      </c>
      <c r="E626" s="15" t="s">
        <v>35</v>
      </c>
      <c r="F626" t="s">
        <v>2124</v>
      </c>
      <c r="G626" t="s">
        <v>7789</v>
      </c>
      <c r="H626" t="str">
        <f>IFERROR(VLOOKUP($G626,'Team Colors'!$A:$B,2,0),"#c9c9c9")</f>
        <v>#c83803</v>
      </c>
      <c r="I626">
        <f>INDEX('Raw Election Data'!$A$1:$AN$3144,MATCH($C626&amp;" "&amp;$B626,'Raw Election Data'!$C$1:$C$3144,0),MATCH('Joined Data'!I$1,'Raw Election Data'!$A$1:$AN$1,0))</f>
        <v>5265</v>
      </c>
      <c r="J626">
        <f>INDEX('Raw Election Data'!$A$1:$AN$3144,MATCH($C626&amp;" "&amp;$B626,'Raw Election Data'!$C$1:$C$3144,0),MATCH('Joined Data'!J$1,'Raw Election Data'!$A$1:$AN$1,0))</f>
        <v>656</v>
      </c>
      <c r="K626">
        <f>INDEX('Raw Election Data'!$A$1:$AN$3144,MATCH($C626&amp;" "&amp;$B626,'Raw Election Data'!$C$1:$C$3144,0),MATCH('Joined Data'!K$1,'Raw Election Data'!$A$1:$AN$1,0))</f>
        <v>1942</v>
      </c>
      <c r="L626">
        <f>INDEX('Raw Election Data'!$A$1:$AN$3144,MATCH($C626&amp;" "&amp;$B626,'Raw Election Data'!$C$1:$C$3144,0),MATCH('Joined Data'!L$1,'Raw Election Data'!$A$1:$AN$1,0))</f>
        <v>2691</v>
      </c>
      <c r="M626">
        <f>INDEX('Raw Election Data'!$A$1:$AN$3144,MATCH($C626&amp;" "&amp;$B626,'Raw Election Data'!$C$1:$C$3144,0),MATCH('Joined Data'!M$1,'Raw Election Data'!$A$1:$AN$1,0))</f>
        <v>0.24377554812337421</v>
      </c>
      <c r="N626">
        <f>INDEX('Raw Election Data'!$A$1:$AN$3144,MATCH($C626&amp;" "&amp;$B626,'Raw Election Data'!$C$1:$C$3144,0),MATCH('Joined Data'!N$1,'Raw Election Data'!$A$1:$AN$1,0))</f>
        <v>0.72166480862133031</v>
      </c>
      <c r="O626">
        <f>INDEX('Raw Election Data'!$A$1:$AN$3144,MATCH($C626&amp;" "&amp;$B626,'Raw Election Data'!$C$1:$C$3144,0),MATCH('Joined Data'!O$1,'Raw Election Data'!$A$1:$AN$1,0))</f>
        <v>-1286</v>
      </c>
      <c r="P626">
        <f>INDEX('Raw Election Data'!$A$1:$AN$3144,MATCH($C626&amp;" "&amp;$B626,'Raw Election Data'!$C$1:$C$3144,0),MATCH('Joined Data'!P$1,'Raw Election Data'!$A$1:$AN$1,0))</f>
        <v>1286</v>
      </c>
      <c r="Q626">
        <f>INDEX('Raw Election Data'!$A$1:$AN$3144,MATCH($C626&amp;" "&amp;$B626,'Raw Election Data'!$C$1:$C$3144,0),MATCH('Joined Data'!Q$1,'Raw Election Data'!$A$1:$AN$1,0))</f>
        <v>-0.4778892604979561</v>
      </c>
      <c r="R626">
        <f>INDEX('Raw Election Data'!$A$1:$AN$3144,MATCH($C626&amp;" "&amp;$B626,'Raw Election Data'!$C$1:$C$3144,0),MATCH('Joined Data'!R$1,'Raw Election Data'!$A$1:$AN$1,0))</f>
        <v>0.4778892604979561</v>
      </c>
    </row>
    <row r="627" spans="1:18" ht="13.5" hidden="1" customHeight="1" x14ac:dyDescent="0.15">
      <c r="A627" t="s">
        <v>216</v>
      </c>
      <c r="B627" t="s">
        <v>2037</v>
      </c>
      <c r="C627" t="str">
        <f>INDEX(FIPS!$A$1:$E$3236,MATCH($F627,FIPS!$D$1:$D$3236,0),5)</f>
        <v>Greene County</v>
      </c>
      <c r="D627" t="s">
        <v>217</v>
      </c>
      <c r="E627" s="15" t="s">
        <v>36</v>
      </c>
      <c r="F627" t="s">
        <v>2125</v>
      </c>
      <c r="G627" t="s">
        <v>7789</v>
      </c>
      <c r="H627" t="str">
        <f>IFERROR(VLOOKUP($G627,'Team Colors'!$A:$B,2,0),"#c9c9c9")</f>
        <v>#c83803</v>
      </c>
      <c r="I627">
        <f>INDEX('Raw Election Data'!$A$1:$AN$3144,MATCH($C627&amp;" "&amp;$B627,'Raw Election Data'!$C$1:$C$3144,0),MATCH('Joined Data'!I$1,'Raw Election Data'!$A$1:$AN$1,0))</f>
        <v>13241</v>
      </c>
      <c r="J627">
        <f>INDEX('Raw Election Data'!$A$1:$AN$3144,MATCH($C627&amp;" "&amp;$B627,'Raw Election Data'!$C$1:$C$3144,0),MATCH('Joined Data'!J$1,'Raw Election Data'!$A$1:$AN$1,0))</f>
        <v>1202</v>
      </c>
      <c r="K627">
        <f>INDEX('Raw Election Data'!$A$1:$AN$3144,MATCH($C627&amp;" "&amp;$B627,'Raw Election Data'!$C$1:$C$3144,0),MATCH('Joined Data'!K$1,'Raw Election Data'!$A$1:$AN$1,0))</f>
        <v>4139</v>
      </c>
      <c r="L627">
        <f>INDEX('Raw Election Data'!$A$1:$AN$3144,MATCH($C627&amp;" "&amp;$B627,'Raw Election Data'!$C$1:$C$3144,0),MATCH('Joined Data'!L$1,'Raw Election Data'!$A$1:$AN$1,0))</f>
        <v>5542</v>
      </c>
      <c r="M627">
        <f>INDEX('Raw Election Data'!$A$1:$AN$3144,MATCH($C627&amp;" "&amp;$B627,'Raw Election Data'!$C$1:$C$3144,0),MATCH('Joined Data'!M$1,'Raw Election Data'!$A$1:$AN$1,0))</f>
        <v>0.21688920967159869</v>
      </c>
      <c r="N627">
        <f>INDEX('Raw Election Data'!$A$1:$AN$3144,MATCH($C627&amp;" "&amp;$B627,'Raw Election Data'!$C$1:$C$3144,0),MATCH('Joined Data'!N$1,'Raw Election Data'!$A$1:$AN$1,0))</f>
        <v>0.74684229520028866</v>
      </c>
      <c r="O627">
        <f>INDEX('Raw Election Data'!$A$1:$AN$3144,MATCH($C627&amp;" "&amp;$B627,'Raw Election Data'!$C$1:$C$3144,0),MATCH('Joined Data'!O$1,'Raw Election Data'!$A$1:$AN$1,0))</f>
        <v>-2937</v>
      </c>
      <c r="P627">
        <f>INDEX('Raw Election Data'!$A$1:$AN$3144,MATCH($C627&amp;" "&amp;$B627,'Raw Election Data'!$C$1:$C$3144,0),MATCH('Joined Data'!P$1,'Raw Election Data'!$A$1:$AN$1,0))</f>
        <v>2937</v>
      </c>
      <c r="Q627">
        <f>INDEX('Raw Election Data'!$A$1:$AN$3144,MATCH($C627&amp;" "&amp;$B627,'Raw Election Data'!$C$1:$C$3144,0),MATCH('Joined Data'!Q$1,'Raw Election Data'!$A$1:$AN$1,0))</f>
        <v>-0.52995308552869003</v>
      </c>
      <c r="R627">
        <f>INDEX('Raw Election Data'!$A$1:$AN$3144,MATCH($C627&amp;" "&amp;$B627,'Raw Election Data'!$C$1:$C$3144,0),MATCH('Joined Data'!R$1,'Raw Election Data'!$A$1:$AN$1,0))</f>
        <v>0.52995308552869003</v>
      </c>
    </row>
    <row r="628" spans="1:18" ht="13.5" hidden="1" customHeight="1" x14ac:dyDescent="0.15">
      <c r="A628" t="s">
        <v>216</v>
      </c>
      <c r="B628" t="s">
        <v>2037</v>
      </c>
      <c r="C628" t="str">
        <f>INDEX(FIPS!$A$1:$E$3236,MATCH($F628,FIPS!$D$1:$D$3236,0),5)</f>
        <v>Grundy County</v>
      </c>
      <c r="D628" t="s">
        <v>217</v>
      </c>
      <c r="E628" s="15" t="s">
        <v>37</v>
      </c>
      <c r="F628" t="s">
        <v>2127</v>
      </c>
      <c r="G628" t="s">
        <v>7789</v>
      </c>
      <c r="H628" t="str">
        <f>IFERROR(VLOOKUP($G628,'Team Colors'!$A:$B,2,0),"#c9c9c9")</f>
        <v>#c83803</v>
      </c>
      <c r="I628">
        <f>INDEX('Raw Election Data'!$A$1:$AN$3144,MATCH($C628&amp;" "&amp;$B628,'Raw Election Data'!$C$1:$C$3144,0),MATCH('Joined Data'!I$1,'Raw Election Data'!$A$1:$AN$1,0))</f>
        <v>50541</v>
      </c>
      <c r="J628">
        <f>INDEX('Raw Election Data'!$A$1:$AN$3144,MATCH($C628&amp;" "&amp;$B628,'Raw Election Data'!$C$1:$C$3144,0),MATCH('Joined Data'!J$1,'Raw Election Data'!$A$1:$AN$1,0))</f>
        <v>8021</v>
      </c>
      <c r="K628">
        <f>INDEX('Raw Election Data'!$A$1:$AN$3144,MATCH($C628&amp;" "&amp;$B628,'Raw Election Data'!$C$1:$C$3144,0),MATCH('Joined Data'!K$1,'Raw Election Data'!$A$1:$AN$1,0))</f>
        <v>13417</v>
      </c>
      <c r="L628">
        <f>INDEX('Raw Election Data'!$A$1:$AN$3144,MATCH($C628&amp;" "&amp;$B628,'Raw Election Data'!$C$1:$C$3144,0),MATCH('Joined Data'!L$1,'Raw Election Data'!$A$1:$AN$1,0))</f>
        <v>22891</v>
      </c>
      <c r="M628">
        <f>INDEX('Raw Election Data'!$A$1:$AN$3144,MATCH($C628&amp;" "&amp;$B628,'Raw Election Data'!$C$1:$C$3144,0),MATCH('Joined Data'!M$1,'Raw Election Data'!$A$1:$AN$1,0))</f>
        <v>0.35039972041413658</v>
      </c>
      <c r="N628">
        <f>INDEX('Raw Election Data'!$A$1:$AN$3144,MATCH($C628&amp;" "&amp;$B628,'Raw Election Data'!$C$1:$C$3144,0),MATCH('Joined Data'!N$1,'Raw Election Data'!$A$1:$AN$1,0))</f>
        <v>0.5861255515268009</v>
      </c>
      <c r="O628">
        <f>INDEX('Raw Election Data'!$A$1:$AN$3144,MATCH($C628&amp;" "&amp;$B628,'Raw Election Data'!$C$1:$C$3144,0),MATCH('Joined Data'!O$1,'Raw Election Data'!$A$1:$AN$1,0))</f>
        <v>-5396</v>
      </c>
      <c r="P628">
        <f>INDEX('Raw Election Data'!$A$1:$AN$3144,MATCH($C628&amp;" "&amp;$B628,'Raw Election Data'!$C$1:$C$3144,0),MATCH('Joined Data'!P$1,'Raw Election Data'!$A$1:$AN$1,0))</f>
        <v>5396</v>
      </c>
      <c r="Q628">
        <f>INDEX('Raw Election Data'!$A$1:$AN$3144,MATCH($C628&amp;" "&amp;$B628,'Raw Election Data'!$C$1:$C$3144,0),MATCH('Joined Data'!Q$1,'Raw Election Data'!$A$1:$AN$1,0))</f>
        <v>-0.23572583111266432</v>
      </c>
      <c r="R628">
        <f>INDEX('Raw Election Data'!$A$1:$AN$3144,MATCH($C628&amp;" "&amp;$B628,'Raw Election Data'!$C$1:$C$3144,0),MATCH('Joined Data'!R$1,'Raw Election Data'!$A$1:$AN$1,0))</f>
        <v>0.23572583111266432</v>
      </c>
    </row>
    <row r="629" spans="1:18" ht="13.5" hidden="1" customHeight="1" x14ac:dyDescent="0.15">
      <c r="A629" t="s">
        <v>216</v>
      </c>
      <c r="B629" t="s">
        <v>2037</v>
      </c>
      <c r="C629" t="str">
        <f>INDEX(FIPS!$A$1:$E$3236,MATCH($F629,FIPS!$D$1:$D$3236,0),5)</f>
        <v>Hamilton County</v>
      </c>
      <c r="D629" t="s">
        <v>217</v>
      </c>
      <c r="E629" s="15" t="s">
        <v>38</v>
      </c>
      <c r="F629" t="s">
        <v>2128</v>
      </c>
      <c r="G629" t="s">
        <v>7789</v>
      </c>
      <c r="H629" t="str">
        <f>IFERROR(VLOOKUP($G629,'Team Colors'!$A:$B,2,0),"#c9c9c9")</f>
        <v>#c83803</v>
      </c>
      <c r="I629">
        <f>INDEX('Raw Election Data'!$A$1:$AN$3144,MATCH($C629&amp;" "&amp;$B629,'Raw Election Data'!$C$1:$C$3144,0),MATCH('Joined Data'!I$1,'Raw Election Data'!$A$1:$AN$1,0))</f>
        <v>8200</v>
      </c>
      <c r="J629">
        <f>INDEX('Raw Election Data'!$A$1:$AN$3144,MATCH($C629&amp;" "&amp;$B629,'Raw Election Data'!$C$1:$C$3144,0),MATCH('Joined Data'!J$1,'Raw Election Data'!$A$1:$AN$1,0))</f>
        <v>800</v>
      </c>
      <c r="K629">
        <f>INDEX('Raw Election Data'!$A$1:$AN$3144,MATCH($C629&amp;" "&amp;$B629,'Raw Election Data'!$C$1:$C$3144,0),MATCH('Joined Data'!K$1,'Raw Election Data'!$A$1:$AN$1,0))</f>
        <v>3205</v>
      </c>
      <c r="L629">
        <f>INDEX('Raw Election Data'!$A$1:$AN$3144,MATCH($C629&amp;" "&amp;$B629,'Raw Election Data'!$C$1:$C$3144,0),MATCH('Joined Data'!L$1,'Raw Election Data'!$A$1:$AN$1,0))</f>
        <v>4143</v>
      </c>
      <c r="M629">
        <f>INDEX('Raw Election Data'!$A$1:$AN$3144,MATCH($C629&amp;" "&amp;$B629,'Raw Election Data'!$C$1:$C$3144,0),MATCH('Joined Data'!M$1,'Raw Election Data'!$A$1:$AN$1,0))</f>
        <v>0.19309678976587014</v>
      </c>
      <c r="N629">
        <f>INDEX('Raw Election Data'!$A$1:$AN$3144,MATCH($C629&amp;" "&amp;$B629,'Raw Election Data'!$C$1:$C$3144,0),MATCH('Joined Data'!N$1,'Raw Election Data'!$A$1:$AN$1,0))</f>
        <v>0.77359401399951722</v>
      </c>
      <c r="O629">
        <f>INDEX('Raw Election Data'!$A$1:$AN$3144,MATCH($C629&amp;" "&amp;$B629,'Raw Election Data'!$C$1:$C$3144,0),MATCH('Joined Data'!O$1,'Raw Election Data'!$A$1:$AN$1,0))</f>
        <v>-2405</v>
      </c>
      <c r="P629">
        <f>INDEX('Raw Election Data'!$A$1:$AN$3144,MATCH($C629&amp;" "&amp;$B629,'Raw Election Data'!$C$1:$C$3144,0),MATCH('Joined Data'!P$1,'Raw Election Data'!$A$1:$AN$1,0))</f>
        <v>2405</v>
      </c>
      <c r="Q629">
        <f>INDEX('Raw Election Data'!$A$1:$AN$3144,MATCH($C629&amp;" "&amp;$B629,'Raw Election Data'!$C$1:$C$3144,0),MATCH('Joined Data'!Q$1,'Raw Election Data'!$A$1:$AN$1,0))</f>
        <v>-0.58049722423364702</v>
      </c>
      <c r="R629">
        <f>INDEX('Raw Election Data'!$A$1:$AN$3144,MATCH($C629&amp;" "&amp;$B629,'Raw Election Data'!$C$1:$C$3144,0),MATCH('Joined Data'!R$1,'Raw Election Data'!$A$1:$AN$1,0))</f>
        <v>0.58049722423364702</v>
      </c>
    </row>
    <row r="630" spans="1:18" ht="13.5" hidden="1" customHeight="1" x14ac:dyDescent="0.15">
      <c r="A630" t="s">
        <v>216</v>
      </c>
      <c r="B630" t="s">
        <v>2037</v>
      </c>
      <c r="C630" t="str">
        <f>INDEX(FIPS!$A$1:$E$3236,MATCH($F630,FIPS!$D$1:$D$3236,0),5)</f>
        <v>Hancock County</v>
      </c>
      <c r="D630" t="s">
        <v>217</v>
      </c>
      <c r="E630" s="15" t="s">
        <v>39</v>
      </c>
      <c r="F630" t="s">
        <v>2129</v>
      </c>
      <c r="G630" t="s">
        <v>7789</v>
      </c>
      <c r="H630" t="str">
        <f>IFERROR(VLOOKUP($G630,'Team Colors'!$A:$B,2,0),"#c9c9c9")</f>
        <v>#c83803</v>
      </c>
      <c r="I630">
        <f>INDEX('Raw Election Data'!$A$1:$AN$3144,MATCH($C630&amp;" "&amp;$B630,'Raw Election Data'!$C$1:$C$3144,0),MATCH('Joined Data'!I$1,'Raw Election Data'!$A$1:$AN$1,0))</f>
        <v>18543</v>
      </c>
      <c r="J630">
        <f>INDEX('Raw Election Data'!$A$1:$AN$3144,MATCH($C630&amp;" "&amp;$B630,'Raw Election Data'!$C$1:$C$3144,0),MATCH('Joined Data'!J$1,'Raw Election Data'!$A$1:$AN$1,0))</f>
        <v>1744</v>
      </c>
      <c r="K630">
        <f>INDEX('Raw Election Data'!$A$1:$AN$3144,MATCH($C630&amp;" "&amp;$B630,'Raw Election Data'!$C$1:$C$3144,0),MATCH('Joined Data'!K$1,'Raw Election Data'!$A$1:$AN$1,0))</f>
        <v>5713</v>
      </c>
      <c r="L630">
        <f>INDEX('Raw Election Data'!$A$1:$AN$3144,MATCH($C630&amp;" "&amp;$B630,'Raw Election Data'!$C$1:$C$3144,0),MATCH('Joined Data'!L$1,'Raw Election Data'!$A$1:$AN$1,0))</f>
        <v>7818</v>
      </c>
      <c r="M630">
        <f>INDEX('Raw Election Data'!$A$1:$AN$3144,MATCH($C630&amp;" "&amp;$B630,'Raw Election Data'!$C$1:$C$3144,0),MATCH('Joined Data'!M$1,'Raw Election Data'!$A$1:$AN$1,0))</f>
        <v>0.22307495523151702</v>
      </c>
      <c r="N630">
        <f>INDEX('Raw Election Data'!$A$1:$AN$3144,MATCH($C630&amp;" "&amp;$B630,'Raw Election Data'!$C$1:$C$3144,0),MATCH('Joined Data'!N$1,'Raw Election Data'!$A$1:$AN$1,0))</f>
        <v>0.73074955231517014</v>
      </c>
      <c r="O630">
        <f>INDEX('Raw Election Data'!$A$1:$AN$3144,MATCH($C630&amp;" "&amp;$B630,'Raw Election Data'!$C$1:$C$3144,0),MATCH('Joined Data'!O$1,'Raw Election Data'!$A$1:$AN$1,0))</f>
        <v>-3969</v>
      </c>
      <c r="P630">
        <f>INDEX('Raw Election Data'!$A$1:$AN$3144,MATCH($C630&amp;" "&amp;$B630,'Raw Election Data'!$C$1:$C$3144,0),MATCH('Joined Data'!P$1,'Raw Election Data'!$A$1:$AN$1,0))</f>
        <v>3969</v>
      </c>
      <c r="Q630">
        <f>INDEX('Raw Election Data'!$A$1:$AN$3144,MATCH($C630&amp;" "&amp;$B630,'Raw Election Data'!$C$1:$C$3144,0),MATCH('Joined Data'!Q$1,'Raw Election Data'!$A$1:$AN$1,0))</f>
        <v>-0.50767459708365315</v>
      </c>
      <c r="R630">
        <f>INDEX('Raw Election Data'!$A$1:$AN$3144,MATCH($C630&amp;" "&amp;$B630,'Raw Election Data'!$C$1:$C$3144,0),MATCH('Joined Data'!R$1,'Raw Election Data'!$A$1:$AN$1,0))</f>
        <v>0.50767459708365315</v>
      </c>
    </row>
    <row r="631" spans="1:18" ht="13.5" hidden="1" customHeight="1" x14ac:dyDescent="0.15">
      <c r="A631" t="s">
        <v>216</v>
      </c>
      <c r="B631" t="s">
        <v>2037</v>
      </c>
      <c r="C631" t="str">
        <f>INDEX(FIPS!$A$1:$E$3236,MATCH($F631,FIPS!$D$1:$D$3236,0),5)</f>
        <v>Hardin County</v>
      </c>
      <c r="D631" t="s">
        <v>217</v>
      </c>
      <c r="E631" s="15" t="s">
        <v>40</v>
      </c>
      <c r="F631" t="s">
        <v>2133</v>
      </c>
      <c r="G631" t="s">
        <v>7789</v>
      </c>
      <c r="H631" t="str">
        <f>IFERROR(VLOOKUP($G631,'Team Colors'!$A:$B,2,0),"#c9c9c9")</f>
        <v>#c83803</v>
      </c>
      <c r="I631">
        <f>INDEX('Raw Election Data'!$A$1:$AN$3144,MATCH($C631&amp;" "&amp;$B631,'Raw Election Data'!$C$1:$C$3144,0),MATCH('Joined Data'!I$1,'Raw Election Data'!$A$1:$AN$1,0))</f>
        <v>4135</v>
      </c>
      <c r="J631">
        <f>INDEX('Raw Election Data'!$A$1:$AN$3144,MATCH($C631&amp;" "&amp;$B631,'Raw Election Data'!$C$1:$C$3144,0),MATCH('Joined Data'!J$1,'Raw Election Data'!$A$1:$AN$1,0))</f>
        <v>419</v>
      </c>
      <c r="K631">
        <f>INDEX('Raw Election Data'!$A$1:$AN$3144,MATCH($C631&amp;" "&amp;$B631,'Raw Election Data'!$C$1:$C$3144,0),MATCH('Joined Data'!K$1,'Raw Election Data'!$A$1:$AN$1,0))</f>
        <v>1650</v>
      </c>
      <c r="L631">
        <f>INDEX('Raw Election Data'!$A$1:$AN$3144,MATCH($C631&amp;" "&amp;$B631,'Raw Election Data'!$C$1:$C$3144,0),MATCH('Joined Data'!L$1,'Raw Election Data'!$A$1:$AN$1,0))</f>
        <v>2133</v>
      </c>
      <c r="M631">
        <f>INDEX('Raw Election Data'!$A$1:$AN$3144,MATCH($C631&amp;" "&amp;$B631,'Raw Election Data'!$C$1:$C$3144,0),MATCH('Joined Data'!M$1,'Raw Election Data'!$A$1:$AN$1,0))</f>
        <v>0.19643694327238631</v>
      </c>
      <c r="N631">
        <f>INDEX('Raw Election Data'!$A$1:$AN$3144,MATCH($C631&amp;" "&amp;$B631,'Raw Election Data'!$C$1:$C$3144,0),MATCH('Joined Data'!N$1,'Raw Election Data'!$A$1:$AN$1,0))</f>
        <v>0.77355836849507731</v>
      </c>
      <c r="O631">
        <f>INDEX('Raw Election Data'!$A$1:$AN$3144,MATCH($C631&amp;" "&amp;$B631,'Raw Election Data'!$C$1:$C$3144,0),MATCH('Joined Data'!O$1,'Raw Election Data'!$A$1:$AN$1,0))</f>
        <v>-1231</v>
      </c>
      <c r="P631">
        <f>INDEX('Raw Election Data'!$A$1:$AN$3144,MATCH($C631&amp;" "&amp;$B631,'Raw Election Data'!$C$1:$C$3144,0),MATCH('Joined Data'!P$1,'Raw Election Data'!$A$1:$AN$1,0))</f>
        <v>1231</v>
      </c>
      <c r="Q631">
        <f>INDEX('Raw Election Data'!$A$1:$AN$3144,MATCH($C631&amp;" "&amp;$B631,'Raw Election Data'!$C$1:$C$3144,0),MATCH('Joined Data'!Q$1,'Raw Election Data'!$A$1:$AN$1,0))</f>
        <v>-0.57712142522269105</v>
      </c>
      <c r="R631">
        <f>INDEX('Raw Election Data'!$A$1:$AN$3144,MATCH($C631&amp;" "&amp;$B631,'Raw Election Data'!$C$1:$C$3144,0),MATCH('Joined Data'!R$1,'Raw Election Data'!$A$1:$AN$1,0))</f>
        <v>0.57712142522269105</v>
      </c>
    </row>
    <row r="632" spans="1:18" ht="13.5" hidden="1" customHeight="1" x14ac:dyDescent="0.15">
      <c r="A632" t="s">
        <v>216</v>
      </c>
      <c r="B632" t="s">
        <v>2037</v>
      </c>
      <c r="C632" t="str">
        <f>INDEX(FIPS!$A$1:$E$3236,MATCH($F632,FIPS!$D$1:$D$3236,0),5)</f>
        <v>Henderson County</v>
      </c>
      <c r="D632" t="s">
        <v>217</v>
      </c>
      <c r="E632" s="15" t="s">
        <v>41</v>
      </c>
      <c r="F632" t="s">
        <v>2135</v>
      </c>
      <c r="G632" t="s">
        <v>7789</v>
      </c>
      <c r="H632" t="str">
        <f>IFERROR(VLOOKUP($G632,'Team Colors'!$A:$B,2,0),"#c9c9c9")</f>
        <v>#c83803</v>
      </c>
      <c r="I632">
        <f>INDEX('Raw Election Data'!$A$1:$AN$3144,MATCH($C632&amp;" "&amp;$B632,'Raw Election Data'!$C$1:$C$3144,0),MATCH('Joined Data'!I$1,'Raw Election Data'!$A$1:$AN$1,0))</f>
        <v>6995</v>
      </c>
      <c r="J632">
        <f>INDEX('Raw Election Data'!$A$1:$AN$3144,MATCH($C632&amp;" "&amp;$B632,'Raw Election Data'!$C$1:$C$3144,0),MATCH('Joined Data'!J$1,'Raw Election Data'!$A$1:$AN$1,0))</f>
        <v>1151</v>
      </c>
      <c r="K632">
        <f>INDEX('Raw Election Data'!$A$1:$AN$3144,MATCH($C632&amp;" "&amp;$B632,'Raw Election Data'!$C$1:$C$3144,0),MATCH('Joined Data'!K$1,'Raw Election Data'!$A$1:$AN$1,0))</f>
        <v>2153</v>
      </c>
      <c r="L632">
        <f>INDEX('Raw Election Data'!$A$1:$AN$3144,MATCH($C632&amp;" "&amp;$B632,'Raw Election Data'!$C$1:$C$3144,0),MATCH('Joined Data'!L$1,'Raw Election Data'!$A$1:$AN$1,0))</f>
        <v>3480</v>
      </c>
      <c r="M632">
        <f>INDEX('Raw Election Data'!$A$1:$AN$3144,MATCH($C632&amp;" "&amp;$B632,'Raw Election Data'!$C$1:$C$3144,0),MATCH('Joined Data'!M$1,'Raw Election Data'!$A$1:$AN$1,0))</f>
        <v>0.33074712643678161</v>
      </c>
      <c r="N632">
        <f>INDEX('Raw Election Data'!$A$1:$AN$3144,MATCH($C632&amp;" "&amp;$B632,'Raw Election Data'!$C$1:$C$3144,0),MATCH('Joined Data'!N$1,'Raw Election Data'!$A$1:$AN$1,0))</f>
        <v>0.6186781609195402</v>
      </c>
      <c r="O632">
        <f>INDEX('Raw Election Data'!$A$1:$AN$3144,MATCH($C632&amp;" "&amp;$B632,'Raw Election Data'!$C$1:$C$3144,0),MATCH('Joined Data'!O$1,'Raw Election Data'!$A$1:$AN$1,0))</f>
        <v>-1002</v>
      </c>
      <c r="P632">
        <f>INDEX('Raw Election Data'!$A$1:$AN$3144,MATCH($C632&amp;" "&amp;$B632,'Raw Election Data'!$C$1:$C$3144,0),MATCH('Joined Data'!P$1,'Raw Election Data'!$A$1:$AN$1,0))</f>
        <v>1002</v>
      </c>
      <c r="Q632">
        <f>INDEX('Raw Election Data'!$A$1:$AN$3144,MATCH($C632&amp;" "&amp;$B632,'Raw Election Data'!$C$1:$C$3144,0),MATCH('Joined Data'!Q$1,'Raw Election Data'!$A$1:$AN$1,0))</f>
        <v>-0.28793103448275859</v>
      </c>
      <c r="R632">
        <f>INDEX('Raw Election Data'!$A$1:$AN$3144,MATCH($C632&amp;" "&amp;$B632,'Raw Election Data'!$C$1:$C$3144,0),MATCH('Joined Data'!R$1,'Raw Election Data'!$A$1:$AN$1,0))</f>
        <v>0.28793103448275859</v>
      </c>
    </row>
    <row r="633" spans="1:18" ht="13.5" hidden="1" customHeight="1" x14ac:dyDescent="0.15">
      <c r="A633" t="s">
        <v>216</v>
      </c>
      <c r="B633" t="s">
        <v>2037</v>
      </c>
      <c r="C633" t="str">
        <f>INDEX(FIPS!$A$1:$E$3236,MATCH($F633,FIPS!$D$1:$D$3236,0),5)</f>
        <v>Henry County</v>
      </c>
      <c r="D633" t="s">
        <v>217</v>
      </c>
      <c r="E633" s="15" t="s">
        <v>42</v>
      </c>
      <c r="F633" t="s">
        <v>2138</v>
      </c>
      <c r="G633" t="s">
        <v>7789</v>
      </c>
      <c r="H633" t="str">
        <f>IFERROR(VLOOKUP($G633,'Team Colors'!$A:$B,2,0),"#c9c9c9")</f>
        <v>#c83803</v>
      </c>
      <c r="I633">
        <f>INDEX('Raw Election Data'!$A$1:$AN$3144,MATCH($C633&amp;" "&amp;$B633,'Raw Election Data'!$C$1:$C$3144,0),MATCH('Joined Data'!I$1,'Raw Election Data'!$A$1:$AN$1,0))</f>
        <v>49489</v>
      </c>
      <c r="J633">
        <f>INDEX('Raw Election Data'!$A$1:$AN$3144,MATCH($C633&amp;" "&amp;$B633,'Raw Election Data'!$C$1:$C$3144,0),MATCH('Joined Data'!J$1,'Raw Election Data'!$A$1:$AN$1,0))</f>
        <v>8835</v>
      </c>
      <c r="K633">
        <f>INDEX('Raw Election Data'!$A$1:$AN$3144,MATCH($C633&amp;" "&amp;$B633,'Raw Election Data'!$C$1:$C$3144,0),MATCH('Joined Data'!K$1,'Raw Election Data'!$A$1:$AN$1,0))</f>
        <v>13962</v>
      </c>
      <c r="L633">
        <f>INDEX('Raw Election Data'!$A$1:$AN$3144,MATCH($C633&amp;" "&amp;$B633,'Raw Election Data'!$C$1:$C$3144,0),MATCH('Joined Data'!L$1,'Raw Election Data'!$A$1:$AN$1,0))</f>
        <v>24232</v>
      </c>
      <c r="M633">
        <f>INDEX('Raw Election Data'!$A$1:$AN$3144,MATCH($C633&amp;" "&amp;$B633,'Raw Election Data'!$C$1:$C$3144,0),MATCH('Joined Data'!M$1,'Raw Election Data'!$A$1:$AN$1,0))</f>
        <v>0.36460052822713768</v>
      </c>
      <c r="N633">
        <f>INDEX('Raw Election Data'!$A$1:$AN$3144,MATCH($C633&amp;" "&amp;$B633,'Raw Election Data'!$C$1:$C$3144,0),MATCH('Joined Data'!N$1,'Raw Election Data'!$A$1:$AN$1,0))</f>
        <v>0.57618025751072965</v>
      </c>
      <c r="O633">
        <f>INDEX('Raw Election Data'!$A$1:$AN$3144,MATCH($C633&amp;" "&amp;$B633,'Raw Election Data'!$C$1:$C$3144,0),MATCH('Joined Data'!O$1,'Raw Election Data'!$A$1:$AN$1,0))</f>
        <v>-5127</v>
      </c>
      <c r="P633">
        <f>INDEX('Raw Election Data'!$A$1:$AN$3144,MATCH($C633&amp;" "&amp;$B633,'Raw Election Data'!$C$1:$C$3144,0),MATCH('Joined Data'!P$1,'Raw Election Data'!$A$1:$AN$1,0))</f>
        <v>5127</v>
      </c>
      <c r="Q633">
        <f>INDEX('Raw Election Data'!$A$1:$AN$3144,MATCH($C633&amp;" "&amp;$B633,'Raw Election Data'!$C$1:$C$3144,0),MATCH('Joined Data'!Q$1,'Raw Election Data'!$A$1:$AN$1,0))</f>
        <v>-0.21157972928359198</v>
      </c>
      <c r="R633">
        <f>INDEX('Raw Election Data'!$A$1:$AN$3144,MATCH($C633&amp;" "&amp;$B633,'Raw Election Data'!$C$1:$C$3144,0),MATCH('Joined Data'!R$1,'Raw Election Data'!$A$1:$AN$1,0))</f>
        <v>0.21157972928359198</v>
      </c>
    </row>
    <row r="634" spans="1:18" ht="13.5" hidden="1" customHeight="1" x14ac:dyDescent="0.15">
      <c r="A634" t="s">
        <v>216</v>
      </c>
      <c r="B634" t="s">
        <v>2037</v>
      </c>
      <c r="C634" t="str">
        <f>INDEX(FIPS!$A$1:$E$3236,MATCH($F634,FIPS!$D$1:$D$3236,0),5)</f>
        <v>Iroquois County</v>
      </c>
      <c r="D634" t="s">
        <v>217</v>
      </c>
      <c r="E634" s="15" t="s">
        <v>43</v>
      </c>
      <c r="F634" t="s">
        <v>2143</v>
      </c>
      <c r="G634" t="s">
        <v>7789</v>
      </c>
      <c r="H634" t="str">
        <f>IFERROR(VLOOKUP($G634,'Team Colors'!$A:$B,2,0),"#c9c9c9")</f>
        <v>#c83803</v>
      </c>
      <c r="I634">
        <f>INDEX('Raw Election Data'!$A$1:$AN$3144,MATCH($C634&amp;" "&amp;$B634,'Raw Election Data'!$C$1:$C$3144,0),MATCH('Joined Data'!I$1,'Raw Election Data'!$A$1:$AN$1,0))</f>
        <v>28672</v>
      </c>
      <c r="J634">
        <f>INDEX('Raw Election Data'!$A$1:$AN$3144,MATCH($C634&amp;" "&amp;$B634,'Raw Election Data'!$C$1:$C$3144,0),MATCH('Joined Data'!J$1,'Raw Election Data'!$A$1:$AN$1,0))</f>
        <v>2496</v>
      </c>
      <c r="K634">
        <f>INDEX('Raw Election Data'!$A$1:$AN$3144,MATCH($C634&amp;" "&amp;$B634,'Raw Election Data'!$C$1:$C$3144,0),MATCH('Joined Data'!K$1,'Raw Election Data'!$A$1:$AN$1,0))</f>
        <v>9728</v>
      </c>
      <c r="L634">
        <f>INDEX('Raw Election Data'!$A$1:$AN$3144,MATCH($C634&amp;" "&amp;$B634,'Raw Election Data'!$C$1:$C$3144,0),MATCH('Joined Data'!L$1,'Raw Election Data'!$A$1:$AN$1,0))</f>
        <v>12923</v>
      </c>
      <c r="M634">
        <f>INDEX('Raw Election Data'!$A$1:$AN$3144,MATCH($C634&amp;" "&amp;$B634,'Raw Election Data'!$C$1:$C$3144,0),MATCH('Joined Data'!M$1,'Raw Election Data'!$A$1:$AN$1,0))</f>
        <v>0.19314400680956434</v>
      </c>
      <c r="N634">
        <f>INDEX('Raw Election Data'!$A$1:$AN$3144,MATCH($C634&amp;" "&amp;$B634,'Raw Election Data'!$C$1:$C$3144,0),MATCH('Joined Data'!N$1,'Raw Election Data'!$A$1:$AN$1,0))</f>
        <v>0.7527663855141995</v>
      </c>
      <c r="O634">
        <f>INDEX('Raw Election Data'!$A$1:$AN$3144,MATCH($C634&amp;" "&amp;$B634,'Raw Election Data'!$C$1:$C$3144,0),MATCH('Joined Data'!O$1,'Raw Election Data'!$A$1:$AN$1,0))</f>
        <v>-7232</v>
      </c>
      <c r="P634">
        <f>INDEX('Raw Election Data'!$A$1:$AN$3144,MATCH($C634&amp;" "&amp;$B634,'Raw Election Data'!$C$1:$C$3144,0),MATCH('Joined Data'!P$1,'Raw Election Data'!$A$1:$AN$1,0))</f>
        <v>7232</v>
      </c>
      <c r="Q634">
        <f>INDEX('Raw Election Data'!$A$1:$AN$3144,MATCH($C634&amp;" "&amp;$B634,'Raw Election Data'!$C$1:$C$3144,0),MATCH('Joined Data'!Q$1,'Raw Election Data'!$A$1:$AN$1,0))</f>
        <v>-0.55962237870463516</v>
      </c>
      <c r="R634">
        <f>INDEX('Raw Election Data'!$A$1:$AN$3144,MATCH($C634&amp;" "&amp;$B634,'Raw Election Data'!$C$1:$C$3144,0),MATCH('Joined Data'!R$1,'Raw Election Data'!$A$1:$AN$1,0))</f>
        <v>0.55962237870463516</v>
      </c>
    </row>
    <row r="635" spans="1:18" ht="13.5" hidden="1" customHeight="1" x14ac:dyDescent="0.15">
      <c r="A635" t="s">
        <v>216</v>
      </c>
      <c r="B635" t="s">
        <v>2037</v>
      </c>
      <c r="C635" t="str">
        <f>INDEX(FIPS!$A$1:$E$3236,MATCH($F635,FIPS!$D$1:$D$3236,0),5)</f>
        <v>Jackson County</v>
      </c>
      <c r="D635" t="s">
        <v>217</v>
      </c>
      <c r="E635" s="15" t="s">
        <v>44</v>
      </c>
      <c r="F635" t="s">
        <v>2144</v>
      </c>
      <c r="G635" t="s">
        <v>7789</v>
      </c>
      <c r="H635" t="str">
        <f>IFERROR(VLOOKUP($G635,'Team Colors'!$A:$B,2,0),"#c9c9c9")</f>
        <v>#c83803</v>
      </c>
      <c r="I635">
        <f>INDEX('Raw Election Data'!$A$1:$AN$3144,MATCH($C635&amp;" "&amp;$B635,'Raw Election Data'!$C$1:$C$3144,0),MATCH('Joined Data'!I$1,'Raw Election Data'!$A$1:$AN$1,0))</f>
        <v>59362</v>
      </c>
      <c r="J635">
        <f>INDEX('Raw Election Data'!$A$1:$AN$3144,MATCH($C635&amp;" "&amp;$B635,'Raw Election Data'!$C$1:$C$3144,0),MATCH('Joined Data'!J$1,'Raw Election Data'!$A$1:$AN$1,0))</f>
        <v>11619</v>
      </c>
      <c r="K635">
        <f>INDEX('Raw Election Data'!$A$1:$AN$3144,MATCH($C635&amp;" "&amp;$B635,'Raw Election Data'!$C$1:$C$3144,0),MATCH('Joined Data'!K$1,'Raw Election Data'!$A$1:$AN$1,0))</f>
        <v>10889</v>
      </c>
      <c r="L635">
        <f>INDEX('Raw Election Data'!$A$1:$AN$3144,MATCH($C635&amp;" "&amp;$B635,'Raw Election Data'!$C$1:$C$3144,0),MATCH('Joined Data'!L$1,'Raw Election Data'!$A$1:$AN$1,0))</f>
        <v>24509</v>
      </c>
      <c r="M635">
        <f>INDEX('Raw Election Data'!$A$1:$AN$3144,MATCH($C635&amp;" "&amp;$B635,'Raw Election Data'!$C$1:$C$3144,0),MATCH('Joined Data'!M$1,'Raw Election Data'!$A$1:$AN$1,0))</f>
        <v>0.47407074952058426</v>
      </c>
      <c r="N635">
        <f>INDEX('Raw Election Data'!$A$1:$AN$3144,MATCH($C635&amp;" "&amp;$B635,'Raw Election Data'!$C$1:$C$3144,0),MATCH('Joined Data'!N$1,'Raw Election Data'!$A$1:$AN$1,0))</f>
        <v>0.4442857725733404</v>
      </c>
      <c r="O635">
        <f>INDEX('Raw Election Data'!$A$1:$AN$3144,MATCH($C635&amp;" "&amp;$B635,'Raw Election Data'!$C$1:$C$3144,0),MATCH('Joined Data'!O$1,'Raw Election Data'!$A$1:$AN$1,0))</f>
        <v>730</v>
      </c>
      <c r="P635">
        <f>INDEX('Raw Election Data'!$A$1:$AN$3144,MATCH($C635&amp;" "&amp;$B635,'Raw Election Data'!$C$1:$C$3144,0),MATCH('Joined Data'!P$1,'Raw Election Data'!$A$1:$AN$1,0))</f>
        <v>-730</v>
      </c>
      <c r="Q635">
        <f>INDEX('Raw Election Data'!$A$1:$AN$3144,MATCH($C635&amp;" "&amp;$B635,'Raw Election Data'!$C$1:$C$3144,0),MATCH('Joined Data'!Q$1,'Raw Election Data'!$A$1:$AN$1,0))</f>
        <v>2.9784976947243857E-2</v>
      </c>
      <c r="R635">
        <f>INDEX('Raw Election Data'!$A$1:$AN$3144,MATCH($C635&amp;" "&amp;$B635,'Raw Election Data'!$C$1:$C$3144,0),MATCH('Joined Data'!R$1,'Raw Election Data'!$A$1:$AN$1,0))</f>
        <v>-2.9784976947243857E-2</v>
      </c>
    </row>
    <row r="636" spans="1:18" ht="13.5" hidden="1" customHeight="1" x14ac:dyDescent="0.15">
      <c r="A636" t="s">
        <v>216</v>
      </c>
      <c r="B636" t="s">
        <v>2037</v>
      </c>
      <c r="C636" t="str">
        <f>INDEX(FIPS!$A$1:$E$3236,MATCH($F636,FIPS!$D$1:$D$3236,0),5)</f>
        <v>Jasper County</v>
      </c>
      <c r="D636" t="s">
        <v>217</v>
      </c>
      <c r="E636" s="15" t="s">
        <v>45</v>
      </c>
      <c r="F636" t="s">
        <v>2147</v>
      </c>
      <c r="G636" t="s">
        <v>7789</v>
      </c>
      <c r="H636" t="str">
        <f>IFERROR(VLOOKUP($G636,'Team Colors'!$A:$B,2,0),"#c9c9c9")</f>
        <v>#c83803</v>
      </c>
      <c r="I636">
        <f>INDEX('Raw Election Data'!$A$1:$AN$3144,MATCH($C636&amp;" "&amp;$B636,'Raw Election Data'!$C$1:$C$3144,0),MATCH('Joined Data'!I$1,'Raw Election Data'!$A$1:$AN$1,0))</f>
        <v>9607</v>
      </c>
      <c r="J636">
        <f>INDEX('Raw Election Data'!$A$1:$AN$3144,MATCH($C636&amp;" "&amp;$B636,'Raw Election Data'!$C$1:$C$3144,0),MATCH('Joined Data'!J$1,'Raw Election Data'!$A$1:$AN$1,0))</f>
        <v>924</v>
      </c>
      <c r="K636">
        <f>INDEX('Raw Election Data'!$A$1:$AN$3144,MATCH($C636&amp;" "&amp;$B636,'Raw Election Data'!$C$1:$C$3144,0),MATCH('Joined Data'!K$1,'Raw Election Data'!$A$1:$AN$1,0))</f>
        <v>3973</v>
      </c>
      <c r="L636">
        <f>INDEX('Raw Election Data'!$A$1:$AN$3144,MATCH($C636&amp;" "&amp;$B636,'Raw Election Data'!$C$1:$C$3144,0),MATCH('Joined Data'!L$1,'Raw Election Data'!$A$1:$AN$1,0))</f>
        <v>5104</v>
      </c>
      <c r="M636">
        <f>INDEX('Raw Election Data'!$A$1:$AN$3144,MATCH($C636&amp;" "&amp;$B636,'Raw Election Data'!$C$1:$C$3144,0),MATCH('Joined Data'!M$1,'Raw Election Data'!$A$1:$AN$1,0))</f>
        <v>0.18103448275862069</v>
      </c>
      <c r="N636">
        <f>INDEX('Raw Election Data'!$A$1:$AN$3144,MATCH($C636&amp;" "&amp;$B636,'Raw Election Data'!$C$1:$C$3144,0),MATCH('Joined Data'!N$1,'Raw Election Data'!$A$1:$AN$1,0))</f>
        <v>0.77840909090909094</v>
      </c>
      <c r="O636">
        <f>INDEX('Raw Election Data'!$A$1:$AN$3144,MATCH($C636&amp;" "&amp;$B636,'Raw Election Data'!$C$1:$C$3144,0),MATCH('Joined Data'!O$1,'Raw Election Data'!$A$1:$AN$1,0))</f>
        <v>-3049</v>
      </c>
      <c r="P636">
        <f>INDEX('Raw Election Data'!$A$1:$AN$3144,MATCH($C636&amp;" "&amp;$B636,'Raw Election Data'!$C$1:$C$3144,0),MATCH('Joined Data'!P$1,'Raw Election Data'!$A$1:$AN$1,0))</f>
        <v>3049</v>
      </c>
      <c r="Q636">
        <f>INDEX('Raw Election Data'!$A$1:$AN$3144,MATCH($C636&amp;" "&amp;$B636,'Raw Election Data'!$C$1:$C$3144,0),MATCH('Joined Data'!Q$1,'Raw Election Data'!$A$1:$AN$1,0))</f>
        <v>-0.59737460815047028</v>
      </c>
      <c r="R636">
        <f>INDEX('Raw Election Data'!$A$1:$AN$3144,MATCH($C636&amp;" "&amp;$B636,'Raw Election Data'!$C$1:$C$3144,0),MATCH('Joined Data'!R$1,'Raw Election Data'!$A$1:$AN$1,0))</f>
        <v>0.59737460815047028</v>
      </c>
    </row>
    <row r="637" spans="1:18" ht="13.5" hidden="1" customHeight="1" x14ac:dyDescent="0.15">
      <c r="A637" t="s">
        <v>216</v>
      </c>
      <c r="B637" t="s">
        <v>2037</v>
      </c>
      <c r="C637" t="str">
        <f>INDEX(FIPS!$A$1:$E$3236,MATCH($F637,FIPS!$D$1:$D$3236,0),5)</f>
        <v>Jefferson County</v>
      </c>
      <c r="D637" t="s">
        <v>217</v>
      </c>
      <c r="E637" s="15" t="s">
        <v>46</v>
      </c>
      <c r="F637" t="s">
        <v>2148</v>
      </c>
      <c r="G637" t="s">
        <v>7789</v>
      </c>
      <c r="H637" t="str">
        <f>IFERROR(VLOOKUP($G637,'Team Colors'!$A:$B,2,0),"#c9c9c9")</f>
        <v>#c83803</v>
      </c>
      <c r="I637">
        <f>INDEX('Raw Election Data'!$A$1:$AN$3144,MATCH($C637&amp;" "&amp;$B637,'Raw Election Data'!$C$1:$C$3144,0),MATCH('Joined Data'!I$1,'Raw Election Data'!$A$1:$AN$1,0))</f>
        <v>38353</v>
      </c>
      <c r="J637">
        <f>INDEX('Raw Election Data'!$A$1:$AN$3144,MATCH($C637&amp;" "&amp;$B637,'Raw Election Data'!$C$1:$C$3144,0),MATCH('Joined Data'!J$1,'Raw Election Data'!$A$1:$AN$1,0))</f>
        <v>4408</v>
      </c>
      <c r="K637">
        <f>INDEX('Raw Election Data'!$A$1:$AN$3144,MATCH($C637&amp;" "&amp;$B637,'Raw Election Data'!$C$1:$C$3144,0),MATCH('Joined Data'!K$1,'Raw Election Data'!$A$1:$AN$1,0))</f>
        <v>11681</v>
      </c>
      <c r="L637">
        <f>INDEX('Raw Election Data'!$A$1:$AN$3144,MATCH($C637&amp;" "&amp;$B637,'Raw Election Data'!$C$1:$C$3144,0),MATCH('Joined Data'!L$1,'Raw Election Data'!$A$1:$AN$1,0))</f>
        <v>16818</v>
      </c>
      <c r="M637">
        <f>INDEX('Raw Election Data'!$A$1:$AN$3144,MATCH($C637&amp;" "&amp;$B637,'Raw Election Data'!$C$1:$C$3144,0),MATCH('Joined Data'!M$1,'Raw Election Data'!$A$1:$AN$1,0))</f>
        <v>0.262100130812225</v>
      </c>
      <c r="N637">
        <f>INDEX('Raw Election Data'!$A$1:$AN$3144,MATCH($C637&amp;" "&amp;$B637,'Raw Election Data'!$C$1:$C$3144,0),MATCH('Joined Data'!N$1,'Raw Election Data'!$A$1:$AN$1,0))</f>
        <v>0.69455345463194196</v>
      </c>
      <c r="O637">
        <f>INDEX('Raw Election Data'!$A$1:$AN$3144,MATCH($C637&amp;" "&amp;$B637,'Raw Election Data'!$C$1:$C$3144,0),MATCH('Joined Data'!O$1,'Raw Election Data'!$A$1:$AN$1,0))</f>
        <v>-7273</v>
      </c>
      <c r="P637">
        <f>INDEX('Raw Election Data'!$A$1:$AN$3144,MATCH($C637&amp;" "&amp;$B637,'Raw Election Data'!$C$1:$C$3144,0),MATCH('Joined Data'!P$1,'Raw Election Data'!$A$1:$AN$1,0))</f>
        <v>7273</v>
      </c>
      <c r="Q637">
        <f>INDEX('Raw Election Data'!$A$1:$AN$3144,MATCH($C637&amp;" "&amp;$B637,'Raw Election Data'!$C$1:$C$3144,0),MATCH('Joined Data'!Q$1,'Raw Election Data'!$A$1:$AN$1,0))</f>
        <v>-0.43245332381971696</v>
      </c>
      <c r="R637">
        <f>INDEX('Raw Election Data'!$A$1:$AN$3144,MATCH($C637&amp;" "&amp;$B637,'Raw Election Data'!$C$1:$C$3144,0),MATCH('Joined Data'!R$1,'Raw Election Data'!$A$1:$AN$1,0))</f>
        <v>0.43245332381971696</v>
      </c>
    </row>
    <row r="638" spans="1:18" ht="13.5" hidden="1" customHeight="1" x14ac:dyDescent="0.15">
      <c r="A638" t="s">
        <v>216</v>
      </c>
      <c r="B638" t="s">
        <v>2037</v>
      </c>
      <c r="C638" t="str">
        <f>INDEX(FIPS!$A$1:$E$3236,MATCH($F638,FIPS!$D$1:$D$3236,0),5)</f>
        <v>Jersey County</v>
      </c>
      <c r="D638" t="s">
        <v>217</v>
      </c>
      <c r="E638" s="15" t="s">
        <v>47</v>
      </c>
      <c r="F638" t="s">
        <v>2152</v>
      </c>
      <c r="G638" t="s">
        <v>7795</v>
      </c>
      <c r="H638" t="str">
        <f>IFERROR(VLOOKUP($G638,'Team Colors'!$A:$B,2,0),"#c9c9c9")</f>
        <v>#b3995d</v>
      </c>
      <c r="I638">
        <f>INDEX('Raw Election Data'!$A$1:$AN$3144,MATCH($C638&amp;" "&amp;$B638,'Raw Election Data'!$C$1:$C$3144,0),MATCH('Joined Data'!I$1,'Raw Election Data'!$A$1:$AN$1,0))</f>
        <v>22372</v>
      </c>
      <c r="J638">
        <f>INDEX('Raw Election Data'!$A$1:$AN$3144,MATCH($C638&amp;" "&amp;$B638,'Raw Election Data'!$C$1:$C$3144,0),MATCH('Joined Data'!J$1,'Raw Election Data'!$A$1:$AN$1,0))</f>
        <v>2673</v>
      </c>
      <c r="K638">
        <f>INDEX('Raw Election Data'!$A$1:$AN$3144,MATCH($C638&amp;" "&amp;$B638,'Raw Election Data'!$C$1:$C$3144,0),MATCH('Joined Data'!K$1,'Raw Election Data'!$A$1:$AN$1,0))</f>
        <v>7737</v>
      </c>
      <c r="L638">
        <f>INDEX('Raw Election Data'!$A$1:$AN$3144,MATCH($C638&amp;" "&amp;$B638,'Raw Election Data'!$C$1:$C$3144,0),MATCH('Joined Data'!L$1,'Raw Election Data'!$A$1:$AN$1,0))</f>
        <v>10909</v>
      </c>
      <c r="M638">
        <f>INDEX('Raw Election Data'!$A$1:$AN$3144,MATCH($C638&amp;" "&amp;$B638,'Raw Election Data'!$C$1:$C$3144,0),MATCH('Joined Data'!M$1,'Raw Election Data'!$A$1:$AN$1,0))</f>
        <v>0.24502704189201577</v>
      </c>
      <c r="N638">
        <f>INDEX('Raw Election Data'!$A$1:$AN$3144,MATCH($C638&amp;" "&amp;$B638,'Raw Election Data'!$C$1:$C$3144,0),MATCH('Joined Data'!N$1,'Raw Election Data'!$A$1:$AN$1,0))</f>
        <v>0.70923091025758545</v>
      </c>
      <c r="O638">
        <f>INDEX('Raw Election Data'!$A$1:$AN$3144,MATCH($C638&amp;" "&amp;$B638,'Raw Election Data'!$C$1:$C$3144,0),MATCH('Joined Data'!O$1,'Raw Election Data'!$A$1:$AN$1,0))</f>
        <v>-5064</v>
      </c>
      <c r="P638">
        <f>INDEX('Raw Election Data'!$A$1:$AN$3144,MATCH($C638&amp;" "&amp;$B638,'Raw Election Data'!$C$1:$C$3144,0),MATCH('Joined Data'!P$1,'Raw Election Data'!$A$1:$AN$1,0))</f>
        <v>5064</v>
      </c>
      <c r="Q638">
        <f>INDEX('Raw Election Data'!$A$1:$AN$3144,MATCH($C638&amp;" "&amp;$B638,'Raw Election Data'!$C$1:$C$3144,0),MATCH('Joined Data'!Q$1,'Raw Election Data'!$A$1:$AN$1,0))</f>
        <v>-0.46420386836556971</v>
      </c>
      <c r="R638">
        <f>INDEX('Raw Election Data'!$A$1:$AN$3144,MATCH($C638&amp;" "&amp;$B638,'Raw Election Data'!$C$1:$C$3144,0),MATCH('Joined Data'!R$1,'Raw Election Data'!$A$1:$AN$1,0))</f>
        <v>0.46420386836556971</v>
      </c>
    </row>
    <row r="639" spans="1:18" ht="13.5" hidden="1" customHeight="1" x14ac:dyDescent="0.15">
      <c r="A639" t="s">
        <v>216</v>
      </c>
      <c r="B639" t="s">
        <v>2037</v>
      </c>
      <c r="C639" t="str">
        <f>INDEX(FIPS!$A$1:$E$3236,MATCH($F639,FIPS!$D$1:$D$3236,0),5)</f>
        <v>Jo Daviess County</v>
      </c>
      <c r="D639" t="s">
        <v>217</v>
      </c>
      <c r="E639" s="15" t="s">
        <v>48</v>
      </c>
      <c r="F639" t="s">
        <v>2154</v>
      </c>
      <c r="G639" t="s">
        <v>7789</v>
      </c>
      <c r="H639" t="str">
        <f>IFERROR(VLOOKUP($G639,'Team Colors'!$A:$B,2,0),"#c9c9c9")</f>
        <v>#c83803</v>
      </c>
      <c r="I639">
        <f>INDEX('Raw Election Data'!$A$1:$AN$3144,MATCH($C639&amp;" "&amp;$B639,'Raw Election Data'!$C$1:$C$3144,0),MATCH('Joined Data'!I$1,'Raw Election Data'!$A$1:$AN$1,0))</f>
        <v>22086</v>
      </c>
      <c r="J639">
        <f>INDEX('Raw Election Data'!$A$1:$AN$3144,MATCH($C639&amp;" "&amp;$B639,'Raw Election Data'!$C$1:$C$3144,0),MATCH('Joined Data'!J$1,'Raw Election Data'!$A$1:$AN$1,0))</f>
        <v>4452</v>
      </c>
      <c r="K639">
        <f>INDEX('Raw Election Data'!$A$1:$AN$3144,MATCH($C639&amp;" "&amp;$B639,'Raw Election Data'!$C$1:$C$3144,0),MATCH('Joined Data'!K$1,'Raw Election Data'!$A$1:$AN$1,0))</f>
        <v>6113</v>
      </c>
      <c r="L639">
        <f>INDEX('Raw Election Data'!$A$1:$AN$3144,MATCH($C639&amp;" "&amp;$B639,'Raw Election Data'!$C$1:$C$3144,0),MATCH('Joined Data'!L$1,'Raw Election Data'!$A$1:$AN$1,0))</f>
        <v>11177</v>
      </c>
      <c r="M639">
        <f>INDEX('Raw Election Data'!$A$1:$AN$3144,MATCH($C639&amp;" "&amp;$B639,'Raw Election Data'!$C$1:$C$3144,0),MATCH('Joined Data'!M$1,'Raw Election Data'!$A$1:$AN$1,0))</f>
        <v>0.39831797441173838</v>
      </c>
      <c r="N639">
        <f>INDEX('Raw Election Data'!$A$1:$AN$3144,MATCH($C639&amp;" "&amp;$B639,'Raw Election Data'!$C$1:$C$3144,0),MATCH('Joined Data'!N$1,'Raw Election Data'!$A$1:$AN$1,0))</f>
        <v>0.54692672452357516</v>
      </c>
      <c r="O639">
        <f>INDEX('Raw Election Data'!$A$1:$AN$3144,MATCH($C639&amp;" "&amp;$B639,'Raw Election Data'!$C$1:$C$3144,0),MATCH('Joined Data'!O$1,'Raw Election Data'!$A$1:$AN$1,0))</f>
        <v>-1661</v>
      </c>
      <c r="P639">
        <f>INDEX('Raw Election Data'!$A$1:$AN$3144,MATCH($C639&amp;" "&amp;$B639,'Raw Election Data'!$C$1:$C$3144,0),MATCH('Joined Data'!P$1,'Raw Election Data'!$A$1:$AN$1,0))</f>
        <v>1661</v>
      </c>
      <c r="Q639">
        <f>INDEX('Raw Election Data'!$A$1:$AN$3144,MATCH($C639&amp;" "&amp;$B639,'Raw Election Data'!$C$1:$C$3144,0),MATCH('Joined Data'!Q$1,'Raw Election Data'!$A$1:$AN$1,0))</f>
        <v>-0.14860875011183677</v>
      </c>
      <c r="R639">
        <f>INDEX('Raw Election Data'!$A$1:$AN$3144,MATCH($C639&amp;" "&amp;$B639,'Raw Election Data'!$C$1:$C$3144,0),MATCH('Joined Data'!R$1,'Raw Election Data'!$A$1:$AN$1,0))</f>
        <v>0.14860875011183677</v>
      </c>
    </row>
    <row r="640" spans="1:18" ht="13.5" hidden="1" customHeight="1" x14ac:dyDescent="0.15">
      <c r="A640" t="s">
        <v>216</v>
      </c>
      <c r="B640" t="s">
        <v>2037</v>
      </c>
      <c r="C640" t="str">
        <f>INDEX(FIPS!$A$1:$E$3236,MATCH($F640,FIPS!$D$1:$D$3236,0),5)</f>
        <v>Johnson County</v>
      </c>
      <c r="D640" t="s">
        <v>217</v>
      </c>
      <c r="E640" s="15" t="s">
        <v>49</v>
      </c>
      <c r="F640" t="s">
        <v>2155</v>
      </c>
      <c r="G640" t="s">
        <v>7789</v>
      </c>
      <c r="H640" t="str">
        <f>IFERROR(VLOOKUP($G640,'Team Colors'!$A:$B,2,0),"#c9c9c9")</f>
        <v>#c83803</v>
      </c>
      <c r="I640">
        <f>INDEX('Raw Election Data'!$A$1:$AN$3144,MATCH($C640&amp;" "&amp;$B640,'Raw Election Data'!$C$1:$C$3144,0),MATCH('Joined Data'!I$1,'Raw Election Data'!$A$1:$AN$1,0))</f>
        <v>12762</v>
      </c>
      <c r="J640">
        <f>INDEX('Raw Election Data'!$A$1:$AN$3144,MATCH($C640&amp;" "&amp;$B640,'Raw Election Data'!$C$1:$C$3144,0),MATCH('Joined Data'!J$1,'Raw Election Data'!$A$1:$AN$1,0))</f>
        <v>1135</v>
      </c>
      <c r="K640">
        <f>INDEX('Raw Election Data'!$A$1:$AN$3144,MATCH($C640&amp;" "&amp;$B640,'Raw Election Data'!$C$1:$C$3144,0),MATCH('Joined Data'!K$1,'Raw Election Data'!$A$1:$AN$1,0))</f>
        <v>4644</v>
      </c>
      <c r="L640">
        <f>INDEX('Raw Election Data'!$A$1:$AN$3144,MATCH($C640&amp;" "&amp;$B640,'Raw Election Data'!$C$1:$C$3144,0),MATCH('Joined Data'!L$1,'Raw Election Data'!$A$1:$AN$1,0))</f>
        <v>6017</v>
      </c>
      <c r="M640">
        <f>INDEX('Raw Election Data'!$A$1:$AN$3144,MATCH($C640&amp;" "&amp;$B640,'Raw Election Data'!$C$1:$C$3144,0),MATCH('Joined Data'!M$1,'Raw Election Data'!$A$1:$AN$1,0))</f>
        <v>0.18863220874189796</v>
      </c>
      <c r="N640">
        <f>INDEX('Raw Election Data'!$A$1:$AN$3144,MATCH($C640&amp;" "&amp;$B640,'Raw Election Data'!$C$1:$C$3144,0),MATCH('Joined Data'!N$1,'Raw Election Data'!$A$1:$AN$1,0))</f>
        <v>0.77181319594482301</v>
      </c>
      <c r="O640">
        <f>INDEX('Raw Election Data'!$A$1:$AN$3144,MATCH($C640&amp;" "&amp;$B640,'Raw Election Data'!$C$1:$C$3144,0),MATCH('Joined Data'!O$1,'Raw Election Data'!$A$1:$AN$1,0))</f>
        <v>-3509</v>
      </c>
      <c r="P640">
        <f>INDEX('Raw Election Data'!$A$1:$AN$3144,MATCH($C640&amp;" "&amp;$B640,'Raw Election Data'!$C$1:$C$3144,0),MATCH('Joined Data'!P$1,'Raw Election Data'!$A$1:$AN$1,0))</f>
        <v>3509</v>
      </c>
      <c r="Q640">
        <f>INDEX('Raw Election Data'!$A$1:$AN$3144,MATCH($C640&amp;" "&amp;$B640,'Raw Election Data'!$C$1:$C$3144,0),MATCH('Joined Data'!Q$1,'Raw Election Data'!$A$1:$AN$1,0))</f>
        <v>-0.58318098720292499</v>
      </c>
      <c r="R640">
        <f>INDEX('Raw Election Data'!$A$1:$AN$3144,MATCH($C640&amp;" "&amp;$B640,'Raw Election Data'!$C$1:$C$3144,0),MATCH('Joined Data'!R$1,'Raw Election Data'!$A$1:$AN$1,0))</f>
        <v>0.58318098720292499</v>
      </c>
    </row>
    <row r="641" spans="1:18" ht="13.5" hidden="1" customHeight="1" x14ac:dyDescent="0.15">
      <c r="A641" t="s">
        <v>216</v>
      </c>
      <c r="B641" t="s">
        <v>2037</v>
      </c>
      <c r="C641" t="str">
        <f>INDEX(FIPS!$A$1:$E$3236,MATCH($F641,FIPS!$D$1:$D$3236,0),5)</f>
        <v>Kane County</v>
      </c>
      <c r="D641" t="s">
        <v>217</v>
      </c>
      <c r="E641" s="15" t="s">
        <v>50</v>
      </c>
      <c r="F641" t="s">
        <v>2157</v>
      </c>
      <c r="G641" t="s">
        <v>7789</v>
      </c>
      <c r="H641" t="str">
        <f>IFERROR(VLOOKUP($G641,'Team Colors'!$A:$B,2,0),"#c9c9c9")</f>
        <v>#c83803</v>
      </c>
      <c r="I641">
        <f>INDEX('Raw Election Data'!$A$1:$AN$3144,MATCH($C641&amp;" "&amp;$B641,'Raw Election Data'!$C$1:$C$3144,0),MATCH('Joined Data'!I$1,'Raw Election Data'!$A$1:$AN$1,0))</f>
        <v>530847</v>
      </c>
      <c r="J641">
        <f>INDEX('Raw Election Data'!$A$1:$AN$3144,MATCH($C641&amp;" "&amp;$B641,'Raw Election Data'!$C$1:$C$3144,0),MATCH('Joined Data'!J$1,'Raw Election Data'!$A$1:$AN$1,0))</f>
        <v>99389</v>
      </c>
      <c r="K641">
        <f>INDEX('Raw Election Data'!$A$1:$AN$3144,MATCH($C641&amp;" "&amp;$B641,'Raw Election Data'!$C$1:$C$3144,0),MATCH('Joined Data'!K$1,'Raw Election Data'!$A$1:$AN$1,0))</f>
        <v>82087</v>
      </c>
      <c r="L641">
        <f>INDEX('Raw Election Data'!$A$1:$AN$3144,MATCH($C641&amp;" "&amp;$B641,'Raw Election Data'!$C$1:$C$3144,0),MATCH('Joined Data'!L$1,'Raw Election Data'!$A$1:$AN$1,0))</f>
        <v>193500</v>
      </c>
      <c r="M641">
        <f>INDEX('Raw Election Data'!$A$1:$AN$3144,MATCH($C641&amp;" "&amp;$B641,'Raw Election Data'!$C$1:$C$3144,0),MATCH('Joined Data'!M$1,'Raw Election Data'!$A$1:$AN$1,0))</f>
        <v>0.5136382428940568</v>
      </c>
      <c r="N641">
        <f>INDEX('Raw Election Data'!$A$1:$AN$3144,MATCH($C641&amp;" "&amp;$B641,'Raw Election Data'!$C$1:$C$3144,0),MATCH('Joined Data'!N$1,'Raw Election Data'!$A$1:$AN$1,0))</f>
        <v>0.42422222222222222</v>
      </c>
      <c r="O641">
        <f>INDEX('Raw Election Data'!$A$1:$AN$3144,MATCH($C641&amp;" "&amp;$B641,'Raw Election Data'!$C$1:$C$3144,0),MATCH('Joined Data'!O$1,'Raw Election Data'!$A$1:$AN$1,0))</f>
        <v>17302</v>
      </c>
      <c r="P641">
        <f>INDEX('Raw Election Data'!$A$1:$AN$3144,MATCH($C641&amp;" "&amp;$B641,'Raw Election Data'!$C$1:$C$3144,0),MATCH('Joined Data'!P$1,'Raw Election Data'!$A$1:$AN$1,0))</f>
        <v>-17302</v>
      </c>
      <c r="Q641">
        <f>INDEX('Raw Election Data'!$A$1:$AN$3144,MATCH($C641&amp;" "&amp;$B641,'Raw Election Data'!$C$1:$C$3144,0),MATCH('Joined Data'!Q$1,'Raw Election Data'!$A$1:$AN$1,0))</f>
        <v>8.9416020671834573E-2</v>
      </c>
      <c r="R641">
        <f>INDEX('Raw Election Data'!$A$1:$AN$3144,MATCH($C641&amp;" "&amp;$B641,'Raw Election Data'!$C$1:$C$3144,0),MATCH('Joined Data'!R$1,'Raw Election Data'!$A$1:$AN$1,0))</f>
        <v>-8.9416020671834573E-2</v>
      </c>
    </row>
    <row r="642" spans="1:18" ht="13.5" hidden="1" customHeight="1" x14ac:dyDescent="0.15">
      <c r="A642" t="s">
        <v>216</v>
      </c>
      <c r="B642" t="s">
        <v>2037</v>
      </c>
      <c r="C642" t="str">
        <f>INDEX(FIPS!$A$1:$E$3236,MATCH($F642,FIPS!$D$1:$D$3236,0),5)</f>
        <v>Kankakee County</v>
      </c>
      <c r="D642" t="s">
        <v>217</v>
      </c>
      <c r="E642" s="15" t="s">
        <v>51</v>
      </c>
      <c r="F642" t="s">
        <v>2159</v>
      </c>
      <c r="G642" t="s">
        <v>7789</v>
      </c>
      <c r="H642" t="str">
        <f>IFERROR(VLOOKUP($G642,'Team Colors'!$A:$B,2,0),"#c9c9c9")</f>
        <v>#c83803</v>
      </c>
      <c r="I642">
        <f>INDEX('Raw Election Data'!$A$1:$AN$3144,MATCH($C642&amp;" "&amp;$B642,'Raw Election Data'!$C$1:$C$3144,0),MATCH('Joined Data'!I$1,'Raw Election Data'!$A$1:$AN$1,0))</f>
        <v>110879</v>
      </c>
      <c r="J642">
        <f>INDEX('Raw Election Data'!$A$1:$AN$3144,MATCH($C642&amp;" "&amp;$B642,'Raw Election Data'!$C$1:$C$3144,0),MATCH('Joined Data'!J$1,'Raw Election Data'!$A$1:$AN$1,0))</f>
        <v>18908</v>
      </c>
      <c r="K642">
        <f>INDEX('Raw Election Data'!$A$1:$AN$3144,MATCH($C642&amp;" "&amp;$B642,'Raw Election Data'!$C$1:$C$3144,0),MATCH('Joined Data'!K$1,'Raw Election Data'!$A$1:$AN$1,0))</f>
        <v>25081</v>
      </c>
      <c r="L642">
        <f>INDEX('Raw Election Data'!$A$1:$AN$3144,MATCH($C642&amp;" "&amp;$B642,'Raw Election Data'!$C$1:$C$3144,0),MATCH('Joined Data'!L$1,'Raw Election Data'!$A$1:$AN$1,0))</f>
        <v>46556</v>
      </c>
      <c r="M642">
        <f>INDEX('Raw Election Data'!$A$1:$AN$3144,MATCH($C642&amp;" "&amp;$B642,'Raw Election Data'!$C$1:$C$3144,0),MATCH('Joined Data'!M$1,'Raw Election Data'!$A$1:$AN$1,0))</f>
        <v>0.40613454764154994</v>
      </c>
      <c r="N642">
        <f>INDEX('Raw Election Data'!$A$1:$AN$3144,MATCH($C642&amp;" "&amp;$B642,'Raw Election Data'!$C$1:$C$3144,0),MATCH('Joined Data'!N$1,'Raw Election Data'!$A$1:$AN$1,0))</f>
        <v>0.53872755391356641</v>
      </c>
      <c r="O642">
        <f>INDEX('Raw Election Data'!$A$1:$AN$3144,MATCH($C642&amp;" "&amp;$B642,'Raw Election Data'!$C$1:$C$3144,0),MATCH('Joined Data'!O$1,'Raw Election Data'!$A$1:$AN$1,0))</f>
        <v>-6173</v>
      </c>
      <c r="P642">
        <f>INDEX('Raw Election Data'!$A$1:$AN$3144,MATCH($C642&amp;" "&amp;$B642,'Raw Election Data'!$C$1:$C$3144,0),MATCH('Joined Data'!P$1,'Raw Election Data'!$A$1:$AN$1,0))</f>
        <v>6173</v>
      </c>
      <c r="Q642">
        <f>INDEX('Raw Election Data'!$A$1:$AN$3144,MATCH($C642&amp;" "&amp;$B642,'Raw Election Data'!$C$1:$C$3144,0),MATCH('Joined Data'!Q$1,'Raw Election Data'!$A$1:$AN$1,0))</f>
        <v>-0.13259300627201648</v>
      </c>
      <c r="R642">
        <f>INDEX('Raw Election Data'!$A$1:$AN$3144,MATCH($C642&amp;" "&amp;$B642,'Raw Election Data'!$C$1:$C$3144,0),MATCH('Joined Data'!R$1,'Raw Election Data'!$A$1:$AN$1,0))</f>
        <v>0.13259300627201648</v>
      </c>
    </row>
    <row r="643" spans="1:18" ht="13.5" hidden="1" customHeight="1" x14ac:dyDescent="0.15">
      <c r="A643" t="s">
        <v>216</v>
      </c>
      <c r="B643" t="s">
        <v>2037</v>
      </c>
      <c r="C643" t="str">
        <f>INDEX(FIPS!$A$1:$E$3236,MATCH($F643,FIPS!$D$1:$D$3236,0),5)</f>
        <v>Kendall County</v>
      </c>
      <c r="D643" t="s">
        <v>217</v>
      </c>
      <c r="E643" s="15" t="s">
        <v>52</v>
      </c>
      <c r="F643" t="s">
        <v>2163</v>
      </c>
      <c r="G643" t="s">
        <v>7789</v>
      </c>
      <c r="H643" t="str">
        <f>IFERROR(VLOOKUP($G643,'Team Colors'!$A:$B,2,0),"#c9c9c9")</f>
        <v>#c83803</v>
      </c>
      <c r="I643">
        <f>INDEX('Raw Election Data'!$A$1:$AN$3144,MATCH($C643&amp;" "&amp;$B643,'Raw Election Data'!$C$1:$C$3144,0),MATCH('Joined Data'!I$1,'Raw Election Data'!$A$1:$AN$1,0))</f>
        <v>123355</v>
      </c>
      <c r="J643">
        <f>INDEX('Raw Election Data'!$A$1:$AN$3144,MATCH($C643&amp;" "&amp;$B643,'Raw Election Data'!$C$1:$C$3144,0),MATCH('Joined Data'!J$1,'Raw Election Data'!$A$1:$AN$1,0))</f>
        <v>23392</v>
      </c>
      <c r="K643">
        <f>INDEX('Raw Election Data'!$A$1:$AN$3144,MATCH($C643&amp;" "&amp;$B643,'Raw Election Data'!$C$1:$C$3144,0),MATCH('Joined Data'!K$1,'Raw Election Data'!$A$1:$AN$1,0))</f>
        <v>24152</v>
      </c>
      <c r="L643">
        <f>INDEX('Raw Election Data'!$A$1:$AN$3144,MATCH($C643&amp;" "&amp;$B643,'Raw Election Data'!$C$1:$C$3144,0),MATCH('Joined Data'!L$1,'Raw Election Data'!$A$1:$AN$1,0))</f>
        <v>50815</v>
      </c>
      <c r="M643">
        <f>INDEX('Raw Election Data'!$A$1:$AN$3144,MATCH($C643&amp;" "&amp;$B643,'Raw Election Data'!$C$1:$C$3144,0),MATCH('Joined Data'!M$1,'Raw Election Data'!$A$1:$AN$1,0))</f>
        <v>0.46033651480861948</v>
      </c>
      <c r="N643">
        <f>INDEX('Raw Election Data'!$A$1:$AN$3144,MATCH($C643&amp;" "&amp;$B643,'Raw Election Data'!$C$1:$C$3144,0),MATCH('Joined Data'!N$1,'Raw Election Data'!$A$1:$AN$1,0))</f>
        <v>0.47529272852504184</v>
      </c>
      <c r="O643">
        <f>INDEX('Raw Election Data'!$A$1:$AN$3144,MATCH($C643&amp;" "&amp;$B643,'Raw Election Data'!$C$1:$C$3144,0),MATCH('Joined Data'!O$1,'Raw Election Data'!$A$1:$AN$1,0))</f>
        <v>-760</v>
      </c>
      <c r="P643">
        <f>INDEX('Raw Election Data'!$A$1:$AN$3144,MATCH($C643&amp;" "&amp;$B643,'Raw Election Data'!$C$1:$C$3144,0),MATCH('Joined Data'!P$1,'Raw Election Data'!$A$1:$AN$1,0))</f>
        <v>760</v>
      </c>
      <c r="Q643">
        <f>INDEX('Raw Election Data'!$A$1:$AN$3144,MATCH($C643&amp;" "&amp;$B643,'Raw Election Data'!$C$1:$C$3144,0),MATCH('Joined Data'!Q$1,'Raw Election Data'!$A$1:$AN$1,0))</f>
        <v>-1.4956213716422362E-2</v>
      </c>
      <c r="R643">
        <f>INDEX('Raw Election Data'!$A$1:$AN$3144,MATCH($C643&amp;" "&amp;$B643,'Raw Election Data'!$C$1:$C$3144,0),MATCH('Joined Data'!R$1,'Raw Election Data'!$A$1:$AN$1,0))</f>
        <v>1.4956213716422362E-2</v>
      </c>
    </row>
    <row r="644" spans="1:18" ht="13.5" hidden="1" customHeight="1" x14ac:dyDescent="0.15">
      <c r="A644" t="s">
        <v>216</v>
      </c>
      <c r="B644" t="s">
        <v>2037</v>
      </c>
      <c r="C644" t="str">
        <f>INDEX(FIPS!$A$1:$E$3236,MATCH($F644,FIPS!$D$1:$D$3236,0),5)</f>
        <v>Knox County</v>
      </c>
      <c r="D644" t="s">
        <v>217</v>
      </c>
      <c r="E644" s="15" t="s">
        <v>53</v>
      </c>
      <c r="F644" t="s">
        <v>2165</v>
      </c>
      <c r="G644" t="s">
        <v>7789</v>
      </c>
      <c r="H644" t="str">
        <f>IFERROR(VLOOKUP($G644,'Team Colors'!$A:$B,2,0),"#c9c9c9")</f>
        <v>#c83803</v>
      </c>
      <c r="I644">
        <f>INDEX('Raw Election Data'!$A$1:$AN$3144,MATCH($C644&amp;" "&amp;$B644,'Raw Election Data'!$C$1:$C$3144,0),MATCH('Joined Data'!I$1,'Raw Election Data'!$A$1:$AN$1,0))</f>
        <v>51441</v>
      </c>
      <c r="J644">
        <f>INDEX('Raw Election Data'!$A$1:$AN$3144,MATCH($C644&amp;" "&amp;$B644,'Raw Election Data'!$C$1:$C$3144,0),MATCH('Joined Data'!J$1,'Raw Election Data'!$A$1:$AN$1,0))</f>
        <v>9939</v>
      </c>
      <c r="K644">
        <f>INDEX('Raw Election Data'!$A$1:$AN$3144,MATCH($C644&amp;" "&amp;$B644,'Raw Election Data'!$C$1:$C$3144,0),MATCH('Joined Data'!K$1,'Raw Election Data'!$A$1:$AN$1,0))</f>
        <v>10658</v>
      </c>
      <c r="L644">
        <f>INDEX('Raw Election Data'!$A$1:$AN$3144,MATCH($C644&amp;" "&amp;$B644,'Raw Election Data'!$C$1:$C$3144,0),MATCH('Joined Data'!L$1,'Raw Election Data'!$A$1:$AN$1,0))</f>
        <v>21964</v>
      </c>
      <c r="M644">
        <f>INDEX('Raw Election Data'!$A$1:$AN$3144,MATCH($C644&amp;" "&amp;$B644,'Raw Election Data'!$C$1:$C$3144,0),MATCH('Joined Data'!M$1,'Raw Election Data'!$A$1:$AN$1,0))</f>
        <v>0.45251320342378437</v>
      </c>
      <c r="N644">
        <f>INDEX('Raw Election Data'!$A$1:$AN$3144,MATCH($C644&amp;" "&amp;$B644,'Raw Election Data'!$C$1:$C$3144,0),MATCH('Joined Data'!N$1,'Raw Election Data'!$A$1:$AN$1,0))</f>
        <v>0.48524858859952652</v>
      </c>
      <c r="O644">
        <f>INDEX('Raw Election Data'!$A$1:$AN$3144,MATCH($C644&amp;" "&amp;$B644,'Raw Election Data'!$C$1:$C$3144,0),MATCH('Joined Data'!O$1,'Raw Election Data'!$A$1:$AN$1,0))</f>
        <v>-719</v>
      </c>
      <c r="P644">
        <f>INDEX('Raw Election Data'!$A$1:$AN$3144,MATCH($C644&amp;" "&amp;$B644,'Raw Election Data'!$C$1:$C$3144,0),MATCH('Joined Data'!P$1,'Raw Election Data'!$A$1:$AN$1,0))</f>
        <v>719</v>
      </c>
      <c r="Q644">
        <f>INDEX('Raw Election Data'!$A$1:$AN$3144,MATCH($C644&amp;" "&amp;$B644,'Raw Election Data'!$C$1:$C$3144,0),MATCH('Joined Data'!Q$1,'Raw Election Data'!$A$1:$AN$1,0))</f>
        <v>-3.2735385175742149E-2</v>
      </c>
      <c r="R644">
        <f>INDEX('Raw Election Data'!$A$1:$AN$3144,MATCH($C644&amp;" "&amp;$B644,'Raw Election Data'!$C$1:$C$3144,0),MATCH('Joined Data'!R$1,'Raw Election Data'!$A$1:$AN$1,0))</f>
        <v>3.2735385175742149E-2</v>
      </c>
    </row>
    <row r="645" spans="1:18" ht="13.5" hidden="1" customHeight="1" x14ac:dyDescent="0.15">
      <c r="A645" t="s">
        <v>216</v>
      </c>
      <c r="B645" t="s">
        <v>2037</v>
      </c>
      <c r="C645" t="str">
        <f>INDEX(FIPS!$A$1:$E$3236,MATCH($F645,FIPS!$D$1:$D$3236,0),5)</f>
        <v>Lake County</v>
      </c>
      <c r="D645" t="s">
        <v>217</v>
      </c>
      <c r="E645" s="15" t="s">
        <v>54</v>
      </c>
      <c r="F645" t="s">
        <v>2168</v>
      </c>
      <c r="G645" t="s">
        <v>7789</v>
      </c>
      <c r="H645" t="str">
        <f>IFERROR(VLOOKUP($G645,'Team Colors'!$A:$B,2,0),"#c9c9c9")</f>
        <v>#c83803</v>
      </c>
      <c r="I645">
        <f>INDEX('Raw Election Data'!$A$1:$AN$3144,MATCH($C645&amp;" "&amp;$B645,'Raw Election Data'!$C$1:$C$3144,0),MATCH('Joined Data'!I$1,'Raw Election Data'!$A$1:$AN$1,0))</f>
        <v>703910</v>
      </c>
      <c r="J645">
        <f>INDEX('Raw Election Data'!$A$1:$AN$3144,MATCH($C645&amp;" "&amp;$B645,'Raw Election Data'!$C$1:$C$3144,0),MATCH('Joined Data'!J$1,'Raw Election Data'!$A$1:$AN$1,0))</f>
        <v>168186</v>
      </c>
      <c r="K645">
        <f>INDEX('Raw Election Data'!$A$1:$AN$3144,MATCH($C645&amp;" "&amp;$B645,'Raw Election Data'!$C$1:$C$3144,0),MATCH('Joined Data'!K$1,'Raw Election Data'!$A$1:$AN$1,0))</f>
        <v>108608</v>
      </c>
      <c r="L645">
        <f>INDEX('Raw Election Data'!$A$1:$AN$3144,MATCH($C645&amp;" "&amp;$B645,'Raw Election Data'!$C$1:$C$3144,0),MATCH('Joined Data'!L$1,'Raw Election Data'!$A$1:$AN$1,0))</f>
        <v>293574</v>
      </c>
      <c r="M645">
        <f>INDEX('Raw Election Data'!$A$1:$AN$3144,MATCH($C645&amp;" "&amp;$B645,'Raw Election Data'!$C$1:$C$3144,0),MATCH('Joined Data'!M$1,'Raw Election Data'!$A$1:$AN$1,0))</f>
        <v>0.57289133233869483</v>
      </c>
      <c r="N645">
        <f>INDEX('Raw Election Data'!$A$1:$AN$3144,MATCH($C645&amp;" "&amp;$B645,'Raw Election Data'!$C$1:$C$3144,0),MATCH('Joined Data'!N$1,'Raw Election Data'!$A$1:$AN$1,0))</f>
        <v>0.36995101746067433</v>
      </c>
      <c r="O645">
        <f>INDEX('Raw Election Data'!$A$1:$AN$3144,MATCH($C645&amp;" "&amp;$B645,'Raw Election Data'!$C$1:$C$3144,0),MATCH('Joined Data'!O$1,'Raw Election Data'!$A$1:$AN$1,0))</f>
        <v>59578</v>
      </c>
      <c r="P645">
        <f>INDEX('Raw Election Data'!$A$1:$AN$3144,MATCH($C645&amp;" "&amp;$B645,'Raw Election Data'!$C$1:$C$3144,0),MATCH('Joined Data'!P$1,'Raw Election Data'!$A$1:$AN$1,0))</f>
        <v>-59578</v>
      </c>
      <c r="Q645">
        <f>INDEX('Raw Election Data'!$A$1:$AN$3144,MATCH($C645&amp;" "&amp;$B645,'Raw Election Data'!$C$1:$C$3144,0),MATCH('Joined Data'!Q$1,'Raw Election Data'!$A$1:$AN$1,0))</f>
        <v>0.2029403148780205</v>
      </c>
      <c r="R645">
        <f>INDEX('Raw Election Data'!$A$1:$AN$3144,MATCH($C645&amp;" "&amp;$B645,'Raw Election Data'!$C$1:$C$3144,0),MATCH('Joined Data'!R$1,'Raw Election Data'!$A$1:$AN$1,0))</f>
        <v>-0.2029403148780205</v>
      </c>
    </row>
    <row r="646" spans="1:18" ht="13.5" hidden="1" customHeight="1" x14ac:dyDescent="0.15">
      <c r="A646" t="s">
        <v>216</v>
      </c>
      <c r="B646" t="s">
        <v>2037</v>
      </c>
      <c r="C646" t="str">
        <f>INDEX(FIPS!$A$1:$E$3236,MATCH($F646,FIPS!$D$1:$D$3236,0),5)</f>
        <v>LaSalle County</v>
      </c>
      <c r="D646" t="s">
        <v>217</v>
      </c>
      <c r="E646" s="15" t="s">
        <v>55</v>
      </c>
      <c r="F646" t="s">
        <v>2172</v>
      </c>
      <c r="G646" t="s">
        <v>7789</v>
      </c>
      <c r="H646" t="str">
        <f>IFERROR(VLOOKUP($G646,'Team Colors'!$A:$B,2,0),"#c9c9c9")</f>
        <v>#c83803</v>
      </c>
      <c r="I646">
        <f>INDEX('Raw Election Data'!$A$1:$AN$3144,MATCH($C646&amp;" "&amp;$B646,'Raw Election Data'!$C$1:$C$3144,0),MATCH('Joined Data'!I$1,'Raw Election Data'!$A$1:$AN$1,0))</f>
        <v>111333</v>
      </c>
      <c r="J646">
        <f>INDEX('Raw Election Data'!$A$1:$AN$3144,MATCH($C646&amp;" "&amp;$B646,'Raw Election Data'!$C$1:$C$3144,0),MATCH('Joined Data'!J$1,'Raw Election Data'!$A$1:$AN$1,0))</f>
        <v>19277</v>
      </c>
      <c r="K646">
        <f>INDEX('Raw Election Data'!$A$1:$AN$3144,MATCH($C646&amp;" "&amp;$B646,'Raw Election Data'!$C$1:$C$3144,0),MATCH('Joined Data'!K$1,'Raw Election Data'!$A$1:$AN$1,0))</f>
        <v>26269</v>
      </c>
      <c r="L646">
        <f>INDEX('Raw Election Data'!$A$1:$AN$3144,MATCH($C646&amp;" "&amp;$B646,'Raw Election Data'!$C$1:$C$3144,0),MATCH('Joined Data'!L$1,'Raw Election Data'!$A$1:$AN$1,0))</f>
        <v>48447</v>
      </c>
      <c r="M646">
        <f>INDEX('Raw Election Data'!$A$1:$AN$3144,MATCH($C646&amp;" "&amp;$B646,'Raw Election Data'!$C$1:$C$3144,0),MATCH('Joined Data'!M$1,'Raw Election Data'!$A$1:$AN$1,0))</f>
        <v>0.39789873469977499</v>
      </c>
      <c r="N646">
        <f>INDEX('Raw Election Data'!$A$1:$AN$3144,MATCH($C646&amp;" "&amp;$B646,'Raw Election Data'!$C$1:$C$3144,0),MATCH('Joined Data'!N$1,'Raw Election Data'!$A$1:$AN$1,0))</f>
        <v>0.54222139657770352</v>
      </c>
      <c r="O646">
        <f>INDEX('Raw Election Data'!$A$1:$AN$3144,MATCH($C646&amp;" "&amp;$B646,'Raw Election Data'!$C$1:$C$3144,0),MATCH('Joined Data'!O$1,'Raw Election Data'!$A$1:$AN$1,0))</f>
        <v>-6992</v>
      </c>
      <c r="P646">
        <f>INDEX('Raw Election Data'!$A$1:$AN$3144,MATCH($C646&amp;" "&amp;$B646,'Raw Election Data'!$C$1:$C$3144,0),MATCH('Joined Data'!P$1,'Raw Election Data'!$A$1:$AN$1,0))</f>
        <v>6992</v>
      </c>
      <c r="Q646">
        <f>INDEX('Raw Election Data'!$A$1:$AN$3144,MATCH($C646&amp;" "&amp;$B646,'Raw Election Data'!$C$1:$C$3144,0),MATCH('Joined Data'!Q$1,'Raw Election Data'!$A$1:$AN$1,0))</f>
        <v>-0.14432266187792853</v>
      </c>
      <c r="R646">
        <f>INDEX('Raw Election Data'!$A$1:$AN$3144,MATCH($C646&amp;" "&amp;$B646,'Raw Election Data'!$C$1:$C$3144,0),MATCH('Joined Data'!R$1,'Raw Election Data'!$A$1:$AN$1,0))</f>
        <v>0.14432266187792853</v>
      </c>
    </row>
    <row r="647" spans="1:18" ht="13.5" hidden="1" customHeight="1" x14ac:dyDescent="0.15">
      <c r="A647" t="s">
        <v>216</v>
      </c>
      <c r="B647" t="s">
        <v>2037</v>
      </c>
      <c r="C647" t="str">
        <f>INDEX(FIPS!$A$1:$E$3236,MATCH($F647,FIPS!$D$1:$D$3236,0),5)</f>
        <v>Lawrence County</v>
      </c>
      <c r="D647" t="s">
        <v>217</v>
      </c>
      <c r="E647" s="15" t="s">
        <v>56</v>
      </c>
      <c r="F647" t="s">
        <v>2173</v>
      </c>
      <c r="G647" t="s">
        <v>7789</v>
      </c>
      <c r="H647" t="str">
        <f>IFERROR(VLOOKUP($G647,'Team Colors'!$A:$B,2,0),"#c9c9c9")</f>
        <v>#c83803</v>
      </c>
      <c r="I647">
        <f>INDEX('Raw Election Data'!$A$1:$AN$3144,MATCH($C647&amp;" "&amp;$B647,'Raw Election Data'!$C$1:$C$3144,0),MATCH('Joined Data'!I$1,'Raw Election Data'!$A$1:$AN$1,0))</f>
        <v>16491</v>
      </c>
      <c r="J647">
        <f>INDEX('Raw Election Data'!$A$1:$AN$3144,MATCH($C647&amp;" "&amp;$B647,'Raw Election Data'!$C$1:$C$3144,0),MATCH('Joined Data'!J$1,'Raw Election Data'!$A$1:$AN$1,0))</f>
        <v>1288</v>
      </c>
      <c r="K647">
        <f>INDEX('Raw Election Data'!$A$1:$AN$3144,MATCH($C647&amp;" "&amp;$B647,'Raw Election Data'!$C$1:$C$3144,0),MATCH('Joined Data'!K$1,'Raw Election Data'!$A$1:$AN$1,0))</f>
        <v>4517</v>
      </c>
      <c r="L647">
        <f>INDEX('Raw Election Data'!$A$1:$AN$3144,MATCH($C647&amp;" "&amp;$B647,'Raw Election Data'!$C$1:$C$3144,0),MATCH('Joined Data'!L$1,'Raw Election Data'!$A$1:$AN$1,0))</f>
        <v>6039</v>
      </c>
      <c r="M647">
        <f>INDEX('Raw Election Data'!$A$1:$AN$3144,MATCH($C647&amp;" "&amp;$B647,'Raw Election Data'!$C$1:$C$3144,0),MATCH('Joined Data'!M$1,'Raw Election Data'!$A$1:$AN$1,0))</f>
        <v>0.2132803444278854</v>
      </c>
      <c r="N647">
        <f>INDEX('Raw Election Data'!$A$1:$AN$3144,MATCH($C647&amp;" "&amp;$B647,'Raw Election Data'!$C$1:$C$3144,0),MATCH('Joined Data'!N$1,'Raw Election Data'!$A$1:$AN$1,0))</f>
        <v>0.74797151846332177</v>
      </c>
      <c r="O647">
        <f>INDEX('Raw Election Data'!$A$1:$AN$3144,MATCH($C647&amp;" "&amp;$B647,'Raw Election Data'!$C$1:$C$3144,0),MATCH('Joined Data'!O$1,'Raw Election Data'!$A$1:$AN$1,0))</f>
        <v>-3229</v>
      </c>
      <c r="P647">
        <f>INDEX('Raw Election Data'!$A$1:$AN$3144,MATCH($C647&amp;" "&amp;$B647,'Raw Election Data'!$C$1:$C$3144,0),MATCH('Joined Data'!P$1,'Raw Election Data'!$A$1:$AN$1,0))</f>
        <v>3229</v>
      </c>
      <c r="Q647">
        <f>INDEX('Raw Election Data'!$A$1:$AN$3144,MATCH($C647&amp;" "&amp;$B647,'Raw Election Data'!$C$1:$C$3144,0),MATCH('Joined Data'!Q$1,'Raw Election Data'!$A$1:$AN$1,0))</f>
        <v>-0.53469117403543631</v>
      </c>
      <c r="R647">
        <f>INDEX('Raw Election Data'!$A$1:$AN$3144,MATCH($C647&amp;" "&amp;$B647,'Raw Election Data'!$C$1:$C$3144,0),MATCH('Joined Data'!R$1,'Raw Election Data'!$A$1:$AN$1,0))</f>
        <v>0.53469117403543631</v>
      </c>
    </row>
    <row r="648" spans="1:18" ht="13.5" hidden="1" customHeight="1" x14ac:dyDescent="0.15">
      <c r="A648" t="s">
        <v>216</v>
      </c>
      <c r="B648" t="s">
        <v>2037</v>
      </c>
      <c r="C648" t="str">
        <f>INDEX(FIPS!$A$1:$E$3236,MATCH($F648,FIPS!$D$1:$D$3236,0),5)</f>
        <v>Lee County</v>
      </c>
      <c r="D648" t="s">
        <v>217</v>
      </c>
      <c r="E648" s="15" t="s">
        <v>57</v>
      </c>
      <c r="F648" t="s">
        <v>2174</v>
      </c>
      <c r="G648" t="s">
        <v>7789</v>
      </c>
      <c r="H648" t="str">
        <f>IFERROR(VLOOKUP($G648,'Team Colors'!$A:$B,2,0),"#c9c9c9")</f>
        <v>#c83803</v>
      </c>
      <c r="I648">
        <f>INDEX('Raw Election Data'!$A$1:$AN$3144,MATCH($C648&amp;" "&amp;$B648,'Raw Election Data'!$C$1:$C$3144,0),MATCH('Joined Data'!I$1,'Raw Election Data'!$A$1:$AN$1,0))</f>
        <v>34584</v>
      </c>
      <c r="J648">
        <f>INDEX('Raw Election Data'!$A$1:$AN$3144,MATCH($C648&amp;" "&amp;$B648,'Raw Election Data'!$C$1:$C$3144,0),MATCH('Joined Data'!J$1,'Raw Election Data'!$A$1:$AN$1,0))</f>
        <v>5499</v>
      </c>
      <c r="K648">
        <f>INDEX('Raw Election Data'!$A$1:$AN$3144,MATCH($C648&amp;" "&amp;$B648,'Raw Election Data'!$C$1:$C$3144,0),MATCH('Joined Data'!K$1,'Raw Election Data'!$A$1:$AN$1,0))</f>
        <v>8597</v>
      </c>
      <c r="L648">
        <f>INDEX('Raw Election Data'!$A$1:$AN$3144,MATCH($C648&amp;" "&amp;$B648,'Raw Election Data'!$C$1:$C$3144,0),MATCH('Joined Data'!L$1,'Raw Election Data'!$A$1:$AN$1,0))</f>
        <v>15215</v>
      </c>
      <c r="M648">
        <f>INDEX('Raw Election Data'!$A$1:$AN$3144,MATCH($C648&amp;" "&amp;$B648,'Raw Election Data'!$C$1:$C$3144,0),MATCH('Joined Data'!M$1,'Raw Election Data'!$A$1:$AN$1,0))</f>
        <v>0.36141965165954648</v>
      </c>
      <c r="N648">
        <f>INDEX('Raw Election Data'!$A$1:$AN$3144,MATCH($C648&amp;" "&amp;$B648,'Raw Election Data'!$C$1:$C$3144,0),MATCH('Joined Data'!N$1,'Raw Election Data'!$A$1:$AN$1,0))</f>
        <v>0.56503450542228062</v>
      </c>
      <c r="O648">
        <f>INDEX('Raw Election Data'!$A$1:$AN$3144,MATCH($C648&amp;" "&amp;$B648,'Raw Election Data'!$C$1:$C$3144,0),MATCH('Joined Data'!O$1,'Raw Election Data'!$A$1:$AN$1,0))</f>
        <v>-3098</v>
      </c>
      <c r="P648">
        <f>INDEX('Raw Election Data'!$A$1:$AN$3144,MATCH($C648&amp;" "&amp;$B648,'Raw Election Data'!$C$1:$C$3144,0),MATCH('Joined Data'!P$1,'Raw Election Data'!$A$1:$AN$1,0))</f>
        <v>3098</v>
      </c>
      <c r="Q648">
        <f>INDEX('Raw Election Data'!$A$1:$AN$3144,MATCH($C648&amp;" "&amp;$B648,'Raw Election Data'!$C$1:$C$3144,0),MATCH('Joined Data'!Q$1,'Raw Election Data'!$A$1:$AN$1,0))</f>
        <v>-0.20361485376273414</v>
      </c>
      <c r="R648">
        <f>INDEX('Raw Election Data'!$A$1:$AN$3144,MATCH($C648&amp;" "&amp;$B648,'Raw Election Data'!$C$1:$C$3144,0),MATCH('Joined Data'!R$1,'Raw Election Data'!$A$1:$AN$1,0))</f>
        <v>0.20361485376273414</v>
      </c>
    </row>
    <row r="649" spans="1:18" ht="13.5" hidden="1" customHeight="1" x14ac:dyDescent="0.15">
      <c r="A649" t="s">
        <v>216</v>
      </c>
      <c r="B649" t="s">
        <v>2037</v>
      </c>
      <c r="C649" t="str">
        <f>INDEX(FIPS!$A$1:$E$3236,MATCH($F649,FIPS!$D$1:$D$3236,0),5)</f>
        <v>Livingston County</v>
      </c>
      <c r="D649" t="s">
        <v>217</v>
      </c>
      <c r="E649" s="15" t="s">
        <v>58</v>
      </c>
      <c r="F649" t="s">
        <v>2179</v>
      </c>
      <c r="G649" t="s">
        <v>7789</v>
      </c>
      <c r="H649" t="str">
        <f>IFERROR(VLOOKUP($G649,'Team Colors'!$A:$B,2,0),"#c9c9c9")</f>
        <v>#c83803</v>
      </c>
      <c r="I649">
        <f>INDEX('Raw Election Data'!$A$1:$AN$3144,MATCH($C649&amp;" "&amp;$B649,'Raw Election Data'!$C$1:$C$3144,0),MATCH('Joined Data'!I$1,'Raw Election Data'!$A$1:$AN$1,0))</f>
        <v>36671</v>
      </c>
      <c r="J649">
        <f>INDEX('Raw Election Data'!$A$1:$AN$3144,MATCH($C649&amp;" "&amp;$B649,'Raw Election Data'!$C$1:$C$3144,0),MATCH('Joined Data'!J$1,'Raw Election Data'!$A$1:$AN$1,0))</f>
        <v>4005</v>
      </c>
      <c r="K649">
        <f>INDEX('Raw Election Data'!$A$1:$AN$3144,MATCH($C649&amp;" "&amp;$B649,'Raw Election Data'!$C$1:$C$3144,0),MATCH('Joined Data'!K$1,'Raw Election Data'!$A$1:$AN$1,0))</f>
        <v>10197</v>
      </c>
      <c r="L649">
        <f>INDEX('Raw Election Data'!$A$1:$AN$3144,MATCH($C649&amp;" "&amp;$B649,'Raw Election Data'!$C$1:$C$3144,0),MATCH('Joined Data'!L$1,'Raw Election Data'!$A$1:$AN$1,0))</f>
        <v>15096</v>
      </c>
      <c r="M649">
        <f>INDEX('Raw Election Data'!$A$1:$AN$3144,MATCH($C649&amp;" "&amp;$B649,'Raw Election Data'!$C$1:$C$3144,0),MATCH('Joined Data'!M$1,'Raw Election Data'!$A$1:$AN$1,0))</f>
        <v>0.265302066772655</v>
      </c>
      <c r="N649">
        <f>INDEX('Raw Election Data'!$A$1:$AN$3144,MATCH($C649&amp;" "&amp;$B649,'Raw Election Data'!$C$1:$C$3144,0),MATCH('Joined Data'!N$1,'Raw Election Data'!$A$1:$AN$1,0))</f>
        <v>0.67547694753577103</v>
      </c>
      <c r="O649">
        <f>INDEX('Raw Election Data'!$A$1:$AN$3144,MATCH($C649&amp;" "&amp;$B649,'Raw Election Data'!$C$1:$C$3144,0),MATCH('Joined Data'!O$1,'Raw Election Data'!$A$1:$AN$1,0))</f>
        <v>-6192</v>
      </c>
      <c r="P649">
        <f>INDEX('Raw Election Data'!$A$1:$AN$3144,MATCH($C649&amp;" "&amp;$B649,'Raw Election Data'!$C$1:$C$3144,0),MATCH('Joined Data'!P$1,'Raw Election Data'!$A$1:$AN$1,0))</f>
        <v>6192</v>
      </c>
      <c r="Q649">
        <f>INDEX('Raw Election Data'!$A$1:$AN$3144,MATCH($C649&amp;" "&amp;$B649,'Raw Election Data'!$C$1:$C$3144,0),MATCH('Joined Data'!Q$1,'Raw Election Data'!$A$1:$AN$1,0))</f>
        <v>-0.41017488076311603</v>
      </c>
      <c r="R649">
        <f>INDEX('Raw Election Data'!$A$1:$AN$3144,MATCH($C649&amp;" "&amp;$B649,'Raw Election Data'!$C$1:$C$3144,0),MATCH('Joined Data'!R$1,'Raw Election Data'!$A$1:$AN$1,0))</f>
        <v>0.41017488076311603</v>
      </c>
    </row>
    <row r="650" spans="1:18" ht="13.5" hidden="1" customHeight="1" x14ac:dyDescent="0.15">
      <c r="A650" t="s">
        <v>216</v>
      </c>
      <c r="B650" t="s">
        <v>2037</v>
      </c>
      <c r="C650" t="str">
        <f>INDEX(FIPS!$A$1:$E$3236,MATCH($F650,FIPS!$D$1:$D$3236,0),5)</f>
        <v>Logan County</v>
      </c>
      <c r="D650" t="s">
        <v>217</v>
      </c>
      <c r="E650" s="15" t="s">
        <v>59</v>
      </c>
      <c r="F650" t="s">
        <v>2182</v>
      </c>
      <c r="G650" t="s">
        <v>7789</v>
      </c>
      <c r="H650" t="str">
        <f>IFERROR(VLOOKUP($G650,'Team Colors'!$A:$B,2,0),"#c9c9c9")</f>
        <v>#c83803</v>
      </c>
      <c r="I650">
        <f>INDEX('Raw Election Data'!$A$1:$AN$3144,MATCH($C650&amp;" "&amp;$B650,'Raw Election Data'!$C$1:$C$3144,0),MATCH('Joined Data'!I$1,'Raw Election Data'!$A$1:$AN$1,0))</f>
        <v>29494</v>
      </c>
      <c r="J650">
        <f>INDEX('Raw Election Data'!$A$1:$AN$3144,MATCH($C650&amp;" "&amp;$B650,'Raw Election Data'!$C$1:$C$3144,0),MATCH('Joined Data'!J$1,'Raw Election Data'!$A$1:$AN$1,0))</f>
        <v>3301</v>
      </c>
      <c r="K650">
        <f>INDEX('Raw Election Data'!$A$1:$AN$3144,MATCH($C650&amp;" "&amp;$B650,'Raw Election Data'!$C$1:$C$3144,0),MATCH('Joined Data'!K$1,'Raw Election Data'!$A$1:$AN$1,0))</f>
        <v>8167</v>
      </c>
      <c r="L650">
        <f>INDEX('Raw Election Data'!$A$1:$AN$3144,MATCH($C650&amp;" "&amp;$B650,'Raw Election Data'!$C$1:$C$3144,0),MATCH('Joined Data'!L$1,'Raw Election Data'!$A$1:$AN$1,0))</f>
        <v>12130</v>
      </c>
      <c r="M650">
        <f>INDEX('Raw Election Data'!$A$1:$AN$3144,MATCH($C650&amp;" "&amp;$B650,'Raw Election Data'!$C$1:$C$3144,0),MATCH('Joined Data'!M$1,'Raw Election Data'!$A$1:$AN$1,0))</f>
        <v>0.27213520197856556</v>
      </c>
      <c r="N650">
        <f>INDEX('Raw Election Data'!$A$1:$AN$3144,MATCH($C650&amp;" "&amp;$B650,'Raw Election Data'!$C$1:$C$3144,0),MATCH('Joined Data'!N$1,'Raw Election Data'!$A$1:$AN$1,0))</f>
        <v>0.67328936521022253</v>
      </c>
      <c r="O650">
        <f>INDEX('Raw Election Data'!$A$1:$AN$3144,MATCH($C650&amp;" "&amp;$B650,'Raw Election Data'!$C$1:$C$3144,0),MATCH('Joined Data'!O$1,'Raw Election Data'!$A$1:$AN$1,0))</f>
        <v>-4866</v>
      </c>
      <c r="P650">
        <f>INDEX('Raw Election Data'!$A$1:$AN$3144,MATCH($C650&amp;" "&amp;$B650,'Raw Election Data'!$C$1:$C$3144,0),MATCH('Joined Data'!P$1,'Raw Election Data'!$A$1:$AN$1,0))</f>
        <v>4866</v>
      </c>
      <c r="Q650">
        <f>INDEX('Raw Election Data'!$A$1:$AN$3144,MATCH($C650&amp;" "&amp;$B650,'Raw Election Data'!$C$1:$C$3144,0),MATCH('Joined Data'!Q$1,'Raw Election Data'!$A$1:$AN$1,0))</f>
        <v>-0.40115416323165698</v>
      </c>
      <c r="R650">
        <f>INDEX('Raw Election Data'!$A$1:$AN$3144,MATCH($C650&amp;" "&amp;$B650,'Raw Election Data'!$C$1:$C$3144,0),MATCH('Joined Data'!R$1,'Raw Election Data'!$A$1:$AN$1,0))</f>
        <v>0.40115416323165698</v>
      </c>
    </row>
    <row r="651" spans="1:18" ht="13.5" hidden="1" customHeight="1" x14ac:dyDescent="0.15">
      <c r="A651" t="s">
        <v>216</v>
      </c>
      <c r="B651" t="s">
        <v>2037</v>
      </c>
      <c r="C651" t="str">
        <f>INDEX(FIPS!$A$1:$E$3236,MATCH($F651,FIPS!$D$1:$D$3236,0),5)</f>
        <v>McDonough County</v>
      </c>
      <c r="D651" t="s">
        <v>217</v>
      </c>
      <c r="E651" s="15" t="s">
        <v>60</v>
      </c>
      <c r="F651" t="s">
        <v>2186</v>
      </c>
      <c r="G651" t="s">
        <v>7789</v>
      </c>
      <c r="H651" t="str">
        <f>IFERROR(VLOOKUP($G651,'Team Colors'!$A:$B,2,0),"#c9c9c9")</f>
        <v>#c83803</v>
      </c>
      <c r="I651">
        <f>INDEX('Raw Election Data'!$A$1:$AN$3144,MATCH($C651&amp;" "&amp;$B651,'Raw Election Data'!$C$1:$C$3144,0),MATCH('Joined Data'!I$1,'Raw Election Data'!$A$1:$AN$1,0))</f>
        <v>31333</v>
      </c>
      <c r="J651">
        <f>INDEX('Raw Election Data'!$A$1:$AN$3144,MATCH($C651&amp;" "&amp;$B651,'Raw Election Data'!$C$1:$C$3144,0),MATCH('Joined Data'!J$1,'Raw Election Data'!$A$1:$AN$1,0))</f>
        <v>5278</v>
      </c>
      <c r="K651">
        <f>INDEX('Raw Election Data'!$A$1:$AN$3144,MATCH($C651&amp;" "&amp;$B651,'Raw Election Data'!$C$1:$C$3144,0),MATCH('Joined Data'!K$1,'Raw Election Data'!$A$1:$AN$1,0))</f>
        <v>6789</v>
      </c>
      <c r="L651">
        <f>INDEX('Raw Election Data'!$A$1:$AN$3144,MATCH($C651&amp;" "&amp;$B651,'Raw Election Data'!$C$1:$C$3144,0),MATCH('Joined Data'!L$1,'Raw Election Data'!$A$1:$AN$1,0))</f>
        <v>12910</v>
      </c>
      <c r="M651">
        <f>INDEX('Raw Election Data'!$A$1:$AN$3144,MATCH($C651&amp;" "&amp;$B651,'Raw Election Data'!$C$1:$C$3144,0),MATCH('Joined Data'!M$1,'Raw Election Data'!$A$1:$AN$1,0))</f>
        <v>0.40883036405886908</v>
      </c>
      <c r="N651">
        <f>INDEX('Raw Election Data'!$A$1:$AN$3144,MATCH($C651&amp;" "&amp;$B651,'Raw Election Data'!$C$1:$C$3144,0),MATCH('Joined Data'!N$1,'Raw Election Data'!$A$1:$AN$1,0))</f>
        <v>0.52587141750580946</v>
      </c>
      <c r="O651">
        <f>INDEX('Raw Election Data'!$A$1:$AN$3144,MATCH($C651&amp;" "&amp;$B651,'Raw Election Data'!$C$1:$C$3144,0),MATCH('Joined Data'!O$1,'Raw Election Data'!$A$1:$AN$1,0))</f>
        <v>-1511</v>
      </c>
      <c r="P651">
        <f>INDEX('Raw Election Data'!$A$1:$AN$3144,MATCH($C651&amp;" "&amp;$B651,'Raw Election Data'!$C$1:$C$3144,0),MATCH('Joined Data'!P$1,'Raw Election Data'!$A$1:$AN$1,0))</f>
        <v>1511</v>
      </c>
      <c r="Q651">
        <f>INDEX('Raw Election Data'!$A$1:$AN$3144,MATCH($C651&amp;" "&amp;$B651,'Raw Election Data'!$C$1:$C$3144,0),MATCH('Joined Data'!Q$1,'Raw Election Data'!$A$1:$AN$1,0))</f>
        <v>-0.11704105344694038</v>
      </c>
      <c r="R651">
        <f>INDEX('Raw Election Data'!$A$1:$AN$3144,MATCH($C651&amp;" "&amp;$B651,'Raw Election Data'!$C$1:$C$3144,0),MATCH('Joined Data'!R$1,'Raw Election Data'!$A$1:$AN$1,0))</f>
        <v>0.11704105344694038</v>
      </c>
    </row>
    <row r="652" spans="1:18" ht="13.5" hidden="1" customHeight="1" x14ac:dyDescent="0.15">
      <c r="A652" t="s">
        <v>216</v>
      </c>
      <c r="B652" t="s">
        <v>2037</v>
      </c>
      <c r="C652" t="str">
        <f>INDEX(FIPS!$A$1:$E$3236,MATCH($F652,FIPS!$D$1:$D$3236,0),5)</f>
        <v>McHenry County</v>
      </c>
      <c r="D652" t="s">
        <v>217</v>
      </c>
      <c r="E652" s="15" t="s">
        <v>61</v>
      </c>
      <c r="F652" t="s">
        <v>2190</v>
      </c>
      <c r="G652" t="s">
        <v>7789</v>
      </c>
      <c r="H652" t="str">
        <f>IFERROR(VLOOKUP($G652,'Team Colors'!$A:$B,2,0),"#c9c9c9")</f>
        <v>#c83803</v>
      </c>
      <c r="I652">
        <f>INDEX('Raw Election Data'!$A$1:$AN$3144,MATCH($C652&amp;" "&amp;$B652,'Raw Election Data'!$C$1:$C$3144,0),MATCH('Joined Data'!I$1,'Raw Election Data'!$A$1:$AN$1,0))</f>
        <v>307343</v>
      </c>
      <c r="J652">
        <f>INDEX('Raw Election Data'!$A$1:$AN$3144,MATCH($C652&amp;" "&amp;$B652,'Raw Election Data'!$C$1:$C$3144,0),MATCH('Joined Data'!J$1,'Raw Election Data'!$A$1:$AN$1,0))</f>
        <v>59827</v>
      </c>
      <c r="K652">
        <f>INDEX('Raw Election Data'!$A$1:$AN$3144,MATCH($C652&amp;" "&amp;$B652,'Raw Election Data'!$C$1:$C$3144,0),MATCH('Joined Data'!K$1,'Raw Election Data'!$A$1:$AN$1,0))</f>
        <v>71117</v>
      </c>
      <c r="L652">
        <f>INDEX('Raw Election Data'!$A$1:$AN$3144,MATCH($C652&amp;" "&amp;$B652,'Raw Election Data'!$C$1:$C$3144,0),MATCH('Joined Data'!L$1,'Raw Election Data'!$A$1:$AN$1,0))</f>
        <v>140145</v>
      </c>
      <c r="M652">
        <f>INDEX('Raw Election Data'!$A$1:$AN$3144,MATCH($C652&amp;" "&amp;$B652,'Raw Election Data'!$C$1:$C$3144,0),MATCH('Joined Data'!M$1,'Raw Election Data'!$A$1:$AN$1,0))</f>
        <v>0.42689357451211246</v>
      </c>
      <c r="N652">
        <f>INDEX('Raw Election Data'!$A$1:$AN$3144,MATCH($C652&amp;" "&amp;$B652,'Raw Election Data'!$C$1:$C$3144,0),MATCH('Joined Data'!N$1,'Raw Election Data'!$A$1:$AN$1,0))</f>
        <v>0.50745299511220521</v>
      </c>
      <c r="O652">
        <f>INDEX('Raw Election Data'!$A$1:$AN$3144,MATCH($C652&amp;" "&amp;$B652,'Raw Election Data'!$C$1:$C$3144,0),MATCH('Joined Data'!O$1,'Raw Election Data'!$A$1:$AN$1,0))</f>
        <v>-11290</v>
      </c>
      <c r="P652">
        <f>INDEX('Raw Election Data'!$A$1:$AN$3144,MATCH($C652&amp;" "&amp;$B652,'Raw Election Data'!$C$1:$C$3144,0),MATCH('Joined Data'!P$1,'Raw Election Data'!$A$1:$AN$1,0))</f>
        <v>11290</v>
      </c>
      <c r="Q652">
        <f>INDEX('Raw Election Data'!$A$1:$AN$3144,MATCH($C652&amp;" "&amp;$B652,'Raw Election Data'!$C$1:$C$3144,0),MATCH('Joined Data'!Q$1,'Raw Election Data'!$A$1:$AN$1,0))</f>
        <v>-8.0559420600092746E-2</v>
      </c>
      <c r="R652">
        <f>INDEX('Raw Election Data'!$A$1:$AN$3144,MATCH($C652&amp;" "&amp;$B652,'Raw Election Data'!$C$1:$C$3144,0),MATCH('Joined Data'!R$1,'Raw Election Data'!$A$1:$AN$1,0))</f>
        <v>8.0559420600092746E-2</v>
      </c>
    </row>
    <row r="653" spans="1:18" ht="13.5" hidden="1" customHeight="1" x14ac:dyDescent="0.15">
      <c r="A653" t="s">
        <v>216</v>
      </c>
      <c r="B653" t="s">
        <v>2037</v>
      </c>
      <c r="C653" t="str">
        <f>INDEX(FIPS!$A$1:$E$3236,MATCH($F653,FIPS!$D$1:$D$3236,0),5)</f>
        <v>McLean County</v>
      </c>
      <c r="D653" t="s">
        <v>217</v>
      </c>
      <c r="E653" s="15" t="s">
        <v>62</v>
      </c>
      <c r="F653" t="s">
        <v>2192</v>
      </c>
      <c r="G653" t="s">
        <v>7789</v>
      </c>
      <c r="H653" t="str">
        <f>IFERROR(VLOOKUP($G653,'Team Colors'!$A:$B,2,0),"#c9c9c9")</f>
        <v>#c83803</v>
      </c>
      <c r="I653">
        <f>INDEX('Raw Election Data'!$A$1:$AN$3144,MATCH($C653&amp;" "&amp;$B653,'Raw Election Data'!$C$1:$C$3144,0),MATCH('Joined Data'!I$1,'Raw Election Data'!$A$1:$AN$1,0))</f>
        <v>173166</v>
      </c>
      <c r="J653">
        <f>INDEX('Raw Election Data'!$A$1:$AN$3144,MATCH($C653&amp;" "&amp;$B653,'Raw Election Data'!$C$1:$C$3144,0),MATCH('Joined Data'!J$1,'Raw Election Data'!$A$1:$AN$1,0))</f>
        <v>35918</v>
      </c>
      <c r="K653">
        <f>INDEX('Raw Election Data'!$A$1:$AN$3144,MATCH($C653&amp;" "&amp;$B653,'Raw Election Data'!$C$1:$C$3144,0),MATCH('Joined Data'!K$1,'Raw Election Data'!$A$1:$AN$1,0))</f>
        <v>37081</v>
      </c>
      <c r="L653">
        <f>INDEX('Raw Election Data'!$A$1:$AN$3144,MATCH($C653&amp;" "&amp;$B653,'Raw Election Data'!$C$1:$C$3144,0),MATCH('Joined Data'!L$1,'Raw Election Data'!$A$1:$AN$1,0))</f>
        <v>78995</v>
      </c>
      <c r="M653">
        <f>INDEX('Raw Election Data'!$A$1:$AN$3144,MATCH($C653&amp;" "&amp;$B653,'Raw Election Data'!$C$1:$C$3144,0),MATCH('Joined Data'!M$1,'Raw Election Data'!$A$1:$AN$1,0))</f>
        <v>0.45468700550667762</v>
      </c>
      <c r="N653">
        <f>INDEX('Raw Election Data'!$A$1:$AN$3144,MATCH($C653&amp;" "&amp;$B653,'Raw Election Data'!$C$1:$C$3144,0),MATCH('Joined Data'!N$1,'Raw Election Data'!$A$1:$AN$1,0))</f>
        <v>0.46940945629470221</v>
      </c>
      <c r="O653">
        <f>INDEX('Raw Election Data'!$A$1:$AN$3144,MATCH($C653&amp;" "&amp;$B653,'Raw Election Data'!$C$1:$C$3144,0),MATCH('Joined Data'!O$1,'Raw Election Data'!$A$1:$AN$1,0))</f>
        <v>-1163</v>
      </c>
      <c r="P653">
        <f>INDEX('Raw Election Data'!$A$1:$AN$3144,MATCH($C653&amp;" "&amp;$B653,'Raw Election Data'!$C$1:$C$3144,0),MATCH('Joined Data'!P$1,'Raw Election Data'!$A$1:$AN$1,0))</f>
        <v>1163</v>
      </c>
      <c r="Q653">
        <f>INDEX('Raw Election Data'!$A$1:$AN$3144,MATCH($C653&amp;" "&amp;$B653,'Raw Election Data'!$C$1:$C$3144,0),MATCH('Joined Data'!Q$1,'Raw Election Data'!$A$1:$AN$1,0))</f>
        <v>-1.4722450788024588E-2</v>
      </c>
      <c r="R653">
        <f>INDEX('Raw Election Data'!$A$1:$AN$3144,MATCH($C653&amp;" "&amp;$B653,'Raw Election Data'!$C$1:$C$3144,0),MATCH('Joined Data'!R$1,'Raw Election Data'!$A$1:$AN$1,0))</f>
        <v>1.4722450788024588E-2</v>
      </c>
    </row>
    <row r="654" spans="1:18" ht="13.5" hidden="1" customHeight="1" x14ac:dyDescent="0.15">
      <c r="A654" t="s">
        <v>216</v>
      </c>
      <c r="B654" t="s">
        <v>2037</v>
      </c>
      <c r="C654" t="str">
        <f>INDEX(FIPS!$A$1:$E$3236,MATCH($F654,FIPS!$D$1:$D$3236,0),5)</f>
        <v>Macon County</v>
      </c>
      <c r="D654" t="s">
        <v>217</v>
      </c>
      <c r="E654" s="15" t="s">
        <v>63</v>
      </c>
      <c r="F654" t="s">
        <v>2193</v>
      </c>
      <c r="G654" t="s">
        <v>7789</v>
      </c>
      <c r="H654" t="str">
        <f>IFERROR(VLOOKUP($G654,'Team Colors'!$A:$B,2,0),"#c9c9c9")</f>
        <v>#c83803</v>
      </c>
      <c r="I654">
        <f>INDEX('Raw Election Data'!$A$1:$AN$3144,MATCH($C654&amp;" "&amp;$B654,'Raw Election Data'!$C$1:$C$3144,0),MATCH('Joined Data'!I$1,'Raw Election Data'!$A$1:$AN$1,0))</f>
        <v>107303</v>
      </c>
      <c r="J654">
        <f>INDEX('Raw Election Data'!$A$1:$AN$3144,MATCH($C654&amp;" "&amp;$B654,'Raw Election Data'!$C$1:$C$3144,0),MATCH('Joined Data'!J$1,'Raw Election Data'!$A$1:$AN$1,0))</f>
        <v>18211</v>
      </c>
      <c r="K654">
        <f>INDEX('Raw Election Data'!$A$1:$AN$3144,MATCH($C654&amp;" "&amp;$B654,'Raw Election Data'!$C$1:$C$3144,0),MATCH('Joined Data'!K$1,'Raw Election Data'!$A$1:$AN$1,0))</f>
        <v>26782</v>
      </c>
      <c r="L654">
        <f>INDEX('Raw Election Data'!$A$1:$AN$3144,MATCH($C654&amp;" "&amp;$B654,'Raw Election Data'!$C$1:$C$3144,0),MATCH('Joined Data'!L$1,'Raw Election Data'!$A$1:$AN$1,0))</f>
        <v>47283</v>
      </c>
      <c r="M654">
        <f>INDEX('Raw Election Data'!$A$1:$AN$3144,MATCH($C654&amp;" "&amp;$B654,'Raw Election Data'!$C$1:$C$3144,0),MATCH('Joined Data'!M$1,'Raw Election Data'!$A$1:$AN$1,0))</f>
        <v>0.38514899646807521</v>
      </c>
      <c r="N654">
        <f>INDEX('Raw Election Data'!$A$1:$AN$3144,MATCH($C654&amp;" "&amp;$B654,'Raw Election Data'!$C$1:$C$3144,0),MATCH('Joined Data'!N$1,'Raw Election Data'!$A$1:$AN$1,0))</f>
        <v>0.56641922043863546</v>
      </c>
      <c r="O654">
        <f>INDEX('Raw Election Data'!$A$1:$AN$3144,MATCH($C654&amp;" "&amp;$B654,'Raw Election Data'!$C$1:$C$3144,0),MATCH('Joined Data'!O$1,'Raw Election Data'!$A$1:$AN$1,0))</f>
        <v>-8571</v>
      </c>
      <c r="P654">
        <f>INDEX('Raw Election Data'!$A$1:$AN$3144,MATCH($C654&amp;" "&amp;$B654,'Raw Election Data'!$C$1:$C$3144,0),MATCH('Joined Data'!P$1,'Raw Election Data'!$A$1:$AN$1,0))</f>
        <v>8571</v>
      </c>
      <c r="Q654">
        <f>INDEX('Raw Election Data'!$A$1:$AN$3144,MATCH($C654&amp;" "&amp;$B654,'Raw Election Data'!$C$1:$C$3144,0),MATCH('Joined Data'!Q$1,'Raw Election Data'!$A$1:$AN$1,0))</f>
        <v>-0.18127022397056025</v>
      </c>
      <c r="R654">
        <f>INDEX('Raw Election Data'!$A$1:$AN$3144,MATCH($C654&amp;" "&amp;$B654,'Raw Election Data'!$C$1:$C$3144,0),MATCH('Joined Data'!R$1,'Raw Election Data'!$A$1:$AN$1,0))</f>
        <v>0.18127022397056025</v>
      </c>
    </row>
    <row r="655" spans="1:18" ht="13.5" hidden="1" customHeight="1" x14ac:dyDescent="0.15">
      <c r="A655" t="s">
        <v>216</v>
      </c>
      <c r="B655" t="s">
        <v>2037</v>
      </c>
      <c r="C655" t="str">
        <f>INDEX(FIPS!$A$1:$E$3236,MATCH($F655,FIPS!$D$1:$D$3236,0),5)</f>
        <v>Macoupin County</v>
      </c>
      <c r="D655" t="s">
        <v>217</v>
      </c>
      <c r="E655" s="15" t="s">
        <v>64</v>
      </c>
      <c r="F655" t="s">
        <v>2197</v>
      </c>
      <c r="G655" t="s">
        <v>7789</v>
      </c>
      <c r="H655" t="str">
        <f>IFERROR(VLOOKUP($G655,'Team Colors'!$A:$B,2,0),"#c9c9c9")</f>
        <v>#c83803</v>
      </c>
      <c r="I655">
        <f>INDEX('Raw Election Data'!$A$1:$AN$3144,MATCH($C655&amp;" "&amp;$B655,'Raw Election Data'!$C$1:$C$3144,0),MATCH('Joined Data'!I$1,'Raw Election Data'!$A$1:$AN$1,0))</f>
        <v>46045</v>
      </c>
      <c r="J655">
        <f>INDEX('Raw Election Data'!$A$1:$AN$3144,MATCH($C655&amp;" "&amp;$B655,'Raw Election Data'!$C$1:$C$3144,0),MATCH('Joined Data'!J$1,'Raw Election Data'!$A$1:$AN$1,0))</f>
        <v>6532</v>
      </c>
      <c r="K655">
        <f>INDEX('Raw Election Data'!$A$1:$AN$3144,MATCH($C655&amp;" "&amp;$B655,'Raw Election Data'!$C$1:$C$3144,0),MATCH('Joined Data'!K$1,'Raw Election Data'!$A$1:$AN$1,0))</f>
        <v>14194</v>
      </c>
      <c r="L655">
        <f>INDEX('Raw Election Data'!$A$1:$AN$3144,MATCH($C655&amp;" "&amp;$B655,'Raw Election Data'!$C$1:$C$3144,0),MATCH('Joined Data'!L$1,'Raw Election Data'!$A$1:$AN$1,0))</f>
        <v>21881</v>
      </c>
      <c r="M655">
        <f>INDEX('Raw Election Data'!$A$1:$AN$3144,MATCH($C655&amp;" "&amp;$B655,'Raw Election Data'!$C$1:$C$3144,0),MATCH('Joined Data'!M$1,'Raw Election Data'!$A$1:$AN$1,0))</f>
        <v>0.29852383346282163</v>
      </c>
      <c r="N655">
        <f>INDEX('Raw Election Data'!$A$1:$AN$3144,MATCH($C655&amp;" "&amp;$B655,'Raw Election Data'!$C$1:$C$3144,0),MATCH('Joined Data'!N$1,'Raw Election Data'!$A$1:$AN$1,0))</f>
        <v>0.64869064485169781</v>
      </c>
      <c r="O655">
        <f>INDEX('Raw Election Data'!$A$1:$AN$3144,MATCH($C655&amp;" "&amp;$B655,'Raw Election Data'!$C$1:$C$3144,0),MATCH('Joined Data'!O$1,'Raw Election Data'!$A$1:$AN$1,0))</f>
        <v>-7662</v>
      </c>
      <c r="P655">
        <f>INDEX('Raw Election Data'!$A$1:$AN$3144,MATCH($C655&amp;" "&amp;$B655,'Raw Election Data'!$C$1:$C$3144,0),MATCH('Joined Data'!P$1,'Raw Election Data'!$A$1:$AN$1,0))</f>
        <v>7662</v>
      </c>
      <c r="Q655">
        <f>INDEX('Raw Election Data'!$A$1:$AN$3144,MATCH($C655&amp;" "&amp;$B655,'Raw Election Data'!$C$1:$C$3144,0),MATCH('Joined Data'!Q$1,'Raw Election Data'!$A$1:$AN$1,0))</f>
        <v>-0.35016681138887618</v>
      </c>
      <c r="R655">
        <f>INDEX('Raw Election Data'!$A$1:$AN$3144,MATCH($C655&amp;" "&amp;$B655,'Raw Election Data'!$C$1:$C$3144,0),MATCH('Joined Data'!R$1,'Raw Election Data'!$A$1:$AN$1,0))</f>
        <v>0.35016681138887618</v>
      </c>
    </row>
    <row r="656" spans="1:18" ht="13.5" hidden="1" customHeight="1" x14ac:dyDescent="0.15">
      <c r="A656" t="s">
        <v>216</v>
      </c>
      <c r="B656" t="s">
        <v>2037</v>
      </c>
      <c r="C656" t="str">
        <f>INDEX(FIPS!$A$1:$E$3236,MATCH($F656,FIPS!$D$1:$D$3236,0),5)</f>
        <v>Madison County</v>
      </c>
      <c r="D656" t="s">
        <v>217</v>
      </c>
      <c r="E656" s="15" t="s">
        <v>65</v>
      </c>
      <c r="F656" t="s">
        <v>2198</v>
      </c>
      <c r="G656" t="s">
        <v>7795</v>
      </c>
      <c r="H656" t="str">
        <f>IFERROR(VLOOKUP($G656,'Team Colors'!$A:$B,2,0),"#c9c9c9")</f>
        <v>#b3995d</v>
      </c>
      <c r="I656">
        <f>INDEX('Raw Election Data'!$A$1:$AN$3144,MATCH($C656&amp;" "&amp;$B656,'Raw Election Data'!$C$1:$C$3144,0),MATCH('Joined Data'!I$1,'Raw Election Data'!$A$1:$AN$1,0))</f>
        <v>266209</v>
      </c>
      <c r="J656">
        <f>INDEX('Raw Election Data'!$A$1:$AN$3144,MATCH($C656&amp;" "&amp;$B656,'Raw Election Data'!$C$1:$C$3144,0),MATCH('Joined Data'!J$1,'Raw Election Data'!$A$1:$AN$1,0))</f>
        <v>50336</v>
      </c>
      <c r="K656">
        <f>INDEX('Raw Election Data'!$A$1:$AN$3144,MATCH($C656&amp;" "&amp;$B656,'Raw Election Data'!$C$1:$C$3144,0),MATCH('Joined Data'!K$1,'Raw Election Data'!$A$1:$AN$1,0))</f>
        <v>70295</v>
      </c>
      <c r="L656">
        <f>INDEX('Raw Election Data'!$A$1:$AN$3144,MATCH($C656&amp;" "&amp;$B656,'Raw Election Data'!$C$1:$C$3144,0),MATCH('Joined Data'!L$1,'Raw Election Data'!$A$1:$AN$1,0))</f>
        <v>127902</v>
      </c>
      <c r="M656">
        <f>INDEX('Raw Election Data'!$A$1:$AN$3144,MATCH($C656&amp;" "&amp;$B656,'Raw Election Data'!$C$1:$C$3144,0),MATCH('Joined Data'!M$1,'Raw Election Data'!$A$1:$AN$1,0))</f>
        <v>0.39355131272380417</v>
      </c>
      <c r="N656">
        <f>INDEX('Raw Election Data'!$A$1:$AN$3144,MATCH($C656&amp;" "&amp;$B656,'Raw Election Data'!$C$1:$C$3144,0),MATCH('Joined Data'!N$1,'Raw Election Data'!$A$1:$AN$1,0))</f>
        <v>0.54960047536395051</v>
      </c>
      <c r="O656">
        <f>INDEX('Raw Election Data'!$A$1:$AN$3144,MATCH($C656&amp;" "&amp;$B656,'Raw Election Data'!$C$1:$C$3144,0),MATCH('Joined Data'!O$1,'Raw Election Data'!$A$1:$AN$1,0))</f>
        <v>-19959</v>
      </c>
      <c r="P656">
        <f>INDEX('Raw Election Data'!$A$1:$AN$3144,MATCH($C656&amp;" "&amp;$B656,'Raw Election Data'!$C$1:$C$3144,0),MATCH('Joined Data'!P$1,'Raw Election Data'!$A$1:$AN$1,0))</f>
        <v>19959</v>
      </c>
      <c r="Q656">
        <f>INDEX('Raw Election Data'!$A$1:$AN$3144,MATCH($C656&amp;" "&amp;$B656,'Raw Election Data'!$C$1:$C$3144,0),MATCH('Joined Data'!Q$1,'Raw Election Data'!$A$1:$AN$1,0))</f>
        <v>-0.15604916264014634</v>
      </c>
      <c r="R656">
        <f>INDEX('Raw Election Data'!$A$1:$AN$3144,MATCH($C656&amp;" "&amp;$B656,'Raw Election Data'!$C$1:$C$3144,0),MATCH('Joined Data'!R$1,'Raw Election Data'!$A$1:$AN$1,0))</f>
        <v>0.15604916264014634</v>
      </c>
    </row>
    <row r="657" spans="1:18" ht="13.5" hidden="1" customHeight="1" x14ac:dyDescent="0.15">
      <c r="A657" t="s">
        <v>216</v>
      </c>
      <c r="B657" t="s">
        <v>2037</v>
      </c>
      <c r="C657" t="str">
        <f>INDEX(FIPS!$A$1:$E$3236,MATCH($F657,FIPS!$D$1:$D$3236,0),5)</f>
        <v>Marion County</v>
      </c>
      <c r="D657" t="s">
        <v>217</v>
      </c>
      <c r="E657" s="15" t="s">
        <v>66</v>
      </c>
      <c r="F657" t="s">
        <v>2199</v>
      </c>
      <c r="G657" t="s">
        <v>7789</v>
      </c>
      <c r="H657" t="str">
        <f>IFERROR(VLOOKUP($G657,'Team Colors'!$A:$B,2,0),"#c9c9c9")</f>
        <v>#c83803</v>
      </c>
      <c r="I657">
        <f>INDEX('Raw Election Data'!$A$1:$AN$3144,MATCH($C657&amp;" "&amp;$B657,'Raw Election Data'!$C$1:$C$3144,0),MATCH('Joined Data'!I$1,'Raw Election Data'!$A$1:$AN$1,0))</f>
        <v>38339</v>
      </c>
      <c r="J657">
        <f>INDEX('Raw Election Data'!$A$1:$AN$3144,MATCH($C657&amp;" "&amp;$B657,'Raw Election Data'!$C$1:$C$3144,0),MATCH('Joined Data'!J$1,'Raw Election Data'!$A$1:$AN$1,0))</f>
        <v>4231</v>
      </c>
      <c r="K657">
        <f>INDEX('Raw Election Data'!$A$1:$AN$3144,MATCH($C657&amp;" "&amp;$B657,'Raw Election Data'!$C$1:$C$3144,0),MATCH('Joined Data'!K$1,'Raw Election Data'!$A$1:$AN$1,0))</f>
        <v>11677</v>
      </c>
      <c r="L657">
        <f>INDEX('Raw Election Data'!$A$1:$AN$3144,MATCH($C657&amp;" "&amp;$B657,'Raw Election Data'!$C$1:$C$3144,0),MATCH('Joined Data'!L$1,'Raw Election Data'!$A$1:$AN$1,0))</f>
        <v>16600</v>
      </c>
      <c r="M657">
        <f>INDEX('Raw Election Data'!$A$1:$AN$3144,MATCH($C657&amp;" "&amp;$B657,'Raw Election Data'!$C$1:$C$3144,0),MATCH('Joined Data'!M$1,'Raw Election Data'!$A$1:$AN$1,0))</f>
        <v>0.25487951807228915</v>
      </c>
      <c r="N657">
        <f>INDEX('Raw Election Data'!$A$1:$AN$3144,MATCH($C657&amp;" "&amp;$B657,'Raw Election Data'!$C$1:$C$3144,0),MATCH('Joined Data'!N$1,'Raw Election Data'!$A$1:$AN$1,0))</f>
        <v>0.70343373493975903</v>
      </c>
      <c r="O657">
        <f>INDEX('Raw Election Data'!$A$1:$AN$3144,MATCH($C657&amp;" "&amp;$B657,'Raw Election Data'!$C$1:$C$3144,0),MATCH('Joined Data'!O$1,'Raw Election Data'!$A$1:$AN$1,0))</f>
        <v>-7446</v>
      </c>
      <c r="P657">
        <f>INDEX('Raw Election Data'!$A$1:$AN$3144,MATCH($C657&amp;" "&amp;$B657,'Raw Election Data'!$C$1:$C$3144,0),MATCH('Joined Data'!P$1,'Raw Election Data'!$A$1:$AN$1,0))</f>
        <v>7446</v>
      </c>
      <c r="Q657">
        <f>INDEX('Raw Election Data'!$A$1:$AN$3144,MATCH($C657&amp;" "&amp;$B657,'Raw Election Data'!$C$1:$C$3144,0),MATCH('Joined Data'!Q$1,'Raw Election Data'!$A$1:$AN$1,0))</f>
        <v>-0.44855421686746988</v>
      </c>
      <c r="R657">
        <f>INDEX('Raw Election Data'!$A$1:$AN$3144,MATCH($C657&amp;" "&amp;$B657,'Raw Election Data'!$C$1:$C$3144,0),MATCH('Joined Data'!R$1,'Raw Election Data'!$A$1:$AN$1,0))</f>
        <v>0.44855421686746988</v>
      </c>
    </row>
    <row r="658" spans="1:18" ht="13.5" hidden="1" customHeight="1" x14ac:dyDescent="0.15">
      <c r="A658" t="s">
        <v>216</v>
      </c>
      <c r="B658" t="s">
        <v>2037</v>
      </c>
      <c r="C658" t="str">
        <f>INDEX(FIPS!$A$1:$E$3236,MATCH($F658,FIPS!$D$1:$D$3236,0),5)</f>
        <v>Marshall County</v>
      </c>
      <c r="D658" t="s">
        <v>217</v>
      </c>
      <c r="E658" s="15" t="s">
        <v>67</v>
      </c>
      <c r="F658" t="s">
        <v>2202</v>
      </c>
      <c r="G658" t="s">
        <v>7789</v>
      </c>
      <c r="H658" t="str">
        <f>IFERROR(VLOOKUP($G658,'Team Colors'!$A:$B,2,0),"#c9c9c9")</f>
        <v>#c83803</v>
      </c>
      <c r="I658">
        <f>INDEX('Raw Election Data'!$A$1:$AN$3144,MATCH($C658&amp;" "&amp;$B658,'Raw Election Data'!$C$1:$C$3144,0),MATCH('Joined Data'!I$1,'Raw Election Data'!$A$1:$AN$1,0))</f>
        <v>11982</v>
      </c>
      <c r="J658">
        <f>INDEX('Raw Election Data'!$A$1:$AN$3144,MATCH($C658&amp;" "&amp;$B658,'Raw Election Data'!$C$1:$C$3144,0),MATCH('Joined Data'!J$1,'Raw Election Data'!$A$1:$AN$1,0))</f>
        <v>1784</v>
      </c>
      <c r="K658">
        <f>INDEX('Raw Election Data'!$A$1:$AN$3144,MATCH($C658&amp;" "&amp;$B658,'Raw Election Data'!$C$1:$C$3144,0),MATCH('Joined Data'!K$1,'Raw Election Data'!$A$1:$AN$1,0))</f>
        <v>3776</v>
      </c>
      <c r="L658">
        <f>INDEX('Raw Election Data'!$A$1:$AN$3144,MATCH($C658&amp;" "&amp;$B658,'Raw Election Data'!$C$1:$C$3144,0),MATCH('Joined Data'!L$1,'Raw Election Data'!$A$1:$AN$1,0))</f>
        <v>5903</v>
      </c>
      <c r="M658">
        <f>INDEX('Raw Election Data'!$A$1:$AN$3144,MATCH($C658&amp;" "&amp;$B658,'Raw Election Data'!$C$1:$C$3144,0),MATCH('Joined Data'!M$1,'Raw Election Data'!$A$1:$AN$1,0))</f>
        <v>0.30221921057089618</v>
      </c>
      <c r="N658">
        <f>INDEX('Raw Election Data'!$A$1:$AN$3144,MATCH($C658&amp;" "&amp;$B658,'Raw Election Data'!$C$1:$C$3144,0),MATCH('Joined Data'!N$1,'Raw Election Data'!$A$1:$AN$1,0))</f>
        <v>0.63967474165678473</v>
      </c>
      <c r="O658">
        <f>INDEX('Raw Election Data'!$A$1:$AN$3144,MATCH($C658&amp;" "&amp;$B658,'Raw Election Data'!$C$1:$C$3144,0),MATCH('Joined Data'!O$1,'Raw Election Data'!$A$1:$AN$1,0))</f>
        <v>-1992</v>
      </c>
      <c r="P658">
        <f>INDEX('Raw Election Data'!$A$1:$AN$3144,MATCH($C658&amp;" "&amp;$B658,'Raw Election Data'!$C$1:$C$3144,0),MATCH('Joined Data'!P$1,'Raw Election Data'!$A$1:$AN$1,0))</f>
        <v>1992</v>
      </c>
      <c r="Q658">
        <f>INDEX('Raw Election Data'!$A$1:$AN$3144,MATCH($C658&amp;" "&amp;$B658,'Raw Election Data'!$C$1:$C$3144,0),MATCH('Joined Data'!Q$1,'Raw Election Data'!$A$1:$AN$1,0))</f>
        <v>-0.33745553108588855</v>
      </c>
      <c r="R658">
        <f>INDEX('Raw Election Data'!$A$1:$AN$3144,MATCH($C658&amp;" "&amp;$B658,'Raw Election Data'!$C$1:$C$3144,0),MATCH('Joined Data'!R$1,'Raw Election Data'!$A$1:$AN$1,0))</f>
        <v>0.33745553108588855</v>
      </c>
    </row>
    <row r="659" spans="1:18" ht="13.5" hidden="1" customHeight="1" x14ac:dyDescent="0.15">
      <c r="A659" t="s">
        <v>216</v>
      </c>
      <c r="B659" t="s">
        <v>2037</v>
      </c>
      <c r="C659" t="str">
        <f>INDEX(FIPS!$A$1:$E$3236,MATCH($F659,FIPS!$D$1:$D$3236,0),5)</f>
        <v>Mason County</v>
      </c>
      <c r="D659" t="s">
        <v>217</v>
      </c>
      <c r="E659" s="15" t="s">
        <v>68</v>
      </c>
      <c r="F659" t="s">
        <v>2206</v>
      </c>
      <c r="G659" t="s">
        <v>7789</v>
      </c>
      <c r="H659" t="str">
        <f>IFERROR(VLOOKUP($G659,'Team Colors'!$A:$B,2,0),"#c9c9c9")</f>
        <v>#c83803</v>
      </c>
      <c r="I659">
        <f>INDEX('Raw Election Data'!$A$1:$AN$3144,MATCH($C659&amp;" "&amp;$B659,'Raw Election Data'!$C$1:$C$3144,0),MATCH('Joined Data'!I$1,'Raw Election Data'!$A$1:$AN$1,0))</f>
        <v>13701</v>
      </c>
      <c r="J659">
        <f>INDEX('Raw Election Data'!$A$1:$AN$3144,MATCH($C659&amp;" "&amp;$B659,'Raw Election Data'!$C$1:$C$3144,0),MATCH('Joined Data'!J$1,'Raw Election Data'!$A$1:$AN$1,0))</f>
        <v>2008</v>
      </c>
      <c r="K659">
        <f>INDEX('Raw Election Data'!$A$1:$AN$3144,MATCH($C659&amp;" "&amp;$B659,'Raw Election Data'!$C$1:$C$3144,0),MATCH('Joined Data'!K$1,'Raw Election Data'!$A$1:$AN$1,0))</f>
        <v>4051</v>
      </c>
      <c r="L659">
        <f>INDEX('Raw Election Data'!$A$1:$AN$3144,MATCH($C659&amp;" "&amp;$B659,'Raw Election Data'!$C$1:$C$3144,0),MATCH('Joined Data'!L$1,'Raw Election Data'!$A$1:$AN$1,0))</f>
        <v>6433</v>
      </c>
      <c r="M659">
        <f>INDEX('Raw Election Data'!$A$1:$AN$3144,MATCH($C659&amp;" "&amp;$B659,'Raw Election Data'!$C$1:$C$3144,0),MATCH('Joined Data'!M$1,'Raw Election Data'!$A$1:$AN$1,0))</f>
        <v>0.31214052541582465</v>
      </c>
      <c r="N659">
        <f>INDEX('Raw Election Data'!$A$1:$AN$3144,MATCH($C659&amp;" "&amp;$B659,'Raw Election Data'!$C$1:$C$3144,0),MATCH('Joined Data'!N$1,'Raw Election Data'!$A$1:$AN$1,0))</f>
        <v>0.62972174724078966</v>
      </c>
      <c r="O659">
        <f>INDEX('Raw Election Data'!$A$1:$AN$3144,MATCH($C659&amp;" "&amp;$B659,'Raw Election Data'!$C$1:$C$3144,0),MATCH('Joined Data'!O$1,'Raw Election Data'!$A$1:$AN$1,0))</f>
        <v>-2043</v>
      </c>
      <c r="P659">
        <f>INDEX('Raw Election Data'!$A$1:$AN$3144,MATCH($C659&amp;" "&amp;$B659,'Raw Election Data'!$C$1:$C$3144,0),MATCH('Joined Data'!P$1,'Raw Election Data'!$A$1:$AN$1,0))</f>
        <v>2043</v>
      </c>
      <c r="Q659">
        <f>INDEX('Raw Election Data'!$A$1:$AN$3144,MATCH($C659&amp;" "&amp;$B659,'Raw Election Data'!$C$1:$C$3144,0),MATCH('Joined Data'!Q$1,'Raw Election Data'!$A$1:$AN$1,0))</f>
        <v>-0.31758122182496501</v>
      </c>
      <c r="R659">
        <f>INDEX('Raw Election Data'!$A$1:$AN$3144,MATCH($C659&amp;" "&amp;$B659,'Raw Election Data'!$C$1:$C$3144,0),MATCH('Joined Data'!R$1,'Raw Election Data'!$A$1:$AN$1,0))</f>
        <v>0.31758122182496501</v>
      </c>
    </row>
    <row r="660" spans="1:18" ht="13.5" hidden="1" customHeight="1" x14ac:dyDescent="0.15">
      <c r="A660" t="s">
        <v>216</v>
      </c>
      <c r="B660" t="s">
        <v>2037</v>
      </c>
      <c r="C660" t="str">
        <f>INDEX(FIPS!$A$1:$E$3236,MATCH($F660,FIPS!$D$1:$D$3236,0),5)</f>
        <v>Massac County</v>
      </c>
      <c r="D660" t="s">
        <v>217</v>
      </c>
      <c r="E660" s="15" t="s">
        <v>69</v>
      </c>
      <c r="F660" t="s">
        <v>2208</v>
      </c>
      <c r="G660" t="s">
        <v>7789</v>
      </c>
      <c r="H660" t="str">
        <f>IFERROR(VLOOKUP($G660,'Team Colors'!$A:$B,2,0),"#c9c9c9")</f>
        <v>#c83803</v>
      </c>
      <c r="I660">
        <f>INDEX('Raw Election Data'!$A$1:$AN$3144,MATCH($C660&amp;" "&amp;$B660,'Raw Election Data'!$C$1:$C$3144,0),MATCH('Joined Data'!I$1,'Raw Election Data'!$A$1:$AN$1,0))</f>
        <v>14766</v>
      </c>
      <c r="J660">
        <f>INDEX('Raw Election Data'!$A$1:$AN$3144,MATCH($C660&amp;" "&amp;$B660,'Raw Election Data'!$C$1:$C$3144,0),MATCH('Joined Data'!J$1,'Raw Election Data'!$A$1:$AN$1,0))</f>
        <v>1555</v>
      </c>
      <c r="K660">
        <f>INDEX('Raw Election Data'!$A$1:$AN$3144,MATCH($C660&amp;" "&amp;$B660,'Raw Election Data'!$C$1:$C$3144,0),MATCH('Joined Data'!K$1,'Raw Election Data'!$A$1:$AN$1,0))</f>
        <v>4844</v>
      </c>
      <c r="L660">
        <f>INDEX('Raw Election Data'!$A$1:$AN$3144,MATCH($C660&amp;" "&amp;$B660,'Raw Election Data'!$C$1:$C$3144,0),MATCH('Joined Data'!L$1,'Raw Election Data'!$A$1:$AN$1,0))</f>
        <v>6633</v>
      </c>
      <c r="M660">
        <f>INDEX('Raw Election Data'!$A$1:$AN$3144,MATCH($C660&amp;" "&amp;$B660,'Raw Election Data'!$C$1:$C$3144,0),MATCH('Joined Data'!M$1,'Raw Election Data'!$A$1:$AN$1,0))</f>
        <v>0.23443389115030905</v>
      </c>
      <c r="N660">
        <f>INDEX('Raw Election Data'!$A$1:$AN$3144,MATCH($C660&amp;" "&amp;$B660,'Raw Election Data'!$C$1:$C$3144,0),MATCH('Joined Data'!N$1,'Raw Election Data'!$A$1:$AN$1,0))</f>
        <v>0.73028795416855119</v>
      </c>
      <c r="O660">
        <f>INDEX('Raw Election Data'!$A$1:$AN$3144,MATCH($C660&amp;" "&amp;$B660,'Raw Election Data'!$C$1:$C$3144,0),MATCH('Joined Data'!O$1,'Raw Election Data'!$A$1:$AN$1,0))</f>
        <v>-3289</v>
      </c>
      <c r="P660">
        <f>INDEX('Raw Election Data'!$A$1:$AN$3144,MATCH($C660&amp;" "&amp;$B660,'Raw Election Data'!$C$1:$C$3144,0),MATCH('Joined Data'!P$1,'Raw Election Data'!$A$1:$AN$1,0))</f>
        <v>3289</v>
      </c>
      <c r="Q660">
        <f>INDEX('Raw Election Data'!$A$1:$AN$3144,MATCH($C660&amp;" "&amp;$B660,'Raw Election Data'!$C$1:$C$3144,0),MATCH('Joined Data'!Q$1,'Raw Election Data'!$A$1:$AN$1,0))</f>
        <v>-0.49585406301824214</v>
      </c>
      <c r="R660">
        <f>INDEX('Raw Election Data'!$A$1:$AN$3144,MATCH($C660&amp;" "&amp;$B660,'Raw Election Data'!$C$1:$C$3144,0),MATCH('Joined Data'!R$1,'Raw Election Data'!$A$1:$AN$1,0))</f>
        <v>0.49585406301824214</v>
      </c>
    </row>
    <row r="661" spans="1:18" ht="13.5" hidden="1" customHeight="1" x14ac:dyDescent="0.15">
      <c r="A661" t="s">
        <v>216</v>
      </c>
      <c r="B661" t="s">
        <v>2037</v>
      </c>
      <c r="C661" t="str">
        <f>INDEX(FIPS!$A$1:$E$3236,MATCH($F661,FIPS!$D$1:$D$3236,0),5)</f>
        <v>Menard County</v>
      </c>
      <c r="D661" t="s">
        <v>217</v>
      </c>
      <c r="E661" s="15" t="s">
        <v>71</v>
      </c>
      <c r="F661" t="s">
        <v>2214</v>
      </c>
      <c r="G661" t="s">
        <v>7789</v>
      </c>
      <c r="H661" t="str">
        <f>IFERROR(VLOOKUP($G661,'Team Colors'!$A:$B,2,0),"#c9c9c9")</f>
        <v>#c83803</v>
      </c>
      <c r="I661">
        <f>INDEX('Raw Election Data'!$A$1:$AN$3144,MATCH($C661&amp;" "&amp;$B661,'Raw Election Data'!$C$1:$C$3144,0),MATCH('Joined Data'!I$1,'Raw Election Data'!$A$1:$AN$1,0))</f>
        <v>12444</v>
      </c>
      <c r="J661">
        <f>INDEX('Raw Election Data'!$A$1:$AN$3144,MATCH($C661&amp;" "&amp;$B661,'Raw Election Data'!$C$1:$C$3144,0),MATCH('Joined Data'!J$1,'Raw Election Data'!$A$1:$AN$1,0))</f>
        <v>1808</v>
      </c>
      <c r="K661">
        <f>INDEX('Raw Election Data'!$A$1:$AN$3144,MATCH($C661&amp;" "&amp;$B661,'Raw Election Data'!$C$1:$C$3144,0),MATCH('Joined Data'!K$1,'Raw Election Data'!$A$1:$AN$1,0))</f>
        <v>4230</v>
      </c>
      <c r="L661">
        <f>INDEX('Raw Election Data'!$A$1:$AN$3144,MATCH($C661&amp;" "&amp;$B661,'Raw Election Data'!$C$1:$C$3144,0),MATCH('Joined Data'!L$1,'Raw Election Data'!$A$1:$AN$1,0))</f>
        <v>6423</v>
      </c>
      <c r="M661">
        <f>INDEX('Raw Election Data'!$A$1:$AN$3144,MATCH($C661&amp;" "&amp;$B661,'Raw Election Data'!$C$1:$C$3144,0),MATCH('Joined Data'!M$1,'Raw Election Data'!$A$1:$AN$1,0))</f>
        <v>0.28148840105869533</v>
      </c>
      <c r="N661">
        <f>INDEX('Raw Election Data'!$A$1:$AN$3144,MATCH($C661&amp;" "&amp;$B661,'Raw Election Data'!$C$1:$C$3144,0),MATCH('Joined Data'!N$1,'Raw Election Data'!$A$1:$AN$1,0))</f>
        <v>0.65857076132648296</v>
      </c>
      <c r="O661">
        <f>INDEX('Raw Election Data'!$A$1:$AN$3144,MATCH($C661&amp;" "&amp;$B661,'Raw Election Data'!$C$1:$C$3144,0),MATCH('Joined Data'!O$1,'Raw Election Data'!$A$1:$AN$1,0))</f>
        <v>-2422</v>
      </c>
      <c r="P661">
        <f>INDEX('Raw Election Data'!$A$1:$AN$3144,MATCH($C661&amp;" "&amp;$B661,'Raw Election Data'!$C$1:$C$3144,0),MATCH('Joined Data'!P$1,'Raw Election Data'!$A$1:$AN$1,0))</f>
        <v>2422</v>
      </c>
      <c r="Q661">
        <f>INDEX('Raw Election Data'!$A$1:$AN$3144,MATCH($C661&amp;" "&amp;$B661,'Raw Election Data'!$C$1:$C$3144,0),MATCH('Joined Data'!Q$1,'Raw Election Data'!$A$1:$AN$1,0))</f>
        <v>-0.37708236026778763</v>
      </c>
      <c r="R661">
        <f>INDEX('Raw Election Data'!$A$1:$AN$3144,MATCH($C661&amp;" "&amp;$B661,'Raw Election Data'!$C$1:$C$3144,0),MATCH('Joined Data'!R$1,'Raw Election Data'!$A$1:$AN$1,0))</f>
        <v>0.37708236026778763</v>
      </c>
    </row>
    <row r="662" spans="1:18" ht="13.5" hidden="1" customHeight="1" x14ac:dyDescent="0.15">
      <c r="A662" t="s">
        <v>216</v>
      </c>
      <c r="B662" t="s">
        <v>2037</v>
      </c>
      <c r="C662" t="str">
        <f>INDEX(FIPS!$A$1:$E$3236,MATCH($F662,FIPS!$D$1:$D$3236,0),5)</f>
        <v>Mercer County</v>
      </c>
      <c r="D662" t="s">
        <v>217</v>
      </c>
      <c r="E662" s="15" t="s">
        <v>72</v>
      </c>
      <c r="F662" t="s">
        <v>2218</v>
      </c>
      <c r="G662" t="s">
        <v>7789</v>
      </c>
      <c r="H662" t="str">
        <f>IFERROR(VLOOKUP($G662,'Team Colors'!$A:$B,2,0),"#c9c9c9")</f>
        <v>#c83803</v>
      </c>
      <c r="I662">
        <f>INDEX('Raw Election Data'!$A$1:$AN$3144,MATCH($C662&amp;" "&amp;$B662,'Raw Election Data'!$C$1:$C$3144,0),MATCH('Joined Data'!I$1,'Raw Election Data'!$A$1:$AN$1,0))</f>
        <v>15858</v>
      </c>
      <c r="J662">
        <f>INDEX('Raw Election Data'!$A$1:$AN$3144,MATCH($C662&amp;" "&amp;$B662,'Raw Election Data'!$C$1:$C$3144,0),MATCH('Joined Data'!J$1,'Raw Election Data'!$A$1:$AN$1,0))</f>
        <v>3061</v>
      </c>
      <c r="K662">
        <f>INDEX('Raw Election Data'!$A$1:$AN$3144,MATCH($C662&amp;" "&amp;$B662,'Raw Election Data'!$C$1:$C$3144,0),MATCH('Joined Data'!K$1,'Raw Election Data'!$A$1:$AN$1,0))</f>
        <v>4800</v>
      </c>
      <c r="L662">
        <f>INDEX('Raw Election Data'!$A$1:$AN$3144,MATCH($C662&amp;" "&amp;$B662,'Raw Election Data'!$C$1:$C$3144,0),MATCH('Joined Data'!L$1,'Raw Election Data'!$A$1:$AN$1,0))</f>
        <v>8417</v>
      </c>
      <c r="M662">
        <f>INDEX('Raw Election Data'!$A$1:$AN$3144,MATCH($C662&amp;" "&amp;$B662,'Raw Election Data'!$C$1:$C$3144,0),MATCH('Joined Data'!M$1,'Raw Election Data'!$A$1:$AN$1,0))</f>
        <v>0.36366876559344186</v>
      </c>
      <c r="N662">
        <f>INDEX('Raw Election Data'!$A$1:$AN$3144,MATCH($C662&amp;" "&amp;$B662,'Raw Election Data'!$C$1:$C$3144,0),MATCH('Joined Data'!N$1,'Raw Election Data'!$A$1:$AN$1,0))</f>
        <v>0.57027444457645238</v>
      </c>
      <c r="O662">
        <f>INDEX('Raw Election Data'!$A$1:$AN$3144,MATCH($C662&amp;" "&amp;$B662,'Raw Election Data'!$C$1:$C$3144,0),MATCH('Joined Data'!O$1,'Raw Election Data'!$A$1:$AN$1,0))</f>
        <v>-1739</v>
      </c>
      <c r="P662">
        <f>INDEX('Raw Election Data'!$A$1:$AN$3144,MATCH($C662&amp;" "&amp;$B662,'Raw Election Data'!$C$1:$C$3144,0),MATCH('Joined Data'!P$1,'Raw Election Data'!$A$1:$AN$1,0))</f>
        <v>1739</v>
      </c>
      <c r="Q662">
        <f>INDEX('Raw Election Data'!$A$1:$AN$3144,MATCH($C662&amp;" "&amp;$B662,'Raw Election Data'!$C$1:$C$3144,0),MATCH('Joined Data'!Q$1,'Raw Election Data'!$A$1:$AN$1,0))</f>
        <v>-0.20660567898301052</v>
      </c>
      <c r="R662">
        <f>INDEX('Raw Election Data'!$A$1:$AN$3144,MATCH($C662&amp;" "&amp;$B662,'Raw Election Data'!$C$1:$C$3144,0),MATCH('Joined Data'!R$1,'Raw Election Data'!$A$1:$AN$1,0))</f>
        <v>0.20660567898301052</v>
      </c>
    </row>
    <row r="663" spans="1:18" ht="13.5" hidden="1" customHeight="1" x14ac:dyDescent="0.15">
      <c r="A663" t="s">
        <v>216</v>
      </c>
      <c r="B663" t="s">
        <v>2037</v>
      </c>
      <c r="C663" t="str">
        <f>INDEX(FIPS!$A$1:$E$3236,MATCH($F663,FIPS!$D$1:$D$3236,0),5)</f>
        <v>Monroe County</v>
      </c>
      <c r="D663" t="s">
        <v>217</v>
      </c>
      <c r="E663" s="15" t="s">
        <v>73</v>
      </c>
      <c r="F663" t="s">
        <v>2219</v>
      </c>
      <c r="G663" t="s">
        <v>7795</v>
      </c>
      <c r="H663" t="str">
        <f>IFERROR(VLOOKUP($G663,'Team Colors'!$A:$B,2,0),"#c9c9c9")</f>
        <v>#b3995d</v>
      </c>
      <c r="I663">
        <f>INDEX('Raw Election Data'!$A$1:$AN$3144,MATCH($C663&amp;" "&amp;$B663,'Raw Election Data'!$C$1:$C$3144,0),MATCH('Joined Data'!I$1,'Raw Election Data'!$A$1:$AN$1,0))</f>
        <v>33879</v>
      </c>
      <c r="J663">
        <f>INDEX('Raw Election Data'!$A$1:$AN$3144,MATCH($C663&amp;" "&amp;$B663,'Raw Election Data'!$C$1:$C$3144,0),MATCH('Joined Data'!J$1,'Raw Election Data'!$A$1:$AN$1,0))</f>
        <v>5522</v>
      </c>
      <c r="K663">
        <f>INDEX('Raw Election Data'!$A$1:$AN$3144,MATCH($C663&amp;" "&amp;$B663,'Raw Election Data'!$C$1:$C$3144,0),MATCH('Joined Data'!K$1,'Raw Election Data'!$A$1:$AN$1,0))</f>
        <v>12614</v>
      </c>
      <c r="L663">
        <f>INDEX('Raw Election Data'!$A$1:$AN$3144,MATCH($C663&amp;" "&amp;$B663,'Raw Election Data'!$C$1:$C$3144,0),MATCH('Joined Data'!L$1,'Raw Election Data'!$A$1:$AN$1,0))</f>
        <v>19074</v>
      </c>
      <c r="M663">
        <f>INDEX('Raw Election Data'!$A$1:$AN$3144,MATCH($C663&amp;" "&amp;$B663,'Raw Election Data'!$C$1:$C$3144,0),MATCH('Joined Data'!M$1,'Raw Election Data'!$A$1:$AN$1,0))</f>
        <v>0.28950403690888121</v>
      </c>
      <c r="N663">
        <f>INDEX('Raw Election Data'!$A$1:$AN$3144,MATCH($C663&amp;" "&amp;$B663,'Raw Election Data'!$C$1:$C$3144,0),MATCH('Joined Data'!N$1,'Raw Election Data'!$A$1:$AN$1,0))</f>
        <v>0.66131907308377902</v>
      </c>
      <c r="O663">
        <f>INDEX('Raw Election Data'!$A$1:$AN$3144,MATCH($C663&amp;" "&amp;$B663,'Raw Election Data'!$C$1:$C$3144,0),MATCH('Joined Data'!O$1,'Raw Election Data'!$A$1:$AN$1,0))</f>
        <v>-7092</v>
      </c>
      <c r="P663">
        <f>INDEX('Raw Election Data'!$A$1:$AN$3144,MATCH($C663&amp;" "&amp;$B663,'Raw Election Data'!$C$1:$C$3144,0),MATCH('Joined Data'!P$1,'Raw Election Data'!$A$1:$AN$1,0))</f>
        <v>7092</v>
      </c>
      <c r="Q663">
        <f>INDEX('Raw Election Data'!$A$1:$AN$3144,MATCH($C663&amp;" "&amp;$B663,'Raw Election Data'!$C$1:$C$3144,0),MATCH('Joined Data'!Q$1,'Raw Election Data'!$A$1:$AN$1,0))</f>
        <v>-0.37181503617489781</v>
      </c>
      <c r="R663">
        <f>INDEX('Raw Election Data'!$A$1:$AN$3144,MATCH($C663&amp;" "&amp;$B663,'Raw Election Data'!$C$1:$C$3144,0),MATCH('Joined Data'!R$1,'Raw Election Data'!$A$1:$AN$1,0))</f>
        <v>0.37181503617489781</v>
      </c>
    </row>
    <row r="664" spans="1:18" ht="13.5" hidden="1" customHeight="1" x14ac:dyDescent="0.15">
      <c r="A664" t="s">
        <v>216</v>
      </c>
      <c r="B664" t="s">
        <v>2037</v>
      </c>
      <c r="C664" t="str">
        <f>INDEX(FIPS!$A$1:$E$3236,MATCH($F664,FIPS!$D$1:$D$3236,0),5)</f>
        <v>Montgomery County</v>
      </c>
      <c r="D664" t="s">
        <v>217</v>
      </c>
      <c r="E664" s="15" t="s">
        <v>114</v>
      </c>
      <c r="F664" t="s">
        <v>2220</v>
      </c>
      <c r="G664" t="s">
        <v>7789</v>
      </c>
      <c r="H664" t="str">
        <f>IFERROR(VLOOKUP($G664,'Team Colors'!$A:$B,2,0),"#c9c9c9")</f>
        <v>#c83803</v>
      </c>
      <c r="I664">
        <f>INDEX('Raw Election Data'!$A$1:$AN$3144,MATCH($C664&amp;" "&amp;$B664,'Raw Election Data'!$C$1:$C$3144,0),MATCH('Joined Data'!I$1,'Raw Election Data'!$A$1:$AN$1,0))</f>
        <v>28898</v>
      </c>
      <c r="J664">
        <f>INDEX('Raw Election Data'!$A$1:$AN$3144,MATCH($C664&amp;" "&amp;$B664,'Raw Election Data'!$C$1:$C$3144,0),MATCH('Joined Data'!J$1,'Raw Election Data'!$A$1:$AN$1,0))</f>
        <v>3490</v>
      </c>
      <c r="K664">
        <f>INDEX('Raw Election Data'!$A$1:$AN$3144,MATCH($C664&amp;" "&amp;$B664,'Raw Election Data'!$C$1:$C$3144,0),MATCH('Joined Data'!K$1,'Raw Election Data'!$A$1:$AN$1,0))</f>
        <v>8616</v>
      </c>
      <c r="L664">
        <f>INDEX('Raw Election Data'!$A$1:$AN$3144,MATCH($C664&amp;" "&amp;$B664,'Raw Election Data'!$C$1:$C$3144,0),MATCH('Joined Data'!L$1,'Raw Election Data'!$A$1:$AN$1,0))</f>
        <v>12829</v>
      </c>
      <c r="M664">
        <f>INDEX('Raw Election Data'!$A$1:$AN$3144,MATCH($C664&amp;" "&amp;$B664,'Raw Election Data'!$C$1:$C$3144,0),MATCH('Joined Data'!M$1,'Raw Election Data'!$A$1:$AN$1,0))</f>
        <v>0.27203990957985813</v>
      </c>
      <c r="N664">
        <f>INDEX('Raw Election Data'!$A$1:$AN$3144,MATCH($C664&amp;" "&amp;$B664,'Raw Election Data'!$C$1:$C$3144,0),MATCH('Joined Data'!N$1,'Raw Election Data'!$A$1:$AN$1,0))</f>
        <v>0.67160339855015982</v>
      </c>
      <c r="O664">
        <f>INDEX('Raw Election Data'!$A$1:$AN$3144,MATCH($C664&amp;" "&amp;$B664,'Raw Election Data'!$C$1:$C$3144,0),MATCH('Joined Data'!O$1,'Raw Election Data'!$A$1:$AN$1,0))</f>
        <v>-5126</v>
      </c>
      <c r="P664">
        <f>INDEX('Raw Election Data'!$A$1:$AN$3144,MATCH($C664&amp;" "&amp;$B664,'Raw Election Data'!$C$1:$C$3144,0),MATCH('Joined Data'!P$1,'Raw Election Data'!$A$1:$AN$1,0))</f>
        <v>5126</v>
      </c>
      <c r="Q664">
        <f>INDEX('Raw Election Data'!$A$1:$AN$3144,MATCH($C664&amp;" "&amp;$B664,'Raw Election Data'!$C$1:$C$3144,0),MATCH('Joined Data'!Q$1,'Raw Election Data'!$A$1:$AN$1,0))</f>
        <v>-0.39956348897030169</v>
      </c>
      <c r="R664">
        <f>INDEX('Raw Election Data'!$A$1:$AN$3144,MATCH($C664&amp;" "&amp;$B664,'Raw Election Data'!$C$1:$C$3144,0),MATCH('Joined Data'!R$1,'Raw Election Data'!$A$1:$AN$1,0))</f>
        <v>0.39956348897030169</v>
      </c>
    </row>
    <row r="665" spans="1:18" ht="13.5" hidden="1" customHeight="1" x14ac:dyDescent="0.15">
      <c r="A665" t="s">
        <v>216</v>
      </c>
      <c r="B665" t="s">
        <v>2037</v>
      </c>
      <c r="C665" t="str">
        <f>INDEX(FIPS!$A$1:$E$3236,MATCH($F665,FIPS!$D$1:$D$3236,0),5)</f>
        <v>Morgan County</v>
      </c>
      <c r="D665" t="s">
        <v>217</v>
      </c>
      <c r="E665" s="15" t="s">
        <v>115</v>
      </c>
      <c r="F665" t="s">
        <v>2221</v>
      </c>
      <c r="G665" t="s">
        <v>7789</v>
      </c>
      <c r="H665" t="str">
        <f>IFERROR(VLOOKUP($G665,'Team Colors'!$A:$B,2,0),"#c9c9c9")</f>
        <v>#c83803</v>
      </c>
      <c r="I665">
        <f>INDEX('Raw Election Data'!$A$1:$AN$3144,MATCH($C665&amp;" "&amp;$B665,'Raw Election Data'!$C$1:$C$3144,0),MATCH('Joined Data'!I$1,'Raw Election Data'!$A$1:$AN$1,0))</f>
        <v>34828</v>
      </c>
      <c r="J665">
        <f>INDEX('Raw Election Data'!$A$1:$AN$3144,MATCH($C665&amp;" "&amp;$B665,'Raw Election Data'!$C$1:$C$3144,0),MATCH('Joined Data'!J$1,'Raw Election Data'!$A$1:$AN$1,0))</f>
        <v>4693</v>
      </c>
      <c r="K665">
        <f>INDEX('Raw Election Data'!$A$1:$AN$3144,MATCH($C665&amp;" "&amp;$B665,'Raw Election Data'!$C$1:$C$3144,0),MATCH('Joined Data'!K$1,'Raw Election Data'!$A$1:$AN$1,0))</f>
        <v>9060</v>
      </c>
      <c r="L665">
        <f>INDEX('Raw Election Data'!$A$1:$AN$3144,MATCH($C665&amp;" "&amp;$B665,'Raw Election Data'!$C$1:$C$3144,0),MATCH('Joined Data'!L$1,'Raw Election Data'!$A$1:$AN$1,0))</f>
        <v>14607</v>
      </c>
      <c r="M665">
        <f>INDEX('Raw Election Data'!$A$1:$AN$3144,MATCH($C665&amp;" "&amp;$B665,'Raw Election Data'!$C$1:$C$3144,0),MATCH('Joined Data'!M$1,'Raw Election Data'!$A$1:$AN$1,0))</f>
        <v>0.32128431573902921</v>
      </c>
      <c r="N665">
        <f>INDEX('Raw Election Data'!$A$1:$AN$3144,MATCH($C665&amp;" "&amp;$B665,'Raw Election Data'!$C$1:$C$3144,0),MATCH('Joined Data'!N$1,'Raw Election Data'!$A$1:$AN$1,0))</f>
        <v>0.62025056479769969</v>
      </c>
      <c r="O665">
        <f>INDEX('Raw Election Data'!$A$1:$AN$3144,MATCH($C665&amp;" "&amp;$B665,'Raw Election Data'!$C$1:$C$3144,0),MATCH('Joined Data'!O$1,'Raw Election Data'!$A$1:$AN$1,0))</f>
        <v>-4367</v>
      </c>
      <c r="P665">
        <f>INDEX('Raw Election Data'!$A$1:$AN$3144,MATCH($C665&amp;" "&amp;$B665,'Raw Election Data'!$C$1:$C$3144,0),MATCH('Joined Data'!P$1,'Raw Election Data'!$A$1:$AN$1,0))</f>
        <v>4367</v>
      </c>
      <c r="Q665">
        <f>INDEX('Raw Election Data'!$A$1:$AN$3144,MATCH($C665&amp;" "&amp;$B665,'Raw Election Data'!$C$1:$C$3144,0),MATCH('Joined Data'!Q$1,'Raw Election Data'!$A$1:$AN$1,0))</f>
        <v>-0.29896624905867047</v>
      </c>
      <c r="R665">
        <f>INDEX('Raw Election Data'!$A$1:$AN$3144,MATCH($C665&amp;" "&amp;$B665,'Raw Election Data'!$C$1:$C$3144,0),MATCH('Joined Data'!R$1,'Raw Election Data'!$A$1:$AN$1,0))</f>
        <v>0.29896624905867047</v>
      </c>
    </row>
    <row r="666" spans="1:18" ht="13.5" hidden="1" customHeight="1" x14ac:dyDescent="0.15">
      <c r="A666" t="s">
        <v>216</v>
      </c>
      <c r="B666" t="s">
        <v>2037</v>
      </c>
      <c r="C666" t="str">
        <f>INDEX(FIPS!$A$1:$E$3236,MATCH($F666,FIPS!$D$1:$D$3236,0),5)</f>
        <v>Moultrie County</v>
      </c>
      <c r="D666" t="s">
        <v>217</v>
      </c>
      <c r="E666" s="15" t="s">
        <v>116</v>
      </c>
      <c r="F666" t="s">
        <v>2225</v>
      </c>
      <c r="G666" t="s">
        <v>7789</v>
      </c>
      <c r="H666" t="str">
        <f>IFERROR(VLOOKUP($G666,'Team Colors'!$A:$B,2,0),"#c9c9c9")</f>
        <v>#c83803</v>
      </c>
      <c r="I666">
        <f>INDEX('Raw Election Data'!$A$1:$AN$3144,MATCH($C666&amp;" "&amp;$B666,'Raw Election Data'!$C$1:$C$3144,0),MATCH('Joined Data'!I$1,'Raw Election Data'!$A$1:$AN$1,0))</f>
        <v>14931</v>
      </c>
      <c r="J666">
        <f>INDEX('Raw Election Data'!$A$1:$AN$3144,MATCH($C666&amp;" "&amp;$B666,'Raw Election Data'!$C$1:$C$3144,0),MATCH('Joined Data'!J$1,'Raw Election Data'!$A$1:$AN$1,0))</f>
        <v>1476</v>
      </c>
      <c r="K666">
        <f>INDEX('Raw Election Data'!$A$1:$AN$3144,MATCH($C666&amp;" "&amp;$B666,'Raw Election Data'!$C$1:$C$3144,0),MATCH('Joined Data'!K$1,'Raw Election Data'!$A$1:$AN$1,0))</f>
        <v>4453</v>
      </c>
      <c r="L666">
        <f>INDEX('Raw Election Data'!$A$1:$AN$3144,MATCH($C666&amp;" "&amp;$B666,'Raw Election Data'!$C$1:$C$3144,0),MATCH('Joined Data'!L$1,'Raw Election Data'!$A$1:$AN$1,0))</f>
        <v>6209</v>
      </c>
      <c r="M666">
        <f>INDEX('Raw Election Data'!$A$1:$AN$3144,MATCH($C666&amp;" "&amp;$B666,'Raw Election Data'!$C$1:$C$3144,0),MATCH('Joined Data'!M$1,'Raw Election Data'!$A$1:$AN$1,0))</f>
        <v>0.23771943952327268</v>
      </c>
      <c r="N666">
        <f>INDEX('Raw Election Data'!$A$1:$AN$3144,MATCH($C666&amp;" "&amp;$B666,'Raw Election Data'!$C$1:$C$3144,0),MATCH('Joined Data'!N$1,'Raw Election Data'!$A$1:$AN$1,0))</f>
        <v>0.71718473184087617</v>
      </c>
      <c r="O666">
        <f>INDEX('Raw Election Data'!$A$1:$AN$3144,MATCH($C666&amp;" "&amp;$B666,'Raw Election Data'!$C$1:$C$3144,0),MATCH('Joined Data'!O$1,'Raw Election Data'!$A$1:$AN$1,0))</f>
        <v>-2977</v>
      </c>
      <c r="P666">
        <f>INDEX('Raw Election Data'!$A$1:$AN$3144,MATCH($C666&amp;" "&amp;$B666,'Raw Election Data'!$C$1:$C$3144,0),MATCH('Joined Data'!P$1,'Raw Election Data'!$A$1:$AN$1,0))</f>
        <v>2977</v>
      </c>
      <c r="Q666">
        <f>INDEX('Raw Election Data'!$A$1:$AN$3144,MATCH($C666&amp;" "&amp;$B666,'Raw Election Data'!$C$1:$C$3144,0),MATCH('Joined Data'!Q$1,'Raw Election Data'!$A$1:$AN$1,0))</f>
        <v>-0.47946529231760349</v>
      </c>
      <c r="R666">
        <f>INDEX('Raw Election Data'!$A$1:$AN$3144,MATCH($C666&amp;" "&amp;$B666,'Raw Election Data'!$C$1:$C$3144,0),MATCH('Joined Data'!R$1,'Raw Election Data'!$A$1:$AN$1,0))</f>
        <v>0.47946529231760349</v>
      </c>
    </row>
    <row r="667" spans="1:18" ht="13.5" hidden="1" customHeight="1" x14ac:dyDescent="0.15">
      <c r="A667" t="s">
        <v>216</v>
      </c>
      <c r="B667" t="s">
        <v>2037</v>
      </c>
      <c r="C667" t="str">
        <f>INDEX(FIPS!$A$1:$E$3236,MATCH($F667,FIPS!$D$1:$D$3236,0),5)</f>
        <v>Ogle County</v>
      </c>
      <c r="D667" t="s">
        <v>217</v>
      </c>
      <c r="E667" s="15" t="s">
        <v>117</v>
      </c>
      <c r="F667" t="s">
        <v>2227</v>
      </c>
      <c r="G667" t="s">
        <v>7789</v>
      </c>
      <c r="H667" t="str">
        <f>IFERROR(VLOOKUP($G667,'Team Colors'!$A:$B,2,0),"#c9c9c9")</f>
        <v>#c83803</v>
      </c>
      <c r="I667">
        <f>INDEX('Raw Election Data'!$A$1:$AN$3144,MATCH($C667&amp;" "&amp;$B667,'Raw Election Data'!$C$1:$C$3144,0),MATCH('Joined Data'!I$1,'Raw Election Data'!$A$1:$AN$1,0))</f>
        <v>51659</v>
      </c>
      <c r="J667">
        <f>INDEX('Raw Election Data'!$A$1:$AN$3144,MATCH($C667&amp;" "&amp;$B667,'Raw Election Data'!$C$1:$C$3144,0),MATCH('Joined Data'!J$1,'Raw Election Data'!$A$1:$AN$1,0))</f>
        <v>8025</v>
      </c>
      <c r="K667">
        <f>INDEX('Raw Election Data'!$A$1:$AN$3144,MATCH($C667&amp;" "&amp;$B667,'Raw Election Data'!$C$1:$C$3144,0),MATCH('Joined Data'!K$1,'Raw Election Data'!$A$1:$AN$1,0))</f>
        <v>14344</v>
      </c>
      <c r="L667">
        <f>INDEX('Raw Election Data'!$A$1:$AN$3144,MATCH($C667&amp;" "&amp;$B667,'Raw Election Data'!$C$1:$C$3144,0),MATCH('Joined Data'!L$1,'Raw Election Data'!$A$1:$AN$1,0))</f>
        <v>23798</v>
      </c>
      <c r="M667">
        <f>INDEX('Raw Election Data'!$A$1:$AN$3144,MATCH($C667&amp;" "&amp;$B667,'Raw Election Data'!$C$1:$C$3144,0),MATCH('Joined Data'!M$1,'Raw Election Data'!$A$1:$AN$1,0))</f>
        <v>0.33721321119421799</v>
      </c>
      <c r="N667">
        <f>INDEX('Raw Election Data'!$A$1:$AN$3144,MATCH($C667&amp;" "&amp;$B667,'Raw Election Data'!$C$1:$C$3144,0),MATCH('Joined Data'!N$1,'Raw Election Data'!$A$1:$AN$1,0))</f>
        <v>0.60273972602739723</v>
      </c>
      <c r="O667">
        <f>INDEX('Raw Election Data'!$A$1:$AN$3144,MATCH($C667&amp;" "&amp;$B667,'Raw Election Data'!$C$1:$C$3144,0),MATCH('Joined Data'!O$1,'Raw Election Data'!$A$1:$AN$1,0))</f>
        <v>-6319</v>
      </c>
      <c r="P667">
        <f>INDEX('Raw Election Data'!$A$1:$AN$3144,MATCH($C667&amp;" "&amp;$B667,'Raw Election Data'!$C$1:$C$3144,0),MATCH('Joined Data'!P$1,'Raw Election Data'!$A$1:$AN$1,0))</f>
        <v>6319</v>
      </c>
      <c r="Q667">
        <f>INDEX('Raw Election Data'!$A$1:$AN$3144,MATCH($C667&amp;" "&amp;$B667,'Raw Election Data'!$C$1:$C$3144,0),MATCH('Joined Data'!Q$1,'Raw Election Data'!$A$1:$AN$1,0))</f>
        <v>-0.26552651483317924</v>
      </c>
      <c r="R667">
        <f>INDEX('Raw Election Data'!$A$1:$AN$3144,MATCH($C667&amp;" "&amp;$B667,'Raw Election Data'!$C$1:$C$3144,0),MATCH('Joined Data'!R$1,'Raw Election Data'!$A$1:$AN$1,0))</f>
        <v>0.26552651483317924</v>
      </c>
    </row>
    <row r="668" spans="1:18" ht="13.5" hidden="1" customHeight="1" x14ac:dyDescent="0.15">
      <c r="A668" t="s">
        <v>216</v>
      </c>
      <c r="B668" t="s">
        <v>2037</v>
      </c>
      <c r="C668" t="str">
        <f>INDEX(FIPS!$A$1:$E$3236,MATCH($F668,FIPS!$D$1:$D$3236,0),5)</f>
        <v>Peoria County</v>
      </c>
      <c r="D668" t="s">
        <v>217</v>
      </c>
      <c r="E668" s="15" t="s">
        <v>118</v>
      </c>
      <c r="F668" t="s">
        <v>2231</v>
      </c>
      <c r="G668" t="s">
        <v>7789</v>
      </c>
      <c r="H668" t="str">
        <f>IFERROR(VLOOKUP($G668,'Team Colors'!$A:$B,2,0),"#c9c9c9")</f>
        <v>#c83803</v>
      </c>
      <c r="I668">
        <f>INDEX('Raw Election Data'!$A$1:$AN$3144,MATCH($C668&amp;" "&amp;$B668,'Raw Election Data'!$C$1:$C$3144,0),MATCH('Joined Data'!I$1,'Raw Election Data'!$A$1:$AN$1,0))</f>
        <v>186221</v>
      </c>
      <c r="J668">
        <f>INDEX('Raw Election Data'!$A$1:$AN$3144,MATCH($C668&amp;" "&amp;$B668,'Raw Election Data'!$C$1:$C$3144,0),MATCH('Joined Data'!J$1,'Raw Election Data'!$A$1:$AN$1,0))</f>
        <v>37436</v>
      </c>
      <c r="K668">
        <f>INDEX('Raw Election Data'!$A$1:$AN$3144,MATCH($C668&amp;" "&amp;$B668,'Raw Election Data'!$C$1:$C$3144,0),MATCH('Joined Data'!K$1,'Raw Election Data'!$A$1:$AN$1,0))</f>
        <v>35299</v>
      </c>
      <c r="L668">
        <f>INDEX('Raw Election Data'!$A$1:$AN$3144,MATCH($C668&amp;" "&amp;$B668,'Raw Election Data'!$C$1:$C$3144,0),MATCH('Joined Data'!L$1,'Raw Election Data'!$A$1:$AN$1,0))</f>
        <v>77465</v>
      </c>
      <c r="M668">
        <f>INDEX('Raw Election Data'!$A$1:$AN$3144,MATCH($C668&amp;" "&amp;$B668,'Raw Election Data'!$C$1:$C$3144,0),MATCH('Joined Data'!M$1,'Raw Election Data'!$A$1:$AN$1,0))</f>
        <v>0.48326340928161104</v>
      </c>
      <c r="N668">
        <f>INDEX('Raw Election Data'!$A$1:$AN$3144,MATCH($C668&amp;" "&amp;$B668,'Raw Election Data'!$C$1:$C$3144,0),MATCH('Joined Data'!N$1,'Raw Election Data'!$A$1:$AN$1,0))</f>
        <v>0.45567675724520751</v>
      </c>
      <c r="O668">
        <f>INDEX('Raw Election Data'!$A$1:$AN$3144,MATCH($C668&amp;" "&amp;$B668,'Raw Election Data'!$C$1:$C$3144,0),MATCH('Joined Data'!O$1,'Raw Election Data'!$A$1:$AN$1,0))</f>
        <v>2137</v>
      </c>
      <c r="P668">
        <f>INDEX('Raw Election Data'!$A$1:$AN$3144,MATCH($C668&amp;" "&amp;$B668,'Raw Election Data'!$C$1:$C$3144,0),MATCH('Joined Data'!P$1,'Raw Election Data'!$A$1:$AN$1,0))</f>
        <v>-2137</v>
      </c>
      <c r="Q668">
        <f>INDEX('Raw Election Data'!$A$1:$AN$3144,MATCH($C668&amp;" "&amp;$B668,'Raw Election Data'!$C$1:$C$3144,0),MATCH('Joined Data'!Q$1,'Raw Election Data'!$A$1:$AN$1,0))</f>
        <v>2.7586652036403536E-2</v>
      </c>
      <c r="R668">
        <f>INDEX('Raw Election Data'!$A$1:$AN$3144,MATCH($C668&amp;" "&amp;$B668,'Raw Election Data'!$C$1:$C$3144,0),MATCH('Joined Data'!R$1,'Raw Election Data'!$A$1:$AN$1,0))</f>
        <v>-2.7586652036403536E-2</v>
      </c>
    </row>
    <row r="669" spans="1:18" ht="13.5" hidden="1" customHeight="1" x14ac:dyDescent="0.15">
      <c r="A669" t="s">
        <v>216</v>
      </c>
      <c r="B669" t="s">
        <v>2037</v>
      </c>
      <c r="C669" t="str">
        <f>INDEX(FIPS!$A$1:$E$3236,MATCH($F669,FIPS!$D$1:$D$3236,0),5)</f>
        <v>Perry County</v>
      </c>
      <c r="D669" t="s">
        <v>217</v>
      </c>
      <c r="E669" s="15" t="s">
        <v>119</v>
      </c>
      <c r="F669" t="s">
        <v>2232</v>
      </c>
      <c r="G669" t="s">
        <v>7789</v>
      </c>
      <c r="H669" t="str">
        <f>IFERROR(VLOOKUP($G669,'Team Colors'!$A:$B,2,0),"#c9c9c9")</f>
        <v>#c83803</v>
      </c>
      <c r="I669">
        <f>INDEX('Raw Election Data'!$A$1:$AN$3144,MATCH($C669&amp;" "&amp;$B669,'Raw Election Data'!$C$1:$C$3144,0),MATCH('Joined Data'!I$1,'Raw Election Data'!$A$1:$AN$1,0))</f>
        <v>21543</v>
      </c>
      <c r="J669">
        <f>INDEX('Raw Election Data'!$A$1:$AN$3144,MATCH($C669&amp;" "&amp;$B669,'Raw Election Data'!$C$1:$C$3144,0),MATCH('Joined Data'!J$1,'Raw Election Data'!$A$1:$AN$1,0))</f>
        <v>2433</v>
      </c>
      <c r="K669">
        <f>INDEX('Raw Election Data'!$A$1:$AN$3144,MATCH($C669&amp;" "&amp;$B669,'Raw Election Data'!$C$1:$C$3144,0),MATCH('Joined Data'!K$1,'Raw Election Data'!$A$1:$AN$1,0))</f>
        <v>6816</v>
      </c>
      <c r="L669">
        <f>INDEX('Raw Election Data'!$A$1:$AN$3144,MATCH($C669&amp;" "&amp;$B669,'Raw Election Data'!$C$1:$C$3144,0),MATCH('Joined Data'!L$1,'Raw Election Data'!$A$1:$AN$1,0))</f>
        <v>9706</v>
      </c>
      <c r="M669">
        <f>INDEX('Raw Election Data'!$A$1:$AN$3144,MATCH($C669&amp;" "&amp;$B669,'Raw Election Data'!$C$1:$C$3144,0),MATCH('Joined Data'!M$1,'Raw Election Data'!$A$1:$AN$1,0))</f>
        <v>0.25066968885225632</v>
      </c>
      <c r="N669">
        <f>INDEX('Raw Election Data'!$A$1:$AN$3144,MATCH($C669&amp;" "&amp;$B669,'Raw Election Data'!$C$1:$C$3144,0),MATCH('Joined Data'!N$1,'Raw Election Data'!$A$1:$AN$1,0))</f>
        <v>0.70224603338141356</v>
      </c>
      <c r="O669">
        <f>INDEX('Raw Election Data'!$A$1:$AN$3144,MATCH($C669&amp;" "&amp;$B669,'Raw Election Data'!$C$1:$C$3144,0),MATCH('Joined Data'!O$1,'Raw Election Data'!$A$1:$AN$1,0))</f>
        <v>-4383</v>
      </c>
      <c r="P669">
        <f>INDEX('Raw Election Data'!$A$1:$AN$3144,MATCH($C669&amp;" "&amp;$B669,'Raw Election Data'!$C$1:$C$3144,0),MATCH('Joined Data'!P$1,'Raw Election Data'!$A$1:$AN$1,0))</f>
        <v>4383</v>
      </c>
      <c r="Q669">
        <f>INDEX('Raw Election Data'!$A$1:$AN$3144,MATCH($C669&amp;" "&amp;$B669,'Raw Election Data'!$C$1:$C$3144,0),MATCH('Joined Data'!Q$1,'Raw Election Data'!$A$1:$AN$1,0))</f>
        <v>-0.45157634452915724</v>
      </c>
      <c r="R669">
        <f>INDEX('Raw Election Data'!$A$1:$AN$3144,MATCH($C669&amp;" "&amp;$B669,'Raw Election Data'!$C$1:$C$3144,0),MATCH('Joined Data'!R$1,'Raw Election Data'!$A$1:$AN$1,0))</f>
        <v>0.45157634452915724</v>
      </c>
    </row>
    <row r="670" spans="1:18" ht="13.5" hidden="1" customHeight="1" x14ac:dyDescent="0.15">
      <c r="A670" t="s">
        <v>216</v>
      </c>
      <c r="B670" t="s">
        <v>2037</v>
      </c>
      <c r="C670" t="str">
        <f>INDEX(FIPS!$A$1:$E$3236,MATCH($F670,FIPS!$D$1:$D$3236,0),5)</f>
        <v>Piatt County</v>
      </c>
      <c r="D670" t="s">
        <v>217</v>
      </c>
      <c r="E670" s="15" t="s">
        <v>120</v>
      </c>
      <c r="F670" t="s">
        <v>2234</v>
      </c>
      <c r="G670" t="s">
        <v>7789</v>
      </c>
      <c r="H670" t="str">
        <f>IFERROR(VLOOKUP($G670,'Team Colors'!$A:$B,2,0),"#c9c9c9")</f>
        <v>#c83803</v>
      </c>
      <c r="I670">
        <f>INDEX('Raw Election Data'!$A$1:$AN$3144,MATCH($C670&amp;" "&amp;$B670,'Raw Election Data'!$C$1:$C$3144,0),MATCH('Joined Data'!I$1,'Raw Election Data'!$A$1:$AN$1,0))</f>
        <v>16387</v>
      </c>
      <c r="J670">
        <f>INDEX('Raw Election Data'!$A$1:$AN$3144,MATCH($C670&amp;" "&amp;$B670,'Raw Election Data'!$C$1:$C$3144,0),MATCH('Joined Data'!J$1,'Raw Election Data'!$A$1:$AN$1,0))</f>
        <v>2633</v>
      </c>
      <c r="K670">
        <f>INDEX('Raw Election Data'!$A$1:$AN$3144,MATCH($C670&amp;" "&amp;$B670,'Raw Election Data'!$C$1:$C$3144,0),MATCH('Joined Data'!K$1,'Raw Election Data'!$A$1:$AN$1,0))</f>
        <v>5623</v>
      </c>
      <c r="L670">
        <f>INDEX('Raw Election Data'!$A$1:$AN$3144,MATCH($C670&amp;" "&amp;$B670,'Raw Election Data'!$C$1:$C$3144,0),MATCH('Joined Data'!L$1,'Raw Election Data'!$A$1:$AN$1,0))</f>
        <v>8899</v>
      </c>
      <c r="M670">
        <f>INDEX('Raw Election Data'!$A$1:$AN$3144,MATCH($C670&amp;" "&amp;$B670,'Raw Election Data'!$C$1:$C$3144,0),MATCH('Joined Data'!M$1,'Raw Election Data'!$A$1:$AN$1,0))</f>
        <v>0.29587594111697946</v>
      </c>
      <c r="N670">
        <f>INDEX('Raw Election Data'!$A$1:$AN$3144,MATCH($C670&amp;" "&amp;$B670,'Raw Election Data'!$C$1:$C$3144,0),MATCH('Joined Data'!N$1,'Raw Election Data'!$A$1:$AN$1,0))</f>
        <v>0.63186874929767389</v>
      </c>
      <c r="O670">
        <f>INDEX('Raw Election Data'!$A$1:$AN$3144,MATCH($C670&amp;" "&amp;$B670,'Raw Election Data'!$C$1:$C$3144,0),MATCH('Joined Data'!O$1,'Raw Election Data'!$A$1:$AN$1,0))</f>
        <v>-2990</v>
      </c>
      <c r="P670">
        <f>INDEX('Raw Election Data'!$A$1:$AN$3144,MATCH($C670&amp;" "&amp;$B670,'Raw Election Data'!$C$1:$C$3144,0),MATCH('Joined Data'!P$1,'Raw Election Data'!$A$1:$AN$1,0))</f>
        <v>2990</v>
      </c>
      <c r="Q670">
        <f>INDEX('Raw Election Data'!$A$1:$AN$3144,MATCH($C670&amp;" "&amp;$B670,'Raw Election Data'!$C$1:$C$3144,0),MATCH('Joined Data'!Q$1,'Raw Election Data'!$A$1:$AN$1,0))</f>
        <v>-0.33599280818069444</v>
      </c>
      <c r="R670">
        <f>INDEX('Raw Election Data'!$A$1:$AN$3144,MATCH($C670&amp;" "&amp;$B670,'Raw Election Data'!$C$1:$C$3144,0),MATCH('Joined Data'!R$1,'Raw Election Data'!$A$1:$AN$1,0))</f>
        <v>0.33599280818069444</v>
      </c>
    </row>
    <row r="671" spans="1:18" ht="13.5" hidden="1" customHeight="1" x14ac:dyDescent="0.15">
      <c r="A671" t="s">
        <v>216</v>
      </c>
      <c r="B671" t="s">
        <v>2037</v>
      </c>
      <c r="C671" t="str">
        <f>INDEX(FIPS!$A$1:$E$3236,MATCH($F671,FIPS!$D$1:$D$3236,0),5)</f>
        <v>Pike County</v>
      </c>
      <c r="D671" t="s">
        <v>217</v>
      </c>
      <c r="E671" s="15" t="s">
        <v>121</v>
      </c>
      <c r="F671" t="s">
        <v>2235</v>
      </c>
      <c r="G671" t="s">
        <v>7789</v>
      </c>
      <c r="H671" t="str">
        <f>IFERROR(VLOOKUP($G671,'Team Colors'!$A:$B,2,0),"#c9c9c9")</f>
        <v>#c83803</v>
      </c>
      <c r="I671">
        <f>INDEX('Raw Election Data'!$A$1:$AN$3144,MATCH($C671&amp;" "&amp;$B671,'Raw Election Data'!$C$1:$C$3144,0),MATCH('Joined Data'!I$1,'Raw Election Data'!$A$1:$AN$1,0))</f>
        <v>15989</v>
      </c>
      <c r="J671">
        <f>INDEX('Raw Election Data'!$A$1:$AN$3144,MATCH($C671&amp;" "&amp;$B671,'Raw Election Data'!$C$1:$C$3144,0),MATCH('Joined Data'!J$1,'Raw Election Data'!$A$1:$AN$1,0))</f>
        <v>1412</v>
      </c>
      <c r="K671">
        <f>INDEX('Raw Election Data'!$A$1:$AN$3144,MATCH($C671&amp;" "&amp;$B671,'Raw Election Data'!$C$1:$C$3144,0),MATCH('Joined Data'!K$1,'Raw Election Data'!$A$1:$AN$1,0))</f>
        <v>5749</v>
      </c>
      <c r="L671">
        <f>INDEX('Raw Election Data'!$A$1:$AN$3144,MATCH($C671&amp;" "&amp;$B671,'Raw Election Data'!$C$1:$C$3144,0),MATCH('Joined Data'!L$1,'Raw Election Data'!$A$1:$AN$1,0))</f>
        <v>7458</v>
      </c>
      <c r="M671">
        <f>INDEX('Raw Election Data'!$A$1:$AN$3144,MATCH($C671&amp;" "&amp;$B671,'Raw Election Data'!$C$1:$C$3144,0),MATCH('Joined Data'!M$1,'Raw Election Data'!$A$1:$AN$1,0))</f>
        <v>0.18932689729149907</v>
      </c>
      <c r="N671">
        <f>INDEX('Raw Election Data'!$A$1:$AN$3144,MATCH($C671&amp;" "&amp;$B671,'Raw Election Data'!$C$1:$C$3144,0),MATCH('Joined Data'!N$1,'Raw Election Data'!$A$1:$AN$1,0))</f>
        <v>0.77085009385894343</v>
      </c>
      <c r="O671">
        <f>INDEX('Raw Election Data'!$A$1:$AN$3144,MATCH($C671&amp;" "&amp;$B671,'Raw Election Data'!$C$1:$C$3144,0),MATCH('Joined Data'!O$1,'Raw Election Data'!$A$1:$AN$1,0))</f>
        <v>-4337</v>
      </c>
      <c r="P671">
        <f>INDEX('Raw Election Data'!$A$1:$AN$3144,MATCH($C671&amp;" "&amp;$B671,'Raw Election Data'!$C$1:$C$3144,0),MATCH('Joined Data'!P$1,'Raw Election Data'!$A$1:$AN$1,0))</f>
        <v>4337</v>
      </c>
      <c r="Q671">
        <f>INDEX('Raw Election Data'!$A$1:$AN$3144,MATCH($C671&amp;" "&amp;$B671,'Raw Election Data'!$C$1:$C$3144,0),MATCH('Joined Data'!Q$1,'Raw Election Data'!$A$1:$AN$1,0))</f>
        <v>-0.58152319656744433</v>
      </c>
      <c r="R671">
        <f>INDEX('Raw Election Data'!$A$1:$AN$3144,MATCH($C671&amp;" "&amp;$B671,'Raw Election Data'!$C$1:$C$3144,0),MATCH('Joined Data'!R$1,'Raw Election Data'!$A$1:$AN$1,0))</f>
        <v>0.58152319656744433</v>
      </c>
    </row>
    <row r="672" spans="1:18" ht="13.5" hidden="1" customHeight="1" x14ac:dyDescent="0.15">
      <c r="A672" t="s">
        <v>216</v>
      </c>
      <c r="B672" t="s">
        <v>2037</v>
      </c>
      <c r="C672" t="str">
        <f>INDEX(FIPS!$A$1:$E$3236,MATCH($F672,FIPS!$D$1:$D$3236,0),5)</f>
        <v>Pope County</v>
      </c>
      <c r="D672" t="s">
        <v>217</v>
      </c>
      <c r="E672" s="15" t="s">
        <v>138</v>
      </c>
      <c r="F672" t="s">
        <v>2236</v>
      </c>
      <c r="G672" t="s">
        <v>7789</v>
      </c>
      <c r="H672" t="str">
        <f>IFERROR(VLOOKUP($G672,'Team Colors'!$A:$B,2,0),"#c9c9c9")</f>
        <v>#c83803</v>
      </c>
      <c r="I672">
        <f>INDEX('Raw Election Data'!$A$1:$AN$3144,MATCH($C672&amp;" "&amp;$B672,'Raw Election Data'!$C$1:$C$3144,0),MATCH('Joined Data'!I$1,'Raw Election Data'!$A$1:$AN$1,0))</f>
        <v>4226</v>
      </c>
      <c r="J672">
        <f>INDEX('Raw Election Data'!$A$1:$AN$3144,MATCH($C672&amp;" "&amp;$B672,'Raw Election Data'!$C$1:$C$3144,0),MATCH('Joined Data'!J$1,'Raw Election Data'!$A$1:$AN$1,0))</f>
        <v>374</v>
      </c>
      <c r="K672">
        <f>INDEX('Raw Election Data'!$A$1:$AN$3144,MATCH($C672&amp;" "&amp;$B672,'Raw Election Data'!$C$1:$C$3144,0),MATCH('Joined Data'!K$1,'Raw Election Data'!$A$1:$AN$1,0))</f>
        <v>1678</v>
      </c>
      <c r="L672">
        <f>INDEX('Raw Election Data'!$A$1:$AN$3144,MATCH($C672&amp;" "&amp;$B672,'Raw Election Data'!$C$1:$C$3144,0),MATCH('Joined Data'!L$1,'Raw Election Data'!$A$1:$AN$1,0))</f>
        <v>2132</v>
      </c>
      <c r="M672">
        <f>INDEX('Raw Election Data'!$A$1:$AN$3144,MATCH($C672&amp;" "&amp;$B672,'Raw Election Data'!$C$1:$C$3144,0),MATCH('Joined Data'!M$1,'Raw Election Data'!$A$1:$AN$1,0))</f>
        <v>0.17542213883677299</v>
      </c>
      <c r="N672">
        <f>INDEX('Raw Election Data'!$A$1:$AN$3144,MATCH($C672&amp;" "&amp;$B672,'Raw Election Data'!$C$1:$C$3144,0),MATCH('Joined Data'!N$1,'Raw Election Data'!$A$1:$AN$1,0))</f>
        <v>0.78705440900562851</v>
      </c>
      <c r="O672">
        <f>INDEX('Raw Election Data'!$A$1:$AN$3144,MATCH($C672&amp;" "&amp;$B672,'Raw Election Data'!$C$1:$C$3144,0),MATCH('Joined Data'!O$1,'Raw Election Data'!$A$1:$AN$1,0))</f>
        <v>-1304</v>
      </c>
      <c r="P672">
        <f>INDEX('Raw Election Data'!$A$1:$AN$3144,MATCH($C672&amp;" "&amp;$B672,'Raw Election Data'!$C$1:$C$3144,0),MATCH('Joined Data'!P$1,'Raw Election Data'!$A$1:$AN$1,0))</f>
        <v>1304</v>
      </c>
      <c r="Q672">
        <f>INDEX('Raw Election Data'!$A$1:$AN$3144,MATCH($C672&amp;" "&amp;$B672,'Raw Election Data'!$C$1:$C$3144,0),MATCH('Joined Data'!Q$1,'Raw Election Data'!$A$1:$AN$1,0))</f>
        <v>-0.61163227016885546</v>
      </c>
      <c r="R672">
        <f>INDEX('Raw Election Data'!$A$1:$AN$3144,MATCH($C672&amp;" "&amp;$B672,'Raw Election Data'!$C$1:$C$3144,0),MATCH('Joined Data'!R$1,'Raw Election Data'!$A$1:$AN$1,0))</f>
        <v>0.61163227016885546</v>
      </c>
    </row>
    <row r="673" spans="1:18" ht="13.5" hidden="1" customHeight="1" x14ac:dyDescent="0.15">
      <c r="A673" t="s">
        <v>216</v>
      </c>
      <c r="B673" t="s">
        <v>2037</v>
      </c>
      <c r="C673" t="str">
        <f>INDEX(FIPS!$A$1:$E$3236,MATCH($F673,FIPS!$D$1:$D$3236,0),5)</f>
        <v>Pulaski County</v>
      </c>
      <c r="D673" t="s">
        <v>217</v>
      </c>
      <c r="E673" s="15" t="s">
        <v>96</v>
      </c>
      <c r="F673" t="s">
        <v>2237</v>
      </c>
      <c r="G673" t="s">
        <v>7789</v>
      </c>
      <c r="H673" t="str">
        <f>IFERROR(VLOOKUP($G673,'Team Colors'!$A:$B,2,0),"#c9c9c9")</f>
        <v>#c83803</v>
      </c>
      <c r="I673">
        <f>INDEX('Raw Election Data'!$A$1:$AN$3144,MATCH($C673&amp;" "&amp;$B673,'Raw Election Data'!$C$1:$C$3144,0),MATCH('Joined Data'!I$1,'Raw Election Data'!$A$1:$AN$1,0))</f>
        <v>5678</v>
      </c>
      <c r="J673">
        <f>INDEX('Raw Election Data'!$A$1:$AN$3144,MATCH($C673&amp;" "&amp;$B673,'Raw Election Data'!$C$1:$C$3144,0),MATCH('Joined Data'!J$1,'Raw Election Data'!$A$1:$AN$1,0))</f>
        <v>817</v>
      </c>
      <c r="K673">
        <f>INDEX('Raw Election Data'!$A$1:$AN$3144,MATCH($C673&amp;" "&amp;$B673,'Raw Election Data'!$C$1:$C$3144,0),MATCH('Joined Data'!K$1,'Raw Election Data'!$A$1:$AN$1,0))</f>
        <v>1583</v>
      </c>
      <c r="L673">
        <f>INDEX('Raw Election Data'!$A$1:$AN$3144,MATCH($C673&amp;" "&amp;$B673,'Raw Election Data'!$C$1:$C$3144,0),MATCH('Joined Data'!L$1,'Raw Election Data'!$A$1:$AN$1,0))</f>
        <v>2473</v>
      </c>
      <c r="M673">
        <f>INDEX('Raw Election Data'!$A$1:$AN$3144,MATCH($C673&amp;" "&amp;$B673,'Raw Election Data'!$C$1:$C$3144,0),MATCH('Joined Data'!M$1,'Raw Election Data'!$A$1:$AN$1,0))</f>
        <v>0.3303679741205014</v>
      </c>
      <c r="N673">
        <f>INDEX('Raw Election Data'!$A$1:$AN$3144,MATCH($C673&amp;" "&amp;$B673,'Raw Election Data'!$C$1:$C$3144,0),MATCH('Joined Data'!N$1,'Raw Election Data'!$A$1:$AN$1,0))</f>
        <v>0.64011322280630811</v>
      </c>
      <c r="O673">
        <f>INDEX('Raw Election Data'!$A$1:$AN$3144,MATCH($C673&amp;" "&amp;$B673,'Raw Election Data'!$C$1:$C$3144,0),MATCH('Joined Data'!O$1,'Raw Election Data'!$A$1:$AN$1,0))</f>
        <v>-766</v>
      </c>
      <c r="P673">
        <f>INDEX('Raw Election Data'!$A$1:$AN$3144,MATCH($C673&amp;" "&amp;$B673,'Raw Election Data'!$C$1:$C$3144,0),MATCH('Joined Data'!P$1,'Raw Election Data'!$A$1:$AN$1,0))</f>
        <v>766</v>
      </c>
      <c r="Q673">
        <f>INDEX('Raw Election Data'!$A$1:$AN$3144,MATCH($C673&amp;" "&amp;$B673,'Raw Election Data'!$C$1:$C$3144,0),MATCH('Joined Data'!Q$1,'Raw Election Data'!$A$1:$AN$1,0))</f>
        <v>-0.30974524868580672</v>
      </c>
      <c r="R673">
        <f>INDEX('Raw Election Data'!$A$1:$AN$3144,MATCH($C673&amp;" "&amp;$B673,'Raw Election Data'!$C$1:$C$3144,0),MATCH('Joined Data'!R$1,'Raw Election Data'!$A$1:$AN$1,0))</f>
        <v>0.30974524868580672</v>
      </c>
    </row>
    <row r="674" spans="1:18" ht="13.5" hidden="1" customHeight="1" x14ac:dyDescent="0.15">
      <c r="A674" t="s">
        <v>216</v>
      </c>
      <c r="B674" t="s">
        <v>2037</v>
      </c>
      <c r="C674" t="str">
        <f>INDEX(FIPS!$A$1:$E$3236,MATCH($F674,FIPS!$D$1:$D$3236,0),5)</f>
        <v>Putnam County</v>
      </c>
      <c r="D674" t="s">
        <v>217</v>
      </c>
      <c r="E674" s="15" t="s">
        <v>97</v>
      </c>
      <c r="F674" t="s">
        <v>2238</v>
      </c>
      <c r="G674" t="s">
        <v>7789</v>
      </c>
      <c r="H674" t="str">
        <f>IFERROR(VLOOKUP($G674,'Team Colors'!$A:$B,2,0),"#c9c9c9")</f>
        <v>#c83803</v>
      </c>
      <c r="I674">
        <f>INDEX('Raw Election Data'!$A$1:$AN$3144,MATCH($C674&amp;" "&amp;$B674,'Raw Election Data'!$C$1:$C$3144,0),MATCH('Joined Data'!I$1,'Raw Election Data'!$A$1:$AN$1,0))</f>
        <v>5644</v>
      </c>
      <c r="J674">
        <f>INDEX('Raw Election Data'!$A$1:$AN$3144,MATCH($C674&amp;" "&amp;$B674,'Raw Election Data'!$C$1:$C$3144,0),MATCH('Joined Data'!J$1,'Raw Election Data'!$A$1:$AN$1,0))</f>
        <v>1143</v>
      </c>
      <c r="K674">
        <f>INDEX('Raw Election Data'!$A$1:$AN$3144,MATCH($C674&amp;" "&amp;$B674,'Raw Election Data'!$C$1:$C$3144,0),MATCH('Joined Data'!K$1,'Raw Election Data'!$A$1:$AN$1,0))</f>
        <v>1762</v>
      </c>
      <c r="L674">
        <f>INDEX('Raw Election Data'!$A$1:$AN$3144,MATCH($C674&amp;" "&amp;$B674,'Raw Election Data'!$C$1:$C$3144,0),MATCH('Joined Data'!L$1,'Raw Election Data'!$A$1:$AN$1,0))</f>
        <v>3076</v>
      </c>
      <c r="M674">
        <f>INDEX('Raw Election Data'!$A$1:$AN$3144,MATCH($C674&amp;" "&amp;$B674,'Raw Election Data'!$C$1:$C$3144,0),MATCH('Joined Data'!M$1,'Raw Election Data'!$A$1:$AN$1,0))</f>
        <v>0.37158647594278282</v>
      </c>
      <c r="N674">
        <f>INDEX('Raw Election Data'!$A$1:$AN$3144,MATCH($C674&amp;" "&amp;$B674,'Raw Election Data'!$C$1:$C$3144,0),MATCH('Joined Data'!N$1,'Raw Election Data'!$A$1:$AN$1,0))</f>
        <v>0.57282184655396617</v>
      </c>
      <c r="O674">
        <f>INDEX('Raw Election Data'!$A$1:$AN$3144,MATCH($C674&amp;" "&amp;$B674,'Raw Election Data'!$C$1:$C$3144,0),MATCH('Joined Data'!O$1,'Raw Election Data'!$A$1:$AN$1,0))</f>
        <v>-619</v>
      </c>
      <c r="P674">
        <f>INDEX('Raw Election Data'!$A$1:$AN$3144,MATCH($C674&amp;" "&amp;$B674,'Raw Election Data'!$C$1:$C$3144,0),MATCH('Joined Data'!P$1,'Raw Election Data'!$A$1:$AN$1,0))</f>
        <v>619</v>
      </c>
      <c r="Q674">
        <f>INDEX('Raw Election Data'!$A$1:$AN$3144,MATCH($C674&amp;" "&amp;$B674,'Raw Election Data'!$C$1:$C$3144,0),MATCH('Joined Data'!Q$1,'Raw Election Data'!$A$1:$AN$1,0))</f>
        <v>-0.20123537061118335</v>
      </c>
      <c r="R674">
        <f>INDEX('Raw Election Data'!$A$1:$AN$3144,MATCH($C674&amp;" "&amp;$B674,'Raw Election Data'!$C$1:$C$3144,0),MATCH('Joined Data'!R$1,'Raw Election Data'!$A$1:$AN$1,0))</f>
        <v>0.20123537061118335</v>
      </c>
    </row>
    <row r="675" spans="1:18" ht="13.5" hidden="1" customHeight="1" x14ac:dyDescent="0.15">
      <c r="A675" t="s">
        <v>216</v>
      </c>
      <c r="B675" t="s">
        <v>2037</v>
      </c>
      <c r="C675" t="str">
        <f>INDEX(FIPS!$A$1:$E$3236,MATCH($F675,FIPS!$D$1:$D$3236,0),5)</f>
        <v>Randolph County</v>
      </c>
      <c r="D675" t="s">
        <v>217</v>
      </c>
      <c r="E675" s="15" t="s">
        <v>98</v>
      </c>
      <c r="F675" t="s">
        <v>2239</v>
      </c>
      <c r="G675" t="s">
        <v>7795</v>
      </c>
      <c r="H675" t="str">
        <f>IFERROR(VLOOKUP($G675,'Team Colors'!$A:$B,2,0),"#c9c9c9")</f>
        <v>#b3995d</v>
      </c>
      <c r="I675">
        <f>INDEX('Raw Election Data'!$A$1:$AN$3144,MATCH($C675&amp;" "&amp;$B675,'Raw Election Data'!$C$1:$C$3144,0),MATCH('Joined Data'!I$1,'Raw Election Data'!$A$1:$AN$1,0))</f>
        <v>32852</v>
      </c>
      <c r="J675">
        <f>INDEX('Raw Election Data'!$A$1:$AN$3144,MATCH($C675&amp;" "&amp;$B675,'Raw Election Data'!$C$1:$C$3144,0),MATCH('Joined Data'!J$1,'Raw Election Data'!$A$1:$AN$1,0))</f>
        <v>3421</v>
      </c>
      <c r="K675">
        <f>INDEX('Raw Election Data'!$A$1:$AN$3144,MATCH($C675&amp;" "&amp;$B675,'Raw Election Data'!$C$1:$C$3144,0),MATCH('Joined Data'!K$1,'Raw Election Data'!$A$1:$AN$1,0))</f>
        <v>9992</v>
      </c>
      <c r="L675">
        <f>INDEX('Raw Election Data'!$A$1:$AN$3144,MATCH($C675&amp;" "&amp;$B675,'Raw Election Data'!$C$1:$C$3144,0),MATCH('Joined Data'!L$1,'Raw Election Data'!$A$1:$AN$1,0))</f>
        <v>14032</v>
      </c>
      <c r="M675">
        <f>INDEX('Raw Election Data'!$A$1:$AN$3144,MATCH($C675&amp;" "&amp;$B675,'Raw Election Data'!$C$1:$C$3144,0),MATCH('Joined Data'!M$1,'Raw Election Data'!$A$1:$AN$1,0))</f>
        <v>0.24379988597491448</v>
      </c>
      <c r="N675">
        <f>INDEX('Raw Election Data'!$A$1:$AN$3144,MATCH($C675&amp;" "&amp;$B675,'Raw Election Data'!$C$1:$C$3144,0),MATCH('Joined Data'!N$1,'Raw Election Data'!$A$1:$AN$1,0))</f>
        <v>0.71208665906499435</v>
      </c>
      <c r="O675">
        <f>INDEX('Raw Election Data'!$A$1:$AN$3144,MATCH($C675&amp;" "&amp;$B675,'Raw Election Data'!$C$1:$C$3144,0),MATCH('Joined Data'!O$1,'Raw Election Data'!$A$1:$AN$1,0))</f>
        <v>-6571</v>
      </c>
      <c r="P675">
        <f>INDEX('Raw Election Data'!$A$1:$AN$3144,MATCH($C675&amp;" "&amp;$B675,'Raw Election Data'!$C$1:$C$3144,0),MATCH('Joined Data'!P$1,'Raw Election Data'!$A$1:$AN$1,0))</f>
        <v>6571</v>
      </c>
      <c r="Q675">
        <f>INDEX('Raw Election Data'!$A$1:$AN$3144,MATCH($C675&amp;" "&amp;$B675,'Raw Election Data'!$C$1:$C$3144,0),MATCH('Joined Data'!Q$1,'Raw Election Data'!$A$1:$AN$1,0))</f>
        <v>-0.46828677309007988</v>
      </c>
      <c r="R675">
        <f>INDEX('Raw Election Data'!$A$1:$AN$3144,MATCH($C675&amp;" "&amp;$B675,'Raw Election Data'!$C$1:$C$3144,0),MATCH('Joined Data'!R$1,'Raw Election Data'!$A$1:$AN$1,0))</f>
        <v>0.46828677309007988</v>
      </c>
    </row>
    <row r="676" spans="1:18" ht="13.5" hidden="1" customHeight="1" x14ac:dyDescent="0.15">
      <c r="A676" t="s">
        <v>216</v>
      </c>
      <c r="B676" t="s">
        <v>2037</v>
      </c>
      <c r="C676" t="str">
        <f>INDEX(FIPS!$A$1:$E$3236,MATCH($F676,FIPS!$D$1:$D$3236,0),5)</f>
        <v>Richland County</v>
      </c>
      <c r="D676" t="s">
        <v>217</v>
      </c>
      <c r="E676" s="15" t="s">
        <v>99</v>
      </c>
      <c r="F676" t="s">
        <v>2241</v>
      </c>
      <c r="G676" t="s">
        <v>7789</v>
      </c>
      <c r="H676" t="str">
        <f>IFERROR(VLOOKUP($G676,'Team Colors'!$A:$B,2,0),"#c9c9c9")</f>
        <v>#c83803</v>
      </c>
      <c r="I676">
        <f>INDEX('Raw Election Data'!$A$1:$AN$3144,MATCH($C676&amp;" "&amp;$B676,'Raw Election Data'!$C$1:$C$3144,0),MATCH('Joined Data'!I$1,'Raw Election Data'!$A$1:$AN$1,0))</f>
        <v>16029</v>
      </c>
      <c r="J676">
        <f>INDEX('Raw Election Data'!$A$1:$AN$3144,MATCH($C676&amp;" "&amp;$B676,'Raw Election Data'!$C$1:$C$3144,0),MATCH('Joined Data'!J$1,'Raw Election Data'!$A$1:$AN$1,0))</f>
        <v>1579</v>
      </c>
      <c r="K676">
        <f>INDEX('Raw Election Data'!$A$1:$AN$3144,MATCH($C676&amp;" "&amp;$B676,'Raw Election Data'!$C$1:$C$3144,0),MATCH('Joined Data'!K$1,'Raw Election Data'!$A$1:$AN$1,0))</f>
        <v>5736</v>
      </c>
      <c r="L676">
        <f>INDEX('Raw Election Data'!$A$1:$AN$3144,MATCH($C676&amp;" "&amp;$B676,'Raw Election Data'!$C$1:$C$3144,0),MATCH('Joined Data'!L$1,'Raw Election Data'!$A$1:$AN$1,0))</f>
        <v>7630</v>
      </c>
      <c r="M676">
        <f>INDEX('Raw Election Data'!$A$1:$AN$3144,MATCH($C676&amp;" "&amp;$B676,'Raw Election Data'!$C$1:$C$3144,0),MATCH('Joined Data'!M$1,'Raw Election Data'!$A$1:$AN$1,0))</f>
        <v>0.20694626474442987</v>
      </c>
      <c r="N676">
        <f>INDEX('Raw Election Data'!$A$1:$AN$3144,MATCH($C676&amp;" "&amp;$B676,'Raw Election Data'!$C$1:$C$3144,0),MATCH('Joined Data'!N$1,'Raw Election Data'!$A$1:$AN$1,0))</f>
        <v>0.75176933158584536</v>
      </c>
      <c r="O676">
        <f>INDEX('Raw Election Data'!$A$1:$AN$3144,MATCH($C676&amp;" "&amp;$B676,'Raw Election Data'!$C$1:$C$3144,0),MATCH('Joined Data'!O$1,'Raw Election Data'!$A$1:$AN$1,0))</f>
        <v>-4157</v>
      </c>
      <c r="P676">
        <f>INDEX('Raw Election Data'!$A$1:$AN$3144,MATCH($C676&amp;" "&amp;$B676,'Raw Election Data'!$C$1:$C$3144,0),MATCH('Joined Data'!P$1,'Raw Election Data'!$A$1:$AN$1,0))</f>
        <v>4157</v>
      </c>
      <c r="Q676">
        <f>INDEX('Raw Election Data'!$A$1:$AN$3144,MATCH($C676&amp;" "&amp;$B676,'Raw Election Data'!$C$1:$C$3144,0),MATCH('Joined Data'!Q$1,'Raw Election Data'!$A$1:$AN$1,0))</f>
        <v>-0.54482306684141546</v>
      </c>
      <c r="R676">
        <f>INDEX('Raw Election Data'!$A$1:$AN$3144,MATCH($C676&amp;" "&amp;$B676,'Raw Election Data'!$C$1:$C$3144,0),MATCH('Joined Data'!R$1,'Raw Election Data'!$A$1:$AN$1,0))</f>
        <v>0.54482306684141546</v>
      </c>
    </row>
    <row r="677" spans="1:18" ht="13.5" hidden="1" customHeight="1" x14ac:dyDescent="0.15">
      <c r="A677" t="s">
        <v>216</v>
      </c>
      <c r="B677" t="s">
        <v>2037</v>
      </c>
      <c r="C677" t="str">
        <f>INDEX(FIPS!$A$1:$E$3236,MATCH($F677,FIPS!$D$1:$D$3236,0),5)</f>
        <v>Rock Island County</v>
      </c>
      <c r="D677" t="s">
        <v>217</v>
      </c>
      <c r="E677" s="15" t="s">
        <v>100</v>
      </c>
      <c r="F677" t="s">
        <v>2243</v>
      </c>
      <c r="G677" t="s">
        <v>7789</v>
      </c>
      <c r="H677" t="str">
        <f>IFERROR(VLOOKUP($G677,'Team Colors'!$A:$B,2,0),"#c9c9c9")</f>
        <v>#c83803</v>
      </c>
      <c r="I677">
        <f>INDEX('Raw Election Data'!$A$1:$AN$3144,MATCH($C677&amp;" "&amp;$B677,'Raw Election Data'!$C$1:$C$3144,0),MATCH('Joined Data'!I$1,'Raw Election Data'!$A$1:$AN$1,0))</f>
        <v>146133</v>
      </c>
      <c r="J677">
        <f>INDEX('Raw Election Data'!$A$1:$AN$3144,MATCH($C677&amp;" "&amp;$B677,'Raw Election Data'!$C$1:$C$3144,0),MATCH('Joined Data'!J$1,'Raw Election Data'!$A$1:$AN$1,0))</f>
        <v>32258</v>
      </c>
      <c r="K677">
        <f>INDEX('Raw Election Data'!$A$1:$AN$3144,MATCH($C677&amp;" "&amp;$B677,'Raw Election Data'!$C$1:$C$3144,0),MATCH('Joined Data'!K$1,'Raw Election Data'!$A$1:$AN$1,0))</f>
        <v>26969</v>
      </c>
      <c r="L677">
        <f>INDEX('Raw Election Data'!$A$1:$AN$3144,MATCH($C677&amp;" "&amp;$B677,'Raw Election Data'!$C$1:$C$3144,0),MATCH('Joined Data'!L$1,'Raw Election Data'!$A$1:$AN$1,0))</f>
        <v>62971</v>
      </c>
      <c r="M677">
        <f>INDEX('Raw Election Data'!$A$1:$AN$3144,MATCH($C677&amp;" "&amp;$B677,'Raw Election Data'!$C$1:$C$3144,0),MATCH('Joined Data'!M$1,'Raw Election Data'!$A$1:$AN$1,0))</f>
        <v>0.51226755173016147</v>
      </c>
      <c r="N677">
        <f>INDEX('Raw Election Data'!$A$1:$AN$3144,MATCH($C677&amp;" "&amp;$B677,'Raw Election Data'!$C$1:$C$3144,0),MATCH('Joined Data'!N$1,'Raw Election Data'!$A$1:$AN$1,0))</f>
        <v>0.42827650823394897</v>
      </c>
      <c r="O677">
        <f>INDEX('Raw Election Data'!$A$1:$AN$3144,MATCH($C677&amp;" "&amp;$B677,'Raw Election Data'!$C$1:$C$3144,0),MATCH('Joined Data'!O$1,'Raw Election Data'!$A$1:$AN$1,0))</f>
        <v>5289</v>
      </c>
      <c r="P677">
        <f>INDEX('Raw Election Data'!$A$1:$AN$3144,MATCH($C677&amp;" "&amp;$B677,'Raw Election Data'!$C$1:$C$3144,0),MATCH('Joined Data'!P$1,'Raw Election Data'!$A$1:$AN$1,0))</f>
        <v>-5289</v>
      </c>
      <c r="Q677">
        <f>INDEX('Raw Election Data'!$A$1:$AN$3144,MATCH($C677&amp;" "&amp;$B677,'Raw Election Data'!$C$1:$C$3144,0),MATCH('Joined Data'!Q$1,'Raw Election Data'!$A$1:$AN$1,0))</f>
        <v>8.3991043496212503E-2</v>
      </c>
      <c r="R677">
        <f>INDEX('Raw Election Data'!$A$1:$AN$3144,MATCH($C677&amp;" "&amp;$B677,'Raw Election Data'!$C$1:$C$3144,0),MATCH('Joined Data'!R$1,'Raw Election Data'!$A$1:$AN$1,0))</f>
        <v>-8.3991043496212503E-2</v>
      </c>
    </row>
    <row r="678" spans="1:18" ht="13.5" hidden="1" customHeight="1" x14ac:dyDescent="0.15">
      <c r="A678" t="s">
        <v>216</v>
      </c>
      <c r="B678" t="s">
        <v>2037</v>
      </c>
      <c r="C678" t="str">
        <f>INDEX(FIPS!$A$1:$E$3236,MATCH($F678,FIPS!$D$1:$D$3236,0),5)</f>
        <v>St. Clair County</v>
      </c>
      <c r="D678" t="s">
        <v>217</v>
      </c>
      <c r="E678" s="15" t="s">
        <v>101</v>
      </c>
      <c r="F678" t="s">
        <v>2244</v>
      </c>
      <c r="G678" t="s">
        <v>7795</v>
      </c>
      <c r="H678" t="str">
        <f>IFERROR(VLOOKUP($G678,'Team Colors'!$A:$B,2,0),"#c9c9c9")</f>
        <v>#b3995d</v>
      </c>
      <c r="I678">
        <f>INDEX('Raw Election Data'!$A$1:$AN$3144,MATCH($C678&amp;" "&amp;$B678,'Raw Election Data'!$C$1:$C$3144,0),MATCH('Joined Data'!I$1,'Raw Election Data'!$A$1:$AN$1,0))</f>
        <v>264052</v>
      </c>
      <c r="J678">
        <f>INDEX('Raw Election Data'!$A$1:$AN$3144,MATCH($C678&amp;" "&amp;$B678,'Raw Election Data'!$C$1:$C$3144,0),MATCH('Joined Data'!J$1,'Raw Election Data'!$A$1:$AN$1,0))</f>
        <v>60180</v>
      </c>
      <c r="K678">
        <f>INDEX('Raw Election Data'!$A$1:$AN$3144,MATCH($C678&amp;" "&amp;$B678,'Raw Election Data'!$C$1:$C$3144,0),MATCH('Joined Data'!K$1,'Raw Election Data'!$A$1:$AN$1,0))</f>
        <v>53479</v>
      </c>
      <c r="L678">
        <f>INDEX('Raw Election Data'!$A$1:$AN$3144,MATCH($C678&amp;" "&amp;$B678,'Raw Election Data'!$C$1:$C$3144,0),MATCH('Joined Data'!L$1,'Raw Election Data'!$A$1:$AN$1,0))</f>
        <v>119201</v>
      </c>
      <c r="M678">
        <f>INDEX('Raw Election Data'!$A$1:$AN$3144,MATCH($C678&amp;" "&amp;$B678,'Raw Election Data'!$C$1:$C$3144,0),MATCH('Joined Data'!M$1,'Raw Election Data'!$A$1:$AN$1,0))</f>
        <v>0.50486153639650677</v>
      </c>
      <c r="N678">
        <f>INDEX('Raw Election Data'!$A$1:$AN$3144,MATCH($C678&amp;" "&amp;$B678,'Raw Election Data'!$C$1:$C$3144,0),MATCH('Joined Data'!N$1,'Raw Election Data'!$A$1:$AN$1,0))</f>
        <v>0.44864556505398445</v>
      </c>
      <c r="O678">
        <f>INDEX('Raw Election Data'!$A$1:$AN$3144,MATCH($C678&amp;" "&amp;$B678,'Raw Election Data'!$C$1:$C$3144,0),MATCH('Joined Data'!O$1,'Raw Election Data'!$A$1:$AN$1,0))</f>
        <v>6701</v>
      </c>
      <c r="P678">
        <f>INDEX('Raw Election Data'!$A$1:$AN$3144,MATCH($C678&amp;" "&amp;$B678,'Raw Election Data'!$C$1:$C$3144,0),MATCH('Joined Data'!P$1,'Raw Election Data'!$A$1:$AN$1,0))</f>
        <v>-6701</v>
      </c>
      <c r="Q678">
        <f>INDEX('Raw Election Data'!$A$1:$AN$3144,MATCH($C678&amp;" "&amp;$B678,'Raw Election Data'!$C$1:$C$3144,0),MATCH('Joined Data'!Q$1,'Raw Election Data'!$A$1:$AN$1,0))</f>
        <v>5.621597134252232E-2</v>
      </c>
      <c r="R678">
        <f>INDEX('Raw Election Data'!$A$1:$AN$3144,MATCH($C678&amp;" "&amp;$B678,'Raw Election Data'!$C$1:$C$3144,0),MATCH('Joined Data'!R$1,'Raw Election Data'!$A$1:$AN$1,0))</f>
        <v>-5.621597134252232E-2</v>
      </c>
    </row>
    <row r="679" spans="1:18" ht="13.5" hidden="1" customHeight="1" x14ac:dyDescent="0.15">
      <c r="A679" t="s">
        <v>216</v>
      </c>
      <c r="B679" t="s">
        <v>2037</v>
      </c>
      <c r="C679" t="str">
        <f>INDEX(FIPS!$A$1:$E$3236,MATCH($F679,FIPS!$D$1:$D$3236,0),5)</f>
        <v>Saline County</v>
      </c>
      <c r="D679" t="s">
        <v>217</v>
      </c>
      <c r="E679" s="15" t="s">
        <v>102</v>
      </c>
      <c r="F679" t="s">
        <v>2245</v>
      </c>
      <c r="G679" t="s">
        <v>7789</v>
      </c>
      <c r="H679" t="str">
        <f>IFERROR(VLOOKUP($G679,'Team Colors'!$A:$B,2,0),"#c9c9c9")</f>
        <v>#c83803</v>
      </c>
      <c r="I679">
        <f>INDEX('Raw Election Data'!$A$1:$AN$3144,MATCH($C679&amp;" "&amp;$B679,'Raw Election Data'!$C$1:$C$3144,0),MATCH('Joined Data'!I$1,'Raw Election Data'!$A$1:$AN$1,0))</f>
        <v>24548</v>
      </c>
      <c r="J679">
        <f>INDEX('Raw Election Data'!$A$1:$AN$3144,MATCH($C679&amp;" "&amp;$B679,'Raw Election Data'!$C$1:$C$3144,0),MATCH('Joined Data'!J$1,'Raw Election Data'!$A$1:$AN$1,0))</f>
        <v>2551</v>
      </c>
      <c r="K679">
        <f>INDEX('Raw Election Data'!$A$1:$AN$3144,MATCH($C679&amp;" "&amp;$B679,'Raw Election Data'!$C$1:$C$3144,0),MATCH('Joined Data'!K$1,'Raw Election Data'!$A$1:$AN$1,0))</f>
        <v>8248</v>
      </c>
      <c r="L679">
        <f>INDEX('Raw Election Data'!$A$1:$AN$3144,MATCH($C679&amp;" "&amp;$B679,'Raw Election Data'!$C$1:$C$3144,0),MATCH('Joined Data'!L$1,'Raw Election Data'!$A$1:$AN$1,0))</f>
        <v>11234</v>
      </c>
      <c r="M679">
        <f>INDEX('Raw Election Data'!$A$1:$AN$3144,MATCH($C679&amp;" "&amp;$B679,'Raw Election Data'!$C$1:$C$3144,0),MATCH('Joined Data'!M$1,'Raw Election Data'!$A$1:$AN$1,0))</f>
        <v>0.22707851166102902</v>
      </c>
      <c r="N679">
        <f>INDEX('Raw Election Data'!$A$1:$AN$3144,MATCH($C679&amp;" "&amp;$B679,'Raw Election Data'!$C$1:$C$3144,0),MATCH('Joined Data'!N$1,'Raw Election Data'!$A$1:$AN$1,0))</f>
        <v>0.73419975075663169</v>
      </c>
      <c r="O679">
        <f>INDEX('Raw Election Data'!$A$1:$AN$3144,MATCH($C679&amp;" "&amp;$B679,'Raw Election Data'!$C$1:$C$3144,0),MATCH('Joined Data'!O$1,'Raw Election Data'!$A$1:$AN$1,0))</f>
        <v>-5697</v>
      </c>
      <c r="P679">
        <f>INDEX('Raw Election Data'!$A$1:$AN$3144,MATCH($C679&amp;" "&amp;$B679,'Raw Election Data'!$C$1:$C$3144,0),MATCH('Joined Data'!P$1,'Raw Election Data'!$A$1:$AN$1,0))</f>
        <v>5697</v>
      </c>
      <c r="Q679">
        <f>INDEX('Raw Election Data'!$A$1:$AN$3144,MATCH($C679&amp;" "&amp;$B679,'Raw Election Data'!$C$1:$C$3144,0),MATCH('Joined Data'!Q$1,'Raw Election Data'!$A$1:$AN$1,0))</f>
        <v>-0.50712123909560269</v>
      </c>
      <c r="R679">
        <f>INDEX('Raw Election Data'!$A$1:$AN$3144,MATCH($C679&amp;" "&amp;$B679,'Raw Election Data'!$C$1:$C$3144,0),MATCH('Joined Data'!R$1,'Raw Election Data'!$A$1:$AN$1,0))</f>
        <v>0.50712123909560269</v>
      </c>
    </row>
    <row r="680" spans="1:18" ht="13.5" hidden="1" customHeight="1" x14ac:dyDescent="0.15">
      <c r="A680" t="s">
        <v>216</v>
      </c>
      <c r="B680" t="s">
        <v>2037</v>
      </c>
      <c r="C680" t="str">
        <f>INDEX(FIPS!$A$1:$E$3236,MATCH($F680,FIPS!$D$1:$D$3236,0),5)</f>
        <v>Sangamon County</v>
      </c>
      <c r="D680" t="s">
        <v>217</v>
      </c>
      <c r="E680" s="15" t="s">
        <v>103</v>
      </c>
      <c r="F680" t="s">
        <v>2247</v>
      </c>
      <c r="G680" t="s">
        <v>7789</v>
      </c>
      <c r="H680" t="str">
        <f>IFERROR(VLOOKUP($G680,'Team Colors'!$A:$B,2,0),"#c9c9c9")</f>
        <v>#c83803</v>
      </c>
      <c r="I680">
        <f>INDEX('Raw Election Data'!$A$1:$AN$3144,MATCH($C680&amp;" "&amp;$B680,'Raw Election Data'!$C$1:$C$3144,0),MATCH('Joined Data'!I$1,'Raw Election Data'!$A$1:$AN$1,0))</f>
        <v>198712</v>
      </c>
      <c r="J680">
        <f>INDEX('Raw Election Data'!$A$1:$AN$3144,MATCH($C680&amp;" "&amp;$B680,'Raw Election Data'!$C$1:$C$3144,0),MATCH('Joined Data'!J$1,'Raw Election Data'!$A$1:$AN$1,0))</f>
        <v>40731</v>
      </c>
      <c r="K680">
        <f>INDEX('Raw Election Data'!$A$1:$AN$3144,MATCH($C680&amp;" "&amp;$B680,'Raw Election Data'!$C$1:$C$3144,0),MATCH('Joined Data'!K$1,'Raw Election Data'!$A$1:$AN$1,0))</f>
        <v>49823</v>
      </c>
      <c r="L680">
        <f>INDEX('Raw Election Data'!$A$1:$AN$3144,MATCH($C680&amp;" "&amp;$B680,'Raw Election Data'!$C$1:$C$3144,0),MATCH('Joined Data'!L$1,'Raw Election Data'!$A$1:$AN$1,0))</f>
        <v>96472</v>
      </c>
      <c r="M680">
        <f>INDEX('Raw Election Data'!$A$1:$AN$3144,MATCH($C680&amp;" "&amp;$B680,'Raw Election Data'!$C$1:$C$3144,0),MATCH('Joined Data'!M$1,'Raw Election Data'!$A$1:$AN$1,0))</f>
        <v>0.42220540675014512</v>
      </c>
      <c r="N680">
        <f>INDEX('Raw Election Data'!$A$1:$AN$3144,MATCH($C680&amp;" "&amp;$B680,'Raw Election Data'!$C$1:$C$3144,0),MATCH('Joined Data'!N$1,'Raw Election Data'!$A$1:$AN$1,0))</f>
        <v>0.51645036901899</v>
      </c>
      <c r="O680">
        <f>INDEX('Raw Election Data'!$A$1:$AN$3144,MATCH($C680&amp;" "&amp;$B680,'Raw Election Data'!$C$1:$C$3144,0),MATCH('Joined Data'!O$1,'Raw Election Data'!$A$1:$AN$1,0))</f>
        <v>-9092</v>
      </c>
      <c r="P680">
        <f>INDEX('Raw Election Data'!$A$1:$AN$3144,MATCH($C680&amp;" "&amp;$B680,'Raw Election Data'!$C$1:$C$3144,0),MATCH('Joined Data'!P$1,'Raw Election Data'!$A$1:$AN$1,0))</f>
        <v>9092</v>
      </c>
      <c r="Q680">
        <f>INDEX('Raw Election Data'!$A$1:$AN$3144,MATCH($C680&amp;" "&amp;$B680,'Raw Election Data'!$C$1:$C$3144,0),MATCH('Joined Data'!Q$1,'Raw Election Data'!$A$1:$AN$1,0))</f>
        <v>-9.4244962268844878E-2</v>
      </c>
      <c r="R680">
        <f>INDEX('Raw Election Data'!$A$1:$AN$3144,MATCH($C680&amp;" "&amp;$B680,'Raw Election Data'!$C$1:$C$3144,0),MATCH('Joined Data'!R$1,'Raw Election Data'!$A$1:$AN$1,0))</f>
        <v>9.4244962268844878E-2</v>
      </c>
    </row>
    <row r="681" spans="1:18" ht="13.5" hidden="1" customHeight="1" x14ac:dyDescent="0.15">
      <c r="A681" t="s">
        <v>216</v>
      </c>
      <c r="B681" t="s">
        <v>2037</v>
      </c>
      <c r="C681" t="str">
        <f>INDEX(FIPS!$A$1:$E$3236,MATCH($F681,FIPS!$D$1:$D$3236,0),5)</f>
        <v>Schuyler County</v>
      </c>
      <c r="D681" t="s">
        <v>217</v>
      </c>
      <c r="E681" s="15" t="s">
        <v>139</v>
      </c>
      <c r="F681" t="s">
        <v>2249</v>
      </c>
      <c r="G681" t="s">
        <v>7789</v>
      </c>
      <c r="H681" t="str">
        <f>IFERROR(VLOOKUP($G681,'Team Colors'!$A:$B,2,0),"#c9c9c9")</f>
        <v>#c83803</v>
      </c>
      <c r="I681">
        <f>INDEX('Raw Election Data'!$A$1:$AN$3144,MATCH($C681&amp;" "&amp;$B681,'Raw Election Data'!$C$1:$C$3144,0),MATCH('Joined Data'!I$1,'Raw Election Data'!$A$1:$AN$1,0))</f>
        <v>7032</v>
      </c>
      <c r="J681">
        <f>INDEX('Raw Election Data'!$A$1:$AN$3144,MATCH($C681&amp;" "&amp;$B681,'Raw Election Data'!$C$1:$C$3144,0),MATCH('Joined Data'!J$1,'Raw Election Data'!$A$1:$AN$1,0))</f>
        <v>1074</v>
      </c>
      <c r="K681">
        <f>INDEX('Raw Election Data'!$A$1:$AN$3144,MATCH($C681&amp;" "&amp;$B681,'Raw Election Data'!$C$1:$C$3144,0),MATCH('Joined Data'!K$1,'Raw Election Data'!$A$1:$AN$1,0))</f>
        <v>2523</v>
      </c>
      <c r="L681">
        <f>INDEX('Raw Election Data'!$A$1:$AN$3144,MATCH($C681&amp;" "&amp;$B681,'Raw Election Data'!$C$1:$C$3144,0),MATCH('Joined Data'!L$1,'Raw Election Data'!$A$1:$AN$1,0))</f>
        <v>3792</v>
      </c>
      <c r="M681">
        <f>INDEX('Raw Election Data'!$A$1:$AN$3144,MATCH($C681&amp;" "&amp;$B681,'Raw Election Data'!$C$1:$C$3144,0),MATCH('Joined Data'!M$1,'Raw Election Data'!$A$1:$AN$1,0))</f>
        <v>0.28322784810126583</v>
      </c>
      <c r="N681">
        <f>INDEX('Raw Election Data'!$A$1:$AN$3144,MATCH($C681&amp;" "&amp;$B681,'Raw Election Data'!$C$1:$C$3144,0),MATCH('Joined Data'!N$1,'Raw Election Data'!$A$1:$AN$1,0))</f>
        <v>0.66534810126582278</v>
      </c>
      <c r="O681">
        <f>INDEX('Raw Election Data'!$A$1:$AN$3144,MATCH($C681&amp;" "&amp;$B681,'Raw Election Data'!$C$1:$C$3144,0),MATCH('Joined Data'!O$1,'Raw Election Data'!$A$1:$AN$1,0))</f>
        <v>-1449</v>
      </c>
      <c r="P681">
        <f>INDEX('Raw Election Data'!$A$1:$AN$3144,MATCH($C681&amp;" "&amp;$B681,'Raw Election Data'!$C$1:$C$3144,0),MATCH('Joined Data'!P$1,'Raw Election Data'!$A$1:$AN$1,0))</f>
        <v>1449</v>
      </c>
      <c r="Q681">
        <f>INDEX('Raw Election Data'!$A$1:$AN$3144,MATCH($C681&amp;" "&amp;$B681,'Raw Election Data'!$C$1:$C$3144,0),MATCH('Joined Data'!Q$1,'Raw Election Data'!$A$1:$AN$1,0))</f>
        <v>-0.38212025316455694</v>
      </c>
      <c r="R681">
        <f>INDEX('Raw Election Data'!$A$1:$AN$3144,MATCH($C681&amp;" "&amp;$B681,'Raw Election Data'!$C$1:$C$3144,0),MATCH('Joined Data'!R$1,'Raw Election Data'!$A$1:$AN$1,0))</f>
        <v>0.38212025316455694</v>
      </c>
    </row>
    <row r="682" spans="1:18" ht="13.5" hidden="1" customHeight="1" x14ac:dyDescent="0.15">
      <c r="A682" t="s">
        <v>216</v>
      </c>
      <c r="B682" t="s">
        <v>2037</v>
      </c>
      <c r="C682" t="str">
        <f>INDEX(FIPS!$A$1:$E$3236,MATCH($F682,FIPS!$D$1:$D$3236,0),5)</f>
        <v>Scott County</v>
      </c>
      <c r="D682" t="s">
        <v>217</v>
      </c>
      <c r="E682" s="15" t="s">
        <v>140</v>
      </c>
      <c r="F682" t="s">
        <v>2250</v>
      </c>
      <c r="G682" t="s">
        <v>7789</v>
      </c>
      <c r="H682" t="str">
        <f>IFERROR(VLOOKUP($G682,'Team Colors'!$A:$B,2,0),"#c9c9c9")</f>
        <v>#c83803</v>
      </c>
      <c r="I682">
        <f>INDEX('Raw Election Data'!$A$1:$AN$3144,MATCH($C682&amp;" "&amp;$B682,'Raw Election Data'!$C$1:$C$3144,0),MATCH('Joined Data'!I$1,'Raw Election Data'!$A$1:$AN$1,0))</f>
        <v>5092</v>
      </c>
      <c r="J682">
        <f>INDEX('Raw Election Data'!$A$1:$AN$3144,MATCH($C682&amp;" "&amp;$B682,'Raw Election Data'!$C$1:$C$3144,0),MATCH('Joined Data'!J$1,'Raw Election Data'!$A$1:$AN$1,0))</f>
        <v>528</v>
      </c>
      <c r="K682">
        <f>INDEX('Raw Election Data'!$A$1:$AN$3144,MATCH($C682&amp;" "&amp;$B682,'Raw Election Data'!$C$1:$C$3144,0),MATCH('Joined Data'!K$1,'Raw Election Data'!$A$1:$AN$1,0))</f>
        <v>1965</v>
      </c>
      <c r="L682">
        <f>INDEX('Raw Election Data'!$A$1:$AN$3144,MATCH($C682&amp;" "&amp;$B682,'Raw Election Data'!$C$1:$C$3144,0),MATCH('Joined Data'!L$1,'Raw Election Data'!$A$1:$AN$1,0))</f>
        <v>2583</v>
      </c>
      <c r="M682">
        <f>INDEX('Raw Election Data'!$A$1:$AN$3144,MATCH($C682&amp;" "&amp;$B682,'Raw Election Data'!$C$1:$C$3144,0),MATCH('Joined Data'!M$1,'Raw Election Data'!$A$1:$AN$1,0))</f>
        <v>0.20441347270615565</v>
      </c>
      <c r="N682">
        <f>INDEX('Raw Election Data'!$A$1:$AN$3144,MATCH($C682&amp;" "&amp;$B682,'Raw Election Data'!$C$1:$C$3144,0),MATCH('Joined Data'!N$1,'Raw Election Data'!$A$1:$AN$1,0))</f>
        <v>0.76074332171893144</v>
      </c>
      <c r="O682">
        <f>INDEX('Raw Election Data'!$A$1:$AN$3144,MATCH($C682&amp;" "&amp;$B682,'Raw Election Data'!$C$1:$C$3144,0),MATCH('Joined Data'!O$1,'Raw Election Data'!$A$1:$AN$1,0))</f>
        <v>-1437</v>
      </c>
      <c r="P682">
        <f>INDEX('Raw Election Data'!$A$1:$AN$3144,MATCH($C682&amp;" "&amp;$B682,'Raw Election Data'!$C$1:$C$3144,0),MATCH('Joined Data'!P$1,'Raw Election Data'!$A$1:$AN$1,0))</f>
        <v>1437</v>
      </c>
      <c r="Q682">
        <f>INDEX('Raw Election Data'!$A$1:$AN$3144,MATCH($C682&amp;" "&amp;$B682,'Raw Election Data'!$C$1:$C$3144,0),MATCH('Joined Data'!Q$1,'Raw Election Data'!$A$1:$AN$1,0))</f>
        <v>-0.55632984901277582</v>
      </c>
      <c r="R682">
        <f>INDEX('Raw Election Data'!$A$1:$AN$3144,MATCH($C682&amp;" "&amp;$B682,'Raw Election Data'!$C$1:$C$3144,0),MATCH('Joined Data'!R$1,'Raw Election Data'!$A$1:$AN$1,0))</f>
        <v>0.55632984901277582</v>
      </c>
    </row>
    <row r="683" spans="1:18" ht="13.5" hidden="1" customHeight="1" x14ac:dyDescent="0.15">
      <c r="A683" t="s">
        <v>216</v>
      </c>
      <c r="B683" t="s">
        <v>2037</v>
      </c>
      <c r="C683" t="str">
        <f>INDEX(FIPS!$A$1:$E$3236,MATCH($F683,FIPS!$D$1:$D$3236,0),5)</f>
        <v>Shelby County</v>
      </c>
      <c r="D683" t="s">
        <v>217</v>
      </c>
      <c r="E683" s="15" t="s">
        <v>141</v>
      </c>
      <c r="F683" t="s">
        <v>2251</v>
      </c>
      <c r="G683" t="s">
        <v>7789</v>
      </c>
      <c r="H683" t="str">
        <f>IFERROR(VLOOKUP($G683,'Team Colors'!$A:$B,2,0),"#c9c9c9")</f>
        <v>#c83803</v>
      </c>
      <c r="I683">
        <f>INDEX('Raw Election Data'!$A$1:$AN$3144,MATCH($C683&amp;" "&amp;$B683,'Raw Election Data'!$C$1:$C$3144,0),MATCH('Joined Data'!I$1,'Raw Election Data'!$A$1:$AN$1,0))</f>
        <v>21775</v>
      </c>
      <c r="J683">
        <f>INDEX('Raw Election Data'!$A$1:$AN$3144,MATCH($C683&amp;" "&amp;$B683,'Raw Election Data'!$C$1:$C$3144,0),MATCH('Joined Data'!J$1,'Raw Election Data'!$A$1:$AN$1,0))</f>
        <v>2279</v>
      </c>
      <c r="K683">
        <f>INDEX('Raw Election Data'!$A$1:$AN$3144,MATCH($C683&amp;" "&amp;$B683,'Raw Election Data'!$C$1:$C$3144,0),MATCH('Joined Data'!K$1,'Raw Election Data'!$A$1:$AN$1,0))</f>
        <v>8209</v>
      </c>
      <c r="L683">
        <f>INDEX('Raw Election Data'!$A$1:$AN$3144,MATCH($C683&amp;" "&amp;$B683,'Raw Election Data'!$C$1:$C$3144,0),MATCH('Joined Data'!L$1,'Raw Election Data'!$A$1:$AN$1,0))</f>
        <v>10912</v>
      </c>
      <c r="M683">
        <f>INDEX('Raw Election Data'!$A$1:$AN$3144,MATCH($C683&amp;" "&amp;$B683,'Raw Election Data'!$C$1:$C$3144,0),MATCH('Joined Data'!M$1,'Raw Election Data'!$A$1:$AN$1,0))</f>
        <v>0.20885263929618769</v>
      </c>
      <c r="N683">
        <f>INDEX('Raw Election Data'!$A$1:$AN$3144,MATCH($C683&amp;" "&amp;$B683,'Raw Election Data'!$C$1:$C$3144,0),MATCH('Joined Data'!N$1,'Raw Election Data'!$A$1:$AN$1,0))</f>
        <v>0.7522910557184751</v>
      </c>
      <c r="O683">
        <f>INDEX('Raw Election Data'!$A$1:$AN$3144,MATCH($C683&amp;" "&amp;$B683,'Raw Election Data'!$C$1:$C$3144,0),MATCH('Joined Data'!O$1,'Raw Election Data'!$A$1:$AN$1,0))</f>
        <v>-5930</v>
      </c>
      <c r="P683">
        <f>INDEX('Raw Election Data'!$A$1:$AN$3144,MATCH($C683&amp;" "&amp;$B683,'Raw Election Data'!$C$1:$C$3144,0),MATCH('Joined Data'!P$1,'Raw Election Data'!$A$1:$AN$1,0))</f>
        <v>5930</v>
      </c>
      <c r="Q683">
        <f>INDEX('Raw Election Data'!$A$1:$AN$3144,MATCH($C683&amp;" "&amp;$B683,'Raw Election Data'!$C$1:$C$3144,0),MATCH('Joined Data'!Q$1,'Raw Election Data'!$A$1:$AN$1,0))</f>
        <v>-0.54343841642228741</v>
      </c>
      <c r="R683">
        <f>INDEX('Raw Election Data'!$A$1:$AN$3144,MATCH($C683&amp;" "&amp;$B683,'Raw Election Data'!$C$1:$C$3144,0),MATCH('Joined Data'!R$1,'Raw Election Data'!$A$1:$AN$1,0))</f>
        <v>0.54343841642228741</v>
      </c>
    </row>
    <row r="684" spans="1:18" ht="13.5" hidden="1" customHeight="1" x14ac:dyDescent="0.15">
      <c r="A684" t="s">
        <v>216</v>
      </c>
      <c r="B684" t="s">
        <v>2037</v>
      </c>
      <c r="C684" t="str">
        <f>INDEX(FIPS!$A$1:$E$3236,MATCH($F684,FIPS!$D$1:$D$3236,0),5)</f>
        <v>Stark County</v>
      </c>
      <c r="D684" t="s">
        <v>217</v>
      </c>
      <c r="E684" s="15" t="s">
        <v>142</v>
      </c>
      <c r="F684" t="s">
        <v>2253</v>
      </c>
      <c r="G684" t="s">
        <v>7789</v>
      </c>
      <c r="H684" t="str">
        <f>IFERROR(VLOOKUP($G684,'Team Colors'!$A:$B,2,0),"#c9c9c9")</f>
        <v>#c83803</v>
      </c>
      <c r="I684">
        <f>INDEX('Raw Election Data'!$A$1:$AN$3144,MATCH($C684&amp;" "&amp;$B684,'Raw Election Data'!$C$1:$C$3144,0),MATCH('Joined Data'!I$1,'Raw Election Data'!$A$1:$AN$1,0))</f>
        <v>5788</v>
      </c>
      <c r="J684">
        <f>INDEX('Raw Election Data'!$A$1:$AN$3144,MATCH($C684&amp;" "&amp;$B684,'Raw Election Data'!$C$1:$C$3144,0),MATCH('Joined Data'!J$1,'Raw Election Data'!$A$1:$AN$1,0))</f>
        <v>748</v>
      </c>
      <c r="K684">
        <f>INDEX('Raw Election Data'!$A$1:$AN$3144,MATCH($C684&amp;" "&amp;$B684,'Raw Election Data'!$C$1:$C$3144,0),MATCH('Joined Data'!K$1,'Raw Election Data'!$A$1:$AN$1,0))</f>
        <v>1777</v>
      </c>
      <c r="L684">
        <f>INDEX('Raw Election Data'!$A$1:$AN$3144,MATCH($C684&amp;" "&amp;$B684,'Raw Election Data'!$C$1:$C$3144,0),MATCH('Joined Data'!L$1,'Raw Election Data'!$A$1:$AN$1,0))</f>
        <v>2707</v>
      </c>
      <c r="M684">
        <f>INDEX('Raw Election Data'!$A$1:$AN$3144,MATCH($C684&amp;" "&amp;$B684,'Raw Election Data'!$C$1:$C$3144,0),MATCH('Joined Data'!M$1,'Raw Election Data'!$A$1:$AN$1,0))</f>
        <v>0.27632065016623569</v>
      </c>
      <c r="N684">
        <f>INDEX('Raw Election Data'!$A$1:$AN$3144,MATCH($C684&amp;" "&amp;$B684,'Raw Election Data'!$C$1:$C$3144,0),MATCH('Joined Data'!N$1,'Raw Election Data'!$A$1:$AN$1,0))</f>
        <v>0.65644625046176575</v>
      </c>
      <c r="O684">
        <f>INDEX('Raw Election Data'!$A$1:$AN$3144,MATCH($C684&amp;" "&amp;$B684,'Raw Election Data'!$C$1:$C$3144,0),MATCH('Joined Data'!O$1,'Raw Election Data'!$A$1:$AN$1,0))</f>
        <v>-1029</v>
      </c>
      <c r="P684">
        <f>INDEX('Raw Election Data'!$A$1:$AN$3144,MATCH($C684&amp;" "&amp;$B684,'Raw Election Data'!$C$1:$C$3144,0),MATCH('Joined Data'!P$1,'Raw Election Data'!$A$1:$AN$1,0))</f>
        <v>1029</v>
      </c>
      <c r="Q684">
        <f>INDEX('Raw Election Data'!$A$1:$AN$3144,MATCH($C684&amp;" "&amp;$B684,'Raw Election Data'!$C$1:$C$3144,0),MATCH('Joined Data'!Q$1,'Raw Election Data'!$A$1:$AN$1,0))</f>
        <v>-0.38012560029553005</v>
      </c>
      <c r="R684">
        <f>INDEX('Raw Election Data'!$A$1:$AN$3144,MATCH($C684&amp;" "&amp;$B684,'Raw Election Data'!$C$1:$C$3144,0),MATCH('Joined Data'!R$1,'Raw Election Data'!$A$1:$AN$1,0))</f>
        <v>0.38012560029553005</v>
      </c>
    </row>
    <row r="685" spans="1:18" ht="13.5" hidden="1" customHeight="1" x14ac:dyDescent="0.15">
      <c r="A685" t="s">
        <v>216</v>
      </c>
      <c r="B685" t="s">
        <v>2037</v>
      </c>
      <c r="C685" t="str">
        <f>INDEX(FIPS!$A$1:$E$3236,MATCH($F685,FIPS!$D$1:$D$3236,0),5)</f>
        <v>Stephenson County</v>
      </c>
      <c r="D685" t="s">
        <v>217</v>
      </c>
      <c r="E685" s="15" t="s">
        <v>143</v>
      </c>
      <c r="F685" t="s">
        <v>2255</v>
      </c>
      <c r="G685" t="s">
        <v>7789</v>
      </c>
      <c r="H685" t="str">
        <f>IFERROR(VLOOKUP($G685,'Team Colors'!$A:$B,2,0),"#c9c9c9")</f>
        <v>#c83803</v>
      </c>
      <c r="I685">
        <f>INDEX('Raw Election Data'!$A$1:$AN$3144,MATCH($C685&amp;" "&amp;$B685,'Raw Election Data'!$C$1:$C$3144,0),MATCH('Joined Data'!I$1,'Raw Election Data'!$A$1:$AN$1,0))</f>
        <v>45749</v>
      </c>
      <c r="J685">
        <f>INDEX('Raw Election Data'!$A$1:$AN$3144,MATCH($C685&amp;" "&amp;$B685,'Raw Election Data'!$C$1:$C$3144,0),MATCH('Joined Data'!J$1,'Raw Election Data'!$A$1:$AN$1,0))</f>
        <v>7531</v>
      </c>
      <c r="K685">
        <f>INDEX('Raw Election Data'!$A$1:$AN$3144,MATCH($C685&amp;" "&amp;$B685,'Raw Election Data'!$C$1:$C$3144,0),MATCH('Joined Data'!K$1,'Raw Election Data'!$A$1:$AN$1,0))</f>
        <v>10845</v>
      </c>
      <c r="L685">
        <f>INDEX('Raw Election Data'!$A$1:$AN$3144,MATCH($C685&amp;" "&amp;$B685,'Raw Election Data'!$C$1:$C$3144,0),MATCH('Joined Data'!L$1,'Raw Election Data'!$A$1:$AN$1,0))</f>
        <v>19525</v>
      </c>
      <c r="M685">
        <f>INDEX('Raw Election Data'!$A$1:$AN$3144,MATCH($C685&amp;" "&amp;$B685,'Raw Election Data'!$C$1:$C$3144,0),MATCH('Joined Data'!M$1,'Raw Election Data'!$A$1:$AN$1,0))</f>
        <v>0.38571062740076822</v>
      </c>
      <c r="N685">
        <f>INDEX('Raw Election Data'!$A$1:$AN$3144,MATCH($C685&amp;" "&amp;$B685,'Raw Election Data'!$C$1:$C$3144,0),MATCH('Joined Data'!N$1,'Raw Election Data'!$A$1:$AN$1,0))</f>
        <v>0.55544174135723434</v>
      </c>
      <c r="O685">
        <f>INDEX('Raw Election Data'!$A$1:$AN$3144,MATCH($C685&amp;" "&amp;$B685,'Raw Election Data'!$C$1:$C$3144,0),MATCH('Joined Data'!O$1,'Raw Election Data'!$A$1:$AN$1,0))</f>
        <v>-3314</v>
      </c>
      <c r="P685">
        <f>INDEX('Raw Election Data'!$A$1:$AN$3144,MATCH($C685&amp;" "&amp;$B685,'Raw Election Data'!$C$1:$C$3144,0),MATCH('Joined Data'!P$1,'Raw Election Data'!$A$1:$AN$1,0))</f>
        <v>3314</v>
      </c>
      <c r="Q685">
        <f>INDEX('Raw Election Data'!$A$1:$AN$3144,MATCH($C685&amp;" "&amp;$B685,'Raw Election Data'!$C$1:$C$3144,0),MATCH('Joined Data'!Q$1,'Raw Election Data'!$A$1:$AN$1,0))</f>
        <v>-0.16973111395646612</v>
      </c>
      <c r="R685">
        <f>INDEX('Raw Election Data'!$A$1:$AN$3144,MATCH($C685&amp;" "&amp;$B685,'Raw Election Data'!$C$1:$C$3144,0),MATCH('Joined Data'!R$1,'Raw Election Data'!$A$1:$AN$1,0))</f>
        <v>0.16973111395646612</v>
      </c>
    </row>
    <row r="686" spans="1:18" ht="13.5" hidden="1" customHeight="1" x14ac:dyDescent="0.15">
      <c r="A686" t="s">
        <v>216</v>
      </c>
      <c r="B686" t="s">
        <v>2037</v>
      </c>
      <c r="C686" t="str">
        <f>INDEX(FIPS!$A$1:$E$3236,MATCH($F686,FIPS!$D$1:$D$3236,0),5)</f>
        <v>Tazewell County</v>
      </c>
      <c r="D686" t="s">
        <v>217</v>
      </c>
      <c r="E686" s="15" t="s">
        <v>144</v>
      </c>
      <c r="F686" t="s">
        <v>2259</v>
      </c>
      <c r="G686" t="s">
        <v>7789</v>
      </c>
      <c r="H686" t="str">
        <f>IFERROR(VLOOKUP($G686,'Team Colors'!$A:$B,2,0),"#c9c9c9")</f>
        <v>#c83803</v>
      </c>
      <c r="I686">
        <f>INDEX('Raw Election Data'!$A$1:$AN$3144,MATCH($C686&amp;" "&amp;$B686,'Raw Election Data'!$C$1:$C$3144,0),MATCH('Joined Data'!I$1,'Raw Election Data'!$A$1:$AN$1,0))</f>
        <v>134800</v>
      </c>
      <c r="J686">
        <f>INDEX('Raw Election Data'!$A$1:$AN$3144,MATCH($C686&amp;" "&amp;$B686,'Raw Election Data'!$C$1:$C$3144,0),MATCH('Joined Data'!J$1,'Raw Election Data'!$A$1:$AN$1,0))</f>
        <v>20568</v>
      </c>
      <c r="K686">
        <f>INDEX('Raw Election Data'!$A$1:$AN$3144,MATCH($C686&amp;" "&amp;$B686,'Raw Election Data'!$C$1:$C$3144,0),MATCH('Joined Data'!K$1,'Raw Election Data'!$A$1:$AN$1,0))</f>
        <v>38620</v>
      </c>
      <c r="L686">
        <f>INDEX('Raw Election Data'!$A$1:$AN$3144,MATCH($C686&amp;" "&amp;$B686,'Raw Election Data'!$C$1:$C$3144,0),MATCH('Joined Data'!L$1,'Raw Election Data'!$A$1:$AN$1,0))</f>
        <v>63347</v>
      </c>
      <c r="M686">
        <f>INDEX('Raw Election Data'!$A$1:$AN$3144,MATCH($C686&amp;" "&amp;$B686,'Raw Election Data'!$C$1:$C$3144,0),MATCH('Joined Data'!M$1,'Raw Election Data'!$A$1:$AN$1,0))</f>
        <v>0.32468783052078237</v>
      </c>
      <c r="N686">
        <f>INDEX('Raw Election Data'!$A$1:$AN$3144,MATCH($C686&amp;" "&amp;$B686,'Raw Election Data'!$C$1:$C$3144,0),MATCH('Joined Data'!N$1,'Raw Election Data'!$A$1:$AN$1,0))</f>
        <v>0.60965791592340601</v>
      </c>
      <c r="O686">
        <f>INDEX('Raw Election Data'!$A$1:$AN$3144,MATCH($C686&amp;" "&amp;$B686,'Raw Election Data'!$C$1:$C$3144,0),MATCH('Joined Data'!O$1,'Raw Election Data'!$A$1:$AN$1,0))</f>
        <v>-18052</v>
      </c>
      <c r="P686">
        <f>INDEX('Raw Election Data'!$A$1:$AN$3144,MATCH($C686&amp;" "&amp;$B686,'Raw Election Data'!$C$1:$C$3144,0),MATCH('Joined Data'!P$1,'Raw Election Data'!$A$1:$AN$1,0))</f>
        <v>18052</v>
      </c>
      <c r="Q686">
        <f>INDEX('Raw Election Data'!$A$1:$AN$3144,MATCH($C686&amp;" "&amp;$B686,'Raw Election Data'!$C$1:$C$3144,0),MATCH('Joined Data'!Q$1,'Raw Election Data'!$A$1:$AN$1,0))</f>
        <v>-0.28497008540262364</v>
      </c>
      <c r="R686">
        <f>INDEX('Raw Election Data'!$A$1:$AN$3144,MATCH($C686&amp;" "&amp;$B686,'Raw Election Data'!$C$1:$C$3144,0),MATCH('Joined Data'!R$1,'Raw Election Data'!$A$1:$AN$1,0))</f>
        <v>0.28497008540262364</v>
      </c>
    </row>
    <row r="687" spans="1:18" ht="13.5" hidden="1" customHeight="1" x14ac:dyDescent="0.15">
      <c r="A687" t="s">
        <v>216</v>
      </c>
      <c r="B687" t="s">
        <v>2037</v>
      </c>
      <c r="C687" t="str">
        <f>INDEX(FIPS!$A$1:$E$3236,MATCH($F687,FIPS!$D$1:$D$3236,0),5)</f>
        <v>Union County</v>
      </c>
      <c r="D687" t="s">
        <v>217</v>
      </c>
      <c r="E687" s="15" t="s">
        <v>145</v>
      </c>
      <c r="F687" t="s">
        <v>2260</v>
      </c>
      <c r="G687" t="s">
        <v>7789</v>
      </c>
      <c r="H687" t="str">
        <f>IFERROR(VLOOKUP($G687,'Team Colors'!$A:$B,2,0),"#c9c9c9")</f>
        <v>#c83803</v>
      </c>
      <c r="I687">
        <f>INDEX('Raw Election Data'!$A$1:$AN$3144,MATCH($C687&amp;" "&amp;$B687,'Raw Election Data'!$C$1:$C$3144,0),MATCH('Joined Data'!I$1,'Raw Election Data'!$A$1:$AN$1,0))</f>
        <v>17408</v>
      </c>
      <c r="J687">
        <f>INDEX('Raw Election Data'!$A$1:$AN$3144,MATCH($C687&amp;" "&amp;$B687,'Raw Election Data'!$C$1:$C$3144,0),MATCH('Joined Data'!J$1,'Raw Election Data'!$A$1:$AN$1,0))</f>
        <v>2389</v>
      </c>
      <c r="K687">
        <f>INDEX('Raw Election Data'!$A$1:$AN$3144,MATCH($C687&amp;" "&amp;$B687,'Raw Election Data'!$C$1:$C$3144,0),MATCH('Joined Data'!K$1,'Raw Election Data'!$A$1:$AN$1,0))</f>
        <v>5780</v>
      </c>
      <c r="L687">
        <f>INDEX('Raw Election Data'!$A$1:$AN$3144,MATCH($C687&amp;" "&amp;$B687,'Raw Election Data'!$C$1:$C$3144,0),MATCH('Joined Data'!L$1,'Raw Election Data'!$A$1:$AN$1,0))</f>
        <v>8514</v>
      </c>
      <c r="M687">
        <f>INDEX('Raw Election Data'!$A$1:$AN$3144,MATCH($C687&amp;" "&amp;$B687,'Raw Election Data'!$C$1:$C$3144,0),MATCH('Joined Data'!M$1,'Raw Election Data'!$A$1:$AN$1,0))</f>
        <v>0.28059666431759456</v>
      </c>
      <c r="N687">
        <f>INDEX('Raw Election Data'!$A$1:$AN$3144,MATCH($C687&amp;" "&amp;$B687,'Raw Election Data'!$C$1:$C$3144,0),MATCH('Joined Data'!N$1,'Raw Election Data'!$A$1:$AN$1,0))</f>
        <v>0.6788818416725394</v>
      </c>
      <c r="O687">
        <f>INDEX('Raw Election Data'!$A$1:$AN$3144,MATCH($C687&amp;" "&amp;$B687,'Raw Election Data'!$C$1:$C$3144,0),MATCH('Joined Data'!O$1,'Raw Election Data'!$A$1:$AN$1,0))</f>
        <v>-3391</v>
      </c>
      <c r="P687">
        <f>INDEX('Raw Election Data'!$A$1:$AN$3144,MATCH($C687&amp;" "&amp;$B687,'Raw Election Data'!$C$1:$C$3144,0),MATCH('Joined Data'!P$1,'Raw Election Data'!$A$1:$AN$1,0))</f>
        <v>3391</v>
      </c>
      <c r="Q687">
        <f>INDEX('Raw Election Data'!$A$1:$AN$3144,MATCH($C687&amp;" "&amp;$B687,'Raw Election Data'!$C$1:$C$3144,0),MATCH('Joined Data'!Q$1,'Raw Election Data'!$A$1:$AN$1,0))</f>
        <v>-0.39828517735494484</v>
      </c>
      <c r="R687">
        <f>INDEX('Raw Election Data'!$A$1:$AN$3144,MATCH($C687&amp;" "&amp;$B687,'Raw Election Data'!$C$1:$C$3144,0),MATCH('Joined Data'!R$1,'Raw Election Data'!$A$1:$AN$1,0))</f>
        <v>0.39828517735494484</v>
      </c>
    </row>
    <row r="688" spans="1:18" ht="13.5" hidden="1" customHeight="1" x14ac:dyDescent="0.15">
      <c r="A688" t="s">
        <v>216</v>
      </c>
      <c r="B688" t="s">
        <v>2037</v>
      </c>
      <c r="C688" t="str">
        <f>INDEX(FIPS!$A$1:$E$3236,MATCH($F688,FIPS!$D$1:$D$3236,0),5)</f>
        <v>Vermilion County</v>
      </c>
      <c r="D688" t="s">
        <v>217</v>
      </c>
      <c r="E688" s="15" t="s">
        <v>146</v>
      </c>
      <c r="F688" t="s">
        <v>2262</v>
      </c>
      <c r="G688" t="s">
        <v>7789</v>
      </c>
      <c r="H688" t="str">
        <f>IFERROR(VLOOKUP($G688,'Team Colors'!$A:$B,2,0),"#c9c9c9")</f>
        <v>#c83803</v>
      </c>
      <c r="I688">
        <f>INDEX('Raw Election Data'!$A$1:$AN$3144,MATCH($C688&amp;" "&amp;$B688,'Raw Election Data'!$C$1:$C$3144,0),MATCH('Joined Data'!I$1,'Raw Election Data'!$A$1:$AN$1,0))</f>
        <v>79282</v>
      </c>
      <c r="J688">
        <f>INDEX('Raw Election Data'!$A$1:$AN$3144,MATCH($C688&amp;" "&amp;$B688,'Raw Election Data'!$C$1:$C$3144,0),MATCH('Joined Data'!J$1,'Raw Election Data'!$A$1:$AN$1,0))</f>
        <v>9876</v>
      </c>
      <c r="K688">
        <f>INDEX('Raw Election Data'!$A$1:$AN$3144,MATCH($C688&amp;" "&amp;$B688,'Raw Election Data'!$C$1:$C$3144,0),MATCH('Joined Data'!K$1,'Raw Election Data'!$A$1:$AN$1,0))</f>
        <v>18582</v>
      </c>
      <c r="L688">
        <f>INDEX('Raw Election Data'!$A$1:$AN$3144,MATCH($C688&amp;" "&amp;$B688,'Raw Election Data'!$C$1:$C$3144,0),MATCH('Joined Data'!L$1,'Raw Election Data'!$A$1:$AN$1,0))</f>
        <v>29799</v>
      </c>
      <c r="M688">
        <f>INDEX('Raw Election Data'!$A$1:$AN$3144,MATCH($C688&amp;" "&amp;$B688,'Raw Election Data'!$C$1:$C$3144,0),MATCH('Joined Data'!M$1,'Raw Election Data'!$A$1:$AN$1,0))</f>
        <v>0.33142051746702911</v>
      </c>
      <c r="N688">
        <f>INDEX('Raw Election Data'!$A$1:$AN$3144,MATCH($C688&amp;" "&amp;$B688,'Raw Election Data'!$C$1:$C$3144,0),MATCH('Joined Data'!N$1,'Raw Election Data'!$A$1:$AN$1,0))</f>
        <v>0.62357797241518176</v>
      </c>
      <c r="O688">
        <f>INDEX('Raw Election Data'!$A$1:$AN$3144,MATCH($C688&amp;" "&amp;$B688,'Raw Election Data'!$C$1:$C$3144,0),MATCH('Joined Data'!O$1,'Raw Election Data'!$A$1:$AN$1,0))</f>
        <v>-8706</v>
      </c>
      <c r="P688">
        <f>INDEX('Raw Election Data'!$A$1:$AN$3144,MATCH($C688&amp;" "&amp;$B688,'Raw Election Data'!$C$1:$C$3144,0),MATCH('Joined Data'!P$1,'Raw Election Data'!$A$1:$AN$1,0))</f>
        <v>8706</v>
      </c>
      <c r="Q688">
        <f>INDEX('Raw Election Data'!$A$1:$AN$3144,MATCH($C688&amp;" "&amp;$B688,'Raw Election Data'!$C$1:$C$3144,0),MATCH('Joined Data'!Q$1,'Raw Election Data'!$A$1:$AN$1,0))</f>
        <v>-0.29215745494815265</v>
      </c>
      <c r="R688">
        <f>INDEX('Raw Election Data'!$A$1:$AN$3144,MATCH($C688&amp;" "&amp;$B688,'Raw Election Data'!$C$1:$C$3144,0),MATCH('Joined Data'!R$1,'Raw Election Data'!$A$1:$AN$1,0))</f>
        <v>0.29215745494815265</v>
      </c>
    </row>
    <row r="689" spans="1:18" ht="13.5" hidden="1" customHeight="1" x14ac:dyDescent="0.15">
      <c r="A689" t="s">
        <v>216</v>
      </c>
      <c r="B689" t="s">
        <v>2037</v>
      </c>
      <c r="C689" t="str">
        <f>INDEX(FIPS!$A$1:$E$3236,MATCH($F689,FIPS!$D$1:$D$3236,0),5)</f>
        <v>Wabash County</v>
      </c>
      <c r="D689" t="s">
        <v>217</v>
      </c>
      <c r="E689" s="15" t="s">
        <v>91</v>
      </c>
      <c r="F689" t="s">
        <v>2266</v>
      </c>
      <c r="G689" t="s">
        <v>7789</v>
      </c>
      <c r="H689" t="str">
        <f>IFERROR(VLOOKUP($G689,'Team Colors'!$A:$B,2,0),"#c9c9c9")</f>
        <v>#c83803</v>
      </c>
      <c r="I689">
        <f>INDEX('Raw Election Data'!$A$1:$AN$3144,MATCH($C689&amp;" "&amp;$B689,'Raw Election Data'!$C$1:$C$3144,0),MATCH('Joined Data'!I$1,'Raw Election Data'!$A$1:$AN$1,0))</f>
        <v>11542</v>
      </c>
      <c r="J689">
        <f>INDEX('Raw Election Data'!$A$1:$AN$3144,MATCH($C689&amp;" "&amp;$B689,'Raw Election Data'!$C$1:$C$3144,0),MATCH('Joined Data'!J$1,'Raw Election Data'!$A$1:$AN$1,0))</f>
        <v>1146</v>
      </c>
      <c r="K689">
        <f>INDEX('Raw Election Data'!$A$1:$AN$3144,MATCH($C689&amp;" "&amp;$B689,'Raw Election Data'!$C$1:$C$3144,0),MATCH('Joined Data'!K$1,'Raw Election Data'!$A$1:$AN$1,0))</f>
        <v>4039</v>
      </c>
      <c r="L689">
        <f>INDEX('Raw Election Data'!$A$1:$AN$3144,MATCH($C689&amp;" "&amp;$B689,'Raw Election Data'!$C$1:$C$3144,0),MATCH('Joined Data'!L$1,'Raw Election Data'!$A$1:$AN$1,0))</f>
        <v>5402</v>
      </c>
      <c r="M689">
        <f>INDEX('Raw Election Data'!$A$1:$AN$3144,MATCH($C689&amp;" "&amp;$B689,'Raw Election Data'!$C$1:$C$3144,0),MATCH('Joined Data'!M$1,'Raw Election Data'!$A$1:$AN$1,0))</f>
        <v>0.21214365049981487</v>
      </c>
      <c r="N689">
        <f>INDEX('Raw Election Data'!$A$1:$AN$3144,MATCH($C689&amp;" "&amp;$B689,'Raw Election Data'!$C$1:$C$3144,0),MATCH('Joined Data'!N$1,'Raw Election Data'!$A$1:$AN$1,0))</f>
        <v>0.74768604220659018</v>
      </c>
      <c r="O689">
        <f>INDEX('Raw Election Data'!$A$1:$AN$3144,MATCH($C689&amp;" "&amp;$B689,'Raw Election Data'!$C$1:$C$3144,0),MATCH('Joined Data'!O$1,'Raw Election Data'!$A$1:$AN$1,0))</f>
        <v>-2893</v>
      </c>
      <c r="P689">
        <f>INDEX('Raw Election Data'!$A$1:$AN$3144,MATCH($C689&amp;" "&amp;$B689,'Raw Election Data'!$C$1:$C$3144,0),MATCH('Joined Data'!P$1,'Raw Election Data'!$A$1:$AN$1,0))</f>
        <v>2893</v>
      </c>
      <c r="Q689">
        <f>INDEX('Raw Election Data'!$A$1:$AN$3144,MATCH($C689&amp;" "&amp;$B689,'Raw Election Data'!$C$1:$C$3144,0),MATCH('Joined Data'!Q$1,'Raw Election Data'!$A$1:$AN$1,0))</f>
        <v>-0.53554239170677531</v>
      </c>
      <c r="R689">
        <f>INDEX('Raw Election Data'!$A$1:$AN$3144,MATCH($C689&amp;" "&amp;$B689,'Raw Election Data'!$C$1:$C$3144,0),MATCH('Joined Data'!R$1,'Raw Election Data'!$A$1:$AN$1,0))</f>
        <v>0.53554239170677531</v>
      </c>
    </row>
    <row r="690" spans="1:18" ht="13.5" hidden="1" customHeight="1" x14ac:dyDescent="0.15">
      <c r="A690" t="s">
        <v>216</v>
      </c>
      <c r="B690" t="s">
        <v>2037</v>
      </c>
      <c r="C690" t="str">
        <f>INDEX(FIPS!$A$1:$E$3236,MATCH($F690,FIPS!$D$1:$D$3236,0),5)</f>
        <v>Warren County</v>
      </c>
      <c r="D690" t="s">
        <v>217</v>
      </c>
      <c r="E690" s="15" t="s">
        <v>147</v>
      </c>
      <c r="F690" t="s">
        <v>2267</v>
      </c>
      <c r="G690" t="s">
        <v>7789</v>
      </c>
      <c r="H690" t="str">
        <f>IFERROR(VLOOKUP($G690,'Team Colors'!$A:$B,2,0),"#c9c9c9")</f>
        <v>#c83803</v>
      </c>
      <c r="I690">
        <f>INDEX('Raw Election Data'!$A$1:$AN$3144,MATCH($C690&amp;" "&amp;$B690,'Raw Election Data'!$C$1:$C$3144,0),MATCH('Joined Data'!I$1,'Raw Election Data'!$A$1:$AN$1,0))</f>
        <v>17527</v>
      </c>
      <c r="J690">
        <f>INDEX('Raw Election Data'!$A$1:$AN$3144,MATCH($C690&amp;" "&amp;$B690,'Raw Election Data'!$C$1:$C$3144,0),MATCH('Joined Data'!J$1,'Raw Election Data'!$A$1:$AN$1,0))</f>
        <v>2983</v>
      </c>
      <c r="K690">
        <f>INDEX('Raw Election Data'!$A$1:$AN$3144,MATCH($C690&amp;" "&amp;$B690,'Raw Election Data'!$C$1:$C$3144,0),MATCH('Joined Data'!K$1,'Raw Election Data'!$A$1:$AN$1,0))</f>
        <v>4267</v>
      </c>
      <c r="L690">
        <f>INDEX('Raw Election Data'!$A$1:$AN$3144,MATCH($C690&amp;" "&amp;$B690,'Raw Election Data'!$C$1:$C$3144,0),MATCH('Joined Data'!L$1,'Raw Election Data'!$A$1:$AN$1,0))</f>
        <v>7700</v>
      </c>
      <c r="M690">
        <f>INDEX('Raw Election Data'!$A$1:$AN$3144,MATCH($C690&amp;" "&amp;$B690,'Raw Election Data'!$C$1:$C$3144,0),MATCH('Joined Data'!M$1,'Raw Election Data'!$A$1:$AN$1,0))</f>
        <v>0.38740259740259742</v>
      </c>
      <c r="N690">
        <f>INDEX('Raw Election Data'!$A$1:$AN$3144,MATCH($C690&amp;" "&amp;$B690,'Raw Election Data'!$C$1:$C$3144,0),MATCH('Joined Data'!N$1,'Raw Election Data'!$A$1:$AN$1,0))</f>
        <v>0.55415584415584418</v>
      </c>
      <c r="O690">
        <f>INDEX('Raw Election Data'!$A$1:$AN$3144,MATCH($C690&amp;" "&amp;$B690,'Raw Election Data'!$C$1:$C$3144,0),MATCH('Joined Data'!O$1,'Raw Election Data'!$A$1:$AN$1,0))</f>
        <v>-1284</v>
      </c>
      <c r="P690">
        <f>INDEX('Raw Election Data'!$A$1:$AN$3144,MATCH($C690&amp;" "&amp;$B690,'Raw Election Data'!$C$1:$C$3144,0),MATCH('Joined Data'!P$1,'Raw Election Data'!$A$1:$AN$1,0))</f>
        <v>1284</v>
      </c>
      <c r="Q690">
        <f>INDEX('Raw Election Data'!$A$1:$AN$3144,MATCH($C690&amp;" "&amp;$B690,'Raw Election Data'!$C$1:$C$3144,0),MATCH('Joined Data'!Q$1,'Raw Election Data'!$A$1:$AN$1,0))</f>
        <v>-0.16675324675324676</v>
      </c>
      <c r="R690">
        <f>INDEX('Raw Election Data'!$A$1:$AN$3144,MATCH($C690&amp;" "&amp;$B690,'Raw Election Data'!$C$1:$C$3144,0),MATCH('Joined Data'!R$1,'Raw Election Data'!$A$1:$AN$1,0))</f>
        <v>0.16675324675324676</v>
      </c>
    </row>
    <row r="691" spans="1:18" ht="13.5" hidden="1" customHeight="1" x14ac:dyDescent="0.15">
      <c r="A691" t="s">
        <v>216</v>
      </c>
      <c r="B691" t="s">
        <v>2037</v>
      </c>
      <c r="C691" t="str">
        <f>INDEX(FIPS!$A$1:$E$3236,MATCH($F691,FIPS!$D$1:$D$3236,0),5)</f>
        <v>Washington County</v>
      </c>
      <c r="D691" t="s">
        <v>217</v>
      </c>
      <c r="E691" s="15" t="s">
        <v>148</v>
      </c>
      <c r="F691" t="s">
        <v>2268</v>
      </c>
      <c r="G691" t="s">
        <v>7795</v>
      </c>
      <c r="H691" t="str">
        <f>IFERROR(VLOOKUP($G691,'Team Colors'!$A:$B,2,0),"#c9c9c9")</f>
        <v>#b3995d</v>
      </c>
      <c r="I691">
        <f>INDEX('Raw Election Data'!$A$1:$AN$3144,MATCH($C691&amp;" "&amp;$B691,'Raw Election Data'!$C$1:$C$3144,0),MATCH('Joined Data'!I$1,'Raw Election Data'!$A$1:$AN$1,0))</f>
        <v>14270</v>
      </c>
      <c r="J691">
        <f>INDEX('Raw Election Data'!$A$1:$AN$3144,MATCH($C691&amp;" "&amp;$B691,'Raw Election Data'!$C$1:$C$3144,0),MATCH('Joined Data'!J$1,'Raw Election Data'!$A$1:$AN$1,0))</f>
        <v>1446</v>
      </c>
      <c r="K691">
        <f>INDEX('Raw Election Data'!$A$1:$AN$3144,MATCH($C691&amp;" "&amp;$B691,'Raw Election Data'!$C$1:$C$3144,0),MATCH('Joined Data'!K$1,'Raw Election Data'!$A$1:$AN$1,0))</f>
        <v>5566</v>
      </c>
      <c r="L691">
        <f>INDEX('Raw Election Data'!$A$1:$AN$3144,MATCH($C691&amp;" "&amp;$B691,'Raw Election Data'!$C$1:$C$3144,0),MATCH('Joined Data'!L$1,'Raw Election Data'!$A$1:$AN$1,0))</f>
        <v>7376</v>
      </c>
      <c r="M691">
        <f>INDEX('Raw Election Data'!$A$1:$AN$3144,MATCH($C691&amp;" "&amp;$B691,'Raw Election Data'!$C$1:$C$3144,0),MATCH('Joined Data'!M$1,'Raw Election Data'!$A$1:$AN$1,0))</f>
        <v>0.19604121475054229</v>
      </c>
      <c r="N691">
        <f>INDEX('Raw Election Data'!$A$1:$AN$3144,MATCH($C691&amp;" "&amp;$B691,'Raw Election Data'!$C$1:$C$3144,0),MATCH('Joined Data'!N$1,'Raw Election Data'!$A$1:$AN$1,0))</f>
        <v>0.75460954446854667</v>
      </c>
      <c r="O691">
        <f>INDEX('Raw Election Data'!$A$1:$AN$3144,MATCH($C691&amp;" "&amp;$B691,'Raw Election Data'!$C$1:$C$3144,0),MATCH('Joined Data'!O$1,'Raw Election Data'!$A$1:$AN$1,0))</f>
        <v>-4120</v>
      </c>
      <c r="P691">
        <f>INDEX('Raw Election Data'!$A$1:$AN$3144,MATCH($C691&amp;" "&amp;$B691,'Raw Election Data'!$C$1:$C$3144,0),MATCH('Joined Data'!P$1,'Raw Election Data'!$A$1:$AN$1,0))</f>
        <v>4120</v>
      </c>
      <c r="Q691">
        <f>INDEX('Raw Election Data'!$A$1:$AN$3144,MATCH($C691&amp;" "&amp;$B691,'Raw Election Data'!$C$1:$C$3144,0),MATCH('Joined Data'!Q$1,'Raw Election Data'!$A$1:$AN$1,0))</f>
        <v>-0.55856832971800441</v>
      </c>
      <c r="R691">
        <f>INDEX('Raw Election Data'!$A$1:$AN$3144,MATCH($C691&amp;" "&amp;$B691,'Raw Election Data'!$C$1:$C$3144,0),MATCH('Joined Data'!R$1,'Raw Election Data'!$A$1:$AN$1,0))</f>
        <v>0.55856832971800441</v>
      </c>
    </row>
    <row r="692" spans="1:18" ht="13.5" hidden="1" customHeight="1" x14ac:dyDescent="0.15">
      <c r="A692" t="s">
        <v>216</v>
      </c>
      <c r="B692" t="s">
        <v>2037</v>
      </c>
      <c r="C692" t="str">
        <f>INDEX(FIPS!$A$1:$E$3236,MATCH($F692,FIPS!$D$1:$D$3236,0),5)</f>
        <v>Wayne County</v>
      </c>
      <c r="D692" t="s">
        <v>217</v>
      </c>
      <c r="E692" s="15" t="s">
        <v>149</v>
      </c>
      <c r="F692" t="s">
        <v>2269</v>
      </c>
      <c r="G692" t="s">
        <v>7789</v>
      </c>
      <c r="H692" t="str">
        <f>IFERROR(VLOOKUP($G692,'Team Colors'!$A:$B,2,0),"#c9c9c9")</f>
        <v>#c83803</v>
      </c>
      <c r="I692">
        <f>INDEX('Raw Election Data'!$A$1:$AN$3144,MATCH($C692&amp;" "&amp;$B692,'Raw Election Data'!$C$1:$C$3144,0),MATCH('Joined Data'!I$1,'Raw Election Data'!$A$1:$AN$1,0))</f>
        <v>16423</v>
      </c>
      <c r="J692">
        <f>INDEX('Raw Election Data'!$A$1:$AN$3144,MATCH($C692&amp;" "&amp;$B692,'Raw Election Data'!$C$1:$C$3144,0),MATCH('Joined Data'!J$1,'Raw Election Data'!$A$1:$AN$1,0))</f>
        <v>1048</v>
      </c>
      <c r="K692">
        <f>INDEX('Raw Election Data'!$A$1:$AN$3144,MATCH($C692&amp;" "&amp;$B692,'Raw Election Data'!$C$1:$C$3144,0),MATCH('Joined Data'!K$1,'Raw Election Data'!$A$1:$AN$1,0))</f>
        <v>6963</v>
      </c>
      <c r="L692">
        <f>INDEX('Raw Election Data'!$A$1:$AN$3144,MATCH($C692&amp;" "&amp;$B692,'Raw Election Data'!$C$1:$C$3144,0),MATCH('Joined Data'!L$1,'Raw Election Data'!$A$1:$AN$1,0))</f>
        <v>8256</v>
      </c>
      <c r="M692">
        <f>INDEX('Raw Election Data'!$A$1:$AN$3144,MATCH($C692&amp;" "&amp;$B692,'Raw Election Data'!$C$1:$C$3144,0),MATCH('Joined Data'!M$1,'Raw Election Data'!$A$1:$AN$1,0))</f>
        <v>0.12693798449612403</v>
      </c>
      <c r="N692">
        <f>INDEX('Raw Election Data'!$A$1:$AN$3144,MATCH($C692&amp;" "&amp;$B692,'Raw Election Data'!$C$1:$C$3144,0),MATCH('Joined Data'!N$1,'Raw Election Data'!$A$1:$AN$1,0))</f>
        <v>0.84338662790697672</v>
      </c>
      <c r="O692">
        <f>INDEX('Raw Election Data'!$A$1:$AN$3144,MATCH($C692&amp;" "&amp;$B692,'Raw Election Data'!$C$1:$C$3144,0),MATCH('Joined Data'!O$1,'Raw Election Data'!$A$1:$AN$1,0))</f>
        <v>-5915</v>
      </c>
      <c r="P692">
        <f>INDEX('Raw Election Data'!$A$1:$AN$3144,MATCH($C692&amp;" "&amp;$B692,'Raw Election Data'!$C$1:$C$3144,0),MATCH('Joined Data'!P$1,'Raw Election Data'!$A$1:$AN$1,0))</f>
        <v>5915</v>
      </c>
      <c r="Q692">
        <f>INDEX('Raw Election Data'!$A$1:$AN$3144,MATCH($C692&amp;" "&amp;$B692,'Raw Election Data'!$C$1:$C$3144,0),MATCH('Joined Data'!Q$1,'Raw Election Data'!$A$1:$AN$1,0))</f>
        <v>-0.71644864341085268</v>
      </c>
      <c r="R692">
        <f>INDEX('Raw Election Data'!$A$1:$AN$3144,MATCH($C692&amp;" "&amp;$B692,'Raw Election Data'!$C$1:$C$3144,0),MATCH('Joined Data'!R$1,'Raw Election Data'!$A$1:$AN$1,0))</f>
        <v>0.71644864341085268</v>
      </c>
    </row>
    <row r="693" spans="1:18" ht="13.5" hidden="1" customHeight="1" x14ac:dyDescent="0.15">
      <c r="A693" t="s">
        <v>216</v>
      </c>
      <c r="B693" t="s">
        <v>2037</v>
      </c>
      <c r="C693" t="str">
        <f>INDEX(FIPS!$A$1:$E$3236,MATCH($F693,FIPS!$D$1:$D$3236,0),5)</f>
        <v>White County</v>
      </c>
      <c r="D693" t="s">
        <v>217</v>
      </c>
      <c r="E693" s="15" t="s">
        <v>150</v>
      </c>
      <c r="F693" t="s">
        <v>2270</v>
      </c>
      <c r="G693" t="s">
        <v>7789</v>
      </c>
      <c r="H693" t="str">
        <f>IFERROR(VLOOKUP($G693,'Team Colors'!$A:$B,2,0),"#c9c9c9")</f>
        <v>#c83803</v>
      </c>
      <c r="I693">
        <f>INDEX('Raw Election Data'!$A$1:$AN$3144,MATCH($C693&amp;" "&amp;$B693,'Raw Election Data'!$C$1:$C$3144,0),MATCH('Joined Data'!I$1,'Raw Election Data'!$A$1:$AN$1,0))</f>
        <v>14327</v>
      </c>
      <c r="J693">
        <f>INDEX('Raw Election Data'!$A$1:$AN$3144,MATCH($C693&amp;" "&amp;$B693,'Raw Election Data'!$C$1:$C$3144,0),MATCH('Joined Data'!J$1,'Raw Election Data'!$A$1:$AN$1,0))</f>
        <v>1412</v>
      </c>
      <c r="K693">
        <f>INDEX('Raw Election Data'!$A$1:$AN$3144,MATCH($C693&amp;" "&amp;$B693,'Raw Election Data'!$C$1:$C$3144,0),MATCH('Joined Data'!K$1,'Raw Election Data'!$A$1:$AN$1,0))</f>
        <v>5639</v>
      </c>
      <c r="L693">
        <f>INDEX('Raw Election Data'!$A$1:$AN$3144,MATCH($C693&amp;" "&amp;$B693,'Raw Election Data'!$C$1:$C$3144,0),MATCH('Joined Data'!L$1,'Raw Election Data'!$A$1:$AN$1,0))</f>
        <v>7289</v>
      </c>
      <c r="M693">
        <f>INDEX('Raw Election Data'!$A$1:$AN$3144,MATCH($C693&amp;" "&amp;$B693,'Raw Election Data'!$C$1:$C$3144,0),MATCH('Joined Data'!M$1,'Raw Election Data'!$A$1:$AN$1,0))</f>
        <v>0.19371655919879271</v>
      </c>
      <c r="N693">
        <f>INDEX('Raw Election Data'!$A$1:$AN$3144,MATCH($C693&amp;" "&amp;$B693,'Raw Election Data'!$C$1:$C$3144,0),MATCH('Joined Data'!N$1,'Raw Election Data'!$A$1:$AN$1,0))</f>
        <v>0.77363149951982435</v>
      </c>
      <c r="O693">
        <f>INDEX('Raw Election Data'!$A$1:$AN$3144,MATCH($C693&amp;" "&amp;$B693,'Raw Election Data'!$C$1:$C$3144,0),MATCH('Joined Data'!O$1,'Raw Election Data'!$A$1:$AN$1,0))</f>
        <v>-4227</v>
      </c>
      <c r="P693">
        <f>INDEX('Raw Election Data'!$A$1:$AN$3144,MATCH($C693&amp;" "&amp;$B693,'Raw Election Data'!$C$1:$C$3144,0),MATCH('Joined Data'!P$1,'Raw Election Data'!$A$1:$AN$1,0))</f>
        <v>4227</v>
      </c>
      <c r="Q693">
        <f>INDEX('Raw Election Data'!$A$1:$AN$3144,MATCH($C693&amp;" "&amp;$B693,'Raw Election Data'!$C$1:$C$3144,0),MATCH('Joined Data'!Q$1,'Raw Election Data'!$A$1:$AN$1,0))</f>
        <v>-0.57991494032103164</v>
      </c>
      <c r="R693">
        <f>INDEX('Raw Election Data'!$A$1:$AN$3144,MATCH($C693&amp;" "&amp;$B693,'Raw Election Data'!$C$1:$C$3144,0),MATCH('Joined Data'!R$1,'Raw Election Data'!$A$1:$AN$1,0))</f>
        <v>0.57991494032103164</v>
      </c>
    </row>
    <row r="694" spans="1:18" ht="13.5" hidden="1" customHeight="1" x14ac:dyDescent="0.15">
      <c r="A694" t="s">
        <v>216</v>
      </c>
      <c r="B694" t="s">
        <v>2037</v>
      </c>
      <c r="C694" t="str">
        <f>INDEX(FIPS!$A$1:$E$3236,MATCH($F694,FIPS!$D$1:$D$3236,0),5)</f>
        <v>Whiteside County</v>
      </c>
      <c r="D694" t="s">
        <v>217</v>
      </c>
      <c r="E694" s="15" t="s">
        <v>151</v>
      </c>
      <c r="F694" t="s">
        <v>2272</v>
      </c>
      <c r="G694" t="s">
        <v>7789</v>
      </c>
      <c r="H694" t="str">
        <f>IFERROR(VLOOKUP($G694,'Team Colors'!$A:$B,2,0),"#c9c9c9")</f>
        <v>#c83803</v>
      </c>
      <c r="I694">
        <f>INDEX('Raw Election Data'!$A$1:$AN$3144,MATCH($C694&amp;" "&amp;$B694,'Raw Election Data'!$C$1:$C$3144,0),MATCH('Joined Data'!I$1,'Raw Election Data'!$A$1:$AN$1,0))</f>
        <v>57079</v>
      </c>
      <c r="J694">
        <f>INDEX('Raw Election Data'!$A$1:$AN$3144,MATCH($C694&amp;" "&amp;$B694,'Raw Election Data'!$C$1:$C$3144,0),MATCH('Joined Data'!J$1,'Raw Election Data'!$A$1:$AN$1,0))</f>
        <v>11005</v>
      </c>
      <c r="K694">
        <f>INDEX('Raw Election Data'!$A$1:$AN$3144,MATCH($C694&amp;" "&amp;$B694,'Raw Election Data'!$C$1:$C$3144,0),MATCH('Joined Data'!K$1,'Raw Election Data'!$A$1:$AN$1,0))</f>
        <v>12597</v>
      </c>
      <c r="L694">
        <f>INDEX('Raw Election Data'!$A$1:$AN$3144,MATCH($C694&amp;" "&amp;$B694,'Raw Election Data'!$C$1:$C$3144,0),MATCH('Joined Data'!L$1,'Raw Election Data'!$A$1:$AN$1,0))</f>
        <v>25210</v>
      </c>
      <c r="M694">
        <f>INDEX('Raw Election Data'!$A$1:$AN$3144,MATCH($C694&amp;" "&amp;$B694,'Raw Election Data'!$C$1:$C$3144,0),MATCH('Joined Data'!M$1,'Raw Election Data'!$A$1:$AN$1,0))</f>
        <v>0.4365331217770726</v>
      </c>
      <c r="N694">
        <f>INDEX('Raw Election Data'!$A$1:$AN$3144,MATCH($C694&amp;" "&amp;$B694,'Raw Election Data'!$C$1:$C$3144,0),MATCH('Joined Data'!N$1,'Raw Election Data'!$A$1:$AN$1,0))</f>
        <v>0.49968266560888536</v>
      </c>
      <c r="O694">
        <f>INDEX('Raw Election Data'!$A$1:$AN$3144,MATCH($C694&amp;" "&amp;$B694,'Raw Election Data'!$C$1:$C$3144,0),MATCH('Joined Data'!O$1,'Raw Election Data'!$A$1:$AN$1,0))</f>
        <v>-1592</v>
      </c>
      <c r="P694">
        <f>INDEX('Raw Election Data'!$A$1:$AN$3144,MATCH($C694&amp;" "&amp;$B694,'Raw Election Data'!$C$1:$C$3144,0),MATCH('Joined Data'!P$1,'Raw Election Data'!$A$1:$AN$1,0))</f>
        <v>1592</v>
      </c>
      <c r="Q694">
        <f>INDEX('Raw Election Data'!$A$1:$AN$3144,MATCH($C694&amp;" "&amp;$B694,'Raw Election Data'!$C$1:$C$3144,0),MATCH('Joined Data'!Q$1,'Raw Election Data'!$A$1:$AN$1,0))</f>
        <v>-6.314954383181276E-2</v>
      </c>
      <c r="R694">
        <f>INDEX('Raw Election Data'!$A$1:$AN$3144,MATCH($C694&amp;" "&amp;$B694,'Raw Election Data'!$C$1:$C$3144,0),MATCH('Joined Data'!R$1,'Raw Election Data'!$A$1:$AN$1,0))</f>
        <v>6.314954383181276E-2</v>
      </c>
    </row>
    <row r="695" spans="1:18" ht="13.5" hidden="1" customHeight="1" x14ac:dyDescent="0.15">
      <c r="A695" t="s">
        <v>216</v>
      </c>
      <c r="B695" t="s">
        <v>2037</v>
      </c>
      <c r="C695" t="str">
        <f>INDEX(FIPS!$A$1:$E$3236,MATCH($F695,FIPS!$D$1:$D$3236,0),5)</f>
        <v>Will County</v>
      </c>
      <c r="D695" t="s">
        <v>217</v>
      </c>
      <c r="E695" s="15" t="s">
        <v>152</v>
      </c>
      <c r="F695" t="s">
        <v>2276</v>
      </c>
      <c r="G695" t="s">
        <v>7789</v>
      </c>
      <c r="H695" t="str">
        <f>IFERROR(VLOOKUP($G695,'Team Colors'!$A:$B,2,0),"#c9c9c9")</f>
        <v>#c83803</v>
      </c>
      <c r="I695">
        <f>INDEX('Raw Election Data'!$A$1:$AN$3144,MATCH($C695&amp;" "&amp;$B695,'Raw Election Data'!$C$1:$C$3144,0),MATCH('Joined Data'!I$1,'Raw Election Data'!$A$1:$AN$1,0))</f>
        <v>687263</v>
      </c>
      <c r="J695">
        <f>INDEX('Raw Election Data'!$A$1:$AN$3144,MATCH($C695&amp;" "&amp;$B695,'Raw Election Data'!$C$1:$C$3144,0),MATCH('Joined Data'!J$1,'Raw Election Data'!$A$1:$AN$1,0))</f>
        <v>146230</v>
      </c>
      <c r="K695">
        <f>INDEX('Raw Election Data'!$A$1:$AN$3144,MATCH($C695&amp;" "&amp;$B695,'Raw Election Data'!$C$1:$C$3144,0),MATCH('Joined Data'!K$1,'Raw Election Data'!$A$1:$AN$1,0))</f>
        <v>129726</v>
      </c>
      <c r="L695">
        <f>INDEX('Raw Election Data'!$A$1:$AN$3144,MATCH($C695&amp;" "&amp;$B695,'Raw Election Data'!$C$1:$C$3144,0),MATCH('Joined Data'!L$1,'Raw Election Data'!$A$1:$AN$1,0))</f>
        <v>291010</v>
      </c>
      <c r="M695">
        <f>INDEX('Raw Election Data'!$A$1:$AN$3144,MATCH($C695&amp;" "&amp;$B695,'Raw Election Data'!$C$1:$C$3144,0),MATCH('Joined Data'!M$1,'Raw Election Data'!$A$1:$AN$1,0))</f>
        <v>0.50249132332222257</v>
      </c>
      <c r="N695">
        <f>INDEX('Raw Election Data'!$A$1:$AN$3144,MATCH($C695&amp;" "&amp;$B695,'Raw Election Data'!$C$1:$C$3144,0),MATCH('Joined Data'!N$1,'Raw Election Data'!$A$1:$AN$1,0))</f>
        <v>0.44577849558434418</v>
      </c>
      <c r="O695">
        <f>INDEX('Raw Election Data'!$A$1:$AN$3144,MATCH($C695&amp;" "&amp;$B695,'Raw Election Data'!$C$1:$C$3144,0),MATCH('Joined Data'!O$1,'Raw Election Data'!$A$1:$AN$1,0))</f>
        <v>16504</v>
      </c>
      <c r="P695">
        <f>INDEX('Raw Election Data'!$A$1:$AN$3144,MATCH($C695&amp;" "&amp;$B695,'Raw Election Data'!$C$1:$C$3144,0),MATCH('Joined Data'!P$1,'Raw Election Data'!$A$1:$AN$1,0))</f>
        <v>-16504</v>
      </c>
      <c r="Q695">
        <f>INDEX('Raw Election Data'!$A$1:$AN$3144,MATCH($C695&amp;" "&amp;$B695,'Raw Election Data'!$C$1:$C$3144,0),MATCH('Joined Data'!Q$1,'Raw Election Data'!$A$1:$AN$1,0))</f>
        <v>5.6712827737878391E-2</v>
      </c>
      <c r="R695">
        <f>INDEX('Raw Election Data'!$A$1:$AN$3144,MATCH($C695&amp;" "&amp;$B695,'Raw Election Data'!$C$1:$C$3144,0),MATCH('Joined Data'!R$1,'Raw Election Data'!$A$1:$AN$1,0))</f>
        <v>-5.6712827737878391E-2</v>
      </c>
    </row>
    <row r="696" spans="1:18" ht="13.5" hidden="1" customHeight="1" x14ac:dyDescent="0.15">
      <c r="A696" t="s">
        <v>216</v>
      </c>
      <c r="B696" t="s">
        <v>2037</v>
      </c>
      <c r="C696" t="str">
        <f>INDEX(FIPS!$A$1:$E$3236,MATCH($F696,FIPS!$D$1:$D$3236,0),5)</f>
        <v>Williamson County</v>
      </c>
      <c r="D696" t="s">
        <v>217</v>
      </c>
      <c r="E696" s="15" t="s">
        <v>153</v>
      </c>
      <c r="F696" t="s">
        <v>2278</v>
      </c>
      <c r="G696" t="s">
        <v>7789</v>
      </c>
      <c r="H696" t="str">
        <f>IFERROR(VLOOKUP($G696,'Team Colors'!$A:$B,2,0),"#c9c9c9")</f>
        <v>#c83803</v>
      </c>
      <c r="I696">
        <f>INDEX('Raw Election Data'!$A$1:$AN$3144,MATCH($C696&amp;" "&amp;$B696,'Raw Election Data'!$C$1:$C$3144,0),MATCH('Joined Data'!I$1,'Raw Election Data'!$A$1:$AN$1,0))</f>
        <v>67466</v>
      </c>
      <c r="J696">
        <f>INDEX('Raw Election Data'!$A$1:$AN$3144,MATCH($C696&amp;" "&amp;$B696,'Raw Election Data'!$C$1:$C$3144,0),MATCH('Joined Data'!J$1,'Raw Election Data'!$A$1:$AN$1,0))</f>
        <v>8539</v>
      </c>
      <c r="K696">
        <f>INDEX('Raw Election Data'!$A$1:$AN$3144,MATCH($C696&amp;" "&amp;$B696,'Raw Election Data'!$C$1:$C$3144,0),MATCH('Joined Data'!K$1,'Raw Election Data'!$A$1:$AN$1,0))</f>
        <v>21503</v>
      </c>
      <c r="L696">
        <f>INDEX('Raw Election Data'!$A$1:$AN$3144,MATCH($C696&amp;" "&amp;$B696,'Raw Election Data'!$C$1:$C$3144,0),MATCH('Joined Data'!L$1,'Raw Election Data'!$A$1:$AN$1,0))</f>
        <v>31422</v>
      </c>
      <c r="M696">
        <f>INDEX('Raw Election Data'!$A$1:$AN$3144,MATCH($C696&amp;" "&amp;$B696,'Raw Election Data'!$C$1:$C$3144,0),MATCH('Joined Data'!M$1,'Raw Election Data'!$A$1:$AN$1,0))</f>
        <v>0.27175227547578129</v>
      </c>
      <c r="N696">
        <f>INDEX('Raw Election Data'!$A$1:$AN$3144,MATCH($C696&amp;" "&amp;$B696,'Raw Election Data'!$C$1:$C$3144,0),MATCH('Joined Data'!N$1,'Raw Election Data'!$A$1:$AN$1,0))</f>
        <v>0.68432945070332885</v>
      </c>
      <c r="O696">
        <f>INDEX('Raw Election Data'!$A$1:$AN$3144,MATCH($C696&amp;" "&amp;$B696,'Raw Election Data'!$C$1:$C$3144,0),MATCH('Joined Data'!O$1,'Raw Election Data'!$A$1:$AN$1,0))</f>
        <v>-12964</v>
      </c>
      <c r="P696">
        <f>INDEX('Raw Election Data'!$A$1:$AN$3144,MATCH($C696&amp;" "&amp;$B696,'Raw Election Data'!$C$1:$C$3144,0),MATCH('Joined Data'!P$1,'Raw Election Data'!$A$1:$AN$1,0))</f>
        <v>12964</v>
      </c>
      <c r="Q696">
        <f>INDEX('Raw Election Data'!$A$1:$AN$3144,MATCH($C696&amp;" "&amp;$B696,'Raw Election Data'!$C$1:$C$3144,0),MATCH('Joined Data'!Q$1,'Raw Election Data'!$A$1:$AN$1,0))</f>
        <v>-0.41257717522754755</v>
      </c>
      <c r="R696">
        <f>INDEX('Raw Election Data'!$A$1:$AN$3144,MATCH($C696&amp;" "&amp;$B696,'Raw Election Data'!$C$1:$C$3144,0),MATCH('Joined Data'!R$1,'Raw Election Data'!$A$1:$AN$1,0))</f>
        <v>0.41257717522754755</v>
      </c>
    </row>
    <row r="697" spans="1:18" ht="13.5" hidden="1" customHeight="1" x14ac:dyDescent="0.15">
      <c r="A697" t="s">
        <v>216</v>
      </c>
      <c r="B697" t="s">
        <v>2037</v>
      </c>
      <c r="C697" t="str">
        <f>INDEX(FIPS!$A$1:$E$3236,MATCH($F697,FIPS!$D$1:$D$3236,0),5)</f>
        <v>Winnebago County</v>
      </c>
      <c r="D697" t="s">
        <v>217</v>
      </c>
      <c r="E697" s="15" t="s">
        <v>93</v>
      </c>
      <c r="F697" t="s">
        <v>2280</v>
      </c>
      <c r="G697" t="s">
        <v>7789</v>
      </c>
      <c r="H697" t="str">
        <f>IFERROR(VLOOKUP($G697,'Team Colors'!$A:$B,2,0),"#c9c9c9")</f>
        <v>#c83803</v>
      </c>
      <c r="I697">
        <f>INDEX('Raw Election Data'!$A$1:$AN$3144,MATCH($C697&amp;" "&amp;$B697,'Raw Election Data'!$C$1:$C$3144,0),MATCH('Joined Data'!I$1,'Raw Election Data'!$A$1:$AN$1,0))</f>
        <v>287078</v>
      </c>
      <c r="J697">
        <f>INDEX('Raw Election Data'!$A$1:$AN$3144,MATCH($C697&amp;" "&amp;$B697,'Raw Election Data'!$C$1:$C$3144,0),MATCH('Joined Data'!J$1,'Raw Election Data'!$A$1:$AN$1,0))</f>
        <v>52595</v>
      </c>
      <c r="K697">
        <f>INDEX('Raw Election Data'!$A$1:$AN$3144,MATCH($C697&amp;" "&amp;$B697,'Raw Election Data'!$C$1:$C$3144,0),MATCH('Joined Data'!K$1,'Raw Election Data'!$A$1:$AN$1,0))</f>
        <v>53922</v>
      </c>
      <c r="L697">
        <f>INDEX('Raw Election Data'!$A$1:$AN$3144,MATCH($C697&amp;" "&amp;$B697,'Raw Election Data'!$C$1:$C$3144,0),MATCH('Joined Data'!L$1,'Raw Election Data'!$A$1:$AN$1,0))</f>
        <v>113027</v>
      </c>
      <c r="M697">
        <f>INDEX('Raw Election Data'!$A$1:$AN$3144,MATCH($C697&amp;" "&amp;$B697,'Raw Election Data'!$C$1:$C$3144,0),MATCH('Joined Data'!M$1,'Raw Election Data'!$A$1:$AN$1,0))</f>
        <v>0.46533129252302546</v>
      </c>
      <c r="N697">
        <f>INDEX('Raw Election Data'!$A$1:$AN$3144,MATCH($C697&amp;" "&amp;$B697,'Raw Election Data'!$C$1:$C$3144,0),MATCH('Joined Data'!N$1,'Raw Election Data'!$A$1:$AN$1,0))</f>
        <v>0.47707185008891678</v>
      </c>
      <c r="O697">
        <f>INDEX('Raw Election Data'!$A$1:$AN$3144,MATCH($C697&amp;" "&amp;$B697,'Raw Election Data'!$C$1:$C$3144,0),MATCH('Joined Data'!O$1,'Raw Election Data'!$A$1:$AN$1,0))</f>
        <v>-1327</v>
      </c>
      <c r="P697">
        <f>INDEX('Raw Election Data'!$A$1:$AN$3144,MATCH($C697&amp;" "&amp;$B697,'Raw Election Data'!$C$1:$C$3144,0),MATCH('Joined Data'!P$1,'Raw Election Data'!$A$1:$AN$1,0))</f>
        <v>1327</v>
      </c>
      <c r="Q697">
        <f>INDEX('Raw Election Data'!$A$1:$AN$3144,MATCH($C697&amp;" "&amp;$B697,'Raw Election Data'!$C$1:$C$3144,0),MATCH('Joined Data'!Q$1,'Raw Election Data'!$A$1:$AN$1,0))</f>
        <v>-1.1740557565891319E-2</v>
      </c>
      <c r="R697">
        <f>INDEX('Raw Election Data'!$A$1:$AN$3144,MATCH($C697&amp;" "&amp;$B697,'Raw Election Data'!$C$1:$C$3144,0),MATCH('Joined Data'!R$1,'Raw Election Data'!$A$1:$AN$1,0))</f>
        <v>1.1740557565891319E-2</v>
      </c>
    </row>
    <row r="698" spans="1:18" ht="13.5" hidden="1" customHeight="1" x14ac:dyDescent="0.15">
      <c r="A698" t="s">
        <v>216</v>
      </c>
      <c r="B698" t="s">
        <v>2037</v>
      </c>
      <c r="C698" t="str">
        <f>INDEX(FIPS!$A$1:$E$3236,MATCH($F698,FIPS!$D$1:$D$3236,0),5)</f>
        <v>Woodford County</v>
      </c>
      <c r="D698" t="s">
        <v>217</v>
      </c>
      <c r="E698" s="15" t="s">
        <v>221</v>
      </c>
      <c r="F698" t="s">
        <v>2282</v>
      </c>
      <c r="G698" t="s">
        <v>7789</v>
      </c>
      <c r="H698" t="str">
        <f>IFERROR(VLOOKUP($G698,'Team Colors'!$A:$B,2,0),"#c9c9c9")</f>
        <v>#c83803</v>
      </c>
      <c r="I698">
        <f>INDEX('Raw Election Data'!$A$1:$AN$3144,MATCH($C698&amp;" "&amp;$B698,'Raw Election Data'!$C$1:$C$3144,0),MATCH('Joined Data'!I$1,'Raw Election Data'!$A$1:$AN$1,0))</f>
        <v>39227</v>
      </c>
      <c r="J698">
        <f>INDEX('Raw Election Data'!$A$1:$AN$3144,MATCH($C698&amp;" "&amp;$B698,'Raw Election Data'!$C$1:$C$3144,0),MATCH('Joined Data'!J$1,'Raw Election Data'!$A$1:$AN$1,0))</f>
        <v>5068</v>
      </c>
      <c r="K698">
        <f>INDEX('Raw Election Data'!$A$1:$AN$3144,MATCH($C698&amp;" "&amp;$B698,'Raw Election Data'!$C$1:$C$3144,0),MATCH('Joined Data'!K$1,'Raw Election Data'!$A$1:$AN$1,0))</f>
        <v>13180</v>
      </c>
      <c r="L698">
        <f>INDEX('Raw Election Data'!$A$1:$AN$3144,MATCH($C698&amp;" "&amp;$B698,'Raw Election Data'!$C$1:$C$3144,0),MATCH('Joined Data'!L$1,'Raw Election Data'!$A$1:$AN$1,0))</f>
        <v>19389</v>
      </c>
      <c r="M698">
        <f>INDEX('Raw Election Data'!$A$1:$AN$3144,MATCH($C698&amp;" "&amp;$B698,'Raw Election Data'!$C$1:$C$3144,0),MATCH('Joined Data'!M$1,'Raw Election Data'!$A$1:$AN$1,0))</f>
        <v>0.26138532157408839</v>
      </c>
      <c r="N698">
        <f>INDEX('Raw Election Data'!$A$1:$AN$3144,MATCH($C698&amp;" "&amp;$B698,'Raw Election Data'!$C$1:$C$3144,0),MATCH('Joined Data'!N$1,'Raw Election Data'!$A$1:$AN$1,0))</f>
        <v>0.67976687812677294</v>
      </c>
      <c r="O698">
        <f>INDEX('Raw Election Data'!$A$1:$AN$3144,MATCH($C698&amp;" "&amp;$B698,'Raw Election Data'!$C$1:$C$3144,0),MATCH('Joined Data'!O$1,'Raw Election Data'!$A$1:$AN$1,0))</f>
        <v>-8112</v>
      </c>
      <c r="P698">
        <f>INDEX('Raw Election Data'!$A$1:$AN$3144,MATCH($C698&amp;" "&amp;$B698,'Raw Election Data'!$C$1:$C$3144,0),MATCH('Joined Data'!P$1,'Raw Election Data'!$A$1:$AN$1,0))</f>
        <v>8112</v>
      </c>
      <c r="Q698">
        <f>INDEX('Raw Election Data'!$A$1:$AN$3144,MATCH($C698&amp;" "&amp;$B698,'Raw Election Data'!$C$1:$C$3144,0),MATCH('Joined Data'!Q$1,'Raw Election Data'!$A$1:$AN$1,0))</f>
        <v>-0.41838155655268455</v>
      </c>
      <c r="R698">
        <f>INDEX('Raw Election Data'!$A$1:$AN$3144,MATCH($C698&amp;" "&amp;$B698,'Raw Election Data'!$C$1:$C$3144,0),MATCH('Joined Data'!R$1,'Raw Election Data'!$A$1:$AN$1,0))</f>
        <v>0.41838155655268455</v>
      </c>
    </row>
    <row r="699" spans="1:18" ht="13.5" hidden="1" customHeight="1" x14ac:dyDescent="0.15">
      <c r="A699" t="s">
        <v>222</v>
      </c>
      <c r="B699" t="s">
        <v>2283</v>
      </c>
      <c r="C699" t="str">
        <f>INDEX(FIPS!$A$1:$E$3236,MATCH($F699,FIPS!$D$1:$D$3236,0),5)</f>
        <v>Adams County</v>
      </c>
      <c r="D699" t="s">
        <v>223</v>
      </c>
      <c r="E699" s="15" t="s">
        <v>6</v>
      </c>
      <c r="F699" t="s">
        <v>2284</v>
      </c>
      <c r="G699" t="s">
        <v>7797</v>
      </c>
      <c r="H699" t="str">
        <f>IFERROR(VLOOKUP($G699,'Team Colors'!$A:$B,2,0),"#c9c9c9")</f>
        <v>#002c5f</v>
      </c>
      <c r="I699">
        <f>INDEX('Raw Election Data'!$A$1:$AN$3144,MATCH($C699&amp;" "&amp;$B699,'Raw Election Data'!$C$1:$C$3144,0),MATCH('Joined Data'!I$1,'Raw Election Data'!$A$1:$AN$1,0))</f>
        <v>34980</v>
      </c>
      <c r="J699">
        <f>INDEX('Raw Election Data'!$A$1:$AN$3144,MATCH($C699&amp;" "&amp;$B699,'Raw Election Data'!$C$1:$C$3144,0),MATCH('Joined Data'!J$1,'Raw Election Data'!$A$1:$AN$1,0))</f>
        <v>2802</v>
      </c>
      <c r="K699">
        <f>INDEX('Raw Election Data'!$A$1:$AN$3144,MATCH($C699&amp;" "&amp;$B699,'Raw Election Data'!$C$1:$C$3144,0),MATCH('Joined Data'!K$1,'Raw Election Data'!$A$1:$AN$1,0))</f>
        <v>9642</v>
      </c>
      <c r="L699">
        <f>INDEX('Raw Election Data'!$A$1:$AN$3144,MATCH($C699&amp;" "&amp;$B699,'Raw Election Data'!$C$1:$C$3144,0),MATCH('Joined Data'!L$1,'Raw Election Data'!$A$1:$AN$1,0))</f>
        <v>13039</v>
      </c>
      <c r="M699">
        <f>INDEX('Raw Election Data'!$A$1:$AN$3144,MATCH($C699&amp;" "&amp;$B699,'Raw Election Data'!$C$1:$C$3144,0),MATCH('Joined Data'!M$1,'Raw Election Data'!$A$1:$AN$1,0))</f>
        <v>0.21489378019786792</v>
      </c>
      <c r="N699">
        <f>INDEX('Raw Election Data'!$A$1:$AN$3144,MATCH($C699&amp;" "&amp;$B699,'Raw Election Data'!$C$1:$C$3144,0),MATCH('Joined Data'!N$1,'Raw Election Data'!$A$1:$AN$1,0))</f>
        <v>0.73947388603420505</v>
      </c>
      <c r="O699">
        <f>INDEX('Raw Election Data'!$A$1:$AN$3144,MATCH($C699&amp;" "&amp;$B699,'Raw Election Data'!$C$1:$C$3144,0),MATCH('Joined Data'!O$1,'Raw Election Data'!$A$1:$AN$1,0))</f>
        <v>-6840</v>
      </c>
      <c r="P699">
        <f>INDEX('Raw Election Data'!$A$1:$AN$3144,MATCH($C699&amp;" "&amp;$B699,'Raw Election Data'!$C$1:$C$3144,0),MATCH('Joined Data'!P$1,'Raw Election Data'!$A$1:$AN$1,0))</f>
        <v>6840</v>
      </c>
      <c r="Q699">
        <f>INDEX('Raw Election Data'!$A$1:$AN$3144,MATCH($C699&amp;" "&amp;$B699,'Raw Election Data'!$C$1:$C$3144,0),MATCH('Joined Data'!Q$1,'Raw Election Data'!$A$1:$AN$1,0))</f>
        <v>-0.52458010583633707</v>
      </c>
      <c r="R699">
        <f>INDEX('Raw Election Data'!$A$1:$AN$3144,MATCH($C699&amp;" "&amp;$B699,'Raw Election Data'!$C$1:$C$3144,0),MATCH('Joined Data'!R$1,'Raw Election Data'!$A$1:$AN$1,0))</f>
        <v>0.52458010583633707</v>
      </c>
    </row>
    <row r="700" spans="1:18" ht="13.5" hidden="1" customHeight="1" x14ac:dyDescent="0.15">
      <c r="A700" t="s">
        <v>222</v>
      </c>
      <c r="B700" t="s">
        <v>2283</v>
      </c>
      <c r="C700" t="str">
        <f>INDEX(FIPS!$A$1:$E$3236,MATCH($F700,FIPS!$D$1:$D$3236,0),5)</f>
        <v>Allen County</v>
      </c>
      <c r="D700" t="s">
        <v>223</v>
      </c>
      <c r="E700" s="15" t="s">
        <v>7</v>
      </c>
      <c r="F700" t="s">
        <v>2290</v>
      </c>
      <c r="G700" t="s">
        <v>7797</v>
      </c>
      <c r="H700" t="str">
        <f>IFERROR(VLOOKUP($G700,'Team Colors'!$A:$B,2,0),"#c9c9c9")</f>
        <v>#002c5f</v>
      </c>
      <c r="I700">
        <f>INDEX('Raw Election Data'!$A$1:$AN$3144,MATCH($C700&amp;" "&amp;$B700,'Raw Election Data'!$C$1:$C$3144,0),MATCH('Joined Data'!I$1,'Raw Election Data'!$A$1:$AN$1,0))</f>
        <v>368450</v>
      </c>
      <c r="J700">
        <f>INDEX('Raw Election Data'!$A$1:$AN$3144,MATCH($C700&amp;" "&amp;$B700,'Raw Election Data'!$C$1:$C$3144,0),MATCH('Joined Data'!J$1,'Raw Election Data'!$A$1:$AN$1,0))</f>
        <v>55222</v>
      </c>
      <c r="K700">
        <f>INDEX('Raw Election Data'!$A$1:$AN$3144,MATCH($C700&amp;" "&amp;$B700,'Raw Election Data'!$C$1:$C$3144,0),MATCH('Joined Data'!K$1,'Raw Election Data'!$A$1:$AN$1,0))</f>
        <v>83801</v>
      </c>
      <c r="L700">
        <f>INDEX('Raw Election Data'!$A$1:$AN$3144,MATCH($C700&amp;" "&amp;$B700,'Raw Election Data'!$C$1:$C$3144,0),MATCH('Joined Data'!L$1,'Raw Election Data'!$A$1:$AN$1,0))</f>
        <v>145787</v>
      </c>
      <c r="M700">
        <f>INDEX('Raw Election Data'!$A$1:$AN$3144,MATCH($C700&amp;" "&amp;$B700,'Raw Election Data'!$C$1:$C$3144,0),MATCH('Joined Data'!M$1,'Raw Election Data'!$A$1:$AN$1,0))</f>
        <v>0.37878548841803455</v>
      </c>
      <c r="N700">
        <f>INDEX('Raw Election Data'!$A$1:$AN$3144,MATCH($C700&amp;" "&amp;$B700,'Raw Election Data'!$C$1:$C$3144,0),MATCH('Joined Data'!N$1,'Raw Election Data'!$A$1:$AN$1,0))</f>
        <v>0.57481805647965867</v>
      </c>
      <c r="O700">
        <f>INDEX('Raw Election Data'!$A$1:$AN$3144,MATCH($C700&amp;" "&amp;$B700,'Raw Election Data'!$C$1:$C$3144,0),MATCH('Joined Data'!O$1,'Raw Election Data'!$A$1:$AN$1,0))</f>
        <v>-28579</v>
      </c>
      <c r="P700">
        <f>INDEX('Raw Election Data'!$A$1:$AN$3144,MATCH($C700&amp;" "&amp;$B700,'Raw Election Data'!$C$1:$C$3144,0),MATCH('Joined Data'!P$1,'Raw Election Data'!$A$1:$AN$1,0))</f>
        <v>28579</v>
      </c>
      <c r="Q700">
        <f>INDEX('Raw Election Data'!$A$1:$AN$3144,MATCH($C700&amp;" "&amp;$B700,'Raw Election Data'!$C$1:$C$3144,0),MATCH('Joined Data'!Q$1,'Raw Election Data'!$A$1:$AN$1,0))</f>
        <v>-0.19603256806162411</v>
      </c>
      <c r="R700">
        <f>INDEX('Raw Election Data'!$A$1:$AN$3144,MATCH($C700&amp;" "&amp;$B700,'Raw Election Data'!$C$1:$C$3144,0),MATCH('Joined Data'!R$1,'Raw Election Data'!$A$1:$AN$1,0))</f>
        <v>0.19603256806162411</v>
      </c>
    </row>
    <row r="701" spans="1:18" ht="13.5" hidden="1" customHeight="1" x14ac:dyDescent="0.15">
      <c r="A701" t="s">
        <v>222</v>
      </c>
      <c r="B701" t="s">
        <v>2283</v>
      </c>
      <c r="C701" t="str">
        <f>INDEX(FIPS!$A$1:$E$3236,MATCH($F701,FIPS!$D$1:$D$3236,0),5)</f>
        <v>Bartholomew County</v>
      </c>
      <c r="D701" t="s">
        <v>223</v>
      </c>
      <c r="E701" s="15" t="s">
        <v>8</v>
      </c>
      <c r="F701" t="s">
        <v>2294</v>
      </c>
      <c r="G701" t="s">
        <v>7797</v>
      </c>
      <c r="H701" t="str">
        <f>IFERROR(VLOOKUP($G701,'Team Colors'!$A:$B,2,0),"#c9c9c9")</f>
        <v>#002c5f</v>
      </c>
      <c r="I701">
        <f>INDEX('Raw Election Data'!$A$1:$AN$3144,MATCH($C701&amp;" "&amp;$B701,'Raw Election Data'!$C$1:$C$3144,0),MATCH('Joined Data'!I$1,'Raw Election Data'!$A$1:$AN$1,0))</f>
        <v>81162</v>
      </c>
      <c r="J701">
        <f>INDEX('Raw Election Data'!$A$1:$AN$3144,MATCH($C701&amp;" "&amp;$B701,'Raw Election Data'!$C$1:$C$3144,0),MATCH('Joined Data'!J$1,'Raw Election Data'!$A$1:$AN$1,0))</f>
        <v>9841</v>
      </c>
      <c r="K701">
        <f>INDEX('Raw Election Data'!$A$1:$AN$3144,MATCH($C701&amp;" "&amp;$B701,'Raw Election Data'!$C$1:$C$3144,0),MATCH('Joined Data'!K$1,'Raw Election Data'!$A$1:$AN$1,0))</f>
        <v>20637</v>
      </c>
      <c r="L701">
        <f>INDEX('Raw Election Data'!$A$1:$AN$3144,MATCH($C701&amp;" "&amp;$B701,'Raw Election Data'!$C$1:$C$3144,0),MATCH('Joined Data'!L$1,'Raw Election Data'!$A$1:$AN$1,0))</f>
        <v>32389</v>
      </c>
      <c r="M701">
        <f>INDEX('Raw Election Data'!$A$1:$AN$3144,MATCH($C701&amp;" "&amp;$B701,'Raw Election Data'!$C$1:$C$3144,0),MATCH('Joined Data'!M$1,'Raw Election Data'!$A$1:$AN$1,0))</f>
        <v>0.30383772268362713</v>
      </c>
      <c r="N701">
        <f>INDEX('Raw Election Data'!$A$1:$AN$3144,MATCH($C701&amp;" "&amp;$B701,'Raw Election Data'!$C$1:$C$3144,0),MATCH('Joined Data'!N$1,'Raw Election Data'!$A$1:$AN$1,0))</f>
        <v>0.63716076445706871</v>
      </c>
      <c r="O701">
        <f>INDEX('Raw Election Data'!$A$1:$AN$3144,MATCH($C701&amp;" "&amp;$B701,'Raw Election Data'!$C$1:$C$3144,0),MATCH('Joined Data'!O$1,'Raw Election Data'!$A$1:$AN$1,0))</f>
        <v>-10796</v>
      </c>
      <c r="P701">
        <f>INDEX('Raw Election Data'!$A$1:$AN$3144,MATCH($C701&amp;" "&amp;$B701,'Raw Election Data'!$C$1:$C$3144,0),MATCH('Joined Data'!P$1,'Raw Election Data'!$A$1:$AN$1,0))</f>
        <v>10796</v>
      </c>
      <c r="Q701">
        <f>INDEX('Raw Election Data'!$A$1:$AN$3144,MATCH($C701&amp;" "&amp;$B701,'Raw Election Data'!$C$1:$C$3144,0),MATCH('Joined Data'!Q$1,'Raw Election Data'!$A$1:$AN$1,0))</f>
        <v>-0.33332304177344158</v>
      </c>
      <c r="R701">
        <f>INDEX('Raw Election Data'!$A$1:$AN$3144,MATCH($C701&amp;" "&amp;$B701,'Raw Election Data'!$C$1:$C$3144,0),MATCH('Joined Data'!R$1,'Raw Election Data'!$A$1:$AN$1,0))</f>
        <v>0.33332304177344158</v>
      </c>
    </row>
    <row r="702" spans="1:18" ht="13.5" hidden="1" customHeight="1" x14ac:dyDescent="0.15">
      <c r="A702" t="s">
        <v>222</v>
      </c>
      <c r="B702" t="s">
        <v>2283</v>
      </c>
      <c r="C702" t="str">
        <f>INDEX(FIPS!$A$1:$E$3236,MATCH($F702,FIPS!$D$1:$D$3236,0),5)</f>
        <v>Benton County</v>
      </c>
      <c r="D702" t="s">
        <v>223</v>
      </c>
      <c r="E702" s="15" t="s">
        <v>9</v>
      </c>
      <c r="F702" t="s">
        <v>2299</v>
      </c>
      <c r="G702" t="s">
        <v>7797</v>
      </c>
      <c r="H702" t="str">
        <f>IFERROR(VLOOKUP($G702,'Team Colors'!$A:$B,2,0),"#c9c9c9")</f>
        <v>#002c5f</v>
      </c>
      <c r="I702">
        <f>INDEX('Raw Election Data'!$A$1:$AN$3144,MATCH($C702&amp;" "&amp;$B702,'Raw Election Data'!$C$1:$C$3144,0),MATCH('Joined Data'!I$1,'Raw Election Data'!$A$1:$AN$1,0))</f>
        <v>8681</v>
      </c>
      <c r="J702">
        <f>INDEX('Raw Election Data'!$A$1:$AN$3144,MATCH($C702&amp;" "&amp;$B702,'Raw Election Data'!$C$1:$C$3144,0),MATCH('Joined Data'!J$1,'Raw Election Data'!$A$1:$AN$1,0))</f>
        <v>860</v>
      </c>
      <c r="K702">
        <f>INDEX('Raw Election Data'!$A$1:$AN$3144,MATCH($C702&amp;" "&amp;$B702,'Raw Election Data'!$C$1:$C$3144,0),MATCH('Joined Data'!K$1,'Raw Election Data'!$A$1:$AN$1,0))</f>
        <v>2579</v>
      </c>
      <c r="L702">
        <f>INDEX('Raw Election Data'!$A$1:$AN$3144,MATCH($C702&amp;" "&amp;$B702,'Raw Election Data'!$C$1:$C$3144,0),MATCH('Joined Data'!L$1,'Raw Election Data'!$A$1:$AN$1,0))</f>
        <v>3654</v>
      </c>
      <c r="M702">
        <f>INDEX('Raw Election Data'!$A$1:$AN$3144,MATCH($C702&amp;" "&amp;$B702,'Raw Election Data'!$C$1:$C$3144,0),MATCH('Joined Data'!M$1,'Raw Election Data'!$A$1:$AN$1,0))</f>
        <v>0.23535851122058019</v>
      </c>
      <c r="N702">
        <f>INDEX('Raw Election Data'!$A$1:$AN$3144,MATCH($C702&amp;" "&amp;$B702,'Raw Election Data'!$C$1:$C$3144,0),MATCH('Joined Data'!N$1,'Raw Election Data'!$A$1:$AN$1,0))</f>
        <v>0.70580186097427478</v>
      </c>
      <c r="O702">
        <f>INDEX('Raw Election Data'!$A$1:$AN$3144,MATCH($C702&amp;" "&amp;$B702,'Raw Election Data'!$C$1:$C$3144,0),MATCH('Joined Data'!O$1,'Raw Election Data'!$A$1:$AN$1,0))</f>
        <v>-1719</v>
      </c>
      <c r="P702">
        <f>INDEX('Raw Election Data'!$A$1:$AN$3144,MATCH($C702&amp;" "&amp;$B702,'Raw Election Data'!$C$1:$C$3144,0),MATCH('Joined Data'!P$1,'Raw Election Data'!$A$1:$AN$1,0))</f>
        <v>1719</v>
      </c>
      <c r="Q702">
        <f>INDEX('Raw Election Data'!$A$1:$AN$3144,MATCH($C702&amp;" "&amp;$B702,'Raw Election Data'!$C$1:$C$3144,0),MATCH('Joined Data'!Q$1,'Raw Election Data'!$A$1:$AN$1,0))</f>
        <v>-0.47044334975369462</v>
      </c>
      <c r="R702">
        <f>INDEX('Raw Election Data'!$A$1:$AN$3144,MATCH($C702&amp;" "&amp;$B702,'Raw Election Data'!$C$1:$C$3144,0),MATCH('Joined Data'!R$1,'Raw Election Data'!$A$1:$AN$1,0))</f>
        <v>0.47044334975369462</v>
      </c>
    </row>
    <row r="703" spans="1:18" ht="13.5" hidden="1" customHeight="1" x14ac:dyDescent="0.15">
      <c r="A703" t="s">
        <v>222</v>
      </c>
      <c r="B703" t="s">
        <v>2283</v>
      </c>
      <c r="C703" t="str">
        <f>INDEX(FIPS!$A$1:$E$3236,MATCH($F703,FIPS!$D$1:$D$3236,0),5)</f>
        <v>Blackford County</v>
      </c>
      <c r="D703" t="s">
        <v>223</v>
      </c>
      <c r="E703" s="15" t="s">
        <v>10</v>
      </c>
      <c r="F703" t="s">
        <v>2305</v>
      </c>
      <c r="G703" t="s">
        <v>7797</v>
      </c>
      <c r="H703" t="str">
        <f>IFERROR(VLOOKUP($G703,'Team Colors'!$A:$B,2,0),"#c9c9c9")</f>
        <v>#002c5f</v>
      </c>
      <c r="I703">
        <f>INDEX('Raw Election Data'!$A$1:$AN$3144,MATCH($C703&amp;" "&amp;$B703,'Raw Election Data'!$C$1:$C$3144,0),MATCH('Joined Data'!I$1,'Raw Election Data'!$A$1:$AN$1,0))</f>
        <v>12298</v>
      </c>
      <c r="J703">
        <f>INDEX('Raw Election Data'!$A$1:$AN$3144,MATCH($C703&amp;" "&amp;$B703,'Raw Election Data'!$C$1:$C$3144,0),MATCH('Joined Data'!J$1,'Raw Election Data'!$A$1:$AN$1,0))</f>
        <v>1243</v>
      </c>
      <c r="K703">
        <f>INDEX('Raw Election Data'!$A$1:$AN$3144,MATCH($C703&amp;" "&amp;$B703,'Raw Election Data'!$C$1:$C$3144,0),MATCH('Joined Data'!K$1,'Raw Election Data'!$A$1:$AN$1,0))</f>
        <v>3349</v>
      </c>
      <c r="L703">
        <f>INDEX('Raw Election Data'!$A$1:$AN$3144,MATCH($C703&amp;" "&amp;$B703,'Raw Election Data'!$C$1:$C$3144,0),MATCH('Joined Data'!L$1,'Raw Election Data'!$A$1:$AN$1,0))</f>
        <v>4822</v>
      </c>
      <c r="M703">
        <f>INDEX('Raw Election Data'!$A$1:$AN$3144,MATCH($C703&amp;" "&amp;$B703,'Raw Election Data'!$C$1:$C$3144,0),MATCH('Joined Data'!M$1,'Raw Election Data'!$A$1:$AN$1,0))</f>
        <v>0.2577768560763169</v>
      </c>
      <c r="N703">
        <f>INDEX('Raw Election Data'!$A$1:$AN$3144,MATCH($C703&amp;" "&amp;$B703,'Raw Election Data'!$C$1:$C$3144,0),MATCH('Joined Data'!N$1,'Raw Election Data'!$A$1:$AN$1,0))</f>
        <v>0.69452509332227297</v>
      </c>
      <c r="O703">
        <f>INDEX('Raw Election Data'!$A$1:$AN$3144,MATCH($C703&amp;" "&amp;$B703,'Raw Election Data'!$C$1:$C$3144,0),MATCH('Joined Data'!O$1,'Raw Election Data'!$A$1:$AN$1,0))</f>
        <v>-2106</v>
      </c>
      <c r="P703">
        <f>INDEX('Raw Election Data'!$A$1:$AN$3144,MATCH($C703&amp;" "&amp;$B703,'Raw Election Data'!$C$1:$C$3144,0),MATCH('Joined Data'!P$1,'Raw Election Data'!$A$1:$AN$1,0))</f>
        <v>2106</v>
      </c>
      <c r="Q703">
        <f>INDEX('Raw Election Data'!$A$1:$AN$3144,MATCH($C703&amp;" "&amp;$B703,'Raw Election Data'!$C$1:$C$3144,0),MATCH('Joined Data'!Q$1,'Raw Election Data'!$A$1:$AN$1,0))</f>
        <v>-0.43674823724595607</v>
      </c>
      <c r="R703">
        <f>INDEX('Raw Election Data'!$A$1:$AN$3144,MATCH($C703&amp;" "&amp;$B703,'Raw Election Data'!$C$1:$C$3144,0),MATCH('Joined Data'!R$1,'Raw Election Data'!$A$1:$AN$1,0))</f>
        <v>0.43674823724595607</v>
      </c>
    </row>
    <row r="704" spans="1:18" ht="13.5" hidden="1" customHeight="1" x14ac:dyDescent="0.15">
      <c r="A704" t="s">
        <v>222</v>
      </c>
      <c r="B704" t="s">
        <v>2283</v>
      </c>
      <c r="C704" t="str">
        <f>INDEX(FIPS!$A$1:$E$3236,MATCH($F704,FIPS!$D$1:$D$3236,0),5)</f>
        <v>Boone County</v>
      </c>
      <c r="D704" t="s">
        <v>223</v>
      </c>
      <c r="E704" s="15" t="s">
        <v>11</v>
      </c>
      <c r="F704" t="s">
        <v>2306</v>
      </c>
      <c r="G704" t="s">
        <v>7797</v>
      </c>
      <c r="H704" t="str">
        <f>IFERROR(VLOOKUP($G704,'Team Colors'!$A:$B,2,0),"#c9c9c9")</f>
        <v>#002c5f</v>
      </c>
      <c r="I704">
        <f>INDEX('Raw Election Data'!$A$1:$AN$3144,MATCH($C704&amp;" "&amp;$B704,'Raw Election Data'!$C$1:$C$3144,0),MATCH('Joined Data'!I$1,'Raw Election Data'!$A$1:$AN$1,0))</f>
        <v>63344</v>
      </c>
      <c r="J704">
        <f>INDEX('Raw Election Data'!$A$1:$AN$3144,MATCH($C704&amp;" "&amp;$B704,'Raw Election Data'!$C$1:$C$3144,0),MATCH('Joined Data'!J$1,'Raw Election Data'!$A$1:$AN$1,0))</f>
        <v>10181</v>
      </c>
      <c r="K704">
        <f>INDEX('Raw Election Data'!$A$1:$AN$3144,MATCH($C704&amp;" "&amp;$B704,'Raw Election Data'!$C$1:$C$3144,0),MATCH('Joined Data'!K$1,'Raw Election Data'!$A$1:$AN$1,0))</f>
        <v>19654</v>
      </c>
      <c r="L704">
        <f>INDEX('Raw Election Data'!$A$1:$AN$3144,MATCH($C704&amp;" "&amp;$B704,'Raw Election Data'!$C$1:$C$3144,0),MATCH('Joined Data'!L$1,'Raw Election Data'!$A$1:$AN$1,0))</f>
        <v>32061</v>
      </c>
      <c r="M704">
        <f>INDEX('Raw Election Data'!$A$1:$AN$3144,MATCH($C704&amp;" "&amp;$B704,'Raw Election Data'!$C$1:$C$3144,0),MATCH('Joined Data'!M$1,'Raw Election Data'!$A$1:$AN$1,0))</f>
        <v>0.31755091856149215</v>
      </c>
      <c r="N704">
        <f>INDEX('Raw Election Data'!$A$1:$AN$3144,MATCH($C704&amp;" "&amp;$B704,'Raw Election Data'!$C$1:$C$3144,0),MATCH('Joined Data'!N$1,'Raw Election Data'!$A$1:$AN$1,0))</f>
        <v>0.6130189326596176</v>
      </c>
      <c r="O704">
        <f>INDEX('Raw Election Data'!$A$1:$AN$3144,MATCH($C704&amp;" "&amp;$B704,'Raw Election Data'!$C$1:$C$3144,0),MATCH('Joined Data'!O$1,'Raw Election Data'!$A$1:$AN$1,0))</f>
        <v>-9473</v>
      </c>
      <c r="P704">
        <f>INDEX('Raw Election Data'!$A$1:$AN$3144,MATCH($C704&amp;" "&amp;$B704,'Raw Election Data'!$C$1:$C$3144,0),MATCH('Joined Data'!P$1,'Raw Election Data'!$A$1:$AN$1,0))</f>
        <v>9473</v>
      </c>
      <c r="Q704">
        <f>INDEX('Raw Election Data'!$A$1:$AN$3144,MATCH($C704&amp;" "&amp;$B704,'Raw Election Data'!$C$1:$C$3144,0),MATCH('Joined Data'!Q$1,'Raw Election Data'!$A$1:$AN$1,0))</f>
        <v>-0.29546801409812545</v>
      </c>
      <c r="R704">
        <f>INDEX('Raw Election Data'!$A$1:$AN$3144,MATCH($C704&amp;" "&amp;$B704,'Raw Election Data'!$C$1:$C$3144,0),MATCH('Joined Data'!R$1,'Raw Election Data'!$A$1:$AN$1,0))</f>
        <v>0.29546801409812545</v>
      </c>
    </row>
    <row r="705" spans="1:18" ht="13.5" hidden="1" customHeight="1" x14ac:dyDescent="0.15">
      <c r="A705" t="s">
        <v>222</v>
      </c>
      <c r="B705" t="s">
        <v>2283</v>
      </c>
      <c r="C705" t="str">
        <f>INDEX(FIPS!$A$1:$E$3236,MATCH($F705,FIPS!$D$1:$D$3236,0),5)</f>
        <v>Brown County</v>
      </c>
      <c r="D705" t="s">
        <v>223</v>
      </c>
      <c r="E705" s="15" t="s">
        <v>12</v>
      </c>
      <c r="F705" t="s">
        <v>2309</v>
      </c>
      <c r="G705" t="s">
        <v>7797</v>
      </c>
      <c r="H705" t="str">
        <f>IFERROR(VLOOKUP($G705,'Team Colors'!$A:$B,2,0),"#c9c9c9")</f>
        <v>#002c5f</v>
      </c>
      <c r="I705">
        <f>INDEX('Raw Election Data'!$A$1:$AN$3144,MATCH($C705&amp;" "&amp;$B705,'Raw Election Data'!$C$1:$C$3144,0),MATCH('Joined Data'!I$1,'Raw Election Data'!$A$1:$AN$1,0))</f>
        <v>14977</v>
      </c>
      <c r="J705">
        <f>INDEX('Raw Election Data'!$A$1:$AN$3144,MATCH($C705&amp;" "&amp;$B705,'Raw Election Data'!$C$1:$C$3144,0),MATCH('Joined Data'!J$1,'Raw Election Data'!$A$1:$AN$1,0))</f>
        <v>2518</v>
      </c>
      <c r="K705">
        <f>INDEX('Raw Election Data'!$A$1:$AN$3144,MATCH($C705&amp;" "&amp;$B705,'Raw Election Data'!$C$1:$C$3144,0),MATCH('Joined Data'!K$1,'Raw Election Data'!$A$1:$AN$1,0))</f>
        <v>5015</v>
      </c>
      <c r="L705">
        <f>INDEX('Raw Election Data'!$A$1:$AN$3144,MATCH($C705&amp;" "&amp;$B705,'Raw Election Data'!$C$1:$C$3144,0),MATCH('Joined Data'!L$1,'Raw Election Data'!$A$1:$AN$1,0))</f>
        <v>7908</v>
      </c>
      <c r="M705">
        <f>INDEX('Raw Election Data'!$A$1:$AN$3144,MATCH($C705&amp;" "&amp;$B705,'Raw Election Data'!$C$1:$C$3144,0),MATCH('Joined Data'!M$1,'Raw Election Data'!$A$1:$AN$1,0))</f>
        <v>0.31841173495194741</v>
      </c>
      <c r="N705">
        <f>INDEX('Raw Election Data'!$A$1:$AN$3144,MATCH($C705&amp;" "&amp;$B705,'Raw Election Data'!$C$1:$C$3144,0),MATCH('Joined Data'!N$1,'Raw Election Data'!$A$1:$AN$1,0))</f>
        <v>0.63416793120890236</v>
      </c>
      <c r="O705">
        <f>INDEX('Raw Election Data'!$A$1:$AN$3144,MATCH($C705&amp;" "&amp;$B705,'Raw Election Data'!$C$1:$C$3144,0),MATCH('Joined Data'!O$1,'Raw Election Data'!$A$1:$AN$1,0))</f>
        <v>-2497</v>
      </c>
      <c r="P705">
        <f>INDEX('Raw Election Data'!$A$1:$AN$3144,MATCH($C705&amp;" "&amp;$B705,'Raw Election Data'!$C$1:$C$3144,0),MATCH('Joined Data'!P$1,'Raw Election Data'!$A$1:$AN$1,0))</f>
        <v>2497</v>
      </c>
      <c r="Q705">
        <f>INDEX('Raw Election Data'!$A$1:$AN$3144,MATCH($C705&amp;" "&amp;$B705,'Raw Election Data'!$C$1:$C$3144,0),MATCH('Joined Data'!Q$1,'Raw Election Data'!$A$1:$AN$1,0))</f>
        <v>-0.31575619625695495</v>
      </c>
      <c r="R705">
        <f>INDEX('Raw Election Data'!$A$1:$AN$3144,MATCH($C705&amp;" "&amp;$B705,'Raw Election Data'!$C$1:$C$3144,0),MATCH('Joined Data'!R$1,'Raw Election Data'!$A$1:$AN$1,0))</f>
        <v>0.31575619625695495</v>
      </c>
    </row>
    <row r="706" spans="1:18" ht="13.5" hidden="1" customHeight="1" x14ac:dyDescent="0.15">
      <c r="A706" t="s">
        <v>222</v>
      </c>
      <c r="B706" t="s">
        <v>2283</v>
      </c>
      <c r="C706" t="str">
        <f>INDEX(FIPS!$A$1:$E$3236,MATCH($F706,FIPS!$D$1:$D$3236,0),5)</f>
        <v>Carroll County</v>
      </c>
      <c r="D706" t="s">
        <v>223</v>
      </c>
      <c r="E706" s="15" t="s">
        <v>13</v>
      </c>
      <c r="F706" t="s">
        <v>2310</v>
      </c>
      <c r="G706" t="s">
        <v>7797</v>
      </c>
      <c r="H706" t="str">
        <f>IFERROR(VLOOKUP($G706,'Team Colors'!$A:$B,2,0),"#c9c9c9")</f>
        <v>#002c5f</v>
      </c>
      <c r="I706">
        <f>INDEX('Raw Election Data'!$A$1:$AN$3144,MATCH($C706&amp;" "&amp;$B706,'Raw Election Data'!$C$1:$C$3144,0),MATCH('Joined Data'!I$1,'Raw Election Data'!$A$1:$AN$1,0))</f>
        <v>19856</v>
      </c>
      <c r="J706">
        <f>INDEX('Raw Election Data'!$A$1:$AN$3144,MATCH($C706&amp;" "&amp;$B706,'Raw Election Data'!$C$1:$C$3144,0),MATCH('Joined Data'!J$1,'Raw Election Data'!$A$1:$AN$1,0))</f>
        <v>1891</v>
      </c>
      <c r="K706">
        <f>INDEX('Raw Election Data'!$A$1:$AN$3144,MATCH($C706&amp;" "&amp;$B706,'Raw Election Data'!$C$1:$C$3144,0),MATCH('Joined Data'!K$1,'Raw Election Data'!$A$1:$AN$1,0))</f>
        <v>6273</v>
      </c>
      <c r="L706">
        <f>INDEX('Raw Election Data'!$A$1:$AN$3144,MATCH($C706&amp;" "&amp;$B706,'Raw Election Data'!$C$1:$C$3144,0),MATCH('Joined Data'!L$1,'Raw Election Data'!$A$1:$AN$1,0))</f>
        <v>8609</v>
      </c>
      <c r="M706">
        <f>INDEX('Raw Election Data'!$A$1:$AN$3144,MATCH($C706&amp;" "&amp;$B706,'Raw Election Data'!$C$1:$C$3144,0),MATCH('Joined Data'!M$1,'Raw Election Data'!$A$1:$AN$1,0))</f>
        <v>0.21965385062144269</v>
      </c>
      <c r="N706">
        <f>INDEX('Raw Election Data'!$A$1:$AN$3144,MATCH($C706&amp;" "&amp;$B706,'Raw Election Data'!$C$1:$C$3144,0),MATCH('Joined Data'!N$1,'Raw Election Data'!$A$1:$AN$1,0))</f>
        <v>0.72865605761412477</v>
      </c>
      <c r="O706">
        <f>INDEX('Raw Election Data'!$A$1:$AN$3144,MATCH($C706&amp;" "&amp;$B706,'Raw Election Data'!$C$1:$C$3144,0),MATCH('Joined Data'!O$1,'Raw Election Data'!$A$1:$AN$1,0))</f>
        <v>-4382</v>
      </c>
      <c r="P706">
        <f>INDEX('Raw Election Data'!$A$1:$AN$3144,MATCH($C706&amp;" "&amp;$B706,'Raw Election Data'!$C$1:$C$3144,0),MATCH('Joined Data'!P$1,'Raw Election Data'!$A$1:$AN$1,0))</f>
        <v>4382</v>
      </c>
      <c r="Q706">
        <f>INDEX('Raw Election Data'!$A$1:$AN$3144,MATCH($C706&amp;" "&amp;$B706,'Raw Election Data'!$C$1:$C$3144,0),MATCH('Joined Data'!Q$1,'Raw Election Data'!$A$1:$AN$1,0))</f>
        <v>-0.50900220699268206</v>
      </c>
      <c r="R706">
        <f>INDEX('Raw Election Data'!$A$1:$AN$3144,MATCH($C706&amp;" "&amp;$B706,'Raw Election Data'!$C$1:$C$3144,0),MATCH('Joined Data'!R$1,'Raw Election Data'!$A$1:$AN$1,0))</f>
        <v>0.50900220699268206</v>
      </c>
    </row>
    <row r="707" spans="1:18" ht="13.5" hidden="1" customHeight="1" x14ac:dyDescent="0.15">
      <c r="A707" t="s">
        <v>222</v>
      </c>
      <c r="B707" t="s">
        <v>2283</v>
      </c>
      <c r="C707" t="str">
        <f>INDEX(FIPS!$A$1:$E$3236,MATCH($F707,FIPS!$D$1:$D$3236,0),5)</f>
        <v>Cass County</v>
      </c>
      <c r="D707" t="s">
        <v>223</v>
      </c>
      <c r="E707" s="15" t="s">
        <v>14</v>
      </c>
      <c r="F707" t="s">
        <v>2311</v>
      </c>
      <c r="G707" t="s">
        <v>7797</v>
      </c>
      <c r="H707" t="str">
        <f>IFERROR(VLOOKUP($G707,'Team Colors'!$A:$B,2,0),"#c9c9c9")</f>
        <v>#002c5f</v>
      </c>
      <c r="I707">
        <f>INDEX('Raw Election Data'!$A$1:$AN$3144,MATCH($C707&amp;" "&amp;$B707,'Raw Election Data'!$C$1:$C$3144,0),MATCH('Joined Data'!I$1,'Raw Election Data'!$A$1:$AN$1,0))</f>
        <v>37979</v>
      </c>
      <c r="J707">
        <f>INDEX('Raw Election Data'!$A$1:$AN$3144,MATCH($C707&amp;" "&amp;$B707,'Raw Election Data'!$C$1:$C$3144,0),MATCH('Joined Data'!J$1,'Raw Election Data'!$A$1:$AN$1,0))</f>
        <v>3758</v>
      </c>
      <c r="K707">
        <f>INDEX('Raw Election Data'!$A$1:$AN$3144,MATCH($C707&amp;" "&amp;$B707,'Raw Election Data'!$C$1:$C$3144,0),MATCH('Joined Data'!K$1,'Raw Election Data'!$A$1:$AN$1,0))</f>
        <v>9697</v>
      </c>
      <c r="L707">
        <f>INDEX('Raw Election Data'!$A$1:$AN$3144,MATCH($C707&amp;" "&amp;$B707,'Raw Election Data'!$C$1:$C$3144,0),MATCH('Joined Data'!L$1,'Raw Election Data'!$A$1:$AN$1,0))</f>
        <v>14135</v>
      </c>
      <c r="M707">
        <f>INDEX('Raw Election Data'!$A$1:$AN$3144,MATCH($C707&amp;" "&amp;$B707,'Raw Election Data'!$C$1:$C$3144,0),MATCH('Joined Data'!M$1,'Raw Election Data'!$A$1:$AN$1,0))</f>
        <v>0.26586487442518569</v>
      </c>
      <c r="N707">
        <f>INDEX('Raw Election Data'!$A$1:$AN$3144,MATCH($C707&amp;" "&amp;$B707,'Raw Election Data'!$C$1:$C$3144,0),MATCH('Joined Data'!N$1,'Raw Election Data'!$A$1:$AN$1,0))</f>
        <v>0.68602759108595679</v>
      </c>
      <c r="O707">
        <f>INDEX('Raw Election Data'!$A$1:$AN$3144,MATCH($C707&amp;" "&amp;$B707,'Raw Election Data'!$C$1:$C$3144,0),MATCH('Joined Data'!O$1,'Raw Election Data'!$A$1:$AN$1,0))</f>
        <v>-5939</v>
      </c>
      <c r="P707">
        <f>INDEX('Raw Election Data'!$A$1:$AN$3144,MATCH($C707&amp;" "&amp;$B707,'Raw Election Data'!$C$1:$C$3144,0),MATCH('Joined Data'!P$1,'Raw Election Data'!$A$1:$AN$1,0))</f>
        <v>5939</v>
      </c>
      <c r="Q707">
        <f>INDEX('Raw Election Data'!$A$1:$AN$3144,MATCH($C707&amp;" "&amp;$B707,'Raw Election Data'!$C$1:$C$3144,0),MATCH('Joined Data'!Q$1,'Raw Election Data'!$A$1:$AN$1,0))</f>
        <v>-0.4201627166607711</v>
      </c>
      <c r="R707">
        <f>INDEX('Raw Election Data'!$A$1:$AN$3144,MATCH($C707&amp;" "&amp;$B707,'Raw Election Data'!$C$1:$C$3144,0),MATCH('Joined Data'!R$1,'Raw Election Data'!$A$1:$AN$1,0))</f>
        <v>0.4201627166607711</v>
      </c>
    </row>
    <row r="708" spans="1:18" ht="13.5" hidden="1" customHeight="1" x14ac:dyDescent="0.15">
      <c r="A708" t="s">
        <v>222</v>
      </c>
      <c r="B708" t="s">
        <v>2283</v>
      </c>
      <c r="C708" t="str">
        <f>INDEX(FIPS!$A$1:$E$3236,MATCH($F708,FIPS!$D$1:$D$3236,0),5)</f>
        <v>Clark County</v>
      </c>
      <c r="D708" t="s">
        <v>223</v>
      </c>
      <c r="E708" s="15" t="s">
        <v>15</v>
      </c>
      <c r="F708" t="s">
        <v>2314</v>
      </c>
      <c r="G708" t="s">
        <v>7797</v>
      </c>
      <c r="H708" t="str">
        <f>IFERROR(VLOOKUP($G708,'Team Colors'!$A:$B,2,0),"#c9c9c9")</f>
        <v>#002c5f</v>
      </c>
      <c r="I708">
        <f>INDEX('Raw Election Data'!$A$1:$AN$3144,MATCH($C708&amp;" "&amp;$B708,'Raw Election Data'!$C$1:$C$3144,0),MATCH('Joined Data'!I$1,'Raw Election Data'!$A$1:$AN$1,0))</f>
        <v>115371</v>
      </c>
      <c r="J708">
        <f>INDEX('Raw Election Data'!$A$1:$AN$3144,MATCH($C708&amp;" "&amp;$B708,'Raw Election Data'!$C$1:$C$3144,0),MATCH('Joined Data'!J$1,'Raw Election Data'!$A$1:$AN$1,0))</f>
        <v>18791</v>
      </c>
      <c r="K708">
        <f>INDEX('Raw Election Data'!$A$1:$AN$3144,MATCH($C708&amp;" "&amp;$B708,'Raw Election Data'!$C$1:$C$3144,0),MATCH('Joined Data'!K$1,'Raw Election Data'!$A$1:$AN$1,0))</f>
        <v>30012</v>
      </c>
      <c r="L708">
        <f>INDEX('Raw Election Data'!$A$1:$AN$3144,MATCH($C708&amp;" "&amp;$B708,'Raw Election Data'!$C$1:$C$3144,0),MATCH('Joined Data'!L$1,'Raw Election Data'!$A$1:$AN$1,0))</f>
        <v>51104</v>
      </c>
      <c r="M708">
        <f>INDEX('Raw Election Data'!$A$1:$AN$3144,MATCH($C708&amp;" "&amp;$B708,'Raw Election Data'!$C$1:$C$3144,0),MATCH('Joined Data'!M$1,'Raw Election Data'!$A$1:$AN$1,0))</f>
        <v>0.36770115842204132</v>
      </c>
      <c r="N708">
        <f>INDEX('Raw Election Data'!$A$1:$AN$3144,MATCH($C708&amp;" "&amp;$B708,'Raw Election Data'!$C$1:$C$3144,0),MATCH('Joined Data'!N$1,'Raw Election Data'!$A$1:$AN$1,0))</f>
        <v>0.58727301189730741</v>
      </c>
      <c r="O708">
        <f>INDEX('Raw Election Data'!$A$1:$AN$3144,MATCH($C708&amp;" "&amp;$B708,'Raw Election Data'!$C$1:$C$3144,0),MATCH('Joined Data'!O$1,'Raw Election Data'!$A$1:$AN$1,0))</f>
        <v>-11221</v>
      </c>
      <c r="P708">
        <f>INDEX('Raw Election Data'!$A$1:$AN$3144,MATCH($C708&amp;" "&amp;$B708,'Raw Election Data'!$C$1:$C$3144,0),MATCH('Joined Data'!P$1,'Raw Election Data'!$A$1:$AN$1,0))</f>
        <v>11221</v>
      </c>
      <c r="Q708">
        <f>INDEX('Raw Election Data'!$A$1:$AN$3144,MATCH($C708&amp;" "&amp;$B708,'Raw Election Data'!$C$1:$C$3144,0),MATCH('Joined Data'!Q$1,'Raw Election Data'!$A$1:$AN$1,0))</f>
        <v>-0.21957185347526609</v>
      </c>
      <c r="R708">
        <f>INDEX('Raw Election Data'!$A$1:$AN$3144,MATCH($C708&amp;" "&amp;$B708,'Raw Election Data'!$C$1:$C$3144,0),MATCH('Joined Data'!R$1,'Raw Election Data'!$A$1:$AN$1,0))</f>
        <v>0.21957185347526609</v>
      </c>
    </row>
    <row r="709" spans="1:18" ht="13.5" hidden="1" customHeight="1" x14ac:dyDescent="0.15">
      <c r="A709" t="s">
        <v>222</v>
      </c>
      <c r="B709" t="s">
        <v>2283</v>
      </c>
      <c r="C709" t="str">
        <f>INDEX(FIPS!$A$1:$E$3236,MATCH($F709,FIPS!$D$1:$D$3236,0),5)</f>
        <v>Clay County</v>
      </c>
      <c r="D709" t="s">
        <v>223</v>
      </c>
      <c r="E709" s="15" t="s">
        <v>16</v>
      </c>
      <c r="F709" t="s">
        <v>2319</v>
      </c>
      <c r="G709" t="s">
        <v>7797</v>
      </c>
      <c r="H709" t="str">
        <f>IFERROR(VLOOKUP($G709,'Team Colors'!$A:$B,2,0),"#c9c9c9")</f>
        <v>#002c5f</v>
      </c>
      <c r="I709">
        <f>INDEX('Raw Election Data'!$A$1:$AN$3144,MATCH($C709&amp;" "&amp;$B709,'Raw Election Data'!$C$1:$C$3144,0),MATCH('Joined Data'!I$1,'Raw Election Data'!$A$1:$AN$1,0))</f>
        <v>26503</v>
      </c>
      <c r="J709">
        <f>INDEX('Raw Election Data'!$A$1:$AN$3144,MATCH($C709&amp;" "&amp;$B709,'Raw Election Data'!$C$1:$C$3144,0),MATCH('Joined Data'!J$1,'Raw Election Data'!$A$1:$AN$1,0))</f>
        <v>2306</v>
      </c>
      <c r="K709">
        <f>INDEX('Raw Election Data'!$A$1:$AN$3144,MATCH($C709&amp;" "&amp;$B709,'Raw Election Data'!$C$1:$C$3144,0),MATCH('Joined Data'!K$1,'Raw Election Data'!$A$1:$AN$1,0))</f>
        <v>8528</v>
      </c>
      <c r="L709">
        <f>INDEX('Raw Election Data'!$A$1:$AN$3144,MATCH($C709&amp;" "&amp;$B709,'Raw Election Data'!$C$1:$C$3144,0),MATCH('Joined Data'!L$1,'Raw Election Data'!$A$1:$AN$1,0))</f>
        <v>11259</v>
      </c>
      <c r="M709">
        <f>INDEX('Raw Election Data'!$A$1:$AN$3144,MATCH($C709&amp;" "&amp;$B709,'Raw Election Data'!$C$1:$C$3144,0),MATCH('Joined Data'!M$1,'Raw Election Data'!$A$1:$AN$1,0))</f>
        <v>0.20481392663646861</v>
      </c>
      <c r="N709">
        <f>INDEX('Raw Election Data'!$A$1:$AN$3144,MATCH($C709&amp;" "&amp;$B709,'Raw Election Data'!$C$1:$C$3144,0),MATCH('Joined Data'!N$1,'Raw Election Data'!$A$1:$AN$1,0))</f>
        <v>0.75743849364952487</v>
      </c>
      <c r="O709">
        <f>INDEX('Raw Election Data'!$A$1:$AN$3144,MATCH($C709&amp;" "&amp;$B709,'Raw Election Data'!$C$1:$C$3144,0),MATCH('Joined Data'!O$1,'Raw Election Data'!$A$1:$AN$1,0))</f>
        <v>-6222</v>
      </c>
      <c r="P709">
        <f>INDEX('Raw Election Data'!$A$1:$AN$3144,MATCH($C709&amp;" "&amp;$B709,'Raw Election Data'!$C$1:$C$3144,0),MATCH('Joined Data'!P$1,'Raw Election Data'!$A$1:$AN$1,0))</f>
        <v>6222</v>
      </c>
      <c r="Q709">
        <f>INDEX('Raw Election Data'!$A$1:$AN$3144,MATCH($C709&amp;" "&amp;$B709,'Raw Election Data'!$C$1:$C$3144,0),MATCH('Joined Data'!Q$1,'Raw Election Data'!$A$1:$AN$1,0))</f>
        <v>-0.55262456701305629</v>
      </c>
      <c r="R709">
        <f>INDEX('Raw Election Data'!$A$1:$AN$3144,MATCH($C709&amp;" "&amp;$B709,'Raw Election Data'!$C$1:$C$3144,0),MATCH('Joined Data'!R$1,'Raw Election Data'!$A$1:$AN$1,0))</f>
        <v>0.55262456701305629</v>
      </c>
    </row>
    <row r="710" spans="1:18" ht="13.5" hidden="1" customHeight="1" x14ac:dyDescent="0.15">
      <c r="A710" t="s">
        <v>222</v>
      </c>
      <c r="B710" t="s">
        <v>2283</v>
      </c>
      <c r="C710" t="str">
        <f>INDEX(FIPS!$A$1:$E$3236,MATCH($F710,FIPS!$D$1:$D$3236,0),5)</f>
        <v>Clinton County</v>
      </c>
      <c r="D710" t="s">
        <v>223</v>
      </c>
      <c r="E710" s="15" t="s">
        <v>17</v>
      </c>
      <c r="F710" t="s">
        <v>2322</v>
      </c>
      <c r="G710" t="s">
        <v>7797</v>
      </c>
      <c r="H710" t="str">
        <f>IFERROR(VLOOKUP($G710,'Team Colors'!$A:$B,2,0),"#c9c9c9")</f>
        <v>#002c5f</v>
      </c>
      <c r="I710">
        <f>INDEX('Raw Election Data'!$A$1:$AN$3144,MATCH($C710&amp;" "&amp;$B710,'Raw Election Data'!$C$1:$C$3144,0),MATCH('Joined Data'!I$1,'Raw Election Data'!$A$1:$AN$1,0))</f>
        <v>32609</v>
      </c>
      <c r="J710">
        <f>INDEX('Raw Election Data'!$A$1:$AN$3144,MATCH($C710&amp;" "&amp;$B710,'Raw Election Data'!$C$1:$C$3144,0),MATCH('Joined Data'!J$1,'Raw Election Data'!$A$1:$AN$1,0))</f>
        <v>2819</v>
      </c>
      <c r="K710">
        <f>INDEX('Raw Election Data'!$A$1:$AN$3144,MATCH($C710&amp;" "&amp;$B710,'Raw Election Data'!$C$1:$C$3144,0),MATCH('Joined Data'!K$1,'Raw Election Data'!$A$1:$AN$1,0))</f>
        <v>8530</v>
      </c>
      <c r="L710">
        <f>INDEX('Raw Election Data'!$A$1:$AN$3144,MATCH($C710&amp;" "&amp;$B710,'Raw Election Data'!$C$1:$C$3144,0),MATCH('Joined Data'!L$1,'Raw Election Data'!$A$1:$AN$1,0))</f>
        <v>11896</v>
      </c>
      <c r="M710">
        <f>INDEX('Raw Election Data'!$A$1:$AN$3144,MATCH($C710&amp;" "&amp;$B710,'Raw Election Data'!$C$1:$C$3144,0),MATCH('Joined Data'!M$1,'Raw Election Data'!$A$1:$AN$1,0))</f>
        <v>0.23697041022192333</v>
      </c>
      <c r="N710">
        <f>INDEX('Raw Election Data'!$A$1:$AN$3144,MATCH($C710&amp;" "&amp;$B710,'Raw Election Data'!$C$1:$C$3144,0),MATCH('Joined Data'!N$1,'Raw Election Data'!$A$1:$AN$1,0))</f>
        <v>0.71704774714189645</v>
      </c>
      <c r="O710">
        <f>INDEX('Raw Election Data'!$A$1:$AN$3144,MATCH($C710&amp;" "&amp;$B710,'Raw Election Data'!$C$1:$C$3144,0),MATCH('Joined Data'!O$1,'Raw Election Data'!$A$1:$AN$1,0))</f>
        <v>-5711</v>
      </c>
      <c r="P710">
        <f>INDEX('Raw Election Data'!$A$1:$AN$3144,MATCH($C710&amp;" "&amp;$B710,'Raw Election Data'!$C$1:$C$3144,0),MATCH('Joined Data'!P$1,'Raw Election Data'!$A$1:$AN$1,0))</f>
        <v>5711</v>
      </c>
      <c r="Q710">
        <f>INDEX('Raw Election Data'!$A$1:$AN$3144,MATCH($C710&amp;" "&amp;$B710,'Raw Election Data'!$C$1:$C$3144,0),MATCH('Joined Data'!Q$1,'Raw Election Data'!$A$1:$AN$1,0))</f>
        <v>-0.48007733691997312</v>
      </c>
      <c r="R710">
        <f>INDEX('Raw Election Data'!$A$1:$AN$3144,MATCH($C710&amp;" "&amp;$B710,'Raw Election Data'!$C$1:$C$3144,0),MATCH('Joined Data'!R$1,'Raw Election Data'!$A$1:$AN$1,0))</f>
        <v>0.48007733691997312</v>
      </c>
    </row>
    <row r="711" spans="1:18" ht="13.5" hidden="1" customHeight="1" x14ac:dyDescent="0.15">
      <c r="A711" t="s">
        <v>222</v>
      </c>
      <c r="B711" t="s">
        <v>2283</v>
      </c>
      <c r="C711" t="str">
        <f>INDEX(FIPS!$A$1:$E$3236,MATCH($F711,FIPS!$D$1:$D$3236,0),5)</f>
        <v>Crawford County</v>
      </c>
      <c r="D711" t="s">
        <v>223</v>
      </c>
      <c r="E711" s="15" t="s">
        <v>18</v>
      </c>
      <c r="F711" t="s">
        <v>2325</v>
      </c>
      <c r="G711" t="s">
        <v>7797</v>
      </c>
      <c r="H711" t="str">
        <f>IFERROR(VLOOKUP($G711,'Team Colors'!$A:$B,2,0),"#c9c9c9")</f>
        <v>#002c5f</v>
      </c>
      <c r="I711">
        <f>INDEX('Raw Election Data'!$A$1:$AN$3144,MATCH($C711&amp;" "&amp;$B711,'Raw Election Data'!$C$1:$C$3144,0),MATCH('Joined Data'!I$1,'Raw Election Data'!$A$1:$AN$1,0))</f>
        <v>10483</v>
      </c>
      <c r="J711">
        <f>INDEX('Raw Election Data'!$A$1:$AN$3144,MATCH($C711&amp;" "&amp;$B711,'Raw Election Data'!$C$1:$C$3144,0),MATCH('Joined Data'!J$1,'Raw Election Data'!$A$1:$AN$1,0))</f>
        <v>1323</v>
      </c>
      <c r="K711">
        <f>INDEX('Raw Election Data'!$A$1:$AN$3144,MATCH($C711&amp;" "&amp;$B711,'Raw Election Data'!$C$1:$C$3144,0),MATCH('Joined Data'!K$1,'Raw Election Data'!$A$1:$AN$1,0))</f>
        <v>3013</v>
      </c>
      <c r="L711">
        <f>INDEX('Raw Election Data'!$A$1:$AN$3144,MATCH($C711&amp;" "&amp;$B711,'Raw Election Data'!$C$1:$C$3144,0),MATCH('Joined Data'!L$1,'Raw Election Data'!$A$1:$AN$1,0))</f>
        <v>4591</v>
      </c>
      <c r="M711">
        <f>INDEX('Raw Election Data'!$A$1:$AN$3144,MATCH($C711&amp;" "&amp;$B711,'Raw Election Data'!$C$1:$C$3144,0),MATCH('Joined Data'!M$1,'Raw Election Data'!$A$1:$AN$1,0))</f>
        <v>0.28817251143541711</v>
      </c>
      <c r="N711">
        <f>INDEX('Raw Election Data'!$A$1:$AN$3144,MATCH($C711&amp;" "&amp;$B711,'Raw Election Data'!$C$1:$C$3144,0),MATCH('Joined Data'!N$1,'Raw Election Data'!$A$1:$AN$1,0))</f>
        <v>0.65628403397952517</v>
      </c>
      <c r="O711">
        <f>INDEX('Raw Election Data'!$A$1:$AN$3144,MATCH($C711&amp;" "&amp;$B711,'Raw Election Data'!$C$1:$C$3144,0),MATCH('Joined Data'!O$1,'Raw Election Data'!$A$1:$AN$1,0))</f>
        <v>-1690</v>
      </c>
      <c r="P711">
        <f>INDEX('Raw Election Data'!$A$1:$AN$3144,MATCH($C711&amp;" "&amp;$B711,'Raw Election Data'!$C$1:$C$3144,0),MATCH('Joined Data'!P$1,'Raw Election Data'!$A$1:$AN$1,0))</f>
        <v>1690</v>
      </c>
      <c r="Q711">
        <f>INDEX('Raw Election Data'!$A$1:$AN$3144,MATCH($C711&amp;" "&amp;$B711,'Raw Election Data'!$C$1:$C$3144,0),MATCH('Joined Data'!Q$1,'Raw Election Data'!$A$1:$AN$1,0))</f>
        <v>-0.36811152254410806</v>
      </c>
      <c r="R711">
        <f>INDEX('Raw Election Data'!$A$1:$AN$3144,MATCH($C711&amp;" "&amp;$B711,'Raw Election Data'!$C$1:$C$3144,0),MATCH('Joined Data'!R$1,'Raw Election Data'!$A$1:$AN$1,0))</f>
        <v>0.36811152254410806</v>
      </c>
    </row>
    <row r="712" spans="1:18" ht="13.5" hidden="1" customHeight="1" x14ac:dyDescent="0.15">
      <c r="A712" t="s">
        <v>222</v>
      </c>
      <c r="B712" t="s">
        <v>2283</v>
      </c>
      <c r="C712" t="str">
        <f>INDEX(FIPS!$A$1:$E$3236,MATCH($F712,FIPS!$D$1:$D$3236,0),5)</f>
        <v>Daviess County</v>
      </c>
      <c r="D712" t="s">
        <v>223</v>
      </c>
      <c r="E712" s="15" t="s">
        <v>19</v>
      </c>
      <c r="F712" t="s">
        <v>2327</v>
      </c>
      <c r="G712" t="s">
        <v>7797</v>
      </c>
      <c r="H712" t="str">
        <f>IFERROR(VLOOKUP($G712,'Team Colors'!$A:$B,2,0),"#c9c9c9")</f>
        <v>#002c5f</v>
      </c>
      <c r="I712">
        <f>INDEX('Raw Election Data'!$A$1:$AN$3144,MATCH($C712&amp;" "&amp;$B712,'Raw Election Data'!$C$1:$C$3144,0),MATCH('Joined Data'!I$1,'Raw Election Data'!$A$1:$AN$1,0))</f>
        <v>32906</v>
      </c>
      <c r="J712">
        <f>INDEX('Raw Election Data'!$A$1:$AN$3144,MATCH($C712&amp;" "&amp;$B712,'Raw Election Data'!$C$1:$C$3144,0),MATCH('Joined Data'!J$1,'Raw Election Data'!$A$1:$AN$1,0))</f>
        <v>1800</v>
      </c>
      <c r="K712">
        <f>INDEX('Raw Election Data'!$A$1:$AN$3144,MATCH($C712&amp;" "&amp;$B712,'Raw Election Data'!$C$1:$C$3144,0),MATCH('Joined Data'!K$1,'Raw Election Data'!$A$1:$AN$1,0))</f>
        <v>8545</v>
      </c>
      <c r="L712">
        <f>INDEX('Raw Election Data'!$A$1:$AN$3144,MATCH($C712&amp;" "&amp;$B712,'Raw Election Data'!$C$1:$C$3144,0),MATCH('Joined Data'!L$1,'Raw Election Data'!$A$1:$AN$1,0))</f>
        <v>10736</v>
      </c>
      <c r="M712">
        <f>INDEX('Raw Election Data'!$A$1:$AN$3144,MATCH($C712&amp;" "&amp;$B712,'Raw Election Data'!$C$1:$C$3144,0),MATCH('Joined Data'!M$1,'Raw Election Data'!$A$1:$AN$1,0))</f>
        <v>0.1676602086438152</v>
      </c>
      <c r="N712">
        <f>INDEX('Raw Election Data'!$A$1:$AN$3144,MATCH($C712&amp;" "&amp;$B712,'Raw Election Data'!$C$1:$C$3144,0),MATCH('Joined Data'!N$1,'Raw Election Data'!$A$1:$AN$1,0))</f>
        <v>0.79592026825633388</v>
      </c>
      <c r="O712">
        <f>INDEX('Raw Election Data'!$A$1:$AN$3144,MATCH($C712&amp;" "&amp;$B712,'Raw Election Data'!$C$1:$C$3144,0),MATCH('Joined Data'!O$1,'Raw Election Data'!$A$1:$AN$1,0))</f>
        <v>-6745</v>
      </c>
      <c r="P712">
        <f>INDEX('Raw Election Data'!$A$1:$AN$3144,MATCH($C712&amp;" "&amp;$B712,'Raw Election Data'!$C$1:$C$3144,0),MATCH('Joined Data'!P$1,'Raw Election Data'!$A$1:$AN$1,0))</f>
        <v>6745</v>
      </c>
      <c r="Q712">
        <f>INDEX('Raw Election Data'!$A$1:$AN$3144,MATCH($C712&amp;" "&amp;$B712,'Raw Election Data'!$C$1:$C$3144,0),MATCH('Joined Data'!Q$1,'Raw Election Data'!$A$1:$AN$1,0))</f>
        <v>-0.62826005961251874</v>
      </c>
      <c r="R712">
        <f>INDEX('Raw Election Data'!$A$1:$AN$3144,MATCH($C712&amp;" "&amp;$B712,'Raw Election Data'!$C$1:$C$3144,0),MATCH('Joined Data'!R$1,'Raw Election Data'!$A$1:$AN$1,0))</f>
        <v>0.62826005961251874</v>
      </c>
    </row>
    <row r="713" spans="1:18" ht="13.5" hidden="1" customHeight="1" x14ac:dyDescent="0.15">
      <c r="A713" t="s">
        <v>222</v>
      </c>
      <c r="B713" t="s">
        <v>2283</v>
      </c>
      <c r="C713" t="str">
        <f>INDEX(FIPS!$A$1:$E$3236,MATCH($F713,FIPS!$D$1:$D$3236,0),5)</f>
        <v>Dearborn County</v>
      </c>
      <c r="D713" t="s">
        <v>223</v>
      </c>
      <c r="E713" s="15" t="s">
        <v>20</v>
      </c>
      <c r="F713" t="s">
        <v>2331</v>
      </c>
      <c r="G713" t="s">
        <v>7799</v>
      </c>
      <c r="H713" t="str">
        <f>IFERROR(VLOOKUP($G713,'Team Colors'!$A:$B,2,0),"#c9c9c9")</f>
        <v>#fb4f14</v>
      </c>
      <c r="I713">
        <f>INDEX('Raw Election Data'!$A$1:$AN$3144,MATCH($C713&amp;" "&amp;$B713,'Raw Election Data'!$C$1:$C$3144,0),MATCH('Joined Data'!I$1,'Raw Election Data'!$A$1:$AN$1,0))</f>
        <v>49455</v>
      </c>
      <c r="J713">
        <f>INDEX('Raw Election Data'!$A$1:$AN$3144,MATCH($C713&amp;" "&amp;$B713,'Raw Election Data'!$C$1:$C$3144,0),MATCH('Joined Data'!J$1,'Raw Election Data'!$A$1:$AN$1,0))</f>
        <v>4883</v>
      </c>
      <c r="K713">
        <f>INDEX('Raw Election Data'!$A$1:$AN$3144,MATCH($C713&amp;" "&amp;$B713,'Raw Election Data'!$C$1:$C$3144,0),MATCH('Joined Data'!K$1,'Raw Election Data'!$A$1:$AN$1,0))</f>
        <v>18110</v>
      </c>
      <c r="L713">
        <f>INDEX('Raw Election Data'!$A$1:$AN$3144,MATCH($C713&amp;" "&amp;$B713,'Raw Election Data'!$C$1:$C$3144,0),MATCH('Joined Data'!L$1,'Raw Election Data'!$A$1:$AN$1,0))</f>
        <v>23910</v>
      </c>
      <c r="M713">
        <f>INDEX('Raw Election Data'!$A$1:$AN$3144,MATCH($C713&amp;" "&amp;$B713,'Raw Election Data'!$C$1:$C$3144,0),MATCH('Joined Data'!M$1,'Raw Election Data'!$A$1:$AN$1,0))</f>
        <v>0.20422417398578002</v>
      </c>
      <c r="N713">
        <f>INDEX('Raw Election Data'!$A$1:$AN$3144,MATCH($C713&amp;" "&amp;$B713,'Raw Election Data'!$C$1:$C$3144,0),MATCH('Joined Data'!N$1,'Raw Election Data'!$A$1:$AN$1,0))</f>
        <v>0.7574236721037223</v>
      </c>
      <c r="O713">
        <f>INDEX('Raw Election Data'!$A$1:$AN$3144,MATCH($C713&amp;" "&amp;$B713,'Raw Election Data'!$C$1:$C$3144,0),MATCH('Joined Data'!O$1,'Raw Election Data'!$A$1:$AN$1,0))</f>
        <v>-13227</v>
      </c>
      <c r="P713">
        <f>INDEX('Raw Election Data'!$A$1:$AN$3144,MATCH($C713&amp;" "&amp;$B713,'Raw Election Data'!$C$1:$C$3144,0),MATCH('Joined Data'!P$1,'Raw Election Data'!$A$1:$AN$1,0))</f>
        <v>13227</v>
      </c>
      <c r="Q713">
        <f>INDEX('Raw Election Data'!$A$1:$AN$3144,MATCH($C713&amp;" "&amp;$B713,'Raw Election Data'!$C$1:$C$3144,0),MATCH('Joined Data'!Q$1,'Raw Election Data'!$A$1:$AN$1,0))</f>
        <v>-0.55319949811794222</v>
      </c>
      <c r="R713">
        <f>INDEX('Raw Election Data'!$A$1:$AN$3144,MATCH($C713&amp;" "&amp;$B713,'Raw Election Data'!$C$1:$C$3144,0),MATCH('Joined Data'!R$1,'Raw Election Data'!$A$1:$AN$1,0))</f>
        <v>0.55319949811794222</v>
      </c>
    </row>
    <row r="714" spans="1:18" ht="13.5" hidden="1" customHeight="1" x14ac:dyDescent="0.15">
      <c r="A714" t="s">
        <v>222</v>
      </c>
      <c r="B714" t="s">
        <v>2283</v>
      </c>
      <c r="C714" t="str">
        <f>INDEX(FIPS!$A$1:$E$3236,MATCH($F714,FIPS!$D$1:$D$3236,0),5)</f>
        <v>Decatur County</v>
      </c>
      <c r="D714" t="s">
        <v>223</v>
      </c>
      <c r="E714" s="15" t="s">
        <v>21</v>
      </c>
      <c r="F714" t="s">
        <v>2336</v>
      </c>
      <c r="G714" t="s">
        <v>7797</v>
      </c>
      <c r="H714" t="str">
        <f>IFERROR(VLOOKUP($G714,'Team Colors'!$A:$B,2,0),"#c9c9c9")</f>
        <v>#002c5f</v>
      </c>
      <c r="I714">
        <f>INDEX('Raw Election Data'!$A$1:$AN$3144,MATCH($C714&amp;" "&amp;$B714,'Raw Election Data'!$C$1:$C$3144,0),MATCH('Joined Data'!I$1,'Raw Election Data'!$A$1:$AN$1,0))</f>
        <v>26521</v>
      </c>
      <c r="J714">
        <f>INDEX('Raw Election Data'!$A$1:$AN$3144,MATCH($C714&amp;" "&amp;$B714,'Raw Election Data'!$C$1:$C$3144,0),MATCH('Joined Data'!J$1,'Raw Election Data'!$A$1:$AN$1,0))</f>
        <v>2121</v>
      </c>
      <c r="K714">
        <f>INDEX('Raw Election Data'!$A$1:$AN$3144,MATCH($C714&amp;" "&amp;$B714,'Raw Election Data'!$C$1:$C$3144,0),MATCH('Joined Data'!K$1,'Raw Election Data'!$A$1:$AN$1,0))</f>
        <v>8488</v>
      </c>
      <c r="L714">
        <f>INDEX('Raw Election Data'!$A$1:$AN$3144,MATCH($C714&amp;" "&amp;$B714,'Raw Election Data'!$C$1:$C$3144,0),MATCH('Joined Data'!L$1,'Raw Election Data'!$A$1:$AN$1,0))</f>
        <v>11095</v>
      </c>
      <c r="M714">
        <f>INDEX('Raw Election Data'!$A$1:$AN$3144,MATCH($C714&amp;" "&amp;$B714,'Raw Election Data'!$C$1:$C$3144,0),MATCH('Joined Data'!M$1,'Raw Election Data'!$A$1:$AN$1,0))</f>
        <v>0.19116719242902208</v>
      </c>
      <c r="N714">
        <f>INDEX('Raw Election Data'!$A$1:$AN$3144,MATCH($C714&amp;" "&amp;$B714,'Raw Election Data'!$C$1:$C$3144,0),MATCH('Joined Data'!N$1,'Raw Election Data'!$A$1:$AN$1,0))</f>
        <v>0.76502929247408746</v>
      </c>
      <c r="O714">
        <f>INDEX('Raw Election Data'!$A$1:$AN$3144,MATCH($C714&amp;" "&amp;$B714,'Raw Election Data'!$C$1:$C$3144,0),MATCH('Joined Data'!O$1,'Raw Election Data'!$A$1:$AN$1,0))</f>
        <v>-6367</v>
      </c>
      <c r="P714">
        <f>INDEX('Raw Election Data'!$A$1:$AN$3144,MATCH($C714&amp;" "&amp;$B714,'Raw Election Data'!$C$1:$C$3144,0),MATCH('Joined Data'!P$1,'Raw Election Data'!$A$1:$AN$1,0))</f>
        <v>6367</v>
      </c>
      <c r="Q714">
        <f>INDEX('Raw Election Data'!$A$1:$AN$3144,MATCH($C714&amp;" "&amp;$B714,'Raw Election Data'!$C$1:$C$3144,0),MATCH('Joined Data'!Q$1,'Raw Election Data'!$A$1:$AN$1,0))</f>
        <v>-0.57386210004506544</v>
      </c>
      <c r="R714">
        <f>INDEX('Raw Election Data'!$A$1:$AN$3144,MATCH($C714&amp;" "&amp;$B714,'Raw Election Data'!$C$1:$C$3144,0),MATCH('Joined Data'!R$1,'Raw Election Data'!$A$1:$AN$1,0))</f>
        <v>0.57386210004506544</v>
      </c>
    </row>
    <row r="715" spans="1:18" ht="13.5" hidden="1" customHeight="1" x14ac:dyDescent="0.15">
      <c r="A715" t="s">
        <v>222</v>
      </c>
      <c r="B715" t="s">
        <v>2283</v>
      </c>
      <c r="C715" t="str">
        <f>INDEX(FIPS!$A$1:$E$3236,MATCH($F715,FIPS!$D$1:$D$3236,0),5)</f>
        <v>DeKalb County</v>
      </c>
      <c r="D715" t="s">
        <v>223</v>
      </c>
      <c r="E715" s="15" t="s">
        <v>22</v>
      </c>
      <c r="F715" t="s">
        <v>2339</v>
      </c>
      <c r="G715" t="s">
        <v>7797</v>
      </c>
      <c r="H715" t="str">
        <f>IFERROR(VLOOKUP($G715,'Team Colors'!$A:$B,2,0),"#c9c9c9")</f>
        <v>#002c5f</v>
      </c>
      <c r="I715">
        <f>INDEX('Raw Election Data'!$A$1:$AN$3144,MATCH($C715&amp;" "&amp;$B715,'Raw Election Data'!$C$1:$C$3144,0),MATCH('Joined Data'!I$1,'Raw Election Data'!$A$1:$AN$1,0))</f>
        <v>42589</v>
      </c>
      <c r="J715">
        <f>INDEX('Raw Election Data'!$A$1:$AN$3144,MATCH($C715&amp;" "&amp;$B715,'Raw Election Data'!$C$1:$C$3144,0),MATCH('Joined Data'!J$1,'Raw Election Data'!$A$1:$AN$1,0))</f>
        <v>3941</v>
      </c>
      <c r="K715">
        <f>INDEX('Raw Election Data'!$A$1:$AN$3144,MATCH($C715&amp;" "&amp;$B715,'Raw Election Data'!$C$1:$C$3144,0),MATCH('Joined Data'!K$1,'Raw Election Data'!$A$1:$AN$1,0))</f>
        <v>12054</v>
      </c>
      <c r="L715">
        <f>INDEX('Raw Election Data'!$A$1:$AN$3144,MATCH($C715&amp;" "&amp;$B715,'Raw Election Data'!$C$1:$C$3144,0),MATCH('Joined Data'!L$1,'Raw Election Data'!$A$1:$AN$1,0))</f>
        <v>16816</v>
      </c>
      <c r="M715">
        <f>INDEX('Raw Election Data'!$A$1:$AN$3144,MATCH($C715&amp;" "&amp;$B715,'Raw Election Data'!$C$1:$C$3144,0),MATCH('Joined Data'!M$1,'Raw Election Data'!$A$1:$AN$1,0))</f>
        <v>0.23436013320647003</v>
      </c>
      <c r="N715">
        <f>INDEX('Raw Election Data'!$A$1:$AN$3144,MATCH($C715&amp;" "&amp;$B715,'Raw Election Data'!$C$1:$C$3144,0),MATCH('Joined Data'!N$1,'Raw Election Data'!$A$1:$AN$1,0))</f>
        <v>0.71681731684110372</v>
      </c>
      <c r="O715">
        <f>INDEX('Raw Election Data'!$A$1:$AN$3144,MATCH($C715&amp;" "&amp;$B715,'Raw Election Data'!$C$1:$C$3144,0),MATCH('Joined Data'!O$1,'Raw Election Data'!$A$1:$AN$1,0))</f>
        <v>-8113</v>
      </c>
      <c r="P715">
        <f>INDEX('Raw Election Data'!$A$1:$AN$3144,MATCH($C715&amp;" "&amp;$B715,'Raw Election Data'!$C$1:$C$3144,0),MATCH('Joined Data'!P$1,'Raw Election Data'!$A$1:$AN$1,0))</f>
        <v>8113</v>
      </c>
      <c r="Q715">
        <f>INDEX('Raw Election Data'!$A$1:$AN$3144,MATCH($C715&amp;" "&amp;$B715,'Raw Election Data'!$C$1:$C$3144,0),MATCH('Joined Data'!Q$1,'Raw Election Data'!$A$1:$AN$1,0))</f>
        <v>-0.48245718363463369</v>
      </c>
      <c r="R715">
        <f>INDEX('Raw Election Data'!$A$1:$AN$3144,MATCH($C715&amp;" "&amp;$B715,'Raw Election Data'!$C$1:$C$3144,0),MATCH('Joined Data'!R$1,'Raw Election Data'!$A$1:$AN$1,0))</f>
        <v>0.48245718363463369</v>
      </c>
    </row>
    <row r="716" spans="1:18" ht="13.5" hidden="1" customHeight="1" x14ac:dyDescent="0.15">
      <c r="A716" t="s">
        <v>222</v>
      </c>
      <c r="B716" t="s">
        <v>2283</v>
      </c>
      <c r="C716" t="str">
        <f>INDEX(FIPS!$A$1:$E$3236,MATCH($F716,FIPS!$D$1:$D$3236,0),5)</f>
        <v>Delaware County</v>
      </c>
      <c r="D716" t="s">
        <v>223</v>
      </c>
      <c r="E716" s="15" t="s">
        <v>23</v>
      </c>
      <c r="F716" t="s">
        <v>2343</v>
      </c>
      <c r="G716" t="s">
        <v>7797</v>
      </c>
      <c r="H716" t="str">
        <f>IFERROR(VLOOKUP($G716,'Team Colors'!$A:$B,2,0),"#c9c9c9")</f>
        <v>#002c5f</v>
      </c>
      <c r="I716">
        <f>INDEX('Raw Election Data'!$A$1:$AN$3144,MATCH($C716&amp;" "&amp;$B716,'Raw Election Data'!$C$1:$C$3144,0),MATCH('Joined Data'!I$1,'Raw Election Data'!$A$1:$AN$1,0))</f>
        <v>116852</v>
      </c>
      <c r="J716">
        <f>INDEX('Raw Election Data'!$A$1:$AN$3144,MATCH($C716&amp;" "&amp;$B716,'Raw Election Data'!$C$1:$C$3144,0),MATCH('Joined Data'!J$1,'Raw Election Data'!$A$1:$AN$1,0))</f>
        <v>18100</v>
      </c>
      <c r="K716">
        <f>INDEX('Raw Election Data'!$A$1:$AN$3144,MATCH($C716&amp;" "&amp;$B716,'Raw Election Data'!$C$1:$C$3144,0),MATCH('Joined Data'!K$1,'Raw Election Data'!$A$1:$AN$1,0))</f>
        <v>24217</v>
      </c>
      <c r="L716">
        <f>INDEX('Raw Election Data'!$A$1:$AN$3144,MATCH($C716&amp;" "&amp;$B716,'Raw Election Data'!$C$1:$C$3144,0),MATCH('Joined Data'!L$1,'Raw Election Data'!$A$1:$AN$1,0))</f>
        <v>44699</v>
      </c>
      <c r="M716">
        <f>INDEX('Raw Election Data'!$A$1:$AN$3144,MATCH($C716&amp;" "&amp;$B716,'Raw Election Data'!$C$1:$C$3144,0),MATCH('Joined Data'!M$1,'Raw Election Data'!$A$1:$AN$1,0))</f>
        <v>0.40493075907738429</v>
      </c>
      <c r="N716">
        <f>INDEX('Raw Election Data'!$A$1:$AN$3144,MATCH($C716&amp;" "&amp;$B716,'Raw Election Data'!$C$1:$C$3144,0),MATCH('Joined Data'!N$1,'Raw Election Data'!$A$1:$AN$1,0))</f>
        <v>0.54177945815342621</v>
      </c>
      <c r="O716">
        <f>INDEX('Raw Election Data'!$A$1:$AN$3144,MATCH($C716&amp;" "&amp;$B716,'Raw Election Data'!$C$1:$C$3144,0),MATCH('Joined Data'!O$1,'Raw Election Data'!$A$1:$AN$1,0))</f>
        <v>-6117</v>
      </c>
      <c r="P716">
        <f>INDEX('Raw Election Data'!$A$1:$AN$3144,MATCH($C716&amp;" "&amp;$B716,'Raw Election Data'!$C$1:$C$3144,0),MATCH('Joined Data'!P$1,'Raw Election Data'!$A$1:$AN$1,0))</f>
        <v>6117</v>
      </c>
      <c r="Q716">
        <f>INDEX('Raw Election Data'!$A$1:$AN$3144,MATCH($C716&amp;" "&amp;$B716,'Raw Election Data'!$C$1:$C$3144,0),MATCH('Joined Data'!Q$1,'Raw Election Data'!$A$1:$AN$1,0))</f>
        <v>-0.13684869907604191</v>
      </c>
      <c r="R716">
        <f>INDEX('Raw Election Data'!$A$1:$AN$3144,MATCH($C716&amp;" "&amp;$B716,'Raw Election Data'!$C$1:$C$3144,0),MATCH('Joined Data'!R$1,'Raw Election Data'!$A$1:$AN$1,0))</f>
        <v>0.13684869907604191</v>
      </c>
    </row>
    <row r="717" spans="1:18" ht="13.5" hidden="1" customHeight="1" x14ac:dyDescent="0.15">
      <c r="A717" t="s">
        <v>222</v>
      </c>
      <c r="B717" t="s">
        <v>2283</v>
      </c>
      <c r="C717" t="str">
        <f>INDEX(FIPS!$A$1:$E$3236,MATCH($F717,FIPS!$D$1:$D$3236,0),5)</f>
        <v>Dubois County</v>
      </c>
      <c r="D717" t="s">
        <v>223</v>
      </c>
      <c r="E717" s="15" t="s">
        <v>24</v>
      </c>
      <c r="F717" t="s">
        <v>2347</v>
      </c>
      <c r="G717" t="s">
        <v>7797</v>
      </c>
      <c r="H717" t="str">
        <f>IFERROR(VLOOKUP($G717,'Team Colors'!$A:$B,2,0),"#c9c9c9")</f>
        <v>#002c5f</v>
      </c>
      <c r="I717">
        <f>INDEX('Raw Election Data'!$A$1:$AN$3144,MATCH($C717&amp;" "&amp;$B717,'Raw Election Data'!$C$1:$C$3144,0),MATCH('Joined Data'!I$1,'Raw Election Data'!$A$1:$AN$1,0))</f>
        <v>42461</v>
      </c>
      <c r="J717">
        <f>INDEX('Raw Election Data'!$A$1:$AN$3144,MATCH($C717&amp;" "&amp;$B717,'Raw Election Data'!$C$1:$C$3144,0),MATCH('Joined Data'!J$1,'Raw Election Data'!$A$1:$AN$1,0))</f>
        <v>5389</v>
      </c>
      <c r="K717">
        <f>INDEX('Raw Election Data'!$A$1:$AN$3144,MATCH($C717&amp;" "&amp;$B717,'Raw Election Data'!$C$1:$C$3144,0),MATCH('Joined Data'!K$1,'Raw Election Data'!$A$1:$AN$1,0))</f>
        <v>13365</v>
      </c>
      <c r="L717">
        <f>INDEX('Raw Election Data'!$A$1:$AN$3144,MATCH($C717&amp;" "&amp;$B717,'Raw Election Data'!$C$1:$C$3144,0),MATCH('Joined Data'!L$1,'Raw Election Data'!$A$1:$AN$1,0))</f>
        <v>19917</v>
      </c>
      <c r="M717">
        <f>INDEX('Raw Election Data'!$A$1:$AN$3144,MATCH($C717&amp;" "&amp;$B717,'Raw Election Data'!$C$1:$C$3144,0),MATCH('Joined Data'!M$1,'Raw Election Data'!$A$1:$AN$1,0))</f>
        <v>0.27057287744138175</v>
      </c>
      <c r="N717">
        <f>INDEX('Raw Election Data'!$A$1:$AN$3144,MATCH($C717&amp;" "&amp;$B717,'Raw Election Data'!$C$1:$C$3144,0),MATCH('Joined Data'!N$1,'Raw Election Data'!$A$1:$AN$1,0))</f>
        <v>0.67103479439674651</v>
      </c>
      <c r="O717">
        <f>INDEX('Raw Election Data'!$A$1:$AN$3144,MATCH($C717&amp;" "&amp;$B717,'Raw Election Data'!$C$1:$C$3144,0),MATCH('Joined Data'!O$1,'Raw Election Data'!$A$1:$AN$1,0))</f>
        <v>-7976</v>
      </c>
      <c r="P717">
        <f>INDEX('Raw Election Data'!$A$1:$AN$3144,MATCH($C717&amp;" "&amp;$B717,'Raw Election Data'!$C$1:$C$3144,0),MATCH('Joined Data'!P$1,'Raw Election Data'!$A$1:$AN$1,0))</f>
        <v>7976</v>
      </c>
      <c r="Q717">
        <f>INDEX('Raw Election Data'!$A$1:$AN$3144,MATCH($C717&amp;" "&amp;$B717,'Raw Election Data'!$C$1:$C$3144,0),MATCH('Joined Data'!Q$1,'Raw Election Data'!$A$1:$AN$1,0))</f>
        <v>-0.40046191695536476</v>
      </c>
      <c r="R717">
        <f>INDEX('Raw Election Data'!$A$1:$AN$3144,MATCH($C717&amp;" "&amp;$B717,'Raw Election Data'!$C$1:$C$3144,0),MATCH('Joined Data'!R$1,'Raw Election Data'!$A$1:$AN$1,0))</f>
        <v>0.40046191695536476</v>
      </c>
    </row>
    <row r="718" spans="1:18" ht="13.5" hidden="1" customHeight="1" x14ac:dyDescent="0.15">
      <c r="A718" t="s">
        <v>222</v>
      </c>
      <c r="B718" t="s">
        <v>2283</v>
      </c>
      <c r="C718" t="str">
        <f>INDEX(FIPS!$A$1:$E$3236,MATCH($F718,FIPS!$D$1:$D$3236,0),5)</f>
        <v>Elkhart County</v>
      </c>
      <c r="D718" t="s">
        <v>223</v>
      </c>
      <c r="E718" s="15" t="s">
        <v>25</v>
      </c>
      <c r="F718" t="s">
        <v>2351</v>
      </c>
      <c r="G718" t="s">
        <v>7797</v>
      </c>
      <c r="H718" t="str">
        <f>IFERROR(VLOOKUP($G718,'Team Colors'!$A:$B,2,0),"#c9c9c9")</f>
        <v>#002c5f</v>
      </c>
      <c r="I718">
        <f>INDEX('Raw Election Data'!$A$1:$AN$3144,MATCH($C718&amp;" "&amp;$B718,'Raw Election Data'!$C$1:$C$3144,0),MATCH('Joined Data'!I$1,'Raw Election Data'!$A$1:$AN$1,0))</f>
        <v>203474</v>
      </c>
      <c r="J718">
        <f>INDEX('Raw Election Data'!$A$1:$AN$3144,MATCH($C718&amp;" "&amp;$B718,'Raw Election Data'!$C$1:$C$3144,0),MATCH('Joined Data'!J$1,'Raw Election Data'!$A$1:$AN$1,0))</f>
        <v>20667</v>
      </c>
      <c r="K718">
        <f>INDEX('Raw Election Data'!$A$1:$AN$3144,MATCH($C718&amp;" "&amp;$B718,'Raw Election Data'!$C$1:$C$3144,0),MATCH('Joined Data'!K$1,'Raw Election Data'!$A$1:$AN$1,0))</f>
        <v>41810</v>
      </c>
      <c r="L718">
        <f>INDEX('Raw Election Data'!$A$1:$AN$3144,MATCH($C718&amp;" "&amp;$B718,'Raw Election Data'!$C$1:$C$3144,0),MATCH('Joined Data'!L$1,'Raw Election Data'!$A$1:$AN$1,0))</f>
        <v>65187</v>
      </c>
      <c r="M718">
        <f>INDEX('Raw Election Data'!$A$1:$AN$3144,MATCH($C718&amp;" "&amp;$B718,'Raw Election Data'!$C$1:$C$3144,0),MATCH('Joined Data'!M$1,'Raw Election Data'!$A$1:$AN$1,0))</f>
        <v>0.31704174145151642</v>
      </c>
      <c r="N718">
        <f>INDEX('Raw Election Data'!$A$1:$AN$3144,MATCH($C718&amp;" "&amp;$B718,'Raw Election Data'!$C$1:$C$3144,0),MATCH('Joined Data'!N$1,'Raw Election Data'!$A$1:$AN$1,0))</f>
        <v>0.64138555233405437</v>
      </c>
      <c r="O718">
        <f>INDEX('Raw Election Data'!$A$1:$AN$3144,MATCH($C718&amp;" "&amp;$B718,'Raw Election Data'!$C$1:$C$3144,0),MATCH('Joined Data'!O$1,'Raw Election Data'!$A$1:$AN$1,0))</f>
        <v>-21143</v>
      </c>
      <c r="P718">
        <f>INDEX('Raw Election Data'!$A$1:$AN$3144,MATCH($C718&amp;" "&amp;$B718,'Raw Election Data'!$C$1:$C$3144,0),MATCH('Joined Data'!P$1,'Raw Election Data'!$A$1:$AN$1,0))</f>
        <v>21143</v>
      </c>
      <c r="Q718">
        <f>INDEX('Raw Election Data'!$A$1:$AN$3144,MATCH($C718&amp;" "&amp;$B718,'Raw Election Data'!$C$1:$C$3144,0),MATCH('Joined Data'!Q$1,'Raw Election Data'!$A$1:$AN$1,0))</f>
        <v>-0.32434381088253794</v>
      </c>
      <c r="R718">
        <f>INDEX('Raw Election Data'!$A$1:$AN$3144,MATCH($C718&amp;" "&amp;$B718,'Raw Election Data'!$C$1:$C$3144,0),MATCH('Joined Data'!R$1,'Raw Election Data'!$A$1:$AN$1,0))</f>
        <v>0.32434381088253794</v>
      </c>
    </row>
    <row r="719" spans="1:18" ht="13.5" hidden="1" customHeight="1" x14ac:dyDescent="0.15">
      <c r="A719" t="s">
        <v>222</v>
      </c>
      <c r="B719" t="s">
        <v>2283</v>
      </c>
      <c r="C719" t="str">
        <f>INDEX(FIPS!$A$1:$E$3236,MATCH($F719,FIPS!$D$1:$D$3236,0),5)</f>
        <v>Fayette County</v>
      </c>
      <c r="D719" t="s">
        <v>223</v>
      </c>
      <c r="E719" s="15" t="s">
        <v>26</v>
      </c>
      <c r="F719" t="s">
        <v>2355</v>
      </c>
      <c r="G719" t="s">
        <v>7797</v>
      </c>
      <c r="H719" t="str">
        <f>IFERROR(VLOOKUP($G719,'Team Colors'!$A:$B,2,0),"#c9c9c9")</f>
        <v>#002c5f</v>
      </c>
      <c r="I719">
        <f>INDEX('Raw Election Data'!$A$1:$AN$3144,MATCH($C719&amp;" "&amp;$B719,'Raw Election Data'!$C$1:$C$3144,0),MATCH('Joined Data'!I$1,'Raw Election Data'!$A$1:$AN$1,0))</f>
        <v>23434</v>
      </c>
      <c r="J719">
        <f>INDEX('Raw Election Data'!$A$1:$AN$3144,MATCH($C719&amp;" "&amp;$B719,'Raw Election Data'!$C$1:$C$3144,0),MATCH('Joined Data'!J$1,'Raw Election Data'!$A$1:$AN$1,0))</f>
        <v>2252</v>
      </c>
      <c r="K719">
        <f>INDEX('Raw Election Data'!$A$1:$AN$3144,MATCH($C719&amp;" "&amp;$B719,'Raw Election Data'!$C$1:$C$3144,0),MATCH('Joined Data'!K$1,'Raw Election Data'!$A$1:$AN$1,0))</f>
        <v>6839</v>
      </c>
      <c r="L719">
        <f>INDEX('Raw Election Data'!$A$1:$AN$3144,MATCH($C719&amp;" "&amp;$B719,'Raw Election Data'!$C$1:$C$3144,0),MATCH('Joined Data'!L$1,'Raw Election Data'!$A$1:$AN$1,0))</f>
        <v>9530</v>
      </c>
      <c r="M719">
        <f>INDEX('Raw Election Data'!$A$1:$AN$3144,MATCH($C719&amp;" "&amp;$B719,'Raw Election Data'!$C$1:$C$3144,0),MATCH('Joined Data'!M$1,'Raw Election Data'!$A$1:$AN$1,0))</f>
        <v>0.23630640083945437</v>
      </c>
      <c r="N719">
        <f>INDEX('Raw Election Data'!$A$1:$AN$3144,MATCH($C719&amp;" "&amp;$B719,'Raw Election Data'!$C$1:$C$3144,0),MATCH('Joined Data'!N$1,'Raw Election Data'!$A$1:$AN$1,0))</f>
        <v>0.71762854144805877</v>
      </c>
      <c r="O719">
        <f>INDEX('Raw Election Data'!$A$1:$AN$3144,MATCH($C719&amp;" "&amp;$B719,'Raw Election Data'!$C$1:$C$3144,0),MATCH('Joined Data'!O$1,'Raw Election Data'!$A$1:$AN$1,0))</f>
        <v>-4587</v>
      </c>
      <c r="P719">
        <f>INDEX('Raw Election Data'!$A$1:$AN$3144,MATCH($C719&amp;" "&amp;$B719,'Raw Election Data'!$C$1:$C$3144,0),MATCH('Joined Data'!P$1,'Raw Election Data'!$A$1:$AN$1,0))</f>
        <v>4587</v>
      </c>
      <c r="Q719">
        <f>INDEX('Raw Election Data'!$A$1:$AN$3144,MATCH($C719&amp;" "&amp;$B719,'Raw Election Data'!$C$1:$C$3144,0),MATCH('Joined Data'!Q$1,'Raw Election Data'!$A$1:$AN$1,0))</f>
        <v>-0.4813221406086044</v>
      </c>
      <c r="R719">
        <f>INDEX('Raw Election Data'!$A$1:$AN$3144,MATCH($C719&amp;" "&amp;$B719,'Raw Election Data'!$C$1:$C$3144,0),MATCH('Joined Data'!R$1,'Raw Election Data'!$A$1:$AN$1,0))</f>
        <v>0.4813221406086044</v>
      </c>
    </row>
    <row r="720" spans="1:18" ht="13.5" hidden="1" customHeight="1" x14ac:dyDescent="0.15">
      <c r="A720" t="s">
        <v>222</v>
      </c>
      <c r="B720" t="s">
        <v>2283</v>
      </c>
      <c r="C720" t="str">
        <f>INDEX(FIPS!$A$1:$E$3236,MATCH($F720,FIPS!$D$1:$D$3236,0),5)</f>
        <v>Floyd County</v>
      </c>
      <c r="D720" t="s">
        <v>223</v>
      </c>
      <c r="E720" s="15" t="s">
        <v>27</v>
      </c>
      <c r="F720" t="s">
        <v>2360</v>
      </c>
      <c r="G720" t="s">
        <v>7797</v>
      </c>
      <c r="H720" t="str">
        <f>IFERROR(VLOOKUP($G720,'Team Colors'!$A:$B,2,0),"#c9c9c9")</f>
        <v>#002c5f</v>
      </c>
      <c r="I720">
        <f>INDEX('Raw Election Data'!$A$1:$AN$3144,MATCH($C720&amp;" "&amp;$B720,'Raw Election Data'!$C$1:$C$3144,0),MATCH('Joined Data'!I$1,'Raw Election Data'!$A$1:$AN$1,0))</f>
        <v>76778</v>
      </c>
      <c r="J720">
        <f>INDEX('Raw Election Data'!$A$1:$AN$3144,MATCH($C720&amp;" "&amp;$B720,'Raw Election Data'!$C$1:$C$3144,0),MATCH('Joined Data'!J$1,'Raw Election Data'!$A$1:$AN$1,0))</f>
        <v>13939</v>
      </c>
      <c r="K720">
        <f>INDEX('Raw Election Data'!$A$1:$AN$3144,MATCH($C720&amp;" "&amp;$B720,'Raw Election Data'!$C$1:$C$3144,0),MATCH('Joined Data'!K$1,'Raw Election Data'!$A$1:$AN$1,0))</f>
        <v>21427</v>
      </c>
      <c r="L720">
        <f>INDEX('Raw Election Data'!$A$1:$AN$3144,MATCH($C720&amp;" "&amp;$B720,'Raw Election Data'!$C$1:$C$3144,0),MATCH('Joined Data'!L$1,'Raw Election Data'!$A$1:$AN$1,0))</f>
        <v>37225</v>
      </c>
      <c r="M720">
        <f>INDEX('Raw Election Data'!$A$1:$AN$3144,MATCH($C720&amp;" "&amp;$B720,'Raw Election Data'!$C$1:$C$3144,0),MATCH('Joined Data'!M$1,'Raw Election Data'!$A$1:$AN$1,0))</f>
        <v>0.37445265278710543</v>
      </c>
      <c r="N720">
        <f>INDEX('Raw Election Data'!$A$1:$AN$3144,MATCH($C720&amp;" "&amp;$B720,'Raw Election Data'!$C$1:$C$3144,0),MATCH('Joined Data'!N$1,'Raw Election Data'!$A$1:$AN$1,0))</f>
        <v>0.57560779046339827</v>
      </c>
      <c r="O720">
        <f>INDEX('Raw Election Data'!$A$1:$AN$3144,MATCH($C720&amp;" "&amp;$B720,'Raw Election Data'!$C$1:$C$3144,0),MATCH('Joined Data'!O$1,'Raw Election Data'!$A$1:$AN$1,0))</f>
        <v>-7488</v>
      </c>
      <c r="P720">
        <f>INDEX('Raw Election Data'!$A$1:$AN$3144,MATCH($C720&amp;" "&amp;$B720,'Raw Election Data'!$C$1:$C$3144,0),MATCH('Joined Data'!P$1,'Raw Election Data'!$A$1:$AN$1,0))</f>
        <v>7488</v>
      </c>
      <c r="Q720">
        <f>INDEX('Raw Election Data'!$A$1:$AN$3144,MATCH($C720&amp;" "&amp;$B720,'Raw Election Data'!$C$1:$C$3144,0),MATCH('Joined Data'!Q$1,'Raw Election Data'!$A$1:$AN$1,0))</f>
        <v>-0.20115513767629284</v>
      </c>
      <c r="R720">
        <f>INDEX('Raw Election Data'!$A$1:$AN$3144,MATCH($C720&amp;" "&amp;$B720,'Raw Election Data'!$C$1:$C$3144,0),MATCH('Joined Data'!R$1,'Raw Election Data'!$A$1:$AN$1,0))</f>
        <v>0.20115513767629284</v>
      </c>
    </row>
    <row r="721" spans="1:18" ht="13.5" hidden="1" customHeight="1" x14ac:dyDescent="0.15">
      <c r="A721" t="s">
        <v>222</v>
      </c>
      <c r="B721" t="s">
        <v>2283</v>
      </c>
      <c r="C721" t="str">
        <f>INDEX(FIPS!$A$1:$E$3236,MATCH($F721,FIPS!$D$1:$D$3236,0),5)</f>
        <v>Fountain County</v>
      </c>
      <c r="D721" t="s">
        <v>223</v>
      </c>
      <c r="E721" s="15" t="s">
        <v>28</v>
      </c>
      <c r="F721" t="s">
        <v>2362</v>
      </c>
      <c r="G721" t="s">
        <v>7797</v>
      </c>
      <c r="H721" t="str">
        <f>IFERROR(VLOOKUP($G721,'Team Colors'!$A:$B,2,0),"#c9c9c9")</f>
        <v>#002c5f</v>
      </c>
      <c r="I721">
        <f>INDEX('Raw Election Data'!$A$1:$AN$3144,MATCH($C721&amp;" "&amp;$B721,'Raw Election Data'!$C$1:$C$3144,0),MATCH('Joined Data'!I$1,'Raw Election Data'!$A$1:$AN$1,0))</f>
        <v>16591</v>
      </c>
      <c r="J721">
        <f>INDEX('Raw Election Data'!$A$1:$AN$3144,MATCH($C721&amp;" "&amp;$B721,'Raw Election Data'!$C$1:$C$3144,0),MATCH('Joined Data'!J$1,'Raw Election Data'!$A$1:$AN$1,0))</f>
        <v>1476</v>
      </c>
      <c r="K721">
        <f>INDEX('Raw Election Data'!$A$1:$AN$3144,MATCH($C721&amp;" "&amp;$B721,'Raw Election Data'!$C$1:$C$3144,0),MATCH('Joined Data'!K$1,'Raw Election Data'!$A$1:$AN$1,0))</f>
        <v>5661</v>
      </c>
      <c r="L721">
        <f>INDEX('Raw Election Data'!$A$1:$AN$3144,MATCH($C721&amp;" "&amp;$B721,'Raw Election Data'!$C$1:$C$3144,0),MATCH('Joined Data'!L$1,'Raw Election Data'!$A$1:$AN$1,0))</f>
        <v>7474</v>
      </c>
      <c r="M721">
        <f>INDEX('Raw Election Data'!$A$1:$AN$3144,MATCH($C721&amp;" "&amp;$B721,'Raw Election Data'!$C$1:$C$3144,0),MATCH('Joined Data'!M$1,'Raw Election Data'!$A$1:$AN$1,0))</f>
        <v>0.19748461332619749</v>
      </c>
      <c r="N721">
        <f>INDEX('Raw Election Data'!$A$1:$AN$3144,MATCH($C721&amp;" "&amp;$B721,'Raw Election Data'!$C$1:$C$3144,0),MATCH('Joined Data'!N$1,'Raw Election Data'!$A$1:$AN$1,0))</f>
        <v>0.75742574257425743</v>
      </c>
      <c r="O721">
        <f>INDEX('Raw Election Data'!$A$1:$AN$3144,MATCH($C721&amp;" "&amp;$B721,'Raw Election Data'!$C$1:$C$3144,0),MATCH('Joined Data'!O$1,'Raw Election Data'!$A$1:$AN$1,0))</f>
        <v>-4185</v>
      </c>
      <c r="P721">
        <f>INDEX('Raw Election Data'!$A$1:$AN$3144,MATCH($C721&amp;" "&amp;$B721,'Raw Election Data'!$C$1:$C$3144,0),MATCH('Joined Data'!P$1,'Raw Election Data'!$A$1:$AN$1,0))</f>
        <v>4185</v>
      </c>
      <c r="Q721">
        <f>INDEX('Raw Election Data'!$A$1:$AN$3144,MATCH($C721&amp;" "&amp;$B721,'Raw Election Data'!$C$1:$C$3144,0),MATCH('Joined Data'!Q$1,'Raw Election Data'!$A$1:$AN$1,0))</f>
        <v>-0.55994112924805994</v>
      </c>
      <c r="R721">
        <f>INDEX('Raw Election Data'!$A$1:$AN$3144,MATCH($C721&amp;" "&amp;$B721,'Raw Election Data'!$C$1:$C$3144,0),MATCH('Joined Data'!R$1,'Raw Election Data'!$A$1:$AN$1,0))</f>
        <v>0.55994112924805994</v>
      </c>
    </row>
    <row r="722" spans="1:18" ht="13.5" hidden="1" customHeight="1" x14ac:dyDescent="0.15">
      <c r="A722" t="s">
        <v>222</v>
      </c>
      <c r="B722" t="s">
        <v>2283</v>
      </c>
      <c r="C722" t="str">
        <f>INDEX(FIPS!$A$1:$E$3236,MATCH($F722,FIPS!$D$1:$D$3236,0),5)</f>
        <v>Franklin County</v>
      </c>
      <c r="D722" t="s">
        <v>223</v>
      </c>
      <c r="E722" s="15" t="s">
        <v>29</v>
      </c>
      <c r="F722" t="s">
        <v>2363</v>
      </c>
      <c r="G722" t="s">
        <v>7799</v>
      </c>
      <c r="H722" t="str">
        <f>IFERROR(VLOOKUP($G722,'Team Colors'!$A:$B,2,0),"#c9c9c9")</f>
        <v>#fb4f14</v>
      </c>
      <c r="I722">
        <f>INDEX('Raw Election Data'!$A$1:$AN$3144,MATCH($C722&amp;" "&amp;$B722,'Raw Election Data'!$C$1:$C$3144,0),MATCH('Joined Data'!I$1,'Raw Election Data'!$A$1:$AN$1,0))</f>
        <v>22872</v>
      </c>
      <c r="J722">
        <f>INDEX('Raw Election Data'!$A$1:$AN$3144,MATCH($C722&amp;" "&amp;$B722,'Raw Election Data'!$C$1:$C$3144,0),MATCH('Joined Data'!J$1,'Raw Election Data'!$A$1:$AN$1,0))</f>
        <v>1967</v>
      </c>
      <c r="K722">
        <f>INDEX('Raw Election Data'!$A$1:$AN$3144,MATCH($C722&amp;" "&amp;$B722,'Raw Election Data'!$C$1:$C$3144,0),MATCH('Joined Data'!K$1,'Raw Election Data'!$A$1:$AN$1,0))</f>
        <v>8665</v>
      </c>
      <c r="L722">
        <f>INDEX('Raw Election Data'!$A$1:$AN$3144,MATCH($C722&amp;" "&amp;$B722,'Raw Election Data'!$C$1:$C$3144,0),MATCH('Joined Data'!L$1,'Raw Election Data'!$A$1:$AN$1,0))</f>
        <v>10990</v>
      </c>
      <c r="M722">
        <f>INDEX('Raw Election Data'!$A$1:$AN$3144,MATCH($C722&amp;" "&amp;$B722,'Raw Election Data'!$C$1:$C$3144,0),MATCH('Joined Data'!M$1,'Raw Election Data'!$A$1:$AN$1,0))</f>
        <v>0.17898089171974521</v>
      </c>
      <c r="N722">
        <f>INDEX('Raw Election Data'!$A$1:$AN$3144,MATCH($C722&amp;" "&amp;$B722,'Raw Election Data'!$C$1:$C$3144,0),MATCH('Joined Data'!N$1,'Raw Election Data'!$A$1:$AN$1,0))</f>
        <v>0.78844404003639668</v>
      </c>
      <c r="O722">
        <f>INDEX('Raw Election Data'!$A$1:$AN$3144,MATCH($C722&amp;" "&amp;$B722,'Raw Election Data'!$C$1:$C$3144,0),MATCH('Joined Data'!O$1,'Raw Election Data'!$A$1:$AN$1,0))</f>
        <v>-6698</v>
      </c>
      <c r="P722">
        <f>INDEX('Raw Election Data'!$A$1:$AN$3144,MATCH($C722&amp;" "&amp;$B722,'Raw Election Data'!$C$1:$C$3144,0),MATCH('Joined Data'!P$1,'Raw Election Data'!$A$1:$AN$1,0))</f>
        <v>6698</v>
      </c>
      <c r="Q722">
        <f>INDEX('Raw Election Data'!$A$1:$AN$3144,MATCH($C722&amp;" "&amp;$B722,'Raw Election Data'!$C$1:$C$3144,0),MATCH('Joined Data'!Q$1,'Raw Election Data'!$A$1:$AN$1,0))</f>
        <v>-0.60946314831665149</v>
      </c>
      <c r="R722">
        <f>INDEX('Raw Election Data'!$A$1:$AN$3144,MATCH($C722&amp;" "&amp;$B722,'Raw Election Data'!$C$1:$C$3144,0),MATCH('Joined Data'!R$1,'Raw Election Data'!$A$1:$AN$1,0))</f>
        <v>0.60946314831665149</v>
      </c>
    </row>
    <row r="723" spans="1:18" ht="13.5" hidden="1" customHeight="1" x14ac:dyDescent="0.15">
      <c r="A723" t="s">
        <v>222</v>
      </c>
      <c r="B723" t="s">
        <v>2283</v>
      </c>
      <c r="C723" t="str">
        <f>INDEX(FIPS!$A$1:$E$3236,MATCH($F723,FIPS!$D$1:$D$3236,0),5)</f>
        <v>Fulton County</v>
      </c>
      <c r="D723" t="s">
        <v>223</v>
      </c>
      <c r="E723" s="15" t="s">
        <v>30</v>
      </c>
      <c r="F723" t="s">
        <v>2364</v>
      </c>
      <c r="G723" t="s">
        <v>7797</v>
      </c>
      <c r="H723" t="str">
        <f>IFERROR(VLOOKUP($G723,'Team Colors'!$A:$B,2,0),"#c9c9c9")</f>
        <v>#002c5f</v>
      </c>
      <c r="I723">
        <f>INDEX('Raw Election Data'!$A$1:$AN$3144,MATCH($C723&amp;" "&amp;$B723,'Raw Election Data'!$C$1:$C$3144,0),MATCH('Joined Data'!I$1,'Raw Election Data'!$A$1:$AN$1,0))</f>
        <v>20315</v>
      </c>
      <c r="J723">
        <f>INDEX('Raw Election Data'!$A$1:$AN$3144,MATCH($C723&amp;" "&amp;$B723,'Raw Election Data'!$C$1:$C$3144,0),MATCH('Joined Data'!J$1,'Raw Election Data'!$A$1:$AN$1,0))</f>
        <v>1960</v>
      </c>
      <c r="K723">
        <f>INDEX('Raw Election Data'!$A$1:$AN$3144,MATCH($C723&amp;" "&amp;$B723,'Raw Election Data'!$C$1:$C$3144,0),MATCH('Joined Data'!K$1,'Raw Election Data'!$A$1:$AN$1,0))</f>
        <v>6010</v>
      </c>
      <c r="L723">
        <f>INDEX('Raw Election Data'!$A$1:$AN$3144,MATCH($C723&amp;" "&amp;$B723,'Raw Election Data'!$C$1:$C$3144,0),MATCH('Joined Data'!L$1,'Raw Election Data'!$A$1:$AN$1,0))</f>
        <v>8374</v>
      </c>
      <c r="M723">
        <f>INDEX('Raw Election Data'!$A$1:$AN$3144,MATCH($C723&amp;" "&amp;$B723,'Raw Election Data'!$C$1:$C$3144,0),MATCH('Joined Data'!M$1,'Raw Election Data'!$A$1:$AN$1,0))</f>
        <v>0.23405779794602341</v>
      </c>
      <c r="N723">
        <f>INDEX('Raw Election Data'!$A$1:$AN$3144,MATCH($C723&amp;" "&amp;$B723,'Raw Election Data'!$C$1:$C$3144,0),MATCH('Joined Data'!N$1,'Raw Election Data'!$A$1:$AN$1,0))</f>
        <v>0.7176976355385718</v>
      </c>
      <c r="O723">
        <f>INDEX('Raw Election Data'!$A$1:$AN$3144,MATCH($C723&amp;" "&amp;$B723,'Raw Election Data'!$C$1:$C$3144,0),MATCH('Joined Data'!O$1,'Raw Election Data'!$A$1:$AN$1,0))</f>
        <v>-4050</v>
      </c>
      <c r="P723">
        <f>INDEX('Raw Election Data'!$A$1:$AN$3144,MATCH($C723&amp;" "&amp;$B723,'Raw Election Data'!$C$1:$C$3144,0),MATCH('Joined Data'!P$1,'Raw Election Data'!$A$1:$AN$1,0))</f>
        <v>4050</v>
      </c>
      <c r="Q723">
        <f>INDEX('Raw Election Data'!$A$1:$AN$3144,MATCH($C723&amp;" "&amp;$B723,'Raw Election Data'!$C$1:$C$3144,0),MATCH('Joined Data'!Q$1,'Raw Election Data'!$A$1:$AN$1,0))</f>
        <v>-0.48363983759254836</v>
      </c>
      <c r="R723">
        <f>INDEX('Raw Election Data'!$A$1:$AN$3144,MATCH($C723&amp;" "&amp;$B723,'Raw Election Data'!$C$1:$C$3144,0),MATCH('Joined Data'!R$1,'Raw Election Data'!$A$1:$AN$1,0))</f>
        <v>0.48363983759254836</v>
      </c>
    </row>
    <row r="724" spans="1:18" ht="13.5" hidden="1" customHeight="1" x14ac:dyDescent="0.15">
      <c r="A724" t="s">
        <v>222</v>
      </c>
      <c r="B724" t="s">
        <v>2283</v>
      </c>
      <c r="C724" t="str">
        <f>INDEX(FIPS!$A$1:$E$3236,MATCH($F724,FIPS!$D$1:$D$3236,0),5)</f>
        <v>Gibson County</v>
      </c>
      <c r="D724" t="s">
        <v>223</v>
      </c>
      <c r="E724" s="15" t="s">
        <v>31</v>
      </c>
      <c r="F724" t="s">
        <v>2366</v>
      </c>
      <c r="G724" t="s">
        <v>7797</v>
      </c>
      <c r="H724" t="str">
        <f>IFERROR(VLOOKUP($G724,'Team Colors'!$A:$B,2,0),"#c9c9c9")</f>
        <v>#002c5f</v>
      </c>
      <c r="I724">
        <f>INDEX('Raw Election Data'!$A$1:$AN$3144,MATCH($C724&amp;" "&amp;$B724,'Raw Election Data'!$C$1:$C$3144,0),MATCH('Joined Data'!I$1,'Raw Election Data'!$A$1:$AN$1,0))</f>
        <v>33775</v>
      </c>
      <c r="J724">
        <f>INDEX('Raw Election Data'!$A$1:$AN$3144,MATCH($C724&amp;" "&amp;$B724,'Raw Election Data'!$C$1:$C$3144,0),MATCH('Joined Data'!J$1,'Raw Election Data'!$A$1:$AN$1,0))</f>
        <v>3720</v>
      </c>
      <c r="K724">
        <f>INDEX('Raw Election Data'!$A$1:$AN$3144,MATCH($C724&amp;" "&amp;$B724,'Raw Election Data'!$C$1:$C$3144,0),MATCH('Joined Data'!K$1,'Raw Election Data'!$A$1:$AN$1,0))</f>
        <v>11079</v>
      </c>
      <c r="L724">
        <f>INDEX('Raw Election Data'!$A$1:$AN$3144,MATCH($C724&amp;" "&amp;$B724,'Raw Election Data'!$C$1:$C$3144,0),MATCH('Joined Data'!L$1,'Raw Election Data'!$A$1:$AN$1,0))</f>
        <v>15472</v>
      </c>
      <c r="M724">
        <f>INDEX('Raw Election Data'!$A$1:$AN$3144,MATCH($C724&amp;" "&amp;$B724,'Raw Election Data'!$C$1:$C$3144,0),MATCH('Joined Data'!M$1,'Raw Election Data'!$A$1:$AN$1,0))</f>
        <v>0.2404343329886246</v>
      </c>
      <c r="N724">
        <f>INDEX('Raw Election Data'!$A$1:$AN$3144,MATCH($C724&amp;" "&amp;$B724,'Raw Election Data'!$C$1:$C$3144,0),MATCH('Joined Data'!N$1,'Raw Election Data'!$A$1:$AN$1,0))</f>
        <v>0.71606773526370215</v>
      </c>
      <c r="O724">
        <f>INDEX('Raw Election Data'!$A$1:$AN$3144,MATCH($C724&amp;" "&amp;$B724,'Raw Election Data'!$C$1:$C$3144,0),MATCH('Joined Data'!O$1,'Raw Election Data'!$A$1:$AN$1,0))</f>
        <v>-7359</v>
      </c>
      <c r="P724">
        <f>INDEX('Raw Election Data'!$A$1:$AN$3144,MATCH($C724&amp;" "&amp;$B724,'Raw Election Data'!$C$1:$C$3144,0),MATCH('Joined Data'!P$1,'Raw Election Data'!$A$1:$AN$1,0))</f>
        <v>7359</v>
      </c>
      <c r="Q724">
        <f>INDEX('Raw Election Data'!$A$1:$AN$3144,MATCH($C724&amp;" "&amp;$B724,'Raw Election Data'!$C$1:$C$3144,0),MATCH('Joined Data'!Q$1,'Raw Election Data'!$A$1:$AN$1,0))</f>
        <v>-0.47563340227507755</v>
      </c>
      <c r="R724">
        <f>INDEX('Raw Election Data'!$A$1:$AN$3144,MATCH($C724&amp;" "&amp;$B724,'Raw Election Data'!$C$1:$C$3144,0),MATCH('Joined Data'!R$1,'Raw Election Data'!$A$1:$AN$1,0))</f>
        <v>0.47563340227507755</v>
      </c>
    </row>
    <row r="725" spans="1:18" ht="13.5" hidden="1" customHeight="1" x14ac:dyDescent="0.15">
      <c r="A725" t="s">
        <v>222</v>
      </c>
      <c r="B725" t="s">
        <v>2283</v>
      </c>
      <c r="C725" t="str">
        <f>INDEX(FIPS!$A$1:$E$3236,MATCH($F725,FIPS!$D$1:$D$3236,0),5)</f>
        <v>Grant County</v>
      </c>
      <c r="D725" t="s">
        <v>223</v>
      </c>
      <c r="E725" s="15" t="s">
        <v>32</v>
      </c>
      <c r="F725" t="s">
        <v>2367</v>
      </c>
      <c r="G725" t="s">
        <v>7797</v>
      </c>
      <c r="H725" t="str">
        <f>IFERROR(VLOOKUP($G725,'Team Colors'!$A:$B,2,0),"#c9c9c9")</f>
        <v>#002c5f</v>
      </c>
      <c r="I725">
        <f>INDEX('Raw Election Data'!$A$1:$AN$3144,MATCH($C725&amp;" "&amp;$B725,'Raw Election Data'!$C$1:$C$3144,0),MATCH('Joined Data'!I$1,'Raw Election Data'!$A$1:$AN$1,0))</f>
        <v>67979</v>
      </c>
      <c r="J725">
        <f>INDEX('Raw Election Data'!$A$1:$AN$3144,MATCH($C725&amp;" "&amp;$B725,'Raw Election Data'!$C$1:$C$3144,0),MATCH('Joined Data'!J$1,'Raw Election Data'!$A$1:$AN$1,0))</f>
        <v>7029</v>
      </c>
      <c r="K725">
        <f>INDEX('Raw Election Data'!$A$1:$AN$3144,MATCH($C725&amp;" "&amp;$B725,'Raw Election Data'!$C$1:$C$3144,0),MATCH('Joined Data'!K$1,'Raw Election Data'!$A$1:$AN$1,0))</f>
        <v>17009</v>
      </c>
      <c r="L725">
        <f>INDEX('Raw Election Data'!$A$1:$AN$3144,MATCH($C725&amp;" "&amp;$B725,'Raw Election Data'!$C$1:$C$3144,0),MATCH('Joined Data'!L$1,'Raw Election Data'!$A$1:$AN$1,0))</f>
        <v>25239</v>
      </c>
      <c r="M725">
        <f>INDEX('Raw Election Data'!$A$1:$AN$3144,MATCH($C725&amp;" "&amp;$B725,'Raw Election Data'!$C$1:$C$3144,0),MATCH('Joined Data'!M$1,'Raw Election Data'!$A$1:$AN$1,0))</f>
        <v>0.27849756329490077</v>
      </c>
      <c r="N725">
        <f>INDEX('Raw Election Data'!$A$1:$AN$3144,MATCH($C725&amp;" "&amp;$B725,'Raw Election Data'!$C$1:$C$3144,0),MATCH('Joined Data'!N$1,'Raw Election Data'!$A$1:$AN$1,0))</f>
        <v>0.67391735013273113</v>
      </c>
      <c r="O725">
        <f>INDEX('Raw Election Data'!$A$1:$AN$3144,MATCH($C725&amp;" "&amp;$B725,'Raw Election Data'!$C$1:$C$3144,0),MATCH('Joined Data'!O$1,'Raw Election Data'!$A$1:$AN$1,0))</f>
        <v>-9980</v>
      </c>
      <c r="P725">
        <f>INDEX('Raw Election Data'!$A$1:$AN$3144,MATCH($C725&amp;" "&amp;$B725,'Raw Election Data'!$C$1:$C$3144,0),MATCH('Joined Data'!P$1,'Raw Election Data'!$A$1:$AN$1,0))</f>
        <v>9980</v>
      </c>
      <c r="Q725">
        <f>INDEX('Raw Election Data'!$A$1:$AN$3144,MATCH($C725&amp;" "&amp;$B725,'Raw Election Data'!$C$1:$C$3144,0),MATCH('Joined Data'!Q$1,'Raw Election Data'!$A$1:$AN$1,0))</f>
        <v>-0.39541978683783036</v>
      </c>
      <c r="R725">
        <f>INDEX('Raw Election Data'!$A$1:$AN$3144,MATCH($C725&amp;" "&amp;$B725,'Raw Election Data'!$C$1:$C$3144,0),MATCH('Joined Data'!R$1,'Raw Election Data'!$A$1:$AN$1,0))</f>
        <v>0.39541978683783036</v>
      </c>
    </row>
    <row r="726" spans="1:18" ht="13.5" hidden="1" customHeight="1" x14ac:dyDescent="0.15">
      <c r="A726" t="s">
        <v>222</v>
      </c>
      <c r="B726" t="s">
        <v>2283</v>
      </c>
      <c r="C726" t="str">
        <f>INDEX(FIPS!$A$1:$E$3236,MATCH($F726,FIPS!$D$1:$D$3236,0),5)</f>
        <v>Greene County</v>
      </c>
      <c r="D726" t="s">
        <v>223</v>
      </c>
      <c r="E726" s="15" t="s">
        <v>33</v>
      </c>
      <c r="F726" t="s">
        <v>2370</v>
      </c>
      <c r="G726" t="s">
        <v>7797</v>
      </c>
      <c r="H726" t="str">
        <f>IFERROR(VLOOKUP($G726,'Team Colors'!$A:$B,2,0),"#c9c9c9")</f>
        <v>#002c5f</v>
      </c>
      <c r="I726">
        <f>INDEX('Raw Election Data'!$A$1:$AN$3144,MATCH($C726&amp;" "&amp;$B726,'Raw Election Data'!$C$1:$C$3144,0),MATCH('Joined Data'!I$1,'Raw Election Data'!$A$1:$AN$1,0))</f>
        <v>32441</v>
      </c>
      <c r="J726">
        <f>INDEX('Raw Election Data'!$A$1:$AN$3144,MATCH($C726&amp;" "&amp;$B726,'Raw Election Data'!$C$1:$C$3144,0),MATCH('Joined Data'!J$1,'Raw Election Data'!$A$1:$AN$1,0))</f>
        <v>2929</v>
      </c>
      <c r="K726">
        <f>INDEX('Raw Election Data'!$A$1:$AN$3144,MATCH($C726&amp;" "&amp;$B726,'Raw Election Data'!$C$1:$C$3144,0),MATCH('Joined Data'!K$1,'Raw Election Data'!$A$1:$AN$1,0))</f>
        <v>10275</v>
      </c>
      <c r="L726">
        <f>INDEX('Raw Election Data'!$A$1:$AN$3144,MATCH($C726&amp;" "&amp;$B726,'Raw Election Data'!$C$1:$C$3144,0),MATCH('Joined Data'!L$1,'Raw Election Data'!$A$1:$AN$1,0))</f>
        <v>13763</v>
      </c>
      <c r="M726">
        <f>INDEX('Raw Election Data'!$A$1:$AN$3144,MATCH($C726&amp;" "&amp;$B726,'Raw Election Data'!$C$1:$C$3144,0),MATCH('Joined Data'!M$1,'Raw Election Data'!$A$1:$AN$1,0))</f>
        <v>0.21281697304366781</v>
      </c>
      <c r="N726">
        <f>INDEX('Raw Election Data'!$A$1:$AN$3144,MATCH($C726&amp;" "&amp;$B726,'Raw Election Data'!$C$1:$C$3144,0),MATCH('Joined Data'!N$1,'Raw Election Data'!$A$1:$AN$1,0))</f>
        <v>0.74656688222044609</v>
      </c>
      <c r="O726">
        <f>INDEX('Raw Election Data'!$A$1:$AN$3144,MATCH($C726&amp;" "&amp;$B726,'Raw Election Data'!$C$1:$C$3144,0),MATCH('Joined Data'!O$1,'Raw Election Data'!$A$1:$AN$1,0))</f>
        <v>-7346</v>
      </c>
      <c r="P726">
        <f>INDEX('Raw Election Data'!$A$1:$AN$3144,MATCH($C726&amp;" "&amp;$B726,'Raw Election Data'!$C$1:$C$3144,0),MATCH('Joined Data'!P$1,'Raw Election Data'!$A$1:$AN$1,0))</f>
        <v>7346</v>
      </c>
      <c r="Q726">
        <f>INDEX('Raw Election Data'!$A$1:$AN$3144,MATCH($C726&amp;" "&amp;$B726,'Raw Election Data'!$C$1:$C$3144,0),MATCH('Joined Data'!Q$1,'Raw Election Data'!$A$1:$AN$1,0))</f>
        <v>-0.53374990917677834</v>
      </c>
      <c r="R726">
        <f>INDEX('Raw Election Data'!$A$1:$AN$3144,MATCH($C726&amp;" "&amp;$B726,'Raw Election Data'!$C$1:$C$3144,0),MATCH('Joined Data'!R$1,'Raw Election Data'!$A$1:$AN$1,0))</f>
        <v>0.53374990917677834</v>
      </c>
    </row>
    <row r="727" spans="1:18" ht="13.5" hidden="1" customHeight="1" x14ac:dyDescent="0.15">
      <c r="A727" t="s">
        <v>222</v>
      </c>
      <c r="B727" t="s">
        <v>2283</v>
      </c>
      <c r="C727" t="str">
        <f>INDEX(FIPS!$A$1:$E$3236,MATCH($F727,FIPS!$D$1:$D$3236,0),5)</f>
        <v>Hamilton County</v>
      </c>
      <c r="D727" t="s">
        <v>223</v>
      </c>
      <c r="E727" s="15" t="s">
        <v>34</v>
      </c>
      <c r="F727" t="s">
        <v>2371</v>
      </c>
      <c r="G727" t="s">
        <v>7797</v>
      </c>
      <c r="H727" t="str">
        <f>IFERROR(VLOOKUP($G727,'Team Colors'!$A:$B,2,0),"#c9c9c9")</f>
        <v>#002c5f</v>
      </c>
      <c r="I727">
        <f>INDEX('Raw Election Data'!$A$1:$AN$3144,MATCH($C727&amp;" "&amp;$B727,'Raw Election Data'!$C$1:$C$3144,0),MATCH('Joined Data'!I$1,'Raw Election Data'!$A$1:$AN$1,0))</f>
        <v>309697</v>
      </c>
      <c r="J727">
        <f>INDEX('Raw Election Data'!$A$1:$AN$3144,MATCH($C727&amp;" "&amp;$B727,'Raw Election Data'!$C$1:$C$3144,0),MATCH('Joined Data'!J$1,'Raw Election Data'!$A$1:$AN$1,0))</f>
        <v>57214</v>
      </c>
      <c r="K727">
        <f>INDEX('Raw Election Data'!$A$1:$AN$3144,MATCH($C727&amp;" "&amp;$B727,'Raw Election Data'!$C$1:$C$3144,0),MATCH('Joined Data'!K$1,'Raw Election Data'!$A$1:$AN$1,0))</f>
        <v>87299</v>
      </c>
      <c r="L727">
        <f>INDEX('Raw Election Data'!$A$1:$AN$3144,MATCH($C727&amp;" "&amp;$B727,'Raw Election Data'!$C$1:$C$3144,0),MATCH('Joined Data'!L$1,'Raw Election Data'!$A$1:$AN$1,0))</f>
        <v>153630</v>
      </c>
      <c r="M727">
        <f>INDEX('Raw Election Data'!$A$1:$AN$3144,MATCH($C727&amp;" "&amp;$B727,'Raw Election Data'!$C$1:$C$3144,0),MATCH('Joined Data'!M$1,'Raw Election Data'!$A$1:$AN$1,0))</f>
        <v>0.3724142420100241</v>
      </c>
      <c r="N727">
        <f>INDEX('Raw Election Data'!$A$1:$AN$3144,MATCH($C727&amp;" "&amp;$B727,'Raw Election Data'!$C$1:$C$3144,0),MATCH('Joined Data'!N$1,'Raw Election Data'!$A$1:$AN$1,0))</f>
        <v>0.5682418798411768</v>
      </c>
      <c r="O727">
        <f>INDEX('Raw Election Data'!$A$1:$AN$3144,MATCH($C727&amp;" "&amp;$B727,'Raw Election Data'!$C$1:$C$3144,0),MATCH('Joined Data'!O$1,'Raw Election Data'!$A$1:$AN$1,0))</f>
        <v>-30085</v>
      </c>
      <c r="P727">
        <f>INDEX('Raw Election Data'!$A$1:$AN$3144,MATCH($C727&amp;" "&amp;$B727,'Raw Election Data'!$C$1:$C$3144,0),MATCH('Joined Data'!P$1,'Raw Election Data'!$A$1:$AN$1,0))</f>
        <v>30085</v>
      </c>
      <c r="Q727">
        <f>INDEX('Raw Election Data'!$A$1:$AN$3144,MATCH($C727&amp;" "&amp;$B727,'Raw Election Data'!$C$1:$C$3144,0),MATCH('Joined Data'!Q$1,'Raw Election Data'!$A$1:$AN$1,0))</f>
        <v>-0.1958276378311527</v>
      </c>
      <c r="R727">
        <f>INDEX('Raw Election Data'!$A$1:$AN$3144,MATCH($C727&amp;" "&amp;$B727,'Raw Election Data'!$C$1:$C$3144,0),MATCH('Joined Data'!R$1,'Raw Election Data'!$A$1:$AN$1,0))</f>
        <v>0.1958276378311527</v>
      </c>
    </row>
    <row r="728" spans="1:18" ht="13.5" hidden="1" customHeight="1" x14ac:dyDescent="0.15">
      <c r="A728" t="s">
        <v>222</v>
      </c>
      <c r="B728" t="s">
        <v>2283</v>
      </c>
      <c r="C728" t="str">
        <f>INDEX(FIPS!$A$1:$E$3236,MATCH($F728,FIPS!$D$1:$D$3236,0),5)</f>
        <v>Hancock County</v>
      </c>
      <c r="D728" t="s">
        <v>223</v>
      </c>
      <c r="E728" s="15" t="s">
        <v>35</v>
      </c>
      <c r="F728" t="s">
        <v>2372</v>
      </c>
      <c r="G728" t="s">
        <v>7797</v>
      </c>
      <c r="H728" t="str">
        <f>IFERROR(VLOOKUP($G728,'Team Colors'!$A:$B,2,0),"#c9c9c9")</f>
        <v>#002c5f</v>
      </c>
      <c r="I728">
        <f>INDEX('Raw Election Data'!$A$1:$AN$3144,MATCH($C728&amp;" "&amp;$B728,'Raw Election Data'!$C$1:$C$3144,0),MATCH('Joined Data'!I$1,'Raw Election Data'!$A$1:$AN$1,0))</f>
        <v>72520</v>
      </c>
      <c r="J728">
        <f>INDEX('Raw Election Data'!$A$1:$AN$3144,MATCH($C728&amp;" "&amp;$B728,'Raw Election Data'!$C$1:$C$3144,0),MATCH('Joined Data'!J$1,'Raw Election Data'!$A$1:$AN$1,0))</f>
        <v>8901</v>
      </c>
      <c r="K728">
        <f>INDEX('Raw Election Data'!$A$1:$AN$3144,MATCH($C728&amp;" "&amp;$B728,'Raw Election Data'!$C$1:$C$3144,0),MATCH('Joined Data'!K$1,'Raw Election Data'!$A$1:$AN$1,0))</f>
        <v>25050</v>
      </c>
      <c r="L728">
        <f>INDEX('Raw Election Data'!$A$1:$AN$3144,MATCH($C728&amp;" "&amp;$B728,'Raw Election Data'!$C$1:$C$3144,0),MATCH('Joined Data'!L$1,'Raw Election Data'!$A$1:$AN$1,0))</f>
        <v>36027</v>
      </c>
      <c r="M728">
        <f>INDEX('Raw Election Data'!$A$1:$AN$3144,MATCH($C728&amp;" "&amp;$B728,'Raw Election Data'!$C$1:$C$3144,0),MATCH('Joined Data'!M$1,'Raw Election Data'!$A$1:$AN$1,0))</f>
        <v>0.24706470147389459</v>
      </c>
      <c r="N728">
        <f>INDEX('Raw Election Data'!$A$1:$AN$3144,MATCH($C728&amp;" "&amp;$B728,'Raw Election Data'!$C$1:$C$3144,0),MATCH('Joined Data'!N$1,'Raw Election Data'!$A$1:$AN$1,0))</f>
        <v>0.69531184944624869</v>
      </c>
      <c r="O728">
        <f>INDEX('Raw Election Data'!$A$1:$AN$3144,MATCH($C728&amp;" "&amp;$B728,'Raw Election Data'!$C$1:$C$3144,0),MATCH('Joined Data'!O$1,'Raw Election Data'!$A$1:$AN$1,0))</f>
        <v>-16149</v>
      </c>
      <c r="P728">
        <f>INDEX('Raw Election Data'!$A$1:$AN$3144,MATCH($C728&amp;" "&amp;$B728,'Raw Election Data'!$C$1:$C$3144,0),MATCH('Joined Data'!P$1,'Raw Election Data'!$A$1:$AN$1,0))</f>
        <v>16149</v>
      </c>
      <c r="Q728">
        <f>INDEX('Raw Election Data'!$A$1:$AN$3144,MATCH($C728&amp;" "&amp;$B728,'Raw Election Data'!$C$1:$C$3144,0),MATCH('Joined Data'!Q$1,'Raw Election Data'!$A$1:$AN$1,0))</f>
        <v>-0.4482471479723541</v>
      </c>
      <c r="R728">
        <f>INDEX('Raw Election Data'!$A$1:$AN$3144,MATCH($C728&amp;" "&amp;$B728,'Raw Election Data'!$C$1:$C$3144,0),MATCH('Joined Data'!R$1,'Raw Election Data'!$A$1:$AN$1,0))</f>
        <v>0.4482471479723541</v>
      </c>
    </row>
    <row r="729" spans="1:18" ht="13.5" hidden="1" customHeight="1" x14ac:dyDescent="0.15">
      <c r="A729" t="s">
        <v>222</v>
      </c>
      <c r="B729" t="s">
        <v>2283</v>
      </c>
      <c r="C729" t="str">
        <f>INDEX(FIPS!$A$1:$E$3236,MATCH($F729,FIPS!$D$1:$D$3236,0),5)</f>
        <v>Harrison County</v>
      </c>
      <c r="D729" t="s">
        <v>223</v>
      </c>
      <c r="E729" s="15" t="s">
        <v>36</v>
      </c>
      <c r="F729" t="s">
        <v>2374</v>
      </c>
      <c r="G729" t="s">
        <v>7797</v>
      </c>
      <c r="H729" t="str">
        <f>IFERROR(VLOOKUP($G729,'Team Colors'!$A:$B,2,0),"#c9c9c9")</f>
        <v>#002c5f</v>
      </c>
      <c r="I729">
        <f>INDEX('Raw Election Data'!$A$1:$AN$3144,MATCH($C729&amp;" "&amp;$B729,'Raw Election Data'!$C$1:$C$3144,0),MATCH('Joined Data'!I$1,'Raw Election Data'!$A$1:$AN$1,0))</f>
        <v>39578</v>
      </c>
      <c r="J729">
        <f>INDEX('Raw Election Data'!$A$1:$AN$3144,MATCH($C729&amp;" "&amp;$B729,'Raw Election Data'!$C$1:$C$3144,0),MATCH('Joined Data'!J$1,'Raw Election Data'!$A$1:$AN$1,0))</f>
        <v>4776</v>
      </c>
      <c r="K729">
        <f>INDEX('Raw Election Data'!$A$1:$AN$3144,MATCH($C729&amp;" "&amp;$B729,'Raw Election Data'!$C$1:$C$3144,0),MATCH('Joined Data'!K$1,'Raw Election Data'!$A$1:$AN$1,0))</f>
        <v>12993</v>
      </c>
      <c r="L729">
        <f>INDEX('Raw Election Data'!$A$1:$AN$3144,MATCH($C729&amp;" "&amp;$B729,'Raw Election Data'!$C$1:$C$3144,0),MATCH('Joined Data'!L$1,'Raw Election Data'!$A$1:$AN$1,0))</f>
        <v>18528</v>
      </c>
      <c r="M729">
        <f>INDEX('Raw Election Data'!$A$1:$AN$3144,MATCH($C729&amp;" "&amp;$B729,'Raw Election Data'!$C$1:$C$3144,0),MATCH('Joined Data'!M$1,'Raw Election Data'!$A$1:$AN$1,0))</f>
        <v>0.25777202072538863</v>
      </c>
      <c r="N729">
        <f>INDEX('Raw Election Data'!$A$1:$AN$3144,MATCH($C729&amp;" "&amp;$B729,'Raw Election Data'!$C$1:$C$3144,0),MATCH('Joined Data'!N$1,'Raw Election Data'!$A$1:$AN$1,0))</f>
        <v>0.7012629533678757</v>
      </c>
      <c r="O729">
        <f>INDEX('Raw Election Data'!$A$1:$AN$3144,MATCH($C729&amp;" "&amp;$B729,'Raw Election Data'!$C$1:$C$3144,0),MATCH('Joined Data'!O$1,'Raw Election Data'!$A$1:$AN$1,0))</f>
        <v>-8217</v>
      </c>
      <c r="P729">
        <f>INDEX('Raw Election Data'!$A$1:$AN$3144,MATCH($C729&amp;" "&amp;$B729,'Raw Election Data'!$C$1:$C$3144,0),MATCH('Joined Data'!P$1,'Raw Election Data'!$A$1:$AN$1,0))</f>
        <v>8217</v>
      </c>
      <c r="Q729">
        <f>INDEX('Raw Election Data'!$A$1:$AN$3144,MATCH($C729&amp;" "&amp;$B729,'Raw Election Data'!$C$1:$C$3144,0),MATCH('Joined Data'!Q$1,'Raw Election Data'!$A$1:$AN$1,0))</f>
        <v>-0.44349093264248707</v>
      </c>
      <c r="R729">
        <f>INDEX('Raw Election Data'!$A$1:$AN$3144,MATCH($C729&amp;" "&amp;$B729,'Raw Election Data'!$C$1:$C$3144,0),MATCH('Joined Data'!R$1,'Raw Election Data'!$A$1:$AN$1,0))</f>
        <v>0.44349093264248707</v>
      </c>
    </row>
    <row r="730" spans="1:18" ht="13.5" hidden="1" customHeight="1" x14ac:dyDescent="0.15">
      <c r="A730" t="s">
        <v>222</v>
      </c>
      <c r="B730" t="s">
        <v>2283</v>
      </c>
      <c r="C730" t="str">
        <f>INDEX(FIPS!$A$1:$E$3236,MATCH($F730,FIPS!$D$1:$D$3236,0),5)</f>
        <v>Hendricks County</v>
      </c>
      <c r="D730" t="s">
        <v>223</v>
      </c>
      <c r="E730" s="15" t="s">
        <v>37</v>
      </c>
      <c r="F730" t="s">
        <v>2376</v>
      </c>
      <c r="G730" t="s">
        <v>7797</v>
      </c>
      <c r="H730" t="str">
        <f>IFERROR(VLOOKUP($G730,'Team Colors'!$A:$B,2,0),"#c9c9c9")</f>
        <v>#002c5f</v>
      </c>
      <c r="I730">
        <f>INDEX('Raw Election Data'!$A$1:$AN$3144,MATCH($C730&amp;" "&amp;$B730,'Raw Election Data'!$C$1:$C$3144,0),MATCH('Joined Data'!I$1,'Raw Election Data'!$A$1:$AN$1,0))</f>
        <v>158192</v>
      </c>
      <c r="J730">
        <f>INDEX('Raw Election Data'!$A$1:$AN$3144,MATCH($C730&amp;" "&amp;$B730,'Raw Election Data'!$C$1:$C$3144,0),MATCH('Joined Data'!J$1,'Raw Election Data'!$A$1:$AN$1,0))</f>
        <v>22595</v>
      </c>
      <c r="K730">
        <f>INDEX('Raw Election Data'!$A$1:$AN$3144,MATCH($C730&amp;" "&amp;$B730,'Raw Election Data'!$C$1:$C$3144,0),MATCH('Joined Data'!K$1,'Raw Election Data'!$A$1:$AN$1,0))</f>
        <v>48326</v>
      </c>
      <c r="L730">
        <f>INDEX('Raw Election Data'!$A$1:$AN$3144,MATCH($C730&amp;" "&amp;$B730,'Raw Election Data'!$C$1:$C$3144,0),MATCH('Joined Data'!L$1,'Raw Election Data'!$A$1:$AN$1,0))</f>
        <v>75258</v>
      </c>
      <c r="M730">
        <f>INDEX('Raw Election Data'!$A$1:$AN$3144,MATCH($C730&amp;" "&amp;$B730,'Raw Election Data'!$C$1:$C$3144,0),MATCH('Joined Data'!M$1,'Raw Election Data'!$A$1:$AN$1,0))</f>
        <v>0.30023386218076481</v>
      </c>
      <c r="N730">
        <f>INDEX('Raw Election Data'!$A$1:$AN$3144,MATCH($C730&amp;" "&amp;$B730,'Raw Election Data'!$C$1:$C$3144,0),MATCH('Joined Data'!N$1,'Raw Election Data'!$A$1:$AN$1,0))</f>
        <v>0.6421377129341731</v>
      </c>
      <c r="O730">
        <f>INDEX('Raw Election Data'!$A$1:$AN$3144,MATCH($C730&amp;" "&amp;$B730,'Raw Election Data'!$C$1:$C$3144,0),MATCH('Joined Data'!O$1,'Raw Election Data'!$A$1:$AN$1,0))</f>
        <v>-25731</v>
      </c>
      <c r="P730">
        <f>INDEX('Raw Election Data'!$A$1:$AN$3144,MATCH($C730&amp;" "&amp;$B730,'Raw Election Data'!$C$1:$C$3144,0),MATCH('Joined Data'!P$1,'Raw Election Data'!$A$1:$AN$1,0))</f>
        <v>25731</v>
      </c>
      <c r="Q730">
        <f>INDEX('Raw Election Data'!$A$1:$AN$3144,MATCH($C730&amp;" "&amp;$B730,'Raw Election Data'!$C$1:$C$3144,0),MATCH('Joined Data'!Q$1,'Raw Election Data'!$A$1:$AN$1,0))</f>
        <v>-0.34190385075340829</v>
      </c>
      <c r="R730">
        <f>INDEX('Raw Election Data'!$A$1:$AN$3144,MATCH($C730&amp;" "&amp;$B730,'Raw Election Data'!$C$1:$C$3144,0),MATCH('Joined Data'!R$1,'Raw Election Data'!$A$1:$AN$1,0))</f>
        <v>0.34190385075340829</v>
      </c>
    </row>
    <row r="731" spans="1:18" ht="13.5" hidden="1" customHeight="1" x14ac:dyDescent="0.15">
      <c r="A731" t="s">
        <v>222</v>
      </c>
      <c r="B731" t="s">
        <v>2283</v>
      </c>
      <c r="C731" t="str">
        <f>INDEX(FIPS!$A$1:$E$3236,MATCH($F731,FIPS!$D$1:$D$3236,0),5)</f>
        <v>Henry County</v>
      </c>
      <c r="D731" t="s">
        <v>223</v>
      </c>
      <c r="E731" s="15" t="s">
        <v>38</v>
      </c>
      <c r="F731" t="s">
        <v>2377</v>
      </c>
      <c r="G731" t="s">
        <v>7797</v>
      </c>
      <c r="H731" t="str">
        <f>IFERROR(VLOOKUP($G731,'Team Colors'!$A:$B,2,0),"#c9c9c9")</f>
        <v>#002c5f</v>
      </c>
      <c r="I731">
        <f>INDEX('Raw Election Data'!$A$1:$AN$3144,MATCH($C731&amp;" "&amp;$B731,'Raw Election Data'!$C$1:$C$3144,0),MATCH('Joined Data'!I$1,'Raw Election Data'!$A$1:$AN$1,0))</f>
        <v>48985</v>
      </c>
      <c r="J731">
        <f>INDEX('Raw Election Data'!$A$1:$AN$3144,MATCH($C731&amp;" "&amp;$B731,'Raw Election Data'!$C$1:$C$3144,0),MATCH('Joined Data'!J$1,'Raw Election Data'!$A$1:$AN$1,0))</f>
        <v>5124</v>
      </c>
      <c r="K731">
        <f>INDEX('Raw Election Data'!$A$1:$AN$3144,MATCH($C731&amp;" "&amp;$B731,'Raw Election Data'!$C$1:$C$3144,0),MATCH('Joined Data'!K$1,'Raw Election Data'!$A$1:$AN$1,0))</f>
        <v>13895</v>
      </c>
      <c r="L731">
        <f>INDEX('Raw Election Data'!$A$1:$AN$3144,MATCH($C731&amp;" "&amp;$B731,'Raw Election Data'!$C$1:$C$3144,0),MATCH('Joined Data'!L$1,'Raw Election Data'!$A$1:$AN$1,0))</f>
        <v>20075</v>
      </c>
      <c r="M731">
        <f>INDEX('Raw Election Data'!$A$1:$AN$3144,MATCH($C731&amp;" "&amp;$B731,'Raw Election Data'!$C$1:$C$3144,0),MATCH('Joined Data'!M$1,'Raw Election Data'!$A$1:$AN$1,0))</f>
        <v>0.25524283935242842</v>
      </c>
      <c r="N731">
        <f>INDEX('Raw Election Data'!$A$1:$AN$3144,MATCH($C731&amp;" "&amp;$B731,'Raw Election Data'!$C$1:$C$3144,0),MATCH('Joined Data'!N$1,'Raw Election Data'!$A$1:$AN$1,0))</f>
        <v>0.69215442092154422</v>
      </c>
      <c r="O731">
        <f>INDEX('Raw Election Data'!$A$1:$AN$3144,MATCH($C731&amp;" "&amp;$B731,'Raw Election Data'!$C$1:$C$3144,0),MATCH('Joined Data'!O$1,'Raw Election Data'!$A$1:$AN$1,0))</f>
        <v>-8771</v>
      </c>
      <c r="P731">
        <f>INDEX('Raw Election Data'!$A$1:$AN$3144,MATCH($C731&amp;" "&amp;$B731,'Raw Election Data'!$C$1:$C$3144,0),MATCH('Joined Data'!P$1,'Raw Election Data'!$A$1:$AN$1,0))</f>
        <v>8771</v>
      </c>
      <c r="Q731">
        <f>INDEX('Raw Election Data'!$A$1:$AN$3144,MATCH($C731&amp;" "&amp;$B731,'Raw Election Data'!$C$1:$C$3144,0),MATCH('Joined Data'!Q$1,'Raw Election Data'!$A$1:$AN$1,0))</f>
        <v>-0.4369115815691158</v>
      </c>
      <c r="R731">
        <f>INDEX('Raw Election Data'!$A$1:$AN$3144,MATCH($C731&amp;" "&amp;$B731,'Raw Election Data'!$C$1:$C$3144,0),MATCH('Joined Data'!R$1,'Raw Election Data'!$A$1:$AN$1,0))</f>
        <v>0.4369115815691158</v>
      </c>
    </row>
    <row r="732" spans="1:18" ht="13.5" hidden="1" customHeight="1" x14ac:dyDescent="0.15">
      <c r="A732" t="s">
        <v>222</v>
      </c>
      <c r="B732" t="s">
        <v>2283</v>
      </c>
      <c r="C732" t="str">
        <f>INDEX(FIPS!$A$1:$E$3236,MATCH($F732,FIPS!$D$1:$D$3236,0),5)</f>
        <v>Howard County</v>
      </c>
      <c r="D732" t="s">
        <v>223</v>
      </c>
      <c r="E732" s="15" t="s">
        <v>39</v>
      </c>
      <c r="F732" t="s">
        <v>2380</v>
      </c>
      <c r="G732" t="s">
        <v>7797</v>
      </c>
      <c r="H732" t="str">
        <f>IFERROR(VLOOKUP($G732,'Team Colors'!$A:$B,2,0),"#c9c9c9")</f>
        <v>#002c5f</v>
      </c>
      <c r="I732">
        <f>INDEX('Raw Election Data'!$A$1:$AN$3144,MATCH($C732&amp;" "&amp;$B732,'Raw Election Data'!$C$1:$C$3144,0),MATCH('Joined Data'!I$1,'Raw Election Data'!$A$1:$AN$1,0))</f>
        <v>82556</v>
      </c>
      <c r="J732">
        <f>INDEX('Raw Election Data'!$A$1:$AN$3144,MATCH($C732&amp;" "&amp;$B732,'Raw Election Data'!$C$1:$C$3144,0),MATCH('Joined Data'!J$1,'Raw Election Data'!$A$1:$AN$1,0))</f>
        <v>11215</v>
      </c>
      <c r="K732">
        <f>INDEX('Raw Election Data'!$A$1:$AN$3144,MATCH($C732&amp;" "&amp;$B732,'Raw Election Data'!$C$1:$C$3144,0),MATCH('Joined Data'!K$1,'Raw Election Data'!$A$1:$AN$1,0))</f>
        <v>23675</v>
      </c>
      <c r="L732">
        <f>INDEX('Raw Election Data'!$A$1:$AN$3144,MATCH($C732&amp;" "&amp;$B732,'Raw Election Data'!$C$1:$C$3144,0),MATCH('Joined Data'!L$1,'Raw Election Data'!$A$1:$AN$1,0))</f>
        <v>36754</v>
      </c>
      <c r="M732">
        <f>INDEX('Raw Election Data'!$A$1:$AN$3144,MATCH($C732&amp;" "&amp;$B732,'Raw Election Data'!$C$1:$C$3144,0),MATCH('Joined Data'!M$1,'Raw Election Data'!$A$1:$AN$1,0))</f>
        <v>0.30513685585242423</v>
      </c>
      <c r="N732">
        <f>INDEX('Raw Election Data'!$A$1:$AN$3144,MATCH($C732&amp;" "&amp;$B732,'Raw Election Data'!$C$1:$C$3144,0),MATCH('Joined Data'!N$1,'Raw Election Data'!$A$1:$AN$1,0))</f>
        <v>0.64414757577406545</v>
      </c>
      <c r="O732">
        <f>INDEX('Raw Election Data'!$A$1:$AN$3144,MATCH($C732&amp;" "&amp;$B732,'Raw Election Data'!$C$1:$C$3144,0),MATCH('Joined Data'!O$1,'Raw Election Data'!$A$1:$AN$1,0))</f>
        <v>-12460</v>
      </c>
      <c r="P732">
        <f>INDEX('Raw Election Data'!$A$1:$AN$3144,MATCH($C732&amp;" "&amp;$B732,'Raw Election Data'!$C$1:$C$3144,0),MATCH('Joined Data'!P$1,'Raw Election Data'!$A$1:$AN$1,0))</f>
        <v>12460</v>
      </c>
      <c r="Q732">
        <f>INDEX('Raw Election Data'!$A$1:$AN$3144,MATCH($C732&amp;" "&amp;$B732,'Raw Election Data'!$C$1:$C$3144,0),MATCH('Joined Data'!Q$1,'Raw Election Data'!$A$1:$AN$1,0))</f>
        <v>-0.33901071992164122</v>
      </c>
      <c r="R732">
        <f>INDEX('Raw Election Data'!$A$1:$AN$3144,MATCH($C732&amp;" "&amp;$B732,'Raw Election Data'!$C$1:$C$3144,0),MATCH('Joined Data'!R$1,'Raw Election Data'!$A$1:$AN$1,0))</f>
        <v>0.33901071992164122</v>
      </c>
    </row>
    <row r="733" spans="1:18" ht="13.5" hidden="1" customHeight="1" x14ac:dyDescent="0.15">
      <c r="A733" t="s">
        <v>222</v>
      </c>
      <c r="B733" t="s">
        <v>2283</v>
      </c>
      <c r="C733" t="str">
        <f>INDEX(FIPS!$A$1:$E$3236,MATCH($F733,FIPS!$D$1:$D$3236,0),5)</f>
        <v>Huntington County</v>
      </c>
      <c r="D733" t="s">
        <v>223</v>
      </c>
      <c r="E733" s="15" t="s">
        <v>40</v>
      </c>
      <c r="F733" t="s">
        <v>2386</v>
      </c>
      <c r="G733" t="s">
        <v>7797</v>
      </c>
      <c r="H733" t="str">
        <f>IFERROR(VLOOKUP($G733,'Team Colors'!$A:$B,2,0),"#c9c9c9")</f>
        <v>#002c5f</v>
      </c>
      <c r="I733">
        <f>INDEX('Raw Election Data'!$A$1:$AN$3144,MATCH($C733&amp;" "&amp;$B733,'Raw Election Data'!$C$1:$C$3144,0),MATCH('Joined Data'!I$1,'Raw Election Data'!$A$1:$AN$1,0))</f>
        <v>36630</v>
      </c>
      <c r="J733">
        <f>INDEX('Raw Election Data'!$A$1:$AN$3144,MATCH($C733&amp;" "&amp;$B733,'Raw Election Data'!$C$1:$C$3144,0),MATCH('Joined Data'!J$1,'Raw Election Data'!$A$1:$AN$1,0))</f>
        <v>3506</v>
      </c>
      <c r="K733">
        <f>INDEX('Raw Election Data'!$A$1:$AN$3144,MATCH($C733&amp;" "&amp;$B733,'Raw Election Data'!$C$1:$C$3144,0),MATCH('Joined Data'!K$1,'Raw Election Data'!$A$1:$AN$1,0))</f>
        <v>11649</v>
      </c>
      <c r="L733">
        <f>INDEX('Raw Election Data'!$A$1:$AN$3144,MATCH($C733&amp;" "&amp;$B733,'Raw Election Data'!$C$1:$C$3144,0),MATCH('Joined Data'!L$1,'Raw Election Data'!$A$1:$AN$1,0))</f>
        <v>15974</v>
      </c>
      <c r="M733">
        <f>INDEX('Raw Election Data'!$A$1:$AN$3144,MATCH($C733&amp;" "&amp;$B733,'Raw Election Data'!$C$1:$C$3144,0),MATCH('Joined Data'!M$1,'Raw Election Data'!$A$1:$AN$1,0))</f>
        <v>0.21948165769375236</v>
      </c>
      <c r="N733">
        <f>INDEX('Raw Election Data'!$A$1:$AN$3144,MATCH($C733&amp;" "&amp;$B733,'Raw Election Data'!$C$1:$C$3144,0),MATCH('Joined Data'!N$1,'Raw Election Data'!$A$1:$AN$1,0))</f>
        <v>0.72924752723175157</v>
      </c>
      <c r="O733">
        <f>INDEX('Raw Election Data'!$A$1:$AN$3144,MATCH($C733&amp;" "&amp;$B733,'Raw Election Data'!$C$1:$C$3144,0),MATCH('Joined Data'!O$1,'Raw Election Data'!$A$1:$AN$1,0))</f>
        <v>-8143</v>
      </c>
      <c r="P733">
        <f>INDEX('Raw Election Data'!$A$1:$AN$3144,MATCH($C733&amp;" "&amp;$B733,'Raw Election Data'!$C$1:$C$3144,0),MATCH('Joined Data'!P$1,'Raw Election Data'!$A$1:$AN$1,0))</f>
        <v>8143</v>
      </c>
      <c r="Q733">
        <f>INDEX('Raw Election Data'!$A$1:$AN$3144,MATCH($C733&amp;" "&amp;$B733,'Raw Election Data'!$C$1:$C$3144,0),MATCH('Joined Data'!Q$1,'Raw Election Data'!$A$1:$AN$1,0))</f>
        <v>-0.50976586953799918</v>
      </c>
      <c r="R733">
        <f>INDEX('Raw Election Data'!$A$1:$AN$3144,MATCH($C733&amp;" "&amp;$B733,'Raw Election Data'!$C$1:$C$3144,0),MATCH('Joined Data'!R$1,'Raw Election Data'!$A$1:$AN$1,0))</f>
        <v>0.50976586953799918</v>
      </c>
    </row>
    <row r="734" spans="1:18" ht="13.5" hidden="1" customHeight="1" x14ac:dyDescent="0.15">
      <c r="A734" t="s">
        <v>222</v>
      </c>
      <c r="B734" t="s">
        <v>2283</v>
      </c>
      <c r="C734" t="str">
        <f>INDEX(FIPS!$A$1:$E$3236,MATCH($F734,FIPS!$D$1:$D$3236,0),5)</f>
        <v>Jackson County</v>
      </c>
      <c r="D734" t="s">
        <v>223</v>
      </c>
      <c r="E734" s="15" t="s">
        <v>41</v>
      </c>
      <c r="F734" t="s">
        <v>2389</v>
      </c>
      <c r="G734" t="s">
        <v>7797</v>
      </c>
      <c r="H734" t="str">
        <f>IFERROR(VLOOKUP($G734,'Team Colors'!$A:$B,2,0),"#c9c9c9")</f>
        <v>#002c5f</v>
      </c>
      <c r="I734">
        <f>INDEX('Raw Election Data'!$A$1:$AN$3144,MATCH($C734&amp;" "&amp;$B734,'Raw Election Data'!$C$1:$C$3144,0),MATCH('Joined Data'!I$1,'Raw Election Data'!$A$1:$AN$1,0))</f>
        <v>44069</v>
      </c>
      <c r="J734">
        <f>INDEX('Raw Election Data'!$A$1:$AN$3144,MATCH($C734&amp;" "&amp;$B734,'Raw Election Data'!$C$1:$C$3144,0),MATCH('Joined Data'!J$1,'Raw Election Data'!$A$1:$AN$1,0))</f>
        <v>3843</v>
      </c>
      <c r="K734">
        <f>INDEX('Raw Election Data'!$A$1:$AN$3144,MATCH($C734&amp;" "&amp;$B734,'Raw Election Data'!$C$1:$C$3144,0),MATCH('Joined Data'!K$1,'Raw Election Data'!$A$1:$AN$1,0))</f>
        <v>12857</v>
      </c>
      <c r="L734">
        <f>INDEX('Raw Election Data'!$A$1:$AN$3144,MATCH($C734&amp;" "&amp;$B734,'Raw Election Data'!$C$1:$C$3144,0),MATCH('Joined Data'!L$1,'Raw Election Data'!$A$1:$AN$1,0))</f>
        <v>17532</v>
      </c>
      <c r="M734">
        <f>INDEX('Raw Election Data'!$A$1:$AN$3144,MATCH($C734&amp;" "&amp;$B734,'Raw Election Data'!$C$1:$C$3144,0),MATCH('Joined Data'!M$1,'Raw Election Data'!$A$1:$AN$1,0))</f>
        <v>0.21919917864476385</v>
      </c>
      <c r="N734">
        <f>INDEX('Raw Election Data'!$A$1:$AN$3144,MATCH($C734&amp;" "&amp;$B734,'Raw Election Data'!$C$1:$C$3144,0),MATCH('Joined Data'!N$1,'Raw Election Data'!$A$1:$AN$1,0))</f>
        <v>0.7333447410449464</v>
      </c>
      <c r="O734">
        <f>INDEX('Raw Election Data'!$A$1:$AN$3144,MATCH($C734&amp;" "&amp;$B734,'Raw Election Data'!$C$1:$C$3144,0),MATCH('Joined Data'!O$1,'Raw Election Data'!$A$1:$AN$1,0))</f>
        <v>-9014</v>
      </c>
      <c r="P734">
        <f>INDEX('Raw Election Data'!$A$1:$AN$3144,MATCH($C734&amp;" "&amp;$B734,'Raw Election Data'!$C$1:$C$3144,0),MATCH('Joined Data'!P$1,'Raw Election Data'!$A$1:$AN$1,0))</f>
        <v>9014</v>
      </c>
      <c r="Q734">
        <f>INDEX('Raw Election Data'!$A$1:$AN$3144,MATCH($C734&amp;" "&amp;$B734,'Raw Election Data'!$C$1:$C$3144,0),MATCH('Joined Data'!Q$1,'Raw Election Data'!$A$1:$AN$1,0))</f>
        <v>-0.5141455624001825</v>
      </c>
      <c r="R734">
        <f>INDEX('Raw Election Data'!$A$1:$AN$3144,MATCH($C734&amp;" "&amp;$B734,'Raw Election Data'!$C$1:$C$3144,0),MATCH('Joined Data'!R$1,'Raw Election Data'!$A$1:$AN$1,0))</f>
        <v>0.5141455624001825</v>
      </c>
    </row>
    <row r="735" spans="1:18" ht="13.5" hidden="1" customHeight="1" x14ac:dyDescent="0.15">
      <c r="A735" t="s">
        <v>222</v>
      </c>
      <c r="B735" t="s">
        <v>2283</v>
      </c>
      <c r="C735" t="str">
        <f>INDEX(FIPS!$A$1:$E$3236,MATCH($F735,FIPS!$D$1:$D$3236,0),5)</f>
        <v>Jasper County</v>
      </c>
      <c r="D735" t="s">
        <v>223</v>
      </c>
      <c r="E735" s="15" t="s">
        <v>42</v>
      </c>
      <c r="F735" t="s">
        <v>2392</v>
      </c>
      <c r="G735" t="s">
        <v>7789</v>
      </c>
      <c r="H735" t="str">
        <f>IFERROR(VLOOKUP($G735,'Team Colors'!$A:$B,2,0),"#c9c9c9")</f>
        <v>#c83803</v>
      </c>
      <c r="I735">
        <f>INDEX('Raw Election Data'!$A$1:$AN$3144,MATCH($C735&amp;" "&amp;$B735,'Raw Election Data'!$C$1:$C$3144,0),MATCH('Joined Data'!I$1,'Raw Election Data'!$A$1:$AN$1,0))</f>
        <v>33470</v>
      </c>
      <c r="J735">
        <f>INDEX('Raw Election Data'!$A$1:$AN$3144,MATCH($C735&amp;" "&amp;$B735,'Raw Election Data'!$C$1:$C$3144,0),MATCH('Joined Data'!J$1,'Raw Election Data'!$A$1:$AN$1,0))</f>
        <v>3329</v>
      </c>
      <c r="K735">
        <f>INDEX('Raw Election Data'!$A$1:$AN$3144,MATCH($C735&amp;" "&amp;$B735,'Raw Election Data'!$C$1:$C$3144,0),MATCH('Joined Data'!K$1,'Raw Election Data'!$A$1:$AN$1,0))</f>
        <v>9382</v>
      </c>
      <c r="L735">
        <f>INDEX('Raw Election Data'!$A$1:$AN$3144,MATCH($C735&amp;" "&amp;$B735,'Raw Election Data'!$C$1:$C$3144,0),MATCH('Joined Data'!L$1,'Raw Election Data'!$A$1:$AN$1,0))</f>
        <v>13331</v>
      </c>
      <c r="M735">
        <f>INDEX('Raw Election Data'!$A$1:$AN$3144,MATCH($C735&amp;" "&amp;$B735,'Raw Election Data'!$C$1:$C$3144,0),MATCH('Joined Data'!M$1,'Raw Election Data'!$A$1:$AN$1,0))</f>
        <v>0.24971870077263522</v>
      </c>
      <c r="N735">
        <f>INDEX('Raw Election Data'!$A$1:$AN$3144,MATCH($C735&amp;" "&amp;$B735,'Raw Election Data'!$C$1:$C$3144,0),MATCH('Joined Data'!N$1,'Raw Election Data'!$A$1:$AN$1,0))</f>
        <v>0.70377316030305304</v>
      </c>
      <c r="O735">
        <f>INDEX('Raw Election Data'!$A$1:$AN$3144,MATCH($C735&amp;" "&amp;$B735,'Raw Election Data'!$C$1:$C$3144,0),MATCH('Joined Data'!O$1,'Raw Election Data'!$A$1:$AN$1,0))</f>
        <v>-6053</v>
      </c>
      <c r="P735">
        <f>INDEX('Raw Election Data'!$A$1:$AN$3144,MATCH($C735&amp;" "&amp;$B735,'Raw Election Data'!$C$1:$C$3144,0),MATCH('Joined Data'!P$1,'Raw Election Data'!$A$1:$AN$1,0))</f>
        <v>6053</v>
      </c>
      <c r="Q735">
        <f>INDEX('Raw Election Data'!$A$1:$AN$3144,MATCH($C735&amp;" "&amp;$B735,'Raw Election Data'!$C$1:$C$3144,0),MATCH('Joined Data'!Q$1,'Raw Election Data'!$A$1:$AN$1,0))</f>
        <v>-0.45405445953041779</v>
      </c>
      <c r="R735">
        <f>INDEX('Raw Election Data'!$A$1:$AN$3144,MATCH($C735&amp;" "&amp;$B735,'Raw Election Data'!$C$1:$C$3144,0),MATCH('Joined Data'!R$1,'Raw Election Data'!$A$1:$AN$1,0))</f>
        <v>0.45405445953041779</v>
      </c>
    </row>
    <row r="736" spans="1:18" ht="13.5" hidden="1" customHeight="1" x14ac:dyDescent="0.15">
      <c r="A736" t="s">
        <v>222</v>
      </c>
      <c r="B736" t="s">
        <v>2283</v>
      </c>
      <c r="C736" t="str">
        <f>INDEX(FIPS!$A$1:$E$3236,MATCH($F736,FIPS!$D$1:$D$3236,0),5)</f>
        <v>Jay County</v>
      </c>
      <c r="D736" t="s">
        <v>223</v>
      </c>
      <c r="E736" s="15" t="s">
        <v>43</v>
      </c>
      <c r="F736" t="s">
        <v>2396</v>
      </c>
      <c r="G736" t="s">
        <v>7797</v>
      </c>
      <c r="H736" t="str">
        <f>IFERROR(VLOOKUP($G736,'Team Colors'!$A:$B,2,0),"#c9c9c9")</f>
        <v>#002c5f</v>
      </c>
      <c r="I736">
        <f>INDEX('Raw Election Data'!$A$1:$AN$3144,MATCH($C736&amp;" "&amp;$B736,'Raw Election Data'!$C$1:$C$3144,0),MATCH('Joined Data'!I$1,'Raw Election Data'!$A$1:$AN$1,0))</f>
        <v>21121</v>
      </c>
      <c r="J736">
        <f>INDEX('Raw Election Data'!$A$1:$AN$3144,MATCH($C736&amp;" "&amp;$B736,'Raw Election Data'!$C$1:$C$3144,0),MATCH('Joined Data'!J$1,'Raw Election Data'!$A$1:$AN$1,0))</f>
        <v>1889</v>
      </c>
      <c r="K736">
        <f>INDEX('Raw Election Data'!$A$1:$AN$3144,MATCH($C736&amp;" "&amp;$B736,'Raw Election Data'!$C$1:$C$3144,0),MATCH('Joined Data'!K$1,'Raw Election Data'!$A$1:$AN$1,0))</f>
        <v>5697</v>
      </c>
      <c r="L736">
        <f>INDEX('Raw Election Data'!$A$1:$AN$3144,MATCH($C736&amp;" "&amp;$B736,'Raw Election Data'!$C$1:$C$3144,0),MATCH('Joined Data'!L$1,'Raw Election Data'!$A$1:$AN$1,0))</f>
        <v>7962</v>
      </c>
      <c r="M736">
        <f>INDEX('Raw Election Data'!$A$1:$AN$3144,MATCH($C736&amp;" "&amp;$B736,'Raw Election Data'!$C$1:$C$3144,0),MATCH('Joined Data'!M$1,'Raw Election Data'!$A$1:$AN$1,0))</f>
        <v>0.23725194674704847</v>
      </c>
      <c r="N736">
        <f>INDEX('Raw Election Data'!$A$1:$AN$3144,MATCH($C736&amp;" "&amp;$B736,'Raw Election Data'!$C$1:$C$3144,0),MATCH('Joined Data'!N$1,'Raw Election Data'!$A$1:$AN$1,0))</f>
        <v>0.71552373775433309</v>
      </c>
      <c r="O736">
        <f>INDEX('Raw Election Data'!$A$1:$AN$3144,MATCH($C736&amp;" "&amp;$B736,'Raw Election Data'!$C$1:$C$3144,0),MATCH('Joined Data'!O$1,'Raw Election Data'!$A$1:$AN$1,0))</f>
        <v>-3808</v>
      </c>
      <c r="P736">
        <f>INDEX('Raw Election Data'!$A$1:$AN$3144,MATCH($C736&amp;" "&amp;$B736,'Raw Election Data'!$C$1:$C$3144,0),MATCH('Joined Data'!P$1,'Raw Election Data'!$A$1:$AN$1,0))</f>
        <v>3808</v>
      </c>
      <c r="Q736">
        <f>INDEX('Raw Election Data'!$A$1:$AN$3144,MATCH($C736&amp;" "&amp;$B736,'Raw Election Data'!$C$1:$C$3144,0),MATCH('Joined Data'!Q$1,'Raw Election Data'!$A$1:$AN$1,0))</f>
        <v>-0.47827179100728462</v>
      </c>
      <c r="R736">
        <f>INDEX('Raw Election Data'!$A$1:$AN$3144,MATCH($C736&amp;" "&amp;$B736,'Raw Election Data'!$C$1:$C$3144,0),MATCH('Joined Data'!R$1,'Raw Election Data'!$A$1:$AN$1,0))</f>
        <v>0.47827179100728462</v>
      </c>
    </row>
    <row r="737" spans="1:18" ht="13.5" hidden="1" customHeight="1" x14ac:dyDescent="0.15">
      <c r="A737" t="s">
        <v>222</v>
      </c>
      <c r="B737" t="s">
        <v>2283</v>
      </c>
      <c r="C737" t="str">
        <f>INDEX(FIPS!$A$1:$E$3236,MATCH($F737,FIPS!$D$1:$D$3236,0),5)</f>
        <v>Jefferson County</v>
      </c>
      <c r="D737" t="s">
        <v>223</v>
      </c>
      <c r="E737" s="15" t="s">
        <v>44</v>
      </c>
      <c r="F737" t="s">
        <v>2397</v>
      </c>
      <c r="G737" t="s">
        <v>7799</v>
      </c>
      <c r="H737" t="str">
        <f>IFERROR(VLOOKUP($G737,'Team Colors'!$A:$B,2,0),"#c9c9c9")</f>
        <v>#fb4f14</v>
      </c>
      <c r="I737">
        <f>INDEX('Raw Election Data'!$A$1:$AN$3144,MATCH($C737&amp;" "&amp;$B737,'Raw Election Data'!$C$1:$C$3144,0),MATCH('Joined Data'!I$1,'Raw Election Data'!$A$1:$AN$1,0))</f>
        <v>32416</v>
      </c>
      <c r="J737">
        <f>INDEX('Raw Election Data'!$A$1:$AN$3144,MATCH($C737&amp;" "&amp;$B737,'Raw Election Data'!$C$1:$C$3144,0),MATCH('Joined Data'!J$1,'Raw Election Data'!$A$1:$AN$1,0))</f>
        <v>4325</v>
      </c>
      <c r="K737">
        <f>INDEX('Raw Election Data'!$A$1:$AN$3144,MATCH($C737&amp;" "&amp;$B737,'Raw Election Data'!$C$1:$C$3144,0),MATCH('Joined Data'!K$1,'Raw Election Data'!$A$1:$AN$1,0))</f>
        <v>8538</v>
      </c>
      <c r="L737">
        <f>INDEX('Raw Election Data'!$A$1:$AN$3144,MATCH($C737&amp;" "&amp;$B737,'Raw Election Data'!$C$1:$C$3144,0),MATCH('Joined Data'!L$1,'Raw Election Data'!$A$1:$AN$1,0))</f>
        <v>13461</v>
      </c>
      <c r="M737">
        <f>INDEX('Raw Election Data'!$A$1:$AN$3144,MATCH($C737&amp;" "&amp;$B737,'Raw Election Data'!$C$1:$C$3144,0),MATCH('Joined Data'!M$1,'Raw Election Data'!$A$1:$AN$1,0))</f>
        <v>0.32129856622836345</v>
      </c>
      <c r="N737">
        <f>INDEX('Raw Election Data'!$A$1:$AN$3144,MATCH($C737&amp;" "&amp;$B737,'Raw Election Data'!$C$1:$C$3144,0),MATCH('Joined Data'!N$1,'Raw Election Data'!$A$1:$AN$1,0))</f>
        <v>0.63427679964341432</v>
      </c>
      <c r="O737">
        <f>INDEX('Raw Election Data'!$A$1:$AN$3144,MATCH($C737&amp;" "&amp;$B737,'Raw Election Data'!$C$1:$C$3144,0),MATCH('Joined Data'!O$1,'Raw Election Data'!$A$1:$AN$1,0))</f>
        <v>-4213</v>
      </c>
      <c r="P737">
        <f>INDEX('Raw Election Data'!$A$1:$AN$3144,MATCH($C737&amp;" "&amp;$B737,'Raw Election Data'!$C$1:$C$3144,0),MATCH('Joined Data'!P$1,'Raw Election Data'!$A$1:$AN$1,0))</f>
        <v>4213</v>
      </c>
      <c r="Q737">
        <f>INDEX('Raw Election Data'!$A$1:$AN$3144,MATCH($C737&amp;" "&amp;$B737,'Raw Election Data'!$C$1:$C$3144,0),MATCH('Joined Data'!Q$1,'Raw Election Data'!$A$1:$AN$1,0))</f>
        <v>-0.31297823341505088</v>
      </c>
      <c r="R737">
        <f>INDEX('Raw Election Data'!$A$1:$AN$3144,MATCH($C737&amp;" "&amp;$B737,'Raw Election Data'!$C$1:$C$3144,0),MATCH('Joined Data'!R$1,'Raw Election Data'!$A$1:$AN$1,0))</f>
        <v>0.31297823341505088</v>
      </c>
    </row>
    <row r="738" spans="1:18" ht="13.5" hidden="1" customHeight="1" x14ac:dyDescent="0.15">
      <c r="A738" t="s">
        <v>222</v>
      </c>
      <c r="B738" t="s">
        <v>2283</v>
      </c>
      <c r="C738" t="str">
        <f>INDEX(FIPS!$A$1:$E$3236,MATCH($F738,FIPS!$D$1:$D$3236,0),5)</f>
        <v>Jennings County</v>
      </c>
      <c r="D738" t="s">
        <v>223</v>
      </c>
      <c r="E738" s="15" t="s">
        <v>45</v>
      </c>
      <c r="F738" t="s">
        <v>2401</v>
      </c>
      <c r="G738" t="s">
        <v>7797</v>
      </c>
      <c r="H738" t="str">
        <f>IFERROR(VLOOKUP($G738,'Team Colors'!$A:$B,2,0),"#c9c9c9")</f>
        <v>#002c5f</v>
      </c>
      <c r="I738">
        <f>INDEX('Raw Election Data'!$A$1:$AN$3144,MATCH($C738&amp;" "&amp;$B738,'Raw Election Data'!$C$1:$C$3144,0),MATCH('Joined Data'!I$1,'Raw Election Data'!$A$1:$AN$1,0))</f>
        <v>27897</v>
      </c>
      <c r="J738">
        <f>INDEX('Raw Election Data'!$A$1:$AN$3144,MATCH($C738&amp;" "&amp;$B738,'Raw Election Data'!$C$1:$C$3144,0),MATCH('Joined Data'!J$1,'Raw Election Data'!$A$1:$AN$1,0))</f>
        <v>2364</v>
      </c>
      <c r="K738">
        <f>INDEX('Raw Election Data'!$A$1:$AN$3144,MATCH($C738&amp;" "&amp;$B738,'Raw Election Data'!$C$1:$C$3144,0),MATCH('Joined Data'!K$1,'Raw Election Data'!$A$1:$AN$1,0))</f>
        <v>8222</v>
      </c>
      <c r="L738">
        <f>INDEX('Raw Election Data'!$A$1:$AN$3144,MATCH($C738&amp;" "&amp;$B738,'Raw Election Data'!$C$1:$C$3144,0),MATCH('Joined Data'!L$1,'Raw Election Data'!$A$1:$AN$1,0))</f>
        <v>11115</v>
      </c>
      <c r="M738">
        <f>INDEX('Raw Election Data'!$A$1:$AN$3144,MATCH($C738&amp;" "&amp;$B738,'Raw Election Data'!$C$1:$C$3144,0),MATCH('Joined Data'!M$1,'Raw Election Data'!$A$1:$AN$1,0))</f>
        <v>0.21268556005398109</v>
      </c>
      <c r="N738">
        <f>INDEX('Raw Election Data'!$A$1:$AN$3144,MATCH($C738&amp;" "&amp;$B738,'Raw Election Data'!$C$1:$C$3144,0),MATCH('Joined Data'!N$1,'Raw Election Data'!$A$1:$AN$1,0))</f>
        <v>0.73972109761583449</v>
      </c>
      <c r="O738">
        <f>INDEX('Raw Election Data'!$A$1:$AN$3144,MATCH($C738&amp;" "&amp;$B738,'Raw Election Data'!$C$1:$C$3144,0),MATCH('Joined Data'!O$1,'Raw Election Data'!$A$1:$AN$1,0))</f>
        <v>-5858</v>
      </c>
      <c r="P738">
        <f>INDEX('Raw Election Data'!$A$1:$AN$3144,MATCH($C738&amp;" "&amp;$B738,'Raw Election Data'!$C$1:$C$3144,0),MATCH('Joined Data'!P$1,'Raw Election Data'!$A$1:$AN$1,0))</f>
        <v>5858</v>
      </c>
      <c r="Q738">
        <f>INDEX('Raw Election Data'!$A$1:$AN$3144,MATCH($C738&amp;" "&amp;$B738,'Raw Election Data'!$C$1:$C$3144,0),MATCH('Joined Data'!Q$1,'Raw Election Data'!$A$1:$AN$1,0))</f>
        <v>-0.5270355375618534</v>
      </c>
      <c r="R738">
        <f>INDEX('Raw Election Data'!$A$1:$AN$3144,MATCH($C738&amp;" "&amp;$B738,'Raw Election Data'!$C$1:$C$3144,0),MATCH('Joined Data'!R$1,'Raw Election Data'!$A$1:$AN$1,0))</f>
        <v>0.5270355375618534</v>
      </c>
    </row>
    <row r="739" spans="1:18" ht="13.5" hidden="1" customHeight="1" x14ac:dyDescent="0.15">
      <c r="A739" t="s">
        <v>222</v>
      </c>
      <c r="B739" t="s">
        <v>2283</v>
      </c>
      <c r="C739" t="str">
        <f>INDEX(FIPS!$A$1:$E$3236,MATCH($F739,FIPS!$D$1:$D$3236,0),5)</f>
        <v>Johnson County</v>
      </c>
      <c r="D739" t="s">
        <v>223</v>
      </c>
      <c r="E739" s="15" t="s">
        <v>46</v>
      </c>
      <c r="F739" t="s">
        <v>2404</v>
      </c>
      <c r="G739" t="s">
        <v>7797</v>
      </c>
      <c r="H739" t="str">
        <f>IFERROR(VLOOKUP($G739,'Team Colors'!$A:$B,2,0),"#c9c9c9")</f>
        <v>#002c5f</v>
      </c>
      <c r="I739">
        <f>INDEX('Raw Election Data'!$A$1:$AN$3144,MATCH($C739&amp;" "&amp;$B739,'Raw Election Data'!$C$1:$C$3144,0),MATCH('Joined Data'!I$1,'Raw Election Data'!$A$1:$AN$1,0))</f>
        <v>149633</v>
      </c>
      <c r="J739">
        <f>INDEX('Raw Election Data'!$A$1:$AN$3144,MATCH($C739&amp;" "&amp;$B739,'Raw Election Data'!$C$1:$C$3144,0),MATCH('Joined Data'!J$1,'Raw Election Data'!$A$1:$AN$1,0))</f>
        <v>17318</v>
      </c>
      <c r="K739">
        <f>INDEX('Raw Election Data'!$A$1:$AN$3144,MATCH($C739&amp;" "&amp;$B739,'Raw Election Data'!$C$1:$C$3144,0),MATCH('Joined Data'!K$1,'Raw Election Data'!$A$1:$AN$1,0))</f>
        <v>45456</v>
      </c>
      <c r="L739">
        <f>INDEX('Raw Election Data'!$A$1:$AN$3144,MATCH($C739&amp;" "&amp;$B739,'Raw Election Data'!$C$1:$C$3144,0),MATCH('Joined Data'!L$1,'Raw Election Data'!$A$1:$AN$1,0))</f>
        <v>66229</v>
      </c>
      <c r="M739">
        <f>INDEX('Raw Election Data'!$A$1:$AN$3144,MATCH($C739&amp;" "&amp;$B739,'Raw Election Data'!$C$1:$C$3144,0),MATCH('Joined Data'!M$1,'Raw Election Data'!$A$1:$AN$1,0))</f>
        <v>0.26148665992239051</v>
      </c>
      <c r="N739">
        <f>INDEX('Raw Election Data'!$A$1:$AN$3144,MATCH($C739&amp;" "&amp;$B739,'Raw Election Data'!$C$1:$C$3144,0),MATCH('Joined Data'!N$1,'Raw Election Data'!$A$1:$AN$1,0))</f>
        <v>0.68634586057467273</v>
      </c>
      <c r="O739">
        <f>INDEX('Raw Election Data'!$A$1:$AN$3144,MATCH($C739&amp;" "&amp;$B739,'Raw Election Data'!$C$1:$C$3144,0),MATCH('Joined Data'!O$1,'Raw Election Data'!$A$1:$AN$1,0))</f>
        <v>-28138</v>
      </c>
      <c r="P739">
        <f>INDEX('Raw Election Data'!$A$1:$AN$3144,MATCH($C739&amp;" "&amp;$B739,'Raw Election Data'!$C$1:$C$3144,0),MATCH('Joined Data'!P$1,'Raw Election Data'!$A$1:$AN$1,0))</f>
        <v>28138</v>
      </c>
      <c r="Q739">
        <f>INDEX('Raw Election Data'!$A$1:$AN$3144,MATCH($C739&amp;" "&amp;$B739,'Raw Election Data'!$C$1:$C$3144,0),MATCH('Joined Data'!Q$1,'Raw Election Data'!$A$1:$AN$1,0))</f>
        <v>-0.42485920065228222</v>
      </c>
      <c r="R739">
        <f>INDEX('Raw Election Data'!$A$1:$AN$3144,MATCH($C739&amp;" "&amp;$B739,'Raw Election Data'!$C$1:$C$3144,0),MATCH('Joined Data'!R$1,'Raw Election Data'!$A$1:$AN$1,0))</f>
        <v>0.42485920065228222</v>
      </c>
    </row>
    <row r="740" spans="1:18" ht="13.5" hidden="1" customHeight="1" x14ac:dyDescent="0.15">
      <c r="A740" t="s">
        <v>222</v>
      </c>
      <c r="B740" t="s">
        <v>2283</v>
      </c>
      <c r="C740" t="str">
        <f>INDEX(FIPS!$A$1:$E$3236,MATCH($F740,FIPS!$D$1:$D$3236,0),5)</f>
        <v>Knox County</v>
      </c>
      <c r="D740" t="s">
        <v>223</v>
      </c>
      <c r="E740" s="15" t="s">
        <v>47</v>
      </c>
      <c r="F740" t="s">
        <v>2405</v>
      </c>
      <c r="G740" t="s">
        <v>7797</v>
      </c>
      <c r="H740" t="str">
        <f>IFERROR(VLOOKUP($G740,'Team Colors'!$A:$B,2,0),"#c9c9c9")</f>
        <v>#002c5f</v>
      </c>
      <c r="I740">
        <f>INDEX('Raw Election Data'!$A$1:$AN$3144,MATCH($C740&amp;" "&amp;$B740,'Raw Election Data'!$C$1:$C$3144,0),MATCH('Joined Data'!I$1,'Raw Election Data'!$A$1:$AN$1,0))</f>
        <v>37927</v>
      </c>
      <c r="J740">
        <f>INDEX('Raw Election Data'!$A$1:$AN$3144,MATCH($C740&amp;" "&amp;$B740,'Raw Election Data'!$C$1:$C$3144,0),MATCH('Joined Data'!J$1,'Raw Election Data'!$A$1:$AN$1,0))</f>
        <v>3772</v>
      </c>
      <c r="K740">
        <f>INDEX('Raw Election Data'!$A$1:$AN$3144,MATCH($C740&amp;" "&amp;$B740,'Raw Election Data'!$C$1:$C$3144,0),MATCH('Joined Data'!K$1,'Raw Election Data'!$A$1:$AN$1,0))</f>
        <v>11077</v>
      </c>
      <c r="L740">
        <f>INDEX('Raw Election Data'!$A$1:$AN$3144,MATCH($C740&amp;" "&amp;$B740,'Raw Election Data'!$C$1:$C$3144,0),MATCH('Joined Data'!L$1,'Raw Election Data'!$A$1:$AN$1,0))</f>
        <v>15483</v>
      </c>
      <c r="M740">
        <f>INDEX('Raw Election Data'!$A$1:$AN$3144,MATCH($C740&amp;" "&amp;$B740,'Raw Election Data'!$C$1:$C$3144,0),MATCH('Joined Data'!M$1,'Raw Election Data'!$A$1:$AN$1,0))</f>
        <v>0.24362203707291868</v>
      </c>
      <c r="N740">
        <f>INDEX('Raw Election Data'!$A$1:$AN$3144,MATCH($C740&amp;" "&amp;$B740,'Raw Election Data'!$C$1:$C$3144,0),MATCH('Joined Data'!N$1,'Raw Election Data'!$A$1:$AN$1,0))</f>
        <v>0.71542982626106055</v>
      </c>
      <c r="O740">
        <f>INDEX('Raw Election Data'!$A$1:$AN$3144,MATCH($C740&amp;" "&amp;$B740,'Raw Election Data'!$C$1:$C$3144,0),MATCH('Joined Data'!O$1,'Raw Election Data'!$A$1:$AN$1,0))</f>
        <v>-7305</v>
      </c>
      <c r="P740">
        <f>INDEX('Raw Election Data'!$A$1:$AN$3144,MATCH($C740&amp;" "&amp;$B740,'Raw Election Data'!$C$1:$C$3144,0),MATCH('Joined Data'!P$1,'Raw Election Data'!$A$1:$AN$1,0))</f>
        <v>7305</v>
      </c>
      <c r="Q740">
        <f>INDEX('Raw Election Data'!$A$1:$AN$3144,MATCH($C740&amp;" "&amp;$B740,'Raw Election Data'!$C$1:$C$3144,0),MATCH('Joined Data'!Q$1,'Raw Election Data'!$A$1:$AN$1,0))</f>
        <v>-0.47180778918814187</v>
      </c>
      <c r="R740">
        <f>INDEX('Raw Election Data'!$A$1:$AN$3144,MATCH($C740&amp;" "&amp;$B740,'Raw Election Data'!$C$1:$C$3144,0),MATCH('Joined Data'!R$1,'Raw Election Data'!$A$1:$AN$1,0))</f>
        <v>0.47180778918814187</v>
      </c>
    </row>
    <row r="741" spans="1:18" ht="13.5" hidden="1" customHeight="1" x14ac:dyDescent="0.15">
      <c r="A741" t="s">
        <v>222</v>
      </c>
      <c r="B741" t="s">
        <v>2283</v>
      </c>
      <c r="C741" t="str">
        <f>INDEX(FIPS!$A$1:$E$3236,MATCH($F741,FIPS!$D$1:$D$3236,0),5)</f>
        <v>Kosciusko County</v>
      </c>
      <c r="D741" t="s">
        <v>223</v>
      </c>
      <c r="E741" s="15" t="s">
        <v>48</v>
      </c>
      <c r="F741" t="s">
        <v>2409</v>
      </c>
      <c r="G741" t="s">
        <v>7797</v>
      </c>
      <c r="H741" t="str">
        <f>IFERROR(VLOOKUP($G741,'Team Colors'!$A:$B,2,0),"#c9c9c9")</f>
        <v>#002c5f</v>
      </c>
      <c r="I741">
        <f>INDEX('Raw Election Data'!$A$1:$AN$3144,MATCH($C741&amp;" "&amp;$B741,'Raw Election Data'!$C$1:$C$3144,0),MATCH('Joined Data'!I$1,'Raw Election Data'!$A$1:$AN$1,0))</f>
        <v>78620</v>
      </c>
      <c r="J741">
        <f>INDEX('Raw Election Data'!$A$1:$AN$3144,MATCH($C741&amp;" "&amp;$B741,'Raw Election Data'!$C$1:$C$3144,0),MATCH('Joined Data'!J$1,'Raw Election Data'!$A$1:$AN$1,0))</f>
        <v>6311</v>
      </c>
      <c r="K741">
        <f>INDEX('Raw Election Data'!$A$1:$AN$3144,MATCH($C741&amp;" "&amp;$B741,'Raw Election Data'!$C$1:$C$3144,0),MATCH('Joined Data'!K$1,'Raw Election Data'!$A$1:$AN$1,0))</f>
        <v>23909</v>
      </c>
      <c r="L741">
        <f>INDEX('Raw Election Data'!$A$1:$AN$3144,MATCH($C741&amp;" "&amp;$B741,'Raw Election Data'!$C$1:$C$3144,0),MATCH('Joined Data'!L$1,'Raw Election Data'!$A$1:$AN$1,0))</f>
        <v>31907</v>
      </c>
      <c r="M741">
        <f>INDEX('Raw Election Data'!$A$1:$AN$3144,MATCH($C741&amp;" "&amp;$B741,'Raw Election Data'!$C$1:$C$3144,0),MATCH('Joined Data'!M$1,'Raw Election Data'!$A$1:$AN$1,0))</f>
        <v>0.1977935876140032</v>
      </c>
      <c r="N741">
        <f>INDEX('Raw Election Data'!$A$1:$AN$3144,MATCH($C741&amp;" "&amp;$B741,'Raw Election Data'!$C$1:$C$3144,0),MATCH('Joined Data'!N$1,'Raw Election Data'!$A$1:$AN$1,0))</f>
        <v>0.74933400194314725</v>
      </c>
      <c r="O741">
        <f>INDEX('Raw Election Data'!$A$1:$AN$3144,MATCH($C741&amp;" "&amp;$B741,'Raw Election Data'!$C$1:$C$3144,0),MATCH('Joined Data'!O$1,'Raw Election Data'!$A$1:$AN$1,0))</f>
        <v>-17598</v>
      </c>
      <c r="P741">
        <f>INDEX('Raw Election Data'!$A$1:$AN$3144,MATCH($C741&amp;" "&amp;$B741,'Raw Election Data'!$C$1:$C$3144,0),MATCH('Joined Data'!P$1,'Raw Election Data'!$A$1:$AN$1,0))</f>
        <v>17598</v>
      </c>
      <c r="Q741">
        <f>INDEX('Raw Election Data'!$A$1:$AN$3144,MATCH($C741&amp;" "&amp;$B741,'Raw Election Data'!$C$1:$C$3144,0),MATCH('Joined Data'!Q$1,'Raw Election Data'!$A$1:$AN$1,0))</f>
        <v>-0.55154041432914402</v>
      </c>
      <c r="R741">
        <f>INDEX('Raw Election Data'!$A$1:$AN$3144,MATCH($C741&amp;" "&amp;$B741,'Raw Election Data'!$C$1:$C$3144,0),MATCH('Joined Data'!R$1,'Raw Election Data'!$A$1:$AN$1,0))</f>
        <v>0.55154041432914402</v>
      </c>
    </row>
    <row r="742" spans="1:18" ht="13.5" hidden="1" customHeight="1" x14ac:dyDescent="0.15">
      <c r="A742" t="s">
        <v>222</v>
      </c>
      <c r="B742" t="s">
        <v>2283</v>
      </c>
      <c r="C742" t="str">
        <f>INDEX(FIPS!$A$1:$E$3236,MATCH($F742,FIPS!$D$1:$D$3236,0),5)</f>
        <v>LaGrange County</v>
      </c>
      <c r="D742" t="s">
        <v>223</v>
      </c>
      <c r="E742" s="15" t="s">
        <v>49</v>
      </c>
      <c r="F742" t="s">
        <v>2413</v>
      </c>
      <c r="G742" t="s">
        <v>7797</v>
      </c>
      <c r="H742" t="str">
        <f>IFERROR(VLOOKUP($G742,'Team Colors'!$A:$B,2,0),"#c9c9c9")</f>
        <v>#002c5f</v>
      </c>
      <c r="I742">
        <f>INDEX('Raw Election Data'!$A$1:$AN$3144,MATCH($C742&amp;" "&amp;$B742,'Raw Election Data'!$C$1:$C$3144,0),MATCH('Joined Data'!I$1,'Raw Election Data'!$A$1:$AN$1,0))</f>
        <v>38809</v>
      </c>
      <c r="J742">
        <f>INDEX('Raw Election Data'!$A$1:$AN$3144,MATCH($C742&amp;" "&amp;$B742,'Raw Election Data'!$C$1:$C$3144,0),MATCH('Joined Data'!J$1,'Raw Election Data'!$A$1:$AN$1,0))</f>
        <v>2080</v>
      </c>
      <c r="K742">
        <f>INDEX('Raw Election Data'!$A$1:$AN$3144,MATCH($C742&amp;" "&amp;$B742,'Raw Election Data'!$C$1:$C$3144,0),MATCH('Joined Data'!K$1,'Raw Election Data'!$A$1:$AN$1,0))</f>
        <v>7025</v>
      </c>
      <c r="L742">
        <f>INDEX('Raw Election Data'!$A$1:$AN$3144,MATCH($C742&amp;" "&amp;$B742,'Raw Election Data'!$C$1:$C$3144,0),MATCH('Joined Data'!L$1,'Raw Election Data'!$A$1:$AN$1,0))</f>
        <v>9552</v>
      </c>
      <c r="M742">
        <f>INDEX('Raw Election Data'!$A$1:$AN$3144,MATCH($C742&amp;" "&amp;$B742,'Raw Election Data'!$C$1:$C$3144,0),MATCH('Joined Data'!M$1,'Raw Election Data'!$A$1:$AN$1,0))</f>
        <v>0.21775544388609716</v>
      </c>
      <c r="N742">
        <f>INDEX('Raw Election Data'!$A$1:$AN$3144,MATCH($C742&amp;" "&amp;$B742,'Raw Election Data'!$C$1:$C$3144,0),MATCH('Joined Data'!N$1,'Raw Election Data'!$A$1:$AN$1,0))</f>
        <v>0.73544807370184251</v>
      </c>
      <c r="O742">
        <f>INDEX('Raw Election Data'!$A$1:$AN$3144,MATCH($C742&amp;" "&amp;$B742,'Raw Election Data'!$C$1:$C$3144,0),MATCH('Joined Data'!O$1,'Raw Election Data'!$A$1:$AN$1,0))</f>
        <v>-4945</v>
      </c>
      <c r="P742">
        <f>INDEX('Raw Election Data'!$A$1:$AN$3144,MATCH($C742&amp;" "&amp;$B742,'Raw Election Data'!$C$1:$C$3144,0),MATCH('Joined Data'!P$1,'Raw Election Data'!$A$1:$AN$1,0))</f>
        <v>4945</v>
      </c>
      <c r="Q742">
        <f>INDEX('Raw Election Data'!$A$1:$AN$3144,MATCH($C742&amp;" "&amp;$B742,'Raw Election Data'!$C$1:$C$3144,0),MATCH('Joined Data'!Q$1,'Raw Election Data'!$A$1:$AN$1,0))</f>
        <v>-0.51769262981574538</v>
      </c>
      <c r="R742">
        <f>INDEX('Raw Election Data'!$A$1:$AN$3144,MATCH($C742&amp;" "&amp;$B742,'Raw Election Data'!$C$1:$C$3144,0),MATCH('Joined Data'!R$1,'Raw Election Data'!$A$1:$AN$1,0))</f>
        <v>0.51769262981574538</v>
      </c>
    </row>
    <row r="743" spans="1:18" ht="13.5" hidden="1" customHeight="1" x14ac:dyDescent="0.15">
      <c r="A743" t="s">
        <v>222</v>
      </c>
      <c r="B743" t="s">
        <v>2283</v>
      </c>
      <c r="C743" t="str">
        <f>INDEX(FIPS!$A$1:$E$3236,MATCH($F743,FIPS!$D$1:$D$3236,0),5)</f>
        <v>Lake County</v>
      </c>
      <c r="D743" t="s">
        <v>223</v>
      </c>
      <c r="E743" s="15" t="s">
        <v>50</v>
      </c>
      <c r="F743" t="s">
        <v>2414</v>
      </c>
      <c r="G743" t="s">
        <v>7789</v>
      </c>
      <c r="H743" t="str">
        <f>IFERROR(VLOOKUP($G743,'Team Colors'!$A:$B,2,0),"#c9c9c9")</f>
        <v>#c83803</v>
      </c>
      <c r="I743">
        <f>INDEX('Raw Election Data'!$A$1:$AN$3144,MATCH($C743&amp;" "&amp;$B743,'Raw Election Data'!$C$1:$C$3144,0),MATCH('Joined Data'!I$1,'Raw Election Data'!$A$1:$AN$1,0))</f>
        <v>487865</v>
      </c>
      <c r="J743">
        <f>INDEX('Raw Election Data'!$A$1:$AN$3144,MATCH($C743&amp;" "&amp;$B743,'Raw Election Data'!$C$1:$C$3144,0),MATCH('Joined Data'!J$1,'Raw Election Data'!$A$1:$AN$1,0))</f>
        <v>116896</v>
      </c>
      <c r="K743">
        <f>INDEX('Raw Election Data'!$A$1:$AN$3144,MATCH($C743&amp;" "&amp;$B743,'Raw Election Data'!$C$1:$C$3144,0),MATCH('Joined Data'!K$1,'Raw Election Data'!$A$1:$AN$1,0))</f>
        <v>75565</v>
      </c>
      <c r="L743">
        <f>INDEX('Raw Election Data'!$A$1:$AN$3144,MATCH($C743&amp;" "&amp;$B743,'Raw Election Data'!$C$1:$C$3144,0),MATCH('Joined Data'!L$1,'Raw Election Data'!$A$1:$AN$1,0))</f>
        <v>200247</v>
      </c>
      <c r="M743">
        <f>INDEX('Raw Election Data'!$A$1:$AN$3144,MATCH($C743&amp;" "&amp;$B743,'Raw Election Data'!$C$1:$C$3144,0),MATCH('Joined Data'!M$1,'Raw Election Data'!$A$1:$AN$1,0))</f>
        <v>0.58375905756390856</v>
      </c>
      <c r="N743">
        <f>INDEX('Raw Election Data'!$A$1:$AN$3144,MATCH($C743&amp;" "&amp;$B743,'Raw Election Data'!$C$1:$C$3144,0),MATCH('Joined Data'!N$1,'Raw Election Data'!$A$1:$AN$1,0))</f>
        <v>0.37735896168232236</v>
      </c>
      <c r="O743">
        <f>INDEX('Raw Election Data'!$A$1:$AN$3144,MATCH($C743&amp;" "&amp;$B743,'Raw Election Data'!$C$1:$C$3144,0),MATCH('Joined Data'!O$1,'Raw Election Data'!$A$1:$AN$1,0))</f>
        <v>41331</v>
      </c>
      <c r="P743">
        <f>INDEX('Raw Election Data'!$A$1:$AN$3144,MATCH($C743&amp;" "&amp;$B743,'Raw Election Data'!$C$1:$C$3144,0),MATCH('Joined Data'!P$1,'Raw Election Data'!$A$1:$AN$1,0))</f>
        <v>-41331</v>
      </c>
      <c r="Q743">
        <f>INDEX('Raw Election Data'!$A$1:$AN$3144,MATCH($C743&amp;" "&amp;$B743,'Raw Election Data'!$C$1:$C$3144,0),MATCH('Joined Data'!Q$1,'Raw Election Data'!$A$1:$AN$1,0))</f>
        <v>0.2064000958815862</v>
      </c>
      <c r="R743">
        <f>INDEX('Raw Election Data'!$A$1:$AN$3144,MATCH($C743&amp;" "&amp;$B743,'Raw Election Data'!$C$1:$C$3144,0),MATCH('Joined Data'!R$1,'Raw Election Data'!$A$1:$AN$1,0))</f>
        <v>-0.2064000958815862</v>
      </c>
    </row>
    <row r="744" spans="1:18" ht="13.5" hidden="1" customHeight="1" x14ac:dyDescent="0.15">
      <c r="A744" t="s">
        <v>222</v>
      </c>
      <c r="B744" t="s">
        <v>2283</v>
      </c>
      <c r="C744" t="str">
        <f>INDEX(FIPS!$A$1:$E$3236,MATCH($F744,FIPS!$D$1:$D$3236,0),5)</f>
        <v>LaPorte County</v>
      </c>
      <c r="D744" t="s">
        <v>223</v>
      </c>
      <c r="E744" s="15" t="s">
        <v>51</v>
      </c>
      <c r="F744" t="s">
        <v>2416</v>
      </c>
      <c r="G744" t="s">
        <v>7789</v>
      </c>
      <c r="H744" t="str">
        <f>IFERROR(VLOOKUP($G744,'Team Colors'!$A:$B,2,0),"#c9c9c9")</f>
        <v>#c83803</v>
      </c>
      <c r="I744">
        <f>INDEX('Raw Election Data'!$A$1:$AN$3144,MATCH($C744&amp;" "&amp;$B744,'Raw Election Data'!$C$1:$C$3144,0),MATCH('Joined Data'!I$1,'Raw Election Data'!$A$1:$AN$1,0))</f>
        <v>110884</v>
      </c>
      <c r="J744">
        <f>INDEX('Raw Election Data'!$A$1:$AN$3144,MATCH($C744&amp;" "&amp;$B744,'Raw Election Data'!$C$1:$C$3144,0),MATCH('Joined Data'!J$1,'Raw Election Data'!$A$1:$AN$1,0))</f>
        <v>19795</v>
      </c>
      <c r="K744">
        <f>INDEX('Raw Election Data'!$A$1:$AN$3144,MATCH($C744&amp;" "&amp;$B744,'Raw Election Data'!$C$1:$C$3144,0),MATCH('Joined Data'!K$1,'Raw Election Data'!$A$1:$AN$1,0))</f>
        <v>22678</v>
      </c>
      <c r="L744">
        <f>INDEX('Raw Election Data'!$A$1:$AN$3144,MATCH($C744&amp;" "&amp;$B744,'Raw Election Data'!$C$1:$C$3144,0),MATCH('Joined Data'!L$1,'Raw Election Data'!$A$1:$AN$1,0))</f>
        <v>44994</v>
      </c>
      <c r="M744">
        <f>INDEX('Raw Election Data'!$A$1:$AN$3144,MATCH($C744&amp;" "&amp;$B744,'Raw Election Data'!$C$1:$C$3144,0),MATCH('Joined Data'!M$1,'Raw Election Data'!$A$1:$AN$1,0))</f>
        <v>0.4399475485620305</v>
      </c>
      <c r="N744">
        <f>INDEX('Raw Election Data'!$A$1:$AN$3144,MATCH($C744&amp;" "&amp;$B744,'Raw Election Data'!$C$1:$C$3144,0),MATCH('Joined Data'!N$1,'Raw Election Data'!$A$1:$AN$1,0))</f>
        <v>0.5040227585900342</v>
      </c>
      <c r="O744">
        <f>INDEX('Raw Election Data'!$A$1:$AN$3144,MATCH($C744&amp;" "&amp;$B744,'Raw Election Data'!$C$1:$C$3144,0),MATCH('Joined Data'!O$1,'Raw Election Data'!$A$1:$AN$1,0))</f>
        <v>-2883</v>
      </c>
      <c r="P744">
        <f>INDEX('Raw Election Data'!$A$1:$AN$3144,MATCH($C744&amp;" "&amp;$B744,'Raw Election Data'!$C$1:$C$3144,0),MATCH('Joined Data'!P$1,'Raw Election Data'!$A$1:$AN$1,0))</f>
        <v>2883</v>
      </c>
      <c r="Q744">
        <f>INDEX('Raw Election Data'!$A$1:$AN$3144,MATCH($C744&amp;" "&amp;$B744,'Raw Election Data'!$C$1:$C$3144,0),MATCH('Joined Data'!Q$1,'Raw Election Data'!$A$1:$AN$1,0))</f>
        <v>-6.4075210028003704E-2</v>
      </c>
      <c r="R744">
        <f>INDEX('Raw Election Data'!$A$1:$AN$3144,MATCH($C744&amp;" "&amp;$B744,'Raw Election Data'!$C$1:$C$3144,0),MATCH('Joined Data'!R$1,'Raw Election Data'!$A$1:$AN$1,0))</f>
        <v>6.4075210028003704E-2</v>
      </c>
    </row>
    <row r="745" spans="1:18" ht="13.5" hidden="1" customHeight="1" x14ac:dyDescent="0.15">
      <c r="A745" t="s">
        <v>222</v>
      </c>
      <c r="B745" t="s">
        <v>2283</v>
      </c>
      <c r="C745" t="str">
        <f>INDEX(FIPS!$A$1:$E$3236,MATCH($F745,FIPS!$D$1:$D$3236,0),5)</f>
        <v>Lawrence County</v>
      </c>
      <c r="D745" t="s">
        <v>223</v>
      </c>
      <c r="E745" s="15" t="s">
        <v>52</v>
      </c>
      <c r="F745" t="s">
        <v>2419</v>
      </c>
      <c r="G745" t="s">
        <v>7797</v>
      </c>
      <c r="H745" t="str">
        <f>IFERROR(VLOOKUP($G745,'Team Colors'!$A:$B,2,0),"#c9c9c9")</f>
        <v>#002c5f</v>
      </c>
      <c r="I745">
        <f>INDEX('Raw Election Data'!$A$1:$AN$3144,MATCH($C745&amp;" "&amp;$B745,'Raw Election Data'!$C$1:$C$3144,0),MATCH('Joined Data'!I$1,'Raw Election Data'!$A$1:$AN$1,0))</f>
        <v>45495</v>
      </c>
      <c r="J745">
        <f>INDEX('Raw Election Data'!$A$1:$AN$3144,MATCH($C745&amp;" "&amp;$B745,'Raw Election Data'!$C$1:$C$3144,0),MATCH('Joined Data'!J$1,'Raw Election Data'!$A$1:$AN$1,0))</f>
        <v>4210</v>
      </c>
      <c r="K745">
        <f>INDEX('Raw Election Data'!$A$1:$AN$3144,MATCH($C745&amp;" "&amp;$B745,'Raw Election Data'!$C$1:$C$3144,0),MATCH('Joined Data'!K$1,'Raw Election Data'!$A$1:$AN$1,0))</f>
        <v>14034</v>
      </c>
      <c r="L745">
        <f>INDEX('Raw Election Data'!$A$1:$AN$3144,MATCH($C745&amp;" "&amp;$B745,'Raw Election Data'!$C$1:$C$3144,0),MATCH('Joined Data'!L$1,'Raw Election Data'!$A$1:$AN$1,0))</f>
        <v>19076</v>
      </c>
      <c r="M745">
        <f>INDEX('Raw Election Data'!$A$1:$AN$3144,MATCH($C745&amp;" "&amp;$B745,'Raw Election Data'!$C$1:$C$3144,0),MATCH('Joined Data'!M$1,'Raw Election Data'!$A$1:$AN$1,0))</f>
        <v>0.22069616271755085</v>
      </c>
      <c r="N745">
        <f>INDEX('Raw Election Data'!$A$1:$AN$3144,MATCH($C745&amp;" "&amp;$B745,'Raw Election Data'!$C$1:$C$3144,0),MATCH('Joined Data'!N$1,'Raw Election Data'!$A$1:$AN$1,0))</f>
        <v>0.73568882365275734</v>
      </c>
      <c r="O745">
        <f>INDEX('Raw Election Data'!$A$1:$AN$3144,MATCH($C745&amp;" "&amp;$B745,'Raw Election Data'!$C$1:$C$3144,0),MATCH('Joined Data'!O$1,'Raw Election Data'!$A$1:$AN$1,0))</f>
        <v>-9824</v>
      </c>
      <c r="P745">
        <f>INDEX('Raw Election Data'!$A$1:$AN$3144,MATCH($C745&amp;" "&amp;$B745,'Raw Election Data'!$C$1:$C$3144,0),MATCH('Joined Data'!P$1,'Raw Election Data'!$A$1:$AN$1,0))</f>
        <v>9824</v>
      </c>
      <c r="Q745">
        <f>INDEX('Raw Election Data'!$A$1:$AN$3144,MATCH($C745&amp;" "&amp;$B745,'Raw Election Data'!$C$1:$C$3144,0),MATCH('Joined Data'!Q$1,'Raw Election Data'!$A$1:$AN$1,0))</f>
        <v>-0.51499266093520646</v>
      </c>
      <c r="R745">
        <f>INDEX('Raw Election Data'!$A$1:$AN$3144,MATCH($C745&amp;" "&amp;$B745,'Raw Election Data'!$C$1:$C$3144,0),MATCH('Joined Data'!R$1,'Raw Election Data'!$A$1:$AN$1,0))</f>
        <v>0.51499266093520646</v>
      </c>
    </row>
    <row r="746" spans="1:18" ht="13.5" hidden="1" customHeight="1" x14ac:dyDescent="0.15">
      <c r="A746" t="s">
        <v>222</v>
      </c>
      <c r="B746" t="s">
        <v>2283</v>
      </c>
      <c r="C746" t="str">
        <f>INDEX(FIPS!$A$1:$E$3236,MATCH($F746,FIPS!$D$1:$D$3236,0),5)</f>
        <v>Madison County</v>
      </c>
      <c r="D746" t="s">
        <v>223</v>
      </c>
      <c r="E746" s="15" t="s">
        <v>53</v>
      </c>
      <c r="F746" t="s">
        <v>2424</v>
      </c>
      <c r="G746" t="s">
        <v>7797</v>
      </c>
      <c r="H746" t="str">
        <f>IFERROR(VLOOKUP($G746,'Team Colors'!$A:$B,2,0),"#c9c9c9")</f>
        <v>#002c5f</v>
      </c>
      <c r="I746">
        <f>INDEX('Raw Election Data'!$A$1:$AN$3144,MATCH($C746&amp;" "&amp;$B746,'Raw Election Data'!$C$1:$C$3144,0),MATCH('Joined Data'!I$1,'Raw Election Data'!$A$1:$AN$1,0))</f>
        <v>129723</v>
      </c>
      <c r="J746">
        <f>INDEX('Raw Election Data'!$A$1:$AN$3144,MATCH($C746&amp;" "&amp;$B746,'Raw Election Data'!$C$1:$C$3144,0),MATCH('Joined Data'!J$1,'Raw Election Data'!$A$1:$AN$1,0))</f>
        <v>18595</v>
      </c>
      <c r="K746">
        <f>INDEX('Raw Election Data'!$A$1:$AN$3144,MATCH($C746&amp;" "&amp;$B746,'Raw Election Data'!$C$1:$C$3144,0),MATCH('Joined Data'!K$1,'Raw Election Data'!$A$1:$AN$1,0))</f>
        <v>32376</v>
      </c>
      <c r="L746">
        <f>INDEX('Raw Election Data'!$A$1:$AN$3144,MATCH($C746&amp;" "&amp;$B746,'Raw Election Data'!$C$1:$C$3144,0),MATCH('Joined Data'!L$1,'Raw Election Data'!$A$1:$AN$1,0))</f>
        <v>53660</v>
      </c>
      <c r="M746">
        <f>INDEX('Raw Election Data'!$A$1:$AN$3144,MATCH($C746&amp;" "&amp;$B746,'Raw Election Data'!$C$1:$C$3144,0),MATCH('Joined Data'!M$1,'Raw Election Data'!$A$1:$AN$1,0))</f>
        <v>0.34653373089824824</v>
      </c>
      <c r="N746">
        <f>INDEX('Raw Election Data'!$A$1:$AN$3144,MATCH($C746&amp;" "&amp;$B746,'Raw Election Data'!$C$1:$C$3144,0),MATCH('Joined Data'!N$1,'Raw Election Data'!$A$1:$AN$1,0))</f>
        <v>0.60335445396943721</v>
      </c>
      <c r="O746">
        <f>INDEX('Raw Election Data'!$A$1:$AN$3144,MATCH($C746&amp;" "&amp;$B746,'Raw Election Data'!$C$1:$C$3144,0),MATCH('Joined Data'!O$1,'Raw Election Data'!$A$1:$AN$1,0))</f>
        <v>-13781</v>
      </c>
      <c r="P746">
        <f>INDEX('Raw Election Data'!$A$1:$AN$3144,MATCH($C746&amp;" "&amp;$B746,'Raw Election Data'!$C$1:$C$3144,0),MATCH('Joined Data'!P$1,'Raw Election Data'!$A$1:$AN$1,0))</f>
        <v>13781</v>
      </c>
      <c r="Q746">
        <f>INDEX('Raw Election Data'!$A$1:$AN$3144,MATCH($C746&amp;" "&amp;$B746,'Raw Election Data'!$C$1:$C$3144,0),MATCH('Joined Data'!Q$1,'Raw Election Data'!$A$1:$AN$1,0))</f>
        <v>-0.25682072307118897</v>
      </c>
      <c r="R746">
        <f>INDEX('Raw Election Data'!$A$1:$AN$3144,MATCH($C746&amp;" "&amp;$B746,'Raw Election Data'!$C$1:$C$3144,0),MATCH('Joined Data'!R$1,'Raw Election Data'!$A$1:$AN$1,0))</f>
        <v>0.25682072307118897</v>
      </c>
    </row>
    <row r="747" spans="1:18" ht="13.5" hidden="1" customHeight="1" x14ac:dyDescent="0.15">
      <c r="A747" t="s">
        <v>222</v>
      </c>
      <c r="B747" t="s">
        <v>2283</v>
      </c>
      <c r="C747" t="str">
        <f>INDEX(FIPS!$A$1:$E$3236,MATCH($F747,FIPS!$D$1:$D$3236,0),5)</f>
        <v>Marion County</v>
      </c>
      <c r="D747" t="s">
        <v>223</v>
      </c>
      <c r="E747" s="15" t="s">
        <v>54</v>
      </c>
      <c r="F747" t="s">
        <v>2425</v>
      </c>
      <c r="G747" t="s">
        <v>7797</v>
      </c>
      <c r="H747" t="str">
        <f>IFERROR(VLOOKUP($G747,'Team Colors'!$A:$B,2,0),"#c9c9c9")</f>
        <v>#002c5f</v>
      </c>
      <c r="I747">
        <f>INDEX('Raw Election Data'!$A$1:$AN$3144,MATCH($C747&amp;" "&amp;$B747,'Raw Election Data'!$C$1:$C$3144,0),MATCH('Joined Data'!I$1,'Raw Election Data'!$A$1:$AN$1,0))</f>
        <v>939020</v>
      </c>
      <c r="J747">
        <f>INDEX('Raw Election Data'!$A$1:$AN$3144,MATCH($C747&amp;" "&amp;$B747,'Raw Election Data'!$C$1:$C$3144,0),MATCH('Joined Data'!J$1,'Raw Election Data'!$A$1:$AN$1,0))</f>
        <v>212676</v>
      </c>
      <c r="K747">
        <f>INDEX('Raw Election Data'!$A$1:$AN$3144,MATCH($C747&amp;" "&amp;$B747,'Raw Election Data'!$C$1:$C$3144,0),MATCH('Joined Data'!K$1,'Raw Election Data'!$A$1:$AN$1,0))</f>
        <v>130228</v>
      </c>
      <c r="L747">
        <f>INDEX('Raw Election Data'!$A$1:$AN$3144,MATCH($C747&amp;" "&amp;$B747,'Raw Election Data'!$C$1:$C$3144,0),MATCH('Joined Data'!L$1,'Raw Election Data'!$A$1:$AN$1,0))</f>
        <v>361070</v>
      </c>
      <c r="M747">
        <f>INDEX('Raw Election Data'!$A$1:$AN$3144,MATCH($C747&amp;" "&amp;$B747,'Raw Election Data'!$C$1:$C$3144,0),MATCH('Joined Data'!M$1,'Raw Election Data'!$A$1:$AN$1,0))</f>
        <v>0.58901598028083202</v>
      </c>
      <c r="N747">
        <f>INDEX('Raw Election Data'!$A$1:$AN$3144,MATCH($C747&amp;" "&amp;$B747,'Raw Election Data'!$C$1:$C$3144,0),MATCH('Joined Data'!N$1,'Raw Election Data'!$A$1:$AN$1,0))</f>
        <v>0.36067244578613566</v>
      </c>
      <c r="O747">
        <f>INDEX('Raw Election Data'!$A$1:$AN$3144,MATCH($C747&amp;" "&amp;$B747,'Raw Election Data'!$C$1:$C$3144,0),MATCH('Joined Data'!O$1,'Raw Election Data'!$A$1:$AN$1,0))</f>
        <v>82448</v>
      </c>
      <c r="P747">
        <f>INDEX('Raw Election Data'!$A$1:$AN$3144,MATCH($C747&amp;" "&amp;$B747,'Raw Election Data'!$C$1:$C$3144,0),MATCH('Joined Data'!P$1,'Raw Election Data'!$A$1:$AN$1,0))</f>
        <v>-82448</v>
      </c>
      <c r="Q747">
        <f>INDEX('Raw Election Data'!$A$1:$AN$3144,MATCH($C747&amp;" "&amp;$B747,'Raw Election Data'!$C$1:$C$3144,0),MATCH('Joined Data'!Q$1,'Raw Election Data'!$A$1:$AN$1,0))</f>
        <v>0.22834353449469635</v>
      </c>
      <c r="R747">
        <f>INDEX('Raw Election Data'!$A$1:$AN$3144,MATCH($C747&amp;" "&amp;$B747,'Raw Election Data'!$C$1:$C$3144,0),MATCH('Joined Data'!R$1,'Raw Election Data'!$A$1:$AN$1,0))</f>
        <v>-0.22834353449469635</v>
      </c>
    </row>
    <row r="748" spans="1:18" ht="13.5" hidden="1" customHeight="1" x14ac:dyDescent="0.15">
      <c r="A748" t="s">
        <v>222</v>
      </c>
      <c r="B748" t="s">
        <v>2283</v>
      </c>
      <c r="C748" t="str">
        <f>INDEX(FIPS!$A$1:$E$3236,MATCH($F748,FIPS!$D$1:$D$3236,0),5)</f>
        <v>Marshall County</v>
      </c>
      <c r="D748" t="s">
        <v>223</v>
      </c>
      <c r="E748" s="15" t="s">
        <v>55</v>
      </c>
      <c r="F748" t="s">
        <v>2426</v>
      </c>
      <c r="G748" t="s">
        <v>7797</v>
      </c>
      <c r="H748" t="str">
        <f>IFERROR(VLOOKUP($G748,'Team Colors'!$A:$B,2,0),"#c9c9c9")</f>
        <v>#002c5f</v>
      </c>
      <c r="I748">
        <f>INDEX('Raw Election Data'!$A$1:$AN$3144,MATCH($C748&amp;" "&amp;$B748,'Raw Election Data'!$C$1:$C$3144,0),MATCH('Joined Data'!I$1,'Raw Election Data'!$A$1:$AN$1,0))</f>
        <v>46857</v>
      </c>
      <c r="J748">
        <f>INDEX('Raw Election Data'!$A$1:$AN$3144,MATCH($C748&amp;" "&amp;$B748,'Raw Election Data'!$C$1:$C$3144,0),MATCH('Joined Data'!J$1,'Raw Election Data'!$A$1:$AN$1,0))</f>
        <v>4798</v>
      </c>
      <c r="K748">
        <f>INDEX('Raw Election Data'!$A$1:$AN$3144,MATCH($C748&amp;" "&amp;$B748,'Raw Election Data'!$C$1:$C$3144,0),MATCH('Joined Data'!K$1,'Raw Election Data'!$A$1:$AN$1,0))</f>
        <v>12286</v>
      </c>
      <c r="L748">
        <f>INDEX('Raw Election Data'!$A$1:$AN$3144,MATCH($C748&amp;" "&amp;$B748,'Raw Election Data'!$C$1:$C$3144,0),MATCH('Joined Data'!L$1,'Raw Election Data'!$A$1:$AN$1,0))</f>
        <v>18008</v>
      </c>
      <c r="M748">
        <f>INDEX('Raw Election Data'!$A$1:$AN$3144,MATCH($C748&amp;" "&amp;$B748,'Raw Election Data'!$C$1:$C$3144,0),MATCH('Joined Data'!M$1,'Raw Election Data'!$A$1:$AN$1,0))</f>
        <v>0.26643713904931143</v>
      </c>
      <c r="N748">
        <f>INDEX('Raw Election Data'!$A$1:$AN$3144,MATCH($C748&amp;" "&amp;$B748,'Raw Election Data'!$C$1:$C$3144,0),MATCH('Joined Data'!N$1,'Raw Election Data'!$A$1:$AN$1,0))</f>
        <v>0.68225233229675697</v>
      </c>
      <c r="O748">
        <f>INDEX('Raw Election Data'!$A$1:$AN$3144,MATCH($C748&amp;" "&amp;$B748,'Raw Election Data'!$C$1:$C$3144,0),MATCH('Joined Data'!O$1,'Raw Election Data'!$A$1:$AN$1,0))</f>
        <v>-7488</v>
      </c>
      <c r="P748">
        <f>INDEX('Raw Election Data'!$A$1:$AN$3144,MATCH($C748&amp;" "&amp;$B748,'Raw Election Data'!$C$1:$C$3144,0),MATCH('Joined Data'!P$1,'Raw Election Data'!$A$1:$AN$1,0))</f>
        <v>7488</v>
      </c>
      <c r="Q748">
        <f>INDEX('Raw Election Data'!$A$1:$AN$3144,MATCH($C748&amp;" "&amp;$B748,'Raw Election Data'!$C$1:$C$3144,0),MATCH('Joined Data'!Q$1,'Raw Election Data'!$A$1:$AN$1,0))</f>
        <v>-0.41581519324744554</v>
      </c>
      <c r="R748">
        <f>INDEX('Raw Election Data'!$A$1:$AN$3144,MATCH($C748&amp;" "&amp;$B748,'Raw Election Data'!$C$1:$C$3144,0),MATCH('Joined Data'!R$1,'Raw Election Data'!$A$1:$AN$1,0))</f>
        <v>0.41581519324744554</v>
      </c>
    </row>
    <row r="749" spans="1:18" ht="13.5" hidden="1" customHeight="1" x14ac:dyDescent="0.15">
      <c r="A749" t="s">
        <v>222</v>
      </c>
      <c r="B749" t="s">
        <v>2283</v>
      </c>
      <c r="C749" t="str">
        <f>INDEX(FIPS!$A$1:$E$3236,MATCH($F749,FIPS!$D$1:$D$3236,0),5)</f>
        <v>Martin County</v>
      </c>
      <c r="D749" t="s">
        <v>223</v>
      </c>
      <c r="E749" s="15" t="s">
        <v>56</v>
      </c>
      <c r="F749" t="s">
        <v>2429</v>
      </c>
      <c r="G749" t="s">
        <v>7797</v>
      </c>
      <c r="H749" t="str">
        <f>IFERROR(VLOOKUP($G749,'Team Colors'!$A:$B,2,0),"#c9c9c9")</f>
        <v>#002c5f</v>
      </c>
      <c r="I749">
        <f>INDEX('Raw Election Data'!$A$1:$AN$3144,MATCH($C749&amp;" "&amp;$B749,'Raw Election Data'!$C$1:$C$3144,0),MATCH('Joined Data'!I$1,'Raw Election Data'!$A$1:$AN$1,0))</f>
        <v>10226</v>
      </c>
      <c r="J749">
        <f>INDEX('Raw Election Data'!$A$1:$AN$3144,MATCH($C749&amp;" "&amp;$B749,'Raw Election Data'!$C$1:$C$3144,0),MATCH('Joined Data'!J$1,'Raw Election Data'!$A$1:$AN$1,0))</f>
        <v>881</v>
      </c>
      <c r="K749">
        <f>INDEX('Raw Election Data'!$A$1:$AN$3144,MATCH($C749&amp;" "&amp;$B749,'Raw Election Data'!$C$1:$C$3144,0),MATCH('Joined Data'!K$1,'Raw Election Data'!$A$1:$AN$1,0))</f>
        <v>3695</v>
      </c>
      <c r="L749">
        <f>INDEX('Raw Election Data'!$A$1:$AN$3144,MATCH($C749&amp;" "&amp;$B749,'Raw Election Data'!$C$1:$C$3144,0),MATCH('Joined Data'!L$1,'Raw Election Data'!$A$1:$AN$1,0))</f>
        <v>4807</v>
      </c>
      <c r="M749">
        <f>INDEX('Raw Election Data'!$A$1:$AN$3144,MATCH($C749&amp;" "&amp;$B749,'Raw Election Data'!$C$1:$C$3144,0),MATCH('Joined Data'!M$1,'Raw Election Data'!$A$1:$AN$1,0))</f>
        <v>0.18327439151237779</v>
      </c>
      <c r="N749">
        <f>INDEX('Raw Election Data'!$A$1:$AN$3144,MATCH($C749&amp;" "&amp;$B749,'Raw Election Data'!$C$1:$C$3144,0),MATCH('Joined Data'!N$1,'Raw Election Data'!$A$1:$AN$1,0))</f>
        <v>0.76867068857915544</v>
      </c>
      <c r="O749">
        <f>INDEX('Raw Election Data'!$A$1:$AN$3144,MATCH($C749&amp;" "&amp;$B749,'Raw Election Data'!$C$1:$C$3144,0),MATCH('Joined Data'!O$1,'Raw Election Data'!$A$1:$AN$1,0))</f>
        <v>-2814</v>
      </c>
      <c r="P749">
        <f>INDEX('Raw Election Data'!$A$1:$AN$3144,MATCH($C749&amp;" "&amp;$B749,'Raw Election Data'!$C$1:$C$3144,0),MATCH('Joined Data'!P$1,'Raw Election Data'!$A$1:$AN$1,0))</f>
        <v>2814</v>
      </c>
      <c r="Q749">
        <f>INDEX('Raw Election Data'!$A$1:$AN$3144,MATCH($C749&amp;" "&amp;$B749,'Raw Election Data'!$C$1:$C$3144,0),MATCH('Joined Data'!Q$1,'Raw Election Data'!$A$1:$AN$1,0))</f>
        <v>-0.58539629706677765</v>
      </c>
      <c r="R749">
        <f>INDEX('Raw Election Data'!$A$1:$AN$3144,MATCH($C749&amp;" "&amp;$B749,'Raw Election Data'!$C$1:$C$3144,0),MATCH('Joined Data'!R$1,'Raw Election Data'!$A$1:$AN$1,0))</f>
        <v>0.58539629706677765</v>
      </c>
    </row>
    <row r="750" spans="1:18" ht="13.5" hidden="1" customHeight="1" x14ac:dyDescent="0.15">
      <c r="A750" t="s">
        <v>222</v>
      </c>
      <c r="B750" t="s">
        <v>2283</v>
      </c>
      <c r="C750" t="str">
        <f>INDEX(FIPS!$A$1:$E$3236,MATCH($F750,FIPS!$D$1:$D$3236,0),5)</f>
        <v>Miami County</v>
      </c>
      <c r="D750" t="s">
        <v>223</v>
      </c>
      <c r="E750" s="15" t="s">
        <v>57</v>
      </c>
      <c r="F750" t="s">
        <v>2431</v>
      </c>
      <c r="G750" t="s">
        <v>7797</v>
      </c>
      <c r="H750" t="str">
        <f>IFERROR(VLOOKUP($G750,'Team Colors'!$A:$B,2,0),"#c9c9c9")</f>
        <v>#002c5f</v>
      </c>
      <c r="I750">
        <f>INDEX('Raw Election Data'!$A$1:$AN$3144,MATCH($C750&amp;" "&amp;$B750,'Raw Election Data'!$C$1:$C$3144,0),MATCH('Joined Data'!I$1,'Raw Election Data'!$A$1:$AN$1,0))</f>
        <v>35862</v>
      </c>
      <c r="J750">
        <f>INDEX('Raw Election Data'!$A$1:$AN$3144,MATCH($C750&amp;" "&amp;$B750,'Raw Election Data'!$C$1:$C$3144,0),MATCH('Joined Data'!J$1,'Raw Election Data'!$A$1:$AN$1,0))</f>
        <v>2766</v>
      </c>
      <c r="K750">
        <f>INDEX('Raw Election Data'!$A$1:$AN$3144,MATCH($C750&amp;" "&amp;$B750,'Raw Election Data'!$C$1:$C$3144,0),MATCH('Joined Data'!K$1,'Raw Election Data'!$A$1:$AN$1,0))</f>
        <v>9975</v>
      </c>
      <c r="L750">
        <f>INDEX('Raw Election Data'!$A$1:$AN$3144,MATCH($C750&amp;" "&amp;$B750,'Raw Election Data'!$C$1:$C$3144,0),MATCH('Joined Data'!L$1,'Raw Election Data'!$A$1:$AN$1,0))</f>
        <v>13440</v>
      </c>
      <c r="M750">
        <f>INDEX('Raw Election Data'!$A$1:$AN$3144,MATCH($C750&amp;" "&amp;$B750,'Raw Election Data'!$C$1:$C$3144,0),MATCH('Joined Data'!M$1,'Raw Election Data'!$A$1:$AN$1,0))</f>
        <v>0.20580357142857142</v>
      </c>
      <c r="N750">
        <f>INDEX('Raw Election Data'!$A$1:$AN$3144,MATCH($C750&amp;" "&amp;$B750,'Raw Election Data'!$C$1:$C$3144,0),MATCH('Joined Data'!N$1,'Raw Election Data'!$A$1:$AN$1,0))</f>
        <v>0.7421875</v>
      </c>
      <c r="O750">
        <f>INDEX('Raw Election Data'!$A$1:$AN$3144,MATCH($C750&amp;" "&amp;$B750,'Raw Election Data'!$C$1:$C$3144,0),MATCH('Joined Data'!O$1,'Raw Election Data'!$A$1:$AN$1,0))</f>
        <v>-7209</v>
      </c>
      <c r="P750">
        <f>INDEX('Raw Election Data'!$A$1:$AN$3144,MATCH($C750&amp;" "&amp;$B750,'Raw Election Data'!$C$1:$C$3144,0),MATCH('Joined Data'!P$1,'Raw Election Data'!$A$1:$AN$1,0))</f>
        <v>7209</v>
      </c>
      <c r="Q750">
        <f>INDEX('Raw Election Data'!$A$1:$AN$3144,MATCH($C750&amp;" "&amp;$B750,'Raw Election Data'!$C$1:$C$3144,0),MATCH('Joined Data'!Q$1,'Raw Election Data'!$A$1:$AN$1,0))</f>
        <v>-0.53638392857142858</v>
      </c>
      <c r="R750">
        <f>INDEX('Raw Election Data'!$A$1:$AN$3144,MATCH($C750&amp;" "&amp;$B750,'Raw Election Data'!$C$1:$C$3144,0),MATCH('Joined Data'!R$1,'Raw Election Data'!$A$1:$AN$1,0))</f>
        <v>0.53638392857142858</v>
      </c>
    </row>
    <row r="751" spans="1:18" ht="13.5" hidden="1" customHeight="1" x14ac:dyDescent="0.15">
      <c r="A751" t="s">
        <v>222</v>
      </c>
      <c r="B751" t="s">
        <v>2283</v>
      </c>
      <c r="C751" t="str">
        <f>INDEX(FIPS!$A$1:$E$3236,MATCH($F751,FIPS!$D$1:$D$3236,0),5)</f>
        <v>Monroe County</v>
      </c>
      <c r="D751" t="s">
        <v>223</v>
      </c>
      <c r="E751" s="15" t="s">
        <v>58</v>
      </c>
      <c r="F751" t="s">
        <v>2434</v>
      </c>
      <c r="G751" t="s">
        <v>7797</v>
      </c>
      <c r="H751" t="str">
        <f>IFERROR(VLOOKUP($G751,'Team Colors'!$A:$B,2,0),"#c9c9c9")</f>
        <v>#002c5f</v>
      </c>
      <c r="I751">
        <f>INDEX('Raw Election Data'!$A$1:$AN$3144,MATCH($C751&amp;" "&amp;$B751,'Raw Election Data'!$C$1:$C$3144,0),MATCH('Joined Data'!I$1,'Raw Election Data'!$A$1:$AN$1,0))</f>
        <v>144705</v>
      </c>
      <c r="J751">
        <f>INDEX('Raw Election Data'!$A$1:$AN$3144,MATCH($C751&amp;" "&amp;$B751,'Raw Election Data'!$C$1:$C$3144,0),MATCH('Joined Data'!J$1,'Raw Election Data'!$A$1:$AN$1,0))</f>
        <v>34183</v>
      </c>
      <c r="K751">
        <f>INDEX('Raw Election Data'!$A$1:$AN$3144,MATCH($C751&amp;" "&amp;$B751,'Raw Election Data'!$C$1:$C$3144,0),MATCH('Joined Data'!K$1,'Raw Election Data'!$A$1:$AN$1,0))</f>
        <v>20527</v>
      </c>
      <c r="L751">
        <f>INDEX('Raw Election Data'!$A$1:$AN$3144,MATCH($C751&amp;" "&amp;$B751,'Raw Election Data'!$C$1:$C$3144,0),MATCH('Joined Data'!L$1,'Raw Election Data'!$A$1:$AN$1,0))</f>
        <v>57623</v>
      </c>
      <c r="M751">
        <f>INDEX('Raw Election Data'!$A$1:$AN$3144,MATCH($C751&amp;" "&amp;$B751,'Raw Election Data'!$C$1:$C$3144,0),MATCH('Joined Data'!M$1,'Raw Election Data'!$A$1:$AN$1,0))</f>
        <v>0.59321798587369623</v>
      </c>
      <c r="N751">
        <f>INDEX('Raw Election Data'!$A$1:$AN$3144,MATCH($C751&amp;" "&amp;$B751,'Raw Election Data'!$C$1:$C$3144,0),MATCH('Joined Data'!N$1,'Raw Election Data'!$A$1:$AN$1,0))</f>
        <v>0.35622928344584626</v>
      </c>
      <c r="O751">
        <f>INDEX('Raw Election Data'!$A$1:$AN$3144,MATCH($C751&amp;" "&amp;$B751,'Raw Election Data'!$C$1:$C$3144,0),MATCH('Joined Data'!O$1,'Raw Election Data'!$A$1:$AN$1,0))</f>
        <v>13656</v>
      </c>
      <c r="P751">
        <f>INDEX('Raw Election Data'!$A$1:$AN$3144,MATCH($C751&amp;" "&amp;$B751,'Raw Election Data'!$C$1:$C$3144,0),MATCH('Joined Data'!P$1,'Raw Election Data'!$A$1:$AN$1,0))</f>
        <v>-13656</v>
      </c>
      <c r="Q751">
        <f>INDEX('Raw Election Data'!$A$1:$AN$3144,MATCH($C751&amp;" "&amp;$B751,'Raw Election Data'!$C$1:$C$3144,0),MATCH('Joined Data'!Q$1,'Raw Election Data'!$A$1:$AN$1,0))</f>
        <v>0.23698870242784997</v>
      </c>
      <c r="R751">
        <f>INDEX('Raw Election Data'!$A$1:$AN$3144,MATCH($C751&amp;" "&amp;$B751,'Raw Election Data'!$C$1:$C$3144,0),MATCH('Joined Data'!R$1,'Raw Election Data'!$A$1:$AN$1,0))</f>
        <v>-0.23698870242784997</v>
      </c>
    </row>
    <row r="752" spans="1:18" ht="13.5" hidden="1" customHeight="1" x14ac:dyDescent="0.15">
      <c r="A752" t="s">
        <v>222</v>
      </c>
      <c r="B752" t="s">
        <v>2283</v>
      </c>
      <c r="C752" t="str">
        <f>INDEX(FIPS!$A$1:$E$3236,MATCH($F752,FIPS!$D$1:$D$3236,0),5)</f>
        <v>Montgomery County</v>
      </c>
      <c r="D752" t="s">
        <v>223</v>
      </c>
      <c r="E752" s="15" t="s">
        <v>59</v>
      </c>
      <c r="F752" t="s">
        <v>2437</v>
      </c>
      <c r="G752" t="s">
        <v>7797</v>
      </c>
      <c r="H752" t="str">
        <f>IFERROR(VLOOKUP($G752,'Team Colors'!$A:$B,2,0),"#c9c9c9")</f>
        <v>#002c5f</v>
      </c>
      <c r="I752">
        <f>INDEX('Raw Election Data'!$A$1:$AN$3144,MATCH($C752&amp;" "&amp;$B752,'Raw Election Data'!$C$1:$C$3144,0),MATCH('Joined Data'!I$1,'Raw Election Data'!$A$1:$AN$1,0))</f>
        <v>38227</v>
      </c>
      <c r="J752">
        <f>INDEX('Raw Election Data'!$A$1:$AN$3144,MATCH($C752&amp;" "&amp;$B752,'Raw Election Data'!$C$1:$C$3144,0),MATCH('Joined Data'!J$1,'Raw Election Data'!$A$1:$AN$1,0))</f>
        <v>3362</v>
      </c>
      <c r="K752">
        <f>INDEX('Raw Election Data'!$A$1:$AN$3144,MATCH($C752&amp;" "&amp;$B752,'Raw Election Data'!$C$1:$C$3144,0),MATCH('Joined Data'!K$1,'Raw Election Data'!$A$1:$AN$1,0))</f>
        <v>11051</v>
      </c>
      <c r="L752">
        <f>INDEX('Raw Election Data'!$A$1:$AN$3144,MATCH($C752&amp;" "&amp;$B752,'Raw Election Data'!$C$1:$C$3144,0),MATCH('Joined Data'!L$1,'Raw Election Data'!$A$1:$AN$1,0))</f>
        <v>15101</v>
      </c>
      <c r="M752">
        <f>INDEX('Raw Election Data'!$A$1:$AN$3144,MATCH($C752&amp;" "&amp;$B752,'Raw Election Data'!$C$1:$C$3144,0),MATCH('Joined Data'!M$1,'Raw Election Data'!$A$1:$AN$1,0))</f>
        <v>0.22263426263161379</v>
      </c>
      <c r="N752">
        <f>INDEX('Raw Election Data'!$A$1:$AN$3144,MATCH($C752&amp;" "&amp;$B752,'Raw Election Data'!$C$1:$C$3144,0),MATCH('Joined Data'!N$1,'Raw Election Data'!$A$1:$AN$1,0))</f>
        <v>0.73180584067280308</v>
      </c>
      <c r="O752">
        <f>INDEX('Raw Election Data'!$A$1:$AN$3144,MATCH($C752&amp;" "&amp;$B752,'Raw Election Data'!$C$1:$C$3144,0),MATCH('Joined Data'!O$1,'Raw Election Data'!$A$1:$AN$1,0))</f>
        <v>-7689</v>
      </c>
      <c r="P752">
        <f>INDEX('Raw Election Data'!$A$1:$AN$3144,MATCH($C752&amp;" "&amp;$B752,'Raw Election Data'!$C$1:$C$3144,0),MATCH('Joined Data'!P$1,'Raw Election Data'!$A$1:$AN$1,0))</f>
        <v>7689</v>
      </c>
      <c r="Q752">
        <f>INDEX('Raw Election Data'!$A$1:$AN$3144,MATCH($C752&amp;" "&amp;$B752,'Raw Election Data'!$C$1:$C$3144,0),MATCH('Joined Data'!Q$1,'Raw Election Data'!$A$1:$AN$1,0))</f>
        <v>-0.50917157804118929</v>
      </c>
      <c r="R752">
        <f>INDEX('Raw Election Data'!$A$1:$AN$3144,MATCH($C752&amp;" "&amp;$B752,'Raw Election Data'!$C$1:$C$3144,0),MATCH('Joined Data'!R$1,'Raw Election Data'!$A$1:$AN$1,0))</f>
        <v>0.50917157804118929</v>
      </c>
    </row>
    <row r="753" spans="1:18" ht="13.5" hidden="1" customHeight="1" x14ac:dyDescent="0.15">
      <c r="A753" t="s">
        <v>222</v>
      </c>
      <c r="B753" t="s">
        <v>2283</v>
      </c>
      <c r="C753" t="str">
        <f>INDEX(FIPS!$A$1:$E$3236,MATCH($F753,FIPS!$D$1:$D$3236,0),5)</f>
        <v>Morgan County</v>
      </c>
      <c r="D753" t="s">
        <v>223</v>
      </c>
      <c r="E753" s="15" t="s">
        <v>60</v>
      </c>
      <c r="F753" t="s">
        <v>2440</v>
      </c>
      <c r="G753" t="s">
        <v>7797</v>
      </c>
      <c r="H753" t="str">
        <f>IFERROR(VLOOKUP($G753,'Team Colors'!$A:$B,2,0),"#c9c9c9")</f>
        <v>#002c5f</v>
      </c>
      <c r="I753">
        <f>INDEX('Raw Election Data'!$A$1:$AN$3144,MATCH($C753&amp;" "&amp;$B753,'Raw Election Data'!$C$1:$C$3144,0),MATCH('Joined Data'!I$1,'Raw Election Data'!$A$1:$AN$1,0))</f>
        <v>69648</v>
      </c>
      <c r="J753">
        <f>INDEX('Raw Election Data'!$A$1:$AN$3144,MATCH($C753&amp;" "&amp;$B753,'Raw Election Data'!$C$1:$C$3144,0),MATCH('Joined Data'!J$1,'Raw Election Data'!$A$1:$AN$1,0))</f>
        <v>6037</v>
      </c>
      <c r="K753">
        <f>INDEX('Raw Election Data'!$A$1:$AN$3144,MATCH($C753&amp;" "&amp;$B753,'Raw Election Data'!$C$1:$C$3144,0),MATCH('Joined Data'!K$1,'Raw Election Data'!$A$1:$AN$1,0))</f>
        <v>23671</v>
      </c>
      <c r="L753">
        <f>INDEX('Raw Election Data'!$A$1:$AN$3144,MATCH($C753&amp;" "&amp;$B753,'Raw Election Data'!$C$1:$C$3144,0),MATCH('Joined Data'!L$1,'Raw Election Data'!$A$1:$AN$1,0))</f>
        <v>31180</v>
      </c>
      <c r="M753">
        <f>INDEX('Raw Election Data'!$A$1:$AN$3144,MATCH($C753&amp;" "&amp;$B753,'Raw Election Data'!$C$1:$C$3144,0),MATCH('Joined Data'!M$1,'Raw Election Data'!$A$1:$AN$1,0))</f>
        <v>0.19361770365618985</v>
      </c>
      <c r="N753">
        <f>INDEX('Raw Election Data'!$A$1:$AN$3144,MATCH($C753&amp;" "&amp;$B753,'Raw Election Data'!$C$1:$C$3144,0),MATCH('Joined Data'!N$1,'Raw Election Data'!$A$1:$AN$1,0))</f>
        <v>0.75917254650416932</v>
      </c>
      <c r="O753">
        <f>INDEX('Raw Election Data'!$A$1:$AN$3144,MATCH($C753&amp;" "&amp;$B753,'Raw Election Data'!$C$1:$C$3144,0),MATCH('Joined Data'!O$1,'Raw Election Data'!$A$1:$AN$1,0))</f>
        <v>-17634</v>
      </c>
      <c r="P753">
        <f>INDEX('Raw Election Data'!$A$1:$AN$3144,MATCH($C753&amp;" "&amp;$B753,'Raw Election Data'!$C$1:$C$3144,0),MATCH('Joined Data'!P$1,'Raw Election Data'!$A$1:$AN$1,0))</f>
        <v>17634</v>
      </c>
      <c r="Q753">
        <f>INDEX('Raw Election Data'!$A$1:$AN$3144,MATCH($C753&amp;" "&amp;$B753,'Raw Election Data'!$C$1:$C$3144,0),MATCH('Joined Data'!Q$1,'Raw Election Data'!$A$1:$AN$1,0))</f>
        <v>-0.56555484284797952</v>
      </c>
      <c r="R753">
        <f>INDEX('Raw Election Data'!$A$1:$AN$3144,MATCH($C753&amp;" "&amp;$B753,'Raw Election Data'!$C$1:$C$3144,0),MATCH('Joined Data'!R$1,'Raw Election Data'!$A$1:$AN$1,0))</f>
        <v>0.56555484284797952</v>
      </c>
    </row>
    <row r="754" spans="1:18" ht="13.5" hidden="1" customHeight="1" x14ac:dyDescent="0.15">
      <c r="A754" t="s">
        <v>222</v>
      </c>
      <c r="B754" t="s">
        <v>2283</v>
      </c>
      <c r="C754" t="str">
        <f>INDEX(FIPS!$A$1:$E$3236,MATCH($F754,FIPS!$D$1:$D$3236,0),5)</f>
        <v>Newton County</v>
      </c>
      <c r="D754" t="s">
        <v>223</v>
      </c>
      <c r="E754" s="15" t="s">
        <v>61</v>
      </c>
      <c r="F754" t="s">
        <v>2441</v>
      </c>
      <c r="G754" t="s">
        <v>7789</v>
      </c>
      <c r="H754" t="str">
        <f>IFERROR(VLOOKUP($G754,'Team Colors'!$A:$B,2,0),"#c9c9c9")</f>
        <v>#c83803</v>
      </c>
      <c r="I754">
        <f>INDEX('Raw Election Data'!$A$1:$AN$3144,MATCH($C754&amp;" "&amp;$B754,'Raw Election Data'!$C$1:$C$3144,0),MATCH('Joined Data'!I$1,'Raw Election Data'!$A$1:$AN$1,0))</f>
        <v>14008</v>
      </c>
      <c r="J754">
        <f>INDEX('Raw Election Data'!$A$1:$AN$3144,MATCH($C754&amp;" "&amp;$B754,'Raw Election Data'!$C$1:$C$3144,0),MATCH('Joined Data'!J$1,'Raw Election Data'!$A$1:$AN$1,0))</f>
        <v>1403</v>
      </c>
      <c r="K754">
        <f>INDEX('Raw Election Data'!$A$1:$AN$3144,MATCH($C754&amp;" "&amp;$B754,'Raw Election Data'!$C$1:$C$3144,0),MATCH('Joined Data'!K$1,'Raw Election Data'!$A$1:$AN$1,0))</f>
        <v>4074</v>
      </c>
      <c r="L754">
        <f>INDEX('Raw Election Data'!$A$1:$AN$3144,MATCH($C754&amp;" "&amp;$B754,'Raw Election Data'!$C$1:$C$3144,0),MATCH('Joined Data'!L$1,'Raw Election Data'!$A$1:$AN$1,0))</f>
        <v>5791</v>
      </c>
      <c r="M754">
        <f>INDEX('Raw Election Data'!$A$1:$AN$3144,MATCH($C754&amp;" "&amp;$B754,'Raw Election Data'!$C$1:$C$3144,0),MATCH('Joined Data'!M$1,'Raw Election Data'!$A$1:$AN$1,0))</f>
        <v>0.24227249179761698</v>
      </c>
      <c r="N754">
        <f>INDEX('Raw Election Data'!$A$1:$AN$3144,MATCH($C754&amp;" "&amp;$B754,'Raw Election Data'!$C$1:$C$3144,0),MATCH('Joined Data'!N$1,'Raw Election Data'!$A$1:$AN$1,0))</f>
        <v>0.70350543947504751</v>
      </c>
      <c r="O754">
        <f>INDEX('Raw Election Data'!$A$1:$AN$3144,MATCH($C754&amp;" "&amp;$B754,'Raw Election Data'!$C$1:$C$3144,0),MATCH('Joined Data'!O$1,'Raw Election Data'!$A$1:$AN$1,0))</f>
        <v>-2671</v>
      </c>
      <c r="P754">
        <f>INDEX('Raw Election Data'!$A$1:$AN$3144,MATCH($C754&amp;" "&amp;$B754,'Raw Election Data'!$C$1:$C$3144,0),MATCH('Joined Data'!P$1,'Raw Election Data'!$A$1:$AN$1,0))</f>
        <v>2671</v>
      </c>
      <c r="Q754">
        <f>INDEX('Raw Election Data'!$A$1:$AN$3144,MATCH($C754&amp;" "&amp;$B754,'Raw Election Data'!$C$1:$C$3144,0),MATCH('Joined Data'!Q$1,'Raw Election Data'!$A$1:$AN$1,0))</f>
        <v>-0.4612329476774305</v>
      </c>
      <c r="R754">
        <f>INDEX('Raw Election Data'!$A$1:$AN$3144,MATCH($C754&amp;" "&amp;$B754,'Raw Election Data'!$C$1:$C$3144,0),MATCH('Joined Data'!R$1,'Raw Election Data'!$A$1:$AN$1,0))</f>
        <v>0.4612329476774305</v>
      </c>
    </row>
    <row r="755" spans="1:18" ht="13.5" hidden="1" customHeight="1" x14ac:dyDescent="0.15">
      <c r="A755" t="s">
        <v>222</v>
      </c>
      <c r="B755" t="s">
        <v>2283</v>
      </c>
      <c r="C755" t="str">
        <f>INDEX(FIPS!$A$1:$E$3236,MATCH($F755,FIPS!$D$1:$D$3236,0),5)</f>
        <v>Noble County</v>
      </c>
      <c r="D755" t="s">
        <v>223</v>
      </c>
      <c r="E755" s="15" t="s">
        <v>62</v>
      </c>
      <c r="F755" t="s">
        <v>2443</v>
      </c>
      <c r="G755" t="s">
        <v>7797</v>
      </c>
      <c r="H755" t="str">
        <f>IFERROR(VLOOKUP($G755,'Team Colors'!$A:$B,2,0),"#c9c9c9")</f>
        <v>#002c5f</v>
      </c>
      <c r="I755">
        <f>INDEX('Raw Election Data'!$A$1:$AN$3144,MATCH($C755&amp;" "&amp;$B755,'Raw Election Data'!$C$1:$C$3144,0),MATCH('Joined Data'!I$1,'Raw Election Data'!$A$1:$AN$1,0))</f>
        <v>47733</v>
      </c>
      <c r="J755">
        <f>INDEX('Raw Election Data'!$A$1:$AN$3144,MATCH($C755&amp;" "&amp;$B755,'Raw Election Data'!$C$1:$C$3144,0),MATCH('Joined Data'!J$1,'Raw Election Data'!$A$1:$AN$1,0))</f>
        <v>3904</v>
      </c>
      <c r="K755">
        <f>INDEX('Raw Election Data'!$A$1:$AN$3144,MATCH($C755&amp;" "&amp;$B755,'Raw Election Data'!$C$1:$C$3144,0),MATCH('Joined Data'!K$1,'Raw Election Data'!$A$1:$AN$1,0))</f>
        <v>12198</v>
      </c>
      <c r="L755">
        <f>INDEX('Raw Election Data'!$A$1:$AN$3144,MATCH($C755&amp;" "&amp;$B755,'Raw Election Data'!$C$1:$C$3144,0),MATCH('Joined Data'!L$1,'Raw Election Data'!$A$1:$AN$1,0))</f>
        <v>16890</v>
      </c>
      <c r="M755">
        <f>INDEX('Raw Election Data'!$A$1:$AN$3144,MATCH($C755&amp;" "&amp;$B755,'Raw Election Data'!$C$1:$C$3144,0),MATCH('Joined Data'!M$1,'Raw Election Data'!$A$1:$AN$1,0))</f>
        <v>0.23114268798105389</v>
      </c>
      <c r="N755">
        <f>INDEX('Raw Election Data'!$A$1:$AN$3144,MATCH($C755&amp;" "&amp;$B755,'Raw Election Data'!$C$1:$C$3144,0),MATCH('Joined Data'!N$1,'Raw Election Data'!$A$1:$AN$1,0))</f>
        <v>0.72220248667850795</v>
      </c>
      <c r="O755">
        <f>INDEX('Raw Election Data'!$A$1:$AN$3144,MATCH($C755&amp;" "&amp;$B755,'Raw Election Data'!$C$1:$C$3144,0),MATCH('Joined Data'!O$1,'Raw Election Data'!$A$1:$AN$1,0))</f>
        <v>-8294</v>
      </c>
      <c r="P755">
        <f>INDEX('Raw Election Data'!$A$1:$AN$3144,MATCH($C755&amp;" "&amp;$B755,'Raw Election Data'!$C$1:$C$3144,0),MATCH('Joined Data'!P$1,'Raw Election Data'!$A$1:$AN$1,0))</f>
        <v>8294</v>
      </c>
      <c r="Q755">
        <f>INDEX('Raw Election Data'!$A$1:$AN$3144,MATCH($C755&amp;" "&amp;$B755,'Raw Election Data'!$C$1:$C$3144,0),MATCH('Joined Data'!Q$1,'Raw Election Data'!$A$1:$AN$1,0))</f>
        <v>-0.49105979869745409</v>
      </c>
      <c r="R755">
        <f>INDEX('Raw Election Data'!$A$1:$AN$3144,MATCH($C755&amp;" "&amp;$B755,'Raw Election Data'!$C$1:$C$3144,0),MATCH('Joined Data'!R$1,'Raw Election Data'!$A$1:$AN$1,0))</f>
        <v>0.49105979869745409</v>
      </c>
    </row>
    <row r="756" spans="1:18" ht="13.5" hidden="1" customHeight="1" x14ac:dyDescent="0.15">
      <c r="A756" t="s">
        <v>222</v>
      </c>
      <c r="B756" t="s">
        <v>2283</v>
      </c>
      <c r="C756" t="str">
        <f>INDEX(FIPS!$A$1:$E$3236,MATCH($F756,FIPS!$D$1:$D$3236,0),5)</f>
        <v>Ohio County</v>
      </c>
      <c r="D756" t="s">
        <v>223</v>
      </c>
      <c r="E756" s="15" t="s">
        <v>63</v>
      </c>
      <c r="F756" t="s">
        <v>2447</v>
      </c>
      <c r="G756" t="s">
        <v>7799</v>
      </c>
      <c r="H756" t="str">
        <f>IFERROR(VLOOKUP($G756,'Team Colors'!$A:$B,2,0),"#c9c9c9")</f>
        <v>#fb4f14</v>
      </c>
      <c r="I756">
        <f>INDEX('Raw Election Data'!$A$1:$AN$3144,MATCH($C756&amp;" "&amp;$B756,'Raw Election Data'!$C$1:$C$3144,0),MATCH('Joined Data'!I$1,'Raw Election Data'!$A$1:$AN$1,0))</f>
        <v>5938</v>
      </c>
      <c r="J756">
        <f>INDEX('Raw Election Data'!$A$1:$AN$3144,MATCH($C756&amp;" "&amp;$B756,'Raw Election Data'!$C$1:$C$3144,0),MATCH('Joined Data'!J$1,'Raw Election Data'!$A$1:$AN$1,0))</f>
        <v>686</v>
      </c>
      <c r="K756">
        <f>INDEX('Raw Election Data'!$A$1:$AN$3144,MATCH($C756&amp;" "&amp;$B756,'Raw Election Data'!$C$1:$C$3144,0),MATCH('Joined Data'!K$1,'Raw Election Data'!$A$1:$AN$1,0))</f>
        <v>2118</v>
      </c>
      <c r="L756">
        <f>INDEX('Raw Election Data'!$A$1:$AN$3144,MATCH($C756&amp;" "&amp;$B756,'Raw Election Data'!$C$1:$C$3144,0),MATCH('Joined Data'!L$1,'Raw Election Data'!$A$1:$AN$1,0))</f>
        <v>2917</v>
      </c>
      <c r="M756">
        <f>INDEX('Raw Election Data'!$A$1:$AN$3144,MATCH($C756&amp;" "&amp;$B756,'Raw Election Data'!$C$1:$C$3144,0),MATCH('Joined Data'!M$1,'Raw Election Data'!$A$1:$AN$1,0))</f>
        <v>0.23517312307164895</v>
      </c>
      <c r="N756">
        <f>INDEX('Raw Election Data'!$A$1:$AN$3144,MATCH($C756&amp;" "&amp;$B756,'Raw Election Data'!$C$1:$C$3144,0),MATCH('Joined Data'!N$1,'Raw Election Data'!$A$1:$AN$1,0))</f>
        <v>0.72608844703462461</v>
      </c>
      <c r="O756">
        <f>INDEX('Raw Election Data'!$A$1:$AN$3144,MATCH($C756&amp;" "&amp;$B756,'Raw Election Data'!$C$1:$C$3144,0),MATCH('Joined Data'!O$1,'Raw Election Data'!$A$1:$AN$1,0))</f>
        <v>-1432</v>
      </c>
      <c r="P756">
        <f>INDEX('Raw Election Data'!$A$1:$AN$3144,MATCH($C756&amp;" "&amp;$B756,'Raw Election Data'!$C$1:$C$3144,0),MATCH('Joined Data'!P$1,'Raw Election Data'!$A$1:$AN$1,0))</f>
        <v>1432</v>
      </c>
      <c r="Q756">
        <f>INDEX('Raw Election Data'!$A$1:$AN$3144,MATCH($C756&amp;" "&amp;$B756,'Raw Election Data'!$C$1:$C$3144,0),MATCH('Joined Data'!Q$1,'Raw Election Data'!$A$1:$AN$1,0))</f>
        <v>-0.49091532396297566</v>
      </c>
      <c r="R756">
        <f>INDEX('Raw Election Data'!$A$1:$AN$3144,MATCH($C756&amp;" "&amp;$B756,'Raw Election Data'!$C$1:$C$3144,0),MATCH('Joined Data'!R$1,'Raw Election Data'!$A$1:$AN$1,0))</f>
        <v>0.49091532396297566</v>
      </c>
    </row>
    <row r="757" spans="1:18" ht="13.5" hidden="1" customHeight="1" x14ac:dyDescent="0.15">
      <c r="A757" t="s">
        <v>222</v>
      </c>
      <c r="B757" t="s">
        <v>2283</v>
      </c>
      <c r="C757" t="str">
        <f>INDEX(FIPS!$A$1:$E$3236,MATCH($F757,FIPS!$D$1:$D$3236,0),5)</f>
        <v>Orange County</v>
      </c>
      <c r="D757" t="s">
        <v>223</v>
      </c>
      <c r="E757" s="15" t="s">
        <v>64</v>
      </c>
      <c r="F757" t="s">
        <v>2448</v>
      </c>
      <c r="G757" t="s">
        <v>7797</v>
      </c>
      <c r="H757" t="str">
        <f>IFERROR(VLOOKUP($G757,'Team Colors'!$A:$B,2,0),"#c9c9c9")</f>
        <v>#002c5f</v>
      </c>
      <c r="I757">
        <f>INDEX('Raw Election Data'!$A$1:$AN$3144,MATCH($C757&amp;" "&amp;$B757,'Raw Election Data'!$C$1:$C$3144,0),MATCH('Joined Data'!I$1,'Raw Election Data'!$A$1:$AN$1,0))</f>
        <v>19605</v>
      </c>
      <c r="J757">
        <f>INDEX('Raw Election Data'!$A$1:$AN$3144,MATCH($C757&amp;" "&amp;$B757,'Raw Election Data'!$C$1:$C$3144,0),MATCH('Joined Data'!J$1,'Raw Election Data'!$A$1:$AN$1,0))</f>
        <v>2048</v>
      </c>
      <c r="K757">
        <f>INDEX('Raw Election Data'!$A$1:$AN$3144,MATCH($C757&amp;" "&amp;$B757,'Raw Election Data'!$C$1:$C$3144,0),MATCH('Joined Data'!K$1,'Raw Election Data'!$A$1:$AN$1,0))</f>
        <v>5800</v>
      </c>
      <c r="L757">
        <f>INDEX('Raw Election Data'!$A$1:$AN$3144,MATCH($C757&amp;" "&amp;$B757,'Raw Election Data'!$C$1:$C$3144,0),MATCH('Joined Data'!L$1,'Raw Election Data'!$A$1:$AN$1,0))</f>
        <v>8189</v>
      </c>
      <c r="M757">
        <f>INDEX('Raw Election Data'!$A$1:$AN$3144,MATCH($C757&amp;" "&amp;$B757,'Raw Election Data'!$C$1:$C$3144,0),MATCH('Joined Data'!M$1,'Raw Election Data'!$A$1:$AN$1,0))</f>
        <v>0.25009158627427036</v>
      </c>
      <c r="N757">
        <f>INDEX('Raw Election Data'!$A$1:$AN$3144,MATCH($C757&amp;" "&amp;$B757,'Raw Election Data'!$C$1:$C$3144,0),MATCH('Joined Data'!N$1,'Raw Election Data'!$A$1:$AN$1,0))</f>
        <v>0.70826718769080477</v>
      </c>
      <c r="O757">
        <f>INDEX('Raw Election Data'!$A$1:$AN$3144,MATCH($C757&amp;" "&amp;$B757,'Raw Election Data'!$C$1:$C$3144,0),MATCH('Joined Data'!O$1,'Raw Election Data'!$A$1:$AN$1,0))</f>
        <v>-3752</v>
      </c>
      <c r="P757">
        <f>INDEX('Raw Election Data'!$A$1:$AN$3144,MATCH($C757&amp;" "&amp;$B757,'Raw Election Data'!$C$1:$C$3144,0),MATCH('Joined Data'!P$1,'Raw Election Data'!$A$1:$AN$1,0))</f>
        <v>3752</v>
      </c>
      <c r="Q757">
        <f>INDEX('Raw Election Data'!$A$1:$AN$3144,MATCH($C757&amp;" "&amp;$B757,'Raw Election Data'!$C$1:$C$3144,0),MATCH('Joined Data'!Q$1,'Raw Election Data'!$A$1:$AN$1,0))</f>
        <v>-0.45817560141653441</v>
      </c>
      <c r="R757">
        <f>INDEX('Raw Election Data'!$A$1:$AN$3144,MATCH($C757&amp;" "&amp;$B757,'Raw Election Data'!$C$1:$C$3144,0),MATCH('Joined Data'!R$1,'Raw Election Data'!$A$1:$AN$1,0))</f>
        <v>0.45817560141653441</v>
      </c>
    </row>
    <row r="758" spans="1:18" ht="13.5" hidden="1" customHeight="1" x14ac:dyDescent="0.15">
      <c r="A758" t="s">
        <v>222</v>
      </c>
      <c r="B758" t="s">
        <v>2283</v>
      </c>
      <c r="C758" t="str">
        <f>INDEX(FIPS!$A$1:$E$3236,MATCH($F758,FIPS!$D$1:$D$3236,0),5)</f>
        <v>Owen County</v>
      </c>
      <c r="D758" t="s">
        <v>223</v>
      </c>
      <c r="E758" s="15" t="s">
        <v>65</v>
      </c>
      <c r="F758" t="s">
        <v>2450</v>
      </c>
      <c r="G758" t="s">
        <v>7797</v>
      </c>
      <c r="H758" t="str">
        <f>IFERROR(VLOOKUP($G758,'Team Colors'!$A:$B,2,0),"#c9c9c9")</f>
        <v>#002c5f</v>
      </c>
      <c r="I758">
        <f>INDEX('Raw Election Data'!$A$1:$AN$3144,MATCH($C758&amp;" "&amp;$B758,'Raw Election Data'!$C$1:$C$3144,0),MATCH('Joined Data'!I$1,'Raw Election Data'!$A$1:$AN$1,0))</f>
        <v>20872</v>
      </c>
      <c r="J758">
        <f>INDEX('Raw Election Data'!$A$1:$AN$3144,MATCH($C758&amp;" "&amp;$B758,'Raw Election Data'!$C$1:$C$3144,0),MATCH('Joined Data'!J$1,'Raw Election Data'!$A$1:$AN$1,0))</f>
        <v>1946</v>
      </c>
      <c r="K758">
        <f>INDEX('Raw Election Data'!$A$1:$AN$3144,MATCH($C758&amp;" "&amp;$B758,'Raw Election Data'!$C$1:$C$3144,0),MATCH('Joined Data'!K$1,'Raw Election Data'!$A$1:$AN$1,0))</f>
        <v>6151</v>
      </c>
      <c r="L758">
        <f>INDEX('Raw Election Data'!$A$1:$AN$3144,MATCH($C758&amp;" "&amp;$B758,'Raw Election Data'!$C$1:$C$3144,0),MATCH('Joined Data'!L$1,'Raw Election Data'!$A$1:$AN$1,0))</f>
        <v>8520</v>
      </c>
      <c r="M758">
        <f>INDEX('Raw Election Data'!$A$1:$AN$3144,MATCH($C758&amp;" "&amp;$B758,'Raw Election Data'!$C$1:$C$3144,0),MATCH('Joined Data'!M$1,'Raw Election Data'!$A$1:$AN$1,0))</f>
        <v>0.22840375586854461</v>
      </c>
      <c r="N758">
        <f>INDEX('Raw Election Data'!$A$1:$AN$3144,MATCH($C758&amp;" "&amp;$B758,'Raw Election Data'!$C$1:$C$3144,0),MATCH('Joined Data'!N$1,'Raw Election Data'!$A$1:$AN$1,0))</f>
        <v>0.72194835680751168</v>
      </c>
      <c r="O758">
        <f>INDEX('Raw Election Data'!$A$1:$AN$3144,MATCH($C758&amp;" "&amp;$B758,'Raw Election Data'!$C$1:$C$3144,0),MATCH('Joined Data'!O$1,'Raw Election Data'!$A$1:$AN$1,0))</f>
        <v>-4205</v>
      </c>
      <c r="P758">
        <f>INDEX('Raw Election Data'!$A$1:$AN$3144,MATCH($C758&amp;" "&amp;$B758,'Raw Election Data'!$C$1:$C$3144,0),MATCH('Joined Data'!P$1,'Raw Election Data'!$A$1:$AN$1,0))</f>
        <v>4205</v>
      </c>
      <c r="Q758">
        <f>INDEX('Raw Election Data'!$A$1:$AN$3144,MATCH($C758&amp;" "&amp;$B758,'Raw Election Data'!$C$1:$C$3144,0),MATCH('Joined Data'!Q$1,'Raw Election Data'!$A$1:$AN$1,0))</f>
        <v>-0.49354460093896707</v>
      </c>
      <c r="R758">
        <f>INDEX('Raw Election Data'!$A$1:$AN$3144,MATCH($C758&amp;" "&amp;$B758,'Raw Election Data'!$C$1:$C$3144,0),MATCH('Joined Data'!R$1,'Raw Election Data'!$A$1:$AN$1,0))</f>
        <v>0.49354460093896707</v>
      </c>
    </row>
    <row r="759" spans="1:18" ht="13.5" hidden="1" customHeight="1" x14ac:dyDescent="0.15">
      <c r="A759" t="s">
        <v>222</v>
      </c>
      <c r="B759" t="s">
        <v>2283</v>
      </c>
      <c r="C759" t="str">
        <f>INDEX(FIPS!$A$1:$E$3236,MATCH($F759,FIPS!$D$1:$D$3236,0),5)</f>
        <v>Parke County</v>
      </c>
      <c r="D759" t="s">
        <v>223</v>
      </c>
      <c r="E759" s="15" t="s">
        <v>66</v>
      </c>
      <c r="F759" t="s">
        <v>2452</v>
      </c>
      <c r="G759" t="s">
        <v>7797</v>
      </c>
      <c r="H759" t="str">
        <f>IFERROR(VLOOKUP($G759,'Team Colors'!$A:$B,2,0),"#c9c9c9")</f>
        <v>#002c5f</v>
      </c>
      <c r="I759">
        <f>INDEX('Raw Election Data'!$A$1:$AN$3144,MATCH($C759&amp;" "&amp;$B759,'Raw Election Data'!$C$1:$C$3144,0),MATCH('Joined Data'!I$1,'Raw Election Data'!$A$1:$AN$1,0))</f>
        <v>16901</v>
      </c>
      <c r="J759">
        <f>INDEX('Raw Election Data'!$A$1:$AN$3144,MATCH($C759&amp;" "&amp;$B759,'Raw Election Data'!$C$1:$C$3144,0),MATCH('Joined Data'!J$1,'Raw Election Data'!$A$1:$AN$1,0))</f>
        <v>1441</v>
      </c>
      <c r="K759">
        <f>INDEX('Raw Election Data'!$A$1:$AN$3144,MATCH($C759&amp;" "&amp;$B759,'Raw Election Data'!$C$1:$C$3144,0),MATCH('Joined Data'!K$1,'Raw Election Data'!$A$1:$AN$1,0))</f>
        <v>4863</v>
      </c>
      <c r="L759">
        <f>INDEX('Raw Election Data'!$A$1:$AN$3144,MATCH($C759&amp;" "&amp;$B759,'Raw Election Data'!$C$1:$C$3144,0),MATCH('Joined Data'!L$1,'Raw Election Data'!$A$1:$AN$1,0))</f>
        <v>6576</v>
      </c>
      <c r="M759">
        <f>INDEX('Raw Election Data'!$A$1:$AN$3144,MATCH($C759&amp;" "&amp;$B759,'Raw Election Data'!$C$1:$C$3144,0),MATCH('Joined Data'!M$1,'Raw Election Data'!$A$1:$AN$1,0))</f>
        <v>0.21913017031630169</v>
      </c>
      <c r="N759">
        <f>INDEX('Raw Election Data'!$A$1:$AN$3144,MATCH($C759&amp;" "&amp;$B759,'Raw Election Data'!$C$1:$C$3144,0),MATCH('Joined Data'!N$1,'Raw Election Data'!$A$1:$AN$1,0))</f>
        <v>0.73950729927007297</v>
      </c>
      <c r="O759">
        <f>INDEX('Raw Election Data'!$A$1:$AN$3144,MATCH($C759&amp;" "&amp;$B759,'Raw Election Data'!$C$1:$C$3144,0),MATCH('Joined Data'!O$1,'Raw Election Data'!$A$1:$AN$1,0))</f>
        <v>-3422</v>
      </c>
      <c r="P759">
        <f>INDEX('Raw Election Data'!$A$1:$AN$3144,MATCH($C759&amp;" "&amp;$B759,'Raw Election Data'!$C$1:$C$3144,0),MATCH('Joined Data'!P$1,'Raw Election Data'!$A$1:$AN$1,0))</f>
        <v>3422</v>
      </c>
      <c r="Q759">
        <f>INDEX('Raw Election Data'!$A$1:$AN$3144,MATCH($C759&amp;" "&amp;$B759,'Raw Election Data'!$C$1:$C$3144,0),MATCH('Joined Data'!Q$1,'Raw Election Data'!$A$1:$AN$1,0))</f>
        <v>-0.52037712895377131</v>
      </c>
      <c r="R759">
        <f>INDEX('Raw Election Data'!$A$1:$AN$3144,MATCH($C759&amp;" "&amp;$B759,'Raw Election Data'!$C$1:$C$3144,0),MATCH('Joined Data'!R$1,'Raw Election Data'!$A$1:$AN$1,0))</f>
        <v>0.52037712895377131</v>
      </c>
    </row>
    <row r="760" spans="1:18" ht="13.5" hidden="1" customHeight="1" x14ac:dyDescent="0.15">
      <c r="A760" t="s">
        <v>222</v>
      </c>
      <c r="B760" t="s">
        <v>2283</v>
      </c>
      <c r="C760" t="str">
        <f>INDEX(FIPS!$A$1:$E$3236,MATCH($F760,FIPS!$D$1:$D$3236,0),5)</f>
        <v>Perry County</v>
      </c>
      <c r="D760" t="s">
        <v>223</v>
      </c>
      <c r="E760" s="15" t="s">
        <v>67</v>
      </c>
      <c r="F760" t="s">
        <v>2453</v>
      </c>
      <c r="G760" t="s">
        <v>7797</v>
      </c>
      <c r="H760" t="str">
        <f>IFERROR(VLOOKUP($G760,'Team Colors'!$A:$B,2,0),"#c9c9c9")</f>
        <v>#002c5f</v>
      </c>
      <c r="I760">
        <f>INDEX('Raw Election Data'!$A$1:$AN$3144,MATCH($C760&amp;" "&amp;$B760,'Raw Election Data'!$C$1:$C$3144,0),MATCH('Joined Data'!I$1,'Raw Election Data'!$A$1:$AN$1,0))</f>
        <v>19347</v>
      </c>
      <c r="J760">
        <f>INDEX('Raw Election Data'!$A$1:$AN$3144,MATCH($C760&amp;" "&amp;$B760,'Raw Election Data'!$C$1:$C$3144,0),MATCH('Joined Data'!J$1,'Raw Election Data'!$A$1:$AN$1,0))</f>
        <v>3062</v>
      </c>
      <c r="K760">
        <f>INDEX('Raw Election Data'!$A$1:$AN$3144,MATCH($C760&amp;" "&amp;$B760,'Raw Election Data'!$C$1:$C$3144,0),MATCH('Joined Data'!K$1,'Raw Election Data'!$A$1:$AN$1,0))</f>
        <v>4556</v>
      </c>
      <c r="L760">
        <f>INDEX('Raw Election Data'!$A$1:$AN$3144,MATCH($C760&amp;" "&amp;$B760,'Raw Election Data'!$C$1:$C$3144,0),MATCH('Joined Data'!L$1,'Raw Election Data'!$A$1:$AN$1,0))</f>
        <v>8025</v>
      </c>
      <c r="M760">
        <f>INDEX('Raw Election Data'!$A$1:$AN$3144,MATCH($C760&amp;" "&amp;$B760,'Raw Election Data'!$C$1:$C$3144,0),MATCH('Joined Data'!M$1,'Raw Election Data'!$A$1:$AN$1,0))</f>
        <v>0.3815576323987539</v>
      </c>
      <c r="N760">
        <f>INDEX('Raw Election Data'!$A$1:$AN$3144,MATCH($C760&amp;" "&amp;$B760,'Raw Election Data'!$C$1:$C$3144,0),MATCH('Joined Data'!N$1,'Raw Election Data'!$A$1:$AN$1,0))</f>
        <v>0.56772585669781928</v>
      </c>
      <c r="O760">
        <f>INDEX('Raw Election Data'!$A$1:$AN$3144,MATCH($C760&amp;" "&amp;$B760,'Raw Election Data'!$C$1:$C$3144,0),MATCH('Joined Data'!O$1,'Raw Election Data'!$A$1:$AN$1,0))</f>
        <v>-1494</v>
      </c>
      <c r="P760">
        <f>INDEX('Raw Election Data'!$A$1:$AN$3144,MATCH($C760&amp;" "&amp;$B760,'Raw Election Data'!$C$1:$C$3144,0),MATCH('Joined Data'!P$1,'Raw Election Data'!$A$1:$AN$1,0))</f>
        <v>1494</v>
      </c>
      <c r="Q760">
        <f>INDEX('Raw Election Data'!$A$1:$AN$3144,MATCH($C760&amp;" "&amp;$B760,'Raw Election Data'!$C$1:$C$3144,0),MATCH('Joined Data'!Q$1,'Raw Election Data'!$A$1:$AN$1,0))</f>
        <v>-0.18616822429906538</v>
      </c>
      <c r="R760">
        <f>INDEX('Raw Election Data'!$A$1:$AN$3144,MATCH($C760&amp;" "&amp;$B760,'Raw Election Data'!$C$1:$C$3144,0),MATCH('Joined Data'!R$1,'Raw Election Data'!$A$1:$AN$1,0))</f>
        <v>0.18616822429906538</v>
      </c>
    </row>
    <row r="761" spans="1:18" ht="13.5" hidden="1" customHeight="1" x14ac:dyDescent="0.15">
      <c r="A761" t="s">
        <v>222</v>
      </c>
      <c r="B761" t="s">
        <v>2283</v>
      </c>
      <c r="C761" t="str">
        <f>INDEX(FIPS!$A$1:$E$3236,MATCH($F761,FIPS!$D$1:$D$3236,0),5)</f>
        <v>Pike County</v>
      </c>
      <c r="D761" t="s">
        <v>223</v>
      </c>
      <c r="E761" s="15" t="s">
        <v>68</v>
      </c>
      <c r="F761" t="s">
        <v>2454</v>
      </c>
      <c r="G761" t="s">
        <v>7797</v>
      </c>
      <c r="H761" t="str">
        <f>IFERROR(VLOOKUP($G761,'Team Colors'!$A:$B,2,0),"#c9c9c9")</f>
        <v>#002c5f</v>
      </c>
      <c r="I761">
        <f>INDEX('Raw Election Data'!$A$1:$AN$3144,MATCH($C761&amp;" "&amp;$B761,'Raw Election Data'!$C$1:$C$3144,0),MATCH('Joined Data'!I$1,'Raw Election Data'!$A$1:$AN$1,0))</f>
        <v>12594</v>
      </c>
      <c r="J761">
        <f>INDEX('Raw Election Data'!$A$1:$AN$3144,MATCH($C761&amp;" "&amp;$B761,'Raw Election Data'!$C$1:$C$3144,0),MATCH('Joined Data'!J$1,'Raw Election Data'!$A$1:$AN$1,0))</f>
        <v>1297</v>
      </c>
      <c r="K761">
        <f>INDEX('Raw Election Data'!$A$1:$AN$3144,MATCH($C761&amp;" "&amp;$B761,'Raw Election Data'!$C$1:$C$3144,0),MATCH('Joined Data'!K$1,'Raw Election Data'!$A$1:$AN$1,0))</f>
        <v>4398</v>
      </c>
      <c r="L761">
        <f>INDEX('Raw Election Data'!$A$1:$AN$3144,MATCH($C761&amp;" "&amp;$B761,'Raw Election Data'!$C$1:$C$3144,0),MATCH('Joined Data'!L$1,'Raw Election Data'!$A$1:$AN$1,0))</f>
        <v>5977</v>
      </c>
      <c r="M761">
        <f>INDEX('Raw Election Data'!$A$1:$AN$3144,MATCH($C761&amp;" "&amp;$B761,'Raw Election Data'!$C$1:$C$3144,0),MATCH('Joined Data'!M$1,'Raw Election Data'!$A$1:$AN$1,0))</f>
        <v>0.21699849422787351</v>
      </c>
      <c r="N761">
        <f>INDEX('Raw Election Data'!$A$1:$AN$3144,MATCH($C761&amp;" "&amp;$B761,'Raw Election Data'!$C$1:$C$3144,0),MATCH('Joined Data'!N$1,'Raw Election Data'!$A$1:$AN$1,0))</f>
        <v>0.73582064580893425</v>
      </c>
      <c r="O761">
        <f>INDEX('Raw Election Data'!$A$1:$AN$3144,MATCH($C761&amp;" "&amp;$B761,'Raw Election Data'!$C$1:$C$3144,0),MATCH('Joined Data'!O$1,'Raw Election Data'!$A$1:$AN$1,0))</f>
        <v>-3101</v>
      </c>
      <c r="P761">
        <f>INDEX('Raw Election Data'!$A$1:$AN$3144,MATCH($C761&amp;" "&amp;$B761,'Raw Election Data'!$C$1:$C$3144,0),MATCH('Joined Data'!P$1,'Raw Election Data'!$A$1:$AN$1,0))</f>
        <v>3101</v>
      </c>
      <c r="Q761">
        <f>INDEX('Raw Election Data'!$A$1:$AN$3144,MATCH($C761&amp;" "&amp;$B761,'Raw Election Data'!$C$1:$C$3144,0),MATCH('Joined Data'!Q$1,'Raw Election Data'!$A$1:$AN$1,0))</f>
        <v>-0.51882215158106071</v>
      </c>
      <c r="R761">
        <f>INDEX('Raw Election Data'!$A$1:$AN$3144,MATCH($C761&amp;" "&amp;$B761,'Raw Election Data'!$C$1:$C$3144,0),MATCH('Joined Data'!R$1,'Raw Election Data'!$A$1:$AN$1,0))</f>
        <v>0.51882215158106071</v>
      </c>
    </row>
    <row r="762" spans="1:18" ht="13.5" hidden="1" customHeight="1" x14ac:dyDescent="0.15">
      <c r="A762" t="s">
        <v>222</v>
      </c>
      <c r="B762" t="s">
        <v>2283</v>
      </c>
      <c r="C762" t="str">
        <f>INDEX(FIPS!$A$1:$E$3236,MATCH($F762,FIPS!$D$1:$D$3236,0),5)</f>
        <v>Porter County</v>
      </c>
      <c r="D762" t="s">
        <v>223</v>
      </c>
      <c r="E762" s="15" t="s">
        <v>69</v>
      </c>
      <c r="F762" t="s">
        <v>2456</v>
      </c>
      <c r="G762" t="s">
        <v>7789</v>
      </c>
      <c r="H762" t="str">
        <f>IFERROR(VLOOKUP($G762,'Team Colors'!$A:$B,2,0),"#c9c9c9")</f>
        <v>#c83803</v>
      </c>
      <c r="I762">
        <f>INDEX('Raw Election Data'!$A$1:$AN$3144,MATCH($C762&amp;" "&amp;$B762,'Raw Election Data'!$C$1:$C$3144,0),MATCH('Joined Data'!I$1,'Raw Election Data'!$A$1:$AN$1,0))</f>
        <v>167688</v>
      </c>
      <c r="J762">
        <f>INDEX('Raw Election Data'!$A$1:$AN$3144,MATCH($C762&amp;" "&amp;$B762,'Raw Election Data'!$C$1:$C$3144,0),MATCH('Joined Data'!J$1,'Raw Election Data'!$A$1:$AN$1,0))</f>
        <v>33531</v>
      </c>
      <c r="K762">
        <f>INDEX('Raw Election Data'!$A$1:$AN$3144,MATCH($C762&amp;" "&amp;$B762,'Raw Election Data'!$C$1:$C$3144,0),MATCH('Joined Data'!K$1,'Raw Election Data'!$A$1:$AN$1,0))</f>
        <v>38719</v>
      </c>
      <c r="L762">
        <f>INDEX('Raw Election Data'!$A$1:$AN$3144,MATCH($C762&amp;" "&amp;$B762,'Raw Election Data'!$C$1:$C$3144,0),MATCH('Joined Data'!L$1,'Raw Election Data'!$A$1:$AN$1,0))</f>
        <v>76492</v>
      </c>
      <c r="M762">
        <f>INDEX('Raw Election Data'!$A$1:$AN$3144,MATCH($C762&amp;" "&amp;$B762,'Raw Election Data'!$C$1:$C$3144,0),MATCH('Joined Data'!M$1,'Raw Election Data'!$A$1:$AN$1,0))</f>
        <v>0.43835956701354389</v>
      </c>
      <c r="N762">
        <f>INDEX('Raw Election Data'!$A$1:$AN$3144,MATCH($C762&amp;" "&amp;$B762,'Raw Election Data'!$C$1:$C$3144,0),MATCH('Joined Data'!N$1,'Raw Election Data'!$A$1:$AN$1,0))</f>
        <v>0.5061836531924907</v>
      </c>
      <c r="O762">
        <f>INDEX('Raw Election Data'!$A$1:$AN$3144,MATCH($C762&amp;" "&amp;$B762,'Raw Election Data'!$C$1:$C$3144,0),MATCH('Joined Data'!O$1,'Raw Election Data'!$A$1:$AN$1,0))</f>
        <v>-5188</v>
      </c>
      <c r="P762">
        <f>INDEX('Raw Election Data'!$A$1:$AN$3144,MATCH($C762&amp;" "&amp;$B762,'Raw Election Data'!$C$1:$C$3144,0),MATCH('Joined Data'!P$1,'Raw Election Data'!$A$1:$AN$1,0))</f>
        <v>5188</v>
      </c>
      <c r="Q762">
        <f>INDEX('Raw Election Data'!$A$1:$AN$3144,MATCH($C762&amp;" "&amp;$B762,'Raw Election Data'!$C$1:$C$3144,0),MATCH('Joined Data'!Q$1,'Raw Election Data'!$A$1:$AN$1,0))</f>
        <v>-6.7824086178946807E-2</v>
      </c>
      <c r="R762">
        <f>INDEX('Raw Election Data'!$A$1:$AN$3144,MATCH($C762&amp;" "&amp;$B762,'Raw Election Data'!$C$1:$C$3144,0),MATCH('Joined Data'!R$1,'Raw Election Data'!$A$1:$AN$1,0))</f>
        <v>6.7824086178946807E-2</v>
      </c>
    </row>
    <row r="763" spans="1:18" ht="13.5" hidden="1" customHeight="1" x14ac:dyDescent="0.15">
      <c r="A763" t="s">
        <v>222</v>
      </c>
      <c r="B763" t="s">
        <v>2283</v>
      </c>
      <c r="C763" t="str">
        <f>INDEX(FIPS!$A$1:$E$3236,MATCH($F763,FIPS!$D$1:$D$3236,0),5)</f>
        <v>Posey County</v>
      </c>
      <c r="D763" t="s">
        <v>223</v>
      </c>
      <c r="E763" s="15" t="s">
        <v>71</v>
      </c>
      <c r="F763" t="s">
        <v>2458</v>
      </c>
      <c r="G763" t="s">
        <v>7797</v>
      </c>
      <c r="H763" t="str">
        <f>IFERROR(VLOOKUP($G763,'Team Colors'!$A:$B,2,0),"#c9c9c9")</f>
        <v>#002c5f</v>
      </c>
      <c r="I763">
        <f>INDEX('Raw Election Data'!$A$1:$AN$3144,MATCH($C763&amp;" "&amp;$B763,'Raw Election Data'!$C$1:$C$3144,0),MATCH('Joined Data'!I$1,'Raw Election Data'!$A$1:$AN$1,0))</f>
        <v>25512</v>
      </c>
      <c r="J763">
        <f>INDEX('Raw Election Data'!$A$1:$AN$3144,MATCH($C763&amp;" "&amp;$B763,'Raw Election Data'!$C$1:$C$3144,0),MATCH('Joined Data'!J$1,'Raw Election Data'!$A$1:$AN$1,0))</f>
        <v>3515</v>
      </c>
      <c r="K763">
        <f>INDEX('Raw Election Data'!$A$1:$AN$3144,MATCH($C763&amp;" "&amp;$B763,'Raw Election Data'!$C$1:$C$3144,0),MATCH('Joined Data'!K$1,'Raw Election Data'!$A$1:$AN$1,0))</f>
        <v>8393</v>
      </c>
      <c r="L763">
        <f>INDEX('Raw Election Data'!$A$1:$AN$3144,MATCH($C763&amp;" "&amp;$B763,'Raw Election Data'!$C$1:$C$3144,0),MATCH('Joined Data'!L$1,'Raw Election Data'!$A$1:$AN$1,0))</f>
        <v>12448</v>
      </c>
      <c r="M763">
        <f>INDEX('Raw Election Data'!$A$1:$AN$3144,MATCH($C763&amp;" "&amp;$B763,'Raw Election Data'!$C$1:$C$3144,0),MATCH('Joined Data'!M$1,'Raw Election Data'!$A$1:$AN$1,0))</f>
        <v>0.28237467866323906</v>
      </c>
      <c r="N763">
        <f>INDEX('Raw Election Data'!$A$1:$AN$3144,MATCH($C763&amp;" "&amp;$B763,'Raw Election Data'!$C$1:$C$3144,0),MATCH('Joined Data'!N$1,'Raw Election Data'!$A$1:$AN$1,0))</f>
        <v>0.67424485861182515</v>
      </c>
      <c r="O763">
        <f>INDEX('Raw Election Data'!$A$1:$AN$3144,MATCH($C763&amp;" "&amp;$B763,'Raw Election Data'!$C$1:$C$3144,0),MATCH('Joined Data'!O$1,'Raw Election Data'!$A$1:$AN$1,0))</f>
        <v>-4878</v>
      </c>
      <c r="P763">
        <f>INDEX('Raw Election Data'!$A$1:$AN$3144,MATCH($C763&amp;" "&amp;$B763,'Raw Election Data'!$C$1:$C$3144,0),MATCH('Joined Data'!P$1,'Raw Election Data'!$A$1:$AN$1,0))</f>
        <v>4878</v>
      </c>
      <c r="Q763">
        <f>INDEX('Raw Election Data'!$A$1:$AN$3144,MATCH($C763&amp;" "&amp;$B763,'Raw Election Data'!$C$1:$C$3144,0),MATCH('Joined Data'!Q$1,'Raw Election Data'!$A$1:$AN$1,0))</f>
        <v>-0.39187017994858608</v>
      </c>
      <c r="R763">
        <f>INDEX('Raw Election Data'!$A$1:$AN$3144,MATCH($C763&amp;" "&amp;$B763,'Raw Election Data'!$C$1:$C$3144,0),MATCH('Joined Data'!R$1,'Raw Election Data'!$A$1:$AN$1,0))</f>
        <v>0.39187017994858608</v>
      </c>
    </row>
    <row r="764" spans="1:18" ht="13.5" hidden="1" customHeight="1" x14ac:dyDescent="0.15">
      <c r="A764" t="s">
        <v>222</v>
      </c>
      <c r="B764" t="s">
        <v>2283</v>
      </c>
      <c r="C764" t="str">
        <f>INDEX(FIPS!$A$1:$E$3236,MATCH($F764,FIPS!$D$1:$D$3236,0),5)</f>
        <v>Pulaski County</v>
      </c>
      <c r="D764" t="s">
        <v>223</v>
      </c>
      <c r="E764" s="15" t="s">
        <v>72</v>
      </c>
      <c r="F764" t="s">
        <v>2461</v>
      </c>
      <c r="G764" t="s">
        <v>7797</v>
      </c>
      <c r="H764" t="str">
        <f>IFERROR(VLOOKUP($G764,'Team Colors'!$A:$B,2,0),"#c9c9c9")</f>
        <v>#002c5f</v>
      </c>
      <c r="I764">
        <f>INDEX('Raw Election Data'!$A$1:$AN$3144,MATCH($C764&amp;" "&amp;$B764,'Raw Election Data'!$C$1:$C$3144,0),MATCH('Joined Data'!I$1,'Raw Election Data'!$A$1:$AN$1,0))</f>
        <v>12889</v>
      </c>
      <c r="J764">
        <f>INDEX('Raw Election Data'!$A$1:$AN$3144,MATCH($C764&amp;" "&amp;$B764,'Raw Election Data'!$C$1:$C$3144,0),MATCH('Joined Data'!J$1,'Raw Election Data'!$A$1:$AN$1,0))</f>
        <v>1327</v>
      </c>
      <c r="K764">
        <f>INDEX('Raw Election Data'!$A$1:$AN$3144,MATCH($C764&amp;" "&amp;$B764,'Raw Election Data'!$C$1:$C$3144,0),MATCH('Joined Data'!K$1,'Raw Election Data'!$A$1:$AN$1,0))</f>
        <v>3854</v>
      </c>
      <c r="L764">
        <f>INDEX('Raw Election Data'!$A$1:$AN$3144,MATCH($C764&amp;" "&amp;$B764,'Raw Election Data'!$C$1:$C$3144,0),MATCH('Joined Data'!L$1,'Raw Election Data'!$A$1:$AN$1,0))</f>
        <v>5437</v>
      </c>
      <c r="M764">
        <f>INDEX('Raw Election Data'!$A$1:$AN$3144,MATCH($C764&amp;" "&amp;$B764,'Raw Election Data'!$C$1:$C$3144,0),MATCH('Joined Data'!M$1,'Raw Election Data'!$A$1:$AN$1,0))</f>
        <v>0.24406842008460547</v>
      </c>
      <c r="N764">
        <f>INDEX('Raw Election Data'!$A$1:$AN$3144,MATCH($C764&amp;" "&amp;$B764,'Raw Election Data'!$C$1:$C$3144,0),MATCH('Joined Data'!N$1,'Raw Election Data'!$A$1:$AN$1,0))</f>
        <v>0.70884679050947208</v>
      </c>
      <c r="O764">
        <f>INDEX('Raw Election Data'!$A$1:$AN$3144,MATCH($C764&amp;" "&amp;$B764,'Raw Election Data'!$C$1:$C$3144,0),MATCH('Joined Data'!O$1,'Raw Election Data'!$A$1:$AN$1,0))</f>
        <v>-2527</v>
      </c>
      <c r="P764">
        <f>INDEX('Raw Election Data'!$A$1:$AN$3144,MATCH($C764&amp;" "&amp;$B764,'Raw Election Data'!$C$1:$C$3144,0),MATCH('Joined Data'!P$1,'Raw Election Data'!$A$1:$AN$1,0))</f>
        <v>2527</v>
      </c>
      <c r="Q764">
        <f>INDEX('Raw Election Data'!$A$1:$AN$3144,MATCH($C764&amp;" "&amp;$B764,'Raw Election Data'!$C$1:$C$3144,0),MATCH('Joined Data'!Q$1,'Raw Election Data'!$A$1:$AN$1,0))</f>
        <v>-0.46477837042486658</v>
      </c>
      <c r="R764">
        <f>INDEX('Raw Election Data'!$A$1:$AN$3144,MATCH($C764&amp;" "&amp;$B764,'Raw Election Data'!$C$1:$C$3144,0),MATCH('Joined Data'!R$1,'Raw Election Data'!$A$1:$AN$1,0))</f>
        <v>0.46477837042486658</v>
      </c>
    </row>
    <row r="765" spans="1:18" ht="13.5" hidden="1" customHeight="1" x14ac:dyDescent="0.15">
      <c r="A765" t="s">
        <v>222</v>
      </c>
      <c r="B765" t="s">
        <v>2283</v>
      </c>
      <c r="C765" t="str">
        <f>INDEX(FIPS!$A$1:$E$3236,MATCH($F765,FIPS!$D$1:$D$3236,0),5)</f>
        <v>Putnam County</v>
      </c>
      <c r="D765" t="s">
        <v>223</v>
      </c>
      <c r="E765" s="15" t="s">
        <v>73</v>
      </c>
      <c r="F765" t="s">
        <v>2462</v>
      </c>
      <c r="G765" t="s">
        <v>7797</v>
      </c>
      <c r="H765" t="str">
        <f>IFERROR(VLOOKUP($G765,'Team Colors'!$A:$B,2,0),"#c9c9c9")</f>
        <v>#002c5f</v>
      </c>
      <c r="I765">
        <f>INDEX('Raw Election Data'!$A$1:$AN$3144,MATCH($C765&amp;" "&amp;$B765,'Raw Election Data'!$C$1:$C$3144,0),MATCH('Joined Data'!I$1,'Raw Election Data'!$A$1:$AN$1,0))</f>
        <v>37585</v>
      </c>
      <c r="J765">
        <f>INDEX('Raw Election Data'!$A$1:$AN$3144,MATCH($C765&amp;" "&amp;$B765,'Raw Election Data'!$C$1:$C$3144,0),MATCH('Joined Data'!J$1,'Raw Election Data'!$A$1:$AN$1,0))</f>
        <v>3356</v>
      </c>
      <c r="K765">
        <f>INDEX('Raw Election Data'!$A$1:$AN$3144,MATCH($C765&amp;" "&amp;$B765,'Raw Election Data'!$C$1:$C$3144,0),MATCH('Joined Data'!K$1,'Raw Election Data'!$A$1:$AN$1,0))</f>
        <v>10637</v>
      </c>
      <c r="L765">
        <f>INDEX('Raw Election Data'!$A$1:$AN$3144,MATCH($C765&amp;" "&amp;$B765,'Raw Election Data'!$C$1:$C$3144,0),MATCH('Joined Data'!L$1,'Raw Election Data'!$A$1:$AN$1,0))</f>
        <v>14680</v>
      </c>
      <c r="M765">
        <f>INDEX('Raw Election Data'!$A$1:$AN$3144,MATCH($C765&amp;" "&amp;$B765,'Raw Election Data'!$C$1:$C$3144,0),MATCH('Joined Data'!M$1,'Raw Election Data'!$A$1:$AN$1,0))</f>
        <v>0.22861035422343323</v>
      </c>
      <c r="N765">
        <f>INDEX('Raw Election Data'!$A$1:$AN$3144,MATCH($C765&amp;" "&amp;$B765,'Raw Election Data'!$C$1:$C$3144,0),MATCH('Joined Data'!N$1,'Raw Election Data'!$A$1:$AN$1,0))</f>
        <v>0.72459128065395095</v>
      </c>
      <c r="O765">
        <f>INDEX('Raw Election Data'!$A$1:$AN$3144,MATCH($C765&amp;" "&amp;$B765,'Raw Election Data'!$C$1:$C$3144,0),MATCH('Joined Data'!O$1,'Raw Election Data'!$A$1:$AN$1,0))</f>
        <v>-7281</v>
      </c>
      <c r="P765">
        <f>INDEX('Raw Election Data'!$A$1:$AN$3144,MATCH($C765&amp;" "&amp;$B765,'Raw Election Data'!$C$1:$C$3144,0),MATCH('Joined Data'!P$1,'Raw Election Data'!$A$1:$AN$1,0))</f>
        <v>7281</v>
      </c>
      <c r="Q765">
        <f>INDEX('Raw Election Data'!$A$1:$AN$3144,MATCH($C765&amp;" "&amp;$B765,'Raw Election Data'!$C$1:$C$3144,0),MATCH('Joined Data'!Q$1,'Raw Election Data'!$A$1:$AN$1,0))</f>
        <v>-0.49598092643051772</v>
      </c>
      <c r="R765">
        <f>INDEX('Raw Election Data'!$A$1:$AN$3144,MATCH($C765&amp;" "&amp;$B765,'Raw Election Data'!$C$1:$C$3144,0),MATCH('Joined Data'!R$1,'Raw Election Data'!$A$1:$AN$1,0))</f>
        <v>0.49598092643051772</v>
      </c>
    </row>
    <row r="766" spans="1:18" ht="13.5" hidden="1" customHeight="1" x14ac:dyDescent="0.15">
      <c r="A766" t="s">
        <v>222</v>
      </c>
      <c r="B766" t="s">
        <v>2283</v>
      </c>
      <c r="C766" t="str">
        <f>INDEX(FIPS!$A$1:$E$3236,MATCH($F766,FIPS!$D$1:$D$3236,0),5)</f>
        <v>Randolph County</v>
      </c>
      <c r="D766" t="s">
        <v>223</v>
      </c>
      <c r="E766" s="15" t="s">
        <v>114</v>
      </c>
      <c r="F766" t="s">
        <v>2463</v>
      </c>
      <c r="G766" t="s">
        <v>7797</v>
      </c>
      <c r="H766" t="str">
        <f>IFERROR(VLOOKUP($G766,'Team Colors'!$A:$B,2,0),"#c9c9c9")</f>
        <v>#002c5f</v>
      </c>
      <c r="I766">
        <f>INDEX('Raw Election Data'!$A$1:$AN$3144,MATCH($C766&amp;" "&amp;$B766,'Raw Election Data'!$C$1:$C$3144,0),MATCH('Joined Data'!I$1,'Raw Election Data'!$A$1:$AN$1,0))</f>
        <v>25172</v>
      </c>
      <c r="J766">
        <f>INDEX('Raw Election Data'!$A$1:$AN$3144,MATCH($C766&amp;" "&amp;$B766,'Raw Election Data'!$C$1:$C$3144,0),MATCH('Joined Data'!J$1,'Raw Election Data'!$A$1:$AN$1,0))</f>
        <v>2446</v>
      </c>
      <c r="K766">
        <f>INDEX('Raw Election Data'!$A$1:$AN$3144,MATCH($C766&amp;" "&amp;$B766,'Raw Election Data'!$C$1:$C$3144,0),MATCH('Joined Data'!K$1,'Raw Election Data'!$A$1:$AN$1,0))</f>
        <v>7515</v>
      </c>
      <c r="L766">
        <f>INDEX('Raw Election Data'!$A$1:$AN$3144,MATCH($C766&amp;" "&amp;$B766,'Raw Election Data'!$C$1:$C$3144,0),MATCH('Joined Data'!L$1,'Raw Election Data'!$A$1:$AN$1,0))</f>
        <v>10456</v>
      </c>
      <c r="M766">
        <f>INDEX('Raw Election Data'!$A$1:$AN$3144,MATCH($C766&amp;" "&amp;$B766,'Raw Election Data'!$C$1:$C$3144,0),MATCH('Joined Data'!M$1,'Raw Election Data'!$A$1:$AN$1,0))</f>
        <v>0.23393267023718439</v>
      </c>
      <c r="N766">
        <f>INDEX('Raw Election Data'!$A$1:$AN$3144,MATCH($C766&amp;" "&amp;$B766,'Raw Election Data'!$C$1:$C$3144,0),MATCH('Joined Data'!N$1,'Raw Election Data'!$A$1:$AN$1,0))</f>
        <v>0.71872609028309109</v>
      </c>
      <c r="O766">
        <f>INDEX('Raw Election Data'!$A$1:$AN$3144,MATCH($C766&amp;" "&amp;$B766,'Raw Election Data'!$C$1:$C$3144,0),MATCH('Joined Data'!O$1,'Raw Election Data'!$A$1:$AN$1,0))</f>
        <v>-5069</v>
      </c>
      <c r="P766">
        <f>INDEX('Raw Election Data'!$A$1:$AN$3144,MATCH($C766&amp;" "&amp;$B766,'Raw Election Data'!$C$1:$C$3144,0),MATCH('Joined Data'!P$1,'Raw Election Data'!$A$1:$AN$1,0))</f>
        <v>5069</v>
      </c>
      <c r="Q766">
        <f>INDEX('Raw Election Data'!$A$1:$AN$3144,MATCH($C766&amp;" "&amp;$B766,'Raw Election Data'!$C$1:$C$3144,0),MATCH('Joined Data'!Q$1,'Raw Election Data'!$A$1:$AN$1,0))</f>
        <v>-0.4847934200459067</v>
      </c>
      <c r="R766">
        <f>INDEX('Raw Election Data'!$A$1:$AN$3144,MATCH($C766&amp;" "&amp;$B766,'Raw Election Data'!$C$1:$C$3144,0),MATCH('Joined Data'!R$1,'Raw Election Data'!$A$1:$AN$1,0))</f>
        <v>0.4847934200459067</v>
      </c>
    </row>
    <row r="767" spans="1:18" ht="13.5" hidden="1" customHeight="1" x14ac:dyDescent="0.15">
      <c r="A767" t="s">
        <v>222</v>
      </c>
      <c r="B767" t="s">
        <v>2283</v>
      </c>
      <c r="C767" t="str">
        <f>INDEX(FIPS!$A$1:$E$3236,MATCH($F767,FIPS!$D$1:$D$3236,0),5)</f>
        <v>Ripley County</v>
      </c>
      <c r="D767" t="s">
        <v>223</v>
      </c>
      <c r="E767" s="15" t="s">
        <v>115</v>
      </c>
      <c r="F767" t="s">
        <v>2465</v>
      </c>
      <c r="G767" t="s">
        <v>7799</v>
      </c>
      <c r="H767" t="str">
        <f>IFERROR(VLOOKUP($G767,'Team Colors'!$A:$B,2,0),"#c9c9c9")</f>
        <v>#fb4f14</v>
      </c>
      <c r="I767">
        <f>INDEX('Raw Election Data'!$A$1:$AN$3144,MATCH($C767&amp;" "&amp;$B767,'Raw Election Data'!$C$1:$C$3144,0),MATCH('Joined Data'!I$1,'Raw Election Data'!$A$1:$AN$1,0))</f>
        <v>28701</v>
      </c>
      <c r="J767">
        <f>INDEX('Raw Election Data'!$A$1:$AN$3144,MATCH($C767&amp;" "&amp;$B767,'Raw Election Data'!$C$1:$C$3144,0),MATCH('Joined Data'!J$1,'Raw Election Data'!$A$1:$AN$1,0))</f>
        <v>2471</v>
      </c>
      <c r="K767">
        <f>INDEX('Raw Election Data'!$A$1:$AN$3144,MATCH($C767&amp;" "&amp;$B767,'Raw Election Data'!$C$1:$C$3144,0),MATCH('Joined Data'!K$1,'Raw Election Data'!$A$1:$AN$1,0))</f>
        <v>9806</v>
      </c>
      <c r="L767">
        <f>INDEX('Raw Election Data'!$A$1:$AN$3144,MATCH($C767&amp;" "&amp;$B767,'Raw Election Data'!$C$1:$C$3144,0),MATCH('Joined Data'!L$1,'Raw Election Data'!$A$1:$AN$1,0))</f>
        <v>12790</v>
      </c>
      <c r="M767">
        <f>INDEX('Raw Election Data'!$A$1:$AN$3144,MATCH($C767&amp;" "&amp;$B767,'Raw Election Data'!$C$1:$C$3144,0),MATCH('Joined Data'!M$1,'Raw Election Data'!$A$1:$AN$1,0))</f>
        <v>0.19319781078967943</v>
      </c>
      <c r="N767">
        <f>INDEX('Raw Election Data'!$A$1:$AN$3144,MATCH($C767&amp;" "&amp;$B767,'Raw Election Data'!$C$1:$C$3144,0),MATCH('Joined Data'!N$1,'Raw Election Data'!$A$1:$AN$1,0))</f>
        <v>0.76669272869429239</v>
      </c>
      <c r="O767">
        <f>INDEX('Raw Election Data'!$A$1:$AN$3144,MATCH($C767&amp;" "&amp;$B767,'Raw Election Data'!$C$1:$C$3144,0),MATCH('Joined Data'!O$1,'Raw Election Data'!$A$1:$AN$1,0))</f>
        <v>-7335</v>
      </c>
      <c r="P767">
        <f>INDEX('Raw Election Data'!$A$1:$AN$3144,MATCH($C767&amp;" "&amp;$B767,'Raw Election Data'!$C$1:$C$3144,0),MATCH('Joined Data'!P$1,'Raw Election Data'!$A$1:$AN$1,0))</f>
        <v>7335</v>
      </c>
      <c r="Q767">
        <f>INDEX('Raw Election Data'!$A$1:$AN$3144,MATCH($C767&amp;" "&amp;$B767,'Raw Election Data'!$C$1:$C$3144,0),MATCH('Joined Data'!Q$1,'Raw Election Data'!$A$1:$AN$1,0))</f>
        <v>-0.57349491790461293</v>
      </c>
      <c r="R767">
        <f>INDEX('Raw Election Data'!$A$1:$AN$3144,MATCH($C767&amp;" "&amp;$B767,'Raw Election Data'!$C$1:$C$3144,0),MATCH('Joined Data'!R$1,'Raw Election Data'!$A$1:$AN$1,0))</f>
        <v>0.57349491790461293</v>
      </c>
    </row>
    <row r="768" spans="1:18" ht="13.5" hidden="1" customHeight="1" x14ac:dyDescent="0.15">
      <c r="A768" t="s">
        <v>222</v>
      </c>
      <c r="B768" t="s">
        <v>2283</v>
      </c>
      <c r="C768" t="str">
        <f>INDEX(FIPS!$A$1:$E$3236,MATCH($F768,FIPS!$D$1:$D$3236,0),5)</f>
        <v>Rush County</v>
      </c>
      <c r="D768" t="s">
        <v>223</v>
      </c>
      <c r="E768" s="15" t="s">
        <v>116</v>
      </c>
      <c r="F768" t="s">
        <v>2467</v>
      </c>
      <c r="G768" t="s">
        <v>7797</v>
      </c>
      <c r="H768" t="str">
        <f>IFERROR(VLOOKUP($G768,'Team Colors'!$A:$B,2,0),"#c9c9c9")</f>
        <v>#002c5f</v>
      </c>
      <c r="I768">
        <f>INDEX('Raw Election Data'!$A$1:$AN$3144,MATCH($C768&amp;" "&amp;$B768,'Raw Election Data'!$C$1:$C$3144,0),MATCH('Joined Data'!I$1,'Raw Election Data'!$A$1:$AN$1,0))</f>
        <v>16672</v>
      </c>
      <c r="J768">
        <f>INDEX('Raw Election Data'!$A$1:$AN$3144,MATCH($C768&amp;" "&amp;$B768,'Raw Election Data'!$C$1:$C$3144,0),MATCH('Joined Data'!J$1,'Raw Election Data'!$A$1:$AN$1,0))</f>
        <v>1525</v>
      </c>
      <c r="K768">
        <f>INDEX('Raw Election Data'!$A$1:$AN$3144,MATCH($C768&amp;" "&amp;$B768,'Raw Election Data'!$C$1:$C$3144,0),MATCH('Joined Data'!K$1,'Raw Election Data'!$A$1:$AN$1,0))</f>
        <v>5292</v>
      </c>
      <c r="L768">
        <f>INDEX('Raw Election Data'!$A$1:$AN$3144,MATCH($C768&amp;" "&amp;$B768,'Raw Election Data'!$C$1:$C$3144,0),MATCH('Joined Data'!L$1,'Raw Election Data'!$A$1:$AN$1,0))</f>
        <v>7214</v>
      </c>
      <c r="M768">
        <f>INDEX('Raw Election Data'!$A$1:$AN$3144,MATCH($C768&amp;" "&amp;$B768,'Raw Election Data'!$C$1:$C$3144,0),MATCH('Joined Data'!M$1,'Raw Election Data'!$A$1:$AN$1,0))</f>
        <v>0.21139451067369006</v>
      </c>
      <c r="N768">
        <f>INDEX('Raw Election Data'!$A$1:$AN$3144,MATCH($C768&amp;" "&amp;$B768,'Raw Election Data'!$C$1:$C$3144,0),MATCH('Joined Data'!N$1,'Raw Election Data'!$A$1:$AN$1,0))</f>
        <v>0.73357360687551987</v>
      </c>
      <c r="O768">
        <f>INDEX('Raw Election Data'!$A$1:$AN$3144,MATCH($C768&amp;" "&amp;$B768,'Raw Election Data'!$C$1:$C$3144,0),MATCH('Joined Data'!O$1,'Raw Election Data'!$A$1:$AN$1,0))</f>
        <v>-3767</v>
      </c>
      <c r="P768">
        <f>INDEX('Raw Election Data'!$A$1:$AN$3144,MATCH($C768&amp;" "&amp;$B768,'Raw Election Data'!$C$1:$C$3144,0),MATCH('Joined Data'!P$1,'Raw Election Data'!$A$1:$AN$1,0))</f>
        <v>3767</v>
      </c>
      <c r="Q768">
        <f>INDEX('Raw Election Data'!$A$1:$AN$3144,MATCH($C768&amp;" "&amp;$B768,'Raw Election Data'!$C$1:$C$3144,0),MATCH('Joined Data'!Q$1,'Raw Election Data'!$A$1:$AN$1,0))</f>
        <v>-0.52217909620182978</v>
      </c>
      <c r="R768">
        <f>INDEX('Raw Election Data'!$A$1:$AN$3144,MATCH($C768&amp;" "&amp;$B768,'Raw Election Data'!$C$1:$C$3144,0),MATCH('Joined Data'!R$1,'Raw Election Data'!$A$1:$AN$1,0))</f>
        <v>0.52217909620182978</v>
      </c>
    </row>
    <row r="769" spans="1:18" ht="13.5" hidden="1" customHeight="1" x14ac:dyDescent="0.15">
      <c r="A769" t="s">
        <v>222</v>
      </c>
      <c r="B769" t="s">
        <v>2283</v>
      </c>
      <c r="C769" t="str">
        <f>INDEX(FIPS!$A$1:$E$3236,MATCH($F769,FIPS!$D$1:$D$3236,0),5)</f>
        <v>St. Joseph County</v>
      </c>
      <c r="D769" t="s">
        <v>223</v>
      </c>
      <c r="E769" s="15" t="s">
        <v>117</v>
      </c>
      <c r="F769" t="s">
        <v>2469</v>
      </c>
      <c r="G769" t="s">
        <v>7789</v>
      </c>
      <c r="H769" t="str">
        <f>IFERROR(VLOOKUP($G769,'Team Colors'!$A:$B,2,0),"#c9c9c9")</f>
        <v>#c83803</v>
      </c>
      <c r="I769">
        <f>INDEX('Raw Election Data'!$A$1:$AN$3144,MATCH($C769&amp;" "&amp;$B769,'Raw Election Data'!$C$1:$C$3144,0),MATCH('Joined Data'!I$1,'Raw Election Data'!$A$1:$AN$1,0))</f>
        <v>268441</v>
      </c>
      <c r="J769">
        <f>INDEX('Raw Election Data'!$A$1:$AN$3144,MATCH($C769&amp;" "&amp;$B769,'Raw Election Data'!$C$1:$C$3144,0),MATCH('Joined Data'!J$1,'Raw Election Data'!$A$1:$AN$1,0))</f>
        <v>52247</v>
      </c>
      <c r="K769">
        <f>INDEX('Raw Election Data'!$A$1:$AN$3144,MATCH($C769&amp;" "&amp;$B769,'Raw Election Data'!$C$1:$C$3144,0),MATCH('Joined Data'!K$1,'Raw Election Data'!$A$1:$AN$1,0))</f>
        <v>52019</v>
      </c>
      <c r="L769">
        <f>INDEX('Raw Election Data'!$A$1:$AN$3144,MATCH($C769&amp;" "&amp;$B769,'Raw Election Data'!$C$1:$C$3144,0),MATCH('Joined Data'!L$1,'Raw Election Data'!$A$1:$AN$1,0))</f>
        <v>109452</v>
      </c>
      <c r="M769">
        <f>INDEX('Raw Election Data'!$A$1:$AN$3144,MATCH($C769&amp;" "&amp;$B769,'Raw Election Data'!$C$1:$C$3144,0),MATCH('Joined Data'!M$1,'Raw Election Data'!$A$1:$AN$1,0))</f>
        <v>0.47735080217812376</v>
      </c>
      <c r="N769">
        <f>INDEX('Raw Election Data'!$A$1:$AN$3144,MATCH($C769&amp;" "&amp;$B769,'Raw Election Data'!$C$1:$C$3144,0),MATCH('Joined Data'!N$1,'Raw Election Data'!$A$1:$AN$1,0))</f>
        <v>0.4752676972554179</v>
      </c>
      <c r="O769">
        <f>INDEX('Raw Election Data'!$A$1:$AN$3144,MATCH($C769&amp;" "&amp;$B769,'Raw Election Data'!$C$1:$C$3144,0),MATCH('Joined Data'!O$1,'Raw Election Data'!$A$1:$AN$1,0))</f>
        <v>228</v>
      </c>
      <c r="P769">
        <f>INDEX('Raw Election Data'!$A$1:$AN$3144,MATCH($C769&amp;" "&amp;$B769,'Raw Election Data'!$C$1:$C$3144,0),MATCH('Joined Data'!P$1,'Raw Election Data'!$A$1:$AN$1,0))</f>
        <v>-228</v>
      </c>
      <c r="Q769">
        <f>INDEX('Raw Election Data'!$A$1:$AN$3144,MATCH($C769&amp;" "&amp;$B769,'Raw Election Data'!$C$1:$C$3144,0),MATCH('Joined Data'!Q$1,'Raw Election Data'!$A$1:$AN$1,0))</f>
        <v>2.0831049227058585E-3</v>
      </c>
      <c r="R769">
        <f>INDEX('Raw Election Data'!$A$1:$AN$3144,MATCH($C769&amp;" "&amp;$B769,'Raw Election Data'!$C$1:$C$3144,0),MATCH('Joined Data'!R$1,'Raw Election Data'!$A$1:$AN$1,0))</f>
        <v>-2.0831049227058585E-3</v>
      </c>
    </row>
    <row r="770" spans="1:18" ht="13.5" hidden="1" customHeight="1" x14ac:dyDescent="0.15">
      <c r="A770" t="s">
        <v>222</v>
      </c>
      <c r="B770" t="s">
        <v>2283</v>
      </c>
      <c r="C770" t="str">
        <f>INDEX(FIPS!$A$1:$E$3236,MATCH($F770,FIPS!$D$1:$D$3236,0),5)</f>
        <v>Scott County</v>
      </c>
      <c r="D770" t="s">
        <v>223</v>
      </c>
      <c r="E770" s="15" t="s">
        <v>118</v>
      </c>
      <c r="F770" t="s">
        <v>2472</v>
      </c>
      <c r="G770" t="s">
        <v>7797</v>
      </c>
      <c r="H770" t="str">
        <f>IFERROR(VLOOKUP($G770,'Team Colors'!$A:$B,2,0),"#c9c9c9")</f>
        <v>#002c5f</v>
      </c>
      <c r="I770">
        <f>INDEX('Raw Election Data'!$A$1:$AN$3144,MATCH($C770&amp;" "&amp;$B770,'Raw Election Data'!$C$1:$C$3144,0),MATCH('Joined Data'!I$1,'Raw Election Data'!$A$1:$AN$1,0))</f>
        <v>23744</v>
      </c>
      <c r="J770">
        <f>INDEX('Raw Election Data'!$A$1:$AN$3144,MATCH($C770&amp;" "&amp;$B770,'Raw Election Data'!$C$1:$C$3144,0),MATCH('Joined Data'!J$1,'Raw Election Data'!$A$1:$AN$1,0))</f>
        <v>2642</v>
      </c>
      <c r="K770">
        <f>INDEX('Raw Election Data'!$A$1:$AN$3144,MATCH($C770&amp;" "&amp;$B770,'Raw Election Data'!$C$1:$C$3144,0),MATCH('Joined Data'!K$1,'Raw Election Data'!$A$1:$AN$1,0))</f>
        <v>6074</v>
      </c>
      <c r="L770">
        <f>INDEX('Raw Election Data'!$A$1:$AN$3144,MATCH($C770&amp;" "&amp;$B770,'Raw Election Data'!$C$1:$C$3144,0),MATCH('Joined Data'!L$1,'Raw Election Data'!$A$1:$AN$1,0))</f>
        <v>9060</v>
      </c>
      <c r="M770">
        <f>INDEX('Raw Election Data'!$A$1:$AN$3144,MATCH($C770&amp;" "&amp;$B770,'Raw Election Data'!$C$1:$C$3144,0),MATCH('Joined Data'!M$1,'Raw Election Data'!$A$1:$AN$1,0))</f>
        <v>0.29161147902869755</v>
      </c>
      <c r="N770">
        <f>INDEX('Raw Election Data'!$A$1:$AN$3144,MATCH($C770&amp;" "&amp;$B770,'Raw Election Data'!$C$1:$C$3144,0),MATCH('Joined Data'!N$1,'Raw Election Data'!$A$1:$AN$1,0))</f>
        <v>0.67041942604856508</v>
      </c>
      <c r="O770">
        <f>INDEX('Raw Election Data'!$A$1:$AN$3144,MATCH($C770&amp;" "&amp;$B770,'Raw Election Data'!$C$1:$C$3144,0),MATCH('Joined Data'!O$1,'Raw Election Data'!$A$1:$AN$1,0))</f>
        <v>-3432</v>
      </c>
      <c r="P770">
        <f>INDEX('Raw Election Data'!$A$1:$AN$3144,MATCH($C770&amp;" "&amp;$B770,'Raw Election Data'!$C$1:$C$3144,0),MATCH('Joined Data'!P$1,'Raw Election Data'!$A$1:$AN$1,0))</f>
        <v>3432</v>
      </c>
      <c r="Q770">
        <f>INDEX('Raw Election Data'!$A$1:$AN$3144,MATCH($C770&amp;" "&amp;$B770,'Raw Election Data'!$C$1:$C$3144,0),MATCH('Joined Data'!Q$1,'Raw Election Data'!$A$1:$AN$1,0))</f>
        <v>-0.37880794701986753</v>
      </c>
      <c r="R770">
        <f>INDEX('Raw Election Data'!$A$1:$AN$3144,MATCH($C770&amp;" "&amp;$B770,'Raw Election Data'!$C$1:$C$3144,0),MATCH('Joined Data'!R$1,'Raw Election Data'!$A$1:$AN$1,0))</f>
        <v>0.37880794701986753</v>
      </c>
    </row>
    <row r="771" spans="1:18" ht="13.5" hidden="1" customHeight="1" x14ac:dyDescent="0.15">
      <c r="A771" t="s">
        <v>222</v>
      </c>
      <c r="B771" t="s">
        <v>2283</v>
      </c>
      <c r="C771" t="str">
        <f>INDEX(FIPS!$A$1:$E$3236,MATCH($F771,FIPS!$D$1:$D$3236,0),5)</f>
        <v>Shelby County</v>
      </c>
      <c r="D771" t="s">
        <v>223</v>
      </c>
      <c r="E771" s="15" t="s">
        <v>119</v>
      </c>
      <c r="F771" t="s">
        <v>2473</v>
      </c>
      <c r="G771" t="s">
        <v>7797</v>
      </c>
      <c r="H771" t="str">
        <f>IFERROR(VLOOKUP($G771,'Team Colors'!$A:$B,2,0),"#c9c9c9")</f>
        <v>#002c5f</v>
      </c>
      <c r="I771">
        <f>INDEX('Raw Election Data'!$A$1:$AN$3144,MATCH($C771&amp;" "&amp;$B771,'Raw Election Data'!$C$1:$C$3144,0),MATCH('Joined Data'!I$1,'Raw Election Data'!$A$1:$AN$1,0))</f>
        <v>44478</v>
      </c>
      <c r="J771">
        <f>INDEX('Raw Election Data'!$A$1:$AN$3144,MATCH($C771&amp;" "&amp;$B771,'Raw Election Data'!$C$1:$C$3144,0),MATCH('Joined Data'!J$1,'Raw Election Data'!$A$1:$AN$1,0))</f>
        <v>4247</v>
      </c>
      <c r="K771">
        <f>INDEX('Raw Election Data'!$A$1:$AN$3144,MATCH($C771&amp;" "&amp;$B771,'Raw Election Data'!$C$1:$C$3144,0),MATCH('Joined Data'!K$1,'Raw Election Data'!$A$1:$AN$1,0))</f>
        <v>12718</v>
      </c>
      <c r="L771">
        <f>INDEX('Raw Election Data'!$A$1:$AN$3144,MATCH($C771&amp;" "&amp;$B771,'Raw Election Data'!$C$1:$C$3144,0),MATCH('Joined Data'!L$1,'Raw Election Data'!$A$1:$AN$1,0))</f>
        <v>17935</v>
      </c>
      <c r="M771">
        <f>INDEX('Raw Election Data'!$A$1:$AN$3144,MATCH($C771&amp;" "&amp;$B771,'Raw Election Data'!$C$1:$C$3144,0),MATCH('Joined Data'!M$1,'Raw Election Data'!$A$1:$AN$1,0))</f>
        <v>0.23679955394480068</v>
      </c>
      <c r="N771">
        <f>INDEX('Raw Election Data'!$A$1:$AN$3144,MATCH($C771&amp;" "&amp;$B771,'Raw Election Data'!$C$1:$C$3144,0),MATCH('Joined Data'!N$1,'Raw Election Data'!$A$1:$AN$1,0))</f>
        <v>0.70911625313632565</v>
      </c>
      <c r="O771">
        <f>INDEX('Raw Election Data'!$A$1:$AN$3144,MATCH($C771&amp;" "&amp;$B771,'Raw Election Data'!$C$1:$C$3144,0),MATCH('Joined Data'!O$1,'Raw Election Data'!$A$1:$AN$1,0))</f>
        <v>-8471</v>
      </c>
      <c r="P771">
        <f>INDEX('Raw Election Data'!$A$1:$AN$3144,MATCH($C771&amp;" "&amp;$B771,'Raw Election Data'!$C$1:$C$3144,0),MATCH('Joined Data'!P$1,'Raw Election Data'!$A$1:$AN$1,0))</f>
        <v>8471</v>
      </c>
      <c r="Q771">
        <f>INDEX('Raw Election Data'!$A$1:$AN$3144,MATCH($C771&amp;" "&amp;$B771,'Raw Election Data'!$C$1:$C$3144,0),MATCH('Joined Data'!Q$1,'Raw Election Data'!$A$1:$AN$1,0))</f>
        <v>-0.47231669919152497</v>
      </c>
      <c r="R771">
        <f>INDEX('Raw Election Data'!$A$1:$AN$3144,MATCH($C771&amp;" "&amp;$B771,'Raw Election Data'!$C$1:$C$3144,0),MATCH('Joined Data'!R$1,'Raw Election Data'!$A$1:$AN$1,0))</f>
        <v>0.47231669919152497</v>
      </c>
    </row>
    <row r="772" spans="1:18" ht="13.5" hidden="1" customHeight="1" x14ac:dyDescent="0.15">
      <c r="A772" t="s">
        <v>222</v>
      </c>
      <c r="B772" t="s">
        <v>2283</v>
      </c>
      <c r="C772" t="str">
        <f>INDEX(FIPS!$A$1:$E$3236,MATCH($F772,FIPS!$D$1:$D$3236,0),5)</f>
        <v>Spencer County</v>
      </c>
      <c r="D772" t="s">
        <v>223</v>
      </c>
      <c r="E772" s="15" t="s">
        <v>120</v>
      </c>
      <c r="F772" t="s">
        <v>2475</v>
      </c>
      <c r="G772" t="s">
        <v>7797</v>
      </c>
      <c r="H772" t="str">
        <f>IFERROR(VLOOKUP($G772,'Team Colors'!$A:$B,2,0),"#c9c9c9")</f>
        <v>#002c5f</v>
      </c>
      <c r="I772">
        <f>INDEX('Raw Election Data'!$A$1:$AN$3144,MATCH($C772&amp;" "&amp;$B772,'Raw Election Data'!$C$1:$C$3144,0),MATCH('Joined Data'!I$1,'Raw Election Data'!$A$1:$AN$1,0))</f>
        <v>20715</v>
      </c>
      <c r="J772">
        <f>INDEX('Raw Election Data'!$A$1:$AN$3144,MATCH($C772&amp;" "&amp;$B772,'Raw Election Data'!$C$1:$C$3144,0),MATCH('Joined Data'!J$1,'Raw Election Data'!$A$1:$AN$1,0))</f>
        <v>2861</v>
      </c>
      <c r="K772">
        <f>INDEX('Raw Election Data'!$A$1:$AN$3144,MATCH($C772&amp;" "&amp;$B772,'Raw Election Data'!$C$1:$C$3144,0),MATCH('Joined Data'!K$1,'Raw Election Data'!$A$1:$AN$1,0))</f>
        <v>6572</v>
      </c>
      <c r="L772">
        <f>INDEX('Raw Election Data'!$A$1:$AN$3144,MATCH($C772&amp;" "&amp;$B772,'Raw Election Data'!$C$1:$C$3144,0),MATCH('Joined Data'!L$1,'Raw Election Data'!$A$1:$AN$1,0))</f>
        <v>9959</v>
      </c>
      <c r="M772">
        <f>INDEX('Raw Election Data'!$A$1:$AN$3144,MATCH($C772&amp;" "&amp;$B772,'Raw Election Data'!$C$1:$C$3144,0),MATCH('Joined Data'!M$1,'Raw Election Data'!$A$1:$AN$1,0))</f>
        <v>0.28727783914047594</v>
      </c>
      <c r="N772">
        <f>INDEX('Raw Election Data'!$A$1:$AN$3144,MATCH($C772&amp;" "&amp;$B772,'Raw Election Data'!$C$1:$C$3144,0),MATCH('Joined Data'!N$1,'Raw Election Data'!$A$1:$AN$1,0))</f>
        <v>0.65990561301335471</v>
      </c>
      <c r="O772">
        <f>INDEX('Raw Election Data'!$A$1:$AN$3144,MATCH($C772&amp;" "&amp;$B772,'Raw Election Data'!$C$1:$C$3144,0),MATCH('Joined Data'!O$1,'Raw Election Data'!$A$1:$AN$1,0))</f>
        <v>-3711</v>
      </c>
      <c r="P772">
        <f>INDEX('Raw Election Data'!$A$1:$AN$3144,MATCH($C772&amp;" "&amp;$B772,'Raw Election Data'!$C$1:$C$3144,0),MATCH('Joined Data'!P$1,'Raw Election Data'!$A$1:$AN$1,0))</f>
        <v>3711</v>
      </c>
      <c r="Q772">
        <f>INDEX('Raw Election Data'!$A$1:$AN$3144,MATCH($C772&amp;" "&amp;$B772,'Raw Election Data'!$C$1:$C$3144,0),MATCH('Joined Data'!Q$1,'Raw Election Data'!$A$1:$AN$1,0))</f>
        <v>-0.37262777387287876</v>
      </c>
      <c r="R772">
        <f>INDEX('Raw Election Data'!$A$1:$AN$3144,MATCH($C772&amp;" "&amp;$B772,'Raw Election Data'!$C$1:$C$3144,0),MATCH('Joined Data'!R$1,'Raw Election Data'!$A$1:$AN$1,0))</f>
        <v>0.37262777387287876</v>
      </c>
    </row>
    <row r="773" spans="1:18" ht="13.5" hidden="1" customHeight="1" x14ac:dyDescent="0.15">
      <c r="A773" t="s">
        <v>222</v>
      </c>
      <c r="B773" t="s">
        <v>2283</v>
      </c>
      <c r="C773" t="str">
        <f>INDEX(FIPS!$A$1:$E$3236,MATCH($F773,FIPS!$D$1:$D$3236,0),5)</f>
        <v>Starke County</v>
      </c>
      <c r="D773" t="s">
        <v>223</v>
      </c>
      <c r="E773" s="15" t="s">
        <v>121</v>
      </c>
      <c r="F773" t="s">
        <v>2477</v>
      </c>
      <c r="G773" t="s">
        <v>7789</v>
      </c>
      <c r="H773" t="str">
        <f>IFERROR(VLOOKUP($G773,'Team Colors'!$A:$B,2,0),"#c9c9c9")</f>
        <v>#c83803</v>
      </c>
      <c r="I773">
        <f>INDEX('Raw Election Data'!$A$1:$AN$3144,MATCH($C773&amp;" "&amp;$B773,'Raw Election Data'!$C$1:$C$3144,0),MATCH('Joined Data'!I$1,'Raw Election Data'!$A$1:$AN$1,0))</f>
        <v>22958</v>
      </c>
      <c r="J773">
        <f>INDEX('Raw Election Data'!$A$1:$AN$3144,MATCH($C773&amp;" "&amp;$B773,'Raw Election Data'!$C$1:$C$3144,0),MATCH('Joined Data'!J$1,'Raw Election Data'!$A$1:$AN$1,0))</f>
        <v>2489</v>
      </c>
      <c r="K773">
        <f>INDEX('Raw Election Data'!$A$1:$AN$3144,MATCH($C773&amp;" "&amp;$B773,'Raw Election Data'!$C$1:$C$3144,0),MATCH('Joined Data'!K$1,'Raw Election Data'!$A$1:$AN$1,0))</f>
        <v>6367</v>
      </c>
      <c r="L773">
        <f>INDEX('Raw Election Data'!$A$1:$AN$3144,MATCH($C773&amp;" "&amp;$B773,'Raw Election Data'!$C$1:$C$3144,0),MATCH('Joined Data'!L$1,'Raw Election Data'!$A$1:$AN$1,0))</f>
        <v>9226</v>
      </c>
      <c r="M773">
        <f>INDEX('Raw Election Data'!$A$1:$AN$3144,MATCH($C773&amp;" "&amp;$B773,'Raw Election Data'!$C$1:$C$3144,0),MATCH('Joined Data'!M$1,'Raw Election Data'!$A$1:$AN$1,0))</f>
        <v>0.26978105354433124</v>
      </c>
      <c r="N773">
        <f>INDEX('Raw Election Data'!$A$1:$AN$3144,MATCH($C773&amp;" "&amp;$B773,'Raw Election Data'!$C$1:$C$3144,0),MATCH('Joined Data'!N$1,'Raw Election Data'!$A$1:$AN$1,0))</f>
        <v>0.69011489269455883</v>
      </c>
      <c r="O773">
        <f>INDEX('Raw Election Data'!$A$1:$AN$3144,MATCH($C773&amp;" "&amp;$B773,'Raw Election Data'!$C$1:$C$3144,0),MATCH('Joined Data'!O$1,'Raw Election Data'!$A$1:$AN$1,0))</f>
        <v>-3878</v>
      </c>
      <c r="P773">
        <f>INDEX('Raw Election Data'!$A$1:$AN$3144,MATCH($C773&amp;" "&amp;$B773,'Raw Election Data'!$C$1:$C$3144,0),MATCH('Joined Data'!P$1,'Raw Election Data'!$A$1:$AN$1,0))</f>
        <v>3878</v>
      </c>
      <c r="Q773">
        <f>INDEX('Raw Election Data'!$A$1:$AN$3144,MATCH($C773&amp;" "&amp;$B773,'Raw Election Data'!$C$1:$C$3144,0),MATCH('Joined Data'!Q$1,'Raw Election Data'!$A$1:$AN$1,0))</f>
        <v>-0.4203338391502276</v>
      </c>
      <c r="R773">
        <f>INDEX('Raw Election Data'!$A$1:$AN$3144,MATCH($C773&amp;" "&amp;$B773,'Raw Election Data'!$C$1:$C$3144,0),MATCH('Joined Data'!R$1,'Raw Election Data'!$A$1:$AN$1,0))</f>
        <v>0.4203338391502276</v>
      </c>
    </row>
    <row r="774" spans="1:18" ht="13.5" hidden="1" customHeight="1" x14ac:dyDescent="0.15">
      <c r="A774" t="s">
        <v>222</v>
      </c>
      <c r="B774" t="s">
        <v>2283</v>
      </c>
      <c r="C774" t="str">
        <f>INDEX(FIPS!$A$1:$E$3236,MATCH($F774,FIPS!$D$1:$D$3236,0),5)</f>
        <v>Steuben County</v>
      </c>
      <c r="D774" t="s">
        <v>223</v>
      </c>
      <c r="E774" s="15" t="s">
        <v>138</v>
      </c>
      <c r="F774" t="s">
        <v>2479</v>
      </c>
      <c r="G774" t="s">
        <v>7797</v>
      </c>
      <c r="H774" t="str">
        <f>IFERROR(VLOOKUP($G774,'Team Colors'!$A:$B,2,0),"#c9c9c9")</f>
        <v>#002c5f</v>
      </c>
      <c r="I774">
        <f>INDEX('Raw Election Data'!$A$1:$AN$3144,MATCH($C774&amp;" "&amp;$B774,'Raw Election Data'!$C$1:$C$3144,0),MATCH('Joined Data'!I$1,'Raw Election Data'!$A$1:$AN$1,0))</f>
        <v>34372</v>
      </c>
      <c r="J774">
        <f>INDEX('Raw Election Data'!$A$1:$AN$3144,MATCH($C774&amp;" "&amp;$B774,'Raw Election Data'!$C$1:$C$3144,0),MATCH('Joined Data'!J$1,'Raw Election Data'!$A$1:$AN$1,0))</f>
        <v>3741</v>
      </c>
      <c r="K774">
        <f>INDEX('Raw Election Data'!$A$1:$AN$3144,MATCH($C774&amp;" "&amp;$B774,'Raw Election Data'!$C$1:$C$3144,0),MATCH('Joined Data'!K$1,'Raw Election Data'!$A$1:$AN$1,0))</f>
        <v>10127</v>
      </c>
      <c r="L774">
        <f>INDEX('Raw Election Data'!$A$1:$AN$3144,MATCH($C774&amp;" "&amp;$B774,'Raw Election Data'!$C$1:$C$3144,0),MATCH('Joined Data'!L$1,'Raw Election Data'!$A$1:$AN$1,0))</f>
        <v>14530</v>
      </c>
      <c r="M774">
        <f>INDEX('Raw Election Data'!$A$1:$AN$3144,MATCH($C774&amp;" "&amp;$B774,'Raw Election Data'!$C$1:$C$3144,0),MATCH('Joined Data'!M$1,'Raw Election Data'!$A$1:$AN$1,0))</f>
        <v>0.25746730901582932</v>
      </c>
      <c r="N774">
        <f>INDEX('Raw Election Data'!$A$1:$AN$3144,MATCH($C774&amp;" "&amp;$B774,'Raw Election Data'!$C$1:$C$3144,0),MATCH('Joined Data'!N$1,'Raw Election Data'!$A$1:$AN$1,0))</f>
        <v>0.69697178251892633</v>
      </c>
      <c r="O774">
        <f>INDEX('Raw Election Data'!$A$1:$AN$3144,MATCH($C774&amp;" "&amp;$B774,'Raw Election Data'!$C$1:$C$3144,0),MATCH('Joined Data'!O$1,'Raw Election Data'!$A$1:$AN$1,0))</f>
        <v>-6386</v>
      </c>
      <c r="P774">
        <f>INDEX('Raw Election Data'!$A$1:$AN$3144,MATCH($C774&amp;" "&amp;$B774,'Raw Election Data'!$C$1:$C$3144,0),MATCH('Joined Data'!P$1,'Raw Election Data'!$A$1:$AN$1,0))</f>
        <v>6386</v>
      </c>
      <c r="Q774">
        <f>INDEX('Raw Election Data'!$A$1:$AN$3144,MATCH($C774&amp;" "&amp;$B774,'Raw Election Data'!$C$1:$C$3144,0),MATCH('Joined Data'!Q$1,'Raw Election Data'!$A$1:$AN$1,0))</f>
        <v>-0.43950447350309702</v>
      </c>
      <c r="R774">
        <f>INDEX('Raw Election Data'!$A$1:$AN$3144,MATCH($C774&amp;" "&amp;$B774,'Raw Election Data'!$C$1:$C$3144,0),MATCH('Joined Data'!R$1,'Raw Election Data'!$A$1:$AN$1,0))</f>
        <v>0.43950447350309702</v>
      </c>
    </row>
    <row r="775" spans="1:18" ht="13.5" hidden="1" customHeight="1" x14ac:dyDescent="0.15">
      <c r="A775" t="s">
        <v>222</v>
      </c>
      <c r="B775" t="s">
        <v>2283</v>
      </c>
      <c r="C775" t="str">
        <f>INDEX(FIPS!$A$1:$E$3236,MATCH($F775,FIPS!$D$1:$D$3236,0),5)</f>
        <v>Sullivan County</v>
      </c>
      <c r="D775" t="s">
        <v>223</v>
      </c>
      <c r="E775" s="15" t="s">
        <v>96</v>
      </c>
      <c r="F775" t="s">
        <v>2483</v>
      </c>
      <c r="G775" t="s">
        <v>7797</v>
      </c>
      <c r="H775" t="str">
        <f>IFERROR(VLOOKUP($G775,'Team Colors'!$A:$B,2,0),"#c9c9c9")</f>
        <v>#002c5f</v>
      </c>
      <c r="I775">
        <f>INDEX('Raw Election Data'!$A$1:$AN$3144,MATCH($C775&amp;" "&amp;$B775,'Raw Election Data'!$C$1:$C$3144,0),MATCH('Joined Data'!I$1,'Raw Election Data'!$A$1:$AN$1,0))</f>
        <v>20928</v>
      </c>
      <c r="J775">
        <f>INDEX('Raw Election Data'!$A$1:$AN$3144,MATCH($C775&amp;" "&amp;$B775,'Raw Election Data'!$C$1:$C$3144,0),MATCH('Joined Data'!J$1,'Raw Election Data'!$A$1:$AN$1,0))</f>
        <v>2113</v>
      </c>
      <c r="K775">
        <f>INDEX('Raw Election Data'!$A$1:$AN$3144,MATCH($C775&amp;" "&amp;$B775,'Raw Election Data'!$C$1:$C$3144,0),MATCH('Joined Data'!K$1,'Raw Election Data'!$A$1:$AN$1,0))</f>
        <v>6138</v>
      </c>
      <c r="L775">
        <f>INDEX('Raw Election Data'!$A$1:$AN$3144,MATCH($C775&amp;" "&amp;$B775,'Raw Election Data'!$C$1:$C$3144,0),MATCH('Joined Data'!L$1,'Raw Election Data'!$A$1:$AN$1,0))</f>
        <v>8559</v>
      </c>
      <c r="M775">
        <f>INDEX('Raw Election Data'!$A$1:$AN$3144,MATCH($C775&amp;" "&amp;$B775,'Raw Election Data'!$C$1:$C$3144,0),MATCH('Joined Data'!M$1,'Raw Election Data'!$A$1:$AN$1,0))</f>
        <v>0.2468746348872532</v>
      </c>
      <c r="N775">
        <f>INDEX('Raw Election Data'!$A$1:$AN$3144,MATCH($C775&amp;" "&amp;$B775,'Raw Election Data'!$C$1:$C$3144,0),MATCH('Joined Data'!N$1,'Raw Election Data'!$A$1:$AN$1,0))</f>
        <v>0.71713985278654047</v>
      </c>
      <c r="O775">
        <f>INDEX('Raw Election Data'!$A$1:$AN$3144,MATCH($C775&amp;" "&amp;$B775,'Raw Election Data'!$C$1:$C$3144,0),MATCH('Joined Data'!O$1,'Raw Election Data'!$A$1:$AN$1,0))</f>
        <v>-4025</v>
      </c>
      <c r="P775">
        <f>INDEX('Raw Election Data'!$A$1:$AN$3144,MATCH($C775&amp;" "&amp;$B775,'Raw Election Data'!$C$1:$C$3144,0),MATCH('Joined Data'!P$1,'Raw Election Data'!$A$1:$AN$1,0))</f>
        <v>4025</v>
      </c>
      <c r="Q775">
        <f>INDEX('Raw Election Data'!$A$1:$AN$3144,MATCH($C775&amp;" "&amp;$B775,'Raw Election Data'!$C$1:$C$3144,0),MATCH('Joined Data'!Q$1,'Raw Election Data'!$A$1:$AN$1,0))</f>
        <v>-0.47026521789928727</v>
      </c>
      <c r="R775">
        <f>INDEX('Raw Election Data'!$A$1:$AN$3144,MATCH($C775&amp;" "&amp;$B775,'Raw Election Data'!$C$1:$C$3144,0),MATCH('Joined Data'!R$1,'Raw Election Data'!$A$1:$AN$1,0))</f>
        <v>0.47026521789928727</v>
      </c>
    </row>
    <row r="776" spans="1:18" ht="13.5" hidden="1" customHeight="1" x14ac:dyDescent="0.15">
      <c r="A776" t="s">
        <v>222</v>
      </c>
      <c r="B776" t="s">
        <v>2283</v>
      </c>
      <c r="C776" t="str">
        <f>INDEX(FIPS!$A$1:$E$3236,MATCH($F776,FIPS!$D$1:$D$3236,0),5)</f>
        <v>Switzerland County</v>
      </c>
      <c r="D776" t="s">
        <v>223</v>
      </c>
      <c r="E776" s="15" t="s">
        <v>97</v>
      </c>
      <c r="F776" t="s">
        <v>2485</v>
      </c>
      <c r="G776" t="s">
        <v>7799</v>
      </c>
      <c r="H776" t="str">
        <f>IFERROR(VLOOKUP($G776,'Team Colors'!$A:$B,2,0),"#c9c9c9")</f>
        <v>#fb4f14</v>
      </c>
      <c r="I776">
        <f>INDEX('Raw Election Data'!$A$1:$AN$3144,MATCH($C776&amp;" "&amp;$B776,'Raw Election Data'!$C$1:$C$3144,0),MATCH('Joined Data'!I$1,'Raw Election Data'!$A$1:$AN$1,0))</f>
        <v>10524</v>
      </c>
      <c r="J776">
        <f>INDEX('Raw Election Data'!$A$1:$AN$3144,MATCH($C776&amp;" "&amp;$B776,'Raw Election Data'!$C$1:$C$3144,0),MATCH('Joined Data'!J$1,'Raw Election Data'!$A$1:$AN$1,0))</f>
        <v>930</v>
      </c>
      <c r="K776">
        <f>INDEX('Raw Election Data'!$A$1:$AN$3144,MATCH($C776&amp;" "&amp;$B776,'Raw Election Data'!$C$1:$C$3144,0),MATCH('Joined Data'!K$1,'Raw Election Data'!$A$1:$AN$1,0))</f>
        <v>2558</v>
      </c>
      <c r="L776">
        <f>INDEX('Raw Election Data'!$A$1:$AN$3144,MATCH($C776&amp;" "&amp;$B776,'Raw Election Data'!$C$1:$C$3144,0),MATCH('Joined Data'!L$1,'Raw Election Data'!$A$1:$AN$1,0))</f>
        <v>3639</v>
      </c>
      <c r="M776">
        <f>INDEX('Raw Election Data'!$A$1:$AN$3144,MATCH($C776&amp;" "&amp;$B776,'Raw Election Data'!$C$1:$C$3144,0),MATCH('Joined Data'!M$1,'Raw Election Data'!$A$1:$AN$1,0))</f>
        <v>0.25556471558120364</v>
      </c>
      <c r="N776">
        <f>INDEX('Raw Election Data'!$A$1:$AN$3144,MATCH($C776&amp;" "&amp;$B776,'Raw Election Data'!$C$1:$C$3144,0),MATCH('Joined Data'!N$1,'Raw Election Data'!$A$1:$AN$1,0))</f>
        <v>0.70294036823303108</v>
      </c>
      <c r="O776">
        <f>INDEX('Raw Election Data'!$A$1:$AN$3144,MATCH($C776&amp;" "&amp;$B776,'Raw Election Data'!$C$1:$C$3144,0),MATCH('Joined Data'!O$1,'Raw Election Data'!$A$1:$AN$1,0))</f>
        <v>-1628</v>
      </c>
      <c r="P776">
        <f>INDEX('Raw Election Data'!$A$1:$AN$3144,MATCH($C776&amp;" "&amp;$B776,'Raw Election Data'!$C$1:$C$3144,0),MATCH('Joined Data'!P$1,'Raw Election Data'!$A$1:$AN$1,0))</f>
        <v>1628</v>
      </c>
      <c r="Q776">
        <f>INDEX('Raw Election Data'!$A$1:$AN$3144,MATCH($C776&amp;" "&amp;$B776,'Raw Election Data'!$C$1:$C$3144,0),MATCH('Joined Data'!Q$1,'Raw Election Data'!$A$1:$AN$1,0))</f>
        <v>-0.44737565265182744</v>
      </c>
      <c r="R776">
        <f>INDEX('Raw Election Data'!$A$1:$AN$3144,MATCH($C776&amp;" "&amp;$B776,'Raw Election Data'!$C$1:$C$3144,0),MATCH('Joined Data'!R$1,'Raw Election Data'!$A$1:$AN$1,0))</f>
        <v>0.44737565265182744</v>
      </c>
    </row>
    <row r="777" spans="1:18" ht="13.5" hidden="1" customHeight="1" x14ac:dyDescent="0.15">
      <c r="A777" t="s">
        <v>222</v>
      </c>
      <c r="B777" t="s">
        <v>2283</v>
      </c>
      <c r="C777" t="str">
        <f>INDEX(FIPS!$A$1:$E$3236,MATCH($F777,FIPS!$D$1:$D$3236,0),5)</f>
        <v>Tippecanoe County</v>
      </c>
      <c r="D777" t="s">
        <v>223</v>
      </c>
      <c r="E777" s="15" t="s">
        <v>98</v>
      </c>
      <c r="F777" t="s">
        <v>2487</v>
      </c>
      <c r="G777" t="s">
        <v>7797</v>
      </c>
      <c r="H777" t="str">
        <f>IFERROR(VLOOKUP($G777,'Team Colors'!$A:$B,2,0),"#c9c9c9")</f>
        <v>#002c5f</v>
      </c>
      <c r="I777">
        <f>INDEX('Raw Election Data'!$A$1:$AN$3144,MATCH($C777&amp;" "&amp;$B777,'Raw Election Data'!$C$1:$C$3144,0),MATCH('Joined Data'!I$1,'Raw Election Data'!$A$1:$AN$1,0))</f>
        <v>185826</v>
      </c>
      <c r="J777">
        <f>INDEX('Raw Election Data'!$A$1:$AN$3144,MATCH($C777&amp;" "&amp;$B777,'Raw Election Data'!$C$1:$C$3144,0),MATCH('Joined Data'!J$1,'Raw Election Data'!$A$1:$AN$1,0))</f>
        <v>27207</v>
      </c>
      <c r="K777">
        <f>INDEX('Raw Election Data'!$A$1:$AN$3144,MATCH($C777&amp;" "&amp;$B777,'Raw Election Data'!$C$1:$C$3144,0),MATCH('Joined Data'!K$1,'Raw Election Data'!$A$1:$AN$1,0))</f>
        <v>30711</v>
      </c>
      <c r="L777">
        <f>INDEX('Raw Election Data'!$A$1:$AN$3144,MATCH($C777&amp;" "&amp;$B777,'Raw Election Data'!$C$1:$C$3144,0),MATCH('Joined Data'!L$1,'Raw Election Data'!$A$1:$AN$1,0))</f>
        <v>61916</v>
      </c>
      <c r="M777">
        <f>INDEX('Raw Election Data'!$A$1:$AN$3144,MATCH($C777&amp;" "&amp;$B777,'Raw Election Data'!$C$1:$C$3144,0),MATCH('Joined Data'!M$1,'Raw Election Data'!$A$1:$AN$1,0))</f>
        <v>0.43941792105433169</v>
      </c>
      <c r="N777">
        <f>INDEX('Raw Election Data'!$A$1:$AN$3144,MATCH($C777&amp;" "&amp;$B777,'Raw Election Data'!$C$1:$C$3144,0),MATCH('Joined Data'!N$1,'Raw Election Data'!$A$1:$AN$1,0))</f>
        <v>0.49601072420699011</v>
      </c>
      <c r="O777">
        <f>INDEX('Raw Election Data'!$A$1:$AN$3144,MATCH($C777&amp;" "&amp;$B777,'Raw Election Data'!$C$1:$C$3144,0),MATCH('Joined Data'!O$1,'Raw Election Data'!$A$1:$AN$1,0))</f>
        <v>-3504</v>
      </c>
      <c r="P777">
        <f>INDEX('Raw Election Data'!$A$1:$AN$3144,MATCH($C777&amp;" "&amp;$B777,'Raw Election Data'!$C$1:$C$3144,0),MATCH('Joined Data'!P$1,'Raw Election Data'!$A$1:$AN$1,0))</f>
        <v>3504</v>
      </c>
      <c r="Q777">
        <f>INDEX('Raw Election Data'!$A$1:$AN$3144,MATCH($C777&amp;" "&amp;$B777,'Raw Election Data'!$C$1:$C$3144,0),MATCH('Joined Data'!Q$1,'Raw Election Data'!$A$1:$AN$1,0))</f>
        <v>-5.6592803152658411E-2</v>
      </c>
      <c r="R777">
        <f>INDEX('Raw Election Data'!$A$1:$AN$3144,MATCH($C777&amp;" "&amp;$B777,'Raw Election Data'!$C$1:$C$3144,0),MATCH('Joined Data'!R$1,'Raw Election Data'!$A$1:$AN$1,0))</f>
        <v>5.6592803152658411E-2</v>
      </c>
    </row>
    <row r="778" spans="1:18" ht="13.5" hidden="1" customHeight="1" x14ac:dyDescent="0.15">
      <c r="A778" t="s">
        <v>222</v>
      </c>
      <c r="B778" t="s">
        <v>2283</v>
      </c>
      <c r="C778" t="str">
        <f>INDEX(FIPS!$A$1:$E$3236,MATCH($F778,FIPS!$D$1:$D$3236,0),5)</f>
        <v>Tipton County</v>
      </c>
      <c r="D778" t="s">
        <v>223</v>
      </c>
      <c r="E778" s="15" t="s">
        <v>99</v>
      </c>
      <c r="F778" t="s">
        <v>2489</v>
      </c>
      <c r="G778" t="s">
        <v>7797</v>
      </c>
      <c r="H778" t="str">
        <f>IFERROR(VLOOKUP($G778,'Team Colors'!$A:$B,2,0),"#c9c9c9")</f>
        <v>#002c5f</v>
      </c>
      <c r="I778">
        <f>INDEX('Raw Election Data'!$A$1:$AN$3144,MATCH($C778&amp;" "&amp;$B778,'Raw Election Data'!$C$1:$C$3144,0),MATCH('Joined Data'!I$1,'Raw Election Data'!$A$1:$AN$1,0))</f>
        <v>15267</v>
      </c>
      <c r="J778">
        <f>INDEX('Raw Election Data'!$A$1:$AN$3144,MATCH($C778&amp;" "&amp;$B778,'Raw Election Data'!$C$1:$C$3144,0),MATCH('Joined Data'!J$1,'Raw Election Data'!$A$1:$AN$1,0))</f>
        <v>1587</v>
      </c>
      <c r="K778">
        <f>INDEX('Raw Election Data'!$A$1:$AN$3144,MATCH($C778&amp;" "&amp;$B778,'Raw Election Data'!$C$1:$C$3144,0),MATCH('Joined Data'!K$1,'Raw Election Data'!$A$1:$AN$1,0))</f>
        <v>5589</v>
      </c>
      <c r="L778">
        <f>INDEX('Raw Election Data'!$A$1:$AN$3144,MATCH($C778&amp;" "&amp;$B778,'Raw Election Data'!$C$1:$C$3144,0),MATCH('Joined Data'!L$1,'Raw Election Data'!$A$1:$AN$1,0))</f>
        <v>7510</v>
      </c>
      <c r="M778">
        <f>INDEX('Raw Election Data'!$A$1:$AN$3144,MATCH($C778&amp;" "&amp;$B778,'Raw Election Data'!$C$1:$C$3144,0),MATCH('Joined Data'!M$1,'Raw Election Data'!$A$1:$AN$1,0))</f>
        <v>0.21131824234354193</v>
      </c>
      <c r="N778">
        <f>INDEX('Raw Election Data'!$A$1:$AN$3144,MATCH($C778&amp;" "&amp;$B778,'Raw Election Data'!$C$1:$C$3144,0),MATCH('Joined Data'!N$1,'Raw Election Data'!$A$1:$AN$1,0))</f>
        <v>0.74420772303595206</v>
      </c>
      <c r="O778">
        <f>INDEX('Raw Election Data'!$A$1:$AN$3144,MATCH($C778&amp;" "&amp;$B778,'Raw Election Data'!$C$1:$C$3144,0),MATCH('Joined Data'!O$1,'Raw Election Data'!$A$1:$AN$1,0))</f>
        <v>-4002</v>
      </c>
      <c r="P778">
        <f>INDEX('Raw Election Data'!$A$1:$AN$3144,MATCH($C778&amp;" "&amp;$B778,'Raw Election Data'!$C$1:$C$3144,0),MATCH('Joined Data'!P$1,'Raw Election Data'!$A$1:$AN$1,0))</f>
        <v>4002</v>
      </c>
      <c r="Q778">
        <f>INDEX('Raw Election Data'!$A$1:$AN$3144,MATCH($C778&amp;" "&amp;$B778,'Raw Election Data'!$C$1:$C$3144,0),MATCH('Joined Data'!Q$1,'Raw Election Data'!$A$1:$AN$1,0))</f>
        <v>-0.53288948069241016</v>
      </c>
      <c r="R778">
        <f>INDEX('Raw Election Data'!$A$1:$AN$3144,MATCH($C778&amp;" "&amp;$B778,'Raw Election Data'!$C$1:$C$3144,0),MATCH('Joined Data'!R$1,'Raw Election Data'!$A$1:$AN$1,0))</f>
        <v>0.53288948069241016</v>
      </c>
    </row>
    <row r="779" spans="1:18" ht="13.5" hidden="1" customHeight="1" x14ac:dyDescent="0.15">
      <c r="A779" t="s">
        <v>222</v>
      </c>
      <c r="B779" t="s">
        <v>2283</v>
      </c>
      <c r="C779" t="str">
        <f>INDEX(FIPS!$A$1:$E$3236,MATCH($F779,FIPS!$D$1:$D$3236,0),5)</f>
        <v>Union County</v>
      </c>
      <c r="D779" t="s">
        <v>223</v>
      </c>
      <c r="E779" s="15" t="s">
        <v>100</v>
      </c>
      <c r="F779" t="s">
        <v>2490</v>
      </c>
      <c r="G779" t="s">
        <v>7797</v>
      </c>
      <c r="H779" t="str">
        <f>IFERROR(VLOOKUP($G779,'Team Colors'!$A:$B,2,0),"#c9c9c9")</f>
        <v>#002c5f</v>
      </c>
      <c r="I779">
        <f>INDEX('Raw Election Data'!$A$1:$AN$3144,MATCH($C779&amp;" "&amp;$B779,'Raw Election Data'!$C$1:$C$3144,0),MATCH('Joined Data'!I$1,'Raw Election Data'!$A$1:$AN$1,0))</f>
        <v>7182</v>
      </c>
      <c r="J779">
        <f>INDEX('Raw Election Data'!$A$1:$AN$3144,MATCH($C779&amp;" "&amp;$B779,'Raw Election Data'!$C$1:$C$3144,0),MATCH('Joined Data'!J$1,'Raw Election Data'!$A$1:$AN$1,0))</f>
        <v>715</v>
      </c>
      <c r="K779">
        <f>INDEX('Raw Election Data'!$A$1:$AN$3144,MATCH($C779&amp;" "&amp;$B779,'Raw Election Data'!$C$1:$C$3144,0),MATCH('Joined Data'!K$1,'Raw Election Data'!$A$1:$AN$1,0))</f>
        <v>2445</v>
      </c>
      <c r="L779">
        <f>INDEX('Raw Election Data'!$A$1:$AN$3144,MATCH($C779&amp;" "&amp;$B779,'Raw Election Data'!$C$1:$C$3144,0),MATCH('Joined Data'!L$1,'Raw Election Data'!$A$1:$AN$1,0))</f>
        <v>3286</v>
      </c>
      <c r="M779">
        <f>INDEX('Raw Election Data'!$A$1:$AN$3144,MATCH($C779&amp;" "&amp;$B779,'Raw Election Data'!$C$1:$C$3144,0),MATCH('Joined Data'!M$1,'Raw Election Data'!$A$1:$AN$1,0))</f>
        <v>0.2175897748021911</v>
      </c>
      <c r="N779">
        <f>INDEX('Raw Election Data'!$A$1:$AN$3144,MATCH($C779&amp;" "&amp;$B779,'Raw Election Data'!$C$1:$C$3144,0),MATCH('Joined Data'!N$1,'Raw Election Data'!$A$1:$AN$1,0))</f>
        <v>0.74406573341448567</v>
      </c>
      <c r="O779">
        <f>INDEX('Raw Election Data'!$A$1:$AN$3144,MATCH($C779&amp;" "&amp;$B779,'Raw Election Data'!$C$1:$C$3144,0),MATCH('Joined Data'!O$1,'Raw Election Data'!$A$1:$AN$1,0))</f>
        <v>-1730</v>
      </c>
      <c r="P779">
        <f>INDEX('Raw Election Data'!$A$1:$AN$3144,MATCH($C779&amp;" "&amp;$B779,'Raw Election Data'!$C$1:$C$3144,0),MATCH('Joined Data'!P$1,'Raw Election Data'!$A$1:$AN$1,0))</f>
        <v>1730</v>
      </c>
      <c r="Q779">
        <f>INDEX('Raw Election Data'!$A$1:$AN$3144,MATCH($C779&amp;" "&amp;$B779,'Raw Election Data'!$C$1:$C$3144,0),MATCH('Joined Data'!Q$1,'Raw Election Data'!$A$1:$AN$1,0))</f>
        <v>-0.52647595861229457</v>
      </c>
      <c r="R779">
        <f>INDEX('Raw Election Data'!$A$1:$AN$3144,MATCH($C779&amp;" "&amp;$B779,'Raw Election Data'!$C$1:$C$3144,0),MATCH('Joined Data'!R$1,'Raw Election Data'!$A$1:$AN$1,0))</f>
        <v>0.52647595861229457</v>
      </c>
    </row>
    <row r="780" spans="1:18" ht="13.5" hidden="1" customHeight="1" x14ac:dyDescent="0.15">
      <c r="A780" t="s">
        <v>222</v>
      </c>
      <c r="B780" t="s">
        <v>2283</v>
      </c>
      <c r="C780" t="str">
        <f>INDEX(FIPS!$A$1:$E$3236,MATCH($F780,FIPS!$D$1:$D$3236,0),5)</f>
        <v>Vanderburgh County</v>
      </c>
      <c r="D780" t="s">
        <v>223</v>
      </c>
      <c r="E780" s="15" t="s">
        <v>101</v>
      </c>
      <c r="F780" t="s">
        <v>2492</v>
      </c>
      <c r="G780" t="s">
        <v>7797</v>
      </c>
      <c r="H780" t="str">
        <f>IFERROR(VLOOKUP($G780,'Team Colors'!$A:$B,2,0),"#c9c9c9")</f>
        <v>#002c5f</v>
      </c>
      <c r="I780">
        <f>INDEX('Raw Election Data'!$A$1:$AN$3144,MATCH($C780&amp;" "&amp;$B780,'Raw Election Data'!$C$1:$C$3144,0),MATCH('Joined Data'!I$1,'Raw Election Data'!$A$1:$AN$1,0))</f>
        <v>181877</v>
      </c>
      <c r="J780">
        <f>INDEX('Raw Election Data'!$A$1:$AN$3144,MATCH($C780&amp;" "&amp;$B780,'Raw Election Data'!$C$1:$C$3144,0),MATCH('Joined Data'!J$1,'Raw Election Data'!$A$1:$AN$1,0))</f>
        <v>28296</v>
      </c>
      <c r="K780">
        <f>INDEX('Raw Election Data'!$A$1:$AN$3144,MATCH($C780&amp;" "&amp;$B780,'Raw Election Data'!$C$1:$C$3144,0),MATCH('Joined Data'!K$1,'Raw Election Data'!$A$1:$AN$1,0))</f>
        <v>40422</v>
      </c>
      <c r="L780">
        <f>INDEX('Raw Election Data'!$A$1:$AN$3144,MATCH($C780&amp;" "&amp;$B780,'Raw Election Data'!$C$1:$C$3144,0),MATCH('Joined Data'!L$1,'Raw Election Data'!$A$1:$AN$1,0))</f>
        <v>71957</v>
      </c>
      <c r="M780">
        <f>INDEX('Raw Election Data'!$A$1:$AN$3144,MATCH($C780&amp;" "&amp;$B780,'Raw Election Data'!$C$1:$C$3144,0),MATCH('Joined Data'!M$1,'Raw Election Data'!$A$1:$AN$1,0))</f>
        <v>0.39323484859013019</v>
      </c>
      <c r="N780">
        <f>INDEX('Raw Election Data'!$A$1:$AN$3144,MATCH($C780&amp;" "&amp;$B780,'Raw Election Data'!$C$1:$C$3144,0),MATCH('Joined Data'!N$1,'Raw Election Data'!$A$1:$AN$1,0))</f>
        <v>0.56175215753852992</v>
      </c>
      <c r="O780">
        <f>INDEX('Raw Election Data'!$A$1:$AN$3144,MATCH($C780&amp;" "&amp;$B780,'Raw Election Data'!$C$1:$C$3144,0),MATCH('Joined Data'!O$1,'Raw Election Data'!$A$1:$AN$1,0))</f>
        <v>-12126</v>
      </c>
      <c r="P780">
        <f>INDEX('Raw Election Data'!$A$1:$AN$3144,MATCH($C780&amp;" "&amp;$B780,'Raw Election Data'!$C$1:$C$3144,0),MATCH('Joined Data'!P$1,'Raw Election Data'!$A$1:$AN$1,0))</f>
        <v>12126</v>
      </c>
      <c r="Q780">
        <f>INDEX('Raw Election Data'!$A$1:$AN$3144,MATCH($C780&amp;" "&amp;$B780,'Raw Election Data'!$C$1:$C$3144,0),MATCH('Joined Data'!Q$1,'Raw Election Data'!$A$1:$AN$1,0))</f>
        <v>-0.16851730894839972</v>
      </c>
      <c r="R780">
        <f>INDEX('Raw Election Data'!$A$1:$AN$3144,MATCH($C780&amp;" "&amp;$B780,'Raw Election Data'!$C$1:$C$3144,0),MATCH('Joined Data'!R$1,'Raw Election Data'!$A$1:$AN$1,0))</f>
        <v>0.16851730894839972</v>
      </c>
    </row>
    <row r="781" spans="1:18" ht="13.5" hidden="1" customHeight="1" x14ac:dyDescent="0.15">
      <c r="A781" t="s">
        <v>222</v>
      </c>
      <c r="B781" t="s">
        <v>2283</v>
      </c>
      <c r="C781" t="str">
        <f>INDEX(FIPS!$A$1:$E$3236,MATCH($F781,FIPS!$D$1:$D$3236,0),5)</f>
        <v>Vermillion County</v>
      </c>
      <c r="D781" t="s">
        <v>223</v>
      </c>
      <c r="E781" s="15" t="s">
        <v>102</v>
      </c>
      <c r="F781" t="s">
        <v>2494</v>
      </c>
      <c r="G781" t="s">
        <v>7797</v>
      </c>
      <c r="H781" t="str">
        <f>IFERROR(VLOOKUP($G781,'Team Colors'!$A:$B,2,0),"#c9c9c9")</f>
        <v>#002c5f</v>
      </c>
      <c r="I781">
        <f>INDEX('Raw Election Data'!$A$1:$AN$3144,MATCH($C781&amp;" "&amp;$B781,'Raw Election Data'!$C$1:$C$3144,0),MATCH('Joined Data'!I$1,'Raw Election Data'!$A$1:$AN$1,0))</f>
        <v>15692</v>
      </c>
      <c r="J781">
        <f>INDEX('Raw Election Data'!$A$1:$AN$3144,MATCH($C781&amp;" "&amp;$B781,'Raw Election Data'!$C$1:$C$3144,0),MATCH('Joined Data'!J$1,'Raw Election Data'!$A$1:$AN$1,0))</f>
        <v>2081</v>
      </c>
      <c r="K781">
        <f>INDEX('Raw Election Data'!$A$1:$AN$3144,MATCH($C781&amp;" "&amp;$B781,'Raw Election Data'!$C$1:$C$3144,0),MATCH('Joined Data'!K$1,'Raw Election Data'!$A$1:$AN$1,0))</f>
        <v>4511</v>
      </c>
      <c r="L781">
        <f>INDEX('Raw Election Data'!$A$1:$AN$3144,MATCH($C781&amp;" "&amp;$B781,'Raw Election Data'!$C$1:$C$3144,0),MATCH('Joined Data'!L$1,'Raw Election Data'!$A$1:$AN$1,0))</f>
        <v>6913</v>
      </c>
      <c r="M781">
        <f>INDEX('Raw Election Data'!$A$1:$AN$3144,MATCH($C781&amp;" "&amp;$B781,'Raw Election Data'!$C$1:$C$3144,0),MATCH('Joined Data'!M$1,'Raw Election Data'!$A$1:$AN$1,0))</f>
        <v>0.30102705048459422</v>
      </c>
      <c r="N781">
        <f>INDEX('Raw Election Data'!$A$1:$AN$3144,MATCH($C781&amp;" "&amp;$B781,'Raw Election Data'!$C$1:$C$3144,0),MATCH('Joined Data'!N$1,'Raw Election Data'!$A$1:$AN$1,0))</f>
        <v>0.65253869521191954</v>
      </c>
      <c r="O781">
        <f>INDEX('Raw Election Data'!$A$1:$AN$3144,MATCH($C781&amp;" "&amp;$B781,'Raw Election Data'!$C$1:$C$3144,0),MATCH('Joined Data'!O$1,'Raw Election Data'!$A$1:$AN$1,0))</f>
        <v>-2430</v>
      </c>
      <c r="P781">
        <f>INDEX('Raw Election Data'!$A$1:$AN$3144,MATCH($C781&amp;" "&amp;$B781,'Raw Election Data'!$C$1:$C$3144,0),MATCH('Joined Data'!P$1,'Raw Election Data'!$A$1:$AN$1,0))</f>
        <v>2430</v>
      </c>
      <c r="Q781">
        <f>INDEX('Raw Election Data'!$A$1:$AN$3144,MATCH($C781&amp;" "&amp;$B781,'Raw Election Data'!$C$1:$C$3144,0),MATCH('Joined Data'!Q$1,'Raw Election Data'!$A$1:$AN$1,0))</f>
        <v>-0.35151164472732532</v>
      </c>
      <c r="R781">
        <f>INDEX('Raw Election Data'!$A$1:$AN$3144,MATCH($C781&amp;" "&amp;$B781,'Raw Election Data'!$C$1:$C$3144,0),MATCH('Joined Data'!R$1,'Raw Election Data'!$A$1:$AN$1,0))</f>
        <v>0.35151164472732532</v>
      </c>
    </row>
    <row r="782" spans="1:18" ht="13.5" hidden="1" customHeight="1" x14ac:dyDescent="0.15">
      <c r="A782" t="s">
        <v>222</v>
      </c>
      <c r="B782" t="s">
        <v>2283</v>
      </c>
      <c r="C782" t="str">
        <f>INDEX(FIPS!$A$1:$E$3236,MATCH($F782,FIPS!$D$1:$D$3236,0),5)</f>
        <v>Vigo County</v>
      </c>
      <c r="D782" t="s">
        <v>223</v>
      </c>
      <c r="E782" s="15" t="s">
        <v>103</v>
      </c>
      <c r="F782" t="s">
        <v>2496</v>
      </c>
      <c r="G782" t="s">
        <v>7797</v>
      </c>
      <c r="H782" t="str">
        <f>IFERROR(VLOOKUP($G782,'Team Colors'!$A:$B,2,0),"#c9c9c9")</f>
        <v>#002c5f</v>
      </c>
      <c r="I782">
        <f>INDEX('Raw Election Data'!$A$1:$AN$3144,MATCH($C782&amp;" "&amp;$B782,'Raw Election Data'!$C$1:$C$3144,0),MATCH('Joined Data'!I$1,'Raw Election Data'!$A$1:$AN$1,0))</f>
        <v>107896</v>
      </c>
      <c r="J782">
        <f>INDEX('Raw Election Data'!$A$1:$AN$3144,MATCH($C782&amp;" "&amp;$B782,'Raw Election Data'!$C$1:$C$3144,0),MATCH('Joined Data'!J$1,'Raw Election Data'!$A$1:$AN$1,0))</f>
        <v>15922</v>
      </c>
      <c r="K782">
        <f>INDEX('Raw Election Data'!$A$1:$AN$3144,MATCH($C782&amp;" "&amp;$B782,'Raw Election Data'!$C$1:$C$3144,0),MATCH('Joined Data'!K$1,'Raw Election Data'!$A$1:$AN$1,0))</f>
        <v>21924</v>
      </c>
      <c r="L782">
        <f>INDEX('Raw Election Data'!$A$1:$AN$3144,MATCH($C782&amp;" "&amp;$B782,'Raw Election Data'!$C$1:$C$3144,0),MATCH('Joined Data'!L$1,'Raw Election Data'!$A$1:$AN$1,0))</f>
        <v>39569</v>
      </c>
      <c r="M782">
        <f>INDEX('Raw Election Data'!$A$1:$AN$3144,MATCH($C782&amp;" "&amp;$B782,'Raw Election Data'!$C$1:$C$3144,0),MATCH('Joined Data'!M$1,'Raw Election Data'!$A$1:$AN$1,0))</f>
        <v>0.40238570598195555</v>
      </c>
      <c r="N782">
        <f>INDEX('Raw Election Data'!$A$1:$AN$3144,MATCH($C782&amp;" "&amp;$B782,'Raw Election Data'!$C$1:$C$3144,0),MATCH('Joined Data'!N$1,'Raw Election Data'!$A$1:$AN$1,0))</f>
        <v>0.55407010538552903</v>
      </c>
      <c r="O782">
        <f>INDEX('Raw Election Data'!$A$1:$AN$3144,MATCH($C782&amp;" "&amp;$B782,'Raw Election Data'!$C$1:$C$3144,0),MATCH('Joined Data'!O$1,'Raw Election Data'!$A$1:$AN$1,0))</f>
        <v>-6002</v>
      </c>
      <c r="P782">
        <f>INDEX('Raw Election Data'!$A$1:$AN$3144,MATCH($C782&amp;" "&amp;$B782,'Raw Election Data'!$C$1:$C$3144,0),MATCH('Joined Data'!P$1,'Raw Election Data'!$A$1:$AN$1,0))</f>
        <v>6002</v>
      </c>
      <c r="Q782">
        <f>INDEX('Raw Election Data'!$A$1:$AN$3144,MATCH($C782&amp;" "&amp;$B782,'Raw Election Data'!$C$1:$C$3144,0),MATCH('Joined Data'!Q$1,'Raw Election Data'!$A$1:$AN$1,0))</f>
        <v>-0.15168439940357348</v>
      </c>
      <c r="R782">
        <f>INDEX('Raw Election Data'!$A$1:$AN$3144,MATCH($C782&amp;" "&amp;$B782,'Raw Election Data'!$C$1:$C$3144,0),MATCH('Joined Data'!R$1,'Raw Election Data'!$A$1:$AN$1,0))</f>
        <v>0.15168439940357348</v>
      </c>
    </row>
    <row r="783" spans="1:18" ht="13.5" hidden="1" customHeight="1" x14ac:dyDescent="0.15">
      <c r="A783" t="s">
        <v>222</v>
      </c>
      <c r="B783" t="s">
        <v>2283</v>
      </c>
      <c r="C783" t="str">
        <f>INDEX(FIPS!$A$1:$E$3236,MATCH($F783,FIPS!$D$1:$D$3236,0),5)</f>
        <v>Wabash County</v>
      </c>
      <c r="D783" t="s">
        <v>223</v>
      </c>
      <c r="E783" s="15" t="s">
        <v>139</v>
      </c>
      <c r="F783" t="s">
        <v>2497</v>
      </c>
      <c r="G783" t="s">
        <v>7797</v>
      </c>
      <c r="H783" t="str">
        <f>IFERROR(VLOOKUP($G783,'Team Colors'!$A:$B,2,0),"#c9c9c9")</f>
        <v>#002c5f</v>
      </c>
      <c r="I783">
        <f>INDEX('Raw Election Data'!$A$1:$AN$3144,MATCH($C783&amp;" "&amp;$B783,'Raw Election Data'!$C$1:$C$3144,0),MATCH('Joined Data'!I$1,'Raw Election Data'!$A$1:$AN$1,0))</f>
        <v>32138</v>
      </c>
      <c r="J783">
        <f>INDEX('Raw Election Data'!$A$1:$AN$3144,MATCH($C783&amp;" "&amp;$B783,'Raw Election Data'!$C$1:$C$3144,0),MATCH('Joined Data'!J$1,'Raw Election Data'!$A$1:$AN$1,0))</f>
        <v>3018</v>
      </c>
      <c r="K783">
        <f>INDEX('Raw Election Data'!$A$1:$AN$3144,MATCH($C783&amp;" "&amp;$B783,'Raw Election Data'!$C$1:$C$3144,0),MATCH('Joined Data'!K$1,'Raw Election Data'!$A$1:$AN$1,0))</f>
        <v>9819</v>
      </c>
      <c r="L783">
        <f>INDEX('Raw Election Data'!$A$1:$AN$3144,MATCH($C783&amp;" "&amp;$B783,'Raw Election Data'!$C$1:$C$3144,0),MATCH('Joined Data'!L$1,'Raw Election Data'!$A$1:$AN$1,0))</f>
        <v>13415</v>
      </c>
      <c r="M783">
        <f>INDEX('Raw Election Data'!$A$1:$AN$3144,MATCH($C783&amp;" "&amp;$B783,'Raw Election Data'!$C$1:$C$3144,0),MATCH('Joined Data'!M$1,'Raw Election Data'!$A$1:$AN$1,0))</f>
        <v>0.22497204621692135</v>
      </c>
      <c r="N783">
        <f>INDEX('Raw Election Data'!$A$1:$AN$3144,MATCH($C783&amp;" "&amp;$B783,'Raw Election Data'!$C$1:$C$3144,0),MATCH('Joined Data'!N$1,'Raw Election Data'!$A$1:$AN$1,0))</f>
        <v>0.73194185613119644</v>
      </c>
      <c r="O783">
        <f>INDEX('Raw Election Data'!$A$1:$AN$3144,MATCH($C783&amp;" "&amp;$B783,'Raw Election Data'!$C$1:$C$3144,0),MATCH('Joined Data'!O$1,'Raw Election Data'!$A$1:$AN$1,0))</f>
        <v>-6801</v>
      </c>
      <c r="P783">
        <f>INDEX('Raw Election Data'!$A$1:$AN$3144,MATCH($C783&amp;" "&amp;$B783,'Raw Election Data'!$C$1:$C$3144,0),MATCH('Joined Data'!P$1,'Raw Election Data'!$A$1:$AN$1,0))</f>
        <v>6801</v>
      </c>
      <c r="Q783">
        <f>INDEX('Raw Election Data'!$A$1:$AN$3144,MATCH($C783&amp;" "&amp;$B783,'Raw Election Data'!$C$1:$C$3144,0),MATCH('Joined Data'!Q$1,'Raw Election Data'!$A$1:$AN$1,0))</f>
        <v>-0.50696980991427509</v>
      </c>
      <c r="R783">
        <f>INDEX('Raw Election Data'!$A$1:$AN$3144,MATCH($C783&amp;" "&amp;$B783,'Raw Election Data'!$C$1:$C$3144,0),MATCH('Joined Data'!R$1,'Raw Election Data'!$A$1:$AN$1,0))</f>
        <v>0.50696980991427509</v>
      </c>
    </row>
    <row r="784" spans="1:18" ht="13.5" hidden="1" customHeight="1" x14ac:dyDescent="0.15">
      <c r="A784" t="s">
        <v>222</v>
      </c>
      <c r="B784" t="s">
        <v>2283</v>
      </c>
      <c r="C784" t="str">
        <f>INDEX(FIPS!$A$1:$E$3236,MATCH($F784,FIPS!$D$1:$D$3236,0),5)</f>
        <v>Warren County</v>
      </c>
      <c r="D784" t="s">
        <v>223</v>
      </c>
      <c r="E784" s="15" t="s">
        <v>140</v>
      </c>
      <c r="F784" t="s">
        <v>2500</v>
      </c>
      <c r="G784" t="s">
        <v>7797</v>
      </c>
      <c r="H784" t="str">
        <f>IFERROR(VLOOKUP($G784,'Team Colors'!$A:$B,2,0),"#c9c9c9")</f>
        <v>#002c5f</v>
      </c>
      <c r="I784">
        <f>INDEX('Raw Election Data'!$A$1:$AN$3144,MATCH($C784&amp;" "&amp;$B784,'Raw Election Data'!$C$1:$C$3144,0),MATCH('Joined Data'!I$1,'Raw Election Data'!$A$1:$AN$1,0))</f>
        <v>8269</v>
      </c>
      <c r="J784">
        <f>INDEX('Raw Election Data'!$A$1:$AN$3144,MATCH($C784&amp;" "&amp;$B784,'Raw Election Data'!$C$1:$C$3144,0),MATCH('Joined Data'!J$1,'Raw Election Data'!$A$1:$AN$1,0))</f>
        <v>839</v>
      </c>
      <c r="K784">
        <f>INDEX('Raw Election Data'!$A$1:$AN$3144,MATCH($C784&amp;" "&amp;$B784,'Raw Election Data'!$C$1:$C$3144,0),MATCH('Joined Data'!K$1,'Raw Election Data'!$A$1:$AN$1,0))</f>
        <v>2896</v>
      </c>
      <c r="L784">
        <f>INDEX('Raw Election Data'!$A$1:$AN$3144,MATCH($C784&amp;" "&amp;$B784,'Raw Election Data'!$C$1:$C$3144,0),MATCH('Joined Data'!L$1,'Raw Election Data'!$A$1:$AN$1,0))</f>
        <v>3919</v>
      </c>
      <c r="M784">
        <f>INDEX('Raw Election Data'!$A$1:$AN$3144,MATCH($C784&amp;" "&amp;$B784,'Raw Election Data'!$C$1:$C$3144,0),MATCH('Joined Data'!M$1,'Raw Election Data'!$A$1:$AN$1,0))</f>
        <v>0.214085225822914</v>
      </c>
      <c r="N784">
        <f>INDEX('Raw Election Data'!$A$1:$AN$3144,MATCH($C784&amp;" "&amp;$B784,'Raw Election Data'!$C$1:$C$3144,0),MATCH('Joined Data'!N$1,'Raw Election Data'!$A$1:$AN$1,0))</f>
        <v>0.73896402143403928</v>
      </c>
      <c r="O784">
        <f>INDEX('Raw Election Data'!$A$1:$AN$3144,MATCH($C784&amp;" "&amp;$B784,'Raw Election Data'!$C$1:$C$3144,0),MATCH('Joined Data'!O$1,'Raw Election Data'!$A$1:$AN$1,0))</f>
        <v>-2057</v>
      </c>
      <c r="P784">
        <f>INDEX('Raw Election Data'!$A$1:$AN$3144,MATCH($C784&amp;" "&amp;$B784,'Raw Election Data'!$C$1:$C$3144,0),MATCH('Joined Data'!P$1,'Raw Election Data'!$A$1:$AN$1,0))</f>
        <v>2057</v>
      </c>
      <c r="Q784">
        <f>INDEX('Raw Election Data'!$A$1:$AN$3144,MATCH($C784&amp;" "&amp;$B784,'Raw Election Data'!$C$1:$C$3144,0),MATCH('Joined Data'!Q$1,'Raw Election Data'!$A$1:$AN$1,0))</f>
        <v>-0.52487879561112527</v>
      </c>
      <c r="R784">
        <f>INDEX('Raw Election Data'!$A$1:$AN$3144,MATCH($C784&amp;" "&amp;$B784,'Raw Election Data'!$C$1:$C$3144,0),MATCH('Joined Data'!R$1,'Raw Election Data'!$A$1:$AN$1,0))</f>
        <v>0.52487879561112527</v>
      </c>
    </row>
    <row r="785" spans="1:18" ht="13.5" hidden="1" customHeight="1" x14ac:dyDescent="0.15">
      <c r="A785" t="s">
        <v>222</v>
      </c>
      <c r="B785" t="s">
        <v>2283</v>
      </c>
      <c r="C785" t="str">
        <f>INDEX(FIPS!$A$1:$E$3236,MATCH($F785,FIPS!$D$1:$D$3236,0),5)</f>
        <v>Warrick County</v>
      </c>
      <c r="D785" t="s">
        <v>223</v>
      </c>
      <c r="E785" s="15" t="s">
        <v>141</v>
      </c>
      <c r="F785" t="s">
        <v>2502</v>
      </c>
      <c r="G785" t="s">
        <v>7797</v>
      </c>
      <c r="H785" t="str">
        <f>IFERROR(VLOOKUP($G785,'Team Colors'!$A:$B,2,0),"#c9c9c9")</f>
        <v>#002c5f</v>
      </c>
      <c r="I785">
        <f>INDEX('Raw Election Data'!$A$1:$AN$3144,MATCH($C785&amp;" "&amp;$B785,'Raw Election Data'!$C$1:$C$3144,0),MATCH('Joined Data'!I$1,'Raw Election Data'!$A$1:$AN$1,0))</f>
        <v>61897</v>
      </c>
      <c r="J785">
        <f>INDEX('Raw Election Data'!$A$1:$AN$3144,MATCH($C785&amp;" "&amp;$B785,'Raw Election Data'!$C$1:$C$3144,0),MATCH('Joined Data'!J$1,'Raw Election Data'!$A$1:$AN$1,0))</f>
        <v>9086</v>
      </c>
      <c r="K785">
        <f>INDEX('Raw Election Data'!$A$1:$AN$3144,MATCH($C785&amp;" "&amp;$B785,'Raw Election Data'!$C$1:$C$3144,0),MATCH('Joined Data'!K$1,'Raw Election Data'!$A$1:$AN$1,0))</f>
        <v>19133</v>
      </c>
      <c r="L785">
        <f>INDEX('Raw Election Data'!$A$1:$AN$3144,MATCH($C785&amp;" "&amp;$B785,'Raw Election Data'!$C$1:$C$3144,0),MATCH('Joined Data'!L$1,'Raw Election Data'!$A$1:$AN$1,0))</f>
        <v>29609</v>
      </c>
      <c r="M785">
        <f>INDEX('Raw Election Data'!$A$1:$AN$3144,MATCH($C785&amp;" "&amp;$B785,'Raw Election Data'!$C$1:$C$3144,0),MATCH('Joined Data'!M$1,'Raw Election Data'!$A$1:$AN$1,0))</f>
        <v>0.30686615556080921</v>
      </c>
      <c r="N785">
        <f>INDEX('Raw Election Data'!$A$1:$AN$3144,MATCH($C785&amp;" "&amp;$B785,'Raw Election Data'!$C$1:$C$3144,0),MATCH('Joined Data'!N$1,'Raw Election Data'!$A$1:$AN$1,0))</f>
        <v>0.64618865885372689</v>
      </c>
      <c r="O785">
        <f>INDEX('Raw Election Data'!$A$1:$AN$3144,MATCH($C785&amp;" "&amp;$B785,'Raw Election Data'!$C$1:$C$3144,0),MATCH('Joined Data'!O$1,'Raw Election Data'!$A$1:$AN$1,0))</f>
        <v>-10047</v>
      </c>
      <c r="P785">
        <f>INDEX('Raw Election Data'!$A$1:$AN$3144,MATCH($C785&amp;" "&amp;$B785,'Raw Election Data'!$C$1:$C$3144,0),MATCH('Joined Data'!P$1,'Raw Election Data'!$A$1:$AN$1,0))</f>
        <v>10047</v>
      </c>
      <c r="Q785">
        <f>INDEX('Raw Election Data'!$A$1:$AN$3144,MATCH($C785&amp;" "&amp;$B785,'Raw Election Data'!$C$1:$C$3144,0),MATCH('Joined Data'!Q$1,'Raw Election Data'!$A$1:$AN$1,0))</f>
        <v>-0.33932250329291769</v>
      </c>
      <c r="R785">
        <f>INDEX('Raw Election Data'!$A$1:$AN$3144,MATCH($C785&amp;" "&amp;$B785,'Raw Election Data'!$C$1:$C$3144,0),MATCH('Joined Data'!R$1,'Raw Election Data'!$A$1:$AN$1,0))</f>
        <v>0.33932250329291769</v>
      </c>
    </row>
    <row r="786" spans="1:18" ht="13.5" hidden="1" customHeight="1" x14ac:dyDescent="0.15">
      <c r="A786" t="s">
        <v>222</v>
      </c>
      <c r="B786" t="s">
        <v>2283</v>
      </c>
      <c r="C786" t="str">
        <f>INDEX(FIPS!$A$1:$E$3236,MATCH($F786,FIPS!$D$1:$D$3236,0),5)</f>
        <v>Washington County</v>
      </c>
      <c r="D786" t="s">
        <v>223</v>
      </c>
      <c r="E786" s="15" t="s">
        <v>142</v>
      </c>
      <c r="F786" t="s">
        <v>2503</v>
      </c>
      <c r="G786" t="s">
        <v>7797</v>
      </c>
      <c r="H786" t="str">
        <f>IFERROR(VLOOKUP($G786,'Team Colors'!$A:$B,2,0),"#c9c9c9")</f>
        <v>#002c5f</v>
      </c>
      <c r="I786">
        <f>INDEX('Raw Election Data'!$A$1:$AN$3144,MATCH($C786&amp;" "&amp;$B786,'Raw Election Data'!$C$1:$C$3144,0),MATCH('Joined Data'!I$1,'Raw Election Data'!$A$1:$AN$1,0))</f>
        <v>27827</v>
      </c>
      <c r="J786">
        <f>INDEX('Raw Election Data'!$A$1:$AN$3144,MATCH($C786&amp;" "&amp;$B786,'Raw Election Data'!$C$1:$C$3144,0),MATCH('Joined Data'!J$1,'Raw Election Data'!$A$1:$AN$1,0))</f>
        <v>2636</v>
      </c>
      <c r="K786">
        <f>INDEX('Raw Election Data'!$A$1:$AN$3144,MATCH($C786&amp;" "&amp;$B786,'Raw Election Data'!$C$1:$C$3144,0),MATCH('Joined Data'!K$1,'Raw Election Data'!$A$1:$AN$1,0))</f>
        <v>8206</v>
      </c>
      <c r="L786">
        <f>INDEX('Raw Election Data'!$A$1:$AN$3144,MATCH($C786&amp;" "&amp;$B786,'Raw Election Data'!$C$1:$C$3144,0),MATCH('Joined Data'!L$1,'Raw Election Data'!$A$1:$AN$1,0))</f>
        <v>11333</v>
      </c>
      <c r="M786">
        <f>INDEX('Raw Election Data'!$A$1:$AN$3144,MATCH($C786&amp;" "&amp;$B786,'Raw Election Data'!$C$1:$C$3144,0),MATCH('Joined Data'!M$1,'Raw Election Data'!$A$1:$AN$1,0))</f>
        <v>0.23259507632577428</v>
      </c>
      <c r="N786">
        <f>INDEX('Raw Election Data'!$A$1:$AN$3144,MATCH($C786&amp;" "&amp;$B786,'Raw Election Data'!$C$1:$C$3144,0),MATCH('Joined Data'!N$1,'Raw Election Data'!$A$1:$AN$1,0))</f>
        <v>0.7240801200035295</v>
      </c>
      <c r="O786">
        <f>INDEX('Raw Election Data'!$A$1:$AN$3144,MATCH($C786&amp;" "&amp;$B786,'Raw Election Data'!$C$1:$C$3144,0),MATCH('Joined Data'!O$1,'Raw Election Data'!$A$1:$AN$1,0))</f>
        <v>-5570</v>
      </c>
      <c r="P786">
        <f>INDEX('Raw Election Data'!$A$1:$AN$3144,MATCH($C786&amp;" "&amp;$B786,'Raw Election Data'!$C$1:$C$3144,0),MATCH('Joined Data'!P$1,'Raw Election Data'!$A$1:$AN$1,0))</f>
        <v>5570</v>
      </c>
      <c r="Q786">
        <f>INDEX('Raw Election Data'!$A$1:$AN$3144,MATCH($C786&amp;" "&amp;$B786,'Raw Election Data'!$C$1:$C$3144,0),MATCH('Joined Data'!Q$1,'Raw Election Data'!$A$1:$AN$1,0))</f>
        <v>-0.49148504367775525</v>
      </c>
      <c r="R786">
        <f>INDEX('Raw Election Data'!$A$1:$AN$3144,MATCH($C786&amp;" "&amp;$B786,'Raw Election Data'!$C$1:$C$3144,0),MATCH('Joined Data'!R$1,'Raw Election Data'!$A$1:$AN$1,0))</f>
        <v>0.49148504367775525</v>
      </c>
    </row>
    <row r="787" spans="1:18" ht="13.5" hidden="1" customHeight="1" x14ac:dyDescent="0.15">
      <c r="A787" t="s">
        <v>222</v>
      </c>
      <c r="B787" t="s">
        <v>2283</v>
      </c>
      <c r="C787" t="str">
        <f>INDEX(FIPS!$A$1:$E$3236,MATCH($F787,FIPS!$D$1:$D$3236,0),5)</f>
        <v>Wayne County</v>
      </c>
      <c r="D787" t="s">
        <v>223</v>
      </c>
      <c r="E787" s="15" t="s">
        <v>143</v>
      </c>
      <c r="F787" t="s">
        <v>2504</v>
      </c>
      <c r="G787" t="s">
        <v>7797</v>
      </c>
      <c r="H787" t="str">
        <f>IFERROR(VLOOKUP($G787,'Team Colors'!$A:$B,2,0),"#c9c9c9")</f>
        <v>#002c5f</v>
      </c>
      <c r="I787">
        <f>INDEX('Raw Election Data'!$A$1:$AN$3144,MATCH($C787&amp;" "&amp;$B787,'Raw Election Data'!$C$1:$C$3144,0),MATCH('Joined Data'!I$1,'Raw Election Data'!$A$1:$AN$1,0))</f>
        <v>67001</v>
      </c>
      <c r="J787">
        <f>INDEX('Raw Election Data'!$A$1:$AN$3144,MATCH($C787&amp;" "&amp;$B787,'Raw Election Data'!$C$1:$C$3144,0),MATCH('Joined Data'!J$1,'Raw Election Data'!$A$1:$AN$1,0))</f>
        <v>8322</v>
      </c>
      <c r="K787">
        <f>INDEX('Raw Election Data'!$A$1:$AN$3144,MATCH($C787&amp;" "&amp;$B787,'Raw Election Data'!$C$1:$C$3144,0),MATCH('Joined Data'!K$1,'Raw Election Data'!$A$1:$AN$1,0))</f>
        <v>16028</v>
      </c>
      <c r="L787">
        <f>INDEX('Raw Election Data'!$A$1:$AN$3144,MATCH($C787&amp;" "&amp;$B787,'Raw Election Data'!$C$1:$C$3144,0),MATCH('Joined Data'!L$1,'Raw Election Data'!$A$1:$AN$1,0))</f>
        <v>25575</v>
      </c>
      <c r="M787">
        <f>INDEX('Raw Election Data'!$A$1:$AN$3144,MATCH($C787&amp;" "&amp;$B787,'Raw Election Data'!$C$1:$C$3144,0),MATCH('Joined Data'!M$1,'Raw Election Data'!$A$1:$AN$1,0))</f>
        <v>0.32539589442815248</v>
      </c>
      <c r="N787">
        <f>INDEX('Raw Election Data'!$A$1:$AN$3144,MATCH($C787&amp;" "&amp;$B787,'Raw Election Data'!$C$1:$C$3144,0),MATCH('Joined Data'!N$1,'Raw Election Data'!$A$1:$AN$1,0))</f>
        <v>0.62670576735092864</v>
      </c>
      <c r="O787">
        <f>INDEX('Raw Election Data'!$A$1:$AN$3144,MATCH($C787&amp;" "&amp;$B787,'Raw Election Data'!$C$1:$C$3144,0),MATCH('Joined Data'!O$1,'Raw Election Data'!$A$1:$AN$1,0))</f>
        <v>-7706</v>
      </c>
      <c r="P787">
        <f>INDEX('Raw Election Data'!$A$1:$AN$3144,MATCH($C787&amp;" "&amp;$B787,'Raw Election Data'!$C$1:$C$3144,0),MATCH('Joined Data'!P$1,'Raw Election Data'!$A$1:$AN$1,0))</f>
        <v>7706</v>
      </c>
      <c r="Q787">
        <f>INDEX('Raw Election Data'!$A$1:$AN$3144,MATCH($C787&amp;" "&amp;$B787,'Raw Election Data'!$C$1:$C$3144,0),MATCH('Joined Data'!Q$1,'Raw Election Data'!$A$1:$AN$1,0))</f>
        <v>-0.30130987292277617</v>
      </c>
      <c r="R787">
        <f>INDEX('Raw Election Data'!$A$1:$AN$3144,MATCH($C787&amp;" "&amp;$B787,'Raw Election Data'!$C$1:$C$3144,0),MATCH('Joined Data'!R$1,'Raw Election Data'!$A$1:$AN$1,0))</f>
        <v>0.30130987292277617</v>
      </c>
    </row>
    <row r="788" spans="1:18" ht="13.5" hidden="1" customHeight="1" x14ac:dyDescent="0.15">
      <c r="A788" t="s">
        <v>222</v>
      </c>
      <c r="B788" t="s">
        <v>2283</v>
      </c>
      <c r="C788" t="str">
        <f>INDEX(FIPS!$A$1:$E$3236,MATCH($F788,FIPS!$D$1:$D$3236,0),5)</f>
        <v>Wells County</v>
      </c>
      <c r="D788" t="s">
        <v>223</v>
      </c>
      <c r="E788" s="15" t="s">
        <v>144</v>
      </c>
      <c r="F788" t="s">
        <v>2508</v>
      </c>
      <c r="G788" t="s">
        <v>7797</v>
      </c>
      <c r="H788" t="str">
        <f>IFERROR(VLOOKUP($G788,'Team Colors'!$A:$B,2,0),"#c9c9c9")</f>
        <v>#002c5f</v>
      </c>
      <c r="I788">
        <f>INDEX('Raw Election Data'!$A$1:$AN$3144,MATCH($C788&amp;" "&amp;$B788,'Raw Election Data'!$C$1:$C$3144,0),MATCH('Joined Data'!I$1,'Raw Election Data'!$A$1:$AN$1,0))</f>
        <v>27964</v>
      </c>
      <c r="J788">
        <f>INDEX('Raw Election Data'!$A$1:$AN$3144,MATCH($C788&amp;" "&amp;$B788,'Raw Election Data'!$C$1:$C$3144,0),MATCH('Joined Data'!J$1,'Raw Election Data'!$A$1:$AN$1,0))</f>
        <v>2585</v>
      </c>
      <c r="K788">
        <f>INDEX('Raw Election Data'!$A$1:$AN$3144,MATCH($C788&amp;" "&amp;$B788,'Raw Election Data'!$C$1:$C$3144,0),MATCH('Joined Data'!K$1,'Raw Election Data'!$A$1:$AN$1,0))</f>
        <v>9999</v>
      </c>
      <c r="L788">
        <f>INDEX('Raw Election Data'!$A$1:$AN$3144,MATCH($C788&amp;" "&amp;$B788,'Raw Election Data'!$C$1:$C$3144,0),MATCH('Joined Data'!L$1,'Raw Election Data'!$A$1:$AN$1,0))</f>
        <v>13123</v>
      </c>
      <c r="M788">
        <f>INDEX('Raw Election Data'!$A$1:$AN$3144,MATCH($C788&amp;" "&amp;$B788,'Raw Election Data'!$C$1:$C$3144,0),MATCH('Joined Data'!M$1,'Raw Election Data'!$A$1:$AN$1,0))</f>
        <v>0.19698239731768649</v>
      </c>
      <c r="N788">
        <f>INDEX('Raw Election Data'!$A$1:$AN$3144,MATCH($C788&amp;" "&amp;$B788,'Raw Election Data'!$C$1:$C$3144,0),MATCH('Joined Data'!N$1,'Raw Election Data'!$A$1:$AN$1,0))</f>
        <v>0.7619446772841576</v>
      </c>
      <c r="O788">
        <f>INDEX('Raw Election Data'!$A$1:$AN$3144,MATCH($C788&amp;" "&amp;$B788,'Raw Election Data'!$C$1:$C$3144,0),MATCH('Joined Data'!O$1,'Raw Election Data'!$A$1:$AN$1,0))</f>
        <v>-7414</v>
      </c>
      <c r="P788">
        <f>INDEX('Raw Election Data'!$A$1:$AN$3144,MATCH($C788&amp;" "&amp;$B788,'Raw Election Data'!$C$1:$C$3144,0),MATCH('Joined Data'!P$1,'Raw Election Data'!$A$1:$AN$1,0))</f>
        <v>7414</v>
      </c>
      <c r="Q788">
        <f>INDEX('Raw Election Data'!$A$1:$AN$3144,MATCH($C788&amp;" "&amp;$B788,'Raw Election Data'!$C$1:$C$3144,0),MATCH('Joined Data'!Q$1,'Raw Election Data'!$A$1:$AN$1,0))</f>
        <v>-0.56496227996647108</v>
      </c>
      <c r="R788">
        <f>INDEX('Raw Election Data'!$A$1:$AN$3144,MATCH($C788&amp;" "&amp;$B788,'Raw Election Data'!$C$1:$C$3144,0),MATCH('Joined Data'!R$1,'Raw Election Data'!$A$1:$AN$1,0))</f>
        <v>0.56496227996647108</v>
      </c>
    </row>
    <row r="789" spans="1:18" ht="13.5" hidden="1" customHeight="1" x14ac:dyDescent="0.15">
      <c r="A789" t="s">
        <v>222</v>
      </c>
      <c r="B789" t="s">
        <v>2283</v>
      </c>
      <c r="C789" t="str">
        <f>INDEX(FIPS!$A$1:$E$3236,MATCH($F789,FIPS!$D$1:$D$3236,0),5)</f>
        <v>White County</v>
      </c>
      <c r="D789" t="s">
        <v>223</v>
      </c>
      <c r="E789" s="15" t="s">
        <v>145</v>
      </c>
      <c r="F789" t="s">
        <v>2509</v>
      </c>
      <c r="G789" t="s">
        <v>7797</v>
      </c>
      <c r="H789" t="str">
        <f>IFERROR(VLOOKUP($G789,'Team Colors'!$A:$B,2,0),"#c9c9c9")</f>
        <v>#002c5f</v>
      </c>
      <c r="I789">
        <f>INDEX('Raw Election Data'!$A$1:$AN$3144,MATCH($C789&amp;" "&amp;$B789,'Raw Election Data'!$C$1:$C$3144,0),MATCH('Joined Data'!I$1,'Raw Election Data'!$A$1:$AN$1,0))</f>
        <v>24293</v>
      </c>
      <c r="J789">
        <f>INDEX('Raw Election Data'!$A$1:$AN$3144,MATCH($C789&amp;" "&amp;$B789,'Raw Election Data'!$C$1:$C$3144,0),MATCH('Joined Data'!J$1,'Raw Election Data'!$A$1:$AN$1,0))</f>
        <v>2563</v>
      </c>
      <c r="K789">
        <f>INDEX('Raw Election Data'!$A$1:$AN$3144,MATCH($C789&amp;" "&amp;$B789,'Raw Election Data'!$C$1:$C$3144,0),MATCH('Joined Data'!K$1,'Raw Election Data'!$A$1:$AN$1,0))</f>
        <v>6813</v>
      </c>
      <c r="L789">
        <f>INDEX('Raw Election Data'!$A$1:$AN$3144,MATCH($C789&amp;" "&amp;$B789,'Raw Election Data'!$C$1:$C$3144,0),MATCH('Joined Data'!L$1,'Raw Election Data'!$A$1:$AN$1,0))</f>
        <v>9902</v>
      </c>
      <c r="M789">
        <f>INDEX('Raw Election Data'!$A$1:$AN$3144,MATCH($C789&amp;" "&amp;$B789,'Raw Election Data'!$C$1:$C$3144,0),MATCH('Joined Data'!M$1,'Raw Election Data'!$A$1:$AN$1,0))</f>
        <v>0.25883659866693598</v>
      </c>
      <c r="N789">
        <f>INDEX('Raw Election Data'!$A$1:$AN$3144,MATCH($C789&amp;" "&amp;$B789,'Raw Election Data'!$C$1:$C$3144,0),MATCH('Joined Data'!N$1,'Raw Election Data'!$A$1:$AN$1,0))</f>
        <v>0.68804281963239755</v>
      </c>
      <c r="O789">
        <f>INDEX('Raw Election Data'!$A$1:$AN$3144,MATCH($C789&amp;" "&amp;$B789,'Raw Election Data'!$C$1:$C$3144,0),MATCH('Joined Data'!O$1,'Raw Election Data'!$A$1:$AN$1,0))</f>
        <v>-4250</v>
      </c>
      <c r="P789">
        <f>INDEX('Raw Election Data'!$A$1:$AN$3144,MATCH($C789&amp;" "&amp;$B789,'Raw Election Data'!$C$1:$C$3144,0),MATCH('Joined Data'!P$1,'Raw Election Data'!$A$1:$AN$1,0))</f>
        <v>4250</v>
      </c>
      <c r="Q789">
        <f>INDEX('Raw Election Data'!$A$1:$AN$3144,MATCH($C789&amp;" "&amp;$B789,'Raw Election Data'!$C$1:$C$3144,0),MATCH('Joined Data'!Q$1,'Raw Election Data'!$A$1:$AN$1,0))</f>
        <v>-0.42920622096546157</v>
      </c>
      <c r="R789">
        <f>INDEX('Raw Election Data'!$A$1:$AN$3144,MATCH($C789&amp;" "&amp;$B789,'Raw Election Data'!$C$1:$C$3144,0),MATCH('Joined Data'!R$1,'Raw Election Data'!$A$1:$AN$1,0))</f>
        <v>0.42920622096546157</v>
      </c>
    </row>
    <row r="790" spans="1:18" ht="13.5" hidden="1" customHeight="1" x14ac:dyDescent="0.15">
      <c r="A790" t="s">
        <v>222</v>
      </c>
      <c r="B790" t="s">
        <v>2283</v>
      </c>
      <c r="C790" t="str">
        <f>INDEX(FIPS!$A$1:$E$3236,MATCH($F790,FIPS!$D$1:$D$3236,0),5)</f>
        <v>Whitley County</v>
      </c>
      <c r="D790" t="s">
        <v>223</v>
      </c>
      <c r="E790" s="15" t="s">
        <v>146</v>
      </c>
      <c r="F790" t="s">
        <v>2511</v>
      </c>
      <c r="G790" t="s">
        <v>7797</v>
      </c>
      <c r="H790" t="str">
        <f>IFERROR(VLOOKUP($G790,'Team Colors'!$A:$B,2,0),"#c9c9c9")</f>
        <v>#002c5f</v>
      </c>
      <c r="I790">
        <f>INDEX('Raw Election Data'!$A$1:$AN$3144,MATCH($C790&amp;" "&amp;$B790,'Raw Election Data'!$C$1:$C$3144,0),MATCH('Joined Data'!I$1,'Raw Election Data'!$A$1:$AN$1,0))</f>
        <v>33406</v>
      </c>
      <c r="J790">
        <f>INDEX('Raw Election Data'!$A$1:$AN$3144,MATCH($C790&amp;" "&amp;$B790,'Raw Election Data'!$C$1:$C$3144,0),MATCH('Joined Data'!J$1,'Raw Election Data'!$A$1:$AN$1,0))</f>
        <v>3379</v>
      </c>
      <c r="K790">
        <f>INDEX('Raw Election Data'!$A$1:$AN$3144,MATCH($C790&amp;" "&amp;$B790,'Raw Election Data'!$C$1:$C$3144,0),MATCH('Joined Data'!K$1,'Raw Election Data'!$A$1:$AN$1,0))</f>
        <v>11357</v>
      </c>
      <c r="L790">
        <f>INDEX('Raw Election Data'!$A$1:$AN$3144,MATCH($C790&amp;" "&amp;$B790,'Raw Election Data'!$C$1:$C$3144,0),MATCH('Joined Data'!L$1,'Raw Election Data'!$A$1:$AN$1,0))</f>
        <v>15535</v>
      </c>
      <c r="M790">
        <f>INDEX('Raw Election Data'!$A$1:$AN$3144,MATCH($C790&amp;" "&amp;$B790,'Raw Election Data'!$C$1:$C$3144,0),MATCH('Joined Data'!M$1,'Raw Election Data'!$A$1:$AN$1,0))</f>
        <v>0.21750885098165432</v>
      </c>
      <c r="N790">
        <f>INDEX('Raw Election Data'!$A$1:$AN$3144,MATCH($C790&amp;" "&amp;$B790,'Raw Election Data'!$C$1:$C$3144,0),MATCH('Joined Data'!N$1,'Raw Election Data'!$A$1:$AN$1,0))</f>
        <v>0.73105889925973611</v>
      </c>
      <c r="O790">
        <f>INDEX('Raw Election Data'!$A$1:$AN$3144,MATCH($C790&amp;" "&amp;$B790,'Raw Election Data'!$C$1:$C$3144,0),MATCH('Joined Data'!O$1,'Raw Election Data'!$A$1:$AN$1,0))</f>
        <v>-7978</v>
      </c>
      <c r="P790">
        <f>INDEX('Raw Election Data'!$A$1:$AN$3144,MATCH($C790&amp;" "&amp;$B790,'Raw Election Data'!$C$1:$C$3144,0),MATCH('Joined Data'!P$1,'Raw Election Data'!$A$1:$AN$1,0))</f>
        <v>7978</v>
      </c>
      <c r="Q790">
        <f>INDEX('Raw Election Data'!$A$1:$AN$3144,MATCH($C790&amp;" "&amp;$B790,'Raw Election Data'!$C$1:$C$3144,0),MATCH('Joined Data'!Q$1,'Raw Election Data'!$A$1:$AN$1,0))</f>
        <v>-0.51355004827808182</v>
      </c>
      <c r="R790">
        <f>INDEX('Raw Election Data'!$A$1:$AN$3144,MATCH($C790&amp;" "&amp;$B790,'Raw Election Data'!$C$1:$C$3144,0),MATCH('Joined Data'!R$1,'Raw Election Data'!$A$1:$AN$1,0))</f>
        <v>0.51355004827808182</v>
      </c>
    </row>
    <row r="791" spans="1:18" ht="13.5" hidden="1" customHeight="1" x14ac:dyDescent="0.15">
      <c r="A791" t="s">
        <v>225</v>
      </c>
      <c r="B791" t="s">
        <v>2512</v>
      </c>
      <c r="C791" t="str">
        <f>INDEX(FIPS!$A$1:$E$3236,MATCH($F791,FIPS!$D$1:$D$3236,0),5)</f>
        <v>Adair County</v>
      </c>
      <c r="D791" t="s">
        <v>226</v>
      </c>
      <c r="E791" s="15" t="s">
        <v>6</v>
      </c>
      <c r="F791" t="s">
        <v>2514</v>
      </c>
      <c r="G791" t="s">
        <v>7755</v>
      </c>
      <c r="H791" t="str">
        <f>IFERROR(VLOOKUP($G791,'Team Colors'!$A:$B,2,0),"#c9c9c9")</f>
        <v>#203731</v>
      </c>
      <c r="I791">
        <f>INDEX('Raw Election Data'!$A$1:$AN$3144,MATCH($C791&amp;" "&amp;$B791,'Raw Election Data'!$C$1:$C$3144,0),MATCH('Joined Data'!I$1,'Raw Election Data'!$A$1:$AN$1,0))</f>
        <v>7228</v>
      </c>
      <c r="J791">
        <f>INDEX('Raw Election Data'!$A$1:$AN$3144,MATCH($C791&amp;" "&amp;$B791,'Raw Election Data'!$C$1:$C$3144,0),MATCH('Joined Data'!J$1,'Raw Election Data'!$A$1:$AN$1,0))</f>
        <v>1127</v>
      </c>
      <c r="K791">
        <f>INDEX('Raw Election Data'!$A$1:$AN$3144,MATCH($C791&amp;" "&amp;$B791,'Raw Election Data'!$C$1:$C$3144,0),MATCH('Joined Data'!K$1,'Raw Election Data'!$A$1:$AN$1,0))</f>
        <v>2456</v>
      </c>
      <c r="L791">
        <f>INDEX('Raw Election Data'!$A$1:$AN$3144,MATCH($C791&amp;" "&amp;$B791,'Raw Election Data'!$C$1:$C$3144,0),MATCH('Joined Data'!L$1,'Raw Election Data'!$A$1:$AN$1,0))</f>
        <v>3759</v>
      </c>
      <c r="M791">
        <f>INDEX('Raw Election Data'!$A$1:$AN$3144,MATCH($C791&amp;" "&amp;$B791,'Raw Election Data'!$C$1:$C$3144,0),MATCH('Joined Data'!M$1,'Raw Election Data'!$A$1:$AN$1,0))</f>
        <v>0.29981378026070765</v>
      </c>
      <c r="N791">
        <f>INDEX('Raw Election Data'!$A$1:$AN$3144,MATCH($C791&amp;" "&amp;$B791,'Raw Election Data'!$C$1:$C$3144,0),MATCH('Joined Data'!N$1,'Raw Election Data'!$A$1:$AN$1,0))</f>
        <v>0.65336525671721202</v>
      </c>
      <c r="O791">
        <f>INDEX('Raw Election Data'!$A$1:$AN$3144,MATCH($C791&amp;" "&amp;$B791,'Raw Election Data'!$C$1:$C$3144,0),MATCH('Joined Data'!O$1,'Raw Election Data'!$A$1:$AN$1,0))</f>
        <v>-1329</v>
      </c>
      <c r="P791">
        <f>INDEX('Raw Election Data'!$A$1:$AN$3144,MATCH($C791&amp;" "&amp;$B791,'Raw Election Data'!$C$1:$C$3144,0),MATCH('Joined Data'!P$1,'Raw Election Data'!$A$1:$AN$1,0))</f>
        <v>1329</v>
      </c>
      <c r="Q791">
        <f>INDEX('Raw Election Data'!$A$1:$AN$3144,MATCH($C791&amp;" "&amp;$B791,'Raw Election Data'!$C$1:$C$3144,0),MATCH('Joined Data'!Q$1,'Raw Election Data'!$A$1:$AN$1,0))</f>
        <v>-0.35355147645650437</v>
      </c>
      <c r="R791">
        <f>INDEX('Raw Election Data'!$A$1:$AN$3144,MATCH($C791&amp;" "&amp;$B791,'Raw Election Data'!$C$1:$C$3144,0),MATCH('Joined Data'!R$1,'Raw Election Data'!$A$1:$AN$1,0))</f>
        <v>0.35355147645650437</v>
      </c>
    </row>
    <row r="792" spans="1:18" ht="13.5" hidden="1" customHeight="1" x14ac:dyDescent="0.15">
      <c r="A792" t="s">
        <v>225</v>
      </c>
      <c r="B792" t="s">
        <v>2512</v>
      </c>
      <c r="C792" t="str">
        <f>INDEX(FIPS!$A$1:$E$3236,MATCH($F792,FIPS!$D$1:$D$3236,0),5)</f>
        <v>Adams County</v>
      </c>
      <c r="D792" t="s">
        <v>226</v>
      </c>
      <c r="E792" s="15" t="s">
        <v>7</v>
      </c>
      <c r="F792" t="s">
        <v>2515</v>
      </c>
      <c r="G792" t="s">
        <v>7773</v>
      </c>
      <c r="H792" t="str">
        <f>IFERROR(VLOOKUP($G792,'Team Colors'!$A:$B,2,0),"#c9c9c9")</f>
        <v>#e31837</v>
      </c>
      <c r="I792">
        <f>INDEX('Raw Election Data'!$A$1:$AN$3144,MATCH($C792&amp;" "&amp;$B792,'Raw Election Data'!$C$1:$C$3144,0),MATCH('Joined Data'!I$1,'Raw Election Data'!$A$1:$AN$1,0))</f>
        <v>3796</v>
      </c>
      <c r="J792">
        <f>INDEX('Raw Election Data'!$A$1:$AN$3144,MATCH($C792&amp;" "&amp;$B792,'Raw Election Data'!$C$1:$C$3144,0),MATCH('Joined Data'!J$1,'Raw Election Data'!$A$1:$AN$1,0))</f>
        <v>565</v>
      </c>
      <c r="K792">
        <f>INDEX('Raw Election Data'!$A$1:$AN$3144,MATCH($C792&amp;" "&amp;$B792,'Raw Election Data'!$C$1:$C$3144,0),MATCH('Joined Data'!K$1,'Raw Election Data'!$A$1:$AN$1,0))</f>
        <v>1393</v>
      </c>
      <c r="L792">
        <f>INDEX('Raw Election Data'!$A$1:$AN$3144,MATCH($C792&amp;" "&amp;$B792,'Raw Election Data'!$C$1:$C$3144,0),MATCH('Joined Data'!L$1,'Raw Election Data'!$A$1:$AN$1,0))</f>
        <v>2082</v>
      </c>
      <c r="M792">
        <f>INDEX('Raw Election Data'!$A$1:$AN$3144,MATCH($C792&amp;" "&amp;$B792,'Raw Election Data'!$C$1:$C$3144,0),MATCH('Joined Data'!M$1,'Raw Election Data'!$A$1:$AN$1,0))</f>
        <v>0.27137367915465899</v>
      </c>
      <c r="N792">
        <f>INDEX('Raw Election Data'!$A$1:$AN$3144,MATCH($C792&amp;" "&amp;$B792,'Raw Election Data'!$C$1:$C$3144,0),MATCH('Joined Data'!N$1,'Raw Election Data'!$A$1:$AN$1,0))</f>
        <v>0.66906820365033626</v>
      </c>
      <c r="O792">
        <f>INDEX('Raw Election Data'!$A$1:$AN$3144,MATCH($C792&amp;" "&amp;$B792,'Raw Election Data'!$C$1:$C$3144,0),MATCH('Joined Data'!O$1,'Raw Election Data'!$A$1:$AN$1,0))</f>
        <v>-828</v>
      </c>
      <c r="P792">
        <f>INDEX('Raw Election Data'!$A$1:$AN$3144,MATCH($C792&amp;" "&amp;$B792,'Raw Election Data'!$C$1:$C$3144,0),MATCH('Joined Data'!P$1,'Raw Election Data'!$A$1:$AN$1,0))</f>
        <v>828</v>
      </c>
      <c r="Q792">
        <f>INDEX('Raw Election Data'!$A$1:$AN$3144,MATCH($C792&amp;" "&amp;$B792,'Raw Election Data'!$C$1:$C$3144,0),MATCH('Joined Data'!Q$1,'Raw Election Data'!$A$1:$AN$1,0))</f>
        <v>-0.39769452449567727</v>
      </c>
      <c r="R792">
        <f>INDEX('Raw Election Data'!$A$1:$AN$3144,MATCH($C792&amp;" "&amp;$B792,'Raw Election Data'!$C$1:$C$3144,0),MATCH('Joined Data'!R$1,'Raw Election Data'!$A$1:$AN$1,0))</f>
        <v>0.39769452449567727</v>
      </c>
    </row>
    <row r="793" spans="1:18" ht="13.5" hidden="1" customHeight="1" x14ac:dyDescent="0.15">
      <c r="A793" t="s">
        <v>225</v>
      </c>
      <c r="B793" t="s">
        <v>2512</v>
      </c>
      <c r="C793" t="str">
        <f>INDEX(FIPS!$A$1:$E$3236,MATCH($F793,FIPS!$D$1:$D$3236,0),5)</f>
        <v>Allamakee County</v>
      </c>
      <c r="D793" t="s">
        <v>226</v>
      </c>
      <c r="E793" s="15" t="s">
        <v>8</v>
      </c>
      <c r="F793" t="s">
        <v>2517</v>
      </c>
      <c r="G793" t="s">
        <v>7755</v>
      </c>
      <c r="H793" t="str">
        <f>IFERROR(VLOOKUP($G793,'Team Colors'!$A:$B,2,0),"#c9c9c9")</f>
        <v>#203731</v>
      </c>
      <c r="I793">
        <f>INDEX('Raw Election Data'!$A$1:$AN$3144,MATCH($C793&amp;" "&amp;$B793,'Raw Election Data'!$C$1:$C$3144,0),MATCH('Joined Data'!I$1,'Raw Election Data'!$A$1:$AN$1,0))</f>
        <v>13886</v>
      </c>
      <c r="J793">
        <f>INDEX('Raw Election Data'!$A$1:$AN$3144,MATCH($C793&amp;" "&amp;$B793,'Raw Election Data'!$C$1:$C$3144,0),MATCH('Joined Data'!J$1,'Raw Election Data'!$A$1:$AN$1,0))</f>
        <v>2409</v>
      </c>
      <c r="K793">
        <f>INDEX('Raw Election Data'!$A$1:$AN$3144,MATCH($C793&amp;" "&amp;$B793,'Raw Election Data'!$C$1:$C$3144,0),MATCH('Joined Data'!K$1,'Raw Election Data'!$A$1:$AN$1,0))</f>
        <v>4072</v>
      </c>
      <c r="L793">
        <f>INDEX('Raw Election Data'!$A$1:$AN$3144,MATCH($C793&amp;" "&amp;$B793,'Raw Election Data'!$C$1:$C$3144,0),MATCH('Joined Data'!L$1,'Raw Election Data'!$A$1:$AN$1,0))</f>
        <v>6837</v>
      </c>
      <c r="M793">
        <f>INDEX('Raw Election Data'!$A$1:$AN$3144,MATCH($C793&amp;" "&amp;$B793,'Raw Election Data'!$C$1:$C$3144,0),MATCH('Joined Data'!M$1,'Raw Election Data'!$A$1:$AN$1,0))</f>
        <v>0.35234752084247478</v>
      </c>
      <c r="N793">
        <f>INDEX('Raw Election Data'!$A$1:$AN$3144,MATCH($C793&amp;" "&amp;$B793,'Raw Election Data'!$C$1:$C$3144,0),MATCH('Joined Data'!N$1,'Raw Election Data'!$A$1:$AN$1,0))</f>
        <v>0.59558285797864563</v>
      </c>
      <c r="O793">
        <f>INDEX('Raw Election Data'!$A$1:$AN$3144,MATCH($C793&amp;" "&amp;$B793,'Raw Election Data'!$C$1:$C$3144,0),MATCH('Joined Data'!O$1,'Raw Election Data'!$A$1:$AN$1,0))</f>
        <v>-1663</v>
      </c>
      <c r="P793">
        <f>INDEX('Raw Election Data'!$A$1:$AN$3144,MATCH($C793&amp;" "&amp;$B793,'Raw Election Data'!$C$1:$C$3144,0),MATCH('Joined Data'!P$1,'Raw Election Data'!$A$1:$AN$1,0))</f>
        <v>1663</v>
      </c>
      <c r="Q793">
        <f>INDEX('Raw Election Data'!$A$1:$AN$3144,MATCH($C793&amp;" "&amp;$B793,'Raw Election Data'!$C$1:$C$3144,0),MATCH('Joined Data'!Q$1,'Raw Election Data'!$A$1:$AN$1,0))</f>
        <v>-0.24323533713617085</v>
      </c>
      <c r="R793">
        <f>INDEX('Raw Election Data'!$A$1:$AN$3144,MATCH($C793&amp;" "&amp;$B793,'Raw Election Data'!$C$1:$C$3144,0),MATCH('Joined Data'!R$1,'Raw Election Data'!$A$1:$AN$1,0))</f>
        <v>0.24323533713617085</v>
      </c>
    </row>
    <row r="794" spans="1:18" ht="13.5" hidden="1" customHeight="1" x14ac:dyDescent="0.15">
      <c r="A794" t="s">
        <v>225</v>
      </c>
      <c r="B794" t="s">
        <v>2512</v>
      </c>
      <c r="C794" t="str">
        <f>INDEX(FIPS!$A$1:$E$3236,MATCH($F794,FIPS!$D$1:$D$3236,0),5)</f>
        <v>Appanoose County</v>
      </c>
      <c r="D794" t="s">
        <v>226</v>
      </c>
      <c r="E794" s="15" t="s">
        <v>9</v>
      </c>
      <c r="F794" t="s">
        <v>2519</v>
      </c>
      <c r="G794" t="s">
        <v>439</v>
      </c>
      <c r="H794" t="str">
        <f>IFERROR(VLOOKUP($G794,'Team Colors'!$A:$B,2,0),"#c9c9c9")</f>
        <v>#002244</v>
      </c>
      <c r="I794">
        <f>INDEX('Raw Election Data'!$A$1:$AN$3144,MATCH($C794&amp;" "&amp;$B794,'Raw Election Data'!$C$1:$C$3144,0),MATCH('Joined Data'!I$1,'Raw Election Data'!$A$1:$AN$1,0))</f>
        <v>12529</v>
      </c>
      <c r="J794">
        <f>INDEX('Raw Election Data'!$A$1:$AN$3144,MATCH($C794&amp;" "&amp;$B794,'Raw Election Data'!$C$1:$C$3144,0),MATCH('Joined Data'!J$1,'Raw Election Data'!$A$1:$AN$1,0))</f>
        <v>1813</v>
      </c>
      <c r="K794">
        <f>INDEX('Raw Election Data'!$A$1:$AN$3144,MATCH($C794&amp;" "&amp;$B794,'Raw Election Data'!$C$1:$C$3144,0),MATCH('Joined Data'!K$1,'Raw Election Data'!$A$1:$AN$1,0))</f>
        <v>4031</v>
      </c>
      <c r="L794">
        <f>INDEX('Raw Election Data'!$A$1:$AN$3144,MATCH($C794&amp;" "&amp;$B794,'Raw Election Data'!$C$1:$C$3144,0),MATCH('Joined Data'!L$1,'Raw Election Data'!$A$1:$AN$1,0))</f>
        <v>6096</v>
      </c>
      <c r="M794">
        <f>INDEX('Raw Election Data'!$A$1:$AN$3144,MATCH($C794&amp;" "&amp;$B794,'Raw Election Data'!$C$1:$C$3144,0),MATCH('Joined Data'!M$1,'Raw Election Data'!$A$1:$AN$1,0))</f>
        <v>0.29740813648293962</v>
      </c>
      <c r="N794">
        <f>INDEX('Raw Election Data'!$A$1:$AN$3144,MATCH($C794&amp;" "&amp;$B794,'Raw Election Data'!$C$1:$C$3144,0),MATCH('Joined Data'!N$1,'Raw Election Data'!$A$1:$AN$1,0))</f>
        <v>0.66125328083989499</v>
      </c>
      <c r="O794">
        <f>INDEX('Raw Election Data'!$A$1:$AN$3144,MATCH($C794&amp;" "&amp;$B794,'Raw Election Data'!$C$1:$C$3144,0),MATCH('Joined Data'!O$1,'Raw Election Data'!$A$1:$AN$1,0))</f>
        <v>-2218</v>
      </c>
      <c r="P794">
        <f>INDEX('Raw Election Data'!$A$1:$AN$3144,MATCH($C794&amp;" "&amp;$B794,'Raw Election Data'!$C$1:$C$3144,0),MATCH('Joined Data'!P$1,'Raw Election Data'!$A$1:$AN$1,0))</f>
        <v>2218</v>
      </c>
      <c r="Q794">
        <f>INDEX('Raw Election Data'!$A$1:$AN$3144,MATCH($C794&amp;" "&amp;$B794,'Raw Election Data'!$C$1:$C$3144,0),MATCH('Joined Data'!Q$1,'Raw Election Data'!$A$1:$AN$1,0))</f>
        <v>-0.36384514435695536</v>
      </c>
      <c r="R794">
        <f>INDEX('Raw Election Data'!$A$1:$AN$3144,MATCH($C794&amp;" "&amp;$B794,'Raw Election Data'!$C$1:$C$3144,0),MATCH('Joined Data'!R$1,'Raw Election Data'!$A$1:$AN$1,0))</f>
        <v>0.36384514435695536</v>
      </c>
    </row>
    <row r="795" spans="1:18" ht="13.5" hidden="1" customHeight="1" x14ac:dyDescent="0.15">
      <c r="A795" t="s">
        <v>225</v>
      </c>
      <c r="B795" t="s">
        <v>2512</v>
      </c>
      <c r="C795" t="str">
        <f>INDEX(FIPS!$A$1:$E$3236,MATCH($F795,FIPS!$D$1:$D$3236,0),5)</f>
        <v>Audubon County</v>
      </c>
      <c r="D795" t="s">
        <v>226</v>
      </c>
      <c r="E795" s="15" t="s">
        <v>10</v>
      </c>
      <c r="F795" t="s">
        <v>2521</v>
      </c>
      <c r="G795" t="s">
        <v>7773</v>
      </c>
      <c r="H795" t="str">
        <f>IFERROR(VLOOKUP($G795,'Team Colors'!$A:$B,2,0),"#c9c9c9")</f>
        <v>#e31837</v>
      </c>
      <c r="I795">
        <f>INDEX('Raw Election Data'!$A$1:$AN$3144,MATCH($C795&amp;" "&amp;$B795,'Raw Election Data'!$C$1:$C$3144,0),MATCH('Joined Data'!I$1,'Raw Election Data'!$A$1:$AN$1,0))</f>
        <v>5773</v>
      </c>
      <c r="J795">
        <f>INDEX('Raw Election Data'!$A$1:$AN$3144,MATCH($C795&amp;" "&amp;$B795,'Raw Election Data'!$C$1:$C$3144,0),MATCH('Joined Data'!J$1,'Raw Election Data'!$A$1:$AN$1,0))</f>
        <v>1079</v>
      </c>
      <c r="K795">
        <f>INDEX('Raw Election Data'!$A$1:$AN$3144,MATCH($C795&amp;" "&amp;$B795,'Raw Election Data'!$C$1:$C$3144,0),MATCH('Joined Data'!K$1,'Raw Election Data'!$A$1:$AN$1,0))</f>
        <v>2135</v>
      </c>
      <c r="L795">
        <f>INDEX('Raw Election Data'!$A$1:$AN$3144,MATCH($C795&amp;" "&amp;$B795,'Raw Election Data'!$C$1:$C$3144,0),MATCH('Joined Data'!L$1,'Raw Election Data'!$A$1:$AN$1,0))</f>
        <v>3379</v>
      </c>
      <c r="M795">
        <f>INDEX('Raw Election Data'!$A$1:$AN$3144,MATCH($C795&amp;" "&amp;$B795,'Raw Election Data'!$C$1:$C$3144,0),MATCH('Joined Data'!M$1,'Raw Election Data'!$A$1:$AN$1,0))</f>
        <v>0.31932524415507546</v>
      </c>
      <c r="N795">
        <f>INDEX('Raw Election Data'!$A$1:$AN$3144,MATCH($C795&amp;" "&amp;$B795,'Raw Election Data'!$C$1:$C$3144,0),MATCH('Joined Data'!N$1,'Raw Election Data'!$A$1:$AN$1,0))</f>
        <v>0.63184374075170169</v>
      </c>
      <c r="O795">
        <f>INDEX('Raw Election Data'!$A$1:$AN$3144,MATCH($C795&amp;" "&amp;$B795,'Raw Election Data'!$C$1:$C$3144,0),MATCH('Joined Data'!O$1,'Raw Election Data'!$A$1:$AN$1,0))</f>
        <v>-1056</v>
      </c>
      <c r="P795">
        <f>INDEX('Raw Election Data'!$A$1:$AN$3144,MATCH($C795&amp;" "&amp;$B795,'Raw Election Data'!$C$1:$C$3144,0),MATCH('Joined Data'!P$1,'Raw Election Data'!$A$1:$AN$1,0))</f>
        <v>1056</v>
      </c>
      <c r="Q795">
        <f>INDEX('Raw Election Data'!$A$1:$AN$3144,MATCH($C795&amp;" "&amp;$B795,'Raw Election Data'!$C$1:$C$3144,0),MATCH('Joined Data'!Q$1,'Raw Election Data'!$A$1:$AN$1,0))</f>
        <v>-0.31251849659662623</v>
      </c>
      <c r="R795">
        <f>INDEX('Raw Election Data'!$A$1:$AN$3144,MATCH($C795&amp;" "&amp;$B795,'Raw Election Data'!$C$1:$C$3144,0),MATCH('Joined Data'!R$1,'Raw Election Data'!$A$1:$AN$1,0))</f>
        <v>0.31251849659662623</v>
      </c>
    </row>
    <row r="796" spans="1:18" ht="13.5" hidden="1" customHeight="1" x14ac:dyDescent="0.15">
      <c r="A796" t="s">
        <v>225</v>
      </c>
      <c r="B796" t="s">
        <v>2512</v>
      </c>
      <c r="C796" t="str">
        <f>INDEX(FIPS!$A$1:$E$3236,MATCH($F796,FIPS!$D$1:$D$3236,0),5)</f>
        <v>Benton County</v>
      </c>
      <c r="D796" t="s">
        <v>226</v>
      </c>
      <c r="E796" s="15" t="s">
        <v>11</v>
      </c>
      <c r="F796" t="s">
        <v>2522</v>
      </c>
      <c r="G796" s="17" t="s">
        <v>7789</v>
      </c>
      <c r="H796" t="str">
        <f>IFERROR(VLOOKUP($G796,'Team Colors'!$A:$B,2,0),"#c9c9c9")</f>
        <v>#c83803</v>
      </c>
      <c r="I796">
        <f>INDEX('Raw Election Data'!$A$1:$AN$3144,MATCH($C796&amp;" "&amp;$B796,'Raw Election Data'!$C$1:$C$3144,0),MATCH('Joined Data'!I$1,'Raw Election Data'!$A$1:$AN$1,0))</f>
        <v>25658</v>
      </c>
      <c r="J796">
        <f>INDEX('Raw Election Data'!$A$1:$AN$3144,MATCH($C796&amp;" "&amp;$B796,'Raw Election Data'!$C$1:$C$3144,0),MATCH('Joined Data'!J$1,'Raw Election Data'!$A$1:$AN$1,0))</f>
        <v>4672</v>
      </c>
      <c r="K796">
        <f>INDEX('Raw Election Data'!$A$1:$AN$3144,MATCH($C796&amp;" "&amp;$B796,'Raw Election Data'!$C$1:$C$3144,0),MATCH('Joined Data'!K$1,'Raw Election Data'!$A$1:$AN$1,0))</f>
        <v>8226</v>
      </c>
      <c r="L796">
        <f>INDEX('Raw Election Data'!$A$1:$AN$3144,MATCH($C796&amp;" "&amp;$B796,'Raw Election Data'!$C$1:$C$3144,0),MATCH('Joined Data'!L$1,'Raw Election Data'!$A$1:$AN$1,0))</f>
        <v>13690</v>
      </c>
      <c r="M796">
        <f>INDEX('Raw Election Data'!$A$1:$AN$3144,MATCH($C796&amp;" "&amp;$B796,'Raw Election Data'!$C$1:$C$3144,0),MATCH('Joined Data'!M$1,'Raw Election Data'!$A$1:$AN$1,0))</f>
        <v>0.34127100073046018</v>
      </c>
      <c r="N796">
        <f>INDEX('Raw Election Data'!$A$1:$AN$3144,MATCH($C796&amp;" "&amp;$B796,'Raw Election Data'!$C$1:$C$3144,0),MATCH('Joined Data'!N$1,'Raw Election Data'!$A$1:$AN$1,0))</f>
        <v>0.60087655222790359</v>
      </c>
      <c r="O796">
        <f>INDEX('Raw Election Data'!$A$1:$AN$3144,MATCH($C796&amp;" "&amp;$B796,'Raw Election Data'!$C$1:$C$3144,0),MATCH('Joined Data'!O$1,'Raw Election Data'!$A$1:$AN$1,0))</f>
        <v>-3554</v>
      </c>
      <c r="P796">
        <f>INDEX('Raw Election Data'!$A$1:$AN$3144,MATCH($C796&amp;" "&amp;$B796,'Raw Election Data'!$C$1:$C$3144,0),MATCH('Joined Data'!P$1,'Raw Election Data'!$A$1:$AN$1,0))</f>
        <v>3554</v>
      </c>
      <c r="Q796">
        <f>INDEX('Raw Election Data'!$A$1:$AN$3144,MATCH($C796&amp;" "&amp;$B796,'Raw Election Data'!$C$1:$C$3144,0),MATCH('Joined Data'!Q$1,'Raw Election Data'!$A$1:$AN$1,0))</f>
        <v>-0.25960555149744341</v>
      </c>
      <c r="R796">
        <f>INDEX('Raw Election Data'!$A$1:$AN$3144,MATCH($C796&amp;" "&amp;$B796,'Raw Election Data'!$C$1:$C$3144,0),MATCH('Joined Data'!R$1,'Raw Election Data'!$A$1:$AN$1,0))</f>
        <v>0.25960555149744341</v>
      </c>
    </row>
    <row r="797" spans="1:18" ht="13.5" hidden="1" customHeight="1" x14ac:dyDescent="0.15">
      <c r="A797" t="s">
        <v>225</v>
      </c>
      <c r="B797" t="s">
        <v>2512</v>
      </c>
      <c r="C797" t="str">
        <f>INDEX(FIPS!$A$1:$E$3236,MATCH($F797,FIPS!$D$1:$D$3236,0),5)</f>
        <v>Black Hawk County</v>
      </c>
      <c r="D797" t="s">
        <v>226</v>
      </c>
      <c r="E797" s="15" t="s">
        <v>12</v>
      </c>
      <c r="F797" t="s">
        <v>2528</v>
      </c>
      <c r="G797" s="17" t="s">
        <v>7789</v>
      </c>
      <c r="H797" t="str">
        <f>IFERROR(VLOOKUP($G797,'Team Colors'!$A:$B,2,0),"#c9c9c9")</f>
        <v>#c83803</v>
      </c>
      <c r="I797">
        <f>INDEX('Raw Election Data'!$A$1:$AN$3144,MATCH($C797&amp;" "&amp;$B797,'Raw Election Data'!$C$1:$C$3144,0),MATCH('Joined Data'!I$1,'Raw Election Data'!$A$1:$AN$1,0))</f>
        <v>133455</v>
      </c>
      <c r="J797">
        <f>INDEX('Raw Election Data'!$A$1:$AN$3144,MATCH($C797&amp;" "&amp;$B797,'Raw Election Data'!$C$1:$C$3144,0),MATCH('Joined Data'!J$1,'Raw Election Data'!$A$1:$AN$1,0))</f>
        <v>32006</v>
      </c>
      <c r="K797">
        <f>INDEX('Raw Election Data'!$A$1:$AN$3144,MATCH($C797&amp;" "&amp;$B797,'Raw Election Data'!$C$1:$C$3144,0),MATCH('Joined Data'!K$1,'Raw Election Data'!$A$1:$AN$1,0))</f>
        <v>27382</v>
      </c>
      <c r="L797">
        <f>INDEX('Raw Election Data'!$A$1:$AN$3144,MATCH($C797&amp;" "&amp;$B797,'Raw Election Data'!$C$1:$C$3144,0),MATCH('Joined Data'!L$1,'Raw Election Data'!$A$1:$AN$1,0))</f>
        <v>63221</v>
      </c>
      <c r="M797">
        <f>INDEX('Raw Election Data'!$A$1:$AN$3144,MATCH($C797&amp;" "&amp;$B797,'Raw Election Data'!$C$1:$C$3144,0),MATCH('Joined Data'!M$1,'Raw Election Data'!$A$1:$AN$1,0))</f>
        <v>0.50625583271381347</v>
      </c>
      <c r="N797">
        <f>INDEX('Raw Election Data'!$A$1:$AN$3144,MATCH($C797&amp;" "&amp;$B797,'Raw Election Data'!$C$1:$C$3144,0),MATCH('Joined Data'!N$1,'Raw Election Data'!$A$1:$AN$1,0))</f>
        <v>0.43311557868429795</v>
      </c>
      <c r="O797">
        <f>INDEX('Raw Election Data'!$A$1:$AN$3144,MATCH($C797&amp;" "&amp;$B797,'Raw Election Data'!$C$1:$C$3144,0),MATCH('Joined Data'!O$1,'Raw Election Data'!$A$1:$AN$1,0))</f>
        <v>4624</v>
      </c>
      <c r="P797">
        <f>INDEX('Raw Election Data'!$A$1:$AN$3144,MATCH($C797&amp;" "&amp;$B797,'Raw Election Data'!$C$1:$C$3144,0),MATCH('Joined Data'!P$1,'Raw Election Data'!$A$1:$AN$1,0))</f>
        <v>-4624</v>
      </c>
      <c r="Q797">
        <f>INDEX('Raw Election Data'!$A$1:$AN$3144,MATCH($C797&amp;" "&amp;$B797,'Raw Election Data'!$C$1:$C$3144,0),MATCH('Joined Data'!Q$1,'Raw Election Data'!$A$1:$AN$1,0))</f>
        <v>7.3140254029515517E-2</v>
      </c>
      <c r="R797">
        <f>INDEX('Raw Election Data'!$A$1:$AN$3144,MATCH($C797&amp;" "&amp;$B797,'Raw Election Data'!$C$1:$C$3144,0),MATCH('Joined Data'!R$1,'Raw Election Data'!$A$1:$AN$1,0))</f>
        <v>-7.3140254029515517E-2</v>
      </c>
    </row>
    <row r="798" spans="1:18" ht="13.5" hidden="1" customHeight="1" x14ac:dyDescent="0.15">
      <c r="A798" t="s">
        <v>225</v>
      </c>
      <c r="B798" t="s">
        <v>2512</v>
      </c>
      <c r="C798" t="str">
        <f>INDEX(FIPS!$A$1:$E$3236,MATCH($F798,FIPS!$D$1:$D$3236,0),5)</f>
        <v>Boone County</v>
      </c>
      <c r="D798" t="s">
        <v>226</v>
      </c>
      <c r="E798" s="15" t="s">
        <v>13</v>
      </c>
      <c r="F798" t="s">
        <v>2531</v>
      </c>
      <c r="G798" t="s">
        <v>438</v>
      </c>
      <c r="H798" t="str">
        <f>IFERROR(VLOOKUP($G798,'Team Colors'!$A:$B,2,0),"#c9c9c9")</f>
        <v>#4f2683</v>
      </c>
      <c r="I798">
        <f>INDEX('Raw Election Data'!$A$1:$AN$3144,MATCH($C798&amp;" "&amp;$B798,'Raw Election Data'!$C$1:$C$3144,0),MATCH('Joined Data'!I$1,'Raw Election Data'!$A$1:$AN$1,0))</f>
        <v>26643</v>
      </c>
      <c r="J798">
        <f>INDEX('Raw Election Data'!$A$1:$AN$3144,MATCH($C798&amp;" "&amp;$B798,'Raw Election Data'!$C$1:$C$3144,0),MATCH('Joined Data'!J$1,'Raw Election Data'!$A$1:$AN$1,0))</f>
        <v>5517</v>
      </c>
      <c r="K798">
        <f>INDEX('Raw Election Data'!$A$1:$AN$3144,MATCH($C798&amp;" "&amp;$B798,'Raw Election Data'!$C$1:$C$3144,0),MATCH('Joined Data'!K$1,'Raw Election Data'!$A$1:$AN$1,0))</f>
        <v>7458</v>
      </c>
      <c r="L798">
        <f>INDEX('Raw Election Data'!$A$1:$AN$3144,MATCH($C798&amp;" "&amp;$B798,'Raw Election Data'!$C$1:$C$3144,0),MATCH('Joined Data'!L$1,'Raw Election Data'!$A$1:$AN$1,0))</f>
        <v>13984</v>
      </c>
      <c r="M798">
        <f>INDEX('Raw Election Data'!$A$1:$AN$3144,MATCH($C798&amp;" "&amp;$B798,'Raw Election Data'!$C$1:$C$3144,0),MATCH('Joined Data'!M$1,'Raw Election Data'!$A$1:$AN$1,0))</f>
        <v>0.39452231121281467</v>
      </c>
      <c r="N798">
        <f>INDEX('Raw Election Data'!$A$1:$AN$3144,MATCH($C798&amp;" "&amp;$B798,'Raw Election Data'!$C$1:$C$3144,0),MATCH('Joined Data'!N$1,'Raw Election Data'!$A$1:$AN$1,0))</f>
        <v>0.5333237986270023</v>
      </c>
      <c r="O798">
        <f>INDEX('Raw Election Data'!$A$1:$AN$3144,MATCH($C798&amp;" "&amp;$B798,'Raw Election Data'!$C$1:$C$3144,0),MATCH('Joined Data'!O$1,'Raw Election Data'!$A$1:$AN$1,0))</f>
        <v>-1941</v>
      </c>
      <c r="P798">
        <f>INDEX('Raw Election Data'!$A$1:$AN$3144,MATCH($C798&amp;" "&amp;$B798,'Raw Election Data'!$C$1:$C$3144,0),MATCH('Joined Data'!P$1,'Raw Election Data'!$A$1:$AN$1,0))</f>
        <v>1941</v>
      </c>
      <c r="Q798">
        <f>INDEX('Raw Election Data'!$A$1:$AN$3144,MATCH($C798&amp;" "&amp;$B798,'Raw Election Data'!$C$1:$C$3144,0),MATCH('Joined Data'!Q$1,'Raw Election Data'!$A$1:$AN$1,0))</f>
        <v>-0.13880148741418763</v>
      </c>
      <c r="R798">
        <f>INDEX('Raw Election Data'!$A$1:$AN$3144,MATCH($C798&amp;" "&amp;$B798,'Raw Election Data'!$C$1:$C$3144,0),MATCH('Joined Data'!R$1,'Raw Election Data'!$A$1:$AN$1,0))</f>
        <v>0.13880148741418763</v>
      </c>
    </row>
    <row r="799" spans="1:18" ht="13.5" hidden="1" customHeight="1" x14ac:dyDescent="0.15">
      <c r="A799" t="s">
        <v>225</v>
      </c>
      <c r="B799" t="s">
        <v>2512</v>
      </c>
      <c r="C799" t="str">
        <f>INDEX(FIPS!$A$1:$E$3236,MATCH($F799,FIPS!$D$1:$D$3236,0),5)</f>
        <v>Bremer County</v>
      </c>
      <c r="D799" t="s">
        <v>226</v>
      </c>
      <c r="E799" s="15" t="s">
        <v>14</v>
      </c>
      <c r="F799" t="s">
        <v>2537</v>
      </c>
      <c r="G799" t="s">
        <v>438</v>
      </c>
      <c r="H799" t="str">
        <f>IFERROR(VLOOKUP($G799,'Team Colors'!$A:$B,2,0),"#c9c9c9")</f>
        <v>#4f2683</v>
      </c>
      <c r="I799">
        <f>INDEX('Raw Election Data'!$A$1:$AN$3144,MATCH($C799&amp;" "&amp;$B799,'Raw Election Data'!$C$1:$C$3144,0),MATCH('Joined Data'!I$1,'Raw Election Data'!$A$1:$AN$1,0))</f>
        <v>24722</v>
      </c>
      <c r="J799">
        <f>INDEX('Raw Election Data'!$A$1:$AN$3144,MATCH($C799&amp;" "&amp;$B799,'Raw Election Data'!$C$1:$C$3144,0),MATCH('Joined Data'!J$1,'Raw Election Data'!$A$1:$AN$1,0))</f>
        <v>5349</v>
      </c>
      <c r="K799">
        <f>INDEX('Raw Election Data'!$A$1:$AN$3144,MATCH($C799&amp;" "&amp;$B799,'Raw Election Data'!$C$1:$C$3144,0),MATCH('Joined Data'!K$1,'Raw Election Data'!$A$1:$AN$1,0))</f>
        <v>7199</v>
      </c>
      <c r="L799">
        <f>INDEX('Raw Election Data'!$A$1:$AN$3144,MATCH($C799&amp;" "&amp;$B799,'Raw Election Data'!$C$1:$C$3144,0),MATCH('Joined Data'!L$1,'Raw Election Data'!$A$1:$AN$1,0))</f>
        <v>13350</v>
      </c>
      <c r="M799">
        <f>INDEX('Raw Election Data'!$A$1:$AN$3144,MATCH($C799&amp;" "&amp;$B799,'Raw Election Data'!$C$1:$C$3144,0),MATCH('Joined Data'!M$1,'Raw Election Data'!$A$1:$AN$1,0))</f>
        <v>0.4006741573033708</v>
      </c>
      <c r="N799">
        <f>INDEX('Raw Election Data'!$A$1:$AN$3144,MATCH($C799&amp;" "&amp;$B799,'Raw Election Data'!$C$1:$C$3144,0),MATCH('Joined Data'!N$1,'Raw Election Data'!$A$1:$AN$1,0))</f>
        <v>0.53925093632958798</v>
      </c>
      <c r="O799">
        <f>INDEX('Raw Election Data'!$A$1:$AN$3144,MATCH($C799&amp;" "&amp;$B799,'Raw Election Data'!$C$1:$C$3144,0),MATCH('Joined Data'!O$1,'Raw Election Data'!$A$1:$AN$1,0))</f>
        <v>-1850</v>
      </c>
      <c r="P799">
        <f>INDEX('Raw Election Data'!$A$1:$AN$3144,MATCH($C799&amp;" "&amp;$B799,'Raw Election Data'!$C$1:$C$3144,0),MATCH('Joined Data'!P$1,'Raw Election Data'!$A$1:$AN$1,0))</f>
        <v>1850</v>
      </c>
      <c r="Q799">
        <f>INDEX('Raw Election Data'!$A$1:$AN$3144,MATCH($C799&amp;" "&amp;$B799,'Raw Election Data'!$C$1:$C$3144,0),MATCH('Joined Data'!Q$1,'Raw Election Data'!$A$1:$AN$1,0))</f>
        <v>-0.13857677902621718</v>
      </c>
      <c r="R799">
        <f>INDEX('Raw Election Data'!$A$1:$AN$3144,MATCH($C799&amp;" "&amp;$B799,'Raw Election Data'!$C$1:$C$3144,0),MATCH('Joined Data'!R$1,'Raw Election Data'!$A$1:$AN$1,0))</f>
        <v>0.13857677902621718</v>
      </c>
    </row>
    <row r="800" spans="1:18" ht="13.5" hidden="1" customHeight="1" x14ac:dyDescent="0.15">
      <c r="A800" t="s">
        <v>225</v>
      </c>
      <c r="B800" t="s">
        <v>2512</v>
      </c>
      <c r="C800" t="str">
        <f>INDEX(FIPS!$A$1:$E$3236,MATCH($F800,FIPS!$D$1:$D$3236,0),5)</f>
        <v>Buchanan County</v>
      </c>
      <c r="D800" t="s">
        <v>226</v>
      </c>
      <c r="E800" s="15" t="s">
        <v>15</v>
      </c>
      <c r="F800" t="s">
        <v>2539</v>
      </c>
      <c r="G800" s="17" t="s">
        <v>7789</v>
      </c>
      <c r="H800" t="str">
        <f>IFERROR(VLOOKUP($G800,'Team Colors'!$A:$B,2,0),"#c9c9c9")</f>
        <v>#c83803</v>
      </c>
      <c r="I800">
        <f>INDEX('Raw Election Data'!$A$1:$AN$3144,MATCH($C800&amp;" "&amp;$B800,'Raw Election Data'!$C$1:$C$3144,0),MATCH('Joined Data'!I$1,'Raw Election Data'!$A$1:$AN$1,0))</f>
        <v>21062</v>
      </c>
      <c r="J800">
        <f>INDEX('Raw Election Data'!$A$1:$AN$3144,MATCH($C800&amp;" "&amp;$B800,'Raw Election Data'!$C$1:$C$3144,0),MATCH('Joined Data'!J$1,'Raw Election Data'!$A$1:$AN$1,0))</f>
        <v>3966</v>
      </c>
      <c r="K800">
        <f>INDEX('Raw Election Data'!$A$1:$AN$3144,MATCH($C800&amp;" "&amp;$B800,'Raw Election Data'!$C$1:$C$3144,0),MATCH('Joined Data'!K$1,'Raw Election Data'!$A$1:$AN$1,0))</f>
        <v>5504</v>
      </c>
      <c r="L800">
        <f>INDEX('Raw Election Data'!$A$1:$AN$3144,MATCH($C800&amp;" "&amp;$B800,'Raw Election Data'!$C$1:$C$3144,0),MATCH('Joined Data'!L$1,'Raw Election Data'!$A$1:$AN$1,0))</f>
        <v>10137</v>
      </c>
      <c r="M800">
        <f>INDEX('Raw Election Data'!$A$1:$AN$3144,MATCH($C800&amp;" "&amp;$B800,'Raw Election Data'!$C$1:$C$3144,0),MATCH('Joined Data'!M$1,'Raw Election Data'!$A$1:$AN$1,0))</f>
        <v>0.39124001183782187</v>
      </c>
      <c r="N800">
        <f>INDEX('Raw Election Data'!$A$1:$AN$3144,MATCH($C800&amp;" "&amp;$B800,'Raw Election Data'!$C$1:$C$3144,0),MATCH('Joined Data'!N$1,'Raw Election Data'!$A$1:$AN$1,0))</f>
        <v>0.5429614284305021</v>
      </c>
      <c r="O800">
        <f>INDEX('Raw Election Data'!$A$1:$AN$3144,MATCH($C800&amp;" "&amp;$B800,'Raw Election Data'!$C$1:$C$3144,0),MATCH('Joined Data'!O$1,'Raw Election Data'!$A$1:$AN$1,0))</f>
        <v>-1538</v>
      </c>
      <c r="P800">
        <f>INDEX('Raw Election Data'!$A$1:$AN$3144,MATCH($C800&amp;" "&amp;$B800,'Raw Election Data'!$C$1:$C$3144,0),MATCH('Joined Data'!P$1,'Raw Election Data'!$A$1:$AN$1,0))</f>
        <v>1538</v>
      </c>
      <c r="Q800">
        <f>INDEX('Raw Election Data'!$A$1:$AN$3144,MATCH($C800&amp;" "&amp;$B800,'Raw Election Data'!$C$1:$C$3144,0),MATCH('Joined Data'!Q$1,'Raw Election Data'!$A$1:$AN$1,0))</f>
        <v>-0.15172141659268024</v>
      </c>
      <c r="R800">
        <f>INDEX('Raw Election Data'!$A$1:$AN$3144,MATCH($C800&amp;" "&amp;$B800,'Raw Election Data'!$C$1:$C$3144,0),MATCH('Joined Data'!R$1,'Raw Election Data'!$A$1:$AN$1,0))</f>
        <v>0.15172141659268024</v>
      </c>
    </row>
    <row r="801" spans="1:18" ht="13.5" hidden="1" customHeight="1" x14ac:dyDescent="0.15">
      <c r="A801" t="s">
        <v>225</v>
      </c>
      <c r="B801" t="s">
        <v>2512</v>
      </c>
      <c r="C801" t="str">
        <f>INDEX(FIPS!$A$1:$E$3236,MATCH($F801,FIPS!$D$1:$D$3236,0),5)</f>
        <v>Buena Vista County</v>
      </c>
      <c r="D801" t="s">
        <v>226</v>
      </c>
      <c r="E801" s="15" t="s">
        <v>16</v>
      </c>
      <c r="F801" t="s">
        <v>2541</v>
      </c>
      <c r="G801" t="s">
        <v>438</v>
      </c>
      <c r="H801" t="str">
        <f>IFERROR(VLOOKUP($G801,'Team Colors'!$A:$B,2,0),"#c9c9c9")</f>
        <v>#4f2683</v>
      </c>
      <c r="I801">
        <f>INDEX('Raw Election Data'!$A$1:$AN$3144,MATCH($C801&amp;" "&amp;$B801,'Raw Election Data'!$C$1:$C$3144,0),MATCH('Joined Data'!I$1,'Raw Election Data'!$A$1:$AN$1,0))</f>
        <v>20493</v>
      </c>
      <c r="J801">
        <f>INDEX('Raw Election Data'!$A$1:$AN$3144,MATCH($C801&amp;" "&amp;$B801,'Raw Election Data'!$C$1:$C$3144,0),MATCH('Joined Data'!J$1,'Raw Election Data'!$A$1:$AN$1,0))</f>
        <v>2851</v>
      </c>
      <c r="K801">
        <f>INDEX('Raw Election Data'!$A$1:$AN$3144,MATCH($C801&amp;" "&amp;$B801,'Raw Election Data'!$C$1:$C$3144,0),MATCH('Joined Data'!K$1,'Raw Election Data'!$A$1:$AN$1,0))</f>
        <v>4895</v>
      </c>
      <c r="L801">
        <f>INDEX('Raw Election Data'!$A$1:$AN$3144,MATCH($C801&amp;" "&amp;$B801,'Raw Election Data'!$C$1:$C$3144,0),MATCH('Joined Data'!L$1,'Raw Election Data'!$A$1:$AN$1,0))</f>
        <v>8179</v>
      </c>
      <c r="M801">
        <f>INDEX('Raw Election Data'!$A$1:$AN$3144,MATCH($C801&amp;" "&amp;$B801,'Raw Election Data'!$C$1:$C$3144,0),MATCH('Joined Data'!M$1,'Raw Election Data'!$A$1:$AN$1,0))</f>
        <v>0.34857562049150265</v>
      </c>
      <c r="N801">
        <f>INDEX('Raw Election Data'!$A$1:$AN$3144,MATCH($C801&amp;" "&amp;$B801,'Raw Election Data'!$C$1:$C$3144,0),MATCH('Joined Data'!N$1,'Raw Election Data'!$A$1:$AN$1,0))</f>
        <v>0.59848392223988267</v>
      </c>
      <c r="O801">
        <f>INDEX('Raw Election Data'!$A$1:$AN$3144,MATCH($C801&amp;" "&amp;$B801,'Raw Election Data'!$C$1:$C$3144,0),MATCH('Joined Data'!O$1,'Raw Election Data'!$A$1:$AN$1,0))</f>
        <v>-2044</v>
      </c>
      <c r="P801">
        <f>INDEX('Raw Election Data'!$A$1:$AN$3144,MATCH($C801&amp;" "&amp;$B801,'Raw Election Data'!$C$1:$C$3144,0),MATCH('Joined Data'!P$1,'Raw Election Data'!$A$1:$AN$1,0))</f>
        <v>2044</v>
      </c>
      <c r="Q801">
        <f>INDEX('Raw Election Data'!$A$1:$AN$3144,MATCH($C801&amp;" "&amp;$B801,'Raw Election Data'!$C$1:$C$3144,0),MATCH('Joined Data'!Q$1,'Raw Election Data'!$A$1:$AN$1,0))</f>
        <v>-0.24990830174838002</v>
      </c>
      <c r="R801">
        <f>INDEX('Raw Election Data'!$A$1:$AN$3144,MATCH($C801&amp;" "&amp;$B801,'Raw Election Data'!$C$1:$C$3144,0),MATCH('Joined Data'!R$1,'Raw Election Data'!$A$1:$AN$1,0))</f>
        <v>0.24990830174838002</v>
      </c>
    </row>
    <row r="802" spans="1:18" ht="13.5" hidden="1" customHeight="1" x14ac:dyDescent="0.15">
      <c r="A802" t="s">
        <v>225</v>
      </c>
      <c r="B802" t="s">
        <v>2512</v>
      </c>
      <c r="C802" t="str">
        <f>INDEX(FIPS!$A$1:$E$3236,MATCH($F802,FIPS!$D$1:$D$3236,0),5)</f>
        <v>Butler County</v>
      </c>
      <c r="D802" t="s">
        <v>226</v>
      </c>
      <c r="E802" s="15" t="s">
        <v>17</v>
      </c>
      <c r="F802" t="s">
        <v>2544</v>
      </c>
      <c r="G802" t="s">
        <v>438</v>
      </c>
      <c r="H802" t="str">
        <f>IFERROR(VLOOKUP($G802,'Team Colors'!$A:$B,2,0),"#c9c9c9")</f>
        <v>#4f2683</v>
      </c>
      <c r="I802">
        <f>INDEX('Raw Election Data'!$A$1:$AN$3144,MATCH($C802&amp;" "&amp;$B802,'Raw Election Data'!$C$1:$C$3144,0),MATCH('Joined Data'!I$1,'Raw Election Data'!$A$1:$AN$1,0))</f>
        <v>14915</v>
      </c>
      <c r="J802">
        <f>INDEX('Raw Election Data'!$A$1:$AN$3144,MATCH($C802&amp;" "&amp;$B802,'Raw Election Data'!$C$1:$C$3144,0),MATCH('Joined Data'!J$1,'Raw Election Data'!$A$1:$AN$1,0))</f>
        <v>2163</v>
      </c>
      <c r="K802">
        <f>INDEX('Raw Election Data'!$A$1:$AN$3144,MATCH($C802&amp;" "&amp;$B802,'Raw Election Data'!$C$1:$C$3144,0),MATCH('Joined Data'!K$1,'Raw Election Data'!$A$1:$AN$1,0))</f>
        <v>4918</v>
      </c>
      <c r="L802">
        <f>INDEX('Raw Election Data'!$A$1:$AN$3144,MATCH($C802&amp;" "&amp;$B802,'Raw Election Data'!$C$1:$C$3144,0),MATCH('Joined Data'!L$1,'Raw Election Data'!$A$1:$AN$1,0))</f>
        <v>7457</v>
      </c>
      <c r="M802">
        <f>INDEX('Raw Election Data'!$A$1:$AN$3144,MATCH($C802&amp;" "&amp;$B802,'Raw Election Data'!$C$1:$C$3144,0),MATCH('Joined Data'!M$1,'Raw Election Data'!$A$1:$AN$1,0))</f>
        <v>0.29006302802735684</v>
      </c>
      <c r="N802">
        <f>INDEX('Raw Election Data'!$A$1:$AN$3144,MATCH($C802&amp;" "&amp;$B802,'Raw Election Data'!$C$1:$C$3144,0),MATCH('Joined Data'!N$1,'Raw Election Data'!$A$1:$AN$1,0))</f>
        <v>0.65951455008716642</v>
      </c>
      <c r="O802">
        <f>INDEX('Raw Election Data'!$A$1:$AN$3144,MATCH($C802&amp;" "&amp;$B802,'Raw Election Data'!$C$1:$C$3144,0),MATCH('Joined Data'!O$1,'Raw Election Data'!$A$1:$AN$1,0))</f>
        <v>-2755</v>
      </c>
      <c r="P802">
        <f>INDEX('Raw Election Data'!$A$1:$AN$3144,MATCH($C802&amp;" "&amp;$B802,'Raw Election Data'!$C$1:$C$3144,0),MATCH('Joined Data'!P$1,'Raw Election Data'!$A$1:$AN$1,0))</f>
        <v>2755</v>
      </c>
      <c r="Q802">
        <f>INDEX('Raw Election Data'!$A$1:$AN$3144,MATCH($C802&amp;" "&amp;$B802,'Raw Election Data'!$C$1:$C$3144,0),MATCH('Joined Data'!Q$1,'Raw Election Data'!$A$1:$AN$1,0))</f>
        <v>-0.36945152205980958</v>
      </c>
      <c r="R802">
        <f>INDEX('Raw Election Data'!$A$1:$AN$3144,MATCH($C802&amp;" "&amp;$B802,'Raw Election Data'!$C$1:$C$3144,0),MATCH('Joined Data'!R$1,'Raw Election Data'!$A$1:$AN$1,0))</f>
        <v>0.36945152205980958</v>
      </c>
    </row>
    <row r="803" spans="1:18" ht="13.5" hidden="1" customHeight="1" x14ac:dyDescent="0.15">
      <c r="A803" t="s">
        <v>225</v>
      </c>
      <c r="B803" t="s">
        <v>2512</v>
      </c>
      <c r="C803" t="str">
        <f>INDEX(FIPS!$A$1:$E$3236,MATCH($F803,FIPS!$D$1:$D$3236,0),5)</f>
        <v>Calhoun County</v>
      </c>
      <c r="D803" t="s">
        <v>226</v>
      </c>
      <c r="E803" s="15" t="s">
        <v>18</v>
      </c>
      <c r="F803" t="s">
        <v>2545</v>
      </c>
      <c r="G803" t="s">
        <v>438</v>
      </c>
      <c r="H803" t="str">
        <f>IFERROR(VLOOKUP($G803,'Team Colors'!$A:$B,2,0),"#c9c9c9")</f>
        <v>#4f2683</v>
      </c>
      <c r="I803">
        <f>INDEX('Raw Election Data'!$A$1:$AN$3144,MATCH($C803&amp;" "&amp;$B803,'Raw Election Data'!$C$1:$C$3144,0),MATCH('Joined Data'!I$1,'Raw Election Data'!$A$1:$AN$1,0))</f>
        <v>9818</v>
      </c>
      <c r="J803">
        <f>INDEX('Raw Election Data'!$A$1:$AN$3144,MATCH($C803&amp;" "&amp;$B803,'Raw Election Data'!$C$1:$C$3144,0),MATCH('Joined Data'!J$1,'Raw Election Data'!$A$1:$AN$1,0))</f>
        <v>1396</v>
      </c>
      <c r="K803">
        <f>INDEX('Raw Election Data'!$A$1:$AN$3144,MATCH($C803&amp;" "&amp;$B803,'Raw Election Data'!$C$1:$C$3144,0),MATCH('Joined Data'!K$1,'Raw Election Data'!$A$1:$AN$1,0))</f>
        <v>3466</v>
      </c>
      <c r="L803">
        <f>INDEX('Raw Election Data'!$A$1:$AN$3144,MATCH($C803&amp;" "&amp;$B803,'Raw Election Data'!$C$1:$C$3144,0),MATCH('Joined Data'!L$1,'Raw Election Data'!$A$1:$AN$1,0))</f>
        <v>5105</v>
      </c>
      <c r="M803">
        <f>INDEX('Raw Election Data'!$A$1:$AN$3144,MATCH($C803&amp;" "&amp;$B803,'Raw Election Data'!$C$1:$C$3144,0),MATCH('Joined Data'!M$1,'Raw Election Data'!$A$1:$AN$1,0))</f>
        <v>0.27345739471106756</v>
      </c>
      <c r="N803">
        <f>INDEX('Raw Election Data'!$A$1:$AN$3144,MATCH($C803&amp;" "&amp;$B803,'Raw Election Data'!$C$1:$C$3144,0),MATCH('Joined Data'!N$1,'Raw Election Data'!$A$1:$AN$1,0))</f>
        <v>0.67894221351616058</v>
      </c>
      <c r="O803">
        <f>INDEX('Raw Election Data'!$A$1:$AN$3144,MATCH($C803&amp;" "&amp;$B803,'Raw Election Data'!$C$1:$C$3144,0),MATCH('Joined Data'!O$1,'Raw Election Data'!$A$1:$AN$1,0))</f>
        <v>-2070</v>
      </c>
      <c r="P803">
        <f>INDEX('Raw Election Data'!$A$1:$AN$3144,MATCH($C803&amp;" "&amp;$B803,'Raw Election Data'!$C$1:$C$3144,0),MATCH('Joined Data'!P$1,'Raw Election Data'!$A$1:$AN$1,0))</f>
        <v>2070</v>
      </c>
      <c r="Q803">
        <f>INDEX('Raw Election Data'!$A$1:$AN$3144,MATCH($C803&amp;" "&amp;$B803,'Raw Election Data'!$C$1:$C$3144,0),MATCH('Joined Data'!Q$1,'Raw Election Data'!$A$1:$AN$1,0))</f>
        <v>-0.40548481880509302</v>
      </c>
      <c r="R803">
        <f>INDEX('Raw Election Data'!$A$1:$AN$3144,MATCH($C803&amp;" "&amp;$B803,'Raw Election Data'!$C$1:$C$3144,0),MATCH('Joined Data'!R$1,'Raw Election Data'!$A$1:$AN$1,0))</f>
        <v>0.40548481880509302</v>
      </c>
    </row>
    <row r="804" spans="1:18" ht="13.5" hidden="1" customHeight="1" x14ac:dyDescent="0.15">
      <c r="A804" t="s">
        <v>225</v>
      </c>
      <c r="B804" t="s">
        <v>2512</v>
      </c>
      <c r="C804" t="str">
        <f>INDEX(FIPS!$A$1:$E$3236,MATCH($F804,FIPS!$D$1:$D$3236,0),5)</f>
        <v>Carroll County</v>
      </c>
      <c r="D804" t="s">
        <v>226</v>
      </c>
      <c r="E804" s="15" t="s">
        <v>19</v>
      </c>
      <c r="F804" t="s">
        <v>2546</v>
      </c>
      <c r="G804" t="s">
        <v>438</v>
      </c>
      <c r="H804" t="str">
        <f>IFERROR(VLOOKUP($G804,'Team Colors'!$A:$B,2,0),"#c9c9c9")</f>
        <v>#4f2683</v>
      </c>
      <c r="I804">
        <f>INDEX('Raw Election Data'!$A$1:$AN$3144,MATCH($C804&amp;" "&amp;$B804,'Raw Election Data'!$C$1:$C$3144,0),MATCH('Joined Data'!I$1,'Raw Election Data'!$A$1:$AN$1,0))</f>
        <v>20498</v>
      </c>
      <c r="J804">
        <f>INDEX('Raw Election Data'!$A$1:$AN$3144,MATCH($C804&amp;" "&amp;$B804,'Raw Election Data'!$C$1:$C$3144,0),MATCH('Joined Data'!J$1,'Raw Election Data'!$A$1:$AN$1,0))</f>
        <v>3305</v>
      </c>
      <c r="K804">
        <f>INDEX('Raw Election Data'!$A$1:$AN$3144,MATCH($C804&amp;" "&amp;$B804,'Raw Election Data'!$C$1:$C$3144,0),MATCH('Joined Data'!K$1,'Raw Election Data'!$A$1:$AN$1,0))</f>
        <v>6627</v>
      </c>
      <c r="L804">
        <f>INDEX('Raw Election Data'!$A$1:$AN$3144,MATCH($C804&amp;" "&amp;$B804,'Raw Election Data'!$C$1:$C$3144,0),MATCH('Joined Data'!L$1,'Raw Election Data'!$A$1:$AN$1,0))</f>
        <v>10435</v>
      </c>
      <c r="M804">
        <f>INDEX('Raw Election Data'!$A$1:$AN$3144,MATCH($C804&amp;" "&amp;$B804,'Raw Election Data'!$C$1:$C$3144,0),MATCH('Joined Data'!M$1,'Raw Election Data'!$A$1:$AN$1,0))</f>
        <v>0.31672256827982748</v>
      </c>
      <c r="N804">
        <f>INDEX('Raw Election Data'!$A$1:$AN$3144,MATCH($C804&amp;" "&amp;$B804,'Raw Election Data'!$C$1:$C$3144,0),MATCH('Joined Data'!N$1,'Raw Election Data'!$A$1:$AN$1,0))</f>
        <v>0.63507426928605659</v>
      </c>
      <c r="O804">
        <f>INDEX('Raw Election Data'!$A$1:$AN$3144,MATCH($C804&amp;" "&amp;$B804,'Raw Election Data'!$C$1:$C$3144,0),MATCH('Joined Data'!O$1,'Raw Election Data'!$A$1:$AN$1,0))</f>
        <v>-3322</v>
      </c>
      <c r="P804">
        <f>INDEX('Raw Election Data'!$A$1:$AN$3144,MATCH($C804&amp;" "&amp;$B804,'Raw Election Data'!$C$1:$C$3144,0),MATCH('Joined Data'!P$1,'Raw Election Data'!$A$1:$AN$1,0))</f>
        <v>3322</v>
      </c>
      <c r="Q804">
        <f>INDEX('Raw Election Data'!$A$1:$AN$3144,MATCH($C804&amp;" "&amp;$B804,'Raw Election Data'!$C$1:$C$3144,0),MATCH('Joined Data'!Q$1,'Raw Election Data'!$A$1:$AN$1,0))</f>
        <v>-0.31835170100622912</v>
      </c>
      <c r="R804">
        <f>INDEX('Raw Election Data'!$A$1:$AN$3144,MATCH($C804&amp;" "&amp;$B804,'Raw Election Data'!$C$1:$C$3144,0),MATCH('Joined Data'!R$1,'Raw Election Data'!$A$1:$AN$1,0))</f>
        <v>0.31835170100622912</v>
      </c>
    </row>
    <row r="805" spans="1:18" ht="13.5" hidden="1" customHeight="1" x14ac:dyDescent="0.15">
      <c r="A805" t="s">
        <v>225</v>
      </c>
      <c r="B805" t="s">
        <v>2512</v>
      </c>
      <c r="C805" t="str">
        <f>INDEX(FIPS!$A$1:$E$3236,MATCH($F805,FIPS!$D$1:$D$3236,0),5)</f>
        <v>Cass County</v>
      </c>
      <c r="D805" t="s">
        <v>226</v>
      </c>
      <c r="E805" s="15" t="s">
        <v>20</v>
      </c>
      <c r="F805" t="s">
        <v>2549</v>
      </c>
      <c r="G805" t="s">
        <v>7773</v>
      </c>
      <c r="H805" t="str">
        <f>IFERROR(VLOOKUP($G805,'Team Colors'!$A:$B,2,0),"#c9c9c9")</f>
        <v>#e31837</v>
      </c>
      <c r="I805">
        <f>INDEX('Raw Election Data'!$A$1:$AN$3144,MATCH($C805&amp;" "&amp;$B805,'Raw Election Data'!$C$1:$C$3144,0),MATCH('Joined Data'!I$1,'Raw Election Data'!$A$1:$AN$1,0))</f>
        <v>13427</v>
      </c>
      <c r="J805">
        <f>INDEX('Raw Election Data'!$A$1:$AN$3144,MATCH($C805&amp;" "&amp;$B805,'Raw Election Data'!$C$1:$C$3144,0),MATCH('Joined Data'!J$1,'Raw Election Data'!$A$1:$AN$1,0))</f>
        <v>1946</v>
      </c>
      <c r="K805">
        <f>INDEX('Raw Election Data'!$A$1:$AN$3144,MATCH($C805&amp;" "&amp;$B805,'Raw Election Data'!$C$1:$C$3144,0),MATCH('Joined Data'!K$1,'Raw Election Data'!$A$1:$AN$1,0))</f>
        <v>4755</v>
      </c>
      <c r="L805">
        <f>INDEX('Raw Election Data'!$A$1:$AN$3144,MATCH($C805&amp;" "&amp;$B805,'Raw Election Data'!$C$1:$C$3144,0),MATCH('Joined Data'!L$1,'Raw Election Data'!$A$1:$AN$1,0))</f>
        <v>7055</v>
      </c>
      <c r="M805">
        <f>INDEX('Raw Election Data'!$A$1:$AN$3144,MATCH($C805&amp;" "&amp;$B805,'Raw Election Data'!$C$1:$C$3144,0),MATCH('Joined Data'!M$1,'Raw Election Data'!$A$1:$AN$1,0))</f>
        <v>0.27583274273564845</v>
      </c>
      <c r="N805">
        <f>INDEX('Raw Election Data'!$A$1:$AN$3144,MATCH($C805&amp;" "&amp;$B805,'Raw Election Data'!$C$1:$C$3144,0),MATCH('Joined Data'!N$1,'Raw Election Data'!$A$1:$AN$1,0))</f>
        <v>0.67399007795889443</v>
      </c>
      <c r="O805">
        <f>INDEX('Raw Election Data'!$A$1:$AN$3144,MATCH($C805&amp;" "&amp;$B805,'Raw Election Data'!$C$1:$C$3144,0),MATCH('Joined Data'!O$1,'Raw Election Data'!$A$1:$AN$1,0))</f>
        <v>-2809</v>
      </c>
      <c r="P805">
        <f>INDEX('Raw Election Data'!$A$1:$AN$3144,MATCH($C805&amp;" "&amp;$B805,'Raw Election Data'!$C$1:$C$3144,0),MATCH('Joined Data'!P$1,'Raw Election Data'!$A$1:$AN$1,0))</f>
        <v>2809</v>
      </c>
      <c r="Q805">
        <f>INDEX('Raw Election Data'!$A$1:$AN$3144,MATCH($C805&amp;" "&amp;$B805,'Raw Election Data'!$C$1:$C$3144,0),MATCH('Joined Data'!Q$1,'Raw Election Data'!$A$1:$AN$1,0))</f>
        <v>-0.39815733522324598</v>
      </c>
      <c r="R805">
        <f>INDEX('Raw Election Data'!$A$1:$AN$3144,MATCH($C805&amp;" "&amp;$B805,'Raw Election Data'!$C$1:$C$3144,0),MATCH('Joined Data'!R$1,'Raw Election Data'!$A$1:$AN$1,0))</f>
        <v>0.39815733522324598</v>
      </c>
    </row>
    <row r="806" spans="1:18" ht="13.5" hidden="1" customHeight="1" x14ac:dyDescent="0.15">
      <c r="A806" t="s">
        <v>225</v>
      </c>
      <c r="B806" t="s">
        <v>2512</v>
      </c>
      <c r="C806" t="str">
        <f>INDEX(FIPS!$A$1:$E$3236,MATCH($F806,FIPS!$D$1:$D$3236,0),5)</f>
        <v>Cedar County</v>
      </c>
      <c r="D806" t="s">
        <v>226</v>
      </c>
      <c r="E806" s="15" t="s">
        <v>21</v>
      </c>
      <c r="F806" t="s">
        <v>2551</v>
      </c>
      <c r="G806" s="17" t="s">
        <v>7789</v>
      </c>
      <c r="H806" t="str">
        <f>IFERROR(VLOOKUP($G806,'Team Colors'!$A:$B,2,0),"#c9c9c9")</f>
        <v>#c83803</v>
      </c>
      <c r="I806">
        <f>INDEX('Raw Election Data'!$A$1:$AN$3144,MATCH($C806&amp;" "&amp;$B806,'Raw Election Data'!$C$1:$C$3144,0),MATCH('Joined Data'!I$1,'Raw Election Data'!$A$1:$AN$1,0))</f>
        <v>18340</v>
      </c>
      <c r="J806">
        <f>INDEX('Raw Election Data'!$A$1:$AN$3144,MATCH($C806&amp;" "&amp;$B806,'Raw Election Data'!$C$1:$C$3144,0),MATCH('Joined Data'!J$1,'Raw Election Data'!$A$1:$AN$1,0))</f>
        <v>3578</v>
      </c>
      <c r="K806">
        <f>INDEX('Raw Election Data'!$A$1:$AN$3144,MATCH($C806&amp;" "&amp;$B806,'Raw Election Data'!$C$1:$C$3144,0),MATCH('Joined Data'!K$1,'Raw Election Data'!$A$1:$AN$1,0))</f>
        <v>5275</v>
      </c>
      <c r="L806">
        <f>INDEX('Raw Election Data'!$A$1:$AN$3144,MATCH($C806&amp;" "&amp;$B806,'Raw Election Data'!$C$1:$C$3144,0),MATCH('Joined Data'!L$1,'Raw Election Data'!$A$1:$AN$1,0))</f>
        <v>9386</v>
      </c>
      <c r="M806">
        <f>INDEX('Raw Election Data'!$A$1:$AN$3144,MATCH($C806&amp;" "&amp;$B806,'Raw Election Data'!$C$1:$C$3144,0),MATCH('Joined Data'!M$1,'Raw Election Data'!$A$1:$AN$1,0))</f>
        <v>0.38120605156616238</v>
      </c>
      <c r="N806">
        <f>INDEX('Raw Election Data'!$A$1:$AN$3144,MATCH($C806&amp;" "&amp;$B806,'Raw Election Data'!$C$1:$C$3144,0),MATCH('Joined Data'!N$1,'Raw Election Data'!$A$1:$AN$1,0))</f>
        <v>0.56200724483272957</v>
      </c>
      <c r="O806">
        <f>INDEX('Raw Election Data'!$A$1:$AN$3144,MATCH($C806&amp;" "&amp;$B806,'Raw Election Data'!$C$1:$C$3144,0),MATCH('Joined Data'!O$1,'Raw Election Data'!$A$1:$AN$1,0))</f>
        <v>-1697</v>
      </c>
      <c r="P806">
        <f>INDEX('Raw Election Data'!$A$1:$AN$3144,MATCH($C806&amp;" "&amp;$B806,'Raw Election Data'!$C$1:$C$3144,0),MATCH('Joined Data'!P$1,'Raw Election Data'!$A$1:$AN$1,0))</f>
        <v>1697</v>
      </c>
      <c r="Q806">
        <f>INDEX('Raw Election Data'!$A$1:$AN$3144,MATCH($C806&amp;" "&amp;$B806,'Raw Election Data'!$C$1:$C$3144,0),MATCH('Joined Data'!Q$1,'Raw Election Data'!$A$1:$AN$1,0))</f>
        <v>-0.18080119326656718</v>
      </c>
      <c r="R806">
        <f>INDEX('Raw Election Data'!$A$1:$AN$3144,MATCH($C806&amp;" "&amp;$B806,'Raw Election Data'!$C$1:$C$3144,0),MATCH('Joined Data'!R$1,'Raw Election Data'!$A$1:$AN$1,0))</f>
        <v>0.18080119326656718</v>
      </c>
    </row>
    <row r="807" spans="1:18" ht="13.5" hidden="1" customHeight="1" x14ac:dyDescent="0.15">
      <c r="A807" t="s">
        <v>225</v>
      </c>
      <c r="B807" t="s">
        <v>2512</v>
      </c>
      <c r="C807" t="str">
        <f>INDEX(FIPS!$A$1:$E$3236,MATCH($F807,FIPS!$D$1:$D$3236,0),5)</f>
        <v>Cerro Gordo County</v>
      </c>
      <c r="D807" t="s">
        <v>226</v>
      </c>
      <c r="E807" s="15" t="s">
        <v>22</v>
      </c>
      <c r="F807" t="s">
        <v>2553</v>
      </c>
      <c r="G807" t="s">
        <v>438</v>
      </c>
      <c r="H807" t="str">
        <f>IFERROR(VLOOKUP($G807,'Team Colors'!$A:$B,2,0),"#c9c9c9")</f>
        <v>#4f2683</v>
      </c>
      <c r="I807">
        <f>INDEX('Raw Election Data'!$A$1:$AN$3144,MATCH($C807&amp;" "&amp;$B807,'Raw Election Data'!$C$1:$C$3144,0),MATCH('Joined Data'!I$1,'Raw Election Data'!$A$1:$AN$1,0))</f>
        <v>43017</v>
      </c>
      <c r="J807">
        <f>INDEX('Raw Election Data'!$A$1:$AN$3144,MATCH($C807&amp;" "&amp;$B807,'Raw Election Data'!$C$1:$C$3144,0),MATCH('Joined Data'!J$1,'Raw Election Data'!$A$1:$AN$1,0))</f>
        <v>9840</v>
      </c>
      <c r="K807">
        <f>INDEX('Raw Election Data'!$A$1:$AN$3144,MATCH($C807&amp;" "&amp;$B807,'Raw Election Data'!$C$1:$C$3144,0),MATCH('Joined Data'!K$1,'Raw Election Data'!$A$1:$AN$1,0))</f>
        <v>11583</v>
      </c>
      <c r="L807">
        <f>INDEX('Raw Election Data'!$A$1:$AN$3144,MATCH($C807&amp;" "&amp;$B807,'Raw Election Data'!$C$1:$C$3144,0),MATCH('Joined Data'!L$1,'Raw Election Data'!$A$1:$AN$1,0))</f>
        <v>22633</v>
      </c>
      <c r="M807">
        <f>INDEX('Raw Election Data'!$A$1:$AN$3144,MATCH($C807&amp;" "&amp;$B807,'Raw Election Data'!$C$1:$C$3144,0),MATCH('Joined Data'!M$1,'Raw Election Data'!$A$1:$AN$1,0))</f>
        <v>0.43476339857729862</v>
      </c>
      <c r="N807">
        <f>INDEX('Raw Election Data'!$A$1:$AN$3144,MATCH($C807&amp;" "&amp;$B807,'Raw Election Data'!$C$1:$C$3144,0),MATCH('Joined Data'!N$1,'Raw Election Data'!$A$1:$AN$1,0))</f>
        <v>0.51177484204480184</v>
      </c>
      <c r="O807">
        <f>INDEX('Raw Election Data'!$A$1:$AN$3144,MATCH($C807&amp;" "&amp;$B807,'Raw Election Data'!$C$1:$C$3144,0),MATCH('Joined Data'!O$1,'Raw Election Data'!$A$1:$AN$1,0))</f>
        <v>-1743</v>
      </c>
      <c r="P807">
        <f>INDEX('Raw Election Data'!$A$1:$AN$3144,MATCH($C807&amp;" "&amp;$B807,'Raw Election Data'!$C$1:$C$3144,0),MATCH('Joined Data'!P$1,'Raw Election Data'!$A$1:$AN$1,0))</f>
        <v>1743</v>
      </c>
      <c r="Q807">
        <f>INDEX('Raw Election Data'!$A$1:$AN$3144,MATCH($C807&amp;" "&amp;$B807,'Raw Election Data'!$C$1:$C$3144,0),MATCH('Joined Data'!Q$1,'Raw Election Data'!$A$1:$AN$1,0))</f>
        <v>-7.7011443467503216E-2</v>
      </c>
      <c r="R807">
        <f>INDEX('Raw Election Data'!$A$1:$AN$3144,MATCH($C807&amp;" "&amp;$B807,'Raw Election Data'!$C$1:$C$3144,0),MATCH('Joined Data'!R$1,'Raw Election Data'!$A$1:$AN$1,0))</f>
        <v>7.7011443467503216E-2</v>
      </c>
    </row>
    <row r="808" spans="1:18" ht="13.5" hidden="1" customHeight="1" x14ac:dyDescent="0.15">
      <c r="A808" t="s">
        <v>225</v>
      </c>
      <c r="B808" t="s">
        <v>2512</v>
      </c>
      <c r="C808" t="str">
        <f>INDEX(FIPS!$A$1:$E$3236,MATCH($F808,FIPS!$D$1:$D$3236,0),5)</f>
        <v>Cherokee County</v>
      </c>
      <c r="D808" t="s">
        <v>226</v>
      </c>
      <c r="E808" s="15" t="s">
        <v>23</v>
      </c>
      <c r="F808" t="s">
        <v>2556</v>
      </c>
      <c r="G808" t="s">
        <v>438</v>
      </c>
      <c r="H808" t="str">
        <f>IFERROR(VLOOKUP($G808,'Team Colors'!$A:$B,2,0),"#c9c9c9")</f>
        <v>#4f2683</v>
      </c>
      <c r="I808">
        <f>INDEX('Raw Election Data'!$A$1:$AN$3144,MATCH($C808&amp;" "&amp;$B808,'Raw Election Data'!$C$1:$C$3144,0),MATCH('Joined Data'!I$1,'Raw Election Data'!$A$1:$AN$1,0))</f>
        <v>11574</v>
      </c>
      <c r="J808">
        <f>INDEX('Raw Election Data'!$A$1:$AN$3144,MATCH($C808&amp;" "&amp;$B808,'Raw Election Data'!$C$1:$C$3144,0),MATCH('Joined Data'!J$1,'Raw Election Data'!$A$1:$AN$1,0))</f>
        <v>1676</v>
      </c>
      <c r="K808">
        <f>INDEX('Raw Election Data'!$A$1:$AN$3144,MATCH($C808&amp;" "&amp;$B808,'Raw Election Data'!$C$1:$C$3144,0),MATCH('Joined Data'!K$1,'Raw Election Data'!$A$1:$AN$1,0))</f>
        <v>4188</v>
      </c>
      <c r="L808">
        <f>INDEX('Raw Election Data'!$A$1:$AN$3144,MATCH($C808&amp;" "&amp;$B808,'Raw Election Data'!$C$1:$C$3144,0),MATCH('Joined Data'!L$1,'Raw Election Data'!$A$1:$AN$1,0))</f>
        <v>6186</v>
      </c>
      <c r="M808">
        <f>INDEX('Raw Election Data'!$A$1:$AN$3144,MATCH($C808&amp;" "&amp;$B808,'Raw Election Data'!$C$1:$C$3144,0),MATCH('Joined Data'!M$1,'Raw Election Data'!$A$1:$AN$1,0))</f>
        <v>0.27093436792757841</v>
      </c>
      <c r="N808">
        <f>INDEX('Raw Election Data'!$A$1:$AN$3144,MATCH($C808&amp;" "&amp;$B808,'Raw Election Data'!$C$1:$C$3144,0),MATCH('Joined Data'!N$1,'Raw Election Data'!$A$1:$AN$1,0))</f>
        <v>0.67701260911736183</v>
      </c>
      <c r="O808">
        <f>INDEX('Raw Election Data'!$A$1:$AN$3144,MATCH($C808&amp;" "&amp;$B808,'Raw Election Data'!$C$1:$C$3144,0),MATCH('Joined Data'!O$1,'Raw Election Data'!$A$1:$AN$1,0))</f>
        <v>-2512</v>
      </c>
      <c r="P808">
        <f>INDEX('Raw Election Data'!$A$1:$AN$3144,MATCH($C808&amp;" "&amp;$B808,'Raw Election Data'!$C$1:$C$3144,0),MATCH('Joined Data'!P$1,'Raw Election Data'!$A$1:$AN$1,0))</f>
        <v>2512</v>
      </c>
      <c r="Q808">
        <f>INDEX('Raw Election Data'!$A$1:$AN$3144,MATCH($C808&amp;" "&amp;$B808,'Raw Election Data'!$C$1:$C$3144,0),MATCH('Joined Data'!Q$1,'Raw Election Data'!$A$1:$AN$1,0))</f>
        <v>-0.40607824118978342</v>
      </c>
      <c r="R808">
        <f>INDEX('Raw Election Data'!$A$1:$AN$3144,MATCH($C808&amp;" "&amp;$B808,'Raw Election Data'!$C$1:$C$3144,0),MATCH('Joined Data'!R$1,'Raw Election Data'!$A$1:$AN$1,0))</f>
        <v>0.40607824118978342</v>
      </c>
    </row>
    <row r="809" spans="1:18" ht="13.5" hidden="1" customHeight="1" x14ac:dyDescent="0.15">
      <c r="A809" t="s">
        <v>225</v>
      </c>
      <c r="B809" t="s">
        <v>2512</v>
      </c>
      <c r="C809" t="str">
        <f>INDEX(FIPS!$A$1:$E$3236,MATCH($F809,FIPS!$D$1:$D$3236,0),5)</f>
        <v>Chickasaw County</v>
      </c>
      <c r="D809" t="s">
        <v>226</v>
      </c>
      <c r="E809" s="15" t="s">
        <v>24</v>
      </c>
      <c r="F809" t="s">
        <v>2558</v>
      </c>
      <c r="G809" t="s">
        <v>438</v>
      </c>
      <c r="H809" t="str">
        <f>IFERROR(VLOOKUP($G809,'Team Colors'!$A:$B,2,0),"#c9c9c9")</f>
        <v>#4f2683</v>
      </c>
      <c r="I809">
        <f>INDEX('Raw Election Data'!$A$1:$AN$3144,MATCH($C809&amp;" "&amp;$B809,'Raw Election Data'!$C$1:$C$3144,0),MATCH('Joined Data'!I$1,'Raw Election Data'!$A$1:$AN$1,0))</f>
        <v>12097</v>
      </c>
      <c r="J809">
        <f>INDEX('Raw Election Data'!$A$1:$AN$3144,MATCH($C809&amp;" "&amp;$B809,'Raw Election Data'!$C$1:$C$3144,0),MATCH('Joined Data'!J$1,'Raw Election Data'!$A$1:$AN$1,0))</f>
        <v>2264</v>
      </c>
      <c r="K809">
        <f>INDEX('Raw Election Data'!$A$1:$AN$3144,MATCH($C809&amp;" "&amp;$B809,'Raw Election Data'!$C$1:$C$3144,0),MATCH('Joined Data'!K$1,'Raw Election Data'!$A$1:$AN$1,0))</f>
        <v>3739</v>
      </c>
      <c r="L809">
        <f>INDEX('Raw Election Data'!$A$1:$AN$3144,MATCH($C809&amp;" "&amp;$B809,'Raw Election Data'!$C$1:$C$3144,0),MATCH('Joined Data'!L$1,'Raw Election Data'!$A$1:$AN$1,0))</f>
        <v>6367</v>
      </c>
      <c r="M809">
        <f>INDEX('Raw Election Data'!$A$1:$AN$3144,MATCH($C809&amp;" "&amp;$B809,'Raw Election Data'!$C$1:$C$3144,0),MATCH('Joined Data'!M$1,'Raw Election Data'!$A$1:$AN$1,0))</f>
        <v>0.35558347730485312</v>
      </c>
      <c r="N809">
        <f>INDEX('Raw Election Data'!$A$1:$AN$3144,MATCH($C809&amp;" "&amp;$B809,'Raw Election Data'!$C$1:$C$3144,0),MATCH('Joined Data'!N$1,'Raw Election Data'!$A$1:$AN$1,0))</f>
        <v>0.58724674100832419</v>
      </c>
      <c r="O809">
        <f>INDEX('Raw Election Data'!$A$1:$AN$3144,MATCH($C809&amp;" "&amp;$B809,'Raw Election Data'!$C$1:$C$3144,0),MATCH('Joined Data'!O$1,'Raw Election Data'!$A$1:$AN$1,0))</f>
        <v>-1475</v>
      </c>
      <c r="P809">
        <f>INDEX('Raw Election Data'!$A$1:$AN$3144,MATCH($C809&amp;" "&amp;$B809,'Raw Election Data'!$C$1:$C$3144,0),MATCH('Joined Data'!P$1,'Raw Election Data'!$A$1:$AN$1,0))</f>
        <v>1475</v>
      </c>
      <c r="Q809">
        <f>INDEX('Raw Election Data'!$A$1:$AN$3144,MATCH($C809&amp;" "&amp;$B809,'Raw Election Data'!$C$1:$C$3144,0),MATCH('Joined Data'!Q$1,'Raw Election Data'!$A$1:$AN$1,0))</f>
        <v>-0.23166326370347107</v>
      </c>
      <c r="R809">
        <f>INDEX('Raw Election Data'!$A$1:$AN$3144,MATCH($C809&amp;" "&amp;$B809,'Raw Election Data'!$C$1:$C$3144,0),MATCH('Joined Data'!R$1,'Raw Election Data'!$A$1:$AN$1,0))</f>
        <v>0.23166326370347107</v>
      </c>
    </row>
    <row r="810" spans="1:18" ht="13.5" hidden="1" customHeight="1" x14ac:dyDescent="0.15">
      <c r="A810" t="s">
        <v>225</v>
      </c>
      <c r="B810" t="s">
        <v>2512</v>
      </c>
      <c r="C810" t="str">
        <f>INDEX(FIPS!$A$1:$E$3236,MATCH($F810,FIPS!$D$1:$D$3236,0),5)</f>
        <v>Clarke County</v>
      </c>
      <c r="D810" t="s">
        <v>226</v>
      </c>
      <c r="E810" s="15" t="s">
        <v>25</v>
      </c>
      <c r="F810" t="s">
        <v>2559</v>
      </c>
      <c r="G810" t="s">
        <v>7755</v>
      </c>
      <c r="H810" t="str">
        <f>IFERROR(VLOOKUP($G810,'Team Colors'!$A:$B,2,0),"#c9c9c9")</f>
        <v>#203731</v>
      </c>
      <c r="I810">
        <f>INDEX('Raw Election Data'!$A$1:$AN$3144,MATCH($C810&amp;" "&amp;$B810,'Raw Election Data'!$C$1:$C$3144,0),MATCH('Joined Data'!I$1,'Raw Election Data'!$A$1:$AN$1,0))</f>
        <v>9259</v>
      </c>
      <c r="J810">
        <f>INDEX('Raw Election Data'!$A$1:$AN$3144,MATCH($C810&amp;" "&amp;$B810,'Raw Election Data'!$C$1:$C$3144,0),MATCH('Joined Data'!J$1,'Raw Election Data'!$A$1:$AN$1,0))</f>
        <v>1463</v>
      </c>
      <c r="K810">
        <f>INDEX('Raw Election Data'!$A$1:$AN$3144,MATCH($C810&amp;" "&amp;$B810,'Raw Election Data'!$C$1:$C$3144,0),MATCH('Joined Data'!K$1,'Raw Election Data'!$A$1:$AN$1,0))</f>
        <v>2706</v>
      </c>
      <c r="L810">
        <f>INDEX('Raw Election Data'!$A$1:$AN$3144,MATCH($C810&amp;" "&amp;$B810,'Raw Election Data'!$C$1:$C$3144,0),MATCH('Joined Data'!L$1,'Raw Election Data'!$A$1:$AN$1,0))</f>
        <v>4405</v>
      </c>
      <c r="M810">
        <f>INDEX('Raw Election Data'!$A$1:$AN$3144,MATCH($C810&amp;" "&amp;$B810,'Raw Election Data'!$C$1:$C$3144,0),MATCH('Joined Data'!M$1,'Raw Election Data'!$A$1:$AN$1,0))</f>
        <v>0.33212258796821792</v>
      </c>
      <c r="N810">
        <f>INDEX('Raw Election Data'!$A$1:$AN$3144,MATCH($C810&amp;" "&amp;$B810,'Raw Election Data'!$C$1:$C$3144,0),MATCH('Joined Data'!N$1,'Raw Election Data'!$A$1:$AN$1,0))</f>
        <v>0.61430192962542562</v>
      </c>
      <c r="O810">
        <f>INDEX('Raw Election Data'!$A$1:$AN$3144,MATCH($C810&amp;" "&amp;$B810,'Raw Election Data'!$C$1:$C$3144,0),MATCH('Joined Data'!O$1,'Raw Election Data'!$A$1:$AN$1,0))</f>
        <v>-1243</v>
      </c>
      <c r="P810">
        <f>INDEX('Raw Election Data'!$A$1:$AN$3144,MATCH($C810&amp;" "&amp;$B810,'Raw Election Data'!$C$1:$C$3144,0),MATCH('Joined Data'!P$1,'Raw Election Data'!$A$1:$AN$1,0))</f>
        <v>1243</v>
      </c>
      <c r="Q810">
        <f>INDEX('Raw Election Data'!$A$1:$AN$3144,MATCH($C810&amp;" "&amp;$B810,'Raw Election Data'!$C$1:$C$3144,0),MATCH('Joined Data'!Q$1,'Raw Election Data'!$A$1:$AN$1,0))</f>
        <v>-0.28217934165720771</v>
      </c>
      <c r="R810">
        <f>INDEX('Raw Election Data'!$A$1:$AN$3144,MATCH($C810&amp;" "&amp;$B810,'Raw Election Data'!$C$1:$C$3144,0),MATCH('Joined Data'!R$1,'Raw Election Data'!$A$1:$AN$1,0))</f>
        <v>0.28217934165720771</v>
      </c>
    </row>
    <row r="811" spans="1:18" ht="13.5" hidden="1" customHeight="1" x14ac:dyDescent="0.15">
      <c r="A811" t="s">
        <v>225</v>
      </c>
      <c r="B811" t="s">
        <v>2512</v>
      </c>
      <c r="C811" t="str">
        <f>INDEX(FIPS!$A$1:$E$3236,MATCH($F811,FIPS!$D$1:$D$3236,0),5)</f>
        <v>Clay County</v>
      </c>
      <c r="D811" t="s">
        <v>226</v>
      </c>
      <c r="E811" s="15" t="s">
        <v>26</v>
      </c>
      <c r="F811" t="s">
        <v>2560</v>
      </c>
      <c r="G811" t="s">
        <v>438</v>
      </c>
      <c r="H811" t="str">
        <f>IFERROR(VLOOKUP($G811,'Team Colors'!$A:$B,2,0),"#c9c9c9")</f>
        <v>#4f2683</v>
      </c>
      <c r="I811">
        <f>INDEX('Raw Election Data'!$A$1:$AN$3144,MATCH($C811&amp;" "&amp;$B811,'Raw Election Data'!$C$1:$C$3144,0),MATCH('Joined Data'!I$1,'Raw Election Data'!$A$1:$AN$1,0))</f>
        <v>16507</v>
      </c>
      <c r="J811">
        <f>INDEX('Raw Election Data'!$A$1:$AN$3144,MATCH($C811&amp;" "&amp;$B811,'Raw Election Data'!$C$1:$C$3144,0),MATCH('Joined Data'!J$1,'Raw Election Data'!$A$1:$AN$1,0))</f>
        <v>2246</v>
      </c>
      <c r="K811">
        <f>INDEX('Raw Election Data'!$A$1:$AN$3144,MATCH($C811&amp;" "&amp;$B811,'Raw Election Data'!$C$1:$C$3144,0),MATCH('Joined Data'!K$1,'Raw Election Data'!$A$1:$AN$1,0))</f>
        <v>5870</v>
      </c>
      <c r="L811">
        <f>INDEX('Raw Election Data'!$A$1:$AN$3144,MATCH($C811&amp;" "&amp;$B811,'Raw Election Data'!$C$1:$C$3144,0),MATCH('Joined Data'!L$1,'Raw Election Data'!$A$1:$AN$1,0))</f>
        <v>8542</v>
      </c>
      <c r="M811">
        <f>INDEX('Raw Election Data'!$A$1:$AN$3144,MATCH($C811&amp;" "&amp;$B811,'Raw Election Data'!$C$1:$C$3144,0),MATCH('Joined Data'!M$1,'Raw Election Data'!$A$1:$AN$1,0))</f>
        <v>0.26293608054319834</v>
      </c>
      <c r="N811">
        <f>INDEX('Raw Election Data'!$A$1:$AN$3144,MATCH($C811&amp;" "&amp;$B811,'Raw Election Data'!$C$1:$C$3144,0),MATCH('Joined Data'!N$1,'Raw Election Data'!$A$1:$AN$1,0))</f>
        <v>0.68719269491922264</v>
      </c>
      <c r="O811">
        <f>INDEX('Raw Election Data'!$A$1:$AN$3144,MATCH($C811&amp;" "&amp;$B811,'Raw Election Data'!$C$1:$C$3144,0),MATCH('Joined Data'!O$1,'Raw Election Data'!$A$1:$AN$1,0))</f>
        <v>-3624</v>
      </c>
      <c r="P811">
        <f>INDEX('Raw Election Data'!$A$1:$AN$3144,MATCH($C811&amp;" "&amp;$B811,'Raw Election Data'!$C$1:$C$3144,0),MATCH('Joined Data'!P$1,'Raw Election Data'!$A$1:$AN$1,0))</f>
        <v>3624</v>
      </c>
      <c r="Q811">
        <f>INDEX('Raw Election Data'!$A$1:$AN$3144,MATCH($C811&amp;" "&amp;$B811,'Raw Election Data'!$C$1:$C$3144,0),MATCH('Joined Data'!Q$1,'Raw Election Data'!$A$1:$AN$1,0))</f>
        <v>-0.4242566143760243</v>
      </c>
      <c r="R811">
        <f>INDEX('Raw Election Data'!$A$1:$AN$3144,MATCH($C811&amp;" "&amp;$B811,'Raw Election Data'!$C$1:$C$3144,0),MATCH('Joined Data'!R$1,'Raw Election Data'!$A$1:$AN$1,0))</f>
        <v>0.4242566143760243</v>
      </c>
    </row>
    <row r="812" spans="1:18" ht="13.5" hidden="1" customHeight="1" x14ac:dyDescent="0.15">
      <c r="A812" t="s">
        <v>225</v>
      </c>
      <c r="B812" t="s">
        <v>2512</v>
      </c>
      <c r="C812" t="str">
        <f>INDEX(FIPS!$A$1:$E$3236,MATCH($F812,FIPS!$D$1:$D$3236,0),5)</f>
        <v>Clayton County</v>
      </c>
      <c r="D812" t="s">
        <v>226</v>
      </c>
      <c r="E812" s="15" t="s">
        <v>27</v>
      </c>
      <c r="F812" t="s">
        <v>2563</v>
      </c>
      <c r="G812" t="s">
        <v>7755</v>
      </c>
      <c r="H812" t="str">
        <f>IFERROR(VLOOKUP($G812,'Team Colors'!$A:$B,2,0),"#c9c9c9")</f>
        <v>#203731</v>
      </c>
      <c r="I812">
        <f>INDEX('Raw Election Data'!$A$1:$AN$3144,MATCH($C812&amp;" "&amp;$B812,'Raw Election Data'!$C$1:$C$3144,0),MATCH('Joined Data'!I$1,'Raw Election Data'!$A$1:$AN$1,0))</f>
        <v>17644</v>
      </c>
      <c r="J812">
        <f>INDEX('Raw Election Data'!$A$1:$AN$3144,MATCH($C812&amp;" "&amp;$B812,'Raw Election Data'!$C$1:$C$3144,0),MATCH('Joined Data'!J$1,'Raw Election Data'!$A$1:$AN$1,0))</f>
        <v>3236</v>
      </c>
      <c r="K812">
        <f>INDEX('Raw Election Data'!$A$1:$AN$3144,MATCH($C812&amp;" "&amp;$B812,'Raw Election Data'!$C$1:$C$3144,0),MATCH('Joined Data'!K$1,'Raw Election Data'!$A$1:$AN$1,0))</f>
        <v>5309</v>
      </c>
      <c r="L812">
        <f>INDEX('Raw Election Data'!$A$1:$AN$3144,MATCH($C812&amp;" "&amp;$B812,'Raw Election Data'!$C$1:$C$3144,0),MATCH('Joined Data'!L$1,'Raw Election Data'!$A$1:$AN$1,0))</f>
        <v>9098</v>
      </c>
      <c r="M812">
        <f>INDEX('Raw Election Data'!$A$1:$AN$3144,MATCH($C812&amp;" "&amp;$B812,'Raw Election Data'!$C$1:$C$3144,0),MATCH('Joined Data'!M$1,'Raw Election Data'!$A$1:$AN$1,0))</f>
        <v>0.35568256759727412</v>
      </c>
      <c r="N812">
        <f>INDEX('Raw Election Data'!$A$1:$AN$3144,MATCH($C812&amp;" "&amp;$B812,'Raw Election Data'!$C$1:$C$3144,0),MATCH('Joined Data'!N$1,'Raw Election Data'!$A$1:$AN$1,0))</f>
        <v>0.58353484282259838</v>
      </c>
      <c r="O812">
        <f>INDEX('Raw Election Data'!$A$1:$AN$3144,MATCH($C812&amp;" "&amp;$B812,'Raw Election Data'!$C$1:$C$3144,0),MATCH('Joined Data'!O$1,'Raw Election Data'!$A$1:$AN$1,0))</f>
        <v>-2073</v>
      </c>
      <c r="P812">
        <f>INDEX('Raw Election Data'!$A$1:$AN$3144,MATCH($C812&amp;" "&amp;$B812,'Raw Election Data'!$C$1:$C$3144,0),MATCH('Joined Data'!P$1,'Raw Election Data'!$A$1:$AN$1,0))</f>
        <v>2073</v>
      </c>
      <c r="Q812">
        <f>INDEX('Raw Election Data'!$A$1:$AN$3144,MATCH($C812&amp;" "&amp;$B812,'Raw Election Data'!$C$1:$C$3144,0),MATCH('Joined Data'!Q$1,'Raw Election Data'!$A$1:$AN$1,0))</f>
        <v>-0.22785227522532425</v>
      </c>
      <c r="R812">
        <f>INDEX('Raw Election Data'!$A$1:$AN$3144,MATCH($C812&amp;" "&amp;$B812,'Raw Election Data'!$C$1:$C$3144,0),MATCH('Joined Data'!R$1,'Raw Election Data'!$A$1:$AN$1,0))</f>
        <v>0.22785227522532425</v>
      </c>
    </row>
    <row r="813" spans="1:18" ht="13.5" hidden="1" customHeight="1" x14ac:dyDescent="0.15">
      <c r="A813" t="s">
        <v>225</v>
      </c>
      <c r="B813" t="s">
        <v>2512</v>
      </c>
      <c r="C813" t="str">
        <f>INDEX(FIPS!$A$1:$E$3236,MATCH($F813,FIPS!$D$1:$D$3236,0),5)</f>
        <v>Clinton County</v>
      </c>
      <c r="D813" t="s">
        <v>226</v>
      </c>
      <c r="E813" s="15" t="s">
        <v>28</v>
      </c>
      <c r="F813" t="s">
        <v>2564</v>
      </c>
      <c r="G813" s="17" t="s">
        <v>7789</v>
      </c>
      <c r="H813" t="str">
        <f>IFERROR(VLOOKUP($G813,'Team Colors'!$A:$B,2,0),"#c9c9c9")</f>
        <v>#c83803</v>
      </c>
      <c r="I813">
        <f>INDEX('Raw Election Data'!$A$1:$AN$3144,MATCH($C813&amp;" "&amp;$B813,'Raw Election Data'!$C$1:$C$3144,0),MATCH('Joined Data'!I$1,'Raw Election Data'!$A$1:$AN$1,0))</f>
        <v>47768</v>
      </c>
      <c r="J813">
        <f>INDEX('Raw Election Data'!$A$1:$AN$3144,MATCH($C813&amp;" "&amp;$B813,'Raw Election Data'!$C$1:$C$3144,0),MATCH('Joined Data'!J$1,'Raw Election Data'!$A$1:$AN$1,0))</f>
        <v>10079</v>
      </c>
      <c r="K813">
        <f>INDEX('Raw Election Data'!$A$1:$AN$3144,MATCH($C813&amp;" "&amp;$B813,'Raw Election Data'!$C$1:$C$3144,0),MATCH('Joined Data'!K$1,'Raw Election Data'!$A$1:$AN$1,0))</f>
        <v>11249</v>
      </c>
      <c r="L813">
        <f>INDEX('Raw Election Data'!$A$1:$AN$3144,MATCH($C813&amp;" "&amp;$B813,'Raw Election Data'!$C$1:$C$3144,0),MATCH('Joined Data'!L$1,'Raw Election Data'!$A$1:$AN$1,0))</f>
        <v>22748</v>
      </c>
      <c r="M813">
        <f>INDEX('Raw Election Data'!$A$1:$AN$3144,MATCH($C813&amp;" "&amp;$B813,'Raw Election Data'!$C$1:$C$3144,0),MATCH('Joined Data'!M$1,'Raw Election Data'!$A$1:$AN$1,0))</f>
        <v>0.44307191841040972</v>
      </c>
      <c r="N813">
        <f>INDEX('Raw Election Data'!$A$1:$AN$3144,MATCH($C813&amp;" "&amp;$B813,'Raw Election Data'!$C$1:$C$3144,0),MATCH('Joined Data'!N$1,'Raw Election Data'!$A$1:$AN$1,0))</f>
        <v>0.4945050114295762</v>
      </c>
      <c r="O813">
        <f>INDEX('Raw Election Data'!$A$1:$AN$3144,MATCH($C813&amp;" "&amp;$B813,'Raw Election Data'!$C$1:$C$3144,0),MATCH('Joined Data'!O$1,'Raw Election Data'!$A$1:$AN$1,0))</f>
        <v>-1170</v>
      </c>
      <c r="P813">
        <f>INDEX('Raw Election Data'!$A$1:$AN$3144,MATCH($C813&amp;" "&amp;$B813,'Raw Election Data'!$C$1:$C$3144,0),MATCH('Joined Data'!P$1,'Raw Election Data'!$A$1:$AN$1,0))</f>
        <v>1170</v>
      </c>
      <c r="Q813">
        <f>INDEX('Raw Election Data'!$A$1:$AN$3144,MATCH($C813&amp;" "&amp;$B813,'Raw Election Data'!$C$1:$C$3144,0),MATCH('Joined Data'!Q$1,'Raw Election Data'!$A$1:$AN$1,0))</f>
        <v>-5.1433093019166487E-2</v>
      </c>
      <c r="R813">
        <f>INDEX('Raw Election Data'!$A$1:$AN$3144,MATCH($C813&amp;" "&amp;$B813,'Raw Election Data'!$C$1:$C$3144,0),MATCH('Joined Data'!R$1,'Raw Election Data'!$A$1:$AN$1,0))</f>
        <v>5.1433093019166487E-2</v>
      </c>
    </row>
    <row r="814" spans="1:18" ht="13.5" hidden="1" customHeight="1" x14ac:dyDescent="0.15">
      <c r="A814" t="s">
        <v>225</v>
      </c>
      <c r="B814" t="s">
        <v>2512</v>
      </c>
      <c r="C814" t="str">
        <f>INDEX(FIPS!$A$1:$E$3236,MATCH($F814,FIPS!$D$1:$D$3236,0),5)</f>
        <v>Crawford County</v>
      </c>
      <c r="D814" t="s">
        <v>226</v>
      </c>
      <c r="E814" s="15" t="s">
        <v>29</v>
      </c>
      <c r="F814" t="s">
        <v>2567</v>
      </c>
      <c r="G814" t="s">
        <v>439</v>
      </c>
      <c r="H814" t="str">
        <f>IFERROR(VLOOKUP($G814,'Team Colors'!$A:$B,2,0),"#c9c9c9")</f>
        <v>#002244</v>
      </c>
      <c r="I814">
        <f>INDEX('Raw Election Data'!$A$1:$AN$3144,MATCH($C814&amp;" "&amp;$B814,'Raw Election Data'!$C$1:$C$3144,0),MATCH('Joined Data'!I$1,'Raw Election Data'!$A$1:$AN$1,0))</f>
        <v>17094</v>
      </c>
      <c r="J814">
        <f>INDEX('Raw Election Data'!$A$1:$AN$3144,MATCH($C814&amp;" "&amp;$B814,'Raw Election Data'!$C$1:$C$3144,0),MATCH('Joined Data'!J$1,'Raw Election Data'!$A$1:$AN$1,0))</f>
        <v>1985</v>
      </c>
      <c r="K814">
        <f>INDEX('Raw Election Data'!$A$1:$AN$3144,MATCH($C814&amp;" "&amp;$B814,'Raw Election Data'!$C$1:$C$3144,0),MATCH('Joined Data'!K$1,'Raw Election Data'!$A$1:$AN$1,0))</f>
        <v>4608</v>
      </c>
      <c r="L814">
        <f>INDEX('Raw Election Data'!$A$1:$AN$3144,MATCH($C814&amp;" "&amp;$B814,'Raw Election Data'!$C$1:$C$3144,0),MATCH('Joined Data'!L$1,'Raw Election Data'!$A$1:$AN$1,0))</f>
        <v>6862</v>
      </c>
      <c r="M814">
        <f>INDEX('Raw Election Data'!$A$1:$AN$3144,MATCH($C814&amp;" "&amp;$B814,'Raw Election Data'!$C$1:$C$3144,0),MATCH('Joined Data'!M$1,'Raw Election Data'!$A$1:$AN$1,0))</f>
        <v>0.28927426406295542</v>
      </c>
      <c r="N814">
        <f>INDEX('Raw Election Data'!$A$1:$AN$3144,MATCH($C814&amp;" "&amp;$B814,'Raw Election Data'!$C$1:$C$3144,0),MATCH('Joined Data'!N$1,'Raw Election Data'!$A$1:$AN$1,0))</f>
        <v>0.67152433692800928</v>
      </c>
      <c r="O814">
        <f>INDEX('Raw Election Data'!$A$1:$AN$3144,MATCH($C814&amp;" "&amp;$B814,'Raw Election Data'!$C$1:$C$3144,0),MATCH('Joined Data'!O$1,'Raw Election Data'!$A$1:$AN$1,0))</f>
        <v>-2623</v>
      </c>
      <c r="P814">
        <f>INDEX('Raw Election Data'!$A$1:$AN$3144,MATCH($C814&amp;" "&amp;$B814,'Raw Election Data'!$C$1:$C$3144,0),MATCH('Joined Data'!P$1,'Raw Election Data'!$A$1:$AN$1,0))</f>
        <v>2623</v>
      </c>
      <c r="Q814">
        <f>INDEX('Raw Election Data'!$A$1:$AN$3144,MATCH($C814&amp;" "&amp;$B814,'Raw Election Data'!$C$1:$C$3144,0),MATCH('Joined Data'!Q$1,'Raw Election Data'!$A$1:$AN$1,0))</f>
        <v>-0.38225007286505386</v>
      </c>
      <c r="R814">
        <f>INDEX('Raw Election Data'!$A$1:$AN$3144,MATCH($C814&amp;" "&amp;$B814,'Raw Election Data'!$C$1:$C$3144,0),MATCH('Joined Data'!R$1,'Raw Election Data'!$A$1:$AN$1,0))</f>
        <v>0.38225007286505386</v>
      </c>
    </row>
    <row r="815" spans="1:18" ht="13.5" hidden="1" customHeight="1" x14ac:dyDescent="0.15">
      <c r="A815" t="s">
        <v>225</v>
      </c>
      <c r="B815" t="s">
        <v>2512</v>
      </c>
      <c r="C815" t="str">
        <f>INDEX(FIPS!$A$1:$E$3236,MATCH($F815,FIPS!$D$1:$D$3236,0),5)</f>
        <v>Dallas County</v>
      </c>
      <c r="D815" t="s">
        <v>226</v>
      </c>
      <c r="E815" s="15" t="s">
        <v>30</v>
      </c>
      <c r="F815" t="s">
        <v>2568</v>
      </c>
      <c r="G815" t="s">
        <v>7755</v>
      </c>
      <c r="H815" t="str">
        <f>IFERROR(VLOOKUP($G815,'Team Colors'!$A:$B,2,0),"#c9c9c9")</f>
        <v>#203731</v>
      </c>
      <c r="I815">
        <f>INDEX('Raw Election Data'!$A$1:$AN$3144,MATCH($C815&amp;" "&amp;$B815,'Raw Election Data'!$C$1:$C$3144,0),MATCH('Joined Data'!I$1,'Raw Election Data'!$A$1:$AN$1,0))</f>
        <v>80133</v>
      </c>
      <c r="J815">
        <f>INDEX('Raw Election Data'!$A$1:$AN$3144,MATCH($C815&amp;" "&amp;$B815,'Raw Election Data'!$C$1:$C$3144,0),MATCH('Joined Data'!J$1,'Raw Election Data'!$A$1:$AN$1,0))</f>
        <v>15662</v>
      </c>
      <c r="K815">
        <f>INDEX('Raw Election Data'!$A$1:$AN$3144,MATCH($C815&amp;" "&amp;$B815,'Raw Election Data'!$C$1:$C$3144,0),MATCH('Joined Data'!K$1,'Raw Election Data'!$A$1:$AN$1,0))</f>
        <v>19288</v>
      </c>
      <c r="L815">
        <f>INDEX('Raw Election Data'!$A$1:$AN$3144,MATCH($C815&amp;" "&amp;$B815,'Raw Election Data'!$C$1:$C$3144,0),MATCH('Joined Data'!L$1,'Raw Election Data'!$A$1:$AN$1,0))</f>
        <v>37617</v>
      </c>
      <c r="M815">
        <f>INDEX('Raw Election Data'!$A$1:$AN$3144,MATCH($C815&amp;" "&amp;$B815,'Raw Election Data'!$C$1:$C$3144,0),MATCH('Joined Data'!M$1,'Raw Election Data'!$A$1:$AN$1,0))</f>
        <v>0.41635430789270811</v>
      </c>
      <c r="N815">
        <f>INDEX('Raw Election Data'!$A$1:$AN$3144,MATCH($C815&amp;" "&amp;$B815,'Raw Election Data'!$C$1:$C$3144,0),MATCH('Joined Data'!N$1,'Raw Election Data'!$A$1:$AN$1,0))</f>
        <v>0.51274689635005455</v>
      </c>
      <c r="O815">
        <f>INDEX('Raw Election Data'!$A$1:$AN$3144,MATCH($C815&amp;" "&amp;$B815,'Raw Election Data'!$C$1:$C$3144,0),MATCH('Joined Data'!O$1,'Raw Election Data'!$A$1:$AN$1,0))</f>
        <v>-3626</v>
      </c>
      <c r="P815">
        <f>INDEX('Raw Election Data'!$A$1:$AN$3144,MATCH($C815&amp;" "&amp;$B815,'Raw Election Data'!$C$1:$C$3144,0),MATCH('Joined Data'!P$1,'Raw Election Data'!$A$1:$AN$1,0))</f>
        <v>3626</v>
      </c>
      <c r="Q815">
        <f>INDEX('Raw Election Data'!$A$1:$AN$3144,MATCH($C815&amp;" "&amp;$B815,'Raw Election Data'!$C$1:$C$3144,0),MATCH('Joined Data'!Q$1,'Raw Election Data'!$A$1:$AN$1,0))</f>
        <v>-9.639258845734644E-2</v>
      </c>
      <c r="R815">
        <f>INDEX('Raw Election Data'!$A$1:$AN$3144,MATCH($C815&amp;" "&amp;$B815,'Raw Election Data'!$C$1:$C$3144,0),MATCH('Joined Data'!R$1,'Raw Election Data'!$A$1:$AN$1,0))</f>
        <v>9.639258845734644E-2</v>
      </c>
    </row>
    <row r="816" spans="1:18" ht="13.5" hidden="1" customHeight="1" x14ac:dyDescent="0.15">
      <c r="A816" t="s">
        <v>225</v>
      </c>
      <c r="B816" t="s">
        <v>2512</v>
      </c>
      <c r="C816" t="str">
        <f>INDEX(FIPS!$A$1:$E$3236,MATCH($F816,FIPS!$D$1:$D$3236,0),5)</f>
        <v>Davis County</v>
      </c>
      <c r="D816" t="s">
        <v>226</v>
      </c>
      <c r="E816" s="15" t="s">
        <v>31</v>
      </c>
      <c r="F816" t="s">
        <v>2572</v>
      </c>
      <c r="G816" t="s">
        <v>7755</v>
      </c>
      <c r="H816" t="str">
        <f>IFERROR(VLOOKUP($G816,'Team Colors'!$A:$B,2,0),"#c9c9c9")</f>
        <v>#203731</v>
      </c>
      <c r="I816">
        <f>INDEX('Raw Election Data'!$A$1:$AN$3144,MATCH($C816&amp;" "&amp;$B816,'Raw Election Data'!$C$1:$C$3144,0),MATCH('Joined Data'!I$1,'Raw Election Data'!$A$1:$AN$1,0))</f>
        <v>8769</v>
      </c>
      <c r="J816">
        <f>INDEX('Raw Election Data'!$A$1:$AN$3144,MATCH($C816&amp;" "&amp;$B816,'Raw Election Data'!$C$1:$C$3144,0),MATCH('Joined Data'!J$1,'Raw Election Data'!$A$1:$AN$1,0))</f>
        <v>976</v>
      </c>
      <c r="K816">
        <f>INDEX('Raw Election Data'!$A$1:$AN$3144,MATCH($C816&amp;" "&amp;$B816,'Raw Election Data'!$C$1:$C$3144,0),MATCH('Joined Data'!K$1,'Raw Election Data'!$A$1:$AN$1,0))</f>
        <v>2721</v>
      </c>
      <c r="L816">
        <f>INDEX('Raw Election Data'!$A$1:$AN$3144,MATCH($C816&amp;" "&amp;$B816,'Raw Election Data'!$C$1:$C$3144,0),MATCH('Joined Data'!L$1,'Raw Election Data'!$A$1:$AN$1,0))</f>
        <v>3858</v>
      </c>
      <c r="M816">
        <f>INDEX('Raw Election Data'!$A$1:$AN$3144,MATCH($C816&amp;" "&amp;$B816,'Raw Election Data'!$C$1:$C$3144,0),MATCH('Joined Data'!M$1,'Raw Election Data'!$A$1:$AN$1,0))</f>
        <v>0.25298081907724207</v>
      </c>
      <c r="N816">
        <f>INDEX('Raw Election Data'!$A$1:$AN$3144,MATCH($C816&amp;" "&amp;$B816,'Raw Election Data'!$C$1:$C$3144,0),MATCH('Joined Data'!N$1,'Raw Election Data'!$A$1:$AN$1,0))</f>
        <v>0.70528771384136857</v>
      </c>
      <c r="O816">
        <f>INDEX('Raw Election Data'!$A$1:$AN$3144,MATCH($C816&amp;" "&amp;$B816,'Raw Election Data'!$C$1:$C$3144,0),MATCH('Joined Data'!O$1,'Raw Election Data'!$A$1:$AN$1,0))</f>
        <v>-1745</v>
      </c>
      <c r="P816">
        <f>INDEX('Raw Election Data'!$A$1:$AN$3144,MATCH($C816&amp;" "&amp;$B816,'Raw Election Data'!$C$1:$C$3144,0),MATCH('Joined Data'!P$1,'Raw Election Data'!$A$1:$AN$1,0))</f>
        <v>1745</v>
      </c>
      <c r="Q816">
        <f>INDEX('Raw Election Data'!$A$1:$AN$3144,MATCH($C816&amp;" "&amp;$B816,'Raw Election Data'!$C$1:$C$3144,0),MATCH('Joined Data'!Q$1,'Raw Election Data'!$A$1:$AN$1,0))</f>
        <v>-0.4523068947641265</v>
      </c>
      <c r="R816">
        <f>INDEX('Raw Election Data'!$A$1:$AN$3144,MATCH($C816&amp;" "&amp;$B816,'Raw Election Data'!$C$1:$C$3144,0),MATCH('Joined Data'!R$1,'Raw Election Data'!$A$1:$AN$1,0))</f>
        <v>0.4523068947641265</v>
      </c>
    </row>
    <row r="817" spans="1:18" ht="13.5" hidden="1" customHeight="1" x14ac:dyDescent="0.15">
      <c r="A817" t="s">
        <v>225</v>
      </c>
      <c r="B817" t="s">
        <v>2512</v>
      </c>
      <c r="C817" t="str">
        <f>INDEX(FIPS!$A$1:$E$3236,MATCH($F817,FIPS!$D$1:$D$3236,0),5)</f>
        <v>Decatur County</v>
      </c>
      <c r="D817" t="s">
        <v>226</v>
      </c>
      <c r="E817" s="15" t="s">
        <v>32</v>
      </c>
      <c r="F817" t="s">
        <v>2575</v>
      </c>
      <c r="G817" t="s">
        <v>7773</v>
      </c>
      <c r="H817" t="str">
        <f>IFERROR(VLOOKUP($G817,'Team Colors'!$A:$B,2,0),"#c9c9c9")</f>
        <v>#e31837</v>
      </c>
      <c r="I817">
        <f>INDEX('Raw Election Data'!$A$1:$AN$3144,MATCH($C817&amp;" "&amp;$B817,'Raw Election Data'!$C$1:$C$3144,0),MATCH('Joined Data'!I$1,'Raw Election Data'!$A$1:$AN$1,0))</f>
        <v>8220</v>
      </c>
      <c r="J817">
        <f>INDEX('Raw Election Data'!$A$1:$AN$3144,MATCH($C817&amp;" "&amp;$B817,'Raw Election Data'!$C$1:$C$3144,0),MATCH('Joined Data'!J$1,'Raw Election Data'!$A$1:$AN$1,0))</f>
        <v>1201</v>
      </c>
      <c r="K817">
        <f>INDEX('Raw Election Data'!$A$1:$AN$3144,MATCH($C817&amp;" "&amp;$B817,'Raw Election Data'!$C$1:$C$3144,0),MATCH('Joined Data'!K$1,'Raw Election Data'!$A$1:$AN$1,0))</f>
        <v>2296</v>
      </c>
      <c r="L817">
        <f>INDEX('Raw Election Data'!$A$1:$AN$3144,MATCH($C817&amp;" "&amp;$B817,'Raw Election Data'!$C$1:$C$3144,0),MATCH('Joined Data'!L$1,'Raw Election Data'!$A$1:$AN$1,0))</f>
        <v>3703</v>
      </c>
      <c r="M817">
        <f>INDEX('Raw Election Data'!$A$1:$AN$3144,MATCH($C817&amp;" "&amp;$B817,'Raw Election Data'!$C$1:$C$3144,0),MATCH('Joined Data'!M$1,'Raw Election Data'!$A$1:$AN$1,0))</f>
        <v>0.32433162300837159</v>
      </c>
      <c r="N817">
        <f>INDEX('Raw Election Data'!$A$1:$AN$3144,MATCH($C817&amp;" "&amp;$B817,'Raw Election Data'!$C$1:$C$3144,0),MATCH('Joined Data'!N$1,'Raw Election Data'!$A$1:$AN$1,0))</f>
        <v>0.62003780718336488</v>
      </c>
      <c r="O817">
        <f>INDEX('Raw Election Data'!$A$1:$AN$3144,MATCH($C817&amp;" "&amp;$B817,'Raw Election Data'!$C$1:$C$3144,0),MATCH('Joined Data'!O$1,'Raw Election Data'!$A$1:$AN$1,0))</f>
        <v>-1095</v>
      </c>
      <c r="P817">
        <f>INDEX('Raw Election Data'!$A$1:$AN$3144,MATCH($C817&amp;" "&amp;$B817,'Raw Election Data'!$C$1:$C$3144,0),MATCH('Joined Data'!P$1,'Raw Election Data'!$A$1:$AN$1,0))</f>
        <v>1095</v>
      </c>
      <c r="Q817">
        <f>INDEX('Raw Election Data'!$A$1:$AN$3144,MATCH($C817&amp;" "&amp;$B817,'Raw Election Data'!$C$1:$C$3144,0),MATCH('Joined Data'!Q$1,'Raw Election Data'!$A$1:$AN$1,0))</f>
        <v>-0.29570618417499328</v>
      </c>
      <c r="R817">
        <f>INDEX('Raw Election Data'!$A$1:$AN$3144,MATCH($C817&amp;" "&amp;$B817,'Raw Election Data'!$C$1:$C$3144,0),MATCH('Joined Data'!R$1,'Raw Election Data'!$A$1:$AN$1,0))</f>
        <v>0.29570618417499328</v>
      </c>
    </row>
    <row r="818" spans="1:18" ht="13.5" hidden="1" customHeight="1" x14ac:dyDescent="0.15">
      <c r="A818" t="s">
        <v>225</v>
      </c>
      <c r="B818" t="s">
        <v>2512</v>
      </c>
      <c r="C818" t="str">
        <f>INDEX(FIPS!$A$1:$E$3236,MATCH($F818,FIPS!$D$1:$D$3236,0),5)</f>
        <v>Delaware County</v>
      </c>
      <c r="D818" t="s">
        <v>226</v>
      </c>
      <c r="E818" s="15" t="s">
        <v>33</v>
      </c>
      <c r="F818" t="s">
        <v>2576</v>
      </c>
      <c r="G818" t="s">
        <v>7755</v>
      </c>
      <c r="H818" t="str">
        <f>IFERROR(VLOOKUP($G818,'Team Colors'!$A:$B,2,0),"#c9c9c9")</f>
        <v>#203731</v>
      </c>
      <c r="I818">
        <f>INDEX('Raw Election Data'!$A$1:$AN$3144,MATCH($C818&amp;" "&amp;$B818,'Raw Election Data'!$C$1:$C$3144,0),MATCH('Joined Data'!I$1,'Raw Election Data'!$A$1:$AN$1,0))</f>
        <v>17403</v>
      </c>
      <c r="J818">
        <f>INDEX('Raw Election Data'!$A$1:$AN$3144,MATCH($C818&amp;" "&amp;$B818,'Raw Election Data'!$C$1:$C$3144,0),MATCH('Joined Data'!J$1,'Raw Election Data'!$A$1:$AN$1,0))</f>
        <v>2956</v>
      </c>
      <c r="K818">
        <f>INDEX('Raw Election Data'!$A$1:$AN$3144,MATCH($C818&amp;" "&amp;$B818,'Raw Election Data'!$C$1:$C$3144,0),MATCH('Joined Data'!K$1,'Raw Election Data'!$A$1:$AN$1,0))</f>
        <v>5688</v>
      </c>
      <c r="L818">
        <f>INDEX('Raw Election Data'!$A$1:$AN$3144,MATCH($C818&amp;" "&amp;$B818,'Raw Election Data'!$C$1:$C$3144,0),MATCH('Joined Data'!L$1,'Raw Election Data'!$A$1:$AN$1,0))</f>
        <v>9165</v>
      </c>
      <c r="M818">
        <f>INDEX('Raw Election Data'!$A$1:$AN$3144,MATCH($C818&amp;" "&amp;$B818,'Raw Election Data'!$C$1:$C$3144,0),MATCH('Joined Data'!M$1,'Raw Election Data'!$A$1:$AN$1,0))</f>
        <v>0.32253136933987997</v>
      </c>
      <c r="N818">
        <f>INDEX('Raw Election Data'!$A$1:$AN$3144,MATCH($C818&amp;" "&amp;$B818,'Raw Election Data'!$C$1:$C$3144,0),MATCH('Joined Data'!N$1,'Raw Election Data'!$A$1:$AN$1,0))</f>
        <v>0.62062193126022913</v>
      </c>
      <c r="O818">
        <f>INDEX('Raw Election Data'!$A$1:$AN$3144,MATCH($C818&amp;" "&amp;$B818,'Raw Election Data'!$C$1:$C$3144,0),MATCH('Joined Data'!O$1,'Raw Election Data'!$A$1:$AN$1,0))</f>
        <v>-2732</v>
      </c>
      <c r="P818">
        <f>INDEX('Raw Election Data'!$A$1:$AN$3144,MATCH($C818&amp;" "&amp;$B818,'Raw Election Data'!$C$1:$C$3144,0),MATCH('Joined Data'!P$1,'Raw Election Data'!$A$1:$AN$1,0))</f>
        <v>2732</v>
      </c>
      <c r="Q818">
        <f>INDEX('Raw Election Data'!$A$1:$AN$3144,MATCH($C818&amp;" "&amp;$B818,'Raw Election Data'!$C$1:$C$3144,0),MATCH('Joined Data'!Q$1,'Raw Election Data'!$A$1:$AN$1,0))</f>
        <v>-0.29809056192034916</v>
      </c>
      <c r="R818">
        <f>INDEX('Raw Election Data'!$A$1:$AN$3144,MATCH($C818&amp;" "&amp;$B818,'Raw Election Data'!$C$1:$C$3144,0),MATCH('Joined Data'!R$1,'Raw Election Data'!$A$1:$AN$1,0))</f>
        <v>0.29809056192034916</v>
      </c>
    </row>
    <row r="819" spans="1:18" ht="13.5" hidden="1" customHeight="1" x14ac:dyDescent="0.15">
      <c r="A819" t="s">
        <v>225</v>
      </c>
      <c r="B819" t="s">
        <v>2512</v>
      </c>
      <c r="C819" t="str">
        <f>INDEX(FIPS!$A$1:$E$3236,MATCH($F819,FIPS!$D$1:$D$3236,0),5)</f>
        <v>Des Moines County</v>
      </c>
      <c r="D819" t="s">
        <v>226</v>
      </c>
      <c r="E819" s="15" t="s">
        <v>34</v>
      </c>
      <c r="F819" t="s">
        <v>2578</v>
      </c>
      <c r="G819" s="17" t="s">
        <v>7789</v>
      </c>
      <c r="H819" t="str">
        <f>IFERROR(VLOOKUP($G819,'Team Colors'!$A:$B,2,0),"#c9c9c9")</f>
        <v>#c83803</v>
      </c>
      <c r="I819">
        <f>INDEX('Raw Election Data'!$A$1:$AN$3144,MATCH($C819&amp;" "&amp;$B819,'Raw Election Data'!$C$1:$C$3144,0),MATCH('Joined Data'!I$1,'Raw Election Data'!$A$1:$AN$1,0))</f>
        <v>40055</v>
      </c>
      <c r="J819">
        <f>INDEX('Raw Election Data'!$A$1:$AN$3144,MATCH($C819&amp;" "&amp;$B819,'Raw Election Data'!$C$1:$C$3144,0),MATCH('Joined Data'!J$1,'Raw Election Data'!$A$1:$AN$1,0))</f>
        <v>8178</v>
      </c>
      <c r="K819">
        <f>INDEX('Raw Election Data'!$A$1:$AN$3144,MATCH($C819&amp;" "&amp;$B819,'Raw Election Data'!$C$1:$C$3144,0),MATCH('Joined Data'!K$1,'Raw Election Data'!$A$1:$AN$1,0))</f>
        <v>9479</v>
      </c>
      <c r="L819">
        <f>INDEX('Raw Election Data'!$A$1:$AN$3144,MATCH($C819&amp;" "&amp;$B819,'Raw Election Data'!$C$1:$C$3144,0),MATCH('Joined Data'!L$1,'Raw Election Data'!$A$1:$AN$1,0))</f>
        <v>18713</v>
      </c>
      <c r="M819">
        <f>INDEX('Raw Election Data'!$A$1:$AN$3144,MATCH($C819&amp;" "&amp;$B819,'Raw Election Data'!$C$1:$C$3144,0),MATCH('Joined Data'!M$1,'Raw Election Data'!$A$1:$AN$1,0))</f>
        <v>0.43702239085127986</v>
      </c>
      <c r="N819">
        <f>INDEX('Raw Election Data'!$A$1:$AN$3144,MATCH($C819&amp;" "&amp;$B819,'Raw Election Data'!$C$1:$C$3144,0),MATCH('Joined Data'!N$1,'Raw Election Data'!$A$1:$AN$1,0))</f>
        <v>0.50654625126917119</v>
      </c>
      <c r="O819">
        <f>INDEX('Raw Election Data'!$A$1:$AN$3144,MATCH($C819&amp;" "&amp;$B819,'Raw Election Data'!$C$1:$C$3144,0),MATCH('Joined Data'!O$1,'Raw Election Data'!$A$1:$AN$1,0))</f>
        <v>-1301</v>
      </c>
      <c r="P819">
        <f>INDEX('Raw Election Data'!$A$1:$AN$3144,MATCH($C819&amp;" "&amp;$B819,'Raw Election Data'!$C$1:$C$3144,0),MATCH('Joined Data'!P$1,'Raw Election Data'!$A$1:$AN$1,0))</f>
        <v>1301</v>
      </c>
      <c r="Q819">
        <f>INDEX('Raw Election Data'!$A$1:$AN$3144,MATCH($C819&amp;" "&amp;$B819,'Raw Election Data'!$C$1:$C$3144,0),MATCH('Joined Data'!Q$1,'Raw Election Data'!$A$1:$AN$1,0))</f>
        <v>-6.9523860417891326E-2</v>
      </c>
      <c r="R819">
        <f>INDEX('Raw Election Data'!$A$1:$AN$3144,MATCH($C819&amp;" "&amp;$B819,'Raw Election Data'!$C$1:$C$3144,0),MATCH('Joined Data'!R$1,'Raw Election Data'!$A$1:$AN$1,0))</f>
        <v>6.9523860417891326E-2</v>
      </c>
    </row>
    <row r="820" spans="1:18" ht="13.5" hidden="1" customHeight="1" x14ac:dyDescent="0.15">
      <c r="A820" t="s">
        <v>225</v>
      </c>
      <c r="B820" t="s">
        <v>2512</v>
      </c>
      <c r="C820" t="str">
        <f>INDEX(FIPS!$A$1:$E$3236,MATCH($F820,FIPS!$D$1:$D$3236,0),5)</f>
        <v>Dickinson County</v>
      </c>
      <c r="D820" t="s">
        <v>226</v>
      </c>
      <c r="E820" s="15" t="s">
        <v>35</v>
      </c>
      <c r="F820" t="s">
        <v>2580</v>
      </c>
      <c r="G820" t="s">
        <v>438</v>
      </c>
      <c r="H820" t="str">
        <f>IFERROR(VLOOKUP($G820,'Team Colors'!$A:$B,2,0),"#c9c9c9")</f>
        <v>#4f2683</v>
      </c>
      <c r="I820">
        <f>INDEX('Raw Election Data'!$A$1:$AN$3144,MATCH($C820&amp;" "&amp;$B820,'Raw Election Data'!$C$1:$C$3144,0),MATCH('Joined Data'!I$1,'Raw Election Data'!$A$1:$AN$1,0))</f>
        <v>17111</v>
      </c>
      <c r="J820">
        <f>INDEX('Raw Election Data'!$A$1:$AN$3144,MATCH($C820&amp;" "&amp;$B820,'Raw Election Data'!$C$1:$C$3144,0),MATCH('Joined Data'!J$1,'Raw Election Data'!$A$1:$AN$1,0))</f>
        <v>3051</v>
      </c>
      <c r="K820">
        <f>INDEX('Raw Election Data'!$A$1:$AN$3144,MATCH($C820&amp;" "&amp;$B820,'Raw Election Data'!$C$1:$C$3144,0),MATCH('Joined Data'!K$1,'Raw Election Data'!$A$1:$AN$1,0))</f>
        <v>6743</v>
      </c>
      <c r="L820">
        <f>INDEX('Raw Election Data'!$A$1:$AN$3144,MATCH($C820&amp;" "&amp;$B820,'Raw Election Data'!$C$1:$C$3144,0),MATCH('Joined Data'!L$1,'Raw Election Data'!$A$1:$AN$1,0))</f>
        <v>10247</v>
      </c>
      <c r="M820">
        <f>INDEX('Raw Election Data'!$A$1:$AN$3144,MATCH($C820&amp;" "&amp;$B820,'Raw Election Data'!$C$1:$C$3144,0),MATCH('Joined Data'!M$1,'Raw Election Data'!$A$1:$AN$1,0))</f>
        <v>0.29774568166292575</v>
      </c>
      <c r="N820">
        <f>INDEX('Raw Election Data'!$A$1:$AN$3144,MATCH($C820&amp;" "&amp;$B820,'Raw Election Data'!$C$1:$C$3144,0),MATCH('Joined Data'!N$1,'Raw Election Data'!$A$1:$AN$1,0))</f>
        <v>0.65804625744120226</v>
      </c>
      <c r="O820">
        <f>INDEX('Raw Election Data'!$A$1:$AN$3144,MATCH($C820&amp;" "&amp;$B820,'Raw Election Data'!$C$1:$C$3144,0),MATCH('Joined Data'!O$1,'Raw Election Data'!$A$1:$AN$1,0))</f>
        <v>-3692</v>
      </c>
      <c r="P820">
        <f>INDEX('Raw Election Data'!$A$1:$AN$3144,MATCH($C820&amp;" "&amp;$B820,'Raw Election Data'!$C$1:$C$3144,0),MATCH('Joined Data'!P$1,'Raw Election Data'!$A$1:$AN$1,0))</f>
        <v>3692</v>
      </c>
      <c r="Q820">
        <f>INDEX('Raw Election Data'!$A$1:$AN$3144,MATCH($C820&amp;" "&amp;$B820,'Raw Election Data'!$C$1:$C$3144,0),MATCH('Joined Data'!Q$1,'Raw Election Data'!$A$1:$AN$1,0))</f>
        <v>-0.36030057577827651</v>
      </c>
      <c r="R820">
        <f>INDEX('Raw Election Data'!$A$1:$AN$3144,MATCH($C820&amp;" "&amp;$B820,'Raw Election Data'!$C$1:$C$3144,0),MATCH('Joined Data'!R$1,'Raw Election Data'!$A$1:$AN$1,0))</f>
        <v>0.36030057577827651</v>
      </c>
    </row>
    <row r="821" spans="1:18" ht="13.5" hidden="1" customHeight="1" x14ac:dyDescent="0.15">
      <c r="A821" t="s">
        <v>225</v>
      </c>
      <c r="B821" t="s">
        <v>2512</v>
      </c>
      <c r="C821" t="str">
        <f>INDEX(FIPS!$A$1:$E$3236,MATCH($F821,FIPS!$D$1:$D$3236,0),5)</f>
        <v>Dubuque County</v>
      </c>
      <c r="D821" t="s">
        <v>226</v>
      </c>
      <c r="E821" s="15" t="s">
        <v>36</v>
      </c>
      <c r="F821" t="s">
        <v>2584</v>
      </c>
      <c r="G821" s="17" t="s">
        <v>7789</v>
      </c>
      <c r="H821" t="str">
        <f>IFERROR(VLOOKUP($G821,'Team Colors'!$A:$B,2,0),"#c9c9c9")</f>
        <v>#c83803</v>
      </c>
      <c r="I821">
        <f>INDEX('Raw Election Data'!$A$1:$AN$3144,MATCH($C821&amp;" "&amp;$B821,'Raw Election Data'!$C$1:$C$3144,0),MATCH('Joined Data'!I$1,'Raw Election Data'!$A$1:$AN$1,0))</f>
        <v>97125</v>
      </c>
      <c r="J821">
        <f>INDEX('Raw Election Data'!$A$1:$AN$3144,MATCH($C821&amp;" "&amp;$B821,'Raw Election Data'!$C$1:$C$3144,0),MATCH('Joined Data'!J$1,'Raw Election Data'!$A$1:$AN$1,0))</f>
        <v>22774</v>
      </c>
      <c r="K821">
        <f>INDEX('Raw Election Data'!$A$1:$AN$3144,MATCH($C821&amp;" "&amp;$B821,'Raw Election Data'!$C$1:$C$3144,0),MATCH('Joined Data'!K$1,'Raw Election Data'!$A$1:$AN$1,0))</f>
        <v>23384</v>
      </c>
      <c r="L821">
        <f>INDEX('Raw Election Data'!$A$1:$AN$3144,MATCH($C821&amp;" "&amp;$B821,'Raw Election Data'!$C$1:$C$3144,0),MATCH('Joined Data'!L$1,'Raw Election Data'!$A$1:$AN$1,0))</f>
        <v>49037</v>
      </c>
      <c r="M821">
        <f>INDEX('Raw Election Data'!$A$1:$AN$3144,MATCH($C821&amp;" "&amp;$B821,'Raw Election Data'!$C$1:$C$3144,0),MATCH('Joined Data'!M$1,'Raw Election Data'!$A$1:$AN$1,0))</f>
        <v>0.46442482207312846</v>
      </c>
      <c r="N821">
        <f>INDEX('Raw Election Data'!$A$1:$AN$3144,MATCH($C821&amp;" "&amp;$B821,'Raw Election Data'!$C$1:$C$3144,0),MATCH('Joined Data'!N$1,'Raw Election Data'!$A$1:$AN$1,0))</f>
        <v>0.47686440850786144</v>
      </c>
      <c r="O821">
        <f>INDEX('Raw Election Data'!$A$1:$AN$3144,MATCH($C821&amp;" "&amp;$B821,'Raw Election Data'!$C$1:$C$3144,0),MATCH('Joined Data'!O$1,'Raw Election Data'!$A$1:$AN$1,0))</f>
        <v>-610</v>
      </c>
      <c r="P821">
        <f>INDEX('Raw Election Data'!$A$1:$AN$3144,MATCH($C821&amp;" "&amp;$B821,'Raw Election Data'!$C$1:$C$3144,0),MATCH('Joined Data'!P$1,'Raw Election Data'!$A$1:$AN$1,0))</f>
        <v>610</v>
      </c>
      <c r="Q821">
        <f>INDEX('Raw Election Data'!$A$1:$AN$3144,MATCH($C821&amp;" "&amp;$B821,'Raw Election Data'!$C$1:$C$3144,0),MATCH('Joined Data'!Q$1,'Raw Election Data'!$A$1:$AN$1,0))</f>
        <v>-1.2439586434732974E-2</v>
      </c>
      <c r="R821">
        <f>INDEX('Raw Election Data'!$A$1:$AN$3144,MATCH($C821&amp;" "&amp;$B821,'Raw Election Data'!$C$1:$C$3144,0),MATCH('Joined Data'!R$1,'Raw Election Data'!$A$1:$AN$1,0))</f>
        <v>1.2439586434732974E-2</v>
      </c>
    </row>
    <row r="822" spans="1:18" ht="13.5" hidden="1" customHeight="1" x14ac:dyDescent="0.15">
      <c r="A822" t="s">
        <v>225</v>
      </c>
      <c r="B822" t="s">
        <v>2512</v>
      </c>
      <c r="C822" t="str">
        <f>INDEX(FIPS!$A$1:$E$3236,MATCH($F822,FIPS!$D$1:$D$3236,0),5)</f>
        <v>Emmet County</v>
      </c>
      <c r="D822" t="s">
        <v>226</v>
      </c>
      <c r="E822" s="15" t="s">
        <v>37</v>
      </c>
      <c r="F822" t="s">
        <v>2588</v>
      </c>
      <c r="G822" t="s">
        <v>438</v>
      </c>
      <c r="H822" t="str">
        <f>IFERROR(VLOOKUP($G822,'Team Colors'!$A:$B,2,0),"#c9c9c9")</f>
        <v>#4f2683</v>
      </c>
      <c r="I822">
        <f>INDEX('Raw Election Data'!$A$1:$AN$3144,MATCH($C822&amp;" "&amp;$B822,'Raw Election Data'!$C$1:$C$3144,0),MATCH('Joined Data'!I$1,'Raw Election Data'!$A$1:$AN$1,0))</f>
        <v>9769</v>
      </c>
      <c r="J822">
        <f>INDEX('Raw Election Data'!$A$1:$AN$3144,MATCH($C822&amp;" "&amp;$B822,'Raw Election Data'!$C$1:$C$3144,0),MATCH('Joined Data'!J$1,'Raw Election Data'!$A$1:$AN$1,0))</f>
        <v>1356</v>
      </c>
      <c r="K822">
        <f>INDEX('Raw Election Data'!$A$1:$AN$3144,MATCH($C822&amp;" "&amp;$B822,'Raw Election Data'!$C$1:$C$3144,0),MATCH('Joined Data'!K$1,'Raw Election Data'!$A$1:$AN$1,0))</f>
        <v>3121</v>
      </c>
      <c r="L822">
        <f>INDEX('Raw Election Data'!$A$1:$AN$3144,MATCH($C822&amp;" "&amp;$B822,'Raw Election Data'!$C$1:$C$3144,0),MATCH('Joined Data'!L$1,'Raw Election Data'!$A$1:$AN$1,0))</f>
        <v>4707</v>
      </c>
      <c r="M822">
        <f>INDEX('Raw Election Data'!$A$1:$AN$3144,MATCH($C822&amp;" "&amp;$B822,'Raw Election Data'!$C$1:$C$3144,0),MATCH('Joined Data'!M$1,'Raw Election Data'!$A$1:$AN$1,0))</f>
        <v>0.28808158062460165</v>
      </c>
      <c r="N822">
        <f>INDEX('Raw Election Data'!$A$1:$AN$3144,MATCH($C822&amp;" "&amp;$B822,'Raw Election Data'!$C$1:$C$3144,0),MATCH('Joined Data'!N$1,'Raw Election Data'!$A$1:$AN$1,0))</f>
        <v>0.6630550244316975</v>
      </c>
      <c r="O822">
        <f>INDEX('Raw Election Data'!$A$1:$AN$3144,MATCH($C822&amp;" "&amp;$B822,'Raw Election Data'!$C$1:$C$3144,0),MATCH('Joined Data'!O$1,'Raw Election Data'!$A$1:$AN$1,0))</f>
        <v>-1765</v>
      </c>
      <c r="P822">
        <f>INDEX('Raw Election Data'!$A$1:$AN$3144,MATCH($C822&amp;" "&amp;$B822,'Raw Election Data'!$C$1:$C$3144,0),MATCH('Joined Data'!P$1,'Raw Election Data'!$A$1:$AN$1,0))</f>
        <v>1765</v>
      </c>
      <c r="Q822">
        <f>INDEX('Raw Election Data'!$A$1:$AN$3144,MATCH($C822&amp;" "&amp;$B822,'Raw Election Data'!$C$1:$C$3144,0),MATCH('Joined Data'!Q$1,'Raw Election Data'!$A$1:$AN$1,0))</f>
        <v>-0.37497344380709585</v>
      </c>
      <c r="R822">
        <f>INDEX('Raw Election Data'!$A$1:$AN$3144,MATCH($C822&amp;" "&amp;$B822,'Raw Election Data'!$C$1:$C$3144,0),MATCH('Joined Data'!R$1,'Raw Election Data'!$A$1:$AN$1,0))</f>
        <v>0.37497344380709585</v>
      </c>
    </row>
    <row r="823" spans="1:18" ht="13.5" hidden="1" customHeight="1" x14ac:dyDescent="0.15">
      <c r="A823" t="s">
        <v>225</v>
      </c>
      <c r="B823" t="s">
        <v>2512</v>
      </c>
      <c r="C823" t="str">
        <f>INDEX(FIPS!$A$1:$E$3236,MATCH($F823,FIPS!$D$1:$D$3236,0),5)</f>
        <v>Fayette County</v>
      </c>
      <c r="D823" t="s">
        <v>226</v>
      </c>
      <c r="E823" s="15" t="s">
        <v>38</v>
      </c>
      <c r="F823" t="s">
        <v>2589</v>
      </c>
      <c r="G823" t="s">
        <v>7755</v>
      </c>
      <c r="H823" t="str">
        <f>IFERROR(VLOOKUP($G823,'Team Colors'!$A:$B,2,0),"#c9c9c9")</f>
        <v>#203731</v>
      </c>
      <c r="I823">
        <f>INDEX('Raw Election Data'!$A$1:$AN$3144,MATCH($C823&amp;" "&amp;$B823,'Raw Election Data'!$C$1:$C$3144,0),MATCH('Joined Data'!I$1,'Raw Election Data'!$A$1:$AN$1,0))</f>
        <v>20257</v>
      </c>
      <c r="J823">
        <f>INDEX('Raw Election Data'!$A$1:$AN$3144,MATCH($C823&amp;" "&amp;$B823,'Raw Election Data'!$C$1:$C$3144,0),MATCH('Joined Data'!J$1,'Raw Election Data'!$A$1:$AN$1,0))</f>
        <v>3666</v>
      </c>
      <c r="K823">
        <f>INDEX('Raw Election Data'!$A$1:$AN$3144,MATCH($C823&amp;" "&amp;$B823,'Raw Election Data'!$C$1:$C$3144,0),MATCH('Joined Data'!K$1,'Raw Election Data'!$A$1:$AN$1,0))</f>
        <v>5591</v>
      </c>
      <c r="L823">
        <f>INDEX('Raw Election Data'!$A$1:$AN$3144,MATCH($C823&amp;" "&amp;$B823,'Raw Election Data'!$C$1:$C$3144,0),MATCH('Joined Data'!L$1,'Raw Election Data'!$A$1:$AN$1,0))</f>
        <v>9813</v>
      </c>
      <c r="M823">
        <f>INDEX('Raw Election Data'!$A$1:$AN$3144,MATCH($C823&amp;" "&amp;$B823,'Raw Election Data'!$C$1:$C$3144,0),MATCH('Joined Data'!M$1,'Raw Election Data'!$A$1:$AN$1,0))</f>
        <v>0.37358605930907979</v>
      </c>
      <c r="N823">
        <f>INDEX('Raw Election Data'!$A$1:$AN$3144,MATCH($C823&amp;" "&amp;$B823,'Raw Election Data'!$C$1:$C$3144,0),MATCH('Joined Data'!N$1,'Raw Election Data'!$A$1:$AN$1,0))</f>
        <v>0.56975440741873029</v>
      </c>
      <c r="O823">
        <f>INDEX('Raw Election Data'!$A$1:$AN$3144,MATCH($C823&amp;" "&amp;$B823,'Raw Election Data'!$C$1:$C$3144,0),MATCH('Joined Data'!O$1,'Raw Election Data'!$A$1:$AN$1,0))</f>
        <v>-1925</v>
      </c>
      <c r="P823">
        <f>INDEX('Raw Election Data'!$A$1:$AN$3144,MATCH($C823&amp;" "&amp;$B823,'Raw Election Data'!$C$1:$C$3144,0),MATCH('Joined Data'!P$1,'Raw Election Data'!$A$1:$AN$1,0))</f>
        <v>1925</v>
      </c>
      <c r="Q823">
        <f>INDEX('Raw Election Data'!$A$1:$AN$3144,MATCH($C823&amp;" "&amp;$B823,'Raw Election Data'!$C$1:$C$3144,0),MATCH('Joined Data'!Q$1,'Raw Election Data'!$A$1:$AN$1,0))</f>
        <v>-0.1961683481096505</v>
      </c>
      <c r="R823">
        <f>INDEX('Raw Election Data'!$A$1:$AN$3144,MATCH($C823&amp;" "&amp;$B823,'Raw Election Data'!$C$1:$C$3144,0),MATCH('Joined Data'!R$1,'Raw Election Data'!$A$1:$AN$1,0))</f>
        <v>0.1961683481096505</v>
      </c>
    </row>
    <row r="824" spans="1:18" ht="13.5" hidden="1" customHeight="1" x14ac:dyDescent="0.15">
      <c r="A824" t="s">
        <v>225</v>
      </c>
      <c r="B824" t="s">
        <v>2512</v>
      </c>
      <c r="C824" t="str">
        <f>INDEX(FIPS!$A$1:$E$3236,MATCH($F824,FIPS!$D$1:$D$3236,0),5)</f>
        <v>Floyd County</v>
      </c>
      <c r="D824" t="s">
        <v>226</v>
      </c>
      <c r="E824" s="15" t="s">
        <v>39</v>
      </c>
      <c r="F824" t="s">
        <v>2590</v>
      </c>
      <c r="G824" t="s">
        <v>438</v>
      </c>
      <c r="H824" t="str">
        <f>IFERROR(VLOOKUP($G824,'Team Colors'!$A:$B,2,0),"#c9c9c9")</f>
        <v>#4f2683</v>
      </c>
      <c r="I824">
        <f>INDEX('Raw Election Data'!$A$1:$AN$3144,MATCH($C824&amp;" "&amp;$B824,'Raw Election Data'!$C$1:$C$3144,0),MATCH('Joined Data'!I$1,'Raw Election Data'!$A$1:$AN$1,0))</f>
        <v>15960</v>
      </c>
      <c r="J824">
        <f>INDEX('Raw Election Data'!$A$1:$AN$3144,MATCH($C824&amp;" "&amp;$B824,'Raw Election Data'!$C$1:$C$3144,0),MATCH('Joined Data'!J$1,'Raw Election Data'!$A$1:$AN$1,0))</f>
        <v>3177</v>
      </c>
      <c r="K824">
        <f>INDEX('Raw Election Data'!$A$1:$AN$3144,MATCH($C824&amp;" "&amp;$B824,'Raw Election Data'!$C$1:$C$3144,0),MATCH('Joined Data'!K$1,'Raw Election Data'!$A$1:$AN$1,0))</f>
        <v>4371</v>
      </c>
      <c r="L824">
        <f>INDEX('Raw Election Data'!$A$1:$AN$3144,MATCH($C824&amp;" "&amp;$B824,'Raw Election Data'!$C$1:$C$3144,0),MATCH('Joined Data'!L$1,'Raw Election Data'!$A$1:$AN$1,0))</f>
        <v>7985</v>
      </c>
      <c r="M824">
        <f>INDEX('Raw Election Data'!$A$1:$AN$3144,MATCH($C824&amp;" "&amp;$B824,'Raw Election Data'!$C$1:$C$3144,0),MATCH('Joined Data'!M$1,'Raw Election Data'!$A$1:$AN$1,0))</f>
        <v>0.39787100814026299</v>
      </c>
      <c r="N824">
        <f>INDEX('Raw Election Data'!$A$1:$AN$3144,MATCH($C824&amp;" "&amp;$B824,'Raw Election Data'!$C$1:$C$3144,0),MATCH('Joined Data'!N$1,'Raw Election Data'!$A$1:$AN$1,0))</f>
        <v>0.54740137758296803</v>
      </c>
      <c r="O824">
        <f>INDEX('Raw Election Data'!$A$1:$AN$3144,MATCH($C824&amp;" "&amp;$B824,'Raw Election Data'!$C$1:$C$3144,0),MATCH('Joined Data'!O$1,'Raw Election Data'!$A$1:$AN$1,0))</f>
        <v>-1194</v>
      </c>
      <c r="P824">
        <f>INDEX('Raw Election Data'!$A$1:$AN$3144,MATCH($C824&amp;" "&amp;$B824,'Raw Election Data'!$C$1:$C$3144,0),MATCH('Joined Data'!P$1,'Raw Election Data'!$A$1:$AN$1,0))</f>
        <v>1194</v>
      </c>
      <c r="Q824">
        <f>INDEX('Raw Election Data'!$A$1:$AN$3144,MATCH($C824&amp;" "&amp;$B824,'Raw Election Data'!$C$1:$C$3144,0),MATCH('Joined Data'!Q$1,'Raw Election Data'!$A$1:$AN$1,0))</f>
        <v>-0.14953036944270504</v>
      </c>
      <c r="R824">
        <f>INDEX('Raw Election Data'!$A$1:$AN$3144,MATCH($C824&amp;" "&amp;$B824,'Raw Election Data'!$C$1:$C$3144,0),MATCH('Joined Data'!R$1,'Raw Election Data'!$A$1:$AN$1,0))</f>
        <v>0.14953036944270504</v>
      </c>
    </row>
    <row r="825" spans="1:18" ht="13.5" hidden="1" customHeight="1" x14ac:dyDescent="0.15">
      <c r="A825" t="s">
        <v>225</v>
      </c>
      <c r="B825" t="s">
        <v>2512</v>
      </c>
      <c r="C825" t="str">
        <f>INDEX(FIPS!$A$1:$E$3236,MATCH($F825,FIPS!$D$1:$D$3236,0),5)</f>
        <v>Franklin County</v>
      </c>
      <c r="D825" t="s">
        <v>226</v>
      </c>
      <c r="E825" s="15" t="s">
        <v>40</v>
      </c>
      <c r="F825" t="s">
        <v>2591</v>
      </c>
      <c r="G825" t="s">
        <v>438</v>
      </c>
      <c r="H825" t="str">
        <f>IFERROR(VLOOKUP($G825,'Team Colors'!$A:$B,2,0),"#c9c9c9")</f>
        <v>#4f2683</v>
      </c>
      <c r="I825">
        <f>INDEX('Raw Election Data'!$A$1:$AN$3144,MATCH($C825&amp;" "&amp;$B825,'Raw Election Data'!$C$1:$C$3144,0),MATCH('Joined Data'!I$1,'Raw Election Data'!$A$1:$AN$1,0))</f>
        <v>10295</v>
      </c>
      <c r="J825">
        <f>INDEX('Raw Election Data'!$A$1:$AN$3144,MATCH($C825&amp;" "&amp;$B825,'Raw Election Data'!$C$1:$C$3144,0),MATCH('Joined Data'!J$1,'Raw Election Data'!$A$1:$AN$1,0))</f>
        <v>1490</v>
      </c>
      <c r="K825">
        <f>INDEX('Raw Election Data'!$A$1:$AN$3144,MATCH($C825&amp;" "&amp;$B825,'Raw Election Data'!$C$1:$C$3144,0),MATCH('Joined Data'!K$1,'Raw Election Data'!$A$1:$AN$1,0))</f>
        <v>3153</v>
      </c>
      <c r="L825">
        <f>INDEX('Raw Election Data'!$A$1:$AN$3144,MATCH($C825&amp;" "&amp;$B825,'Raw Election Data'!$C$1:$C$3144,0),MATCH('Joined Data'!L$1,'Raw Election Data'!$A$1:$AN$1,0))</f>
        <v>4915</v>
      </c>
      <c r="M825">
        <f>INDEX('Raw Election Data'!$A$1:$AN$3144,MATCH($C825&amp;" "&amp;$B825,'Raw Election Data'!$C$1:$C$3144,0),MATCH('Joined Data'!M$1,'Raw Election Data'!$A$1:$AN$1,0))</f>
        <v>0.30315361139369279</v>
      </c>
      <c r="N825">
        <f>INDEX('Raw Election Data'!$A$1:$AN$3144,MATCH($C825&amp;" "&amp;$B825,'Raw Election Data'!$C$1:$C$3144,0),MATCH('Joined Data'!N$1,'Raw Election Data'!$A$1:$AN$1,0))</f>
        <v>0.64150559511698879</v>
      </c>
      <c r="O825">
        <f>INDEX('Raw Election Data'!$A$1:$AN$3144,MATCH($C825&amp;" "&amp;$B825,'Raw Election Data'!$C$1:$C$3144,0),MATCH('Joined Data'!O$1,'Raw Election Data'!$A$1:$AN$1,0))</f>
        <v>-1663</v>
      </c>
      <c r="P825">
        <f>INDEX('Raw Election Data'!$A$1:$AN$3144,MATCH($C825&amp;" "&amp;$B825,'Raw Election Data'!$C$1:$C$3144,0),MATCH('Joined Data'!P$1,'Raw Election Data'!$A$1:$AN$1,0))</f>
        <v>1663</v>
      </c>
      <c r="Q825">
        <f>INDEX('Raw Election Data'!$A$1:$AN$3144,MATCH($C825&amp;" "&amp;$B825,'Raw Election Data'!$C$1:$C$3144,0),MATCH('Joined Data'!Q$1,'Raw Election Data'!$A$1:$AN$1,0))</f>
        <v>-0.338351983723296</v>
      </c>
      <c r="R825">
        <f>INDEX('Raw Election Data'!$A$1:$AN$3144,MATCH($C825&amp;" "&amp;$B825,'Raw Election Data'!$C$1:$C$3144,0),MATCH('Joined Data'!R$1,'Raw Election Data'!$A$1:$AN$1,0))</f>
        <v>0.338351983723296</v>
      </c>
    </row>
    <row r="826" spans="1:18" ht="13.5" hidden="1" customHeight="1" x14ac:dyDescent="0.15">
      <c r="A826" t="s">
        <v>225</v>
      </c>
      <c r="B826" t="s">
        <v>2512</v>
      </c>
      <c r="C826" t="str">
        <f>INDEX(FIPS!$A$1:$E$3236,MATCH($F826,FIPS!$D$1:$D$3236,0),5)</f>
        <v>Fremont County</v>
      </c>
      <c r="D826" t="s">
        <v>226</v>
      </c>
      <c r="E826" s="15" t="s">
        <v>41</v>
      </c>
      <c r="F826" t="s">
        <v>2592</v>
      </c>
      <c r="G826" t="s">
        <v>7773</v>
      </c>
      <c r="H826" t="str">
        <f>IFERROR(VLOOKUP($G826,'Team Colors'!$A:$B,2,0),"#c9c9c9")</f>
        <v>#e31837</v>
      </c>
      <c r="I826">
        <f>INDEX('Raw Election Data'!$A$1:$AN$3144,MATCH($C826&amp;" "&amp;$B826,'Raw Election Data'!$C$1:$C$3144,0),MATCH('Joined Data'!I$1,'Raw Election Data'!$A$1:$AN$1,0))</f>
        <v>6906</v>
      </c>
      <c r="J826">
        <f>INDEX('Raw Election Data'!$A$1:$AN$3144,MATCH($C826&amp;" "&amp;$B826,'Raw Election Data'!$C$1:$C$3144,0),MATCH('Joined Data'!J$1,'Raw Election Data'!$A$1:$AN$1,0))</f>
        <v>959</v>
      </c>
      <c r="K826">
        <f>INDEX('Raw Election Data'!$A$1:$AN$3144,MATCH($C826&amp;" "&amp;$B826,'Raw Election Data'!$C$1:$C$3144,0),MATCH('Joined Data'!K$1,'Raw Election Data'!$A$1:$AN$1,0))</f>
        <v>2401</v>
      </c>
      <c r="L826">
        <f>INDEX('Raw Election Data'!$A$1:$AN$3144,MATCH($C826&amp;" "&amp;$B826,'Raw Election Data'!$C$1:$C$3144,0),MATCH('Joined Data'!L$1,'Raw Election Data'!$A$1:$AN$1,0))</f>
        <v>3554</v>
      </c>
      <c r="M826">
        <f>INDEX('Raw Election Data'!$A$1:$AN$3144,MATCH($C826&amp;" "&amp;$B826,'Raw Election Data'!$C$1:$C$3144,0),MATCH('Joined Data'!M$1,'Raw Election Data'!$A$1:$AN$1,0))</f>
        <v>0.26983680360157569</v>
      </c>
      <c r="N826">
        <f>INDEX('Raw Election Data'!$A$1:$AN$3144,MATCH($C826&amp;" "&amp;$B826,'Raw Election Data'!$C$1:$C$3144,0),MATCH('Joined Data'!N$1,'Raw Election Data'!$A$1:$AN$1,0))</f>
        <v>0.67557681485649967</v>
      </c>
      <c r="O826">
        <f>INDEX('Raw Election Data'!$A$1:$AN$3144,MATCH($C826&amp;" "&amp;$B826,'Raw Election Data'!$C$1:$C$3144,0),MATCH('Joined Data'!O$1,'Raw Election Data'!$A$1:$AN$1,0))</f>
        <v>-1442</v>
      </c>
      <c r="P826">
        <f>INDEX('Raw Election Data'!$A$1:$AN$3144,MATCH($C826&amp;" "&amp;$B826,'Raw Election Data'!$C$1:$C$3144,0),MATCH('Joined Data'!P$1,'Raw Election Data'!$A$1:$AN$1,0))</f>
        <v>1442</v>
      </c>
      <c r="Q826">
        <f>INDEX('Raw Election Data'!$A$1:$AN$3144,MATCH($C826&amp;" "&amp;$B826,'Raw Election Data'!$C$1:$C$3144,0),MATCH('Joined Data'!Q$1,'Raw Election Data'!$A$1:$AN$1,0))</f>
        <v>-0.40574001125492398</v>
      </c>
      <c r="R826">
        <f>INDEX('Raw Election Data'!$A$1:$AN$3144,MATCH($C826&amp;" "&amp;$B826,'Raw Election Data'!$C$1:$C$3144,0),MATCH('Joined Data'!R$1,'Raw Election Data'!$A$1:$AN$1,0))</f>
        <v>0.40574001125492398</v>
      </c>
    </row>
    <row r="827" spans="1:18" ht="13.5" hidden="1" customHeight="1" x14ac:dyDescent="0.15">
      <c r="A827" t="s">
        <v>225</v>
      </c>
      <c r="B827" t="s">
        <v>2512</v>
      </c>
      <c r="C827" t="str">
        <f>INDEX(FIPS!$A$1:$E$3236,MATCH($F827,FIPS!$D$1:$D$3236,0),5)</f>
        <v>Greene County</v>
      </c>
      <c r="D827" t="s">
        <v>226</v>
      </c>
      <c r="E827" s="15" t="s">
        <v>42</v>
      </c>
      <c r="F827" t="s">
        <v>2593</v>
      </c>
      <c r="G827" t="s">
        <v>438</v>
      </c>
      <c r="H827" t="str">
        <f>IFERROR(VLOOKUP($G827,'Team Colors'!$A:$B,2,0),"#c9c9c9")</f>
        <v>#4f2683</v>
      </c>
      <c r="I827">
        <f>INDEX('Raw Election Data'!$A$1:$AN$3144,MATCH($C827&amp;" "&amp;$B827,'Raw Election Data'!$C$1:$C$3144,0),MATCH('Joined Data'!I$1,'Raw Election Data'!$A$1:$AN$1,0))</f>
        <v>9027</v>
      </c>
      <c r="J827">
        <f>INDEX('Raw Election Data'!$A$1:$AN$3144,MATCH($C827&amp;" "&amp;$B827,'Raw Election Data'!$C$1:$C$3144,0),MATCH('Joined Data'!J$1,'Raw Election Data'!$A$1:$AN$1,0))</f>
        <v>1688</v>
      </c>
      <c r="K827">
        <f>INDEX('Raw Election Data'!$A$1:$AN$3144,MATCH($C827&amp;" "&amp;$B827,'Raw Election Data'!$C$1:$C$3144,0),MATCH('Joined Data'!K$1,'Raw Election Data'!$A$1:$AN$1,0))</f>
        <v>2819</v>
      </c>
      <c r="L827">
        <f>INDEX('Raw Election Data'!$A$1:$AN$3144,MATCH($C827&amp;" "&amp;$B827,'Raw Election Data'!$C$1:$C$3144,0),MATCH('Joined Data'!L$1,'Raw Election Data'!$A$1:$AN$1,0))</f>
        <v>4762</v>
      </c>
      <c r="M827">
        <f>INDEX('Raw Election Data'!$A$1:$AN$3144,MATCH($C827&amp;" "&amp;$B827,'Raw Election Data'!$C$1:$C$3144,0),MATCH('Joined Data'!M$1,'Raw Election Data'!$A$1:$AN$1,0))</f>
        <v>0.35447291054178914</v>
      </c>
      <c r="N827">
        <f>INDEX('Raw Election Data'!$A$1:$AN$3144,MATCH($C827&amp;" "&amp;$B827,'Raw Election Data'!$C$1:$C$3144,0),MATCH('Joined Data'!N$1,'Raw Election Data'!$A$1:$AN$1,0))</f>
        <v>0.5919781604367913</v>
      </c>
      <c r="O827">
        <f>INDEX('Raw Election Data'!$A$1:$AN$3144,MATCH($C827&amp;" "&amp;$B827,'Raw Election Data'!$C$1:$C$3144,0),MATCH('Joined Data'!O$1,'Raw Election Data'!$A$1:$AN$1,0))</f>
        <v>-1131</v>
      </c>
      <c r="P827">
        <f>INDEX('Raw Election Data'!$A$1:$AN$3144,MATCH($C827&amp;" "&amp;$B827,'Raw Election Data'!$C$1:$C$3144,0),MATCH('Joined Data'!P$1,'Raw Election Data'!$A$1:$AN$1,0))</f>
        <v>1131</v>
      </c>
      <c r="Q827">
        <f>INDEX('Raw Election Data'!$A$1:$AN$3144,MATCH($C827&amp;" "&amp;$B827,'Raw Election Data'!$C$1:$C$3144,0),MATCH('Joined Data'!Q$1,'Raw Election Data'!$A$1:$AN$1,0))</f>
        <v>-0.23750524989500216</v>
      </c>
      <c r="R827">
        <f>INDEX('Raw Election Data'!$A$1:$AN$3144,MATCH($C827&amp;" "&amp;$B827,'Raw Election Data'!$C$1:$C$3144,0),MATCH('Joined Data'!R$1,'Raw Election Data'!$A$1:$AN$1,0))</f>
        <v>0.23750524989500216</v>
      </c>
    </row>
    <row r="828" spans="1:18" ht="13.5" hidden="1" customHeight="1" x14ac:dyDescent="0.15">
      <c r="A828" t="s">
        <v>225</v>
      </c>
      <c r="B828" t="s">
        <v>2512</v>
      </c>
      <c r="C828" t="str">
        <f>INDEX(FIPS!$A$1:$E$3236,MATCH($F828,FIPS!$D$1:$D$3236,0),5)</f>
        <v>Grundy County</v>
      </c>
      <c r="D828" t="s">
        <v>226</v>
      </c>
      <c r="E828" s="15" t="s">
        <v>43</v>
      </c>
      <c r="F828" t="s">
        <v>2594</v>
      </c>
      <c r="G828" t="s">
        <v>7755</v>
      </c>
      <c r="H828" t="str">
        <f>IFERROR(VLOOKUP($G828,'Team Colors'!$A:$B,2,0),"#c9c9c9")</f>
        <v>#203731</v>
      </c>
      <c r="I828">
        <f>INDEX('Raw Election Data'!$A$1:$AN$3144,MATCH($C828&amp;" "&amp;$B828,'Raw Election Data'!$C$1:$C$3144,0),MATCH('Joined Data'!I$1,'Raw Election Data'!$A$1:$AN$1,0))</f>
        <v>12435</v>
      </c>
      <c r="J828">
        <f>INDEX('Raw Election Data'!$A$1:$AN$3144,MATCH($C828&amp;" "&amp;$B828,'Raw Election Data'!$C$1:$C$3144,0),MATCH('Joined Data'!J$1,'Raw Election Data'!$A$1:$AN$1,0))</f>
        <v>1847</v>
      </c>
      <c r="K828">
        <f>INDEX('Raw Election Data'!$A$1:$AN$3144,MATCH($C828&amp;" "&amp;$B828,'Raw Election Data'!$C$1:$C$3144,0),MATCH('Joined Data'!K$1,'Raw Election Data'!$A$1:$AN$1,0))</f>
        <v>4516</v>
      </c>
      <c r="L828">
        <f>INDEX('Raw Election Data'!$A$1:$AN$3144,MATCH($C828&amp;" "&amp;$B828,'Raw Election Data'!$C$1:$C$3144,0),MATCH('Joined Data'!L$1,'Raw Election Data'!$A$1:$AN$1,0))</f>
        <v>6766</v>
      </c>
      <c r="M828">
        <f>INDEX('Raw Election Data'!$A$1:$AN$3144,MATCH($C828&amp;" "&amp;$B828,'Raw Election Data'!$C$1:$C$3144,0),MATCH('Joined Data'!M$1,'Raw Election Data'!$A$1:$AN$1,0))</f>
        <v>0.27298255985811409</v>
      </c>
      <c r="N828">
        <f>INDEX('Raw Election Data'!$A$1:$AN$3144,MATCH($C828&amp;" "&amp;$B828,'Raw Election Data'!$C$1:$C$3144,0),MATCH('Joined Data'!N$1,'Raw Election Data'!$A$1:$AN$1,0))</f>
        <v>0.66745492166715936</v>
      </c>
      <c r="O828">
        <f>INDEX('Raw Election Data'!$A$1:$AN$3144,MATCH($C828&amp;" "&amp;$B828,'Raw Election Data'!$C$1:$C$3144,0),MATCH('Joined Data'!O$1,'Raw Election Data'!$A$1:$AN$1,0))</f>
        <v>-2669</v>
      </c>
      <c r="P828">
        <f>INDEX('Raw Election Data'!$A$1:$AN$3144,MATCH($C828&amp;" "&amp;$B828,'Raw Election Data'!$C$1:$C$3144,0),MATCH('Joined Data'!P$1,'Raw Election Data'!$A$1:$AN$1,0))</f>
        <v>2669</v>
      </c>
      <c r="Q828">
        <f>INDEX('Raw Election Data'!$A$1:$AN$3144,MATCH($C828&amp;" "&amp;$B828,'Raw Election Data'!$C$1:$C$3144,0),MATCH('Joined Data'!Q$1,'Raw Election Data'!$A$1:$AN$1,0))</f>
        <v>-0.39447236180904527</v>
      </c>
      <c r="R828">
        <f>INDEX('Raw Election Data'!$A$1:$AN$3144,MATCH($C828&amp;" "&amp;$B828,'Raw Election Data'!$C$1:$C$3144,0),MATCH('Joined Data'!R$1,'Raw Election Data'!$A$1:$AN$1,0))</f>
        <v>0.39447236180904527</v>
      </c>
    </row>
    <row r="829" spans="1:18" ht="13.5" hidden="1" customHeight="1" x14ac:dyDescent="0.15">
      <c r="A829" t="s">
        <v>225</v>
      </c>
      <c r="B829" t="s">
        <v>2512</v>
      </c>
      <c r="C829" t="str">
        <f>INDEX(FIPS!$A$1:$E$3236,MATCH($F829,FIPS!$D$1:$D$3236,0),5)</f>
        <v>Guthrie County</v>
      </c>
      <c r="D829" t="s">
        <v>226</v>
      </c>
      <c r="E829" s="15" t="s">
        <v>44</v>
      </c>
      <c r="F829" t="s">
        <v>2596</v>
      </c>
      <c r="G829" t="s">
        <v>7755</v>
      </c>
      <c r="H829" t="str">
        <f>IFERROR(VLOOKUP($G829,'Team Colors'!$A:$B,2,0),"#c9c9c9")</f>
        <v>#203731</v>
      </c>
      <c r="I829">
        <f>INDEX('Raw Election Data'!$A$1:$AN$3144,MATCH($C829&amp;" "&amp;$B829,'Raw Election Data'!$C$1:$C$3144,0),MATCH('Joined Data'!I$1,'Raw Election Data'!$A$1:$AN$1,0))</f>
        <v>10676</v>
      </c>
      <c r="J829">
        <f>INDEX('Raw Election Data'!$A$1:$AN$3144,MATCH($C829&amp;" "&amp;$B829,'Raw Election Data'!$C$1:$C$3144,0),MATCH('Joined Data'!J$1,'Raw Election Data'!$A$1:$AN$1,0))</f>
        <v>1720</v>
      </c>
      <c r="K829">
        <f>INDEX('Raw Election Data'!$A$1:$AN$3144,MATCH($C829&amp;" "&amp;$B829,'Raw Election Data'!$C$1:$C$3144,0),MATCH('Joined Data'!K$1,'Raw Election Data'!$A$1:$AN$1,0))</f>
        <v>3603</v>
      </c>
      <c r="L829">
        <f>INDEX('Raw Election Data'!$A$1:$AN$3144,MATCH($C829&amp;" "&amp;$B829,'Raw Election Data'!$C$1:$C$3144,0),MATCH('Joined Data'!L$1,'Raw Election Data'!$A$1:$AN$1,0))</f>
        <v>5654</v>
      </c>
      <c r="M829">
        <f>INDEX('Raw Election Data'!$A$1:$AN$3144,MATCH($C829&amp;" "&amp;$B829,'Raw Election Data'!$C$1:$C$3144,0),MATCH('Joined Data'!M$1,'Raw Election Data'!$A$1:$AN$1,0))</f>
        <v>0.30420940926777501</v>
      </c>
      <c r="N829">
        <f>INDEX('Raw Election Data'!$A$1:$AN$3144,MATCH($C829&amp;" "&amp;$B829,'Raw Election Data'!$C$1:$C$3144,0),MATCH('Joined Data'!N$1,'Raw Election Data'!$A$1:$AN$1,0))</f>
        <v>0.63724796604174039</v>
      </c>
      <c r="O829">
        <f>INDEX('Raw Election Data'!$A$1:$AN$3144,MATCH($C829&amp;" "&amp;$B829,'Raw Election Data'!$C$1:$C$3144,0),MATCH('Joined Data'!O$1,'Raw Election Data'!$A$1:$AN$1,0))</f>
        <v>-1883</v>
      </c>
      <c r="P829">
        <f>INDEX('Raw Election Data'!$A$1:$AN$3144,MATCH($C829&amp;" "&amp;$B829,'Raw Election Data'!$C$1:$C$3144,0),MATCH('Joined Data'!P$1,'Raw Election Data'!$A$1:$AN$1,0))</f>
        <v>1883</v>
      </c>
      <c r="Q829">
        <f>INDEX('Raw Election Data'!$A$1:$AN$3144,MATCH($C829&amp;" "&amp;$B829,'Raw Election Data'!$C$1:$C$3144,0),MATCH('Joined Data'!Q$1,'Raw Election Data'!$A$1:$AN$1,0))</f>
        <v>-0.33303855677396538</v>
      </c>
      <c r="R829">
        <f>INDEX('Raw Election Data'!$A$1:$AN$3144,MATCH($C829&amp;" "&amp;$B829,'Raw Election Data'!$C$1:$C$3144,0),MATCH('Joined Data'!R$1,'Raw Election Data'!$A$1:$AN$1,0))</f>
        <v>0.33303855677396538</v>
      </c>
    </row>
    <row r="830" spans="1:18" ht="13.5" hidden="1" customHeight="1" x14ac:dyDescent="0.15">
      <c r="A830" t="s">
        <v>225</v>
      </c>
      <c r="B830" t="s">
        <v>2512</v>
      </c>
      <c r="C830" t="str">
        <f>INDEX(FIPS!$A$1:$E$3236,MATCH($F830,FIPS!$D$1:$D$3236,0),5)</f>
        <v>Hamilton County</v>
      </c>
      <c r="D830" t="s">
        <v>226</v>
      </c>
      <c r="E830" s="15" t="s">
        <v>45</v>
      </c>
      <c r="F830" t="s">
        <v>2597</v>
      </c>
      <c r="G830" t="s">
        <v>438</v>
      </c>
      <c r="H830" t="str">
        <f>IFERROR(VLOOKUP($G830,'Team Colors'!$A:$B,2,0),"#c9c9c9")</f>
        <v>#4f2683</v>
      </c>
      <c r="I830">
        <f>INDEX('Raw Election Data'!$A$1:$AN$3144,MATCH($C830&amp;" "&amp;$B830,'Raw Election Data'!$C$1:$C$3144,0),MATCH('Joined Data'!I$1,'Raw Election Data'!$A$1:$AN$1,0))</f>
        <v>15190</v>
      </c>
      <c r="J830">
        <f>INDEX('Raw Election Data'!$A$1:$AN$3144,MATCH($C830&amp;" "&amp;$B830,'Raw Election Data'!$C$1:$C$3144,0),MATCH('Joined Data'!J$1,'Raw Election Data'!$A$1:$AN$1,0))</f>
        <v>2715</v>
      </c>
      <c r="K830">
        <f>INDEX('Raw Election Data'!$A$1:$AN$3144,MATCH($C830&amp;" "&amp;$B830,'Raw Election Data'!$C$1:$C$3144,0),MATCH('Joined Data'!K$1,'Raw Election Data'!$A$1:$AN$1,0))</f>
        <v>4450</v>
      </c>
      <c r="L830">
        <f>INDEX('Raw Election Data'!$A$1:$AN$3144,MATCH($C830&amp;" "&amp;$B830,'Raw Election Data'!$C$1:$C$3144,0),MATCH('Joined Data'!L$1,'Raw Election Data'!$A$1:$AN$1,0))</f>
        <v>7589</v>
      </c>
      <c r="M830">
        <f>INDEX('Raw Election Data'!$A$1:$AN$3144,MATCH($C830&amp;" "&amp;$B830,'Raw Election Data'!$C$1:$C$3144,0),MATCH('Joined Data'!M$1,'Raw Election Data'!$A$1:$AN$1,0))</f>
        <v>0.35775464488074843</v>
      </c>
      <c r="N830">
        <f>INDEX('Raw Election Data'!$A$1:$AN$3144,MATCH($C830&amp;" "&amp;$B830,'Raw Election Data'!$C$1:$C$3144,0),MATCH('Joined Data'!N$1,'Raw Election Data'!$A$1:$AN$1,0))</f>
        <v>0.58637501647120838</v>
      </c>
      <c r="O830">
        <f>INDEX('Raw Election Data'!$A$1:$AN$3144,MATCH($C830&amp;" "&amp;$B830,'Raw Election Data'!$C$1:$C$3144,0),MATCH('Joined Data'!O$1,'Raw Election Data'!$A$1:$AN$1,0))</f>
        <v>-1735</v>
      </c>
      <c r="P830">
        <f>INDEX('Raw Election Data'!$A$1:$AN$3144,MATCH($C830&amp;" "&amp;$B830,'Raw Election Data'!$C$1:$C$3144,0),MATCH('Joined Data'!P$1,'Raw Election Data'!$A$1:$AN$1,0))</f>
        <v>1735</v>
      </c>
      <c r="Q830">
        <f>INDEX('Raw Election Data'!$A$1:$AN$3144,MATCH($C830&amp;" "&amp;$B830,'Raw Election Data'!$C$1:$C$3144,0),MATCH('Joined Data'!Q$1,'Raw Election Data'!$A$1:$AN$1,0))</f>
        <v>-0.22862037159045995</v>
      </c>
      <c r="R830">
        <f>INDEX('Raw Election Data'!$A$1:$AN$3144,MATCH($C830&amp;" "&amp;$B830,'Raw Election Data'!$C$1:$C$3144,0),MATCH('Joined Data'!R$1,'Raw Election Data'!$A$1:$AN$1,0))</f>
        <v>0.22862037159045995</v>
      </c>
    </row>
    <row r="831" spans="1:18" ht="13.5" hidden="1" customHeight="1" x14ac:dyDescent="0.15">
      <c r="A831" t="s">
        <v>225</v>
      </c>
      <c r="B831" t="s">
        <v>2512</v>
      </c>
      <c r="C831" t="str">
        <f>INDEX(FIPS!$A$1:$E$3236,MATCH($F831,FIPS!$D$1:$D$3236,0),5)</f>
        <v>Hancock County</v>
      </c>
      <c r="D831" t="s">
        <v>226</v>
      </c>
      <c r="E831" s="15" t="s">
        <v>46</v>
      </c>
      <c r="F831" t="s">
        <v>2598</v>
      </c>
      <c r="G831" t="s">
        <v>438</v>
      </c>
      <c r="H831" t="str">
        <f>IFERROR(VLOOKUP($G831,'Team Colors'!$A:$B,2,0),"#c9c9c9")</f>
        <v>#4f2683</v>
      </c>
      <c r="I831">
        <f>INDEX('Raw Election Data'!$A$1:$AN$3144,MATCH($C831&amp;" "&amp;$B831,'Raw Election Data'!$C$1:$C$3144,0),MATCH('Joined Data'!I$1,'Raw Election Data'!$A$1:$AN$1,0))</f>
        <v>10974</v>
      </c>
      <c r="J831">
        <f>INDEX('Raw Election Data'!$A$1:$AN$3144,MATCH($C831&amp;" "&amp;$B831,'Raw Election Data'!$C$1:$C$3144,0),MATCH('Joined Data'!J$1,'Raw Election Data'!$A$1:$AN$1,0))</f>
        <v>1582</v>
      </c>
      <c r="K831">
        <f>INDEX('Raw Election Data'!$A$1:$AN$3144,MATCH($C831&amp;" "&amp;$B831,'Raw Election Data'!$C$1:$C$3144,0),MATCH('Joined Data'!K$1,'Raw Election Data'!$A$1:$AN$1,0))</f>
        <v>3972</v>
      </c>
      <c r="L831">
        <f>INDEX('Raw Election Data'!$A$1:$AN$3144,MATCH($C831&amp;" "&amp;$B831,'Raw Election Data'!$C$1:$C$3144,0),MATCH('Joined Data'!L$1,'Raw Election Data'!$A$1:$AN$1,0))</f>
        <v>5815</v>
      </c>
      <c r="M831">
        <f>INDEX('Raw Election Data'!$A$1:$AN$3144,MATCH($C831&amp;" "&amp;$B831,'Raw Election Data'!$C$1:$C$3144,0),MATCH('Joined Data'!M$1,'Raw Election Data'!$A$1:$AN$1,0))</f>
        <v>0.27205503009458298</v>
      </c>
      <c r="N831">
        <f>INDEX('Raw Election Data'!$A$1:$AN$3144,MATCH($C831&amp;" "&amp;$B831,'Raw Election Data'!$C$1:$C$3144,0),MATCH('Joined Data'!N$1,'Raw Election Data'!$A$1:$AN$1,0))</f>
        <v>0.68306104901117803</v>
      </c>
      <c r="O831">
        <f>INDEX('Raw Election Data'!$A$1:$AN$3144,MATCH($C831&amp;" "&amp;$B831,'Raw Election Data'!$C$1:$C$3144,0),MATCH('Joined Data'!O$1,'Raw Election Data'!$A$1:$AN$1,0))</f>
        <v>-2390</v>
      </c>
      <c r="P831">
        <f>INDEX('Raw Election Data'!$A$1:$AN$3144,MATCH($C831&amp;" "&amp;$B831,'Raw Election Data'!$C$1:$C$3144,0),MATCH('Joined Data'!P$1,'Raw Election Data'!$A$1:$AN$1,0))</f>
        <v>2390</v>
      </c>
      <c r="Q831">
        <f>INDEX('Raw Election Data'!$A$1:$AN$3144,MATCH($C831&amp;" "&amp;$B831,'Raw Election Data'!$C$1:$C$3144,0),MATCH('Joined Data'!Q$1,'Raw Election Data'!$A$1:$AN$1,0))</f>
        <v>-0.41100601891659505</v>
      </c>
      <c r="R831">
        <f>INDEX('Raw Election Data'!$A$1:$AN$3144,MATCH($C831&amp;" "&amp;$B831,'Raw Election Data'!$C$1:$C$3144,0),MATCH('Joined Data'!R$1,'Raw Election Data'!$A$1:$AN$1,0))</f>
        <v>0.41100601891659505</v>
      </c>
    </row>
    <row r="832" spans="1:18" ht="13.5" hidden="1" customHeight="1" x14ac:dyDescent="0.15">
      <c r="A832" t="s">
        <v>225</v>
      </c>
      <c r="B832" t="s">
        <v>2512</v>
      </c>
      <c r="C832" t="str">
        <f>INDEX(FIPS!$A$1:$E$3236,MATCH($F832,FIPS!$D$1:$D$3236,0),5)</f>
        <v>Hardin County</v>
      </c>
      <c r="D832" t="s">
        <v>226</v>
      </c>
      <c r="E832" s="15" t="s">
        <v>47</v>
      </c>
      <c r="F832" t="s">
        <v>2599</v>
      </c>
      <c r="G832" t="s">
        <v>438</v>
      </c>
      <c r="H832" t="str">
        <f>IFERROR(VLOOKUP($G832,'Team Colors'!$A:$B,2,0),"#c9c9c9")</f>
        <v>#4f2683</v>
      </c>
      <c r="I832">
        <f>INDEX('Raw Election Data'!$A$1:$AN$3144,MATCH($C832&amp;" "&amp;$B832,'Raw Election Data'!$C$1:$C$3144,0),MATCH('Joined Data'!I$1,'Raw Election Data'!$A$1:$AN$1,0))</f>
        <v>17367</v>
      </c>
      <c r="J832">
        <f>INDEX('Raw Election Data'!$A$1:$AN$3144,MATCH($C832&amp;" "&amp;$B832,'Raw Election Data'!$C$1:$C$3144,0),MATCH('Joined Data'!J$1,'Raw Election Data'!$A$1:$AN$1,0))</f>
        <v>2774</v>
      </c>
      <c r="K832">
        <f>INDEX('Raw Election Data'!$A$1:$AN$3144,MATCH($C832&amp;" "&amp;$B832,'Raw Election Data'!$C$1:$C$3144,0),MATCH('Joined Data'!K$1,'Raw Election Data'!$A$1:$AN$1,0))</f>
        <v>5231</v>
      </c>
      <c r="L832">
        <f>INDEX('Raw Election Data'!$A$1:$AN$3144,MATCH($C832&amp;" "&amp;$B832,'Raw Election Data'!$C$1:$C$3144,0),MATCH('Joined Data'!L$1,'Raw Election Data'!$A$1:$AN$1,0))</f>
        <v>8423</v>
      </c>
      <c r="M832">
        <f>INDEX('Raw Election Data'!$A$1:$AN$3144,MATCH($C832&amp;" "&amp;$B832,'Raw Election Data'!$C$1:$C$3144,0),MATCH('Joined Data'!M$1,'Raw Election Data'!$A$1:$AN$1,0))</f>
        <v>0.32933634097115044</v>
      </c>
      <c r="N832">
        <f>INDEX('Raw Election Data'!$A$1:$AN$3144,MATCH($C832&amp;" "&amp;$B832,'Raw Election Data'!$C$1:$C$3144,0),MATCH('Joined Data'!N$1,'Raw Election Data'!$A$1:$AN$1,0))</f>
        <v>0.62103763504689535</v>
      </c>
      <c r="O832">
        <f>INDEX('Raw Election Data'!$A$1:$AN$3144,MATCH($C832&amp;" "&amp;$B832,'Raw Election Data'!$C$1:$C$3144,0),MATCH('Joined Data'!O$1,'Raw Election Data'!$A$1:$AN$1,0))</f>
        <v>-2457</v>
      </c>
      <c r="P832">
        <f>INDEX('Raw Election Data'!$A$1:$AN$3144,MATCH($C832&amp;" "&amp;$B832,'Raw Election Data'!$C$1:$C$3144,0),MATCH('Joined Data'!P$1,'Raw Election Data'!$A$1:$AN$1,0))</f>
        <v>2457</v>
      </c>
      <c r="Q832">
        <f>INDEX('Raw Election Data'!$A$1:$AN$3144,MATCH($C832&amp;" "&amp;$B832,'Raw Election Data'!$C$1:$C$3144,0),MATCH('Joined Data'!Q$1,'Raw Election Data'!$A$1:$AN$1,0))</f>
        <v>-0.29170129407574491</v>
      </c>
      <c r="R832">
        <f>INDEX('Raw Election Data'!$A$1:$AN$3144,MATCH($C832&amp;" "&amp;$B832,'Raw Election Data'!$C$1:$C$3144,0),MATCH('Joined Data'!R$1,'Raw Election Data'!$A$1:$AN$1,0))</f>
        <v>0.29170129407574491</v>
      </c>
    </row>
    <row r="833" spans="1:18" ht="13.5" hidden="1" customHeight="1" x14ac:dyDescent="0.15">
      <c r="A833" t="s">
        <v>225</v>
      </c>
      <c r="B833" t="s">
        <v>2512</v>
      </c>
      <c r="C833" t="str">
        <f>INDEX(FIPS!$A$1:$E$3236,MATCH($F833,FIPS!$D$1:$D$3236,0),5)</f>
        <v>Harrison County</v>
      </c>
      <c r="D833" t="s">
        <v>226</v>
      </c>
      <c r="E833" s="15" t="s">
        <v>48</v>
      </c>
      <c r="F833" t="s">
        <v>2600</v>
      </c>
      <c r="G833" t="s">
        <v>7773</v>
      </c>
      <c r="H833" t="str">
        <f>IFERROR(VLOOKUP($G833,'Team Colors'!$A:$B,2,0),"#c9c9c9")</f>
        <v>#e31837</v>
      </c>
      <c r="I833">
        <f>INDEX('Raw Election Data'!$A$1:$AN$3144,MATCH($C833&amp;" "&amp;$B833,'Raw Election Data'!$C$1:$C$3144,0),MATCH('Joined Data'!I$1,'Raw Election Data'!$A$1:$AN$1,0))</f>
        <v>14265</v>
      </c>
      <c r="J833">
        <f>INDEX('Raw Election Data'!$A$1:$AN$3144,MATCH($C833&amp;" "&amp;$B833,'Raw Election Data'!$C$1:$C$3144,0),MATCH('Joined Data'!J$1,'Raw Election Data'!$A$1:$AN$1,0))</f>
        <v>2123</v>
      </c>
      <c r="K833">
        <f>INDEX('Raw Election Data'!$A$1:$AN$3144,MATCH($C833&amp;" "&amp;$B833,'Raw Election Data'!$C$1:$C$3144,0),MATCH('Joined Data'!K$1,'Raw Election Data'!$A$1:$AN$1,0))</f>
        <v>4892</v>
      </c>
      <c r="L833">
        <f>INDEX('Raw Election Data'!$A$1:$AN$3144,MATCH($C833&amp;" "&amp;$B833,'Raw Election Data'!$C$1:$C$3144,0),MATCH('Joined Data'!L$1,'Raw Election Data'!$A$1:$AN$1,0))</f>
        <v>7378</v>
      </c>
      <c r="M833">
        <f>INDEX('Raw Election Data'!$A$1:$AN$3144,MATCH($C833&amp;" "&amp;$B833,'Raw Election Data'!$C$1:$C$3144,0),MATCH('Joined Data'!M$1,'Raw Election Data'!$A$1:$AN$1,0))</f>
        <v>0.28774735700731907</v>
      </c>
      <c r="N833">
        <f>INDEX('Raw Election Data'!$A$1:$AN$3144,MATCH($C833&amp;" "&amp;$B833,'Raw Election Data'!$C$1:$C$3144,0),MATCH('Joined Data'!N$1,'Raw Election Data'!$A$1:$AN$1,0))</f>
        <v>0.66305231770127404</v>
      </c>
      <c r="O833">
        <f>INDEX('Raw Election Data'!$A$1:$AN$3144,MATCH($C833&amp;" "&amp;$B833,'Raw Election Data'!$C$1:$C$3144,0),MATCH('Joined Data'!O$1,'Raw Election Data'!$A$1:$AN$1,0))</f>
        <v>-2769</v>
      </c>
      <c r="P833">
        <f>INDEX('Raw Election Data'!$A$1:$AN$3144,MATCH($C833&amp;" "&amp;$B833,'Raw Election Data'!$C$1:$C$3144,0),MATCH('Joined Data'!P$1,'Raw Election Data'!$A$1:$AN$1,0))</f>
        <v>2769</v>
      </c>
      <c r="Q833">
        <f>INDEX('Raw Election Data'!$A$1:$AN$3144,MATCH($C833&amp;" "&amp;$B833,'Raw Election Data'!$C$1:$C$3144,0),MATCH('Joined Data'!Q$1,'Raw Election Data'!$A$1:$AN$1,0))</f>
        <v>-0.37530496069395497</v>
      </c>
      <c r="R833">
        <f>INDEX('Raw Election Data'!$A$1:$AN$3144,MATCH($C833&amp;" "&amp;$B833,'Raw Election Data'!$C$1:$C$3144,0),MATCH('Joined Data'!R$1,'Raw Election Data'!$A$1:$AN$1,0))</f>
        <v>0.37530496069395497</v>
      </c>
    </row>
    <row r="834" spans="1:18" ht="13.5" hidden="1" customHeight="1" x14ac:dyDescent="0.15">
      <c r="A834" t="s">
        <v>225</v>
      </c>
      <c r="B834" t="s">
        <v>2512</v>
      </c>
      <c r="C834" t="str">
        <f>INDEX(FIPS!$A$1:$E$3236,MATCH($F834,FIPS!$D$1:$D$3236,0),5)</f>
        <v>Henry County</v>
      </c>
      <c r="D834" t="s">
        <v>226</v>
      </c>
      <c r="E834" s="15" t="s">
        <v>49</v>
      </c>
      <c r="F834" t="s">
        <v>2605</v>
      </c>
      <c r="G834" s="17" t="s">
        <v>7789</v>
      </c>
      <c r="H834" t="str">
        <f>IFERROR(VLOOKUP($G834,'Team Colors'!$A:$B,2,0),"#c9c9c9")</f>
        <v>#c83803</v>
      </c>
      <c r="I834">
        <f>INDEX('Raw Election Data'!$A$1:$AN$3144,MATCH($C834&amp;" "&amp;$B834,'Raw Election Data'!$C$1:$C$3144,0),MATCH('Joined Data'!I$1,'Raw Election Data'!$A$1:$AN$1,0))</f>
        <v>19950</v>
      </c>
      <c r="J834">
        <f>INDEX('Raw Election Data'!$A$1:$AN$3144,MATCH($C834&amp;" "&amp;$B834,'Raw Election Data'!$C$1:$C$3144,0),MATCH('Joined Data'!J$1,'Raw Election Data'!$A$1:$AN$1,0))</f>
        <v>2897</v>
      </c>
      <c r="K834">
        <f>INDEX('Raw Election Data'!$A$1:$AN$3144,MATCH($C834&amp;" "&amp;$B834,'Raw Election Data'!$C$1:$C$3144,0),MATCH('Joined Data'!K$1,'Raw Election Data'!$A$1:$AN$1,0))</f>
        <v>5764</v>
      </c>
      <c r="L834">
        <f>INDEX('Raw Election Data'!$A$1:$AN$3144,MATCH($C834&amp;" "&amp;$B834,'Raw Election Data'!$C$1:$C$3144,0),MATCH('Joined Data'!L$1,'Raw Election Data'!$A$1:$AN$1,0))</f>
        <v>9286</v>
      </c>
      <c r="M834">
        <f>INDEX('Raw Election Data'!$A$1:$AN$3144,MATCH($C834&amp;" "&amp;$B834,'Raw Election Data'!$C$1:$C$3144,0),MATCH('Joined Data'!M$1,'Raw Election Data'!$A$1:$AN$1,0))</f>
        <v>0.31197501615334911</v>
      </c>
      <c r="N834">
        <f>INDEX('Raw Election Data'!$A$1:$AN$3144,MATCH($C834&amp;" "&amp;$B834,'Raw Election Data'!$C$1:$C$3144,0),MATCH('Joined Data'!N$1,'Raw Election Data'!$A$1:$AN$1,0))</f>
        <v>0.62071936248115445</v>
      </c>
      <c r="O834">
        <f>INDEX('Raw Election Data'!$A$1:$AN$3144,MATCH($C834&amp;" "&amp;$B834,'Raw Election Data'!$C$1:$C$3144,0),MATCH('Joined Data'!O$1,'Raw Election Data'!$A$1:$AN$1,0))</f>
        <v>-2867</v>
      </c>
      <c r="P834">
        <f>INDEX('Raw Election Data'!$A$1:$AN$3144,MATCH($C834&amp;" "&amp;$B834,'Raw Election Data'!$C$1:$C$3144,0),MATCH('Joined Data'!P$1,'Raw Election Data'!$A$1:$AN$1,0))</f>
        <v>2867</v>
      </c>
      <c r="Q834">
        <f>INDEX('Raw Election Data'!$A$1:$AN$3144,MATCH($C834&amp;" "&amp;$B834,'Raw Election Data'!$C$1:$C$3144,0),MATCH('Joined Data'!Q$1,'Raw Election Data'!$A$1:$AN$1,0))</f>
        <v>-0.30874434632780534</v>
      </c>
      <c r="R834">
        <f>INDEX('Raw Election Data'!$A$1:$AN$3144,MATCH($C834&amp;" "&amp;$B834,'Raw Election Data'!$C$1:$C$3144,0),MATCH('Joined Data'!R$1,'Raw Election Data'!$A$1:$AN$1,0))</f>
        <v>0.30874434632780534</v>
      </c>
    </row>
    <row r="835" spans="1:18" ht="13.5" hidden="1" customHeight="1" x14ac:dyDescent="0.15">
      <c r="A835" t="s">
        <v>225</v>
      </c>
      <c r="B835" t="s">
        <v>2512</v>
      </c>
      <c r="C835" t="str">
        <f>INDEX(FIPS!$A$1:$E$3236,MATCH($F835,FIPS!$D$1:$D$3236,0),5)</f>
        <v>Howard County</v>
      </c>
      <c r="D835" t="s">
        <v>226</v>
      </c>
      <c r="E835" s="15" t="s">
        <v>50</v>
      </c>
      <c r="F835" t="s">
        <v>2606</v>
      </c>
      <c r="G835" t="s">
        <v>438</v>
      </c>
      <c r="H835" t="str">
        <f>IFERROR(VLOOKUP($G835,'Team Colors'!$A:$B,2,0),"#c9c9c9")</f>
        <v>#4f2683</v>
      </c>
      <c r="I835">
        <f>INDEX('Raw Election Data'!$A$1:$AN$3144,MATCH($C835&amp;" "&amp;$B835,'Raw Election Data'!$C$1:$C$3144,0),MATCH('Joined Data'!I$1,'Raw Election Data'!$A$1:$AN$1,0))</f>
        <v>9410</v>
      </c>
      <c r="J835">
        <f>INDEX('Raw Election Data'!$A$1:$AN$3144,MATCH($C835&amp;" "&amp;$B835,'Raw Election Data'!$C$1:$C$3144,0),MATCH('Joined Data'!J$1,'Raw Election Data'!$A$1:$AN$1,0))</f>
        <v>1674</v>
      </c>
      <c r="K835">
        <f>INDEX('Raw Election Data'!$A$1:$AN$3144,MATCH($C835&amp;" "&amp;$B835,'Raw Election Data'!$C$1:$C$3144,0),MATCH('Joined Data'!K$1,'Raw Election Data'!$A$1:$AN$1,0))</f>
        <v>2611</v>
      </c>
      <c r="L835">
        <f>INDEX('Raw Election Data'!$A$1:$AN$3144,MATCH($C835&amp;" "&amp;$B835,'Raw Election Data'!$C$1:$C$3144,0),MATCH('Joined Data'!L$1,'Raw Election Data'!$A$1:$AN$1,0))</f>
        <v>4507</v>
      </c>
      <c r="M835">
        <f>INDEX('Raw Election Data'!$A$1:$AN$3144,MATCH($C835&amp;" "&amp;$B835,'Raw Election Data'!$C$1:$C$3144,0),MATCH('Joined Data'!M$1,'Raw Election Data'!$A$1:$AN$1,0))</f>
        <v>0.37142223208342579</v>
      </c>
      <c r="N835">
        <f>INDEX('Raw Election Data'!$A$1:$AN$3144,MATCH($C835&amp;" "&amp;$B835,'Raw Election Data'!$C$1:$C$3144,0),MATCH('Joined Data'!N$1,'Raw Election Data'!$A$1:$AN$1,0))</f>
        <v>0.57932105613490126</v>
      </c>
      <c r="O835">
        <f>INDEX('Raw Election Data'!$A$1:$AN$3144,MATCH($C835&amp;" "&amp;$B835,'Raw Election Data'!$C$1:$C$3144,0),MATCH('Joined Data'!O$1,'Raw Election Data'!$A$1:$AN$1,0))</f>
        <v>-937</v>
      </c>
      <c r="P835">
        <f>INDEX('Raw Election Data'!$A$1:$AN$3144,MATCH($C835&amp;" "&amp;$B835,'Raw Election Data'!$C$1:$C$3144,0),MATCH('Joined Data'!P$1,'Raw Election Data'!$A$1:$AN$1,0))</f>
        <v>937</v>
      </c>
      <c r="Q835">
        <f>INDEX('Raw Election Data'!$A$1:$AN$3144,MATCH($C835&amp;" "&amp;$B835,'Raw Election Data'!$C$1:$C$3144,0),MATCH('Joined Data'!Q$1,'Raw Election Data'!$A$1:$AN$1,0))</f>
        <v>-0.20789882405147547</v>
      </c>
      <c r="R835">
        <f>INDEX('Raw Election Data'!$A$1:$AN$3144,MATCH($C835&amp;" "&amp;$B835,'Raw Election Data'!$C$1:$C$3144,0),MATCH('Joined Data'!R$1,'Raw Election Data'!$A$1:$AN$1,0))</f>
        <v>0.20789882405147547</v>
      </c>
    </row>
    <row r="836" spans="1:18" ht="13.5" hidden="1" customHeight="1" x14ac:dyDescent="0.15">
      <c r="A836" t="s">
        <v>225</v>
      </c>
      <c r="B836" t="s">
        <v>2512</v>
      </c>
      <c r="C836" t="str">
        <f>INDEX(FIPS!$A$1:$E$3236,MATCH($F836,FIPS!$D$1:$D$3236,0),5)</f>
        <v>Humboldt County</v>
      </c>
      <c r="D836" t="s">
        <v>226</v>
      </c>
      <c r="E836" s="15" t="s">
        <v>51</v>
      </c>
      <c r="F836" t="s">
        <v>2607</v>
      </c>
      <c r="G836" t="s">
        <v>438</v>
      </c>
      <c r="H836" t="str">
        <f>IFERROR(VLOOKUP($G836,'Team Colors'!$A:$B,2,0),"#c9c9c9")</f>
        <v>#4f2683</v>
      </c>
      <c r="I836">
        <f>INDEX('Raw Election Data'!$A$1:$AN$3144,MATCH($C836&amp;" "&amp;$B836,'Raw Election Data'!$C$1:$C$3144,0),MATCH('Joined Data'!I$1,'Raw Election Data'!$A$1:$AN$1,0))</f>
        <v>9555</v>
      </c>
      <c r="J836">
        <f>INDEX('Raw Election Data'!$A$1:$AN$3144,MATCH($C836&amp;" "&amp;$B836,'Raw Election Data'!$C$1:$C$3144,0),MATCH('Joined Data'!J$1,'Raw Election Data'!$A$1:$AN$1,0))</f>
        <v>1251</v>
      </c>
      <c r="K836">
        <f>INDEX('Raw Election Data'!$A$1:$AN$3144,MATCH($C836&amp;" "&amp;$B836,'Raw Election Data'!$C$1:$C$3144,0),MATCH('Joined Data'!K$1,'Raw Election Data'!$A$1:$AN$1,0))</f>
        <v>3564</v>
      </c>
      <c r="L836">
        <f>INDEX('Raw Election Data'!$A$1:$AN$3144,MATCH($C836&amp;" "&amp;$B836,'Raw Election Data'!$C$1:$C$3144,0),MATCH('Joined Data'!L$1,'Raw Election Data'!$A$1:$AN$1,0))</f>
        <v>5033</v>
      </c>
      <c r="M836">
        <f>INDEX('Raw Election Data'!$A$1:$AN$3144,MATCH($C836&amp;" "&amp;$B836,'Raw Election Data'!$C$1:$C$3144,0),MATCH('Joined Data'!M$1,'Raw Election Data'!$A$1:$AN$1,0))</f>
        <v>0.24855950725213591</v>
      </c>
      <c r="N836">
        <f>INDEX('Raw Election Data'!$A$1:$AN$3144,MATCH($C836&amp;" "&amp;$B836,'Raw Election Data'!$C$1:$C$3144,0),MATCH('Joined Data'!N$1,'Raw Election Data'!$A$1:$AN$1,0))</f>
        <v>0.70812636598450229</v>
      </c>
      <c r="O836">
        <f>INDEX('Raw Election Data'!$A$1:$AN$3144,MATCH($C836&amp;" "&amp;$B836,'Raw Election Data'!$C$1:$C$3144,0),MATCH('Joined Data'!O$1,'Raw Election Data'!$A$1:$AN$1,0))</f>
        <v>-2313</v>
      </c>
      <c r="P836">
        <f>INDEX('Raw Election Data'!$A$1:$AN$3144,MATCH($C836&amp;" "&amp;$B836,'Raw Election Data'!$C$1:$C$3144,0),MATCH('Joined Data'!P$1,'Raw Election Data'!$A$1:$AN$1,0))</f>
        <v>2313</v>
      </c>
      <c r="Q836">
        <f>INDEX('Raw Election Data'!$A$1:$AN$3144,MATCH($C836&amp;" "&amp;$B836,'Raw Election Data'!$C$1:$C$3144,0),MATCH('Joined Data'!Q$1,'Raw Election Data'!$A$1:$AN$1,0))</f>
        <v>-0.45956685873236636</v>
      </c>
      <c r="R836">
        <f>INDEX('Raw Election Data'!$A$1:$AN$3144,MATCH($C836&amp;" "&amp;$B836,'Raw Election Data'!$C$1:$C$3144,0),MATCH('Joined Data'!R$1,'Raw Election Data'!$A$1:$AN$1,0))</f>
        <v>0.45956685873236636</v>
      </c>
    </row>
    <row r="837" spans="1:18" ht="13.5" hidden="1" customHeight="1" x14ac:dyDescent="0.15">
      <c r="A837" t="s">
        <v>225</v>
      </c>
      <c r="B837" t="s">
        <v>2512</v>
      </c>
      <c r="C837" t="str">
        <f>INDEX(FIPS!$A$1:$E$3236,MATCH($F837,FIPS!$D$1:$D$3236,0),5)</f>
        <v>Ida County</v>
      </c>
      <c r="D837" t="s">
        <v>226</v>
      </c>
      <c r="E837" s="15" t="s">
        <v>52</v>
      </c>
      <c r="F837" t="s">
        <v>2609</v>
      </c>
      <c r="G837" t="s">
        <v>438</v>
      </c>
      <c r="H837" t="str">
        <f>IFERROR(VLOOKUP($G837,'Team Colors'!$A:$B,2,0),"#c9c9c9")</f>
        <v>#4f2683</v>
      </c>
      <c r="I837">
        <f>INDEX('Raw Election Data'!$A$1:$AN$3144,MATCH($C837&amp;" "&amp;$B837,'Raw Election Data'!$C$1:$C$3144,0),MATCH('Joined Data'!I$1,'Raw Election Data'!$A$1:$AN$1,0))</f>
        <v>7028</v>
      </c>
      <c r="J837">
        <f>INDEX('Raw Election Data'!$A$1:$AN$3144,MATCH($C837&amp;" "&amp;$B837,'Raw Election Data'!$C$1:$C$3144,0),MATCH('Joined Data'!J$1,'Raw Election Data'!$A$1:$AN$1,0))</f>
        <v>792</v>
      </c>
      <c r="K837">
        <f>INDEX('Raw Election Data'!$A$1:$AN$3144,MATCH($C837&amp;" "&amp;$B837,'Raw Election Data'!$C$1:$C$3144,0),MATCH('Joined Data'!K$1,'Raw Election Data'!$A$1:$AN$1,0))</f>
        <v>2655</v>
      </c>
      <c r="L837">
        <f>INDEX('Raw Election Data'!$A$1:$AN$3144,MATCH($C837&amp;" "&amp;$B837,'Raw Election Data'!$C$1:$C$3144,0),MATCH('Joined Data'!L$1,'Raw Election Data'!$A$1:$AN$1,0))</f>
        <v>3590</v>
      </c>
      <c r="M837">
        <f>INDEX('Raw Election Data'!$A$1:$AN$3144,MATCH($C837&amp;" "&amp;$B837,'Raw Election Data'!$C$1:$C$3144,0),MATCH('Joined Data'!M$1,'Raw Election Data'!$A$1:$AN$1,0))</f>
        <v>0.22061281337047353</v>
      </c>
      <c r="N837">
        <f>INDEX('Raw Election Data'!$A$1:$AN$3144,MATCH($C837&amp;" "&amp;$B837,'Raw Election Data'!$C$1:$C$3144,0),MATCH('Joined Data'!N$1,'Raw Election Data'!$A$1:$AN$1,0))</f>
        <v>0.73955431754874656</v>
      </c>
      <c r="O837">
        <f>INDEX('Raw Election Data'!$A$1:$AN$3144,MATCH($C837&amp;" "&amp;$B837,'Raw Election Data'!$C$1:$C$3144,0),MATCH('Joined Data'!O$1,'Raw Election Data'!$A$1:$AN$1,0))</f>
        <v>-1863</v>
      </c>
      <c r="P837">
        <f>INDEX('Raw Election Data'!$A$1:$AN$3144,MATCH($C837&amp;" "&amp;$B837,'Raw Election Data'!$C$1:$C$3144,0),MATCH('Joined Data'!P$1,'Raw Election Data'!$A$1:$AN$1,0))</f>
        <v>1863</v>
      </c>
      <c r="Q837">
        <f>INDEX('Raw Election Data'!$A$1:$AN$3144,MATCH($C837&amp;" "&amp;$B837,'Raw Election Data'!$C$1:$C$3144,0),MATCH('Joined Data'!Q$1,'Raw Election Data'!$A$1:$AN$1,0))</f>
        <v>-0.51894150417827301</v>
      </c>
      <c r="R837">
        <f>INDEX('Raw Election Data'!$A$1:$AN$3144,MATCH($C837&amp;" "&amp;$B837,'Raw Election Data'!$C$1:$C$3144,0),MATCH('Joined Data'!R$1,'Raw Election Data'!$A$1:$AN$1,0))</f>
        <v>0.51894150417827301</v>
      </c>
    </row>
    <row r="838" spans="1:18" ht="13.5" hidden="1" customHeight="1" x14ac:dyDescent="0.15">
      <c r="A838" t="s">
        <v>225</v>
      </c>
      <c r="B838" t="s">
        <v>2512</v>
      </c>
      <c r="C838" t="str">
        <f>INDEX(FIPS!$A$1:$E$3236,MATCH($F838,FIPS!$D$1:$D$3236,0),5)</f>
        <v>Iowa County</v>
      </c>
      <c r="D838" t="s">
        <v>226</v>
      </c>
      <c r="E838" s="15" t="s">
        <v>53</v>
      </c>
      <c r="F838" t="s">
        <v>2611</v>
      </c>
      <c r="G838" t="s">
        <v>7789</v>
      </c>
      <c r="H838" t="str">
        <f>IFERROR(VLOOKUP($G838,'Team Colors'!$A:$B,2,0),"#c9c9c9")</f>
        <v>#c83803</v>
      </c>
      <c r="I838">
        <f>INDEX('Raw Election Data'!$A$1:$AN$3144,MATCH($C838&amp;" "&amp;$B838,'Raw Election Data'!$C$1:$C$3144,0),MATCH('Joined Data'!I$1,'Raw Election Data'!$A$1:$AN$1,0))</f>
        <v>16401</v>
      </c>
      <c r="J838">
        <f>INDEX('Raw Election Data'!$A$1:$AN$3144,MATCH($C838&amp;" "&amp;$B838,'Raw Election Data'!$C$1:$C$3144,0),MATCH('Joined Data'!J$1,'Raw Election Data'!$A$1:$AN$1,0))</f>
        <v>3070</v>
      </c>
      <c r="K838">
        <f>INDEX('Raw Election Data'!$A$1:$AN$3144,MATCH($C838&amp;" "&amp;$B838,'Raw Election Data'!$C$1:$C$3144,0),MATCH('Joined Data'!K$1,'Raw Election Data'!$A$1:$AN$1,0))</f>
        <v>5193</v>
      </c>
      <c r="L838">
        <f>INDEX('Raw Election Data'!$A$1:$AN$3144,MATCH($C838&amp;" "&amp;$B838,'Raw Election Data'!$C$1:$C$3144,0),MATCH('Joined Data'!L$1,'Raw Election Data'!$A$1:$AN$1,0))</f>
        <v>8789</v>
      </c>
      <c r="M838">
        <f>INDEX('Raw Election Data'!$A$1:$AN$3144,MATCH($C838&amp;" "&amp;$B838,'Raw Election Data'!$C$1:$C$3144,0),MATCH('Joined Data'!M$1,'Raw Election Data'!$A$1:$AN$1,0))</f>
        <v>0.34930026169074979</v>
      </c>
      <c r="N838">
        <f>INDEX('Raw Election Data'!$A$1:$AN$3144,MATCH($C838&amp;" "&amp;$B838,'Raw Election Data'!$C$1:$C$3144,0),MATCH('Joined Data'!N$1,'Raw Election Data'!$A$1:$AN$1,0))</f>
        <v>0.59085220161565588</v>
      </c>
      <c r="O838">
        <f>INDEX('Raw Election Data'!$A$1:$AN$3144,MATCH($C838&amp;" "&amp;$B838,'Raw Election Data'!$C$1:$C$3144,0),MATCH('Joined Data'!O$1,'Raw Election Data'!$A$1:$AN$1,0))</f>
        <v>-2123</v>
      </c>
      <c r="P838">
        <f>INDEX('Raw Election Data'!$A$1:$AN$3144,MATCH($C838&amp;" "&amp;$B838,'Raw Election Data'!$C$1:$C$3144,0),MATCH('Joined Data'!P$1,'Raw Election Data'!$A$1:$AN$1,0))</f>
        <v>2123</v>
      </c>
      <c r="Q838">
        <f>INDEX('Raw Election Data'!$A$1:$AN$3144,MATCH($C838&amp;" "&amp;$B838,'Raw Election Data'!$C$1:$C$3144,0),MATCH('Joined Data'!Q$1,'Raw Election Data'!$A$1:$AN$1,0))</f>
        <v>-0.24155193992490609</v>
      </c>
      <c r="R838">
        <f>INDEX('Raw Election Data'!$A$1:$AN$3144,MATCH($C838&amp;" "&amp;$B838,'Raw Election Data'!$C$1:$C$3144,0),MATCH('Joined Data'!R$1,'Raw Election Data'!$A$1:$AN$1,0))</f>
        <v>0.24155193992490609</v>
      </c>
    </row>
    <row r="839" spans="1:18" ht="13.5" hidden="1" customHeight="1" x14ac:dyDescent="0.15">
      <c r="A839" t="s">
        <v>225</v>
      </c>
      <c r="B839" t="s">
        <v>2512</v>
      </c>
      <c r="C839" t="str">
        <f>INDEX(FIPS!$A$1:$E$3236,MATCH($F839,FIPS!$D$1:$D$3236,0),5)</f>
        <v>Jackson County</v>
      </c>
      <c r="D839" t="s">
        <v>226</v>
      </c>
      <c r="E839" s="15" t="s">
        <v>54</v>
      </c>
      <c r="F839" t="s">
        <v>2612</v>
      </c>
      <c r="G839" t="s">
        <v>7789</v>
      </c>
      <c r="H839" t="str">
        <f>IFERROR(VLOOKUP($G839,'Team Colors'!$A:$B,2,0),"#c9c9c9")</f>
        <v>#c83803</v>
      </c>
      <c r="I839">
        <f>INDEX('Raw Election Data'!$A$1:$AN$3144,MATCH($C839&amp;" "&amp;$B839,'Raw Election Data'!$C$1:$C$3144,0),MATCH('Joined Data'!I$1,'Raw Election Data'!$A$1:$AN$1,0))</f>
        <v>19444</v>
      </c>
      <c r="J839">
        <f>INDEX('Raw Election Data'!$A$1:$AN$3144,MATCH($C839&amp;" "&amp;$B839,'Raw Election Data'!$C$1:$C$3144,0),MATCH('Joined Data'!J$1,'Raw Election Data'!$A$1:$AN$1,0))</f>
        <v>3837</v>
      </c>
      <c r="K839">
        <f>INDEX('Raw Election Data'!$A$1:$AN$3144,MATCH($C839&amp;" "&amp;$B839,'Raw Election Data'!$C$1:$C$3144,0),MATCH('Joined Data'!K$1,'Raw Election Data'!$A$1:$AN$1,0))</f>
        <v>5821</v>
      </c>
      <c r="L839">
        <f>INDEX('Raw Election Data'!$A$1:$AN$3144,MATCH($C839&amp;" "&amp;$B839,'Raw Election Data'!$C$1:$C$3144,0),MATCH('Joined Data'!L$1,'Raw Election Data'!$A$1:$AN$1,0))</f>
        <v>10204</v>
      </c>
      <c r="M839">
        <f>INDEX('Raw Election Data'!$A$1:$AN$3144,MATCH($C839&amp;" "&amp;$B839,'Raw Election Data'!$C$1:$C$3144,0),MATCH('Joined Data'!M$1,'Raw Election Data'!$A$1:$AN$1,0))</f>
        <v>0.37602900823206586</v>
      </c>
      <c r="N839">
        <f>INDEX('Raw Election Data'!$A$1:$AN$3144,MATCH($C839&amp;" "&amp;$B839,'Raw Election Data'!$C$1:$C$3144,0),MATCH('Joined Data'!N$1,'Raw Election Data'!$A$1:$AN$1,0))</f>
        <v>0.57046256370050963</v>
      </c>
      <c r="O839">
        <f>INDEX('Raw Election Data'!$A$1:$AN$3144,MATCH($C839&amp;" "&amp;$B839,'Raw Election Data'!$C$1:$C$3144,0),MATCH('Joined Data'!O$1,'Raw Election Data'!$A$1:$AN$1,0))</f>
        <v>-1984</v>
      </c>
      <c r="P839">
        <f>INDEX('Raw Election Data'!$A$1:$AN$3144,MATCH($C839&amp;" "&amp;$B839,'Raw Election Data'!$C$1:$C$3144,0),MATCH('Joined Data'!P$1,'Raw Election Data'!$A$1:$AN$1,0))</f>
        <v>1984</v>
      </c>
      <c r="Q839">
        <f>INDEX('Raw Election Data'!$A$1:$AN$3144,MATCH($C839&amp;" "&amp;$B839,'Raw Election Data'!$C$1:$C$3144,0),MATCH('Joined Data'!Q$1,'Raw Election Data'!$A$1:$AN$1,0))</f>
        <v>-0.19443355546844376</v>
      </c>
      <c r="R839">
        <f>INDEX('Raw Election Data'!$A$1:$AN$3144,MATCH($C839&amp;" "&amp;$B839,'Raw Election Data'!$C$1:$C$3144,0),MATCH('Joined Data'!R$1,'Raw Election Data'!$A$1:$AN$1,0))</f>
        <v>0.19443355546844376</v>
      </c>
    </row>
    <row r="840" spans="1:18" ht="13.5" hidden="1" customHeight="1" x14ac:dyDescent="0.15">
      <c r="A840" t="s">
        <v>225</v>
      </c>
      <c r="B840" t="s">
        <v>2512</v>
      </c>
      <c r="C840" t="str">
        <f>INDEX(FIPS!$A$1:$E$3236,MATCH($F840,FIPS!$D$1:$D$3236,0),5)</f>
        <v>Jasper County</v>
      </c>
      <c r="D840" t="s">
        <v>226</v>
      </c>
      <c r="E840" s="15" t="s">
        <v>55</v>
      </c>
      <c r="F840" t="s">
        <v>2613</v>
      </c>
      <c r="G840" t="s">
        <v>7789</v>
      </c>
      <c r="H840" t="str">
        <f>IFERROR(VLOOKUP($G840,'Team Colors'!$A:$B,2,0),"#c9c9c9")</f>
        <v>#c83803</v>
      </c>
      <c r="I840">
        <f>INDEX('Raw Election Data'!$A$1:$AN$3144,MATCH($C840&amp;" "&amp;$B840,'Raw Election Data'!$C$1:$C$3144,0),MATCH('Joined Data'!I$1,'Raw Election Data'!$A$1:$AN$1,0))</f>
        <v>36827</v>
      </c>
      <c r="J840">
        <f>INDEX('Raw Election Data'!$A$1:$AN$3144,MATCH($C840&amp;" "&amp;$B840,'Raw Election Data'!$C$1:$C$3144,0),MATCH('Joined Data'!J$1,'Raw Election Data'!$A$1:$AN$1,0))</f>
        <v>7108</v>
      </c>
      <c r="K840">
        <f>INDEX('Raw Election Data'!$A$1:$AN$3144,MATCH($C840&amp;" "&amp;$B840,'Raw Election Data'!$C$1:$C$3144,0),MATCH('Joined Data'!K$1,'Raw Election Data'!$A$1:$AN$1,0))</f>
        <v>10556</v>
      </c>
      <c r="L840">
        <f>INDEX('Raw Election Data'!$A$1:$AN$3144,MATCH($C840&amp;" "&amp;$B840,'Raw Election Data'!$C$1:$C$3144,0),MATCH('Joined Data'!L$1,'Raw Election Data'!$A$1:$AN$1,0))</f>
        <v>18776</v>
      </c>
      <c r="M840">
        <f>INDEX('Raw Election Data'!$A$1:$AN$3144,MATCH($C840&amp;" "&amp;$B840,'Raw Election Data'!$C$1:$C$3144,0),MATCH('Joined Data'!M$1,'Raw Election Data'!$A$1:$AN$1,0))</f>
        <v>0.3785683851725607</v>
      </c>
      <c r="N840">
        <f>INDEX('Raw Election Data'!$A$1:$AN$3144,MATCH($C840&amp;" "&amp;$B840,'Raw Election Data'!$C$1:$C$3144,0),MATCH('Joined Data'!N$1,'Raw Election Data'!$A$1:$AN$1,0))</f>
        <v>0.56220707285896887</v>
      </c>
      <c r="O840">
        <f>INDEX('Raw Election Data'!$A$1:$AN$3144,MATCH($C840&amp;" "&amp;$B840,'Raw Election Data'!$C$1:$C$3144,0),MATCH('Joined Data'!O$1,'Raw Election Data'!$A$1:$AN$1,0))</f>
        <v>-3448</v>
      </c>
      <c r="P840">
        <f>INDEX('Raw Election Data'!$A$1:$AN$3144,MATCH($C840&amp;" "&amp;$B840,'Raw Election Data'!$C$1:$C$3144,0),MATCH('Joined Data'!P$1,'Raw Election Data'!$A$1:$AN$1,0))</f>
        <v>3448</v>
      </c>
      <c r="Q840">
        <f>INDEX('Raw Election Data'!$A$1:$AN$3144,MATCH($C840&amp;" "&amp;$B840,'Raw Election Data'!$C$1:$C$3144,0),MATCH('Joined Data'!Q$1,'Raw Election Data'!$A$1:$AN$1,0))</f>
        <v>-0.18363868768640818</v>
      </c>
      <c r="R840">
        <f>INDEX('Raw Election Data'!$A$1:$AN$3144,MATCH($C840&amp;" "&amp;$B840,'Raw Election Data'!$C$1:$C$3144,0),MATCH('Joined Data'!R$1,'Raw Election Data'!$A$1:$AN$1,0))</f>
        <v>0.18363868768640818</v>
      </c>
    </row>
    <row r="841" spans="1:18" ht="13.5" hidden="1" customHeight="1" x14ac:dyDescent="0.15">
      <c r="A841" t="s">
        <v>225</v>
      </c>
      <c r="B841" t="s">
        <v>2512</v>
      </c>
      <c r="C841" t="str">
        <f>INDEX(FIPS!$A$1:$E$3236,MATCH($F841,FIPS!$D$1:$D$3236,0),5)</f>
        <v>Jefferson County</v>
      </c>
      <c r="D841" t="s">
        <v>226</v>
      </c>
      <c r="E841" s="15" t="s">
        <v>56</v>
      </c>
      <c r="F841" t="s">
        <v>2616</v>
      </c>
      <c r="G841" t="s">
        <v>7755</v>
      </c>
      <c r="H841" t="str">
        <f>IFERROR(VLOOKUP($G841,'Team Colors'!$A:$B,2,0),"#c9c9c9")</f>
        <v>#203731</v>
      </c>
      <c r="I841">
        <f>INDEX('Raw Election Data'!$A$1:$AN$3144,MATCH($C841&amp;" "&amp;$B841,'Raw Election Data'!$C$1:$C$3144,0),MATCH('Joined Data'!I$1,'Raw Election Data'!$A$1:$AN$1,0))</f>
        <v>17555</v>
      </c>
      <c r="J841">
        <f>INDEX('Raw Election Data'!$A$1:$AN$3144,MATCH($C841&amp;" "&amp;$B841,'Raw Election Data'!$C$1:$C$3144,0),MATCH('Joined Data'!J$1,'Raw Election Data'!$A$1:$AN$1,0))</f>
        <v>3702</v>
      </c>
      <c r="K841">
        <f>INDEX('Raw Election Data'!$A$1:$AN$3144,MATCH($C841&amp;" "&amp;$B841,'Raw Election Data'!$C$1:$C$3144,0),MATCH('Joined Data'!K$1,'Raw Election Data'!$A$1:$AN$1,0))</f>
        <v>3738</v>
      </c>
      <c r="L841">
        <f>INDEX('Raw Election Data'!$A$1:$AN$3144,MATCH($C841&amp;" "&amp;$B841,'Raw Election Data'!$C$1:$C$3144,0),MATCH('Joined Data'!L$1,'Raw Election Data'!$A$1:$AN$1,0))</f>
        <v>8001</v>
      </c>
      <c r="M841">
        <f>INDEX('Raw Election Data'!$A$1:$AN$3144,MATCH($C841&amp;" "&amp;$B841,'Raw Election Data'!$C$1:$C$3144,0),MATCH('Joined Data'!M$1,'Raw Election Data'!$A$1:$AN$1,0))</f>
        <v>0.46269216347956504</v>
      </c>
      <c r="N841">
        <f>INDEX('Raw Election Data'!$A$1:$AN$3144,MATCH($C841&amp;" "&amp;$B841,'Raw Election Data'!$C$1:$C$3144,0),MATCH('Joined Data'!N$1,'Raw Election Data'!$A$1:$AN$1,0))</f>
        <v>0.46719160104986879</v>
      </c>
      <c r="O841">
        <f>INDEX('Raw Election Data'!$A$1:$AN$3144,MATCH($C841&amp;" "&amp;$B841,'Raw Election Data'!$C$1:$C$3144,0),MATCH('Joined Data'!O$1,'Raw Election Data'!$A$1:$AN$1,0))</f>
        <v>-36</v>
      </c>
      <c r="P841">
        <f>INDEX('Raw Election Data'!$A$1:$AN$3144,MATCH($C841&amp;" "&amp;$B841,'Raw Election Data'!$C$1:$C$3144,0),MATCH('Joined Data'!P$1,'Raw Election Data'!$A$1:$AN$1,0))</f>
        <v>36</v>
      </c>
      <c r="Q841">
        <f>INDEX('Raw Election Data'!$A$1:$AN$3144,MATCH($C841&amp;" "&amp;$B841,'Raw Election Data'!$C$1:$C$3144,0),MATCH('Joined Data'!Q$1,'Raw Election Data'!$A$1:$AN$1,0))</f>
        <v>-4.4994375703037437E-3</v>
      </c>
      <c r="R841">
        <f>INDEX('Raw Election Data'!$A$1:$AN$3144,MATCH($C841&amp;" "&amp;$B841,'Raw Election Data'!$C$1:$C$3144,0),MATCH('Joined Data'!R$1,'Raw Election Data'!$A$1:$AN$1,0))</f>
        <v>4.4994375703037437E-3</v>
      </c>
    </row>
    <row r="842" spans="1:18" ht="13.5" hidden="1" customHeight="1" x14ac:dyDescent="0.15">
      <c r="A842" t="s">
        <v>225</v>
      </c>
      <c r="B842" t="s">
        <v>2512</v>
      </c>
      <c r="C842" t="str">
        <f>INDEX(FIPS!$A$1:$E$3236,MATCH($F842,FIPS!$D$1:$D$3236,0),5)</f>
        <v>Johnson County</v>
      </c>
      <c r="D842" t="s">
        <v>226</v>
      </c>
      <c r="E842" s="15" t="s">
        <v>57</v>
      </c>
      <c r="F842" t="s">
        <v>2619</v>
      </c>
      <c r="G842" t="s">
        <v>7789</v>
      </c>
      <c r="H842" t="str">
        <f>IFERROR(VLOOKUP($G842,'Team Colors'!$A:$B,2,0),"#c9c9c9")</f>
        <v>#c83803</v>
      </c>
      <c r="I842">
        <f>INDEX('Raw Election Data'!$A$1:$AN$3144,MATCH($C842&amp;" "&amp;$B842,'Raw Election Data'!$C$1:$C$3144,0),MATCH('Joined Data'!I$1,'Raw Election Data'!$A$1:$AN$1,0))</f>
        <v>144251</v>
      </c>
      <c r="J842">
        <f>INDEX('Raw Election Data'!$A$1:$AN$3144,MATCH($C842&amp;" "&amp;$B842,'Raw Election Data'!$C$1:$C$3144,0),MATCH('Joined Data'!J$1,'Raw Election Data'!$A$1:$AN$1,0))</f>
        <v>49942</v>
      </c>
      <c r="K842">
        <f>INDEX('Raw Election Data'!$A$1:$AN$3144,MATCH($C842&amp;" "&amp;$B842,'Raw Election Data'!$C$1:$C$3144,0),MATCH('Joined Data'!K$1,'Raw Election Data'!$A$1:$AN$1,0))</f>
        <v>20993</v>
      </c>
      <c r="L842">
        <f>INDEX('Raw Election Data'!$A$1:$AN$3144,MATCH($C842&amp;" "&amp;$B842,'Raw Election Data'!$C$1:$C$3144,0),MATCH('Joined Data'!L$1,'Raw Election Data'!$A$1:$AN$1,0))</f>
        <v>75637</v>
      </c>
      <c r="M842">
        <f>INDEX('Raw Election Data'!$A$1:$AN$3144,MATCH($C842&amp;" "&amp;$B842,'Raw Election Data'!$C$1:$C$3144,0),MATCH('Joined Data'!M$1,'Raw Election Data'!$A$1:$AN$1,0))</f>
        <v>0.66028531009955449</v>
      </c>
      <c r="N842">
        <f>INDEX('Raw Election Data'!$A$1:$AN$3144,MATCH($C842&amp;" "&amp;$B842,'Raw Election Data'!$C$1:$C$3144,0),MATCH('Joined Data'!N$1,'Raw Election Data'!$A$1:$AN$1,0))</f>
        <v>0.27754934754154714</v>
      </c>
      <c r="O842">
        <f>INDEX('Raw Election Data'!$A$1:$AN$3144,MATCH($C842&amp;" "&amp;$B842,'Raw Election Data'!$C$1:$C$3144,0),MATCH('Joined Data'!O$1,'Raw Election Data'!$A$1:$AN$1,0))</f>
        <v>28949</v>
      </c>
      <c r="P842">
        <f>INDEX('Raw Election Data'!$A$1:$AN$3144,MATCH($C842&amp;" "&amp;$B842,'Raw Election Data'!$C$1:$C$3144,0),MATCH('Joined Data'!P$1,'Raw Election Data'!$A$1:$AN$1,0))</f>
        <v>-28949</v>
      </c>
      <c r="Q842">
        <f>INDEX('Raw Election Data'!$A$1:$AN$3144,MATCH($C842&amp;" "&amp;$B842,'Raw Election Data'!$C$1:$C$3144,0),MATCH('Joined Data'!Q$1,'Raw Election Data'!$A$1:$AN$1,0))</f>
        <v>0.38273596255800735</v>
      </c>
      <c r="R842">
        <f>INDEX('Raw Election Data'!$A$1:$AN$3144,MATCH($C842&amp;" "&amp;$B842,'Raw Election Data'!$C$1:$C$3144,0),MATCH('Joined Data'!R$1,'Raw Election Data'!$A$1:$AN$1,0))</f>
        <v>-0.38273596255800735</v>
      </c>
    </row>
    <row r="843" spans="1:18" ht="13.5" hidden="1" customHeight="1" x14ac:dyDescent="0.15">
      <c r="A843" t="s">
        <v>225</v>
      </c>
      <c r="B843" t="s">
        <v>2512</v>
      </c>
      <c r="C843" t="str">
        <f>INDEX(FIPS!$A$1:$E$3236,MATCH($F843,FIPS!$D$1:$D$3236,0),5)</f>
        <v>Jones County</v>
      </c>
      <c r="D843" t="s">
        <v>226</v>
      </c>
      <c r="E843" s="15" t="s">
        <v>58</v>
      </c>
      <c r="F843" t="s">
        <v>2622</v>
      </c>
      <c r="G843" t="s">
        <v>7789</v>
      </c>
      <c r="H843" t="str">
        <f>IFERROR(VLOOKUP($G843,'Team Colors'!$A:$B,2,0),"#c9c9c9")</f>
        <v>#c83803</v>
      </c>
      <c r="I843">
        <f>INDEX('Raw Election Data'!$A$1:$AN$3144,MATCH($C843&amp;" "&amp;$B843,'Raw Election Data'!$C$1:$C$3144,0),MATCH('Joined Data'!I$1,'Raw Election Data'!$A$1:$AN$1,0))</f>
        <v>20466</v>
      </c>
      <c r="J843">
        <f>INDEX('Raw Election Data'!$A$1:$AN$3144,MATCH($C843&amp;" "&amp;$B843,'Raw Election Data'!$C$1:$C$3144,0),MATCH('Joined Data'!J$1,'Raw Election Data'!$A$1:$AN$1,0))</f>
        <v>3779</v>
      </c>
      <c r="K843">
        <f>INDEX('Raw Election Data'!$A$1:$AN$3144,MATCH($C843&amp;" "&amp;$B843,'Raw Election Data'!$C$1:$C$3144,0),MATCH('Joined Data'!K$1,'Raw Election Data'!$A$1:$AN$1,0))</f>
        <v>5718</v>
      </c>
      <c r="L843">
        <f>INDEX('Raw Election Data'!$A$1:$AN$3144,MATCH($C843&amp;" "&amp;$B843,'Raw Election Data'!$C$1:$C$3144,0),MATCH('Joined Data'!L$1,'Raw Election Data'!$A$1:$AN$1,0))</f>
        <v>10011</v>
      </c>
      <c r="M843">
        <f>INDEX('Raw Election Data'!$A$1:$AN$3144,MATCH($C843&amp;" "&amp;$B843,'Raw Election Data'!$C$1:$C$3144,0),MATCH('Joined Data'!M$1,'Raw Election Data'!$A$1:$AN$1,0))</f>
        <v>0.37748476675656778</v>
      </c>
      <c r="N843">
        <f>INDEX('Raw Election Data'!$A$1:$AN$3144,MATCH($C843&amp;" "&amp;$B843,'Raw Election Data'!$C$1:$C$3144,0),MATCH('Joined Data'!N$1,'Raw Election Data'!$A$1:$AN$1,0))</f>
        <v>0.57117171111777043</v>
      </c>
      <c r="O843">
        <f>INDEX('Raw Election Data'!$A$1:$AN$3144,MATCH($C843&amp;" "&amp;$B843,'Raw Election Data'!$C$1:$C$3144,0),MATCH('Joined Data'!O$1,'Raw Election Data'!$A$1:$AN$1,0))</f>
        <v>-1939</v>
      </c>
      <c r="P843">
        <f>INDEX('Raw Election Data'!$A$1:$AN$3144,MATCH($C843&amp;" "&amp;$B843,'Raw Election Data'!$C$1:$C$3144,0),MATCH('Joined Data'!P$1,'Raw Election Data'!$A$1:$AN$1,0))</f>
        <v>1939</v>
      </c>
      <c r="Q843">
        <f>INDEX('Raw Election Data'!$A$1:$AN$3144,MATCH($C843&amp;" "&amp;$B843,'Raw Election Data'!$C$1:$C$3144,0),MATCH('Joined Data'!Q$1,'Raw Election Data'!$A$1:$AN$1,0))</f>
        <v>-0.19368694436120265</v>
      </c>
      <c r="R843">
        <f>INDEX('Raw Election Data'!$A$1:$AN$3144,MATCH($C843&amp;" "&amp;$B843,'Raw Election Data'!$C$1:$C$3144,0),MATCH('Joined Data'!R$1,'Raw Election Data'!$A$1:$AN$1,0))</f>
        <v>0.19368694436120265</v>
      </c>
    </row>
    <row r="844" spans="1:18" ht="13.5" hidden="1" customHeight="1" x14ac:dyDescent="0.15">
      <c r="A844" t="s">
        <v>225</v>
      </c>
      <c r="B844" t="s">
        <v>2512</v>
      </c>
      <c r="C844" t="str">
        <f>INDEX(FIPS!$A$1:$E$3236,MATCH($F844,FIPS!$D$1:$D$3236,0),5)</f>
        <v>Keokuk County</v>
      </c>
      <c r="D844" t="s">
        <v>226</v>
      </c>
      <c r="E844" s="15" t="s">
        <v>59</v>
      </c>
      <c r="F844" t="s">
        <v>2624</v>
      </c>
      <c r="G844" t="s">
        <v>7789</v>
      </c>
      <c r="H844" t="str">
        <f>IFERROR(VLOOKUP($G844,'Team Colors'!$A:$B,2,0),"#c9c9c9")</f>
        <v>#c83803</v>
      </c>
      <c r="I844">
        <f>INDEX('Raw Election Data'!$A$1:$AN$3144,MATCH($C844&amp;" "&amp;$B844,'Raw Election Data'!$C$1:$C$3144,0),MATCH('Joined Data'!I$1,'Raw Election Data'!$A$1:$AN$1,0))</f>
        <v>10163</v>
      </c>
      <c r="J844">
        <f>INDEX('Raw Election Data'!$A$1:$AN$3144,MATCH($C844&amp;" "&amp;$B844,'Raw Election Data'!$C$1:$C$3144,0),MATCH('Joined Data'!J$1,'Raw Election Data'!$A$1:$AN$1,0))</f>
        <v>1265</v>
      </c>
      <c r="K844">
        <f>INDEX('Raw Election Data'!$A$1:$AN$3144,MATCH($C844&amp;" "&amp;$B844,'Raw Election Data'!$C$1:$C$3144,0),MATCH('Joined Data'!K$1,'Raw Election Data'!$A$1:$AN$1,0))</f>
        <v>3385</v>
      </c>
      <c r="L844">
        <f>INDEX('Raw Election Data'!$A$1:$AN$3144,MATCH($C844&amp;" "&amp;$B844,'Raw Election Data'!$C$1:$C$3144,0),MATCH('Joined Data'!L$1,'Raw Election Data'!$A$1:$AN$1,0))</f>
        <v>4858</v>
      </c>
      <c r="M844">
        <f>INDEX('Raw Election Data'!$A$1:$AN$3144,MATCH($C844&amp;" "&amp;$B844,'Raw Election Data'!$C$1:$C$3144,0),MATCH('Joined Data'!M$1,'Raw Election Data'!$A$1:$AN$1,0))</f>
        <v>0.26039522437216961</v>
      </c>
      <c r="N844">
        <f>INDEX('Raw Election Data'!$A$1:$AN$3144,MATCH($C844&amp;" "&amp;$B844,'Raw Election Data'!$C$1:$C$3144,0),MATCH('Joined Data'!N$1,'Raw Election Data'!$A$1:$AN$1,0))</f>
        <v>0.69678880197612181</v>
      </c>
      <c r="O844">
        <f>INDEX('Raw Election Data'!$A$1:$AN$3144,MATCH($C844&amp;" "&amp;$B844,'Raw Election Data'!$C$1:$C$3144,0),MATCH('Joined Data'!O$1,'Raw Election Data'!$A$1:$AN$1,0))</f>
        <v>-2120</v>
      </c>
      <c r="P844">
        <f>INDEX('Raw Election Data'!$A$1:$AN$3144,MATCH($C844&amp;" "&amp;$B844,'Raw Election Data'!$C$1:$C$3144,0),MATCH('Joined Data'!P$1,'Raw Election Data'!$A$1:$AN$1,0))</f>
        <v>2120</v>
      </c>
      <c r="Q844">
        <f>INDEX('Raw Election Data'!$A$1:$AN$3144,MATCH($C844&amp;" "&amp;$B844,'Raw Election Data'!$C$1:$C$3144,0),MATCH('Joined Data'!Q$1,'Raw Election Data'!$A$1:$AN$1,0))</f>
        <v>-0.4363935776039522</v>
      </c>
      <c r="R844">
        <f>INDEX('Raw Election Data'!$A$1:$AN$3144,MATCH($C844&amp;" "&amp;$B844,'Raw Election Data'!$C$1:$C$3144,0),MATCH('Joined Data'!R$1,'Raw Election Data'!$A$1:$AN$1,0))</f>
        <v>0.4363935776039522</v>
      </c>
    </row>
    <row r="845" spans="1:18" ht="13.5" hidden="1" customHeight="1" x14ac:dyDescent="0.15">
      <c r="A845" t="s">
        <v>225</v>
      </c>
      <c r="B845" t="s">
        <v>2512</v>
      </c>
      <c r="C845" t="str">
        <f>INDEX(FIPS!$A$1:$E$3236,MATCH($F845,FIPS!$D$1:$D$3236,0),5)</f>
        <v>Kossuth County</v>
      </c>
      <c r="D845" t="s">
        <v>226</v>
      </c>
      <c r="E845" s="15" t="s">
        <v>60</v>
      </c>
      <c r="F845" t="s">
        <v>2626</v>
      </c>
      <c r="G845" t="s">
        <v>438</v>
      </c>
      <c r="H845" t="str">
        <f>IFERROR(VLOOKUP($G845,'Team Colors'!$A:$B,2,0),"#c9c9c9")</f>
        <v>#4f2683</v>
      </c>
      <c r="I845">
        <f>INDEX('Raw Election Data'!$A$1:$AN$3144,MATCH($C845&amp;" "&amp;$B845,'Raw Election Data'!$C$1:$C$3144,0),MATCH('Joined Data'!I$1,'Raw Election Data'!$A$1:$AN$1,0))</f>
        <v>15165</v>
      </c>
      <c r="J845">
        <f>INDEX('Raw Election Data'!$A$1:$AN$3144,MATCH($C845&amp;" "&amp;$B845,'Raw Election Data'!$C$1:$C$3144,0),MATCH('Joined Data'!J$1,'Raw Election Data'!$A$1:$AN$1,0))</f>
        <v>2529</v>
      </c>
      <c r="K845">
        <f>INDEX('Raw Election Data'!$A$1:$AN$3144,MATCH($C845&amp;" "&amp;$B845,'Raw Election Data'!$C$1:$C$3144,0),MATCH('Joined Data'!K$1,'Raw Election Data'!$A$1:$AN$1,0))</f>
        <v>5637</v>
      </c>
      <c r="L845">
        <f>INDEX('Raw Election Data'!$A$1:$AN$3144,MATCH($C845&amp;" "&amp;$B845,'Raw Election Data'!$C$1:$C$3144,0),MATCH('Joined Data'!L$1,'Raw Election Data'!$A$1:$AN$1,0))</f>
        <v>8505</v>
      </c>
      <c r="M845">
        <f>INDEX('Raw Election Data'!$A$1:$AN$3144,MATCH($C845&amp;" "&amp;$B845,'Raw Election Data'!$C$1:$C$3144,0),MATCH('Joined Data'!M$1,'Raw Election Data'!$A$1:$AN$1,0))</f>
        <v>0.29735449735449737</v>
      </c>
      <c r="N845">
        <f>INDEX('Raw Election Data'!$A$1:$AN$3144,MATCH($C845&amp;" "&amp;$B845,'Raw Election Data'!$C$1:$C$3144,0),MATCH('Joined Data'!N$1,'Raw Election Data'!$A$1:$AN$1,0))</f>
        <v>0.66278659611992941</v>
      </c>
      <c r="O845">
        <f>INDEX('Raw Election Data'!$A$1:$AN$3144,MATCH($C845&amp;" "&amp;$B845,'Raw Election Data'!$C$1:$C$3144,0),MATCH('Joined Data'!O$1,'Raw Election Data'!$A$1:$AN$1,0))</f>
        <v>-3108</v>
      </c>
      <c r="P845">
        <f>INDEX('Raw Election Data'!$A$1:$AN$3144,MATCH($C845&amp;" "&amp;$B845,'Raw Election Data'!$C$1:$C$3144,0),MATCH('Joined Data'!P$1,'Raw Election Data'!$A$1:$AN$1,0))</f>
        <v>3108</v>
      </c>
      <c r="Q845">
        <f>INDEX('Raw Election Data'!$A$1:$AN$3144,MATCH($C845&amp;" "&amp;$B845,'Raw Election Data'!$C$1:$C$3144,0),MATCH('Joined Data'!Q$1,'Raw Election Data'!$A$1:$AN$1,0))</f>
        <v>-0.36543209876543203</v>
      </c>
      <c r="R845">
        <f>INDEX('Raw Election Data'!$A$1:$AN$3144,MATCH($C845&amp;" "&amp;$B845,'Raw Election Data'!$C$1:$C$3144,0),MATCH('Joined Data'!R$1,'Raw Election Data'!$A$1:$AN$1,0))</f>
        <v>0.36543209876543203</v>
      </c>
    </row>
    <row r="846" spans="1:18" ht="13.5" hidden="1" customHeight="1" x14ac:dyDescent="0.15">
      <c r="A846" t="s">
        <v>225</v>
      </c>
      <c r="B846" t="s">
        <v>2512</v>
      </c>
      <c r="C846" t="str">
        <f>INDEX(FIPS!$A$1:$E$3236,MATCH($F846,FIPS!$D$1:$D$3236,0),5)</f>
        <v>Lee County</v>
      </c>
      <c r="D846" t="s">
        <v>226</v>
      </c>
      <c r="E846" s="15" t="s">
        <v>61</v>
      </c>
      <c r="F846" t="s">
        <v>2627</v>
      </c>
      <c r="G846" t="s">
        <v>7789</v>
      </c>
      <c r="H846" t="str">
        <f>IFERROR(VLOOKUP($G846,'Team Colors'!$A:$B,2,0),"#c9c9c9")</f>
        <v>#c83803</v>
      </c>
      <c r="I846">
        <f>INDEX('Raw Election Data'!$A$1:$AN$3144,MATCH($C846&amp;" "&amp;$B846,'Raw Election Data'!$C$1:$C$3144,0),MATCH('Joined Data'!I$1,'Raw Election Data'!$A$1:$AN$1,0))</f>
        <v>35089</v>
      </c>
      <c r="J846">
        <f>INDEX('Raw Election Data'!$A$1:$AN$3144,MATCH($C846&amp;" "&amp;$B846,'Raw Election Data'!$C$1:$C$3144,0),MATCH('Joined Data'!J$1,'Raw Election Data'!$A$1:$AN$1,0))</f>
        <v>6195</v>
      </c>
      <c r="K846">
        <f>INDEX('Raw Election Data'!$A$1:$AN$3144,MATCH($C846&amp;" "&amp;$B846,'Raw Election Data'!$C$1:$C$3144,0),MATCH('Joined Data'!K$1,'Raw Election Data'!$A$1:$AN$1,0))</f>
        <v>8762</v>
      </c>
      <c r="L846">
        <f>INDEX('Raw Election Data'!$A$1:$AN$3144,MATCH($C846&amp;" "&amp;$B846,'Raw Election Data'!$C$1:$C$3144,0),MATCH('Joined Data'!L$1,'Raw Election Data'!$A$1:$AN$1,0))</f>
        <v>15893</v>
      </c>
      <c r="M846">
        <f>INDEX('Raw Election Data'!$A$1:$AN$3144,MATCH($C846&amp;" "&amp;$B846,'Raw Election Data'!$C$1:$C$3144,0),MATCH('Joined Data'!M$1,'Raw Election Data'!$A$1:$AN$1,0))</f>
        <v>0.38979424904045806</v>
      </c>
      <c r="N846">
        <f>INDEX('Raw Election Data'!$A$1:$AN$3144,MATCH($C846&amp;" "&amp;$B846,'Raw Election Data'!$C$1:$C$3144,0),MATCH('Joined Data'!N$1,'Raw Election Data'!$A$1:$AN$1,0))</f>
        <v>0.55131189832001515</v>
      </c>
      <c r="O846">
        <f>INDEX('Raw Election Data'!$A$1:$AN$3144,MATCH($C846&amp;" "&amp;$B846,'Raw Election Data'!$C$1:$C$3144,0),MATCH('Joined Data'!O$1,'Raw Election Data'!$A$1:$AN$1,0))</f>
        <v>-2567</v>
      </c>
      <c r="P846">
        <f>INDEX('Raw Election Data'!$A$1:$AN$3144,MATCH($C846&amp;" "&amp;$B846,'Raw Election Data'!$C$1:$C$3144,0),MATCH('Joined Data'!P$1,'Raw Election Data'!$A$1:$AN$1,0))</f>
        <v>2567</v>
      </c>
      <c r="Q846">
        <f>INDEX('Raw Election Data'!$A$1:$AN$3144,MATCH($C846&amp;" "&amp;$B846,'Raw Election Data'!$C$1:$C$3144,0),MATCH('Joined Data'!Q$1,'Raw Election Data'!$A$1:$AN$1,0))</f>
        <v>-0.16151764927955709</v>
      </c>
      <c r="R846">
        <f>INDEX('Raw Election Data'!$A$1:$AN$3144,MATCH($C846&amp;" "&amp;$B846,'Raw Election Data'!$C$1:$C$3144,0),MATCH('Joined Data'!R$1,'Raw Election Data'!$A$1:$AN$1,0))</f>
        <v>0.16151764927955709</v>
      </c>
    </row>
    <row r="847" spans="1:18" ht="13.5" hidden="1" customHeight="1" x14ac:dyDescent="0.15">
      <c r="A847" t="s">
        <v>225</v>
      </c>
      <c r="B847" t="s">
        <v>2512</v>
      </c>
      <c r="C847" t="str">
        <f>INDEX(FIPS!$A$1:$E$3236,MATCH($F847,FIPS!$D$1:$D$3236,0),5)</f>
        <v>Linn County</v>
      </c>
      <c r="D847" t="s">
        <v>226</v>
      </c>
      <c r="E847" s="15" t="s">
        <v>62</v>
      </c>
      <c r="F847" t="s">
        <v>2629</v>
      </c>
      <c r="G847" t="s">
        <v>7789</v>
      </c>
      <c r="H847" t="str">
        <f>IFERROR(VLOOKUP($G847,'Team Colors'!$A:$B,2,0),"#c9c9c9")</f>
        <v>#c83803</v>
      </c>
      <c r="I847">
        <f>INDEX('Raw Election Data'!$A$1:$AN$3144,MATCH($C847&amp;" "&amp;$B847,'Raw Election Data'!$C$1:$C$3144,0),MATCH('Joined Data'!I$1,'Raw Election Data'!$A$1:$AN$1,0))</f>
        <v>219916</v>
      </c>
      <c r="J847">
        <f>INDEX('Raw Election Data'!$A$1:$AN$3144,MATCH($C847&amp;" "&amp;$B847,'Raw Election Data'!$C$1:$C$3144,0),MATCH('Joined Data'!J$1,'Raw Election Data'!$A$1:$AN$1,0))</f>
        <v>58481</v>
      </c>
      <c r="K847">
        <f>INDEX('Raw Election Data'!$A$1:$AN$3144,MATCH($C847&amp;" "&amp;$B847,'Raw Election Data'!$C$1:$C$3144,0),MATCH('Joined Data'!K$1,'Raw Election Data'!$A$1:$AN$1,0))</f>
        <v>48183</v>
      </c>
      <c r="L847">
        <f>INDEX('Raw Election Data'!$A$1:$AN$3144,MATCH($C847&amp;" "&amp;$B847,'Raw Election Data'!$C$1:$C$3144,0),MATCH('Joined Data'!L$1,'Raw Election Data'!$A$1:$AN$1,0))</f>
        <v>114664</v>
      </c>
      <c r="M847">
        <f>INDEX('Raw Election Data'!$A$1:$AN$3144,MATCH($C847&amp;" "&amp;$B847,'Raw Election Data'!$C$1:$C$3144,0),MATCH('Joined Data'!M$1,'Raw Election Data'!$A$1:$AN$1,0))</f>
        <v>0.51002058187399701</v>
      </c>
      <c r="N847">
        <f>INDEX('Raw Election Data'!$A$1:$AN$3144,MATCH($C847&amp;" "&amp;$B847,'Raw Election Data'!$C$1:$C$3144,0),MATCH('Joined Data'!N$1,'Raw Election Data'!$A$1:$AN$1,0))</f>
        <v>0.42021035372915649</v>
      </c>
      <c r="O847">
        <f>INDEX('Raw Election Data'!$A$1:$AN$3144,MATCH($C847&amp;" "&amp;$B847,'Raw Election Data'!$C$1:$C$3144,0),MATCH('Joined Data'!O$1,'Raw Election Data'!$A$1:$AN$1,0))</f>
        <v>10298</v>
      </c>
      <c r="P847">
        <f>INDEX('Raw Election Data'!$A$1:$AN$3144,MATCH($C847&amp;" "&amp;$B847,'Raw Election Data'!$C$1:$C$3144,0),MATCH('Joined Data'!P$1,'Raw Election Data'!$A$1:$AN$1,0))</f>
        <v>-10298</v>
      </c>
      <c r="Q847">
        <f>INDEX('Raw Election Data'!$A$1:$AN$3144,MATCH($C847&amp;" "&amp;$B847,'Raw Election Data'!$C$1:$C$3144,0),MATCH('Joined Data'!Q$1,'Raw Election Data'!$A$1:$AN$1,0))</f>
        <v>8.981022814484052E-2</v>
      </c>
      <c r="R847">
        <f>INDEX('Raw Election Data'!$A$1:$AN$3144,MATCH($C847&amp;" "&amp;$B847,'Raw Election Data'!$C$1:$C$3144,0),MATCH('Joined Data'!R$1,'Raw Election Data'!$A$1:$AN$1,0))</f>
        <v>-8.981022814484052E-2</v>
      </c>
    </row>
    <row r="848" spans="1:18" ht="13.5" hidden="1" customHeight="1" x14ac:dyDescent="0.15">
      <c r="A848" t="s">
        <v>225</v>
      </c>
      <c r="B848" t="s">
        <v>2512</v>
      </c>
      <c r="C848" t="str">
        <f>INDEX(FIPS!$A$1:$E$3236,MATCH($F848,FIPS!$D$1:$D$3236,0),5)</f>
        <v>Louisa County</v>
      </c>
      <c r="D848" t="s">
        <v>226</v>
      </c>
      <c r="E848" s="15" t="s">
        <v>63</v>
      </c>
      <c r="F848" t="s">
        <v>2631</v>
      </c>
      <c r="G848" t="s">
        <v>7789</v>
      </c>
      <c r="H848" t="str">
        <f>IFERROR(VLOOKUP($G848,'Team Colors'!$A:$B,2,0),"#c9c9c9")</f>
        <v>#c83803</v>
      </c>
      <c r="I848">
        <f>INDEX('Raw Election Data'!$A$1:$AN$3144,MATCH($C848&amp;" "&amp;$B848,'Raw Election Data'!$C$1:$C$3144,0),MATCH('Joined Data'!I$1,'Raw Election Data'!$A$1:$AN$1,0))</f>
        <v>11185</v>
      </c>
      <c r="J848">
        <f>INDEX('Raw Election Data'!$A$1:$AN$3144,MATCH($C848&amp;" "&amp;$B848,'Raw Election Data'!$C$1:$C$3144,0),MATCH('Joined Data'!J$1,'Raw Election Data'!$A$1:$AN$1,0))</f>
        <v>1643</v>
      </c>
      <c r="K848">
        <f>INDEX('Raw Election Data'!$A$1:$AN$3144,MATCH($C848&amp;" "&amp;$B848,'Raw Election Data'!$C$1:$C$3144,0),MATCH('Joined Data'!K$1,'Raw Election Data'!$A$1:$AN$1,0))</f>
        <v>3060</v>
      </c>
      <c r="L848">
        <f>INDEX('Raw Election Data'!$A$1:$AN$3144,MATCH($C848&amp;" "&amp;$B848,'Raw Election Data'!$C$1:$C$3144,0),MATCH('Joined Data'!L$1,'Raw Election Data'!$A$1:$AN$1,0))</f>
        <v>4943</v>
      </c>
      <c r="M848">
        <f>INDEX('Raw Election Data'!$A$1:$AN$3144,MATCH($C848&amp;" "&amp;$B848,'Raw Election Data'!$C$1:$C$3144,0),MATCH('Joined Data'!M$1,'Raw Election Data'!$A$1:$AN$1,0))</f>
        <v>0.33238923730528019</v>
      </c>
      <c r="N848">
        <f>INDEX('Raw Election Data'!$A$1:$AN$3144,MATCH($C848&amp;" "&amp;$B848,'Raw Election Data'!$C$1:$C$3144,0),MATCH('Joined Data'!N$1,'Raw Election Data'!$A$1:$AN$1,0))</f>
        <v>0.61905725268055833</v>
      </c>
      <c r="O848">
        <f>INDEX('Raw Election Data'!$A$1:$AN$3144,MATCH($C848&amp;" "&amp;$B848,'Raw Election Data'!$C$1:$C$3144,0),MATCH('Joined Data'!O$1,'Raw Election Data'!$A$1:$AN$1,0))</f>
        <v>-1417</v>
      </c>
      <c r="P848">
        <f>INDEX('Raw Election Data'!$A$1:$AN$3144,MATCH($C848&amp;" "&amp;$B848,'Raw Election Data'!$C$1:$C$3144,0),MATCH('Joined Data'!P$1,'Raw Election Data'!$A$1:$AN$1,0))</f>
        <v>1417</v>
      </c>
      <c r="Q848">
        <f>INDEX('Raw Election Data'!$A$1:$AN$3144,MATCH($C848&amp;" "&amp;$B848,'Raw Election Data'!$C$1:$C$3144,0),MATCH('Joined Data'!Q$1,'Raw Election Data'!$A$1:$AN$1,0))</f>
        <v>-0.28666801537527814</v>
      </c>
      <c r="R848">
        <f>INDEX('Raw Election Data'!$A$1:$AN$3144,MATCH($C848&amp;" "&amp;$B848,'Raw Election Data'!$C$1:$C$3144,0),MATCH('Joined Data'!R$1,'Raw Election Data'!$A$1:$AN$1,0))</f>
        <v>0.28666801537527814</v>
      </c>
    </row>
    <row r="849" spans="1:18" ht="13.5" hidden="1" customHeight="1" x14ac:dyDescent="0.15">
      <c r="A849" t="s">
        <v>225</v>
      </c>
      <c r="B849" t="s">
        <v>2512</v>
      </c>
      <c r="C849" t="str">
        <f>INDEX(FIPS!$A$1:$E$3236,MATCH($F849,FIPS!$D$1:$D$3236,0),5)</f>
        <v>Lucas County</v>
      </c>
      <c r="D849" t="s">
        <v>226</v>
      </c>
      <c r="E849" s="15" t="s">
        <v>64</v>
      </c>
      <c r="F849" t="s">
        <v>2633</v>
      </c>
      <c r="G849" t="s">
        <v>439</v>
      </c>
      <c r="H849" t="str">
        <f>IFERROR(VLOOKUP($G849,'Team Colors'!$A:$B,2,0),"#c9c9c9")</f>
        <v>#002244</v>
      </c>
      <c r="I849">
        <f>INDEX('Raw Election Data'!$A$1:$AN$3144,MATCH($C849&amp;" "&amp;$B849,'Raw Election Data'!$C$1:$C$3144,0),MATCH('Joined Data'!I$1,'Raw Election Data'!$A$1:$AN$1,0))</f>
        <v>8682</v>
      </c>
      <c r="J849">
        <f>INDEX('Raw Election Data'!$A$1:$AN$3144,MATCH($C849&amp;" "&amp;$B849,'Raw Election Data'!$C$1:$C$3144,0),MATCH('Joined Data'!J$1,'Raw Election Data'!$A$1:$AN$1,0))</f>
        <v>1236</v>
      </c>
      <c r="K849">
        <f>INDEX('Raw Election Data'!$A$1:$AN$3144,MATCH($C849&amp;" "&amp;$B849,'Raw Election Data'!$C$1:$C$3144,0),MATCH('Joined Data'!K$1,'Raw Election Data'!$A$1:$AN$1,0))</f>
        <v>2873</v>
      </c>
      <c r="L849">
        <f>INDEX('Raw Election Data'!$A$1:$AN$3144,MATCH($C849&amp;" "&amp;$B849,'Raw Election Data'!$C$1:$C$3144,0),MATCH('Joined Data'!L$1,'Raw Election Data'!$A$1:$AN$1,0))</f>
        <v>4297</v>
      </c>
      <c r="M849">
        <f>INDEX('Raw Election Data'!$A$1:$AN$3144,MATCH($C849&amp;" "&amp;$B849,'Raw Election Data'!$C$1:$C$3144,0),MATCH('Joined Data'!M$1,'Raw Election Data'!$A$1:$AN$1,0))</f>
        <v>0.28764254130788924</v>
      </c>
      <c r="N849">
        <f>INDEX('Raw Election Data'!$A$1:$AN$3144,MATCH($C849&amp;" "&amp;$B849,'Raw Election Data'!$C$1:$C$3144,0),MATCH('Joined Data'!N$1,'Raw Election Data'!$A$1:$AN$1,0))</f>
        <v>0.66860600418896909</v>
      </c>
      <c r="O849">
        <f>INDEX('Raw Election Data'!$A$1:$AN$3144,MATCH($C849&amp;" "&amp;$B849,'Raw Election Data'!$C$1:$C$3144,0),MATCH('Joined Data'!O$1,'Raw Election Data'!$A$1:$AN$1,0))</f>
        <v>-1637</v>
      </c>
      <c r="P849">
        <f>INDEX('Raw Election Data'!$A$1:$AN$3144,MATCH($C849&amp;" "&amp;$B849,'Raw Election Data'!$C$1:$C$3144,0),MATCH('Joined Data'!P$1,'Raw Election Data'!$A$1:$AN$1,0))</f>
        <v>1637</v>
      </c>
      <c r="Q849">
        <f>INDEX('Raw Election Data'!$A$1:$AN$3144,MATCH($C849&amp;" "&amp;$B849,'Raw Election Data'!$C$1:$C$3144,0),MATCH('Joined Data'!Q$1,'Raw Election Data'!$A$1:$AN$1,0))</f>
        <v>-0.38096346288107985</v>
      </c>
      <c r="R849">
        <f>INDEX('Raw Election Data'!$A$1:$AN$3144,MATCH($C849&amp;" "&amp;$B849,'Raw Election Data'!$C$1:$C$3144,0),MATCH('Joined Data'!R$1,'Raw Election Data'!$A$1:$AN$1,0))</f>
        <v>0.38096346288107985</v>
      </c>
    </row>
    <row r="850" spans="1:18" ht="13.5" hidden="1" customHeight="1" x14ac:dyDescent="0.15">
      <c r="A850" t="s">
        <v>225</v>
      </c>
      <c r="B850" t="s">
        <v>2512</v>
      </c>
      <c r="C850" t="str">
        <f>INDEX(FIPS!$A$1:$E$3236,MATCH($F850,FIPS!$D$1:$D$3236,0),5)</f>
        <v>Lyon County</v>
      </c>
      <c r="D850" t="s">
        <v>226</v>
      </c>
      <c r="E850" s="15" t="s">
        <v>65</v>
      </c>
      <c r="F850" t="s">
        <v>2635</v>
      </c>
      <c r="G850" t="s">
        <v>438</v>
      </c>
      <c r="H850" t="str">
        <f>IFERROR(VLOOKUP($G850,'Team Colors'!$A:$B,2,0),"#c9c9c9")</f>
        <v>#4f2683</v>
      </c>
      <c r="I850">
        <f>INDEX('Raw Election Data'!$A$1:$AN$3144,MATCH($C850&amp;" "&amp;$B850,'Raw Election Data'!$C$1:$C$3144,0),MATCH('Joined Data'!I$1,'Raw Election Data'!$A$1:$AN$1,0))</f>
        <v>11745</v>
      </c>
      <c r="J850">
        <f>INDEX('Raw Election Data'!$A$1:$AN$3144,MATCH($C850&amp;" "&amp;$B850,'Raw Election Data'!$C$1:$C$3144,0),MATCH('Joined Data'!J$1,'Raw Election Data'!$A$1:$AN$1,0))</f>
        <v>917</v>
      </c>
      <c r="K850">
        <f>INDEX('Raw Election Data'!$A$1:$AN$3144,MATCH($C850&amp;" "&amp;$B850,'Raw Election Data'!$C$1:$C$3144,0),MATCH('Joined Data'!K$1,'Raw Election Data'!$A$1:$AN$1,0))</f>
        <v>5188</v>
      </c>
      <c r="L850">
        <f>INDEX('Raw Election Data'!$A$1:$AN$3144,MATCH($C850&amp;" "&amp;$B850,'Raw Election Data'!$C$1:$C$3144,0),MATCH('Joined Data'!L$1,'Raw Election Data'!$A$1:$AN$1,0))</f>
        <v>6336</v>
      </c>
      <c r="M850">
        <f>INDEX('Raw Election Data'!$A$1:$AN$3144,MATCH($C850&amp;" "&amp;$B850,'Raw Election Data'!$C$1:$C$3144,0),MATCH('Joined Data'!M$1,'Raw Election Data'!$A$1:$AN$1,0))</f>
        <v>0.14472853535353536</v>
      </c>
      <c r="N850">
        <f>INDEX('Raw Election Data'!$A$1:$AN$3144,MATCH($C850&amp;" "&amp;$B850,'Raw Election Data'!$C$1:$C$3144,0),MATCH('Joined Data'!N$1,'Raw Election Data'!$A$1:$AN$1,0))</f>
        <v>0.81881313131313127</v>
      </c>
      <c r="O850">
        <f>INDEX('Raw Election Data'!$A$1:$AN$3144,MATCH($C850&amp;" "&amp;$B850,'Raw Election Data'!$C$1:$C$3144,0),MATCH('Joined Data'!O$1,'Raw Election Data'!$A$1:$AN$1,0))</f>
        <v>-4271</v>
      </c>
      <c r="P850">
        <f>INDEX('Raw Election Data'!$A$1:$AN$3144,MATCH($C850&amp;" "&amp;$B850,'Raw Election Data'!$C$1:$C$3144,0),MATCH('Joined Data'!P$1,'Raw Election Data'!$A$1:$AN$1,0))</f>
        <v>4271</v>
      </c>
      <c r="Q850">
        <f>INDEX('Raw Election Data'!$A$1:$AN$3144,MATCH($C850&amp;" "&amp;$B850,'Raw Election Data'!$C$1:$C$3144,0),MATCH('Joined Data'!Q$1,'Raw Election Data'!$A$1:$AN$1,0))</f>
        <v>-0.67408459595959591</v>
      </c>
      <c r="R850">
        <f>INDEX('Raw Election Data'!$A$1:$AN$3144,MATCH($C850&amp;" "&amp;$B850,'Raw Election Data'!$C$1:$C$3144,0),MATCH('Joined Data'!R$1,'Raw Election Data'!$A$1:$AN$1,0))</f>
        <v>0.67408459595959591</v>
      </c>
    </row>
    <row r="851" spans="1:18" ht="13.5" hidden="1" customHeight="1" x14ac:dyDescent="0.15">
      <c r="A851" t="s">
        <v>225</v>
      </c>
      <c r="B851" t="s">
        <v>2512</v>
      </c>
      <c r="C851" t="str">
        <f>INDEX(FIPS!$A$1:$E$3236,MATCH($F851,FIPS!$D$1:$D$3236,0),5)</f>
        <v>Madison County</v>
      </c>
      <c r="D851" t="s">
        <v>226</v>
      </c>
      <c r="E851" s="15" t="s">
        <v>66</v>
      </c>
      <c r="F851" t="s">
        <v>2636</v>
      </c>
      <c r="G851" t="s">
        <v>7755</v>
      </c>
      <c r="H851" t="str">
        <f>IFERROR(VLOOKUP($G851,'Team Colors'!$A:$B,2,0),"#c9c9c9")</f>
        <v>#203731</v>
      </c>
      <c r="I851">
        <f>INDEX('Raw Election Data'!$A$1:$AN$3144,MATCH($C851&amp;" "&amp;$B851,'Raw Election Data'!$C$1:$C$3144,0),MATCH('Joined Data'!I$1,'Raw Election Data'!$A$1:$AN$1,0))</f>
        <v>15753</v>
      </c>
      <c r="J851">
        <f>INDEX('Raw Election Data'!$A$1:$AN$3144,MATCH($C851&amp;" "&amp;$B851,'Raw Election Data'!$C$1:$C$3144,0),MATCH('Joined Data'!J$1,'Raw Election Data'!$A$1:$AN$1,0))</f>
        <v>2666</v>
      </c>
      <c r="K851">
        <f>INDEX('Raw Election Data'!$A$1:$AN$3144,MATCH($C851&amp;" "&amp;$B851,'Raw Election Data'!$C$1:$C$3144,0),MATCH('Joined Data'!K$1,'Raw Election Data'!$A$1:$AN$1,0))</f>
        <v>5336</v>
      </c>
      <c r="L851">
        <f>INDEX('Raw Election Data'!$A$1:$AN$3144,MATCH($C851&amp;" "&amp;$B851,'Raw Election Data'!$C$1:$C$3144,0),MATCH('Joined Data'!L$1,'Raw Election Data'!$A$1:$AN$1,0))</f>
        <v>8523</v>
      </c>
      <c r="M851">
        <f>INDEX('Raw Election Data'!$A$1:$AN$3144,MATCH($C851&amp;" "&amp;$B851,'Raw Election Data'!$C$1:$C$3144,0),MATCH('Joined Data'!M$1,'Raw Election Data'!$A$1:$AN$1,0))</f>
        <v>0.31280065704564119</v>
      </c>
      <c r="N851">
        <f>INDEX('Raw Election Data'!$A$1:$AN$3144,MATCH($C851&amp;" "&amp;$B851,'Raw Election Data'!$C$1:$C$3144,0),MATCH('Joined Data'!N$1,'Raw Election Data'!$A$1:$AN$1,0))</f>
        <v>0.62607063240642968</v>
      </c>
      <c r="O851">
        <f>INDEX('Raw Election Data'!$A$1:$AN$3144,MATCH($C851&amp;" "&amp;$B851,'Raw Election Data'!$C$1:$C$3144,0),MATCH('Joined Data'!O$1,'Raw Election Data'!$A$1:$AN$1,0))</f>
        <v>-2670</v>
      </c>
      <c r="P851">
        <f>INDEX('Raw Election Data'!$A$1:$AN$3144,MATCH($C851&amp;" "&amp;$B851,'Raw Election Data'!$C$1:$C$3144,0),MATCH('Joined Data'!P$1,'Raw Election Data'!$A$1:$AN$1,0))</f>
        <v>2670</v>
      </c>
      <c r="Q851">
        <f>INDEX('Raw Election Data'!$A$1:$AN$3144,MATCH($C851&amp;" "&amp;$B851,'Raw Election Data'!$C$1:$C$3144,0),MATCH('Joined Data'!Q$1,'Raw Election Data'!$A$1:$AN$1,0))</f>
        <v>-0.31326997536078849</v>
      </c>
      <c r="R851">
        <f>INDEX('Raw Election Data'!$A$1:$AN$3144,MATCH($C851&amp;" "&amp;$B851,'Raw Election Data'!$C$1:$C$3144,0),MATCH('Joined Data'!R$1,'Raw Election Data'!$A$1:$AN$1,0))</f>
        <v>0.31326997536078849</v>
      </c>
    </row>
    <row r="852" spans="1:18" ht="13.5" hidden="1" customHeight="1" x14ac:dyDescent="0.15">
      <c r="A852" t="s">
        <v>225</v>
      </c>
      <c r="B852" t="s">
        <v>2512</v>
      </c>
      <c r="C852" t="str">
        <f>INDEX(FIPS!$A$1:$E$3236,MATCH($F852,FIPS!$D$1:$D$3236,0),5)</f>
        <v>Mahaska County</v>
      </c>
      <c r="D852" t="s">
        <v>226</v>
      </c>
      <c r="E852" s="15" t="s">
        <v>67</v>
      </c>
      <c r="F852" t="s">
        <v>2638</v>
      </c>
      <c r="G852" t="s">
        <v>7755</v>
      </c>
      <c r="H852" t="str">
        <f>IFERROR(VLOOKUP($G852,'Team Colors'!$A:$B,2,0),"#c9c9c9")</f>
        <v>#203731</v>
      </c>
      <c r="I852">
        <f>INDEX('Raw Election Data'!$A$1:$AN$3144,MATCH($C852&amp;" "&amp;$B852,'Raw Election Data'!$C$1:$C$3144,0),MATCH('Joined Data'!I$1,'Raw Election Data'!$A$1:$AN$1,0))</f>
        <v>22324</v>
      </c>
      <c r="J852">
        <f>INDEX('Raw Election Data'!$A$1:$AN$3144,MATCH($C852&amp;" "&amp;$B852,'Raw Election Data'!$C$1:$C$3144,0),MATCH('Joined Data'!J$1,'Raw Election Data'!$A$1:$AN$1,0))</f>
        <v>2606</v>
      </c>
      <c r="K852">
        <f>INDEX('Raw Election Data'!$A$1:$AN$3144,MATCH($C852&amp;" "&amp;$B852,'Raw Election Data'!$C$1:$C$3144,0),MATCH('Joined Data'!K$1,'Raw Election Data'!$A$1:$AN$1,0))</f>
        <v>7404</v>
      </c>
      <c r="L852">
        <f>INDEX('Raw Election Data'!$A$1:$AN$3144,MATCH($C852&amp;" "&amp;$B852,'Raw Election Data'!$C$1:$C$3144,0),MATCH('Joined Data'!L$1,'Raw Election Data'!$A$1:$AN$1,0))</f>
        <v>10494</v>
      </c>
      <c r="M852">
        <f>INDEX('Raw Election Data'!$A$1:$AN$3144,MATCH($C852&amp;" "&amp;$B852,'Raw Election Data'!$C$1:$C$3144,0),MATCH('Joined Data'!M$1,'Raw Election Data'!$A$1:$AN$1,0))</f>
        <v>0.2483323804078521</v>
      </c>
      <c r="N852">
        <f>INDEX('Raw Election Data'!$A$1:$AN$3144,MATCH($C852&amp;" "&amp;$B852,'Raw Election Data'!$C$1:$C$3144,0),MATCH('Joined Data'!N$1,'Raw Election Data'!$A$1:$AN$1,0))</f>
        <v>0.70554602630074326</v>
      </c>
      <c r="O852">
        <f>INDEX('Raw Election Data'!$A$1:$AN$3144,MATCH($C852&amp;" "&amp;$B852,'Raw Election Data'!$C$1:$C$3144,0),MATCH('Joined Data'!O$1,'Raw Election Data'!$A$1:$AN$1,0))</f>
        <v>-4798</v>
      </c>
      <c r="P852">
        <f>INDEX('Raw Election Data'!$A$1:$AN$3144,MATCH($C852&amp;" "&amp;$B852,'Raw Election Data'!$C$1:$C$3144,0),MATCH('Joined Data'!P$1,'Raw Election Data'!$A$1:$AN$1,0))</f>
        <v>4798</v>
      </c>
      <c r="Q852">
        <f>INDEX('Raw Election Data'!$A$1:$AN$3144,MATCH($C852&amp;" "&amp;$B852,'Raw Election Data'!$C$1:$C$3144,0),MATCH('Joined Data'!Q$1,'Raw Election Data'!$A$1:$AN$1,0))</f>
        <v>-0.45721364589289115</v>
      </c>
      <c r="R852">
        <f>INDEX('Raw Election Data'!$A$1:$AN$3144,MATCH($C852&amp;" "&amp;$B852,'Raw Election Data'!$C$1:$C$3144,0),MATCH('Joined Data'!R$1,'Raw Election Data'!$A$1:$AN$1,0))</f>
        <v>0.45721364589289115</v>
      </c>
    </row>
    <row r="853" spans="1:18" ht="13.5" hidden="1" customHeight="1" x14ac:dyDescent="0.15">
      <c r="A853" t="s">
        <v>225</v>
      </c>
      <c r="B853" t="s">
        <v>2512</v>
      </c>
      <c r="C853" t="str">
        <f>INDEX(FIPS!$A$1:$E$3236,MATCH($F853,FIPS!$D$1:$D$3236,0),5)</f>
        <v>Marion County</v>
      </c>
      <c r="D853" t="s">
        <v>226</v>
      </c>
      <c r="E853" s="15" t="s">
        <v>68</v>
      </c>
      <c r="F853" t="s">
        <v>2642</v>
      </c>
      <c r="G853" t="s">
        <v>7789</v>
      </c>
      <c r="H853" t="str">
        <f>IFERROR(VLOOKUP($G853,'Team Colors'!$A:$B,2,0),"#c9c9c9")</f>
        <v>#c83803</v>
      </c>
      <c r="I853">
        <f>INDEX('Raw Election Data'!$A$1:$AN$3144,MATCH($C853&amp;" "&amp;$B853,'Raw Election Data'!$C$1:$C$3144,0),MATCH('Joined Data'!I$1,'Raw Election Data'!$A$1:$AN$1,0))</f>
        <v>33294</v>
      </c>
      <c r="J853">
        <f>INDEX('Raw Election Data'!$A$1:$AN$3144,MATCH($C853&amp;" "&amp;$B853,'Raw Election Data'!$C$1:$C$3144,0),MATCH('Joined Data'!J$1,'Raw Election Data'!$A$1:$AN$1,0))</f>
        <v>5469</v>
      </c>
      <c r="K853">
        <f>INDEX('Raw Election Data'!$A$1:$AN$3144,MATCH($C853&amp;" "&amp;$B853,'Raw Election Data'!$C$1:$C$3144,0),MATCH('Joined Data'!K$1,'Raw Election Data'!$A$1:$AN$1,0))</f>
        <v>10940</v>
      </c>
      <c r="L853">
        <f>INDEX('Raw Election Data'!$A$1:$AN$3144,MATCH($C853&amp;" "&amp;$B853,'Raw Election Data'!$C$1:$C$3144,0),MATCH('Joined Data'!L$1,'Raw Election Data'!$A$1:$AN$1,0))</f>
        <v>17554</v>
      </c>
      <c r="M853">
        <f>INDEX('Raw Election Data'!$A$1:$AN$3144,MATCH($C853&amp;" "&amp;$B853,'Raw Election Data'!$C$1:$C$3144,0),MATCH('Joined Data'!M$1,'Raw Election Data'!$A$1:$AN$1,0))</f>
        <v>0.31155292241084653</v>
      </c>
      <c r="N853">
        <f>INDEX('Raw Election Data'!$A$1:$AN$3144,MATCH($C853&amp;" "&amp;$B853,'Raw Election Data'!$C$1:$C$3144,0),MATCH('Joined Data'!N$1,'Raw Election Data'!$A$1:$AN$1,0))</f>
        <v>0.6232197789677566</v>
      </c>
      <c r="O853">
        <f>INDEX('Raw Election Data'!$A$1:$AN$3144,MATCH($C853&amp;" "&amp;$B853,'Raw Election Data'!$C$1:$C$3144,0),MATCH('Joined Data'!O$1,'Raw Election Data'!$A$1:$AN$1,0))</f>
        <v>-5471</v>
      </c>
      <c r="P853">
        <f>INDEX('Raw Election Data'!$A$1:$AN$3144,MATCH($C853&amp;" "&amp;$B853,'Raw Election Data'!$C$1:$C$3144,0),MATCH('Joined Data'!P$1,'Raw Election Data'!$A$1:$AN$1,0))</f>
        <v>5471</v>
      </c>
      <c r="Q853">
        <f>INDEX('Raw Election Data'!$A$1:$AN$3144,MATCH($C853&amp;" "&amp;$B853,'Raw Election Data'!$C$1:$C$3144,0),MATCH('Joined Data'!Q$1,'Raw Election Data'!$A$1:$AN$1,0))</f>
        <v>-0.31166685655691007</v>
      </c>
      <c r="R853">
        <f>INDEX('Raw Election Data'!$A$1:$AN$3144,MATCH($C853&amp;" "&amp;$B853,'Raw Election Data'!$C$1:$C$3144,0),MATCH('Joined Data'!R$1,'Raw Election Data'!$A$1:$AN$1,0))</f>
        <v>0.31166685655691007</v>
      </c>
    </row>
    <row r="854" spans="1:18" ht="13.5" hidden="1" customHeight="1" x14ac:dyDescent="0.15">
      <c r="A854" t="s">
        <v>225</v>
      </c>
      <c r="B854" t="s">
        <v>2512</v>
      </c>
      <c r="C854" t="str">
        <f>INDEX(FIPS!$A$1:$E$3236,MATCH($F854,FIPS!$D$1:$D$3236,0),5)</f>
        <v>Marshall County</v>
      </c>
      <c r="D854" t="s">
        <v>226</v>
      </c>
      <c r="E854" s="15" t="s">
        <v>69</v>
      </c>
      <c r="F854" t="s">
        <v>2645</v>
      </c>
      <c r="G854" t="s">
        <v>7755</v>
      </c>
      <c r="H854" t="str">
        <f>IFERROR(VLOOKUP($G854,'Team Colors'!$A:$B,2,0),"#c9c9c9")</f>
        <v>#203731</v>
      </c>
      <c r="I854">
        <f>INDEX('Raw Election Data'!$A$1:$AN$3144,MATCH($C854&amp;" "&amp;$B854,'Raw Election Data'!$C$1:$C$3144,0),MATCH('Joined Data'!I$1,'Raw Election Data'!$A$1:$AN$1,0))</f>
        <v>40746</v>
      </c>
      <c r="J854">
        <f>INDEX('Raw Election Data'!$A$1:$AN$3144,MATCH($C854&amp;" "&amp;$B854,'Raw Election Data'!$C$1:$C$3144,0),MATCH('Joined Data'!J$1,'Raw Election Data'!$A$1:$AN$1,0))</f>
        <v>7623</v>
      </c>
      <c r="K854">
        <f>INDEX('Raw Election Data'!$A$1:$AN$3144,MATCH($C854&amp;" "&amp;$B854,'Raw Election Data'!$C$1:$C$3144,0),MATCH('Joined Data'!K$1,'Raw Election Data'!$A$1:$AN$1,0))</f>
        <v>9125</v>
      </c>
      <c r="L854">
        <f>INDEX('Raw Election Data'!$A$1:$AN$3144,MATCH($C854&amp;" "&amp;$B854,'Raw Election Data'!$C$1:$C$3144,0),MATCH('Joined Data'!L$1,'Raw Election Data'!$A$1:$AN$1,0))</f>
        <v>17700</v>
      </c>
      <c r="M854">
        <f>INDEX('Raw Election Data'!$A$1:$AN$3144,MATCH($C854&amp;" "&amp;$B854,'Raw Election Data'!$C$1:$C$3144,0),MATCH('Joined Data'!M$1,'Raw Election Data'!$A$1:$AN$1,0))</f>
        <v>0.4306779661016949</v>
      </c>
      <c r="N854">
        <f>INDEX('Raw Election Data'!$A$1:$AN$3144,MATCH($C854&amp;" "&amp;$B854,'Raw Election Data'!$C$1:$C$3144,0),MATCH('Joined Data'!N$1,'Raw Election Data'!$A$1:$AN$1,0))</f>
        <v>0.5155367231638418</v>
      </c>
      <c r="O854">
        <f>INDEX('Raw Election Data'!$A$1:$AN$3144,MATCH($C854&amp;" "&amp;$B854,'Raw Election Data'!$C$1:$C$3144,0),MATCH('Joined Data'!O$1,'Raw Election Data'!$A$1:$AN$1,0))</f>
        <v>-1502</v>
      </c>
      <c r="P854">
        <f>INDEX('Raw Election Data'!$A$1:$AN$3144,MATCH($C854&amp;" "&amp;$B854,'Raw Election Data'!$C$1:$C$3144,0),MATCH('Joined Data'!P$1,'Raw Election Data'!$A$1:$AN$1,0))</f>
        <v>1502</v>
      </c>
      <c r="Q854">
        <f>INDEX('Raw Election Data'!$A$1:$AN$3144,MATCH($C854&amp;" "&amp;$B854,'Raw Election Data'!$C$1:$C$3144,0),MATCH('Joined Data'!Q$1,'Raw Election Data'!$A$1:$AN$1,0))</f>
        <v>-8.4858757062146906E-2</v>
      </c>
      <c r="R854">
        <f>INDEX('Raw Election Data'!$A$1:$AN$3144,MATCH($C854&amp;" "&amp;$B854,'Raw Election Data'!$C$1:$C$3144,0),MATCH('Joined Data'!R$1,'Raw Election Data'!$A$1:$AN$1,0))</f>
        <v>8.4858757062146906E-2</v>
      </c>
    </row>
    <row r="855" spans="1:18" ht="13.5" hidden="1" customHeight="1" x14ac:dyDescent="0.15">
      <c r="A855" t="s">
        <v>225</v>
      </c>
      <c r="B855" t="s">
        <v>2512</v>
      </c>
      <c r="C855" t="str">
        <f>INDEX(FIPS!$A$1:$E$3236,MATCH($F855,FIPS!$D$1:$D$3236,0),5)</f>
        <v>Mills County</v>
      </c>
      <c r="D855" t="s">
        <v>226</v>
      </c>
      <c r="E855" s="15" t="s">
        <v>71</v>
      </c>
      <c r="F855" t="s">
        <v>2649</v>
      </c>
      <c r="G855" t="s">
        <v>7773</v>
      </c>
      <c r="H855" t="str">
        <f>IFERROR(VLOOKUP($G855,'Team Colors'!$A:$B,2,0),"#c9c9c9")</f>
        <v>#e31837</v>
      </c>
      <c r="I855">
        <f>INDEX('Raw Election Data'!$A$1:$AN$3144,MATCH($C855&amp;" "&amp;$B855,'Raw Election Data'!$C$1:$C$3144,0),MATCH('Joined Data'!I$1,'Raw Election Data'!$A$1:$AN$1,0))</f>
        <v>14844</v>
      </c>
      <c r="J855">
        <f>INDEX('Raw Election Data'!$A$1:$AN$3144,MATCH($C855&amp;" "&amp;$B855,'Raw Election Data'!$C$1:$C$3144,0),MATCH('Joined Data'!J$1,'Raw Election Data'!$A$1:$AN$1,0))</f>
        <v>2080</v>
      </c>
      <c r="K855">
        <f>INDEX('Raw Election Data'!$A$1:$AN$3144,MATCH($C855&amp;" "&amp;$B855,'Raw Election Data'!$C$1:$C$3144,0),MATCH('Joined Data'!K$1,'Raw Election Data'!$A$1:$AN$1,0))</f>
        <v>5050</v>
      </c>
      <c r="L855">
        <f>INDEX('Raw Election Data'!$A$1:$AN$3144,MATCH($C855&amp;" "&amp;$B855,'Raw Election Data'!$C$1:$C$3144,0),MATCH('Joined Data'!L$1,'Raw Election Data'!$A$1:$AN$1,0))</f>
        <v>7608</v>
      </c>
      <c r="M855">
        <f>INDEX('Raw Election Data'!$A$1:$AN$3144,MATCH($C855&amp;" "&amp;$B855,'Raw Election Data'!$C$1:$C$3144,0),MATCH('Joined Data'!M$1,'Raw Election Data'!$A$1:$AN$1,0))</f>
        <v>0.2733964248159832</v>
      </c>
      <c r="N855">
        <f>INDEX('Raw Election Data'!$A$1:$AN$3144,MATCH($C855&amp;" "&amp;$B855,'Raw Election Data'!$C$1:$C$3144,0),MATCH('Joined Data'!N$1,'Raw Election Data'!$A$1:$AN$1,0))</f>
        <v>0.66377497371188221</v>
      </c>
      <c r="O855">
        <f>INDEX('Raw Election Data'!$A$1:$AN$3144,MATCH($C855&amp;" "&amp;$B855,'Raw Election Data'!$C$1:$C$3144,0),MATCH('Joined Data'!O$1,'Raw Election Data'!$A$1:$AN$1,0))</f>
        <v>-2970</v>
      </c>
      <c r="P855">
        <f>INDEX('Raw Election Data'!$A$1:$AN$3144,MATCH($C855&amp;" "&amp;$B855,'Raw Election Data'!$C$1:$C$3144,0),MATCH('Joined Data'!P$1,'Raw Election Data'!$A$1:$AN$1,0))</f>
        <v>2970</v>
      </c>
      <c r="Q855">
        <f>INDEX('Raw Election Data'!$A$1:$AN$3144,MATCH($C855&amp;" "&amp;$B855,'Raw Election Data'!$C$1:$C$3144,0),MATCH('Joined Data'!Q$1,'Raw Election Data'!$A$1:$AN$1,0))</f>
        <v>-0.39037854889589901</v>
      </c>
      <c r="R855">
        <f>INDEX('Raw Election Data'!$A$1:$AN$3144,MATCH($C855&amp;" "&amp;$B855,'Raw Election Data'!$C$1:$C$3144,0),MATCH('Joined Data'!R$1,'Raw Election Data'!$A$1:$AN$1,0))</f>
        <v>0.39037854889589901</v>
      </c>
    </row>
    <row r="856" spans="1:18" ht="13.5" hidden="1" customHeight="1" x14ac:dyDescent="0.15">
      <c r="A856" t="s">
        <v>225</v>
      </c>
      <c r="B856" t="s">
        <v>2512</v>
      </c>
      <c r="C856" t="str">
        <f>INDEX(FIPS!$A$1:$E$3236,MATCH($F856,FIPS!$D$1:$D$3236,0),5)</f>
        <v>Mitchell County</v>
      </c>
      <c r="D856" t="s">
        <v>226</v>
      </c>
      <c r="E856" s="15" t="s">
        <v>72</v>
      </c>
      <c r="F856" t="s">
        <v>2650</v>
      </c>
      <c r="G856" t="s">
        <v>438</v>
      </c>
      <c r="H856" t="str">
        <f>IFERROR(VLOOKUP($G856,'Team Colors'!$A:$B,2,0),"#c9c9c9")</f>
        <v>#4f2683</v>
      </c>
      <c r="I856">
        <f>INDEX('Raw Election Data'!$A$1:$AN$3144,MATCH($C856&amp;" "&amp;$B856,'Raw Election Data'!$C$1:$C$3144,0),MATCH('Joined Data'!I$1,'Raw Election Data'!$A$1:$AN$1,0))</f>
        <v>10832</v>
      </c>
      <c r="J856">
        <f>INDEX('Raw Election Data'!$A$1:$AN$3144,MATCH($C856&amp;" "&amp;$B856,'Raw Election Data'!$C$1:$C$3144,0),MATCH('Joined Data'!J$1,'Raw Election Data'!$A$1:$AN$1,0))</f>
        <v>1879</v>
      </c>
      <c r="K856">
        <f>INDEX('Raw Election Data'!$A$1:$AN$3144,MATCH($C856&amp;" "&amp;$B856,'Raw Election Data'!$C$1:$C$3144,0),MATCH('Joined Data'!K$1,'Raw Election Data'!$A$1:$AN$1,0))</f>
        <v>3180</v>
      </c>
      <c r="L856">
        <f>INDEX('Raw Election Data'!$A$1:$AN$3144,MATCH($C856&amp;" "&amp;$B856,'Raw Election Data'!$C$1:$C$3144,0),MATCH('Joined Data'!L$1,'Raw Election Data'!$A$1:$AN$1,0))</f>
        <v>5360</v>
      </c>
      <c r="M856">
        <f>INDEX('Raw Election Data'!$A$1:$AN$3144,MATCH($C856&amp;" "&amp;$B856,'Raw Election Data'!$C$1:$C$3144,0),MATCH('Joined Data'!M$1,'Raw Election Data'!$A$1:$AN$1,0))</f>
        <v>0.35055970149253729</v>
      </c>
      <c r="N856">
        <f>INDEX('Raw Election Data'!$A$1:$AN$3144,MATCH($C856&amp;" "&amp;$B856,'Raw Election Data'!$C$1:$C$3144,0),MATCH('Joined Data'!N$1,'Raw Election Data'!$A$1:$AN$1,0))</f>
        <v>0.59328358208955223</v>
      </c>
      <c r="O856">
        <f>INDEX('Raw Election Data'!$A$1:$AN$3144,MATCH($C856&amp;" "&amp;$B856,'Raw Election Data'!$C$1:$C$3144,0),MATCH('Joined Data'!O$1,'Raw Election Data'!$A$1:$AN$1,0))</f>
        <v>-1301</v>
      </c>
      <c r="P856">
        <f>INDEX('Raw Election Data'!$A$1:$AN$3144,MATCH($C856&amp;" "&amp;$B856,'Raw Election Data'!$C$1:$C$3144,0),MATCH('Joined Data'!P$1,'Raw Election Data'!$A$1:$AN$1,0))</f>
        <v>1301</v>
      </c>
      <c r="Q856">
        <f>INDEX('Raw Election Data'!$A$1:$AN$3144,MATCH($C856&amp;" "&amp;$B856,'Raw Election Data'!$C$1:$C$3144,0),MATCH('Joined Data'!Q$1,'Raw Election Data'!$A$1:$AN$1,0))</f>
        <v>-0.24272388059701494</v>
      </c>
      <c r="R856">
        <f>INDEX('Raw Election Data'!$A$1:$AN$3144,MATCH($C856&amp;" "&amp;$B856,'Raw Election Data'!$C$1:$C$3144,0),MATCH('Joined Data'!R$1,'Raw Election Data'!$A$1:$AN$1,0))</f>
        <v>0.24272388059701494</v>
      </c>
    </row>
    <row r="857" spans="1:18" ht="13.5" hidden="1" customHeight="1" x14ac:dyDescent="0.15">
      <c r="A857" t="s">
        <v>225</v>
      </c>
      <c r="B857" t="s">
        <v>2512</v>
      </c>
      <c r="C857" t="str">
        <f>INDEX(FIPS!$A$1:$E$3236,MATCH($F857,FIPS!$D$1:$D$3236,0),5)</f>
        <v>Monona County</v>
      </c>
      <c r="D857" t="s">
        <v>226</v>
      </c>
      <c r="E857" s="15" t="s">
        <v>73</v>
      </c>
      <c r="F857" t="s">
        <v>2652</v>
      </c>
      <c r="G857" t="s">
        <v>7755</v>
      </c>
      <c r="H857" t="str">
        <f>IFERROR(VLOOKUP($G857,'Team Colors'!$A:$B,2,0),"#c9c9c9")</f>
        <v>#203731</v>
      </c>
      <c r="I857">
        <f>INDEX('Raw Election Data'!$A$1:$AN$3144,MATCH($C857&amp;" "&amp;$B857,'Raw Election Data'!$C$1:$C$3144,0),MATCH('Joined Data'!I$1,'Raw Election Data'!$A$1:$AN$1,0))</f>
        <v>8979</v>
      </c>
      <c r="J857">
        <f>INDEX('Raw Election Data'!$A$1:$AN$3144,MATCH($C857&amp;" "&amp;$B857,'Raw Election Data'!$C$1:$C$3144,0),MATCH('Joined Data'!J$1,'Raw Election Data'!$A$1:$AN$1,0))</f>
        <v>1244</v>
      </c>
      <c r="K857">
        <f>INDEX('Raw Election Data'!$A$1:$AN$3144,MATCH($C857&amp;" "&amp;$B857,'Raw Election Data'!$C$1:$C$3144,0),MATCH('Joined Data'!K$1,'Raw Election Data'!$A$1:$AN$1,0))</f>
        <v>3115</v>
      </c>
      <c r="L857">
        <f>INDEX('Raw Election Data'!$A$1:$AN$3144,MATCH($C857&amp;" "&amp;$B857,'Raw Election Data'!$C$1:$C$3144,0),MATCH('Joined Data'!L$1,'Raw Election Data'!$A$1:$AN$1,0))</f>
        <v>4525</v>
      </c>
      <c r="M857">
        <f>INDEX('Raw Election Data'!$A$1:$AN$3144,MATCH($C857&amp;" "&amp;$B857,'Raw Election Data'!$C$1:$C$3144,0),MATCH('Joined Data'!M$1,'Raw Election Data'!$A$1:$AN$1,0))</f>
        <v>0.2749171270718232</v>
      </c>
      <c r="N857">
        <f>INDEX('Raw Election Data'!$A$1:$AN$3144,MATCH($C857&amp;" "&amp;$B857,'Raw Election Data'!$C$1:$C$3144,0),MATCH('Joined Data'!N$1,'Raw Election Data'!$A$1:$AN$1,0))</f>
        <v>0.68839779005524859</v>
      </c>
      <c r="O857">
        <f>INDEX('Raw Election Data'!$A$1:$AN$3144,MATCH($C857&amp;" "&amp;$B857,'Raw Election Data'!$C$1:$C$3144,0),MATCH('Joined Data'!O$1,'Raw Election Data'!$A$1:$AN$1,0))</f>
        <v>-1871</v>
      </c>
      <c r="P857">
        <f>INDEX('Raw Election Data'!$A$1:$AN$3144,MATCH($C857&amp;" "&amp;$B857,'Raw Election Data'!$C$1:$C$3144,0),MATCH('Joined Data'!P$1,'Raw Election Data'!$A$1:$AN$1,0))</f>
        <v>1871</v>
      </c>
      <c r="Q857">
        <f>INDEX('Raw Election Data'!$A$1:$AN$3144,MATCH($C857&amp;" "&amp;$B857,'Raw Election Data'!$C$1:$C$3144,0),MATCH('Joined Data'!Q$1,'Raw Election Data'!$A$1:$AN$1,0))</f>
        <v>-0.4134806629834254</v>
      </c>
      <c r="R857">
        <f>INDEX('Raw Election Data'!$A$1:$AN$3144,MATCH($C857&amp;" "&amp;$B857,'Raw Election Data'!$C$1:$C$3144,0),MATCH('Joined Data'!R$1,'Raw Election Data'!$A$1:$AN$1,0))</f>
        <v>0.4134806629834254</v>
      </c>
    </row>
    <row r="858" spans="1:18" ht="13.5" hidden="1" customHeight="1" x14ac:dyDescent="0.15">
      <c r="A858" t="s">
        <v>225</v>
      </c>
      <c r="B858" t="s">
        <v>2512</v>
      </c>
      <c r="C858" t="str">
        <f>INDEX(FIPS!$A$1:$E$3236,MATCH($F858,FIPS!$D$1:$D$3236,0),5)</f>
        <v>Monroe County</v>
      </c>
      <c r="D858" t="s">
        <v>226</v>
      </c>
      <c r="E858" s="15" t="s">
        <v>114</v>
      </c>
      <c r="F858" t="s">
        <v>2653</v>
      </c>
      <c r="G858" t="s">
        <v>7789</v>
      </c>
      <c r="H858" t="str">
        <f>IFERROR(VLOOKUP($G858,'Team Colors'!$A:$B,2,0),"#c9c9c9")</f>
        <v>#c83803</v>
      </c>
      <c r="I858">
        <f>INDEX('Raw Election Data'!$A$1:$AN$3144,MATCH($C858&amp;" "&amp;$B858,'Raw Election Data'!$C$1:$C$3144,0),MATCH('Joined Data'!I$1,'Raw Election Data'!$A$1:$AN$1,0))</f>
        <v>7973</v>
      </c>
      <c r="J858">
        <f>INDEX('Raw Election Data'!$A$1:$AN$3144,MATCH($C858&amp;" "&amp;$B858,'Raw Election Data'!$C$1:$C$3144,0),MATCH('Joined Data'!J$1,'Raw Election Data'!$A$1:$AN$1,0))</f>
        <v>1053</v>
      </c>
      <c r="K858">
        <f>INDEX('Raw Election Data'!$A$1:$AN$3144,MATCH($C858&amp;" "&amp;$B858,'Raw Election Data'!$C$1:$C$3144,0),MATCH('Joined Data'!K$1,'Raw Election Data'!$A$1:$AN$1,0))</f>
        <v>2635</v>
      </c>
      <c r="L858">
        <f>INDEX('Raw Election Data'!$A$1:$AN$3144,MATCH($C858&amp;" "&amp;$B858,'Raw Election Data'!$C$1:$C$3144,0),MATCH('Joined Data'!L$1,'Raw Election Data'!$A$1:$AN$1,0))</f>
        <v>3844</v>
      </c>
      <c r="M858">
        <f>INDEX('Raw Election Data'!$A$1:$AN$3144,MATCH($C858&amp;" "&amp;$B858,'Raw Election Data'!$C$1:$C$3144,0),MATCH('Joined Data'!M$1,'Raw Election Data'!$A$1:$AN$1,0))</f>
        <v>0.27393340270551508</v>
      </c>
      <c r="N858">
        <f>INDEX('Raw Election Data'!$A$1:$AN$3144,MATCH($C858&amp;" "&amp;$B858,'Raw Election Data'!$C$1:$C$3144,0),MATCH('Joined Data'!N$1,'Raw Election Data'!$A$1:$AN$1,0))</f>
        <v>0.68548387096774188</v>
      </c>
      <c r="O858">
        <f>INDEX('Raw Election Data'!$A$1:$AN$3144,MATCH($C858&amp;" "&amp;$B858,'Raw Election Data'!$C$1:$C$3144,0),MATCH('Joined Data'!O$1,'Raw Election Data'!$A$1:$AN$1,0))</f>
        <v>-1582</v>
      </c>
      <c r="P858">
        <f>INDEX('Raw Election Data'!$A$1:$AN$3144,MATCH($C858&amp;" "&amp;$B858,'Raw Election Data'!$C$1:$C$3144,0),MATCH('Joined Data'!P$1,'Raw Election Data'!$A$1:$AN$1,0))</f>
        <v>1582</v>
      </c>
      <c r="Q858">
        <f>INDEX('Raw Election Data'!$A$1:$AN$3144,MATCH($C858&amp;" "&amp;$B858,'Raw Election Data'!$C$1:$C$3144,0),MATCH('Joined Data'!Q$1,'Raw Election Data'!$A$1:$AN$1,0))</f>
        <v>-0.4115504682622268</v>
      </c>
      <c r="R858">
        <f>INDEX('Raw Election Data'!$A$1:$AN$3144,MATCH($C858&amp;" "&amp;$B858,'Raw Election Data'!$C$1:$C$3144,0),MATCH('Joined Data'!R$1,'Raw Election Data'!$A$1:$AN$1,0))</f>
        <v>0.4115504682622268</v>
      </c>
    </row>
    <row r="859" spans="1:18" ht="13.5" hidden="1" customHeight="1" x14ac:dyDescent="0.15">
      <c r="A859" t="s">
        <v>225</v>
      </c>
      <c r="B859" t="s">
        <v>2512</v>
      </c>
      <c r="C859" t="str">
        <f>INDEX(FIPS!$A$1:$E$3236,MATCH($F859,FIPS!$D$1:$D$3236,0),5)</f>
        <v>Montgomery County</v>
      </c>
      <c r="D859" t="s">
        <v>226</v>
      </c>
      <c r="E859" s="15" t="s">
        <v>115</v>
      </c>
      <c r="F859" t="s">
        <v>2654</v>
      </c>
      <c r="G859" t="s">
        <v>7773</v>
      </c>
      <c r="H859" t="str">
        <f>IFERROR(VLOOKUP($G859,'Team Colors'!$A:$B,2,0),"#c9c9c9")</f>
        <v>#e31837</v>
      </c>
      <c r="I859">
        <f>INDEX('Raw Election Data'!$A$1:$AN$3144,MATCH($C859&amp;" "&amp;$B859,'Raw Election Data'!$C$1:$C$3144,0),MATCH('Joined Data'!I$1,'Raw Election Data'!$A$1:$AN$1,0))</f>
        <v>10234</v>
      </c>
      <c r="J859">
        <f>INDEX('Raw Election Data'!$A$1:$AN$3144,MATCH($C859&amp;" "&amp;$B859,'Raw Election Data'!$C$1:$C$3144,0),MATCH('Joined Data'!J$1,'Raw Election Data'!$A$1:$AN$1,0))</f>
        <v>1312</v>
      </c>
      <c r="K859">
        <f>INDEX('Raw Election Data'!$A$1:$AN$3144,MATCH($C859&amp;" "&amp;$B859,'Raw Election Data'!$C$1:$C$3144,0),MATCH('Joined Data'!K$1,'Raw Election Data'!$A$1:$AN$1,0))</f>
        <v>3431</v>
      </c>
      <c r="L859">
        <f>INDEX('Raw Election Data'!$A$1:$AN$3144,MATCH($C859&amp;" "&amp;$B859,'Raw Election Data'!$C$1:$C$3144,0),MATCH('Joined Data'!L$1,'Raw Election Data'!$A$1:$AN$1,0))</f>
        <v>4998</v>
      </c>
      <c r="M859">
        <f>INDEX('Raw Election Data'!$A$1:$AN$3144,MATCH($C859&amp;" "&amp;$B859,'Raw Election Data'!$C$1:$C$3144,0),MATCH('Joined Data'!M$1,'Raw Election Data'!$A$1:$AN$1,0))</f>
        <v>0.26250500200080035</v>
      </c>
      <c r="N859">
        <f>INDEX('Raw Election Data'!$A$1:$AN$3144,MATCH($C859&amp;" "&amp;$B859,'Raw Election Data'!$C$1:$C$3144,0),MATCH('Joined Data'!N$1,'Raw Election Data'!$A$1:$AN$1,0))</f>
        <v>0.68647458983593435</v>
      </c>
      <c r="O859">
        <f>INDEX('Raw Election Data'!$A$1:$AN$3144,MATCH($C859&amp;" "&amp;$B859,'Raw Election Data'!$C$1:$C$3144,0),MATCH('Joined Data'!O$1,'Raw Election Data'!$A$1:$AN$1,0))</f>
        <v>-2119</v>
      </c>
      <c r="P859">
        <f>INDEX('Raw Election Data'!$A$1:$AN$3144,MATCH($C859&amp;" "&amp;$B859,'Raw Election Data'!$C$1:$C$3144,0),MATCH('Joined Data'!P$1,'Raw Election Data'!$A$1:$AN$1,0))</f>
        <v>2119</v>
      </c>
      <c r="Q859">
        <f>INDEX('Raw Election Data'!$A$1:$AN$3144,MATCH($C859&amp;" "&amp;$B859,'Raw Election Data'!$C$1:$C$3144,0),MATCH('Joined Data'!Q$1,'Raw Election Data'!$A$1:$AN$1,0))</f>
        <v>-0.423969587835134</v>
      </c>
      <c r="R859">
        <f>INDEX('Raw Election Data'!$A$1:$AN$3144,MATCH($C859&amp;" "&amp;$B859,'Raw Election Data'!$C$1:$C$3144,0),MATCH('Joined Data'!R$1,'Raw Election Data'!$A$1:$AN$1,0))</f>
        <v>0.423969587835134</v>
      </c>
    </row>
    <row r="860" spans="1:18" ht="13.5" hidden="1" customHeight="1" x14ac:dyDescent="0.15">
      <c r="A860" t="s">
        <v>225</v>
      </c>
      <c r="B860" t="s">
        <v>2512</v>
      </c>
      <c r="C860" t="str">
        <f>INDEX(FIPS!$A$1:$E$3236,MATCH($F860,FIPS!$D$1:$D$3236,0),5)</f>
        <v>Muscatine County</v>
      </c>
      <c r="D860" t="s">
        <v>226</v>
      </c>
      <c r="E860" s="15" t="s">
        <v>116</v>
      </c>
      <c r="F860" t="s">
        <v>2656</v>
      </c>
      <c r="G860" t="s">
        <v>7789</v>
      </c>
      <c r="H860" t="str">
        <f>IFERROR(VLOOKUP($G860,'Team Colors'!$A:$B,2,0),"#c9c9c9")</f>
        <v>#c83803</v>
      </c>
      <c r="I860">
        <f>INDEX('Raw Election Data'!$A$1:$AN$3144,MATCH($C860&amp;" "&amp;$B860,'Raw Election Data'!$C$1:$C$3144,0),MATCH('Joined Data'!I$1,'Raw Election Data'!$A$1:$AN$1,0))</f>
        <v>43011</v>
      </c>
      <c r="J860">
        <f>INDEX('Raw Election Data'!$A$1:$AN$3144,MATCH($C860&amp;" "&amp;$B860,'Raw Election Data'!$C$1:$C$3144,0),MATCH('Joined Data'!J$1,'Raw Election Data'!$A$1:$AN$1,0))</f>
        <v>8284</v>
      </c>
      <c r="K860">
        <f>INDEX('Raw Election Data'!$A$1:$AN$3144,MATCH($C860&amp;" "&amp;$B860,'Raw Election Data'!$C$1:$C$3144,0),MATCH('Joined Data'!K$1,'Raw Election Data'!$A$1:$AN$1,0))</f>
        <v>9549</v>
      </c>
      <c r="L860">
        <f>INDEX('Raw Election Data'!$A$1:$AN$3144,MATCH($C860&amp;" "&amp;$B860,'Raw Election Data'!$C$1:$C$3144,0),MATCH('Joined Data'!L$1,'Raw Election Data'!$A$1:$AN$1,0))</f>
        <v>19086</v>
      </c>
      <c r="M860">
        <f>INDEX('Raw Election Data'!$A$1:$AN$3144,MATCH($C860&amp;" "&amp;$B860,'Raw Election Data'!$C$1:$C$3144,0),MATCH('Joined Data'!M$1,'Raw Election Data'!$A$1:$AN$1,0))</f>
        <v>0.43403541863145761</v>
      </c>
      <c r="N860">
        <f>INDEX('Raw Election Data'!$A$1:$AN$3144,MATCH($C860&amp;" "&amp;$B860,'Raw Election Data'!$C$1:$C$3144,0),MATCH('Joined Data'!N$1,'Raw Election Data'!$A$1:$AN$1,0))</f>
        <v>0.50031436655139894</v>
      </c>
      <c r="O860">
        <f>INDEX('Raw Election Data'!$A$1:$AN$3144,MATCH($C860&amp;" "&amp;$B860,'Raw Election Data'!$C$1:$C$3144,0),MATCH('Joined Data'!O$1,'Raw Election Data'!$A$1:$AN$1,0))</f>
        <v>-1265</v>
      </c>
      <c r="P860">
        <f>INDEX('Raw Election Data'!$A$1:$AN$3144,MATCH($C860&amp;" "&amp;$B860,'Raw Election Data'!$C$1:$C$3144,0),MATCH('Joined Data'!P$1,'Raw Election Data'!$A$1:$AN$1,0))</f>
        <v>1265</v>
      </c>
      <c r="Q860">
        <f>INDEX('Raw Election Data'!$A$1:$AN$3144,MATCH($C860&amp;" "&amp;$B860,'Raw Election Data'!$C$1:$C$3144,0),MATCH('Joined Data'!Q$1,'Raw Election Data'!$A$1:$AN$1,0))</f>
        <v>-6.6278947919941322E-2</v>
      </c>
      <c r="R860">
        <f>INDEX('Raw Election Data'!$A$1:$AN$3144,MATCH($C860&amp;" "&amp;$B860,'Raw Election Data'!$C$1:$C$3144,0),MATCH('Joined Data'!R$1,'Raw Election Data'!$A$1:$AN$1,0))</f>
        <v>6.6278947919941322E-2</v>
      </c>
    </row>
    <row r="861" spans="1:18" ht="13.5" hidden="1" customHeight="1" x14ac:dyDescent="0.15">
      <c r="A861" t="s">
        <v>225</v>
      </c>
      <c r="B861" t="s">
        <v>2512</v>
      </c>
      <c r="C861" t="str">
        <f>INDEX(FIPS!$A$1:$E$3236,MATCH($F861,FIPS!$D$1:$D$3236,0),5)</f>
        <v>O'Brien County</v>
      </c>
      <c r="D861" t="s">
        <v>226</v>
      </c>
      <c r="E861" s="15" t="s">
        <v>117</v>
      </c>
      <c r="F861" t="s">
        <v>2660</v>
      </c>
      <c r="G861" t="s">
        <v>438</v>
      </c>
      <c r="H861" t="str">
        <f>IFERROR(VLOOKUP($G861,'Team Colors'!$A:$B,2,0),"#c9c9c9")</f>
        <v>#4f2683</v>
      </c>
      <c r="I861">
        <f>INDEX('Raw Election Data'!$A$1:$AN$3144,MATCH($C861&amp;" "&amp;$B861,'Raw Election Data'!$C$1:$C$3144,0),MATCH('Joined Data'!I$1,'Raw Election Data'!$A$1:$AN$1,0))</f>
        <v>13984</v>
      </c>
      <c r="J861">
        <f>INDEX('Raw Election Data'!$A$1:$AN$3144,MATCH($C861&amp;" "&amp;$B861,'Raw Election Data'!$C$1:$C$3144,0),MATCH('Joined Data'!J$1,'Raw Election Data'!$A$1:$AN$1,0))</f>
        <v>1314</v>
      </c>
      <c r="K861">
        <f>INDEX('Raw Election Data'!$A$1:$AN$3144,MATCH($C861&amp;" "&amp;$B861,'Raw Election Data'!$C$1:$C$3144,0),MATCH('Joined Data'!K$1,'Raw Election Data'!$A$1:$AN$1,0))</f>
        <v>5735</v>
      </c>
      <c r="L861">
        <f>INDEX('Raw Election Data'!$A$1:$AN$3144,MATCH($C861&amp;" "&amp;$B861,'Raw Election Data'!$C$1:$C$3144,0),MATCH('Joined Data'!L$1,'Raw Election Data'!$A$1:$AN$1,0))</f>
        <v>7348</v>
      </c>
      <c r="M861">
        <f>INDEX('Raw Election Data'!$A$1:$AN$3144,MATCH($C861&amp;" "&amp;$B861,'Raw Election Data'!$C$1:$C$3144,0),MATCH('Joined Data'!M$1,'Raw Election Data'!$A$1:$AN$1,0))</f>
        <v>0.17882416984213392</v>
      </c>
      <c r="N861">
        <f>INDEX('Raw Election Data'!$A$1:$AN$3144,MATCH($C861&amp;" "&amp;$B861,'Raw Election Data'!$C$1:$C$3144,0),MATCH('Joined Data'!N$1,'Raw Election Data'!$A$1:$AN$1,0))</f>
        <v>0.78048448557430594</v>
      </c>
      <c r="O861">
        <f>INDEX('Raw Election Data'!$A$1:$AN$3144,MATCH($C861&amp;" "&amp;$B861,'Raw Election Data'!$C$1:$C$3144,0),MATCH('Joined Data'!O$1,'Raw Election Data'!$A$1:$AN$1,0))</f>
        <v>-4421</v>
      </c>
      <c r="P861">
        <f>INDEX('Raw Election Data'!$A$1:$AN$3144,MATCH($C861&amp;" "&amp;$B861,'Raw Election Data'!$C$1:$C$3144,0),MATCH('Joined Data'!P$1,'Raw Election Data'!$A$1:$AN$1,0))</f>
        <v>4421</v>
      </c>
      <c r="Q861">
        <f>INDEX('Raw Election Data'!$A$1:$AN$3144,MATCH($C861&amp;" "&amp;$B861,'Raw Election Data'!$C$1:$C$3144,0),MATCH('Joined Data'!Q$1,'Raw Election Data'!$A$1:$AN$1,0))</f>
        <v>-0.60166031573217205</v>
      </c>
      <c r="R861">
        <f>INDEX('Raw Election Data'!$A$1:$AN$3144,MATCH($C861&amp;" "&amp;$B861,'Raw Election Data'!$C$1:$C$3144,0),MATCH('Joined Data'!R$1,'Raw Election Data'!$A$1:$AN$1,0))</f>
        <v>0.60166031573217205</v>
      </c>
    </row>
    <row r="862" spans="1:18" ht="13.5" hidden="1" customHeight="1" x14ac:dyDescent="0.15">
      <c r="A862" t="s">
        <v>225</v>
      </c>
      <c r="B862" t="s">
        <v>2512</v>
      </c>
      <c r="C862" t="str">
        <f>INDEX(FIPS!$A$1:$E$3236,MATCH($F862,FIPS!$D$1:$D$3236,0),5)</f>
        <v>Osceola County</v>
      </c>
      <c r="D862" t="s">
        <v>226</v>
      </c>
      <c r="E862" s="15" t="s">
        <v>118</v>
      </c>
      <c r="F862" t="s">
        <v>2661</v>
      </c>
      <c r="G862" t="s">
        <v>438</v>
      </c>
      <c r="H862" t="str">
        <f>IFERROR(VLOOKUP($G862,'Team Colors'!$A:$B,2,0),"#c9c9c9")</f>
        <v>#4f2683</v>
      </c>
      <c r="I862">
        <f>INDEX('Raw Election Data'!$A$1:$AN$3144,MATCH($C862&amp;" "&amp;$B862,'Raw Election Data'!$C$1:$C$3144,0),MATCH('Joined Data'!I$1,'Raw Election Data'!$A$1:$AN$1,0))</f>
        <v>6154</v>
      </c>
      <c r="J862">
        <f>INDEX('Raw Election Data'!$A$1:$AN$3144,MATCH($C862&amp;" "&amp;$B862,'Raw Election Data'!$C$1:$C$3144,0),MATCH('Joined Data'!J$1,'Raw Election Data'!$A$1:$AN$1,0))</f>
        <v>552</v>
      </c>
      <c r="K862">
        <f>INDEX('Raw Election Data'!$A$1:$AN$3144,MATCH($C862&amp;" "&amp;$B862,'Raw Election Data'!$C$1:$C$3144,0),MATCH('Joined Data'!K$1,'Raw Election Data'!$A$1:$AN$1,0))</f>
        <v>2528</v>
      </c>
      <c r="L862">
        <f>INDEX('Raw Election Data'!$A$1:$AN$3144,MATCH($C862&amp;" "&amp;$B862,'Raw Election Data'!$C$1:$C$3144,0),MATCH('Joined Data'!L$1,'Raw Election Data'!$A$1:$AN$1,0))</f>
        <v>3197</v>
      </c>
      <c r="M862">
        <f>INDEX('Raw Election Data'!$A$1:$AN$3144,MATCH($C862&amp;" "&amp;$B862,'Raw Election Data'!$C$1:$C$3144,0),MATCH('Joined Data'!M$1,'Raw Election Data'!$A$1:$AN$1,0))</f>
        <v>0.17266187050359713</v>
      </c>
      <c r="N862">
        <f>INDEX('Raw Election Data'!$A$1:$AN$3144,MATCH($C862&amp;" "&amp;$B862,'Raw Election Data'!$C$1:$C$3144,0),MATCH('Joined Data'!N$1,'Raw Election Data'!$A$1:$AN$1,0))</f>
        <v>0.79074131998748831</v>
      </c>
      <c r="O862">
        <f>INDEX('Raw Election Data'!$A$1:$AN$3144,MATCH($C862&amp;" "&amp;$B862,'Raw Election Data'!$C$1:$C$3144,0),MATCH('Joined Data'!O$1,'Raw Election Data'!$A$1:$AN$1,0))</f>
        <v>-1976</v>
      </c>
      <c r="P862">
        <f>INDEX('Raw Election Data'!$A$1:$AN$3144,MATCH($C862&amp;" "&amp;$B862,'Raw Election Data'!$C$1:$C$3144,0),MATCH('Joined Data'!P$1,'Raw Election Data'!$A$1:$AN$1,0))</f>
        <v>1976</v>
      </c>
      <c r="Q862">
        <f>INDEX('Raw Election Data'!$A$1:$AN$3144,MATCH($C862&amp;" "&amp;$B862,'Raw Election Data'!$C$1:$C$3144,0),MATCH('Joined Data'!Q$1,'Raw Election Data'!$A$1:$AN$1,0))</f>
        <v>-0.61807944948389115</v>
      </c>
      <c r="R862">
        <f>INDEX('Raw Election Data'!$A$1:$AN$3144,MATCH($C862&amp;" "&amp;$B862,'Raw Election Data'!$C$1:$C$3144,0),MATCH('Joined Data'!R$1,'Raw Election Data'!$A$1:$AN$1,0))</f>
        <v>0.61807944948389115</v>
      </c>
    </row>
    <row r="863" spans="1:18" ht="13.5" hidden="1" customHeight="1" x14ac:dyDescent="0.15">
      <c r="A863" t="s">
        <v>225</v>
      </c>
      <c r="B863" t="s">
        <v>2512</v>
      </c>
      <c r="C863" t="str">
        <f>INDEX(FIPS!$A$1:$E$3236,MATCH($F863,FIPS!$D$1:$D$3236,0),5)</f>
        <v>Page County</v>
      </c>
      <c r="D863" t="s">
        <v>226</v>
      </c>
      <c r="E863" s="15" t="s">
        <v>119</v>
      </c>
      <c r="F863" t="s">
        <v>2663</v>
      </c>
      <c r="G863" t="s">
        <v>7773</v>
      </c>
      <c r="H863" t="str">
        <f>IFERROR(VLOOKUP($G863,'Team Colors'!$A:$B,2,0),"#c9c9c9")</f>
        <v>#e31837</v>
      </c>
      <c r="I863">
        <f>INDEX('Raw Election Data'!$A$1:$AN$3144,MATCH($C863&amp;" "&amp;$B863,'Raw Election Data'!$C$1:$C$3144,0),MATCH('Joined Data'!I$1,'Raw Election Data'!$A$1:$AN$1,0))</f>
        <v>15527</v>
      </c>
      <c r="J863">
        <f>INDEX('Raw Election Data'!$A$1:$AN$3144,MATCH($C863&amp;" "&amp;$B863,'Raw Election Data'!$C$1:$C$3144,0),MATCH('Joined Data'!J$1,'Raw Election Data'!$A$1:$AN$1,0))</f>
        <v>1801</v>
      </c>
      <c r="K863">
        <f>INDEX('Raw Election Data'!$A$1:$AN$3144,MATCH($C863&amp;" "&amp;$B863,'Raw Election Data'!$C$1:$C$3144,0),MATCH('Joined Data'!K$1,'Raw Election Data'!$A$1:$AN$1,0))</f>
        <v>4875</v>
      </c>
      <c r="L863">
        <f>INDEX('Raw Election Data'!$A$1:$AN$3144,MATCH($C863&amp;" "&amp;$B863,'Raw Election Data'!$C$1:$C$3144,0),MATCH('Joined Data'!L$1,'Raw Election Data'!$A$1:$AN$1,0))</f>
        <v>6968</v>
      </c>
      <c r="M863">
        <f>INDEX('Raw Election Data'!$A$1:$AN$3144,MATCH($C863&amp;" "&amp;$B863,'Raw Election Data'!$C$1:$C$3144,0),MATCH('Joined Data'!M$1,'Raw Election Data'!$A$1:$AN$1,0))</f>
        <v>0.25846727898966704</v>
      </c>
      <c r="N863">
        <f>INDEX('Raw Election Data'!$A$1:$AN$3144,MATCH($C863&amp;" "&amp;$B863,'Raw Election Data'!$C$1:$C$3144,0),MATCH('Joined Data'!N$1,'Raw Election Data'!$A$1:$AN$1,0))</f>
        <v>0.69962686567164178</v>
      </c>
      <c r="O863">
        <f>INDEX('Raw Election Data'!$A$1:$AN$3144,MATCH($C863&amp;" "&amp;$B863,'Raw Election Data'!$C$1:$C$3144,0),MATCH('Joined Data'!O$1,'Raw Election Data'!$A$1:$AN$1,0))</f>
        <v>-3074</v>
      </c>
      <c r="P863">
        <f>INDEX('Raw Election Data'!$A$1:$AN$3144,MATCH($C863&amp;" "&amp;$B863,'Raw Election Data'!$C$1:$C$3144,0),MATCH('Joined Data'!P$1,'Raw Election Data'!$A$1:$AN$1,0))</f>
        <v>3074</v>
      </c>
      <c r="Q863">
        <f>INDEX('Raw Election Data'!$A$1:$AN$3144,MATCH($C863&amp;" "&amp;$B863,'Raw Election Data'!$C$1:$C$3144,0),MATCH('Joined Data'!Q$1,'Raw Election Data'!$A$1:$AN$1,0))</f>
        <v>-0.44115958668197475</v>
      </c>
      <c r="R863">
        <f>INDEX('Raw Election Data'!$A$1:$AN$3144,MATCH($C863&amp;" "&amp;$B863,'Raw Election Data'!$C$1:$C$3144,0),MATCH('Joined Data'!R$1,'Raw Election Data'!$A$1:$AN$1,0))</f>
        <v>0.44115958668197475</v>
      </c>
    </row>
    <row r="864" spans="1:18" ht="13.5" hidden="1" customHeight="1" x14ac:dyDescent="0.15">
      <c r="A864" t="s">
        <v>225</v>
      </c>
      <c r="B864" t="s">
        <v>2512</v>
      </c>
      <c r="C864" t="str">
        <f>INDEX(FIPS!$A$1:$E$3236,MATCH($F864,FIPS!$D$1:$D$3236,0),5)</f>
        <v>Palo Alto County</v>
      </c>
      <c r="D864" t="s">
        <v>226</v>
      </c>
      <c r="E864" s="15" t="s">
        <v>120</v>
      </c>
      <c r="F864" t="s">
        <v>2665</v>
      </c>
      <c r="G864" t="s">
        <v>438</v>
      </c>
      <c r="H864" t="str">
        <f>IFERROR(VLOOKUP($G864,'Team Colors'!$A:$B,2,0),"#c9c9c9")</f>
        <v>#4f2683</v>
      </c>
      <c r="I864">
        <f>INDEX('Raw Election Data'!$A$1:$AN$3144,MATCH($C864&amp;" "&amp;$B864,'Raw Election Data'!$C$1:$C$3144,0),MATCH('Joined Data'!I$1,'Raw Election Data'!$A$1:$AN$1,0))</f>
        <v>9133</v>
      </c>
      <c r="J864">
        <f>INDEX('Raw Election Data'!$A$1:$AN$3144,MATCH($C864&amp;" "&amp;$B864,'Raw Election Data'!$C$1:$C$3144,0),MATCH('Joined Data'!J$1,'Raw Election Data'!$A$1:$AN$1,0))</f>
        <v>1395</v>
      </c>
      <c r="K864">
        <f>INDEX('Raw Election Data'!$A$1:$AN$3144,MATCH($C864&amp;" "&amp;$B864,'Raw Election Data'!$C$1:$C$3144,0),MATCH('Joined Data'!K$1,'Raw Election Data'!$A$1:$AN$1,0))</f>
        <v>3079</v>
      </c>
      <c r="L864">
        <f>INDEX('Raw Election Data'!$A$1:$AN$3144,MATCH($C864&amp;" "&amp;$B864,'Raw Election Data'!$C$1:$C$3144,0),MATCH('Joined Data'!L$1,'Raw Election Data'!$A$1:$AN$1,0))</f>
        <v>4674</v>
      </c>
      <c r="M864">
        <f>INDEX('Raw Election Data'!$A$1:$AN$3144,MATCH($C864&amp;" "&amp;$B864,'Raw Election Data'!$C$1:$C$3144,0),MATCH('Joined Data'!M$1,'Raw Election Data'!$A$1:$AN$1,0))</f>
        <v>0.29845956354300385</v>
      </c>
      <c r="N864">
        <f>INDEX('Raw Election Data'!$A$1:$AN$3144,MATCH($C864&amp;" "&amp;$B864,'Raw Election Data'!$C$1:$C$3144,0),MATCH('Joined Data'!N$1,'Raw Election Data'!$A$1:$AN$1,0))</f>
        <v>0.65875053487376978</v>
      </c>
      <c r="O864">
        <f>INDEX('Raw Election Data'!$A$1:$AN$3144,MATCH($C864&amp;" "&amp;$B864,'Raw Election Data'!$C$1:$C$3144,0),MATCH('Joined Data'!O$1,'Raw Election Data'!$A$1:$AN$1,0))</f>
        <v>-1684</v>
      </c>
      <c r="P864">
        <f>INDEX('Raw Election Data'!$A$1:$AN$3144,MATCH($C864&amp;" "&amp;$B864,'Raw Election Data'!$C$1:$C$3144,0),MATCH('Joined Data'!P$1,'Raw Election Data'!$A$1:$AN$1,0))</f>
        <v>1684</v>
      </c>
      <c r="Q864">
        <f>INDEX('Raw Election Data'!$A$1:$AN$3144,MATCH($C864&amp;" "&amp;$B864,'Raw Election Data'!$C$1:$C$3144,0),MATCH('Joined Data'!Q$1,'Raw Election Data'!$A$1:$AN$1,0))</f>
        <v>-0.36029097133076593</v>
      </c>
      <c r="R864">
        <f>INDEX('Raw Election Data'!$A$1:$AN$3144,MATCH($C864&amp;" "&amp;$B864,'Raw Election Data'!$C$1:$C$3144,0),MATCH('Joined Data'!R$1,'Raw Election Data'!$A$1:$AN$1,0))</f>
        <v>0.36029097133076593</v>
      </c>
    </row>
    <row r="865" spans="1:18" ht="13.5" hidden="1" customHeight="1" x14ac:dyDescent="0.15">
      <c r="A865" t="s">
        <v>225</v>
      </c>
      <c r="B865" t="s">
        <v>2512</v>
      </c>
      <c r="C865" t="str">
        <f>INDEX(FIPS!$A$1:$E$3236,MATCH($F865,FIPS!$D$1:$D$3236,0),5)</f>
        <v>Plymouth County</v>
      </c>
      <c r="D865" t="s">
        <v>226</v>
      </c>
      <c r="E865" s="15" t="s">
        <v>121</v>
      </c>
      <c r="F865" t="s">
        <v>2667</v>
      </c>
      <c r="G865" t="s">
        <v>438</v>
      </c>
      <c r="H865" t="str">
        <f>IFERROR(VLOOKUP($G865,'Team Colors'!$A:$B,2,0),"#c9c9c9")</f>
        <v>#4f2683</v>
      </c>
      <c r="I865">
        <f>INDEX('Raw Election Data'!$A$1:$AN$3144,MATCH($C865&amp;" "&amp;$B865,'Raw Election Data'!$C$1:$C$3144,0),MATCH('Joined Data'!I$1,'Raw Election Data'!$A$1:$AN$1,0))</f>
        <v>24800</v>
      </c>
      <c r="J865">
        <f>INDEX('Raw Election Data'!$A$1:$AN$3144,MATCH($C865&amp;" "&amp;$B865,'Raw Election Data'!$C$1:$C$3144,0),MATCH('Joined Data'!J$1,'Raw Election Data'!$A$1:$AN$1,0))</f>
        <v>2878</v>
      </c>
      <c r="K865">
        <f>INDEX('Raw Election Data'!$A$1:$AN$3144,MATCH($C865&amp;" "&amp;$B865,'Raw Election Data'!$C$1:$C$3144,0),MATCH('Joined Data'!K$1,'Raw Election Data'!$A$1:$AN$1,0))</f>
        <v>9659</v>
      </c>
      <c r="L865">
        <f>INDEX('Raw Election Data'!$A$1:$AN$3144,MATCH($C865&amp;" "&amp;$B865,'Raw Election Data'!$C$1:$C$3144,0),MATCH('Joined Data'!L$1,'Raw Election Data'!$A$1:$AN$1,0))</f>
        <v>13057</v>
      </c>
      <c r="M865">
        <f>INDEX('Raw Election Data'!$A$1:$AN$3144,MATCH($C865&amp;" "&amp;$B865,'Raw Election Data'!$C$1:$C$3144,0),MATCH('Joined Data'!M$1,'Raw Election Data'!$A$1:$AN$1,0))</f>
        <v>0.22041816650072757</v>
      </c>
      <c r="N865">
        <f>INDEX('Raw Election Data'!$A$1:$AN$3144,MATCH($C865&amp;" "&amp;$B865,'Raw Election Data'!$C$1:$C$3144,0),MATCH('Joined Data'!N$1,'Raw Election Data'!$A$1:$AN$1,0))</f>
        <v>0.73975645247759825</v>
      </c>
      <c r="O865">
        <f>INDEX('Raw Election Data'!$A$1:$AN$3144,MATCH($C865&amp;" "&amp;$B865,'Raw Election Data'!$C$1:$C$3144,0),MATCH('Joined Data'!O$1,'Raw Election Data'!$A$1:$AN$1,0))</f>
        <v>-6781</v>
      </c>
      <c r="P865">
        <f>INDEX('Raw Election Data'!$A$1:$AN$3144,MATCH($C865&amp;" "&amp;$B865,'Raw Election Data'!$C$1:$C$3144,0),MATCH('Joined Data'!P$1,'Raw Election Data'!$A$1:$AN$1,0))</f>
        <v>6781</v>
      </c>
      <c r="Q865">
        <f>INDEX('Raw Election Data'!$A$1:$AN$3144,MATCH($C865&amp;" "&amp;$B865,'Raw Election Data'!$C$1:$C$3144,0),MATCH('Joined Data'!Q$1,'Raw Election Data'!$A$1:$AN$1,0))</f>
        <v>-0.51933828597687071</v>
      </c>
      <c r="R865">
        <f>INDEX('Raw Election Data'!$A$1:$AN$3144,MATCH($C865&amp;" "&amp;$B865,'Raw Election Data'!$C$1:$C$3144,0),MATCH('Joined Data'!R$1,'Raw Election Data'!$A$1:$AN$1,0))</f>
        <v>0.51933828597687071</v>
      </c>
    </row>
    <row r="866" spans="1:18" ht="13.5" hidden="1" customHeight="1" x14ac:dyDescent="0.15">
      <c r="A866" t="s">
        <v>225</v>
      </c>
      <c r="B866" t="s">
        <v>2512</v>
      </c>
      <c r="C866" t="str">
        <f>INDEX(FIPS!$A$1:$E$3236,MATCH($F866,FIPS!$D$1:$D$3236,0),5)</f>
        <v>Pocahontas County</v>
      </c>
      <c r="D866" t="s">
        <v>226</v>
      </c>
      <c r="E866" s="15" t="s">
        <v>138</v>
      </c>
      <c r="F866" t="s">
        <v>2673</v>
      </c>
      <c r="G866" t="s">
        <v>438</v>
      </c>
      <c r="H866" t="str">
        <f>IFERROR(VLOOKUP($G866,'Team Colors'!$A:$B,2,0),"#c9c9c9")</f>
        <v>#4f2683</v>
      </c>
      <c r="I866">
        <f>INDEX('Raw Election Data'!$A$1:$AN$3144,MATCH($C866&amp;" "&amp;$B866,'Raw Election Data'!$C$1:$C$3144,0),MATCH('Joined Data'!I$1,'Raw Election Data'!$A$1:$AN$1,0))</f>
        <v>7008</v>
      </c>
      <c r="J866">
        <f>INDEX('Raw Election Data'!$A$1:$AN$3144,MATCH($C866&amp;" "&amp;$B866,'Raw Election Data'!$C$1:$C$3144,0),MATCH('Joined Data'!J$1,'Raw Election Data'!$A$1:$AN$1,0))</f>
        <v>962</v>
      </c>
      <c r="K866">
        <f>INDEX('Raw Election Data'!$A$1:$AN$3144,MATCH($C866&amp;" "&amp;$B866,'Raw Election Data'!$C$1:$C$3144,0),MATCH('Joined Data'!K$1,'Raw Election Data'!$A$1:$AN$1,0))</f>
        <v>2692</v>
      </c>
      <c r="L866">
        <f>INDEX('Raw Election Data'!$A$1:$AN$3144,MATCH($C866&amp;" "&amp;$B866,'Raw Election Data'!$C$1:$C$3144,0),MATCH('Joined Data'!L$1,'Raw Election Data'!$A$1:$AN$1,0))</f>
        <v>3831</v>
      </c>
      <c r="M866">
        <f>INDEX('Raw Election Data'!$A$1:$AN$3144,MATCH($C866&amp;" "&amp;$B866,'Raw Election Data'!$C$1:$C$3144,0),MATCH('Joined Data'!M$1,'Raw Election Data'!$A$1:$AN$1,0))</f>
        <v>0.25110937092143043</v>
      </c>
      <c r="N866">
        <f>INDEX('Raw Election Data'!$A$1:$AN$3144,MATCH($C866&amp;" "&amp;$B866,'Raw Election Data'!$C$1:$C$3144,0),MATCH('Joined Data'!N$1,'Raw Election Data'!$A$1:$AN$1,0))</f>
        <v>0.70268859305664322</v>
      </c>
      <c r="O866">
        <f>INDEX('Raw Election Data'!$A$1:$AN$3144,MATCH($C866&amp;" "&amp;$B866,'Raw Election Data'!$C$1:$C$3144,0),MATCH('Joined Data'!O$1,'Raw Election Data'!$A$1:$AN$1,0))</f>
        <v>-1730</v>
      </c>
      <c r="P866">
        <f>INDEX('Raw Election Data'!$A$1:$AN$3144,MATCH($C866&amp;" "&amp;$B866,'Raw Election Data'!$C$1:$C$3144,0),MATCH('Joined Data'!P$1,'Raw Election Data'!$A$1:$AN$1,0))</f>
        <v>1730</v>
      </c>
      <c r="Q866">
        <f>INDEX('Raw Election Data'!$A$1:$AN$3144,MATCH($C866&amp;" "&amp;$B866,'Raw Election Data'!$C$1:$C$3144,0),MATCH('Joined Data'!Q$1,'Raw Election Data'!$A$1:$AN$1,0))</f>
        <v>-0.45157922213521279</v>
      </c>
      <c r="R866">
        <f>INDEX('Raw Election Data'!$A$1:$AN$3144,MATCH($C866&amp;" "&amp;$B866,'Raw Election Data'!$C$1:$C$3144,0),MATCH('Joined Data'!R$1,'Raw Election Data'!$A$1:$AN$1,0))</f>
        <v>0.45157922213521279</v>
      </c>
    </row>
    <row r="867" spans="1:18" ht="13.5" hidden="1" customHeight="1" x14ac:dyDescent="0.15">
      <c r="A867" t="s">
        <v>225</v>
      </c>
      <c r="B867" t="s">
        <v>2512</v>
      </c>
      <c r="C867" t="str">
        <f>INDEX(FIPS!$A$1:$E$3236,MATCH($F867,FIPS!$D$1:$D$3236,0),5)</f>
        <v>Polk County</v>
      </c>
      <c r="D867" t="s">
        <v>226</v>
      </c>
      <c r="E867" s="15" t="s">
        <v>96</v>
      </c>
      <c r="F867" t="s">
        <v>2674</v>
      </c>
      <c r="G867" t="s">
        <v>7789</v>
      </c>
      <c r="H867" t="str">
        <f>IFERROR(VLOOKUP($G867,'Team Colors'!$A:$B,2,0),"#c9c9c9")</f>
        <v>#c83803</v>
      </c>
      <c r="I867">
        <f>INDEX('Raw Election Data'!$A$1:$AN$3144,MATCH($C867&amp;" "&amp;$B867,'Raw Election Data'!$C$1:$C$3144,0),MATCH('Joined Data'!I$1,'Raw Election Data'!$A$1:$AN$1,0))</f>
        <v>467711</v>
      </c>
      <c r="J867">
        <f>INDEX('Raw Election Data'!$A$1:$AN$3144,MATCH($C867&amp;" "&amp;$B867,'Raw Election Data'!$C$1:$C$3144,0),MATCH('Joined Data'!J$1,'Raw Election Data'!$A$1:$AN$1,0))</f>
        <v>119671</v>
      </c>
      <c r="K867">
        <f>INDEX('Raw Election Data'!$A$1:$AN$3144,MATCH($C867&amp;" "&amp;$B867,'Raw Election Data'!$C$1:$C$3144,0),MATCH('Joined Data'!K$1,'Raw Election Data'!$A$1:$AN$1,0))</f>
        <v>93421</v>
      </c>
      <c r="L867">
        <f>INDEX('Raw Election Data'!$A$1:$AN$3144,MATCH($C867&amp;" "&amp;$B867,'Raw Election Data'!$C$1:$C$3144,0),MATCH('Joined Data'!L$1,'Raw Election Data'!$A$1:$AN$1,0))</f>
        <v>228420</v>
      </c>
      <c r="M867">
        <f>INDEX('Raw Election Data'!$A$1:$AN$3144,MATCH($C867&amp;" "&amp;$B867,'Raw Election Data'!$C$1:$C$3144,0),MATCH('Joined Data'!M$1,'Raw Election Data'!$A$1:$AN$1,0))</f>
        <v>0.52390771386043256</v>
      </c>
      <c r="N867">
        <f>INDEX('Raw Election Data'!$A$1:$AN$3144,MATCH($C867&amp;" "&amp;$B867,'Raw Election Data'!$C$1:$C$3144,0),MATCH('Joined Data'!N$1,'Raw Election Data'!$A$1:$AN$1,0))</f>
        <v>0.40898782943700202</v>
      </c>
      <c r="O867">
        <f>INDEX('Raw Election Data'!$A$1:$AN$3144,MATCH($C867&amp;" "&amp;$B867,'Raw Election Data'!$C$1:$C$3144,0),MATCH('Joined Data'!O$1,'Raw Election Data'!$A$1:$AN$1,0))</f>
        <v>26250</v>
      </c>
      <c r="P867">
        <f>INDEX('Raw Election Data'!$A$1:$AN$3144,MATCH($C867&amp;" "&amp;$B867,'Raw Election Data'!$C$1:$C$3144,0),MATCH('Joined Data'!P$1,'Raw Election Data'!$A$1:$AN$1,0))</f>
        <v>-26250</v>
      </c>
      <c r="Q867">
        <f>INDEX('Raw Election Data'!$A$1:$AN$3144,MATCH($C867&amp;" "&amp;$B867,'Raw Election Data'!$C$1:$C$3144,0),MATCH('Joined Data'!Q$1,'Raw Election Data'!$A$1:$AN$1,0))</f>
        <v>0.11491988442343054</v>
      </c>
      <c r="R867">
        <f>INDEX('Raw Election Data'!$A$1:$AN$3144,MATCH($C867&amp;" "&amp;$B867,'Raw Election Data'!$C$1:$C$3144,0),MATCH('Joined Data'!R$1,'Raw Election Data'!$A$1:$AN$1,0))</f>
        <v>-0.11491988442343054</v>
      </c>
    </row>
    <row r="868" spans="1:18" ht="13.5" hidden="1" customHeight="1" x14ac:dyDescent="0.15">
      <c r="A868" t="s">
        <v>225</v>
      </c>
      <c r="B868" t="s">
        <v>2512</v>
      </c>
      <c r="C868" t="str">
        <f>INDEX(FIPS!$A$1:$E$3236,MATCH($F868,FIPS!$D$1:$D$3236,0),5)</f>
        <v>Pottawattamie County</v>
      </c>
      <c r="D868" t="s">
        <v>226</v>
      </c>
      <c r="E868" s="15" t="s">
        <v>97</v>
      </c>
      <c r="F868" t="s">
        <v>2676</v>
      </c>
      <c r="G868" t="s">
        <v>439</v>
      </c>
      <c r="H868" t="str">
        <f>IFERROR(VLOOKUP($G868,'Team Colors'!$A:$B,2,0),"#c9c9c9")</f>
        <v>#002244</v>
      </c>
      <c r="I868">
        <f>INDEX('Raw Election Data'!$A$1:$AN$3144,MATCH($C868&amp;" "&amp;$B868,'Raw Election Data'!$C$1:$C$3144,0),MATCH('Joined Data'!I$1,'Raw Election Data'!$A$1:$AN$1,0))</f>
        <v>93671</v>
      </c>
      <c r="J868">
        <f>INDEX('Raw Election Data'!$A$1:$AN$3144,MATCH($C868&amp;" "&amp;$B868,'Raw Election Data'!$C$1:$C$3144,0),MATCH('Joined Data'!J$1,'Raw Election Data'!$A$1:$AN$1,0))</f>
        <v>15341</v>
      </c>
      <c r="K868">
        <f>INDEX('Raw Election Data'!$A$1:$AN$3144,MATCH($C868&amp;" "&amp;$B868,'Raw Election Data'!$C$1:$C$3144,0),MATCH('Joined Data'!K$1,'Raw Election Data'!$A$1:$AN$1,0))</f>
        <v>24441</v>
      </c>
      <c r="L868">
        <f>INDEX('Raw Election Data'!$A$1:$AN$3144,MATCH($C868&amp;" "&amp;$B868,'Raw Election Data'!$C$1:$C$3144,0),MATCH('Joined Data'!L$1,'Raw Election Data'!$A$1:$AN$1,0))</f>
        <v>42226</v>
      </c>
      <c r="M868">
        <f>INDEX('Raw Election Data'!$A$1:$AN$3144,MATCH($C868&amp;" "&amp;$B868,'Raw Election Data'!$C$1:$C$3144,0),MATCH('Joined Data'!M$1,'Raw Election Data'!$A$1:$AN$1,0))</f>
        <v>0.36330696727134942</v>
      </c>
      <c r="N868">
        <f>INDEX('Raw Election Data'!$A$1:$AN$3144,MATCH($C868&amp;" "&amp;$B868,'Raw Election Data'!$C$1:$C$3144,0),MATCH('Joined Data'!N$1,'Raw Election Data'!$A$1:$AN$1,0))</f>
        <v>0.5788140008525553</v>
      </c>
      <c r="O868">
        <f>INDEX('Raw Election Data'!$A$1:$AN$3144,MATCH($C868&amp;" "&amp;$B868,'Raw Election Data'!$C$1:$C$3144,0),MATCH('Joined Data'!O$1,'Raw Election Data'!$A$1:$AN$1,0))</f>
        <v>-9100</v>
      </c>
      <c r="P868">
        <f>INDEX('Raw Election Data'!$A$1:$AN$3144,MATCH($C868&amp;" "&amp;$B868,'Raw Election Data'!$C$1:$C$3144,0),MATCH('Joined Data'!P$1,'Raw Election Data'!$A$1:$AN$1,0))</f>
        <v>9100</v>
      </c>
      <c r="Q868">
        <f>INDEX('Raw Election Data'!$A$1:$AN$3144,MATCH($C868&amp;" "&amp;$B868,'Raw Election Data'!$C$1:$C$3144,0),MATCH('Joined Data'!Q$1,'Raw Election Data'!$A$1:$AN$1,0))</f>
        <v>-0.21550703358120588</v>
      </c>
      <c r="R868">
        <f>INDEX('Raw Election Data'!$A$1:$AN$3144,MATCH($C868&amp;" "&amp;$B868,'Raw Election Data'!$C$1:$C$3144,0),MATCH('Joined Data'!R$1,'Raw Election Data'!$A$1:$AN$1,0))</f>
        <v>0.21550703358120588</v>
      </c>
    </row>
    <row r="869" spans="1:18" ht="13.5" hidden="1" customHeight="1" x14ac:dyDescent="0.15">
      <c r="A869" t="s">
        <v>225</v>
      </c>
      <c r="B869" t="s">
        <v>2512</v>
      </c>
      <c r="C869" t="str">
        <f>INDEX(FIPS!$A$1:$E$3236,MATCH($F869,FIPS!$D$1:$D$3236,0),5)</f>
        <v>Poweshiek County</v>
      </c>
      <c r="D869" t="s">
        <v>226</v>
      </c>
      <c r="E869" s="15" t="s">
        <v>98</v>
      </c>
      <c r="F869" t="s">
        <v>2678</v>
      </c>
      <c r="G869" t="s">
        <v>7755</v>
      </c>
      <c r="H869" t="str">
        <f>IFERROR(VLOOKUP($G869,'Team Colors'!$A:$B,2,0),"#c9c9c9")</f>
        <v>#203731</v>
      </c>
      <c r="I869">
        <f>INDEX('Raw Election Data'!$A$1:$AN$3144,MATCH($C869&amp;" "&amp;$B869,'Raw Election Data'!$C$1:$C$3144,0),MATCH('Joined Data'!I$1,'Raw Election Data'!$A$1:$AN$1,0))</f>
        <v>18550</v>
      </c>
      <c r="J869">
        <f>INDEX('Raw Election Data'!$A$1:$AN$3144,MATCH($C869&amp;" "&amp;$B869,'Raw Election Data'!$C$1:$C$3144,0),MATCH('Joined Data'!J$1,'Raw Election Data'!$A$1:$AN$1,0))</f>
        <v>4272</v>
      </c>
      <c r="K869">
        <f>INDEX('Raw Election Data'!$A$1:$AN$3144,MATCH($C869&amp;" "&amp;$B869,'Raw Election Data'!$C$1:$C$3144,0),MATCH('Joined Data'!K$1,'Raw Election Data'!$A$1:$AN$1,0))</f>
        <v>4936</v>
      </c>
      <c r="L869">
        <f>INDEX('Raw Election Data'!$A$1:$AN$3144,MATCH($C869&amp;" "&amp;$B869,'Raw Election Data'!$C$1:$C$3144,0),MATCH('Joined Data'!L$1,'Raw Election Data'!$A$1:$AN$1,0))</f>
        <v>9693</v>
      </c>
      <c r="M869">
        <f>INDEX('Raw Election Data'!$A$1:$AN$3144,MATCH($C869&amp;" "&amp;$B869,'Raw Election Data'!$C$1:$C$3144,0),MATCH('Joined Data'!M$1,'Raw Election Data'!$A$1:$AN$1,0))</f>
        <v>0.44073042401733209</v>
      </c>
      <c r="N869">
        <f>INDEX('Raw Election Data'!$A$1:$AN$3144,MATCH($C869&amp;" "&amp;$B869,'Raw Election Data'!$C$1:$C$3144,0),MATCH('Joined Data'!N$1,'Raw Election Data'!$A$1:$AN$1,0))</f>
        <v>0.50923346745073761</v>
      </c>
      <c r="O869">
        <f>INDEX('Raw Election Data'!$A$1:$AN$3144,MATCH($C869&amp;" "&amp;$B869,'Raw Election Data'!$C$1:$C$3144,0),MATCH('Joined Data'!O$1,'Raw Election Data'!$A$1:$AN$1,0))</f>
        <v>-664</v>
      </c>
      <c r="P869">
        <f>INDEX('Raw Election Data'!$A$1:$AN$3144,MATCH($C869&amp;" "&amp;$B869,'Raw Election Data'!$C$1:$C$3144,0),MATCH('Joined Data'!P$1,'Raw Election Data'!$A$1:$AN$1,0))</f>
        <v>664</v>
      </c>
      <c r="Q869">
        <f>INDEX('Raw Election Data'!$A$1:$AN$3144,MATCH($C869&amp;" "&amp;$B869,'Raw Election Data'!$C$1:$C$3144,0),MATCH('Joined Data'!Q$1,'Raw Election Data'!$A$1:$AN$1,0))</f>
        <v>-6.8503043433405519E-2</v>
      </c>
      <c r="R869">
        <f>INDEX('Raw Election Data'!$A$1:$AN$3144,MATCH($C869&amp;" "&amp;$B869,'Raw Election Data'!$C$1:$C$3144,0),MATCH('Joined Data'!R$1,'Raw Election Data'!$A$1:$AN$1,0))</f>
        <v>6.8503043433405519E-2</v>
      </c>
    </row>
    <row r="870" spans="1:18" ht="13.5" hidden="1" customHeight="1" x14ac:dyDescent="0.15">
      <c r="A870" t="s">
        <v>225</v>
      </c>
      <c r="B870" t="s">
        <v>2512</v>
      </c>
      <c r="C870" t="str">
        <f>INDEX(FIPS!$A$1:$E$3236,MATCH($F870,FIPS!$D$1:$D$3236,0),5)</f>
        <v>Ringgold County</v>
      </c>
      <c r="D870" t="s">
        <v>226</v>
      </c>
      <c r="E870" s="15" t="s">
        <v>99</v>
      </c>
      <c r="F870" t="s">
        <v>2680</v>
      </c>
      <c r="G870" t="s">
        <v>7773</v>
      </c>
      <c r="H870" t="str">
        <f>IFERROR(VLOOKUP($G870,'Team Colors'!$A:$B,2,0),"#c9c9c9")</f>
        <v>#e31837</v>
      </c>
      <c r="I870">
        <f>INDEX('Raw Election Data'!$A$1:$AN$3144,MATCH($C870&amp;" "&amp;$B870,'Raw Election Data'!$C$1:$C$3144,0),MATCH('Joined Data'!I$1,'Raw Election Data'!$A$1:$AN$1,0))</f>
        <v>5068</v>
      </c>
      <c r="J870">
        <f>INDEX('Raw Election Data'!$A$1:$AN$3144,MATCH($C870&amp;" "&amp;$B870,'Raw Election Data'!$C$1:$C$3144,0),MATCH('Joined Data'!J$1,'Raw Election Data'!$A$1:$AN$1,0))</f>
        <v>753</v>
      </c>
      <c r="K870">
        <f>INDEX('Raw Election Data'!$A$1:$AN$3144,MATCH($C870&amp;" "&amp;$B870,'Raw Election Data'!$C$1:$C$3144,0),MATCH('Joined Data'!K$1,'Raw Election Data'!$A$1:$AN$1,0))</f>
        <v>1820</v>
      </c>
      <c r="L870">
        <f>INDEX('Raw Election Data'!$A$1:$AN$3144,MATCH($C870&amp;" "&amp;$B870,'Raw Election Data'!$C$1:$C$3144,0),MATCH('Joined Data'!L$1,'Raw Election Data'!$A$1:$AN$1,0))</f>
        <v>2684</v>
      </c>
      <c r="M870">
        <f>INDEX('Raw Election Data'!$A$1:$AN$3144,MATCH($C870&amp;" "&amp;$B870,'Raw Election Data'!$C$1:$C$3144,0),MATCH('Joined Data'!M$1,'Raw Election Data'!$A$1:$AN$1,0))</f>
        <v>0.28055141579731746</v>
      </c>
      <c r="N870">
        <f>INDEX('Raw Election Data'!$A$1:$AN$3144,MATCH($C870&amp;" "&amp;$B870,'Raw Election Data'!$C$1:$C$3144,0),MATCH('Joined Data'!N$1,'Raw Election Data'!$A$1:$AN$1,0))</f>
        <v>0.67809239940387478</v>
      </c>
      <c r="O870">
        <f>INDEX('Raw Election Data'!$A$1:$AN$3144,MATCH($C870&amp;" "&amp;$B870,'Raw Election Data'!$C$1:$C$3144,0),MATCH('Joined Data'!O$1,'Raw Election Data'!$A$1:$AN$1,0))</f>
        <v>-1067</v>
      </c>
      <c r="P870">
        <f>INDEX('Raw Election Data'!$A$1:$AN$3144,MATCH($C870&amp;" "&amp;$B870,'Raw Election Data'!$C$1:$C$3144,0),MATCH('Joined Data'!P$1,'Raw Election Data'!$A$1:$AN$1,0))</f>
        <v>1067</v>
      </c>
      <c r="Q870">
        <f>INDEX('Raw Election Data'!$A$1:$AN$3144,MATCH($C870&amp;" "&amp;$B870,'Raw Election Data'!$C$1:$C$3144,0),MATCH('Joined Data'!Q$1,'Raw Election Data'!$A$1:$AN$1,0))</f>
        <v>-0.39754098360655732</v>
      </c>
      <c r="R870">
        <f>INDEX('Raw Election Data'!$A$1:$AN$3144,MATCH($C870&amp;" "&amp;$B870,'Raw Election Data'!$C$1:$C$3144,0),MATCH('Joined Data'!R$1,'Raw Election Data'!$A$1:$AN$1,0))</f>
        <v>0.39754098360655732</v>
      </c>
    </row>
    <row r="871" spans="1:18" ht="13.5" hidden="1" customHeight="1" x14ac:dyDescent="0.15">
      <c r="A871" t="s">
        <v>225</v>
      </c>
      <c r="B871" t="s">
        <v>2512</v>
      </c>
      <c r="C871" t="str">
        <f>INDEX(FIPS!$A$1:$E$3236,MATCH($F871,FIPS!$D$1:$D$3236,0),5)</f>
        <v>Sac County</v>
      </c>
      <c r="D871" t="s">
        <v>226</v>
      </c>
      <c r="E871" s="15" t="s">
        <v>100</v>
      </c>
      <c r="F871" t="s">
        <v>2682</v>
      </c>
      <c r="G871" t="s">
        <v>438</v>
      </c>
      <c r="H871" t="str">
        <f>IFERROR(VLOOKUP($G871,'Team Colors'!$A:$B,2,0),"#c9c9c9")</f>
        <v>#4f2683</v>
      </c>
      <c r="I871">
        <f>INDEX('Raw Election Data'!$A$1:$AN$3144,MATCH($C871&amp;" "&amp;$B871,'Raw Election Data'!$C$1:$C$3144,0),MATCH('Joined Data'!I$1,'Raw Election Data'!$A$1:$AN$1,0))</f>
        <v>10021</v>
      </c>
      <c r="J871">
        <f>INDEX('Raw Election Data'!$A$1:$AN$3144,MATCH($C871&amp;" "&amp;$B871,'Raw Election Data'!$C$1:$C$3144,0),MATCH('Joined Data'!J$1,'Raw Election Data'!$A$1:$AN$1,0))</f>
        <v>1269</v>
      </c>
      <c r="K871">
        <f>INDEX('Raw Election Data'!$A$1:$AN$3144,MATCH($C871&amp;" "&amp;$B871,'Raw Election Data'!$C$1:$C$3144,0),MATCH('Joined Data'!K$1,'Raw Election Data'!$A$1:$AN$1,0))</f>
        <v>3692</v>
      </c>
      <c r="L871">
        <f>INDEX('Raw Election Data'!$A$1:$AN$3144,MATCH($C871&amp;" "&amp;$B871,'Raw Election Data'!$C$1:$C$3144,0),MATCH('Joined Data'!L$1,'Raw Election Data'!$A$1:$AN$1,0))</f>
        <v>5158</v>
      </c>
      <c r="M871">
        <f>INDEX('Raw Election Data'!$A$1:$AN$3144,MATCH($C871&amp;" "&amp;$B871,'Raw Election Data'!$C$1:$C$3144,0),MATCH('Joined Data'!M$1,'Raw Election Data'!$A$1:$AN$1,0))</f>
        <v>0.24602559131446297</v>
      </c>
      <c r="N871">
        <f>INDEX('Raw Election Data'!$A$1:$AN$3144,MATCH($C871&amp;" "&amp;$B871,'Raw Election Data'!$C$1:$C$3144,0),MATCH('Joined Data'!N$1,'Raw Election Data'!$A$1:$AN$1,0))</f>
        <v>0.71578131058549821</v>
      </c>
      <c r="O871">
        <f>INDEX('Raw Election Data'!$A$1:$AN$3144,MATCH($C871&amp;" "&amp;$B871,'Raw Election Data'!$C$1:$C$3144,0),MATCH('Joined Data'!O$1,'Raw Election Data'!$A$1:$AN$1,0))</f>
        <v>-2423</v>
      </c>
      <c r="P871">
        <f>INDEX('Raw Election Data'!$A$1:$AN$3144,MATCH($C871&amp;" "&amp;$B871,'Raw Election Data'!$C$1:$C$3144,0),MATCH('Joined Data'!P$1,'Raw Election Data'!$A$1:$AN$1,0))</f>
        <v>2423</v>
      </c>
      <c r="Q871">
        <f>INDEX('Raw Election Data'!$A$1:$AN$3144,MATCH($C871&amp;" "&amp;$B871,'Raw Election Data'!$C$1:$C$3144,0),MATCH('Joined Data'!Q$1,'Raw Election Data'!$A$1:$AN$1,0))</f>
        <v>-0.46975571927103521</v>
      </c>
      <c r="R871">
        <f>INDEX('Raw Election Data'!$A$1:$AN$3144,MATCH($C871&amp;" "&amp;$B871,'Raw Election Data'!$C$1:$C$3144,0),MATCH('Joined Data'!R$1,'Raw Election Data'!$A$1:$AN$1,0))</f>
        <v>0.46975571927103521</v>
      </c>
    </row>
    <row r="872" spans="1:18" ht="13.5" hidden="1" customHeight="1" x14ac:dyDescent="0.15">
      <c r="A872" t="s">
        <v>225</v>
      </c>
      <c r="B872" t="s">
        <v>2512</v>
      </c>
      <c r="C872" t="str">
        <f>INDEX(FIPS!$A$1:$E$3236,MATCH($F872,FIPS!$D$1:$D$3236,0),5)</f>
        <v>Scott County</v>
      </c>
      <c r="D872" t="s">
        <v>226</v>
      </c>
      <c r="E872" s="15" t="s">
        <v>101</v>
      </c>
      <c r="F872" t="s">
        <v>2683</v>
      </c>
      <c r="G872" t="s">
        <v>7789</v>
      </c>
      <c r="H872" t="str">
        <f>IFERROR(VLOOKUP($G872,'Team Colors'!$A:$B,2,0),"#c9c9c9")</f>
        <v>#c83803</v>
      </c>
      <c r="I872">
        <f>INDEX('Raw Election Data'!$A$1:$AN$3144,MATCH($C872&amp;" "&amp;$B872,'Raw Election Data'!$C$1:$C$3144,0),MATCH('Joined Data'!I$1,'Raw Election Data'!$A$1:$AN$1,0))</f>
        <v>172126</v>
      </c>
      <c r="J872">
        <f>INDEX('Raw Election Data'!$A$1:$AN$3144,MATCH($C872&amp;" "&amp;$B872,'Raw Election Data'!$C$1:$C$3144,0),MATCH('Joined Data'!J$1,'Raw Election Data'!$A$1:$AN$1,0))</f>
        <v>40302</v>
      </c>
      <c r="K872">
        <f>INDEX('Raw Election Data'!$A$1:$AN$3144,MATCH($C872&amp;" "&amp;$B872,'Raw Election Data'!$C$1:$C$3144,0),MATCH('Joined Data'!K$1,'Raw Election Data'!$A$1:$AN$1,0))</f>
        <v>39083</v>
      </c>
      <c r="L872">
        <f>INDEX('Raw Election Data'!$A$1:$AN$3144,MATCH($C872&amp;" "&amp;$B872,'Raw Election Data'!$C$1:$C$3144,0),MATCH('Joined Data'!L$1,'Raw Election Data'!$A$1:$AN$1,0))</f>
        <v>84878</v>
      </c>
      <c r="M872">
        <f>INDEX('Raw Election Data'!$A$1:$AN$3144,MATCH($C872&amp;" "&amp;$B872,'Raw Election Data'!$C$1:$C$3144,0),MATCH('Joined Data'!M$1,'Raw Election Data'!$A$1:$AN$1,0))</f>
        <v>0.47482268667970501</v>
      </c>
      <c r="N872">
        <f>INDEX('Raw Election Data'!$A$1:$AN$3144,MATCH($C872&amp;" "&amp;$B872,'Raw Election Data'!$C$1:$C$3144,0),MATCH('Joined Data'!N$1,'Raw Election Data'!$A$1:$AN$1,0))</f>
        <v>0.46046089681660735</v>
      </c>
      <c r="O872">
        <f>INDEX('Raw Election Data'!$A$1:$AN$3144,MATCH($C872&amp;" "&amp;$B872,'Raw Election Data'!$C$1:$C$3144,0),MATCH('Joined Data'!O$1,'Raw Election Data'!$A$1:$AN$1,0))</f>
        <v>1219</v>
      </c>
      <c r="P872">
        <f>INDEX('Raw Election Data'!$A$1:$AN$3144,MATCH($C872&amp;" "&amp;$B872,'Raw Election Data'!$C$1:$C$3144,0),MATCH('Joined Data'!P$1,'Raw Election Data'!$A$1:$AN$1,0))</f>
        <v>-1219</v>
      </c>
      <c r="Q872">
        <f>INDEX('Raw Election Data'!$A$1:$AN$3144,MATCH($C872&amp;" "&amp;$B872,'Raw Election Data'!$C$1:$C$3144,0),MATCH('Joined Data'!Q$1,'Raw Election Data'!$A$1:$AN$1,0))</f>
        <v>1.4361789863097663E-2</v>
      </c>
      <c r="R872">
        <f>INDEX('Raw Election Data'!$A$1:$AN$3144,MATCH($C872&amp;" "&amp;$B872,'Raw Election Data'!$C$1:$C$3144,0),MATCH('Joined Data'!R$1,'Raw Election Data'!$A$1:$AN$1,0))</f>
        <v>-1.4361789863097663E-2</v>
      </c>
    </row>
    <row r="873" spans="1:18" ht="13.5" hidden="1" customHeight="1" x14ac:dyDescent="0.15">
      <c r="A873" t="s">
        <v>225</v>
      </c>
      <c r="B873" t="s">
        <v>2512</v>
      </c>
      <c r="C873" t="str">
        <f>INDEX(FIPS!$A$1:$E$3236,MATCH($F873,FIPS!$D$1:$D$3236,0),5)</f>
        <v>Shelby County</v>
      </c>
      <c r="D873" t="s">
        <v>226</v>
      </c>
      <c r="E873" s="15" t="s">
        <v>102</v>
      </c>
      <c r="F873" t="s">
        <v>2684</v>
      </c>
      <c r="G873" t="s">
        <v>7773</v>
      </c>
      <c r="H873" t="str">
        <f>IFERROR(VLOOKUP($G873,'Team Colors'!$A:$B,2,0),"#c9c9c9")</f>
        <v>#e31837</v>
      </c>
      <c r="I873">
        <f>INDEX('Raw Election Data'!$A$1:$AN$3144,MATCH($C873&amp;" "&amp;$B873,'Raw Election Data'!$C$1:$C$3144,0),MATCH('Joined Data'!I$1,'Raw Election Data'!$A$1:$AN$1,0))</f>
        <v>11927</v>
      </c>
      <c r="J873">
        <f>INDEX('Raw Election Data'!$A$1:$AN$3144,MATCH($C873&amp;" "&amp;$B873,'Raw Election Data'!$C$1:$C$3144,0),MATCH('Joined Data'!J$1,'Raw Election Data'!$A$1:$AN$1,0))</f>
        <v>1649</v>
      </c>
      <c r="K873">
        <f>INDEX('Raw Election Data'!$A$1:$AN$3144,MATCH($C873&amp;" "&amp;$B873,'Raw Election Data'!$C$1:$C$3144,0),MATCH('Joined Data'!K$1,'Raw Election Data'!$A$1:$AN$1,0))</f>
        <v>4340</v>
      </c>
      <c r="L873">
        <f>INDEX('Raw Election Data'!$A$1:$AN$3144,MATCH($C873&amp;" "&amp;$B873,'Raw Election Data'!$C$1:$C$3144,0),MATCH('Joined Data'!L$1,'Raw Election Data'!$A$1:$AN$1,0))</f>
        <v>6270</v>
      </c>
      <c r="M873">
        <f>INDEX('Raw Election Data'!$A$1:$AN$3144,MATCH($C873&amp;" "&amp;$B873,'Raw Election Data'!$C$1:$C$3144,0),MATCH('Joined Data'!M$1,'Raw Election Data'!$A$1:$AN$1,0))</f>
        <v>0.26299840510366829</v>
      </c>
      <c r="N873">
        <f>INDEX('Raw Election Data'!$A$1:$AN$3144,MATCH($C873&amp;" "&amp;$B873,'Raw Election Data'!$C$1:$C$3144,0),MATCH('Joined Data'!N$1,'Raw Election Data'!$A$1:$AN$1,0))</f>
        <v>0.69218500797448168</v>
      </c>
      <c r="O873">
        <f>INDEX('Raw Election Data'!$A$1:$AN$3144,MATCH($C873&amp;" "&amp;$B873,'Raw Election Data'!$C$1:$C$3144,0),MATCH('Joined Data'!O$1,'Raw Election Data'!$A$1:$AN$1,0))</f>
        <v>-2691</v>
      </c>
      <c r="P873">
        <f>INDEX('Raw Election Data'!$A$1:$AN$3144,MATCH($C873&amp;" "&amp;$B873,'Raw Election Data'!$C$1:$C$3144,0),MATCH('Joined Data'!P$1,'Raw Election Data'!$A$1:$AN$1,0))</f>
        <v>2691</v>
      </c>
      <c r="Q873">
        <f>INDEX('Raw Election Data'!$A$1:$AN$3144,MATCH($C873&amp;" "&amp;$B873,'Raw Election Data'!$C$1:$C$3144,0),MATCH('Joined Data'!Q$1,'Raw Election Data'!$A$1:$AN$1,0))</f>
        <v>-0.42918660287081339</v>
      </c>
      <c r="R873">
        <f>INDEX('Raw Election Data'!$A$1:$AN$3144,MATCH($C873&amp;" "&amp;$B873,'Raw Election Data'!$C$1:$C$3144,0),MATCH('Joined Data'!R$1,'Raw Election Data'!$A$1:$AN$1,0))</f>
        <v>0.42918660287081339</v>
      </c>
    </row>
    <row r="874" spans="1:18" ht="13.5" hidden="1" customHeight="1" x14ac:dyDescent="0.15">
      <c r="A874" t="s">
        <v>225</v>
      </c>
      <c r="B874" t="s">
        <v>2512</v>
      </c>
      <c r="C874" t="str">
        <f>INDEX(FIPS!$A$1:$E$3236,MATCH($F874,FIPS!$D$1:$D$3236,0),5)</f>
        <v>Sioux County</v>
      </c>
      <c r="D874" t="s">
        <v>226</v>
      </c>
      <c r="E874" s="15" t="s">
        <v>103</v>
      </c>
      <c r="F874" t="s">
        <v>2686</v>
      </c>
      <c r="G874" t="s">
        <v>438</v>
      </c>
      <c r="H874" t="str">
        <f>IFERROR(VLOOKUP($G874,'Team Colors'!$A:$B,2,0),"#c9c9c9")</f>
        <v>#4f2683</v>
      </c>
      <c r="I874">
        <f>INDEX('Raw Election Data'!$A$1:$AN$3144,MATCH($C874&amp;" "&amp;$B874,'Raw Election Data'!$C$1:$C$3144,0),MATCH('Joined Data'!I$1,'Raw Election Data'!$A$1:$AN$1,0))</f>
        <v>34937</v>
      </c>
      <c r="J874">
        <f>INDEX('Raw Election Data'!$A$1:$AN$3144,MATCH($C874&amp;" "&amp;$B874,'Raw Election Data'!$C$1:$C$3144,0),MATCH('Joined Data'!J$1,'Raw Election Data'!$A$1:$AN$1,0))</f>
        <v>2289</v>
      </c>
      <c r="K874">
        <f>INDEX('Raw Election Data'!$A$1:$AN$3144,MATCH($C874&amp;" "&amp;$B874,'Raw Election Data'!$C$1:$C$3144,0),MATCH('Joined Data'!K$1,'Raw Election Data'!$A$1:$AN$1,0))</f>
        <v>14761</v>
      </c>
      <c r="L874">
        <f>INDEX('Raw Election Data'!$A$1:$AN$3144,MATCH($C874&amp;" "&amp;$B874,'Raw Election Data'!$C$1:$C$3144,0),MATCH('Joined Data'!L$1,'Raw Election Data'!$A$1:$AN$1,0))</f>
        <v>17989</v>
      </c>
      <c r="M874">
        <f>INDEX('Raw Election Data'!$A$1:$AN$3144,MATCH($C874&amp;" "&amp;$B874,'Raw Election Data'!$C$1:$C$3144,0),MATCH('Joined Data'!M$1,'Raw Election Data'!$A$1:$AN$1,0))</f>
        <v>0.12724442714992495</v>
      </c>
      <c r="N874">
        <f>INDEX('Raw Election Data'!$A$1:$AN$3144,MATCH($C874&amp;" "&amp;$B874,'Raw Election Data'!$C$1:$C$3144,0),MATCH('Joined Data'!N$1,'Raw Election Data'!$A$1:$AN$1,0))</f>
        <v>0.82055700705986989</v>
      </c>
      <c r="O874">
        <f>INDEX('Raw Election Data'!$A$1:$AN$3144,MATCH($C874&amp;" "&amp;$B874,'Raw Election Data'!$C$1:$C$3144,0),MATCH('Joined Data'!O$1,'Raw Election Data'!$A$1:$AN$1,0))</f>
        <v>-12472</v>
      </c>
      <c r="P874">
        <f>INDEX('Raw Election Data'!$A$1:$AN$3144,MATCH($C874&amp;" "&amp;$B874,'Raw Election Data'!$C$1:$C$3144,0),MATCH('Joined Data'!P$1,'Raw Election Data'!$A$1:$AN$1,0))</f>
        <v>12472</v>
      </c>
      <c r="Q874">
        <f>INDEX('Raw Election Data'!$A$1:$AN$3144,MATCH($C874&amp;" "&amp;$B874,'Raw Election Data'!$C$1:$C$3144,0),MATCH('Joined Data'!Q$1,'Raw Election Data'!$A$1:$AN$1,0))</f>
        <v>-0.69331257990994488</v>
      </c>
      <c r="R874">
        <f>INDEX('Raw Election Data'!$A$1:$AN$3144,MATCH($C874&amp;" "&amp;$B874,'Raw Election Data'!$C$1:$C$3144,0),MATCH('Joined Data'!R$1,'Raw Election Data'!$A$1:$AN$1,0))</f>
        <v>0.69331257990994488</v>
      </c>
    </row>
    <row r="875" spans="1:18" ht="13.5" hidden="1" customHeight="1" x14ac:dyDescent="0.15">
      <c r="A875" t="s">
        <v>225</v>
      </c>
      <c r="B875" t="s">
        <v>2512</v>
      </c>
      <c r="C875" t="str">
        <f>INDEX(FIPS!$A$1:$E$3236,MATCH($F875,FIPS!$D$1:$D$3236,0),5)</f>
        <v>Story County</v>
      </c>
      <c r="D875" t="s">
        <v>226</v>
      </c>
      <c r="E875" s="15" t="s">
        <v>139</v>
      </c>
      <c r="F875" t="s">
        <v>2688</v>
      </c>
      <c r="G875" t="s">
        <v>7755</v>
      </c>
      <c r="H875" t="str">
        <f>IFERROR(VLOOKUP($G875,'Team Colors'!$A:$B,2,0),"#c9c9c9")</f>
        <v>#203731</v>
      </c>
      <c r="I875">
        <f>INDEX('Raw Election Data'!$A$1:$AN$3144,MATCH($C875&amp;" "&amp;$B875,'Raw Election Data'!$C$1:$C$3144,0),MATCH('Joined Data'!I$1,'Raw Election Data'!$A$1:$AN$1,0))</f>
        <v>96021</v>
      </c>
      <c r="J875">
        <f>INDEX('Raw Election Data'!$A$1:$AN$3144,MATCH($C875&amp;" "&amp;$B875,'Raw Election Data'!$C$1:$C$3144,0),MATCH('Joined Data'!J$1,'Raw Election Data'!$A$1:$AN$1,0))</f>
        <v>25085</v>
      </c>
      <c r="K875">
        <f>INDEX('Raw Election Data'!$A$1:$AN$3144,MATCH($C875&amp;" "&amp;$B875,'Raw Election Data'!$C$1:$C$3144,0),MATCH('Joined Data'!K$1,'Raw Election Data'!$A$1:$AN$1,0))</f>
        <v>19111</v>
      </c>
      <c r="L875">
        <f>INDEX('Raw Election Data'!$A$1:$AN$3144,MATCH($C875&amp;" "&amp;$B875,'Raw Election Data'!$C$1:$C$3144,0),MATCH('Joined Data'!L$1,'Raw Election Data'!$A$1:$AN$1,0))</f>
        <v>48910</v>
      </c>
      <c r="M875">
        <f>INDEX('Raw Election Data'!$A$1:$AN$3144,MATCH($C875&amp;" "&amp;$B875,'Raw Election Data'!$C$1:$C$3144,0),MATCH('Joined Data'!M$1,'Raw Election Data'!$A$1:$AN$1,0))</f>
        <v>0.51288080147209159</v>
      </c>
      <c r="N875">
        <f>INDEX('Raw Election Data'!$A$1:$AN$3144,MATCH($C875&amp;" "&amp;$B875,'Raw Election Data'!$C$1:$C$3144,0),MATCH('Joined Data'!N$1,'Raw Election Data'!$A$1:$AN$1,0))</f>
        <v>0.39073809037006746</v>
      </c>
      <c r="O875">
        <f>INDEX('Raw Election Data'!$A$1:$AN$3144,MATCH($C875&amp;" "&amp;$B875,'Raw Election Data'!$C$1:$C$3144,0),MATCH('Joined Data'!O$1,'Raw Election Data'!$A$1:$AN$1,0))</f>
        <v>5974</v>
      </c>
      <c r="P875">
        <f>INDEX('Raw Election Data'!$A$1:$AN$3144,MATCH($C875&amp;" "&amp;$B875,'Raw Election Data'!$C$1:$C$3144,0),MATCH('Joined Data'!P$1,'Raw Election Data'!$A$1:$AN$1,0))</f>
        <v>-5974</v>
      </c>
      <c r="Q875">
        <f>INDEX('Raw Election Data'!$A$1:$AN$3144,MATCH($C875&amp;" "&amp;$B875,'Raw Election Data'!$C$1:$C$3144,0),MATCH('Joined Data'!Q$1,'Raw Election Data'!$A$1:$AN$1,0))</f>
        <v>0.12214271110202413</v>
      </c>
      <c r="R875">
        <f>INDEX('Raw Election Data'!$A$1:$AN$3144,MATCH($C875&amp;" "&amp;$B875,'Raw Election Data'!$C$1:$C$3144,0),MATCH('Joined Data'!R$1,'Raw Election Data'!$A$1:$AN$1,0))</f>
        <v>-0.12214271110202413</v>
      </c>
    </row>
    <row r="876" spans="1:18" ht="13.5" hidden="1" customHeight="1" x14ac:dyDescent="0.15">
      <c r="A876" t="s">
        <v>225</v>
      </c>
      <c r="B876" t="s">
        <v>2512</v>
      </c>
      <c r="C876" t="str">
        <f>INDEX(FIPS!$A$1:$E$3236,MATCH($F876,FIPS!$D$1:$D$3236,0),5)</f>
        <v>Tama County</v>
      </c>
      <c r="D876" t="s">
        <v>226</v>
      </c>
      <c r="E876" s="15" t="s">
        <v>140</v>
      </c>
      <c r="F876" t="s">
        <v>2692</v>
      </c>
      <c r="G876" t="s">
        <v>7755</v>
      </c>
      <c r="H876" t="str">
        <f>IFERROR(VLOOKUP($G876,'Team Colors'!$A:$B,2,0),"#c9c9c9")</f>
        <v>#203731</v>
      </c>
      <c r="I876">
        <f>INDEX('Raw Election Data'!$A$1:$AN$3144,MATCH($C876&amp;" "&amp;$B876,'Raw Election Data'!$C$1:$C$3144,0),MATCH('Joined Data'!I$1,'Raw Election Data'!$A$1:$AN$1,0))</f>
        <v>17337</v>
      </c>
      <c r="J876">
        <f>INDEX('Raw Election Data'!$A$1:$AN$3144,MATCH($C876&amp;" "&amp;$B876,'Raw Election Data'!$C$1:$C$3144,0),MATCH('Joined Data'!J$1,'Raw Election Data'!$A$1:$AN$1,0))</f>
        <v>3194</v>
      </c>
      <c r="K876">
        <f>INDEX('Raw Election Data'!$A$1:$AN$3144,MATCH($C876&amp;" "&amp;$B876,'Raw Election Data'!$C$1:$C$3144,0),MATCH('Joined Data'!K$1,'Raw Election Data'!$A$1:$AN$1,0))</f>
        <v>4968</v>
      </c>
      <c r="L876">
        <f>INDEX('Raw Election Data'!$A$1:$AN$3144,MATCH($C876&amp;" "&amp;$B876,'Raw Election Data'!$C$1:$C$3144,0),MATCH('Joined Data'!L$1,'Raw Election Data'!$A$1:$AN$1,0))</f>
        <v>8636</v>
      </c>
      <c r="M876">
        <f>INDEX('Raw Election Data'!$A$1:$AN$3144,MATCH($C876&amp;" "&amp;$B876,'Raw Election Data'!$C$1:$C$3144,0),MATCH('Joined Data'!M$1,'Raw Election Data'!$A$1:$AN$1,0))</f>
        <v>0.36984715145900882</v>
      </c>
      <c r="N876">
        <f>INDEX('Raw Election Data'!$A$1:$AN$3144,MATCH($C876&amp;" "&amp;$B876,'Raw Election Data'!$C$1:$C$3144,0),MATCH('Joined Data'!N$1,'Raw Election Data'!$A$1:$AN$1,0))</f>
        <v>0.57526632700324221</v>
      </c>
      <c r="O876">
        <f>INDEX('Raw Election Data'!$A$1:$AN$3144,MATCH($C876&amp;" "&amp;$B876,'Raw Election Data'!$C$1:$C$3144,0),MATCH('Joined Data'!O$1,'Raw Election Data'!$A$1:$AN$1,0))</f>
        <v>-1774</v>
      </c>
      <c r="P876">
        <f>INDEX('Raw Election Data'!$A$1:$AN$3144,MATCH($C876&amp;" "&amp;$B876,'Raw Election Data'!$C$1:$C$3144,0),MATCH('Joined Data'!P$1,'Raw Election Data'!$A$1:$AN$1,0))</f>
        <v>1774</v>
      </c>
      <c r="Q876">
        <f>INDEX('Raw Election Data'!$A$1:$AN$3144,MATCH($C876&amp;" "&amp;$B876,'Raw Election Data'!$C$1:$C$3144,0),MATCH('Joined Data'!Q$1,'Raw Election Data'!$A$1:$AN$1,0))</f>
        <v>-0.20541917554423339</v>
      </c>
      <c r="R876">
        <f>INDEX('Raw Election Data'!$A$1:$AN$3144,MATCH($C876&amp;" "&amp;$B876,'Raw Election Data'!$C$1:$C$3144,0),MATCH('Joined Data'!R$1,'Raw Election Data'!$A$1:$AN$1,0))</f>
        <v>0.20541917554423339</v>
      </c>
    </row>
    <row r="877" spans="1:18" ht="13.5" hidden="1" customHeight="1" x14ac:dyDescent="0.15">
      <c r="A877" t="s">
        <v>225</v>
      </c>
      <c r="B877" t="s">
        <v>2512</v>
      </c>
      <c r="C877" t="str">
        <f>INDEX(FIPS!$A$1:$E$3236,MATCH($F877,FIPS!$D$1:$D$3236,0),5)</f>
        <v>Taylor County</v>
      </c>
      <c r="D877" t="s">
        <v>226</v>
      </c>
      <c r="E877" s="15" t="s">
        <v>141</v>
      </c>
      <c r="F877" t="s">
        <v>2693</v>
      </c>
      <c r="G877" t="s">
        <v>7773</v>
      </c>
      <c r="H877" t="str">
        <f>IFERROR(VLOOKUP($G877,'Team Colors'!$A:$B,2,0),"#c9c9c9")</f>
        <v>#e31837</v>
      </c>
      <c r="I877">
        <f>INDEX('Raw Election Data'!$A$1:$AN$3144,MATCH($C877&amp;" "&amp;$B877,'Raw Election Data'!$C$1:$C$3144,0),MATCH('Joined Data'!I$1,'Raw Election Data'!$A$1:$AN$1,0))</f>
        <v>6205</v>
      </c>
      <c r="J877">
        <f>INDEX('Raw Election Data'!$A$1:$AN$3144,MATCH($C877&amp;" "&amp;$B877,'Raw Election Data'!$C$1:$C$3144,0),MATCH('Joined Data'!J$1,'Raw Election Data'!$A$1:$AN$1,0))</f>
        <v>755</v>
      </c>
      <c r="K877">
        <f>INDEX('Raw Election Data'!$A$1:$AN$3144,MATCH($C877&amp;" "&amp;$B877,'Raw Election Data'!$C$1:$C$3144,0),MATCH('Joined Data'!K$1,'Raw Election Data'!$A$1:$AN$1,0))</f>
        <v>2108</v>
      </c>
      <c r="L877">
        <f>INDEX('Raw Election Data'!$A$1:$AN$3144,MATCH($C877&amp;" "&amp;$B877,'Raw Election Data'!$C$1:$C$3144,0),MATCH('Joined Data'!L$1,'Raw Election Data'!$A$1:$AN$1,0))</f>
        <v>3003</v>
      </c>
      <c r="M877">
        <f>INDEX('Raw Election Data'!$A$1:$AN$3144,MATCH($C877&amp;" "&amp;$B877,'Raw Election Data'!$C$1:$C$3144,0),MATCH('Joined Data'!M$1,'Raw Election Data'!$A$1:$AN$1,0))</f>
        <v>0.2514152514152514</v>
      </c>
      <c r="N877">
        <f>INDEX('Raw Election Data'!$A$1:$AN$3144,MATCH($C877&amp;" "&amp;$B877,'Raw Election Data'!$C$1:$C$3144,0),MATCH('Joined Data'!N$1,'Raw Election Data'!$A$1:$AN$1,0))</f>
        <v>0.70196470196470195</v>
      </c>
      <c r="O877">
        <f>INDEX('Raw Election Data'!$A$1:$AN$3144,MATCH($C877&amp;" "&amp;$B877,'Raw Election Data'!$C$1:$C$3144,0),MATCH('Joined Data'!O$1,'Raw Election Data'!$A$1:$AN$1,0))</f>
        <v>-1353</v>
      </c>
      <c r="P877">
        <f>INDEX('Raw Election Data'!$A$1:$AN$3144,MATCH($C877&amp;" "&amp;$B877,'Raw Election Data'!$C$1:$C$3144,0),MATCH('Joined Data'!P$1,'Raw Election Data'!$A$1:$AN$1,0))</f>
        <v>1353</v>
      </c>
      <c r="Q877">
        <f>INDEX('Raw Election Data'!$A$1:$AN$3144,MATCH($C877&amp;" "&amp;$B877,'Raw Election Data'!$C$1:$C$3144,0),MATCH('Joined Data'!Q$1,'Raw Election Data'!$A$1:$AN$1,0))</f>
        <v>-0.45054945054945056</v>
      </c>
      <c r="R877">
        <f>INDEX('Raw Election Data'!$A$1:$AN$3144,MATCH($C877&amp;" "&amp;$B877,'Raw Election Data'!$C$1:$C$3144,0),MATCH('Joined Data'!R$1,'Raw Election Data'!$A$1:$AN$1,0))</f>
        <v>0.45054945054945056</v>
      </c>
    </row>
    <row r="878" spans="1:18" ht="13.5" hidden="1" customHeight="1" x14ac:dyDescent="0.15">
      <c r="A878" t="s">
        <v>225</v>
      </c>
      <c r="B878" t="s">
        <v>2512</v>
      </c>
      <c r="C878" t="str">
        <f>INDEX(FIPS!$A$1:$E$3236,MATCH($F878,FIPS!$D$1:$D$3236,0),5)</f>
        <v>Union County</v>
      </c>
      <c r="D878" t="s">
        <v>226</v>
      </c>
      <c r="E878" s="15" t="s">
        <v>142</v>
      </c>
      <c r="F878" t="s">
        <v>2694</v>
      </c>
      <c r="G878" t="s">
        <v>7773</v>
      </c>
      <c r="H878" t="str">
        <f>IFERROR(VLOOKUP($G878,'Team Colors'!$A:$B,2,0),"#c9c9c9")</f>
        <v>#e31837</v>
      </c>
      <c r="I878">
        <f>INDEX('Raw Election Data'!$A$1:$AN$3144,MATCH($C878&amp;" "&amp;$B878,'Raw Election Data'!$C$1:$C$3144,0),MATCH('Joined Data'!I$1,'Raw Election Data'!$A$1:$AN$1,0))</f>
        <v>12469</v>
      </c>
      <c r="J878">
        <f>INDEX('Raw Election Data'!$A$1:$AN$3144,MATCH($C878&amp;" "&amp;$B878,'Raw Election Data'!$C$1:$C$3144,0),MATCH('Joined Data'!J$1,'Raw Election Data'!$A$1:$AN$1,0))</f>
        <v>1920</v>
      </c>
      <c r="K878">
        <f>INDEX('Raw Election Data'!$A$1:$AN$3144,MATCH($C878&amp;" "&amp;$B878,'Raw Election Data'!$C$1:$C$3144,0),MATCH('Joined Data'!K$1,'Raw Election Data'!$A$1:$AN$1,0))</f>
        <v>3521</v>
      </c>
      <c r="L878">
        <f>INDEX('Raw Election Data'!$A$1:$AN$3144,MATCH($C878&amp;" "&amp;$B878,'Raw Election Data'!$C$1:$C$3144,0),MATCH('Joined Data'!L$1,'Raw Election Data'!$A$1:$AN$1,0))</f>
        <v>5768</v>
      </c>
      <c r="M878">
        <f>INDEX('Raw Election Data'!$A$1:$AN$3144,MATCH($C878&amp;" "&amp;$B878,'Raw Election Data'!$C$1:$C$3144,0),MATCH('Joined Data'!M$1,'Raw Election Data'!$A$1:$AN$1,0))</f>
        <v>0.33287101248266299</v>
      </c>
      <c r="N878">
        <f>INDEX('Raw Election Data'!$A$1:$AN$3144,MATCH($C878&amp;" "&amp;$B878,'Raw Election Data'!$C$1:$C$3144,0),MATCH('Joined Data'!N$1,'Raw Election Data'!$A$1:$AN$1,0))</f>
        <v>0.6104368932038835</v>
      </c>
      <c r="O878">
        <f>INDEX('Raw Election Data'!$A$1:$AN$3144,MATCH($C878&amp;" "&amp;$B878,'Raw Election Data'!$C$1:$C$3144,0),MATCH('Joined Data'!O$1,'Raw Election Data'!$A$1:$AN$1,0))</f>
        <v>-1601</v>
      </c>
      <c r="P878">
        <f>INDEX('Raw Election Data'!$A$1:$AN$3144,MATCH($C878&amp;" "&amp;$B878,'Raw Election Data'!$C$1:$C$3144,0),MATCH('Joined Data'!P$1,'Raw Election Data'!$A$1:$AN$1,0))</f>
        <v>1601</v>
      </c>
      <c r="Q878">
        <f>INDEX('Raw Election Data'!$A$1:$AN$3144,MATCH($C878&amp;" "&amp;$B878,'Raw Election Data'!$C$1:$C$3144,0),MATCH('Joined Data'!Q$1,'Raw Election Data'!$A$1:$AN$1,0))</f>
        <v>-0.27756588072122051</v>
      </c>
      <c r="R878">
        <f>INDEX('Raw Election Data'!$A$1:$AN$3144,MATCH($C878&amp;" "&amp;$B878,'Raw Election Data'!$C$1:$C$3144,0),MATCH('Joined Data'!R$1,'Raw Election Data'!$A$1:$AN$1,0))</f>
        <v>0.27756588072122051</v>
      </c>
    </row>
    <row r="879" spans="1:18" ht="13.5" hidden="1" customHeight="1" x14ac:dyDescent="0.15">
      <c r="A879" t="s">
        <v>225</v>
      </c>
      <c r="B879" t="s">
        <v>2512</v>
      </c>
      <c r="C879" t="str">
        <f>INDEX(FIPS!$A$1:$E$3236,MATCH($F879,FIPS!$D$1:$D$3236,0),5)</f>
        <v>Van Buren County</v>
      </c>
      <c r="D879" t="s">
        <v>226</v>
      </c>
      <c r="E879" s="15" t="s">
        <v>143</v>
      </c>
      <c r="F879" t="s">
        <v>2695</v>
      </c>
      <c r="G879" t="s">
        <v>7789</v>
      </c>
      <c r="H879" t="str">
        <f>IFERROR(VLOOKUP($G879,'Team Colors'!$A:$B,2,0),"#c9c9c9")</f>
        <v>#c83803</v>
      </c>
      <c r="I879">
        <f>INDEX('Raw Election Data'!$A$1:$AN$3144,MATCH($C879&amp;" "&amp;$B879,'Raw Election Data'!$C$1:$C$3144,0),MATCH('Joined Data'!I$1,'Raw Election Data'!$A$1:$AN$1,0))</f>
        <v>7344</v>
      </c>
      <c r="J879">
        <f>INDEX('Raw Election Data'!$A$1:$AN$3144,MATCH($C879&amp;" "&amp;$B879,'Raw Election Data'!$C$1:$C$3144,0),MATCH('Joined Data'!J$1,'Raw Election Data'!$A$1:$AN$1,0))</f>
        <v>843</v>
      </c>
      <c r="K879">
        <f>INDEX('Raw Election Data'!$A$1:$AN$3144,MATCH($C879&amp;" "&amp;$B879,'Raw Election Data'!$C$1:$C$3144,0),MATCH('Joined Data'!K$1,'Raw Election Data'!$A$1:$AN$1,0))</f>
        <v>2524</v>
      </c>
      <c r="L879">
        <f>INDEX('Raw Election Data'!$A$1:$AN$3144,MATCH($C879&amp;" "&amp;$B879,'Raw Election Data'!$C$1:$C$3144,0),MATCH('Joined Data'!L$1,'Raw Election Data'!$A$1:$AN$1,0))</f>
        <v>3526</v>
      </c>
      <c r="M879">
        <f>INDEX('Raw Election Data'!$A$1:$AN$3144,MATCH($C879&amp;" "&amp;$B879,'Raw Election Data'!$C$1:$C$3144,0),MATCH('Joined Data'!M$1,'Raw Election Data'!$A$1:$AN$1,0))</f>
        <v>0.23908111174134997</v>
      </c>
      <c r="N879">
        <f>INDEX('Raw Election Data'!$A$1:$AN$3144,MATCH($C879&amp;" "&amp;$B879,'Raw Election Data'!$C$1:$C$3144,0),MATCH('Joined Data'!N$1,'Raw Election Data'!$A$1:$AN$1,0))</f>
        <v>0.71582529778786164</v>
      </c>
      <c r="O879">
        <f>INDEX('Raw Election Data'!$A$1:$AN$3144,MATCH($C879&amp;" "&amp;$B879,'Raw Election Data'!$C$1:$C$3144,0),MATCH('Joined Data'!O$1,'Raw Election Data'!$A$1:$AN$1,0))</f>
        <v>-1681</v>
      </c>
      <c r="P879">
        <f>INDEX('Raw Election Data'!$A$1:$AN$3144,MATCH($C879&amp;" "&amp;$B879,'Raw Election Data'!$C$1:$C$3144,0),MATCH('Joined Data'!P$1,'Raw Election Data'!$A$1:$AN$1,0))</f>
        <v>1681</v>
      </c>
      <c r="Q879">
        <f>INDEX('Raw Election Data'!$A$1:$AN$3144,MATCH($C879&amp;" "&amp;$B879,'Raw Election Data'!$C$1:$C$3144,0),MATCH('Joined Data'!Q$1,'Raw Election Data'!$A$1:$AN$1,0))</f>
        <v>-0.4767441860465117</v>
      </c>
      <c r="R879">
        <f>INDEX('Raw Election Data'!$A$1:$AN$3144,MATCH($C879&amp;" "&amp;$B879,'Raw Election Data'!$C$1:$C$3144,0),MATCH('Joined Data'!R$1,'Raw Election Data'!$A$1:$AN$1,0))</f>
        <v>0.4767441860465117</v>
      </c>
    </row>
    <row r="880" spans="1:18" ht="13.5" hidden="1" customHeight="1" x14ac:dyDescent="0.15">
      <c r="A880" t="s">
        <v>225</v>
      </c>
      <c r="B880" t="s">
        <v>2512</v>
      </c>
      <c r="C880" t="str">
        <f>INDEX(FIPS!$A$1:$E$3236,MATCH($F880,FIPS!$D$1:$D$3236,0),5)</f>
        <v>Wapello County</v>
      </c>
      <c r="D880" t="s">
        <v>226</v>
      </c>
      <c r="E880" s="15" t="s">
        <v>144</v>
      </c>
      <c r="F880" t="s">
        <v>2697</v>
      </c>
      <c r="G880" t="s">
        <v>7755</v>
      </c>
      <c r="H880" t="str">
        <f>IFERROR(VLOOKUP($G880,'Team Colors'!$A:$B,2,0),"#c9c9c9")</f>
        <v>#203731</v>
      </c>
      <c r="I880">
        <f>INDEX('Raw Election Data'!$A$1:$AN$3144,MATCH($C880&amp;" "&amp;$B880,'Raw Election Data'!$C$1:$C$3144,0),MATCH('Joined Data'!I$1,'Raw Election Data'!$A$1:$AN$1,0))</f>
        <v>35173</v>
      </c>
      <c r="J880">
        <f>INDEX('Raw Election Data'!$A$1:$AN$3144,MATCH($C880&amp;" "&amp;$B880,'Raw Election Data'!$C$1:$C$3144,0),MATCH('Joined Data'!J$1,'Raw Election Data'!$A$1:$AN$1,0))</f>
        <v>5591</v>
      </c>
      <c r="K880">
        <f>INDEX('Raw Election Data'!$A$1:$AN$3144,MATCH($C880&amp;" "&amp;$B880,'Raw Election Data'!$C$1:$C$3144,0),MATCH('Joined Data'!K$1,'Raw Election Data'!$A$1:$AN$1,0))</f>
        <v>8710</v>
      </c>
      <c r="L880">
        <f>INDEX('Raw Election Data'!$A$1:$AN$3144,MATCH($C880&amp;" "&amp;$B880,'Raw Election Data'!$C$1:$C$3144,0),MATCH('Joined Data'!L$1,'Raw Election Data'!$A$1:$AN$1,0))</f>
        <v>14996</v>
      </c>
      <c r="M880">
        <f>INDEX('Raw Election Data'!$A$1:$AN$3144,MATCH($C880&amp;" "&amp;$B880,'Raw Election Data'!$C$1:$C$3144,0),MATCH('Joined Data'!M$1,'Raw Election Data'!$A$1:$AN$1,0))</f>
        <v>0.3728327554014404</v>
      </c>
      <c r="N880">
        <f>INDEX('Raw Election Data'!$A$1:$AN$3144,MATCH($C880&amp;" "&amp;$B880,'Raw Election Data'!$C$1:$C$3144,0),MATCH('Joined Data'!N$1,'Raw Election Data'!$A$1:$AN$1,0))</f>
        <v>0.58082155241397704</v>
      </c>
      <c r="O880">
        <f>INDEX('Raw Election Data'!$A$1:$AN$3144,MATCH($C880&amp;" "&amp;$B880,'Raw Election Data'!$C$1:$C$3144,0),MATCH('Joined Data'!O$1,'Raw Election Data'!$A$1:$AN$1,0))</f>
        <v>-3119</v>
      </c>
      <c r="P880">
        <f>INDEX('Raw Election Data'!$A$1:$AN$3144,MATCH($C880&amp;" "&amp;$B880,'Raw Election Data'!$C$1:$C$3144,0),MATCH('Joined Data'!P$1,'Raw Election Data'!$A$1:$AN$1,0))</f>
        <v>3119</v>
      </c>
      <c r="Q880">
        <f>INDEX('Raw Election Data'!$A$1:$AN$3144,MATCH($C880&amp;" "&amp;$B880,'Raw Election Data'!$C$1:$C$3144,0),MATCH('Joined Data'!Q$1,'Raw Election Data'!$A$1:$AN$1,0))</f>
        <v>-0.20798879701253664</v>
      </c>
      <c r="R880">
        <f>INDEX('Raw Election Data'!$A$1:$AN$3144,MATCH($C880&amp;" "&amp;$B880,'Raw Election Data'!$C$1:$C$3144,0),MATCH('Joined Data'!R$1,'Raw Election Data'!$A$1:$AN$1,0))</f>
        <v>0.20798879701253664</v>
      </c>
    </row>
    <row r="881" spans="1:18" ht="13.5" hidden="1" customHeight="1" x14ac:dyDescent="0.15">
      <c r="A881" t="s">
        <v>225</v>
      </c>
      <c r="B881" t="s">
        <v>2512</v>
      </c>
      <c r="C881" t="str">
        <f>INDEX(FIPS!$A$1:$E$3236,MATCH($F881,FIPS!$D$1:$D$3236,0),5)</f>
        <v>Warren County</v>
      </c>
      <c r="D881" t="s">
        <v>226</v>
      </c>
      <c r="E881" s="15" t="s">
        <v>145</v>
      </c>
      <c r="F881" t="s">
        <v>2698</v>
      </c>
      <c r="G881" t="s">
        <v>7789</v>
      </c>
      <c r="H881" t="str">
        <f>IFERROR(VLOOKUP($G881,'Team Colors'!$A:$B,2,0),"#c9c9c9")</f>
        <v>#c83803</v>
      </c>
      <c r="I881">
        <f>INDEX('Raw Election Data'!$A$1:$AN$3144,MATCH($C881&amp;" "&amp;$B881,'Raw Election Data'!$C$1:$C$3144,0),MATCH('Joined Data'!I$1,'Raw Election Data'!$A$1:$AN$1,0))</f>
        <v>48626</v>
      </c>
      <c r="J881">
        <f>INDEX('Raw Election Data'!$A$1:$AN$3144,MATCH($C881&amp;" "&amp;$B881,'Raw Election Data'!$C$1:$C$3144,0),MATCH('Joined Data'!J$1,'Raw Election Data'!$A$1:$AN$1,0))</f>
        <v>10371</v>
      </c>
      <c r="K881">
        <f>INDEX('Raw Election Data'!$A$1:$AN$3144,MATCH($C881&amp;" "&amp;$B881,'Raw Election Data'!$C$1:$C$3144,0),MATCH('Joined Data'!K$1,'Raw Election Data'!$A$1:$AN$1,0))</f>
        <v>14773</v>
      </c>
      <c r="L881">
        <f>INDEX('Raw Election Data'!$A$1:$AN$3144,MATCH($C881&amp;" "&amp;$B881,'Raw Election Data'!$C$1:$C$3144,0),MATCH('Joined Data'!L$1,'Raw Election Data'!$A$1:$AN$1,0))</f>
        <v>26916</v>
      </c>
      <c r="M881">
        <f>INDEX('Raw Election Data'!$A$1:$AN$3144,MATCH($C881&amp;" "&amp;$B881,'Raw Election Data'!$C$1:$C$3144,0),MATCH('Joined Data'!M$1,'Raw Election Data'!$A$1:$AN$1,0))</f>
        <v>0.38530985287561303</v>
      </c>
      <c r="N881">
        <f>INDEX('Raw Election Data'!$A$1:$AN$3144,MATCH($C881&amp;" "&amp;$B881,'Raw Election Data'!$C$1:$C$3144,0),MATCH('Joined Data'!N$1,'Raw Election Data'!$A$1:$AN$1,0))</f>
        <v>0.54885569921236443</v>
      </c>
      <c r="O881">
        <f>INDEX('Raw Election Data'!$A$1:$AN$3144,MATCH($C881&amp;" "&amp;$B881,'Raw Election Data'!$C$1:$C$3144,0),MATCH('Joined Data'!O$1,'Raw Election Data'!$A$1:$AN$1,0))</f>
        <v>-4402</v>
      </c>
      <c r="P881">
        <f>INDEX('Raw Election Data'!$A$1:$AN$3144,MATCH($C881&amp;" "&amp;$B881,'Raw Election Data'!$C$1:$C$3144,0),MATCH('Joined Data'!P$1,'Raw Election Data'!$A$1:$AN$1,0))</f>
        <v>4402</v>
      </c>
      <c r="Q881">
        <f>INDEX('Raw Election Data'!$A$1:$AN$3144,MATCH($C881&amp;" "&amp;$B881,'Raw Election Data'!$C$1:$C$3144,0),MATCH('Joined Data'!Q$1,'Raw Election Data'!$A$1:$AN$1,0))</f>
        <v>-0.1635458463367514</v>
      </c>
      <c r="R881">
        <f>INDEX('Raw Election Data'!$A$1:$AN$3144,MATCH($C881&amp;" "&amp;$B881,'Raw Election Data'!$C$1:$C$3144,0),MATCH('Joined Data'!R$1,'Raw Election Data'!$A$1:$AN$1,0))</f>
        <v>0.1635458463367514</v>
      </c>
    </row>
    <row r="882" spans="1:18" ht="13.5" hidden="1" customHeight="1" x14ac:dyDescent="0.15">
      <c r="A882" t="s">
        <v>225</v>
      </c>
      <c r="B882" t="s">
        <v>2512</v>
      </c>
      <c r="C882" t="str">
        <f>INDEX(FIPS!$A$1:$E$3236,MATCH($F882,FIPS!$D$1:$D$3236,0),5)</f>
        <v>Washington County</v>
      </c>
      <c r="D882" t="s">
        <v>226</v>
      </c>
      <c r="E882" s="15" t="s">
        <v>146</v>
      </c>
      <c r="F882" t="s">
        <v>2699</v>
      </c>
      <c r="G882" t="s">
        <v>7789</v>
      </c>
      <c r="H882" t="str">
        <f>IFERROR(VLOOKUP($G882,'Team Colors'!$A:$B,2,0),"#c9c9c9")</f>
        <v>#c83803</v>
      </c>
      <c r="I882">
        <f>INDEX('Raw Election Data'!$A$1:$AN$3144,MATCH($C882&amp;" "&amp;$B882,'Raw Election Data'!$C$1:$C$3144,0),MATCH('Joined Data'!I$1,'Raw Election Data'!$A$1:$AN$1,0))</f>
        <v>22247</v>
      </c>
      <c r="J882">
        <f>INDEX('Raw Election Data'!$A$1:$AN$3144,MATCH($C882&amp;" "&amp;$B882,'Raw Election Data'!$C$1:$C$3144,0),MATCH('Joined Data'!J$1,'Raw Election Data'!$A$1:$AN$1,0))</f>
        <v>3938</v>
      </c>
      <c r="K882">
        <f>INDEX('Raw Election Data'!$A$1:$AN$3144,MATCH($C882&amp;" "&amp;$B882,'Raw Election Data'!$C$1:$C$3144,0),MATCH('Joined Data'!K$1,'Raw Election Data'!$A$1:$AN$1,0))</f>
        <v>6170</v>
      </c>
      <c r="L882">
        <f>INDEX('Raw Election Data'!$A$1:$AN$3144,MATCH($C882&amp;" "&amp;$B882,'Raw Election Data'!$C$1:$C$3144,0),MATCH('Joined Data'!L$1,'Raw Election Data'!$A$1:$AN$1,0))</f>
        <v>10824</v>
      </c>
      <c r="M882">
        <f>INDEX('Raw Election Data'!$A$1:$AN$3144,MATCH($C882&amp;" "&amp;$B882,'Raw Election Data'!$C$1:$C$3144,0),MATCH('Joined Data'!M$1,'Raw Election Data'!$A$1:$AN$1,0))</f>
        <v>0.36382113821138212</v>
      </c>
      <c r="N882">
        <f>INDEX('Raw Election Data'!$A$1:$AN$3144,MATCH($C882&amp;" "&amp;$B882,'Raw Election Data'!$C$1:$C$3144,0),MATCH('Joined Data'!N$1,'Raw Election Data'!$A$1:$AN$1,0))</f>
        <v>0.57002956393200299</v>
      </c>
      <c r="O882">
        <f>INDEX('Raw Election Data'!$A$1:$AN$3144,MATCH($C882&amp;" "&amp;$B882,'Raw Election Data'!$C$1:$C$3144,0),MATCH('Joined Data'!O$1,'Raw Election Data'!$A$1:$AN$1,0))</f>
        <v>-2232</v>
      </c>
      <c r="P882">
        <f>INDEX('Raw Election Data'!$A$1:$AN$3144,MATCH($C882&amp;" "&amp;$B882,'Raw Election Data'!$C$1:$C$3144,0),MATCH('Joined Data'!P$1,'Raw Election Data'!$A$1:$AN$1,0))</f>
        <v>2232</v>
      </c>
      <c r="Q882">
        <f>INDEX('Raw Election Data'!$A$1:$AN$3144,MATCH($C882&amp;" "&amp;$B882,'Raw Election Data'!$C$1:$C$3144,0),MATCH('Joined Data'!Q$1,'Raw Election Data'!$A$1:$AN$1,0))</f>
        <v>-0.20620842572062087</v>
      </c>
      <c r="R882">
        <f>INDEX('Raw Election Data'!$A$1:$AN$3144,MATCH($C882&amp;" "&amp;$B882,'Raw Election Data'!$C$1:$C$3144,0),MATCH('Joined Data'!R$1,'Raw Election Data'!$A$1:$AN$1,0))</f>
        <v>0.20620842572062087</v>
      </c>
    </row>
    <row r="883" spans="1:18" ht="13.5" hidden="1" customHeight="1" x14ac:dyDescent="0.15">
      <c r="A883" t="s">
        <v>225</v>
      </c>
      <c r="B883" t="s">
        <v>2512</v>
      </c>
      <c r="C883" t="str">
        <f>INDEX(FIPS!$A$1:$E$3236,MATCH($F883,FIPS!$D$1:$D$3236,0),5)</f>
        <v>Wayne County</v>
      </c>
      <c r="D883" t="s">
        <v>226</v>
      </c>
      <c r="E883" s="15" t="s">
        <v>91</v>
      </c>
      <c r="F883" t="s">
        <v>2700</v>
      </c>
      <c r="G883" t="s">
        <v>7755</v>
      </c>
      <c r="H883" t="str">
        <f>IFERROR(VLOOKUP($G883,'Team Colors'!$A:$B,2,0),"#c9c9c9")</f>
        <v>#203731</v>
      </c>
      <c r="I883">
        <f>INDEX('Raw Election Data'!$A$1:$AN$3144,MATCH($C883&amp;" "&amp;$B883,'Raw Election Data'!$C$1:$C$3144,0),MATCH('Joined Data'!I$1,'Raw Election Data'!$A$1:$AN$1,0))</f>
        <v>6385</v>
      </c>
      <c r="J883">
        <f>INDEX('Raw Election Data'!$A$1:$AN$3144,MATCH($C883&amp;" "&amp;$B883,'Raw Election Data'!$C$1:$C$3144,0),MATCH('Joined Data'!J$1,'Raw Election Data'!$A$1:$AN$1,0))</f>
        <v>719</v>
      </c>
      <c r="K883">
        <f>INDEX('Raw Election Data'!$A$1:$AN$3144,MATCH($C883&amp;" "&amp;$B883,'Raw Election Data'!$C$1:$C$3144,0),MATCH('Joined Data'!K$1,'Raw Election Data'!$A$1:$AN$1,0))</f>
        <v>2069</v>
      </c>
      <c r="L883">
        <f>INDEX('Raw Election Data'!$A$1:$AN$3144,MATCH($C883&amp;" "&amp;$B883,'Raw Election Data'!$C$1:$C$3144,0),MATCH('Joined Data'!L$1,'Raw Election Data'!$A$1:$AN$1,0))</f>
        <v>2921</v>
      </c>
      <c r="M883">
        <f>INDEX('Raw Election Data'!$A$1:$AN$3144,MATCH($C883&amp;" "&amp;$B883,'Raw Election Data'!$C$1:$C$3144,0),MATCH('Joined Data'!M$1,'Raw Election Data'!$A$1:$AN$1,0))</f>
        <v>0.24614857925368025</v>
      </c>
      <c r="N883">
        <f>INDEX('Raw Election Data'!$A$1:$AN$3144,MATCH($C883&amp;" "&amp;$B883,'Raw Election Data'!$C$1:$C$3144,0),MATCH('Joined Data'!N$1,'Raw Election Data'!$A$1:$AN$1,0))</f>
        <v>0.70831906881205065</v>
      </c>
      <c r="O883">
        <f>INDEX('Raw Election Data'!$A$1:$AN$3144,MATCH($C883&amp;" "&amp;$B883,'Raw Election Data'!$C$1:$C$3144,0),MATCH('Joined Data'!O$1,'Raw Election Data'!$A$1:$AN$1,0))</f>
        <v>-1350</v>
      </c>
      <c r="P883">
        <f>INDEX('Raw Election Data'!$A$1:$AN$3144,MATCH($C883&amp;" "&amp;$B883,'Raw Election Data'!$C$1:$C$3144,0),MATCH('Joined Data'!P$1,'Raw Election Data'!$A$1:$AN$1,0))</f>
        <v>1350</v>
      </c>
      <c r="Q883">
        <f>INDEX('Raw Election Data'!$A$1:$AN$3144,MATCH($C883&amp;" "&amp;$B883,'Raw Election Data'!$C$1:$C$3144,0),MATCH('Joined Data'!Q$1,'Raw Election Data'!$A$1:$AN$1,0))</f>
        <v>-0.46217048955837037</v>
      </c>
      <c r="R883">
        <f>INDEX('Raw Election Data'!$A$1:$AN$3144,MATCH($C883&amp;" "&amp;$B883,'Raw Election Data'!$C$1:$C$3144,0),MATCH('Joined Data'!R$1,'Raw Election Data'!$A$1:$AN$1,0))</f>
        <v>0.46217048955837037</v>
      </c>
    </row>
    <row r="884" spans="1:18" ht="13.5" hidden="1" customHeight="1" x14ac:dyDescent="0.15">
      <c r="A884" t="s">
        <v>225</v>
      </c>
      <c r="B884" t="s">
        <v>2512</v>
      </c>
      <c r="C884" t="str">
        <f>INDEX(FIPS!$A$1:$E$3236,MATCH($F884,FIPS!$D$1:$D$3236,0),5)</f>
        <v>Webster County</v>
      </c>
      <c r="D884" t="s">
        <v>226</v>
      </c>
      <c r="E884" s="15" t="s">
        <v>147</v>
      </c>
      <c r="F884" t="s">
        <v>2701</v>
      </c>
      <c r="G884" t="s">
        <v>438</v>
      </c>
      <c r="H884" t="str">
        <f>IFERROR(VLOOKUP($G884,'Team Colors'!$A:$B,2,0),"#c9c9c9")</f>
        <v>#4f2683</v>
      </c>
      <c r="I884">
        <f>INDEX('Raw Election Data'!$A$1:$AN$3144,MATCH($C884&amp;" "&amp;$B884,'Raw Election Data'!$C$1:$C$3144,0),MATCH('Joined Data'!I$1,'Raw Election Data'!$A$1:$AN$1,0))</f>
        <v>37071</v>
      </c>
      <c r="J884">
        <f>INDEX('Raw Election Data'!$A$1:$AN$3144,MATCH($C884&amp;" "&amp;$B884,'Raw Election Data'!$C$1:$C$3144,0),MATCH('Joined Data'!J$1,'Raw Election Data'!$A$1:$AN$1,0))</f>
        <v>6293</v>
      </c>
      <c r="K884">
        <f>INDEX('Raw Election Data'!$A$1:$AN$3144,MATCH($C884&amp;" "&amp;$B884,'Raw Election Data'!$C$1:$C$3144,0),MATCH('Joined Data'!K$1,'Raw Election Data'!$A$1:$AN$1,0))</f>
        <v>10049</v>
      </c>
      <c r="L884">
        <f>INDEX('Raw Election Data'!$A$1:$AN$3144,MATCH($C884&amp;" "&amp;$B884,'Raw Election Data'!$C$1:$C$3144,0),MATCH('Joined Data'!L$1,'Raw Election Data'!$A$1:$AN$1,0))</f>
        <v>17239</v>
      </c>
      <c r="M884">
        <f>INDEX('Raw Election Data'!$A$1:$AN$3144,MATCH($C884&amp;" "&amp;$B884,'Raw Election Data'!$C$1:$C$3144,0),MATCH('Joined Data'!M$1,'Raw Election Data'!$A$1:$AN$1,0))</f>
        <v>0.36504437612390511</v>
      </c>
      <c r="N884">
        <f>INDEX('Raw Election Data'!$A$1:$AN$3144,MATCH($C884&amp;" "&amp;$B884,'Raw Election Data'!$C$1:$C$3144,0),MATCH('Joined Data'!N$1,'Raw Election Data'!$A$1:$AN$1,0))</f>
        <v>0.58292244329717502</v>
      </c>
      <c r="O884">
        <f>INDEX('Raw Election Data'!$A$1:$AN$3144,MATCH($C884&amp;" "&amp;$B884,'Raw Election Data'!$C$1:$C$3144,0),MATCH('Joined Data'!O$1,'Raw Election Data'!$A$1:$AN$1,0))</f>
        <v>-3756</v>
      </c>
      <c r="P884">
        <f>INDEX('Raw Election Data'!$A$1:$AN$3144,MATCH($C884&amp;" "&amp;$B884,'Raw Election Data'!$C$1:$C$3144,0),MATCH('Joined Data'!P$1,'Raw Election Data'!$A$1:$AN$1,0))</f>
        <v>3756</v>
      </c>
      <c r="Q884">
        <f>INDEX('Raw Election Data'!$A$1:$AN$3144,MATCH($C884&amp;" "&amp;$B884,'Raw Election Data'!$C$1:$C$3144,0),MATCH('Joined Data'!Q$1,'Raw Election Data'!$A$1:$AN$1,0))</f>
        <v>-0.21787806717326991</v>
      </c>
      <c r="R884">
        <f>INDEX('Raw Election Data'!$A$1:$AN$3144,MATCH($C884&amp;" "&amp;$B884,'Raw Election Data'!$C$1:$C$3144,0),MATCH('Joined Data'!R$1,'Raw Election Data'!$A$1:$AN$1,0))</f>
        <v>0.21787806717326991</v>
      </c>
    </row>
    <row r="885" spans="1:18" ht="13.5" hidden="1" customHeight="1" x14ac:dyDescent="0.15">
      <c r="A885" t="s">
        <v>225</v>
      </c>
      <c r="B885" t="s">
        <v>2512</v>
      </c>
      <c r="C885" t="str">
        <f>INDEX(FIPS!$A$1:$E$3236,MATCH($F885,FIPS!$D$1:$D$3236,0),5)</f>
        <v>Winnebago County</v>
      </c>
      <c r="D885" t="s">
        <v>226</v>
      </c>
      <c r="E885" s="15" t="s">
        <v>148</v>
      </c>
      <c r="F885" t="s">
        <v>2704</v>
      </c>
      <c r="G885" t="s">
        <v>438</v>
      </c>
      <c r="H885" t="str">
        <f>IFERROR(VLOOKUP($G885,'Team Colors'!$A:$B,2,0),"#c9c9c9")</f>
        <v>#4f2683</v>
      </c>
      <c r="I885">
        <f>INDEX('Raw Election Data'!$A$1:$AN$3144,MATCH($C885&amp;" "&amp;$B885,'Raw Election Data'!$C$1:$C$3144,0),MATCH('Joined Data'!I$1,'Raw Election Data'!$A$1:$AN$1,0))</f>
        <v>10609</v>
      </c>
      <c r="J885">
        <f>INDEX('Raw Election Data'!$A$1:$AN$3144,MATCH($C885&amp;" "&amp;$B885,'Raw Election Data'!$C$1:$C$3144,0),MATCH('Joined Data'!J$1,'Raw Election Data'!$A$1:$AN$1,0))</f>
        <v>1920</v>
      </c>
      <c r="K885">
        <f>INDEX('Raw Election Data'!$A$1:$AN$3144,MATCH($C885&amp;" "&amp;$B885,'Raw Election Data'!$C$1:$C$3144,0),MATCH('Joined Data'!K$1,'Raw Election Data'!$A$1:$AN$1,0))</f>
        <v>3437</v>
      </c>
      <c r="L885">
        <f>INDEX('Raw Election Data'!$A$1:$AN$3144,MATCH($C885&amp;" "&amp;$B885,'Raw Election Data'!$C$1:$C$3144,0),MATCH('Joined Data'!L$1,'Raw Election Data'!$A$1:$AN$1,0))</f>
        <v>5717</v>
      </c>
      <c r="M885">
        <f>INDEX('Raw Election Data'!$A$1:$AN$3144,MATCH($C885&amp;" "&amp;$B885,'Raw Election Data'!$C$1:$C$3144,0),MATCH('Joined Data'!M$1,'Raw Election Data'!$A$1:$AN$1,0))</f>
        <v>0.33584047577400733</v>
      </c>
      <c r="N885">
        <f>INDEX('Raw Election Data'!$A$1:$AN$3144,MATCH($C885&amp;" "&amp;$B885,'Raw Election Data'!$C$1:$C$3144,0),MATCH('Joined Data'!N$1,'Raw Election Data'!$A$1:$AN$1,0))</f>
        <v>0.6011894350183663</v>
      </c>
      <c r="O885">
        <f>INDEX('Raw Election Data'!$A$1:$AN$3144,MATCH($C885&amp;" "&amp;$B885,'Raw Election Data'!$C$1:$C$3144,0),MATCH('Joined Data'!O$1,'Raw Election Data'!$A$1:$AN$1,0))</f>
        <v>-1517</v>
      </c>
      <c r="P885">
        <f>INDEX('Raw Election Data'!$A$1:$AN$3144,MATCH($C885&amp;" "&amp;$B885,'Raw Election Data'!$C$1:$C$3144,0),MATCH('Joined Data'!P$1,'Raw Election Data'!$A$1:$AN$1,0))</f>
        <v>1517</v>
      </c>
      <c r="Q885">
        <f>INDEX('Raw Election Data'!$A$1:$AN$3144,MATCH($C885&amp;" "&amp;$B885,'Raw Election Data'!$C$1:$C$3144,0),MATCH('Joined Data'!Q$1,'Raw Election Data'!$A$1:$AN$1,0))</f>
        <v>-0.26534895924435897</v>
      </c>
      <c r="R885">
        <f>INDEX('Raw Election Data'!$A$1:$AN$3144,MATCH($C885&amp;" "&amp;$B885,'Raw Election Data'!$C$1:$C$3144,0),MATCH('Joined Data'!R$1,'Raw Election Data'!$A$1:$AN$1,0))</f>
        <v>0.26534895924435897</v>
      </c>
    </row>
    <row r="886" spans="1:18" ht="13.5" hidden="1" customHeight="1" x14ac:dyDescent="0.15">
      <c r="A886" t="s">
        <v>225</v>
      </c>
      <c r="B886" t="s">
        <v>2512</v>
      </c>
      <c r="C886" t="str">
        <f>INDEX(FIPS!$A$1:$E$3236,MATCH($F886,FIPS!$D$1:$D$3236,0),5)</f>
        <v>Winneshiek County</v>
      </c>
      <c r="D886" t="s">
        <v>226</v>
      </c>
      <c r="E886" s="15" t="s">
        <v>149</v>
      </c>
      <c r="F886" t="s">
        <v>2706</v>
      </c>
      <c r="G886" t="s">
        <v>7755</v>
      </c>
      <c r="H886" t="str">
        <f>IFERROR(VLOOKUP($G886,'Team Colors'!$A:$B,2,0),"#c9c9c9")</f>
        <v>#203731</v>
      </c>
      <c r="I886">
        <f>INDEX('Raw Election Data'!$A$1:$AN$3144,MATCH($C886&amp;" "&amp;$B886,'Raw Election Data'!$C$1:$C$3144,0),MATCH('Joined Data'!I$1,'Raw Election Data'!$A$1:$AN$1,0))</f>
        <v>20709</v>
      </c>
      <c r="J886">
        <f>INDEX('Raw Election Data'!$A$1:$AN$3144,MATCH($C886&amp;" "&amp;$B886,'Raw Election Data'!$C$1:$C$3144,0),MATCH('Joined Data'!J$1,'Raw Election Data'!$A$1:$AN$1,0))</f>
        <v>5238</v>
      </c>
      <c r="K886">
        <f>INDEX('Raw Election Data'!$A$1:$AN$3144,MATCH($C886&amp;" "&amp;$B886,'Raw Election Data'!$C$1:$C$3144,0),MATCH('Joined Data'!K$1,'Raw Election Data'!$A$1:$AN$1,0))</f>
        <v>5332</v>
      </c>
      <c r="L886">
        <f>INDEX('Raw Election Data'!$A$1:$AN$3144,MATCH($C886&amp;" "&amp;$B886,'Raw Election Data'!$C$1:$C$3144,0),MATCH('Joined Data'!L$1,'Raw Election Data'!$A$1:$AN$1,0))</f>
        <v>11217</v>
      </c>
      <c r="M886">
        <f>INDEX('Raw Election Data'!$A$1:$AN$3144,MATCH($C886&amp;" "&amp;$B886,'Raw Election Data'!$C$1:$C$3144,0),MATCH('Joined Data'!M$1,'Raw Election Data'!$A$1:$AN$1,0))</f>
        <v>0.46696977801551215</v>
      </c>
      <c r="N886">
        <f>INDEX('Raw Election Data'!$A$1:$AN$3144,MATCH($C886&amp;" "&amp;$B886,'Raw Election Data'!$C$1:$C$3144,0),MATCH('Joined Data'!N$1,'Raw Election Data'!$A$1:$AN$1,0))</f>
        <v>0.47534991530712312</v>
      </c>
      <c r="O886">
        <f>INDEX('Raw Election Data'!$A$1:$AN$3144,MATCH($C886&amp;" "&amp;$B886,'Raw Election Data'!$C$1:$C$3144,0),MATCH('Joined Data'!O$1,'Raw Election Data'!$A$1:$AN$1,0))</f>
        <v>-94</v>
      </c>
      <c r="P886">
        <f>INDEX('Raw Election Data'!$A$1:$AN$3144,MATCH($C886&amp;" "&amp;$B886,'Raw Election Data'!$C$1:$C$3144,0),MATCH('Joined Data'!P$1,'Raw Election Data'!$A$1:$AN$1,0))</f>
        <v>94</v>
      </c>
      <c r="Q886">
        <f>INDEX('Raw Election Data'!$A$1:$AN$3144,MATCH($C886&amp;" "&amp;$B886,'Raw Election Data'!$C$1:$C$3144,0),MATCH('Joined Data'!Q$1,'Raw Election Data'!$A$1:$AN$1,0))</f>
        <v>-8.3801372916109673E-3</v>
      </c>
      <c r="R886">
        <f>INDEX('Raw Election Data'!$A$1:$AN$3144,MATCH($C886&amp;" "&amp;$B886,'Raw Election Data'!$C$1:$C$3144,0),MATCH('Joined Data'!R$1,'Raw Election Data'!$A$1:$AN$1,0))</f>
        <v>8.3801372916109673E-3</v>
      </c>
    </row>
    <row r="887" spans="1:18" ht="13.5" hidden="1" customHeight="1" x14ac:dyDescent="0.15">
      <c r="A887" t="s">
        <v>225</v>
      </c>
      <c r="B887" t="s">
        <v>2512</v>
      </c>
      <c r="C887" t="str">
        <f>INDEX(FIPS!$A$1:$E$3236,MATCH($F887,FIPS!$D$1:$D$3236,0),5)</f>
        <v>Woodbury County</v>
      </c>
      <c r="D887" t="s">
        <v>226</v>
      </c>
      <c r="E887" s="15" t="s">
        <v>150</v>
      </c>
      <c r="F887" t="s">
        <v>2708</v>
      </c>
      <c r="G887" t="s">
        <v>438</v>
      </c>
      <c r="H887" t="str">
        <f>IFERROR(VLOOKUP($G887,'Team Colors'!$A:$B,2,0),"#c9c9c9")</f>
        <v>#4f2683</v>
      </c>
      <c r="I887">
        <f>INDEX('Raw Election Data'!$A$1:$AN$3144,MATCH($C887&amp;" "&amp;$B887,'Raw Election Data'!$C$1:$C$3144,0),MATCH('Joined Data'!I$1,'Raw Election Data'!$A$1:$AN$1,0))</f>
        <v>102782</v>
      </c>
      <c r="J887">
        <f>INDEX('Raw Election Data'!$A$1:$AN$3144,MATCH($C887&amp;" "&amp;$B887,'Raw Election Data'!$C$1:$C$3144,0),MATCH('Joined Data'!J$1,'Raw Election Data'!$A$1:$AN$1,0))</f>
        <v>16102</v>
      </c>
      <c r="K887">
        <f>INDEX('Raw Election Data'!$A$1:$AN$3144,MATCH($C887&amp;" "&amp;$B887,'Raw Election Data'!$C$1:$C$3144,0),MATCH('Joined Data'!K$1,'Raw Election Data'!$A$1:$AN$1,0))</f>
        <v>24627</v>
      </c>
      <c r="L887">
        <f>INDEX('Raw Election Data'!$A$1:$AN$3144,MATCH($C887&amp;" "&amp;$B887,'Raw Election Data'!$C$1:$C$3144,0),MATCH('Joined Data'!L$1,'Raw Election Data'!$A$1:$AN$1,0))</f>
        <v>42933</v>
      </c>
      <c r="M887">
        <f>INDEX('Raw Election Data'!$A$1:$AN$3144,MATCH($C887&amp;" "&amp;$B887,'Raw Election Data'!$C$1:$C$3144,0),MATCH('Joined Data'!M$1,'Raw Election Data'!$A$1:$AN$1,0))</f>
        <v>0.37504949572589852</v>
      </c>
      <c r="N887">
        <f>INDEX('Raw Election Data'!$A$1:$AN$3144,MATCH($C887&amp;" "&amp;$B887,'Raw Election Data'!$C$1:$C$3144,0),MATCH('Joined Data'!N$1,'Raw Election Data'!$A$1:$AN$1,0))</f>
        <v>0.57361470197749986</v>
      </c>
      <c r="O887">
        <f>INDEX('Raw Election Data'!$A$1:$AN$3144,MATCH($C887&amp;" "&amp;$B887,'Raw Election Data'!$C$1:$C$3144,0),MATCH('Joined Data'!O$1,'Raw Election Data'!$A$1:$AN$1,0))</f>
        <v>-8525</v>
      </c>
      <c r="P887">
        <f>INDEX('Raw Election Data'!$A$1:$AN$3144,MATCH($C887&amp;" "&amp;$B887,'Raw Election Data'!$C$1:$C$3144,0),MATCH('Joined Data'!P$1,'Raw Election Data'!$A$1:$AN$1,0))</f>
        <v>8525</v>
      </c>
      <c r="Q887">
        <f>INDEX('Raw Election Data'!$A$1:$AN$3144,MATCH($C887&amp;" "&amp;$B887,'Raw Election Data'!$C$1:$C$3144,0),MATCH('Joined Data'!Q$1,'Raw Election Data'!$A$1:$AN$1,0))</f>
        <v>-0.19856520625160134</v>
      </c>
      <c r="R887">
        <f>INDEX('Raw Election Data'!$A$1:$AN$3144,MATCH($C887&amp;" "&amp;$B887,'Raw Election Data'!$C$1:$C$3144,0),MATCH('Joined Data'!R$1,'Raw Election Data'!$A$1:$AN$1,0))</f>
        <v>0.19856520625160134</v>
      </c>
    </row>
    <row r="888" spans="1:18" ht="13.5" hidden="1" customHeight="1" x14ac:dyDescent="0.15">
      <c r="A888" t="s">
        <v>225</v>
      </c>
      <c r="B888" t="s">
        <v>2512</v>
      </c>
      <c r="C888" t="str">
        <f>INDEX(FIPS!$A$1:$E$3236,MATCH($F888,FIPS!$D$1:$D$3236,0),5)</f>
        <v>Worth County</v>
      </c>
      <c r="D888" t="s">
        <v>226</v>
      </c>
      <c r="E888" s="15" t="s">
        <v>151</v>
      </c>
      <c r="F888" t="s">
        <v>2709</v>
      </c>
      <c r="G888" t="s">
        <v>438</v>
      </c>
      <c r="H888" t="str">
        <f>IFERROR(VLOOKUP($G888,'Team Colors'!$A:$B,2,0),"#c9c9c9")</f>
        <v>#4f2683</v>
      </c>
      <c r="I888">
        <f>INDEX('Raw Election Data'!$A$1:$AN$3144,MATCH($C888&amp;" "&amp;$B888,'Raw Election Data'!$C$1:$C$3144,0),MATCH('Joined Data'!I$1,'Raw Election Data'!$A$1:$AN$1,0))</f>
        <v>7569</v>
      </c>
      <c r="J888">
        <f>INDEX('Raw Election Data'!$A$1:$AN$3144,MATCH($C888&amp;" "&amp;$B888,'Raw Election Data'!$C$1:$C$3144,0),MATCH('Joined Data'!J$1,'Raw Election Data'!$A$1:$AN$1,0))</f>
        <v>1523</v>
      </c>
      <c r="K888">
        <f>INDEX('Raw Election Data'!$A$1:$AN$3144,MATCH($C888&amp;" "&amp;$B888,'Raw Election Data'!$C$1:$C$3144,0),MATCH('Joined Data'!K$1,'Raw Election Data'!$A$1:$AN$1,0))</f>
        <v>2443</v>
      </c>
      <c r="L888">
        <f>INDEX('Raw Election Data'!$A$1:$AN$3144,MATCH($C888&amp;" "&amp;$B888,'Raw Election Data'!$C$1:$C$3144,0),MATCH('Joined Data'!L$1,'Raw Election Data'!$A$1:$AN$1,0))</f>
        <v>4216</v>
      </c>
      <c r="M888">
        <f>INDEX('Raw Election Data'!$A$1:$AN$3144,MATCH($C888&amp;" "&amp;$B888,'Raw Election Data'!$C$1:$C$3144,0),MATCH('Joined Data'!M$1,'Raw Election Data'!$A$1:$AN$1,0))</f>
        <v>0.36124288425047441</v>
      </c>
      <c r="N888">
        <f>INDEX('Raw Election Data'!$A$1:$AN$3144,MATCH($C888&amp;" "&amp;$B888,'Raw Election Data'!$C$1:$C$3144,0),MATCH('Joined Data'!N$1,'Raw Election Data'!$A$1:$AN$1,0))</f>
        <v>0.57945920303605314</v>
      </c>
      <c r="O888">
        <f>INDEX('Raw Election Data'!$A$1:$AN$3144,MATCH($C888&amp;" "&amp;$B888,'Raw Election Data'!$C$1:$C$3144,0),MATCH('Joined Data'!O$1,'Raw Election Data'!$A$1:$AN$1,0))</f>
        <v>-920</v>
      </c>
      <c r="P888">
        <f>INDEX('Raw Election Data'!$A$1:$AN$3144,MATCH($C888&amp;" "&amp;$B888,'Raw Election Data'!$C$1:$C$3144,0),MATCH('Joined Data'!P$1,'Raw Election Data'!$A$1:$AN$1,0))</f>
        <v>920</v>
      </c>
      <c r="Q888">
        <f>INDEX('Raw Election Data'!$A$1:$AN$3144,MATCH($C888&amp;" "&amp;$B888,'Raw Election Data'!$C$1:$C$3144,0),MATCH('Joined Data'!Q$1,'Raw Election Data'!$A$1:$AN$1,0))</f>
        <v>-0.21821631878557873</v>
      </c>
      <c r="R888">
        <f>INDEX('Raw Election Data'!$A$1:$AN$3144,MATCH($C888&amp;" "&amp;$B888,'Raw Election Data'!$C$1:$C$3144,0),MATCH('Joined Data'!R$1,'Raw Election Data'!$A$1:$AN$1,0))</f>
        <v>0.21821631878557873</v>
      </c>
    </row>
    <row r="889" spans="1:18" ht="13.5" hidden="1" customHeight="1" x14ac:dyDescent="0.15">
      <c r="A889" t="s">
        <v>225</v>
      </c>
      <c r="B889" t="s">
        <v>2512</v>
      </c>
      <c r="C889" t="str">
        <f>INDEX(FIPS!$A$1:$E$3236,MATCH($F889,FIPS!$D$1:$D$3236,0),5)</f>
        <v>Wright County</v>
      </c>
      <c r="D889" t="s">
        <v>226</v>
      </c>
      <c r="E889" s="15" t="s">
        <v>152</v>
      </c>
      <c r="F889" t="s">
        <v>2711</v>
      </c>
      <c r="G889" t="s">
        <v>438</v>
      </c>
      <c r="H889" t="str">
        <f>IFERROR(VLOOKUP($G889,'Team Colors'!$A:$B,2,0),"#c9c9c9")</f>
        <v>#4f2683</v>
      </c>
      <c r="I889">
        <f>INDEX('Raw Election Data'!$A$1:$AN$3144,MATCH($C889&amp;" "&amp;$B889,'Raw Election Data'!$C$1:$C$3144,0),MATCH('Joined Data'!I$1,'Raw Election Data'!$A$1:$AN$1,0))</f>
        <v>12773</v>
      </c>
      <c r="J889">
        <f>INDEX('Raw Election Data'!$A$1:$AN$3144,MATCH($C889&amp;" "&amp;$B889,'Raw Election Data'!$C$1:$C$3144,0),MATCH('Joined Data'!J$1,'Raw Election Data'!$A$1:$AN$1,0))</f>
        <v>1890</v>
      </c>
      <c r="K889">
        <f>INDEX('Raw Election Data'!$A$1:$AN$3144,MATCH($C889&amp;" "&amp;$B889,'Raw Election Data'!$C$1:$C$3144,0),MATCH('Joined Data'!K$1,'Raw Election Data'!$A$1:$AN$1,0))</f>
        <v>3790</v>
      </c>
      <c r="L889">
        <f>INDEX('Raw Election Data'!$A$1:$AN$3144,MATCH($C889&amp;" "&amp;$B889,'Raw Election Data'!$C$1:$C$3144,0),MATCH('Joined Data'!L$1,'Raw Election Data'!$A$1:$AN$1,0))</f>
        <v>5949</v>
      </c>
      <c r="M889">
        <f>INDEX('Raw Election Data'!$A$1:$AN$3144,MATCH($C889&amp;" "&amp;$B889,'Raw Election Data'!$C$1:$C$3144,0),MATCH('Joined Data'!M$1,'Raw Election Data'!$A$1:$AN$1,0))</f>
        <v>0.31770045385779122</v>
      </c>
      <c r="N889">
        <f>INDEX('Raw Election Data'!$A$1:$AN$3144,MATCH($C889&amp;" "&amp;$B889,'Raw Election Data'!$C$1:$C$3144,0),MATCH('Joined Data'!N$1,'Raw Election Data'!$A$1:$AN$1,0))</f>
        <v>0.63708186249789878</v>
      </c>
      <c r="O889">
        <f>INDEX('Raw Election Data'!$A$1:$AN$3144,MATCH($C889&amp;" "&amp;$B889,'Raw Election Data'!$C$1:$C$3144,0),MATCH('Joined Data'!O$1,'Raw Election Data'!$A$1:$AN$1,0))</f>
        <v>-1900</v>
      </c>
      <c r="P889">
        <f>INDEX('Raw Election Data'!$A$1:$AN$3144,MATCH($C889&amp;" "&amp;$B889,'Raw Election Data'!$C$1:$C$3144,0),MATCH('Joined Data'!P$1,'Raw Election Data'!$A$1:$AN$1,0))</f>
        <v>1900</v>
      </c>
      <c r="Q889">
        <f>INDEX('Raw Election Data'!$A$1:$AN$3144,MATCH($C889&amp;" "&amp;$B889,'Raw Election Data'!$C$1:$C$3144,0),MATCH('Joined Data'!Q$1,'Raw Election Data'!$A$1:$AN$1,0))</f>
        <v>-0.31938140864010756</v>
      </c>
      <c r="R889">
        <f>INDEX('Raw Election Data'!$A$1:$AN$3144,MATCH($C889&amp;" "&amp;$B889,'Raw Election Data'!$C$1:$C$3144,0),MATCH('Joined Data'!R$1,'Raw Election Data'!$A$1:$AN$1,0))</f>
        <v>0.31938140864010756</v>
      </c>
    </row>
    <row r="890" spans="1:18" ht="13.5" hidden="1" customHeight="1" x14ac:dyDescent="0.15">
      <c r="A890" t="s">
        <v>227</v>
      </c>
      <c r="B890" t="s">
        <v>2712</v>
      </c>
      <c r="C890" t="str">
        <f>INDEX(FIPS!$A$1:$E$3236,MATCH($F890,FIPS!$D$1:$D$3236,0),5)</f>
        <v>Allen County</v>
      </c>
      <c r="D890" t="s">
        <v>228</v>
      </c>
      <c r="E890" s="15" t="s">
        <v>6</v>
      </c>
      <c r="F890" t="s">
        <v>2713</v>
      </c>
      <c r="G890" t="s">
        <v>7773</v>
      </c>
      <c r="H890" t="str">
        <f>IFERROR(VLOOKUP($G890,'Team Colors'!$A:$B,2,0),"#c9c9c9")</f>
        <v>#e31837</v>
      </c>
      <c r="I890">
        <f>INDEX('Raw Election Data'!$A$1:$AN$3144,MATCH($C890&amp;" "&amp;$B890,'Raw Election Data'!$C$1:$C$3144,0),MATCH('Joined Data'!I$1,'Raw Election Data'!$A$1:$AN$1,0))</f>
        <v>12717</v>
      </c>
      <c r="J890">
        <f>INDEX('Raw Election Data'!$A$1:$AN$3144,MATCH($C890&amp;" "&amp;$B890,'Raw Election Data'!$C$1:$C$3144,0),MATCH('Joined Data'!J$1,'Raw Election Data'!$A$1:$AN$1,0))</f>
        <v>1398</v>
      </c>
      <c r="K890">
        <f>INDEX('Raw Election Data'!$A$1:$AN$3144,MATCH($C890&amp;" "&amp;$B890,'Raw Election Data'!$C$1:$C$3144,0),MATCH('Joined Data'!K$1,'Raw Election Data'!$A$1:$AN$1,0))</f>
        <v>3575</v>
      </c>
      <c r="L890">
        <f>INDEX('Raw Election Data'!$A$1:$AN$3144,MATCH($C890&amp;" "&amp;$B890,'Raw Election Data'!$C$1:$C$3144,0),MATCH('Joined Data'!L$1,'Raw Election Data'!$A$1:$AN$1,0))</f>
        <v>5314</v>
      </c>
      <c r="M890">
        <f>INDEX('Raw Election Data'!$A$1:$AN$3144,MATCH($C890&amp;" "&amp;$B890,'Raw Election Data'!$C$1:$C$3144,0),MATCH('Joined Data'!M$1,'Raw Election Data'!$A$1:$AN$1,0))</f>
        <v>0.26307866014301845</v>
      </c>
      <c r="N890">
        <f>INDEX('Raw Election Data'!$A$1:$AN$3144,MATCH($C890&amp;" "&amp;$B890,'Raw Election Data'!$C$1:$C$3144,0),MATCH('Joined Data'!N$1,'Raw Election Data'!$A$1:$AN$1,0))</f>
        <v>0.67275122318404212</v>
      </c>
      <c r="O890">
        <f>INDEX('Raw Election Data'!$A$1:$AN$3144,MATCH($C890&amp;" "&amp;$B890,'Raw Election Data'!$C$1:$C$3144,0),MATCH('Joined Data'!O$1,'Raw Election Data'!$A$1:$AN$1,0))</f>
        <v>-2177</v>
      </c>
      <c r="P890">
        <f>INDEX('Raw Election Data'!$A$1:$AN$3144,MATCH($C890&amp;" "&amp;$B890,'Raw Election Data'!$C$1:$C$3144,0),MATCH('Joined Data'!P$1,'Raw Election Data'!$A$1:$AN$1,0))</f>
        <v>2177</v>
      </c>
      <c r="Q890">
        <f>INDEX('Raw Election Data'!$A$1:$AN$3144,MATCH($C890&amp;" "&amp;$B890,'Raw Election Data'!$C$1:$C$3144,0),MATCH('Joined Data'!Q$1,'Raw Election Data'!$A$1:$AN$1,0))</f>
        <v>-0.40967256304102367</v>
      </c>
      <c r="R890">
        <f>INDEX('Raw Election Data'!$A$1:$AN$3144,MATCH($C890&amp;" "&amp;$B890,'Raw Election Data'!$C$1:$C$3144,0),MATCH('Joined Data'!R$1,'Raw Election Data'!$A$1:$AN$1,0))</f>
        <v>0.40967256304102367</v>
      </c>
    </row>
    <row r="891" spans="1:18" ht="13.5" hidden="1" customHeight="1" x14ac:dyDescent="0.15">
      <c r="A891" t="s">
        <v>227</v>
      </c>
      <c r="B891" t="s">
        <v>2712</v>
      </c>
      <c r="C891" t="str">
        <f>INDEX(FIPS!$A$1:$E$3236,MATCH($F891,FIPS!$D$1:$D$3236,0),5)</f>
        <v>Anderson County</v>
      </c>
      <c r="D891" t="s">
        <v>228</v>
      </c>
      <c r="E891" s="15" t="s">
        <v>7</v>
      </c>
      <c r="F891" t="s">
        <v>2715</v>
      </c>
      <c r="G891" t="s">
        <v>7773</v>
      </c>
      <c r="H891" t="str">
        <f>IFERROR(VLOOKUP($G891,'Team Colors'!$A:$B,2,0),"#c9c9c9")</f>
        <v>#e31837</v>
      </c>
      <c r="I891">
        <f>INDEX('Raw Election Data'!$A$1:$AN$3144,MATCH($C891&amp;" "&amp;$B891,'Raw Election Data'!$C$1:$C$3144,0),MATCH('Joined Data'!I$1,'Raw Election Data'!$A$1:$AN$1,0))</f>
        <v>7808</v>
      </c>
      <c r="J891">
        <f>INDEX('Raw Election Data'!$A$1:$AN$3144,MATCH($C891&amp;" "&amp;$B891,'Raw Election Data'!$C$1:$C$3144,0),MATCH('Joined Data'!J$1,'Raw Election Data'!$A$1:$AN$1,0))</f>
        <v>665</v>
      </c>
      <c r="K891">
        <f>INDEX('Raw Election Data'!$A$1:$AN$3144,MATCH($C891&amp;" "&amp;$B891,'Raw Election Data'!$C$1:$C$3144,0),MATCH('Joined Data'!K$1,'Raw Election Data'!$A$1:$AN$1,0))</f>
        <v>2386</v>
      </c>
      <c r="L891">
        <f>INDEX('Raw Election Data'!$A$1:$AN$3144,MATCH($C891&amp;" "&amp;$B891,'Raw Election Data'!$C$1:$C$3144,0),MATCH('Joined Data'!L$1,'Raw Election Data'!$A$1:$AN$1,0))</f>
        <v>3277</v>
      </c>
      <c r="M891">
        <f>INDEX('Raw Election Data'!$A$1:$AN$3144,MATCH($C891&amp;" "&amp;$B891,'Raw Election Data'!$C$1:$C$3144,0),MATCH('Joined Data'!M$1,'Raw Election Data'!$A$1:$AN$1,0))</f>
        <v>0.20292950869697896</v>
      </c>
      <c r="N891">
        <f>INDEX('Raw Election Data'!$A$1:$AN$3144,MATCH($C891&amp;" "&amp;$B891,'Raw Election Data'!$C$1:$C$3144,0),MATCH('Joined Data'!N$1,'Raw Election Data'!$A$1:$AN$1,0))</f>
        <v>0.72810497406164176</v>
      </c>
      <c r="O891">
        <f>INDEX('Raw Election Data'!$A$1:$AN$3144,MATCH($C891&amp;" "&amp;$B891,'Raw Election Data'!$C$1:$C$3144,0),MATCH('Joined Data'!O$1,'Raw Election Data'!$A$1:$AN$1,0))</f>
        <v>-1721</v>
      </c>
      <c r="P891">
        <f>INDEX('Raw Election Data'!$A$1:$AN$3144,MATCH($C891&amp;" "&amp;$B891,'Raw Election Data'!$C$1:$C$3144,0),MATCH('Joined Data'!P$1,'Raw Election Data'!$A$1:$AN$1,0))</f>
        <v>1721</v>
      </c>
      <c r="Q891">
        <f>INDEX('Raw Election Data'!$A$1:$AN$3144,MATCH($C891&amp;" "&amp;$B891,'Raw Election Data'!$C$1:$C$3144,0),MATCH('Joined Data'!Q$1,'Raw Election Data'!$A$1:$AN$1,0))</f>
        <v>-0.52517546536466275</v>
      </c>
      <c r="R891">
        <f>INDEX('Raw Election Data'!$A$1:$AN$3144,MATCH($C891&amp;" "&amp;$B891,'Raw Election Data'!$C$1:$C$3144,0),MATCH('Joined Data'!R$1,'Raw Election Data'!$A$1:$AN$1,0))</f>
        <v>0.52517546536466275</v>
      </c>
    </row>
    <row r="892" spans="1:18" ht="13.5" hidden="1" customHeight="1" x14ac:dyDescent="0.15">
      <c r="A892" t="s">
        <v>227</v>
      </c>
      <c r="B892" t="s">
        <v>2712</v>
      </c>
      <c r="C892" t="str">
        <f>INDEX(FIPS!$A$1:$E$3236,MATCH($F892,FIPS!$D$1:$D$3236,0),5)</f>
        <v>Atchison County</v>
      </c>
      <c r="D892" t="s">
        <v>228</v>
      </c>
      <c r="E892" s="15" t="s">
        <v>8</v>
      </c>
      <c r="F892" t="s">
        <v>2717</v>
      </c>
      <c r="G892" t="s">
        <v>7773</v>
      </c>
      <c r="H892" t="str">
        <f>IFERROR(VLOOKUP($G892,'Team Colors'!$A:$B,2,0),"#c9c9c9")</f>
        <v>#e31837</v>
      </c>
      <c r="I892">
        <f>INDEX('Raw Election Data'!$A$1:$AN$3144,MATCH($C892&amp;" "&amp;$B892,'Raw Election Data'!$C$1:$C$3144,0),MATCH('Joined Data'!I$1,'Raw Election Data'!$A$1:$AN$1,0))</f>
        <v>16398</v>
      </c>
      <c r="J892">
        <f>INDEX('Raw Election Data'!$A$1:$AN$3144,MATCH($C892&amp;" "&amp;$B892,'Raw Election Data'!$C$1:$C$3144,0),MATCH('Joined Data'!J$1,'Raw Election Data'!$A$1:$AN$1,0))</f>
        <v>1946</v>
      </c>
      <c r="K892">
        <f>INDEX('Raw Election Data'!$A$1:$AN$3144,MATCH($C892&amp;" "&amp;$B892,'Raw Election Data'!$C$1:$C$3144,0),MATCH('Joined Data'!K$1,'Raw Election Data'!$A$1:$AN$1,0))</f>
        <v>3977</v>
      </c>
      <c r="L892">
        <f>INDEX('Raw Election Data'!$A$1:$AN$3144,MATCH($C892&amp;" "&amp;$B892,'Raw Election Data'!$C$1:$C$3144,0),MATCH('Joined Data'!L$1,'Raw Election Data'!$A$1:$AN$1,0))</f>
        <v>6393</v>
      </c>
      <c r="M892">
        <f>INDEX('Raw Election Data'!$A$1:$AN$3144,MATCH($C892&amp;" "&amp;$B892,'Raw Election Data'!$C$1:$C$3144,0),MATCH('Joined Data'!M$1,'Raw Election Data'!$A$1:$AN$1,0))</f>
        <v>0.30439543250430157</v>
      </c>
      <c r="N892">
        <f>INDEX('Raw Election Data'!$A$1:$AN$3144,MATCH($C892&amp;" "&amp;$B892,'Raw Election Data'!$C$1:$C$3144,0),MATCH('Joined Data'!N$1,'Raw Election Data'!$A$1:$AN$1,0))</f>
        <v>0.62208665728140156</v>
      </c>
      <c r="O892">
        <f>INDEX('Raw Election Data'!$A$1:$AN$3144,MATCH($C892&amp;" "&amp;$B892,'Raw Election Data'!$C$1:$C$3144,0),MATCH('Joined Data'!O$1,'Raw Election Data'!$A$1:$AN$1,0))</f>
        <v>-2031</v>
      </c>
      <c r="P892">
        <f>INDEX('Raw Election Data'!$A$1:$AN$3144,MATCH($C892&amp;" "&amp;$B892,'Raw Election Data'!$C$1:$C$3144,0),MATCH('Joined Data'!P$1,'Raw Election Data'!$A$1:$AN$1,0))</f>
        <v>2031</v>
      </c>
      <c r="Q892">
        <f>INDEX('Raw Election Data'!$A$1:$AN$3144,MATCH($C892&amp;" "&amp;$B892,'Raw Election Data'!$C$1:$C$3144,0),MATCH('Joined Data'!Q$1,'Raw Election Data'!$A$1:$AN$1,0))</f>
        <v>-0.31769122477709999</v>
      </c>
      <c r="R892">
        <f>INDEX('Raw Election Data'!$A$1:$AN$3144,MATCH($C892&amp;" "&amp;$B892,'Raw Election Data'!$C$1:$C$3144,0),MATCH('Joined Data'!R$1,'Raw Election Data'!$A$1:$AN$1,0))</f>
        <v>0.31769122477709999</v>
      </c>
    </row>
    <row r="893" spans="1:18" ht="13.5" hidden="1" customHeight="1" x14ac:dyDescent="0.15">
      <c r="A893" t="s">
        <v>227</v>
      </c>
      <c r="B893" t="s">
        <v>2712</v>
      </c>
      <c r="C893" t="str">
        <f>INDEX(FIPS!$A$1:$E$3236,MATCH($F893,FIPS!$D$1:$D$3236,0),5)</f>
        <v>Barber County</v>
      </c>
      <c r="D893" t="s">
        <v>228</v>
      </c>
      <c r="E893" s="15" t="s">
        <v>9</v>
      </c>
      <c r="F893" t="s">
        <v>2723</v>
      </c>
      <c r="G893" t="s">
        <v>7773</v>
      </c>
      <c r="H893" t="str">
        <f>IFERROR(VLOOKUP($G893,'Team Colors'!$A:$B,2,0),"#c9c9c9")</f>
        <v>#e31837</v>
      </c>
      <c r="I893">
        <f>INDEX('Raw Election Data'!$A$1:$AN$3144,MATCH($C893&amp;" "&amp;$B893,'Raw Election Data'!$C$1:$C$3144,0),MATCH('Joined Data'!I$1,'Raw Election Data'!$A$1:$AN$1,0))</f>
        <v>4823</v>
      </c>
      <c r="J893">
        <f>INDEX('Raw Election Data'!$A$1:$AN$3144,MATCH($C893&amp;" "&amp;$B893,'Raw Election Data'!$C$1:$C$3144,0),MATCH('Joined Data'!J$1,'Raw Election Data'!$A$1:$AN$1,0))</f>
        <v>281</v>
      </c>
      <c r="K893">
        <f>INDEX('Raw Election Data'!$A$1:$AN$3144,MATCH($C893&amp;" "&amp;$B893,'Raw Election Data'!$C$1:$C$3144,0),MATCH('Joined Data'!K$1,'Raw Election Data'!$A$1:$AN$1,0))</f>
        <v>1822</v>
      </c>
      <c r="L893">
        <f>INDEX('Raw Election Data'!$A$1:$AN$3144,MATCH($C893&amp;" "&amp;$B893,'Raw Election Data'!$C$1:$C$3144,0),MATCH('Joined Data'!L$1,'Raw Election Data'!$A$1:$AN$1,0))</f>
        <v>2209</v>
      </c>
      <c r="M893">
        <f>INDEX('Raw Election Data'!$A$1:$AN$3144,MATCH($C893&amp;" "&amp;$B893,'Raw Election Data'!$C$1:$C$3144,0),MATCH('Joined Data'!M$1,'Raw Election Data'!$A$1:$AN$1,0))</f>
        <v>0.12720688094160254</v>
      </c>
      <c r="N893">
        <f>INDEX('Raw Election Data'!$A$1:$AN$3144,MATCH($C893&amp;" "&amp;$B893,'Raw Election Data'!$C$1:$C$3144,0),MATCH('Joined Data'!N$1,'Raw Election Data'!$A$1:$AN$1,0))</f>
        <v>0.82480760525124486</v>
      </c>
      <c r="O893">
        <f>INDEX('Raw Election Data'!$A$1:$AN$3144,MATCH($C893&amp;" "&amp;$B893,'Raw Election Data'!$C$1:$C$3144,0),MATCH('Joined Data'!O$1,'Raw Election Data'!$A$1:$AN$1,0))</f>
        <v>-1541</v>
      </c>
      <c r="P893">
        <f>INDEX('Raw Election Data'!$A$1:$AN$3144,MATCH($C893&amp;" "&amp;$B893,'Raw Election Data'!$C$1:$C$3144,0),MATCH('Joined Data'!P$1,'Raw Election Data'!$A$1:$AN$1,0))</f>
        <v>1541</v>
      </c>
      <c r="Q893">
        <f>INDEX('Raw Election Data'!$A$1:$AN$3144,MATCH($C893&amp;" "&amp;$B893,'Raw Election Data'!$C$1:$C$3144,0),MATCH('Joined Data'!Q$1,'Raw Election Data'!$A$1:$AN$1,0))</f>
        <v>-0.69760072430964226</v>
      </c>
      <c r="R893">
        <f>INDEX('Raw Election Data'!$A$1:$AN$3144,MATCH($C893&amp;" "&amp;$B893,'Raw Election Data'!$C$1:$C$3144,0),MATCH('Joined Data'!R$1,'Raw Election Data'!$A$1:$AN$1,0))</f>
        <v>0.69760072430964226</v>
      </c>
    </row>
    <row r="894" spans="1:18" ht="13.5" hidden="1" customHeight="1" x14ac:dyDescent="0.15">
      <c r="A894" t="s">
        <v>227</v>
      </c>
      <c r="B894" t="s">
        <v>2712</v>
      </c>
      <c r="C894" t="str">
        <f>INDEX(FIPS!$A$1:$E$3236,MATCH($F894,FIPS!$D$1:$D$3236,0),5)</f>
        <v>Barton County</v>
      </c>
      <c r="D894" t="s">
        <v>228</v>
      </c>
      <c r="E894" s="15" t="s">
        <v>10</v>
      </c>
      <c r="F894" t="s">
        <v>2725</v>
      </c>
      <c r="G894" t="s">
        <v>7773</v>
      </c>
      <c r="H894" t="str">
        <f>IFERROR(VLOOKUP($G894,'Team Colors'!$A:$B,2,0),"#c9c9c9")</f>
        <v>#e31837</v>
      </c>
      <c r="I894">
        <f>INDEX('Raw Election Data'!$A$1:$AN$3144,MATCH($C894&amp;" "&amp;$B894,'Raw Election Data'!$C$1:$C$3144,0),MATCH('Joined Data'!I$1,'Raw Election Data'!$A$1:$AN$1,0))</f>
        <v>27103</v>
      </c>
      <c r="J894">
        <f>INDEX('Raw Election Data'!$A$1:$AN$3144,MATCH($C894&amp;" "&amp;$B894,'Raw Election Data'!$C$1:$C$3144,0),MATCH('Joined Data'!J$1,'Raw Election Data'!$A$1:$AN$1,0))</f>
        <v>1823</v>
      </c>
      <c r="K894">
        <f>INDEX('Raw Election Data'!$A$1:$AN$3144,MATCH($C894&amp;" "&amp;$B894,'Raw Election Data'!$C$1:$C$3144,0),MATCH('Joined Data'!K$1,'Raw Election Data'!$A$1:$AN$1,0))</f>
        <v>7766</v>
      </c>
      <c r="L894">
        <f>INDEX('Raw Election Data'!$A$1:$AN$3144,MATCH($C894&amp;" "&amp;$B894,'Raw Election Data'!$C$1:$C$3144,0),MATCH('Joined Data'!L$1,'Raw Election Data'!$A$1:$AN$1,0))</f>
        <v>10088</v>
      </c>
      <c r="M894">
        <f>INDEX('Raw Election Data'!$A$1:$AN$3144,MATCH($C894&amp;" "&amp;$B894,'Raw Election Data'!$C$1:$C$3144,0),MATCH('Joined Data'!M$1,'Raw Election Data'!$A$1:$AN$1,0))</f>
        <v>0.18070975416336241</v>
      </c>
      <c r="N894">
        <f>INDEX('Raw Election Data'!$A$1:$AN$3144,MATCH($C894&amp;" "&amp;$B894,'Raw Election Data'!$C$1:$C$3144,0),MATCH('Joined Data'!N$1,'Raw Election Data'!$A$1:$AN$1,0))</f>
        <v>0.76982553528945286</v>
      </c>
      <c r="O894">
        <f>INDEX('Raw Election Data'!$A$1:$AN$3144,MATCH($C894&amp;" "&amp;$B894,'Raw Election Data'!$C$1:$C$3144,0),MATCH('Joined Data'!O$1,'Raw Election Data'!$A$1:$AN$1,0))</f>
        <v>-5943</v>
      </c>
      <c r="P894">
        <f>INDEX('Raw Election Data'!$A$1:$AN$3144,MATCH($C894&amp;" "&amp;$B894,'Raw Election Data'!$C$1:$C$3144,0),MATCH('Joined Data'!P$1,'Raw Election Data'!$A$1:$AN$1,0))</f>
        <v>5943</v>
      </c>
      <c r="Q894">
        <f>INDEX('Raw Election Data'!$A$1:$AN$3144,MATCH($C894&amp;" "&amp;$B894,'Raw Election Data'!$C$1:$C$3144,0),MATCH('Joined Data'!Q$1,'Raw Election Data'!$A$1:$AN$1,0))</f>
        <v>-0.58911578112609042</v>
      </c>
      <c r="R894">
        <f>INDEX('Raw Election Data'!$A$1:$AN$3144,MATCH($C894&amp;" "&amp;$B894,'Raw Election Data'!$C$1:$C$3144,0),MATCH('Joined Data'!R$1,'Raw Election Data'!$A$1:$AN$1,0))</f>
        <v>0.58911578112609042</v>
      </c>
    </row>
    <row r="895" spans="1:18" ht="13.5" hidden="1" customHeight="1" x14ac:dyDescent="0.15">
      <c r="A895" t="s">
        <v>227</v>
      </c>
      <c r="B895" t="s">
        <v>2712</v>
      </c>
      <c r="C895" t="str">
        <f>INDEX(FIPS!$A$1:$E$3236,MATCH($F895,FIPS!$D$1:$D$3236,0),5)</f>
        <v>Bourbon County</v>
      </c>
      <c r="D895" t="s">
        <v>228</v>
      </c>
      <c r="E895" s="15" t="s">
        <v>11</v>
      </c>
      <c r="F895" t="s">
        <v>2729</v>
      </c>
      <c r="G895" t="s">
        <v>7773</v>
      </c>
      <c r="H895" t="str">
        <f>IFERROR(VLOOKUP($G895,'Team Colors'!$A:$B,2,0),"#c9c9c9")</f>
        <v>#e31837</v>
      </c>
      <c r="I895">
        <f>INDEX('Raw Election Data'!$A$1:$AN$3144,MATCH($C895&amp;" "&amp;$B895,'Raw Election Data'!$C$1:$C$3144,0),MATCH('Joined Data'!I$1,'Raw Election Data'!$A$1:$AN$1,0))</f>
        <v>14712</v>
      </c>
      <c r="J895">
        <f>INDEX('Raw Election Data'!$A$1:$AN$3144,MATCH($C895&amp;" "&amp;$B895,'Raw Election Data'!$C$1:$C$3144,0),MATCH('Joined Data'!J$1,'Raw Election Data'!$A$1:$AN$1,0))</f>
        <v>1306</v>
      </c>
      <c r="K895">
        <f>INDEX('Raw Election Data'!$A$1:$AN$3144,MATCH($C895&amp;" "&amp;$B895,'Raw Election Data'!$C$1:$C$3144,0),MATCH('Joined Data'!K$1,'Raw Election Data'!$A$1:$AN$1,0))</f>
        <v>4314</v>
      </c>
      <c r="L895">
        <f>INDEX('Raw Election Data'!$A$1:$AN$3144,MATCH($C895&amp;" "&amp;$B895,'Raw Election Data'!$C$1:$C$3144,0),MATCH('Joined Data'!L$1,'Raw Election Data'!$A$1:$AN$1,0))</f>
        <v>5918</v>
      </c>
      <c r="M895">
        <f>INDEX('Raw Election Data'!$A$1:$AN$3144,MATCH($C895&amp;" "&amp;$B895,'Raw Election Data'!$C$1:$C$3144,0),MATCH('Joined Data'!M$1,'Raw Election Data'!$A$1:$AN$1,0))</f>
        <v>0.22068266306184522</v>
      </c>
      <c r="N895">
        <f>INDEX('Raw Election Data'!$A$1:$AN$3144,MATCH($C895&amp;" "&amp;$B895,'Raw Election Data'!$C$1:$C$3144,0),MATCH('Joined Data'!N$1,'Raw Election Data'!$A$1:$AN$1,0))</f>
        <v>0.72896248732679958</v>
      </c>
      <c r="O895">
        <f>INDEX('Raw Election Data'!$A$1:$AN$3144,MATCH($C895&amp;" "&amp;$B895,'Raw Election Data'!$C$1:$C$3144,0),MATCH('Joined Data'!O$1,'Raw Election Data'!$A$1:$AN$1,0))</f>
        <v>-3008</v>
      </c>
      <c r="P895">
        <f>INDEX('Raw Election Data'!$A$1:$AN$3144,MATCH($C895&amp;" "&amp;$B895,'Raw Election Data'!$C$1:$C$3144,0),MATCH('Joined Data'!P$1,'Raw Election Data'!$A$1:$AN$1,0))</f>
        <v>3008</v>
      </c>
      <c r="Q895">
        <f>INDEX('Raw Election Data'!$A$1:$AN$3144,MATCH($C895&amp;" "&amp;$B895,'Raw Election Data'!$C$1:$C$3144,0),MATCH('Joined Data'!Q$1,'Raw Election Data'!$A$1:$AN$1,0))</f>
        <v>-0.50827982426495433</v>
      </c>
      <c r="R895">
        <f>INDEX('Raw Election Data'!$A$1:$AN$3144,MATCH($C895&amp;" "&amp;$B895,'Raw Election Data'!$C$1:$C$3144,0),MATCH('Joined Data'!R$1,'Raw Election Data'!$A$1:$AN$1,0))</f>
        <v>0.50827982426495433</v>
      </c>
    </row>
    <row r="896" spans="1:18" ht="13.5" hidden="1" customHeight="1" x14ac:dyDescent="0.15">
      <c r="A896" t="s">
        <v>227</v>
      </c>
      <c r="B896" t="s">
        <v>2712</v>
      </c>
      <c r="C896" t="str">
        <f>INDEX(FIPS!$A$1:$E$3236,MATCH($F896,FIPS!$D$1:$D$3236,0),5)</f>
        <v>Brown County</v>
      </c>
      <c r="D896" t="s">
        <v>228</v>
      </c>
      <c r="E896" s="15" t="s">
        <v>12</v>
      </c>
      <c r="F896" t="s">
        <v>2730</v>
      </c>
      <c r="G896" t="s">
        <v>7773</v>
      </c>
      <c r="H896" t="str">
        <f>IFERROR(VLOOKUP($G896,'Team Colors'!$A:$B,2,0),"#c9c9c9")</f>
        <v>#e31837</v>
      </c>
      <c r="I896">
        <f>INDEX('Raw Election Data'!$A$1:$AN$3144,MATCH($C896&amp;" "&amp;$B896,'Raw Election Data'!$C$1:$C$3144,0),MATCH('Joined Data'!I$1,'Raw Election Data'!$A$1:$AN$1,0))</f>
        <v>9776</v>
      </c>
      <c r="J896">
        <f>INDEX('Raw Election Data'!$A$1:$AN$3144,MATCH($C896&amp;" "&amp;$B896,'Raw Election Data'!$C$1:$C$3144,0),MATCH('Joined Data'!J$1,'Raw Election Data'!$A$1:$AN$1,0))</f>
        <v>850</v>
      </c>
      <c r="K896">
        <f>INDEX('Raw Election Data'!$A$1:$AN$3144,MATCH($C896&amp;" "&amp;$B896,'Raw Election Data'!$C$1:$C$3144,0),MATCH('Joined Data'!K$1,'Raw Election Data'!$A$1:$AN$1,0))</f>
        <v>2861</v>
      </c>
      <c r="L896">
        <f>INDEX('Raw Election Data'!$A$1:$AN$3144,MATCH($C896&amp;" "&amp;$B896,'Raw Election Data'!$C$1:$C$3144,0),MATCH('Joined Data'!L$1,'Raw Election Data'!$A$1:$AN$1,0))</f>
        <v>3960</v>
      </c>
      <c r="M896">
        <f>INDEX('Raw Election Data'!$A$1:$AN$3144,MATCH($C896&amp;" "&amp;$B896,'Raw Election Data'!$C$1:$C$3144,0),MATCH('Joined Data'!M$1,'Raw Election Data'!$A$1:$AN$1,0))</f>
        <v>0.21464646464646464</v>
      </c>
      <c r="N896">
        <f>INDEX('Raw Election Data'!$A$1:$AN$3144,MATCH($C896&amp;" "&amp;$B896,'Raw Election Data'!$C$1:$C$3144,0),MATCH('Joined Data'!N$1,'Raw Election Data'!$A$1:$AN$1,0))</f>
        <v>0.72247474747474749</v>
      </c>
      <c r="O896">
        <f>INDEX('Raw Election Data'!$A$1:$AN$3144,MATCH($C896&amp;" "&amp;$B896,'Raw Election Data'!$C$1:$C$3144,0),MATCH('Joined Data'!O$1,'Raw Election Data'!$A$1:$AN$1,0))</f>
        <v>-2011</v>
      </c>
      <c r="P896">
        <f>INDEX('Raw Election Data'!$A$1:$AN$3144,MATCH($C896&amp;" "&amp;$B896,'Raw Election Data'!$C$1:$C$3144,0),MATCH('Joined Data'!P$1,'Raw Election Data'!$A$1:$AN$1,0))</f>
        <v>2011</v>
      </c>
      <c r="Q896">
        <f>INDEX('Raw Election Data'!$A$1:$AN$3144,MATCH($C896&amp;" "&amp;$B896,'Raw Election Data'!$C$1:$C$3144,0),MATCH('Joined Data'!Q$1,'Raw Election Data'!$A$1:$AN$1,0))</f>
        <v>-0.50782828282828285</v>
      </c>
      <c r="R896">
        <f>INDEX('Raw Election Data'!$A$1:$AN$3144,MATCH($C896&amp;" "&amp;$B896,'Raw Election Data'!$C$1:$C$3144,0),MATCH('Joined Data'!R$1,'Raw Election Data'!$A$1:$AN$1,0))</f>
        <v>0.50782828282828285</v>
      </c>
    </row>
    <row r="897" spans="1:18" ht="13.5" hidden="1" customHeight="1" x14ac:dyDescent="0.15">
      <c r="A897" t="s">
        <v>227</v>
      </c>
      <c r="B897" t="s">
        <v>2712</v>
      </c>
      <c r="C897" t="str">
        <f>INDEX(FIPS!$A$1:$E$3236,MATCH($F897,FIPS!$D$1:$D$3236,0),5)</f>
        <v>Butler County</v>
      </c>
      <c r="D897" t="s">
        <v>228</v>
      </c>
      <c r="E897" s="15" t="s">
        <v>13</v>
      </c>
      <c r="F897" t="s">
        <v>2731</v>
      </c>
      <c r="G897" t="s">
        <v>7773</v>
      </c>
      <c r="H897" t="str">
        <f>IFERROR(VLOOKUP($G897,'Team Colors'!$A:$B,2,0),"#c9c9c9")</f>
        <v>#e31837</v>
      </c>
      <c r="I897">
        <f>INDEX('Raw Election Data'!$A$1:$AN$3144,MATCH($C897&amp;" "&amp;$B897,'Raw Election Data'!$C$1:$C$3144,0),MATCH('Joined Data'!I$1,'Raw Election Data'!$A$1:$AN$1,0))</f>
        <v>66741</v>
      </c>
      <c r="J897">
        <f>INDEX('Raw Election Data'!$A$1:$AN$3144,MATCH($C897&amp;" "&amp;$B897,'Raw Election Data'!$C$1:$C$3144,0),MATCH('Joined Data'!J$1,'Raw Election Data'!$A$1:$AN$1,0))</f>
        <v>6489</v>
      </c>
      <c r="K897">
        <f>INDEX('Raw Election Data'!$A$1:$AN$3144,MATCH($C897&amp;" "&amp;$B897,'Raw Election Data'!$C$1:$C$3144,0),MATCH('Joined Data'!K$1,'Raw Election Data'!$A$1:$AN$1,0))</f>
        <v>18781</v>
      </c>
      <c r="L897">
        <f>INDEX('Raw Election Data'!$A$1:$AN$3144,MATCH($C897&amp;" "&amp;$B897,'Raw Election Data'!$C$1:$C$3144,0),MATCH('Joined Data'!L$1,'Raw Election Data'!$A$1:$AN$1,0))</f>
        <v>27051</v>
      </c>
      <c r="M897">
        <f>INDEX('Raw Election Data'!$A$1:$AN$3144,MATCH($C897&amp;" "&amp;$B897,'Raw Election Data'!$C$1:$C$3144,0),MATCH('Joined Data'!M$1,'Raw Election Data'!$A$1:$AN$1,0))</f>
        <v>0.23988022623932573</v>
      </c>
      <c r="N897">
        <f>INDEX('Raw Election Data'!$A$1:$AN$3144,MATCH($C897&amp;" "&amp;$B897,'Raw Election Data'!$C$1:$C$3144,0),MATCH('Joined Data'!N$1,'Raw Election Data'!$A$1:$AN$1,0))</f>
        <v>0.69428117259990385</v>
      </c>
      <c r="O897">
        <f>INDEX('Raw Election Data'!$A$1:$AN$3144,MATCH($C897&amp;" "&amp;$B897,'Raw Election Data'!$C$1:$C$3144,0),MATCH('Joined Data'!O$1,'Raw Election Data'!$A$1:$AN$1,0))</f>
        <v>-12292</v>
      </c>
      <c r="P897">
        <f>INDEX('Raw Election Data'!$A$1:$AN$3144,MATCH($C897&amp;" "&amp;$B897,'Raw Election Data'!$C$1:$C$3144,0),MATCH('Joined Data'!P$1,'Raw Election Data'!$A$1:$AN$1,0))</f>
        <v>12292</v>
      </c>
      <c r="Q897">
        <f>INDEX('Raw Election Data'!$A$1:$AN$3144,MATCH($C897&amp;" "&amp;$B897,'Raw Election Data'!$C$1:$C$3144,0),MATCH('Joined Data'!Q$1,'Raw Election Data'!$A$1:$AN$1,0))</f>
        <v>-0.45440094636057815</v>
      </c>
      <c r="R897">
        <f>INDEX('Raw Election Data'!$A$1:$AN$3144,MATCH($C897&amp;" "&amp;$B897,'Raw Election Data'!$C$1:$C$3144,0),MATCH('Joined Data'!R$1,'Raw Election Data'!$A$1:$AN$1,0))</f>
        <v>0.45440094636057815</v>
      </c>
    </row>
    <row r="898" spans="1:18" ht="13.5" hidden="1" customHeight="1" x14ac:dyDescent="0.15">
      <c r="A898" t="s">
        <v>227</v>
      </c>
      <c r="B898" t="s">
        <v>2712</v>
      </c>
      <c r="C898" t="str">
        <f>INDEX(FIPS!$A$1:$E$3236,MATCH($F898,FIPS!$D$1:$D$3236,0),5)</f>
        <v>Chase County</v>
      </c>
      <c r="D898" t="s">
        <v>228</v>
      </c>
      <c r="E898" s="15" t="s">
        <v>14</v>
      </c>
      <c r="F898" t="s">
        <v>2737</v>
      </c>
      <c r="G898" t="s">
        <v>7773</v>
      </c>
      <c r="H898" t="str">
        <f>IFERROR(VLOOKUP($G898,'Team Colors'!$A:$B,2,0),"#c9c9c9")</f>
        <v>#e31837</v>
      </c>
      <c r="I898">
        <f>INDEX('Raw Election Data'!$A$1:$AN$3144,MATCH($C898&amp;" "&amp;$B898,'Raw Election Data'!$C$1:$C$3144,0),MATCH('Joined Data'!I$1,'Raw Election Data'!$A$1:$AN$1,0))</f>
        <v>2679</v>
      </c>
      <c r="J898">
        <f>INDEX('Raw Election Data'!$A$1:$AN$3144,MATCH($C898&amp;" "&amp;$B898,'Raw Election Data'!$C$1:$C$3144,0),MATCH('Joined Data'!J$1,'Raw Election Data'!$A$1:$AN$1,0))</f>
        <v>313</v>
      </c>
      <c r="K898">
        <f>INDEX('Raw Election Data'!$A$1:$AN$3144,MATCH($C898&amp;" "&amp;$B898,'Raw Election Data'!$C$1:$C$3144,0),MATCH('Joined Data'!K$1,'Raw Election Data'!$A$1:$AN$1,0))</f>
        <v>964</v>
      </c>
      <c r="L898">
        <f>INDEX('Raw Election Data'!$A$1:$AN$3144,MATCH($C898&amp;" "&amp;$B898,'Raw Election Data'!$C$1:$C$3144,0),MATCH('Joined Data'!L$1,'Raw Election Data'!$A$1:$AN$1,0))</f>
        <v>1342</v>
      </c>
      <c r="M898">
        <f>INDEX('Raw Election Data'!$A$1:$AN$3144,MATCH($C898&amp;" "&amp;$B898,'Raw Election Data'!$C$1:$C$3144,0),MATCH('Joined Data'!M$1,'Raw Election Data'!$A$1:$AN$1,0))</f>
        <v>0.23323397913561847</v>
      </c>
      <c r="N898">
        <f>INDEX('Raw Election Data'!$A$1:$AN$3144,MATCH($C898&amp;" "&amp;$B898,'Raw Election Data'!$C$1:$C$3144,0),MATCH('Joined Data'!N$1,'Raw Election Data'!$A$1:$AN$1,0))</f>
        <v>0.71833084947839043</v>
      </c>
      <c r="O898">
        <f>INDEX('Raw Election Data'!$A$1:$AN$3144,MATCH($C898&amp;" "&amp;$B898,'Raw Election Data'!$C$1:$C$3144,0),MATCH('Joined Data'!O$1,'Raw Election Data'!$A$1:$AN$1,0))</f>
        <v>-651</v>
      </c>
      <c r="P898">
        <f>INDEX('Raw Election Data'!$A$1:$AN$3144,MATCH($C898&amp;" "&amp;$B898,'Raw Election Data'!$C$1:$C$3144,0),MATCH('Joined Data'!P$1,'Raw Election Data'!$A$1:$AN$1,0))</f>
        <v>651</v>
      </c>
      <c r="Q898">
        <f>INDEX('Raw Election Data'!$A$1:$AN$3144,MATCH($C898&amp;" "&amp;$B898,'Raw Election Data'!$C$1:$C$3144,0),MATCH('Joined Data'!Q$1,'Raw Election Data'!$A$1:$AN$1,0))</f>
        <v>-0.48509687034277194</v>
      </c>
      <c r="R898">
        <f>INDEX('Raw Election Data'!$A$1:$AN$3144,MATCH($C898&amp;" "&amp;$B898,'Raw Election Data'!$C$1:$C$3144,0),MATCH('Joined Data'!R$1,'Raw Election Data'!$A$1:$AN$1,0))</f>
        <v>0.48509687034277194</v>
      </c>
    </row>
    <row r="899" spans="1:18" ht="13.5" hidden="1" customHeight="1" x14ac:dyDescent="0.15">
      <c r="A899" t="s">
        <v>227</v>
      </c>
      <c r="B899" t="s">
        <v>2712</v>
      </c>
      <c r="C899" t="str">
        <f>INDEX(FIPS!$A$1:$E$3236,MATCH($F899,FIPS!$D$1:$D$3236,0),5)</f>
        <v>Chautauqua County</v>
      </c>
      <c r="D899" t="s">
        <v>228</v>
      </c>
      <c r="E899" s="15" t="s">
        <v>15</v>
      </c>
      <c r="F899" t="s">
        <v>2739</v>
      </c>
      <c r="G899" t="s">
        <v>7773</v>
      </c>
      <c r="H899" t="str">
        <f>IFERROR(VLOOKUP($G899,'Team Colors'!$A:$B,2,0),"#c9c9c9")</f>
        <v>#e31837</v>
      </c>
      <c r="I899">
        <f>INDEX('Raw Election Data'!$A$1:$AN$3144,MATCH($C899&amp;" "&amp;$B899,'Raw Election Data'!$C$1:$C$3144,0),MATCH('Joined Data'!I$1,'Raw Election Data'!$A$1:$AN$1,0))</f>
        <v>3402</v>
      </c>
      <c r="J899">
        <f>INDEX('Raw Election Data'!$A$1:$AN$3144,MATCH($C899&amp;" "&amp;$B899,'Raw Election Data'!$C$1:$C$3144,0),MATCH('Joined Data'!J$1,'Raw Election Data'!$A$1:$AN$1,0))</f>
        <v>236</v>
      </c>
      <c r="K899">
        <f>INDEX('Raw Election Data'!$A$1:$AN$3144,MATCH($C899&amp;" "&amp;$B899,'Raw Election Data'!$C$1:$C$3144,0),MATCH('Joined Data'!K$1,'Raw Election Data'!$A$1:$AN$1,0))</f>
        <v>1552</v>
      </c>
      <c r="L899">
        <f>INDEX('Raw Election Data'!$A$1:$AN$3144,MATCH($C899&amp;" "&amp;$B899,'Raw Election Data'!$C$1:$C$3144,0),MATCH('Joined Data'!L$1,'Raw Election Data'!$A$1:$AN$1,0))</f>
        <v>1845</v>
      </c>
      <c r="M899">
        <f>INDEX('Raw Election Data'!$A$1:$AN$3144,MATCH($C899&amp;" "&amp;$B899,'Raw Election Data'!$C$1:$C$3144,0),MATCH('Joined Data'!M$1,'Raw Election Data'!$A$1:$AN$1,0))</f>
        <v>0.12791327913279132</v>
      </c>
      <c r="N899">
        <f>INDEX('Raw Election Data'!$A$1:$AN$3144,MATCH($C899&amp;" "&amp;$B899,'Raw Election Data'!$C$1:$C$3144,0),MATCH('Joined Data'!N$1,'Raw Election Data'!$A$1:$AN$1,0))</f>
        <v>0.8411924119241192</v>
      </c>
      <c r="O899">
        <f>INDEX('Raw Election Data'!$A$1:$AN$3144,MATCH($C899&amp;" "&amp;$B899,'Raw Election Data'!$C$1:$C$3144,0),MATCH('Joined Data'!O$1,'Raw Election Data'!$A$1:$AN$1,0))</f>
        <v>-1316</v>
      </c>
      <c r="P899">
        <f>INDEX('Raw Election Data'!$A$1:$AN$3144,MATCH($C899&amp;" "&amp;$B899,'Raw Election Data'!$C$1:$C$3144,0),MATCH('Joined Data'!P$1,'Raw Election Data'!$A$1:$AN$1,0))</f>
        <v>1316</v>
      </c>
      <c r="Q899">
        <f>INDEX('Raw Election Data'!$A$1:$AN$3144,MATCH($C899&amp;" "&amp;$B899,'Raw Election Data'!$C$1:$C$3144,0),MATCH('Joined Data'!Q$1,'Raw Election Data'!$A$1:$AN$1,0))</f>
        <v>-0.71327913279132793</v>
      </c>
      <c r="R899">
        <f>INDEX('Raw Election Data'!$A$1:$AN$3144,MATCH($C899&amp;" "&amp;$B899,'Raw Election Data'!$C$1:$C$3144,0),MATCH('Joined Data'!R$1,'Raw Election Data'!$A$1:$AN$1,0))</f>
        <v>0.71327913279132793</v>
      </c>
    </row>
    <row r="900" spans="1:18" ht="13.5" hidden="1" customHeight="1" x14ac:dyDescent="0.15">
      <c r="A900" t="s">
        <v>227</v>
      </c>
      <c r="B900" t="s">
        <v>2712</v>
      </c>
      <c r="C900" t="str">
        <f>INDEX(FIPS!$A$1:$E$3236,MATCH($F900,FIPS!$D$1:$D$3236,0),5)</f>
        <v>Cherokee County</v>
      </c>
      <c r="D900" t="s">
        <v>228</v>
      </c>
      <c r="E900" s="15" t="s">
        <v>16</v>
      </c>
      <c r="F900" t="s">
        <v>2740</v>
      </c>
      <c r="G900" t="s">
        <v>7773</v>
      </c>
      <c r="H900" t="str">
        <f>IFERROR(VLOOKUP($G900,'Team Colors'!$A:$B,2,0),"#c9c9c9")</f>
        <v>#e31837</v>
      </c>
      <c r="I900">
        <f>INDEX('Raw Election Data'!$A$1:$AN$3144,MATCH($C900&amp;" "&amp;$B900,'Raw Election Data'!$C$1:$C$3144,0),MATCH('Joined Data'!I$1,'Raw Election Data'!$A$1:$AN$1,0))</f>
        <v>20533</v>
      </c>
      <c r="J900">
        <f>INDEX('Raw Election Data'!$A$1:$AN$3144,MATCH($C900&amp;" "&amp;$B900,'Raw Election Data'!$C$1:$C$3144,0),MATCH('Joined Data'!J$1,'Raw Election Data'!$A$1:$AN$1,0))</f>
        <v>1959</v>
      </c>
      <c r="K900">
        <f>INDEX('Raw Election Data'!$A$1:$AN$3144,MATCH($C900&amp;" "&amp;$B900,'Raw Election Data'!$C$1:$C$3144,0),MATCH('Joined Data'!K$1,'Raw Election Data'!$A$1:$AN$1,0))</f>
        <v>6017</v>
      </c>
      <c r="L900">
        <f>INDEX('Raw Election Data'!$A$1:$AN$3144,MATCH($C900&amp;" "&amp;$B900,'Raw Election Data'!$C$1:$C$3144,0),MATCH('Joined Data'!L$1,'Raw Election Data'!$A$1:$AN$1,0))</f>
        <v>8386</v>
      </c>
      <c r="M900">
        <f>INDEX('Raw Election Data'!$A$1:$AN$3144,MATCH($C900&amp;" "&amp;$B900,'Raw Election Data'!$C$1:$C$3144,0),MATCH('Joined Data'!M$1,'Raw Election Data'!$A$1:$AN$1,0))</f>
        <v>0.23360362508943477</v>
      </c>
      <c r="N900">
        <f>INDEX('Raw Election Data'!$A$1:$AN$3144,MATCH($C900&amp;" "&amp;$B900,'Raw Election Data'!$C$1:$C$3144,0),MATCH('Joined Data'!N$1,'Raw Election Data'!$A$1:$AN$1,0))</f>
        <v>0.71750536608633442</v>
      </c>
      <c r="O900">
        <f>INDEX('Raw Election Data'!$A$1:$AN$3144,MATCH($C900&amp;" "&amp;$B900,'Raw Election Data'!$C$1:$C$3144,0),MATCH('Joined Data'!O$1,'Raw Election Data'!$A$1:$AN$1,0))</f>
        <v>-4058</v>
      </c>
      <c r="P900">
        <f>INDEX('Raw Election Data'!$A$1:$AN$3144,MATCH($C900&amp;" "&amp;$B900,'Raw Election Data'!$C$1:$C$3144,0),MATCH('Joined Data'!P$1,'Raw Election Data'!$A$1:$AN$1,0))</f>
        <v>4058</v>
      </c>
      <c r="Q900">
        <f>INDEX('Raw Election Data'!$A$1:$AN$3144,MATCH($C900&amp;" "&amp;$B900,'Raw Election Data'!$C$1:$C$3144,0),MATCH('Joined Data'!Q$1,'Raw Election Data'!$A$1:$AN$1,0))</f>
        <v>-0.48390174099689964</v>
      </c>
      <c r="R900">
        <f>INDEX('Raw Election Data'!$A$1:$AN$3144,MATCH($C900&amp;" "&amp;$B900,'Raw Election Data'!$C$1:$C$3144,0),MATCH('Joined Data'!R$1,'Raw Election Data'!$A$1:$AN$1,0))</f>
        <v>0.48390174099689964</v>
      </c>
    </row>
    <row r="901" spans="1:18" ht="13.5" hidden="1" customHeight="1" x14ac:dyDescent="0.15">
      <c r="A901" t="s">
        <v>227</v>
      </c>
      <c r="B901" t="s">
        <v>2712</v>
      </c>
      <c r="C901" t="str">
        <f>INDEX(FIPS!$A$1:$E$3236,MATCH($F901,FIPS!$D$1:$D$3236,0),5)</f>
        <v>Cheyenne County</v>
      </c>
      <c r="D901" t="s">
        <v>228</v>
      </c>
      <c r="E901" s="15" t="s">
        <v>17</v>
      </c>
      <c r="F901" t="s">
        <v>2741</v>
      </c>
      <c r="G901" t="s">
        <v>437</v>
      </c>
      <c r="H901" t="str">
        <f>IFERROR(VLOOKUP($G901,'Team Colors'!$A:$B,2,0),"#c9c9c9")</f>
        <v>#fb4f14</v>
      </c>
      <c r="I901">
        <f>INDEX('Raw Election Data'!$A$1:$AN$3144,MATCH($C901&amp;" "&amp;$B901,'Raw Election Data'!$C$1:$C$3144,0),MATCH('Joined Data'!I$1,'Raw Election Data'!$A$1:$AN$1,0))</f>
        <v>2679</v>
      </c>
      <c r="J901">
        <f>INDEX('Raw Election Data'!$A$1:$AN$3144,MATCH($C901&amp;" "&amp;$B901,'Raw Election Data'!$C$1:$C$3144,0),MATCH('Joined Data'!J$1,'Raw Election Data'!$A$1:$AN$1,0))</f>
        <v>188</v>
      </c>
      <c r="K901">
        <f>INDEX('Raw Election Data'!$A$1:$AN$3144,MATCH($C901&amp;" "&amp;$B901,'Raw Election Data'!$C$1:$C$3144,0),MATCH('Joined Data'!K$1,'Raw Election Data'!$A$1:$AN$1,0))</f>
        <v>1172</v>
      </c>
      <c r="L901">
        <f>INDEX('Raw Election Data'!$A$1:$AN$3144,MATCH($C901&amp;" "&amp;$B901,'Raw Election Data'!$C$1:$C$3144,0),MATCH('Joined Data'!L$1,'Raw Election Data'!$A$1:$AN$1,0))</f>
        <v>1409</v>
      </c>
      <c r="M901">
        <f>INDEX('Raw Election Data'!$A$1:$AN$3144,MATCH($C901&amp;" "&amp;$B901,'Raw Election Data'!$C$1:$C$3144,0),MATCH('Joined Data'!M$1,'Raw Election Data'!$A$1:$AN$1,0))</f>
        <v>0.1334279630943932</v>
      </c>
      <c r="N901">
        <f>INDEX('Raw Election Data'!$A$1:$AN$3144,MATCH($C901&amp;" "&amp;$B901,'Raw Election Data'!$C$1:$C$3144,0),MATCH('Joined Data'!N$1,'Raw Election Data'!$A$1:$AN$1,0))</f>
        <v>0.83179559971611072</v>
      </c>
      <c r="O901">
        <f>INDEX('Raw Election Data'!$A$1:$AN$3144,MATCH($C901&amp;" "&amp;$B901,'Raw Election Data'!$C$1:$C$3144,0),MATCH('Joined Data'!O$1,'Raw Election Data'!$A$1:$AN$1,0))</f>
        <v>-984</v>
      </c>
      <c r="P901">
        <f>INDEX('Raw Election Data'!$A$1:$AN$3144,MATCH($C901&amp;" "&amp;$B901,'Raw Election Data'!$C$1:$C$3144,0),MATCH('Joined Data'!P$1,'Raw Election Data'!$A$1:$AN$1,0))</f>
        <v>984</v>
      </c>
      <c r="Q901">
        <f>INDEX('Raw Election Data'!$A$1:$AN$3144,MATCH($C901&amp;" "&amp;$B901,'Raw Election Data'!$C$1:$C$3144,0),MATCH('Joined Data'!Q$1,'Raw Election Data'!$A$1:$AN$1,0))</f>
        <v>-0.69836763662171752</v>
      </c>
      <c r="R901">
        <f>INDEX('Raw Election Data'!$A$1:$AN$3144,MATCH($C901&amp;" "&amp;$B901,'Raw Election Data'!$C$1:$C$3144,0),MATCH('Joined Data'!R$1,'Raw Election Data'!$A$1:$AN$1,0))</f>
        <v>0.69836763662171752</v>
      </c>
    </row>
    <row r="902" spans="1:18" ht="13.5" hidden="1" customHeight="1" x14ac:dyDescent="0.15">
      <c r="A902" t="s">
        <v>227</v>
      </c>
      <c r="B902" t="s">
        <v>2712</v>
      </c>
      <c r="C902" t="str">
        <f>INDEX(FIPS!$A$1:$E$3236,MATCH($F902,FIPS!$D$1:$D$3236,0),5)</f>
        <v>Clark County</v>
      </c>
      <c r="D902" t="s">
        <v>228</v>
      </c>
      <c r="E902" s="15" t="s">
        <v>18</v>
      </c>
      <c r="F902" t="s">
        <v>2742</v>
      </c>
      <c r="G902" t="s">
        <v>7773</v>
      </c>
      <c r="H902" t="str">
        <f>IFERROR(VLOOKUP($G902,'Team Colors'!$A:$B,2,0),"#c9c9c9")</f>
        <v>#e31837</v>
      </c>
      <c r="I902">
        <f>INDEX('Raw Election Data'!$A$1:$AN$3144,MATCH($C902&amp;" "&amp;$B902,'Raw Election Data'!$C$1:$C$3144,0),MATCH('Joined Data'!I$1,'Raw Election Data'!$A$1:$AN$1,0))</f>
        <v>2096</v>
      </c>
      <c r="J902">
        <f>INDEX('Raw Election Data'!$A$1:$AN$3144,MATCH($C902&amp;" "&amp;$B902,'Raw Election Data'!$C$1:$C$3144,0),MATCH('Joined Data'!J$1,'Raw Election Data'!$A$1:$AN$1,0))</f>
        <v>118</v>
      </c>
      <c r="K902">
        <f>INDEX('Raw Election Data'!$A$1:$AN$3144,MATCH($C902&amp;" "&amp;$B902,'Raw Election Data'!$C$1:$C$3144,0),MATCH('Joined Data'!K$1,'Raw Election Data'!$A$1:$AN$1,0))</f>
        <v>813</v>
      </c>
      <c r="L902">
        <f>INDEX('Raw Election Data'!$A$1:$AN$3144,MATCH($C902&amp;" "&amp;$B902,'Raw Election Data'!$C$1:$C$3144,0),MATCH('Joined Data'!L$1,'Raw Election Data'!$A$1:$AN$1,0))</f>
        <v>983</v>
      </c>
      <c r="M902">
        <f>INDEX('Raw Election Data'!$A$1:$AN$3144,MATCH($C902&amp;" "&amp;$B902,'Raw Election Data'!$C$1:$C$3144,0),MATCH('Joined Data'!M$1,'Raw Election Data'!$A$1:$AN$1,0))</f>
        <v>0.12004069175991862</v>
      </c>
      <c r="N902">
        <f>INDEX('Raw Election Data'!$A$1:$AN$3144,MATCH($C902&amp;" "&amp;$B902,'Raw Election Data'!$C$1:$C$3144,0),MATCH('Joined Data'!N$1,'Raw Election Data'!$A$1:$AN$1,0))</f>
        <v>0.82706002034588</v>
      </c>
      <c r="O902">
        <f>INDEX('Raw Election Data'!$A$1:$AN$3144,MATCH($C902&amp;" "&amp;$B902,'Raw Election Data'!$C$1:$C$3144,0),MATCH('Joined Data'!O$1,'Raw Election Data'!$A$1:$AN$1,0))</f>
        <v>-695</v>
      </c>
      <c r="P902">
        <f>INDEX('Raw Election Data'!$A$1:$AN$3144,MATCH($C902&amp;" "&amp;$B902,'Raw Election Data'!$C$1:$C$3144,0),MATCH('Joined Data'!P$1,'Raw Election Data'!$A$1:$AN$1,0))</f>
        <v>695</v>
      </c>
      <c r="Q902">
        <f>INDEX('Raw Election Data'!$A$1:$AN$3144,MATCH($C902&amp;" "&amp;$B902,'Raw Election Data'!$C$1:$C$3144,0),MATCH('Joined Data'!Q$1,'Raw Election Data'!$A$1:$AN$1,0))</f>
        <v>-0.70701932858596139</v>
      </c>
      <c r="R902">
        <f>INDEX('Raw Election Data'!$A$1:$AN$3144,MATCH($C902&amp;" "&amp;$B902,'Raw Election Data'!$C$1:$C$3144,0),MATCH('Joined Data'!R$1,'Raw Election Data'!$A$1:$AN$1,0))</f>
        <v>0.70701932858596139</v>
      </c>
    </row>
    <row r="903" spans="1:18" ht="13.5" hidden="1" customHeight="1" x14ac:dyDescent="0.15">
      <c r="A903" t="s">
        <v>227</v>
      </c>
      <c r="B903" t="s">
        <v>2712</v>
      </c>
      <c r="C903" t="str">
        <f>INDEX(FIPS!$A$1:$E$3236,MATCH($F903,FIPS!$D$1:$D$3236,0),5)</f>
        <v>Clay County</v>
      </c>
      <c r="D903" t="s">
        <v>228</v>
      </c>
      <c r="E903" s="15" t="s">
        <v>19</v>
      </c>
      <c r="F903" t="s">
        <v>2743</v>
      </c>
      <c r="G903" t="s">
        <v>7773</v>
      </c>
      <c r="H903" t="str">
        <f>IFERROR(VLOOKUP($G903,'Team Colors'!$A:$B,2,0),"#c9c9c9")</f>
        <v>#e31837</v>
      </c>
      <c r="I903">
        <f>INDEX('Raw Election Data'!$A$1:$AN$3144,MATCH($C903&amp;" "&amp;$B903,'Raw Election Data'!$C$1:$C$3144,0),MATCH('Joined Data'!I$1,'Raw Election Data'!$A$1:$AN$1,0))</f>
        <v>8347</v>
      </c>
      <c r="J903">
        <f>INDEX('Raw Election Data'!$A$1:$AN$3144,MATCH($C903&amp;" "&amp;$B903,'Raw Election Data'!$C$1:$C$3144,0),MATCH('Joined Data'!J$1,'Raw Election Data'!$A$1:$AN$1,0))</f>
        <v>665</v>
      </c>
      <c r="K903">
        <f>INDEX('Raw Election Data'!$A$1:$AN$3144,MATCH($C903&amp;" "&amp;$B903,'Raw Election Data'!$C$1:$C$3144,0),MATCH('Joined Data'!K$1,'Raw Election Data'!$A$1:$AN$1,0))</f>
        <v>2831</v>
      </c>
      <c r="L903">
        <f>INDEX('Raw Election Data'!$A$1:$AN$3144,MATCH($C903&amp;" "&amp;$B903,'Raw Election Data'!$C$1:$C$3144,0),MATCH('Joined Data'!L$1,'Raw Election Data'!$A$1:$AN$1,0))</f>
        <v>3727</v>
      </c>
      <c r="M903">
        <f>INDEX('Raw Election Data'!$A$1:$AN$3144,MATCH($C903&amp;" "&amp;$B903,'Raw Election Data'!$C$1:$C$3144,0),MATCH('Joined Data'!M$1,'Raw Election Data'!$A$1:$AN$1,0))</f>
        <v>0.17842768983096324</v>
      </c>
      <c r="N903">
        <f>INDEX('Raw Election Data'!$A$1:$AN$3144,MATCH($C903&amp;" "&amp;$B903,'Raw Election Data'!$C$1:$C$3144,0),MATCH('Joined Data'!N$1,'Raw Election Data'!$A$1:$AN$1,0))</f>
        <v>0.75959216528038642</v>
      </c>
      <c r="O903">
        <f>INDEX('Raw Election Data'!$A$1:$AN$3144,MATCH($C903&amp;" "&amp;$B903,'Raw Election Data'!$C$1:$C$3144,0),MATCH('Joined Data'!O$1,'Raw Election Data'!$A$1:$AN$1,0))</f>
        <v>-2166</v>
      </c>
      <c r="P903">
        <f>INDEX('Raw Election Data'!$A$1:$AN$3144,MATCH($C903&amp;" "&amp;$B903,'Raw Election Data'!$C$1:$C$3144,0),MATCH('Joined Data'!P$1,'Raw Election Data'!$A$1:$AN$1,0))</f>
        <v>2166</v>
      </c>
      <c r="Q903">
        <f>INDEX('Raw Election Data'!$A$1:$AN$3144,MATCH($C903&amp;" "&amp;$B903,'Raw Election Data'!$C$1:$C$3144,0),MATCH('Joined Data'!Q$1,'Raw Election Data'!$A$1:$AN$1,0))</f>
        <v>-0.58116447544942318</v>
      </c>
      <c r="R903">
        <f>INDEX('Raw Election Data'!$A$1:$AN$3144,MATCH($C903&amp;" "&amp;$B903,'Raw Election Data'!$C$1:$C$3144,0),MATCH('Joined Data'!R$1,'Raw Election Data'!$A$1:$AN$1,0))</f>
        <v>0.58116447544942318</v>
      </c>
    </row>
    <row r="904" spans="1:18" ht="13.5" hidden="1" customHeight="1" x14ac:dyDescent="0.15">
      <c r="A904" t="s">
        <v>227</v>
      </c>
      <c r="B904" t="s">
        <v>2712</v>
      </c>
      <c r="C904" t="str">
        <f>INDEX(FIPS!$A$1:$E$3236,MATCH($F904,FIPS!$D$1:$D$3236,0),5)</f>
        <v>Cloud County</v>
      </c>
      <c r="D904" t="s">
        <v>228</v>
      </c>
      <c r="E904" s="15" t="s">
        <v>20</v>
      </c>
      <c r="F904" t="s">
        <v>2745</v>
      </c>
      <c r="G904" t="s">
        <v>7773</v>
      </c>
      <c r="H904" t="str">
        <f>IFERROR(VLOOKUP($G904,'Team Colors'!$A:$B,2,0),"#c9c9c9")</f>
        <v>#e31837</v>
      </c>
      <c r="I904">
        <f>INDEX('Raw Election Data'!$A$1:$AN$3144,MATCH($C904&amp;" "&amp;$B904,'Raw Election Data'!$C$1:$C$3144,0),MATCH('Joined Data'!I$1,'Raw Election Data'!$A$1:$AN$1,0))</f>
        <v>9219</v>
      </c>
      <c r="J904">
        <f>INDEX('Raw Election Data'!$A$1:$AN$3144,MATCH($C904&amp;" "&amp;$B904,'Raw Election Data'!$C$1:$C$3144,0),MATCH('Joined Data'!J$1,'Raw Election Data'!$A$1:$AN$1,0))</f>
        <v>744</v>
      </c>
      <c r="K904">
        <f>INDEX('Raw Election Data'!$A$1:$AN$3144,MATCH($C904&amp;" "&amp;$B904,'Raw Election Data'!$C$1:$C$3144,0),MATCH('Joined Data'!K$1,'Raw Election Data'!$A$1:$AN$1,0))</f>
        <v>2856</v>
      </c>
      <c r="L904">
        <f>INDEX('Raw Election Data'!$A$1:$AN$3144,MATCH($C904&amp;" "&amp;$B904,'Raw Election Data'!$C$1:$C$3144,0),MATCH('Joined Data'!L$1,'Raw Election Data'!$A$1:$AN$1,0))</f>
        <v>3831</v>
      </c>
      <c r="M904">
        <f>INDEX('Raw Election Data'!$A$1:$AN$3144,MATCH($C904&amp;" "&amp;$B904,'Raw Election Data'!$C$1:$C$3144,0),MATCH('Joined Data'!M$1,'Raw Election Data'!$A$1:$AN$1,0))</f>
        <v>0.19420516836335161</v>
      </c>
      <c r="N904">
        <f>INDEX('Raw Election Data'!$A$1:$AN$3144,MATCH($C904&amp;" "&amp;$B904,'Raw Election Data'!$C$1:$C$3144,0),MATCH('Joined Data'!N$1,'Raw Election Data'!$A$1:$AN$1,0))</f>
        <v>0.74549725920125298</v>
      </c>
      <c r="O904">
        <f>INDEX('Raw Election Data'!$A$1:$AN$3144,MATCH($C904&amp;" "&amp;$B904,'Raw Election Data'!$C$1:$C$3144,0),MATCH('Joined Data'!O$1,'Raw Election Data'!$A$1:$AN$1,0))</f>
        <v>-2112</v>
      </c>
      <c r="P904">
        <f>INDEX('Raw Election Data'!$A$1:$AN$3144,MATCH($C904&amp;" "&amp;$B904,'Raw Election Data'!$C$1:$C$3144,0),MATCH('Joined Data'!P$1,'Raw Election Data'!$A$1:$AN$1,0))</f>
        <v>2112</v>
      </c>
      <c r="Q904">
        <f>INDEX('Raw Election Data'!$A$1:$AN$3144,MATCH($C904&amp;" "&amp;$B904,'Raw Election Data'!$C$1:$C$3144,0),MATCH('Joined Data'!Q$1,'Raw Election Data'!$A$1:$AN$1,0))</f>
        <v>-0.55129209083790132</v>
      </c>
      <c r="R904">
        <f>INDEX('Raw Election Data'!$A$1:$AN$3144,MATCH($C904&amp;" "&amp;$B904,'Raw Election Data'!$C$1:$C$3144,0),MATCH('Joined Data'!R$1,'Raw Election Data'!$A$1:$AN$1,0))</f>
        <v>0.55129209083790132</v>
      </c>
    </row>
    <row r="905" spans="1:18" ht="13.5" hidden="1" customHeight="1" x14ac:dyDescent="0.15">
      <c r="A905" t="s">
        <v>227</v>
      </c>
      <c r="B905" t="s">
        <v>2712</v>
      </c>
      <c r="C905" t="str">
        <f>INDEX(FIPS!$A$1:$E$3236,MATCH($F905,FIPS!$D$1:$D$3236,0),5)</f>
        <v>Coffey County</v>
      </c>
      <c r="D905" t="s">
        <v>228</v>
      </c>
      <c r="E905" s="15" t="s">
        <v>21</v>
      </c>
      <c r="F905" t="s">
        <v>2747</v>
      </c>
      <c r="G905" t="s">
        <v>7773</v>
      </c>
      <c r="H905" t="str">
        <f>IFERROR(VLOOKUP($G905,'Team Colors'!$A:$B,2,0),"#c9c9c9")</f>
        <v>#e31837</v>
      </c>
      <c r="I905">
        <f>INDEX('Raw Election Data'!$A$1:$AN$3144,MATCH($C905&amp;" "&amp;$B905,'Raw Election Data'!$C$1:$C$3144,0),MATCH('Joined Data'!I$1,'Raw Election Data'!$A$1:$AN$1,0))</f>
        <v>8384</v>
      </c>
      <c r="J905">
        <f>INDEX('Raw Election Data'!$A$1:$AN$3144,MATCH($C905&amp;" "&amp;$B905,'Raw Election Data'!$C$1:$C$3144,0),MATCH('Joined Data'!J$1,'Raw Election Data'!$A$1:$AN$1,0))</f>
        <v>719</v>
      </c>
      <c r="K905">
        <f>INDEX('Raw Election Data'!$A$1:$AN$3144,MATCH($C905&amp;" "&amp;$B905,'Raw Election Data'!$C$1:$C$3144,0),MATCH('Joined Data'!K$1,'Raw Election Data'!$A$1:$AN$1,0))</f>
        <v>2990</v>
      </c>
      <c r="L905">
        <f>INDEX('Raw Election Data'!$A$1:$AN$3144,MATCH($C905&amp;" "&amp;$B905,'Raw Election Data'!$C$1:$C$3144,0),MATCH('Joined Data'!L$1,'Raw Election Data'!$A$1:$AN$1,0))</f>
        <v>3962</v>
      </c>
      <c r="M905">
        <f>INDEX('Raw Election Data'!$A$1:$AN$3144,MATCH($C905&amp;" "&amp;$B905,'Raw Election Data'!$C$1:$C$3144,0),MATCH('Joined Data'!M$1,'Raw Election Data'!$A$1:$AN$1,0))</f>
        <v>0.18147400302877334</v>
      </c>
      <c r="N905">
        <f>INDEX('Raw Election Data'!$A$1:$AN$3144,MATCH($C905&amp;" "&amp;$B905,'Raw Election Data'!$C$1:$C$3144,0),MATCH('Joined Data'!N$1,'Raw Election Data'!$A$1:$AN$1,0))</f>
        <v>0.7546693589096416</v>
      </c>
      <c r="O905">
        <f>INDEX('Raw Election Data'!$A$1:$AN$3144,MATCH($C905&amp;" "&amp;$B905,'Raw Election Data'!$C$1:$C$3144,0),MATCH('Joined Data'!O$1,'Raw Election Data'!$A$1:$AN$1,0))</f>
        <v>-2271</v>
      </c>
      <c r="P905">
        <f>INDEX('Raw Election Data'!$A$1:$AN$3144,MATCH($C905&amp;" "&amp;$B905,'Raw Election Data'!$C$1:$C$3144,0),MATCH('Joined Data'!P$1,'Raw Election Data'!$A$1:$AN$1,0))</f>
        <v>2271</v>
      </c>
      <c r="Q905">
        <f>INDEX('Raw Election Data'!$A$1:$AN$3144,MATCH($C905&amp;" "&amp;$B905,'Raw Election Data'!$C$1:$C$3144,0),MATCH('Joined Data'!Q$1,'Raw Election Data'!$A$1:$AN$1,0))</f>
        <v>-0.57319535588086823</v>
      </c>
      <c r="R905">
        <f>INDEX('Raw Election Data'!$A$1:$AN$3144,MATCH($C905&amp;" "&amp;$B905,'Raw Election Data'!$C$1:$C$3144,0),MATCH('Joined Data'!R$1,'Raw Election Data'!$A$1:$AN$1,0))</f>
        <v>0.57319535588086823</v>
      </c>
    </row>
    <row r="906" spans="1:18" ht="13.5" hidden="1" customHeight="1" x14ac:dyDescent="0.15">
      <c r="A906" t="s">
        <v>227</v>
      </c>
      <c r="B906" t="s">
        <v>2712</v>
      </c>
      <c r="C906" t="str">
        <f>INDEX(FIPS!$A$1:$E$3236,MATCH($F906,FIPS!$D$1:$D$3236,0),5)</f>
        <v>Comanche County</v>
      </c>
      <c r="D906" t="s">
        <v>228</v>
      </c>
      <c r="E906" s="15" t="s">
        <v>22</v>
      </c>
      <c r="F906" t="s">
        <v>2749</v>
      </c>
      <c r="G906" t="s">
        <v>7773</v>
      </c>
      <c r="H906" t="str">
        <f>IFERROR(VLOOKUP($G906,'Team Colors'!$A:$B,2,0),"#c9c9c9")</f>
        <v>#e31837</v>
      </c>
      <c r="I906">
        <f>INDEX('Raw Election Data'!$A$1:$AN$3144,MATCH($C906&amp;" "&amp;$B906,'Raw Election Data'!$C$1:$C$3144,0),MATCH('Joined Data'!I$1,'Raw Election Data'!$A$1:$AN$1,0))</f>
        <v>1843</v>
      </c>
      <c r="J906">
        <f>INDEX('Raw Election Data'!$A$1:$AN$3144,MATCH($C906&amp;" "&amp;$B906,'Raw Election Data'!$C$1:$C$3144,0),MATCH('Joined Data'!J$1,'Raw Election Data'!$A$1:$AN$1,0))</f>
        <v>102</v>
      </c>
      <c r="K906">
        <f>INDEX('Raw Election Data'!$A$1:$AN$3144,MATCH($C906&amp;" "&amp;$B906,'Raw Election Data'!$C$1:$C$3144,0),MATCH('Joined Data'!K$1,'Raw Election Data'!$A$1:$AN$1,0))</f>
        <v>705</v>
      </c>
      <c r="L906">
        <f>INDEX('Raw Election Data'!$A$1:$AN$3144,MATCH($C906&amp;" "&amp;$B906,'Raw Election Data'!$C$1:$C$3144,0),MATCH('Joined Data'!L$1,'Raw Election Data'!$A$1:$AN$1,0))</f>
        <v>857</v>
      </c>
      <c r="M906">
        <f>INDEX('Raw Election Data'!$A$1:$AN$3144,MATCH($C906&amp;" "&amp;$B906,'Raw Election Data'!$C$1:$C$3144,0),MATCH('Joined Data'!M$1,'Raw Election Data'!$A$1:$AN$1,0))</f>
        <v>0.11901983663943991</v>
      </c>
      <c r="N906">
        <f>INDEX('Raw Election Data'!$A$1:$AN$3144,MATCH($C906&amp;" "&amp;$B906,'Raw Election Data'!$C$1:$C$3144,0),MATCH('Joined Data'!N$1,'Raw Election Data'!$A$1:$AN$1,0))</f>
        <v>0.82263710618436403</v>
      </c>
      <c r="O906">
        <f>INDEX('Raw Election Data'!$A$1:$AN$3144,MATCH($C906&amp;" "&amp;$B906,'Raw Election Data'!$C$1:$C$3144,0),MATCH('Joined Data'!O$1,'Raw Election Data'!$A$1:$AN$1,0))</f>
        <v>-603</v>
      </c>
      <c r="P906">
        <f>INDEX('Raw Election Data'!$A$1:$AN$3144,MATCH($C906&amp;" "&amp;$B906,'Raw Election Data'!$C$1:$C$3144,0),MATCH('Joined Data'!P$1,'Raw Election Data'!$A$1:$AN$1,0))</f>
        <v>603</v>
      </c>
      <c r="Q906">
        <f>INDEX('Raw Election Data'!$A$1:$AN$3144,MATCH($C906&amp;" "&amp;$B906,'Raw Election Data'!$C$1:$C$3144,0),MATCH('Joined Data'!Q$1,'Raw Election Data'!$A$1:$AN$1,0))</f>
        <v>-0.7036172695449241</v>
      </c>
      <c r="R906">
        <f>INDEX('Raw Election Data'!$A$1:$AN$3144,MATCH($C906&amp;" "&amp;$B906,'Raw Election Data'!$C$1:$C$3144,0),MATCH('Joined Data'!R$1,'Raw Election Data'!$A$1:$AN$1,0))</f>
        <v>0.7036172695449241</v>
      </c>
    </row>
    <row r="907" spans="1:18" ht="13.5" hidden="1" customHeight="1" x14ac:dyDescent="0.15">
      <c r="A907" t="s">
        <v>227</v>
      </c>
      <c r="B907" t="s">
        <v>2712</v>
      </c>
      <c r="C907" t="str">
        <f>INDEX(FIPS!$A$1:$E$3236,MATCH($F907,FIPS!$D$1:$D$3236,0),5)</f>
        <v>Cowley County</v>
      </c>
      <c r="D907" t="s">
        <v>228</v>
      </c>
      <c r="E907" s="15" t="s">
        <v>23</v>
      </c>
      <c r="F907" t="s">
        <v>2751</v>
      </c>
      <c r="G907" t="s">
        <v>7773</v>
      </c>
      <c r="H907" t="str">
        <f>IFERROR(VLOOKUP($G907,'Team Colors'!$A:$B,2,0),"#c9c9c9")</f>
        <v>#e31837</v>
      </c>
      <c r="I907">
        <f>INDEX('Raw Election Data'!$A$1:$AN$3144,MATCH($C907&amp;" "&amp;$B907,'Raw Election Data'!$C$1:$C$3144,0),MATCH('Joined Data'!I$1,'Raw Election Data'!$A$1:$AN$1,0))</f>
        <v>35788</v>
      </c>
      <c r="J907">
        <f>INDEX('Raw Election Data'!$A$1:$AN$3144,MATCH($C907&amp;" "&amp;$B907,'Raw Election Data'!$C$1:$C$3144,0),MATCH('Joined Data'!J$1,'Raw Election Data'!$A$1:$AN$1,0))</f>
        <v>3436</v>
      </c>
      <c r="K907">
        <f>INDEX('Raw Election Data'!$A$1:$AN$3144,MATCH($C907&amp;" "&amp;$B907,'Raw Election Data'!$C$1:$C$3144,0),MATCH('Joined Data'!K$1,'Raw Election Data'!$A$1:$AN$1,0))</f>
        <v>8016</v>
      </c>
      <c r="L907">
        <f>INDEX('Raw Election Data'!$A$1:$AN$3144,MATCH($C907&amp;" "&amp;$B907,'Raw Election Data'!$C$1:$C$3144,0),MATCH('Joined Data'!L$1,'Raw Election Data'!$A$1:$AN$1,0))</f>
        <v>12171</v>
      </c>
      <c r="M907">
        <f>INDEX('Raw Election Data'!$A$1:$AN$3144,MATCH($C907&amp;" "&amp;$B907,'Raw Election Data'!$C$1:$C$3144,0),MATCH('Joined Data'!M$1,'Raw Election Data'!$A$1:$AN$1,0))</f>
        <v>0.28231040999096213</v>
      </c>
      <c r="N907">
        <f>INDEX('Raw Election Data'!$A$1:$AN$3144,MATCH($C907&amp;" "&amp;$B907,'Raw Election Data'!$C$1:$C$3144,0),MATCH('Joined Data'!N$1,'Raw Election Data'!$A$1:$AN$1,0))</f>
        <v>0.65861473995563224</v>
      </c>
      <c r="O907">
        <f>INDEX('Raw Election Data'!$A$1:$AN$3144,MATCH($C907&amp;" "&amp;$B907,'Raw Election Data'!$C$1:$C$3144,0),MATCH('Joined Data'!O$1,'Raw Election Data'!$A$1:$AN$1,0))</f>
        <v>-4580</v>
      </c>
      <c r="P907">
        <f>INDEX('Raw Election Data'!$A$1:$AN$3144,MATCH($C907&amp;" "&amp;$B907,'Raw Election Data'!$C$1:$C$3144,0),MATCH('Joined Data'!P$1,'Raw Election Data'!$A$1:$AN$1,0))</f>
        <v>4580</v>
      </c>
      <c r="Q907">
        <f>INDEX('Raw Election Data'!$A$1:$AN$3144,MATCH($C907&amp;" "&amp;$B907,'Raw Election Data'!$C$1:$C$3144,0),MATCH('Joined Data'!Q$1,'Raw Election Data'!$A$1:$AN$1,0))</f>
        <v>-0.37630432996467011</v>
      </c>
      <c r="R907">
        <f>INDEX('Raw Election Data'!$A$1:$AN$3144,MATCH($C907&amp;" "&amp;$B907,'Raw Election Data'!$C$1:$C$3144,0),MATCH('Joined Data'!R$1,'Raw Election Data'!$A$1:$AN$1,0))</f>
        <v>0.37630432996467011</v>
      </c>
    </row>
    <row r="908" spans="1:18" ht="13.5" hidden="1" customHeight="1" x14ac:dyDescent="0.15">
      <c r="A908" t="s">
        <v>227</v>
      </c>
      <c r="B908" t="s">
        <v>2712</v>
      </c>
      <c r="C908" t="str">
        <f>INDEX(FIPS!$A$1:$E$3236,MATCH($F908,FIPS!$D$1:$D$3236,0),5)</f>
        <v>Crawford County</v>
      </c>
      <c r="D908" t="s">
        <v>228</v>
      </c>
      <c r="E908" s="15" t="s">
        <v>24</v>
      </c>
      <c r="F908" t="s">
        <v>2754</v>
      </c>
      <c r="G908" t="s">
        <v>7773</v>
      </c>
      <c r="H908" t="str">
        <f>IFERROR(VLOOKUP($G908,'Team Colors'!$A:$B,2,0),"#c9c9c9")</f>
        <v>#e31837</v>
      </c>
      <c r="I908">
        <f>INDEX('Raw Election Data'!$A$1:$AN$3144,MATCH($C908&amp;" "&amp;$B908,'Raw Election Data'!$C$1:$C$3144,0),MATCH('Joined Data'!I$1,'Raw Election Data'!$A$1:$AN$1,0))</f>
        <v>39217</v>
      </c>
      <c r="J908">
        <f>INDEX('Raw Election Data'!$A$1:$AN$3144,MATCH($C908&amp;" "&amp;$B908,'Raw Election Data'!$C$1:$C$3144,0),MATCH('Joined Data'!J$1,'Raw Election Data'!$A$1:$AN$1,0))</f>
        <v>5064</v>
      </c>
      <c r="K908">
        <f>INDEX('Raw Election Data'!$A$1:$AN$3144,MATCH($C908&amp;" "&amp;$B908,'Raw Election Data'!$C$1:$C$3144,0),MATCH('Joined Data'!K$1,'Raw Election Data'!$A$1:$AN$1,0))</f>
        <v>8394</v>
      </c>
      <c r="L908">
        <f>INDEX('Raw Election Data'!$A$1:$AN$3144,MATCH($C908&amp;" "&amp;$B908,'Raw Election Data'!$C$1:$C$3144,0),MATCH('Joined Data'!L$1,'Raw Election Data'!$A$1:$AN$1,0))</f>
        <v>14404</v>
      </c>
      <c r="M908">
        <f>INDEX('Raw Election Data'!$A$1:$AN$3144,MATCH($C908&amp;" "&amp;$B908,'Raw Election Data'!$C$1:$C$3144,0),MATCH('Joined Data'!M$1,'Raw Election Data'!$A$1:$AN$1,0))</f>
        <v>0.35156900860871981</v>
      </c>
      <c r="N908">
        <f>INDEX('Raw Election Data'!$A$1:$AN$3144,MATCH($C908&amp;" "&amp;$B908,'Raw Election Data'!$C$1:$C$3144,0),MATCH('Joined Data'!N$1,'Raw Election Data'!$A$1:$AN$1,0))</f>
        <v>0.58275479033601774</v>
      </c>
      <c r="O908">
        <f>INDEX('Raw Election Data'!$A$1:$AN$3144,MATCH($C908&amp;" "&amp;$B908,'Raw Election Data'!$C$1:$C$3144,0),MATCH('Joined Data'!O$1,'Raw Election Data'!$A$1:$AN$1,0))</f>
        <v>-3330</v>
      </c>
      <c r="P908">
        <f>INDEX('Raw Election Data'!$A$1:$AN$3144,MATCH($C908&amp;" "&amp;$B908,'Raw Election Data'!$C$1:$C$3144,0),MATCH('Joined Data'!P$1,'Raw Election Data'!$A$1:$AN$1,0))</f>
        <v>3330</v>
      </c>
      <c r="Q908">
        <f>INDEX('Raw Election Data'!$A$1:$AN$3144,MATCH($C908&amp;" "&amp;$B908,'Raw Election Data'!$C$1:$C$3144,0),MATCH('Joined Data'!Q$1,'Raw Election Data'!$A$1:$AN$1,0))</f>
        <v>-0.23118578172729792</v>
      </c>
      <c r="R908">
        <f>INDEX('Raw Election Data'!$A$1:$AN$3144,MATCH($C908&amp;" "&amp;$B908,'Raw Election Data'!$C$1:$C$3144,0),MATCH('Joined Data'!R$1,'Raw Election Data'!$A$1:$AN$1,0))</f>
        <v>0.23118578172729792</v>
      </c>
    </row>
    <row r="909" spans="1:18" ht="13.5" hidden="1" customHeight="1" x14ac:dyDescent="0.15">
      <c r="A909" t="s">
        <v>227</v>
      </c>
      <c r="B909" t="s">
        <v>2712</v>
      </c>
      <c r="C909" t="str">
        <f>INDEX(FIPS!$A$1:$E$3236,MATCH($F909,FIPS!$D$1:$D$3236,0),5)</f>
        <v>Decatur County</v>
      </c>
      <c r="D909" t="s">
        <v>228</v>
      </c>
      <c r="E909" s="15" t="s">
        <v>25</v>
      </c>
      <c r="F909" t="s">
        <v>2757</v>
      </c>
      <c r="G909" t="s">
        <v>437</v>
      </c>
      <c r="H909" t="str">
        <f>IFERROR(VLOOKUP($G909,'Team Colors'!$A:$B,2,0),"#c9c9c9")</f>
        <v>#fb4f14</v>
      </c>
      <c r="I909">
        <f>INDEX('Raw Election Data'!$A$1:$AN$3144,MATCH($C909&amp;" "&amp;$B909,'Raw Election Data'!$C$1:$C$3144,0),MATCH('Joined Data'!I$1,'Raw Election Data'!$A$1:$AN$1,0))</f>
        <v>2932</v>
      </c>
      <c r="J909">
        <f>INDEX('Raw Election Data'!$A$1:$AN$3144,MATCH($C909&amp;" "&amp;$B909,'Raw Election Data'!$C$1:$C$3144,0),MATCH('Joined Data'!J$1,'Raw Election Data'!$A$1:$AN$1,0))</f>
        <v>178</v>
      </c>
      <c r="K909">
        <f>INDEX('Raw Election Data'!$A$1:$AN$3144,MATCH($C909&amp;" "&amp;$B909,'Raw Election Data'!$C$1:$C$3144,0),MATCH('Joined Data'!K$1,'Raw Election Data'!$A$1:$AN$1,0))</f>
        <v>1220</v>
      </c>
      <c r="L909">
        <f>INDEX('Raw Election Data'!$A$1:$AN$3144,MATCH($C909&amp;" "&amp;$B909,'Raw Election Data'!$C$1:$C$3144,0),MATCH('Joined Data'!L$1,'Raw Election Data'!$A$1:$AN$1,0))</f>
        <v>1460</v>
      </c>
      <c r="M909">
        <f>INDEX('Raw Election Data'!$A$1:$AN$3144,MATCH($C909&amp;" "&amp;$B909,'Raw Election Data'!$C$1:$C$3144,0),MATCH('Joined Data'!M$1,'Raw Election Data'!$A$1:$AN$1,0))</f>
        <v>0.12191780821917808</v>
      </c>
      <c r="N909">
        <f>INDEX('Raw Election Data'!$A$1:$AN$3144,MATCH($C909&amp;" "&amp;$B909,'Raw Election Data'!$C$1:$C$3144,0),MATCH('Joined Data'!N$1,'Raw Election Data'!$A$1:$AN$1,0))</f>
        <v>0.83561643835616439</v>
      </c>
      <c r="O909">
        <f>INDEX('Raw Election Data'!$A$1:$AN$3144,MATCH($C909&amp;" "&amp;$B909,'Raw Election Data'!$C$1:$C$3144,0),MATCH('Joined Data'!O$1,'Raw Election Data'!$A$1:$AN$1,0))</f>
        <v>-1042</v>
      </c>
      <c r="P909">
        <f>INDEX('Raw Election Data'!$A$1:$AN$3144,MATCH($C909&amp;" "&amp;$B909,'Raw Election Data'!$C$1:$C$3144,0),MATCH('Joined Data'!P$1,'Raw Election Data'!$A$1:$AN$1,0))</f>
        <v>1042</v>
      </c>
      <c r="Q909">
        <f>INDEX('Raw Election Data'!$A$1:$AN$3144,MATCH($C909&amp;" "&amp;$B909,'Raw Election Data'!$C$1:$C$3144,0),MATCH('Joined Data'!Q$1,'Raw Election Data'!$A$1:$AN$1,0))</f>
        <v>-0.71369863013698631</v>
      </c>
      <c r="R909">
        <f>INDEX('Raw Election Data'!$A$1:$AN$3144,MATCH($C909&amp;" "&amp;$B909,'Raw Election Data'!$C$1:$C$3144,0),MATCH('Joined Data'!R$1,'Raw Election Data'!$A$1:$AN$1,0))</f>
        <v>0.71369863013698631</v>
      </c>
    </row>
    <row r="910" spans="1:18" ht="13.5" hidden="1" customHeight="1" x14ac:dyDescent="0.15">
      <c r="A910" t="s">
        <v>227</v>
      </c>
      <c r="B910" t="s">
        <v>2712</v>
      </c>
      <c r="C910" t="str">
        <f>INDEX(FIPS!$A$1:$E$3236,MATCH($F910,FIPS!$D$1:$D$3236,0),5)</f>
        <v>Dickinson County</v>
      </c>
      <c r="D910" t="s">
        <v>228</v>
      </c>
      <c r="E910" s="15" t="s">
        <v>26</v>
      </c>
      <c r="F910" t="s">
        <v>2758</v>
      </c>
      <c r="G910" t="s">
        <v>7773</v>
      </c>
      <c r="H910" t="str">
        <f>IFERROR(VLOOKUP($G910,'Team Colors'!$A:$B,2,0),"#c9c9c9")</f>
        <v>#e31837</v>
      </c>
      <c r="I910">
        <f>INDEX('Raw Election Data'!$A$1:$AN$3144,MATCH($C910&amp;" "&amp;$B910,'Raw Election Data'!$C$1:$C$3144,0),MATCH('Joined Data'!I$1,'Raw Election Data'!$A$1:$AN$1,0))</f>
        <v>19303</v>
      </c>
      <c r="J910">
        <f>INDEX('Raw Election Data'!$A$1:$AN$3144,MATCH($C910&amp;" "&amp;$B910,'Raw Election Data'!$C$1:$C$3144,0),MATCH('Joined Data'!J$1,'Raw Election Data'!$A$1:$AN$1,0))</f>
        <v>1582</v>
      </c>
      <c r="K910">
        <f>INDEX('Raw Election Data'!$A$1:$AN$3144,MATCH($C910&amp;" "&amp;$B910,'Raw Election Data'!$C$1:$C$3144,0),MATCH('Joined Data'!K$1,'Raw Election Data'!$A$1:$AN$1,0))</f>
        <v>5905</v>
      </c>
      <c r="L910">
        <f>INDEX('Raw Election Data'!$A$1:$AN$3144,MATCH($C910&amp;" "&amp;$B910,'Raw Election Data'!$C$1:$C$3144,0),MATCH('Joined Data'!L$1,'Raw Election Data'!$A$1:$AN$1,0))</f>
        <v>8008</v>
      </c>
      <c r="M910">
        <f>INDEX('Raw Election Data'!$A$1:$AN$3144,MATCH($C910&amp;" "&amp;$B910,'Raw Election Data'!$C$1:$C$3144,0),MATCH('Joined Data'!M$1,'Raw Election Data'!$A$1:$AN$1,0))</f>
        <v>0.19755244755244755</v>
      </c>
      <c r="N910">
        <f>INDEX('Raw Election Data'!$A$1:$AN$3144,MATCH($C910&amp;" "&amp;$B910,'Raw Election Data'!$C$1:$C$3144,0),MATCH('Joined Data'!N$1,'Raw Election Data'!$A$1:$AN$1,0))</f>
        <v>0.73738761238761241</v>
      </c>
      <c r="O910">
        <f>INDEX('Raw Election Data'!$A$1:$AN$3144,MATCH($C910&amp;" "&amp;$B910,'Raw Election Data'!$C$1:$C$3144,0),MATCH('Joined Data'!O$1,'Raw Election Data'!$A$1:$AN$1,0))</f>
        <v>-4323</v>
      </c>
      <c r="P910">
        <f>INDEX('Raw Election Data'!$A$1:$AN$3144,MATCH($C910&amp;" "&amp;$B910,'Raw Election Data'!$C$1:$C$3144,0),MATCH('Joined Data'!P$1,'Raw Election Data'!$A$1:$AN$1,0))</f>
        <v>4323</v>
      </c>
      <c r="Q910">
        <f>INDEX('Raw Election Data'!$A$1:$AN$3144,MATCH($C910&amp;" "&amp;$B910,'Raw Election Data'!$C$1:$C$3144,0),MATCH('Joined Data'!Q$1,'Raw Election Data'!$A$1:$AN$1,0))</f>
        <v>-0.53983516483516492</v>
      </c>
      <c r="R910">
        <f>INDEX('Raw Election Data'!$A$1:$AN$3144,MATCH($C910&amp;" "&amp;$B910,'Raw Election Data'!$C$1:$C$3144,0),MATCH('Joined Data'!R$1,'Raw Election Data'!$A$1:$AN$1,0))</f>
        <v>0.53983516483516492</v>
      </c>
    </row>
    <row r="911" spans="1:18" ht="13.5" hidden="1" customHeight="1" x14ac:dyDescent="0.15">
      <c r="A911" t="s">
        <v>227</v>
      </c>
      <c r="B911" t="s">
        <v>2712</v>
      </c>
      <c r="C911" t="str">
        <f>INDEX(FIPS!$A$1:$E$3236,MATCH($F911,FIPS!$D$1:$D$3236,0),5)</f>
        <v>Doniphan County</v>
      </c>
      <c r="D911" t="s">
        <v>228</v>
      </c>
      <c r="E911" s="15" t="s">
        <v>27</v>
      </c>
      <c r="F911" t="s">
        <v>2760</v>
      </c>
      <c r="G911" t="s">
        <v>7773</v>
      </c>
      <c r="H911" t="str">
        <f>IFERROR(VLOOKUP($G911,'Team Colors'!$A:$B,2,0),"#c9c9c9")</f>
        <v>#e31837</v>
      </c>
      <c r="I911">
        <f>INDEX('Raw Election Data'!$A$1:$AN$3144,MATCH($C911&amp;" "&amp;$B911,'Raw Election Data'!$C$1:$C$3144,0),MATCH('Joined Data'!I$1,'Raw Election Data'!$A$1:$AN$1,0))</f>
        <v>7797</v>
      </c>
      <c r="J911">
        <f>INDEX('Raw Election Data'!$A$1:$AN$3144,MATCH($C911&amp;" "&amp;$B911,'Raw Election Data'!$C$1:$C$3144,0),MATCH('Joined Data'!J$1,'Raw Election Data'!$A$1:$AN$1,0))</f>
        <v>584</v>
      </c>
      <c r="K911">
        <f>INDEX('Raw Election Data'!$A$1:$AN$3144,MATCH($C911&amp;" "&amp;$B911,'Raw Election Data'!$C$1:$C$3144,0),MATCH('Joined Data'!K$1,'Raw Election Data'!$A$1:$AN$1,0))</f>
        <v>2601</v>
      </c>
      <c r="L911">
        <f>INDEX('Raw Election Data'!$A$1:$AN$3144,MATCH($C911&amp;" "&amp;$B911,'Raw Election Data'!$C$1:$C$3144,0),MATCH('Joined Data'!L$1,'Raw Election Data'!$A$1:$AN$1,0))</f>
        <v>3366</v>
      </c>
      <c r="M911">
        <f>INDEX('Raw Election Data'!$A$1:$AN$3144,MATCH($C911&amp;" "&amp;$B911,'Raw Election Data'!$C$1:$C$3144,0),MATCH('Joined Data'!M$1,'Raw Election Data'!$A$1:$AN$1,0))</f>
        <v>0.17349970291146763</v>
      </c>
      <c r="N911">
        <f>INDEX('Raw Election Data'!$A$1:$AN$3144,MATCH($C911&amp;" "&amp;$B911,'Raw Election Data'!$C$1:$C$3144,0),MATCH('Joined Data'!N$1,'Raw Election Data'!$A$1:$AN$1,0))</f>
        <v>0.77272727272727271</v>
      </c>
      <c r="O911">
        <f>INDEX('Raw Election Data'!$A$1:$AN$3144,MATCH($C911&amp;" "&amp;$B911,'Raw Election Data'!$C$1:$C$3144,0),MATCH('Joined Data'!O$1,'Raw Election Data'!$A$1:$AN$1,0))</f>
        <v>-2017</v>
      </c>
      <c r="P911">
        <f>INDEX('Raw Election Data'!$A$1:$AN$3144,MATCH($C911&amp;" "&amp;$B911,'Raw Election Data'!$C$1:$C$3144,0),MATCH('Joined Data'!P$1,'Raw Election Data'!$A$1:$AN$1,0))</f>
        <v>2017</v>
      </c>
      <c r="Q911">
        <f>INDEX('Raw Election Data'!$A$1:$AN$3144,MATCH($C911&amp;" "&amp;$B911,'Raw Election Data'!$C$1:$C$3144,0),MATCH('Joined Data'!Q$1,'Raw Election Data'!$A$1:$AN$1,0))</f>
        <v>-0.59922756981580505</v>
      </c>
      <c r="R911">
        <f>INDEX('Raw Election Data'!$A$1:$AN$3144,MATCH($C911&amp;" "&amp;$B911,'Raw Election Data'!$C$1:$C$3144,0),MATCH('Joined Data'!R$1,'Raw Election Data'!$A$1:$AN$1,0))</f>
        <v>0.59922756981580505</v>
      </c>
    </row>
    <row r="912" spans="1:18" ht="13.5" hidden="1" customHeight="1" x14ac:dyDescent="0.15">
      <c r="A912" t="s">
        <v>227</v>
      </c>
      <c r="B912" t="s">
        <v>2712</v>
      </c>
      <c r="C912" t="str">
        <f>INDEX(FIPS!$A$1:$E$3236,MATCH($F912,FIPS!$D$1:$D$3236,0),5)</f>
        <v>Douglas County</v>
      </c>
      <c r="D912" t="s">
        <v>228</v>
      </c>
      <c r="E912" s="15" t="s">
        <v>28</v>
      </c>
      <c r="F912" t="s">
        <v>2763</v>
      </c>
      <c r="G912" t="s">
        <v>7773</v>
      </c>
      <c r="H912" t="str">
        <f>IFERROR(VLOOKUP($G912,'Team Colors'!$A:$B,2,0),"#c9c9c9")</f>
        <v>#e31837</v>
      </c>
      <c r="I912">
        <f>INDEX('Raw Election Data'!$A$1:$AN$3144,MATCH($C912&amp;" "&amp;$B912,'Raw Election Data'!$C$1:$C$3144,0),MATCH('Joined Data'!I$1,'Raw Election Data'!$A$1:$AN$1,0))</f>
        <v>118053</v>
      </c>
      <c r="J912">
        <f>INDEX('Raw Election Data'!$A$1:$AN$3144,MATCH($C912&amp;" "&amp;$B912,'Raw Election Data'!$C$1:$C$3144,0),MATCH('Joined Data'!J$1,'Raw Election Data'!$A$1:$AN$1,0))</f>
        <v>30089</v>
      </c>
      <c r="K912">
        <f>INDEX('Raw Election Data'!$A$1:$AN$3144,MATCH($C912&amp;" "&amp;$B912,'Raw Election Data'!$C$1:$C$3144,0),MATCH('Joined Data'!K$1,'Raw Election Data'!$A$1:$AN$1,0))</f>
        <v>14308</v>
      </c>
      <c r="L912">
        <f>INDEX('Raw Election Data'!$A$1:$AN$3144,MATCH($C912&amp;" "&amp;$B912,'Raw Election Data'!$C$1:$C$3144,0),MATCH('Joined Data'!L$1,'Raw Election Data'!$A$1:$AN$1,0))</f>
        <v>48231</v>
      </c>
      <c r="M912">
        <f>INDEX('Raw Election Data'!$A$1:$AN$3144,MATCH($C912&amp;" "&amp;$B912,'Raw Election Data'!$C$1:$C$3144,0),MATCH('Joined Data'!M$1,'Raw Election Data'!$A$1:$AN$1,0))</f>
        <v>0.62385187949658938</v>
      </c>
      <c r="N912">
        <f>INDEX('Raw Election Data'!$A$1:$AN$3144,MATCH($C912&amp;" "&amp;$B912,'Raw Election Data'!$C$1:$C$3144,0),MATCH('Joined Data'!N$1,'Raw Election Data'!$A$1:$AN$1,0))</f>
        <v>0.29665567788351888</v>
      </c>
      <c r="O912">
        <f>INDEX('Raw Election Data'!$A$1:$AN$3144,MATCH($C912&amp;" "&amp;$B912,'Raw Election Data'!$C$1:$C$3144,0),MATCH('Joined Data'!O$1,'Raw Election Data'!$A$1:$AN$1,0))</f>
        <v>15781</v>
      </c>
      <c r="P912">
        <f>INDEX('Raw Election Data'!$A$1:$AN$3144,MATCH($C912&amp;" "&amp;$B912,'Raw Election Data'!$C$1:$C$3144,0),MATCH('Joined Data'!P$1,'Raw Election Data'!$A$1:$AN$1,0))</f>
        <v>-15781</v>
      </c>
      <c r="Q912">
        <f>INDEX('Raw Election Data'!$A$1:$AN$3144,MATCH($C912&amp;" "&amp;$B912,'Raw Election Data'!$C$1:$C$3144,0),MATCH('Joined Data'!Q$1,'Raw Election Data'!$A$1:$AN$1,0))</f>
        <v>0.3271962016130705</v>
      </c>
      <c r="R912">
        <f>INDEX('Raw Election Data'!$A$1:$AN$3144,MATCH($C912&amp;" "&amp;$B912,'Raw Election Data'!$C$1:$C$3144,0),MATCH('Joined Data'!R$1,'Raw Election Data'!$A$1:$AN$1,0))</f>
        <v>-0.3271962016130705</v>
      </c>
    </row>
    <row r="913" spans="1:18" ht="13.5" hidden="1" customHeight="1" x14ac:dyDescent="0.15">
      <c r="A913" t="s">
        <v>227</v>
      </c>
      <c r="B913" t="s">
        <v>2712</v>
      </c>
      <c r="C913" t="str">
        <f>INDEX(FIPS!$A$1:$E$3236,MATCH($F913,FIPS!$D$1:$D$3236,0),5)</f>
        <v>Edwards County</v>
      </c>
      <c r="D913" t="s">
        <v>228</v>
      </c>
      <c r="E913" s="15" t="s">
        <v>29</v>
      </c>
      <c r="F913" t="s">
        <v>2766</v>
      </c>
      <c r="G913" t="s">
        <v>7773</v>
      </c>
      <c r="H913" t="str">
        <f>IFERROR(VLOOKUP($G913,'Team Colors'!$A:$B,2,0),"#c9c9c9")</f>
        <v>#e31837</v>
      </c>
      <c r="I913">
        <f>INDEX('Raw Election Data'!$A$1:$AN$3144,MATCH($C913&amp;" "&amp;$B913,'Raw Election Data'!$C$1:$C$3144,0),MATCH('Joined Data'!I$1,'Raw Election Data'!$A$1:$AN$1,0))</f>
        <v>2968</v>
      </c>
      <c r="J913">
        <f>INDEX('Raw Election Data'!$A$1:$AN$3144,MATCH($C913&amp;" "&amp;$B913,'Raw Election Data'!$C$1:$C$3144,0),MATCH('Joined Data'!J$1,'Raw Election Data'!$A$1:$AN$1,0))</f>
        <v>208</v>
      </c>
      <c r="K913">
        <f>INDEX('Raw Election Data'!$A$1:$AN$3144,MATCH($C913&amp;" "&amp;$B913,'Raw Election Data'!$C$1:$C$3144,0),MATCH('Joined Data'!K$1,'Raw Election Data'!$A$1:$AN$1,0))</f>
        <v>1033</v>
      </c>
      <c r="L913">
        <f>INDEX('Raw Election Data'!$A$1:$AN$3144,MATCH($C913&amp;" "&amp;$B913,'Raw Election Data'!$C$1:$C$3144,0),MATCH('Joined Data'!L$1,'Raw Election Data'!$A$1:$AN$1,0))</f>
        <v>1308</v>
      </c>
      <c r="M913">
        <f>INDEX('Raw Election Data'!$A$1:$AN$3144,MATCH($C913&amp;" "&amp;$B913,'Raw Election Data'!$C$1:$C$3144,0),MATCH('Joined Data'!M$1,'Raw Election Data'!$A$1:$AN$1,0))</f>
        <v>0.15902140672782875</v>
      </c>
      <c r="N913">
        <f>INDEX('Raw Election Data'!$A$1:$AN$3144,MATCH($C913&amp;" "&amp;$B913,'Raw Election Data'!$C$1:$C$3144,0),MATCH('Joined Data'!N$1,'Raw Election Data'!$A$1:$AN$1,0))</f>
        <v>0.78975535168195721</v>
      </c>
      <c r="O913">
        <f>INDEX('Raw Election Data'!$A$1:$AN$3144,MATCH($C913&amp;" "&amp;$B913,'Raw Election Data'!$C$1:$C$3144,0),MATCH('Joined Data'!O$1,'Raw Election Data'!$A$1:$AN$1,0))</f>
        <v>-825</v>
      </c>
      <c r="P913">
        <f>INDEX('Raw Election Data'!$A$1:$AN$3144,MATCH($C913&amp;" "&amp;$B913,'Raw Election Data'!$C$1:$C$3144,0),MATCH('Joined Data'!P$1,'Raw Election Data'!$A$1:$AN$1,0))</f>
        <v>825</v>
      </c>
      <c r="Q913">
        <f>INDEX('Raw Election Data'!$A$1:$AN$3144,MATCH($C913&amp;" "&amp;$B913,'Raw Election Data'!$C$1:$C$3144,0),MATCH('Joined Data'!Q$1,'Raw Election Data'!$A$1:$AN$1,0))</f>
        <v>-0.63073394495412849</v>
      </c>
      <c r="R913">
        <f>INDEX('Raw Election Data'!$A$1:$AN$3144,MATCH($C913&amp;" "&amp;$B913,'Raw Election Data'!$C$1:$C$3144,0),MATCH('Joined Data'!R$1,'Raw Election Data'!$A$1:$AN$1,0))</f>
        <v>0.63073394495412849</v>
      </c>
    </row>
    <row r="914" spans="1:18" ht="13.5" hidden="1" customHeight="1" x14ac:dyDescent="0.15">
      <c r="A914" t="s">
        <v>227</v>
      </c>
      <c r="B914" t="s">
        <v>2712</v>
      </c>
      <c r="C914" t="str">
        <f>INDEX(FIPS!$A$1:$E$3236,MATCH($F914,FIPS!$D$1:$D$3236,0),5)</f>
        <v>Elk County</v>
      </c>
      <c r="D914" t="s">
        <v>228</v>
      </c>
      <c r="E914" s="15" t="s">
        <v>30</v>
      </c>
      <c r="F914" t="s">
        <v>2768</v>
      </c>
      <c r="G914" t="s">
        <v>7773</v>
      </c>
      <c r="H914" t="str">
        <f>IFERROR(VLOOKUP($G914,'Team Colors'!$A:$B,2,0),"#c9c9c9")</f>
        <v>#e31837</v>
      </c>
      <c r="I914">
        <f>INDEX('Raw Election Data'!$A$1:$AN$3144,MATCH($C914&amp;" "&amp;$B914,'Raw Election Data'!$C$1:$C$3144,0),MATCH('Joined Data'!I$1,'Raw Election Data'!$A$1:$AN$1,0))</f>
        <v>2605</v>
      </c>
      <c r="J914">
        <f>INDEX('Raw Election Data'!$A$1:$AN$3144,MATCH($C914&amp;" "&amp;$B914,'Raw Election Data'!$C$1:$C$3144,0),MATCH('Joined Data'!J$1,'Raw Election Data'!$A$1:$AN$1,0))</f>
        <v>160</v>
      </c>
      <c r="K914">
        <f>INDEX('Raw Election Data'!$A$1:$AN$3144,MATCH($C914&amp;" "&amp;$B914,'Raw Election Data'!$C$1:$C$3144,0),MATCH('Joined Data'!K$1,'Raw Election Data'!$A$1:$AN$1,0))</f>
        <v>1048</v>
      </c>
      <c r="L914">
        <f>INDEX('Raw Election Data'!$A$1:$AN$3144,MATCH($C914&amp;" "&amp;$B914,'Raw Election Data'!$C$1:$C$3144,0),MATCH('Joined Data'!L$1,'Raw Election Data'!$A$1:$AN$1,0))</f>
        <v>1259</v>
      </c>
      <c r="M914">
        <f>INDEX('Raw Election Data'!$A$1:$AN$3144,MATCH($C914&amp;" "&amp;$B914,'Raw Election Data'!$C$1:$C$3144,0),MATCH('Joined Data'!M$1,'Raw Election Data'!$A$1:$AN$1,0))</f>
        <v>0.12708498808578236</v>
      </c>
      <c r="N914">
        <f>INDEX('Raw Election Data'!$A$1:$AN$3144,MATCH($C914&amp;" "&amp;$B914,'Raw Election Data'!$C$1:$C$3144,0),MATCH('Joined Data'!N$1,'Raw Election Data'!$A$1:$AN$1,0))</f>
        <v>0.83240667196187446</v>
      </c>
      <c r="O914">
        <f>INDEX('Raw Election Data'!$A$1:$AN$3144,MATCH($C914&amp;" "&amp;$B914,'Raw Election Data'!$C$1:$C$3144,0),MATCH('Joined Data'!O$1,'Raw Election Data'!$A$1:$AN$1,0))</f>
        <v>-888</v>
      </c>
      <c r="P914">
        <f>INDEX('Raw Election Data'!$A$1:$AN$3144,MATCH($C914&amp;" "&amp;$B914,'Raw Election Data'!$C$1:$C$3144,0),MATCH('Joined Data'!P$1,'Raw Election Data'!$A$1:$AN$1,0))</f>
        <v>888</v>
      </c>
      <c r="Q914">
        <f>INDEX('Raw Election Data'!$A$1:$AN$3144,MATCH($C914&amp;" "&amp;$B914,'Raw Election Data'!$C$1:$C$3144,0),MATCH('Joined Data'!Q$1,'Raw Election Data'!$A$1:$AN$1,0))</f>
        <v>-0.70532168387609206</v>
      </c>
      <c r="R914">
        <f>INDEX('Raw Election Data'!$A$1:$AN$3144,MATCH($C914&amp;" "&amp;$B914,'Raw Election Data'!$C$1:$C$3144,0),MATCH('Joined Data'!R$1,'Raw Election Data'!$A$1:$AN$1,0))</f>
        <v>0.70532168387609206</v>
      </c>
    </row>
    <row r="915" spans="1:18" ht="13.5" hidden="1" customHeight="1" x14ac:dyDescent="0.15">
      <c r="A915" t="s">
        <v>227</v>
      </c>
      <c r="B915" t="s">
        <v>2712</v>
      </c>
      <c r="C915" t="str">
        <f>INDEX(FIPS!$A$1:$E$3236,MATCH($F915,FIPS!$D$1:$D$3236,0),5)</f>
        <v>Ellis County</v>
      </c>
      <c r="D915" t="s">
        <v>228</v>
      </c>
      <c r="E915" s="15" t="s">
        <v>31</v>
      </c>
      <c r="F915" t="s">
        <v>2770</v>
      </c>
      <c r="G915" t="s">
        <v>7773</v>
      </c>
      <c r="H915" t="str">
        <f>IFERROR(VLOOKUP($G915,'Team Colors'!$A:$B,2,0),"#c9c9c9")</f>
        <v>#e31837</v>
      </c>
      <c r="I915">
        <f>INDEX('Raw Election Data'!$A$1:$AN$3144,MATCH($C915&amp;" "&amp;$B915,'Raw Election Data'!$C$1:$C$3144,0),MATCH('Joined Data'!I$1,'Raw Election Data'!$A$1:$AN$1,0))</f>
        <v>29029</v>
      </c>
      <c r="J915">
        <f>INDEX('Raw Election Data'!$A$1:$AN$3144,MATCH($C915&amp;" "&amp;$B915,'Raw Election Data'!$C$1:$C$3144,0),MATCH('Joined Data'!J$1,'Raw Election Data'!$A$1:$AN$1,0))</f>
        <v>2669</v>
      </c>
      <c r="K915">
        <f>INDEX('Raw Election Data'!$A$1:$AN$3144,MATCH($C915&amp;" "&amp;$B915,'Raw Election Data'!$C$1:$C$3144,0),MATCH('Joined Data'!K$1,'Raw Election Data'!$A$1:$AN$1,0))</f>
        <v>8311</v>
      </c>
      <c r="L915">
        <f>INDEX('Raw Election Data'!$A$1:$AN$3144,MATCH($C915&amp;" "&amp;$B915,'Raw Election Data'!$C$1:$C$3144,0),MATCH('Joined Data'!L$1,'Raw Election Data'!$A$1:$AN$1,0))</f>
        <v>11660</v>
      </c>
      <c r="M915">
        <f>INDEX('Raw Election Data'!$A$1:$AN$3144,MATCH($C915&amp;" "&amp;$B915,'Raw Election Data'!$C$1:$C$3144,0),MATCH('Joined Data'!M$1,'Raw Election Data'!$A$1:$AN$1,0))</f>
        <v>0.22890222984562608</v>
      </c>
      <c r="N915">
        <f>INDEX('Raw Election Data'!$A$1:$AN$3144,MATCH($C915&amp;" "&amp;$B915,'Raw Election Data'!$C$1:$C$3144,0),MATCH('Joined Data'!N$1,'Raw Election Data'!$A$1:$AN$1,0))</f>
        <v>0.71277873070325903</v>
      </c>
      <c r="O915">
        <f>INDEX('Raw Election Data'!$A$1:$AN$3144,MATCH($C915&amp;" "&amp;$B915,'Raw Election Data'!$C$1:$C$3144,0),MATCH('Joined Data'!O$1,'Raw Election Data'!$A$1:$AN$1,0))</f>
        <v>-5642</v>
      </c>
      <c r="P915">
        <f>INDEX('Raw Election Data'!$A$1:$AN$3144,MATCH($C915&amp;" "&amp;$B915,'Raw Election Data'!$C$1:$C$3144,0),MATCH('Joined Data'!P$1,'Raw Election Data'!$A$1:$AN$1,0))</f>
        <v>5642</v>
      </c>
      <c r="Q915">
        <f>INDEX('Raw Election Data'!$A$1:$AN$3144,MATCH($C915&amp;" "&amp;$B915,'Raw Election Data'!$C$1:$C$3144,0),MATCH('Joined Data'!Q$1,'Raw Election Data'!$A$1:$AN$1,0))</f>
        <v>-0.48387650085763295</v>
      </c>
      <c r="R915">
        <f>INDEX('Raw Election Data'!$A$1:$AN$3144,MATCH($C915&amp;" "&amp;$B915,'Raw Election Data'!$C$1:$C$3144,0),MATCH('Joined Data'!R$1,'Raw Election Data'!$A$1:$AN$1,0))</f>
        <v>0.48387650085763295</v>
      </c>
    </row>
    <row r="916" spans="1:18" ht="13.5" hidden="1" customHeight="1" x14ac:dyDescent="0.15">
      <c r="A916" t="s">
        <v>227</v>
      </c>
      <c r="B916" t="s">
        <v>2712</v>
      </c>
      <c r="C916" t="str">
        <f>INDEX(FIPS!$A$1:$E$3236,MATCH($F916,FIPS!$D$1:$D$3236,0),5)</f>
        <v>Ellsworth County</v>
      </c>
      <c r="D916" t="s">
        <v>228</v>
      </c>
      <c r="E916" s="15" t="s">
        <v>32</v>
      </c>
      <c r="F916" t="s">
        <v>2774</v>
      </c>
      <c r="G916" t="s">
        <v>7773</v>
      </c>
      <c r="H916" t="str">
        <f>IFERROR(VLOOKUP($G916,'Team Colors'!$A:$B,2,0),"#c9c9c9")</f>
        <v>#e31837</v>
      </c>
      <c r="I916">
        <f>INDEX('Raw Election Data'!$A$1:$AN$3144,MATCH($C916&amp;" "&amp;$B916,'Raw Election Data'!$C$1:$C$3144,0),MATCH('Joined Data'!I$1,'Raw Election Data'!$A$1:$AN$1,0))</f>
        <v>6343</v>
      </c>
      <c r="J916">
        <f>INDEX('Raw Election Data'!$A$1:$AN$3144,MATCH($C916&amp;" "&amp;$B916,'Raw Election Data'!$C$1:$C$3144,0),MATCH('Joined Data'!J$1,'Raw Election Data'!$A$1:$AN$1,0))</f>
        <v>515</v>
      </c>
      <c r="K916">
        <f>INDEX('Raw Election Data'!$A$1:$AN$3144,MATCH($C916&amp;" "&amp;$B916,'Raw Election Data'!$C$1:$C$3144,0),MATCH('Joined Data'!K$1,'Raw Election Data'!$A$1:$AN$1,0))</f>
        <v>1933</v>
      </c>
      <c r="L916">
        <f>INDEX('Raw Election Data'!$A$1:$AN$3144,MATCH($C916&amp;" "&amp;$B916,'Raw Election Data'!$C$1:$C$3144,0),MATCH('Joined Data'!L$1,'Raw Election Data'!$A$1:$AN$1,0))</f>
        <v>2626</v>
      </c>
      <c r="M916">
        <f>INDEX('Raw Election Data'!$A$1:$AN$3144,MATCH($C916&amp;" "&amp;$B916,'Raw Election Data'!$C$1:$C$3144,0),MATCH('Joined Data'!M$1,'Raw Election Data'!$A$1:$AN$1,0))</f>
        <v>0.19611576542269613</v>
      </c>
      <c r="N916">
        <f>INDEX('Raw Election Data'!$A$1:$AN$3144,MATCH($C916&amp;" "&amp;$B916,'Raw Election Data'!$C$1:$C$3144,0),MATCH('Joined Data'!N$1,'Raw Election Data'!$A$1:$AN$1,0))</f>
        <v>0.73610053313023605</v>
      </c>
      <c r="O916">
        <f>INDEX('Raw Election Data'!$A$1:$AN$3144,MATCH($C916&amp;" "&amp;$B916,'Raw Election Data'!$C$1:$C$3144,0),MATCH('Joined Data'!O$1,'Raw Election Data'!$A$1:$AN$1,0))</f>
        <v>-1418</v>
      </c>
      <c r="P916">
        <f>INDEX('Raw Election Data'!$A$1:$AN$3144,MATCH($C916&amp;" "&amp;$B916,'Raw Election Data'!$C$1:$C$3144,0),MATCH('Joined Data'!P$1,'Raw Election Data'!$A$1:$AN$1,0))</f>
        <v>1418</v>
      </c>
      <c r="Q916">
        <f>INDEX('Raw Election Data'!$A$1:$AN$3144,MATCH($C916&amp;" "&amp;$B916,'Raw Election Data'!$C$1:$C$3144,0),MATCH('Joined Data'!Q$1,'Raw Election Data'!$A$1:$AN$1,0))</f>
        <v>-0.53998476770753989</v>
      </c>
      <c r="R916">
        <f>INDEX('Raw Election Data'!$A$1:$AN$3144,MATCH($C916&amp;" "&amp;$B916,'Raw Election Data'!$C$1:$C$3144,0),MATCH('Joined Data'!R$1,'Raw Election Data'!$A$1:$AN$1,0))</f>
        <v>0.53998476770753989</v>
      </c>
    </row>
    <row r="917" spans="1:18" ht="13.5" hidden="1" customHeight="1" x14ac:dyDescent="0.15">
      <c r="A917" t="s">
        <v>227</v>
      </c>
      <c r="B917" t="s">
        <v>2712</v>
      </c>
      <c r="C917" t="str">
        <f>INDEX(FIPS!$A$1:$E$3236,MATCH($F917,FIPS!$D$1:$D$3236,0),5)</f>
        <v>Finney County</v>
      </c>
      <c r="D917" t="s">
        <v>228</v>
      </c>
      <c r="E917" s="15" t="s">
        <v>33</v>
      </c>
      <c r="F917" t="s">
        <v>2776</v>
      </c>
      <c r="G917" t="s">
        <v>439</v>
      </c>
      <c r="H917" t="str">
        <f>IFERROR(VLOOKUP($G917,'Team Colors'!$A:$B,2,0),"#c9c9c9")</f>
        <v>#002244</v>
      </c>
      <c r="I917">
        <f>INDEX('Raw Election Data'!$A$1:$AN$3144,MATCH($C917&amp;" "&amp;$B917,'Raw Election Data'!$C$1:$C$3144,0),MATCH('Joined Data'!I$1,'Raw Election Data'!$A$1:$AN$1,0))</f>
        <v>37118</v>
      </c>
      <c r="J917">
        <f>INDEX('Raw Election Data'!$A$1:$AN$3144,MATCH($C917&amp;" "&amp;$B917,'Raw Election Data'!$C$1:$C$3144,0),MATCH('Joined Data'!J$1,'Raw Election Data'!$A$1:$AN$1,0))</f>
        <v>3006</v>
      </c>
      <c r="K917">
        <f>INDEX('Raw Election Data'!$A$1:$AN$3144,MATCH($C917&amp;" "&amp;$B917,'Raw Election Data'!$C$1:$C$3144,0),MATCH('Joined Data'!K$1,'Raw Election Data'!$A$1:$AN$1,0))</f>
        <v>6155</v>
      </c>
      <c r="L917">
        <f>INDEX('Raw Election Data'!$A$1:$AN$3144,MATCH($C917&amp;" "&amp;$B917,'Raw Election Data'!$C$1:$C$3144,0),MATCH('Joined Data'!L$1,'Raw Election Data'!$A$1:$AN$1,0))</f>
        <v>9731</v>
      </c>
      <c r="M917">
        <f>INDEX('Raw Election Data'!$A$1:$AN$3144,MATCH($C917&amp;" "&amp;$B917,'Raw Election Data'!$C$1:$C$3144,0),MATCH('Joined Data'!M$1,'Raw Election Data'!$A$1:$AN$1,0))</f>
        <v>0.30890967012640014</v>
      </c>
      <c r="N917">
        <f>INDEX('Raw Election Data'!$A$1:$AN$3144,MATCH($C917&amp;" "&amp;$B917,'Raw Election Data'!$C$1:$C$3144,0),MATCH('Joined Data'!N$1,'Raw Election Data'!$A$1:$AN$1,0))</f>
        <v>0.63251464392148804</v>
      </c>
      <c r="O917">
        <f>INDEX('Raw Election Data'!$A$1:$AN$3144,MATCH($C917&amp;" "&amp;$B917,'Raw Election Data'!$C$1:$C$3144,0),MATCH('Joined Data'!O$1,'Raw Election Data'!$A$1:$AN$1,0))</f>
        <v>-3149</v>
      </c>
      <c r="P917">
        <f>INDEX('Raw Election Data'!$A$1:$AN$3144,MATCH($C917&amp;" "&amp;$B917,'Raw Election Data'!$C$1:$C$3144,0),MATCH('Joined Data'!P$1,'Raw Election Data'!$A$1:$AN$1,0))</f>
        <v>3149</v>
      </c>
      <c r="Q917">
        <f>INDEX('Raw Election Data'!$A$1:$AN$3144,MATCH($C917&amp;" "&amp;$B917,'Raw Election Data'!$C$1:$C$3144,0),MATCH('Joined Data'!Q$1,'Raw Election Data'!$A$1:$AN$1,0))</f>
        <v>-0.3236049737950879</v>
      </c>
      <c r="R917">
        <f>INDEX('Raw Election Data'!$A$1:$AN$3144,MATCH($C917&amp;" "&amp;$B917,'Raw Election Data'!$C$1:$C$3144,0),MATCH('Joined Data'!R$1,'Raw Election Data'!$A$1:$AN$1,0))</f>
        <v>0.3236049737950879</v>
      </c>
    </row>
    <row r="918" spans="1:18" ht="13.5" hidden="1" customHeight="1" x14ac:dyDescent="0.15">
      <c r="A918" t="s">
        <v>227</v>
      </c>
      <c r="B918" t="s">
        <v>2712</v>
      </c>
      <c r="C918" t="str">
        <f>INDEX(FIPS!$A$1:$E$3236,MATCH($F918,FIPS!$D$1:$D$3236,0),5)</f>
        <v>Ford County</v>
      </c>
      <c r="D918" t="s">
        <v>228</v>
      </c>
      <c r="E918" s="15" t="s">
        <v>34</v>
      </c>
      <c r="F918" t="s">
        <v>2779</v>
      </c>
      <c r="G918" t="s">
        <v>7773</v>
      </c>
      <c r="H918" t="str">
        <f>IFERROR(VLOOKUP($G918,'Team Colors'!$A:$B,2,0),"#c9c9c9")</f>
        <v>#e31837</v>
      </c>
      <c r="I918">
        <f>INDEX('Raw Election Data'!$A$1:$AN$3144,MATCH($C918&amp;" "&amp;$B918,'Raw Election Data'!$C$1:$C$3144,0),MATCH('Joined Data'!I$1,'Raw Election Data'!$A$1:$AN$1,0))</f>
        <v>34536</v>
      </c>
      <c r="J918">
        <f>INDEX('Raw Election Data'!$A$1:$AN$3144,MATCH($C918&amp;" "&amp;$B918,'Raw Election Data'!$C$1:$C$3144,0),MATCH('Joined Data'!J$1,'Raw Election Data'!$A$1:$AN$1,0))</f>
        <v>2032</v>
      </c>
      <c r="K918">
        <f>INDEX('Raw Election Data'!$A$1:$AN$3144,MATCH($C918&amp;" "&amp;$B918,'Raw Election Data'!$C$1:$C$3144,0),MATCH('Joined Data'!K$1,'Raw Election Data'!$A$1:$AN$1,0))</f>
        <v>4994</v>
      </c>
      <c r="L918">
        <f>INDEX('Raw Election Data'!$A$1:$AN$3144,MATCH($C918&amp;" "&amp;$B918,'Raw Election Data'!$C$1:$C$3144,0),MATCH('Joined Data'!L$1,'Raw Election Data'!$A$1:$AN$1,0))</f>
        <v>7425</v>
      </c>
      <c r="M918">
        <f>INDEX('Raw Election Data'!$A$1:$AN$3144,MATCH($C918&amp;" "&amp;$B918,'Raw Election Data'!$C$1:$C$3144,0),MATCH('Joined Data'!M$1,'Raw Election Data'!$A$1:$AN$1,0))</f>
        <v>0.27367003367003367</v>
      </c>
      <c r="N918">
        <f>INDEX('Raw Election Data'!$A$1:$AN$3144,MATCH($C918&amp;" "&amp;$B918,'Raw Election Data'!$C$1:$C$3144,0),MATCH('Joined Data'!N$1,'Raw Election Data'!$A$1:$AN$1,0))</f>
        <v>0.67259259259259263</v>
      </c>
      <c r="O918">
        <f>INDEX('Raw Election Data'!$A$1:$AN$3144,MATCH($C918&amp;" "&amp;$B918,'Raw Election Data'!$C$1:$C$3144,0),MATCH('Joined Data'!O$1,'Raw Election Data'!$A$1:$AN$1,0))</f>
        <v>-2962</v>
      </c>
      <c r="P918">
        <f>INDEX('Raw Election Data'!$A$1:$AN$3144,MATCH($C918&amp;" "&amp;$B918,'Raw Election Data'!$C$1:$C$3144,0),MATCH('Joined Data'!P$1,'Raw Election Data'!$A$1:$AN$1,0))</f>
        <v>2962</v>
      </c>
      <c r="Q918">
        <f>INDEX('Raw Election Data'!$A$1:$AN$3144,MATCH($C918&amp;" "&amp;$B918,'Raw Election Data'!$C$1:$C$3144,0),MATCH('Joined Data'!Q$1,'Raw Election Data'!$A$1:$AN$1,0))</f>
        <v>-0.39892255892255896</v>
      </c>
      <c r="R918">
        <f>INDEX('Raw Election Data'!$A$1:$AN$3144,MATCH($C918&amp;" "&amp;$B918,'Raw Election Data'!$C$1:$C$3144,0),MATCH('Joined Data'!R$1,'Raw Election Data'!$A$1:$AN$1,0))</f>
        <v>0.39892255892255896</v>
      </c>
    </row>
    <row r="919" spans="1:18" ht="13.5" hidden="1" customHeight="1" x14ac:dyDescent="0.15">
      <c r="A919" t="s">
        <v>227</v>
      </c>
      <c r="B919" t="s">
        <v>2712</v>
      </c>
      <c r="C919" t="str">
        <f>INDEX(FIPS!$A$1:$E$3236,MATCH($F919,FIPS!$D$1:$D$3236,0),5)</f>
        <v>Franklin County</v>
      </c>
      <c r="D919" t="s">
        <v>228</v>
      </c>
      <c r="E919" s="15" t="s">
        <v>35</v>
      </c>
      <c r="F919" t="s">
        <v>2782</v>
      </c>
      <c r="G919" t="s">
        <v>7773</v>
      </c>
      <c r="H919" t="str">
        <f>IFERROR(VLOOKUP($G919,'Team Colors'!$A:$B,2,0),"#c9c9c9")</f>
        <v>#e31837</v>
      </c>
      <c r="I919">
        <f>INDEX('Raw Election Data'!$A$1:$AN$3144,MATCH($C919&amp;" "&amp;$B919,'Raw Election Data'!$C$1:$C$3144,0),MATCH('Joined Data'!I$1,'Raw Election Data'!$A$1:$AN$1,0))</f>
        <v>25609</v>
      </c>
      <c r="J919">
        <f>INDEX('Raw Election Data'!$A$1:$AN$3144,MATCH($C919&amp;" "&amp;$B919,'Raw Election Data'!$C$1:$C$3144,0),MATCH('Joined Data'!J$1,'Raw Election Data'!$A$1:$AN$1,0))</f>
        <v>2829</v>
      </c>
      <c r="K919">
        <f>INDEX('Raw Election Data'!$A$1:$AN$3144,MATCH($C919&amp;" "&amp;$B919,'Raw Election Data'!$C$1:$C$3144,0),MATCH('Joined Data'!K$1,'Raw Election Data'!$A$1:$AN$1,0))</f>
        <v>7025</v>
      </c>
      <c r="L919">
        <f>INDEX('Raw Election Data'!$A$1:$AN$3144,MATCH($C919&amp;" "&amp;$B919,'Raw Election Data'!$C$1:$C$3144,0),MATCH('Joined Data'!L$1,'Raw Election Data'!$A$1:$AN$1,0))</f>
        <v>10658</v>
      </c>
      <c r="M919">
        <f>INDEX('Raw Election Data'!$A$1:$AN$3144,MATCH($C919&amp;" "&amp;$B919,'Raw Election Data'!$C$1:$C$3144,0),MATCH('Joined Data'!M$1,'Raw Election Data'!$A$1:$AN$1,0))</f>
        <v>0.26543441546256336</v>
      </c>
      <c r="N919">
        <f>INDEX('Raw Election Data'!$A$1:$AN$3144,MATCH($C919&amp;" "&amp;$B919,'Raw Election Data'!$C$1:$C$3144,0),MATCH('Joined Data'!N$1,'Raw Election Data'!$A$1:$AN$1,0))</f>
        <v>0.65912929255019703</v>
      </c>
      <c r="O919">
        <f>INDEX('Raw Election Data'!$A$1:$AN$3144,MATCH($C919&amp;" "&amp;$B919,'Raw Election Data'!$C$1:$C$3144,0),MATCH('Joined Data'!O$1,'Raw Election Data'!$A$1:$AN$1,0))</f>
        <v>-4196</v>
      </c>
      <c r="P919">
        <f>INDEX('Raw Election Data'!$A$1:$AN$3144,MATCH($C919&amp;" "&amp;$B919,'Raw Election Data'!$C$1:$C$3144,0),MATCH('Joined Data'!P$1,'Raw Election Data'!$A$1:$AN$1,0))</f>
        <v>4196</v>
      </c>
      <c r="Q919">
        <f>INDEX('Raw Election Data'!$A$1:$AN$3144,MATCH($C919&amp;" "&amp;$B919,'Raw Election Data'!$C$1:$C$3144,0),MATCH('Joined Data'!Q$1,'Raw Election Data'!$A$1:$AN$1,0))</f>
        <v>-0.39369487708763368</v>
      </c>
      <c r="R919">
        <f>INDEX('Raw Election Data'!$A$1:$AN$3144,MATCH($C919&amp;" "&amp;$B919,'Raw Election Data'!$C$1:$C$3144,0),MATCH('Joined Data'!R$1,'Raw Election Data'!$A$1:$AN$1,0))</f>
        <v>0.39369487708763368</v>
      </c>
    </row>
    <row r="920" spans="1:18" ht="13.5" hidden="1" customHeight="1" x14ac:dyDescent="0.15">
      <c r="A920" t="s">
        <v>227</v>
      </c>
      <c r="B920" t="s">
        <v>2712</v>
      </c>
      <c r="C920" t="str">
        <f>INDEX(FIPS!$A$1:$E$3236,MATCH($F920,FIPS!$D$1:$D$3236,0),5)</f>
        <v>Geary County</v>
      </c>
      <c r="D920" t="s">
        <v>228</v>
      </c>
      <c r="E920" s="15" t="s">
        <v>36</v>
      </c>
      <c r="F920" t="s">
        <v>2786</v>
      </c>
      <c r="G920" t="s">
        <v>439</v>
      </c>
      <c r="H920" t="str">
        <f>IFERROR(VLOOKUP($G920,'Team Colors'!$A:$B,2,0),"#c9c9c9")</f>
        <v>#002244</v>
      </c>
      <c r="I920">
        <f>INDEX('Raw Election Data'!$A$1:$AN$3144,MATCH($C920&amp;" "&amp;$B920,'Raw Election Data'!$C$1:$C$3144,0),MATCH('Joined Data'!I$1,'Raw Election Data'!$A$1:$AN$1,0))</f>
        <v>37030</v>
      </c>
      <c r="J920">
        <f>INDEX('Raw Election Data'!$A$1:$AN$3144,MATCH($C920&amp;" "&amp;$B920,'Raw Election Data'!$C$1:$C$3144,0),MATCH('Joined Data'!J$1,'Raw Election Data'!$A$1:$AN$1,0))</f>
        <v>2569</v>
      </c>
      <c r="K920">
        <f>INDEX('Raw Election Data'!$A$1:$AN$3144,MATCH($C920&amp;" "&amp;$B920,'Raw Election Data'!$C$1:$C$3144,0),MATCH('Joined Data'!K$1,'Raw Election Data'!$A$1:$AN$1,0))</f>
        <v>4116</v>
      </c>
      <c r="L920">
        <f>INDEX('Raw Election Data'!$A$1:$AN$3144,MATCH($C920&amp;" "&amp;$B920,'Raw Election Data'!$C$1:$C$3144,0),MATCH('Joined Data'!L$1,'Raw Election Data'!$A$1:$AN$1,0))</f>
        <v>7129</v>
      </c>
      <c r="M920">
        <f>INDEX('Raw Election Data'!$A$1:$AN$3144,MATCH($C920&amp;" "&amp;$B920,'Raw Election Data'!$C$1:$C$3144,0),MATCH('Joined Data'!M$1,'Raw Election Data'!$A$1:$AN$1,0))</f>
        <v>0.36035909664749616</v>
      </c>
      <c r="N920">
        <f>INDEX('Raw Election Data'!$A$1:$AN$3144,MATCH($C920&amp;" "&amp;$B920,'Raw Election Data'!$C$1:$C$3144,0),MATCH('Joined Data'!N$1,'Raw Election Data'!$A$1:$AN$1,0))</f>
        <v>0.57736007855239169</v>
      </c>
      <c r="O920">
        <f>INDEX('Raw Election Data'!$A$1:$AN$3144,MATCH($C920&amp;" "&amp;$B920,'Raw Election Data'!$C$1:$C$3144,0),MATCH('Joined Data'!O$1,'Raw Election Data'!$A$1:$AN$1,0))</f>
        <v>-1547</v>
      </c>
      <c r="P920">
        <f>INDEX('Raw Election Data'!$A$1:$AN$3144,MATCH($C920&amp;" "&amp;$B920,'Raw Election Data'!$C$1:$C$3144,0),MATCH('Joined Data'!P$1,'Raw Election Data'!$A$1:$AN$1,0))</f>
        <v>1547</v>
      </c>
      <c r="Q920">
        <f>INDEX('Raw Election Data'!$A$1:$AN$3144,MATCH($C920&amp;" "&amp;$B920,'Raw Election Data'!$C$1:$C$3144,0),MATCH('Joined Data'!Q$1,'Raw Election Data'!$A$1:$AN$1,0))</f>
        <v>-0.21700098190489553</v>
      </c>
      <c r="R920">
        <f>INDEX('Raw Election Data'!$A$1:$AN$3144,MATCH($C920&amp;" "&amp;$B920,'Raw Election Data'!$C$1:$C$3144,0),MATCH('Joined Data'!R$1,'Raw Election Data'!$A$1:$AN$1,0))</f>
        <v>0.21700098190489553</v>
      </c>
    </row>
    <row r="921" spans="1:18" ht="13.5" hidden="1" customHeight="1" x14ac:dyDescent="0.15">
      <c r="A921" t="s">
        <v>227</v>
      </c>
      <c r="B921" t="s">
        <v>2712</v>
      </c>
      <c r="C921" t="str">
        <f>INDEX(FIPS!$A$1:$E$3236,MATCH($F921,FIPS!$D$1:$D$3236,0),5)</f>
        <v>Gove County</v>
      </c>
      <c r="D921" t="s">
        <v>228</v>
      </c>
      <c r="E921" s="15" t="s">
        <v>37</v>
      </c>
      <c r="F921" t="s">
        <v>2792</v>
      </c>
      <c r="G921" t="s">
        <v>437</v>
      </c>
      <c r="H921" t="str">
        <f>IFERROR(VLOOKUP($G921,'Team Colors'!$A:$B,2,0),"#c9c9c9")</f>
        <v>#fb4f14</v>
      </c>
      <c r="I921">
        <f>INDEX('Raw Election Data'!$A$1:$AN$3144,MATCH($C921&amp;" "&amp;$B921,'Raw Election Data'!$C$1:$C$3144,0),MATCH('Joined Data'!I$1,'Raw Election Data'!$A$1:$AN$1,0))</f>
        <v>2640</v>
      </c>
      <c r="J921">
        <f>INDEX('Raw Election Data'!$A$1:$AN$3144,MATCH($C921&amp;" "&amp;$B921,'Raw Election Data'!$C$1:$C$3144,0),MATCH('Joined Data'!J$1,'Raw Election Data'!$A$1:$AN$1,0))</f>
        <v>149</v>
      </c>
      <c r="K921">
        <f>INDEX('Raw Election Data'!$A$1:$AN$3144,MATCH($C921&amp;" "&amp;$B921,'Raw Election Data'!$C$1:$C$3144,0),MATCH('Joined Data'!K$1,'Raw Election Data'!$A$1:$AN$1,0))</f>
        <v>1127</v>
      </c>
      <c r="L921">
        <f>INDEX('Raw Election Data'!$A$1:$AN$3144,MATCH($C921&amp;" "&amp;$B921,'Raw Election Data'!$C$1:$C$3144,0),MATCH('Joined Data'!L$1,'Raw Election Data'!$A$1:$AN$1,0))</f>
        <v>1328</v>
      </c>
      <c r="M921">
        <f>INDEX('Raw Election Data'!$A$1:$AN$3144,MATCH($C921&amp;" "&amp;$B921,'Raw Election Data'!$C$1:$C$3144,0),MATCH('Joined Data'!M$1,'Raw Election Data'!$A$1:$AN$1,0))</f>
        <v>0.11219879518072289</v>
      </c>
      <c r="N921">
        <f>INDEX('Raw Election Data'!$A$1:$AN$3144,MATCH($C921&amp;" "&amp;$B921,'Raw Election Data'!$C$1:$C$3144,0),MATCH('Joined Data'!N$1,'Raw Election Data'!$A$1:$AN$1,0))</f>
        <v>0.84864457831325302</v>
      </c>
      <c r="O921">
        <f>INDEX('Raw Election Data'!$A$1:$AN$3144,MATCH($C921&amp;" "&amp;$B921,'Raw Election Data'!$C$1:$C$3144,0),MATCH('Joined Data'!O$1,'Raw Election Data'!$A$1:$AN$1,0))</f>
        <v>-978</v>
      </c>
      <c r="P921">
        <f>INDEX('Raw Election Data'!$A$1:$AN$3144,MATCH($C921&amp;" "&amp;$B921,'Raw Election Data'!$C$1:$C$3144,0),MATCH('Joined Data'!P$1,'Raw Election Data'!$A$1:$AN$1,0))</f>
        <v>978</v>
      </c>
      <c r="Q921">
        <f>INDEX('Raw Election Data'!$A$1:$AN$3144,MATCH($C921&amp;" "&amp;$B921,'Raw Election Data'!$C$1:$C$3144,0),MATCH('Joined Data'!Q$1,'Raw Election Data'!$A$1:$AN$1,0))</f>
        <v>-0.73644578313253017</v>
      </c>
      <c r="R921">
        <f>INDEX('Raw Election Data'!$A$1:$AN$3144,MATCH($C921&amp;" "&amp;$B921,'Raw Election Data'!$C$1:$C$3144,0),MATCH('Joined Data'!R$1,'Raw Election Data'!$A$1:$AN$1,0))</f>
        <v>0.73644578313253017</v>
      </c>
    </row>
    <row r="922" spans="1:18" ht="13.5" hidden="1" customHeight="1" x14ac:dyDescent="0.15">
      <c r="A922" t="s">
        <v>227</v>
      </c>
      <c r="B922" t="s">
        <v>2712</v>
      </c>
      <c r="C922" t="str">
        <f>INDEX(FIPS!$A$1:$E$3236,MATCH($F922,FIPS!$D$1:$D$3236,0),5)</f>
        <v>Graham County</v>
      </c>
      <c r="D922" t="s">
        <v>228</v>
      </c>
      <c r="E922" s="15" t="s">
        <v>38</v>
      </c>
      <c r="F922" t="s">
        <v>2793</v>
      </c>
      <c r="G922" t="s">
        <v>7773</v>
      </c>
      <c r="H922" t="str">
        <f>IFERROR(VLOOKUP($G922,'Team Colors'!$A:$B,2,0),"#c9c9c9")</f>
        <v>#e31837</v>
      </c>
      <c r="I922">
        <f>INDEX('Raw Election Data'!$A$1:$AN$3144,MATCH($C922&amp;" "&amp;$B922,'Raw Election Data'!$C$1:$C$3144,0),MATCH('Joined Data'!I$1,'Raw Election Data'!$A$1:$AN$1,0))</f>
        <v>2591</v>
      </c>
      <c r="J922">
        <f>INDEX('Raw Election Data'!$A$1:$AN$3144,MATCH($C922&amp;" "&amp;$B922,'Raw Election Data'!$C$1:$C$3144,0),MATCH('Joined Data'!J$1,'Raw Election Data'!$A$1:$AN$1,0))</f>
        <v>185</v>
      </c>
      <c r="K922">
        <f>INDEX('Raw Election Data'!$A$1:$AN$3144,MATCH($C922&amp;" "&amp;$B922,'Raw Election Data'!$C$1:$C$3144,0),MATCH('Joined Data'!K$1,'Raw Election Data'!$A$1:$AN$1,0))</f>
        <v>1013</v>
      </c>
      <c r="L922">
        <f>INDEX('Raw Election Data'!$A$1:$AN$3144,MATCH($C922&amp;" "&amp;$B922,'Raw Election Data'!$C$1:$C$3144,0),MATCH('Joined Data'!L$1,'Raw Election Data'!$A$1:$AN$1,0))</f>
        <v>1265</v>
      </c>
      <c r="M922">
        <f>INDEX('Raw Election Data'!$A$1:$AN$3144,MATCH($C922&amp;" "&amp;$B922,'Raw Election Data'!$C$1:$C$3144,0),MATCH('Joined Data'!M$1,'Raw Election Data'!$A$1:$AN$1,0))</f>
        <v>0.14624505928853754</v>
      </c>
      <c r="N922">
        <f>INDEX('Raw Election Data'!$A$1:$AN$3144,MATCH($C922&amp;" "&amp;$B922,'Raw Election Data'!$C$1:$C$3144,0),MATCH('Joined Data'!N$1,'Raw Election Data'!$A$1:$AN$1,0))</f>
        <v>0.80079051383399213</v>
      </c>
      <c r="O922">
        <f>INDEX('Raw Election Data'!$A$1:$AN$3144,MATCH($C922&amp;" "&amp;$B922,'Raw Election Data'!$C$1:$C$3144,0),MATCH('Joined Data'!O$1,'Raw Election Data'!$A$1:$AN$1,0))</f>
        <v>-828</v>
      </c>
      <c r="P922">
        <f>INDEX('Raw Election Data'!$A$1:$AN$3144,MATCH($C922&amp;" "&amp;$B922,'Raw Election Data'!$C$1:$C$3144,0),MATCH('Joined Data'!P$1,'Raw Election Data'!$A$1:$AN$1,0))</f>
        <v>828</v>
      </c>
      <c r="Q922">
        <f>INDEX('Raw Election Data'!$A$1:$AN$3144,MATCH($C922&amp;" "&amp;$B922,'Raw Election Data'!$C$1:$C$3144,0),MATCH('Joined Data'!Q$1,'Raw Election Data'!$A$1:$AN$1,0))</f>
        <v>-0.65454545454545454</v>
      </c>
      <c r="R922">
        <f>INDEX('Raw Election Data'!$A$1:$AN$3144,MATCH($C922&amp;" "&amp;$B922,'Raw Election Data'!$C$1:$C$3144,0),MATCH('Joined Data'!R$1,'Raw Election Data'!$A$1:$AN$1,0))</f>
        <v>0.65454545454545454</v>
      </c>
    </row>
    <row r="923" spans="1:18" ht="13.5" hidden="1" customHeight="1" x14ac:dyDescent="0.15">
      <c r="A923" t="s">
        <v>227</v>
      </c>
      <c r="B923" t="s">
        <v>2712</v>
      </c>
      <c r="C923" t="str">
        <f>INDEX(FIPS!$A$1:$E$3236,MATCH($F923,FIPS!$D$1:$D$3236,0),5)</f>
        <v>Grant County</v>
      </c>
      <c r="D923" t="s">
        <v>228</v>
      </c>
      <c r="E923" s="15" t="s">
        <v>39</v>
      </c>
      <c r="F923" t="s">
        <v>2794</v>
      </c>
      <c r="G923" t="s">
        <v>439</v>
      </c>
      <c r="H923" t="str">
        <f>IFERROR(VLOOKUP($G923,'Team Colors'!$A:$B,2,0),"#c9c9c9")</f>
        <v>#002244</v>
      </c>
      <c r="I923">
        <f>INDEX('Raw Election Data'!$A$1:$AN$3144,MATCH($C923&amp;" "&amp;$B923,'Raw Election Data'!$C$1:$C$3144,0),MATCH('Joined Data'!I$1,'Raw Election Data'!$A$1:$AN$1,0))</f>
        <v>7733</v>
      </c>
      <c r="J923">
        <f>INDEX('Raw Election Data'!$A$1:$AN$3144,MATCH($C923&amp;" "&amp;$B923,'Raw Election Data'!$C$1:$C$3144,0),MATCH('Joined Data'!J$1,'Raw Election Data'!$A$1:$AN$1,0))</f>
        <v>427</v>
      </c>
      <c r="K923">
        <f>INDEX('Raw Election Data'!$A$1:$AN$3144,MATCH($C923&amp;" "&amp;$B923,'Raw Election Data'!$C$1:$C$3144,0),MATCH('Joined Data'!K$1,'Raw Election Data'!$A$1:$AN$1,0))</f>
        <v>1755</v>
      </c>
      <c r="L923">
        <f>INDEX('Raw Election Data'!$A$1:$AN$3144,MATCH($C923&amp;" "&amp;$B923,'Raw Election Data'!$C$1:$C$3144,0),MATCH('Joined Data'!L$1,'Raw Election Data'!$A$1:$AN$1,0))</f>
        <v>2311</v>
      </c>
      <c r="M923">
        <f>INDEX('Raw Election Data'!$A$1:$AN$3144,MATCH($C923&amp;" "&amp;$B923,'Raw Election Data'!$C$1:$C$3144,0),MATCH('Joined Data'!M$1,'Raw Election Data'!$A$1:$AN$1,0))</f>
        <v>0.18476849848550411</v>
      </c>
      <c r="N923">
        <f>INDEX('Raw Election Data'!$A$1:$AN$3144,MATCH($C923&amp;" "&amp;$B923,'Raw Election Data'!$C$1:$C$3144,0),MATCH('Joined Data'!N$1,'Raw Election Data'!$A$1:$AN$1,0))</f>
        <v>0.75941151016875807</v>
      </c>
      <c r="O923">
        <f>INDEX('Raw Election Data'!$A$1:$AN$3144,MATCH($C923&amp;" "&amp;$B923,'Raw Election Data'!$C$1:$C$3144,0),MATCH('Joined Data'!O$1,'Raw Election Data'!$A$1:$AN$1,0))</f>
        <v>-1328</v>
      </c>
      <c r="P923">
        <f>INDEX('Raw Election Data'!$A$1:$AN$3144,MATCH($C923&amp;" "&amp;$B923,'Raw Election Data'!$C$1:$C$3144,0),MATCH('Joined Data'!P$1,'Raw Election Data'!$A$1:$AN$1,0))</f>
        <v>1328</v>
      </c>
      <c r="Q923">
        <f>INDEX('Raw Election Data'!$A$1:$AN$3144,MATCH($C923&amp;" "&amp;$B923,'Raw Election Data'!$C$1:$C$3144,0),MATCH('Joined Data'!Q$1,'Raw Election Data'!$A$1:$AN$1,0))</f>
        <v>-0.57464301168325393</v>
      </c>
      <c r="R923">
        <f>INDEX('Raw Election Data'!$A$1:$AN$3144,MATCH($C923&amp;" "&amp;$B923,'Raw Election Data'!$C$1:$C$3144,0),MATCH('Joined Data'!R$1,'Raw Election Data'!$A$1:$AN$1,0))</f>
        <v>0.57464301168325393</v>
      </c>
    </row>
    <row r="924" spans="1:18" ht="13.5" hidden="1" customHeight="1" x14ac:dyDescent="0.15">
      <c r="A924" t="s">
        <v>227</v>
      </c>
      <c r="B924" t="s">
        <v>2712</v>
      </c>
      <c r="C924" t="str">
        <f>INDEX(FIPS!$A$1:$E$3236,MATCH($F924,FIPS!$D$1:$D$3236,0),5)</f>
        <v>Gray County</v>
      </c>
      <c r="D924" t="s">
        <v>228</v>
      </c>
      <c r="E924" s="15" t="s">
        <v>40</v>
      </c>
      <c r="F924" t="s">
        <v>2796</v>
      </c>
      <c r="G924" t="s">
        <v>7773</v>
      </c>
      <c r="H924" t="str">
        <f>IFERROR(VLOOKUP($G924,'Team Colors'!$A:$B,2,0),"#c9c9c9")</f>
        <v>#e31837</v>
      </c>
      <c r="I924">
        <f>INDEX('Raw Election Data'!$A$1:$AN$3144,MATCH($C924&amp;" "&amp;$B924,'Raw Election Data'!$C$1:$C$3144,0),MATCH('Joined Data'!I$1,'Raw Election Data'!$A$1:$AN$1,0))</f>
        <v>6133</v>
      </c>
      <c r="J924">
        <f>INDEX('Raw Election Data'!$A$1:$AN$3144,MATCH($C924&amp;" "&amp;$B924,'Raw Election Data'!$C$1:$C$3144,0),MATCH('Joined Data'!J$1,'Raw Election Data'!$A$1:$AN$1,0))</f>
        <v>257</v>
      </c>
      <c r="K924">
        <f>INDEX('Raw Election Data'!$A$1:$AN$3144,MATCH($C924&amp;" "&amp;$B924,'Raw Election Data'!$C$1:$C$3144,0),MATCH('Joined Data'!K$1,'Raw Election Data'!$A$1:$AN$1,0))</f>
        <v>1651</v>
      </c>
      <c r="L924">
        <f>INDEX('Raw Election Data'!$A$1:$AN$3144,MATCH($C924&amp;" "&amp;$B924,'Raw Election Data'!$C$1:$C$3144,0),MATCH('Joined Data'!L$1,'Raw Election Data'!$A$1:$AN$1,0))</f>
        <v>2011</v>
      </c>
      <c r="M924">
        <f>INDEX('Raw Election Data'!$A$1:$AN$3144,MATCH($C924&amp;" "&amp;$B924,'Raw Election Data'!$C$1:$C$3144,0),MATCH('Joined Data'!M$1,'Raw Election Data'!$A$1:$AN$1,0))</f>
        <v>0.12779711586275486</v>
      </c>
      <c r="N924">
        <f>INDEX('Raw Election Data'!$A$1:$AN$3144,MATCH($C924&amp;" "&amp;$B924,'Raw Election Data'!$C$1:$C$3144,0),MATCH('Joined Data'!N$1,'Raw Election Data'!$A$1:$AN$1,0))</f>
        <v>0.82098458478368974</v>
      </c>
      <c r="O924">
        <f>INDEX('Raw Election Data'!$A$1:$AN$3144,MATCH($C924&amp;" "&amp;$B924,'Raw Election Data'!$C$1:$C$3144,0),MATCH('Joined Data'!O$1,'Raw Election Data'!$A$1:$AN$1,0))</f>
        <v>-1394</v>
      </c>
      <c r="P924">
        <f>INDEX('Raw Election Data'!$A$1:$AN$3144,MATCH($C924&amp;" "&amp;$B924,'Raw Election Data'!$C$1:$C$3144,0),MATCH('Joined Data'!P$1,'Raw Election Data'!$A$1:$AN$1,0))</f>
        <v>1394</v>
      </c>
      <c r="Q924">
        <f>INDEX('Raw Election Data'!$A$1:$AN$3144,MATCH($C924&amp;" "&amp;$B924,'Raw Election Data'!$C$1:$C$3144,0),MATCH('Joined Data'!Q$1,'Raw Election Data'!$A$1:$AN$1,0))</f>
        <v>-0.69318746892093486</v>
      </c>
      <c r="R924">
        <f>INDEX('Raw Election Data'!$A$1:$AN$3144,MATCH($C924&amp;" "&amp;$B924,'Raw Election Data'!$C$1:$C$3144,0),MATCH('Joined Data'!R$1,'Raw Election Data'!$A$1:$AN$1,0))</f>
        <v>0.69318746892093486</v>
      </c>
    </row>
    <row r="925" spans="1:18" ht="13.5" hidden="1" customHeight="1" x14ac:dyDescent="0.15">
      <c r="A925" t="s">
        <v>227</v>
      </c>
      <c r="B925" t="s">
        <v>2712</v>
      </c>
      <c r="C925" t="str">
        <f>INDEX(FIPS!$A$1:$E$3236,MATCH($F925,FIPS!$D$1:$D$3236,0),5)</f>
        <v>Greeley County</v>
      </c>
      <c r="D925" t="s">
        <v>228</v>
      </c>
      <c r="E925" s="15" t="s">
        <v>41</v>
      </c>
      <c r="F925" t="s">
        <v>2798</v>
      </c>
      <c r="G925" s="17" t="s">
        <v>437</v>
      </c>
      <c r="H925" t="str">
        <f>IFERROR(VLOOKUP($G925,'Team Colors'!$A:$B,2,0),"#c9c9c9")</f>
        <v>#fb4f14</v>
      </c>
      <c r="I925">
        <f>INDEX('Raw Election Data'!$A$1:$AN$3144,MATCH($C925&amp;" "&amp;$B925,'Raw Election Data'!$C$1:$C$3144,0),MATCH('Joined Data'!I$1,'Raw Election Data'!$A$1:$AN$1,0))</f>
        <v>1330</v>
      </c>
      <c r="J925">
        <f>INDEX('Raw Election Data'!$A$1:$AN$3144,MATCH($C925&amp;" "&amp;$B925,'Raw Election Data'!$C$1:$C$3144,0),MATCH('Joined Data'!J$1,'Raw Election Data'!$A$1:$AN$1,0))</f>
        <v>83</v>
      </c>
      <c r="K925">
        <f>INDEX('Raw Election Data'!$A$1:$AN$3144,MATCH($C925&amp;" "&amp;$B925,'Raw Election Data'!$C$1:$C$3144,0),MATCH('Joined Data'!K$1,'Raw Election Data'!$A$1:$AN$1,0))</f>
        <v>523</v>
      </c>
      <c r="L925">
        <f>INDEX('Raw Election Data'!$A$1:$AN$3144,MATCH($C925&amp;" "&amp;$B925,'Raw Election Data'!$C$1:$C$3144,0),MATCH('Joined Data'!L$1,'Raw Election Data'!$A$1:$AN$1,0))</f>
        <v>639</v>
      </c>
      <c r="M925">
        <f>INDEX('Raw Election Data'!$A$1:$AN$3144,MATCH($C925&amp;" "&amp;$B925,'Raw Election Data'!$C$1:$C$3144,0),MATCH('Joined Data'!M$1,'Raw Election Data'!$A$1:$AN$1,0))</f>
        <v>0.12989045383411579</v>
      </c>
      <c r="N925">
        <f>INDEX('Raw Election Data'!$A$1:$AN$3144,MATCH($C925&amp;" "&amp;$B925,'Raw Election Data'!$C$1:$C$3144,0),MATCH('Joined Data'!N$1,'Raw Election Data'!$A$1:$AN$1,0))</f>
        <v>0.81846635367762133</v>
      </c>
      <c r="O925">
        <f>INDEX('Raw Election Data'!$A$1:$AN$3144,MATCH($C925&amp;" "&amp;$B925,'Raw Election Data'!$C$1:$C$3144,0),MATCH('Joined Data'!O$1,'Raw Election Data'!$A$1:$AN$1,0))</f>
        <v>-440</v>
      </c>
      <c r="P925">
        <f>INDEX('Raw Election Data'!$A$1:$AN$3144,MATCH($C925&amp;" "&amp;$B925,'Raw Election Data'!$C$1:$C$3144,0),MATCH('Joined Data'!P$1,'Raw Election Data'!$A$1:$AN$1,0))</f>
        <v>440</v>
      </c>
      <c r="Q925">
        <f>INDEX('Raw Election Data'!$A$1:$AN$3144,MATCH($C925&amp;" "&amp;$B925,'Raw Election Data'!$C$1:$C$3144,0),MATCH('Joined Data'!Q$1,'Raw Election Data'!$A$1:$AN$1,0))</f>
        <v>-0.68857589984350553</v>
      </c>
      <c r="R925">
        <f>INDEX('Raw Election Data'!$A$1:$AN$3144,MATCH($C925&amp;" "&amp;$B925,'Raw Election Data'!$C$1:$C$3144,0),MATCH('Joined Data'!R$1,'Raw Election Data'!$A$1:$AN$1,0))</f>
        <v>0.68857589984350553</v>
      </c>
    </row>
    <row r="926" spans="1:18" ht="13.5" hidden="1" customHeight="1" x14ac:dyDescent="0.15">
      <c r="A926" t="s">
        <v>227</v>
      </c>
      <c r="B926" t="s">
        <v>2712</v>
      </c>
      <c r="C926" t="str">
        <f>INDEX(FIPS!$A$1:$E$3236,MATCH($F926,FIPS!$D$1:$D$3236,0),5)</f>
        <v>Greenwood County</v>
      </c>
      <c r="D926" t="s">
        <v>228</v>
      </c>
      <c r="E926" s="15" t="s">
        <v>42</v>
      </c>
      <c r="F926" t="s">
        <v>2800</v>
      </c>
      <c r="G926" t="s">
        <v>7773</v>
      </c>
      <c r="H926" t="str">
        <f>IFERROR(VLOOKUP($G926,'Team Colors'!$A:$B,2,0),"#c9c9c9")</f>
        <v>#e31837</v>
      </c>
      <c r="I926">
        <f>INDEX('Raw Election Data'!$A$1:$AN$3144,MATCH($C926&amp;" "&amp;$B926,'Raw Election Data'!$C$1:$C$3144,0),MATCH('Joined Data'!I$1,'Raw Election Data'!$A$1:$AN$1,0))</f>
        <v>6244</v>
      </c>
      <c r="J926">
        <f>INDEX('Raw Election Data'!$A$1:$AN$3144,MATCH($C926&amp;" "&amp;$B926,'Raw Election Data'!$C$1:$C$3144,0),MATCH('Joined Data'!J$1,'Raw Election Data'!$A$1:$AN$1,0))</f>
        <v>484</v>
      </c>
      <c r="K926">
        <f>INDEX('Raw Election Data'!$A$1:$AN$3144,MATCH($C926&amp;" "&amp;$B926,'Raw Election Data'!$C$1:$C$3144,0),MATCH('Joined Data'!K$1,'Raw Election Data'!$A$1:$AN$1,0))</f>
        <v>2146</v>
      </c>
      <c r="L926">
        <f>INDEX('Raw Election Data'!$A$1:$AN$3144,MATCH($C926&amp;" "&amp;$B926,'Raw Election Data'!$C$1:$C$3144,0),MATCH('Joined Data'!L$1,'Raw Election Data'!$A$1:$AN$1,0))</f>
        <v>2811</v>
      </c>
      <c r="M926">
        <f>INDEX('Raw Election Data'!$A$1:$AN$3144,MATCH($C926&amp;" "&amp;$B926,'Raw Election Data'!$C$1:$C$3144,0),MATCH('Joined Data'!M$1,'Raw Election Data'!$A$1:$AN$1,0))</f>
        <v>0.17218071860547848</v>
      </c>
      <c r="N926">
        <f>INDEX('Raw Election Data'!$A$1:$AN$3144,MATCH($C926&amp;" "&amp;$B926,'Raw Election Data'!$C$1:$C$3144,0),MATCH('Joined Data'!N$1,'Raw Election Data'!$A$1:$AN$1,0))</f>
        <v>0.76342938456065457</v>
      </c>
      <c r="O926">
        <f>INDEX('Raw Election Data'!$A$1:$AN$3144,MATCH($C926&amp;" "&amp;$B926,'Raw Election Data'!$C$1:$C$3144,0),MATCH('Joined Data'!O$1,'Raw Election Data'!$A$1:$AN$1,0))</f>
        <v>-1662</v>
      </c>
      <c r="P926">
        <f>INDEX('Raw Election Data'!$A$1:$AN$3144,MATCH($C926&amp;" "&amp;$B926,'Raw Election Data'!$C$1:$C$3144,0),MATCH('Joined Data'!P$1,'Raw Election Data'!$A$1:$AN$1,0))</f>
        <v>1662</v>
      </c>
      <c r="Q926">
        <f>INDEX('Raw Election Data'!$A$1:$AN$3144,MATCH($C926&amp;" "&amp;$B926,'Raw Election Data'!$C$1:$C$3144,0),MATCH('Joined Data'!Q$1,'Raw Election Data'!$A$1:$AN$1,0))</f>
        <v>-0.59124866595517611</v>
      </c>
      <c r="R926">
        <f>INDEX('Raw Election Data'!$A$1:$AN$3144,MATCH($C926&amp;" "&amp;$B926,'Raw Election Data'!$C$1:$C$3144,0),MATCH('Joined Data'!R$1,'Raw Election Data'!$A$1:$AN$1,0))</f>
        <v>0.59124866595517611</v>
      </c>
    </row>
    <row r="927" spans="1:18" ht="13.5" hidden="1" customHeight="1" x14ac:dyDescent="0.15">
      <c r="A927" t="s">
        <v>227</v>
      </c>
      <c r="B927" t="s">
        <v>2712</v>
      </c>
      <c r="C927" t="str">
        <f>INDEX(FIPS!$A$1:$E$3236,MATCH($F927,FIPS!$D$1:$D$3236,0),5)</f>
        <v>Hamilton County</v>
      </c>
      <c r="D927" t="s">
        <v>228</v>
      </c>
      <c r="E927" s="15" t="s">
        <v>43</v>
      </c>
      <c r="F927" t="s">
        <v>2801</v>
      </c>
      <c r="G927" t="s">
        <v>437</v>
      </c>
      <c r="H927" t="str">
        <f>IFERROR(VLOOKUP($G927,'Team Colors'!$A:$B,2,0),"#c9c9c9")</f>
        <v>#fb4f14</v>
      </c>
      <c r="I927">
        <f>INDEX('Raw Election Data'!$A$1:$AN$3144,MATCH($C927&amp;" "&amp;$B927,'Raw Election Data'!$C$1:$C$3144,0),MATCH('Joined Data'!I$1,'Raw Election Data'!$A$1:$AN$1,0))</f>
        <v>2474</v>
      </c>
      <c r="J927">
        <f>INDEX('Raw Election Data'!$A$1:$AN$3144,MATCH($C927&amp;" "&amp;$B927,'Raw Election Data'!$C$1:$C$3144,0),MATCH('Joined Data'!J$1,'Raw Election Data'!$A$1:$AN$1,0))</f>
        <v>114</v>
      </c>
      <c r="K927">
        <f>INDEX('Raw Election Data'!$A$1:$AN$3144,MATCH($C927&amp;" "&amp;$B927,'Raw Election Data'!$C$1:$C$3144,0),MATCH('Joined Data'!K$1,'Raw Election Data'!$A$1:$AN$1,0))</f>
        <v>690</v>
      </c>
      <c r="L927">
        <f>INDEX('Raw Election Data'!$A$1:$AN$3144,MATCH($C927&amp;" "&amp;$B927,'Raw Election Data'!$C$1:$C$3144,0),MATCH('Joined Data'!L$1,'Raw Election Data'!$A$1:$AN$1,0))</f>
        <v>847</v>
      </c>
      <c r="M927">
        <f>INDEX('Raw Election Data'!$A$1:$AN$3144,MATCH($C927&amp;" "&amp;$B927,'Raw Election Data'!$C$1:$C$3144,0),MATCH('Joined Data'!M$1,'Raw Election Data'!$A$1:$AN$1,0))</f>
        <v>0.13459268004722549</v>
      </c>
      <c r="N927">
        <f>INDEX('Raw Election Data'!$A$1:$AN$3144,MATCH($C927&amp;" "&amp;$B927,'Raw Election Data'!$C$1:$C$3144,0),MATCH('Joined Data'!N$1,'Raw Election Data'!$A$1:$AN$1,0))</f>
        <v>0.81463990554899646</v>
      </c>
      <c r="O927">
        <f>INDEX('Raw Election Data'!$A$1:$AN$3144,MATCH($C927&amp;" "&amp;$B927,'Raw Election Data'!$C$1:$C$3144,0),MATCH('Joined Data'!O$1,'Raw Election Data'!$A$1:$AN$1,0))</f>
        <v>-576</v>
      </c>
      <c r="P927">
        <f>INDEX('Raw Election Data'!$A$1:$AN$3144,MATCH($C927&amp;" "&amp;$B927,'Raw Election Data'!$C$1:$C$3144,0),MATCH('Joined Data'!P$1,'Raw Election Data'!$A$1:$AN$1,0))</f>
        <v>576</v>
      </c>
      <c r="Q927">
        <f>INDEX('Raw Election Data'!$A$1:$AN$3144,MATCH($C927&amp;" "&amp;$B927,'Raw Election Data'!$C$1:$C$3144,0),MATCH('Joined Data'!Q$1,'Raw Election Data'!$A$1:$AN$1,0))</f>
        <v>-0.68004722550177099</v>
      </c>
      <c r="R927">
        <f>INDEX('Raw Election Data'!$A$1:$AN$3144,MATCH($C927&amp;" "&amp;$B927,'Raw Election Data'!$C$1:$C$3144,0),MATCH('Joined Data'!R$1,'Raw Election Data'!$A$1:$AN$1,0))</f>
        <v>0.68004722550177099</v>
      </c>
    </row>
    <row r="928" spans="1:18" ht="13.5" hidden="1" customHeight="1" x14ac:dyDescent="0.15">
      <c r="A928" t="s">
        <v>227</v>
      </c>
      <c r="B928" t="s">
        <v>2712</v>
      </c>
      <c r="C928" t="str">
        <f>INDEX(FIPS!$A$1:$E$3236,MATCH($F928,FIPS!$D$1:$D$3236,0),5)</f>
        <v>Harper County</v>
      </c>
      <c r="D928" t="s">
        <v>228</v>
      </c>
      <c r="E928" s="15" t="s">
        <v>44</v>
      </c>
      <c r="F928" t="s">
        <v>2803</v>
      </c>
      <c r="G928" t="s">
        <v>7773</v>
      </c>
      <c r="H928" t="str">
        <f>IFERROR(VLOOKUP($G928,'Team Colors'!$A:$B,2,0),"#c9c9c9")</f>
        <v>#e31837</v>
      </c>
      <c r="I928">
        <f>INDEX('Raw Election Data'!$A$1:$AN$3144,MATCH($C928&amp;" "&amp;$B928,'Raw Election Data'!$C$1:$C$3144,0),MATCH('Joined Data'!I$1,'Raw Election Data'!$A$1:$AN$1,0))</f>
        <v>5817</v>
      </c>
      <c r="J928">
        <f>INDEX('Raw Election Data'!$A$1:$AN$3144,MATCH($C928&amp;" "&amp;$B928,'Raw Election Data'!$C$1:$C$3144,0),MATCH('Joined Data'!J$1,'Raw Election Data'!$A$1:$AN$1,0))</f>
        <v>388</v>
      </c>
      <c r="K928">
        <f>INDEX('Raw Election Data'!$A$1:$AN$3144,MATCH($C928&amp;" "&amp;$B928,'Raw Election Data'!$C$1:$C$3144,0),MATCH('Joined Data'!K$1,'Raw Election Data'!$A$1:$AN$1,0))</f>
        <v>1950</v>
      </c>
      <c r="L928">
        <f>INDEX('Raw Election Data'!$A$1:$AN$3144,MATCH($C928&amp;" "&amp;$B928,'Raw Election Data'!$C$1:$C$3144,0),MATCH('Joined Data'!L$1,'Raw Election Data'!$A$1:$AN$1,0))</f>
        <v>2513</v>
      </c>
      <c r="M928">
        <f>INDEX('Raw Election Data'!$A$1:$AN$3144,MATCH($C928&amp;" "&amp;$B928,'Raw Election Data'!$C$1:$C$3144,0),MATCH('Joined Data'!M$1,'Raw Election Data'!$A$1:$AN$1,0))</f>
        <v>0.15439713489852766</v>
      </c>
      <c r="N928">
        <f>INDEX('Raw Election Data'!$A$1:$AN$3144,MATCH($C928&amp;" "&amp;$B928,'Raw Election Data'!$C$1:$C$3144,0),MATCH('Joined Data'!N$1,'Raw Election Data'!$A$1:$AN$1,0))</f>
        <v>0.77596498209311582</v>
      </c>
      <c r="O928">
        <f>INDEX('Raw Election Data'!$A$1:$AN$3144,MATCH($C928&amp;" "&amp;$B928,'Raw Election Data'!$C$1:$C$3144,0),MATCH('Joined Data'!O$1,'Raw Election Data'!$A$1:$AN$1,0))</f>
        <v>-1562</v>
      </c>
      <c r="P928">
        <f>INDEX('Raw Election Data'!$A$1:$AN$3144,MATCH($C928&amp;" "&amp;$B928,'Raw Election Data'!$C$1:$C$3144,0),MATCH('Joined Data'!P$1,'Raw Election Data'!$A$1:$AN$1,0))</f>
        <v>1562</v>
      </c>
      <c r="Q928">
        <f>INDEX('Raw Election Data'!$A$1:$AN$3144,MATCH($C928&amp;" "&amp;$B928,'Raw Election Data'!$C$1:$C$3144,0),MATCH('Joined Data'!Q$1,'Raw Election Data'!$A$1:$AN$1,0))</f>
        <v>-0.62156784719458813</v>
      </c>
      <c r="R928">
        <f>INDEX('Raw Election Data'!$A$1:$AN$3144,MATCH($C928&amp;" "&amp;$B928,'Raw Election Data'!$C$1:$C$3144,0),MATCH('Joined Data'!R$1,'Raw Election Data'!$A$1:$AN$1,0))</f>
        <v>0.62156784719458813</v>
      </c>
    </row>
    <row r="929" spans="1:18" ht="13.5" hidden="1" customHeight="1" x14ac:dyDescent="0.15">
      <c r="A929" t="s">
        <v>227</v>
      </c>
      <c r="B929" t="s">
        <v>2712</v>
      </c>
      <c r="C929" t="str">
        <f>INDEX(FIPS!$A$1:$E$3236,MATCH($F929,FIPS!$D$1:$D$3236,0),5)</f>
        <v>Harvey County</v>
      </c>
      <c r="D929" t="s">
        <v>228</v>
      </c>
      <c r="E929" s="15" t="s">
        <v>45</v>
      </c>
      <c r="F929" t="s">
        <v>2805</v>
      </c>
      <c r="G929" t="s">
        <v>7773</v>
      </c>
      <c r="H929" t="str">
        <f>IFERROR(VLOOKUP($G929,'Team Colors'!$A:$B,2,0),"#c9c9c9")</f>
        <v>#e31837</v>
      </c>
      <c r="I929">
        <f>INDEX('Raw Election Data'!$A$1:$AN$3144,MATCH($C929&amp;" "&amp;$B929,'Raw Election Data'!$C$1:$C$3144,0),MATCH('Joined Data'!I$1,'Raw Election Data'!$A$1:$AN$1,0))</f>
        <v>35073</v>
      </c>
      <c r="J929">
        <f>INDEX('Raw Election Data'!$A$1:$AN$3144,MATCH($C929&amp;" "&amp;$B929,'Raw Election Data'!$C$1:$C$3144,0),MATCH('Joined Data'!J$1,'Raw Election Data'!$A$1:$AN$1,0))</f>
        <v>5006</v>
      </c>
      <c r="K929">
        <f>INDEX('Raw Election Data'!$A$1:$AN$3144,MATCH($C929&amp;" "&amp;$B929,'Raw Election Data'!$C$1:$C$3144,0),MATCH('Joined Data'!K$1,'Raw Election Data'!$A$1:$AN$1,0))</f>
        <v>8503</v>
      </c>
      <c r="L929">
        <f>INDEX('Raw Election Data'!$A$1:$AN$3144,MATCH($C929&amp;" "&amp;$B929,'Raw Election Data'!$C$1:$C$3144,0),MATCH('Joined Data'!L$1,'Raw Election Data'!$A$1:$AN$1,0))</f>
        <v>14540</v>
      </c>
      <c r="M929">
        <f>INDEX('Raw Election Data'!$A$1:$AN$3144,MATCH($C929&amp;" "&amp;$B929,'Raw Election Data'!$C$1:$C$3144,0),MATCH('Joined Data'!M$1,'Raw Election Data'!$A$1:$AN$1,0))</f>
        <v>0.34429160935350756</v>
      </c>
      <c r="N929">
        <f>INDEX('Raw Election Data'!$A$1:$AN$3144,MATCH($C929&amp;" "&amp;$B929,'Raw Election Data'!$C$1:$C$3144,0),MATCH('Joined Data'!N$1,'Raw Election Data'!$A$1:$AN$1,0))</f>
        <v>0.58480055020632737</v>
      </c>
      <c r="O929">
        <f>INDEX('Raw Election Data'!$A$1:$AN$3144,MATCH($C929&amp;" "&amp;$B929,'Raw Election Data'!$C$1:$C$3144,0),MATCH('Joined Data'!O$1,'Raw Election Data'!$A$1:$AN$1,0))</f>
        <v>-3497</v>
      </c>
      <c r="P929">
        <f>INDEX('Raw Election Data'!$A$1:$AN$3144,MATCH($C929&amp;" "&amp;$B929,'Raw Election Data'!$C$1:$C$3144,0),MATCH('Joined Data'!P$1,'Raw Election Data'!$A$1:$AN$1,0))</f>
        <v>3497</v>
      </c>
      <c r="Q929">
        <f>INDEX('Raw Election Data'!$A$1:$AN$3144,MATCH($C929&amp;" "&amp;$B929,'Raw Election Data'!$C$1:$C$3144,0),MATCH('Joined Data'!Q$1,'Raw Election Data'!$A$1:$AN$1,0))</f>
        <v>-0.24050894085281982</v>
      </c>
      <c r="R929">
        <f>INDEX('Raw Election Data'!$A$1:$AN$3144,MATCH($C929&amp;" "&amp;$B929,'Raw Election Data'!$C$1:$C$3144,0),MATCH('Joined Data'!R$1,'Raw Election Data'!$A$1:$AN$1,0))</f>
        <v>0.24050894085281982</v>
      </c>
    </row>
    <row r="930" spans="1:18" ht="13.5" hidden="1" customHeight="1" x14ac:dyDescent="0.15">
      <c r="A930" t="s">
        <v>227</v>
      </c>
      <c r="B930" t="s">
        <v>2712</v>
      </c>
      <c r="C930" t="str">
        <f>INDEX(FIPS!$A$1:$E$3236,MATCH($F930,FIPS!$D$1:$D$3236,0),5)</f>
        <v>Haskell County</v>
      </c>
      <c r="D930" t="s">
        <v>228</v>
      </c>
      <c r="E930" s="15" t="s">
        <v>46</v>
      </c>
      <c r="F930" t="s">
        <v>2807</v>
      </c>
      <c r="G930" t="s">
        <v>7773</v>
      </c>
      <c r="H930" t="str">
        <f>IFERROR(VLOOKUP($G930,'Team Colors'!$A:$B,2,0),"#c9c9c9")</f>
        <v>#e31837</v>
      </c>
      <c r="I930">
        <f>INDEX('Raw Election Data'!$A$1:$AN$3144,MATCH($C930&amp;" "&amp;$B930,'Raw Election Data'!$C$1:$C$3144,0),MATCH('Joined Data'!I$1,'Raw Election Data'!$A$1:$AN$1,0))</f>
        <v>4064</v>
      </c>
      <c r="J930">
        <f>INDEX('Raw Election Data'!$A$1:$AN$3144,MATCH($C930&amp;" "&amp;$B930,'Raw Election Data'!$C$1:$C$3144,0),MATCH('Joined Data'!J$1,'Raw Election Data'!$A$1:$AN$1,0))</f>
        <v>228</v>
      </c>
      <c r="K930">
        <f>INDEX('Raw Election Data'!$A$1:$AN$3144,MATCH($C930&amp;" "&amp;$B930,'Raw Election Data'!$C$1:$C$3144,0),MATCH('Joined Data'!K$1,'Raw Election Data'!$A$1:$AN$1,0))</f>
        <v>1011</v>
      </c>
      <c r="L930">
        <f>INDEX('Raw Election Data'!$A$1:$AN$3144,MATCH($C930&amp;" "&amp;$B930,'Raw Election Data'!$C$1:$C$3144,0),MATCH('Joined Data'!L$1,'Raw Election Data'!$A$1:$AN$1,0))</f>
        <v>1300</v>
      </c>
      <c r="M930">
        <f>INDEX('Raw Election Data'!$A$1:$AN$3144,MATCH($C930&amp;" "&amp;$B930,'Raw Election Data'!$C$1:$C$3144,0),MATCH('Joined Data'!M$1,'Raw Election Data'!$A$1:$AN$1,0))</f>
        <v>0.17538461538461539</v>
      </c>
      <c r="N930">
        <f>INDEX('Raw Election Data'!$A$1:$AN$3144,MATCH($C930&amp;" "&amp;$B930,'Raw Election Data'!$C$1:$C$3144,0),MATCH('Joined Data'!N$1,'Raw Election Data'!$A$1:$AN$1,0))</f>
        <v>0.77769230769230768</v>
      </c>
      <c r="O930">
        <f>INDEX('Raw Election Data'!$A$1:$AN$3144,MATCH($C930&amp;" "&amp;$B930,'Raw Election Data'!$C$1:$C$3144,0),MATCH('Joined Data'!O$1,'Raw Election Data'!$A$1:$AN$1,0))</f>
        <v>-783</v>
      </c>
      <c r="P930">
        <f>INDEX('Raw Election Data'!$A$1:$AN$3144,MATCH($C930&amp;" "&amp;$B930,'Raw Election Data'!$C$1:$C$3144,0),MATCH('Joined Data'!P$1,'Raw Election Data'!$A$1:$AN$1,0))</f>
        <v>783</v>
      </c>
      <c r="Q930">
        <f>INDEX('Raw Election Data'!$A$1:$AN$3144,MATCH($C930&amp;" "&amp;$B930,'Raw Election Data'!$C$1:$C$3144,0),MATCH('Joined Data'!Q$1,'Raw Election Data'!$A$1:$AN$1,0))</f>
        <v>-0.60230769230769232</v>
      </c>
      <c r="R930">
        <f>INDEX('Raw Election Data'!$A$1:$AN$3144,MATCH($C930&amp;" "&amp;$B930,'Raw Election Data'!$C$1:$C$3144,0),MATCH('Joined Data'!R$1,'Raw Election Data'!$A$1:$AN$1,0))</f>
        <v>0.60230769230769232</v>
      </c>
    </row>
    <row r="931" spans="1:18" ht="13.5" hidden="1" customHeight="1" x14ac:dyDescent="0.15">
      <c r="A931" t="s">
        <v>227</v>
      </c>
      <c r="B931" t="s">
        <v>2712</v>
      </c>
      <c r="C931" t="str">
        <f>INDEX(FIPS!$A$1:$E$3236,MATCH($F931,FIPS!$D$1:$D$3236,0),5)</f>
        <v>Hodgeman County</v>
      </c>
      <c r="D931" t="s">
        <v>228</v>
      </c>
      <c r="E931" s="15" t="s">
        <v>47</v>
      </c>
      <c r="F931" t="s">
        <v>2809</v>
      </c>
      <c r="G931" t="s">
        <v>7773</v>
      </c>
      <c r="H931" t="str">
        <f>IFERROR(VLOOKUP($G931,'Team Colors'!$A:$B,2,0),"#c9c9c9")</f>
        <v>#e31837</v>
      </c>
      <c r="I931">
        <f>INDEX('Raw Election Data'!$A$1:$AN$3144,MATCH($C931&amp;" "&amp;$B931,'Raw Election Data'!$C$1:$C$3144,0),MATCH('Joined Data'!I$1,'Raw Election Data'!$A$1:$AN$1,0))</f>
        <v>1893</v>
      </c>
      <c r="J931">
        <f>INDEX('Raw Election Data'!$A$1:$AN$3144,MATCH($C931&amp;" "&amp;$B931,'Raw Election Data'!$C$1:$C$3144,0),MATCH('Joined Data'!J$1,'Raw Election Data'!$A$1:$AN$1,0))</f>
        <v>124</v>
      </c>
      <c r="K931">
        <f>INDEX('Raw Election Data'!$A$1:$AN$3144,MATCH($C931&amp;" "&amp;$B931,'Raw Election Data'!$C$1:$C$3144,0),MATCH('Joined Data'!K$1,'Raw Election Data'!$A$1:$AN$1,0))</f>
        <v>845</v>
      </c>
      <c r="L931">
        <f>INDEX('Raw Election Data'!$A$1:$AN$3144,MATCH($C931&amp;" "&amp;$B931,'Raw Election Data'!$C$1:$C$3144,0),MATCH('Joined Data'!L$1,'Raw Election Data'!$A$1:$AN$1,0))</f>
        <v>1006</v>
      </c>
      <c r="M931">
        <f>INDEX('Raw Election Data'!$A$1:$AN$3144,MATCH($C931&amp;" "&amp;$B931,'Raw Election Data'!$C$1:$C$3144,0),MATCH('Joined Data'!M$1,'Raw Election Data'!$A$1:$AN$1,0))</f>
        <v>0.12326043737574553</v>
      </c>
      <c r="N931">
        <f>INDEX('Raw Election Data'!$A$1:$AN$3144,MATCH($C931&amp;" "&amp;$B931,'Raw Election Data'!$C$1:$C$3144,0),MATCH('Joined Data'!N$1,'Raw Election Data'!$A$1:$AN$1,0))</f>
        <v>0.83996023856858848</v>
      </c>
      <c r="O931">
        <f>INDEX('Raw Election Data'!$A$1:$AN$3144,MATCH($C931&amp;" "&amp;$B931,'Raw Election Data'!$C$1:$C$3144,0),MATCH('Joined Data'!O$1,'Raw Election Data'!$A$1:$AN$1,0))</f>
        <v>-721</v>
      </c>
      <c r="P931">
        <f>INDEX('Raw Election Data'!$A$1:$AN$3144,MATCH($C931&amp;" "&amp;$B931,'Raw Election Data'!$C$1:$C$3144,0),MATCH('Joined Data'!P$1,'Raw Election Data'!$A$1:$AN$1,0))</f>
        <v>721</v>
      </c>
      <c r="Q931">
        <f>INDEX('Raw Election Data'!$A$1:$AN$3144,MATCH($C931&amp;" "&amp;$B931,'Raw Election Data'!$C$1:$C$3144,0),MATCH('Joined Data'!Q$1,'Raw Election Data'!$A$1:$AN$1,0))</f>
        <v>-0.71669980119284293</v>
      </c>
      <c r="R931">
        <f>INDEX('Raw Election Data'!$A$1:$AN$3144,MATCH($C931&amp;" "&amp;$B931,'Raw Election Data'!$C$1:$C$3144,0),MATCH('Joined Data'!R$1,'Raw Election Data'!$A$1:$AN$1,0))</f>
        <v>0.71669980119284293</v>
      </c>
    </row>
    <row r="932" spans="1:18" ht="13.5" hidden="1" customHeight="1" x14ac:dyDescent="0.15">
      <c r="A932" t="s">
        <v>227</v>
      </c>
      <c r="B932" t="s">
        <v>2712</v>
      </c>
      <c r="C932" t="str">
        <f>INDEX(FIPS!$A$1:$E$3236,MATCH($F932,FIPS!$D$1:$D$3236,0),5)</f>
        <v>Jackson County</v>
      </c>
      <c r="D932" t="s">
        <v>228</v>
      </c>
      <c r="E932" s="15" t="s">
        <v>48</v>
      </c>
      <c r="F932" t="s">
        <v>2810</v>
      </c>
      <c r="G932" t="s">
        <v>7773</v>
      </c>
      <c r="H932" t="str">
        <f>IFERROR(VLOOKUP($G932,'Team Colors'!$A:$B,2,0),"#c9c9c9")</f>
        <v>#e31837</v>
      </c>
      <c r="I932">
        <f>INDEX('Raw Election Data'!$A$1:$AN$3144,MATCH($C932&amp;" "&amp;$B932,'Raw Election Data'!$C$1:$C$3144,0),MATCH('Joined Data'!I$1,'Raw Election Data'!$A$1:$AN$1,0))</f>
        <v>13338</v>
      </c>
      <c r="J932">
        <f>INDEX('Raw Election Data'!$A$1:$AN$3144,MATCH($C932&amp;" "&amp;$B932,'Raw Election Data'!$C$1:$C$3144,0),MATCH('Joined Data'!J$1,'Raw Election Data'!$A$1:$AN$1,0))</f>
        <v>1489</v>
      </c>
      <c r="K932">
        <f>INDEX('Raw Election Data'!$A$1:$AN$3144,MATCH($C932&amp;" "&amp;$B932,'Raw Election Data'!$C$1:$C$3144,0),MATCH('Joined Data'!K$1,'Raw Election Data'!$A$1:$AN$1,0))</f>
        <v>3888</v>
      </c>
      <c r="L932">
        <f>INDEX('Raw Election Data'!$A$1:$AN$3144,MATCH($C932&amp;" "&amp;$B932,'Raw Election Data'!$C$1:$C$3144,0),MATCH('Joined Data'!L$1,'Raw Election Data'!$A$1:$AN$1,0))</f>
        <v>5727</v>
      </c>
      <c r="M932">
        <f>INDEX('Raw Election Data'!$A$1:$AN$3144,MATCH($C932&amp;" "&amp;$B932,'Raw Election Data'!$C$1:$C$3144,0),MATCH('Joined Data'!M$1,'Raw Election Data'!$A$1:$AN$1,0))</f>
        <v>0.25999650777021127</v>
      </c>
      <c r="N932">
        <f>INDEX('Raw Election Data'!$A$1:$AN$3144,MATCH($C932&amp;" "&amp;$B932,'Raw Election Data'!$C$1:$C$3144,0),MATCH('Joined Data'!N$1,'Raw Election Data'!$A$1:$AN$1,0))</f>
        <v>0.67888947092718699</v>
      </c>
      <c r="O932">
        <f>INDEX('Raw Election Data'!$A$1:$AN$3144,MATCH($C932&amp;" "&amp;$B932,'Raw Election Data'!$C$1:$C$3144,0),MATCH('Joined Data'!O$1,'Raw Election Data'!$A$1:$AN$1,0))</f>
        <v>-2399</v>
      </c>
      <c r="P932">
        <f>INDEX('Raw Election Data'!$A$1:$AN$3144,MATCH($C932&amp;" "&amp;$B932,'Raw Election Data'!$C$1:$C$3144,0),MATCH('Joined Data'!P$1,'Raw Election Data'!$A$1:$AN$1,0))</f>
        <v>2399</v>
      </c>
      <c r="Q932">
        <f>INDEX('Raw Election Data'!$A$1:$AN$3144,MATCH($C932&amp;" "&amp;$B932,'Raw Election Data'!$C$1:$C$3144,0),MATCH('Joined Data'!Q$1,'Raw Election Data'!$A$1:$AN$1,0))</f>
        <v>-0.41889296315697572</v>
      </c>
      <c r="R932">
        <f>INDEX('Raw Election Data'!$A$1:$AN$3144,MATCH($C932&amp;" "&amp;$B932,'Raw Election Data'!$C$1:$C$3144,0),MATCH('Joined Data'!R$1,'Raw Election Data'!$A$1:$AN$1,0))</f>
        <v>0.41889296315697572</v>
      </c>
    </row>
    <row r="933" spans="1:18" ht="13.5" hidden="1" customHeight="1" x14ac:dyDescent="0.15">
      <c r="A933" t="s">
        <v>227</v>
      </c>
      <c r="B933" t="s">
        <v>2712</v>
      </c>
      <c r="C933" t="str">
        <f>INDEX(FIPS!$A$1:$E$3236,MATCH($F933,FIPS!$D$1:$D$3236,0),5)</f>
        <v>Jefferson County</v>
      </c>
      <c r="D933" t="s">
        <v>228</v>
      </c>
      <c r="E933" s="15" t="s">
        <v>49</v>
      </c>
      <c r="F933" t="s">
        <v>2813</v>
      </c>
      <c r="G933" t="s">
        <v>7773</v>
      </c>
      <c r="H933" t="str">
        <f>IFERROR(VLOOKUP($G933,'Team Colors'!$A:$B,2,0),"#c9c9c9")</f>
        <v>#e31837</v>
      </c>
      <c r="I933">
        <f>INDEX('Raw Election Data'!$A$1:$AN$3144,MATCH($C933&amp;" "&amp;$B933,'Raw Election Data'!$C$1:$C$3144,0),MATCH('Joined Data'!I$1,'Raw Election Data'!$A$1:$AN$1,0))</f>
        <v>18930</v>
      </c>
      <c r="J933">
        <f>INDEX('Raw Election Data'!$A$1:$AN$3144,MATCH($C933&amp;" "&amp;$B933,'Raw Election Data'!$C$1:$C$3144,0),MATCH('Joined Data'!J$1,'Raw Election Data'!$A$1:$AN$1,0))</f>
        <v>2483</v>
      </c>
      <c r="K933">
        <f>INDEX('Raw Election Data'!$A$1:$AN$3144,MATCH($C933&amp;" "&amp;$B933,'Raw Election Data'!$C$1:$C$3144,0),MATCH('Joined Data'!K$1,'Raw Election Data'!$A$1:$AN$1,0))</f>
        <v>5112</v>
      </c>
      <c r="L933">
        <f>INDEX('Raw Election Data'!$A$1:$AN$3144,MATCH($C933&amp;" "&amp;$B933,'Raw Election Data'!$C$1:$C$3144,0),MATCH('Joined Data'!L$1,'Raw Election Data'!$A$1:$AN$1,0))</f>
        <v>8151</v>
      </c>
      <c r="M933">
        <f>INDEX('Raw Election Data'!$A$1:$AN$3144,MATCH($C933&amp;" "&amp;$B933,'Raw Election Data'!$C$1:$C$3144,0),MATCH('Joined Data'!M$1,'Raw Election Data'!$A$1:$AN$1,0))</f>
        <v>0.30462519936204147</v>
      </c>
      <c r="N933">
        <f>INDEX('Raw Election Data'!$A$1:$AN$3144,MATCH($C933&amp;" "&amp;$B933,'Raw Election Data'!$C$1:$C$3144,0),MATCH('Joined Data'!N$1,'Raw Election Data'!$A$1:$AN$1,0))</f>
        <v>0.62716231137283773</v>
      </c>
      <c r="O933">
        <f>INDEX('Raw Election Data'!$A$1:$AN$3144,MATCH($C933&amp;" "&amp;$B933,'Raw Election Data'!$C$1:$C$3144,0),MATCH('Joined Data'!O$1,'Raw Election Data'!$A$1:$AN$1,0))</f>
        <v>-2629</v>
      </c>
      <c r="P933">
        <f>INDEX('Raw Election Data'!$A$1:$AN$3144,MATCH($C933&amp;" "&amp;$B933,'Raw Election Data'!$C$1:$C$3144,0),MATCH('Joined Data'!P$1,'Raw Election Data'!$A$1:$AN$1,0))</f>
        <v>2629</v>
      </c>
      <c r="Q933">
        <f>INDEX('Raw Election Data'!$A$1:$AN$3144,MATCH($C933&amp;" "&amp;$B933,'Raw Election Data'!$C$1:$C$3144,0),MATCH('Joined Data'!Q$1,'Raw Election Data'!$A$1:$AN$1,0))</f>
        <v>-0.32253711201079627</v>
      </c>
      <c r="R933">
        <f>INDEX('Raw Election Data'!$A$1:$AN$3144,MATCH($C933&amp;" "&amp;$B933,'Raw Election Data'!$C$1:$C$3144,0),MATCH('Joined Data'!R$1,'Raw Election Data'!$A$1:$AN$1,0))</f>
        <v>0.32253711201079627</v>
      </c>
    </row>
    <row r="934" spans="1:18" ht="13.5" hidden="1" customHeight="1" x14ac:dyDescent="0.15">
      <c r="A934" t="s">
        <v>227</v>
      </c>
      <c r="B934" t="s">
        <v>2712</v>
      </c>
      <c r="C934" t="str">
        <f>INDEX(FIPS!$A$1:$E$3236,MATCH($F934,FIPS!$D$1:$D$3236,0),5)</f>
        <v>Jewell County</v>
      </c>
      <c r="D934" t="s">
        <v>228</v>
      </c>
      <c r="E934" s="15" t="s">
        <v>50</v>
      </c>
      <c r="F934" t="s">
        <v>2815</v>
      </c>
      <c r="G934" t="s">
        <v>7773</v>
      </c>
      <c r="H934" t="str">
        <f>IFERROR(VLOOKUP($G934,'Team Colors'!$A:$B,2,0),"#c9c9c9")</f>
        <v>#e31837</v>
      </c>
      <c r="I934">
        <f>INDEX('Raw Election Data'!$A$1:$AN$3144,MATCH($C934&amp;" "&amp;$B934,'Raw Election Data'!$C$1:$C$3144,0),MATCH('Joined Data'!I$1,'Raw Election Data'!$A$1:$AN$1,0))</f>
        <v>2970</v>
      </c>
      <c r="J934">
        <f>INDEX('Raw Election Data'!$A$1:$AN$3144,MATCH($C934&amp;" "&amp;$B934,'Raw Election Data'!$C$1:$C$3144,0),MATCH('Joined Data'!J$1,'Raw Election Data'!$A$1:$AN$1,0))</f>
        <v>180</v>
      </c>
      <c r="K934">
        <f>INDEX('Raw Election Data'!$A$1:$AN$3144,MATCH($C934&amp;" "&amp;$B934,'Raw Election Data'!$C$1:$C$3144,0),MATCH('Joined Data'!K$1,'Raw Election Data'!$A$1:$AN$1,0))</f>
        <v>1204</v>
      </c>
      <c r="L934">
        <f>INDEX('Raw Election Data'!$A$1:$AN$3144,MATCH($C934&amp;" "&amp;$B934,'Raw Election Data'!$C$1:$C$3144,0),MATCH('Joined Data'!L$1,'Raw Election Data'!$A$1:$AN$1,0))</f>
        <v>1483</v>
      </c>
      <c r="M934">
        <f>INDEX('Raw Election Data'!$A$1:$AN$3144,MATCH($C934&amp;" "&amp;$B934,'Raw Election Data'!$C$1:$C$3144,0),MATCH('Joined Data'!M$1,'Raw Election Data'!$A$1:$AN$1,0))</f>
        <v>0.12137559002022927</v>
      </c>
      <c r="N934">
        <f>INDEX('Raw Election Data'!$A$1:$AN$3144,MATCH($C934&amp;" "&amp;$B934,'Raw Election Data'!$C$1:$C$3144,0),MATCH('Joined Data'!N$1,'Raw Election Data'!$A$1:$AN$1,0))</f>
        <v>0.81186783546864461</v>
      </c>
      <c r="O934">
        <f>INDEX('Raw Election Data'!$A$1:$AN$3144,MATCH($C934&amp;" "&amp;$B934,'Raw Election Data'!$C$1:$C$3144,0),MATCH('Joined Data'!O$1,'Raw Election Data'!$A$1:$AN$1,0))</f>
        <v>-1024</v>
      </c>
      <c r="P934">
        <f>INDEX('Raw Election Data'!$A$1:$AN$3144,MATCH($C934&amp;" "&amp;$B934,'Raw Election Data'!$C$1:$C$3144,0),MATCH('Joined Data'!P$1,'Raw Election Data'!$A$1:$AN$1,0))</f>
        <v>1024</v>
      </c>
      <c r="Q934">
        <f>INDEX('Raw Election Data'!$A$1:$AN$3144,MATCH($C934&amp;" "&amp;$B934,'Raw Election Data'!$C$1:$C$3144,0),MATCH('Joined Data'!Q$1,'Raw Election Data'!$A$1:$AN$1,0))</f>
        <v>-0.69049224544841536</v>
      </c>
      <c r="R934">
        <f>INDEX('Raw Election Data'!$A$1:$AN$3144,MATCH($C934&amp;" "&amp;$B934,'Raw Election Data'!$C$1:$C$3144,0),MATCH('Joined Data'!R$1,'Raw Election Data'!$A$1:$AN$1,0))</f>
        <v>0.69049224544841536</v>
      </c>
    </row>
    <row r="935" spans="1:18" ht="13.5" hidden="1" customHeight="1" x14ac:dyDescent="0.15">
      <c r="A935" t="s">
        <v>227</v>
      </c>
      <c r="B935" t="s">
        <v>2712</v>
      </c>
      <c r="C935" t="str">
        <f>INDEX(FIPS!$A$1:$E$3236,MATCH($F935,FIPS!$D$1:$D$3236,0),5)</f>
        <v>Johnson County</v>
      </c>
      <c r="D935" t="s">
        <v>228</v>
      </c>
      <c r="E935" s="15" t="s">
        <v>51</v>
      </c>
      <c r="F935" t="s">
        <v>2816</v>
      </c>
      <c r="G935" t="s">
        <v>7773</v>
      </c>
      <c r="H935" t="str">
        <f>IFERROR(VLOOKUP($G935,'Team Colors'!$A:$B,2,0),"#c9c9c9")</f>
        <v>#e31837</v>
      </c>
      <c r="I935">
        <f>INDEX('Raw Election Data'!$A$1:$AN$3144,MATCH($C935&amp;" "&amp;$B935,'Raw Election Data'!$C$1:$C$3144,0),MATCH('Joined Data'!I$1,'Raw Election Data'!$A$1:$AN$1,0))</f>
        <v>580159</v>
      </c>
      <c r="J935">
        <f>INDEX('Raw Election Data'!$A$1:$AN$3144,MATCH($C935&amp;" "&amp;$B935,'Raw Election Data'!$C$1:$C$3144,0),MATCH('Joined Data'!J$1,'Raw Election Data'!$A$1:$AN$1,0))</f>
        <v>126324</v>
      </c>
      <c r="K935">
        <f>INDEX('Raw Election Data'!$A$1:$AN$3144,MATCH($C935&amp;" "&amp;$B935,'Raw Election Data'!$C$1:$C$3144,0),MATCH('Joined Data'!K$1,'Raw Election Data'!$A$1:$AN$1,0))</f>
        <v>133907</v>
      </c>
      <c r="L935">
        <f>INDEX('Raw Election Data'!$A$1:$AN$3144,MATCH($C935&amp;" "&amp;$B935,'Raw Election Data'!$C$1:$C$3144,0),MATCH('Joined Data'!L$1,'Raw Election Data'!$A$1:$AN$1,0))</f>
        <v>279753</v>
      </c>
      <c r="M935">
        <f>INDEX('Raw Election Data'!$A$1:$AN$3144,MATCH($C935&amp;" "&amp;$B935,'Raw Election Data'!$C$1:$C$3144,0),MATCH('Joined Data'!M$1,'Raw Election Data'!$A$1:$AN$1,0))</f>
        <v>0.45155547929780915</v>
      </c>
      <c r="N935">
        <f>INDEX('Raw Election Data'!$A$1:$AN$3144,MATCH($C935&amp;" "&amp;$B935,'Raw Election Data'!$C$1:$C$3144,0),MATCH('Joined Data'!N$1,'Raw Election Data'!$A$1:$AN$1,0))</f>
        <v>0.478661533567111</v>
      </c>
      <c r="O935">
        <f>INDEX('Raw Election Data'!$A$1:$AN$3144,MATCH($C935&amp;" "&amp;$B935,'Raw Election Data'!$C$1:$C$3144,0),MATCH('Joined Data'!O$1,'Raw Election Data'!$A$1:$AN$1,0))</f>
        <v>-7583</v>
      </c>
      <c r="P935">
        <f>INDEX('Raw Election Data'!$A$1:$AN$3144,MATCH($C935&amp;" "&amp;$B935,'Raw Election Data'!$C$1:$C$3144,0),MATCH('Joined Data'!P$1,'Raw Election Data'!$A$1:$AN$1,0))</f>
        <v>7583</v>
      </c>
      <c r="Q935">
        <f>INDEX('Raw Election Data'!$A$1:$AN$3144,MATCH($C935&amp;" "&amp;$B935,'Raw Election Data'!$C$1:$C$3144,0),MATCH('Joined Data'!Q$1,'Raw Election Data'!$A$1:$AN$1,0))</f>
        <v>-2.7106054269301849E-2</v>
      </c>
      <c r="R935">
        <f>INDEX('Raw Election Data'!$A$1:$AN$3144,MATCH($C935&amp;" "&amp;$B935,'Raw Election Data'!$C$1:$C$3144,0),MATCH('Joined Data'!R$1,'Raw Election Data'!$A$1:$AN$1,0))</f>
        <v>2.7106054269301849E-2</v>
      </c>
    </row>
    <row r="936" spans="1:18" ht="13.5" hidden="1" customHeight="1" x14ac:dyDescent="0.15">
      <c r="A936" t="s">
        <v>227</v>
      </c>
      <c r="B936" t="s">
        <v>2712</v>
      </c>
      <c r="C936" t="str">
        <f>INDEX(FIPS!$A$1:$E$3236,MATCH($F936,FIPS!$D$1:$D$3236,0),5)</f>
        <v>Kearny County</v>
      </c>
      <c r="D936" t="s">
        <v>228</v>
      </c>
      <c r="E936" s="15" t="s">
        <v>52</v>
      </c>
      <c r="F936" t="s">
        <v>2820</v>
      </c>
      <c r="G936" t="s">
        <v>437</v>
      </c>
      <c r="H936" t="str">
        <f>IFERROR(VLOOKUP($G936,'Team Colors'!$A:$B,2,0),"#c9c9c9")</f>
        <v>#fb4f14</v>
      </c>
      <c r="I936">
        <f>INDEX('Raw Election Data'!$A$1:$AN$3144,MATCH($C936&amp;" "&amp;$B936,'Raw Election Data'!$C$1:$C$3144,0),MATCH('Joined Data'!I$1,'Raw Election Data'!$A$1:$AN$1,0))</f>
        <v>3956</v>
      </c>
      <c r="J936">
        <f>INDEX('Raw Election Data'!$A$1:$AN$3144,MATCH($C936&amp;" "&amp;$B936,'Raw Election Data'!$C$1:$C$3144,0),MATCH('Joined Data'!J$1,'Raw Election Data'!$A$1:$AN$1,0))</f>
        <v>224</v>
      </c>
      <c r="K936">
        <f>INDEX('Raw Election Data'!$A$1:$AN$3144,MATCH($C936&amp;" "&amp;$B936,'Raw Election Data'!$C$1:$C$3144,0),MATCH('Joined Data'!K$1,'Raw Election Data'!$A$1:$AN$1,0))</f>
        <v>1048</v>
      </c>
      <c r="L936">
        <f>INDEX('Raw Election Data'!$A$1:$AN$3144,MATCH($C936&amp;" "&amp;$B936,'Raw Election Data'!$C$1:$C$3144,0),MATCH('Joined Data'!L$1,'Raw Election Data'!$A$1:$AN$1,0))</f>
        <v>1325</v>
      </c>
      <c r="M936">
        <f>INDEX('Raw Election Data'!$A$1:$AN$3144,MATCH($C936&amp;" "&amp;$B936,'Raw Election Data'!$C$1:$C$3144,0),MATCH('Joined Data'!M$1,'Raw Election Data'!$A$1:$AN$1,0))</f>
        <v>0.16905660377358492</v>
      </c>
      <c r="N936">
        <f>INDEX('Raw Election Data'!$A$1:$AN$3144,MATCH($C936&amp;" "&amp;$B936,'Raw Election Data'!$C$1:$C$3144,0),MATCH('Joined Data'!N$1,'Raw Election Data'!$A$1:$AN$1,0))</f>
        <v>0.79094339622641507</v>
      </c>
      <c r="O936">
        <f>INDEX('Raw Election Data'!$A$1:$AN$3144,MATCH($C936&amp;" "&amp;$B936,'Raw Election Data'!$C$1:$C$3144,0),MATCH('Joined Data'!O$1,'Raw Election Data'!$A$1:$AN$1,0))</f>
        <v>-824</v>
      </c>
      <c r="P936">
        <f>INDEX('Raw Election Data'!$A$1:$AN$3144,MATCH($C936&amp;" "&amp;$B936,'Raw Election Data'!$C$1:$C$3144,0),MATCH('Joined Data'!P$1,'Raw Election Data'!$A$1:$AN$1,0))</f>
        <v>824</v>
      </c>
      <c r="Q936">
        <f>INDEX('Raw Election Data'!$A$1:$AN$3144,MATCH($C936&amp;" "&amp;$B936,'Raw Election Data'!$C$1:$C$3144,0),MATCH('Joined Data'!Q$1,'Raw Election Data'!$A$1:$AN$1,0))</f>
        <v>-0.62188679245283018</v>
      </c>
      <c r="R936">
        <f>INDEX('Raw Election Data'!$A$1:$AN$3144,MATCH($C936&amp;" "&amp;$B936,'Raw Election Data'!$C$1:$C$3144,0),MATCH('Joined Data'!R$1,'Raw Election Data'!$A$1:$AN$1,0))</f>
        <v>0.62188679245283018</v>
      </c>
    </row>
    <row r="937" spans="1:18" ht="13.5" hidden="1" customHeight="1" x14ac:dyDescent="0.15">
      <c r="A937" t="s">
        <v>227</v>
      </c>
      <c r="B937" t="s">
        <v>2712</v>
      </c>
      <c r="C937" t="str">
        <f>INDEX(FIPS!$A$1:$E$3236,MATCH($F937,FIPS!$D$1:$D$3236,0),5)</f>
        <v>Kingman County</v>
      </c>
      <c r="D937" t="s">
        <v>228</v>
      </c>
      <c r="E937" s="15" t="s">
        <v>53</v>
      </c>
      <c r="F937" t="s">
        <v>2822</v>
      </c>
      <c r="G937" t="s">
        <v>7773</v>
      </c>
      <c r="H937" t="str">
        <f>IFERROR(VLOOKUP($G937,'Team Colors'!$A:$B,2,0),"#c9c9c9")</f>
        <v>#e31837</v>
      </c>
      <c r="I937">
        <f>INDEX('Raw Election Data'!$A$1:$AN$3144,MATCH($C937&amp;" "&amp;$B937,'Raw Election Data'!$C$1:$C$3144,0),MATCH('Joined Data'!I$1,'Raw Election Data'!$A$1:$AN$1,0))</f>
        <v>7687</v>
      </c>
      <c r="J937">
        <f>INDEX('Raw Election Data'!$A$1:$AN$3144,MATCH($C937&amp;" "&amp;$B937,'Raw Election Data'!$C$1:$C$3144,0),MATCH('Joined Data'!J$1,'Raw Election Data'!$A$1:$AN$1,0))</f>
        <v>594</v>
      </c>
      <c r="K937">
        <f>INDEX('Raw Election Data'!$A$1:$AN$3144,MATCH($C937&amp;" "&amp;$B937,'Raw Election Data'!$C$1:$C$3144,0),MATCH('Joined Data'!K$1,'Raw Election Data'!$A$1:$AN$1,0))</f>
        <v>2507</v>
      </c>
      <c r="L937">
        <f>INDEX('Raw Election Data'!$A$1:$AN$3144,MATCH($C937&amp;" "&amp;$B937,'Raw Election Data'!$C$1:$C$3144,0),MATCH('Joined Data'!L$1,'Raw Election Data'!$A$1:$AN$1,0))</f>
        <v>3281</v>
      </c>
      <c r="M937">
        <f>INDEX('Raw Election Data'!$A$1:$AN$3144,MATCH($C937&amp;" "&amp;$B937,'Raw Election Data'!$C$1:$C$3144,0),MATCH('Joined Data'!M$1,'Raw Election Data'!$A$1:$AN$1,0))</f>
        <v>0.18104236513258154</v>
      </c>
      <c r="N937">
        <f>INDEX('Raw Election Data'!$A$1:$AN$3144,MATCH($C937&amp;" "&amp;$B937,'Raw Election Data'!$C$1:$C$3144,0),MATCH('Joined Data'!N$1,'Raw Election Data'!$A$1:$AN$1,0))</f>
        <v>0.76409631209996953</v>
      </c>
      <c r="O937">
        <f>INDEX('Raw Election Data'!$A$1:$AN$3144,MATCH($C937&amp;" "&amp;$B937,'Raw Election Data'!$C$1:$C$3144,0),MATCH('Joined Data'!O$1,'Raw Election Data'!$A$1:$AN$1,0))</f>
        <v>-1913</v>
      </c>
      <c r="P937">
        <f>INDEX('Raw Election Data'!$A$1:$AN$3144,MATCH($C937&amp;" "&amp;$B937,'Raw Election Data'!$C$1:$C$3144,0),MATCH('Joined Data'!P$1,'Raw Election Data'!$A$1:$AN$1,0))</f>
        <v>1913</v>
      </c>
      <c r="Q937">
        <f>INDEX('Raw Election Data'!$A$1:$AN$3144,MATCH($C937&amp;" "&amp;$B937,'Raw Election Data'!$C$1:$C$3144,0),MATCH('Joined Data'!Q$1,'Raw Election Data'!$A$1:$AN$1,0))</f>
        <v>-0.58305394696738799</v>
      </c>
      <c r="R937">
        <f>INDEX('Raw Election Data'!$A$1:$AN$3144,MATCH($C937&amp;" "&amp;$B937,'Raw Election Data'!$C$1:$C$3144,0),MATCH('Joined Data'!R$1,'Raw Election Data'!$A$1:$AN$1,0))</f>
        <v>0.58305394696738799</v>
      </c>
    </row>
    <row r="938" spans="1:18" ht="13.5" hidden="1" customHeight="1" x14ac:dyDescent="0.15">
      <c r="A938" t="s">
        <v>227</v>
      </c>
      <c r="B938" t="s">
        <v>2712</v>
      </c>
      <c r="C938" t="str">
        <f>INDEX(FIPS!$A$1:$E$3236,MATCH($F938,FIPS!$D$1:$D$3236,0),5)</f>
        <v>Kiowa County</v>
      </c>
      <c r="D938" t="s">
        <v>228</v>
      </c>
      <c r="E938" s="15" t="s">
        <v>54</v>
      </c>
      <c r="F938" t="s">
        <v>2823</v>
      </c>
      <c r="G938" t="s">
        <v>7773</v>
      </c>
      <c r="H938" t="str">
        <f>IFERROR(VLOOKUP($G938,'Team Colors'!$A:$B,2,0),"#c9c9c9")</f>
        <v>#e31837</v>
      </c>
      <c r="I938">
        <f>INDEX('Raw Election Data'!$A$1:$AN$3144,MATCH($C938&amp;" "&amp;$B938,'Raw Election Data'!$C$1:$C$3144,0),MATCH('Joined Data'!I$1,'Raw Election Data'!$A$1:$AN$1,0))</f>
        <v>2564</v>
      </c>
      <c r="J938">
        <f>INDEX('Raw Election Data'!$A$1:$AN$3144,MATCH($C938&amp;" "&amp;$B938,'Raw Election Data'!$C$1:$C$3144,0),MATCH('Joined Data'!J$1,'Raw Election Data'!$A$1:$AN$1,0))</f>
        <v>111</v>
      </c>
      <c r="K938">
        <f>INDEX('Raw Election Data'!$A$1:$AN$3144,MATCH($C938&amp;" "&amp;$B938,'Raw Election Data'!$C$1:$C$3144,0),MATCH('Joined Data'!K$1,'Raw Election Data'!$A$1:$AN$1,0))</f>
        <v>855</v>
      </c>
      <c r="L938">
        <f>INDEX('Raw Election Data'!$A$1:$AN$3144,MATCH($C938&amp;" "&amp;$B938,'Raw Election Data'!$C$1:$C$3144,0),MATCH('Joined Data'!L$1,'Raw Election Data'!$A$1:$AN$1,0))</f>
        <v>1023</v>
      </c>
      <c r="M938">
        <f>INDEX('Raw Election Data'!$A$1:$AN$3144,MATCH($C938&amp;" "&amp;$B938,'Raw Election Data'!$C$1:$C$3144,0),MATCH('Joined Data'!M$1,'Raw Election Data'!$A$1:$AN$1,0))</f>
        <v>0.10850439882697947</v>
      </c>
      <c r="N938">
        <f>INDEX('Raw Election Data'!$A$1:$AN$3144,MATCH($C938&amp;" "&amp;$B938,'Raw Election Data'!$C$1:$C$3144,0),MATCH('Joined Data'!N$1,'Raw Election Data'!$A$1:$AN$1,0))</f>
        <v>0.83577712609970678</v>
      </c>
      <c r="O938">
        <f>INDEX('Raw Election Data'!$A$1:$AN$3144,MATCH($C938&amp;" "&amp;$B938,'Raw Election Data'!$C$1:$C$3144,0),MATCH('Joined Data'!O$1,'Raw Election Data'!$A$1:$AN$1,0))</f>
        <v>-744</v>
      </c>
      <c r="P938">
        <f>INDEX('Raw Election Data'!$A$1:$AN$3144,MATCH($C938&amp;" "&amp;$B938,'Raw Election Data'!$C$1:$C$3144,0),MATCH('Joined Data'!P$1,'Raw Election Data'!$A$1:$AN$1,0))</f>
        <v>744</v>
      </c>
      <c r="Q938">
        <f>INDEX('Raw Election Data'!$A$1:$AN$3144,MATCH($C938&amp;" "&amp;$B938,'Raw Election Data'!$C$1:$C$3144,0),MATCH('Joined Data'!Q$1,'Raw Election Data'!$A$1:$AN$1,0))</f>
        <v>-0.72727272727272729</v>
      </c>
      <c r="R938">
        <f>INDEX('Raw Election Data'!$A$1:$AN$3144,MATCH($C938&amp;" "&amp;$B938,'Raw Election Data'!$C$1:$C$3144,0),MATCH('Joined Data'!R$1,'Raw Election Data'!$A$1:$AN$1,0))</f>
        <v>0.72727272727272729</v>
      </c>
    </row>
    <row r="939" spans="1:18" ht="13.5" hidden="1" customHeight="1" x14ac:dyDescent="0.15">
      <c r="A939" t="s">
        <v>227</v>
      </c>
      <c r="B939" t="s">
        <v>2712</v>
      </c>
      <c r="C939" t="str">
        <f>INDEX(FIPS!$A$1:$E$3236,MATCH($F939,FIPS!$D$1:$D$3236,0),5)</f>
        <v>Labette County</v>
      </c>
      <c r="D939" t="s">
        <v>228</v>
      </c>
      <c r="E939" s="15" t="s">
        <v>55</v>
      </c>
      <c r="F939" t="s">
        <v>2825</v>
      </c>
      <c r="G939" t="s">
        <v>7773</v>
      </c>
      <c r="H939" t="str">
        <f>IFERROR(VLOOKUP($G939,'Team Colors'!$A:$B,2,0),"#c9c9c9")</f>
        <v>#e31837</v>
      </c>
      <c r="I939">
        <f>INDEX('Raw Election Data'!$A$1:$AN$3144,MATCH($C939&amp;" "&amp;$B939,'Raw Election Data'!$C$1:$C$3144,0),MATCH('Joined Data'!I$1,'Raw Election Data'!$A$1:$AN$1,0))</f>
        <v>20803</v>
      </c>
      <c r="J939">
        <f>INDEX('Raw Election Data'!$A$1:$AN$3144,MATCH($C939&amp;" "&amp;$B939,'Raw Election Data'!$C$1:$C$3144,0),MATCH('Joined Data'!J$1,'Raw Election Data'!$A$1:$AN$1,0))</f>
        <v>2234</v>
      </c>
      <c r="K939">
        <f>INDEX('Raw Election Data'!$A$1:$AN$3144,MATCH($C939&amp;" "&amp;$B939,'Raw Election Data'!$C$1:$C$3144,0),MATCH('Joined Data'!K$1,'Raw Election Data'!$A$1:$AN$1,0))</f>
        <v>5232</v>
      </c>
      <c r="L939">
        <f>INDEX('Raw Election Data'!$A$1:$AN$3144,MATCH($C939&amp;" "&amp;$B939,'Raw Election Data'!$C$1:$C$3144,0),MATCH('Joined Data'!L$1,'Raw Election Data'!$A$1:$AN$1,0))</f>
        <v>7919</v>
      </c>
      <c r="M939">
        <f>INDEX('Raw Election Data'!$A$1:$AN$3144,MATCH($C939&amp;" "&amp;$B939,'Raw Election Data'!$C$1:$C$3144,0),MATCH('Joined Data'!M$1,'Raw Election Data'!$A$1:$AN$1,0))</f>
        <v>0.2821063265563834</v>
      </c>
      <c r="N939">
        <f>INDEX('Raw Election Data'!$A$1:$AN$3144,MATCH($C939&amp;" "&amp;$B939,'Raw Election Data'!$C$1:$C$3144,0),MATCH('Joined Data'!N$1,'Raw Election Data'!$A$1:$AN$1,0))</f>
        <v>0.66068948099507518</v>
      </c>
      <c r="O939">
        <f>INDEX('Raw Election Data'!$A$1:$AN$3144,MATCH($C939&amp;" "&amp;$B939,'Raw Election Data'!$C$1:$C$3144,0),MATCH('Joined Data'!O$1,'Raw Election Data'!$A$1:$AN$1,0))</f>
        <v>-2998</v>
      </c>
      <c r="P939">
        <f>INDEX('Raw Election Data'!$A$1:$AN$3144,MATCH($C939&amp;" "&amp;$B939,'Raw Election Data'!$C$1:$C$3144,0),MATCH('Joined Data'!P$1,'Raw Election Data'!$A$1:$AN$1,0))</f>
        <v>2998</v>
      </c>
      <c r="Q939">
        <f>INDEX('Raw Election Data'!$A$1:$AN$3144,MATCH($C939&amp;" "&amp;$B939,'Raw Election Data'!$C$1:$C$3144,0),MATCH('Joined Data'!Q$1,'Raw Election Data'!$A$1:$AN$1,0))</f>
        <v>-0.37858315443869178</v>
      </c>
      <c r="R939">
        <f>INDEX('Raw Election Data'!$A$1:$AN$3144,MATCH($C939&amp;" "&amp;$B939,'Raw Election Data'!$C$1:$C$3144,0),MATCH('Joined Data'!R$1,'Raw Election Data'!$A$1:$AN$1,0))</f>
        <v>0.37858315443869178</v>
      </c>
    </row>
    <row r="940" spans="1:18" ht="13.5" hidden="1" customHeight="1" x14ac:dyDescent="0.15">
      <c r="A940" t="s">
        <v>227</v>
      </c>
      <c r="B940" t="s">
        <v>2712</v>
      </c>
      <c r="C940" t="str">
        <f>INDEX(FIPS!$A$1:$E$3236,MATCH($F940,FIPS!$D$1:$D$3236,0),5)</f>
        <v>Lane County</v>
      </c>
      <c r="D940" t="s">
        <v>228</v>
      </c>
      <c r="E940" s="15" t="s">
        <v>56</v>
      </c>
      <c r="F940" t="s">
        <v>2829</v>
      </c>
      <c r="G940" t="s">
        <v>7773</v>
      </c>
      <c r="H940" t="str">
        <f>IFERROR(VLOOKUP($G940,'Team Colors'!$A:$B,2,0),"#c9c9c9")</f>
        <v>#e31837</v>
      </c>
      <c r="I940">
        <f>INDEX('Raw Election Data'!$A$1:$AN$3144,MATCH($C940&amp;" "&amp;$B940,'Raw Election Data'!$C$1:$C$3144,0),MATCH('Joined Data'!I$1,'Raw Election Data'!$A$1:$AN$1,0))</f>
        <v>1670</v>
      </c>
      <c r="J940">
        <f>INDEX('Raw Election Data'!$A$1:$AN$3144,MATCH($C940&amp;" "&amp;$B940,'Raw Election Data'!$C$1:$C$3144,0),MATCH('Joined Data'!J$1,'Raw Election Data'!$A$1:$AN$1,0))</f>
        <v>104</v>
      </c>
      <c r="K940">
        <f>INDEX('Raw Election Data'!$A$1:$AN$3144,MATCH($C940&amp;" "&amp;$B940,'Raw Election Data'!$C$1:$C$3144,0),MATCH('Joined Data'!K$1,'Raw Election Data'!$A$1:$AN$1,0))</f>
        <v>684</v>
      </c>
      <c r="L940">
        <f>INDEX('Raw Election Data'!$A$1:$AN$3144,MATCH($C940&amp;" "&amp;$B940,'Raw Election Data'!$C$1:$C$3144,0),MATCH('Joined Data'!L$1,'Raw Election Data'!$A$1:$AN$1,0))</f>
        <v>831</v>
      </c>
      <c r="M940">
        <f>INDEX('Raw Election Data'!$A$1:$AN$3144,MATCH($C940&amp;" "&amp;$B940,'Raw Election Data'!$C$1:$C$3144,0),MATCH('Joined Data'!M$1,'Raw Election Data'!$A$1:$AN$1,0))</f>
        <v>0.12515042117930206</v>
      </c>
      <c r="N940">
        <f>INDEX('Raw Election Data'!$A$1:$AN$3144,MATCH($C940&amp;" "&amp;$B940,'Raw Election Data'!$C$1:$C$3144,0),MATCH('Joined Data'!N$1,'Raw Election Data'!$A$1:$AN$1,0))</f>
        <v>0.82310469314079426</v>
      </c>
      <c r="O940">
        <f>INDEX('Raw Election Data'!$A$1:$AN$3144,MATCH($C940&amp;" "&amp;$B940,'Raw Election Data'!$C$1:$C$3144,0),MATCH('Joined Data'!O$1,'Raw Election Data'!$A$1:$AN$1,0))</f>
        <v>-580</v>
      </c>
      <c r="P940">
        <f>INDEX('Raw Election Data'!$A$1:$AN$3144,MATCH($C940&amp;" "&amp;$B940,'Raw Election Data'!$C$1:$C$3144,0),MATCH('Joined Data'!P$1,'Raw Election Data'!$A$1:$AN$1,0))</f>
        <v>580</v>
      </c>
      <c r="Q940">
        <f>INDEX('Raw Election Data'!$A$1:$AN$3144,MATCH($C940&amp;" "&amp;$B940,'Raw Election Data'!$C$1:$C$3144,0),MATCH('Joined Data'!Q$1,'Raw Election Data'!$A$1:$AN$1,0))</f>
        <v>-0.69795427196149218</v>
      </c>
      <c r="R940">
        <f>INDEX('Raw Election Data'!$A$1:$AN$3144,MATCH($C940&amp;" "&amp;$B940,'Raw Election Data'!$C$1:$C$3144,0),MATCH('Joined Data'!R$1,'Raw Election Data'!$A$1:$AN$1,0))</f>
        <v>0.69795427196149218</v>
      </c>
    </row>
    <row r="941" spans="1:18" ht="13.5" hidden="1" customHeight="1" x14ac:dyDescent="0.15">
      <c r="A941" t="s">
        <v>227</v>
      </c>
      <c r="B941" t="s">
        <v>2712</v>
      </c>
      <c r="C941" t="str">
        <f>INDEX(FIPS!$A$1:$E$3236,MATCH($F941,FIPS!$D$1:$D$3236,0),5)</f>
        <v>Leavenworth County</v>
      </c>
      <c r="D941" t="s">
        <v>228</v>
      </c>
      <c r="E941" s="15" t="s">
        <v>57</v>
      </c>
      <c r="F941" t="s">
        <v>2831</v>
      </c>
      <c r="G941" t="s">
        <v>7773</v>
      </c>
      <c r="H941" t="str">
        <f>IFERROR(VLOOKUP($G941,'Team Colors'!$A:$B,2,0),"#c9c9c9")</f>
        <v>#e31837</v>
      </c>
      <c r="I941">
        <f>INDEX('Raw Election Data'!$A$1:$AN$3144,MATCH($C941&amp;" "&amp;$B941,'Raw Election Data'!$C$1:$C$3144,0),MATCH('Joined Data'!I$1,'Raw Election Data'!$A$1:$AN$1,0))</f>
        <v>79315</v>
      </c>
      <c r="J941">
        <f>INDEX('Raw Election Data'!$A$1:$AN$3144,MATCH($C941&amp;" "&amp;$B941,'Raw Election Data'!$C$1:$C$3144,0),MATCH('Joined Data'!J$1,'Raw Election Data'!$A$1:$AN$1,0))</f>
        <v>10064</v>
      </c>
      <c r="K941">
        <f>INDEX('Raw Election Data'!$A$1:$AN$3144,MATCH($C941&amp;" "&amp;$B941,'Raw Election Data'!$C$1:$C$3144,0),MATCH('Joined Data'!K$1,'Raw Election Data'!$A$1:$AN$1,0))</f>
        <v>17387</v>
      </c>
      <c r="L941">
        <f>INDEX('Raw Election Data'!$A$1:$AN$3144,MATCH($C941&amp;" "&amp;$B941,'Raw Election Data'!$C$1:$C$3144,0),MATCH('Joined Data'!L$1,'Raw Election Data'!$A$1:$AN$1,0))</f>
        <v>29676</v>
      </c>
      <c r="M941">
        <f>INDEX('Raw Election Data'!$A$1:$AN$3144,MATCH($C941&amp;" "&amp;$B941,'Raw Election Data'!$C$1:$C$3144,0),MATCH('Joined Data'!M$1,'Raw Election Data'!$A$1:$AN$1,0))</f>
        <v>0.33912926270386845</v>
      </c>
      <c r="N941">
        <f>INDEX('Raw Election Data'!$A$1:$AN$3144,MATCH($C941&amp;" "&amp;$B941,'Raw Election Data'!$C$1:$C$3144,0),MATCH('Joined Data'!N$1,'Raw Election Data'!$A$1:$AN$1,0))</f>
        <v>0.58589432538077912</v>
      </c>
      <c r="O941">
        <f>INDEX('Raw Election Data'!$A$1:$AN$3144,MATCH($C941&amp;" "&amp;$B941,'Raw Election Data'!$C$1:$C$3144,0),MATCH('Joined Data'!O$1,'Raw Election Data'!$A$1:$AN$1,0))</f>
        <v>-7323</v>
      </c>
      <c r="P941">
        <f>INDEX('Raw Election Data'!$A$1:$AN$3144,MATCH($C941&amp;" "&amp;$B941,'Raw Election Data'!$C$1:$C$3144,0),MATCH('Joined Data'!P$1,'Raw Election Data'!$A$1:$AN$1,0))</f>
        <v>7323</v>
      </c>
      <c r="Q941">
        <f>INDEX('Raw Election Data'!$A$1:$AN$3144,MATCH($C941&amp;" "&amp;$B941,'Raw Election Data'!$C$1:$C$3144,0),MATCH('Joined Data'!Q$1,'Raw Election Data'!$A$1:$AN$1,0))</f>
        <v>-0.24676506267691067</v>
      </c>
      <c r="R941">
        <f>INDEX('Raw Election Data'!$A$1:$AN$3144,MATCH($C941&amp;" "&amp;$B941,'Raw Election Data'!$C$1:$C$3144,0),MATCH('Joined Data'!R$1,'Raw Election Data'!$A$1:$AN$1,0))</f>
        <v>0.24676506267691067</v>
      </c>
    </row>
    <row r="942" spans="1:18" ht="13.5" hidden="1" customHeight="1" x14ac:dyDescent="0.15">
      <c r="A942" t="s">
        <v>227</v>
      </c>
      <c r="B942" t="s">
        <v>2712</v>
      </c>
      <c r="C942" t="str">
        <f>INDEX(FIPS!$A$1:$E$3236,MATCH($F942,FIPS!$D$1:$D$3236,0),5)</f>
        <v>Lincoln County</v>
      </c>
      <c r="D942" t="s">
        <v>228</v>
      </c>
      <c r="E942" s="15" t="s">
        <v>58</v>
      </c>
      <c r="F942" t="s">
        <v>2832</v>
      </c>
      <c r="G942" t="s">
        <v>7773</v>
      </c>
      <c r="H942" t="str">
        <f>IFERROR(VLOOKUP($G942,'Team Colors'!$A:$B,2,0),"#c9c9c9")</f>
        <v>#e31837</v>
      </c>
      <c r="I942">
        <f>INDEX('Raw Election Data'!$A$1:$AN$3144,MATCH($C942&amp;" "&amp;$B942,'Raw Election Data'!$C$1:$C$3144,0),MATCH('Joined Data'!I$1,'Raw Election Data'!$A$1:$AN$1,0))</f>
        <v>3105</v>
      </c>
      <c r="J942">
        <f>INDEX('Raw Election Data'!$A$1:$AN$3144,MATCH($C942&amp;" "&amp;$B942,'Raw Election Data'!$C$1:$C$3144,0),MATCH('Joined Data'!J$1,'Raw Election Data'!$A$1:$AN$1,0))</f>
        <v>214</v>
      </c>
      <c r="K942">
        <f>INDEX('Raw Election Data'!$A$1:$AN$3144,MATCH($C942&amp;" "&amp;$B942,'Raw Election Data'!$C$1:$C$3144,0),MATCH('Joined Data'!K$1,'Raw Election Data'!$A$1:$AN$1,0))</f>
        <v>1168</v>
      </c>
      <c r="L942">
        <f>INDEX('Raw Election Data'!$A$1:$AN$3144,MATCH($C942&amp;" "&amp;$B942,'Raw Election Data'!$C$1:$C$3144,0),MATCH('Joined Data'!L$1,'Raw Election Data'!$A$1:$AN$1,0))</f>
        <v>1448</v>
      </c>
      <c r="M942">
        <f>INDEX('Raw Election Data'!$A$1:$AN$3144,MATCH($C942&amp;" "&amp;$B942,'Raw Election Data'!$C$1:$C$3144,0),MATCH('Joined Data'!M$1,'Raw Election Data'!$A$1:$AN$1,0))</f>
        <v>0.1477900552486188</v>
      </c>
      <c r="N942">
        <f>INDEX('Raw Election Data'!$A$1:$AN$3144,MATCH($C942&amp;" "&amp;$B942,'Raw Election Data'!$C$1:$C$3144,0),MATCH('Joined Data'!N$1,'Raw Election Data'!$A$1:$AN$1,0))</f>
        <v>0.8066298342541437</v>
      </c>
      <c r="O942">
        <f>INDEX('Raw Election Data'!$A$1:$AN$3144,MATCH($C942&amp;" "&amp;$B942,'Raw Election Data'!$C$1:$C$3144,0),MATCH('Joined Data'!O$1,'Raw Election Data'!$A$1:$AN$1,0))</f>
        <v>-954</v>
      </c>
      <c r="P942">
        <f>INDEX('Raw Election Data'!$A$1:$AN$3144,MATCH($C942&amp;" "&amp;$B942,'Raw Election Data'!$C$1:$C$3144,0),MATCH('Joined Data'!P$1,'Raw Election Data'!$A$1:$AN$1,0))</f>
        <v>954</v>
      </c>
      <c r="Q942">
        <f>INDEX('Raw Election Data'!$A$1:$AN$3144,MATCH($C942&amp;" "&amp;$B942,'Raw Election Data'!$C$1:$C$3144,0),MATCH('Joined Data'!Q$1,'Raw Election Data'!$A$1:$AN$1,0))</f>
        <v>-0.65883977900552493</v>
      </c>
      <c r="R942">
        <f>INDEX('Raw Election Data'!$A$1:$AN$3144,MATCH($C942&amp;" "&amp;$B942,'Raw Election Data'!$C$1:$C$3144,0),MATCH('Joined Data'!R$1,'Raw Election Data'!$A$1:$AN$1,0))</f>
        <v>0.65883977900552493</v>
      </c>
    </row>
    <row r="943" spans="1:18" ht="13.5" hidden="1" customHeight="1" x14ac:dyDescent="0.15">
      <c r="A943" t="s">
        <v>227</v>
      </c>
      <c r="B943" t="s">
        <v>2712</v>
      </c>
      <c r="C943" t="str">
        <f>INDEX(FIPS!$A$1:$E$3236,MATCH($F943,FIPS!$D$1:$D$3236,0),5)</f>
        <v>Linn County</v>
      </c>
      <c r="D943" t="s">
        <v>228</v>
      </c>
      <c r="E943" s="15" t="s">
        <v>59</v>
      </c>
      <c r="F943" t="s">
        <v>2833</v>
      </c>
      <c r="G943" t="s">
        <v>7773</v>
      </c>
      <c r="H943" t="str">
        <f>IFERROR(VLOOKUP($G943,'Team Colors'!$A:$B,2,0),"#c9c9c9")</f>
        <v>#e31837</v>
      </c>
      <c r="I943">
        <f>INDEX('Raw Election Data'!$A$1:$AN$3144,MATCH($C943&amp;" "&amp;$B943,'Raw Election Data'!$C$1:$C$3144,0),MATCH('Joined Data'!I$1,'Raw Election Data'!$A$1:$AN$1,0))</f>
        <v>9536</v>
      </c>
      <c r="J943">
        <f>INDEX('Raw Election Data'!$A$1:$AN$3144,MATCH($C943&amp;" "&amp;$B943,'Raw Election Data'!$C$1:$C$3144,0),MATCH('Joined Data'!J$1,'Raw Election Data'!$A$1:$AN$1,0))</f>
        <v>721</v>
      </c>
      <c r="K943">
        <f>INDEX('Raw Election Data'!$A$1:$AN$3144,MATCH($C943&amp;" "&amp;$B943,'Raw Election Data'!$C$1:$C$3144,0),MATCH('Joined Data'!K$1,'Raw Election Data'!$A$1:$AN$1,0))</f>
        <v>3377</v>
      </c>
      <c r="L943">
        <f>INDEX('Raw Election Data'!$A$1:$AN$3144,MATCH($C943&amp;" "&amp;$B943,'Raw Election Data'!$C$1:$C$3144,0),MATCH('Joined Data'!L$1,'Raw Election Data'!$A$1:$AN$1,0))</f>
        <v>4279</v>
      </c>
      <c r="M943">
        <f>INDEX('Raw Election Data'!$A$1:$AN$3144,MATCH($C943&amp;" "&amp;$B943,'Raw Election Data'!$C$1:$C$3144,0),MATCH('Joined Data'!M$1,'Raw Election Data'!$A$1:$AN$1,0))</f>
        <v>0.16849731245618135</v>
      </c>
      <c r="N943">
        <f>INDEX('Raw Election Data'!$A$1:$AN$3144,MATCH($C943&amp;" "&amp;$B943,'Raw Election Data'!$C$1:$C$3144,0),MATCH('Joined Data'!N$1,'Raw Election Data'!$A$1:$AN$1,0))</f>
        <v>0.78920308483290491</v>
      </c>
      <c r="O943">
        <f>INDEX('Raw Election Data'!$A$1:$AN$3144,MATCH($C943&amp;" "&amp;$B943,'Raw Election Data'!$C$1:$C$3144,0),MATCH('Joined Data'!O$1,'Raw Election Data'!$A$1:$AN$1,0))</f>
        <v>-2656</v>
      </c>
      <c r="P943">
        <f>INDEX('Raw Election Data'!$A$1:$AN$3144,MATCH($C943&amp;" "&amp;$B943,'Raw Election Data'!$C$1:$C$3144,0),MATCH('Joined Data'!P$1,'Raw Election Data'!$A$1:$AN$1,0))</f>
        <v>2656</v>
      </c>
      <c r="Q943">
        <f>INDEX('Raw Election Data'!$A$1:$AN$3144,MATCH($C943&amp;" "&amp;$B943,'Raw Election Data'!$C$1:$C$3144,0),MATCH('Joined Data'!Q$1,'Raw Election Data'!$A$1:$AN$1,0))</f>
        <v>-0.62070577237672353</v>
      </c>
      <c r="R943">
        <f>INDEX('Raw Election Data'!$A$1:$AN$3144,MATCH($C943&amp;" "&amp;$B943,'Raw Election Data'!$C$1:$C$3144,0),MATCH('Joined Data'!R$1,'Raw Election Data'!$A$1:$AN$1,0))</f>
        <v>0.62070577237672353</v>
      </c>
    </row>
    <row r="944" spans="1:18" ht="13.5" hidden="1" customHeight="1" x14ac:dyDescent="0.15">
      <c r="A944" t="s">
        <v>227</v>
      </c>
      <c r="B944" t="s">
        <v>2712</v>
      </c>
      <c r="C944" t="str">
        <f>INDEX(FIPS!$A$1:$E$3236,MATCH($F944,FIPS!$D$1:$D$3236,0),5)</f>
        <v>Logan County</v>
      </c>
      <c r="D944" t="s">
        <v>228</v>
      </c>
      <c r="E944" s="15" t="s">
        <v>60</v>
      </c>
      <c r="F944" t="s">
        <v>2834</v>
      </c>
      <c r="G944" t="s">
        <v>437</v>
      </c>
      <c r="H944" t="str">
        <f>IFERROR(VLOOKUP($G944,'Team Colors'!$A:$B,2,0),"#c9c9c9")</f>
        <v>#fb4f14</v>
      </c>
      <c r="I944">
        <f>INDEX('Raw Election Data'!$A$1:$AN$3144,MATCH($C944&amp;" "&amp;$B944,'Raw Election Data'!$C$1:$C$3144,0),MATCH('Joined Data'!I$1,'Raw Election Data'!$A$1:$AN$1,0))</f>
        <v>2825</v>
      </c>
      <c r="J944">
        <f>INDEX('Raw Election Data'!$A$1:$AN$3144,MATCH($C944&amp;" "&amp;$B944,'Raw Election Data'!$C$1:$C$3144,0),MATCH('Joined Data'!J$1,'Raw Election Data'!$A$1:$AN$1,0))</f>
        <v>149</v>
      </c>
      <c r="K944">
        <f>INDEX('Raw Election Data'!$A$1:$AN$3144,MATCH($C944&amp;" "&amp;$B944,'Raw Election Data'!$C$1:$C$3144,0),MATCH('Joined Data'!K$1,'Raw Election Data'!$A$1:$AN$1,0))</f>
        <v>1124</v>
      </c>
      <c r="L944">
        <f>INDEX('Raw Election Data'!$A$1:$AN$3144,MATCH($C944&amp;" "&amp;$B944,'Raw Election Data'!$C$1:$C$3144,0),MATCH('Joined Data'!L$1,'Raw Election Data'!$A$1:$AN$1,0))</f>
        <v>1348</v>
      </c>
      <c r="M944">
        <f>INDEX('Raw Election Data'!$A$1:$AN$3144,MATCH($C944&amp;" "&amp;$B944,'Raw Election Data'!$C$1:$C$3144,0),MATCH('Joined Data'!M$1,'Raw Election Data'!$A$1:$AN$1,0))</f>
        <v>0.11053412462908012</v>
      </c>
      <c r="N944">
        <f>INDEX('Raw Election Data'!$A$1:$AN$3144,MATCH($C944&amp;" "&amp;$B944,'Raw Election Data'!$C$1:$C$3144,0),MATCH('Joined Data'!N$1,'Raw Election Data'!$A$1:$AN$1,0))</f>
        <v>0.83382789317507422</v>
      </c>
      <c r="O944">
        <f>INDEX('Raw Election Data'!$A$1:$AN$3144,MATCH($C944&amp;" "&amp;$B944,'Raw Election Data'!$C$1:$C$3144,0),MATCH('Joined Data'!O$1,'Raw Election Data'!$A$1:$AN$1,0))</f>
        <v>-975</v>
      </c>
      <c r="P944">
        <f>INDEX('Raw Election Data'!$A$1:$AN$3144,MATCH($C944&amp;" "&amp;$B944,'Raw Election Data'!$C$1:$C$3144,0),MATCH('Joined Data'!P$1,'Raw Election Data'!$A$1:$AN$1,0))</f>
        <v>975</v>
      </c>
      <c r="Q944">
        <f>INDEX('Raw Election Data'!$A$1:$AN$3144,MATCH($C944&amp;" "&amp;$B944,'Raw Election Data'!$C$1:$C$3144,0),MATCH('Joined Data'!Q$1,'Raw Election Data'!$A$1:$AN$1,0))</f>
        <v>-0.72329376854599414</v>
      </c>
      <c r="R944">
        <f>INDEX('Raw Election Data'!$A$1:$AN$3144,MATCH($C944&amp;" "&amp;$B944,'Raw Election Data'!$C$1:$C$3144,0),MATCH('Joined Data'!R$1,'Raw Election Data'!$A$1:$AN$1,0))</f>
        <v>0.72329376854599414</v>
      </c>
    </row>
    <row r="945" spans="1:18" ht="13.5" hidden="1" customHeight="1" x14ac:dyDescent="0.15">
      <c r="A945" t="s">
        <v>227</v>
      </c>
      <c r="B945" t="s">
        <v>2712</v>
      </c>
      <c r="C945" t="str">
        <f>INDEX(FIPS!$A$1:$E$3236,MATCH($F945,FIPS!$D$1:$D$3236,0),5)</f>
        <v>Lyon County</v>
      </c>
      <c r="D945" t="s">
        <v>228</v>
      </c>
      <c r="E945" s="15" t="s">
        <v>61</v>
      </c>
      <c r="F945" t="s">
        <v>2835</v>
      </c>
      <c r="G945" t="s">
        <v>7773</v>
      </c>
      <c r="H945" t="str">
        <f>IFERROR(VLOOKUP($G945,'Team Colors'!$A:$B,2,0),"#c9c9c9")</f>
        <v>#e31837</v>
      </c>
      <c r="I945">
        <f>INDEX('Raw Election Data'!$A$1:$AN$3144,MATCH($C945&amp;" "&amp;$B945,'Raw Election Data'!$C$1:$C$3144,0),MATCH('Joined Data'!I$1,'Raw Election Data'!$A$1:$AN$1,0))</f>
        <v>33339</v>
      </c>
      <c r="J945">
        <f>INDEX('Raw Election Data'!$A$1:$AN$3144,MATCH($C945&amp;" "&amp;$B945,'Raw Election Data'!$C$1:$C$3144,0),MATCH('Joined Data'!J$1,'Raw Election Data'!$A$1:$AN$1,0))</f>
        <v>4456</v>
      </c>
      <c r="K945">
        <f>INDEX('Raw Election Data'!$A$1:$AN$3144,MATCH($C945&amp;" "&amp;$B945,'Raw Election Data'!$C$1:$C$3144,0),MATCH('Joined Data'!K$1,'Raw Election Data'!$A$1:$AN$1,0))</f>
        <v>6354</v>
      </c>
      <c r="L945">
        <f>INDEX('Raw Election Data'!$A$1:$AN$3144,MATCH($C945&amp;" "&amp;$B945,'Raw Election Data'!$C$1:$C$3144,0),MATCH('Joined Data'!L$1,'Raw Election Data'!$A$1:$AN$1,0))</f>
        <v>11745</v>
      </c>
      <c r="M945">
        <f>INDEX('Raw Election Data'!$A$1:$AN$3144,MATCH($C945&amp;" "&amp;$B945,'Raw Election Data'!$C$1:$C$3144,0),MATCH('Joined Data'!M$1,'Raw Election Data'!$A$1:$AN$1,0))</f>
        <v>0.37939548744146445</v>
      </c>
      <c r="N945">
        <f>INDEX('Raw Election Data'!$A$1:$AN$3144,MATCH($C945&amp;" "&amp;$B945,'Raw Election Data'!$C$1:$C$3144,0),MATCH('Joined Data'!N$1,'Raw Election Data'!$A$1:$AN$1,0))</f>
        <v>0.54099616858237543</v>
      </c>
      <c r="O945">
        <f>INDEX('Raw Election Data'!$A$1:$AN$3144,MATCH($C945&amp;" "&amp;$B945,'Raw Election Data'!$C$1:$C$3144,0),MATCH('Joined Data'!O$1,'Raw Election Data'!$A$1:$AN$1,0))</f>
        <v>-1898</v>
      </c>
      <c r="P945">
        <f>INDEX('Raw Election Data'!$A$1:$AN$3144,MATCH($C945&amp;" "&amp;$B945,'Raw Election Data'!$C$1:$C$3144,0),MATCH('Joined Data'!P$1,'Raw Election Data'!$A$1:$AN$1,0))</f>
        <v>1898</v>
      </c>
      <c r="Q945">
        <f>INDEX('Raw Election Data'!$A$1:$AN$3144,MATCH($C945&amp;" "&amp;$B945,'Raw Election Data'!$C$1:$C$3144,0),MATCH('Joined Data'!Q$1,'Raw Election Data'!$A$1:$AN$1,0))</f>
        <v>-0.16160068114091097</v>
      </c>
      <c r="R945">
        <f>INDEX('Raw Election Data'!$A$1:$AN$3144,MATCH($C945&amp;" "&amp;$B945,'Raw Election Data'!$C$1:$C$3144,0),MATCH('Joined Data'!R$1,'Raw Election Data'!$A$1:$AN$1,0))</f>
        <v>0.16160068114091097</v>
      </c>
    </row>
    <row r="946" spans="1:18" ht="13.5" hidden="1" customHeight="1" x14ac:dyDescent="0.15">
      <c r="A946" t="s">
        <v>227</v>
      </c>
      <c r="B946" t="s">
        <v>2712</v>
      </c>
      <c r="C946" t="str">
        <f>INDEX(FIPS!$A$1:$E$3236,MATCH($F946,FIPS!$D$1:$D$3236,0),5)</f>
        <v>McPherson County</v>
      </c>
      <c r="D946" t="s">
        <v>228</v>
      </c>
      <c r="E946" s="15" t="s">
        <v>62</v>
      </c>
      <c r="F946" t="s">
        <v>2839</v>
      </c>
      <c r="G946" t="s">
        <v>7773</v>
      </c>
      <c r="H946" t="str">
        <f>IFERROR(VLOOKUP($G946,'Team Colors'!$A:$B,2,0),"#c9c9c9")</f>
        <v>#e31837</v>
      </c>
      <c r="I946">
        <f>INDEX('Raw Election Data'!$A$1:$AN$3144,MATCH($C946&amp;" "&amp;$B946,'Raw Election Data'!$C$1:$C$3144,0),MATCH('Joined Data'!I$1,'Raw Election Data'!$A$1:$AN$1,0))</f>
        <v>28941</v>
      </c>
      <c r="J946">
        <f>INDEX('Raw Election Data'!$A$1:$AN$3144,MATCH($C946&amp;" "&amp;$B946,'Raw Election Data'!$C$1:$C$3144,0),MATCH('Joined Data'!J$1,'Raw Election Data'!$A$1:$AN$1,0))</f>
        <v>3183</v>
      </c>
      <c r="K946">
        <f>INDEX('Raw Election Data'!$A$1:$AN$3144,MATCH($C946&amp;" "&amp;$B946,'Raw Election Data'!$C$1:$C$3144,0),MATCH('Joined Data'!K$1,'Raw Election Data'!$A$1:$AN$1,0))</f>
        <v>8407</v>
      </c>
      <c r="L946">
        <f>INDEX('Raw Election Data'!$A$1:$AN$3144,MATCH($C946&amp;" "&amp;$B946,'Raw Election Data'!$C$1:$C$3144,0),MATCH('Joined Data'!L$1,'Raw Election Data'!$A$1:$AN$1,0))</f>
        <v>12443</v>
      </c>
      <c r="M946">
        <f>INDEX('Raw Election Data'!$A$1:$AN$3144,MATCH($C946&amp;" "&amp;$B946,'Raw Election Data'!$C$1:$C$3144,0),MATCH('Joined Data'!M$1,'Raw Election Data'!$A$1:$AN$1,0))</f>
        <v>0.25580647753757135</v>
      </c>
      <c r="N946">
        <f>INDEX('Raw Election Data'!$A$1:$AN$3144,MATCH($C946&amp;" "&amp;$B946,'Raw Election Data'!$C$1:$C$3144,0),MATCH('Joined Data'!N$1,'Raw Election Data'!$A$1:$AN$1,0))</f>
        <v>0.6756409226070883</v>
      </c>
      <c r="O946">
        <f>INDEX('Raw Election Data'!$A$1:$AN$3144,MATCH($C946&amp;" "&amp;$B946,'Raw Election Data'!$C$1:$C$3144,0),MATCH('Joined Data'!O$1,'Raw Election Data'!$A$1:$AN$1,0))</f>
        <v>-5224</v>
      </c>
      <c r="P946">
        <f>INDEX('Raw Election Data'!$A$1:$AN$3144,MATCH($C946&amp;" "&amp;$B946,'Raw Election Data'!$C$1:$C$3144,0),MATCH('Joined Data'!P$1,'Raw Election Data'!$A$1:$AN$1,0))</f>
        <v>5224</v>
      </c>
      <c r="Q946">
        <f>INDEX('Raw Election Data'!$A$1:$AN$3144,MATCH($C946&amp;" "&amp;$B946,'Raw Election Data'!$C$1:$C$3144,0),MATCH('Joined Data'!Q$1,'Raw Election Data'!$A$1:$AN$1,0))</f>
        <v>-0.41983444506951695</v>
      </c>
      <c r="R946">
        <f>INDEX('Raw Election Data'!$A$1:$AN$3144,MATCH($C946&amp;" "&amp;$B946,'Raw Election Data'!$C$1:$C$3144,0),MATCH('Joined Data'!R$1,'Raw Election Data'!$A$1:$AN$1,0))</f>
        <v>0.41983444506951695</v>
      </c>
    </row>
    <row r="947" spans="1:18" ht="13.5" hidden="1" customHeight="1" x14ac:dyDescent="0.15">
      <c r="A947" t="s">
        <v>227</v>
      </c>
      <c r="B947" t="s">
        <v>2712</v>
      </c>
      <c r="C947" t="str">
        <f>INDEX(FIPS!$A$1:$E$3236,MATCH($F947,FIPS!$D$1:$D$3236,0),5)</f>
        <v>Marion County</v>
      </c>
      <c r="D947" t="s">
        <v>228</v>
      </c>
      <c r="E947" s="15" t="s">
        <v>63</v>
      </c>
      <c r="F947" t="s">
        <v>2842</v>
      </c>
      <c r="G947" t="s">
        <v>7773</v>
      </c>
      <c r="H947" t="str">
        <f>IFERROR(VLOOKUP($G947,'Team Colors'!$A:$B,2,0),"#c9c9c9")</f>
        <v>#e31837</v>
      </c>
      <c r="I947">
        <f>INDEX('Raw Election Data'!$A$1:$AN$3144,MATCH($C947&amp;" "&amp;$B947,'Raw Election Data'!$C$1:$C$3144,0),MATCH('Joined Data'!I$1,'Raw Election Data'!$A$1:$AN$1,0))</f>
        <v>12103</v>
      </c>
      <c r="J947">
        <f>INDEX('Raw Election Data'!$A$1:$AN$3144,MATCH($C947&amp;" "&amp;$B947,'Raw Election Data'!$C$1:$C$3144,0),MATCH('Joined Data'!J$1,'Raw Election Data'!$A$1:$AN$1,0))</f>
        <v>1177</v>
      </c>
      <c r="K947">
        <f>INDEX('Raw Election Data'!$A$1:$AN$3144,MATCH($C947&amp;" "&amp;$B947,'Raw Election Data'!$C$1:$C$3144,0),MATCH('Joined Data'!K$1,'Raw Election Data'!$A$1:$AN$1,0))</f>
        <v>3928</v>
      </c>
      <c r="L947">
        <f>INDEX('Raw Election Data'!$A$1:$AN$3144,MATCH($C947&amp;" "&amp;$B947,'Raw Election Data'!$C$1:$C$3144,0),MATCH('Joined Data'!L$1,'Raw Election Data'!$A$1:$AN$1,0))</f>
        <v>5465</v>
      </c>
      <c r="M947">
        <f>INDEX('Raw Election Data'!$A$1:$AN$3144,MATCH($C947&amp;" "&amp;$B947,'Raw Election Data'!$C$1:$C$3144,0),MATCH('Joined Data'!M$1,'Raw Election Data'!$A$1:$AN$1,0))</f>
        <v>0.21537053979871912</v>
      </c>
      <c r="N947">
        <f>INDEX('Raw Election Data'!$A$1:$AN$3144,MATCH($C947&amp;" "&amp;$B947,'Raw Election Data'!$C$1:$C$3144,0),MATCH('Joined Data'!N$1,'Raw Election Data'!$A$1:$AN$1,0))</f>
        <v>0.71875571820677031</v>
      </c>
      <c r="O947">
        <f>INDEX('Raw Election Data'!$A$1:$AN$3144,MATCH($C947&amp;" "&amp;$B947,'Raw Election Data'!$C$1:$C$3144,0),MATCH('Joined Data'!O$1,'Raw Election Data'!$A$1:$AN$1,0))</f>
        <v>-2751</v>
      </c>
      <c r="P947">
        <f>INDEX('Raw Election Data'!$A$1:$AN$3144,MATCH($C947&amp;" "&amp;$B947,'Raw Election Data'!$C$1:$C$3144,0),MATCH('Joined Data'!P$1,'Raw Election Data'!$A$1:$AN$1,0))</f>
        <v>2751</v>
      </c>
      <c r="Q947">
        <f>INDEX('Raw Election Data'!$A$1:$AN$3144,MATCH($C947&amp;" "&amp;$B947,'Raw Election Data'!$C$1:$C$3144,0),MATCH('Joined Data'!Q$1,'Raw Election Data'!$A$1:$AN$1,0))</f>
        <v>-0.50338517840805119</v>
      </c>
      <c r="R947">
        <f>INDEX('Raw Election Data'!$A$1:$AN$3144,MATCH($C947&amp;" "&amp;$B947,'Raw Election Data'!$C$1:$C$3144,0),MATCH('Joined Data'!R$1,'Raw Election Data'!$A$1:$AN$1,0))</f>
        <v>0.50338517840805119</v>
      </c>
    </row>
    <row r="948" spans="1:18" ht="13.5" hidden="1" customHeight="1" x14ac:dyDescent="0.15">
      <c r="A948" t="s">
        <v>227</v>
      </c>
      <c r="B948" t="s">
        <v>2712</v>
      </c>
      <c r="C948" t="str">
        <f>INDEX(FIPS!$A$1:$E$3236,MATCH($F948,FIPS!$D$1:$D$3236,0),5)</f>
        <v>Marshall County</v>
      </c>
      <c r="D948" t="s">
        <v>228</v>
      </c>
      <c r="E948" s="15" t="s">
        <v>64</v>
      </c>
      <c r="F948" t="s">
        <v>2843</v>
      </c>
      <c r="G948" t="s">
        <v>7773</v>
      </c>
      <c r="H948" t="str">
        <f>IFERROR(VLOOKUP($G948,'Team Colors'!$A:$B,2,0),"#c9c9c9")</f>
        <v>#e31837</v>
      </c>
      <c r="I948">
        <f>INDEX('Raw Election Data'!$A$1:$AN$3144,MATCH($C948&amp;" "&amp;$B948,'Raw Election Data'!$C$1:$C$3144,0),MATCH('Joined Data'!I$1,'Raw Election Data'!$A$1:$AN$1,0))</f>
        <v>9936</v>
      </c>
      <c r="J948">
        <f>INDEX('Raw Election Data'!$A$1:$AN$3144,MATCH($C948&amp;" "&amp;$B948,'Raw Election Data'!$C$1:$C$3144,0),MATCH('Joined Data'!J$1,'Raw Election Data'!$A$1:$AN$1,0))</f>
        <v>1060</v>
      </c>
      <c r="K948">
        <f>INDEX('Raw Election Data'!$A$1:$AN$3144,MATCH($C948&amp;" "&amp;$B948,'Raw Election Data'!$C$1:$C$3144,0),MATCH('Joined Data'!K$1,'Raw Election Data'!$A$1:$AN$1,0))</f>
        <v>3250</v>
      </c>
      <c r="L948">
        <f>INDEX('Raw Election Data'!$A$1:$AN$3144,MATCH($C948&amp;" "&amp;$B948,'Raw Election Data'!$C$1:$C$3144,0),MATCH('Joined Data'!L$1,'Raw Election Data'!$A$1:$AN$1,0))</f>
        <v>4578</v>
      </c>
      <c r="M948">
        <f>INDEX('Raw Election Data'!$A$1:$AN$3144,MATCH($C948&amp;" "&amp;$B948,'Raw Election Data'!$C$1:$C$3144,0),MATCH('Joined Data'!M$1,'Raw Election Data'!$A$1:$AN$1,0))</f>
        <v>0.23154215814766274</v>
      </c>
      <c r="N948">
        <f>INDEX('Raw Election Data'!$A$1:$AN$3144,MATCH($C948&amp;" "&amp;$B948,'Raw Election Data'!$C$1:$C$3144,0),MATCH('Joined Data'!N$1,'Raw Election Data'!$A$1:$AN$1,0))</f>
        <v>0.70991699432066402</v>
      </c>
      <c r="O948">
        <f>INDEX('Raw Election Data'!$A$1:$AN$3144,MATCH($C948&amp;" "&amp;$B948,'Raw Election Data'!$C$1:$C$3144,0),MATCH('Joined Data'!O$1,'Raw Election Data'!$A$1:$AN$1,0))</f>
        <v>-2190</v>
      </c>
      <c r="P948">
        <f>INDEX('Raw Election Data'!$A$1:$AN$3144,MATCH($C948&amp;" "&amp;$B948,'Raw Election Data'!$C$1:$C$3144,0),MATCH('Joined Data'!P$1,'Raw Election Data'!$A$1:$AN$1,0))</f>
        <v>2190</v>
      </c>
      <c r="Q948">
        <f>INDEX('Raw Election Data'!$A$1:$AN$3144,MATCH($C948&amp;" "&amp;$B948,'Raw Election Data'!$C$1:$C$3144,0),MATCH('Joined Data'!Q$1,'Raw Election Data'!$A$1:$AN$1,0))</f>
        <v>-0.47837483617300125</v>
      </c>
      <c r="R948">
        <f>INDEX('Raw Election Data'!$A$1:$AN$3144,MATCH($C948&amp;" "&amp;$B948,'Raw Election Data'!$C$1:$C$3144,0),MATCH('Joined Data'!R$1,'Raw Election Data'!$A$1:$AN$1,0))</f>
        <v>0.47837483617300125</v>
      </c>
    </row>
    <row r="949" spans="1:18" ht="13.5" hidden="1" customHeight="1" x14ac:dyDescent="0.15">
      <c r="A949" t="s">
        <v>227</v>
      </c>
      <c r="B949" t="s">
        <v>2712</v>
      </c>
      <c r="C949" t="str">
        <f>INDEX(FIPS!$A$1:$E$3236,MATCH($F949,FIPS!$D$1:$D$3236,0),5)</f>
        <v>Meade County</v>
      </c>
      <c r="D949" t="s">
        <v>228</v>
      </c>
      <c r="E949" s="15" t="s">
        <v>65</v>
      </c>
      <c r="F949" t="s">
        <v>2845</v>
      </c>
      <c r="G949" t="s">
        <v>7773</v>
      </c>
      <c r="H949" t="str">
        <f>IFERROR(VLOOKUP($G949,'Team Colors'!$A:$B,2,0),"#c9c9c9")</f>
        <v>#e31837</v>
      </c>
      <c r="I949">
        <f>INDEX('Raw Election Data'!$A$1:$AN$3144,MATCH($C949&amp;" "&amp;$B949,'Raw Election Data'!$C$1:$C$3144,0),MATCH('Joined Data'!I$1,'Raw Election Data'!$A$1:$AN$1,0))</f>
        <v>4330</v>
      </c>
      <c r="J949">
        <f>INDEX('Raw Election Data'!$A$1:$AN$3144,MATCH($C949&amp;" "&amp;$B949,'Raw Election Data'!$C$1:$C$3144,0),MATCH('Joined Data'!J$1,'Raw Election Data'!$A$1:$AN$1,0))</f>
        <v>206</v>
      </c>
      <c r="K949">
        <f>INDEX('Raw Election Data'!$A$1:$AN$3144,MATCH($C949&amp;" "&amp;$B949,'Raw Election Data'!$C$1:$C$3144,0),MATCH('Joined Data'!K$1,'Raw Election Data'!$A$1:$AN$1,0))</f>
        <v>1390</v>
      </c>
      <c r="L949">
        <f>INDEX('Raw Election Data'!$A$1:$AN$3144,MATCH($C949&amp;" "&amp;$B949,'Raw Election Data'!$C$1:$C$3144,0),MATCH('Joined Data'!L$1,'Raw Election Data'!$A$1:$AN$1,0))</f>
        <v>1675</v>
      </c>
      <c r="M949">
        <f>INDEX('Raw Election Data'!$A$1:$AN$3144,MATCH($C949&amp;" "&amp;$B949,'Raw Election Data'!$C$1:$C$3144,0),MATCH('Joined Data'!M$1,'Raw Election Data'!$A$1:$AN$1,0))</f>
        <v>0.12298507462686567</v>
      </c>
      <c r="N949">
        <f>INDEX('Raw Election Data'!$A$1:$AN$3144,MATCH($C949&amp;" "&amp;$B949,'Raw Election Data'!$C$1:$C$3144,0),MATCH('Joined Data'!N$1,'Raw Election Data'!$A$1:$AN$1,0))</f>
        <v>0.82985074626865674</v>
      </c>
      <c r="O949">
        <f>INDEX('Raw Election Data'!$A$1:$AN$3144,MATCH($C949&amp;" "&amp;$B949,'Raw Election Data'!$C$1:$C$3144,0),MATCH('Joined Data'!O$1,'Raw Election Data'!$A$1:$AN$1,0))</f>
        <v>-1184</v>
      </c>
      <c r="P949">
        <f>INDEX('Raw Election Data'!$A$1:$AN$3144,MATCH($C949&amp;" "&amp;$B949,'Raw Election Data'!$C$1:$C$3144,0),MATCH('Joined Data'!P$1,'Raw Election Data'!$A$1:$AN$1,0))</f>
        <v>1184</v>
      </c>
      <c r="Q949">
        <f>INDEX('Raw Election Data'!$A$1:$AN$3144,MATCH($C949&amp;" "&amp;$B949,'Raw Election Data'!$C$1:$C$3144,0),MATCH('Joined Data'!Q$1,'Raw Election Data'!$A$1:$AN$1,0))</f>
        <v>-0.70686567164179104</v>
      </c>
      <c r="R949">
        <f>INDEX('Raw Election Data'!$A$1:$AN$3144,MATCH($C949&amp;" "&amp;$B949,'Raw Election Data'!$C$1:$C$3144,0),MATCH('Joined Data'!R$1,'Raw Election Data'!$A$1:$AN$1,0))</f>
        <v>0.70686567164179104</v>
      </c>
    </row>
    <row r="950" spans="1:18" ht="13.5" hidden="1" customHeight="1" x14ac:dyDescent="0.15">
      <c r="A950" t="s">
        <v>227</v>
      </c>
      <c r="B950" t="s">
        <v>2712</v>
      </c>
      <c r="C950" t="str">
        <f>INDEX(FIPS!$A$1:$E$3236,MATCH($F950,FIPS!$D$1:$D$3236,0),5)</f>
        <v>Miami County</v>
      </c>
      <c r="D950" t="s">
        <v>228</v>
      </c>
      <c r="E950" s="15" t="s">
        <v>66</v>
      </c>
      <c r="F950" t="s">
        <v>2846</v>
      </c>
      <c r="G950" t="s">
        <v>7773</v>
      </c>
      <c r="H950" t="str">
        <f>IFERROR(VLOOKUP($G950,'Team Colors'!$A:$B,2,0),"#c9c9c9")</f>
        <v>#e31837</v>
      </c>
      <c r="I950">
        <f>INDEX('Raw Election Data'!$A$1:$AN$3144,MATCH($C950&amp;" "&amp;$B950,'Raw Election Data'!$C$1:$C$3144,0),MATCH('Joined Data'!I$1,'Raw Election Data'!$A$1:$AN$1,0))</f>
        <v>32553</v>
      </c>
      <c r="J950">
        <f>INDEX('Raw Election Data'!$A$1:$AN$3144,MATCH($C950&amp;" "&amp;$B950,'Raw Election Data'!$C$1:$C$3144,0),MATCH('Joined Data'!J$1,'Raw Election Data'!$A$1:$AN$1,0))</f>
        <v>3949</v>
      </c>
      <c r="K950">
        <f>INDEX('Raw Election Data'!$A$1:$AN$3144,MATCH($C950&amp;" "&amp;$B950,'Raw Election Data'!$C$1:$C$3144,0),MATCH('Joined Data'!K$1,'Raw Election Data'!$A$1:$AN$1,0))</f>
        <v>9839</v>
      </c>
      <c r="L950">
        <f>INDEX('Raw Election Data'!$A$1:$AN$3144,MATCH($C950&amp;" "&amp;$B950,'Raw Election Data'!$C$1:$C$3144,0),MATCH('Joined Data'!L$1,'Raw Election Data'!$A$1:$AN$1,0))</f>
        <v>14712</v>
      </c>
      <c r="M950">
        <f>INDEX('Raw Election Data'!$A$1:$AN$3144,MATCH($C950&amp;" "&amp;$B950,'Raw Election Data'!$C$1:$C$3144,0),MATCH('Joined Data'!M$1,'Raw Election Data'!$A$1:$AN$1,0))</f>
        <v>0.26842033713974989</v>
      </c>
      <c r="N950">
        <f>INDEX('Raw Election Data'!$A$1:$AN$3144,MATCH($C950&amp;" "&amp;$B950,'Raw Election Data'!$C$1:$C$3144,0),MATCH('Joined Data'!N$1,'Raw Election Data'!$A$1:$AN$1,0))</f>
        <v>0.66877379010331706</v>
      </c>
      <c r="O950">
        <f>INDEX('Raw Election Data'!$A$1:$AN$3144,MATCH($C950&amp;" "&amp;$B950,'Raw Election Data'!$C$1:$C$3144,0),MATCH('Joined Data'!O$1,'Raw Election Data'!$A$1:$AN$1,0))</f>
        <v>-5890</v>
      </c>
      <c r="P950">
        <f>INDEX('Raw Election Data'!$A$1:$AN$3144,MATCH($C950&amp;" "&amp;$B950,'Raw Election Data'!$C$1:$C$3144,0),MATCH('Joined Data'!P$1,'Raw Election Data'!$A$1:$AN$1,0))</f>
        <v>5890</v>
      </c>
      <c r="Q950">
        <f>INDEX('Raw Election Data'!$A$1:$AN$3144,MATCH($C950&amp;" "&amp;$B950,'Raw Election Data'!$C$1:$C$3144,0),MATCH('Joined Data'!Q$1,'Raw Election Data'!$A$1:$AN$1,0))</f>
        <v>-0.40035345296356717</v>
      </c>
      <c r="R950">
        <f>INDEX('Raw Election Data'!$A$1:$AN$3144,MATCH($C950&amp;" "&amp;$B950,'Raw Election Data'!$C$1:$C$3144,0),MATCH('Joined Data'!R$1,'Raw Election Data'!$A$1:$AN$1,0))</f>
        <v>0.40035345296356717</v>
      </c>
    </row>
    <row r="951" spans="1:18" ht="13.5" hidden="1" customHeight="1" x14ac:dyDescent="0.15">
      <c r="A951" t="s">
        <v>227</v>
      </c>
      <c r="B951" t="s">
        <v>2712</v>
      </c>
      <c r="C951" t="str">
        <f>INDEX(FIPS!$A$1:$E$3236,MATCH($F951,FIPS!$D$1:$D$3236,0),5)</f>
        <v>Mitchell County</v>
      </c>
      <c r="D951" t="s">
        <v>228</v>
      </c>
      <c r="E951" s="15" t="s">
        <v>67</v>
      </c>
      <c r="F951" t="s">
        <v>2847</v>
      </c>
      <c r="G951" t="s">
        <v>7773</v>
      </c>
      <c r="H951" t="str">
        <f>IFERROR(VLOOKUP($G951,'Team Colors'!$A:$B,2,0),"#c9c9c9")</f>
        <v>#e31837</v>
      </c>
      <c r="I951">
        <f>INDEX('Raw Election Data'!$A$1:$AN$3144,MATCH($C951&amp;" "&amp;$B951,'Raw Election Data'!$C$1:$C$3144,0),MATCH('Joined Data'!I$1,'Raw Election Data'!$A$1:$AN$1,0))</f>
        <v>6282</v>
      </c>
      <c r="J951">
        <f>INDEX('Raw Election Data'!$A$1:$AN$3144,MATCH($C951&amp;" "&amp;$B951,'Raw Election Data'!$C$1:$C$3144,0),MATCH('Joined Data'!J$1,'Raw Election Data'!$A$1:$AN$1,0))</f>
        <v>469</v>
      </c>
      <c r="K951">
        <f>INDEX('Raw Election Data'!$A$1:$AN$3144,MATCH($C951&amp;" "&amp;$B951,'Raw Election Data'!$C$1:$C$3144,0),MATCH('Joined Data'!K$1,'Raw Election Data'!$A$1:$AN$1,0))</f>
        <v>2216</v>
      </c>
      <c r="L951">
        <f>INDEX('Raw Election Data'!$A$1:$AN$3144,MATCH($C951&amp;" "&amp;$B951,'Raw Election Data'!$C$1:$C$3144,0),MATCH('Joined Data'!L$1,'Raw Election Data'!$A$1:$AN$1,0))</f>
        <v>2824</v>
      </c>
      <c r="M951">
        <f>INDEX('Raw Election Data'!$A$1:$AN$3144,MATCH($C951&amp;" "&amp;$B951,'Raw Election Data'!$C$1:$C$3144,0),MATCH('Joined Data'!M$1,'Raw Election Data'!$A$1:$AN$1,0))</f>
        <v>0.16607648725212465</v>
      </c>
      <c r="N951">
        <f>INDEX('Raw Election Data'!$A$1:$AN$3144,MATCH($C951&amp;" "&amp;$B951,'Raw Election Data'!$C$1:$C$3144,0),MATCH('Joined Data'!N$1,'Raw Election Data'!$A$1:$AN$1,0))</f>
        <v>0.7847025495750708</v>
      </c>
      <c r="O951">
        <f>INDEX('Raw Election Data'!$A$1:$AN$3144,MATCH($C951&amp;" "&amp;$B951,'Raw Election Data'!$C$1:$C$3144,0),MATCH('Joined Data'!O$1,'Raw Election Data'!$A$1:$AN$1,0))</f>
        <v>-1747</v>
      </c>
      <c r="P951">
        <f>INDEX('Raw Election Data'!$A$1:$AN$3144,MATCH($C951&amp;" "&amp;$B951,'Raw Election Data'!$C$1:$C$3144,0),MATCH('Joined Data'!P$1,'Raw Election Data'!$A$1:$AN$1,0))</f>
        <v>1747</v>
      </c>
      <c r="Q951">
        <f>INDEX('Raw Election Data'!$A$1:$AN$3144,MATCH($C951&amp;" "&amp;$B951,'Raw Election Data'!$C$1:$C$3144,0),MATCH('Joined Data'!Q$1,'Raw Election Data'!$A$1:$AN$1,0))</f>
        <v>-0.61862606232294615</v>
      </c>
      <c r="R951">
        <f>INDEX('Raw Election Data'!$A$1:$AN$3144,MATCH($C951&amp;" "&amp;$B951,'Raw Election Data'!$C$1:$C$3144,0),MATCH('Joined Data'!R$1,'Raw Election Data'!$A$1:$AN$1,0))</f>
        <v>0.61862606232294615</v>
      </c>
    </row>
    <row r="952" spans="1:18" ht="13.5" hidden="1" customHeight="1" x14ac:dyDescent="0.15">
      <c r="A952" t="s">
        <v>227</v>
      </c>
      <c r="B952" t="s">
        <v>2712</v>
      </c>
      <c r="C952" t="str">
        <f>INDEX(FIPS!$A$1:$E$3236,MATCH($F952,FIPS!$D$1:$D$3236,0),5)</f>
        <v>Montgomery County</v>
      </c>
      <c r="D952" t="s">
        <v>228</v>
      </c>
      <c r="E952" s="15" t="s">
        <v>68</v>
      </c>
      <c r="F952" t="s">
        <v>2848</v>
      </c>
      <c r="G952" t="s">
        <v>7773</v>
      </c>
      <c r="H952" t="str">
        <f>IFERROR(VLOOKUP($G952,'Team Colors'!$A:$B,2,0),"#c9c9c9")</f>
        <v>#e31837</v>
      </c>
      <c r="I952">
        <f>INDEX('Raw Election Data'!$A$1:$AN$3144,MATCH($C952&amp;" "&amp;$B952,'Raw Election Data'!$C$1:$C$3144,0),MATCH('Joined Data'!I$1,'Raw Election Data'!$A$1:$AN$1,0))</f>
        <v>33314</v>
      </c>
      <c r="J952">
        <f>INDEX('Raw Election Data'!$A$1:$AN$3144,MATCH($C952&amp;" "&amp;$B952,'Raw Election Data'!$C$1:$C$3144,0),MATCH('Joined Data'!J$1,'Raw Election Data'!$A$1:$AN$1,0))</f>
        <v>2557</v>
      </c>
      <c r="K952">
        <f>INDEX('Raw Election Data'!$A$1:$AN$3144,MATCH($C952&amp;" "&amp;$B952,'Raw Election Data'!$C$1:$C$3144,0),MATCH('Joined Data'!K$1,'Raw Election Data'!$A$1:$AN$1,0))</f>
        <v>8466</v>
      </c>
      <c r="L952">
        <f>INDEX('Raw Election Data'!$A$1:$AN$3144,MATCH($C952&amp;" "&amp;$B952,'Raw Election Data'!$C$1:$C$3144,0),MATCH('Joined Data'!L$1,'Raw Election Data'!$A$1:$AN$1,0))</f>
        <v>11623</v>
      </c>
      <c r="M952">
        <f>INDEX('Raw Election Data'!$A$1:$AN$3144,MATCH($C952&amp;" "&amp;$B952,'Raw Election Data'!$C$1:$C$3144,0),MATCH('Joined Data'!M$1,'Raw Election Data'!$A$1:$AN$1,0))</f>
        <v>0.21999483782156071</v>
      </c>
      <c r="N952">
        <f>INDEX('Raw Election Data'!$A$1:$AN$3144,MATCH($C952&amp;" "&amp;$B952,'Raw Election Data'!$C$1:$C$3144,0),MATCH('Joined Data'!N$1,'Raw Election Data'!$A$1:$AN$1,0))</f>
        <v>0.7283833777854255</v>
      </c>
      <c r="O952">
        <f>INDEX('Raw Election Data'!$A$1:$AN$3144,MATCH($C952&amp;" "&amp;$B952,'Raw Election Data'!$C$1:$C$3144,0),MATCH('Joined Data'!O$1,'Raw Election Data'!$A$1:$AN$1,0))</f>
        <v>-5909</v>
      </c>
      <c r="P952">
        <f>INDEX('Raw Election Data'!$A$1:$AN$3144,MATCH($C952&amp;" "&amp;$B952,'Raw Election Data'!$C$1:$C$3144,0),MATCH('Joined Data'!P$1,'Raw Election Data'!$A$1:$AN$1,0))</f>
        <v>5909</v>
      </c>
      <c r="Q952">
        <f>INDEX('Raw Election Data'!$A$1:$AN$3144,MATCH($C952&amp;" "&amp;$B952,'Raw Election Data'!$C$1:$C$3144,0),MATCH('Joined Data'!Q$1,'Raw Election Data'!$A$1:$AN$1,0))</f>
        <v>-0.50838853996386479</v>
      </c>
      <c r="R952">
        <f>INDEX('Raw Election Data'!$A$1:$AN$3144,MATCH($C952&amp;" "&amp;$B952,'Raw Election Data'!$C$1:$C$3144,0),MATCH('Joined Data'!R$1,'Raw Election Data'!$A$1:$AN$1,0))</f>
        <v>0.50838853996386479</v>
      </c>
    </row>
    <row r="953" spans="1:18" ht="13.5" hidden="1" customHeight="1" x14ac:dyDescent="0.15">
      <c r="A953" t="s">
        <v>227</v>
      </c>
      <c r="B953" t="s">
        <v>2712</v>
      </c>
      <c r="C953" t="str">
        <f>INDEX(FIPS!$A$1:$E$3236,MATCH($F953,FIPS!$D$1:$D$3236,0),5)</f>
        <v>Morris County</v>
      </c>
      <c r="D953" t="s">
        <v>228</v>
      </c>
      <c r="E953" s="15" t="s">
        <v>69</v>
      </c>
      <c r="F953" t="s">
        <v>2852</v>
      </c>
      <c r="G953" t="s">
        <v>7773</v>
      </c>
      <c r="H953" t="str">
        <f>IFERROR(VLOOKUP($G953,'Team Colors'!$A:$B,2,0),"#c9c9c9")</f>
        <v>#e31837</v>
      </c>
      <c r="I953">
        <f>INDEX('Raw Election Data'!$A$1:$AN$3144,MATCH($C953&amp;" "&amp;$B953,'Raw Election Data'!$C$1:$C$3144,0),MATCH('Joined Data'!I$1,'Raw Election Data'!$A$1:$AN$1,0))</f>
        <v>5645</v>
      </c>
      <c r="J953">
        <f>INDEX('Raw Election Data'!$A$1:$AN$3144,MATCH($C953&amp;" "&amp;$B953,'Raw Election Data'!$C$1:$C$3144,0),MATCH('Joined Data'!J$1,'Raw Election Data'!$A$1:$AN$1,0))</f>
        <v>586</v>
      </c>
      <c r="K953">
        <f>INDEX('Raw Election Data'!$A$1:$AN$3144,MATCH($C953&amp;" "&amp;$B953,'Raw Election Data'!$C$1:$C$3144,0),MATCH('Joined Data'!K$1,'Raw Election Data'!$A$1:$AN$1,0))</f>
        <v>1790</v>
      </c>
      <c r="L953">
        <f>INDEX('Raw Election Data'!$A$1:$AN$3144,MATCH($C953&amp;" "&amp;$B953,'Raw Election Data'!$C$1:$C$3144,0),MATCH('Joined Data'!L$1,'Raw Election Data'!$A$1:$AN$1,0))</f>
        <v>2568</v>
      </c>
      <c r="M953">
        <f>INDEX('Raw Election Data'!$A$1:$AN$3144,MATCH($C953&amp;" "&amp;$B953,'Raw Election Data'!$C$1:$C$3144,0),MATCH('Joined Data'!M$1,'Raw Election Data'!$A$1:$AN$1,0))</f>
        <v>0.22819314641744548</v>
      </c>
      <c r="N953">
        <f>INDEX('Raw Election Data'!$A$1:$AN$3144,MATCH($C953&amp;" "&amp;$B953,'Raw Election Data'!$C$1:$C$3144,0),MATCH('Joined Data'!N$1,'Raw Election Data'!$A$1:$AN$1,0))</f>
        <v>0.6970404984423676</v>
      </c>
      <c r="O953">
        <f>INDEX('Raw Election Data'!$A$1:$AN$3144,MATCH($C953&amp;" "&amp;$B953,'Raw Election Data'!$C$1:$C$3144,0),MATCH('Joined Data'!O$1,'Raw Election Data'!$A$1:$AN$1,0))</f>
        <v>-1204</v>
      </c>
      <c r="P953">
        <f>INDEX('Raw Election Data'!$A$1:$AN$3144,MATCH($C953&amp;" "&amp;$B953,'Raw Election Data'!$C$1:$C$3144,0),MATCH('Joined Data'!P$1,'Raw Election Data'!$A$1:$AN$1,0))</f>
        <v>1204</v>
      </c>
      <c r="Q953">
        <f>INDEX('Raw Election Data'!$A$1:$AN$3144,MATCH($C953&amp;" "&amp;$B953,'Raw Election Data'!$C$1:$C$3144,0),MATCH('Joined Data'!Q$1,'Raw Election Data'!$A$1:$AN$1,0))</f>
        <v>-0.46884735202492211</v>
      </c>
      <c r="R953">
        <f>INDEX('Raw Election Data'!$A$1:$AN$3144,MATCH($C953&amp;" "&amp;$B953,'Raw Election Data'!$C$1:$C$3144,0),MATCH('Joined Data'!R$1,'Raw Election Data'!$A$1:$AN$1,0))</f>
        <v>0.46884735202492211</v>
      </c>
    </row>
    <row r="954" spans="1:18" ht="13.5" hidden="1" customHeight="1" x14ac:dyDescent="0.15">
      <c r="A954" t="s">
        <v>227</v>
      </c>
      <c r="B954" t="s">
        <v>2712</v>
      </c>
      <c r="C954" t="str">
        <f>INDEX(FIPS!$A$1:$E$3236,MATCH($F954,FIPS!$D$1:$D$3236,0),5)</f>
        <v>Morton County</v>
      </c>
      <c r="D954" t="s">
        <v>228</v>
      </c>
      <c r="E954" s="15" t="s">
        <v>71</v>
      </c>
      <c r="F954" t="s">
        <v>2854</v>
      </c>
      <c r="G954" t="s">
        <v>439</v>
      </c>
      <c r="H954" t="str">
        <f>IFERROR(VLOOKUP($G954,'Team Colors'!$A:$B,2,0),"#c9c9c9")</f>
        <v>#002244</v>
      </c>
      <c r="I954">
        <f>INDEX('Raw Election Data'!$A$1:$AN$3144,MATCH($C954&amp;" "&amp;$B954,'Raw Election Data'!$C$1:$C$3144,0),MATCH('Joined Data'!I$1,'Raw Election Data'!$A$1:$AN$1,0))</f>
        <v>3007</v>
      </c>
      <c r="J954">
        <f>INDEX('Raw Election Data'!$A$1:$AN$3144,MATCH($C954&amp;" "&amp;$B954,'Raw Election Data'!$C$1:$C$3144,0),MATCH('Joined Data'!J$1,'Raw Election Data'!$A$1:$AN$1,0))</f>
        <v>145</v>
      </c>
      <c r="K954">
        <f>INDEX('Raw Election Data'!$A$1:$AN$3144,MATCH($C954&amp;" "&amp;$B954,'Raw Election Data'!$C$1:$C$3144,0),MATCH('Joined Data'!K$1,'Raw Election Data'!$A$1:$AN$1,0))</f>
        <v>970</v>
      </c>
      <c r="L954">
        <f>INDEX('Raw Election Data'!$A$1:$AN$3144,MATCH($C954&amp;" "&amp;$B954,'Raw Election Data'!$C$1:$C$3144,0),MATCH('Joined Data'!L$1,'Raw Election Data'!$A$1:$AN$1,0))</f>
        <v>1160</v>
      </c>
      <c r="M954">
        <f>INDEX('Raw Election Data'!$A$1:$AN$3144,MATCH($C954&amp;" "&amp;$B954,'Raw Election Data'!$C$1:$C$3144,0),MATCH('Joined Data'!M$1,'Raw Election Data'!$A$1:$AN$1,0))</f>
        <v>0.125</v>
      </c>
      <c r="N954">
        <f>INDEX('Raw Election Data'!$A$1:$AN$3144,MATCH($C954&amp;" "&amp;$B954,'Raw Election Data'!$C$1:$C$3144,0),MATCH('Joined Data'!N$1,'Raw Election Data'!$A$1:$AN$1,0))</f>
        <v>0.83620689655172409</v>
      </c>
      <c r="O954">
        <f>INDEX('Raw Election Data'!$A$1:$AN$3144,MATCH($C954&amp;" "&amp;$B954,'Raw Election Data'!$C$1:$C$3144,0),MATCH('Joined Data'!O$1,'Raw Election Data'!$A$1:$AN$1,0))</f>
        <v>-825</v>
      </c>
      <c r="P954">
        <f>INDEX('Raw Election Data'!$A$1:$AN$3144,MATCH($C954&amp;" "&amp;$B954,'Raw Election Data'!$C$1:$C$3144,0),MATCH('Joined Data'!P$1,'Raw Election Data'!$A$1:$AN$1,0))</f>
        <v>825</v>
      </c>
      <c r="Q954">
        <f>INDEX('Raw Election Data'!$A$1:$AN$3144,MATCH($C954&amp;" "&amp;$B954,'Raw Election Data'!$C$1:$C$3144,0),MATCH('Joined Data'!Q$1,'Raw Election Data'!$A$1:$AN$1,0))</f>
        <v>-0.71120689655172409</v>
      </c>
      <c r="R954">
        <f>INDEX('Raw Election Data'!$A$1:$AN$3144,MATCH($C954&amp;" "&amp;$B954,'Raw Election Data'!$C$1:$C$3144,0),MATCH('Joined Data'!R$1,'Raw Election Data'!$A$1:$AN$1,0))</f>
        <v>0.71120689655172409</v>
      </c>
    </row>
    <row r="955" spans="1:18" ht="13.5" hidden="1" customHeight="1" x14ac:dyDescent="0.15">
      <c r="A955" t="s">
        <v>227</v>
      </c>
      <c r="B955" t="s">
        <v>2712</v>
      </c>
      <c r="C955" t="str">
        <f>INDEX(FIPS!$A$1:$E$3236,MATCH($F955,FIPS!$D$1:$D$3236,0),5)</f>
        <v>Nemaha County</v>
      </c>
      <c r="D955" t="s">
        <v>228</v>
      </c>
      <c r="E955" s="15" t="s">
        <v>72</v>
      </c>
      <c r="F955" t="s">
        <v>2856</v>
      </c>
      <c r="G955" t="s">
        <v>7773</v>
      </c>
      <c r="H955" t="str">
        <f>IFERROR(VLOOKUP($G955,'Team Colors'!$A:$B,2,0),"#c9c9c9")</f>
        <v>#e31837</v>
      </c>
      <c r="I955">
        <f>INDEX('Raw Election Data'!$A$1:$AN$3144,MATCH($C955&amp;" "&amp;$B955,'Raw Election Data'!$C$1:$C$3144,0),MATCH('Joined Data'!I$1,'Raw Election Data'!$A$1:$AN$1,0))</f>
        <v>10227</v>
      </c>
      <c r="J955">
        <f>INDEX('Raw Election Data'!$A$1:$AN$3144,MATCH($C955&amp;" "&amp;$B955,'Raw Election Data'!$C$1:$C$3144,0),MATCH('Joined Data'!J$1,'Raw Election Data'!$A$1:$AN$1,0))</f>
        <v>714</v>
      </c>
      <c r="K955">
        <f>INDEX('Raw Election Data'!$A$1:$AN$3144,MATCH($C955&amp;" "&amp;$B955,'Raw Election Data'!$C$1:$C$3144,0),MATCH('Joined Data'!K$1,'Raw Election Data'!$A$1:$AN$1,0))</f>
        <v>4066</v>
      </c>
      <c r="L955">
        <f>INDEX('Raw Election Data'!$A$1:$AN$3144,MATCH($C955&amp;" "&amp;$B955,'Raw Election Data'!$C$1:$C$3144,0),MATCH('Joined Data'!L$1,'Raw Election Data'!$A$1:$AN$1,0))</f>
        <v>5025</v>
      </c>
      <c r="M955">
        <f>INDEX('Raw Election Data'!$A$1:$AN$3144,MATCH($C955&amp;" "&amp;$B955,'Raw Election Data'!$C$1:$C$3144,0),MATCH('Joined Data'!M$1,'Raw Election Data'!$A$1:$AN$1,0))</f>
        <v>0.14208955223880598</v>
      </c>
      <c r="N955">
        <f>INDEX('Raw Election Data'!$A$1:$AN$3144,MATCH($C955&amp;" "&amp;$B955,'Raw Election Data'!$C$1:$C$3144,0),MATCH('Joined Data'!N$1,'Raw Election Data'!$A$1:$AN$1,0))</f>
        <v>0.80915422885572141</v>
      </c>
      <c r="O955">
        <f>INDEX('Raw Election Data'!$A$1:$AN$3144,MATCH($C955&amp;" "&amp;$B955,'Raw Election Data'!$C$1:$C$3144,0),MATCH('Joined Data'!O$1,'Raw Election Data'!$A$1:$AN$1,0))</f>
        <v>-3352</v>
      </c>
      <c r="P955">
        <f>INDEX('Raw Election Data'!$A$1:$AN$3144,MATCH($C955&amp;" "&amp;$B955,'Raw Election Data'!$C$1:$C$3144,0),MATCH('Joined Data'!P$1,'Raw Election Data'!$A$1:$AN$1,0))</f>
        <v>3352</v>
      </c>
      <c r="Q955">
        <f>INDEX('Raw Election Data'!$A$1:$AN$3144,MATCH($C955&amp;" "&amp;$B955,'Raw Election Data'!$C$1:$C$3144,0),MATCH('Joined Data'!Q$1,'Raw Election Data'!$A$1:$AN$1,0))</f>
        <v>-0.66706467661691549</v>
      </c>
      <c r="R955">
        <f>INDEX('Raw Election Data'!$A$1:$AN$3144,MATCH($C955&amp;" "&amp;$B955,'Raw Election Data'!$C$1:$C$3144,0),MATCH('Joined Data'!R$1,'Raw Election Data'!$A$1:$AN$1,0))</f>
        <v>0.66706467661691549</v>
      </c>
    </row>
    <row r="956" spans="1:18" ht="13.5" hidden="1" customHeight="1" x14ac:dyDescent="0.15">
      <c r="A956" t="s">
        <v>227</v>
      </c>
      <c r="B956" t="s">
        <v>2712</v>
      </c>
      <c r="C956" t="str">
        <f>INDEX(FIPS!$A$1:$E$3236,MATCH($F956,FIPS!$D$1:$D$3236,0),5)</f>
        <v>Neosho County</v>
      </c>
      <c r="D956" t="s">
        <v>228</v>
      </c>
      <c r="E956" s="15" t="s">
        <v>73</v>
      </c>
      <c r="F956" t="s">
        <v>2858</v>
      </c>
      <c r="G956" t="s">
        <v>7773</v>
      </c>
      <c r="H956" t="str">
        <f>IFERROR(VLOOKUP($G956,'Team Colors'!$A:$B,2,0),"#c9c9c9")</f>
        <v>#e31837</v>
      </c>
      <c r="I956">
        <f>INDEX('Raw Election Data'!$A$1:$AN$3144,MATCH($C956&amp;" "&amp;$B956,'Raw Election Data'!$C$1:$C$3144,0),MATCH('Joined Data'!I$1,'Raw Election Data'!$A$1:$AN$1,0))</f>
        <v>16346</v>
      </c>
      <c r="J956">
        <f>INDEX('Raw Election Data'!$A$1:$AN$3144,MATCH($C956&amp;" "&amp;$B956,'Raw Election Data'!$C$1:$C$3144,0),MATCH('Joined Data'!J$1,'Raw Election Data'!$A$1:$AN$1,0))</f>
        <v>1464</v>
      </c>
      <c r="K956">
        <f>INDEX('Raw Election Data'!$A$1:$AN$3144,MATCH($C956&amp;" "&amp;$B956,'Raw Election Data'!$C$1:$C$3144,0),MATCH('Joined Data'!K$1,'Raw Election Data'!$A$1:$AN$1,0))</f>
        <v>4340</v>
      </c>
      <c r="L956">
        <f>INDEX('Raw Election Data'!$A$1:$AN$3144,MATCH($C956&amp;" "&amp;$B956,'Raw Election Data'!$C$1:$C$3144,0),MATCH('Joined Data'!L$1,'Raw Election Data'!$A$1:$AN$1,0))</f>
        <v>6151</v>
      </c>
      <c r="M956">
        <f>INDEX('Raw Election Data'!$A$1:$AN$3144,MATCH($C956&amp;" "&amp;$B956,'Raw Election Data'!$C$1:$C$3144,0),MATCH('Joined Data'!M$1,'Raw Election Data'!$A$1:$AN$1,0))</f>
        <v>0.23801007966184359</v>
      </c>
      <c r="N956">
        <f>INDEX('Raw Election Data'!$A$1:$AN$3144,MATCH($C956&amp;" "&amp;$B956,'Raw Election Data'!$C$1:$C$3144,0),MATCH('Joined Data'!N$1,'Raw Election Data'!$A$1:$AN$1,0))</f>
        <v>0.70557632905218659</v>
      </c>
      <c r="O956">
        <f>INDEX('Raw Election Data'!$A$1:$AN$3144,MATCH($C956&amp;" "&amp;$B956,'Raw Election Data'!$C$1:$C$3144,0),MATCH('Joined Data'!O$1,'Raw Election Data'!$A$1:$AN$1,0))</f>
        <v>-2876</v>
      </c>
      <c r="P956">
        <f>INDEX('Raw Election Data'!$A$1:$AN$3144,MATCH($C956&amp;" "&amp;$B956,'Raw Election Data'!$C$1:$C$3144,0),MATCH('Joined Data'!P$1,'Raw Election Data'!$A$1:$AN$1,0))</f>
        <v>2876</v>
      </c>
      <c r="Q956">
        <f>INDEX('Raw Election Data'!$A$1:$AN$3144,MATCH($C956&amp;" "&amp;$B956,'Raw Election Data'!$C$1:$C$3144,0),MATCH('Joined Data'!Q$1,'Raw Election Data'!$A$1:$AN$1,0))</f>
        <v>-0.46756624939034297</v>
      </c>
      <c r="R956">
        <f>INDEX('Raw Election Data'!$A$1:$AN$3144,MATCH($C956&amp;" "&amp;$B956,'Raw Election Data'!$C$1:$C$3144,0),MATCH('Joined Data'!R$1,'Raw Election Data'!$A$1:$AN$1,0))</f>
        <v>0.46756624939034297</v>
      </c>
    </row>
    <row r="957" spans="1:18" ht="13.5" hidden="1" customHeight="1" x14ac:dyDescent="0.15">
      <c r="A957" t="s">
        <v>227</v>
      </c>
      <c r="B957" t="s">
        <v>2712</v>
      </c>
      <c r="C957" t="str">
        <f>INDEX(FIPS!$A$1:$E$3236,MATCH($F957,FIPS!$D$1:$D$3236,0),5)</f>
        <v>Ness County</v>
      </c>
      <c r="D957" t="s">
        <v>228</v>
      </c>
      <c r="E957" s="15" t="s">
        <v>114</v>
      </c>
      <c r="F957" t="s">
        <v>2860</v>
      </c>
      <c r="G957" t="s">
        <v>7773</v>
      </c>
      <c r="H957" t="str">
        <f>IFERROR(VLOOKUP($G957,'Team Colors'!$A:$B,2,0),"#c9c9c9")</f>
        <v>#e31837</v>
      </c>
      <c r="I957">
        <f>INDEX('Raw Election Data'!$A$1:$AN$3144,MATCH($C957&amp;" "&amp;$B957,'Raw Election Data'!$C$1:$C$3144,0),MATCH('Joined Data'!I$1,'Raw Election Data'!$A$1:$AN$1,0))</f>
        <v>3005</v>
      </c>
      <c r="J957">
        <f>INDEX('Raw Election Data'!$A$1:$AN$3144,MATCH($C957&amp;" "&amp;$B957,'Raw Election Data'!$C$1:$C$3144,0),MATCH('Joined Data'!J$1,'Raw Election Data'!$A$1:$AN$1,0))</f>
        <v>160</v>
      </c>
      <c r="K957">
        <f>INDEX('Raw Election Data'!$A$1:$AN$3144,MATCH($C957&amp;" "&amp;$B957,'Raw Election Data'!$C$1:$C$3144,0),MATCH('Joined Data'!K$1,'Raw Election Data'!$A$1:$AN$1,0))</f>
        <v>1216</v>
      </c>
      <c r="L957">
        <f>INDEX('Raw Election Data'!$A$1:$AN$3144,MATCH($C957&amp;" "&amp;$B957,'Raw Election Data'!$C$1:$C$3144,0),MATCH('Joined Data'!L$1,'Raw Election Data'!$A$1:$AN$1,0))</f>
        <v>1435</v>
      </c>
      <c r="M957">
        <f>INDEX('Raw Election Data'!$A$1:$AN$3144,MATCH($C957&amp;" "&amp;$B957,'Raw Election Data'!$C$1:$C$3144,0),MATCH('Joined Data'!M$1,'Raw Election Data'!$A$1:$AN$1,0))</f>
        <v>0.11149825783972125</v>
      </c>
      <c r="N957">
        <f>INDEX('Raw Election Data'!$A$1:$AN$3144,MATCH($C957&amp;" "&amp;$B957,'Raw Election Data'!$C$1:$C$3144,0),MATCH('Joined Data'!N$1,'Raw Election Data'!$A$1:$AN$1,0))</f>
        <v>0.84738675958188159</v>
      </c>
      <c r="O957">
        <f>INDEX('Raw Election Data'!$A$1:$AN$3144,MATCH($C957&amp;" "&amp;$B957,'Raw Election Data'!$C$1:$C$3144,0),MATCH('Joined Data'!O$1,'Raw Election Data'!$A$1:$AN$1,0))</f>
        <v>-1056</v>
      </c>
      <c r="P957">
        <f>INDEX('Raw Election Data'!$A$1:$AN$3144,MATCH($C957&amp;" "&amp;$B957,'Raw Election Data'!$C$1:$C$3144,0),MATCH('Joined Data'!P$1,'Raw Election Data'!$A$1:$AN$1,0))</f>
        <v>1056</v>
      </c>
      <c r="Q957">
        <f>INDEX('Raw Election Data'!$A$1:$AN$3144,MATCH($C957&amp;" "&amp;$B957,'Raw Election Data'!$C$1:$C$3144,0),MATCH('Joined Data'!Q$1,'Raw Election Data'!$A$1:$AN$1,0))</f>
        <v>-0.73588850174216036</v>
      </c>
      <c r="R957">
        <f>INDEX('Raw Election Data'!$A$1:$AN$3144,MATCH($C957&amp;" "&amp;$B957,'Raw Election Data'!$C$1:$C$3144,0),MATCH('Joined Data'!R$1,'Raw Election Data'!$A$1:$AN$1,0))</f>
        <v>0.73588850174216036</v>
      </c>
    </row>
    <row r="958" spans="1:18" ht="13.5" hidden="1" customHeight="1" x14ac:dyDescent="0.15">
      <c r="A958" t="s">
        <v>227</v>
      </c>
      <c r="B958" t="s">
        <v>2712</v>
      </c>
      <c r="C958" t="str">
        <f>INDEX(FIPS!$A$1:$E$3236,MATCH($F958,FIPS!$D$1:$D$3236,0),5)</f>
        <v>Norton County</v>
      </c>
      <c r="D958" t="s">
        <v>228</v>
      </c>
      <c r="E958" s="15" t="s">
        <v>115</v>
      </c>
      <c r="F958" t="s">
        <v>2862</v>
      </c>
      <c r="G958" t="s">
        <v>7773</v>
      </c>
      <c r="H958" t="str">
        <f>IFERROR(VLOOKUP($G958,'Team Colors'!$A:$B,2,0),"#c9c9c9")</f>
        <v>#e31837</v>
      </c>
      <c r="I958">
        <f>INDEX('Raw Election Data'!$A$1:$AN$3144,MATCH($C958&amp;" "&amp;$B958,'Raw Election Data'!$C$1:$C$3144,0),MATCH('Joined Data'!I$1,'Raw Election Data'!$A$1:$AN$1,0))</f>
        <v>5550</v>
      </c>
      <c r="J958">
        <f>INDEX('Raw Election Data'!$A$1:$AN$3144,MATCH($C958&amp;" "&amp;$B958,'Raw Election Data'!$C$1:$C$3144,0),MATCH('Joined Data'!J$1,'Raw Election Data'!$A$1:$AN$1,0))</f>
        <v>277</v>
      </c>
      <c r="K958">
        <f>INDEX('Raw Election Data'!$A$1:$AN$3144,MATCH($C958&amp;" "&amp;$B958,'Raw Election Data'!$C$1:$C$3144,0),MATCH('Joined Data'!K$1,'Raw Election Data'!$A$1:$AN$1,0))</f>
        <v>1808</v>
      </c>
      <c r="L958">
        <f>INDEX('Raw Election Data'!$A$1:$AN$3144,MATCH($C958&amp;" "&amp;$B958,'Raw Election Data'!$C$1:$C$3144,0),MATCH('Joined Data'!L$1,'Raw Election Data'!$A$1:$AN$1,0))</f>
        <v>2190</v>
      </c>
      <c r="M958">
        <f>INDEX('Raw Election Data'!$A$1:$AN$3144,MATCH($C958&amp;" "&amp;$B958,'Raw Election Data'!$C$1:$C$3144,0),MATCH('Joined Data'!M$1,'Raw Election Data'!$A$1:$AN$1,0))</f>
        <v>0.12648401826484018</v>
      </c>
      <c r="N958">
        <f>INDEX('Raw Election Data'!$A$1:$AN$3144,MATCH($C958&amp;" "&amp;$B958,'Raw Election Data'!$C$1:$C$3144,0),MATCH('Joined Data'!N$1,'Raw Election Data'!$A$1:$AN$1,0))</f>
        <v>0.82557077625570774</v>
      </c>
      <c r="O958">
        <f>INDEX('Raw Election Data'!$A$1:$AN$3144,MATCH($C958&amp;" "&amp;$B958,'Raw Election Data'!$C$1:$C$3144,0),MATCH('Joined Data'!O$1,'Raw Election Data'!$A$1:$AN$1,0))</f>
        <v>-1531</v>
      </c>
      <c r="P958">
        <f>INDEX('Raw Election Data'!$A$1:$AN$3144,MATCH($C958&amp;" "&amp;$B958,'Raw Election Data'!$C$1:$C$3144,0),MATCH('Joined Data'!P$1,'Raw Election Data'!$A$1:$AN$1,0))</f>
        <v>1531</v>
      </c>
      <c r="Q958">
        <f>INDEX('Raw Election Data'!$A$1:$AN$3144,MATCH($C958&amp;" "&amp;$B958,'Raw Election Data'!$C$1:$C$3144,0),MATCH('Joined Data'!Q$1,'Raw Election Data'!$A$1:$AN$1,0))</f>
        <v>-0.6990867579908675</v>
      </c>
      <c r="R958">
        <f>INDEX('Raw Election Data'!$A$1:$AN$3144,MATCH($C958&amp;" "&amp;$B958,'Raw Election Data'!$C$1:$C$3144,0),MATCH('Joined Data'!R$1,'Raw Election Data'!$A$1:$AN$1,0))</f>
        <v>0.6990867579908675</v>
      </c>
    </row>
    <row r="959" spans="1:18" ht="13.5" hidden="1" customHeight="1" x14ac:dyDescent="0.15">
      <c r="A959" t="s">
        <v>227</v>
      </c>
      <c r="B959" t="s">
        <v>2712</v>
      </c>
      <c r="C959" t="str">
        <f>INDEX(FIPS!$A$1:$E$3236,MATCH($F959,FIPS!$D$1:$D$3236,0),5)</f>
        <v>Osage County</v>
      </c>
      <c r="D959" t="s">
        <v>228</v>
      </c>
      <c r="E959" s="15" t="s">
        <v>116</v>
      </c>
      <c r="F959" t="s">
        <v>2864</v>
      </c>
      <c r="G959" t="s">
        <v>7773</v>
      </c>
      <c r="H959" t="str">
        <f>IFERROR(VLOOKUP($G959,'Team Colors'!$A:$B,2,0),"#c9c9c9")</f>
        <v>#e31837</v>
      </c>
      <c r="I959">
        <f>INDEX('Raw Election Data'!$A$1:$AN$3144,MATCH($C959&amp;" "&amp;$B959,'Raw Election Data'!$C$1:$C$3144,0),MATCH('Joined Data'!I$1,'Raw Election Data'!$A$1:$AN$1,0))</f>
        <v>15847</v>
      </c>
      <c r="J959">
        <f>INDEX('Raw Election Data'!$A$1:$AN$3144,MATCH($C959&amp;" "&amp;$B959,'Raw Election Data'!$C$1:$C$3144,0),MATCH('Joined Data'!J$1,'Raw Election Data'!$A$1:$AN$1,0))</f>
        <v>1730</v>
      </c>
      <c r="K959">
        <f>INDEX('Raw Election Data'!$A$1:$AN$3144,MATCH($C959&amp;" "&amp;$B959,'Raw Election Data'!$C$1:$C$3144,0),MATCH('Joined Data'!K$1,'Raw Election Data'!$A$1:$AN$1,0))</f>
        <v>4713</v>
      </c>
      <c r="L959">
        <f>INDEX('Raw Election Data'!$A$1:$AN$3144,MATCH($C959&amp;" "&amp;$B959,'Raw Election Data'!$C$1:$C$3144,0),MATCH('Joined Data'!L$1,'Raw Election Data'!$A$1:$AN$1,0))</f>
        <v>6894</v>
      </c>
      <c r="M959">
        <f>INDEX('Raw Election Data'!$A$1:$AN$3144,MATCH($C959&amp;" "&amp;$B959,'Raw Election Data'!$C$1:$C$3144,0),MATCH('Joined Data'!M$1,'Raw Election Data'!$A$1:$AN$1,0))</f>
        <v>0.25094284885407603</v>
      </c>
      <c r="N959">
        <f>INDEX('Raw Election Data'!$A$1:$AN$3144,MATCH($C959&amp;" "&amp;$B959,'Raw Election Data'!$C$1:$C$3144,0),MATCH('Joined Data'!N$1,'Raw Election Data'!$A$1:$AN$1,0))</f>
        <v>0.68363794604003481</v>
      </c>
      <c r="O959">
        <f>INDEX('Raw Election Data'!$A$1:$AN$3144,MATCH($C959&amp;" "&amp;$B959,'Raw Election Data'!$C$1:$C$3144,0),MATCH('Joined Data'!O$1,'Raw Election Data'!$A$1:$AN$1,0))</f>
        <v>-2983</v>
      </c>
      <c r="P959">
        <f>INDEX('Raw Election Data'!$A$1:$AN$3144,MATCH($C959&amp;" "&amp;$B959,'Raw Election Data'!$C$1:$C$3144,0),MATCH('Joined Data'!P$1,'Raw Election Data'!$A$1:$AN$1,0))</f>
        <v>2983</v>
      </c>
      <c r="Q959">
        <f>INDEX('Raw Election Data'!$A$1:$AN$3144,MATCH($C959&amp;" "&amp;$B959,'Raw Election Data'!$C$1:$C$3144,0),MATCH('Joined Data'!Q$1,'Raw Election Data'!$A$1:$AN$1,0))</f>
        <v>-0.43269509718595878</v>
      </c>
      <c r="R959">
        <f>INDEX('Raw Election Data'!$A$1:$AN$3144,MATCH($C959&amp;" "&amp;$B959,'Raw Election Data'!$C$1:$C$3144,0),MATCH('Joined Data'!R$1,'Raw Election Data'!$A$1:$AN$1,0))</f>
        <v>0.43269509718595878</v>
      </c>
    </row>
    <row r="960" spans="1:18" ht="13.5" hidden="1" customHeight="1" x14ac:dyDescent="0.15">
      <c r="A960" t="s">
        <v>227</v>
      </c>
      <c r="B960" t="s">
        <v>2712</v>
      </c>
      <c r="C960" t="str">
        <f>INDEX(FIPS!$A$1:$E$3236,MATCH($F960,FIPS!$D$1:$D$3236,0),5)</f>
        <v>Osborne County</v>
      </c>
      <c r="D960" t="s">
        <v>228</v>
      </c>
      <c r="E960" s="15" t="s">
        <v>117</v>
      </c>
      <c r="F960" t="s">
        <v>2866</v>
      </c>
      <c r="G960" t="s">
        <v>7773</v>
      </c>
      <c r="H960" t="str">
        <f>IFERROR(VLOOKUP($G960,'Team Colors'!$A:$B,2,0),"#c9c9c9")</f>
        <v>#e31837</v>
      </c>
      <c r="I960">
        <f>INDEX('Raw Election Data'!$A$1:$AN$3144,MATCH($C960&amp;" "&amp;$B960,'Raw Election Data'!$C$1:$C$3144,0),MATCH('Joined Data'!I$1,'Raw Election Data'!$A$1:$AN$1,0))</f>
        <v>3683</v>
      </c>
      <c r="J960">
        <f>INDEX('Raw Election Data'!$A$1:$AN$3144,MATCH($C960&amp;" "&amp;$B960,'Raw Election Data'!$C$1:$C$3144,0),MATCH('Joined Data'!J$1,'Raw Election Data'!$A$1:$AN$1,0))</f>
        <v>231</v>
      </c>
      <c r="K960">
        <f>INDEX('Raw Election Data'!$A$1:$AN$3144,MATCH($C960&amp;" "&amp;$B960,'Raw Election Data'!$C$1:$C$3144,0),MATCH('Joined Data'!K$1,'Raw Election Data'!$A$1:$AN$1,0))</f>
        <v>1437</v>
      </c>
      <c r="L960">
        <f>INDEX('Raw Election Data'!$A$1:$AN$3144,MATCH($C960&amp;" "&amp;$B960,'Raw Election Data'!$C$1:$C$3144,0),MATCH('Joined Data'!L$1,'Raw Election Data'!$A$1:$AN$1,0))</f>
        <v>1753</v>
      </c>
      <c r="M960">
        <f>INDEX('Raw Election Data'!$A$1:$AN$3144,MATCH($C960&amp;" "&amp;$B960,'Raw Election Data'!$C$1:$C$3144,0),MATCH('Joined Data'!M$1,'Raw Election Data'!$A$1:$AN$1,0))</f>
        <v>0.13177410154021676</v>
      </c>
      <c r="N960">
        <f>INDEX('Raw Election Data'!$A$1:$AN$3144,MATCH($C960&amp;" "&amp;$B960,'Raw Election Data'!$C$1:$C$3144,0),MATCH('Joined Data'!N$1,'Raw Election Data'!$A$1:$AN$1,0))</f>
        <v>0.81973759269823165</v>
      </c>
      <c r="O960">
        <f>INDEX('Raw Election Data'!$A$1:$AN$3144,MATCH($C960&amp;" "&amp;$B960,'Raw Election Data'!$C$1:$C$3144,0),MATCH('Joined Data'!O$1,'Raw Election Data'!$A$1:$AN$1,0))</f>
        <v>-1206</v>
      </c>
      <c r="P960">
        <f>INDEX('Raw Election Data'!$A$1:$AN$3144,MATCH($C960&amp;" "&amp;$B960,'Raw Election Data'!$C$1:$C$3144,0),MATCH('Joined Data'!P$1,'Raw Election Data'!$A$1:$AN$1,0))</f>
        <v>1206</v>
      </c>
      <c r="Q960">
        <f>INDEX('Raw Election Data'!$A$1:$AN$3144,MATCH($C960&amp;" "&amp;$B960,'Raw Election Data'!$C$1:$C$3144,0),MATCH('Joined Data'!Q$1,'Raw Election Data'!$A$1:$AN$1,0))</f>
        <v>-0.68796349115801492</v>
      </c>
      <c r="R960">
        <f>INDEX('Raw Election Data'!$A$1:$AN$3144,MATCH($C960&amp;" "&amp;$B960,'Raw Election Data'!$C$1:$C$3144,0),MATCH('Joined Data'!R$1,'Raw Election Data'!$A$1:$AN$1,0))</f>
        <v>0.68796349115801492</v>
      </c>
    </row>
    <row r="961" spans="1:18" ht="13.5" hidden="1" customHeight="1" x14ac:dyDescent="0.15">
      <c r="A961" t="s">
        <v>227</v>
      </c>
      <c r="B961" t="s">
        <v>2712</v>
      </c>
      <c r="C961" t="str">
        <f>INDEX(FIPS!$A$1:$E$3236,MATCH($F961,FIPS!$D$1:$D$3236,0),5)</f>
        <v>Ottawa County</v>
      </c>
      <c r="D961" t="s">
        <v>228</v>
      </c>
      <c r="E961" s="15" t="s">
        <v>118</v>
      </c>
      <c r="F961" t="s">
        <v>2868</v>
      </c>
      <c r="G961" t="s">
        <v>7773</v>
      </c>
      <c r="H961" t="str">
        <f>IFERROR(VLOOKUP($G961,'Team Colors'!$A:$B,2,0),"#c9c9c9")</f>
        <v>#e31837</v>
      </c>
      <c r="I961">
        <f>INDEX('Raw Election Data'!$A$1:$AN$3144,MATCH($C961&amp;" "&amp;$B961,'Raw Election Data'!$C$1:$C$3144,0),MATCH('Joined Data'!I$1,'Raw Election Data'!$A$1:$AN$1,0))</f>
        <v>5975</v>
      </c>
      <c r="J961">
        <f>INDEX('Raw Election Data'!$A$1:$AN$3144,MATCH($C961&amp;" "&amp;$B961,'Raw Election Data'!$C$1:$C$3144,0),MATCH('Joined Data'!J$1,'Raw Election Data'!$A$1:$AN$1,0))</f>
        <v>424</v>
      </c>
      <c r="K961">
        <f>INDEX('Raw Election Data'!$A$1:$AN$3144,MATCH($C961&amp;" "&amp;$B961,'Raw Election Data'!$C$1:$C$3144,0),MATCH('Joined Data'!K$1,'Raw Election Data'!$A$1:$AN$1,0))</f>
        <v>2261</v>
      </c>
      <c r="L961">
        <f>INDEX('Raw Election Data'!$A$1:$AN$3144,MATCH($C961&amp;" "&amp;$B961,'Raw Election Data'!$C$1:$C$3144,0),MATCH('Joined Data'!L$1,'Raw Election Data'!$A$1:$AN$1,0))</f>
        <v>2866</v>
      </c>
      <c r="M961">
        <f>INDEX('Raw Election Data'!$A$1:$AN$3144,MATCH($C961&amp;" "&amp;$B961,'Raw Election Data'!$C$1:$C$3144,0),MATCH('Joined Data'!M$1,'Raw Election Data'!$A$1:$AN$1,0))</f>
        <v>0.14794138171667831</v>
      </c>
      <c r="N961">
        <f>INDEX('Raw Election Data'!$A$1:$AN$3144,MATCH($C961&amp;" "&amp;$B961,'Raw Election Data'!$C$1:$C$3144,0),MATCH('Joined Data'!N$1,'Raw Election Data'!$A$1:$AN$1,0))</f>
        <v>0.78890439637124909</v>
      </c>
      <c r="O961">
        <f>INDEX('Raw Election Data'!$A$1:$AN$3144,MATCH($C961&amp;" "&amp;$B961,'Raw Election Data'!$C$1:$C$3144,0),MATCH('Joined Data'!O$1,'Raw Election Data'!$A$1:$AN$1,0))</f>
        <v>-1837</v>
      </c>
      <c r="P961">
        <f>INDEX('Raw Election Data'!$A$1:$AN$3144,MATCH($C961&amp;" "&amp;$B961,'Raw Election Data'!$C$1:$C$3144,0),MATCH('Joined Data'!P$1,'Raw Election Data'!$A$1:$AN$1,0))</f>
        <v>1837</v>
      </c>
      <c r="Q961">
        <f>INDEX('Raw Election Data'!$A$1:$AN$3144,MATCH($C961&amp;" "&amp;$B961,'Raw Election Data'!$C$1:$C$3144,0),MATCH('Joined Data'!Q$1,'Raw Election Data'!$A$1:$AN$1,0))</f>
        <v>-0.64096301465457084</v>
      </c>
      <c r="R961">
        <f>INDEX('Raw Election Data'!$A$1:$AN$3144,MATCH($C961&amp;" "&amp;$B961,'Raw Election Data'!$C$1:$C$3144,0),MATCH('Joined Data'!R$1,'Raw Election Data'!$A$1:$AN$1,0))</f>
        <v>0.64096301465457084</v>
      </c>
    </row>
    <row r="962" spans="1:18" ht="13.5" hidden="1" customHeight="1" x14ac:dyDescent="0.15">
      <c r="A962" t="s">
        <v>227</v>
      </c>
      <c r="B962" t="s">
        <v>2712</v>
      </c>
      <c r="C962" t="str">
        <f>INDEX(FIPS!$A$1:$E$3236,MATCH($F962,FIPS!$D$1:$D$3236,0),5)</f>
        <v>Pawnee County</v>
      </c>
      <c r="D962" t="s">
        <v>228</v>
      </c>
      <c r="E962" s="15" t="s">
        <v>119</v>
      </c>
      <c r="F962" t="s">
        <v>2872</v>
      </c>
      <c r="G962" t="s">
        <v>7773</v>
      </c>
      <c r="H962" t="str">
        <f>IFERROR(VLOOKUP($G962,'Team Colors'!$A:$B,2,0),"#c9c9c9")</f>
        <v>#e31837</v>
      </c>
      <c r="I962">
        <f>INDEX('Raw Election Data'!$A$1:$AN$3144,MATCH($C962&amp;" "&amp;$B962,'Raw Election Data'!$C$1:$C$3144,0),MATCH('Joined Data'!I$1,'Raw Election Data'!$A$1:$AN$1,0))</f>
        <v>6838</v>
      </c>
      <c r="J962">
        <f>INDEX('Raw Election Data'!$A$1:$AN$3144,MATCH($C962&amp;" "&amp;$B962,'Raw Election Data'!$C$1:$C$3144,0),MATCH('Joined Data'!J$1,'Raw Election Data'!$A$1:$AN$1,0))</f>
        <v>567</v>
      </c>
      <c r="K962">
        <f>INDEX('Raw Election Data'!$A$1:$AN$3144,MATCH($C962&amp;" "&amp;$B962,'Raw Election Data'!$C$1:$C$3144,0),MATCH('Joined Data'!K$1,'Raw Election Data'!$A$1:$AN$1,0))</f>
        <v>1872</v>
      </c>
      <c r="L962">
        <f>INDEX('Raw Election Data'!$A$1:$AN$3144,MATCH($C962&amp;" "&amp;$B962,'Raw Election Data'!$C$1:$C$3144,0),MATCH('Joined Data'!L$1,'Raw Election Data'!$A$1:$AN$1,0))</f>
        <v>2602</v>
      </c>
      <c r="M962">
        <f>INDEX('Raw Election Data'!$A$1:$AN$3144,MATCH($C962&amp;" "&amp;$B962,'Raw Election Data'!$C$1:$C$3144,0),MATCH('Joined Data'!M$1,'Raw Election Data'!$A$1:$AN$1,0))</f>
        <v>0.21790930053804766</v>
      </c>
      <c r="N962">
        <f>INDEX('Raw Election Data'!$A$1:$AN$3144,MATCH($C962&amp;" "&amp;$B962,'Raw Election Data'!$C$1:$C$3144,0),MATCH('Joined Data'!N$1,'Raw Election Data'!$A$1:$AN$1,0))</f>
        <v>0.71944657955418911</v>
      </c>
      <c r="O962">
        <f>INDEX('Raw Election Data'!$A$1:$AN$3144,MATCH($C962&amp;" "&amp;$B962,'Raw Election Data'!$C$1:$C$3144,0),MATCH('Joined Data'!O$1,'Raw Election Data'!$A$1:$AN$1,0))</f>
        <v>-1305</v>
      </c>
      <c r="P962">
        <f>INDEX('Raw Election Data'!$A$1:$AN$3144,MATCH($C962&amp;" "&amp;$B962,'Raw Election Data'!$C$1:$C$3144,0),MATCH('Joined Data'!P$1,'Raw Election Data'!$A$1:$AN$1,0))</f>
        <v>1305</v>
      </c>
      <c r="Q962">
        <f>INDEX('Raw Election Data'!$A$1:$AN$3144,MATCH($C962&amp;" "&amp;$B962,'Raw Election Data'!$C$1:$C$3144,0),MATCH('Joined Data'!Q$1,'Raw Election Data'!$A$1:$AN$1,0))</f>
        <v>-0.50153727901614142</v>
      </c>
      <c r="R962">
        <f>INDEX('Raw Election Data'!$A$1:$AN$3144,MATCH($C962&amp;" "&amp;$B962,'Raw Election Data'!$C$1:$C$3144,0),MATCH('Joined Data'!R$1,'Raw Election Data'!$A$1:$AN$1,0))</f>
        <v>0.50153727901614142</v>
      </c>
    </row>
    <row r="963" spans="1:18" ht="13.5" hidden="1" customHeight="1" x14ac:dyDescent="0.15">
      <c r="A963" t="s">
        <v>227</v>
      </c>
      <c r="B963" t="s">
        <v>2712</v>
      </c>
      <c r="C963" t="str">
        <f>INDEX(FIPS!$A$1:$E$3236,MATCH($F963,FIPS!$D$1:$D$3236,0),5)</f>
        <v>Phillips County</v>
      </c>
      <c r="D963" t="s">
        <v>228</v>
      </c>
      <c r="E963" s="15" t="s">
        <v>120</v>
      </c>
      <c r="F963" t="s">
        <v>2873</v>
      </c>
      <c r="G963" t="s">
        <v>7773</v>
      </c>
      <c r="H963" t="str">
        <f>IFERROR(VLOOKUP($G963,'Team Colors'!$A:$B,2,0),"#c9c9c9")</f>
        <v>#e31837</v>
      </c>
      <c r="I963">
        <f>INDEX('Raw Election Data'!$A$1:$AN$3144,MATCH($C963&amp;" "&amp;$B963,'Raw Election Data'!$C$1:$C$3144,0),MATCH('Joined Data'!I$1,'Raw Election Data'!$A$1:$AN$1,0))</f>
        <v>5428</v>
      </c>
      <c r="J963">
        <f>INDEX('Raw Election Data'!$A$1:$AN$3144,MATCH($C963&amp;" "&amp;$B963,'Raw Election Data'!$C$1:$C$3144,0),MATCH('Joined Data'!J$1,'Raw Election Data'!$A$1:$AN$1,0))</f>
        <v>296</v>
      </c>
      <c r="K963">
        <f>INDEX('Raw Election Data'!$A$1:$AN$3144,MATCH($C963&amp;" "&amp;$B963,'Raw Election Data'!$C$1:$C$3144,0),MATCH('Joined Data'!K$1,'Raw Election Data'!$A$1:$AN$1,0))</f>
        <v>2200</v>
      </c>
      <c r="L963">
        <f>INDEX('Raw Election Data'!$A$1:$AN$3144,MATCH($C963&amp;" "&amp;$B963,'Raw Election Data'!$C$1:$C$3144,0),MATCH('Joined Data'!L$1,'Raw Election Data'!$A$1:$AN$1,0))</f>
        <v>2611</v>
      </c>
      <c r="M963">
        <f>INDEX('Raw Election Data'!$A$1:$AN$3144,MATCH($C963&amp;" "&amp;$B963,'Raw Election Data'!$C$1:$C$3144,0),MATCH('Joined Data'!M$1,'Raw Election Data'!$A$1:$AN$1,0))</f>
        <v>0.11336652623515894</v>
      </c>
      <c r="N963">
        <f>INDEX('Raw Election Data'!$A$1:$AN$3144,MATCH($C963&amp;" "&amp;$B963,'Raw Election Data'!$C$1:$C$3144,0),MATCH('Joined Data'!N$1,'Raw Election Data'!$A$1:$AN$1,0))</f>
        <v>0.84258904634239751</v>
      </c>
      <c r="O963">
        <f>INDEX('Raw Election Data'!$A$1:$AN$3144,MATCH($C963&amp;" "&amp;$B963,'Raw Election Data'!$C$1:$C$3144,0),MATCH('Joined Data'!O$1,'Raw Election Data'!$A$1:$AN$1,0))</f>
        <v>-1904</v>
      </c>
      <c r="P963">
        <f>INDEX('Raw Election Data'!$A$1:$AN$3144,MATCH($C963&amp;" "&amp;$B963,'Raw Election Data'!$C$1:$C$3144,0),MATCH('Joined Data'!P$1,'Raw Election Data'!$A$1:$AN$1,0))</f>
        <v>1904</v>
      </c>
      <c r="Q963">
        <f>INDEX('Raw Election Data'!$A$1:$AN$3144,MATCH($C963&amp;" "&amp;$B963,'Raw Election Data'!$C$1:$C$3144,0),MATCH('Joined Data'!Q$1,'Raw Election Data'!$A$1:$AN$1,0))</f>
        <v>-0.72922252010723854</v>
      </c>
      <c r="R963">
        <f>INDEX('Raw Election Data'!$A$1:$AN$3144,MATCH($C963&amp;" "&amp;$B963,'Raw Election Data'!$C$1:$C$3144,0),MATCH('Joined Data'!R$1,'Raw Election Data'!$A$1:$AN$1,0))</f>
        <v>0.72922252010723854</v>
      </c>
    </row>
    <row r="964" spans="1:18" ht="13.5" hidden="1" customHeight="1" x14ac:dyDescent="0.15">
      <c r="A964" t="s">
        <v>227</v>
      </c>
      <c r="B964" t="s">
        <v>2712</v>
      </c>
      <c r="C964" t="str">
        <f>INDEX(FIPS!$A$1:$E$3236,MATCH($F964,FIPS!$D$1:$D$3236,0),5)</f>
        <v>Pottawatomie County</v>
      </c>
      <c r="D964" t="s">
        <v>228</v>
      </c>
      <c r="E964" s="15" t="s">
        <v>121</v>
      </c>
      <c r="F964" t="s">
        <v>2875</v>
      </c>
      <c r="G964" t="s">
        <v>7773</v>
      </c>
      <c r="H964" t="str">
        <f>IFERROR(VLOOKUP($G964,'Team Colors'!$A:$B,2,0),"#c9c9c9")</f>
        <v>#e31837</v>
      </c>
      <c r="I964">
        <f>INDEX('Raw Election Data'!$A$1:$AN$3144,MATCH($C964&amp;" "&amp;$B964,'Raw Election Data'!$C$1:$C$3144,0),MATCH('Joined Data'!I$1,'Raw Election Data'!$A$1:$AN$1,0))</f>
        <v>23298</v>
      </c>
      <c r="J964">
        <f>INDEX('Raw Election Data'!$A$1:$AN$3144,MATCH($C964&amp;" "&amp;$B964,'Raw Election Data'!$C$1:$C$3144,0),MATCH('Joined Data'!J$1,'Raw Election Data'!$A$1:$AN$1,0))</f>
        <v>2191</v>
      </c>
      <c r="K964">
        <f>INDEX('Raw Election Data'!$A$1:$AN$3144,MATCH($C964&amp;" "&amp;$B964,'Raw Election Data'!$C$1:$C$3144,0),MATCH('Joined Data'!K$1,'Raw Election Data'!$A$1:$AN$1,0))</f>
        <v>7451</v>
      </c>
      <c r="L964">
        <f>INDEX('Raw Election Data'!$A$1:$AN$3144,MATCH($C964&amp;" "&amp;$B964,'Raw Election Data'!$C$1:$C$3144,0),MATCH('Joined Data'!L$1,'Raw Election Data'!$A$1:$AN$1,0))</f>
        <v>10359</v>
      </c>
      <c r="M964">
        <f>INDEX('Raw Election Data'!$A$1:$AN$3144,MATCH($C964&amp;" "&amp;$B964,'Raw Election Data'!$C$1:$C$3144,0),MATCH('Joined Data'!M$1,'Raw Election Data'!$A$1:$AN$1,0))</f>
        <v>0.21150690221063809</v>
      </c>
      <c r="N964">
        <f>INDEX('Raw Election Data'!$A$1:$AN$3144,MATCH($C964&amp;" "&amp;$B964,'Raw Election Data'!$C$1:$C$3144,0),MATCH('Joined Data'!N$1,'Raw Election Data'!$A$1:$AN$1,0))</f>
        <v>0.7192779225793996</v>
      </c>
      <c r="O964">
        <f>INDEX('Raw Election Data'!$A$1:$AN$3144,MATCH($C964&amp;" "&amp;$B964,'Raw Election Data'!$C$1:$C$3144,0),MATCH('Joined Data'!O$1,'Raw Election Data'!$A$1:$AN$1,0))</f>
        <v>-5260</v>
      </c>
      <c r="P964">
        <f>INDEX('Raw Election Data'!$A$1:$AN$3144,MATCH($C964&amp;" "&amp;$B964,'Raw Election Data'!$C$1:$C$3144,0),MATCH('Joined Data'!P$1,'Raw Election Data'!$A$1:$AN$1,0))</f>
        <v>5260</v>
      </c>
      <c r="Q964">
        <f>INDEX('Raw Election Data'!$A$1:$AN$3144,MATCH($C964&amp;" "&amp;$B964,'Raw Election Data'!$C$1:$C$3144,0),MATCH('Joined Data'!Q$1,'Raw Election Data'!$A$1:$AN$1,0))</f>
        <v>-0.50777102036876154</v>
      </c>
      <c r="R964">
        <f>INDEX('Raw Election Data'!$A$1:$AN$3144,MATCH($C964&amp;" "&amp;$B964,'Raw Election Data'!$C$1:$C$3144,0),MATCH('Joined Data'!R$1,'Raw Election Data'!$A$1:$AN$1,0))</f>
        <v>0.50777102036876154</v>
      </c>
    </row>
    <row r="965" spans="1:18" ht="13.5" hidden="1" customHeight="1" x14ac:dyDescent="0.15">
      <c r="A965" t="s">
        <v>227</v>
      </c>
      <c r="B965" t="s">
        <v>2712</v>
      </c>
      <c r="C965" t="str">
        <f>INDEX(FIPS!$A$1:$E$3236,MATCH($F965,FIPS!$D$1:$D$3236,0),5)</f>
        <v>Pratt County</v>
      </c>
      <c r="D965" t="s">
        <v>228</v>
      </c>
      <c r="E965" s="15" t="s">
        <v>138</v>
      </c>
      <c r="F965" t="s">
        <v>2879</v>
      </c>
      <c r="G965" t="s">
        <v>7773</v>
      </c>
      <c r="H965" t="str">
        <f>IFERROR(VLOOKUP($G965,'Team Colors'!$A:$B,2,0),"#c9c9c9")</f>
        <v>#e31837</v>
      </c>
      <c r="I965">
        <f>INDEX('Raw Election Data'!$A$1:$AN$3144,MATCH($C965&amp;" "&amp;$B965,'Raw Election Data'!$C$1:$C$3144,0),MATCH('Joined Data'!I$1,'Raw Election Data'!$A$1:$AN$1,0))</f>
        <v>9691</v>
      </c>
      <c r="J965">
        <f>INDEX('Raw Election Data'!$A$1:$AN$3144,MATCH($C965&amp;" "&amp;$B965,'Raw Election Data'!$C$1:$C$3144,0),MATCH('Joined Data'!J$1,'Raw Election Data'!$A$1:$AN$1,0))</f>
        <v>769</v>
      </c>
      <c r="K965">
        <f>INDEX('Raw Election Data'!$A$1:$AN$3144,MATCH($C965&amp;" "&amp;$B965,'Raw Election Data'!$C$1:$C$3144,0),MATCH('Joined Data'!K$1,'Raw Election Data'!$A$1:$AN$1,0))</f>
        <v>2824</v>
      </c>
      <c r="L965">
        <f>INDEX('Raw Election Data'!$A$1:$AN$3144,MATCH($C965&amp;" "&amp;$B965,'Raw Election Data'!$C$1:$C$3144,0),MATCH('Joined Data'!L$1,'Raw Election Data'!$A$1:$AN$1,0))</f>
        <v>3806</v>
      </c>
      <c r="M965">
        <f>INDEX('Raw Election Data'!$A$1:$AN$3144,MATCH($C965&amp;" "&amp;$B965,'Raw Election Data'!$C$1:$C$3144,0),MATCH('Joined Data'!M$1,'Raw Election Data'!$A$1:$AN$1,0))</f>
        <v>0.20204939569101418</v>
      </c>
      <c r="N965">
        <f>INDEX('Raw Election Data'!$A$1:$AN$3144,MATCH($C965&amp;" "&amp;$B965,'Raw Election Data'!$C$1:$C$3144,0),MATCH('Joined Data'!N$1,'Raw Election Data'!$A$1:$AN$1,0))</f>
        <v>0.74198633736205988</v>
      </c>
      <c r="O965">
        <f>INDEX('Raw Election Data'!$A$1:$AN$3144,MATCH($C965&amp;" "&amp;$B965,'Raw Election Data'!$C$1:$C$3144,0),MATCH('Joined Data'!O$1,'Raw Election Data'!$A$1:$AN$1,0))</f>
        <v>-2055</v>
      </c>
      <c r="P965">
        <f>INDEX('Raw Election Data'!$A$1:$AN$3144,MATCH($C965&amp;" "&amp;$B965,'Raw Election Data'!$C$1:$C$3144,0),MATCH('Joined Data'!P$1,'Raw Election Data'!$A$1:$AN$1,0))</f>
        <v>2055</v>
      </c>
      <c r="Q965">
        <f>INDEX('Raw Election Data'!$A$1:$AN$3144,MATCH($C965&amp;" "&amp;$B965,'Raw Election Data'!$C$1:$C$3144,0),MATCH('Joined Data'!Q$1,'Raw Election Data'!$A$1:$AN$1,0))</f>
        <v>-0.53993694167104567</v>
      </c>
      <c r="R965">
        <f>INDEX('Raw Election Data'!$A$1:$AN$3144,MATCH($C965&amp;" "&amp;$B965,'Raw Election Data'!$C$1:$C$3144,0),MATCH('Joined Data'!R$1,'Raw Election Data'!$A$1:$AN$1,0))</f>
        <v>0.53993694167104567</v>
      </c>
    </row>
    <row r="966" spans="1:18" ht="13.5" hidden="1" customHeight="1" x14ac:dyDescent="0.15">
      <c r="A966" t="s">
        <v>227</v>
      </c>
      <c r="B966" t="s">
        <v>2712</v>
      </c>
      <c r="C966" t="str">
        <f>INDEX(FIPS!$A$1:$E$3236,MATCH($F966,FIPS!$D$1:$D$3236,0),5)</f>
        <v>Rawlins County</v>
      </c>
      <c r="D966" t="s">
        <v>228</v>
      </c>
      <c r="E966" s="15" t="s">
        <v>96</v>
      </c>
      <c r="F966" t="s">
        <v>2881</v>
      </c>
      <c r="G966" t="s">
        <v>437</v>
      </c>
      <c r="H966" t="str">
        <f>IFERROR(VLOOKUP($G966,'Team Colors'!$A:$B,2,0),"#c9c9c9")</f>
        <v>#fb4f14</v>
      </c>
      <c r="I966">
        <f>INDEX('Raw Election Data'!$A$1:$AN$3144,MATCH($C966&amp;" "&amp;$B966,'Raw Election Data'!$C$1:$C$3144,0),MATCH('Joined Data'!I$1,'Raw Election Data'!$A$1:$AN$1,0))</f>
        <v>2506</v>
      </c>
      <c r="J966">
        <f>INDEX('Raw Election Data'!$A$1:$AN$3144,MATCH($C966&amp;" "&amp;$B966,'Raw Election Data'!$C$1:$C$3144,0),MATCH('Joined Data'!J$1,'Raw Election Data'!$A$1:$AN$1,0))</f>
        <v>160</v>
      </c>
      <c r="K966">
        <f>INDEX('Raw Election Data'!$A$1:$AN$3144,MATCH($C966&amp;" "&amp;$B966,'Raw Election Data'!$C$1:$C$3144,0),MATCH('Joined Data'!K$1,'Raw Election Data'!$A$1:$AN$1,0))</f>
        <v>1209</v>
      </c>
      <c r="L966">
        <f>INDEX('Raw Election Data'!$A$1:$AN$3144,MATCH($C966&amp;" "&amp;$B966,'Raw Election Data'!$C$1:$C$3144,0),MATCH('Joined Data'!L$1,'Raw Election Data'!$A$1:$AN$1,0))</f>
        <v>1448</v>
      </c>
      <c r="M966">
        <f>INDEX('Raw Election Data'!$A$1:$AN$3144,MATCH($C966&amp;" "&amp;$B966,'Raw Election Data'!$C$1:$C$3144,0),MATCH('Joined Data'!M$1,'Raw Election Data'!$A$1:$AN$1,0))</f>
        <v>0.11049723756906077</v>
      </c>
      <c r="N966">
        <f>INDEX('Raw Election Data'!$A$1:$AN$3144,MATCH($C966&amp;" "&amp;$B966,'Raw Election Data'!$C$1:$C$3144,0),MATCH('Joined Data'!N$1,'Raw Election Data'!$A$1:$AN$1,0))</f>
        <v>0.83494475138121549</v>
      </c>
      <c r="O966">
        <f>INDEX('Raw Election Data'!$A$1:$AN$3144,MATCH($C966&amp;" "&amp;$B966,'Raw Election Data'!$C$1:$C$3144,0),MATCH('Joined Data'!O$1,'Raw Election Data'!$A$1:$AN$1,0))</f>
        <v>-1049</v>
      </c>
      <c r="P966">
        <f>INDEX('Raw Election Data'!$A$1:$AN$3144,MATCH($C966&amp;" "&amp;$B966,'Raw Election Data'!$C$1:$C$3144,0),MATCH('Joined Data'!P$1,'Raw Election Data'!$A$1:$AN$1,0))</f>
        <v>1049</v>
      </c>
      <c r="Q966">
        <f>INDEX('Raw Election Data'!$A$1:$AN$3144,MATCH($C966&amp;" "&amp;$B966,'Raw Election Data'!$C$1:$C$3144,0),MATCH('Joined Data'!Q$1,'Raw Election Data'!$A$1:$AN$1,0))</f>
        <v>-0.72444751381215466</v>
      </c>
      <c r="R966">
        <f>INDEX('Raw Election Data'!$A$1:$AN$3144,MATCH($C966&amp;" "&amp;$B966,'Raw Election Data'!$C$1:$C$3144,0),MATCH('Joined Data'!R$1,'Raw Election Data'!$A$1:$AN$1,0))</f>
        <v>0.72444751381215466</v>
      </c>
    </row>
    <row r="967" spans="1:18" ht="13.5" hidden="1" customHeight="1" x14ac:dyDescent="0.15">
      <c r="A967" t="s">
        <v>227</v>
      </c>
      <c r="B967" t="s">
        <v>2712</v>
      </c>
      <c r="C967" t="str">
        <f>INDEX(FIPS!$A$1:$E$3236,MATCH($F967,FIPS!$D$1:$D$3236,0),5)</f>
        <v>Reno County</v>
      </c>
      <c r="D967" t="s">
        <v>228</v>
      </c>
      <c r="E967" s="15" t="s">
        <v>97</v>
      </c>
      <c r="F967" t="s">
        <v>2883</v>
      </c>
      <c r="G967" t="s">
        <v>7773</v>
      </c>
      <c r="H967" t="str">
        <f>IFERROR(VLOOKUP($G967,'Team Colors'!$A:$B,2,0),"#c9c9c9")</f>
        <v>#e31837</v>
      </c>
      <c r="I967">
        <f>INDEX('Raw Election Data'!$A$1:$AN$3144,MATCH($C967&amp;" "&amp;$B967,'Raw Election Data'!$C$1:$C$3144,0),MATCH('Joined Data'!I$1,'Raw Election Data'!$A$1:$AN$1,0))</f>
        <v>63718</v>
      </c>
      <c r="J967">
        <f>INDEX('Raw Election Data'!$A$1:$AN$3144,MATCH($C967&amp;" "&amp;$B967,'Raw Election Data'!$C$1:$C$3144,0),MATCH('Joined Data'!J$1,'Raw Election Data'!$A$1:$AN$1,0))</f>
        <v>6670</v>
      </c>
      <c r="K967">
        <f>INDEX('Raw Election Data'!$A$1:$AN$3144,MATCH($C967&amp;" "&amp;$B967,'Raw Election Data'!$C$1:$C$3144,0),MATCH('Joined Data'!K$1,'Raw Election Data'!$A$1:$AN$1,0))</f>
        <v>15100</v>
      </c>
      <c r="L967">
        <f>INDEX('Raw Election Data'!$A$1:$AN$3144,MATCH($C967&amp;" "&amp;$B967,'Raw Election Data'!$C$1:$C$3144,0),MATCH('Joined Data'!L$1,'Raw Election Data'!$A$1:$AN$1,0))</f>
        <v>23448</v>
      </c>
      <c r="M967">
        <f>INDEX('Raw Election Data'!$A$1:$AN$3144,MATCH($C967&amp;" "&amp;$B967,'Raw Election Data'!$C$1:$C$3144,0),MATCH('Joined Data'!M$1,'Raw Election Data'!$A$1:$AN$1,0))</f>
        <v>0.28445922893210507</v>
      </c>
      <c r="N967">
        <f>INDEX('Raw Election Data'!$A$1:$AN$3144,MATCH($C967&amp;" "&amp;$B967,'Raw Election Data'!$C$1:$C$3144,0),MATCH('Joined Data'!N$1,'Raw Election Data'!$A$1:$AN$1,0))</f>
        <v>0.64397816444899347</v>
      </c>
      <c r="O967">
        <f>INDEX('Raw Election Data'!$A$1:$AN$3144,MATCH($C967&amp;" "&amp;$B967,'Raw Election Data'!$C$1:$C$3144,0),MATCH('Joined Data'!O$1,'Raw Election Data'!$A$1:$AN$1,0))</f>
        <v>-8430</v>
      </c>
      <c r="P967">
        <f>INDEX('Raw Election Data'!$A$1:$AN$3144,MATCH($C967&amp;" "&amp;$B967,'Raw Election Data'!$C$1:$C$3144,0),MATCH('Joined Data'!P$1,'Raw Election Data'!$A$1:$AN$1,0))</f>
        <v>8430</v>
      </c>
      <c r="Q967">
        <f>INDEX('Raw Election Data'!$A$1:$AN$3144,MATCH($C967&amp;" "&amp;$B967,'Raw Election Data'!$C$1:$C$3144,0),MATCH('Joined Data'!Q$1,'Raw Election Data'!$A$1:$AN$1,0))</f>
        <v>-0.3595189355168884</v>
      </c>
      <c r="R967">
        <f>INDEX('Raw Election Data'!$A$1:$AN$3144,MATCH($C967&amp;" "&amp;$B967,'Raw Election Data'!$C$1:$C$3144,0),MATCH('Joined Data'!R$1,'Raw Election Data'!$A$1:$AN$1,0))</f>
        <v>0.3595189355168884</v>
      </c>
    </row>
    <row r="968" spans="1:18" ht="13.5" hidden="1" customHeight="1" x14ac:dyDescent="0.15">
      <c r="A968" t="s">
        <v>227</v>
      </c>
      <c r="B968" t="s">
        <v>2712</v>
      </c>
      <c r="C968" t="str">
        <f>INDEX(FIPS!$A$1:$E$3236,MATCH($F968,FIPS!$D$1:$D$3236,0),5)</f>
        <v>Republic County</v>
      </c>
      <c r="D968" t="s">
        <v>228</v>
      </c>
      <c r="E968" s="15" t="s">
        <v>98</v>
      </c>
      <c r="F968" t="s">
        <v>2887</v>
      </c>
      <c r="G968" t="s">
        <v>7773</v>
      </c>
      <c r="H968" t="str">
        <f>IFERROR(VLOOKUP($G968,'Team Colors'!$A:$B,2,0),"#c9c9c9")</f>
        <v>#e31837</v>
      </c>
      <c r="I968">
        <f>INDEX('Raw Election Data'!$A$1:$AN$3144,MATCH($C968&amp;" "&amp;$B968,'Raw Election Data'!$C$1:$C$3144,0),MATCH('Joined Data'!I$1,'Raw Election Data'!$A$1:$AN$1,0))</f>
        <v>4725</v>
      </c>
      <c r="J968">
        <f>INDEX('Raw Election Data'!$A$1:$AN$3144,MATCH($C968&amp;" "&amp;$B968,'Raw Election Data'!$C$1:$C$3144,0),MATCH('Joined Data'!J$1,'Raw Election Data'!$A$1:$AN$1,0))</f>
        <v>370</v>
      </c>
      <c r="K968">
        <f>INDEX('Raw Election Data'!$A$1:$AN$3144,MATCH($C968&amp;" "&amp;$B968,'Raw Election Data'!$C$1:$C$3144,0),MATCH('Joined Data'!K$1,'Raw Election Data'!$A$1:$AN$1,0))</f>
        <v>1993</v>
      </c>
      <c r="L968">
        <f>INDEX('Raw Election Data'!$A$1:$AN$3144,MATCH($C968&amp;" "&amp;$B968,'Raw Election Data'!$C$1:$C$3144,0),MATCH('Joined Data'!L$1,'Raw Election Data'!$A$1:$AN$1,0))</f>
        <v>2484</v>
      </c>
      <c r="M968">
        <f>INDEX('Raw Election Data'!$A$1:$AN$3144,MATCH($C968&amp;" "&amp;$B968,'Raw Election Data'!$C$1:$C$3144,0),MATCH('Joined Data'!M$1,'Raw Election Data'!$A$1:$AN$1,0))</f>
        <v>0.14895330112721417</v>
      </c>
      <c r="N968">
        <f>INDEX('Raw Election Data'!$A$1:$AN$3144,MATCH($C968&amp;" "&amp;$B968,'Raw Election Data'!$C$1:$C$3144,0),MATCH('Joined Data'!N$1,'Raw Election Data'!$A$1:$AN$1,0))</f>
        <v>0.80233494363929148</v>
      </c>
      <c r="O968">
        <f>INDEX('Raw Election Data'!$A$1:$AN$3144,MATCH($C968&amp;" "&amp;$B968,'Raw Election Data'!$C$1:$C$3144,0),MATCH('Joined Data'!O$1,'Raw Election Data'!$A$1:$AN$1,0))</f>
        <v>-1623</v>
      </c>
      <c r="P968">
        <f>INDEX('Raw Election Data'!$A$1:$AN$3144,MATCH($C968&amp;" "&amp;$B968,'Raw Election Data'!$C$1:$C$3144,0),MATCH('Joined Data'!P$1,'Raw Election Data'!$A$1:$AN$1,0))</f>
        <v>1623</v>
      </c>
      <c r="Q968">
        <f>INDEX('Raw Election Data'!$A$1:$AN$3144,MATCH($C968&amp;" "&amp;$B968,'Raw Election Data'!$C$1:$C$3144,0),MATCH('Joined Data'!Q$1,'Raw Election Data'!$A$1:$AN$1,0))</f>
        <v>-0.65338164251207731</v>
      </c>
      <c r="R968">
        <f>INDEX('Raw Election Data'!$A$1:$AN$3144,MATCH($C968&amp;" "&amp;$B968,'Raw Election Data'!$C$1:$C$3144,0),MATCH('Joined Data'!R$1,'Raw Election Data'!$A$1:$AN$1,0))</f>
        <v>0.65338164251207731</v>
      </c>
    </row>
    <row r="969" spans="1:18" ht="13.5" hidden="1" customHeight="1" x14ac:dyDescent="0.15">
      <c r="A969" t="s">
        <v>227</v>
      </c>
      <c r="B969" t="s">
        <v>2712</v>
      </c>
      <c r="C969" t="str">
        <f>INDEX(FIPS!$A$1:$E$3236,MATCH($F969,FIPS!$D$1:$D$3236,0),5)</f>
        <v>Rice County</v>
      </c>
      <c r="D969" t="s">
        <v>228</v>
      </c>
      <c r="E969" s="15" t="s">
        <v>99</v>
      </c>
      <c r="F969" t="s">
        <v>2889</v>
      </c>
      <c r="G969" t="s">
        <v>7773</v>
      </c>
      <c r="H969" t="str">
        <f>IFERROR(VLOOKUP($G969,'Team Colors'!$A:$B,2,0),"#c9c9c9")</f>
        <v>#e31837</v>
      </c>
      <c r="I969">
        <f>INDEX('Raw Election Data'!$A$1:$AN$3144,MATCH($C969&amp;" "&amp;$B969,'Raw Election Data'!$C$1:$C$3144,0),MATCH('Joined Data'!I$1,'Raw Election Data'!$A$1:$AN$1,0))</f>
        <v>9977</v>
      </c>
      <c r="J969">
        <f>INDEX('Raw Election Data'!$A$1:$AN$3144,MATCH($C969&amp;" "&amp;$B969,'Raw Election Data'!$C$1:$C$3144,0),MATCH('Joined Data'!J$1,'Raw Election Data'!$A$1:$AN$1,0))</f>
        <v>668</v>
      </c>
      <c r="K969">
        <f>INDEX('Raw Election Data'!$A$1:$AN$3144,MATCH($C969&amp;" "&amp;$B969,'Raw Election Data'!$C$1:$C$3144,0),MATCH('Joined Data'!K$1,'Raw Election Data'!$A$1:$AN$1,0))</f>
        <v>2652</v>
      </c>
      <c r="L969">
        <f>INDEX('Raw Election Data'!$A$1:$AN$3144,MATCH($C969&amp;" "&amp;$B969,'Raw Election Data'!$C$1:$C$3144,0),MATCH('Joined Data'!L$1,'Raw Election Data'!$A$1:$AN$1,0))</f>
        <v>3567</v>
      </c>
      <c r="M969">
        <f>INDEX('Raw Election Data'!$A$1:$AN$3144,MATCH($C969&amp;" "&amp;$B969,'Raw Election Data'!$C$1:$C$3144,0),MATCH('Joined Data'!M$1,'Raw Election Data'!$A$1:$AN$1,0))</f>
        <v>0.1872722175497617</v>
      </c>
      <c r="N969">
        <f>INDEX('Raw Election Data'!$A$1:$AN$3144,MATCH($C969&amp;" "&amp;$B969,'Raw Election Data'!$C$1:$C$3144,0),MATCH('Joined Data'!N$1,'Raw Election Data'!$A$1:$AN$1,0))</f>
        <v>0.74348191757779647</v>
      </c>
      <c r="O969">
        <f>INDEX('Raw Election Data'!$A$1:$AN$3144,MATCH($C969&amp;" "&amp;$B969,'Raw Election Data'!$C$1:$C$3144,0),MATCH('Joined Data'!O$1,'Raw Election Data'!$A$1:$AN$1,0))</f>
        <v>-1984</v>
      </c>
      <c r="P969">
        <f>INDEX('Raw Election Data'!$A$1:$AN$3144,MATCH($C969&amp;" "&amp;$B969,'Raw Election Data'!$C$1:$C$3144,0),MATCH('Joined Data'!P$1,'Raw Election Data'!$A$1:$AN$1,0))</f>
        <v>1984</v>
      </c>
      <c r="Q969">
        <f>INDEX('Raw Election Data'!$A$1:$AN$3144,MATCH($C969&amp;" "&amp;$B969,'Raw Election Data'!$C$1:$C$3144,0),MATCH('Joined Data'!Q$1,'Raw Election Data'!$A$1:$AN$1,0))</f>
        <v>-0.55620970002803483</v>
      </c>
      <c r="R969">
        <f>INDEX('Raw Election Data'!$A$1:$AN$3144,MATCH($C969&amp;" "&amp;$B969,'Raw Election Data'!$C$1:$C$3144,0),MATCH('Joined Data'!R$1,'Raw Election Data'!$A$1:$AN$1,0))</f>
        <v>0.55620970002803483</v>
      </c>
    </row>
    <row r="970" spans="1:18" ht="13.5" hidden="1" customHeight="1" x14ac:dyDescent="0.15">
      <c r="A970" t="s">
        <v>227</v>
      </c>
      <c r="B970" t="s">
        <v>2712</v>
      </c>
      <c r="C970" t="str">
        <f>INDEX(FIPS!$A$1:$E$3236,MATCH($F970,FIPS!$D$1:$D$3236,0),5)</f>
        <v>Riley County</v>
      </c>
      <c r="D970" t="s">
        <v>228</v>
      </c>
      <c r="E970" s="15" t="s">
        <v>100</v>
      </c>
      <c r="F970" t="s">
        <v>2891</v>
      </c>
      <c r="G970" t="s">
        <v>7773</v>
      </c>
      <c r="H970" t="str">
        <f>IFERROR(VLOOKUP($G970,'Team Colors'!$A:$B,2,0),"#c9c9c9")</f>
        <v>#e31837</v>
      </c>
      <c r="I970">
        <f>INDEX('Raw Election Data'!$A$1:$AN$3144,MATCH($C970&amp;" "&amp;$B970,'Raw Election Data'!$C$1:$C$3144,0),MATCH('Joined Data'!I$1,'Raw Election Data'!$A$1:$AN$1,0))</f>
        <v>75247</v>
      </c>
      <c r="J970">
        <f>INDEX('Raw Election Data'!$A$1:$AN$3144,MATCH($C970&amp;" "&amp;$B970,'Raw Election Data'!$C$1:$C$3144,0),MATCH('Joined Data'!J$1,'Raw Election Data'!$A$1:$AN$1,0))</f>
        <v>8892</v>
      </c>
      <c r="K970">
        <f>INDEX('Raw Election Data'!$A$1:$AN$3144,MATCH($C970&amp;" "&amp;$B970,'Raw Election Data'!$C$1:$C$3144,0),MATCH('Joined Data'!K$1,'Raw Election Data'!$A$1:$AN$1,0))</f>
        <v>9817</v>
      </c>
      <c r="L970">
        <f>INDEX('Raw Election Data'!$A$1:$AN$3144,MATCH($C970&amp;" "&amp;$B970,'Raw Election Data'!$C$1:$C$3144,0),MATCH('Joined Data'!L$1,'Raw Election Data'!$A$1:$AN$1,0))</f>
        <v>20475</v>
      </c>
      <c r="M970">
        <f>INDEX('Raw Election Data'!$A$1:$AN$3144,MATCH($C970&amp;" "&amp;$B970,'Raw Election Data'!$C$1:$C$3144,0),MATCH('Joined Data'!M$1,'Raw Election Data'!$A$1:$AN$1,0))</f>
        <v>0.43428571428571427</v>
      </c>
      <c r="N970">
        <f>INDEX('Raw Election Data'!$A$1:$AN$3144,MATCH($C970&amp;" "&amp;$B970,'Raw Election Data'!$C$1:$C$3144,0),MATCH('Joined Data'!N$1,'Raw Election Data'!$A$1:$AN$1,0))</f>
        <v>0.47946275946275946</v>
      </c>
      <c r="O970">
        <f>INDEX('Raw Election Data'!$A$1:$AN$3144,MATCH($C970&amp;" "&amp;$B970,'Raw Election Data'!$C$1:$C$3144,0),MATCH('Joined Data'!O$1,'Raw Election Data'!$A$1:$AN$1,0))</f>
        <v>-925</v>
      </c>
      <c r="P970">
        <f>INDEX('Raw Election Data'!$A$1:$AN$3144,MATCH($C970&amp;" "&amp;$B970,'Raw Election Data'!$C$1:$C$3144,0),MATCH('Joined Data'!P$1,'Raw Election Data'!$A$1:$AN$1,0))</f>
        <v>925</v>
      </c>
      <c r="Q970">
        <f>INDEX('Raw Election Data'!$A$1:$AN$3144,MATCH($C970&amp;" "&amp;$B970,'Raw Election Data'!$C$1:$C$3144,0),MATCH('Joined Data'!Q$1,'Raw Election Data'!$A$1:$AN$1,0))</f>
        <v>-4.5177045177045183E-2</v>
      </c>
      <c r="R970">
        <f>INDEX('Raw Election Data'!$A$1:$AN$3144,MATCH($C970&amp;" "&amp;$B970,'Raw Election Data'!$C$1:$C$3144,0),MATCH('Joined Data'!R$1,'Raw Election Data'!$A$1:$AN$1,0))</f>
        <v>4.5177045177045183E-2</v>
      </c>
    </row>
    <row r="971" spans="1:18" ht="13.5" hidden="1" customHeight="1" x14ac:dyDescent="0.15">
      <c r="A971" t="s">
        <v>227</v>
      </c>
      <c r="B971" t="s">
        <v>2712</v>
      </c>
      <c r="C971" t="str">
        <f>INDEX(FIPS!$A$1:$E$3236,MATCH($F971,FIPS!$D$1:$D$3236,0),5)</f>
        <v>Rooks County</v>
      </c>
      <c r="D971" t="s">
        <v>228</v>
      </c>
      <c r="E971" s="15" t="s">
        <v>101</v>
      </c>
      <c r="F971" t="s">
        <v>2893</v>
      </c>
      <c r="G971" t="s">
        <v>7773</v>
      </c>
      <c r="H971" t="str">
        <f>IFERROR(VLOOKUP($G971,'Team Colors'!$A:$B,2,0),"#c9c9c9")</f>
        <v>#e31837</v>
      </c>
      <c r="I971">
        <f>INDEX('Raw Election Data'!$A$1:$AN$3144,MATCH($C971&amp;" "&amp;$B971,'Raw Election Data'!$C$1:$C$3144,0),MATCH('Joined Data'!I$1,'Raw Election Data'!$A$1:$AN$1,0))</f>
        <v>5174</v>
      </c>
      <c r="J971">
        <f>INDEX('Raw Election Data'!$A$1:$AN$3144,MATCH($C971&amp;" "&amp;$B971,'Raw Election Data'!$C$1:$C$3144,0),MATCH('Joined Data'!J$1,'Raw Election Data'!$A$1:$AN$1,0))</f>
        <v>273</v>
      </c>
      <c r="K971">
        <f>INDEX('Raw Election Data'!$A$1:$AN$3144,MATCH($C971&amp;" "&amp;$B971,'Raw Election Data'!$C$1:$C$3144,0),MATCH('Joined Data'!K$1,'Raw Election Data'!$A$1:$AN$1,0))</f>
        <v>1999</v>
      </c>
      <c r="L971">
        <f>INDEX('Raw Election Data'!$A$1:$AN$3144,MATCH($C971&amp;" "&amp;$B971,'Raw Election Data'!$C$1:$C$3144,0),MATCH('Joined Data'!L$1,'Raw Election Data'!$A$1:$AN$1,0))</f>
        <v>2378</v>
      </c>
      <c r="M971">
        <f>INDEX('Raw Election Data'!$A$1:$AN$3144,MATCH($C971&amp;" "&amp;$B971,'Raw Election Data'!$C$1:$C$3144,0),MATCH('Joined Data'!M$1,'Raw Election Data'!$A$1:$AN$1,0))</f>
        <v>0.11480235492010092</v>
      </c>
      <c r="N971">
        <f>INDEX('Raw Election Data'!$A$1:$AN$3144,MATCH($C971&amp;" "&amp;$B971,'Raw Election Data'!$C$1:$C$3144,0),MATCH('Joined Data'!N$1,'Raw Election Data'!$A$1:$AN$1,0))</f>
        <v>0.84062237174095877</v>
      </c>
      <c r="O971">
        <f>INDEX('Raw Election Data'!$A$1:$AN$3144,MATCH($C971&amp;" "&amp;$B971,'Raw Election Data'!$C$1:$C$3144,0),MATCH('Joined Data'!O$1,'Raw Election Data'!$A$1:$AN$1,0))</f>
        <v>-1726</v>
      </c>
      <c r="P971">
        <f>INDEX('Raw Election Data'!$A$1:$AN$3144,MATCH($C971&amp;" "&amp;$B971,'Raw Election Data'!$C$1:$C$3144,0),MATCH('Joined Data'!P$1,'Raw Election Data'!$A$1:$AN$1,0))</f>
        <v>1726</v>
      </c>
      <c r="Q971">
        <f>INDEX('Raw Election Data'!$A$1:$AN$3144,MATCH($C971&amp;" "&amp;$B971,'Raw Election Data'!$C$1:$C$3144,0),MATCH('Joined Data'!Q$1,'Raw Election Data'!$A$1:$AN$1,0))</f>
        <v>-0.72582001682085784</v>
      </c>
      <c r="R971">
        <f>INDEX('Raw Election Data'!$A$1:$AN$3144,MATCH($C971&amp;" "&amp;$B971,'Raw Election Data'!$C$1:$C$3144,0),MATCH('Joined Data'!R$1,'Raw Election Data'!$A$1:$AN$1,0))</f>
        <v>0.72582001682085784</v>
      </c>
    </row>
    <row r="972" spans="1:18" ht="13.5" hidden="1" customHeight="1" x14ac:dyDescent="0.15">
      <c r="A972" t="s">
        <v>227</v>
      </c>
      <c r="B972" t="s">
        <v>2712</v>
      </c>
      <c r="C972" t="str">
        <f>INDEX(FIPS!$A$1:$E$3236,MATCH($F972,FIPS!$D$1:$D$3236,0),5)</f>
        <v>Rush County</v>
      </c>
      <c r="D972" t="s">
        <v>228</v>
      </c>
      <c r="E972" s="15" t="s">
        <v>102</v>
      </c>
      <c r="F972" t="s">
        <v>2894</v>
      </c>
      <c r="G972" t="s">
        <v>7773</v>
      </c>
      <c r="H972" t="str">
        <f>IFERROR(VLOOKUP($G972,'Team Colors'!$A:$B,2,0),"#c9c9c9")</f>
        <v>#e31837</v>
      </c>
      <c r="I972">
        <f>INDEX('Raw Election Data'!$A$1:$AN$3144,MATCH($C972&amp;" "&amp;$B972,'Raw Election Data'!$C$1:$C$3144,0),MATCH('Joined Data'!I$1,'Raw Election Data'!$A$1:$AN$1,0))</f>
        <v>3130</v>
      </c>
      <c r="J972">
        <f>INDEX('Raw Election Data'!$A$1:$AN$3144,MATCH($C972&amp;" "&amp;$B972,'Raw Election Data'!$C$1:$C$3144,0),MATCH('Joined Data'!J$1,'Raw Election Data'!$A$1:$AN$1,0))</f>
        <v>227</v>
      </c>
      <c r="K972">
        <f>INDEX('Raw Election Data'!$A$1:$AN$3144,MATCH($C972&amp;" "&amp;$B972,'Raw Election Data'!$C$1:$C$3144,0),MATCH('Joined Data'!K$1,'Raw Election Data'!$A$1:$AN$1,0))</f>
        <v>1177</v>
      </c>
      <c r="L972">
        <f>INDEX('Raw Election Data'!$A$1:$AN$3144,MATCH($C972&amp;" "&amp;$B972,'Raw Election Data'!$C$1:$C$3144,0),MATCH('Joined Data'!L$1,'Raw Election Data'!$A$1:$AN$1,0))</f>
        <v>1474</v>
      </c>
      <c r="M972">
        <f>INDEX('Raw Election Data'!$A$1:$AN$3144,MATCH($C972&amp;" "&amp;$B972,'Raw Election Data'!$C$1:$C$3144,0),MATCH('Joined Data'!M$1,'Raw Election Data'!$A$1:$AN$1,0))</f>
        <v>0.15400271370420623</v>
      </c>
      <c r="N972">
        <f>INDEX('Raw Election Data'!$A$1:$AN$3144,MATCH($C972&amp;" "&amp;$B972,'Raw Election Data'!$C$1:$C$3144,0),MATCH('Joined Data'!N$1,'Raw Election Data'!$A$1:$AN$1,0))</f>
        <v>0.79850746268656714</v>
      </c>
      <c r="O972">
        <f>INDEX('Raw Election Data'!$A$1:$AN$3144,MATCH($C972&amp;" "&amp;$B972,'Raw Election Data'!$C$1:$C$3144,0),MATCH('Joined Data'!O$1,'Raw Election Data'!$A$1:$AN$1,0))</f>
        <v>-950</v>
      </c>
      <c r="P972">
        <f>INDEX('Raw Election Data'!$A$1:$AN$3144,MATCH($C972&amp;" "&amp;$B972,'Raw Election Data'!$C$1:$C$3144,0),MATCH('Joined Data'!P$1,'Raw Election Data'!$A$1:$AN$1,0))</f>
        <v>950</v>
      </c>
      <c r="Q972">
        <f>INDEX('Raw Election Data'!$A$1:$AN$3144,MATCH($C972&amp;" "&amp;$B972,'Raw Election Data'!$C$1:$C$3144,0),MATCH('Joined Data'!Q$1,'Raw Election Data'!$A$1:$AN$1,0))</f>
        <v>-0.64450474898236088</v>
      </c>
      <c r="R972">
        <f>INDEX('Raw Election Data'!$A$1:$AN$3144,MATCH($C972&amp;" "&amp;$B972,'Raw Election Data'!$C$1:$C$3144,0),MATCH('Joined Data'!R$1,'Raw Election Data'!$A$1:$AN$1,0))</f>
        <v>0.64450474898236088</v>
      </c>
    </row>
    <row r="973" spans="1:18" ht="13.5" hidden="1" customHeight="1" x14ac:dyDescent="0.15">
      <c r="A973" t="s">
        <v>227</v>
      </c>
      <c r="B973" t="s">
        <v>2712</v>
      </c>
      <c r="C973" t="str">
        <f>INDEX(FIPS!$A$1:$E$3236,MATCH($F973,FIPS!$D$1:$D$3236,0),5)</f>
        <v>Russell County</v>
      </c>
      <c r="D973" t="s">
        <v>228</v>
      </c>
      <c r="E973" s="15" t="s">
        <v>103</v>
      </c>
      <c r="F973" t="s">
        <v>2895</v>
      </c>
      <c r="G973" t="s">
        <v>7773</v>
      </c>
      <c r="H973" t="str">
        <f>IFERROR(VLOOKUP($G973,'Team Colors'!$A:$B,2,0),"#c9c9c9")</f>
        <v>#e31837</v>
      </c>
      <c r="I973">
        <f>INDEX('Raw Election Data'!$A$1:$AN$3144,MATCH($C973&amp;" "&amp;$B973,'Raw Election Data'!$C$1:$C$3144,0),MATCH('Joined Data'!I$1,'Raw Election Data'!$A$1:$AN$1,0))</f>
        <v>7039</v>
      </c>
      <c r="J973">
        <f>INDEX('Raw Election Data'!$A$1:$AN$3144,MATCH($C973&amp;" "&amp;$B973,'Raw Election Data'!$C$1:$C$3144,0),MATCH('Joined Data'!J$1,'Raw Election Data'!$A$1:$AN$1,0))</f>
        <v>454</v>
      </c>
      <c r="K973">
        <f>INDEX('Raw Election Data'!$A$1:$AN$3144,MATCH($C973&amp;" "&amp;$B973,'Raw Election Data'!$C$1:$C$3144,0),MATCH('Joined Data'!K$1,'Raw Election Data'!$A$1:$AN$1,0))</f>
        <v>2544</v>
      </c>
      <c r="L973">
        <f>INDEX('Raw Election Data'!$A$1:$AN$3144,MATCH($C973&amp;" "&amp;$B973,'Raw Election Data'!$C$1:$C$3144,0),MATCH('Joined Data'!L$1,'Raw Election Data'!$A$1:$AN$1,0))</f>
        <v>3148</v>
      </c>
      <c r="M973">
        <f>INDEX('Raw Election Data'!$A$1:$AN$3144,MATCH($C973&amp;" "&amp;$B973,'Raw Election Data'!$C$1:$C$3144,0),MATCH('Joined Data'!M$1,'Raw Election Data'!$A$1:$AN$1,0))</f>
        <v>0.14421855146124524</v>
      </c>
      <c r="N973">
        <f>INDEX('Raw Election Data'!$A$1:$AN$3144,MATCH($C973&amp;" "&amp;$B973,'Raw Election Data'!$C$1:$C$3144,0),MATCH('Joined Data'!N$1,'Raw Election Data'!$A$1:$AN$1,0))</f>
        <v>0.80813214739517159</v>
      </c>
      <c r="O973">
        <f>INDEX('Raw Election Data'!$A$1:$AN$3144,MATCH($C973&amp;" "&amp;$B973,'Raw Election Data'!$C$1:$C$3144,0),MATCH('Joined Data'!O$1,'Raw Election Data'!$A$1:$AN$1,0))</f>
        <v>-2090</v>
      </c>
      <c r="P973">
        <f>INDEX('Raw Election Data'!$A$1:$AN$3144,MATCH($C973&amp;" "&amp;$B973,'Raw Election Data'!$C$1:$C$3144,0),MATCH('Joined Data'!P$1,'Raw Election Data'!$A$1:$AN$1,0))</f>
        <v>2090</v>
      </c>
      <c r="Q973">
        <f>INDEX('Raw Election Data'!$A$1:$AN$3144,MATCH($C973&amp;" "&amp;$B973,'Raw Election Data'!$C$1:$C$3144,0),MATCH('Joined Data'!Q$1,'Raw Election Data'!$A$1:$AN$1,0))</f>
        <v>-0.6639135959339264</v>
      </c>
      <c r="R973">
        <f>INDEX('Raw Election Data'!$A$1:$AN$3144,MATCH($C973&amp;" "&amp;$B973,'Raw Election Data'!$C$1:$C$3144,0),MATCH('Joined Data'!R$1,'Raw Election Data'!$A$1:$AN$1,0))</f>
        <v>0.6639135959339264</v>
      </c>
    </row>
    <row r="974" spans="1:18" ht="13.5" hidden="1" customHeight="1" x14ac:dyDescent="0.15">
      <c r="A974" t="s">
        <v>227</v>
      </c>
      <c r="B974" t="s">
        <v>2712</v>
      </c>
      <c r="C974" t="str">
        <f>INDEX(FIPS!$A$1:$E$3236,MATCH($F974,FIPS!$D$1:$D$3236,0),5)</f>
        <v>Saline County</v>
      </c>
      <c r="D974" t="s">
        <v>228</v>
      </c>
      <c r="E974" s="15" t="s">
        <v>139</v>
      </c>
      <c r="F974" t="s">
        <v>2896</v>
      </c>
      <c r="G974" t="s">
        <v>7773</v>
      </c>
      <c r="H974" t="str">
        <f>IFERROR(VLOOKUP($G974,'Team Colors'!$A:$B,2,0),"#c9c9c9")</f>
        <v>#e31837</v>
      </c>
      <c r="I974">
        <f>INDEX('Raw Election Data'!$A$1:$AN$3144,MATCH($C974&amp;" "&amp;$B974,'Raw Election Data'!$C$1:$C$3144,0),MATCH('Joined Data'!I$1,'Raw Election Data'!$A$1:$AN$1,0))</f>
        <v>55691</v>
      </c>
      <c r="J974">
        <f>INDEX('Raw Election Data'!$A$1:$AN$3144,MATCH($C974&amp;" "&amp;$B974,'Raw Election Data'!$C$1:$C$3144,0),MATCH('Joined Data'!J$1,'Raw Election Data'!$A$1:$AN$1,0))</f>
        <v>6084</v>
      </c>
      <c r="K974">
        <f>INDEX('Raw Election Data'!$A$1:$AN$3144,MATCH($C974&amp;" "&amp;$B974,'Raw Election Data'!$C$1:$C$3144,0),MATCH('Joined Data'!K$1,'Raw Election Data'!$A$1:$AN$1,0))</f>
        <v>13367</v>
      </c>
      <c r="L974">
        <f>INDEX('Raw Election Data'!$A$1:$AN$3144,MATCH($C974&amp;" "&amp;$B974,'Raw Election Data'!$C$1:$C$3144,0),MATCH('Joined Data'!L$1,'Raw Election Data'!$A$1:$AN$1,0))</f>
        <v>21206</v>
      </c>
      <c r="M974">
        <f>INDEX('Raw Election Data'!$A$1:$AN$3144,MATCH($C974&amp;" "&amp;$B974,'Raw Election Data'!$C$1:$C$3144,0),MATCH('Joined Data'!M$1,'Raw Election Data'!$A$1:$AN$1,0))</f>
        <v>0.28689993398094876</v>
      </c>
      <c r="N974">
        <f>INDEX('Raw Election Data'!$A$1:$AN$3144,MATCH($C974&amp;" "&amp;$B974,'Raw Election Data'!$C$1:$C$3144,0),MATCH('Joined Data'!N$1,'Raw Election Data'!$A$1:$AN$1,0))</f>
        <v>0.63034046967839286</v>
      </c>
      <c r="O974">
        <f>INDEX('Raw Election Data'!$A$1:$AN$3144,MATCH($C974&amp;" "&amp;$B974,'Raw Election Data'!$C$1:$C$3144,0),MATCH('Joined Data'!O$1,'Raw Election Data'!$A$1:$AN$1,0))</f>
        <v>-7283</v>
      </c>
      <c r="P974">
        <f>INDEX('Raw Election Data'!$A$1:$AN$3144,MATCH($C974&amp;" "&amp;$B974,'Raw Election Data'!$C$1:$C$3144,0),MATCH('Joined Data'!P$1,'Raw Election Data'!$A$1:$AN$1,0))</f>
        <v>7283</v>
      </c>
      <c r="Q974">
        <f>INDEX('Raw Election Data'!$A$1:$AN$3144,MATCH($C974&amp;" "&amp;$B974,'Raw Election Data'!$C$1:$C$3144,0),MATCH('Joined Data'!Q$1,'Raw Election Data'!$A$1:$AN$1,0))</f>
        <v>-0.34344053569744409</v>
      </c>
      <c r="R974">
        <f>INDEX('Raw Election Data'!$A$1:$AN$3144,MATCH($C974&amp;" "&amp;$B974,'Raw Election Data'!$C$1:$C$3144,0),MATCH('Joined Data'!R$1,'Raw Election Data'!$A$1:$AN$1,0))</f>
        <v>0.34344053569744409</v>
      </c>
    </row>
    <row r="975" spans="1:18" ht="13.5" hidden="1" customHeight="1" x14ac:dyDescent="0.15">
      <c r="A975" t="s">
        <v>227</v>
      </c>
      <c r="B975" t="s">
        <v>2712</v>
      </c>
      <c r="C975" t="str">
        <f>INDEX(FIPS!$A$1:$E$3236,MATCH($F975,FIPS!$D$1:$D$3236,0),5)</f>
        <v>Scott County</v>
      </c>
      <c r="D975" t="s">
        <v>228</v>
      </c>
      <c r="E975" s="15" t="s">
        <v>140</v>
      </c>
      <c r="F975" t="s">
        <v>2897</v>
      </c>
      <c r="G975" t="s">
        <v>7773</v>
      </c>
      <c r="H975" t="str">
        <f>IFERROR(VLOOKUP($G975,'Team Colors'!$A:$B,2,0),"#c9c9c9")</f>
        <v>#e31837</v>
      </c>
      <c r="I975">
        <f>INDEX('Raw Election Data'!$A$1:$AN$3144,MATCH($C975&amp;" "&amp;$B975,'Raw Election Data'!$C$1:$C$3144,0),MATCH('Joined Data'!I$1,'Raw Election Data'!$A$1:$AN$1,0))</f>
        <v>4964</v>
      </c>
      <c r="J975">
        <f>INDEX('Raw Election Data'!$A$1:$AN$3144,MATCH($C975&amp;" "&amp;$B975,'Raw Election Data'!$C$1:$C$3144,0),MATCH('Joined Data'!J$1,'Raw Election Data'!$A$1:$AN$1,0))</f>
        <v>232</v>
      </c>
      <c r="K975">
        <f>INDEX('Raw Election Data'!$A$1:$AN$3144,MATCH($C975&amp;" "&amp;$B975,'Raw Election Data'!$C$1:$C$3144,0),MATCH('Joined Data'!K$1,'Raw Election Data'!$A$1:$AN$1,0))</f>
        <v>1832</v>
      </c>
      <c r="L975">
        <f>INDEX('Raw Election Data'!$A$1:$AN$3144,MATCH($C975&amp;" "&amp;$B975,'Raw Election Data'!$C$1:$C$3144,0),MATCH('Joined Data'!L$1,'Raw Election Data'!$A$1:$AN$1,0))</f>
        <v>2159</v>
      </c>
      <c r="M975">
        <f>INDEX('Raw Election Data'!$A$1:$AN$3144,MATCH($C975&amp;" "&amp;$B975,'Raw Election Data'!$C$1:$C$3144,0),MATCH('Joined Data'!M$1,'Raw Election Data'!$A$1:$AN$1,0))</f>
        <v>0.10745715609078277</v>
      </c>
      <c r="N975">
        <f>INDEX('Raw Election Data'!$A$1:$AN$3144,MATCH($C975&amp;" "&amp;$B975,'Raw Election Data'!$C$1:$C$3144,0),MATCH('Joined Data'!N$1,'Raw Election Data'!$A$1:$AN$1,0))</f>
        <v>0.84854099119962945</v>
      </c>
      <c r="O975">
        <f>INDEX('Raw Election Data'!$A$1:$AN$3144,MATCH($C975&amp;" "&amp;$B975,'Raw Election Data'!$C$1:$C$3144,0),MATCH('Joined Data'!O$1,'Raw Election Data'!$A$1:$AN$1,0))</f>
        <v>-1600</v>
      </c>
      <c r="P975">
        <f>INDEX('Raw Election Data'!$A$1:$AN$3144,MATCH($C975&amp;" "&amp;$B975,'Raw Election Data'!$C$1:$C$3144,0),MATCH('Joined Data'!P$1,'Raw Election Data'!$A$1:$AN$1,0))</f>
        <v>1600</v>
      </c>
      <c r="Q975">
        <f>INDEX('Raw Election Data'!$A$1:$AN$3144,MATCH($C975&amp;" "&amp;$B975,'Raw Election Data'!$C$1:$C$3144,0),MATCH('Joined Data'!Q$1,'Raw Election Data'!$A$1:$AN$1,0))</f>
        <v>-0.74108383510884668</v>
      </c>
      <c r="R975">
        <f>INDEX('Raw Election Data'!$A$1:$AN$3144,MATCH($C975&amp;" "&amp;$B975,'Raw Election Data'!$C$1:$C$3144,0),MATCH('Joined Data'!R$1,'Raw Election Data'!$A$1:$AN$1,0))</f>
        <v>0.74108383510884668</v>
      </c>
    </row>
    <row r="976" spans="1:18" ht="13.5" hidden="1" customHeight="1" x14ac:dyDescent="0.15">
      <c r="A976" t="s">
        <v>227</v>
      </c>
      <c r="B976" t="s">
        <v>2712</v>
      </c>
      <c r="C976" t="str">
        <f>INDEX(FIPS!$A$1:$E$3236,MATCH($F976,FIPS!$D$1:$D$3236,0),5)</f>
        <v>Sedgwick County</v>
      </c>
      <c r="D976" t="s">
        <v>228</v>
      </c>
      <c r="E976" s="15" t="s">
        <v>141</v>
      </c>
      <c r="F976" t="s">
        <v>2898</v>
      </c>
      <c r="G976" t="s">
        <v>7773</v>
      </c>
      <c r="H976" t="str">
        <f>IFERROR(VLOOKUP($G976,'Team Colors'!$A:$B,2,0),"#c9c9c9")</f>
        <v>#e31837</v>
      </c>
      <c r="I976">
        <f>INDEX('Raw Election Data'!$A$1:$AN$3144,MATCH($C976&amp;" "&amp;$B976,'Raw Election Data'!$C$1:$C$3144,0),MATCH('Joined Data'!I$1,'Raw Election Data'!$A$1:$AN$1,0))</f>
        <v>511574</v>
      </c>
      <c r="J976">
        <f>INDEX('Raw Election Data'!$A$1:$AN$3144,MATCH($C976&amp;" "&amp;$B976,'Raw Election Data'!$C$1:$C$3144,0),MATCH('Joined Data'!J$1,'Raw Election Data'!$A$1:$AN$1,0))</f>
        <v>66716</v>
      </c>
      <c r="K976">
        <f>INDEX('Raw Election Data'!$A$1:$AN$3144,MATCH($C976&amp;" "&amp;$B976,'Raw Election Data'!$C$1:$C$3144,0),MATCH('Joined Data'!K$1,'Raw Election Data'!$A$1:$AN$1,0))</f>
        <v>101319</v>
      </c>
      <c r="L976">
        <f>INDEX('Raw Election Data'!$A$1:$AN$3144,MATCH($C976&amp;" "&amp;$B976,'Raw Election Data'!$C$1:$C$3144,0),MATCH('Joined Data'!L$1,'Raw Election Data'!$A$1:$AN$1,0))</f>
        <v>180750</v>
      </c>
      <c r="M976">
        <f>INDEX('Raw Election Data'!$A$1:$AN$3144,MATCH($C976&amp;" "&amp;$B976,'Raw Election Data'!$C$1:$C$3144,0),MATCH('Joined Data'!M$1,'Raw Election Data'!$A$1:$AN$1,0))</f>
        <v>0.36910650069156292</v>
      </c>
      <c r="N976">
        <f>INDEX('Raw Election Data'!$A$1:$AN$3144,MATCH($C976&amp;" "&amp;$B976,'Raw Election Data'!$C$1:$C$3144,0),MATCH('Joined Data'!N$1,'Raw Election Data'!$A$1:$AN$1,0))</f>
        <v>0.5605477178423236</v>
      </c>
      <c r="O976">
        <f>INDEX('Raw Election Data'!$A$1:$AN$3144,MATCH($C976&amp;" "&amp;$B976,'Raw Election Data'!$C$1:$C$3144,0),MATCH('Joined Data'!O$1,'Raw Election Data'!$A$1:$AN$1,0))</f>
        <v>-34603</v>
      </c>
      <c r="P976">
        <f>INDEX('Raw Election Data'!$A$1:$AN$3144,MATCH($C976&amp;" "&amp;$B976,'Raw Election Data'!$C$1:$C$3144,0),MATCH('Joined Data'!P$1,'Raw Election Data'!$A$1:$AN$1,0))</f>
        <v>34603</v>
      </c>
      <c r="Q976">
        <f>INDEX('Raw Election Data'!$A$1:$AN$3144,MATCH($C976&amp;" "&amp;$B976,'Raw Election Data'!$C$1:$C$3144,0),MATCH('Joined Data'!Q$1,'Raw Election Data'!$A$1:$AN$1,0))</f>
        <v>-0.19144121715076068</v>
      </c>
      <c r="R976">
        <f>INDEX('Raw Election Data'!$A$1:$AN$3144,MATCH($C976&amp;" "&amp;$B976,'Raw Election Data'!$C$1:$C$3144,0),MATCH('Joined Data'!R$1,'Raw Election Data'!$A$1:$AN$1,0))</f>
        <v>0.19144121715076068</v>
      </c>
    </row>
    <row r="977" spans="1:18" ht="13.5" hidden="1" customHeight="1" x14ac:dyDescent="0.15">
      <c r="A977" t="s">
        <v>227</v>
      </c>
      <c r="B977" t="s">
        <v>2712</v>
      </c>
      <c r="C977" t="str">
        <f>INDEX(FIPS!$A$1:$E$3236,MATCH($F977,FIPS!$D$1:$D$3236,0),5)</f>
        <v>Seward County</v>
      </c>
      <c r="D977" t="s">
        <v>228</v>
      </c>
      <c r="E977" s="15" t="s">
        <v>142</v>
      </c>
      <c r="F977" t="s">
        <v>2900</v>
      </c>
      <c r="G977" t="s">
        <v>439</v>
      </c>
      <c r="H977" t="str">
        <f>IFERROR(VLOOKUP($G977,'Team Colors'!$A:$B,2,0),"#c9c9c9")</f>
        <v>#002244</v>
      </c>
      <c r="I977">
        <f>INDEX('Raw Election Data'!$A$1:$AN$3144,MATCH($C977&amp;" "&amp;$B977,'Raw Election Data'!$C$1:$C$3144,0),MATCH('Joined Data'!I$1,'Raw Election Data'!$A$1:$AN$1,0))</f>
        <v>23152</v>
      </c>
      <c r="J977">
        <f>INDEX('Raw Election Data'!$A$1:$AN$3144,MATCH($C977&amp;" "&amp;$B977,'Raw Election Data'!$C$1:$C$3144,0),MATCH('Joined Data'!J$1,'Raw Election Data'!$A$1:$AN$1,0))</f>
        <v>1491</v>
      </c>
      <c r="K977">
        <f>INDEX('Raw Election Data'!$A$1:$AN$3144,MATCH($C977&amp;" "&amp;$B977,'Raw Election Data'!$C$1:$C$3144,0),MATCH('Joined Data'!K$1,'Raw Election Data'!$A$1:$AN$1,0))</f>
        <v>3025</v>
      </c>
      <c r="L977">
        <f>INDEX('Raw Election Data'!$A$1:$AN$3144,MATCH($C977&amp;" "&amp;$B977,'Raw Election Data'!$C$1:$C$3144,0),MATCH('Joined Data'!L$1,'Raw Election Data'!$A$1:$AN$1,0))</f>
        <v>4743</v>
      </c>
      <c r="M977">
        <f>INDEX('Raw Election Data'!$A$1:$AN$3144,MATCH($C977&amp;" "&amp;$B977,'Raw Election Data'!$C$1:$C$3144,0),MATCH('Joined Data'!M$1,'Raw Election Data'!$A$1:$AN$1,0))</f>
        <v>0.31435800126502211</v>
      </c>
      <c r="N977">
        <f>INDEX('Raw Election Data'!$A$1:$AN$3144,MATCH($C977&amp;" "&amp;$B977,'Raw Election Data'!$C$1:$C$3144,0),MATCH('Joined Data'!N$1,'Raw Election Data'!$A$1:$AN$1,0))</f>
        <v>0.63778199451823736</v>
      </c>
      <c r="O977">
        <f>INDEX('Raw Election Data'!$A$1:$AN$3144,MATCH($C977&amp;" "&amp;$B977,'Raw Election Data'!$C$1:$C$3144,0),MATCH('Joined Data'!O$1,'Raw Election Data'!$A$1:$AN$1,0))</f>
        <v>-1534</v>
      </c>
      <c r="P977">
        <f>INDEX('Raw Election Data'!$A$1:$AN$3144,MATCH($C977&amp;" "&amp;$B977,'Raw Election Data'!$C$1:$C$3144,0),MATCH('Joined Data'!P$1,'Raw Election Data'!$A$1:$AN$1,0))</f>
        <v>1534</v>
      </c>
      <c r="Q977">
        <f>INDEX('Raw Election Data'!$A$1:$AN$3144,MATCH($C977&amp;" "&amp;$B977,'Raw Election Data'!$C$1:$C$3144,0),MATCH('Joined Data'!Q$1,'Raw Election Data'!$A$1:$AN$1,0))</f>
        <v>-0.32342399325321525</v>
      </c>
      <c r="R977">
        <f>INDEX('Raw Election Data'!$A$1:$AN$3144,MATCH($C977&amp;" "&amp;$B977,'Raw Election Data'!$C$1:$C$3144,0),MATCH('Joined Data'!R$1,'Raw Election Data'!$A$1:$AN$1,0))</f>
        <v>0.32342399325321525</v>
      </c>
    </row>
    <row r="978" spans="1:18" ht="13.5" hidden="1" customHeight="1" x14ac:dyDescent="0.15">
      <c r="A978" t="s">
        <v>227</v>
      </c>
      <c r="B978" t="s">
        <v>2712</v>
      </c>
      <c r="C978" t="str">
        <f>INDEX(FIPS!$A$1:$E$3236,MATCH($F978,FIPS!$D$1:$D$3236,0),5)</f>
        <v>Shawnee County</v>
      </c>
      <c r="D978" t="s">
        <v>228</v>
      </c>
      <c r="E978" s="15" t="s">
        <v>143</v>
      </c>
      <c r="F978" t="s">
        <v>2904</v>
      </c>
      <c r="G978" t="s">
        <v>7773</v>
      </c>
      <c r="H978" t="str">
        <f>IFERROR(VLOOKUP($G978,'Team Colors'!$A:$B,2,0),"#c9c9c9")</f>
        <v>#e31837</v>
      </c>
      <c r="I978">
        <f>INDEX('Raw Election Data'!$A$1:$AN$3144,MATCH($C978&amp;" "&amp;$B978,'Raw Election Data'!$C$1:$C$3144,0),MATCH('Joined Data'!I$1,'Raw Election Data'!$A$1:$AN$1,0))</f>
        <v>178725</v>
      </c>
      <c r="J978">
        <f>INDEX('Raw Election Data'!$A$1:$AN$3144,MATCH($C978&amp;" "&amp;$B978,'Raw Election Data'!$C$1:$C$3144,0),MATCH('Joined Data'!J$1,'Raw Election Data'!$A$1:$AN$1,0))</f>
        <v>33270</v>
      </c>
      <c r="K978">
        <f>INDEX('Raw Election Data'!$A$1:$AN$3144,MATCH($C978&amp;" "&amp;$B978,'Raw Election Data'!$C$1:$C$3144,0),MATCH('Joined Data'!K$1,'Raw Election Data'!$A$1:$AN$1,0))</f>
        <v>35349</v>
      </c>
      <c r="L978">
        <f>INDEX('Raw Election Data'!$A$1:$AN$3144,MATCH($C978&amp;" "&amp;$B978,'Raw Election Data'!$C$1:$C$3144,0),MATCH('Joined Data'!L$1,'Raw Election Data'!$A$1:$AN$1,0))</f>
        <v>73648</v>
      </c>
      <c r="M978">
        <f>INDEX('Raw Election Data'!$A$1:$AN$3144,MATCH($C978&amp;" "&amp;$B978,'Raw Election Data'!$C$1:$C$3144,0),MATCH('Joined Data'!M$1,'Raw Election Data'!$A$1:$AN$1,0))</f>
        <v>0.45174342819900065</v>
      </c>
      <c r="N978">
        <f>INDEX('Raw Election Data'!$A$1:$AN$3144,MATCH($C978&amp;" "&amp;$B978,'Raw Election Data'!$C$1:$C$3144,0),MATCH('Joined Data'!N$1,'Raw Election Data'!$A$1:$AN$1,0))</f>
        <v>0.4799723006734738</v>
      </c>
      <c r="O978">
        <f>INDEX('Raw Election Data'!$A$1:$AN$3144,MATCH($C978&amp;" "&amp;$B978,'Raw Election Data'!$C$1:$C$3144,0),MATCH('Joined Data'!O$1,'Raw Election Data'!$A$1:$AN$1,0))</f>
        <v>-2079</v>
      </c>
      <c r="P978">
        <f>INDEX('Raw Election Data'!$A$1:$AN$3144,MATCH($C978&amp;" "&amp;$B978,'Raw Election Data'!$C$1:$C$3144,0),MATCH('Joined Data'!P$1,'Raw Election Data'!$A$1:$AN$1,0))</f>
        <v>2079</v>
      </c>
      <c r="Q978">
        <f>INDEX('Raw Election Data'!$A$1:$AN$3144,MATCH($C978&amp;" "&amp;$B978,'Raw Election Data'!$C$1:$C$3144,0),MATCH('Joined Data'!Q$1,'Raw Election Data'!$A$1:$AN$1,0))</f>
        <v>-2.8228872474473143E-2</v>
      </c>
      <c r="R978">
        <f>INDEX('Raw Election Data'!$A$1:$AN$3144,MATCH($C978&amp;" "&amp;$B978,'Raw Election Data'!$C$1:$C$3144,0),MATCH('Joined Data'!R$1,'Raw Election Data'!$A$1:$AN$1,0))</f>
        <v>2.8228872474473143E-2</v>
      </c>
    </row>
    <row r="979" spans="1:18" ht="13.5" hidden="1" customHeight="1" x14ac:dyDescent="0.15">
      <c r="A979" t="s">
        <v>227</v>
      </c>
      <c r="B979" t="s">
        <v>2712</v>
      </c>
      <c r="C979" t="str">
        <f>INDEX(FIPS!$A$1:$E$3236,MATCH($F979,FIPS!$D$1:$D$3236,0),5)</f>
        <v>Sheridan County</v>
      </c>
      <c r="D979" t="s">
        <v>228</v>
      </c>
      <c r="E979" s="15" t="s">
        <v>144</v>
      </c>
      <c r="F979" t="s">
        <v>2906</v>
      </c>
      <c r="G979" t="s">
        <v>7773</v>
      </c>
      <c r="H979" t="str">
        <f>IFERROR(VLOOKUP($G979,'Team Colors'!$A:$B,2,0),"#c9c9c9")</f>
        <v>#e31837</v>
      </c>
      <c r="I979">
        <f>INDEX('Raw Election Data'!$A$1:$AN$3144,MATCH($C979&amp;" "&amp;$B979,'Raw Election Data'!$C$1:$C$3144,0),MATCH('Joined Data'!I$1,'Raw Election Data'!$A$1:$AN$1,0))</f>
        <v>2512</v>
      </c>
      <c r="J979">
        <f>INDEX('Raw Election Data'!$A$1:$AN$3144,MATCH($C979&amp;" "&amp;$B979,'Raw Election Data'!$C$1:$C$3144,0),MATCH('Joined Data'!J$1,'Raw Election Data'!$A$1:$AN$1,0))</f>
        <v>126</v>
      </c>
      <c r="K979">
        <f>INDEX('Raw Election Data'!$A$1:$AN$3144,MATCH($C979&amp;" "&amp;$B979,'Raw Election Data'!$C$1:$C$3144,0),MATCH('Joined Data'!K$1,'Raw Election Data'!$A$1:$AN$1,0))</f>
        <v>1186</v>
      </c>
      <c r="L979">
        <f>INDEX('Raw Election Data'!$A$1:$AN$3144,MATCH($C979&amp;" "&amp;$B979,'Raw Election Data'!$C$1:$C$3144,0),MATCH('Joined Data'!L$1,'Raw Election Data'!$A$1:$AN$1,0))</f>
        <v>1362</v>
      </c>
      <c r="M979">
        <f>INDEX('Raw Election Data'!$A$1:$AN$3144,MATCH($C979&amp;" "&amp;$B979,'Raw Election Data'!$C$1:$C$3144,0),MATCH('Joined Data'!M$1,'Raw Election Data'!$A$1:$AN$1,0))</f>
        <v>9.2511013215859028E-2</v>
      </c>
      <c r="N979">
        <f>INDEX('Raw Election Data'!$A$1:$AN$3144,MATCH($C979&amp;" "&amp;$B979,'Raw Election Data'!$C$1:$C$3144,0),MATCH('Joined Data'!N$1,'Raw Election Data'!$A$1:$AN$1,0))</f>
        <v>0.87077826725403817</v>
      </c>
      <c r="O979">
        <f>INDEX('Raw Election Data'!$A$1:$AN$3144,MATCH($C979&amp;" "&amp;$B979,'Raw Election Data'!$C$1:$C$3144,0),MATCH('Joined Data'!O$1,'Raw Election Data'!$A$1:$AN$1,0))</f>
        <v>-1060</v>
      </c>
      <c r="P979">
        <f>INDEX('Raw Election Data'!$A$1:$AN$3144,MATCH($C979&amp;" "&amp;$B979,'Raw Election Data'!$C$1:$C$3144,0),MATCH('Joined Data'!P$1,'Raw Election Data'!$A$1:$AN$1,0))</f>
        <v>1060</v>
      </c>
      <c r="Q979">
        <f>INDEX('Raw Election Data'!$A$1:$AN$3144,MATCH($C979&amp;" "&amp;$B979,'Raw Election Data'!$C$1:$C$3144,0),MATCH('Joined Data'!Q$1,'Raw Election Data'!$A$1:$AN$1,0))</f>
        <v>-0.7782672540381792</v>
      </c>
      <c r="R979">
        <f>INDEX('Raw Election Data'!$A$1:$AN$3144,MATCH($C979&amp;" "&amp;$B979,'Raw Election Data'!$C$1:$C$3144,0),MATCH('Joined Data'!R$1,'Raw Election Data'!$A$1:$AN$1,0))</f>
        <v>0.7782672540381792</v>
      </c>
    </row>
    <row r="980" spans="1:18" ht="13.5" hidden="1" customHeight="1" x14ac:dyDescent="0.15">
      <c r="A980" t="s">
        <v>227</v>
      </c>
      <c r="B980" t="s">
        <v>2712</v>
      </c>
      <c r="C980" t="str">
        <f>INDEX(FIPS!$A$1:$E$3236,MATCH($F980,FIPS!$D$1:$D$3236,0),5)</f>
        <v>Sherman County</v>
      </c>
      <c r="D980" t="s">
        <v>228</v>
      </c>
      <c r="E980" s="15" t="s">
        <v>145</v>
      </c>
      <c r="F980" t="s">
        <v>2908</v>
      </c>
      <c r="G980" t="s">
        <v>437</v>
      </c>
      <c r="H980" t="str">
        <f>IFERROR(VLOOKUP($G980,'Team Colors'!$A:$B,2,0),"#c9c9c9")</f>
        <v>#fb4f14</v>
      </c>
      <c r="I980">
        <f>INDEX('Raw Election Data'!$A$1:$AN$3144,MATCH($C980&amp;" "&amp;$B980,'Raw Election Data'!$C$1:$C$3144,0),MATCH('Joined Data'!I$1,'Raw Election Data'!$A$1:$AN$1,0))</f>
        <v>5983</v>
      </c>
      <c r="J980">
        <f>INDEX('Raw Election Data'!$A$1:$AN$3144,MATCH($C980&amp;" "&amp;$B980,'Raw Election Data'!$C$1:$C$3144,0),MATCH('Joined Data'!J$1,'Raw Election Data'!$A$1:$AN$1,0))</f>
        <v>340</v>
      </c>
      <c r="K980">
        <f>INDEX('Raw Election Data'!$A$1:$AN$3144,MATCH($C980&amp;" "&amp;$B980,'Raw Election Data'!$C$1:$C$3144,0),MATCH('Joined Data'!K$1,'Raw Election Data'!$A$1:$AN$1,0))</f>
        <v>2043</v>
      </c>
      <c r="L980">
        <f>INDEX('Raw Election Data'!$A$1:$AN$3144,MATCH($C980&amp;" "&amp;$B980,'Raw Election Data'!$C$1:$C$3144,0),MATCH('Joined Data'!L$1,'Raw Election Data'!$A$1:$AN$1,0))</f>
        <v>2537</v>
      </c>
      <c r="M980">
        <f>INDEX('Raw Election Data'!$A$1:$AN$3144,MATCH($C980&amp;" "&amp;$B980,'Raw Election Data'!$C$1:$C$3144,0),MATCH('Joined Data'!M$1,'Raw Election Data'!$A$1:$AN$1,0))</f>
        <v>0.13401655498620418</v>
      </c>
      <c r="N980">
        <f>INDEX('Raw Election Data'!$A$1:$AN$3144,MATCH($C980&amp;" "&amp;$B980,'Raw Election Data'!$C$1:$C$3144,0),MATCH('Joined Data'!N$1,'Raw Election Data'!$A$1:$AN$1,0))</f>
        <v>0.80528182893180922</v>
      </c>
      <c r="O980">
        <f>INDEX('Raw Election Data'!$A$1:$AN$3144,MATCH($C980&amp;" "&amp;$B980,'Raw Election Data'!$C$1:$C$3144,0),MATCH('Joined Data'!O$1,'Raw Election Data'!$A$1:$AN$1,0))</f>
        <v>-1703</v>
      </c>
      <c r="P980">
        <f>INDEX('Raw Election Data'!$A$1:$AN$3144,MATCH($C980&amp;" "&amp;$B980,'Raw Election Data'!$C$1:$C$3144,0),MATCH('Joined Data'!P$1,'Raw Election Data'!$A$1:$AN$1,0))</f>
        <v>1703</v>
      </c>
      <c r="Q980">
        <f>INDEX('Raw Election Data'!$A$1:$AN$3144,MATCH($C980&amp;" "&amp;$B980,'Raw Election Data'!$C$1:$C$3144,0),MATCH('Joined Data'!Q$1,'Raw Election Data'!$A$1:$AN$1,0))</f>
        <v>-0.67126527394560509</v>
      </c>
      <c r="R980">
        <f>INDEX('Raw Election Data'!$A$1:$AN$3144,MATCH($C980&amp;" "&amp;$B980,'Raw Election Data'!$C$1:$C$3144,0),MATCH('Joined Data'!R$1,'Raw Election Data'!$A$1:$AN$1,0))</f>
        <v>0.67126527394560509</v>
      </c>
    </row>
    <row r="981" spans="1:18" ht="13.5" hidden="1" customHeight="1" x14ac:dyDescent="0.15">
      <c r="A981" t="s">
        <v>227</v>
      </c>
      <c r="B981" t="s">
        <v>2712</v>
      </c>
      <c r="C981" t="str">
        <f>INDEX(FIPS!$A$1:$E$3236,MATCH($F981,FIPS!$D$1:$D$3236,0),5)</f>
        <v>Smith County</v>
      </c>
      <c r="D981" t="s">
        <v>228</v>
      </c>
      <c r="E981" s="15" t="s">
        <v>146</v>
      </c>
      <c r="F981" t="s">
        <v>2910</v>
      </c>
      <c r="G981" t="s">
        <v>7773</v>
      </c>
      <c r="H981" t="str">
        <f>IFERROR(VLOOKUP($G981,'Team Colors'!$A:$B,2,0),"#c9c9c9")</f>
        <v>#e31837</v>
      </c>
      <c r="I981">
        <f>INDEX('Raw Election Data'!$A$1:$AN$3144,MATCH($C981&amp;" "&amp;$B981,'Raw Election Data'!$C$1:$C$3144,0),MATCH('Joined Data'!I$1,'Raw Election Data'!$A$1:$AN$1,0))</f>
        <v>3704</v>
      </c>
      <c r="J981">
        <f>INDEX('Raw Election Data'!$A$1:$AN$3144,MATCH($C981&amp;" "&amp;$B981,'Raw Election Data'!$C$1:$C$3144,0),MATCH('Joined Data'!J$1,'Raw Election Data'!$A$1:$AN$1,0))</f>
        <v>295</v>
      </c>
      <c r="K981">
        <f>INDEX('Raw Election Data'!$A$1:$AN$3144,MATCH($C981&amp;" "&amp;$B981,'Raw Election Data'!$C$1:$C$3144,0),MATCH('Joined Data'!K$1,'Raw Election Data'!$A$1:$AN$1,0))</f>
        <v>1635</v>
      </c>
      <c r="L981">
        <f>INDEX('Raw Election Data'!$A$1:$AN$3144,MATCH($C981&amp;" "&amp;$B981,'Raw Election Data'!$C$1:$C$3144,0),MATCH('Joined Data'!L$1,'Raw Election Data'!$A$1:$AN$1,0))</f>
        <v>2014</v>
      </c>
      <c r="M981">
        <f>INDEX('Raw Election Data'!$A$1:$AN$3144,MATCH($C981&amp;" "&amp;$B981,'Raw Election Data'!$C$1:$C$3144,0),MATCH('Joined Data'!M$1,'Raw Election Data'!$A$1:$AN$1,0))</f>
        <v>0.1464746772591857</v>
      </c>
      <c r="N981">
        <f>INDEX('Raw Election Data'!$A$1:$AN$3144,MATCH($C981&amp;" "&amp;$B981,'Raw Election Data'!$C$1:$C$3144,0),MATCH('Joined Data'!N$1,'Raw Election Data'!$A$1:$AN$1,0))</f>
        <v>0.81181727904667333</v>
      </c>
      <c r="O981">
        <f>INDEX('Raw Election Data'!$A$1:$AN$3144,MATCH($C981&amp;" "&amp;$B981,'Raw Election Data'!$C$1:$C$3144,0),MATCH('Joined Data'!O$1,'Raw Election Data'!$A$1:$AN$1,0))</f>
        <v>-1340</v>
      </c>
      <c r="P981">
        <f>INDEX('Raw Election Data'!$A$1:$AN$3144,MATCH($C981&amp;" "&amp;$B981,'Raw Election Data'!$C$1:$C$3144,0),MATCH('Joined Data'!P$1,'Raw Election Data'!$A$1:$AN$1,0))</f>
        <v>1340</v>
      </c>
      <c r="Q981">
        <f>INDEX('Raw Election Data'!$A$1:$AN$3144,MATCH($C981&amp;" "&amp;$B981,'Raw Election Data'!$C$1:$C$3144,0),MATCH('Joined Data'!Q$1,'Raw Election Data'!$A$1:$AN$1,0))</f>
        <v>-0.66534260178748761</v>
      </c>
      <c r="R981">
        <f>INDEX('Raw Election Data'!$A$1:$AN$3144,MATCH($C981&amp;" "&amp;$B981,'Raw Election Data'!$C$1:$C$3144,0),MATCH('Joined Data'!R$1,'Raw Election Data'!$A$1:$AN$1,0))</f>
        <v>0.66534260178748761</v>
      </c>
    </row>
    <row r="982" spans="1:18" ht="13.5" hidden="1" customHeight="1" x14ac:dyDescent="0.15">
      <c r="A982" t="s">
        <v>227</v>
      </c>
      <c r="B982" t="s">
        <v>2712</v>
      </c>
      <c r="C982" t="str">
        <f>INDEX(FIPS!$A$1:$E$3236,MATCH($F982,FIPS!$D$1:$D$3236,0),5)</f>
        <v>Stafford County</v>
      </c>
      <c r="D982" t="s">
        <v>228</v>
      </c>
      <c r="E982" s="15" t="s">
        <v>91</v>
      </c>
      <c r="F982" t="s">
        <v>2912</v>
      </c>
      <c r="G982" t="s">
        <v>7773</v>
      </c>
      <c r="H982" t="str">
        <f>IFERROR(VLOOKUP($G982,'Team Colors'!$A:$B,2,0),"#c9c9c9")</f>
        <v>#e31837</v>
      </c>
      <c r="I982">
        <f>INDEX('Raw Election Data'!$A$1:$AN$3144,MATCH($C982&amp;" "&amp;$B982,'Raw Election Data'!$C$1:$C$3144,0),MATCH('Joined Data'!I$1,'Raw Election Data'!$A$1:$AN$1,0))</f>
        <v>4236</v>
      </c>
      <c r="J982">
        <f>INDEX('Raw Election Data'!$A$1:$AN$3144,MATCH($C982&amp;" "&amp;$B982,'Raw Election Data'!$C$1:$C$3144,0),MATCH('Joined Data'!J$1,'Raw Election Data'!$A$1:$AN$1,0))</f>
        <v>303</v>
      </c>
      <c r="K982">
        <f>INDEX('Raw Election Data'!$A$1:$AN$3144,MATCH($C982&amp;" "&amp;$B982,'Raw Election Data'!$C$1:$C$3144,0),MATCH('Joined Data'!K$1,'Raw Election Data'!$A$1:$AN$1,0))</f>
        <v>1485</v>
      </c>
      <c r="L982">
        <f>INDEX('Raw Election Data'!$A$1:$AN$3144,MATCH($C982&amp;" "&amp;$B982,'Raw Election Data'!$C$1:$C$3144,0),MATCH('Joined Data'!L$1,'Raw Election Data'!$A$1:$AN$1,0))</f>
        <v>1884</v>
      </c>
      <c r="M982">
        <f>INDEX('Raw Election Data'!$A$1:$AN$3144,MATCH($C982&amp;" "&amp;$B982,'Raw Election Data'!$C$1:$C$3144,0),MATCH('Joined Data'!M$1,'Raw Election Data'!$A$1:$AN$1,0))</f>
        <v>0.160828025477707</v>
      </c>
      <c r="N982">
        <f>INDEX('Raw Election Data'!$A$1:$AN$3144,MATCH($C982&amp;" "&amp;$B982,'Raw Election Data'!$C$1:$C$3144,0),MATCH('Joined Data'!N$1,'Raw Election Data'!$A$1:$AN$1,0))</f>
        <v>0.78821656050955413</v>
      </c>
      <c r="O982">
        <f>INDEX('Raw Election Data'!$A$1:$AN$3144,MATCH($C982&amp;" "&amp;$B982,'Raw Election Data'!$C$1:$C$3144,0),MATCH('Joined Data'!O$1,'Raw Election Data'!$A$1:$AN$1,0))</f>
        <v>-1182</v>
      </c>
      <c r="P982">
        <f>INDEX('Raw Election Data'!$A$1:$AN$3144,MATCH($C982&amp;" "&amp;$B982,'Raw Election Data'!$C$1:$C$3144,0),MATCH('Joined Data'!P$1,'Raw Election Data'!$A$1:$AN$1,0))</f>
        <v>1182</v>
      </c>
      <c r="Q982">
        <f>INDEX('Raw Election Data'!$A$1:$AN$3144,MATCH($C982&amp;" "&amp;$B982,'Raw Election Data'!$C$1:$C$3144,0),MATCH('Joined Data'!Q$1,'Raw Election Data'!$A$1:$AN$1,0))</f>
        <v>-0.62738853503184711</v>
      </c>
      <c r="R982">
        <f>INDEX('Raw Election Data'!$A$1:$AN$3144,MATCH($C982&amp;" "&amp;$B982,'Raw Election Data'!$C$1:$C$3144,0),MATCH('Joined Data'!R$1,'Raw Election Data'!$A$1:$AN$1,0))</f>
        <v>0.62738853503184711</v>
      </c>
    </row>
    <row r="983" spans="1:18" ht="13.5" hidden="1" customHeight="1" x14ac:dyDescent="0.15">
      <c r="A983" t="s">
        <v>227</v>
      </c>
      <c r="B983" t="s">
        <v>2712</v>
      </c>
      <c r="C983" t="str">
        <f>INDEX(FIPS!$A$1:$E$3236,MATCH($F983,FIPS!$D$1:$D$3236,0),5)</f>
        <v>Stanton County</v>
      </c>
      <c r="D983" t="s">
        <v>228</v>
      </c>
      <c r="E983" s="15" t="s">
        <v>147</v>
      </c>
      <c r="F983" t="s">
        <v>2914</v>
      </c>
      <c r="G983" t="s">
        <v>437</v>
      </c>
      <c r="H983" t="str">
        <f>IFERROR(VLOOKUP($G983,'Team Colors'!$A:$B,2,0),"#c9c9c9")</f>
        <v>#fb4f14</v>
      </c>
      <c r="I983">
        <f>INDEX('Raw Election Data'!$A$1:$AN$3144,MATCH($C983&amp;" "&amp;$B983,'Raw Election Data'!$C$1:$C$3144,0),MATCH('Joined Data'!I$1,'Raw Election Data'!$A$1:$AN$1,0))</f>
        <v>2072</v>
      </c>
      <c r="J983">
        <f>INDEX('Raw Election Data'!$A$1:$AN$3144,MATCH($C983&amp;" "&amp;$B983,'Raw Election Data'!$C$1:$C$3144,0),MATCH('Joined Data'!J$1,'Raw Election Data'!$A$1:$AN$1,0))</f>
        <v>132</v>
      </c>
      <c r="K983">
        <f>INDEX('Raw Election Data'!$A$1:$AN$3144,MATCH($C983&amp;" "&amp;$B983,'Raw Election Data'!$C$1:$C$3144,0),MATCH('Joined Data'!K$1,'Raw Election Data'!$A$1:$AN$1,0))</f>
        <v>580</v>
      </c>
      <c r="L983">
        <f>INDEX('Raw Election Data'!$A$1:$AN$3144,MATCH($C983&amp;" "&amp;$B983,'Raw Election Data'!$C$1:$C$3144,0),MATCH('Joined Data'!L$1,'Raw Election Data'!$A$1:$AN$1,0))</f>
        <v>742</v>
      </c>
      <c r="M983">
        <f>INDEX('Raw Election Data'!$A$1:$AN$3144,MATCH($C983&amp;" "&amp;$B983,'Raw Election Data'!$C$1:$C$3144,0),MATCH('Joined Data'!M$1,'Raw Election Data'!$A$1:$AN$1,0))</f>
        <v>0.17789757412398921</v>
      </c>
      <c r="N983">
        <f>INDEX('Raw Election Data'!$A$1:$AN$3144,MATCH($C983&amp;" "&amp;$B983,'Raw Election Data'!$C$1:$C$3144,0),MATCH('Joined Data'!N$1,'Raw Election Data'!$A$1:$AN$1,0))</f>
        <v>0.78167115902964956</v>
      </c>
      <c r="O983">
        <f>INDEX('Raw Election Data'!$A$1:$AN$3144,MATCH($C983&amp;" "&amp;$B983,'Raw Election Data'!$C$1:$C$3144,0),MATCH('Joined Data'!O$1,'Raw Election Data'!$A$1:$AN$1,0))</f>
        <v>-448</v>
      </c>
      <c r="P983">
        <f>INDEX('Raw Election Data'!$A$1:$AN$3144,MATCH($C983&amp;" "&amp;$B983,'Raw Election Data'!$C$1:$C$3144,0),MATCH('Joined Data'!P$1,'Raw Election Data'!$A$1:$AN$1,0))</f>
        <v>448</v>
      </c>
      <c r="Q983">
        <f>INDEX('Raw Election Data'!$A$1:$AN$3144,MATCH($C983&amp;" "&amp;$B983,'Raw Election Data'!$C$1:$C$3144,0),MATCH('Joined Data'!Q$1,'Raw Election Data'!$A$1:$AN$1,0))</f>
        <v>-0.60377358490566035</v>
      </c>
      <c r="R983">
        <f>INDEX('Raw Election Data'!$A$1:$AN$3144,MATCH($C983&amp;" "&amp;$B983,'Raw Election Data'!$C$1:$C$3144,0),MATCH('Joined Data'!R$1,'Raw Election Data'!$A$1:$AN$1,0))</f>
        <v>0.60377358490566035</v>
      </c>
    </row>
    <row r="984" spans="1:18" ht="13.5" hidden="1" customHeight="1" x14ac:dyDescent="0.15">
      <c r="A984" t="s">
        <v>227</v>
      </c>
      <c r="B984" t="s">
        <v>2712</v>
      </c>
      <c r="C984" t="str">
        <f>INDEX(FIPS!$A$1:$E$3236,MATCH($F984,FIPS!$D$1:$D$3236,0),5)</f>
        <v>Stevens County</v>
      </c>
      <c r="D984" t="s">
        <v>228</v>
      </c>
      <c r="E984" s="15" t="s">
        <v>148</v>
      </c>
      <c r="F984" t="s">
        <v>2916</v>
      </c>
      <c r="G984" t="s">
        <v>439</v>
      </c>
      <c r="H984" t="str">
        <f>IFERROR(VLOOKUP($G984,'Team Colors'!$A:$B,2,0),"#c9c9c9")</f>
        <v>#002244</v>
      </c>
      <c r="I984">
        <f>INDEX('Raw Election Data'!$A$1:$AN$3144,MATCH($C984&amp;" "&amp;$B984,'Raw Election Data'!$C$1:$C$3144,0),MATCH('Joined Data'!I$1,'Raw Election Data'!$A$1:$AN$1,0))</f>
        <v>5806</v>
      </c>
      <c r="J984">
        <f>INDEX('Raw Election Data'!$A$1:$AN$3144,MATCH($C984&amp;" "&amp;$B984,'Raw Election Data'!$C$1:$C$3144,0),MATCH('Joined Data'!J$1,'Raw Election Data'!$A$1:$AN$1,0))</f>
        <v>215</v>
      </c>
      <c r="K984">
        <f>INDEX('Raw Election Data'!$A$1:$AN$3144,MATCH($C984&amp;" "&amp;$B984,'Raw Election Data'!$C$1:$C$3144,0),MATCH('Joined Data'!K$1,'Raw Election Data'!$A$1:$AN$1,0))</f>
        <v>1564</v>
      </c>
      <c r="L984">
        <f>INDEX('Raw Election Data'!$A$1:$AN$3144,MATCH($C984&amp;" "&amp;$B984,'Raw Election Data'!$C$1:$C$3144,0),MATCH('Joined Data'!L$1,'Raw Election Data'!$A$1:$AN$1,0))</f>
        <v>1853</v>
      </c>
      <c r="M984">
        <f>INDEX('Raw Election Data'!$A$1:$AN$3144,MATCH($C984&amp;" "&amp;$B984,'Raw Election Data'!$C$1:$C$3144,0),MATCH('Joined Data'!M$1,'Raw Election Data'!$A$1:$AN$1,0))</f>
        <v>0.11602806260118727</v>
      </c>
      <c r="N984">
        <f>INDEX('Raw Election Data'!$A$1:$AN$3144,MATCH($C984&amp;" "&amp;$B984,'Raw Election Data'!$C$1:$C$3144,0),MATCH('Joined Data'!N$1,'Raw Election Data'!$A$1:$AN$1,0))</f>
        <v>0.84403669724770647</v>
      </c>
      <c r="O984">
        <f>INDEX('Raw Election Data'!$A$1:$AN$3144,MATCH($C984&amp;" "&amp;$B984,'Raw Election Data'!$C$1:$C$3144,0),MATCH('Joined Data'!O$1,'Raw Election Data'!$A$1:$AN$1,0))</f>
        <v>-1349</v>
      </c>
      <c r="P984">
        <f>INDEX('Raw Election Data'!$A$1:$AN$3144,MATCH($C984&amp;" "&amp;$B984,'Raw Election Data'!$C$1:$C$3144,0),MATCH('Joined Data'!P$1,'Raw Election Data'!$A$1:$AN$1,0))</f>
        <v>1349</v>
      </c>
      <c r="Q984">
        <f>INDEX('Raw Election Data'!$A$1:$AN$3144,MATCH($C984&amp;" "&amp;$B984,'Raw Election Data'!$C$1:$C$3144,0),MATCH('Joined Data'!Q$1,'Raw Election Data'!$A$1:$AN$1,0))</f>
        <v>-0.72800863464651921</v>
      </c>
      <c r="R984">
        <f>INDEX('Raw Election Data'!$A$1:$AN$3144,MATCH($C984&amp;" "&amp;$B984,'Raw Election Data'!$C$1:$C$3144,0),MATCH('Joined Data'!R$1,'Raw Election Data'!$A$1:$AN$1,0))</f>
        <v>0.72800863464651921</v>
      </c>
    </row>
    <row r="985" spans="1:18" ht="13.5" hidden="1" customHeight="1" x14ac:dyDescent="0.15">
      <c r="A985" t="s">
        <v>227</v>
      </c>
      <c r="B985" t="s">
        <v>2712</v>
      </c>
      <c r="C985" t="str">
        <f>INDEX(FIPS!$A$1:$E$3236,MATCH($F985,FIPS!$D$1:$D$3236,0),5)</f>
        <v>Sumner County</v>
      </c>
      <c r="D985" t="s">
        <v>228</v>
      </c>
      <c r="E985" s="15" t="s">
        <v>149</v>
      </c>
      <c r="F985" t="s">
        <v>2918</v>
      </c>
      <c r="G985" t="s">
        <v>7773</v>
      </c>
      <c r="H985" t="str">
        <f>IFERROR(VLOOKUP($G985,'Team Colors'!$A:$B,2,0),"#c9c9c9")</f>
        <v>#e31837</v>
      </c>
      <c r="I985">
        <f>INDEX('Raw Election Data'!$A$1:$AN$3144,MATCH($C985&amp;" "&amp;$B985,'Raw Election Data'!$C$1:$C$3144,0),MATCH('Joined Data'!I$1,'Raw Election Data'!$A$1:$AN$1,0))</f>
        <v>23535</v>
      </c>
      <c r="J985">
        <f>INDEX('Raw Election Data'!$A$1:$AN$3144,MATCH($C985&amp;" "&amp;$B985,'Raw Election Data'!$C$1:$C$3144,0),MATCH('Joined Data'!J$1,'Raw Election Data'!$A$1:$AN$1,0))</f>
        <v>2039</v>
      </c>
      <c r="K985">
        <f>INDEX('Raw Election Data'!$A$1:$AN$3144,MATCH($C985&amp;" "&amp;$B985,'Raw Election Data'!$C$1:$C$3144,0),MATCH('Joined Data'!K$1,'Raw Election Data'!$A$1:$AN$1,0))</f>
        <v>6844</v>
      </c>
      <c r="L985">
        <f>INDEX('Raw Election Data'!$A$1:$AN$3144,MATCH($C985&amp;" "&amp;$B985,'Raw Election Data'!$C$1:$C$3144,0),MATCH('Joined Data'!L$1,'Raw Election Data'!$A$1:$AN$1,0))</f>
        <v>9494</v>
      </c>
      <c r="M985">
        <f>INDEX('Raw Election Data'!$A$1:$AN$3144,MATCH($C985&amp;" "&amp;$B985,'Raw Election Data'!$C$1:$C$3144,0),MATCH('Joined Data'!M$1,'Raw Election Data'!$A$1:$AN$1,0))</f>
        <v>0.21476722140299137</v>
      </c>
      <c r="N985">
        <f>INDEX('Raw Election Data'!$A$1:$AN$3144,MATCH($C985&amp;" "&amp;$B985,'Raw Election Data'!$C$1:$C$3144,0),MATCH('Joined Data'!N$1,'Raw Election Data'!$A$1:$AN$1,0))</f>
        <v>0.72087634295344427</v>
      </c>
      <c r="O985">
        <f>INDEX('Raw Election Data'!$A$1:$AN$3144,MATCH($C985&amp;" "&amp;$B985,'Raw Election Data'!$C$1:$C$3144,0),MATCH('Joined Data'!O$1,'Raw Election Data'!$A$1:$AN$1,0))</f>
        <v>-4805</v>
      </c>
      <c r="P985">
        <f>INDEX('Raw Election Data'!$A$1:$AN$3144,MATCH($C985&amp;" "&amp;$B985,'Raw Election Data'!$C$1:$C$3144,0),MATCH('Joined Data'!P$1,'Raw Election Data'!$A$1:$AN$1,0))</f>
        <v>4805</v>
      </c>
      <c r="Q985">
        <f>INDEX('Raw Election Data'!$A$1:$AN$3144,MATCH($C985&amp;" "&amp;$B985,'Raw Election Data'!$C$1:$C$3144,0),MATCH('Joined Data'!Q$1,'Raw Election Data'!$A$1:$AN$1,0))</f>
        <v>-0.50610912155045296</v>
      </c>
      <c r="R985">
        <f>INDEX('Raw Election Data'!$A$1:$AN$3144,MATCH($C985&amp;" "&amp;$B985,'Raw Election Data'!$C$1:$C$3144,0),MATCH('Joined Data'!R$1,'Raw Election Data'!$A$1:$AN$1,0))</f>
        <v>0.50610912155045296</v>
      </c>
    </row>
    <row r="986" spans="1:18" ht="13.5" hidden="1" customHeight="1" x14ac:dyDescent="0.15">
      <c r="A986" t="s">
        <v>227</v>
      </c>
      <c r="B986" t="s">
        <v>2712</v>
      </c>
      <c r="C986" t="str">
        <f>INDEX(FIPS!$A$1:$E$3236,MATCH($F986,FIPS!$D$1:$D$3236,0),5)</f>
        <v>Thomas County</v>
      </c>
      <c r="D986" t="s">
        <v>228</v>
      </c>
      <c r="E986" s="15" t="s">
        <v>150</v>
      </c>
      <c r="F986" t="s">
        <v>2919</v>
      </c>
      <c r="G986" t="s">
        <v>437</v>
      </c>
      <c r="H986" t="str">
        <f>IFERROR(VLOOKUP($G986,'Team Colors'!$A:$B,2,0),"#c9c9c9")</f>
        <v>#fb4f14</v>
      </c>
      <c r="I986">
        <f>INDEX('Raw Election Data'!$A$1:$AN$3144,MATCH($C986&amp;" "&amp;$B986,'Raw Election Data'!$C$1:$C$3144,0),MATCH('Joined Data'!I$1,'Raw Election Data'!$A$1:$AN$1,0))</f>
        <v>7904</v>
      </c>
      <c r="J986">
        <f>INDEX('Raw Election Data'!$A$1:$AN$3144,MATCH($C986&amp;" "&amp;$B986,'Raw Election Data'!$C$1:$C$3144,0),MATCH('Joined Data'!J$1,'Raw Election Data'!$A$1:$AN$1,0))</f>
        <v>467</v>
      </c>
      <c r="K986">
        <f>INDEX('Raw Election Data'!$A$1:$AN$3144,MATCH($C986&amp;" "&amp;$B986,'Raw Election Data'!$C$1:$C$3144,0),MATCH('Joined Data'!K$1,'Raw Election Data'!$A$1:$AN$1,0))</f>
        <v>2832</v>
      </c>
      <c r="L986">
        <f>INDEX('Raw Election Data'!$A$1:$AN$3144,MATCH($C986&amp;" "&amp;$B986,'Raw Election Data'!$C$1:$C$3144,0),MATCH('Joined Data'!L$1,'Raw Election Data'!$A$1:$AN$1,0))</f>
        <v>3483</v>
      </c>
      <c r="M986">
        <f>INDEX('Raw Election Data'!$A$1:$AN$3144,MATCH($C986&amp;" "&amp;$B986,'Raw Election Data'!$C$1:$C$3144,0),MATCH('Joined Data'!M$1,'Raw Election Data'!$A$1:$AN$1,0))</f>
        <v>0.13407981625035889</v>
      </c>
      <c r="N986">
        <f>INDEX('Raw Election Data'!$A$1:$AN$3144,MATCH($C986&amp;" "&amp;$B986,'Raw Election Data'!$C$1:$C$3144,0),MATCH('Joined Data'!N$1,'Raw Election Data'!$A$1:$AN$1,0))</f>
        <v>0.81309216192937128</v>
      </c>
      <c r="O986">
        <f>INDEX('Raw Election Data'!$A$1:$AN$3144,MATCH($C986&amp;" "&amp;$B986,'Raw Election Data'!$C$1:$C$3144,0),MATCH('Joined Data'!O$1,'Raw Election Data'!$A$1:$AN$1,0))</f>
        <v>-2365</v>
      </c>
      <c r="P986">
        <f>INDEX('Raw Election Data'!$A$1:$AN$3144,MATCH($C986&amp;" "&amp;$B986,'Raw Election Data'!$C$1:$C$3144,0),MATCH('Joined Data'!P$1,'Raw Election Data'!$A$1:$AN$1,0))</f>
        <v>2365</v>
      </c>
      <c r="Q986">
        <f>INDEX('Raw Election Data'!$A$1:$AN$3144,MATCH($C986&amp;" "&amp;$B986,'Raw Election Data'!$C$1:$C$3144,0),MATCH('Joined Data'!Q$1,'Raw Election Data'!$A$1:$AN$1,0))</f>
        <v>-0.67901234567901236</v>
      </c>
      <c r="R986">
        <f>INDEX('Raw Election Data'!$A$1:$AN$3144,MATCH($C986&amp;" "&amp;$B986,'Raw Election Data'!$C$1:$C$3144,0),MATCH('Joined Data'!R$1,'Raw Election Data'!$A$1:$AN$1,0))</f>
        <v>0.67901234567901236</v>
      </c>
    </row>
    <row r="987" spans="1:18" ht="13.5" hidden="1" customHeight="1" x14ac:dyDescent="0.15">
      <c r="A987" t="s">
        <v>227</v>
      </c>
      <c r="B987" t="s">
        <v>2712</v>
      </c>
      <c r="C987" t="str">
        <f>INDEX(FIPS!$A$1:$E$3236,MATCH($F987,FIPS!$D$1:$D$3236,0),5)</f>
        <v>Trego County</v>
      </c>
      <c r="D987" t="s">
        <v>228</v>
      </c>
      <c r="E987" s="15" t="s">
        <v>151</v>
      </c>
      <c r="F987" t="s">
        <v>2921</v>
      </c>
      <c r="G987" t="s">
        <v>7773</v>
      </c>
      <c r="H987" t="str">
        <f>IFERROR(VLOOKUP($G987,'Team Colors'!$A:$B,2,0),"#c9c9c9")</f>
        <v>#e31837</v>
      </c>
      <c r="I987">
        <f>INDEX('Raw Election Data'!$A$1:$AN$3144,MATCH($C987&amp;" "&amp;$B987,'Raw Election Data'!$C$1:$C$3144,0),MATCH('Joined Data'!I$1,'Raw Election Data'!$A$1:$AN$1,0))</f>
        <v>2927</v>
      </c>
      <c r="J987">
        <f>INDEX('Raw Election Data'!$A$1:$AN$3144,MATCH($C987&amp;" "&amp;$B987,'Raw Election Data'!$C$1:$C$3144,0),MATCH('Joined Data'!J$1,'Raw Election Data'!$A$1:$AN$1,0))</f>
        <v>193</v>
      </c>
      <c r="K987">
        <f>INDEX('Raw Election Data'!$A$1:$AN$3144,MATCH($C987&amp;" "&amp;$B987,'Raw Election Data'!$C$1:$C$3144,0),MATCH('Joined Data'!K$1,'Raw Election Data'!$A$1:$AN$1,0))</f>
        <v>1211</v>
      </c>
      <c r="L987">
        <f>INDEX('Raw Election Data'!$A$1:$AN$3144,MATCH($C987&amp;" "&amp;$B987,'Raw Election Data'!$C$1:$C$3144,0),MATCH('Joined Data'!L$1,'Raw Election Data'!$A$1:$AN$1,0))</f>
        <v>1459</v>
      </c>
      <c r="M987">
        <f>INDEX('Raw Election Data'!$A$1:$AN$3144,MATCH($C987&amp;" "&amp;$B987,'Raw Election Data'!$C$1:$C$3144,0),MATCH('Joined Data'!M$1,'Raw Election Data'!$A$1:$AN$1,0))</f>
        <v>0.13228238519533927</v>
      </c>
      <c r="N987">
        <f>INDEX('Raw Election Data'!$A$1:$AN$3144,MATCH($C987&amp;" "&amp;$B987,'Raw Election Data'!$C$1:$C$3144,0),MATCH('Joined Data'!N$1,'Raw Election Data'!$A$1:$AN$1,0))</f>
        <v>0.83002056202878682</v>
      </c>
      <c r="O987">
        <f>INDEX('Raw Election Data'!$A$1:$AN$3144,MATCH($C987&amp;" "&amp;$B987,'Raw Election Data'!$C$1:$C$3144,0),MATCH('Joined Data'!O$1,'Raw Election Data'!$A$1:$AN$1,0))</f>
        <v>-1018</v>
      </c>
      <c r="P987">
        <f>INDEX('Raw Election Data'!$A$1:$AN$3144,MATCH($C987&amp;" "&amp;$B987,'Raw Election Data'!$C$1:$C$3144,0),MATCH('Joined Data'!P$1,'Raw Election Data'!$A$1:$AN$1,0))</f>
        <v>1018</v>
      </c>
      <c r="Q987">
        <f>INDEX('Raw Election Data'!$A$1:$AN$3144,MATCH($C987&amp;" "&amp;$B987,'Raw Election Data'!$C$1:$C$3144,0),MATCH('Joined Data'!Q$1,'Raw Election Data'!$A$1:$AN$1,0))</f>
        <v>-0.69773817683344752</v>
      </c>
      <c r="R987">
        <f>INDEX('Raw Election Data'!$A$1:$AN$3144,MATCH($C987&amp;" "&amp;$B987,'Raw Election Data'!$C$1:$C$3144,0),MATCH('Joined Data'!R$1,'Raw Election Data'!$A$1:$AN$1,0))</f>
        <v>0.69773817683344752</v>
      </c>
    </row>
    <row r="988" spans="1:18" ht="13.5" hidden="1" customHeight="1" x14ac:dyDescent="0.15">
      <c r="A988" t="s">
        <v>227</v>
      </c>
      <c r="B988" t="s">
        <v>2712</v>
      </c>
      <c r="C988" t="str">
        <f>INDEX(FIPS!$A$1:$E$3236,MATCH($F988,FIPS!$D$1:$D$3236,0),5)</f>
        <v>Wabaunsee County</v>
      </c>
      <c r="D988" t="s">
        <v>228</v>
      </c>
      <c r="E988" s="15" t="s">
        <v>152</v>
      </c>
      <c r="F988" t="s">
        <v>2923</v>
      </c>
      <c r="G988" t="s">
        <v>7773</v>
      </c>
      <c r="H988" t="str">
        <f>IFERROR(VLOOKUP($G988,'Team Colors'!$A:$B,2,0),"#c9c9c9")</f>
        <v>#e31837</v>
      </c>
      <c r="I988">
        <f>INDEX('Raw Election Data'!$A$1:$AN$3144,MATCH($C988&amp;" "&amp;$B988,'Raw Election Data'!$C$1:$C$3144,0),MATCH('Joined Data'!I$1,'Raw Election Data'!$A$1:$AN$1,0))</f>
        <v>6951</v>
      </c>
      <c r="J988">
        <f>INDEX('Raw Election Data'!$A$1:$AN$3144,MATCH($C988&amp;" "&amp;$B988,'Raw Election Data'!$C$1:$C$3144,0),MATCH('Joined Data'!J$1,'Raw Election Data'!$A$1:$AN$1,0))</f>
        <v>773</v>
      </c>
      <c r="K988">
        <f>INDEX('Raw Election Data'!$A$1:$AN$3144,MATCH($C988&amp;" "&amp;$B988,'Raw Election Data'!$C$1:$C$3144,0),MATCH('Joined Data'!K$1,'Raw Election Data'!$A$1:$AN$1,0))</f>
        <v>2358</v>
      </c>
      <c r="L988">
        <f>INDEX('Raw Election Data'!$A$1:$AN$3144,MATCH($C988&amp;" "&amp;$B988,'Raw Election Data'!$C$1:$C$3144,0),MATCH('Joined Data'!L$1,'Raw Election Data'!$A$1:$AN$1,0))</f>
        <v>3340</v>
      </c>
      <c r="M988">
        <f>INDEX('Raw Election Data'!$A$1:$AN$3144,MATCH($C988&amp;" "&amp;$B988,'Raw Election Data'!$C$1:$C$3144,0),MATCH('Joined Data'!M$1,'Raw Election Data'!$A$1:$AN$1,0))</f>
        <v>0.231437125748503</v>
      </c>
      <c r="N988">
        <f>INDEX('Raw Election Data'!$A$1:$AN$3144,MATCH($C988&amp;" "&amp;$B988,'Raw Election Data'!$C$1:$C$3144,0),MATCH('Joined Data'!N$1,'Raw Election Data'!$A$1:$AN$1,0))</f>
        <v>0.70598802395209581</v>
      </c>
      <c r="O988">
        <f>INDEX('Raw Election Data'!$A$1:$AN$3144,MATCH($C988&amp;" "&amp;$B988,'Raw Election Data'!$C$1:$C$3144,0),MATCH('Joined Data'!O$1,'Raw Election Data'!$A$1:$AN$1,0))</f>
        <v>-1585</v>
      </c>
      <c r="P988">
        <f>INDEX('Raw Election Data'!$A$1:$AN$3144,MATCH($C988&amp;" "&amp;$B988,'Raw Election Data'!$C$1:$C$3144,0),MATCH('Joined Data'!P$1,'Raw Election Data'!$A$1:$AN$1,0))</f>
        <v>1585</v>
      </c>
      <c r="Q988">
        <f>INDEX('Raw Election Data'!$A$1:$AN$3144,MATCH($C988&amp;" "&amp;$B988,'Raw Election Data'!$C$1:$C$3144,0),MATCH('Joined Data'!Q$1,'Raw Election Data'!$A$1:$AN$1,0))</f>
        <v>-0.47455089820359281</v>
      </c>
      <c r="R988">
        <f>INDEX('Raw Election Data'!$A$1:$AN$3144,MATCH($C988&amp;" "&amp;$B988,'Raw Election Data'!$C$1:$C$3144,0),MATCH('Joined Data'!R$1,'Raw Election Data'!$A$1:$AN$1,0))</f>
        <v>0.47455089820359281</v>
      </c>
    </row>
    <row r="989" spans="1:18" ht="13.5" hidden="1" customHeight="1" x14ac:dyDescent="0.15">
      <c r="A989" t="s">
        <v>227</v>
      </c>
      <c r="B989" t="s">
        <v>2712</v>
      </c>
      <c r="C989" t="str">
        <f>INDEX(FIPS!$A$1:$E$3236,MATCH($F989,FIPS!$D$1:$D$3236,0),5)</f>
        <v>Wallace County</v>
      </c>
      <c r="D989" t="s">
        <v>228</v>
      </c>
      <c r="E989" s="15" t="s">
        <v>153</v>
      </c>
      <c r="F989" t="s">
        <v>2925</v>
      </c>
      <c r="G989" t="s">
        <v>437</v>
      </c>
      <c r="H989" t="str">
        <f>IFERROR(VLOOKUP($G989,'Team Colors'!$A:$B,2,0),"#c9c9c9")</f>
        <v>#fb4f14</v>
      </c>
      <c r="I989">
        <f>INDEX('Raw Election Data'!$A$1:$AN$3144,MATCH($C989&amp;" "&amp;$B989,'Raw Election Data'!$C$1:$C$3144,0),MATCH('Joined Data'!I$1,'Raw Election Data'!$A$1:$AN$1,0))</f>
        <v>1518</v>
      </c>
      <c r="J989">
        <f>INDEX('Raw Election Data'!$A$1:$AN$3144,MATCH($C989&amp;" "&amp;$B989,'Raw Election Data'!$C$1:$C$3144,0),MATCH('Joined Data'!J$1,'Raw Election Data'!$A$1:$AN$1,0))</f>
        <v>45</v>
      </c>
      <c r="K989">
        <f>INDEX('Raw Election Data'!$A$1:$AN$3144,MATCH($C989&amp;" "&amp;$B989,'Raw Election Data'!$C$1:$C$3144,0),MATCH('Joined Data'!K$1,'Raw Election Data'!$A$1:$AN$1,0))</f>
        <v>711</v>
      </c>
      <c r="L989">
        <f>INDEX('Raw Election Data'!$A$1:$AN$3144,MATCH($C989&amp;" "&amp;$B989,'Raw Election Data'!$C$1:$C$3144,0),MATCH('Joined Data'!L$1,'Raw Election Data'!$A$1:$AN$1,0))</f>
        <v>779</v>
      </c>
      <c r="M989">
        <f>INDEX('Raw Election Data'!$A$1:$AN$3144,MATCH($C989&amp;" "&amp;$B989,'Raw Election Data'!$C$1:$C$3144,0),MATCH('Joined Data'!M$1,'Raw Election Data'!$A$1:$AN$1,0))</f>
        <v>5.7766367137355584E-2</v>
      </c>
      <c r="N989">
        <f>INDEX('Raw Election Data'!$A$1:$AN$3144,MATCH($C989&amp;" "&amp;$B989,'Raw Election Data'!$C$1:$C$3144,0),MATCH('Joined Data'!N$1,'Raw Election Data'!$A$1:$AN$1,0))</f>
        <v>0.9127086007702182</v>
      </c>
      <c r="O989">
        <f>INDEX('Raw Election Data'!$A$1:$AN$3144,MATCH($C989&amp;" "&amp;$B989,'Raw Election Data'!$C$1:$C$3144,0),MATCH('Joined Data'!O$1,'Raw Election Data'!$A$1:$AN$1,0))</f>
        <v>-666</v>
      </c>
      <c r="P989">
        <f>INDEX('Raw Election Data'!$A$1:$AN$3144,MATCH($C989&amp;" "&amp;$B989,'Raw Election Data'!$C$1:$C$3144,0),MATCH('Joined Data'!P$1,'Raw Election Data'!$A$1:$AN$1,0))</f>
        <v>666</v>
      </c>
      <c r="Q989">
        <f>INDEX('Raw Election Data'!$A$1:$AN$3144,MATCH($C989&amp;" "&amp;$B989,'Raw Election Data'!$C$1:$C$3144,0),MATCH('Joined Data'!Q$1,'Raw Election Data'!$A$1:$AN$1,0))</f>
        <v>-0.85494223363286259</v>
      </c>
      <c r="R989">
        <f>INDEX('Raw Election Data'!$A$1:$AN$3144,MATCH($C989&amp;" "&amp;$B989,'Raw Election Data'!$C$1:$C$3144,0),MATCH('Joined Data'!R$1,'Raw Election Data'!$A$1:$AN$1,0))</f>
        <v>0.85494223363286259</v>
      </c>
    </row>
    <row r="990" spans="1:18" ht="13.5" hidden="1" customHeight="1" x14ac:dyDescent="0.15">
      <c r="A990" t="s">
        <v>227</v>
      </c>
      <c r="B990" t="s">
        <v>2712</v>
      </c>
      <c r="C990" t="str">
        <f>INDEX(FIPS!$A$1:$E$3236,MATCH($F990,FIPS!$D$1:$D$3236,0),5)</f>
        <v>Washington County</v>
      </c>
      <c r="D990" t="s">
        <v>228</v>
      </c>
      <c r="E990" s="15" t="s">
        <v>93</v>
      </c>
      <c r="F990" t="s">
        <v>2926</v>
      </c>
      <c r="G990" t="s">
        <v>7773</v>
      </c>
      <c r="H990" t="str">
        <f>IFERROR(VLOOKUP($G990,'Team Colors'!$A:$B,2,0),"#c9c9c9")</f>
        <v>#e31837</v>
      </c>
      <c r="I990">
        <f>INDEX('Raw Election Data'!$A$1:$AN$3144,MATCH($C990&amp;" "&amp;$B990,'Raw Election Data'!$C$1:$C$3144,0),MATCH('Joined Data'!I$1,'Raw Election Data'!$A$1:$AN$1,0))</f>
        <v>5598</v>
      </c>
      <c r="J990">
        <f>INDEX('Raw Election Data'!$A$1:$AN$3144,MATCH($C990&amp;" "&amp;$B990,'Raw Election Data'!$C$1:$C$3144,0),MATCH('Joined Data'!J$1,'Raw Election Data'!$A$1:$AN$1,0))</f>
        <v>378</v>
      </c>
      <c r="K990">
        <f>INDEX('Raw Election Data'!$A$1:$AN$3144,MATCH($C990&amp;" "&amp;$B990,'Raw Election Data'!$C$1:$C$3144,0),MATCH('Joined Data'!K$1,'Raw Election Data'!$A$1:$AN$1,0))</f>
        <v>2136</v>
      </c>
      <c r="L990">
        <f>INDEX('Raw Election Data'!$A$1:$AN$3144,MATCH($C990&amp;" "&amp;$B990,'Raw Election Data'!$C$1:$C$3144,0),MATCH('Joined Data'!L$1,'Raw Election Data'!$A$1:$AN$1,0))</f>
        <v>2677</v>
      </c>
      <c r="M990">
        <f>INDEX('Raw Election Data'!$A$1:$AN$3144,MATCH($C990&amp;" "&amp;$B990,'Raw Election Data'!$C$1:$C$3144,0),MATCH('Joined Data'!M$1,'Raw Election Data'!$A$1:$AN$1,0))</f>
        <v>0.14120283899887934</v>
      </c>
      <c r="N990">
        <f>INDEX('Raw Election Data'!$A$1:$AN$3144,MATCH($C990&amp;" "&amp;$B990,'Raw Election Data'!$C$1:$C$3144,0),MATCH('Joined Data'!N$1,'Raw Election Data'!$A$1:$AN$1,0))</f>
        <v>0.7979081060889055</v>
      </c>
      <c r="O990">
        <f>INDEX('Raw Election Data'!$A$1:$AN$3144,MATCH($C990&amp;" "&amp;$B990,'Raw Election Data'!$C$1:$C$3144,0),MATCH('Joined Data'!O$1,'Raw Election Data'!$A$1:$AN$1,0))</f>
        <v>-1758</v>
      </c>
      <c r="P990">
        <f>INDEX('Raw Election Data'!$A$1:$AN$3144,MATCH($C990&amp;" "&amp;$B990,'Raw Election Data'!$C$1:$C$3144,0),MATCH('Joined Data'!P$1,'Raw Election Data'!$A$1:$AN$1,0))</f>
        <v>1758</v>
      </c>
      <c r="Q990">
        <f>INDEX('Raw Election Data'!$A$1:$AN$3144,MATCH($C990&amp;" "&amp;$B990,'Raw Election Data'!$C$1:$C$3144,0),MATCH('Joined Data'!Q$1,'Raw Election Data'!$A$1:$AN$1,0))</f>
        <v>-0.65670526709002619</v>
      </c>
      <c r="R990">
        <f>INDEX('Raw Election Data'!$A$1:$AN$3144,MATCH($C990&amp;" "&amp;$B990,'Raw Election Data'!$C$1:$C$3144,0),MATCH('Joined Data'!R$1,'Raw Election Data'!$A$1:$AN$1,0))</f>
        <v>0.65670526709002619</v>
      </c>
    </row>
    <row r="991" spans="1:18" ht="13.5" hidden="1" customHeight="1" x14ac:dyDescent="0.15">
      <c r="A991" t="s">
        <v>227</v>
      </c>
      <c r="B991" t="s">
        <v>2712</v>
      </c>
      <c r="C991" t="str">
        <f>INDEX(FIPS!$A$1:$E$3236,MATCH($F991,FIPS!$D$1:$D$3236,0),5)</f>
        <v>Wichita County</v>
      </c>
      <c r="D991" t="s">
        <v>228</v>
      </c>
      <c r="E991" s="15" t="s">
        <v>221</v>
      </c>
      <c r="F991" t="s">
        <v>2928</v>
      </c>
      <c r="G991" t="s">
        <v>437</v>
      </c>
      <c r="H991" t="str">
        <f>IFERROR(VLOOKUP($G991,'Team Colors'!$A:$B,2,0),"#c9c9c9")</f>
        <v>#fb4f14</v>
      </c>
      <c r="I991">
        <f>INDEX('Raw Election Data'!$A$1:$AN$3144,MATCH($C991&amp;" "&amp;$B991,'Raw Election Data'!$C$1:$C$3144,0),MATCH('Joined Data'!I$1,'Raw Election Data'!$A$1:$AN$1,0))</f>
        <v>2157</v>
      </c>
      <c r="J991">
        <f>INDEX('Raw Election Data'!$A$1:$AN$3144,MATCH($C991&amp;" "&amp;$B991,'Raw Election Data'!$C$1:$C$3144,0),MATCH('Joined Data'!J$1,'Raw Election Data'!$A$1:$AN$1,0))</f>
        <v>139</v>
      </c>
      <c r="K991">
        <f>INDEX('Raw Election Data'!$A$1:$AN$3144,MATCH($C991&amp;" "&amp;$B991,'Raw Election Data'!$C$1:$C$3144,0),MATCH('Joined Data'!K$1,'Raw Election Data'!$A$1:$AN$1,0))</f>
        <v>765</v>
      </c>
      <c r="L991">
        <f>INDEX('Raw Election Data'!$A$1:$AN$3144,MATCH($C991&amp;" "&amp;$B991,'Raw Election Data'!$C$1:$C$3144,0),MATCH('Joined Data'!L$1,'Raw Election Data'!$A$1:$AN$1,0))</f>
        <v>934</v>
      </c>
      <c r="M991">
        <f>INDEX('Raw Election Data'!$A$1:$AN$3144,MATCH($C991&amp;" "&amp;$B991,'Raw Election Data'!$C$1:$C$3144,0),MATCH('Joined Data'!M$1,'Raw Election Data'!$A$1:$AN$1,0))</f>
        <v>0.14882226980728053</v>
      </c>
      <c r="N991">
        <f>INDEX('Raw Election Data'!$A$1:$AN$3144,MATCH($C991&amp;" "&amp;$B991,'Raw Election Data'!$C$1:$C$3144,0),MATCH('Joined Data'!N$1,'Raw Election Data'!$A$1:$AN$1,0))</f>
        <v>0.81905781584582438</v>
      </c>
      <c r="O991">
        <f>INDEX('Raw Election Data'!$A$1:$AN$3144,MATCH($C991&amp;" "&amp;$B991,'Raw Election Data'!$C$1:$C$3144,0),MATCH('Joined Data'!O$1,'Raw Election Data'!$A$1:$AN$1,0))</f>
        <v>-626</v>
      </c>
      <c r="P991">
        <f>INDEX('Raw Election Data'!$A$1:$AN$3144,MATCH($C991&amp;" "&amp;$B991,'Raw Election Data'!$C$1:$C$3144,0),MATCH('Joined Data'!P$1,'Raw Election Data'!$A$1:$AN$1,0))</f>
        <v>626</v>
      </c>
      <c r="Q991">
        <f>INDEX('Raw Election Data'!$A$1:$AN$3144,MATCH($C991&amp;" "&amp;$B991,'Raw Election Data'!$C$1:$C$3144,0),MATCH('Joined Data'!Q$1,'Raw Election Data'!$A$1:$AN$1,0))</f>
        <v>-0.67023554603854385</v>
      </c>
      <c r="R991">
        <f>INDEX('Raw Election Data'!$A$1:$AN$3144,MATCH($C991&amp;" "&amp;$B991,'Raw Election Data'!$C$1:$C$3144,0),MATCH('Joined Data'!R$1,'Raw Election Data'!$A$1:$AN$1,0))</f>
        <v>0.67023554603854385</v>
      </c>
    </row>
    <row r="992" spans="1:18" ht="13.5" hidden="1" customHeight="1" x14ac:dyDescent="0.15">
      <c r="A992" t="s">
        <v>227</v>
      </c>
      <c r="B992" t="s">
        <v>2712</v>
      </c>
      <c r="C992" t="str">
        <f>INDEX(FIPS!$A$1:$E$3236,MATCH($F992,FIPS!$D$1:$D$3236,0),5)</f>
        <v>Wilson County</v>
      </c>
      <c r="D992" t="s">
        <v>228</v>
      </c>
      <c r="E992" s="15" t="s">
        <v>154</v>
      </c>
      <c r="F992" t="s">
        <v>2930</v>
      </c>
      <c r="G992" t="s">
        <v>7773</v>
      </c>
      <c r="H992" t="str">
        <f>IFERROR(VLOOKUP($G992,'Team Colors'!$A:$B,2,0),"#c9c9c9")</f>
        <v>#e31837</v>
      </c>
      <c r="I992">
        <f>INDEX('Raw Election Data'!$A$1:$AN$3144,MATCH($C992&amp;" "&amp;$B992,'Raw Election Data'!$C$1:$C$3144,0),MATCH('Joined Data'!I$1,'Raw Election Data'!$A$1:$AN$1,0))</f>
        <v>8856</v>
      </c>
      <c r="J992">
        <f>INDEX('Raw Election Data'!$A$1:$AN$3144,MATCH($C992&amp;" "&amp;$B992,'Raw Election Data'!$C$1:$C$3144,0),MATCH('Joined Data'!J$1,'Raw Election Data'!$A$1:$AN$1,0))</f>
        <v>550</v>
      </c>
      <c r="K992">
        <f>INDEX('Raw Election Data'!$A$1:$AN$3144,MATCH($C992&amp;" "&amp;$B992,'Raw Election Data'!$C$1:$C$3144,0),MATCH('Joined Data'!K$1,'Raw Election Data'!$A$1:$AN$1,0))</f>
        <v>2747</v>
      </c>
      <c r="L992">
        <f>INDEX('Raw Election Data'!$A$1:$AN$3144,MATCH($C992&amp;" "&amp;$B992,'Raw Election Data'!$C$1:$C$3144,0),MATCH('Joined Data'!L$1,'Raw Election Data'!$A$1:$AN$1,0))</f>
        <v>3482</v>
      </c>
      <c r="M992">
        <f>INDEX('Raw Election Data'!$A$1:$AN$3144,MATCH($C992&amp;" "&amp;$B992,'Raw Election Data'!$C$1:$C$3144,0),MATCH('Joined Data'!M$1,'Raw Election Data'!$A$1:$AN$1,0))</f>
        <v>0.15795519816197587</v>
      </c>
      <c r="N992">
        <f>INDEX('Raw Election Data'!$A$1:$AN$3144,MATCH($C992&amp;" "&amp;$B992,'Raw Election Data'!$C$1:$C$3144,0),MATCH('Joined Data'!N$1,'Raw Election Data'!$A$1:$AN$1,0))</f>
        <v>0.78891441700172316</v>
      </c>
      <c r="O992">
        <f>INDEX('Raw Election Data'!$A$1:$AN$3144,MATCH($C992&amp;" "&amp;$B992,'Raw Election Data'!$C$1:$C$3144,0),MATCH('Joined Data'!O$1,'Raw Election Data'!$A$1:$AN$1,0))</f>
        <v>-2197</v>
      </c>
      <c r="P992">
        <f>INDEX('Raw Election Data'!$A$1:$AN$3144,MATCH($C992&amp;" "&amp;$B992,'Raw Election Data'!$C$1:$C$3144,0),MATCH('Joined Data'!P$1,'Raw Election Data'!$A$1:$AN$1,0))</f>
        <v>2197</v>
      </c>
      <c r="Q992">
        <f>INDEX('Raw Election Data'!$A$1:$AN$3144,MATCH($C992&amp;" "&amp;$B992,'Raw Election Data'!$C$1:$C$3144,0),MATCH('Joined Data'!Q$1,'Raw Election Data'!$A$1:$AN$1,0))</f>
        <v>-0.63095921883974726</v>
      </c>
      <c r="R992">
        <f>INDEX('Raw Election Data'!$A$1:$AN$3144,MATCH($C992&amp;" "&amp;$B992,'Raw Election Data'!$C$1:$C$3144,0),MATCH('Joined Data'!R$1,'Raw Election Data'!$A$1:$AN$1,0))</f>
        <v>0.63095921883974726</v>
      </c>
    </row>
    <row r="993" spans="1:18" ht="13.5" hidden="1" customHeight="1" x14ac:dyDescent="0.15">
      <c r="A993" t="s">
        <v>227</v>
      </c>
      <c r="B993" t="s">
        <v>2712</v>
      </c>
      <c r="C993" t="str">
        <f>INDEX(FIPS!$A$1:$E$3236,MATCH($F993,FIPS!$D$1:$D$3236,0),5)</f>
        <v>Woodson County</v>
      </c>
      <c r="D993" t="s">
        <v>228</v>
      </c>
      <c r="E993" s="15" t="s">
        <v>155</v>
      </c>
      <c r="F993" t="s">
        <v>2932</v>
      </c>
      <c r="G993" t="s">
        <v>7773</v>
      </c>
      <c r="H993" t="str">
        <f>IFERROR(VLOOKUP($G993,'Team Colors'!$A:$B,2,0),"#c9c9c9")</f>
        <v>#e31837</v>
      </c>
      <c r="I993">
        <f>INDEX('Raw Election Data'!$A$1:$AN$3144,MATCH($C993&amp;" "&amp;$B993,'Raw Election Data'!$C$1:$C$3144,0),MATCH('Joined Data'!I$1,'Raw Election Data'!$A$1:$AN$1,0))</f>
        <v>3115</v>
      </c>
      <c r="J993">
        <f>INDEX('Raw Election Data'!$A$1:$AN$3144,MATCH($C993&amp;" "&amp;$B993,'Raw Election Data'!$C$1:$C$3144,0),MATCH('Joined Data'!J$1,'Raw Election Data'!$A$1:$AN$1,0))</f>
        <v>270</v>
      </c>
      <c r="K993">
        <f>INDEX('Raw Election Data'!$A$1:$AN$3144,MATCH($C993&amp;" "&amp;$B993,'Raw Election Data'!$C$1:$C$3144,0),MATCH('Joined Data'!K$1,'Raw Election Data'!$A$1:$AN$1,0))</f>
        <v>1063</v>
      </c>
      <c r="L993">
        <f>INDEX('Raw Election Data'!$A$1:$AN$3144,MATCH($C993&amp;" "&amp;$B993,'Raw Election Data'!$C$1:$C$3144,0),MATCH('Joined Data'!L$1,'Raw Election Data'!$A$1:$AN$1,0))</f>
        <v>1420</v>
      </c>
      <c r="M993">
        <f>INDEX('Raw Election Data'!$A$1:$AN$3144,MATCH($C993&amp;" "&amp;$B993,'Raw Election Data'!$C$1:$C$3144,0),MATCH('Joined Data'!M$1,'Raw Election Data'!$A$1:$AN$1,0))</f>
        <v>0.19014084507042253</v>
      </c>
      <c r="N993">
        <f>INDEX('Raw Election Data'!$A$1:$AN$3144,MATCH($C993&amp;" "&amp;$B993,'Raw Election Data'!$C$1:$C$3144,0),MATCH('Joined Data'!N$1,'Raw Election Data'!$A$1:$AN$1,0))</f>
        <v>0.74859154929577465</v>
      </c>
      <c r="O993">
        <f>INDEX('Raw Election Data'!$A$1:$AN$3144,MATCH($C993&amp;" "&amp;$B993,'Raw Election Data'!$C$1:$C$3144,0),MATCH('Joined Data'!O$1,'Raw Election Data'!$A$1:$AN$1,0))</f>
        <v>-793</v>
      </c>
      <c r="P993">
        <f>INDEX('Raw Election Data'!$A$1:$AN$3144,MATCH($C993&amp;" "&amp;$B993,'Raw Election Data'!$C$1:$C$3144,0),MATCH('Joined Data'!P$1,'Raw Election Data'!$A$1:$AN$1,0))</f>
        <v>793</v>
      </c>
      <c r="Q993">
        <f>INDEX('Raw Election Data'!$A$1:$AN$3144,MATCH($C993&amp;" "&amp;$B993,'Raw Election Data'!$C$1:$C$3144,0),MATCH('Joined Data'!Q$1,'Raw Election Data'!$A$1:$AN$1,0))</f>
        <v>-0.55845070422535215</v>
      </c>
      <c r="R993">
        <f>INDEX('Raw Election Data'!$A$1:$AN$3144,MATCH($C993&amp;" "&amp;$B993,'Raw Election Data'!$C$1:$C$3144,0),MATCH('Joined Data'!R$1,'Raw Election Data'!$A$1:$AN$1,0))</f>
        <v>0.55845070422535215</v>
      </c>
    </row>
    <row r="994" spans="1:18" ht="13.5" hidden="1" customHeight="1" x14ac:dyDescent="0.15">
      <c r="A994" t="s">
        <v>227</v>
      </c>
      <c r="B994" t="s">
        <v>2712</v>
      </c>
      <c r="C994" t="str">
        <f>INDEX(FIPS!$A$1:$E$3236,MATCH($F994,FIPS!$D$1:$D$3236,0),5)</f>
        <v>Wyandotte County</v>
      </c>
      <c r="D994" t="s">
        <v>228</v>
      </c>
      <c r="E994" s="15" t="s">
        <v>156</v>
      </c>
      <c r="F994" t="s">
        <v>2934</v>
      </c>
      <c r="G994" t="s">
        <v>7773</v>
      </c>
      <c r="H994" t="str">
        <f>IFERROR(VLOOKUP($G994,'Team Colors'!$A:$B,2,0),"#c9c9c9")</f>
        <v>#e31837</v>
      </c>
      <c r="I994">
        <f>INDEX('Raw Election Data'!$A$1:$AN$3144,MATCH($C994&amp;" "&amp;$B994,'Raw Election Data'!$C$1:$C$3144,0),MATCH('Joined Data'!I$1,'Raw Election Data'!$A$1:$AN$1,0))</f>
        <v>163369</v>
      </c>
      <c r="J994">
        <f>INDEX('Raw Election Data'!$A$1:$AN$3144,MATCH($C994&amp;" "&amp;$B994,'Raw Election Data'!$C$1:$C$3144,0),MATCH('Joined Data'!J$1,'Raw Election Data'!$A$1:$AN$1,0))</f>
        <v>29346</v>
      </c>
      <c r="K994">
        <f>INDEX('Raw Election Data'!$A$1:$AN$3144,MATCH($C994&amp;" "&amp;$B994,'Raw Election Data'!$C$1:$C$3144,0),MATCH('Joined Data'!K$1,'Raw Election Data'!$A$1:$AN$1,0))</f>
        <v>15520</v>
      </c>
      <c r="L994">
        <f>INDEX('Raw Election Data'!$A$1:$AN$3144,MATCH($C994&amp;" "&amp;$B994,'Raw Election Data'!$C$1:$C$3144,0),MATCH('Joined Data'!L$1,'Raw Election Data'!$A$1:$AN$1,0))</f>
        <v>47467</v>
      </c>
      <c r="M994">
        <f>INDEX('Raw Election Data'!$A$1:$AN$3144,MATCH($C994&amp;" "&amp;$B994,'Raw Election Data'!$C$1:$C$3144,0),MATCH('Joined Data'!M$1,'Raw Election Data'!$A$1:$AN$1,0))</f>
        <v>0.61824004044915415</v>
      </c>
      <c r="N994">
        <f>INDEX('Raw Election Data'!$A$1:$AN$3144,MATCH($C994&amp;" "&amp;$B994,'Raw Election Data'!$C$1:$C$3144,0),MATCH('Joined Data'!N$1,'Raw Election Data'!$A$1:$AN$1,0))</f>
        <v>0.32696399603935367</v>
      </c>
      <c r="O994">
        <f>INDEX('Raw Election Data'!$A$1:$AN$3144,MATCH($C994&amp;" "&amp;$B994,'Raw Election Data'!$C$1:$C$3144,0),MATCH('Joined Data'!O$1,'Raw Election Data'!$A$1:$AN$1,0))</f>
        <v>13826</v>
      </c>
      <c r="P994">
        <f>INDEX('Raw Election Data'!$A$1:$AN$3144,MATCH($C994&amp;" "&amp;$B994,'Raw Election Data'!$C$1:$C$3144,0),MATCH('Joined Data'!P$1,'Raw Election Data'!$A$1:$AN$1,0))</f>
        <v>-13826</v>
      </c>
      <c r="Q994">
        <f>INDEX('Raw Election Data'!$A$1:$AN$3144,MATCH($C994&amp;" "&amp;$B994,'Raw Election Data'!$C$1:$C$3144,0),MATCH('Joined Data'!Q$1,'Raw Election Data'!$A$1:$AN$1,0))</f>
        <v>0.29127604440980048</v>
      </c>
      <c r="R994">
        <f>INDEX('Raw Election Data'!$A$1:$AN$3144,MATCH($C994&amp;" "&amp;$B994,'Raw Election Data'!$C$1:$C$3144,0),MATCH('Joined Data'!R$1,'Raw Election Data'!$A$1:$AN$1,0))</f>
        <v>-0.29127604440980048</v>
      </c>
    </row>
    <row r="995" spans="1:18" ht="13.5" hidden="1" customHeight="1" x14ac:dyDescent="0.15">
      <c r="A995" t="s">
        <v>231</v>
      </c>
      <c r="B995" t="s">
        <v>2935</v>
      </c>
      <c r="C995" t="str">
        <f>INDEX(FIPS!$A$1:$E$3236,MATCH($F995,FIPS!$D$1:$D$3236,0),5)</f>
        <v>Adair County</v>
      </c>
      <c r="D995" t="s">
        <v>232</v>
      </c>
      <c r="E995" s="15" t="s">
        <v>6</v>
      </c>
      <c r="F995" t="s">
        <v>2936</v>
      </c>
      <c r="G995" t="s">
        <v>7797</v>
      </c>
      <c r="H995" t="str">
        <f>IFERROR(VLOOKUP($G995,'Team Colors'!$A:$B,2,0),"#c9c9c9")</f>
        <v>#002c5f</v>
      </c>
      <c r="I995">
        <f>INDEX('Raw Election Data'!$A$1:$AN$3144,MATCH($C995&amp;" "&amp;$B995,'Raw Election Data'!$C$1:$C$3144,0),MATCH('Joined Data'!I$1,'Raw Election Data'!$A$1:$AN$1,0))</f>
        <v>19027</v>
      </c>
      <c r="J995">
        <f>INDEX('Raw Election Data'!$A$1:$AN$3144,MATCH($C995&amp;" "&amp;$B995,'Raw Election Data'!$C$1:$C$3144,0),MATCH('Joined Data'!J$1,'Raw Election Data'!$A$1:$AN$1,0))</f>
        <v>1323</v>
      </c>
      <c r="K995">
        <f>INDEX('Raw Election Data'!$A$1:$AN$3144,MATCH($C995&amp;" "&amp;$B995,'Raw Election Data'!$C$1:$C$3144,0),MATCH('Joined Data'!K$1,'Raw Election Data'!$A$1:$AN$1,0))</f>
        <v>6637</v>
      </c>
      <c r="L995">
        <f>INDEX('Raw Election Data'!$A$1:$AN$3144,MATCH($C995&amp;" "&amp;$B995,'Raw Election Data'!$C$1:$C$3144,0),MATCH('Joined Data'!L$1,'Raw Election Data'!$A$1:$AN$1,0))</f>
        <v>8228</v>
      </c>
      <c r="M995">
        <f>INDEX('Raw Election Data'!$A$1:$AN$3144,MATCH($C995&amp;" "&amp;$B995,'Raw Election Data'!$C$1:$C$3144,0),MATCH('Joined Data'!M$1,'Raw Election Data'!$A$1:$AN$1,0))</f>
        <v>0.16079241614000972</v>
      </c>
      <c r="N995">
        <f>INDEX('Raw Election Data'!$A$1:$AN$3144,MATCH($C995&amp;" "&amp;$B995,'Raw Election Data'!$C$1:$C$3144,0),MATCH('Joined Data'!N$1,'Raw Election Data'!$A$1:$AN$1,0))</f>
        <v>0.80663587749149246</v>
      </c>
      <c r="O995">
        <f>INDEX('Raw Election Data'!$A$1:$AN$3144,MATCH($C995&amp;" "&amp;$B995,'Raw Election Data'!$C$1:$C$3144,0),MATCH('Joined Data'!O$1,'Raw Election Data'!$A$1:$AN$1,0))</f>
        <v>-5314</v>
      </c>
      <c r="P995">
        <f>INDEX('Raw Election Data'!$A$1:$AN$3144,MATCH($C995&amp;" "&amp;$B995,'Raw Election Data'!$C$1:$C$3144,0),MATCH('Joined Data'!P$1,'Raw Election Data'!$A$1:$AN$1,0))</f>
        <v>5314</v>
      </c>
      <c r="Q995">
        <f>INDEX('Raw Election Data'!$A$1:$AN$3144,MATCH($C995&amp;" "&amp;$B995,'Raw Election Data'!$C$1:$C$3144,0),MATCH('Joined Data'!Q$1,'Raw Election Data'!$A$1:$AN$1,0))</f>
        <v>-0.64584346135148274</v>
      </c>
      <c r="R995">
        <f>INDEX('Raw Election Data'!$A$1:$AN$3144,MATCH($C995&amp;" "&amp;$B995,'Raw Election Data'!$C$1:$C$3144,0),MATCH('Joined Data'!R$1,'Raw Election Data'!$A$1:$AN$1,0))</f>
        <v>0.64584346135148274</v>
      </c>
    </row>
    <row r="996" spans="1:18" ht="13.5" hidden="1" customHeight="1" x14ac:dyDescent="0.15">
      <c r="A996" t="s">
        <v>231</v>
      </c>
      <c r="B996" t="s">
        <v>2935</v>
      </c>
      <c r="C996" t="str">
        <f>INDEX(FIPS!$A$1:$E$3236,MATCH($F996,FIPS!$D$1:$D$3236,0),5)</f>
        <v>Allen County</v>
      </c>
      <c r="D996" t="s">
        <v>232</v>
      </c>
      <c r="E996" s="15" t="s">
        <v>7</v>
      </c>
      <c r="F996" t="s">
        <v>2937</v>
      </c>
      <c r="G996" t="s">
        <v>7775</v>
      </c>
      <c r="H996" t="str">
        <f>IFERROR(VLOOKUP($G996,'Team Colors'!$A:$B,2,0),"#c9c9c9")</f>
        <v>#c60c30</v>
      </c>
      <c r="I996">
        <f>INDEX('Raw Election Data'!$A$1:$AN$3144,MATCH($C996&amp;" "&amp;$B996,'Raw Election Data'!$C$1:$C$3144,0),MATCH('Joined Data'!I$1,'Raw Election Data'!$A$1:$AN$1,0))</f>
        <v>20640</v>
      </c>
      <c r="J996">
        <f>INDEX('Raw Election Data'!$A$1:$AN$3144,MATCH($C996&amp;" "&amp;$B996,'Raw Election Data'!$C$1:$C$3144,0),MATCH('Joined Data'!J$1,'Raw Election Data'!$A$1:$AN$1,0))</f>
        <v>1349</v>
      </c>
      <c r="K996">
        <f>INDEX('Raw Election Data'!$A$1:$AN$3144,MATCH($C996&amp;" "&amp;$B996,'Raw Election Data'!$C$1:$C$3144,0),MATCH('Joined Data'!K$1,'Raw Election Data'!$A$1:$AN$1,0))</f>
        <v>6466</v>
      </c>
      <c r="L996">
        <f>INDEX('Raw Election Data'!$A$1:$AN$3144,MATCH($C996&amp;" "&amp;$B996,'Raw Election Data'!$C$1:$C$3144,0),MATCH('Joined Data'!L$1,'Raw Election Data'!$A$1:$AN$1,0))</f>
        <v>8085</v>
      </c>
      <c r="M996">
        <f>INDEX('Raw Election Data'!$A$1:$AN$3144,MATCH($C996&amp;" "&amp;$B996,'Raw Election Data'!$C$1:$C$3144,0),MATCH('Joined Data'!M$1,'Raw Election Data'!$A$1:$AN$1,0))</f>
        <v>0.16685219542362401</v>
      </c>
      <c r="N996">
        <f>INDEX('Raw Election Data'!$A$1:$AN$3144,MATCH($C996&amp;" "&amp;$B996,'Raw Election Data'!$C$1:$C$3144,0),MATCH('Joined Data'!N$1,'Raw Election Data'!$A$1:$AN$1,0))</f>
        <v>0.79975262832405691</v>
      </c>
      <c r="O996">
        <f>INDEX('Raw Election Data'!$A$1:$AN$3144,MATCH($C996&amp;" "&amp;$B996,'Raw Election Data'!$C$1:$C$3144,0),MATCH('Joined Data'!O$1,'Raw Election Data'!$A$1:$AN$1,0))</f>
        <v>-5117</v>
      </c>
      <c r="P996">
        <f>INDEX('Raw Election Data'!$A$1:$AN$3144,MATCH($C996&amp;" "&amp;$B996,'Raw Election Data'!$C$1:$C$3144,0),MATCH('Joined Data'!P$1,'Raw Election Data'!$A$1:$AN$1,0))</f>
        <v>5117</v>
      </c>
      <c r="Q996">
        <f>INDEX('Raw Election Data'!$A$1:$AN$3144,MATCH($C996&amp;" "&amp;$B996,'Raw Election Data'!$C$1:$C$3144,0),MATCH('Joined Data'!Q$1,'Raw Election Data'!$A$1:$AN$1,0))</f>
        <v>-0.63290043290043285</v>
      </c>
      <c r="R996">
        <f>INDEX('Raw Election Data'!$A$1:$AN$3144,MATCH($C996&amp;" "&amp;$B996,'Raw Election Data'!$C$1:$C$3144,0),MATCH('Joined Data'!R$1,'Raw Election Data'!$A$1:$AN$1,0))</f>
        <v>0.63290043290043285</v>
      </c>
    </row>
    <row r="997" spans="1:18" ht="13.5" hidden="1" customHeight="1" x14ac:dyDescent="0.15">
      <c r="A997" t="s">
        <v>231</v>
      </c>
      <c r="B997" t="s">
        <v>2935</v>
      </c>
      <c r="C997" t="str">
        <f>INDEX(FIPS!$A$1:$E$3236,MATCH($F997,FIPS!$D$1:$D$3236,0),5)</f>
        <v>Anderson County</v>
      </c>
      <c r="D997" t="s">
        <v>232</v>
      </c>
      <c r="E997" s="15" t="s">
        <v>8</v>
      </c>
      <c r="F997" t="s">
        <v>2941</v>
      </c>
      <c r="G997" t="s">
        <v>7799</v>
      </c>
      <c r="H997" t="str">
        <f>IFERROR(VLOOKUP($G997,'Team Colors'!$A:$B,2,0),"#c9c9c9")</f>
        <v>#fb4f14</v>
      </c>
      <c r="I997">
        <f>INDEX('Raw Election Data'!$A$1:$AN$3144,MATCH($C997&amp;" "&amp;$B997,'Raw Election Data'!$C$1:$C$3144,0),MATCH('Joined Data'!I$1,'Raw Election Data'!$A$1:$AN$1,0))</f>
        <v>21979</v>
      </c>
      <c r="J997">
        <f>INDEX('Raw Election Data'!$A$1:$AN$3144,MATCH($C997&amp;" "&amp;$B997,'Raw Election Data'!$C$1:$C$3144,0),MATCH('Joined Data'!J$1,'Raw Election Data'!$A$1:$AN$1,0))</f>
        <v>2634</v>
      </c>
      <c r="K997">
        <f>INDEX('Raw Election Data'!$A$1:$AN$3144,MATCH($C997&amp;" "&amp;$B997,'Raw Election Data'!$C$1:$C$3144,0),MATCH('Joined Data'!K$1,'Raw Election Data'!$A$1:$AN$1,0))</f>
        <v>8242</v>
      </c>
      <c r="L997">
        <f>INDEX('Raw Election Data'!$A$1:$AN$3144,MATCH($C997&amp;" "&amp;$B997,'Raw Election Data'!$C$1:$C$3144,0),MATCH('Joined Data'!L$1,'Raw Election Data'!$A$1:$AN$1,0))</f>
        <v>11414</v>
      </c>
      <c r="M997">
        <f>INDEX('Raw Election Data'!$A$1:$AN$3144,MATCH($C997&amp;" "&amp;$B997,'Raw Election Data'!$C$1:$C$3144,0),MATCH('Joined Data'!M$1,'Raw Election Data'!$A$1:$AN$1,0))</f>
        <v>0.23076923076923078</v>
      </c>
      <c r="N997">
        <f>INDEX('Raw Election Data'!$A$1:$AN$3144,MATCH($C997&amp;" "&amp;$B997,'Raw Election Data'!$C$1:$C$3144,0),MATCH('Joined Data'!N$1,'Raw Election Data'!$A$1:$AN$1,0))</f>
        <v>0.72209567198177671</v>
      </c>
      <c r="O997">
        <f>INDEX('Raw Election Data'!$A$1:$AN$3144,MATCH($C997&amp;" "&amp;$B997,'Raw Election Data'!$C$1:$C$3144,0),MATCH('Joined Data'!O$1,'Raw Election Data'!$A$1:$AN$1,0))</f>
        <v>-5608</v>
      </c>
      <c r="P997">
        <f>INDEX('Raw Election Data'!$A$1:$AN$3144,MATCH($C997&amp;" "&amp;$B997,'Raw Election Data'!$C$1:$C$3144,0),MATCH('Joined Data'!P$1,'Raw Election Data'!$A$1:$AN$1,0))</f>
        <v>5608</v>
      </c>
      <c r="Q997">
        <f>INDEX('Raw Election Data'!$A$1:$AN$3144,MATCH($C997&amp;" "&amp;$B997,'Raw Election Data'!$C$1:$C$3144,0),MATCH('Joined Data'!Q$1,'Raw Election Data'!$A$1:$AN$1,0))</f>
        <v>-0.49132644121254593</v>
      </c>
      <c r="R997">
        <f>INDEX('Raw Election Data'!$A$1:$AN$3144,MATCH($C997&amp;" "&amp;$B997,'Raw Election Data'!$C$1:$C$3144,0),MATCH('Joined Data'!R$1,'Raw Election Data'!$A$1:$AN$1,0))</f>
        <v>0.49132644121254593</v>
      </c>
    </row>
    <row r="998" spans="1:18" ht="13.5" hidden="1" customHeight="1" x14ac:dyDescent="0.15">
      <c r="A998" t="s">
        <v>231</v>
      </c>
      <c r="B998" t="s">
        <v>2935</v>
      </c>
      <c r="C998" t="str">
        <f>INDEX(FIPS!$A$1:$E$3236,MATCH($F998,FIPS!$D$1:$D$3236,0),5)</f>
        <v>Ballard County</v>
      </c>
      <c r="D998" t="s">
        <v>232</v>
      </c>
      <c r="E998" s="15" t="s">
        <v>9</v>
      </c>
      <c r="F998" t="s">
        <v>2947</v>
      </c>
      <c r="G998" t="s">
        <v>7784</v>
      </c>
      <c r="H998" t="str">
        <f>IFERROR(VLOOKUP($G998,'Team Colors'!$A:$B,2,0),"#c9c9c9")</f>
        <v>#ffb612</v>
      </c>
      <c r="I998">
        <f>INDEX('Raw Election Data'!$A$1:$AN$3144,MATCH($C998&amp;" "&amp;$B998,'Raw Election Data'!$C$1:$C$3144,0),MATCH('Joined Data'!I$1,'Raw Election Data'!$A$1:$AN$1,0))</f>
        <v>8212</v>
      </c>
      <c r="J998">
        <f>INDEX('Raw Election Data'!$A$1:$AN$3144,MATCH($C998&amp;" "&amp;$B998,'Raw Election Data'!$C$1:$C$3144,0),MATCH('Joined Data'!J$1,'Raw Election Data'!$A$1:$AN$1,0))</f>
        <v>816</v>
      </c>
      <c r="K998">
        <f>INDEX('Raw Election Data'!$A$1:$AN$3144,MATCH($C998&amp;" "&amp;$B998,'Raw Election Data'!$C$1:$C$3144,0),MATCH('Joined Data'!K$1,'Raw Election Data'!$A$1:$AN$1,0))</f>
        <v>3161</v>
      </c>
      <c r="L998">
        <f>INDEX('Raw Election Data'!$A$1:$AN$3144,MATCH($C998&amp;" "&amp;$B998,'Raw Election Data'!$C$1:$C$3144,0),MATCH('Joined Data'!L$1,'Raw Election Data'!$A$1:$AN$1,0))</f>
        <v>4097</v>
      </c>
      <c r="M998">
        <f>INDEX('Raw Election Data'!$A$1:$AN$3144,MATCH($C998&amp;" "&amp;$B998,'Raw Election Data'!$C$1:$C$3144,0),MATCH('Joined Data'!M$1,'Raw Election Data'!$A$1:$AN$1,0))</f>
        <v>0.19917012448132779</v>
      </c>
      <c r="N998">
        <f>INDEX('Raw Election Data'!$A$1:$AN$3144,MATCH($C998&amp;" "&amp;$B998,'Raw Election Data'!$C$1:$C$3144,0),MATCH('Joined Data'!N$1,'Raw Election Data'!$A$1:$AN$1,0))</f>
        <v>0.77154015133024167</v>
      </c>
      <c r="O998">
        <f>INDEX('Raw Election Data'!$A$1:$AN$3144,MATCH($C998&amp;" "&amp;$B998,'Raw Election Data'!$C$1:$C$3144,0),MATCH('Joined Data'!O$1,'Raw Election Data'!$A$1:$AN$1,0))</f>
        <v>-2345</v>
      </c>
      <c r="P998">
        <f>INDEX('Raw Election Data'!$A$1:$AN$3144,MATCH($C998&amp;" "&amp;$B998,'Raw Election Data'!$C$1:$C$3144,0),MATCH('Joined Data'!P$1,'Raw Election Data'!$A$1:$AN$1,0))</f>
        <v>2345</v>
      </c>
      <c r="Q998">
        <f>INDEX('Raw Election Data'!$A$1:$AN$3144,MATCH($C998&amp;" "&amp;$B998,'Raw Election Data'!$C$1:$C$3144,0),MATCH('Joined Data'!Q$1,'Raw Election Data'!$A$1:$AN$1,0))</f>
        <v>-0.57237002684891392</v>
      </c>
      <c r="R998">
        <f>INDEX('Raw Election Data'!$A$1:$AN$3144,MATCH($C998&amp;" "&amp;$B998,'Raw Election Data'!$C$1:$C$3144,0),MATCH('Joined Data'!R$1,'Raw Election Data'!$A$1:$AN$1,0))</f>
        <v>0.57237002684891392</v>
      </c>
    </row>
    <row r="999" spans="1:18" ht="13.5" hidden="1" customHeight="1" x14ac:dyDescent="0.15">
      <c r="A999" t="s">
        <v>231</v>
      </c>
      <c r="B999" t="s">
        <v>2935</v>
      </c>
      <c r="C999" t="str">
        <f>INDEX(FIPS!$A$1:$E$3236,MATCH($F999,FIPS!$D$1:$D$3236,0),5)</f>
        <v>Barren County</v>
      </c>
      <c r="D999" t="s">
        <v>232</v>
      </c>
      <c r="E999" s="15" t="s">
        <v>10</v>
      </c>
      <c r="F999" t="s">
        <v>2949</v>
      </c>
      <c r="G999" t="s">
        <v>7775</v>
      </c>
      <c r="H999" t="str">
        <f>IFERROR(VLOOKUP($G999,'Team Colors'!$A:$B,2,0),"#c9c9c9")</f>
        <v>#c60c30</v>
      </c>
      <c r="I999">
        <f>INDEX('Raw Election Data'!$A$1:$AN$3144,MATCH($C999&amp;" "&amp;$B999,'Raw Election Data'!$C$1:$C$3144,0),MATCH('Joined Data'!I$1,'Raw Election Data'!$A$1:$AN$1,0))</f>
        <v>43570</v>
      </c>
      <c r="J999">
        <f>INDEX('Raw Election Data'!$A$1:$AN$3144,MATCH($C999&amp;" "&amp;$B999,'Raw Election Data'!$C$1:$C$3144,0),MATCH('Joined Data'!J$1,'Raw Election Data'!$A$1:$AN$1,0))</f>
        <v>4275</v>
      </c>
      <c r="K999">
        <f>INDEX('Raw Election Data'!$A$1:$AN$3144,MATCH($C999&amp;" "&amp;$B999,'Raw Election Data'!$C$1:$C$3144,0),MATCH('Joined Data'!K$1,'Raw Election Data'!$A$1:$AN$1,0))</f>
        <v>13483</v>
      </c>
      <c r="L999">
        <f>INDEX('Raw Election Data'!$A$1:$AN$3144,MATCH($C999&amp;" "&amp;$B999,'Raw Election Data'!$C$1:$C$3144,0),MATCH('Joined Data'!L$1,'Raw Election Data'!$A$1:$AN$1,0))</f>
        <v>18473</v>
      </c>
      <c r="M999">
        <f>INDEX('Raw Election Data'!$A$1:$AN$3144,MATCH($C999&amp;" "&amp;$B999,'Raw Election Data'!$C$1:$C$3144,0),MATCH('Joined Data'!M$1,'Raw Election Data'!$A$1:$AN$1,0))</f>
        <v>0.23141882747794079</v>
      </c>
      <c r="N999">
        <f>INDEX('Raw Election Data'!$A$1:$AN$3144,MATCH($C999&amp;" "&amp;$B999,'Raw Election Data'!$C$1:$C$3144,0),MATCH('Joined Data'!N$1,'Raw Election Data'!$A$1:$AN$1,0))</f>
        <v>0.72987603529475453</v>
      </c>
      <c r="O999">
        <f>INDEX('Raw Election Data'!$A$1:$AN$3144,MATCH($C999&amp;" "&amp;$B999,'Raw Election Data'!$C$1:$C$3144,0),MATCH('Joined Data'!O$1,'Raw Election Data'!$A$1:$AN$1,0))</f>
        <v>-9208</v>
      </c>
      <c r="P999">
        <f>INDEX('Raw Election Data'!$A$1:$AN$3144,MATCH($C999&amp;" "&amp;$B999,'Raw Election Data'!$C$1:$C$3144,0),MATCH('Joined Data'!P$1,'Raw Election Data'!$A$1:$AN$1,0))</f>
        <v>9208</v>
      </c>
      <c r="Q999">
        <f>INDEX('Raw Election Data'!$A$1:$AN$3144,MATCH($C999&amp;" "&amp;$B999,'Raw Election Data'!$C$1:$C$3144,0),MATCH('Joined Data'!Q$1,'Raw Election Data'!$A$1:$AN$1,0))</f>
        <v>-0.49845720781681374</v>
      </c>
      <c r="R999">
        <f>INDEX('Raw Election Data'!$A$1:$AN$3144,MATCH($C999&amp;" "&amp;$B999,'Raw Election Data'!$C$1:$C$3144,0),MATCH('Joined Data'!R$1,'Raw Election Data'!$A$1:$AN$1,0))</f>
        <v>0.49845720781681374</v>
      </c>
    </row>
    <row r="1000" spans="1:18" ht="13.5" hidden="1" customHeight="1" x14ac:dyDescent="0.15">
      <c r="A1000" t="s">
        <v>231</v>
      </c>
      <c r="B1000" t="s">
        <v>2935</v>
      </c>
      <c r="C1000" t="str">
        <f>INDEX(FIPS!$A$1:$E$3236,MATCH($F1000,FIPS!$D$1:$D$3236,0),5)</f>
        <v>Bath County</v>
      </c>
      <c r="D1000" t="s">
        <v>232</v>
      </c>
      <c r="E1000" s="15" t="s">
        <v>11</v>
      </c>
      <c r="F1000" t="s">
        <v>2953</v>
      </c>
      <c r="G1000" t="s">
        <v>7799</v>
      </c>
      <c r="H1000" t="str">
        <f>IFERROR(VLOOKUP($G1000,'Team Colors'!$A:$B,2,0),"#c9c9c9")</f>
        <v>#fb4f14</v>
      </c>
      <c r="I1000">
        <f>INDEX('Raw Election Data'!$A$1:$AN$3144,MATCH($C1000&amp;" "&amp;$B1000,'Raw Election Data'!$C$1:$C$3144,0),MATCH('Joined Data'!I$1,'Raw Election Data'!$A$1:$AN$1,0))</f>
        <v>12228</v>
      </c>
      <c r="J1000">
        <f>INDEX('Raw Election Data'!$A$1:$AN$3144,MATCH($C1000&amp;" "&amp;$B1000,'Raw Election Data'!$C$1:$C$3144,0),MATCH('Joined Data'!J$1,'Raw Election Data'!$A$1:$AN$1,0))</f>
        <v>1361</v>
      </c>
      <c r="K1000">
        <f>INDEX('Raw Election Data'!$A$1:$AN$3144,MATCH($C1000&amp;" "&amp;$B1000,'Raw Election Data'!$C$1:$C$3144,0),MATCH('Joined Data'!K$1,'Raw Election Data'!$A$1:$AN$1,0))</f>
        <v>3082</v>
      </c>
      <c r="L1000">
        <f>INDEX('Raw Election Data'!$A$1:$AN$3144,MATCH($C1000&amp;" "&amp;$B1000,'Raw Election Data'!$C$1:$C$3144,0),MATCH('Joined Data'!L$1,'Raw Election Data'!$A$1:$AN$1,0))</f>
        <v>4577</v>
      </c>
      <c r="M1000">
        <f>INDEX('Raw Election Data'!$A$1:$AN$3144,MATCH($C1000&amp;" "&amp;$B1000,'Raw Election Data'!$C$1:$C$3144,0),MATCH('Joined Data'!M$1,'Raw Election Data'!$A$1:$AN$1,0))</f>
        <v>0.29735634695215207</v>
      </c>
      <c r="N1000">
        <f>INDEX('Raw Election Data'!$A$1:$AN$3144,MATCH($C1000&amp;" "&amp;$B1000,'Raw Election Data'!$C$1:$C$3144,0),MATCH('Joined Data'!N$1,'Raw Election Data'!$A$1:$AN$1,0))</f>
        <v>0.6733668341708543</v>
      </c>
      <c r="O1000">
        <f>INDEX('Raw Election Data'!$A$1:$AN$3144,MATCH($C1000&amp;" "&amp;$B1000,'Raw Election Data'!$C$1:$C$3144,0),MATCH('Joined Data'!O$1,'Raw Election Data'!$A$1:$AN$1,0))</f>
        <v>-1721</v>
      </c>
      <c r="P1000">
        <f>INDEX('Raw Election Data'!$A$1:$AN$3144,MATCH($C1000&amp;" "&amp;$B1000,'Raw Election Data'!$C$1:$C$3144,0),MATCH('Joined Data'!P$1,'Raw Election Data'!$A$1:$AN$1,0))</f>
        <v>1721</v>
      </c>
      <c r="Q1000">
        <f>INDEX('Raw Election Data'!$A$1:$AN$3144,MATCH($C1000&amp;" "&amp;$B1000,'Raw Election Data'!$C$1:$C$3144,0),MATCH('Joined Data'!Q$1,'Raw Election Data'!$A$1:$AN$1,0))</f>
        <v>-0.37601048721870223</v>
      </c>
      <c r="R1000">
        <f>INDEX('Raw Election Data'!$A$1:$AN$3144,MATCH($C1000&amp;" "&amp;$B1000,'Raw Election Data'!$C$1:$C$3144,0),MATCH('Joined Data'!R$1,'Raw Election Data'!$A$1:$AN$1,0))</f>
        <v>0.37601048721870223</v>
      </c>
    </row>
    <row r="1001" spans="1:18" ht="13.5" hidden="1" customHeight="1" x14ac:dyDescent="0.15">
      <c r="A1001" t="s">
        <v>231</v>
      </c>
      <c r="B1001" t="s">
        <v>2935</v>
      </c>
      <c r="C1001" t="str">
        <f>INDEX(FIPS!$A$1:$E$3236,MATCH($F1001,FIPS!$D$1:$D$3236,0),5)</f>
        <v>Bell County</v>
      </c>
      <c r="D1001" t="s">
        <v>232</v>
      </c>
      <c r="E1001" s="15" t="s">
        <v>12</v>
      </c>
      <c r="F1001" t="s">
        <v>2957</v>
      </c>
      <c r="G1001" t="s">
        <v>7784</v>
      </c>
      <c r="H1001" t="str">
        <f>IFERROR(VLOOKUP($G1001,'Team Colors'!$A:$B,2,0),"#c9c9c9")</f>
        <v>#ffb612</v>
      </c>
      <c r="I1001">
        <f>INDEX('Raw Election Data'!$A$1:$AN$3144,MATCH($C1001&amp;" "&amp;$B1001,'Raw Election Data'!$C$1:$C$3144,0),MATCH('Joined Data'!I$1,'Raw Election Data'!$A$1:$AN$1,0))</f>
        <v>27337</v>
      </c>
      <c r="J1001">
        <f>INDEX('Raw Election Data'!$A$1:$AN$3144,MATCH($C1001&amp;" "&amp;$B1001,'Raw Election Data'!$C$1:$C$3144,0),MATCH('Joined Data'!J$1,'Raw Election Data'!$A$1:$AN$1,0))</f>
        <v>1720</v>
      </c>
      <c r="K1001">
        <f>INDEX('Raw Election Data'!$A$1:$AN$3144,MATCH($C1001&amp;" "&amp;$B1001,'Raw Election Data'!$C$1:$C$3144,0),MATCH('Joined Data'!K$1,'Raw Election Data'!$A$1:$AN$1,0))</f>
        <v>7764</v>
      </c>
      <c r="L1001">
        <f>INDEX('Raw Election Data'!$A$1:$AN$3144,MATCH($C1001&amp;" "&amp;$B1001,'Raw Election Data'!$C$1:$C$3144,0),MATCH('Joined Data'!L$1,'Raw Election Data'!$A$1:$AN$1,0))</f>
        <v>9714</v>
      </c>
      <c r="M1001">
        <f>INDEX('Raw Election Data'!$A$1:$AN$3144,MATCH($C1001&amp;" "&amp;$B1001,'Raw Election Data'!$C$1:$C$3144,0),MATCH('Joined Data'!M$1,'Raw Election Data'!$A$1:$AN$1,0))</f>
        <v>0.17706403129503809</v>
      </c>
      <c r="N1001">
        <f>INDEX('Raw Election Data'!$A$1:$AN$3144,MATCH($C1001&amp;" "&amp;$B1001,'Raw Election Data'!$C$1:$C$3144,0),MATCH('Joined Data'!N$1,'Raw Election Data'!$A$1:$AN$1,0))</f>
        <v>0.79925880172946262</v>
      </c>
      <c r="O1001">
        <f>INDEX('Raw Election Data'!$A$1:$AN$3144,MATCH($C1001&amp;" "&amp;$B1001,'Raw Election Data'!$C$1:$C$3144,0),MATCH('Joined Data'!O$1,'Raw Election Data'!$A$1:$AN$1,0))</f>
        <v>-6044</v>
      </c>
      <c r="P1001">
        <f>INDEX('Raw Election Data'!$A$1:$AN$3144,MATCH($C1001&amp;" "&amp;$B1001,'Raw Election Data'!$C$1:$C$3144,0),MATCH('Joined Data'!P$1,'Raw Election Data'!$A$1:$AN$1,0))</f>
        <v>6044</v>
      </c>
      <c r="Q1001">
        <f>INDEX('Raw Election Data'!$A$1:$AN$3144,MATCH($C1001&amp;" "&amp;$B1001,'Raw Election Data'!$C$1:$C$3144,0),MATCH('Joined Data'!Q$1,'Raw Election Data'!$A$1:$AN$1,0))</f>
        <v>-0.6221947704344245</v>
      </c>
      <c r="R1001">
        <f>INDEX('Raw Election Data'!$A$1:$AN$3144,MATCH($C1001&amp;" "&amp;$B1001,'Raw Election Data'!$C$1:$C$3144,0),MATCH('Joined Data'!R$1,'Raw Election Data'!$A$1:$AN$1,0))</f>
        <v>0.6221947704344245</v>
      </c>
    </row>
    <row r="1002" spans="1:18" ht="13.5" hidden="1" customHeight="1" x14ac:dyDescent="0.15">
      <c r="A1002" t="s">
        <v>231</v>
      </c>
      <c r="B1002" t="s">
        <v>2935</v>
      </c>
      <c r="C1002" t="str">
        <f>INDEX(FIPS!$A$1:$E$3236,MATCH($F1002,FIPS!$D$1:$D$3236,0),5)</f>
        <v>Boone County</v>
      </c>
      <c r="D1002" t="s">
        <v>232</v>
      </c>
      <c r="E1002" s="15" t="s">
        <v>13</v>
      </c>
      <c r="F1002" t="s">
        <v>2960</v>
      </c>
      <c r="G1002" t="s">
        <v>7799</v>
      </c>
      <c r="H1002" t="str">
        <f>IFERROR(VLOOKUP($G1002,'Team Colors'!$A:$B,2,0),"#c9c9c9")</f>
        <v>#fb4f14</v>
      </c>
      <c r="I1002">
        <f>INDEX('Raw Election Data'!$A$1:$AN$3144,MATCH($C1002&amp;" "&amp;$B1002,'Raw Election Data'!$C$1:$C$3144,0),MATCH('Joined Data'!I$1,'Raw Election Data'!$A$1:$AN$1,0))</f>
        <v>127712</v>
      </c>
      <c r="J1002">
        <f>INDEX('Raw Election Data'!$A$1:$AN$3144,MATCH($C1002&amp;" "&amp;$B1002,'Raw Election Data'!$C$1:$C$3144,0),MATCH('Joined Data'!J$1,'Raw Election Data'!$A$1:$AN$1,0))</f>
        <v>15026</v>
      </c>
      <c r="K1002">
        <f>INDEX('Raw Election Data'!$A$1:$AN$3144,MATCH($C1002&amp;" "&amp;$B1002,'Raw Election Data'!$C$1:$C$3144,0),MATCH('Joined Data'!K$1,'Raw Election Data'!$A$1:$AN$1,0))</f>
        <v>39082</v>
      </c>
      <c r="L1002">
        <f>INDEX('Raw Election Data'!$A$1:$AN$3144,MATCH($C1002&amp;" "&amp;$B1002,'Raw Election Data'!$C$1:$C$3144,0),MATCH('Joined Data'!L$1,'Raw Election Data'!$A$1:$AN$1,0))</f>
        <v>57550</v>
      </c>
      <c r="M1002">
        <f>INDEX('Raw Election Data'!$A$1:$AN$3144,MATCH($C1002&amp;" "&amp;$B1002,'Raw Election Data'!$C$1:$C$3144,0),MATCH('Joined Data'!M$1,'Raw Election Data'!$A$1:$AN$1,0))</f>
        <v>0.26109470026064291</v>
      </c>
      <c r="N1002">
        <f>INDEX('Raw Election Data'!$A$1:$AN$3144,MATCH($C1002&amp;" "&amp;$B1002,'Raw Election Data'!$C$1:$C$3144,0),MATCH('Joined Data'!N$1,'Raw Election Data'!$A$1:$AN$1,0))</f>
        <v>0.67909643788010421</v>
      </c>
      <c r="O1002">
        <f>INDEX('Raw Election Data'!$A$1:$AN$3144,MATCH($C1002&amp;" "&amp;$B1002,'Raw Election Data'!$C$1:$C$3144,0),MATCH('Joined Data'!O$1,'Raw Election Data'!$A$1:$AN$1,0))</f>
        <v>-24056</v>
      </c>
      <c r="P1002">
        <f>INDEX('Raw Election Data'!$A$1:$AN$3144,MATCH($C1002&amp;" "&amp;$B1002,'Raw Election Data'!$C$1:$C$3144,0),MATCH('Joined Data'!P$1,'Raw Election Data'!$A$1:$AN$1,0))</f>
        <v>24056</v>
      </c>
      <c r="Q1002">
        <f>INDEX('Raw Election Data'!$A$1:$AN$3144,MATCH($C1002&amp;" "&amp;$B1002,'Raw Election Data'!$C$1:$C$3144,0),MATCH('Joined Data'!Q$1,'Raw Election Data'!$A$1:$AN$1,0))</f>
        <v>-0.4180017376194613</v>
      </c>
      <c r="R1002">
        <f>INDEX('Raw Election Data'!$A$1:$AN$3144,MATCH($C1002&amp;" "&amp;$B1002,'Raw Election Data'!$C$1:$C$3144,0),MATCH('Joined Data'!R$1,'Raw Election Data'!$A$1:$AN$1,0))</f>
        <v>0.4180017376194613</v>
      </c>
    </row>
    <row r="1003" spans="1:18" ht="13.5" hidden="1" customHeight="1" x14ac:dyDescent="0.15">
      <c r="A1003" t="s">
        <v>231</v>
      </c>
      <c r="B1003" t="s">
        <v>2935</v>
      </c>
      <c r="C1003" t="str">
        <f>INDEX(FIPS!$A$1:$E$3236,MATCH($F1003,FIPS!$D$1:$D$3236,0),5)</f>
        <v>Bourbon County</v>
      </c>
      <c r="D1003" t="s">
        <v>232</v>
      </c>
      <c r="E1003" s="15" t="s">
        <v>14</v>
      </c>
      <c r="F1003" t="s">
        <v>2961</v>
      </c>
      <c r="G1003" t="s">
        <v>7799</v>
      </c>
      <c r="H1003" t="str">
        <f>IFERROR(VLOOKUP($G1003,'Team Colors'!$A:$B,2,0),"#c9c9c9")</f>
        <v>#fb4f14</v>
      </c>
      <c r="I1003">
        <f>INDEX('Raw Election Data'!$A$1:$AN$3144,MATCH($C1003&amp;" "&amp;$B1003,'Raw Election Data'!$C$1:$C$3144,0),MATCH('Joined Data'!I$1,'Raw Election Data'!$A$1:$AN$1,0))</f>
        <v>20116</v>
      </c>
      <c r="J1003">
        <f>INDEX('Raw Election Data'!$A$1:$AN$3144,MATCH($C1003&amp;" "&amp;$B1003,'Raw Election Data'!$C$1:$C$3144,0),MATCH('Joined Data'!J$1,'Raw Election Data'!$A$1:$AN$1,0))</f>
        <v>2791</v>
      </c>
      <c r="K1003">
        <f>INDEX('Raw Election Data'!$A$1:$AN$3144,MATCH($C1003&amp;" "&amp;$B1003,'Raw Election Data'!$C$1:$C$3144,0),MATCH('Joined Data'!K$1,'Raw Election Data'!$A$1:$AN$1,0))</f>
        <v>5569</v>
      </c>
      <c r="L1003">
        <f>INDEX('Raw Election Data'!$A$1:$AN$3144,MATCH($C1003&amp;" "&amp;$B1003,'Raw Election Data'!$C$1:$C$3144,0),MATCH('Joined Data'!L$1,'Raw Election Data'!$A$1:$AN$1,0))</f>
        <v>8791</v>
      </c>
      <c r="M1003">
        <f>INDEX('Raw Election Data'!$A$1:$AN$3144,MATCH($C1003&amp;" "&amp;$B1003,'Raw Election Data'!$C$1:$C$3144,0),MATCH('Joined Data'!M$1,'Raw Election Data'!$A$1:$AN$1,0))</f>
        <v>0.31748379024001822</v>
      </c>
      <c r="N1003">
        <f>INDEX('Raw Election Data'!$A$1:$AN$3144,MATCH($C1003&amp;" "&amp;$B1003,'Raw Election Data'!$C$1:$C$3144,0),MATCH('Joined Data'!N$1,'Raw Election Data'!$A$1:$AN$1,0))</f>
        <v>0.6334887953588898</v>
      </c>
      <c r="O1003">
        <f>INDEX('Raw Election Data'!$A$1:$AN$3144,MATCH($C1003&amp;" "&amp;$B1003,'Raw Election Data'!$C$1:$C$3144,0),MATCH('Joined Data'!O$1,'Raw Election Data'!$A$1:$AN$1,0))</f>
        <v>-2778</v>
      </c>
      <c r="P1003">
        <f>INDEX('Raw Election Data'!$A$1:$AN$3144,MATCH($C1003&amp;" "&amp;$B1003,'Raw Election Data'!$C$1:$C$3144,0),MATCH('Joined Data'!P$1,'Raw Election Data'!$A$1:$AN$1,0))</f>
        <v>2778</v>
      </c>
      <c r="Q1003">
        <f>INDEX('Raw Election Data'!$A$1:$AN$3144,MATCH($C1003&amp;" "&amp;$B1003,'Raw Election Data'!$C$1:$C$3144,0),MATCH('Joined Data'!Q$1,'Raw Election Data'!$A$1:$AN$1,0))</f>
        <v>-0.31600500511887158</v>
      </c>
      <c r="R1003">
        <f>INDEX('Raw Election Data'!$A$1:$AN$3144,MATCH($C1003&amp;" "&amp;$B1003,'Raw Election Data'!$C$1:$C$3144,0),MATCH('Joined Data'!R$1,'Raw Election Data'!$A$1:$AN$1,0))</f>
        <v>0.31600500511887158</v>
      </c>
    </row>
    <row r="1004" spans="1:18" ht="13.5" hidden="1" customHeight="1" x14ac:dyDescent="0.15">
      <c r="A1004" t="s">
        <v>231</v>
      </c>
      <c r="B1004" t="s">
        <v>2935</v>
      </c>
      <c r="C1004" t="str">
        <f>INDEX(FIPS!$A$1:$E$3236,MATCH($F1004,FIPS!$D$1:$D$3236,0),5)</f>
        <v>Boyd County</v>
      </c>
      <c r="D1004" t="s">
        <v>232</v>
      </c>
      <c r="E1004" s="15" t="s">
        <v>15</v>
      </c>
      <c r="F1004" t="s">
        <v>2965</v>
      </c>
      <c r="G1004" t="s">
        <v>7799</v>
      </c>
      <c r="H1004" t="str">
        <f>IFERROR(VLOOKUP($G1004,'Team Colors'!$A:$B,2,0),"#c9c9c9")</f>
        <v>#fb4f14</v>
      </c>
      <c r="I1004">
        <f>INDEX('Raw Election Data'!$A$1:$AN$3144,MATCH($C1004&amp;" "&amp;$B1004,'Raw Election Data'!$C$1:$C$3144,0),MATCH('Joined Data'!I$1,'Raw Election Data'!$A$1:$AN$1,0))</f>
        <v>48325</v>
      </c>
      <c r="J1004">
        <f>INDEX('Raw Election Data'!$A$1:$AN$3144,MATCH($C1004&amp;" "&amp;$B1004,'Raw Election Data'!$C$1:$C$3144,0),MATCH('Joined Data'!J$1,'Raw Election Data'!$A$1:$AN$1,0))</f>
        <v>6021</v>
      </c>
      <c r="K1004">
        <f>INDEX('Raw Election Data'!$A$1:$AN$3144,MATCH($C1004&amp;" "&amp;$B1004,'Raw Election Data'!$C$1:$C$3144,0),MATCH('Joined Data'!K$1,'Raw Election Data'!$A$1:$AN$1,0))</f>
        <v>13591</v>
      </c>
      <c r="L1004">
        <f>INDEX('Raw Election Data'!$A$1:$AN$3144,MATCH($C1004&amp;" "&amp;$B1004,'Raw Election Data'!$C$1:$C$3144,0),MATCH('Joined Data'!L$1,'Raw Election Data'!$A$1:$AN$1,0))</f>
        <v>20443</v>
      </c>
      <c r="M1004">
        <f>INDEX('Raw Election Data'!$A$1:$AN$3144,MATCH($C1004&amp;" "&amp;$B1004,'Raw Election Data'!$C$1:$C$3144,0),MATCH('Joined Data'!M$1,'Raw Election Data'!$A$1:$AN$1,0))</f>
        <v>0.2945262437020007</v>
      </c>
      <c r="N1004">
        <f>INDEX('Raw Election Data'!$A$1:$AN$3144,MATCH($C1004&amp;" "&amp;$B1004,'Raw Election Data'!$C$1:$C$3144,0),MATCH('Joined Data'!N$1,'Raw Election Data'!$A$1:$AN$1,0))</f>
        <v>0.66482414518417066</v>
      </c>
      <c r="O1004">
        <f>INDEX('Raw Election Data'!$A$1:$AN$3144,MATCH($C1004&amp;" "&amp;$B1004,'Raw Election Data'!$C$1:$C$3144,0),MATCH('Joined Data'!O$1,'Raw Election Data'!$A$1:$AN$1,0))</f>
        <v>-7570</v>
      </c>
      <c r="P1004">
        <f>INDEX('Raw Election Data'!$A$1:$AN$3144,MATCH($C1004&amp;" "&amp;$B1004,'Raw Election Data'!$C$1:$C$3144,0),MATCH('Joined Data'!P$1,'Raw Election Data'!$A$1:$AN$1,0))</f>
        <v>7570</v>
      </c>
      <c r="Q1004">
        <f>INDEX('Raw Election Data'!$A$1:$AN$3144,MATCH($C1004&amp;" "&amp;$B1004,'Raw Election Data'!$C$1:$C$3144,0),MATCH('Joined Data'!Q$1,'Raw Election Data'!$A$1:$AN$1,0))</f>
        <v>-0.37029790148216996</v>
      </c>
      <c r="R1004">
        <f>INDEX('Raw Election Data'!$A$1:$AN$3144,MATCH($C1004&amp;" "&amp;$B1004,'Raw Election Data'!$C$1:$C$3144,0),MATCH('Joined Data'!R$1,'Raw Election Data'!$A$1:$AN$1,0))</f>
        <v>0.37029790148216996</v>
      </c>
    </row>
    <row r="1005" spans="1:18" ht="13.5" hidden="1" customHeight="1" x14ac:dyDescent="0.15">
      <c r="A1005" t="s">
        <v>231</v>
      </c>
      <c r="B1005" t="s">
        <v>2935</v>
      </c>
      <c r="C1005" t="str">
        <f>INDEX(FIPS!$A$1:$E$3236,MATCH($F1005,FIPS!$D$1:$D$3236,0),5)</f>
        <v>Boyle County</v>
      </c>
      <c r="D1005" t="s">
        <v>232</v>
      </c>
      <c r="E1005" s="15" t="s">
        <v>16</v>
      </c>
      <c r="F1005" t="s">
        <v>2970</v>
      </c>
      <c r="G1005" t="s">
        <v>7799</v>
      </c>
      <c r="H1005" t="str">
        <f>IFERROR(VLOOKUP($G1005,'Team Colors'!$A:$B,2,0),"#c9c9c9")</f>
        <v>#fb4f14</v>
      </c>
      <c r="I1005">
        <f>INDEX('Raw Election Data'!$A$1:$AN$3144,MATCH($C1005&amp;" "&amp;$B1005,'Raw Election Data'!$C$1:$C$3144,0),MATCH('Joined Data'!I$1,'Raw Election Data'!$A$1:$AN$1,0))</f>
        <v>29809</v>
      </c>
      <c r="J1005">
        <f>INDEX('Raw Election Data'!$A$1:$AN$3144,MATCH($C1005&amp;" "&amp;$B1005,'Raw Election Data'!$C$1:$C$3144,0),MATCH('Joined Data'!J$1,'Raw Election Data'!$A$1:$AN$1,0))</f>
        <v>4281</v>
      </c>
      <c r="K1005">
        <f>INDEX('Raw Election Data'!$A$1:$AN$3144,MATCH($C1005&amp;" "&amp;$B1005,'Raw Election Data'!$C$1:$C$3144,0),MATCH('Joined Data'!K$1,'Raw Election Data'!$A$1:$AN$1,0))</f>
        <v>8040</v>
      </c>
      <c r="L1005">
        <f>INDEX('Raw Election Data'!$A$1:$AN$3144,MATCH($C1005&amp;" "&amp;$B1005,'Raw Election Data'!$C$1:$C$3144,0),MATCH('Joined Data'!L$1,'Raw Election Data'!$A$1:$AN$1,0))</f>
        <v>12928</v>
      </c>
      <c r="M1005">
        <f>INDEX('Raw Election Data'!$A$1:$AN$3144,MATCH($C1005&amp;" "&amp;$B1005,'Raw Election Data'!$C$1:$C$3144,0),MATCH('Joined Data'!M$1,'Raw Election Data'!$A$1:$AN$1,0))</f>
        <v>0.33114170792079206</v>
      </c>
      <c r="N1005">
        <f>INDEX('Raw Election Data'!$A$1:$AN$3144,MATCH($C1005&amp;" "&amp;$B1005,'Raw Election Data'!$C$1:$C$3144,0),MATCH('Joined Data'!N$1,'Raw Election Data'!$A$1:$AN$1,0))</f>
        <v>0.62190594059405946</v>
      </c>
      <c r="O1005">
        <f>INDEX('Raw Election Data'!$A$1:$AN$3144,MATCH($C1005&amp;" "&amp;$B1005,'Raw Election Data'!$C$1:$C$3144,0),MATCH('Joined Data'!O$1,'Raw Election Data'!$A$1:$AN$1,0))</f>
        <v>-3759</v>
      </c>
      <c r="P1005">
        <f>INDEX('Raw Election Data'!$A$1:$AN$3144,MATCH($C1005&amp;" "&amp;$B1005,'Raw Election Data'!$C$1:$C$3144,0),MATCH('Joined Data'!P$1,'Raw Election Data'!$A$1:$AN$1,0))</f>
        <v>3759</v>
      </c>
      <c r="Q1005">
        <f>INDEX('Raw Election Data'!$A$1:$AN$3144,MATCH($C1005&amp;" "&amp;$B1005,'Raw Election Data'!$C$1:$C$3144,0),MATCH('Joined Data'!Q$1,'Raw Election Data'!$A$1:$AN$1,0))</f>
        <v>-0.2907642326732674</v>
      </c>
      <c r="R1005">
        <f>INDEX('Raw Election Data'!$A$1:$AN$3144,MATCH($C1005&amp;" "&amp;$B1005,'Raw Election Data'!$C$1:$C$3144,0),MATCH('Joined Data'!R$1,'Raw Election Data'!$A$1:$AN$1,0))</f>
        <v>0.2907642326732674</v>
      </c>
    </row>
    <row r="1006" spans="1:18" ht="13.5" hidden="1" customHeight="1" x14ac:dyDescent="0.15">
      <c r="A1006" t="s">
        <v>231</v>
      </c>
      <c r="B1006" t="s">
        <v>2935</v>
      </c>
      <c r="C1006" t="str">
        <f>INDEX(FIPS!$A$1:$E$3236,MATCH($F1006,FIPS!$D$1:$D$3236,0),5)</f>
        <v>Bracken County</v>
      </c>
      <c r="D1006" t="s">
        <v>232</v>
      </c>
      <c r="E1006" s="15" t="s">
        <v>17</v>
      </c>
      <c r="F1006" t="s">
        <v>2974</v>
      </c>
      <c r="G1006" t="s">
        <v>7799</v>
      </c>
      <c r="H1006" t="str">
        <f>IFERROR(VLOOKUP($G1006,'Team Colors'!$A:$B,2,0),"#c9c9c9")</f>
        <v>#fb4f14</v>
      </c>
      <c r="I1006">
        <f>INDEX('Raw Election Data'!$A$1:$AN$3144,MATCH($C1006&amp;" "&amp;$B1006,'Raw Election Data'!$C$1:$C$3144,0),MATCH('Joined Data'!I$1,'Raw Election Data'!$A$1:$AN$1,0))</f>
        <v>8321</v>
      </c>
      <c r="J1006">
        <f>INDEX('Raw Election Data'!$A$1:$AN$3144,MATCH($C1006&amp;" "&amp;$B1006,'Raw Election Data'!$C$1:$C$3144,0),MATCH('Joined Data'!J$1,'Raw Election Data'!$A$1:$AN$1,0))</f>
        <v>705</v>
      </c>
      <c r="K1006">
        <f>INDEX('Raw Election Data'!$A$1:$AN$3144,MATCH($C1006&amp;" "&amp;$B1006,'Raw Election Data'!$C$1:$C$3144,0),MATCH('Joined Data'!K$1,'Raw Election Data'!$A$1:$AN$1,0))</f>
        <v>2711</v>
      </c>
      <c r="L1006">
        <f>INDEX('Raw Election Data'!$A$1:$AN$3144,MATCH($C1006&amp;" "&amp;$B1006,'Raw Election Data'!$C$1:$C$3144,0),MATCH('Joined Data'!L$1,'Raw Election Data'!$A$1:$AN$1,0))</f>
        <v>3522</v>
      </c>
      <c r="M1006">
        <f>INDEX('Raw Election Data'!$A$1:$AN$3144,MATCH($C1006&amp;" "&amp;$B1006,'Raw Election Data'!$C$1:$C$3144,0),MATCH('Joined Data'!M$1,'Raw Election Data'!$A$1:$AN$1,0))</f>
        <v>0.20017035775127767</v>
      </c>
      <c r="N1006">
        <f>INDEX('Raw Election Data'!$A$1:$AN$3144,MATCH($C1006&amp;" "&amp;$B1006,'Raw Election Data'!$C$1:$C$3144,0),MATCH('Joined Data'!N$1,'Raw Election Data'!$A$1:$AN$1,0))</f>
        <v>0.76973310618966495</v>
      </c>
      <c r="O1006">
        <f>INDEX('Raw Election Data'!$A$1:$AN$3144,MATCH($C1006&amp;" "&amp;$B1006,'Raw Election Data'!$C$1:$C$3144,0),MATCH('Joined Data'!O$1,'Raw Election Data'!$A$1:$AN$1,0))</f>
        <v>-2006</v>
      </c>
      <c r="P1006">
        <f>INDEX('Raw Election Data'!$A$1:$AN$3144,MATCH($C1006&amp;" "&amp;$B1006,'Raw Election Data'!$C$1:$C$3144,0),MATCH('Joined Data'!P$1,'Raw Election Data'!$A$1:$AN$1,0))</f>
        <v>2006</v>
      </c>
      <c r="Q1006">
        <f>INDEX('Raw Election Data'!$A$1:$AN$3144,MATCH($C1006&amp;" "&amp;$B1006,'Raw Election Data'!$C$1:$C$3144,0),MATCH('Joined Data'!Q$1,'Raw Election Data'!$A$1:$AN$1,0))</f>
        <v>-0.56956274843838728</v>
      </c>
      <c r="R1006">
        <f>INDEX('Raw Election Data'!$A$1:$AN$3144,MATCH($C1006&amp;" "&amp;$B1006,'Raw Election Data'!$C$1:$C$3144,0),MATCH('Joined Data'!R$1,'Raw Election Data'!$A$1:$AN$1,0))</f>
        <v>0.56956274843838728</v>
      </c>
    </row>
    <row r="1007" spans="1:18" ht="13.5" hidden="1" customHeight="1" x14ac:dyDescent="0.15">
      <c r="A1007" t="s">
        <v>231</v>
      </c>
      <c r="B1007" t="s">
        <v>2935</v>
      </c>
      <c r="C1007" t="str">
        <f>INDEX(FIPS!$A$1:$E$3236,MATCH($F1007,FIPS!$D$1:$D$3236,0),5)</f>
        <v>Breathitt County</v>
      </c>
      <c r="D1007" t="s">
        <v>232</v>
      </c>
      <c r="E1007" s="15" t="s">
        <v>18</v>
      </c>
      <c r="F1007" t="s">
        <v>2976</v>
      </c>
      <c r="G1007" t="s">
        <v>7799</v>
      </c>
      <c r="H1007" t="str">
        <f>IFERROR(VLOOKUP($G1007,'Team Colors'!$A:$B,2,0),"#c9c9c9")</f>
        <v>#fb4f14</v>
      </c>
      <c r="I1007">
        <f>INDEX('Raw Election Data'!$A$1:$AN$3144,MATCH($C1007&amp;" "&amp;$B1007,'Raw Election Data'!$C$1:$C$3144,0),MATCH('Joined Data'!I$1,'Raw Election Data'!$A$1:$AN$1,0))</f>
        <v>13484</v>
      </c>
      <c r="J1007">
        <f>INDEX('Raw Election Data'!$A$1:$AN$3144,MATCH($C1007&amp;" "&amp;$B1007,'Raw Election Data'!$C$1:$C$3144,0),MATCH('Joined Data'!J$1,'Raw Election Data'!$A$1:$AN$1,0))</f>
        <v>1537</v>
      </c>
      <c r="K1007">
        <f>INDEX('Raw Election Data'!$A$1:$AN$3144,MATCH($C1007&amp;" "&amp;$B1007,'Raw Election Data'!$C$1:$C$3144,0),MATCH('Joined Data'!K$1,'Raw Election Data'!$A$1:$AN$1,0))</f>
        <v>3991</v>
      </c>
      <c r="L1007">
        <f>INDEX('Raw Election Data'!$A$1:$AN$3144,MATCH($C1007&amp;" "&amp;$B1007,'Raw Election Data'!$C$1:$C$3144,0),MATCH('Joined Data'!L$1,'Raw Election Data'!$A$1:$AN$1,0))</f>
        <v>5728</v>
      </c>
      <c r="M1007">
        <f>INDEX('Raw Election Data'!$A$1:$AN$3144,MATCH($C1007&amp;" "&amp;$B1007,'Raw Election Data'!$C$1:$C$3144,0),MATCH('Joined Data'!M$1,'Raw Election Data'!$A$1:$AN$1,0))</f>
        <v>0.26833100558659218</v>
      </c>
      <c r="N1007">
        <f>INDEX('Raw Election Data'!$A$1:$AN$3144,MATCH($C1007&amp;" "&amp;$B1007,'Raw Election Data'!$C$1:$C$3144,0),MATCH('Joined Data'!N$1,'Raw Election Data'!$A$1:$AN$1,0))</f>
        <v>0.69675279329608941</v>
      </c>
      <c r="O1007">
        <f>INDEX('Raw Election Data'!$A$1:$AN$3144,MATCH($C1007&amp;" "&amp;$B1007,'Raw Election Data'!$C$1:$C$3144,0),MATCH('Joined Data'!O$1,'Raw Election Data'!$A$1:$AN$1,0))</f>
        <v>-2454</v>
      </c>
      <c r="P1007">
        <f>INDEX('Raw Election Data'!$A$1:$AN$3144,MATCH($C1007&amp;" "&amp;$B1007,'Raw Election Data'!$C$1:$C$3144,0),MATCH('Joined Data'!P$1,'Raw Election Data'!$A$1:$AN$1,0))</f>
        <v>2454</v>
      </c>
      <c r="Q1007">
        <f>INDEX('Raw Election Data'!$A$1:$AN$3144,MATCH($C1007&amp;" "&amp;$B1007,'Raw Election Data'!$C$1:$C$3144,0),MATCH('Joined Data'!Q$1,'Raw Election Data'!$A$1:$AN$1,0))</f>
        <v>-0.42842178770949724</v>
      </c>
      <c r="R1007">
        <f>INDEX('Raw Election Data'!$A$1:$AN$3144,MATCH($C1007&amp;" "&amp;$B1007,'Raw Election Data'!$C$1:$C$3144,0),MATCH('Joined Data'!R$1,'Raw Election Data'!$A$1:$AN$1,0))</f>
        <v>0.42842178770949724</v>
      </c>
    </row>
    <row r="1008" spans="1:18" ht="13.5" hidden="1" customHeight="1" x14ac:dyDescent="0.15">
      <c r="A1008" t="s">
        <v>231</v>
      </c>
      <c r="B1008" t="s">
        <v>2935</v>
      </c>
      <c r="C1008" t="str">
        <f>INDEX(FIPS!$A$1:$E$3236,MATCH($F1008,FIPS!$D$1:$D$3236,0),5)</f>
        <v>Breckinridge County</v>
      </c>
      <c r="D1008" t="s">
        <v>232</v>
      </c>
      <c r="E1008" s="15" t="s">
        <v>19</v>
      </c>
      <c r="F1008" t="s">
        <v>2978</v>
      </c>
      <c r="G1008" t="s">
        <v>7797</v>
      </c>
      <c r="H1008" t="str">
        <f>IFERROR(VLOOKUP($G1008,'Team Colors'!$A:$B,2,0),"#c9c9c9")</f>
        <v>#002c5f</v>
      </c>
      <c r="I1008">
        <f>INDEX('Raw Election Data'!$A$1:$AN$3144,MATCH($C1008&amp;" "&amp;$B1008,'Raw Election Data'!$C$1:$C$3144,0),MATCH('Joined Data'!I$1,'Raw Election Data'!$A$1:$AN$1,0))</f>
        <v>20018</v>
      </c>
      <c r="J1008">
        <f>INDEX('Raw Election Data'!$A$1:$AN$3144,MATCH($C1008&amp;" "&amp;$B1008,'Raw Election Data'!$C$1:$C$3144,0),MATCH('Joined Data'!J$1,'Raw Election Data'!$A$1:$AN$1,0))</f>
        <v>1960</v>
      </c>
      <c r="K1008">
        <f>INDEX('Raw Election Data'!$A$1:$AN$3144,MATCH($C1008&amp;" "&amp;$B1008,'Raw Election Data'!$C$1:$C$3144,0),MATCH('Joined Data'!K$1,'Raw Election Data'!$A$1:$AN$1,0))</f>
        <v>6484</v>
      </c>
      <c r="L1008">
        <f>INDEX('Raw Election Data'!$A$1:$AN$3144,MATCH($C1008&amp;" "&amp;$B1008,'Raw Election Data'!$C$1:$C$3144,0),MATCH('Joined Data'!L$1,'Raw Election Data'!$A$1:$AN$1,0))</f>
        <v>8765</v>
      </c>
      <c r="M1008">
        <f>INDEX('Raw Election Data'!$A$1:$AN$3144,MATCH($C1008&amp;" "&amp;$B1008,'Raw Election Data'!$C$1:$C$3144,0),MATCH('Joined Data'!M$1,'Raw Election Data'!$A$1:$AN$1,0))</f>
        <v>0.22361665715915574</v>
      </c>
      <c r="N1008">
        <f>INDEX('Raw Election Data'!$A$1:$AN$3144,MATCH($C1008&amp;" "&amp;$B1008,'Raw Election Data'!$C$1:$C$3144,0),MATCH('Joined Data'!N$1,'Raw Election Data'!$A$1:$AN$1,0))</f>
        <v>0.73976041072447229</v>
      </c>
      <c r="O1008">
        <f>INDEX('Raw Election Data'!$A$1:$AN$3144,MATCH($C1008&amp;" "&amp;$B1008,'Raw Election Data'!$C$1:$C$3144,0),MATCH('Joined Data'!O$1,'Raw Election Data'!$A$1:$AN$1,0))</f>
        <v>-4524</v>
      </c>
      <c r="P1008">
        <f>INDEX('Raw Election Data'!$A$1:$AN$3144,MATCH($C1008&amp;" "&amp;$B1008,'Raw Election Data'!$C$1:$C$3144,0),MATCH('Joined Data'!P$1,'Raw Election Data'!$A$1:$AN$1,0))</f>
        <v>4524</v>
      </c>
      <c r="Q1008">
        <f>INDEX('Raw Election Data'!$A$1:$AN$3144,MATCH($C1008&amp;" "&amp;$B1008,'Raw Election Data'!$C$1:$C$3144,0),MATCH('Joined Data'!Q$1,'Raw Election Data'!$A$1:$AN$1,0))</f>
        <v>-0.51614375356531661</v>
      </c>
      <c r="R1008">
        <f>INDEX('Raw Election Data'!$A$1:$AN$3144,MATCH($C1008&amp;" "&amp;$B1008,'Raw Election Data'!$C$1:$C$3144,0),MATCH('Joined Data'!R$1,'Raw Election Data'!$A$1:$AN$1,0))</f>
        <v>0.51614375356531661</v>
      </c>
    </row>
    <row r="1009" spans="1:18" ht="13.5" hidden="1" customHeight="1" x14ac:dyDescent="0.15">
      <c r="A1009" t="s">
        <v>231</v>
      </c>
      <c r="B1009" t="s">
        <v>2935</v>
      </c>
      <c r="C1009" t="str">
        <f>INDEX(FIPS!$A$1:$E$3236,MATCH($F1009,FIPS!$D$1:$D$3236,0),5)</f>
        <v>Bullitt County</v>
      </c>
      <c r="D1009" t="s">
        <v>232</v>
      </c>
      <c r="E1009" s="15" t="s">
        <v>20</v>
      </c>
      <c r="F1009" t="s">
        <v>2980</v>
      </c>
      <c r="G1009" t="s">
        <v>439</v>
      </c>
      <c r="H1009" t="str">
        <f>IFERROR(VLOOKUP($G1009,'Team Colors'!$A:$B,2,0),"#c9c9c9")</f>
        <v>#002244</v>
      </c>
      <c r="I1009">
        <f>INDEX('Raw Election Data'!$A$1:$AN$3144,MATCH($C1009&amp;" "&amp;$B1009,'Raw Election Data'!$C$1:$C$3144,0),MATCH('Joined Data'!I$1,'Raw Election Data'!$A$1:$AN$1,0))</f>
        <v>78702</v>
      </c>
      <c r="J1009">
        <f>INDEX('Raw Election Data'!$A$1:$AN$3144,MATCH($C1009&amp;" "&amp;$B1009,'Raw Election Data'!$C$1:$C$3144,0),MATCH('Joined Data'!J$1,'Raw Election Data'!$A$1:$AN$1,0))</f>
        <v>8255</v>
      </c>
      <c r="K1009">
        <f>INDEX('Raw Election Data'!$A$1:$AN$3144,MATCH($C1009&amp;" "&amp;$B1009,'Raw Election Data'!$C$1:$C$3144,0),MATCH('Joined Data'!K$1,'Raw Election Data'!$A$1:$AN$1,0))</f>
        <v>26210</v>
      </c>
      <c r="L1009">
        <f>INDEX('Raw Election Data'!$A$1:$AN$3144,MATCH($C1009&amp;" "&amp;$B1009,'Raw Election Data'!$C$1:$C$3144,0),MATCH('Joined Data'!L$1,'Raw Election Data'!$A$1:$AN$1,0))</f>
        <v>36036</v>
      </c>
      <c r="M1009">
        <f>INDEX('Raw Election Data'!$A$1:$AN$3144,MATCH($C1009&amp;" "&amp;$B1009,'Raw Election Data'!$C$1:$C$3144,0),MATCH('Joined Data'!M$1,'Raw Election Data'!$A$1:$AN$1,0))</f>
        <v>0.22907647907647907</v>
      </c>
      <c r="N1009">
        <f>INDEX('Raw Election Data'!$A$1:$AN$3144,MATCH($C1009&amp;" "&amp;$B1009,'Raw Election Data'!$C$1:$C$3144,0),MATCH('Joined Data'!N$1,'Raw Election Data'!$A$1:$AN$1,0))</f>
        <v>0.72732822732822733</v>
      </c>
      <c r="O1009">
        <f>INDEX('Raw Election Data'!$A$1:$AN$3144,MATCH($C1009&amp;" "&amp;$B1009,'Raw Election Data'!$C$1:$C$3144,0),MATCH('Joined Data'!O$1,'Raw Election Data'!$A$1:$AN$1,0))</f>
        <v>-17955</v>
      </c>
      <c r="P1009">
        <f>INDEX('Raw Election Data'!$A$1:$AN$3144,MATCH($C1009&amp;" "&amp;$B1009,'Raw Election Data'!$C$1:$C$3144,0),MATCH('Joined Data'!P$1,'Raw Election Data'!$A$1:$AN$1,0))</f>
        <v>17955</v>
      </c>
      <c r="Q1009">
        <f>INDEX('Raw Election Data'!$A$1:$AN$3144,MATCH($C1009&amp;" "&amp;$B1009,'Raw Election Data'!$C$1:$C$3144,0),MATCH('Joined Data'!Q$1,'Raw Election Data'!$A$1:$AN$1,0))</f>
        <v>-0.49825174825174823</v>
      </c>
      <c r="R1009">
        <f>INDEX('Raw Election Data'!$A$1:$AN$3144,MATCH($C1009&amp;" "&amp;$B1009,'Raw Election Data'!$C$1:$C$3144,0),MATCH('Joined Data'!R$1,'Raw Election Data'!$A$1:$AN$1,0))</f>
        <v>0.49825174825174823</v>
      </c>
    </row>
    <row r="1010" spans="1:18" ht="13.5" hidden="1" customHeight="1" x14ac:dyDescent="0.15">
      <c r="A1010" t="s">
        <v>231</v>
      </c>
      <c r="B1010" t="s">
        <v>2935</v>
      </c>
      <c r="C1010" t="str">
        <f>INDEX(FIPS!$A$1:$E$3236,MATCH($F1010,FIPS!$D$1:$D$3236,0),5)</f>
        <v>Butler County</v>
      </c>
      <c r="D1010" t="s">
        <v>232</v>
      </c>
      <c r="E1010" s="15" t="s">
        <v>21</v>
      </c>
      <c r="F1010" t="s">
        <v>2981</v>
      </c>
      <c r="G1010" t="s">
        <v>439</v>
      </c>
      <c r="H1010" t="str">
        <f>IFERROR(VLOOKUP($G1010,'Team Colors'!$A:$B,2,0),"#c9c9c9")</f>
        <v>#002244</v>
      </c>
      <c r="I1010">
        <f>INDEX('Raw Election Data'!$A$1:$AN$3144,MATCH($C1010&amp;" "&amp;$B1010,'Raw Election Data'!$C$1:$C$3144,0),MATCH('Joined Data'!I$1,'Raw Election Data'!$A$1:$AN$1,0))</f>
        <v>12938</v>
      </c>
      <c r="J1010">
        <f>INDEX('Raw Election Data'!$A$1:$AN$3144,MATCH($C1010&amp;" "&amp;$B1010,'Raw Election Data'!$C$1:$C$3144,0),MATCH('Joined Data'!J$1,'Raw Election Data'!$A$1:$AN$1,0))</f>
        <v>947</v>
      </c>
      <c r="K1010">
        <f>INDEX('Raw Election Data'!$A$1:$AN$3144,MATCH($C1010&amp;" "&amp;$B1010,'Raw Election Data'!$C$1:$C$3144,0),MATCH('Joined Data'!K$1,'Raw Election Data'!$A$1:$AN$1,0))</f>
        <v>4428</v>
      </c>
      <c r="L1010">
        <f>INDEX('Raw Election Data'!$A$1:$AN$3144,MATCH($C1010&amp;" "&amp;$B1010,'Raw Election Data'!$C$1:$C$3144,0),MATCH('Joined Data'!L$1,'Raw Election Data'!$A$1:$AN$1,0))</f>
        <v>5575</v>
      </c>
      <c r="M1010">
        <f>INDEX('Raw Election Data'!$A$1:$AN$3144,MATCH($C1010&amp;" "&amp;$B1010,'Raw Election Data'!$C$1:$C$3144,0),MATCH('Joined Data'!M$1,'Raw Election Data'!$A$1:$AN$1,0))</f>
        <v>0.16986547085201795</v>
      </c>
      <c r="N1010">
        <f>INDEX('Raw Election Data'!$A$1:$AN$3144,MATCH($C1010&amp;" "&amp;$B1010,'Raw Election Data'!$C$1:$C$3144,0),MATCH('Joined Data'!N$1,'Raw Election Data'!$A$1:$AN$1,0))</f>
        <v>0.79426008968609862</v>
      </c>
      <c r="O1010">
        <f>INDEX('Raw Election Data'!$A$1:$AN$3144,MATCH($C1010&amp;" "&amp;$B1010,'Raw Election Data'!$C$1:$C$3144,0),MATCH('Joined Data'!O$1,'Raw Election Data'!$A$1:$AN$1,0))</f>
        <v>-3481</v>
      </c>
      <c r="P1010">
        <f>INDEX('Raw Election Data'!$A$1:$AN$3144,MATCH($C1010&amp;" "&amp;$B1010,'Raw Election Data'!$C$1:$C$3144,0),MATCH('Joined Data'!P$1,'Raw Election Data'!$A$1:$AN$1,0))</f>
        <v>3481</v>
      </c>
      <c r="Q1010">
        <f>INDEX('Raw Election Data'!$A$1:$AN$3144,MATCH($C1010&amp;" "&amp;$B1010,'Raw Election Data'!$C$1:$C$3144,0),MATCH('Joined Data'!Q$1,'Raw Election Data'!$A$1:$AN$1,0))</f>
        <v>-0.62439461883408065</v>
      </c>
      <c r="R1010">
        <f>INDEX('Raw Election Data'!$A$1:$AN$3144,MATCH($C1010&amp;" "&amp;$B1010,'Raw Election Data'!$C$1:$C$3144,0),MATCH('Joined Data'!R$1,'Raw Election Data'!$A$1:$AN$1,0))</f>
        <v>0.62439461883408065</v>
      </c>
    </row>
    <row r="1011" spans="1:18" ht="13.5" hidden="1" customHeight="1" x14ac:dyDescent="0.15">
      <c r="A1011" t="s">
        <v>231</v>
      </c>
      <c r="B1011" t="s">
        <v>2935</v>
      </c>
      <c r="C1011" t="str">
        <f>INDEX(FIPS!$A$1:$E$3236,MATCH($F1011,FIPS!$D$1:$D$3236,0),5)</f>
        <v>Caldwell County</v>
      </c>
      <c r="D1011" t="s">
        <v>232</v>
      </c>
      <c r="E1011" s="15" t="s">
        <v>22</v>
      </c>
      <c r="F1011" t="s">
        <v>2983</v>
      </c>
      <c r="G1011" t="s">
        <v>7784</v>
      </c>
      <c r="H1011" t="str">
        <f>IFERROR(VLOOKUP($G1011,'Team Colors'!$A:$B,2,0),"#c9c9c9")</f>
        <v>#ffb612</v>
      </c>
      <c r="I1011">
        <f>INDEX('Raw Election Data'!$A$1:$AN$3144,MATCH($C1011&amp;" "&amp;$B1011,'Raw Election Data'!$C$1:$C$3144,0),MATCH('Joined Data'!I$1,'Raw Election Data'!$A$1:$AN$1,0))</f>
        <v>12681</v>
      </c>
      <c r="J1011">
        <f>INDEX('Raw Election Data'!$A$1:$AN$3144,MATCH($C1011&amp;" "&amp;$B1011,'Raw Election Data'!$C$1:$C$3144,0),MATCH('Joined Data'!J$1,'Raw Election Data'!$A$1:$AN$1,0))</f>
        <v>1260</v>
      </c>
      <c r="K1011">
        <f>INDEX('Raw Election Data'!$A$1:$AN$3144,MATCH($C1011&amp;" "&amp;$B1011,'Raw Election Data'!$C$1:$C$3144,0),MATCH('Joined Data'!K$1,'Raw Election Data'!$A$1:$AN$1,0))</f>
        <v>4507</v>
      </c>
      <c r="L1011">
        <f>INDEX('Raw Election Data'!$A$1:$AN$3144,MATCH($C1011&amp;" "&amp;$B1011,'Raw Election Data'!$C$1:$C$3144,0),MATCH('Joined Data'!L$1,'Raw Election Data'!$A$1:$AN$1,0))</f>
        <v>5972</v>
      </c>
      <c r="M1011">
        <f>INDEX('Raw Election Data'!$A$1:$AN$3144,MATCH($C1011&amp;" "&amp;$B1011,'Raw Election Data'!$C$1:$C$3144,0),MATCH('Joined Data'!M$1,'Raw Election Data'!$A$1:$AN$1,0))</f>
        <v>0.21098459477561957</v>
      </c>
      <c r="N1011">
        <f>INDEX('Raw Election Data'!$A$1:$AN$3144,MATCH($C1011&amp;" "&amp;$B1011,'Raw Election Data'!$C$1:$C$3144,0),MATCH('Joined Data'!N$1,'Raw Election Data'!$A$1:$AN$1,0))</f>
        <v>0.75468854655056927</v>
      </c>
      <c r="O1011">
        <f>INDEX('Raw Election Data'!$A$1:$AN$3144,MATCH($C1011&amp;" "&amp;$B1011,'Raw Election Data'!$C$1:$C$3144,0),MATCH('Joined Data'!O$1,'Raw Election Data'!$A$1:$AN$1,0))</f>
        <v>-3247</v>
      </c>
      <c r="P1011">
        <f>INDEX('Raw Election Data'!$A$1:$AN$3144,MATCH($C1011&amp;" "&amp;$B1011,'Raw Election Data'!$C$1:$C$3144,0),MATCH('Joined Data'!P$1,'Raw Election Data'!$A$1:$AN$1,0))</f>
        <v>3247</v>
      </c>
      <c r="Q1011">
        <f>INDEX('Raw Election Data'!$A$1:$AN$3144,MATCH($C1011&amp;" "&amp;$B1011,'Raw Election Data'!$C$1:$C$3144,0),MATCH('Joined Data'!Q$1,'Raw Election Data'!$A$1:$AN$1,0))</f>
        <v>-0.54370395177494968</v>
      </c>
      <c r="R1011">
        <f>INDEX('Raw Election Data'!$A$1:$AN$3144,MATCH($C1011&amp;" "&amp;$B1011,'Raw Election Data'!$C$1:$C$3144,0),MATCH('Joined Data'!R$1,'Raw Election Data'!$A$1:$AN$1,0))</f>
        <v>0.54370395177494968</v>
      </c>
    </row>
    <row r="1012" spans="1:18" ht="13.5" hidden="1" customHeight="1" x14ac:dyDescent="0.15">
      <c r="A1012" t="s">
        <v>231</v>
      </c>
      <c r="B1012" t="s">
        <v>2935</v>
      </c>
      <c r="C1012" t="str">
        <f>INDEX(FIPS!$A$1:$E$3236,MATCH($F1012,FIPS!$D$1:$D$3236,0),5)</f>
        <v>Calloway County</v>
      </c>
      <c r="D1012" t="s">
        <v>232</v>
      </c>
      <c r="E1012" s="15" t="s">
        <v>23</v>
      </c>
      <c r="F1012" t="s">
        <v>2985</v>
      </c>
      <c r="G1012" t="s">
        <v>7775</v>
      </c>
      <c r="H1012" t="str">
        <f>IFERROR(VLOOKUP($G1012,'Team Colors'!$A:$B,2,0),"#c9c9c9")</f>
        <v>#c60c30</v>
      </c>
      <c r="I1012">
        <f>INDEX('Raw Election Data'!$A$1:$AN$3144,MATCH($C1012&amp;" "&amp;$B1012,'Raw Election Data'!$C$1:$C$3144,0),MATCH('Joined Data'!I$1,'Raw Election Data'!$A$1:$AN$1,0))</f>
        <v>38343</v>
      </c>
      <c r="J1012">
        <f>INDEX('Raw Election Data'!$A$1:$AN$3144,MATCH($C1012&amp;" "&amp;$B1012,'Raw Election Data'!$C$1:$C$3144,0),MATCH('Joined Data'!J$1,'Raw Election Data'!$A$1:$AN$1,0))</f>
        <v>4749</v>
      </c>
      <c r="K1012">
        <f>INDEX('Raw Election Data'!$A$1:$AN$3144,MATCH($C1012&amp;" "&amp;$B1012,'Raw Election Data'!$C$1:$C$3144,0),MATCH('Joined Data'!K$1,'Raw Election Data'!$A$1:$AN$1,0))</f>
        <v>10367</v>
      </c>
      <c r="L1012">
        <f>INDEX('Raw Election Data'!$A$1:$AN$3144,MATCH($C1012&amp;" "&amp;$B1012,'Raw Election Data'!$C$1:$C$3144,0),MATCH('Joined Data'!L$1,'Raw Election Data'!$A$1:$AN$1,0))</f>
        <v>16039</v>
      </c>
      <c r="M1012">
        <f>INDEX('Raw Election Data'!$A$1:$AN$3144,MATCH($C1012&amp;" "&amp;$B1012,'Raw Election Data'!$C$1:$C$3144,0),MATCH('Joined Data'!M$1,'Raw Election Data'!$A$1:$AN$1,0))</f>
        <v>0.2960907787268533</v>
      </c>
      <c r="N1012">
        <f>INDEX('Raw Election Data'!$A$1:$AN$3144,MATCH($C1012&amp;" "&amp;$B1012,'Raw Election Data'!$C$1:$C$3144,0),MATCH('Joined Data'!N$1,'Raw Election Data'!$A$1:$AN$1,0))</f>
        <v>0.64636199264293281</v>
      </c>
      <c r="O1012">
        <f>INDEX('Raw Election Data'!$A$1:$AN$3144,MATCH($C1012&amp;" "&amp;$B1012,'Raw Election Data'!$C$1:$C$3144,0),MATCH('Joined Data'!O$1,'Raw Election Data'!$A$1:$AN$1,0))</f>
        <v>-5618</v>
      </c>
      <c r="P1012">
        <f>INDEX('Raw Election Data'!$A$1:$AN$3144,MATCH($C1012&amp;" "&amp;$B1012,'Raw Election Data'!$C$1:$C$3144,0),MATCH('Joined Data'!P$1,'Raw Election Data'!$A$1:$AN$1,0))</f>
        <v>5618</v>
      </c>
      <c r="Q1012">
        <f>INDEX('Raw Election Data'!$A$1:$AN$3144,MATCH($C1012&amp;" "&amp;$B1012,'Raw Election Data'!$C$1:$C$3144,0),MATCH('Joined Data'!Q$1,'Raw Election Data'!$A$1:$AN$1,0))</f>
        <v>-0.35027121391607952</v>
      </c>
      <c r="R1012">
        <f>INDEX('Raw Election Data'!$A$1:$AN$3144,MATCH($C1012&amp;" "&amp;$B1012,'Raw Election Data'!$C$1:$C$3144,0),MATCH('Joined Data'!R$1,'Raw Election Data'!$A$1:$AN$1,0))</f>
        <v>0.35027121391607952</v>
      </c>
    </row>
    <row r="1013" spans="1:18" ht="13.5" hidden="1" customHeight="1" x14ac:dyDescent="0.15">
      <c r="A1013" t="s">
        <v>231</v>
      </c>
      <c r="B1013" t="s">
        <v>2935</v>
      </c>
      <c r="C1013" t="str">
        <f>INDEX(FIPS!$A$1:$E$3236,MATCH($F1013,FIPS!$D$1:$D$3236,0),5)</f>
        <v>Campbell County</v>
      </c>
      <c r="D1013" t="s">
        <v>232</v>
      </c>
      <c r="E1013" s="15" t="s">
        <v>24</v>
      </c>
      <c r="F1013" t="s">
        <v>2989</v>
      </c>
      <c r="G1013" t="s">
        <v>7799</v>
      </c>
      <c r="H1013" t="str">
        <f>IFERROR(VLOOKUP($G1013,'Team Colors'!$A:$B,2,0),"#c9c9c9")</f>
        <v>#fb4f14</v>
      </c>
      <c r="I1013">
        <f>INDEX('Raw Election Data'!$A$1:$AN$3144,MATCH($C1013&amp;" "&amp;$B1013,'Raw Election Data'!$C$1:$C$3144,0),MATCH('Joined Data'!I$1,'Raw Election Data'!$A$1:$AN$1,0))</f>
        <v>92066</v>
      </c>
      <c r="J1013">
        <f>INDEX('Raw Election Data'!$A$1:$AN$3144,MATCH($C1013&amp;" "&amp;$B1013,'Raw Election Data'!$C$1:$C$3144,0),MATCH('Joined Data'!J$1,'Raw Election Data'!$A$1:$AN$1,0))</f>
        <v>14658</v>
      </c>
      <c r="K1013">
        <f>INDEX('Raw Election Data'!$A$1:$AN$3144,MATCH($C1013&amp;" "&amp;$B1013,'Raw Election Data'!$C$1:$C$3144,0),MATCH('Joined Data'!K$1,'Raw Election Data'!$A$1:$AN$1,0))</f>
        <v>25050</v>
      </c>
      <c r="L1013">
        <f>INDEX('Raw Election Data'!$A$1:$AN$3144,MATCH($C1013&amp;" "&amp;$B1013,'Raw Election Data'!$C$1:$C$3144,0),MATCH('Joined Data'!L$1,'Raw Election Data'!$A$1:$AN$1,0))</f>
        <v>42471</v>
      </c>
      <c r="M1013">
        <f>INDEX('Raw Election Data'!$A$1:$AN$3144,MATCH($C1013&amp;" "&amp;$B1013,'Raw Election Data'!$C$1:$C$3144,0),MATCH('Joined Data'!M$1,'Raw Election Data'!$A$1:$AN$1,0))</f>
        <v>0.34512961785689056</v>
      </c>
      <c r="N1013">
        <f>INDEX('Raw Election Data'!$A$1:$AN$3144,MATCH($C1013&amp;" "&amp;$B1013,'Raw Election Data'!$C$1:$C$3144,0),MATCH('Joined Data'!N$1,'Raw Election Data'!$A$1:$AN$1,0))</f>
        <v>0.5898142261778625</v>
      </c>
      <c r="O1013">
        <f>INDEX('Raw Election Data'!$A$1:$AN$3144,MATCH($C1013&amp;" "&amp;$B1013,'Raw Election Data'!$C$1:$C$3144,0),MATCH('Joined Data'!O$1,'Raw Election Data'!$A$1:$AN$1,0))</f>
        <v>-10392</v>
      </c>
      <c r="P1013">
        <f>INDEX('Raw Election Data'!$A$1:$AN$3144,MATCH($C1013&amp;" "&amp;$B1013,'Raw Election Data'!$C$1:$C$3144,0),MATCH('Joined Data'!P$1,'Raw Election Data'!$A$1:$AN$1,0))</f>
        <v>10392</v>
      </c>
      <c r="Q1013">
        <f>INDEX('Raw Election Data'!$A$1:$AN$3144,MATCH($C1013&amp;" "&amp;$B1013,'Raw Election Data'!$C$1:$C$3144,0),MATCH('Joined Data'!Q$1,'Raw Election Data'!$A$1:$AN$1,0))</f>
        <v>-0.24468460832097194</v>
      </c>
      <c r="R1013">
        <f>INDEX('Raw Election Data'!$A$1:$AN$3144,MATCH($C1013&amp;" "&amp;$B1013,'Raw Election Data'!$C$1:$C$3144,0),MATCH('Joined Data'!R$1,'Raw Election Data'!$A$1:$AN$1,0))</f>
        <v>0.24468460832097194</v>
      </c>
    </row>
    <row r="1014" spans="1:18" ht="13.5" hidden="1" customHeight="1" x14ac:dyDescent="0.15">
      <c r="A1014" t="s">
        <v>231</v>
      </c>
      <c r="B1014" t="s">
        <v>2935</v>
      </c>
      <c r="C1014" t="str">
        <f>INDEX(FIPS!$A$1:$E$3236,MATCH($F1014,FIPS!$D$1:$D$3236,0),5)</f>
        <v>Carlisle County</v>
      </c>
      <c r="D1014" t="s">
        <v>232</v>
      </c>
      <c r="E1014" s="15" t="s">
        <v>25</v>
      </c>
      <c r="F1014" t="s">
        <v>2991</v>
      </c>
      <c r="G1014" t="s">
        <v>7784</v>
      </c>
      <c r="H1014" t="str">
        <f>IFERROR(VLOOKUP($G1014,'Team Colors'!$A:$B,2,0),"#c9c9c9")</f>
        <v>#ffb612</v>
      </c>
      <c r="I1014">
        <f>INDEX('Raw Election Data'!$A$1:$AN$3144,MATCH($C1014&amp;" "&amp;$B1014,'Raw Election Data'!$C$1:$C$3144,0),MATCH('Joined Data'!I$1,'Raw Election Data'!$A$1:$AN$1,0))</f>
        <v>4874</v>
      </c>
      <c r="J1014">
        <f>INDEX('Raw Election Data'!$A$1:$AN$3144,MATCH($C1014&amp;" "&amp;$B1014,'Raw Election Data'!$C$1:$C$3144,0),MATCH('Joined Data'!J$1,'Raw Election Data'!$A$1:$AN$1,0))</f>
        <v>432</v>
      </c>
      <c r="K1014">
        <f>INDEX('Raw Election Data'!$A$1:$AN$3144,MATCH($C1014&amp;" "&amp;$B1014,'Raw Election Data'!$C$1:$C$3144,0),MATCH('Joined Data'!K$1,'Raw Election Data'!$A$1:$AN$1,0))</f>
        <v>2094</v>
      </c>
      <c r="L1014">
        <f>INDEX('Raw Election Data'!$A$1:$AN$3144,MATCH($C1014&amp;" "&amp;$B1014,'Raw Election Data'!$C$1:$C$3144,0),MATCH('Joined Data'!L$1,'Raw Election Data'!$A$1:$AN$1,0))</f>
        <v>2599</v>
      </c>
      <c r="M1014">
        <f>INDEX('Raw Election Data'!$A$1:$AN$3144,MATCH($C1014&amp;" "&amp;$B1014,'Raw Election Data'!$C$1:$C$3144,0),MATCH('Joined Data'!M$1,'Raw Election Data'!$A$1:$AN$1,0))</f>
        <v>0.16621777606771834</v>
      </c>
      <c r="N1014">
        <f>INDEX('Raw Election Data'!$A$1:$AN$3144,MATCH($C1014&amp;" "&amp;$B1014,'Raw Election Data'!$C$1:$C$3144,0),MATCH('Joined Data'!N$1,'Raw Election Data'!$A$1:$AN$1,0))</f>
        <v>0.80569449788380143</v>
      </c>
      <c r="O1014">
        <f>INDEX('Raw Election Data'!$A$1:$AN$3144,MATCH($C1014&amp;" "&amp;$B1014,'Raw Election Data'!$C$1:$C$3144,0),MATCH('Joined Data'!O$1,'Raw Election Data'!$A$1:$AN$1,0))</f>
        <v>-1662</v>
      </c>
      <c r="P1014">
        <f>INDEX('Raw Election Data'!$A$1:$AN$3144,MATCH($C1014&amp;" "&amp;$B1014,'Raw Election Data'!$C$1:$C$3144,0),MATCH('Joined Data'!P$1,'Raw Election Data'!$A$1:$AN$1,0))</f>
        <v>1662</v>
      </c>
      <c r="Q1014">
        <f>INDEX('Raw Election Data'!$A$1:$AN$3144,MATCH($C1014&amp;" "&amp;$B1014,'Raw Election Data'!$C$1:$C$3144,0),MATCH('Joined Data'!Q$1,'Raw Election Data'!$A$1:$AN$1,0))</f>
        <v>-0.63947672181608306</v>
      </c>
      <c r="R1014">
        <f>INDEX('Raw Election Data'!$A$1:$AN$3144,MATCH($C1014&amp;" "&amp;$B1014,'Raw Election Data'!$C$1:$C$3144,0),MATCH('Joined Data'!R$1,'Raw Election Data'!$A$1:$AN$1,0))</f>
        <v>0.63947672181608306</v>
      </c>
    </row>
    <row r="1015" spans="1:18" ht="13.5" hidden="1" customHeight="1" x14ac:dyDescent="0.15">
      <c r="A1015" t="s">
        <v>231</v>
      </c>
      <c r="B1015" t="s">
        <v>2935</v>
      </c>
      <c r="C1015" t="str">
        <f>INDEX(FIPS!$A$1:$E$3236,MATCH($F1015,FIPS!$D$1:$D$3236,0),5)</f>
        <v>Carroll County</v>
      </c>
      <c r="D1015" t="s">
        <v>232</v>
      </c>
      <c r="E1015" s="15" t="s">
        <v>26</v>
      </c>
      <c r="F1015" t="s">
        <v>2992</v>
      </c>
      <c r="G1015" t="s">
        <v>7799</v>
      </c>
      <c r="H1015" t="str">
        <f>IFERROR(VLOOKUP($G1015,'Team Colors'!$A:$B,2,0),"#c9c9c9")</f>
        <v>#fb4f14</v>
      </c>
      <c r="I1015">
        <f>INDEX('Raw Election Data'!$A$1:$AN$3144,MATCH($C1015&amp;" "&amp;$B1015,'Raw Election Data'!$C$1:$C$3144,0),MATCH('Joined Data'!I$1,'Raw Election Data'!$A$1:$AN$1,0))</f>
        <v>10699</v>
      </c>
      <c r="J1015">
        <f>INDEX('Raw Election Data'!$A$1:$AN$3144,MATCH($C1015&amp;" "&amp;$B1015,'Raw Election Data'!$C$1:$C$3144,0),MATCH('Joined Data'!J$1,'Raw Election Data'!$A$1:$AN$1,0))</f>
        <v>1106</v>
      </c>
      <c r="K1015">
        <f>INDEX('Raw Election Data'!$A$1:$AN$3144,MATCH($C1015&amp;" "&amp;$B1015,'Raw Election Data'!$C$1:$C$3144,0),MATCH('Joined Data'!K$1,'Raw Election Data'!$A$1:$AN$1,0))</f>
        <v>2588</v>
      </c>
      <c r="L1015">
        <f>INDEX('Raw Election Data'!$A$1:$AN$3144,MATCH($C1015&amp;" "&amp;$B1015,'Raw Election Data'!$C$1:$C$3144,0),MATCH('Joined Data'!L$1,'Raw Election Data'!$A$1:$AN$1,0))</f>
        <v>3851</v>
      </c>
      <c r="M1015">
        <f>INDEX('Raw Election Data'!$A$1:$AN$3144,MATCH($C1015&amp;" "&amp;$B1015,'Raw Election Data'!$C$1:$C$3144,0),MATCH('Joined Data'!M$1,'Raw Election Data'!$A$1:$AN$1,0))</f>
        <v>0.28719813035575176</v>
      </c>
      <c r="N1015">
        <f>INDEX('Raw Election Data'!$A$1:$AN$3144,MATCH($C1015&amp;" "&amp;$B1015,'Raw Election Data'!$C$1:$C$3144,0),MATCH('Joined Data'!N$1,'Raw Election Data'!$A$1:$AN$1,0))</f>
        <v>0.67203323811996885</v>
      </c>
      <c r="O1015">
        <f>INDEX('Raw Election Data'!$A$1:$AN$3144,MATCH($C1015&amp;" "&amp;$B1015,'Raw Election Data'!$C$1:$C$3144,0),MATCH('Joined Data'!O$1,'Raw Election Data'!$A$1:$AN$1,0))</f>
        <v>-1482</v>
      </c>
      <c r="P1015">
        <f>INDEX('Raw Election Data'!$A$1:$AN$3144,MATCH($C1015&amp;" "&amp;$B1015,'Raw Election Data'!$C$1:$C$3144,0),MATCH('Joined Data'!P$1,'Raw Election Data'!$A$1:$AN$1,0))</f>
        <v>1482</v>
      </c>
      <c r="Q1015">
        <f>INDEX('Raw Election Data'!$A$1:$AN$3144,MATCH($C1015&amp;" "&amp;$B1015,'Raw Election Data'!$C$1:$C$3144,0),MATCH('Joined Data'!Q$1,'Raw Election Data'!$A$1:$AN$1,0))</f>
        <v>-0.38483510776421709</v>
      </c>
      <c r="R1015">
        <f>INDEX('Raw Election Data'!$A$1:$AN$3144,MATCH($C1015&amp;" "&amp;$B1015,'Raw Election Data'!$C$1:$C$3144,0),MATCH('Joined Data'!R$1,'Raw Election Data'!$A$1:$AN$1,0))</f>
        <v>0.38483510776421709</v>
      </c>
    </row>
    <row r="1016" spans="1:18" ht="13.5" hidden="1" customHeight="1" x14ac:dyDescent="0.15">
      <c r="A1016" t="s">
        <v>231</v>
      </c>
      <c r="B1016" t="s">
        <v>2935</v>
      </c>
      <c r="C1016" t="str">
        <f>INDEX(FIPS!$A$1:$E$3236,MATCH($F1016,FIPS!$D$1:$D$3236,0),5)</f>
        <v>Carter County</v>
      </c>
      <c r="D1016" t="s">
        <v>232</v>
      </c>
      <c r="E1016" s="15" t="s">
        <v>27</v>
      </c>
      <c r="F1016" t="s">
        <v>2994</v>
      </c>
      <c r="G1016" t="s">
        <v>7799</v>
      </c>
      <c r="H1016" t="str">
        <f>IFERROR(VLOOKUP($G1016,'Team Colors'!$A:$B,2,0),"#c9c9c9")</f>
        <v>#fb4f14</v>
      </c>
      <c r="I1016">
        <f>INDEX('Raw Election Data'!$A$1:$AN$3144,MATCH($C1016&amp;" "&amp;$B1016,'Raw Election Data'!$C$1:$C$3144,0),MATCH('Joined Data'!I$1,'Raw Election Data'!$A$1:$AN$1,0))</f>
        <v>27158</v>
      </c>
      <c r="J1016">
        <f>INDEX('Raw Election Data'!$A$1:$AN$3144,MATCH($C1016&amp;" "&amp;$B1016,'Raw Election Data'!$C$1:$C$3144,0),MATCH('Joined Data'!J$1,'Raw Election Data'!$A$1:$AN$1,0))</f>
        <v>2276</v>
      </c>
      <c r="K1016">
        <f>INDEX('Raw Election Data'!$A$1:$AN$3144,MATCH($C1016&amp;" "&amp;$B1016,'Raw Election Data'!$C$1:$C$3144,0),MATCH('Joined Data'!K$1,'Raw Election Data'!$A$1:$AN$1,0))</f>
        <v>7587</v>
      </c>
      <c r="L1016">
        <f>INDEX('Raw Election Data'!$A$1:$AN$3144,MATCH($C1016&amp;" "&amp;$B1016,'Raw Election Data'!$C$1:$C$3144,0),MATCH('Joined Data'!L$1,'Raw Election Data'!$A$1:$AN$1,0))</f>
        <v>10267</v>
      </c>
      <c r="M1016">
        <f>INDEX('Raw Election Data'!$A$1:$AN$3144,MATCH($C1016&amp;" "&amp;$B1016,'Raw Election Data'!$C$1:$C$3144,0),MATCH('Joined Data'!M$1,'Raw Election Data'!$A$1:$AN$1,0))</f>
        <v>0.22168111424953735</v>
      </c>
      <c r="N1016">
        <f>INDEX('Raw Election Data'!$A$1:$AN$3144,MATCH($C1016&amp;" "&amp;$B1016,'Raw Election Data'!$C$1:$C$3144,0),MATCH('Joined Data'!N$1,'Raw Election Data'!$A$1:$AN$1,0))</f>
        <v>0.73896951397681898</v>
      </c>
      <c r="O1016">
        <f>INDEX('Raw Election Data'!$A$1:$AN$3144,MATCH($C1016&amp;" "&amp;$B1016,'Raw Election Data'!$C$1:$C$3144,0),MATCH('Joined Data'!O$1,'Raw Election Data'!$A$1:$AN$1,0))</f>
        <v>-5311</v>
      </c>
      <c r="P1016">
        <f>INDEX('Raw Election Data'!$A$1:$AN$3144,MATCH($C1016&amp;" "&amp;$B1016,'Raw Election Data'!$C$1:$C$3144,0),MATCH('Joined Data'!P$1,'Raw Election Data'!$A$1:$AN$1,0))</f>
        <v>5311</v>
      </c>
      <c r="Q1016">
        <f>INDEX('Raw Election Data'!$A$1:$AN$3144,MATCH($C1016&amp;" "&amp;$B1016,'Raw Election Data'!$C$1:$C$3144,0),MATCH('Joined Data'!Q$1,'Raw Election Data'!$A$1:$AN$1,0))</f>
        <v>-0.51728839972728169</v>
      </c>
      <c r="R1016">
        <f>INDEX('Raw Election Data'!$A$1:$AN$3144,MATCH($C1016&amp;" "&amp;$B1016,'Raw Election Data'!$C$1:$C$3144,0),MATCH('Joined Data'!R$1,'Raw Election Data'!$A$1:$AN$1,0))</f>
        <v>0.51728839972728169</v>
      </c>
    </row>
    <row r="1017" spans="1:18" ht="13.5" hidden="1" customHeight="1" x14ac:dyDescent="0.15">
      <c r="A1017" t="s">
        <v>231</v>
      </c>
      <c r="B1017" t="s">
        <v>2935</v>
      </c>
      <c r="C1017" t="str">
        <f>INDEX(FIPS!$A$1:$E$3236,MATCH($F1017,FIPS!$D$1:$D$3236,0),5)</f>
        <v>Casey County</v>
      </c>
      <c r="D1017" t="s">
        <v>232</v>
      </c>
      <c r="E1017" s="15" t="s">
        <v>28</v>
      </c>
      <c r="F1017" t="s">
        <v>2996</v>
      </c>
      <c r="G1017" t="s">
        <v>7799</v>
      </c>
      <c r="H1017" t="str">
        <f>IFERROR(VLOOKUP($G1017,'Team Colors'!$A:$B,2,0),"#c9c9c9")</f>
        <v>#fb4f14</v>
      </c>
      <c r="I1017">
        <f>INDEX('Raw Election Data'!$A$1:$AN$3144,MATCH($C1017&amp;" "&amp;$B1017,'Raw Election Data'!$C$1:$C$3144,0),MATCH('Joined Data'!I$1,'Raw Election Data'!$A$1:$AN$1,0))</f>
        <v>15808</v>
      </c>
      <c r="J1017">
        <f>INDEX('Raw Election Data'!$A$1:$AN$3144,MATCH($C1017&amp;" "&amp;$B1017,'Raw Election Data'!$C$1:$C$3144,0),MATCH('Joined Data'!J$1,'Raw Election Data'!$A$1:$AN$1,0))</f>
        <v>767</v>
      </c>
      <c r="K1017">
        <f>INDEX('Raw Election Data'!$A$1:$AN$3144,MATCH($C1017&amp;" "&amp;$B1017,'Raw Election Data'!$C$1:$C$3144,0),MATCH('Joined Data'!K$1,'Raw Election Data'!$A$1:$AN$1,0))</f>
        <v>5482</v>
      </c>
      <c r="L1017">
        <f>INDEX('Raw Election Data'!$A$1:$AN$3144,MATCH($C1017&amp;" "&amp;$B1017,'Raw Election Data'!$C$1:$C$3144,0),MATCH('Joined Data'!L$1,'Raw Election Data'!$A$1:$AN$1,0))</f>
        <v>6438</v>
      </c>
      <c r="M1017">
        <f>INDEX('Raw Election Data'!$A$1:$AN$3144,MATCH($C1017&amp;" "&amp;$B1017,'Raw Election Data'!$C$1:$C$3144,0),MATCH('Joined Data'!M$1,'Raw Election Data'!$A$1:$AN$1,0))</f>
        <v>0.11913637775706741</v>
      </c>
      <c r="N1017">
        <f>INDEX('Raw Election Data'!$A$1:$AN$3144,MATCH($C1017&amp;" "&amp;$B1017,'Raw Election Data'!$C$1:$C$3144,0),MATCH('Joined Data'!N$1,'Raw Election Data'!$A$1:$AN$1,0))</f>
        <v>0.85150667909288602</v>
      </c>
      <c r="O1017">
        <f>INDEX('Raw Election Data'!$A$1:$AN$3144,MATCH($C1017&amp;" "&amp;$B1017,'Raw Election Data'!$C$1:$C$3144,0),MATCH('Joined Data'!O$1,'Raw Election Data'!$A$1:$AN$1,0))</f>
        <v>-4715</v>
      </c>
      <c r="P1017">
        <f>INDEX('Raw Election Data'!$A$1:$AN$3144,MATCH($C1017&amp;" "&amp;$B1017,'Raw Election Data'!$C$1:$C$3144,0),MATCH('Joined Data'!P$1,'Raw Election Data'!$A$1:$AN$1,0))</f>
        <v>4715</v>
      </c>
      <c r="Q1017">
        <f>INDEX('Raw Election Data'!$A$1:$AN$3144,MATCH($C1017&amp;" "&amp;$B1017,'Raw Election Data'!$C$1:$C$3144,0),MATCH('Joined Data'!Q$1,'Raw Election Data'!$A$1:$AN$1,0))</f>
        <v>-0.7323703013358186</v>
      </c>
      <c r="R1017">
        <f>INDEX('Raw Election Data'!$A$1:$AN$3144,MATCH($C1017&amp;" "&amp;$B1017,'Raw Election Data'!$C$1:$C$3144,0),MATCH('Joined Data'!R$1,'Raw Election Data'!$A$1:$AN$1,0))</f>
        <v>0.7323703013358186</v>
      </c>
    </row>
    <row r="1018" spans="1:18" ht="13.5" hidden="1" customHeight="1" x14ac:dyDescent="0.15">
      <c r="A1018" t="s">
        <v>231</v>
      </c>
      <c r="B1018" t="s">
        <v>2935</v>
      </c>
      <c r="C1018" t="str">
        <f>INDEX(FIPS!$A$1:$E$3236,MATCH($F1018,FIPS!$D$1:$D$3236,0),5)</f>
        <v>Christian County</v>
      </c>
      <c r="D1018" t="s">
        <v>232</v>
      </c>
      <c r="E1018" s="15" t="s">
        <v>29</v>
      </c>
      <c r="F1018" t="s">
        <v>2997</v>
      </c>
      <c r="G1018" t="s">
        <v>7775</v>
      </c>
      <c r="H1018" t="str">
        <f>IFERROR(VLOOKUP($G1018,'Team Colors'!$A:$B,2,0),"#c9c9c9")</f>
        <v>#c60c30</v>
      </c>
      <c r="I1018">
        <f>INDEX('Raw Election Data'!$A$1:$AN$3144,MATCH($C1018&amp;" "&amp;$B1018,'Raw Election Data'!$C$1:$C$3144,0),MATCH('Joined Data'!I$1,'Raw Election Data'!$A$1:$AN$1,0))</f>
        <v>73309</v>
      </c>
      <c r="J1018">
        <f>INDEX('Raw Election Data'!$A$1:$AN$3144,MATCH($C1018&amp;" "&amp;$B1018,'Raw Election Data'!$C$1:$C$3144,0),MATCH('Joined Data'!J$1,'Raw Election Data'!$A$1:$AN$1,0))</f>
        <v>7188</v>
      </c>
      <c r="K1018">
        <f>INDEX('Raw Election Data'!$A$1:$AN$3144,MATCH($C1018&amp;" "&amp;$B1018,'Raw Election Data'!$C$1:$C$3144,0),MATCH('Joined Data'!K$1,'Raw Election Data'!$A$1:$AN$1,0))</f>
        <v>14108</v>
      </c>
      <c r="L1018">
        <f>INDEX('Raw Election Data'!$A$1:$AN$3144,MATCH($C1018&amp;" "&amp;$B1018,'Raw Election Data'!$C$1:$C$3144,0),MATCH('Joined Data'!L$1,'Raw Election Data'!$A$1:$AN$1,0))</f>
        <v>22069</v>
      </c>
      <c r="M1018">
        <f>INDEX('Raw Election Data'!$A$1:$AN$3144,MATCH($C1018&amp;" "&amp;$B1018,'Raw Election Data'!$C$1:$C$3144,0),MATCH('Joined Data'!M$1,'Raw Election Data'!$A$1:$AN$1,0))</f>
        <v>0.32570574108477957</v>
      </c>
      <c r="N1018">
        <f>INDEX('Raw Election Data'!$A$1:$AN$3144,MATCH($C1018&amp;" "&amp;$B1018,'Raw Election Data'!$C$1:$C$3144,0),MATCH('Joined Data'!N$1,'Raw Election Data'!$A$1:$AN$1,0))</f>
        <v>0.63926775114413881</v>
      </c>
      <c r="O1018">
        <f>INDEX('Raw Election Data'!$A$1:$AN$3144,MATCH($C1018&amp;" "&amp;$B1018,'Raw Election Data'!$C$1:$C$3144,0),MATCH('Joined Data'!O$1,'Raw Election Data'!$A$1:$AN$1,0))</f>
        <v>-6920</v>
      </c>
      <c r="P1018">
        <f>INDEX('Raw Election Data'!$A$1:$AN$3144,MATCH($C1018&amp;" "&amp;$B1018,'Raw Election Data'!$C$1:$C$3144,0),MATCH('Joined Data'!P$1,'Raw Election Data'!$A$1:$AN$1,0))</f>
        <v>6920</v>
      </c>
      <c r="Q1018">
        <f>INDEX('Raw Election Data'!$A$1:$AN$3144,MATCH($C1018&amp;" "&amp;$B1018,'Raw Election Data'!$C$1:$C$3144,0),MATCH('Joined Data'!Q$1,'Raw Election Data'!$A$1:$AN$1,0))</f>
        <v>-0.31356201005935924</v>
      </c>
      <c r="R1018">
        <f>INDEX('Raw Election Data'!$A$1:$AN$3144,MATCH($C1018&amp;" "&amp;$B1018,'Raw Election Data'!$C$1:$C$3144,0),MATCH('Joined Data'!R$1,'Raw Election Data'!$A$1:$AN$1,0))</f>
        <v>0.31356201005935924</v>
      </c>
    </row>
    <row r="1019" spans="1:18" ht="13.5" hidden="1" customHeight="1" x14ac:dyDescent="0.15">
      <c r="A1019" t="s">
        <v>231</v>
      </c>
      <c r="B1019" t="s">
        <v>2935</v>
      </c>
      <c r="C1019" t="str">
        <f>INDEX(FIPS!$A$1:$E$3236,MATCH($F1019,FIPS!$D$1:$D$3236,0),5)</f>
        <v>Clark County</v>
      </c>
      <c r="D1019" t="s">
        <v>232</v>
      </c>
      <c r="E1019" s="15" t="s">
        <v>30</v>
      </c>
      <c r="F1019" t="s">
        <v>3000</v>
      </c>
      <c r="G1019" t="s">
        <v>7799</v>
      </c>
      <c r="H1019" t="str">
        <f>IFERROR(VLOOKUP($G1019,'Team Colors'!$A:$B,2,0),"#c9c9c9")</f>
        <v>#fb4f14</v>
      </c>
      <c r="I1019">
        <f>INDEX('Raw Election Data'!$A$1:$AN$3144,MATCH($C1019&amp;" "&amp;$B1019,'Raw Election Data'!$C$1:$C$3144,0),MATCH('Joined Data'!I$1,'Raw Election Data'!$A$1:$AN$1,0))</f>
        <v>35757</v>
      </c>
      <c r="J1019">
        <f>INDEX('Raw Election Data'!$A$1:$AN$3144,MATCH($C1019&amp;" "&amp;$B1019,'Raw Election Data'!$C$1:$C$3144,0),MATCH('Joined Data'!J$1,'Raw Election Data'!$A$1:$AN$1,0))</f>
        <v>4706</v>
      </c>
      <c r="K1019">
        <f>INDEX('Raw Election Data'!$A$1:$AN$3144,MATCH($C1019&amp;" "&amp;$B1019,'Raw Election Data'!$C$1:$C$3144,0),MATCH('Joined Data'!K$1,'Raw Election Data'!$A$1:$AN$1,0))</f>
        <v>10710</v>
      </c>
      <c r="L1019">
        <f>INDEX('Raw Election Data'!$A$1:$AN$3144,MATCH($C1019&amp;" "&amp;$B1019,'Raw Election Data'!$C$1:$C$3144,0),MATCH('Joined Data'!L$1,'Raw Election Data'!$A$1:$AN$1,0))</f>
        <v>16193</v>
      </c>
      <c r="M1019">
        <f>INDEX('Raw Election Data'!$A$1:$AN$3144,MATCH($C1019&amp;" "&amp;$B1019,'Raw Election Data'!$C$1:$C$3144,0),MATCH('Joined Data'!M$1,'Raw Election Data'!$A$1:$AN$1,0))</f>
        <v>0.29061940344593346</v>
      </c>
      <c r="N1019">
        <f>INDEX('Raw Election Data'!$A$1:$AN$3144,MATCH($C1019&amp;" "&amp;$B1019,'Raw Election Data'!$C$1:$C$3144,0),MATCH('Joined Data'!N$1,'Raw Election Data'!$A$1:$AN$1,0))</f>
        <v>0.66139689989501638</v>
      </c>
      <c r="O1019">
        <f>INDEX('Raw Election Data'!$A$1:$AN$3144,MATCH($C1019&amp;" "&amp;$B1019,'Raw Election Data'!$C$1:$C$3144,0),MATCH('Joined Data'!O$1,'Raw Election Data'!$A$1:$AN$1,0))</f>
        <v>-6004</v>
      </c>
      <c r="P1019">
        <f>INDEX('Raw Election Data'!$A$1:$AN$3144,MATCH($C1019&amp;" "&amp;$B1019,'Raw Election Data'!$C$1:$C$3144,0),MATCH('Joined Data'!P$1,'Raw Election Data'!$A$1:$AN$1,0))</f>
        <v>6004</v>
      </c>
      <c r="Q1019">
        <f>INDEX('Raw Election Data'!$A$1:$AN$3144,MATCH($C1019&amp;" "&amp;$B1019,'Raw Election Data'!$C$1:$C$3144,0),MATCH('Joined Data'!Q$1,'Raw Election Data'!$A$1:$AN$1,0))</f>
        <v>-0.37077749644908292</v>
      </c>
      <c r="R1019">
        <f>INDEX('Raw Election Data'!$A$1:$AN$3144,MATCH($C1019&amp;" "&amp;$B1019,'Raw Election Data'!$C$1:$C$3144,0),MATCH('Joined Data'!R$1,'Raw Election Data'!$A$1:$AN$1,0))</f>
        <v>0.37077749644908292</v>
      </c>
    </row>
    <row r="1020" spans="1:18" ht="13.5" hidden="1" customHeight="1" x14ac:dyDescent="0.15">
      <c r="A1020" t="s">
        <v>231</v>
      </c>
      <c r="B1020" t="s">
        <v>2935</v>
      </c>
      <c r="C1020" t="str">
        <f>INDEX(FIPS!$A$1:$E$3236,MATCH($F1020,FIPS!$D$1:$D$3236,0),5)</f>
        <v>Clay County</v>
      </c>
      <c r="D1020" t="s">
        <v>232</v>
      </c>
      <c r="E1020" s="15" t="s">
        <v>31</v>
      </c>
      <c r="F1020" t="s">
        <v>3001</v>
      </c>
      <c r="G1020" t="s">
        <v>7799</v>
      </c>
      <c r="H1020" t="str">
        <f>IFERROR(VLOOKUP($G1020,'Team Colors'!$A:$B,2,0),"#c9c9c9")</f>
        <v>#fb4f14</v>
      </c>
      <c r="I1020">
        <f>INDEX('Raw Election Data'!$A$1:$AN$3144,MATCH($C1020&amp;" "&amp;$B1020,'Raw Election Data'!$C$1:$C$3144,0),MATCH('Joined Data'!I$1,'Raw Election Data'!$A$1:$AN$1,0))</f>
        <v>21013</v>
      </c>
      <c r="J1020">
        <f>INDEX('Raw Election Data'!$A$1:$AN$3144,MATCH($C1020&amp;" "&amp;$B1020,'Raw Election Data'!$C$1:$C$3144,0),MATCH('Joined Data'!J$1,'Raw Election Data'!$A$1:$AN$1,0))</f>
        <v>752</v>
      </c>
      <c r="K1020">
        <f>INDEX('Raw Election Data'!$A$1:$AN$3144,MATCH($C1020&amp;" "&amp;$B1020,'Raw Election Data'!$C$1:$C$3144,0),MATCH('Joined Data'!K$1,'Raw Election Data'!$A$1:$AN$1,0))</f>
        <v>5861</v>
      </c>
      <c r="L1020">
        <f>INDEX('Raw Election Data'!$A$1:$AN$3144,MATCH($C1020&amp;" "&amp;$B1020,'Raw Election Data'!$C$1:$C$3144,0),MATCH('Joined Data'!L$1,'Raw Election Data'!$A$1:$AN$1,0))</f>
        <v>6762</v>
      </c>
      <c r="M1020">
        <f>INDEX('Raw Election Data'!$A$1:$AN$3144,MATCH($C1020&amp;" "&amp;$B1020,'Raw Election Data'!$C$1:$C$3144,0),MATCH('Joined Data'!M$1,'Raw Election Data'!$A$1:$AN$1,0))</f>
        <v>0.11120970127181307</v>
      </c>
      <c r="N1020">
        <f>INDEX('Raw Election Data'!$A$1:$AN$3144,MATCH($C1020&amp;" "&amp;$B1020,'Raw Election Data'!$C$1:$C$3144,0),MATCH('Joined Data'!N$1,'Raw Election Data'!$A$1:$AN$1,0))</f>
        <v>0.8667553978112984</v>
      </c>
      <c r="O1020">
        <f>INDEX('Raw Election Data'!$A$1:$AN$3144,MATCH($C1020&amp;" "&amp;$B1020,'Raw Election Data'!$C$1:$C$3144,0),MATCH('Joined Data'!O$1,'Raw Election Data'!$A$1:$AN$1,0))</f>
        <v>-5109</v>
      </c>
      <c r="P1020">
        <f>INDEX('Raw Election Data'!$A$1:$AN$3144,MATCH($C1020&amp;" "&amp;$B1020,'Raw Election Data'!$C$1:$C$3144,0),MATCH('Joined Data'!P$1,'Raw Election Data'!$A$1:$AN$1,0))</f>
        <v>5109</v>
      </c>
      <c r="Q1020">
        <f>INDEX('Raw Election Data'!$A$1:$AN$3144,MATCH($C1020&amp;" "&amp;$B1020,'Raw Election Data'!$C$1:$C$3144,0),MATCH('Joined Data'!Q$1,'Raw Election Data'!$A$1:$AN$1,0))</f>
        <v>-0.75554569653948533</v>
      </c>
      <c r="R1020">
        <f>INDEX('Raw Election Data'!$A$1:$AN$3144,MATCH($C1020&amp;" "&amp;$B1020,'Raw Election Data'!$C$1:$C$3144,0),MATCH('Joined Data'!R$1,'Raw Election Data'!$A$1:$AN$1,0))</f>
        <v>0.75554569653948533</v>
      </c>
    </row>
    <row r="1021" spans="1:18" ht="13.5" hidden="1" customHeight="1" x14ac:dyDescent="0.15">
      <c r="A1021" t="s">
        <v>231</v>
      </c>
      <c r="B1021" t="s">
        <v>2935</v>
      </c>
      <c r="C1021" t="str">
        <f>INDEX(FIPS!$A$1:$E$3236,MATCH($F1021,FIPS!$D$1:$D$3236,0),5)</f>
        <v>Clinton County</v>
      </c>
      <c r="D1021" t="s">
        <v>232</v>
      </c>
      <c r="E1021" s="15" t="s">
        <v>32</v>
      </c>
      <c r="F1021" t="s">
        <v>3002</v>
      </c>
      <c r="G1021" t="s">
        <v>7797</v>
      </c>
      <c r="H1021" t="str">
        <f>IFERROR(VLOOKUP($G1021,'Team Colors'!$A:$B,2,0),"#c9c9c9")</f>
        <v>#002c5f</v>
      </c>
      <c r="I1021">
        <f>INDEX('Raw Election Data'!$A$1:$AN$3144,MATCH($C1021&amp;" "&amp;$B1021,'Raw Election Data'!$C$1:$C$3144,0),MATCH('Joined Data'!I$1,'Raw Election Data'!$A$1:$AN$1,0))</f>
        <v>10174</v>
      </c>
      <c r="J1021">
        <f>INDEX('Raw Election Data'!$A$1:$AN$3144,MATCH($C1021&amp;" "&amp;$B1021,'Raw Election Data'!$C$1:$C$3144,0),MATCH('Joined Data'!J$1,'Raw Election Data'!$A$1:$AN$1,0))</f>
        <v>547</v>
      </c>
      <c r="K1021">
        <f>INDEX('Raw Election Data'!$A$1:$AN$3144,MATCH($C1021&amp;" "&amp;$B1021,'Raw Election Data'!$C$1:$C$3144,0),MATCH('Joined Data'!K$1,'Raw Election Data'!$A$1:$AN$1,0))</f>
        <v>3809</v>
      </c>
      <c r="L1021">
        <f>INDEX('Raw Election Data'!$A$1:$AN$3144,MATCH($C1021&amp;" "&amp;$B1021,'Raw Election Data'!$C$1:$C$3144,0),MATCH('Joined Data'!L$1,'Raw Election Data'!$A$1:$AN$1,0))</f>
        <v>4454</v>
      </c>
      <c r="M1021">
        <f>INDEX('Raw Election Data'!$A$1:$AN$3144,MATCH($C1021&amp;" "&amp;$B1021,'Raw Election Data'!$C$1:$C$3144,0),MATCH('Joined Data'!M$1,'Raw Election Data'!$A$1:$AN$1,0))</f>
        <v>0.12281095644364616</v>
      </c>
      <c r="N1021">
        <f>INDEX('Raw Election Data'!$A$1:$AN$3144,MATCH($C1021&amp;" "&amp;$B1021,'Raw Election Data'!$C$1:$C$3144,0),MATCH('Joined Data'!N$1,'Raw Election Data'!$A$1:$AN$1,0))</f>
        <v>0.85518634934889981</v>
      </c>
      <c r="O1021">
        <f>INDEX('Raw Election Data'!$A$1:$AN$3144,MATCH($C1021&amp;" "&amp;$B1021,'Raw Election Data'!$C$1:$C$3144,0),MATCH('Joined Data'!O$1,'Raw Election Data'!$A$1:$AN$1,0))</f>
        <v>-3262</v>
      </c>
      <c r="P1021">
        <f>INDEX('Raw Election Data'!$A$1:$AN$3144,MATCH($C1021&amp;" "&amp;$B1021,'Raw Election Data'!$C$1:$C$3144,0),MATCH('Joined Data'!P$1,'Raw Election Data'!$A$1:$AN$1,0))</f>
        <v>3262</v>
      </c>
      <c r="Q1021">
        <f>INDEX('Raw Election Data'!$A$1:$AN$3144,MATCH($C1021&amp;" "&amp;$B1021,'Raw Election Data'!$C$1:$C$3144,0),MATCH('Joined Data'!Q$1,'Raw Election Data'!$A$1:$AN$1,0))</f>
        <v>-0.73237539290525366</v>
      </c>
      <c r="R1021">
        <f>INDEX('Raw Election Data'!$A$1:$AN$3144,MATCH($C1021&amp;" "&amp;$B1021,'Raw Election Data'!$C$1:$C$3144,0),MATCH('Joined Data'!R$1,'Raw Election Data'!$A$1:$AN$1,0))</f>
        <v>0.73237539290525366</v>
      </c>
    </row>
    <row r="1022" spans="1:18" ht="13.5" hidden="1" customHeight="1" x14ac:dyDescent="0.15">
      <c r="A1022" t="s">
        <v>231</v>
      </c>
      <c r="B1022" t="s">
        <v>2935</v>
      </c>
      <c r="C1022" t="str">
        <f>INDEX(FIPS!$A$1:$E$3236,MATCH($F1022,FIPS!$D$1:$D$3236,0),5)</f>
        <v>Crittenden County</v>
      </c>
      <c r="D1022" t="s">
        <v>232</v>
      </c>
      <c r="E1022" s="15" t="s">
        <v>33</v>
      </c>
      <c r="F1022" t="s">
        <v>3003</v>
      </c>
      <c r="G1022" t="s">
        <v>7797</v>
      </c>
      <c r="H1022" t="str">
        <f>IFERROR(VLOOKUP($G1022,'Team Colors'!$A:$B,2,0),"#c9c9c9")</f>
        <v>#002c5f</v>
      </c>
      <c r="I1022">
        <f>INDEX('Raw Election Data'!$A$1:$AN$3144,MATCH($C1022&amp;" "&amp;$B1022,'Raw Election Data'!$C$1:$C$3144,0),MATCH('Joined Data'!I$1,'Raw Election Data'!$A$1:$AN$1,0))</f>
        <v>9183</v>
      </c>
      <c r="J1022">
        <f>INDEX('Raw Election Data'!$A$1:$AN$3144,MATCH($C1022&amp;" "&amp;$B1022,'Raw Election Data'!$C$1:$C$3144,0),MATCH('Joined Data'!J$1,'Raw Election Data'!$A$1:$AN$1,0))</f>
        <v>617</v>
      </c>
      <c r="K1022">
        <f>INDEX('Raw Election Data'!$A$1:$AN$3144,MATCH($C1022&amp;" "&amp;$B1022,'Raw Election Data'!$C$1:$C$3144,0),MATCH('Joined Data'!K$1,'Raw Election Data'!$A$1:$AN$1,0))</f>
        <v>3290</v>
      </c>
      <c r="L1022">
        <f>INDEX('Raw Election Data'!$A$1:$AN$3144,MATCH($C1022&amp;" "&amp;$B1022,'Raw Election Data'!$C$1:$C$3144,0),MATCH('Joined Data'!L$1,'Raw Election Data'!$A$1:$AN$1,0))</f>
        <v>4036</v>
      </c>
      <c r="M1022">
        <f>INDEX('Raw Election Data'!$A$1:$AN$3144,MATCH($C1022&amp;" "&amp;$B1022,'Raw Election Data'!$C$1:$C$3144,0),MATCH('Joined Data'!M$1,'Raw Election Data'!$A$1:$AN$1,0))</f>
        <v>0.15287413280475717</v>
      </c>
      <c r="N1022">
        <f>INDEX('Raw Election Data'!$A$1:$AN$3144,MATCH($C1022&amp;" "&amp;$B1022,'Raw Election Data'!$C$1:$C$3144,0),MATCH('Joined Data'!N$1,'Raw Election Data'!$A$1:$AN$1,0))</f>
        <v>0.81516352824578786</v>
      </c>
      <c r="O1022">
        <f>INDEX('Raw Election Data'!$A$1:$AN$3144,MATCH($C1022&amp;" "&amp;$B1022,'Raw Election Data'!$C$1:$C$3144,0),MATCH('Joined Data'!O$1,'Raw Election Data'!$A$1:$AN$1,0))</f>
        <v>-2673</v>
      </c>
      <c r="P1022">
        <f>INDEX('Raw Election Data'!$A$1:$AN$3144,MATCH($C1022&amp;" "&amp;$B1022,'Raw Election Data'!$C$1:$C$3144,0),MATCH('Joined Data'!P$1,'Raw Election Data'!$A$1:$AN$1,0))</f>
        <v>2673</v>
      </c>
      <c r="Q1022">
        <f>INDEX('Raw Election Data'!$A$1:$AN$3144,MATCH($C1022&amp;" "&amp;$B1022,'Raw Election Data'!$C$1:$C$3144,0),MATCH('Joined Data'!Q$1,'Raw Election Data'!$A$1:$AN$1,0))</f>
        <v>-0.66228939544103071</v>
      </c>
      <c r="R1022">
        <f>INDEX('Raw Election Data'!$A$1:$AN$3144,MATCH($C1022&amp;" "&amp;$B1022,'Raw Election Data'!$C$1:$C$3144,0),MATCH('Joined Data'!R$1,'Raw Election Data'!$A$1:$AN$1,0))</f>
        <v>0.66228939544103071</v>
      </c>
    </row>
    <row r="1023" spans="1:18" ht="13.5" hidden="1" customHeight="1" x14ac:dyDescent="0.15">
      <c r="A1023" t="s">
        <v>231</v>
      </c>
      <c r="B1023" t="s">
        <v>2935</v>
      </c>
      <c r="C1023" t="str">
        <f>INDEX(FIPS!$A$1:$E$3236,MATCH($F1023,FIPS!$D$1:$D$3236,0),5)</f>
        <v>Cumberland County</v>
      </c>
      <c r="D1023" t="s">
        <v>232</v>
      </c>
      <c r="E1023" s="15" t="s">
        <v>34</v>
      </c>
      <c r="F1023" t="s">
        <v>3004</v>
      </c>
      <c r="G1023" t="s">
        <v>7797</v>
      </c>
      <c r="H1023" t="str">
        <f>IFERROR(VLOOKUP($G1023,'Team Colors'!$A:$B,2,0),"#c9c9c9")</f>
        <v>#002c5f</v>
      </c>
      <c r="I1023">
        <f>INDEX('Raw Election Data'!$A$1:$AN$3144,MATCH($C1023&amp;" "&amp;$B1023,'Raw Election Data'!$C$1:$C$3144,0),MATCH('Joined Data'!I$1,'Raw Election Data'!$A$1:$AN$1,0))</f>
        <v>6759</v>
      </c>
      <c r="J1023">
        <f>INDEX('Raw Election Data'!$A$1:$AN$3144,MATCH($C1023&amp;" "&amp;$B1023,'Raw Election Data'!$C$1:$C$3144,0),MATCH('Joined Data'!J$1,'Raw Election Data'!$A$1:$AN$1,0))</f>
        <v>459</v>
      </c>
      <c r="K1023">
        <f>INDEX('Raw Election Data'!$A$1:$AN$3144,MATCH($C1023&amp;" "&amp;$B1023,'Raw Election Data'!$C$1:$C$3144,0),MATCH('Joined Data'!K$1,'Raw Election Data'!$A$1:$AN$1,0))</f>
        <v>2502</v>
      </c>
      <c r="L1023">
        <f>INDEX('Raw Election Data'!$A$1:$AN$3144,MATCH($C1023&amp;" "&amp;$B1023,'Raw Election Data'!$C$1:$C$3144,0),MATCH('Joined Data'!L$1,'Raw Election Data'!$A$1:$AN$1,0))</f>
        <v>3061</v>
      </c>
      <c r="M1023">
        <f>INDEX('Raw Election Data'!$A$1:$AN$3144,MATCH($C1023&amp;" "&amp;$B1023,'Raw Election Data'!$C$1:$C$3144,0),MATCH('Joined Data'!M$1,'Raw Election Data'!$A$1:$AN$1,0))</f>
        <v>0.14995099640640314</v>
      </c>
      <c r="N1023">
        <f>INDEX('Raw Election Data'!$A$1:$AN$3144,MATCH($C1023&amp;" "&amp;$B1023,'Raw Election Data'!$C$1:$C$3144,0),MATCH('Joined Data'!N$1,'Raw Election Data'!$A$1:$AN$1,0))</f>
        <v>0.81737994119568769</v>
      </c>
      <c r="O1023">
        <f>INDEX('Raw Election Data'!$A$1:$AN$3144,MATCH($C1023&amp;" "&amp;$B1023,'Raw Election Data'!$C$1:$C$3144,0),MATCH('Joined Data'!O$1,'Raw Election Data'!$A$1:$AN$1,0))</f>
        <v>-2043</v>
      </c>
      <c r="P1023">
        <f>INDEX('Raw Election Data'!$A$1:$AN$3144,MATCH($C1023&amp;" "&amp;$B1023,'Raw Election Data'!$C$1:$C$3144,0),MATCH('Joined Data'!P$1,'Raw Election Data'!$A$1:$AN$1,0))</f>
        <v>2043</v>
      </c>
      <c r="Q1023">
        <f>INDEX('Raw Election Data'!$A$1:$AN$3144,MATCH($C1023&amp;" "&amp;$B1023,'Raw Election Data'!$C$1:$C$3144,0),MATCH('Joined Data'!Q$1,'Raw Election Data'!$A$1:$AN$1,0))</f>
        <v>-0.6674289447892845</v>
      </c>
      <c r="R1023">
        <f>INDEX('Raw Election Data'!$A$1:$AN$3144,MATCH($C1023&amp;" "&amp;$B1023,'Raw Election Data'!$C$1:$C$3144,0),MATCH('Joined Data'!R$1,'Raw Election Data'!$A$1:$AN$1,0))</f>
        <v>0.6674289447892845</v>
      </c>
    </row>
    <row r="1024" spans="1:18" ht="13.5" hidden="1" customHeight="1" x14ac:dyDescent="0.15">
      <c r="A1024" t="s">
        <v>231</v>
      </c>
      <c r="B1024" t="s">
        <v>2935</v>
      </c>
      <c r="C1024" t="str">
        <f>INDEX(FIPS!$A$1:$E$3236,MATCH($F1024,FIPS!$D$1:$D$3236,0),5)</f>
        <v>Daviess County</v>
      </c>
      <c r="D1024" t="s">
        <v>232</v>
      </c>
      <c r="E1024" s="15" t="s">
        <v>35</v>
      </c>
      <c r="F1024" t="s">
        <v>3005</v>
      </c>
      <c r="G1024" t="s">
        <v>7797</v>
      </c>
      <c r="H1024" t="str">
        <f>IFERROR(VLOOKUP($G1024,'Team Colors'!$A:$B,2,0),"#c9c9c9")</f>
        <v>#002c5f</v>
      </c>
      <c r="I1024">
        <f>INDEX('Raw Election Data'!$A$1:$AN$3144,MATCH($C1024&amp;" "&amp;$B1024,'Raw Election Data'!$C$1:$C$3144,0),MATCH('Joined Data'!I$1,'Raw Election Data'!$A$1:$AN$1,0))</f>
        <v>99259</v>
      </c>
      <c r="J1024">
        <f>INDEX('Raw Election Data'!$A$1:$AN$3144,MATCH($C1024&amp;" "&amp;$B1024,'Raw Election Data'!$C$1:$C$3144,0),MATCH('Joined Data'!J$1,'Raw Election Data'!$A$1:$AN$1,0))</f>
        <v>14163</v>
      </c>
      <c r="K1024">
        <f>INDEX('Raw Election Data'!$A$1:$AN$3144,MATCH($C1024&amp;" "&amp;$B1024,'Raw Election Data'!$C$1:$C$3144,0),MATCH('Joined Data'!K$1,'Raw Election Data'!$A$1:$AN$1,0))</f>
        <v>28907</v>
      </c>
      <c r="L1024">
        <f>INDEX('Raw Election Data'!$A$1:$AN$3144,MATCH($C1024&amp;" "&amp;$B1024,'Raw Election Data'!$C$1:$C$3144,0),MATCH('Joined Data'!L$1,'Raw Election Data'!$A$1:$AN$1,0))</f>
        <v>45752</v>
      </c>
      <c r="M1024">
        <f>INDEX('Raw Election Data'!$A$1:$AN$3144,MATCH($C1024&amp;" "&amp;$B1024,'Raw Election Data'!$C$1:$C$3144,0),MATCH('Joined Data'!M$1,'Raw Election Data'!$A$1:$AN$1,0))</f>
        <v>0.30956023780381187</v>
      </c>
      <c r="N1024">
        <f>INDEX('Raw Election Data'!$A$1:$AN$3144,MATCH($C1024&amp;" "&amp;$B1024,'Raw Election Data'!$C$1:$C$3144,0),MATCH('Joined Data'!N$1,'Raw Election Data'!$A$1:$AN$1,0))</f>
        <v>0.6318193740164364</v>
      </c>
      <c r="O1024">
        <f>INDEX('Raw Election Data'!$A$1:$AN$3144,MATCH($C1024&amp;" "&amp;$B1024,'Raw Election Data'!$C$1:$C$3144,0),MATCH('Joined Data'!O$1,'Raw Election Data'!$A$1:$AN$1,0))</f>
        <v>-14744</v>
      </c>
      <c r="P1024">
        <f>INDEX('Raw Election Data'!$A$1:$AN$3144,MATCH($C1024&amp;" "&amp;$B1024,'Raw Election Data'!$C$1:$C$3144,0),MATCH('Joined Data'!P$1,'Raw Election Data'!$A$1:$AN$1,0))</f>
        <v>14744</v>
      </c>
      <c r="Q1024">
        <f>INDEX('Raw Election Data'!$A$1:$AN$3144,MATCH($C1024&amp;" "&amp;$B1024,'Raw Election Data'!$C$1:$C$3144,0),MATCH('Joined Data'!Q$1,'Raw Election Data'!$A$1:$AN$1,0))</f>
        <v>-0.32225913621262453</v>
      </c>
      <c r="R1024">
        <f>INDEX('Raw Election Data'!$A$1:$AN$3144,MATCH($C1024&amp;" "&amp;$B1024,'Raw Election Data'!$C$1:$C$3144,0),MATCH('Joined Data'!R$1,'Raw Election Data'!$A$1:$AN$1,0))</f>
        <v>0.32225913621262453</v>
      </c>
    </row>
    <row r="1025" spans="1:18" ht="13.5" hidden="1" customHeight="1" x14ac:dyDescent="0.15">
      <c r="A1025" t="s">
        <v>231</v>
      </c>
      <c r="B1025" t="s">
        <v>2935</v>
      </c>
      <c r="C1025" t="str">
        <f>INDEX(FIPS!$A$1:$E$3236,MATCH($F1025,FIPS!$D$1:$D$3236,0),5)</f>
        <v>Edmonson County</v>
      </c>
      <c r="D1025" t="s">
        <v>232</v>
      </c>
      <c r="E1025" s="15" t="s">
        <v>36</v>
      </c>
      <c r="F1025" t="s">
        <v>3009</v>
      </c>
      <c r="G1025" t="s">
        <v>7784</v>
      </c>
      <c r="H1025" t="str">
        <f>IFERROR(VLOOKUP($G1025,'Team Colors'!$A:$B,2,0),"#c9c9c9")</f>
        <v>#ffb612</v>
      </c>
      <c r="I1025">
        <f>INDEX('Raw Election Data'!$A$1:$AN$3144,MATCH($C1025&amp;" "&amp;$B1025,'Raw Election Data'!$C$1:$C$3144,0),MATCH('Joined Data'!I$1,'Raw Election Data'!$A$1:$AN$1,0))</f>
        <v>12007</v>
      </c>
      <c r="J1025">
        <f>INDEX('Raw Election Data'!$A$1:$AN$3144,MATCH($C1025&amp;" "&amp;$B1025,'Raw Election Data'!$C$1:$C$3144,0),MATCH('Joined Data'!J$1,'Raw Election Data'!$A$1:$AN$1,0))</f>
        <v>979</v>
      </c>
      <c r="K1025">
        <f>INDEX('Raw Election Data'!$A$1:$AN$3144,MATCH($C1025&amp;" "&amp;$B1025,'Raw Election Data'!$C$1:$C$3144,0),MATCH('Joined Data'!K$1,'Raw Election Data'!$A$1:$AN$1,0))</f>
        <v>4135</v>
      </c>
      <c r="L1025">
        <f>INDEX('Raw Election Data'!$A$1:$AN$3144,MATCH($C1025&amp;" "&amp;$B1025,'Raw Election Data'!$C$1:$C$3144,0),MATCH('Joined Data'!L$1,'Raw Election Data'!$A$1:$AN$1,0))</f>
        <v>5239</v>
      </c>
      <c r="M1025">
        <f>INDEX('Raw Election Data'!$A$1:$AN$3144,MATCH($C1025&amp;" "&amp;$B1025,'Raw Election Data'!$C$1:$C$3144,0),MATCH('Joined Data'!M$1,'Raw Election Data'!$A$1:$AN$1,0))</f>
        <v>0.18686772284787173</v>
      </c>
      <c r="N1025">
        <f>INDEX('Raw Election Data'!$A$1:$AN$3144,MATCH($C1025&amp;" "&amp;$B1025,'Raw Election Data'!$C$1:$C$3144,0),MATCH('Joined Data'!N$1,'Raw Election Data'!$A$1:$AN$1,0))</f>
        <v>0.78927276197747664</v>
      </c>
      <c r="O1025">
        <f>INDEX('Raw Election Data'!$A$1:$AN$3144,MATCH($C1025&amp;" "&amp;$B1025,'Raw Election Data'!$C$1:$C$3144,0),MATCH('Joined Data'!O$1,'Raw Election Data'!$A$1:$AN$1,0))</f>
        <v>-3156</v>
      </c>
      <c r="P1025">
        <f>INDEX('Raw Election Data'!$A$1:$AN$3144,MATCH($C1025&amp;" "&amp;$B1025,'Raw Election Data'!$C$1:$C$3144,0),MATCH('Joined Data'!P$1,'Raw Election Data'!$A$1:$AN$1,0))</f>
        <v>3156</v>
      </c>
      <c r="Q1025">
        <f>INDEX('Raw Election Data'!$A$1:$AN$3144,MATCH($C1025&amp;" "&amp;$B1025,'Raw Election Data'!$C$1:$C$3144,0),MATCH('Joined Data'!Q$1,'Raw Election Data'!$A$1:$AN$1,0))</f>
        <v>-0.60240503912960497</v>
      </c>
      <c r="R1025">
        <f>INDEX('Raw Election Data'!$A$1:$AN$3144,MATCH($C1025&amp;" "&amp;$B1025,'Raw Election Data'!$C$1:$C$3144,0),MATCH('Joined Data'!R$1,'Raw Election Data'!$A$1:$AN$1,0))</f>
        <v>0.60240503912960497</v>
      </c>
    </row>
    <row r="1026" spans="1:18" ht="13.5" hidden="1" customHeight="1" x14ac:dyDescent="0.15">
      <c r="A1026" t="s">
        <v>231</v>
      </c>
      <c r="B1026" t="s">
        <v>2935</v>
      </c>
      <c r="C1026" t="str">
        <f>INDEX(FIPS!$A$1:$E$3236,MATCH($F1026,FIPS!$D$1:$D$3236,0),5)</f>
        <v>Elliott County</v>
      </c>
      <c r="D1026" t="s">
        <v>232</v>
      </c>
      <c r="E1026" s="15" t="s">
        <v>37</v>
      </c>
      <c r="F1026" t="s">
        <v>3011</v>
      </c>
      <c r="G1026" t="s">
        <v>7799</v>
      </c>
      <c r="H1026" t="str">
        <f>IFERROR(VLOOKUP($G1026,'Team Colors'!$A:$B,2,0),"#c9c9c9")</f>
        <v>#fb4f14</v>
      </c>
      <c r="I1026">
        <f>INDEX('Raw Election Data'!$A$1:$AN$3144,MATCH($C1026&amp;" "&amp;$B1026,'Raw Election Data'!$C$1:$C$3144,0),MATCH('Joined Data'!I$1,'Raw Election Data'!$A$1:$AN$1,0))</f>
        <v>7648</v>
      </c>
      <c r="J1026">
        <f>INDEX('Raw Election Data'!$A$1:$AN$3144,MATCH($C1026&amp;" "&amp;$B1026,'Raw Election Data'!$C$1:$C$3144,0),MATCH('Joined Data'!J$1,'Raw Election Data'!$A$1:$AN$1,0))</f>
        <v>740</v>
      </c>
      <c r="K1026">
        <f>INDEX('Raw Election Data'!$A$1:$AN$3144,MATCH($C1026&amp;" "&amp;$B1026,'Raw Election Data'!$C$1:$C$3144,0),MATCH('Joined Data'!K$1,'Raw Election Data'!$A$1:$AN$1,0))</f>
        <v>2000</v>
      </c>
      <c r="L1026">
        <f>INDEX('Raw Election Data'!$A$1:$AN$3144,MATCH($C1026&amp;" "&amp;$B1026,'Raw Election Data'!$C$1:$C$3144,0),MATCH('Joined Data'!L$1,'Raw Election Data'!$A$1:$AN$1,0))</f>
        <v>2847</v>
      </c>
      <c r="M1026">
        <f>INDEX('Raw Election Data'!$A$1:$AN$3144,MATCH($C1026&amp;" "&amp;$B1026,'Raw Election Data'!$C$1:$C$3144,0),MATCH('Joined Data'!M$1,'Raw Election Data'!$A$1:$AN$1,0))</f>
        <v>0.25992272567615032</v>
      </c>
      <c r="N1026">
        <f>INDEX('Raw Election Data'!$A$1:$AN$3144,MATCH($C1026&amp;" "&amp;$B1026,'Raw Election Data'!$C$1:$C$3144,0),MATCH('Joined Data'!N$1,'Raw Election Data'!$A$1:$AN$1,0))</f>
        <v>0.70249385317878466</v>
      </c>
      <c r="O1026">
        <f>INDEX('Raw Election Data'!$A$1:$AN$3144,MATCH($C1026&amp;" "&amp;$B1026,'Raw Election Data'!$C$1:$C$3144,0),MATCH('Joined Data'!O$1,'Raw Election Data'!$A$1:$AN$1,0))</f>
        <v>-1260</v>
      </c>
      <c r="P1026">
        <f>INDEX('Raw Election Data'!$A$1:$AN$3144,MATCH($C1026&amp;" "&amp;$B1026,'Raw Election Data'!$C$1:$C$3144,0),MATCH('Joined Data'!P$1,'Raw Election Data'!$A$1:$AN$1,0))</f>
        <v>1260</v>
      </c>
      <c r="Q1026">
        <f>INDEX('Raw Election Data'!$A$1:$AN$3144,MATCH($C1026&amp;" "&amp;$B1026,'Raw Election Data'!$C$1:$C$3144,0),MATCH('Joined Data'!Q$1,'Raw Election Data'!$A$1:$AN$1,0))</f>
        <v>-0.44257112750263433</v>
      </c>
      <c r="R1026">
        <f>INDEX('Raw Election Data'!$A$1:$AN$3144,MATCH($C1026&amp;" "&amp;$B1026,'Raw Election Data'!$C$1:$C$3144,0),MATCH('Joined Data'!R$1,'Raw Election Data'!$A$1:$AN$1,0))</f>
        <v>0.44257112750263433</v>
      </c>
    </row>
    <row r="1027" spans="1:18" ht="13.5" hidden="1" customHeight="1" x14ac:dyDescent="0.15">
      <c r="A1027" t="s">
        <v>231</v>
      </c>
      <c r="B1027" t="s">
        <v>2935</v>
      </c>
      <c r="C1027" t="str">
        <f>INDEX(FIPS!$A$1:$E$3236,MATCH($F1027,FIPS!$D$1:$D$3236,0),5)</f>
        <v>Estill County</v>
      </c>
      <c r="D1027" t="s">
        <v>232</v>
      </c>
      <c r="E1027" s="15" t="s">
        <v>38</v>
      </c>
      <c r="F1027" t="s">
        <v>3013</v>
      </c>
      <c r="G1027" t="s">
        <v>7799</v>
      </c>
      <c r="H1027" t="str">
        <f>IFERROR(VLOOKUP($G1027,'Team Colors'!$A:$B,2,0),"#c9c9c9")</f>
        <v>#fb4f14</v>
      </c>
      <c r="I1027">
        <f>INDEX('Raw Election Data'!$A$1:$AN$3144,MATCH($C1027&amp;" "&amp;$B1027,'Raw Election Data'!$C$1:$C$3144,0),MATCH('Joined Data'!I$1,'Raw Election Data'!$A$1:$AN$1,0))</f>
        <v>14375</v>
      </c>
      <c r="J1027">
        <f>INDEX('Raw Election Data'!$A$1:$AN$3144,MATCH($C1027&amp;" "&amp;$B1027,'Raw Election Data'!$C$1:$C$3144,0),MATCH('Joined Data'!J$1,'Raw Election Data'!$A$1:$AN$1,0))</f>
        <v>1108</v>
      </c>
      <c r="K1027">
        <f>INDEX('Raw Election Data'!$A$1:$AN$3144,MATCH($C1027&amp;" "&amp;$B1027,'Raw Election Data'!$C$1:$C$3144,0),MATCH('Joined Data'!K$1,'Raw Election Data'!$A$1:$AN$1,0))</f>
        <v>4236</v>
      </c>
      <c r="L1027">
        <f>INDEX('Raw Election Data'!$A$1:$AN$3144,MATCH($C1027&amp;" "&amp;$B1027,'Raw Election Data'!$C$1:$C$3144,0),MATCH('Joined Data'!L$1,'Raw Election Data'!$A$1:$AN$1,0))</f>
        <v>5538</v>
      </c>
      <c r="M1027">
        <f>INDEX('Raw Election Data'!$A$1:$AN$3144,MATCH($C1027&amp;" "&amp;$B1027,'Raw Election Data'!$C$1:$C$3144,0),MATCH('Joined Data'!M$1,'Raw Election Data'!$A$1:$AN$1,0))</f>
        <v>0.20007222824124232</v>
      </c>
      <c r="N1027">
        <f>INDEX('Raw Election Data'!$A$1:$AN$3144,MATCH($C1027&amp;" "&amp;$B1027,'Raw Election Data'!$C$1:$C$3144,0),MATCH('Joined Data'!N$1,'Raw Election Data'!$A$1:$AN$1,0))</f>
        <v>0.7648970747562297</v>
      </c>
      <c r="O1027">
        <f>INDEX('Raw Election Data'!$A$1:$AN$3144,MATCH($C1027&amp;" "&amp;$B1027,'Raw Election Data'!$C$1:$C$3144,0),MATCH('Joined Data'!O$1,'Raw Election Data'!$A$1:$AN$1,0))</f>
        <v>-3128</v>
      </c>
      <c r="P1027">
        <f>INDEX('Raw Election Data'!$A$1:$AN$3144,MATCH($C1027&amp;" "&amp;$B1027,'Raw Election Data'!$C$1:$C$3144,0),MATCH('Joined Data'!P$1,'Raw Election Data'!$A$1:$AN$1,0))</f>
        <v>3128</v>
      </c>
      <c r="Q1027">
        <f>INDEX('Raw Election Data'!$A$1:$AN$3144,MATCH($C1027&amp;" "&amp;$B1027,'Raw Election Data'!$C$1:$C$3144,0),MATCH('Joined Data'!Q$1,'Raw Election Data'!$A$1:$AN$1,0))</f>
        <v>-0.56482484651498743</v>
      </c>
      <c r="R1027">
        <f>INDEX('Raw Election Data'!$A$1:$AN$3144,MATCH($C1027&amp;" "&amp;$B1027,'Raw Election Data'!$C$1:$C$3144,0),MATCH('Joined Data'!R$1,'Raw Election Data'!$A$1:$AN$1,0))</f>
        <v>0.56482484651498743</v>
      </c>
    </row>
    <row r="1028" spans="1:18" ht="13.5" hidden="1" customHeight="1" x14ac:dyDescent="0.15">
      <c r="A1028" t="s">
        <v>231</v>
      </c>
      <c r="B1028" t="s">
        <v>2935</v>
      </c>
      <c r="C1028" t="str">
        <f>INDEX(FIPS!$A$1:$E$3236,MATCH($F1028,FIPS!$D$1:$D$3236,0),5)</f>
        <v>Fayette County</v>
      </c>
      <c r="D1028" t="s">
        <v>232</v>
      </c>
      <c r="E1028" s="15" t="s">
        <v>39</v>
      </c>
      <c r="F1028" t="s">
        <v>3014</v>
      </c>
      <c r="G1028" t="s">
        <v>7799</v>
      </c>
      <c r="H1028" t="str">
        <f>IFERROR(VLOOKUP($G1028,'Team Colors'!$A:$B,2,0),"#c9c9c9")</f>
        <v>#fb4f14</v>
      </c>
      <c r="I1028">
        <f>INDEX('Raw Election Data'!$A$1:$AN$3144,MATCH($C1028&amp;" "&amp;$B1028,'Raw Election Data'!$C$1:$C$3144,0),MATCH('Joined Data'!I$1,'Raw Election Data'!$A$1:$AN$1,0))</f>
        <v>314488</v>
      </c>
      <c r="J1028">
        <f>INDEX('Raw Election Data'!$A$1:$AN$3144,MATCH($C1028&amp;" "&amp;$B1028,'Raw Election Data'!$C$1:$C$3144,0),MATCH('Joined Data'!J$1,'Raw Election Data'!$A$1:$AN$1,0))</f>
        <v>69776</v>
      </c>
      <c r="K1028">
        <f>INDEX('Raw Election Data'!$A$1:$AN$3144,MATCH($C1028&amp;" "&amp;$B1028,'Raw Election Data'!$C$1:$C$3144,0),MATCH('Joined Data'!K$1,'Raw Election Data'!$A$1:$AN$1,0))</f>
        <v>56890</v>
      </c>
      <c r="L1028">
        <f>INDEX('Raw Election Data'!$A$1:$AN$3144,MATCH($C1028&amp;" "&amp;$B1028,'Raw Election Data'!$C$1:$C$3144,0),MATCH('Joined Data'!L$1,'Raw Election Data'!$A$1:$AN$1,0))</f>
        <v>136112</v>
      </c>
      <c r="M1028">
        <f>INDEX('Raw Election Data'!$A$1:$AN$3144,MATCH($C1028&amp;" "&amp;$B1028,'Raw Election Data'!$C$1:$C$3144,0),MATCH('Joined Data'!M$1,'Raw Election Data'!$A$1:$AN$1,0))</f>
        <v>0.51263665216880216</v>
      </c>
      <c r="N1028">
        <f>INDEX('Raw Election Data'!$A$1:$AN$3144,MATCH($C1028&amp;" "&amp;$B1028,'Raw Election Data'!$C$1:$C$3144,0),MATCH('Joined Data'!N$1,'Raw Election Data'!$A$1:$AN$1,0))</f>
        <v>0.41796461737392737</v>
      </c>
      <c r="O1028">
        <f>INDEX('Raw Election Data'!$A$1:$AN$3144,MATCH($C1028&amp;" "&amp;$B1028,'Raw Election Data'!$C$1:$C$3144,0),MATCH('Joined Data'!O$1,'Raw Election Data'!$A$1:$AN$1,0))</f>
        <v>12886</v>
      </c>
      <c r="P1028">
        <f>INDEX('Raw Election Data'!$A$1:$AN$3144,MATCH($C1028&amp;" "&amp;$B1028,'Raw Election Data'!$C$1:$C$3144,0),MATCH('Joined Data'!P$1,'Raw Election Data'!$A$1:$AN$1,0))</f>
        <v>-12886</v>
      </c>
      <c r="Q1028">
        <f>INDEX('Raw Election Data'!$A$1:$AN$3144,MATCH($C1028&amp;" "&amp;$B1028,'Raw Election Data'!$C$1:$C$3144,0),MATCH('Joined Data'!Q$1,'Raw Election Data'!$A$1:$AN$1,0))</f>
        <v>9.4672034794874793E-2</v>
      </c>
      <c r="R1028">
        <f>INDEX('Raw Election Data'!$A$1:$AN$3144,MATCH($C1028&amp;" "&amp;$B1028,'Raw Election Data'!$C$1:$C$3144,0),MATCH('Joined Data'!R$1,'Raw Election Data'!$A$1:$AN$1,0))</f>
        <v>-9.4672034794874793E-2</v>
      </c>
    </row>
    <row r="1029" spans="1:18" ht="13.5" hidden="1" customHeight="1" x14ac:dyDescent="0.15">
      <c r="A1029" t="s">
        <v>231</v>
      </c>
      <c r="B1029" t="s">
        <v>2935</v>
      </c>
      <c r="C1029" t="str">
        <f>INDEX(FIPS!$A$1:$E$3236,MATCH($F1029,FIPS!$D$1:$D$3236,0),5)</f>
        <v>Fleming County</v>
      </c>
      <c r="D1029" t="s">
        <v>232</v>
      </c>
      <c r="E1029" s="15" t="s">
        <v>40</v>
      </c>
      <c r="F1029" t="s">
        <v>3016</v>
      </c>
      <c r="G1029" t="s">
        <v>7799</v>
      </c>
      <c r="H1029" t="str">
        <f>IFERROR(VLOOKUP($G1029,'Team Colors'!$A:$B,2,0),"#c9c9c9")</f>
        <v>#fb4f14</v>
      </c>
      <c r="I1029">
        <f>INDEX('Raw Election Data'!$A$1:$AN$3144,MATCH($C1029&amp;" "&amp;$B1029,'Raw Election Data'!$C$1:$C$3144,0),MATCH('Joined Data'!I$1,'Raw Election Data'!$A$1:$AN$1,0))</f>
        <v>14637</v>
      </c>
      <c r="J1029">
        <f>INDEX('Raw Election Data'!$A$1:$AN$3144,MATCH($C1029&amp;" "&amp;$B1029,'Raw Election Data'!$C$1:$C$3144,0),MATCH('Joined Data'!J$1,'Raw Election Data'!$A$1:$AN$1,0))</f>
        <v>1348</v>
      </c>
      <c r="K1029">
        <f>INDEX('Raw Election Data'!$A$1:$AN$3144,MATCH($C1029&amp;" "&amp;$B1029,'Raw Election Data'!$C$1:$C$3144,0),MATCH('Joined Data'!K$1,'Raw Election Data'!$A$1:$AN$1,0))</f>
        <v>4722</v>
      </c>
      <c r="L1029">
        <f>INDEX('Raw Election Data'!$A$1:$AN$3144,MATCH($C1029&amp;" "&amp;$B1029,'Raw Election Data'!$C$1:$C$3144,0),MATCH('Joined Data'!L$1,'Raw Election Data'!$A$1:$AN$1,0))</f>
        <v>6250</v>
      </c>
      <c r="M1029">
        <f>INDEX('Raw Election Data'!$A$1:$AN$3144,MATCH($C1029&amp;" "&amp;$B1029,'Raw Election Data'!$C$1:$C$3144,0),MATCH('Joined Data'!M$1,'Raw Election Data'!$A$1:$AN$1,0))</f>
        <v>0.21568000000000001</v>
      </c>
      <c r="N1029">
        <f>INDEX('Raw Election Data'!$A$1:$AN$3144,MATCH($C1029&amp;" "&amp;$B1029,'Raw Election Data'!$C$1:$C$3144,0),MATCH('Joined Data'!N$1,'Raw Election Data'!$A$1:$AN$1,0))</f>
        <v>0.75551999999999997</v>
      </c>
      <c r="O1029">
        <f>INDEX('Raw Election Data'!$A$1:$AN$3144,MATCH($C1029&amp;" "&amp;$B1029,'Raw Election Data'!$C$1:$C$3144,0),MATCH('Joined Data'!O$1,'Raw Election Data'!$A$1:$AN$1,0))</f>
        <v>-3374</v>
      </c>
      <c r="P1029">
        <f>INDEX('Raw Election Data'!$A$1:$AN$3144,MATCH($C1029&amp;" "&amp;$B1029,'Raw Election Data'!$C$1:$C$3144,0),MATCH('Joined Data'!P$1,'Raw Election Data'!$A$1:$AN$1,0))</f>
        <v>3374</v>
      </c>
      <c r="Q1029">
        <f>INDEX('Raw Election Data'!$A$1:$AN$3144,MATCH($C1029&amp;" "&amp;$B1029,'Raw Election Data'!$C$1:$C$3144,0),MATCH('Joined Data'!Q$1,'Raw Election Data'!$A$1:$AN$1,0))</f>
        <v>-0.53983999999999999</v>
      </c>
      <c r="R1029">
        <f>INDEX('Raw Election Data'!$A$1:$AN$3144,MATCH($C1029&amp;" "&amp;$B1029,'Raw Election Data'!$C$1:$C$3144,0),MATCH('Joined Data'!R$1,'Raw Election Data'!$A$1:$AN$1,0))</f>
        <v>0.53983999999999999</v>
      </c>
    </row>
    <row r="1030" spans="1:18" ht="13.5" hidden="1" customHeight="1" x14ac:dyDescent="0.15">
      <c r="A1030" t="s">
        <v>231</v>
      </c>
      <c r="B1030" t="s">
        <v>2935</v>
      </c>
      <c r="C1030" t="str">
        <f>INDEX(FIPS!$A$1:$E$3236,MATCH($F1030,FIPS!$D$1:$D$3236,0),5)</f>
        <v>Floyd County</v>
      </c>
      <c r="D1030" t="s">
        <v>232</v>
      </c>
      <c r="E1030" s="15" t="s">
        <v>41</v>
      </c>
      <c r="F1030" t="s">
        <v>3017</v>
      </c>
      <c r="G1030" t="s">
        <v>7784</v>
      </c>
      <c r="H1030" t="str">
        <f>IFERROR(VLOOKUP($G1030,'Team Colors'!$A:$B,2,0),"#c9c9c9")</f>
        <v>#ffb612</v>
      </c>
      <c r="I1030">
        <f>INDEX('Raw Election Data'!$A$1:$AN$3144,MATCH($C1030&amp;" "&amp;$B1030,'Raw Election Data'!$C$1:$C$3144,0),MATCH('Joined Data'!I$1,'Raw Election Data'!$A$1:$AN$1,0))</f>
        <v>37756</v>
      </c>
      <c r="J1030">
        <f>INDEX('Raw Election Data'!$A$1:$AN$3144,MATCH($C1030&amp;" "&amp;$B1030,'Raw Election Data'!$C$1:$C$3144,0),MATCH('Joined Data'!J$1,'Raw Election Data'!$A$1:$AN$1,0))</f>
        <v>4015</v>
      </c>
      <c r="K1030">
        <f>INDEX('Raw Election Data'!$A$1:$AN$3144,MATCH($C1030&amp;" "&amp;$B1030,'Raw Election Data'!$C$1:$C$3144,0),MATCH('Joined Data'!K$1,'Raw Election Data'!$A$1:$AN$1,0))</f>
        <v>11993</v>
      </c>
      <c r="L1030">
        <f>INDEX('Raw Election Data'!$A$1:$AN$3144,MATCH($C1030&amp;" "&amp;$B1030,'Raw Election Data'!$C$1:$C$3144,0),MATCH('Joined Data'!L$1,'Raw Election Data'!$A$1:$AN$1,0))</f>
        <v>16521</v>
      </c>
      <c r="M1030">
        <f>INDEX('Raw Election Data'!$A$1:$AN$3144,MATCH($C1030&amp;" "&amp;$B1030,'Raw Election Data'!$C$1:$C$3144,0),MATCH('Joined Data'!M$1,'Raw Election Data'!$A$1:$AN$1,0))</f>
        <v>0.24302403002239573</v>
      </c>
      <c r="N1030">
        <f>INDEX('Raw Election Data'!$A$1:$AN$3144,MATCH($C1030&amp;" "&amp;$B1030,'Raw Election Data'!$C$1:$C$3144,0),MATCH('Joined Data'!N$1,'Raw Election Data'!$A$1:$AN$1,0))</f>
        <v>0.72592458083651112</v>
      </c>
      <c r="O1030">
        <f>INDEX('Raw Election Data'!$A$1:$AN$3144,MATCH($C1030&amp;" "&amp;$B1030,'Raw Election Data'!$C$1:$C$3144,0),MATCH('Joined Data'!O$1,'Raw Election Data'!$A$1:$AN$1,0))</f>
        <v>-7978</v>
      </c>
      <c r="P1030">
        <f>INDEX('Raw Election Data'!$A$1:$AN$3144,MATCH($C1030&amp;" "&amp;$B1030,'Raw Election Data'!$C$1:$C$3144,0),MATCH('Joined Data'!P$1,'Raw Election Data'!$A$1:$AN$1,0))</f>
        <v>7978</v>
      </c>
      <c r="Q1030">
        <f>INDEX('Raw Election Data'!$A$1:$AN$3144,MATCH($C1030&amp;" "&amp;$B1030,'Raw Election Data'!$C$1:$C$3144,0),MATCH('Joined Data'!Q$1,'Raw Election Data'!$A$1:$AN$1,0))</f>
        <v>-0.48290055081411543</v>
      </c>
      <c r="R1030">
        <f>INDEX('Raw Election Data'!$A$1:$AN$3144,MATCH($C1030&amp;" "&amp;$B1030,'Raw Election Data'!$C$1:$C$3144,0),MATCH('Joined Data'!R$1,'Raw Election Data'!$A$1:$AN$1,0))</f>
        <v>0.48290055081411543</v>
      </c>
    </row>
    <row r="1031" spans="1:18" ht="13.5" hidden="1" customHeight="1" x14ac:dyDescent="0.15">
      <c r="A1031" t="s">
        <v>231</v>
      </c>
      <c r="B1031" t="s">
        <v>2935</v>
      </c>
      <c r="C1031" t="str">
        <f>INDEX(FIPS!$A$1:$E$3236,MATCH($F1031,FIPS!$D$1:$D$3236,0),5)</f>
        <v>Franklin County</v>
      </c>
      <c r="D1031" t="s">
        <v>232</v>
      </c>
      <c r="E1031" s="15" t="s">
        <v>42</v>
      </c>
      <c r="F1031" t="s">
        <v>3018</v>
      </c>
      <c r="G1031" t="s">
        <v>7799</v>
      </c>
      <c r="H1031" t="str">
        <f>IFERROR(VLOOKUP($G1031,'Team Colors'!$A:$B,2,0),"#c9c9c9")</f>
        <v>#fb4f14</v>
      </c>
      <c r="I1031">
        <f>INDEX('Raw Election Data'!$A$1:$AN$3144,MATCH($C1031&amp;" "&amp;$B1031,'Raw Election Data'!$C$1:$C$3144,0),MATCH('Joined Data'!I$1,'Raw Election Data'!$A$1:$AN$1,0))</f>
        <v>50375</v>
      </c>
      <c r="J1031">
        <f>INDEX('Raw Election Data'!$A$1:$AN$3144,MATCH($C1031&amp;" "&amp;$B1031,'Raw Election Data'!$C$1:$C$3144,0),MATCH('Joined Data'!J$1,'Raw Election Data'!$A$1:$AN$1,0))</f>
        <v>10717</v>
      </c>
      <c r="K1031">
        <f>INDEX('Raw Election Data'!$A$1:$AN$3144,MATCH($C1031&amp;" "&amp;$B1031,'Raw Election Data'!$C$1:$C$3144,0),MATCH('Joined Data'!K$1,'Raw Election Data'!$A$1:$AN$1,0))</f>
        <v>11819</v>
      </c>
      <c r="L1031">
        <f>INDEX('Raw Election Data'!$A$1:$AN$3144,MATCH($C1031&amp;" "&amp;$B1031,'Raw Election Data'!$C$1:$C$3144,0),MATCH('Joined Data'!L$1,'Raw Election Data'!$A$1:$AN$1,0))</f>
        <v>23840</v>
      </c>
      <c r="M1031">
        <f>INDEX('Raw Election Data'!$A$1:$AN$3144,MATCH($C1031&amp;" "&amp;$B1031,'Raw Election Data'!$C$1:$C$3144,0),MATCH('Joined Data'!M$1,'Raw Election Data'!$A$1:$AN$1,0))</f>
        <v>0.44953859060402684</v>
      </c>
      <c r="N1031">
        <f>INDEX('Raw Election Data'!$A$1:$AN$3144,MATCH($C1031&amp;" "&amp;$B1031,'Raw Election Data'!$C$1:$C$3144,0),MATCH('Joined Data'!N$1,'Raw Election Data'!$A$1:$AN$1,0))</f>
        <v>0.49576342281879193</v>
      </c>
      <c r="O1031">
        <f>INDEX('Raw Election Data'!$A$1:$AN$3144,MATCH($C1031&amp;" "&amp;$B1031,'Raw Election Data'!$C$1:$C$3144,0),MATCH('Joined Data'!O$1,'Raw Election Data'!$A$1:$AN$1,0))</f>
        <v>-1102</v>
      </c>
      <c r="P1031">
        <f>INDEX('Raw Election Data'!$A$1:$AN$3144,MATCH($C1031&amp;" "&amp;$B1031,'Raw Election Data'!$C$1:$C$3144,0),MATCH('Joined Data'!P$1,'Raw Election Data'!$A$1:$AN$1,0))</f>
        <v>1102</v>
      </c>
      <c r="Q1031">
        <f>INDEX('Raw Election Data'!$A$1:$AN$3144,MATCH($C1031&amp;" "&amp;$B1031,'Raw Election Data'!$C$1:$C$3144,0),MATCH('Joined Data'!Q$1,'Raw Election Data'!$A$1:$AN$1,0))</f>
        <v>-4.6224832214765088E-2</v>
      </c>
      <c r="R1031">
        <f>INDEX('Raw Election Data'!$A$1:$AN$3144,MATCH($C1031&amp;" "&amp;$B1031,'Raw Election Data'!$C$1:$C$3144,0),MATCH('Joined Data'!R$1,'Raw Election Data'!$A$1:$AN$1,0))</f>
        <v>4.6224832214765088E-2</v>
      </c>
    </row>
    <row r="1032" spans="1:18" ht="13.5" hidden="1" customHeight="1" x14ac:dyDescent="0.15">
      <c r="A1032" t="s">
        <v>231</v>
      </c>
      <c r="B1032" t="s">
        <v>2935</v>
      </c>
      <c r="C1032" t="str">
        <f>INDEX(FIPS!$A$1:$E$3236,MATCH($F1032,FIPS!$D$1:$D$3236,0),5)</f>
        <v>Fulton County</v>
      </c>
      <c r="D1032" t="s">
        <v>232</v>
      </c>
      <c r="E1032" s="15" t="s">
        <v>43</v>
      </c>
      <c r="F1032" t="s">
        <v>3019</v>
      </c>
      <c r="G1032" t="s">
        <v>439</v>
      </c>
      <c r="H1032" t="str">
        <f>IFERROR(VLOOKUP($G1032,'Team Colors'!$A:$B,2,0),"#c9c9c9")</f>
        <v>#002244</v>
      </c>
      <c r="I1032">
        <f>INDEX('Raw Election Data'!$A$1:$AN$3144,MATCH($C1032&amp;" "&amp;$B1032,'Raw Election Data'!$C$1:$C$3144,0),MATCH('Joined Data'!I$1,'Raw Election Data'!$A$1:$AN$1,0))</f>
        <v>6238</v>
      </c>
      <c r="J1032">
        <f>INDEX('Raw Election Data'!$A$1:$AN$3144,MATCH($C1032&amp;" "&amp;$B1032,'Raw Election Data'!$C$1:$C$3144,0),MATCH('Joined Data'!J$1,'Raw Election Data'!$A$1:$AN$1,0))</f>
        <v>774</v>
      </c>
      <c r="K1032">
        <f>INDEX('Raw Election Data'!$A$1:$AN$3144,MATCH($C1032&amp;" "&amp;$B1032,'Raw Election Data'!$C$1:$C$3144,0),MATCH('Joined Data'!K$1,'Raw Election Data'!$A$1:$AN$1,0))</f>
        <v>1549</v>
      </c>
      <c r="L1032">
        <f>INDEX('Raw Election Data'!$A$1:$AN$3144,MATCH($C1032&amp;" "&amp;$B1032,'Raw Election Data'!$C$1:$C$3144,0),MATCH('Joined Data'!L$1,'Raw Election Data'!$A$1:$AN$1,0))</f>
        <v>2381</v>
      </c>
      <c r="M1032">
        <f>INDEX('Raw Election Data'!$A$1:$AN$3144,MATCH($C1032&amp;" "&amp;$B1032,'Raw Election Data'!$C$1:$C$3144,0),MATCH('Joined Data'!M$1,'Raw Election Data'!$A$1:$AN$1,0))</f>
        <v>0.32507349853002943</v>
      </c>
      <c r="N1032">
        <f>INDEX('Raw Election Data'!$A$1:$AN$3144,MATCH($C1032&amp;" "&amp;$B1032,'Raw Election Data'!$C$1:$C$3144,0),MATCH('Joined Data'!N$1,'Raw Election Data'!$A$1:$AN$1,0))</f>
        <v>0.65056698866022677</v>
      </c>
      <c r="O1032">
        <f>INDEX('Raw Election Data'!$A$1:$AN$3144,MATCH($C1032&amp;" "&amp;$B1032,'Raw Election Data'!$C$1:$C$3144,0),MATCH('Joined Data'!O$1,'Raw Election Data'!$A$1:$AN$1,0))</f>
        <v>-775</v>
      </c>
      <c r="P1032">
        <f>INDEX('Raw Election Data'!$A$1:$AN$3144,MATCH($C1032&amp;" "&amp;$B1032,'Raw Election Data'!$C$1:$C$3144,0),MATCH('Joined Data'!P$1,'Raw Election Data'!$A$1:$AN$1,0))</f>
        <v>775</v>
      </c>
      <c r="Q1032">
        <f>INDEX('Raw Election Data'!$A$1:$AN$3144,MATCH($C1032&amp;" "&amp;$B1032,'Raw Election Data'!$C$1:$C$3144,0),MATCH('Joined Data'!Q$1,'Raw Election Data'!$A$1:$AN$1,0))</f>
        <v>-0.32549349013019735</v>
      </c>
      <c r="R1032">
        <f>INDEX('Raw Election Data'!$A$1:$AN$3144,MATCH($C1032&amp;" "&amp;$B1032,'Raw Election Data'!$C$1:$C$3144,0),MATCH('Joined Data'!R$1,'Raw Election Data'!$A$1:$AN$1,0))</f>
        <v>0.32549349013019735</v>
      </c>
    </row>
    <row r="1033" spans="1:18" ht="13.5" hidden="1" customHeight="1" x14ac:dyDescent="0.15">
      <c r="A1033" t="s">
        <v>231</v>
      </c>
      <c r="B1033" t="s">
        <v>2935</v>
      </c>
      <c r="C1033" t="str">
        <f>INDEX(FIPS!$A$1:$E$3236,MATCH($F1033,FIPS!$D$1:$D$3236,0),5)</f>
        <v>Gallatin County</v>
      </c>
      <c r="D1033" t="s">
        <v>232</v>
      </c>
      <c r="E1033" s="15" t="s">
        <v>44</v>
      </c>
      <c r="F1033" t="s">
        <v>3024</v>
      </c>
      <c r="G1033" t="s">
        <v>7799</v>
      </c>
      <c r="H1033" t="str">
        <f>IFERROR(VLOOKUP($G1033,'Team Colors'!$A:$B,2,0),"#c9c9c9")</f>
        <v>#fb4f14</v>
      </c>
      <c r="I1033">
        <f>INDEX('Raw Election Data'!$A$1:$AN$3144,MATCH($C1033&amp;" "&amp;$B1033,'Raw Election Data'!$C$1:$C$3144,0),MATCH('Joined Data'!I$1,'Raw Election Data'!$A$1:$AN$1,0))</f>
        <v>8636</v>
      </c>
      <c r="J1033">
        <f>INDEX('Raw Election Data'!$A$1:$AN$3144,MATCH($C1033&amp;" "&amp;$B1033,'Raw Election Data'!$C$1:$C$3144,0),MATCH('Joined Data'!J$1,'Raw Election Data'!$A$1:$AN$1,0))</f>
        <v>749</v>
      </c>
      <c r="K1033">
        <f>INDEX('Raw Election Data'!$A$1:$AN$3144,MATCH($C1033&amp;" "&amp;$B1033,'Raw Election Data'!$C$1:$C$3144,0),MATCH('Joined Data'!K$1,'Raw Election Data'!$A$1:$AN$1,0))</f>
        <v>2443</v>
      </c>
      <c r="L1033">
        <f>INDEX('Raw Election Data'!$A$1:$AN$3144,MATCH($C1033&amp;" "&amp;$B1033,'Raw Election Data'!$C$1:$C$3144,0),MATCH('Joined Data'!L$1,'Raw Election Data'!$A$1:$AN$1,0))</f>
        <v>3334</v>
      </c>
      <c r="M1033">
        <f>INDEX('Raw Election Data'!$A$1:$AN$3144,MATCH($C1033&amp;" "&amp;$B1033,'Raw Election Data'!$C$1:$C$3144,0),MATCH('Joined Data'!M$1,'Raw Election Data'!$A$1:$AN$1,0))</f>
        <v>0.22465506898620277</v>
      </c>
      <c r="N1033">
        <f>INDEX('Raw Election Data'!$A$1:$AN$3144,MATCH($C1033&amp;" "&amp;$B1033,'Raw Election Data'!$C$1:$C$3144,0),MATCH('Joined Data'!N$1,'Raw Election Data'!$A$1:$AN$1,0))</f>
        <v>0.73275344931013797</v>
      </c>
      <c r="O1033">
        <f>INDEX('Raw Election Data'!$A$1:$AN$3144,MATCH($C1033&amp;" "&amp;$B1033,'Raw Election Data'!$C$1:$C$3144,0),MATCH('Joined Data'!O$1,'Raw Election Data'!$A$1:$AN$1,0))</f>
        <v>-1694</v>
      </c>
      <c r="P1033">
        <f>INDEX('Raw Election Data'!$A$1:$AN$3144,MATCH($C1033&amp;" "&amp;$B1033,'Raw Election Data'!$C$1:$C$3144,0),MATCH('Joined Data'!P$1,'Raw Election Data'!$A$1:$AN$1,0))</f>
        <v>1694</v>
      </c>
      <c r="Q1033">
        <f>INDEX('Raw Election Data'!$A$1:$AN$3144,MATCH($C1033&amp;" "&amp;$B1033,'Raw Election Data'!$C$1:$C$3144,0),MATCH('Joined Data'!Q$1,'Raw Election Data'!$A$1:$AN$1,0))</f>
        <v>-0.50809838032393517</v>
      </c>
      <c r="R1033">
        <f>INDEX('Raw Election Data'!$A$1:$AN$3144,MATCH($C1033&amp;" "&amp;$B1033,'Raw Election Data'!$C$1:$C$3144,0),MATCH('Joined Data'!R$1,'Raw Election Data'!$A$1:$AN$1,0))</f>
        <v>0.50809838032393517</v>
      </c>
    </row>
    <row r="1034" spans="1:18" ht="13.5" hidden="1" customHeight="1" x14ac:dyDescent="0.15">
      <c r="A1034" t="s">
        <v>231</v>
      </c>
      <c r="B1034" t="s">
        <v>2935</v>
      </c>
      <c r="C1034" t="str">
        <f>INDEX(FIPS!$A$1:$E$3236,MATCH($F1034,FIPS!$D$1:$D$3236,0),5)</f>
        <v>Garrard County</v>
      </c>
      <c r="D1034" t="s">
        <v>232</v>
      </c>
      <c r="E1034" s="15" t="s">
        <v>45</v>
      </c>
      <c r="F1034" t="s">
        <v>3026</v>
      </c>
      <c r="G1034" t="s">
        <v>7799</v>
      </c>
      <c r="H1034" t="str">
        <f>IFERROR(VLOOKUP($G1034,'Team Colors'!$A:$B,2,0),"#c9c9c9")</f>
        <v>#fb4f14</v>
      </c>
      <c r="I1034">
        <f>INDEX('Raw Election Data'!$A$1:$AN$3144,MATCH($C1034&amp;" "&amp;$B1034,'Raw Election Data'!$C$1:$C$3144,0),MATCH('Joined Data'!I$1,'Raw Election Data'!$A$1:$AN$1,0))</f>
        <v>17237</v>
      </c>
      <c r="J1034">
        <f>INDEX('Raw Election Data'!$A$1:$AN$3144,MATCH($C1034&amp;" "&amp;$B1034,'Raw Election Data'!$C$1:$C$3144,0),MATCH('Joined Data'!J$1,'Raw Election Data'!$A$1:$AN$1,0))</f>
        <v>1453</v>
      </c>
      <c r="K1034">
        <f>INDEX('Raw Election Data'!$A$1:$AN$3144,MATCH($C1034&amp;" "&amp;$B1034,'Raw Election Data'!$C$1:$C$3144,0),MATCH('Joined Data'!K$1,'Raw Election Data'!$A$1:$AN$1,0))</f>
        <v>5904</v>
      </c>
      <c r="L1034">
        <f>INDEX('Raw Election Data'!$A$1:$AN$3144,MATCH($C1034&amp;" "&amp;$B1034,'Raw Election Data'!$C$1:$C$3144,0),MATCH('Joined Data'!L$1,'Raw Election Data'!$A$1:$AN$1,0))</f>
        <v>7613</v>
      </c>
      <c r="M1034">
        <f>INDEX('Raw Election Data'!$A$1:$AN$3144,MATCH($C1034&amp;" "&amp;$B1034,'Raw Election Data'!$C$1:$C$3144,0),MATCH('Joined Data'!M$1,'Raw Election Data'!$A$1:$AN$1,0))</f>
        <v>0.19085774333377117</v>
      </c>
      <c r="N1034">
        <f>INDEX('Raw Election Data'!$A$1:$AN$3144,MATCH($C1034&amp;" "&amp;$B1034,'Raw Election Data'!$C$1:$C$3144,0),MATCH('Joined Data'!N$1,'Raw Election Data'!$A$1:$AN$1,0))</f>
        <v>0.77551556548009981</v>
      </c>
      <c r="O1034">
        <f>INDEX('Raw Election Data'!$A$1:$AN$3144,MATCH($C1034&amp;" "&amp;$B1034,'Raw Election Data'!$C$1:$C$3144,0),MATCH('Joined Data'!O$1,'Raw Election Data'!$A$1:$AN$1,0))</f>
        <v>-4451</v>
      </c>
      <c r="P1034">
        <f>INDEX('Raw Election Data'!$A$1:$AN$3144,MATCH($C1034&amp;" "&amp;$B1034,'Raw Election Data'!$C$1:$C$3144,0),MATCH('Joined Data'!P$1,'Raw Election Data'!$A$1:$AN$1,0))</f>
        <v>4451</v>
      </c>
      <c r="Q1034">
        <f>INDEX('Raw Election Data'!$A$1:$AN$3144,MATCH($C1034&amp;" "&amp;$B1034,'Raw Election Data'!$C$1:$C$3144,0),MATCH('Joined Data'!Q$1,'Raw Election Data'!$A$1:$AN$1,0))</f>
        <v>-0.58465782214632867</v>
      </c>
      <c r="R1034">
        <f>INDEX('Raw Election Data'!$A$1:$AN$3144,MATCH($C1034&amp;" "&amp;$B1034,'Raw Election Data'!$C$1:$C$3144,0),MATCH('Joined Data'!R$1,'Raw Election Data'!$A$1:$AN$1,0))</f>
        <v>0.58465782214632867</v>
      </c>
    </row>
    <row r="1035" spans="1:18" ht="13.5" hidden="1" customHeight="1" x14ac:dyDescent="0.15">
      <c r="A1035" t="s">
        <v>231</v>
      </c>
      <c r="B1035" t="s">
        <v>2935</v>
      </c>
      <c r="C1035" t="str">
        <f>INDEX(FIPS!$A$1:$E$3236,MATCH($F1035,FIPS!$D$1:$D$3236,0),5)</f>
        <v>Grant County</v>
      </c>
      <c r="D1035" t="s">
        <v>232</v>
      </c>
      <c r="E1035" s="15" t="s">
        <v>46</v>
      </c>
      <c r="F1035" t="s">
        <v>3027</v>
      </c>
      <c r="G1035" t="s">
        <v>7799</v>
      </c>
      <c r="H1035" t="str">
        <f>IFERROR(VLOOKUP($G1035,'Team Colors'!$A:$B,2,0),"#c9c9c9")</f>
        <v>#fb4f14</v>
      </c>
      <c r="I1035">
        <f>INDEX('Raw Election Data'!$A$1:$AN$3144,MATCH($C1035&amp;" "&amp;$B1035,'Raw Election Data'!$C$1:$C$3144,0),MATCH('Joined Data'!I$1,'Raw Election Data'!$A$1:$AN$1,0))</f>
        <v>24757</v>
      </c>
      <c r="J1035">
        <f>INDEX('Raw Election Data'!$A$1:$AN$3144,MATCH($C1035&amp;" "&amp;$B1035,'Raw Election Data'!$C$1:$C$3144,0),MATCH('Joined Data'!J$1,'Raw Election Data'!$A$1:$AN$1,0))</f>
        <v>1910</v>
      </c>
      <c r="K1035">
        <f>INDEX('Raw Election Data'!$A$1:$AN$3144,MATCH($C1035&amp;" "&amp;$B1035,'Raw Election Data'!$C$1:$C$3144,0),MATCH('Joined Data'!K$1,'Raw Election Data'!$A$1:$AN$1,0))</f>
        <v>7268</v>
      </c>
      <c r="L1035">
        <f>INDEX('Raw Election Data'!$A$1:$AN$3144,MATCH($C1035&amp;" "&amp;$B1035,'Raw Election Data'!$C$1:$C$3144,0),MATCH('Joined Data'!L$1,'Raw Election Data'!$A$1:$AN$1,0))</f>
        <v>9551</v>
      </c>
      <c r="M1035">
        <f>INDEX('Raw Election Data'!$A$1:$AN$3144,MATCH($C1035&amp;" "&amp;$B1035,'Raw Election Data'!$C$1:$C$3144,0),MATCH('Joined Data'!M$1,'Raw Election Data'!$A$1:$AN$1,0))</f>
        <v>0.19997905978431577</v>
      </c>
      <c r="N1035">
        <f>INDEX('Raw Election Data'!$A$1:$AN$3144,MATCH($C1035&amp;" "&amp;$B1035,'Raw Election Data'!$C$1:$C$3144,0),MATCH('Joined Data'!N$1,'Raw Election Data'!$A$1:$AN$1,0))</f>
        <v>0.76096743796461108</v>
      </c>
      <c r="O1035">
        <f>INDEX('Raw Election Data'!$A$1:$AN$3144,MATCH($C1035&amp;" "&amp;$B1035,'Raw Election Data'!$C$1:$C$3144,0),MATCH('Joined Data'!O$1,'Raw Election Data'!$A$1:$AN$1,0))</f>
        <v>-5358</v>
      </c>
      <c r="P1035">
        <f>INDEX('Raw Election Data'!$A$1:$AN$3144,MATCH($C1035&amp;" "&amp;$B1035,'Raw Election Data'!$C$1:$C$3144,0),MATCH('Joined Data'!P$1,'Raw Election Data'!$A$1:$AN$1,0))</f>
        <v>5358</v>
      </c>
      <c r="Q1035">
        <f>INDEX('Raw Election Data'!$A$1:$AN$3144,MATCH($C1035&amp;" "&amp;$B1035,'Raw Election Data'!$C$1:$C$3144,0),MATCH('Joined Data'!Q$1,'Raw Election Data'!$A$1:$AN$1,0))</f>
        <v>-0.56098837818029534</v>
      </c>
      <c r="R1035">
        <f>INDEX('Raw Election Data'!$A$1:$AN$3144,MATCH($C1035&amp;" "&amp;$B1035,'Raw Election Data'!$C$1:$C$3144,0),MATCH('Joined Data'!R$1,'Raw Election Data'!$A$1:$AN$1,0))</f>
        <v>0.56098837818029534</v>
      </c>
    </row>
    <row r="1036" spans="1:18" ht="13.5" hidden="1" customHeight="1" x14ac:dyDescent="0.15">
      <c r="A1036" t="s">
        <v>231</v>
      </c>
      <c r="B1036" t="s">
        <v>2935</v>
      </c>
      <c r="C1036" t="str">
        <f>INDEX(FIPS!$A$1:$E$3236,MATCH($F1036,FIPS!$D$1:$D$3236,0),5)</f>
        <v>Graves County</v>
      </c>
      <c r="D1036" t="s">
        <v>232</v>
      </c>
      <c r="E1036" s="15" t="s">
        <v>47</v>
      </c>
      <c r="F1036" t="s">
        <v>3029</v>
      </c>
      <c r="G1036" t="s">
        <v>439</v>
      </c>
      <c r="H1036" t="str">
        <f>IFERROR(VLOOKUP($G1036,'Team Colors'!$A:$B,2,0),"#c9c9c9")</f>
        <v>#002244</v>
      </c>
      <c r="I1036">
        <f>INDEX('Raw Election Data'!$A$1:$AN$3144,MATCH($C1036&amp;" "&amp;$B1036,'Raw Election Data'!$C$1:$C$3144,0),MATCH('Joined Data'!I$1,'Raw Election Data'!$A$1:$AN$1,0))</f>
        <v>37421</v>
      </c>
      <c r="J1036">
        <f>INDEX('Raw Election Data'!$A$1:$AN$3144,MATCH($C1036&amp;" "&amp;$B1036,'Raw Election Data'!$C$1:$C$3144,0),MATCH('Joined Data'!J$1,'Raw Election Data'!$A$1:$AN$1,0))</f>
        <v>3308</v>
      </c>
      <c r="K1036">
        <f>INDEX('Raw Election Data'!$A$1:$AN$3144,MATCH($C1036&amp;" "&amp;$B1036,'Raw Election Data'!$C$1:$C$3144,0),MATCH('Joined Data'!K$1,'Raw Election Data'!$A$1:$AN$1,0))</f>
        <v>12671</v>
      </c>
      <c r="L1036">
        <f>INDEX('Raw Election Data'!$A$1:$AN$3144,MATCH($C1036&amp;" "&amp;$B1036,'Raw Election Data'!$C$1:$C$3144,0),MATCH('Joined Data'!L$1,'Raw Election Data'!$A$1:$AN$1,0))</f>
        <v>16582</v>
      </c>
      <c r="M1036">
        <f>INDEX('Raw Election Data'!$A$1:$AN$3144,MATCH($C1036&amp;" "&amp;$B1036,'Raw Election Data'!$C$1:$C$3144,0),MATCH('Joined Data'!M$1,'Raw Election Data'!$A$1:$AN$1,0))</f>
        <v>0.1994934266071644</v>
      </c>
      <c r="N1036">
        <f>INDEX('Raw Election Data'!$A$1:$AN$3144,MATCH($C1036&amp;" "&amp;$B1036,'Raw Election Data'!$C$1:$C$3144,0),MATCH('Joined Data'!N$1,'Raw Election Data'!$A$1:$AN$1,0))</f>
        <v>0.76414184054999401</v>
      </c>
      <c r="O1036">
        <f>INDEX('Raw Election Data'!$A$1:$AN$3144,MATCH($C1036&amp;" "&amp;$B1036,'Raw Election Data'!$C$1:$C$3144,0),MATCH('Joined Data'!O$1,'Raw Election Data'!$A$1:$AN$1,0))</f>
        <v>-9363</v>
      </c>
      <c r="P1036">
        <f>INDEX('Raw Election Data'!$A$1:$AN$3144,MATCH($C1036&amp;" "&amp;$B1036,'Raw Election Data'!$C$1:$C$3144,0),MATCH('Joined Data'!P$1,'Raw Election Data'!$A$1:$AN$1,0))</f>
        <v>9363</v>
      </c>
      <c r="Q1036">
        <f>INDEX('Raw Election Data'!$A$1:$AN$3144,MATCH($C1036&amp;" "&amp;$B1036,'Raw Election Data'!$C$1:$C$3144,0),MATCH('Joined Data'!Q$1,'Raw Election Data'!$A$1:$AN$1,0))</f>
        <v>-0.56464841394282961</v>
      </c>
      <c r="R1036">
        <f>INDEX('Raw Election Data'!$A$1:$AN$3144,MATCH($C1036&amp;" "&amp;$B1036,'Raw Election Data'!$C$1:$C$3144,0),MATCH('Joined Data'!R$1,'Raw Election Data'!$A$1:$AN$1,0))</f>
        <v>0.56464841394282961</v>
      </c>
    </row>
    <row r="1037" spans="1:18" ht="13.5" hidden="1" customHeight="1" x14ac:dyDescent="0.15">
      <c r="A1037" t="s">
        <v>231</v>
      </c>
      <c r="B1037" t="s">
        <v>2935</v>
      </c>
      <c r="C1037" t="str">
        <f>INDEX(FIPS!$A$1:$E$3236,MATCH($F1037,FIPS!$D$1:$D$3236,0),5)</f>
        <v>Grayson County</v>
      </c>
      <c r="D1037" t="s">
        <v>232</v>
      </c>
      <c r="E1037" s="15" t="s">
        <v>48</v>
      </c>
      <c r="F1037" t="s">
        <v>3033</v>
      </c>
      <c r="G1037" t="s">
        <v>439</v>
      </c>
      <c r="H1037" t="str">
        <f>IFERROR(VLOOKUP($G1037,'Team Colors'!$A:$B,2,0),"#c9c9c9")</f>
        <v>#002244</v>
      </c>
      <c r="I1037">
        <f>INDEX('Raw Election Data'!$A$1:$AN$3144,MATCH($C1037&amp;" "&amp;$B1037,'Raw Election Data'!$C$1:$C$3144,0),MATCH('Joined Data'!I$1,'Raw Election Data'!$A$1:$AN$1,0))</f>
        <v>26221</v>
      </c>
      <c r="J1037">
        <f>INDEX('Raw Election Data'!$A$1:$AN$3144,MATCH($C1037&amp;" "&amp;$B1037,'Raw Election Data'!$C$1:$C$3144,0),MATCH('Joined Data'!J$1,'Raw Election Data'!$A$1:$AN$1,0))</f>
        <v>1959</v>
      </c>
      <c r="K1037">
        <f>INDEX('Raw Election Data'!$A$1:$AN$3144,MATCH($C1037&amp;" "&amp;$B1037,'Raw Election Data'!$C$1:$C$3144,0),MATCH('Joined Data'!K$1,'Raw Election Data'!$A$1:$AN$1,0))</f>
        <v>8219</v>
      </c>
      <c r="L1037">
        <f>INDEX('Raw Election Data'!$A$1:$AN$3144,MATCH($C1037&amp;" "&amp;$B1037,'Raw Election Data'!$C$1:$C$3144,0),MATCH('Joined Data'!L$1,'Raw Election Data'!$A$1:$AN$1,0))</f>
        <v>10564</v>
      </c>
      <c r="M1037">
        <f>INDEX('Raw Election Data'!$A$1:$AN$3144,MATCH($C1037&amp;" "&amp;$B1037,'Raw Election Data'!$C$1:$C$3144,0),MATCH('Joined Data'!M$1,'Raw Election Data'!$A$1:$AN$1,0))</f>
        <v>0.18544112078758046</v>
      </c>
      <c r="N1037">
        <f>INDEX('Raw Election Data'!$A$1:$AN$3144,MATCH($C1037&amp;" "&amp;$B1037,'Raw Election Data'!$C$1:$C$3144,0),MATCH('Joined Data'!N$1,'Raw Election Data'!$A$1:$AN$1,0))</f>
        <v>0.77801968951154865</v>
      </c>
      <c r="O1037">
        <f>INDEX('Raw Election Data'!$A$1:$AN$3144,MATCH($C1037&amp;" "&amp;$B1037,'Raw Election Data'!$C$1:$C$3144,0),MATCH('Joined Data'!O$1,'Raw Election Data'!$A$1:$AN$1,0))</f>
        <v>-6260</v>
      </c>
      <c r="P1037">
        <f>INDEX('Raw Election Data'!$A$1:$AN$3144,MATCH($C1037&amp;" "&amp;$B1037,'Raw Election Data'!$C$1:$C$3144,0),MATCH('Joined Data'!P$1,'Raw Election Data'!$A$1:$AN$1,0))</f>
        <v>6260</v>
      </c>
      <c r="Q1037">
        <f>INDEX('Raw Election Data'!$A$1:$AN$3144,MATCH($C1037&amp;" "&amp;$B1037,'Raw Election Data'!$C$1:$C$3144,0),MATCH('Joined Data'!Q$1,'Raw Election Data'!$A$1:$AN$1,0))</f>
        <v>-0.59257856872396819</v>
      </c>
      <c r="R1037">
        <f>INDEX('Raw Election Data'!$A$1:$AN$3144,MATCH($C1037&amp;" "&amp;$B1037,'Raw Election Data'!$C$1:$C$3144,0),MATCH('Joined Data'!R$1,'Raw Election Data'!$A$1:$AN$1,0))</f>
        <v>0.59257856872396819</v>
      </c>
    </row>
    <row r="1038" spans="1:18" ht="13.5" hidden="1" customHeight="1" x14ac:dyDescent="0.15">
      <c r="A1038" t="s">
        <v>231</v>
      </c>
      <c r="B1038" t="s">
        <v>2935</v>
      </c>
      <c r="C1038" t="str">
        <f>INDEX(FIPS!$A$1:$E$3236,MATCH($F1038,FIPS!$D$1:$D$3236,0),5)</f>
        <v>Green County</v>
      </c>
      <c r="D1038" t="s">
        <v>232</v>
      </c>
      <c r="E1038" s="15" t="s">
        <v>49</v>
      </c>
      <c r="F1038" t="s">
        <v>3035</v>
      </c>
      <c r="G1038" t="s">
        <v>7755</v>
      </c>
      <c r="H1038" t="str">
        <f>IFERROR(VLOOKUP($G1038,'Team Colors'!$A:$B,2,0),"#c9c9c9")</f>
        <v>#203731</v>
      </c>
      <c r="I1038">
        <f>INDEX('Raw Election Data'!$A$1:$AN$3144,MATCH($C1038&amp;" "&amp;$B1038,'Raw Election Data'!$C$1:$C$3144,0),MATCH('Joined Data'!I$1,'Raw Election Data'!$A$1:$AN$1,0))</f>
        <v>11010</v>
      </c>
      <c r="J1038">
        <f>INDEX('Raw Election Data'!$A$1:$AN$3144,MATCH($C1038&amp;" "&amp;$B1038,'Raw Election Data'!$C$1:$C$3144,0),MATCH('Joined Data'!J$1,'Raw Election Data'!$A$1:$AN$1,0))</f>
        <v>832</v>
      </c>
      <c r="K1038">
        <f>INDEX('Raw Election Data'!$A$1:$AN$3144,MATCH($C1038&amp;" "&amp;$B1038,'Raw Election Data'!$C$1:$C$3144,0),MATCH('Joined Data'!K$1,'Raw Election Data'!$A$1:$AN$1,0))</f>
        <v>4372</v>
      </c>
      <c r="L1038">
        <f>INDEX('Raw Election Data'!$A$1:$AN$3144,MATCH($C1038&amp;" "&amp;$B1038,'Raw Election Data'!$C$1:$C$3144,0),MATCH('Joined Data'!L$1,'Raw Election Data'!$A$1:$AN$1,0))</f>
        <v>5331</v>
      </c>
      <c r="M1038">
        <f>INDEX('Raw Election Data'!$A$1:$AN$3144,MATCH($C1038&amp;" "&amp;$B1038,'Raw Election Data'!$C$1:$C$3144,0),MATCH('Joined Data'!M$1,'Raw Election Data'!$A$1:$AN$1,0))</f>
        <v>0.1560682798724442</v>
      </c>
      <c r="N1038">
        <f>INDEX('Raw Election Data'!$A$1:$AN$3144,MATCH($C1038&amp;" "&amp;$B1038,'Raw Election Data'!$C$1:$C$3144,0),MATCH('Joined Data'!N$1,'Raw Election Data'!$A$1:$AN$1,0))</f>
        <v>0.8201087975989495</v>
      </c>
      <c r="O1038">
        <f>INDEX('Raw Election Data'!$A$1:$AN$3144,MATCH($C1038&amp;" "&amp;$B1038,'Raw Election Data'!$C$1:$C$3144,0),MATCH('Joined Data'!O$1,'Raw Election Data'!$A$1:$AN$1,0))</f>
        <v>-3540</v>
      </c>
      <c r="P1038">
        <f>INDEX('Raw Election Data'!$A$1:$AN$3144,MATCH($C1038&amp;" "&amp;$B1038,'Raw Election Data'!$C$1:$C$3144,0),MATCH('Joined Data'!P$1,'Raw Election Data'!$A$1:$AN$1,0))</f>
        <v>3540</v>
      </c>
      <c r="Q1038">
        <f>INDEX('Raw Election Data'!$A$1:$AN$3144,MATCH($C1038&amp;" "&amp;$B1038,'Raw Election Data'!$C$1:$C$3144,0),MATCH('Joined Data'!Q$1,'Raw Election Data'!$A$1:$AN$1,0))</f>
        <v>-0.6640405177265053</v>
      </c>
      <c r="R1038">
        <f>INDEX('Raw Election Data'!$A$1:$AN$3144,MATCH($C1038&amp;" "&amp;$B1038,'Raw Election Data'!$C$1:$C$3144,0),MATCH('Joined Data'!R$1,'Raw Election Data'!$A$1:$AN$1,0))</f>
        <v>0.6640405177265053</v>
      </c>
    </row>
    <row r="1039" spans="1:18" ht="13.5" hidden="1" customHeight="1" x14ac:dyDescent="0.15">
      <c r="A1039" t="s">
        <v>231</v>
      </c>
      <c r="B1039" t="s">
        <v>2935</v>
      </c>
      <c r="C1039" t="str">
        <f>INDEX(FIPS!$A$1:$E$3236,MATCH($F1039,FIPS!$D$1:$D$3236,0),5)</f>
        <v>Greenup County</v>
      </c>
      <c r="D1039" t="s">
        <v>232</v>
      </c>
      <c r="E1039" s="15" t="s">
        <v>50</v>
      </c>
      <c r="F1039" t="s">
        <v>3037</v>
      </c>
      <c r="G1039" t="s">
        <v>7799</v>
      </c>
      <c r="H1039" t="str">
        <f>IFERROR(VLOOKUP($G1039,'Team Colors'!$A:$B,2,0),"#c9c9c9")</f>
        <v>#fb4f14</v>
      </c>
      <c r="I1039">
        <f>INDEX('Raw Election Data'!$A$1:$AN$3144,MATCH($C1039&amp;" "&amp;$B1039,'Raw Election Data'!$C$1:$C$3144,0),MATCH('Joined Data'!I$1,'Raw Election Data'!$A$1:$AN$1,0))</f>
        <v>36068</v>
      </c>
      <c r="J1039">
        <f>INDEX('Raw Election Data'!$A$1:$AN$3144,MATCH($C1039&amp;" "&amp;$B1039,'Raw Election Data'!$C$1:$C$3144,0),MATCH('Joined Data'!J$1,'Raw Election Data'!$A$1:$AN$1,0))</f>
        <v>4146</v>
      </c>
      <c r="K1039">
        <f>INDEX('Raw Election Data'!$A$1:$AN$3144,MATCH($C1039&amp;" "&amp;$B1039,'Raw Election Data'!$C$1:$C$3144,0),MATCH('Joined Data'!K$1,'Raw Election Data'!$A$1:$AN$1,0))</f>
        <v>11546</v>
      </c>
      <c r="L1039">
        <f>INDEX('Raw Election Data'!$A$1:$AN$3144,MATCH($C1039&amp;" "&amp;$B1039,'Raw Election Data'!$C$1:$C$3144,0),MATCH('Joined Data'!L$1,'Raw Election Data'!$A$1:$AN$1,0))</f>
        <v>16265</v>
      </c>
      <c r="M1039">
        <f>INDEX('Raw Election Data'!$A$1:$AN$3144,MATCH($C1039&amp;" "&amp;$B1039,'Raw Election Data'!$C$1:$C$3144,0),MATCH('Joined Data'!M$1,'Raw Election Data'!$A$1:$AN$1,0))</f>
        <v>0.25490316630802334</v>
      </c>
      <c r="N1039">
        <f>INDEX('Raw Election Data'!$A$1:$AN$3144,MATCH($C1039&amp;" "&amp;$B1039,'Raw Election Data'!$C$1:$C$3144,0),MATCH('Joined Data'!N$1,'Raw Election Data'!$A$1:$AN$1,0))</f>
        <v>0.70986781432523827</v>
      </c>
      <c r="O1039">
        <f>INDEX('Raw Election Data'!$A$1:$AN$3144,MATCH($C1039&amp;" "&amp;$B1039,'Raw Election Data'!$C$1:$C$3144,0),MATCH('Joined Data'!O$1,'Raw Election Data'!$A$1:$AN$1,0))</f>
        <v>-7400</v>
      </c>
      <c r="P1039">
        <f>INDEX('Raw Election Data'!$A$1:$AN$3144,MATCH($C1039&amp;" "&amp;$B1039,'Raw Election Data'!$C$1:$C$3144,0),MATCH('Joined Data'!P$1,'Raw Election Data'!$A$1:$AN$1,0))</f>
        <v>7400</v>
      </c>
      <c r="Q1039">
        <f>INDEX('Raw Election Data'!$A$1:$AN$3144,MATCH($C1039&amp;" "&amp;$B1039,'Raw Election Data'!$C$1:$C$3144,0),MATCH('Joined Data'!Q$1,'Raw Election Data'!$A$1:$AN$1,0))</f>
        <v>-0.45496464801721492</v>
      </c>
      <c r="R1039">
        <f>INDEX('Raw Election Data'!$A$1:$AN$3144,MATCH($C1039&amp;" "&amp;$B1039,'Raw Election Data'!$C$1:$C$3144,0),MATCH('Joined Data'!R$1,'Raw Election Data'!$A$1:$AN$1,0))</f>
        <v>0.45496464801721492</v>
      </c>
    </row>
    <row r="1040" spans="1:18" ht="13.5" hidden="1" customHeight="1" x14ac:dyDescent="0.15">
      <c r="A1040" t="s">
        <v>231</v>
      </c>
      <c r="B1040" t="s">
        <v>2935</v>
      </c>
      <c r="C1040" t="str">
        <f>INDEX(FIPS!$A$1:$E$3236,MATCH($F1040,FIPS!$D$1:$D$3236,0),5)</f>
        <v>Hancock County</v>
      </c>
      <c r="D1040" t="s">
        <v>232</v>
      </c>
      <c r="E1040" s="15" t="s">
        <v>51</v>
      </c>
      <c r="F1040" t="s">
        <v>3038</v>
      </c>
      <c r="G1040" t="s">
        <v>7797</v>
      </c>
      <c r="H1040" t="str">
        <f>IFERROR(VLOOKUP($G1040,'Team Colors'!$A:$B,2,0),"#c9c9c9")</f>
        <v>#002c5f</v>
      </c>
      <c r="I1040">
        <f>INDEX('Raw Election Data'!$A$1:$AN$3144,MATCH($C1040&amp;" "&amp;$B1040,'Raw Election Data'!$C$1:$C$3144,0),MATCH('Joined Data'!I$1,'Raw Election Data'!$A$1:$AN$1,0))</f>
        <v>8692</v>
      </c>
      <c r="J1040">
        <f>INDEX('Raw Election Data'!$A$1:$AN$3144,MATCH($C1040&amp;" "&amp;$B1040,'Raw Election Data'!$C$1:$C$3144,0),MATCH('Joined Data'!J$1,'Raw Election Data'!$A$1:$AN$1,0))</f>
        <v>1244</v>
      </c>
      <c r="K1040">
        <f>INDEX('Raw Election Data'!$A$1:$AN$3144,MATCH($C1040&amp;" "&amp;$B1040,'Raw Election Data'!$C$1:$C$3144,0),MATCH('Joined Data'!K$1,'Raw Election Data'!$A$1:$AN$1,0))</f>
        <v>2788</v>
      </c>
      <c r="L1040">
        <f>INDEX('Raw Election Data'!$A$1:$AN$3144,MATCH($C1040&amp;" "&amp;$B1040,'Raw Election Data'!$C$1:$C$3144,0),MATCH('Joined Data'!L$1,'Raw Election Data'!$A$1:$AN$1,0))</f>
        <v>4292</v>
      </c>
      <c r="M1040">
        <f>INDEX('Raw Election Data'!$A$1:$AN$3144,MATCH($C1040&amp;" "&amp;$B1040,'Raw Election Data'!$C$1:$C$3144,0),MATCH('Joined Data'!M$1,'Raw Election Data'!$A$1:$AN$1,0))</f>
        <v>0.28984156570363467</v>
      </c>
      <c r="N1040">
        <f>INDEX('Raw Election Data'!$A$1:$AN$3144,MATCH($C1040&amp;" "&amp;$B1040,'Raw Election Data'!$C$1:$C$3144,0),MATCH('Joined Data'!N$1,'Raw Election Data'!$A$1:$AN$1,0))</f>
        <v>0.64958061509785647</v>
      </c>
      <c r="O1040">
        <f>INDEX('Raw Election Data'!$A$1:$AN$3144,MATCH($C1040&amp;" "&amp;$B1040,'Raw Election Data'!$C$1:$C$3144,0),MATCH('Joined Data'!O$1,'Raw Election Data'!$A$1:$AN$1,0))</f>
        <v>-1544</v>
      </c>
      <c r="P1040">
        <f>INDEX('Raw Election Data'!$A$1:$AN$3144,MATCH($C1040&amp;" "&amp;$B1040,'Raw Election Data'!$C$1:$C$3144,0),MATCH('Joined Data'!P$1,'Raw Election Data'!$A$1:$AN$1,0))</f>
        <v>1544</v>
      </c>
      <c r="Q1040">
        <f>INDEX('Raw Election Data'!$A$1:$AN$3144,MATCH($C1040&amp;" "&amp;$B1040,'Raw Election Data'!$C$1:$C$3144,0),MATCH('Joined Data'!Q$1,'Raw Election Data'!$A$1:$AN$1,0))</f>
        <v>-0.3597390493942218</v>
      </c>
      <c r="R1040">
        <f>INDEX('Raw Election Data'!$A$1:$AN$3144,MATCH($C1040&amp;" "&amp;$B1040,'Raw Election Data'!$C$1:$C$3144,0),MATCH('Joined Data'!R$1,'Raw Election Data'!$A$1:$AN$1,0))</f>
        <v>0.3597390493942218</v>
      </c>
    </row>
    <row r="1041" spans="1:18" ht="13.5" hidden="1" customHeight="1" x14ac:dyDescent="0.15">
      <c r="A1041" t="s">
        <v>231</v>
      </c>
      <c r="B1041" t="s">
        <v>2935</v>
      </c>
      <c r="C1041" t="str">
        <f>INDEX(FIPS!$A$1:$E$3236,MATCH($F1041,FIPS!$D$1:$D$3236,0),5)</f>
        <v>Hardin County</v>
      </c>
      <c r="D1041" t="s">
        <v>232</v>
      </c>
      <c r="E1041" s="15" t="s">
        <v>52</v>
      </c>
      <c r="F1041" t="s">
        <v>3039</v>
      </c>
      <c r="G1041" t="s">
        <v>7784</v>
      </c>
      <c r="H1041" t="str">
        <f>IFERROR(VLOOKUP($G1041,'Team Colors'!$A:$B,2,0),"#c9c9c9")</f>
        <v>#ffb612</v>
      </c>
      <c r="I1041">
        <f>INDEX('Raw Election Data'!$A$1:$AN$3144,MATCH($C1041&amp;" "&amp;$B1041,'Raw Election Data'!$C$1:$C$3144,0),MATCH('Joined Data'!I$1,'Raw Election Data'!$A$1:$AN$1,0))</f>
        <v>106439</v>
      </c>
      <c r="J1041">
        <f>INDEX('Raw Election Data'!$A$1:$AN$3144,MATCH($C1041&amp;" "&amp;$B1041,'Raw Election Data'!$C$1:$C$3144,0),MATCH('Joined Data'!J$1,'Raw Election Data'!$A$1:$AN$1,0))</f>
        <v>13944</v>
      </c>
      <c r="K1041">
        <f>INDEX('Raw Election Data'!$A$1:$AN$3144,MATCH($C1041&amp;" "&amp;$B1041,'Raw Election Data'!$C$1:$C$3144,0),MATCH('Joined Data'!K$1,'Raw Election Data'!$A$1:$AN$1,0))</f>
        <v>26970</v>
      </c>
      <c r="L1041">
        <f>INDEX('Raw Election Data'!$A$1:$AN$3144,MATCH($C1041&amp;" "&amp;$B1041,'Raw Election Data'!$C$1:$C$3144,0),MATCH('Joined Data'!L$1,'Raw Election Data'!$A$1:$AN$1,0))</f>
        <v>43113</v>
      </c>
      <c r="M1041">
        <f>INDEX('Raw Election Data'!$A$1:$AN$3144,MATCH($C1041&amp;" "&amp;$B1041,'Raw Election Data'!$C$1:$C$3144,0),MATCH('Joined Data'!M$1,'Raw Election Data'!$A$1:$AN$1,0))</f>
        <v>0.3234291281052119</v>
      </c>
      <c r="N1041">
        <f>INDEX('Raw Election Data'!$A$1:$AN$3144,MATCH($C1041&amp;" "&amp;$B1041,'Raw Election Data'!$C$1:$C$3144,0),MATCH('Joined Data'!N$1,'Raw Election Data'!$A$1:$AN$1,0))</f>
        <v>0.62556537471296358</v>
      </c>
      <c r="O1041">
        <f>INDEX('Raw Election Data'!$A$1:$AN$3144,MATCH($C1041&amp;" "&amp;$B1041,'Raw Election Data'!$C$1:$C$3144,0),MATCH('Joined Data'!O$1,'Raw Election Data'!$A$1:$AN$1,0))</f>
        <v>-13026</v>
      </c>
      <c r="P1041">
        <f>INDEX('Raw Election Data'!$A$1:$AN$3144,MATCH($C1041&amp;" "&amp;$B1041,'Raw Election Data'!$C$1:$C$3144,0),MATCH('Joined Data'!P$1,'Raw Election Data'!$A$1:$AN$1,0))</f>
        <v>13026</v>
      </c>
      <c r="Q1041">
        <f>INDEX('Raw Election Data'!$A$1:$AN$3144,MATCH($C1041&amp;" "&amp;$B1041,'Raw Election Data'!$C$1:$C$3144,0),MATCH('Joined Data'!Q$1,'Raw Election Data'!$A$1:$AN$1,0))</f>
        <v>-0.30213624660775168</v>
      </c>
      <c r="R1041">
        <f>INDEX('Raw Election Data'!$A$1:$AN$3144,MATCH($C1041&amp;" "&amp;$B1041,'Raw Election Data'!$C$1:$C$3144,0),MATCH('Joined Data'!R$1,'Raw Election Data'!$A$1:$AN$1,0))</f>
        <v>0.30213624660775168</v>
      </c>
    </row>
    <row r="1042" spans="1:18" ht="13.5" hidden="1" customHeight="1" x14ac:dyDescent="0.15">
      <c r="A1042" t="s">
        <v>231</v>
      </c>
      <c r="B1042" t="s">
        <v>2935</v>
      </c>
      <c r="C1042" t="str">
        <f>INDEX(FIPS!$A$1:$E$3236,MATCH($F1042,FIPS!$D$1:$D$3236,0),5)</f>
        <v>Harlan County</v>
      </c>
      <c r="D1042" t="s">
        <v>232</v>
      </c>
      <c r="E1042" s="15" t="s">
        <v>53</v>
      </c>
      <c r="F1042" t="s">
        <v>3043</v>
      </c>
      <c r="G1042" t="s">
        <v>439</v>
      </c>
      <c r="H1042" t="str">
        <f>IFERROR(VLOOKUP($G1042,'Team Colors'!$A:$B,2,0),"#c9c9c9")</f>
        <v>#002244</v>
      </c>
      <c r="I1042">
        <f>INDEX('Raw Election Data'!$A$1:$AN$3144,MATCH($C1042&amp;" "&amp;$B1042,'Raw Election Data'!$C$1:$C$3144,0),MATCH('Joined Data'!I$1,'Raw Election Data'!$A$1:$AN$1,0))</f>
        <v>27703</v>
      </c>
      <c r="J1042">
        <f>INDEX('Raw Election Data'!$A$1:$AN$3144,MATCH($C1042&amp;" "&amp;$B1042,'Raw Election Data'!$C$1:$C$3144,0),MATCH('Joined Data'!J$1,'Raw Election Data'!$A$1:$AN$1,0))</f>
        <v>1372</v>
      </c>
      <c r="K1042">
        <f>INDEX('Raw Election Data'!$A$1:$AN$3144,MATCH($C1042&amp;" "&amp;$B1042,'Raw Election Data'!$C$1:$C$3144,0),MATCH('Joined Data'!K$1,'Raw Election Data'!$A$1:$AN$1,0))</f>
        <v>9129</v>
      </c>
      <c r="L1042">
        <f>INDEX('Raw Election Data'!$A$1:$AN$3144,MATCH($C1042&amp;" "&amp;$B1042,'Raw Election Data'!$C$1:$C$3144,0),MATCH('Joined Data'!L$1,'Raw Election Data'!$A$1:$AN$1,0))</f>
        <v>10744</v>
      </c>
      <c r="M1042">
        <f>INDEX('Raw Election Data'!$A$1:$AN$3144,MATCH($C1042&amp;" "&amp;$B1042,'Raw Election Data'!$C$1:$C$3144,0),MATCH('Joined Data'!M$1,'Raw Election Data'!$A$1:$AN$1,0))</f>
        <v>0.12769918093819807</v>
      </c>
      <c r="N1042">
        <f>INDEX('Raw Election Data'!$A$1:$AN$3144,MATCH($C1042&amp;" "&amp;$B1042,'Raw Election Data'!$C$1:$C$3144,0),MATCH('Joined Data'!N$1,'Raw Election Data'!$A$1:$AN$1,0))</f>
        <v>0.84968354430379744</v>
      </c>
      <c r="O1042">
        <f>INDEX('Raw Election Data'!$A$1:$AN$3144,MATCH($C1042&amp;" "&amp;$B1042,'Raw Election Data'!$C$1:$C$3144,0),MATCH('Joined Data'!O$1,'Raw Election Data'!$A$1:$AN$1,0))</f>
        <v>-7757</v>
      </c>
      <c r="P1042">
        <f>INDEX('Raw Election Data'!$A$1:$AN$3144,MATCH($C1042&amp;" "&amp;$B1042,'Raw Election Data'!$C$1:$C$3144,0),MATCH('Joined Data'!P$1,'Raw Election Data'!$A$1:$AN$1,0))</f>
        <v>7757</v>
      </c>
      <c r="Q1042">
        <f>INDEX('Raw Election Data'!$A$1:$AN$3144,MATCH($C1042&amp;" "&amp;$B1042,'Raw Election Data'!$C$1:$C$3144,0),MATCH('Joined Data'!Q$1,'Raw Election Data'!$A$1:$AN$1,0))</f>
        <v>-0.72198436336559935</v>
      </c>
      <c r="R1042">
        <f>INDEX('Raw Election Data'!$A$1:$AN$3144,MATCH($C1042&amp;" "&amp;$B1042,'Raw Election Data'!$C$1:$C$3144,0),MATCH('Joined Data'!R$1,'Raw Election Data'!$A$1:$AN$1,0))</f>
        <v>0.72198436336559935</v>
      </c>
    </row>
    <row r="1043" spans="1:18" ht="13.5" hidden="1" customHeight="1" x14ac:dyDescent="0.15">
      <c r="A1043" t="s">
        <v>231</v>
      </c>
      <c r="B1043" t="s">
        <v>2935</v>
      </c>
      <c r="C1043" t="str">
        <f>INDEX(FIPS!$A$1:$E$3236,MATCH($F1043,FIPS!$D$1:$D$3236,0),5)</f>
        <v>Harrison County</v>
      </c>
      <c r="D1043" t="s">
        <v>232</v>
      </c>
      <c r="E1043" s="15" t="s">
        <v>54</v>
      </c>
      <c r="F1043" t="s">
        <v>3044</v>
      </c>
      <c r="G1043" t="s">
        <v>7799</v>
      </c>
      <c r="H1043" t="str">
        <f>IFERROR(VLOOKUP($G1043,'Team Colors'!$A:$B,2,0),"#c9c9c9")</f>
        <v>#fb4f14</v>
      </c>
      <c r="I1043">
        <f>INDEX('Raw Election Data'!$A$1:$AN$3144,MATCH($C1043&amp;" "&amp;$B1043,'Raw Election Data'!$C$1:$C$3144,0),MATCH('Joined Data'!I$1,'Raw Election Data'!$A$1:$AN$1,0))</f>
        <v>18763</v>
      </c>
      <c r="J1043">
        <f>INDEX('Raw Election Data'!$A$1:$AN$3144,MATCH($C1043&amp;" "&amp;$B1043,'Raw Election Data'!$C$1:$C$3144,0),MATCH('Joined Data'!J$1,'Raw Election Data'!$A$1:$AN$1,0))</f>
        <v>2031</v>
      </c>
      <c r="K1043">
        <f>INDEX('Raw Election Data'!$A$1:$AN$3144,MATCH($C1043&amp;" "&amp;$B1043,'Raw Election Data'!$C$1:$C$3144,0),MATCH('Joined Data'!K$1,'Raw Election Data'!$A$1:$AN$1,0))</f>
        <v>5435</v>
      </c>
      <c r="L1043">
        <f>INDEX('Raw Election Data'!$A$1:$AN$3144,MATCH($C1043&amp;" "&amp;$B1043,'Raw Election Data'!$C$1:$C$3144,0),MATCH('Joined Data'!L$1,'Raw Election Data'!$A$1:$AN$1,0))</f>
        <v>7774</v>
      </c>
      <c r="M1043">
        <f>INDEX('Raw Election Data'!$A$1:$AN$3144,MATCH($C1043&amp;" "&amp;$B1043,'Raw Election Data'!$C$1:$C$3144,0),MATCH('Joined Data'!M$1,'Raw Election Data'!$A$1:$AN$1,0))</f>
        <v>0.26125546694108565</v>
      </c>
      <c r="N1043">
        <f>INDEX('Raw Election Data'!$A$1:$AN$3144,MATCH($C1043&amp;" "&amp;$B1043,'Raw Election Data'!$C$1:$C$3144,0),MATCH('Joined Data'!N$1,'Raw Election Data'!$A$1:$AN$1,0))</f>
        <v>0.69912528942629282</v>
      </c>
      <c r="O1043">
        <f>INDEX('Raw Election Data'!$A$1:$AN$3144,MATCH($C1043&amp;" "&amp;$B1043,'Raw Election Data'!$C$1:$C$3144,0),MATCH('Joined Data'!O$1,'Raw Election Data'!$A$1:$AN$1,0))</f>
        <v>-3404</v>
      </c>
      <c r="P1043">
        <f>INDEX('Raw Election Data'!$A$1:$AN$3144,MATCH($C1043&amp;" "&amp;$B1043,'Raw Election Data'!$C$1:$C$3144,0),MATCH('Joined Data'!P$1,'Raw Election Data'!$A$1:$AN$1,0))</f>
        <v>3404</v>
      </c>
      <c r="Q1043">
        <f>INDEX('Raw Election Data'!$A$1:$AN$3144,MATCH($C1043&amp;" "&amp;$B1043,'Raw Election Data'!$C$1:$C$3144,0),MATCH('Joined Data'!Q$1,'Raw Election Data'!$A$1:$AN$1,0))</f>
        <v>-0.43786982248520717</v>
      </c>
      <c r="R1043">
        <f>INDEX('Raw Election Data'!$A$1:$AN$3144,MATCH($C1043&amp;" "&amp;$B1043,'Raw Election Data'!$C$1:$C$3144,0),MATCH('Joined Data'!R$1,'Raw Election Data'!$A$1:$AN$1,0))</f>
        <v>0.43786982248520717</v>
      </c>
    </row>
    <row r="1044" spans="1:18" ht="13.5" hidden="1" customHeight="1" x14ac:dyDescent="0.15">
      <c r="A1044" t="s">
        <v>231</v>
      </c>
      <c r="B1044" t="s">
        <v>2935</v>
      </c>
      <c r="C1044" t="str">
        <f>INDEX(FIPS!$A$1:$E$3236,MATCH($F1044,FIPS!$D$1:$D$3236,0),5)</f>
        <v>Hart County</v>
      </c>
      <c r="D1044" t="s">
        <v>232</v>
      </c>
      <c r="E1044" s="15" t="s">
        <v>55</v>
      </c>
      <c r="F1044" t="s">
        <v>3045</v>
      </c>
      <c r="G1044" t="s">
        <v>439</v>
      </c>
      <c r="H1044" t="str">
        <f>IFERROR(VLOOKUP($G1044,'Team Colors'!$A:$B,2,0),"#c9c9c9")</f>
        <v>#002244</v>
      </c>
      <c r="I1044">
        <f>INDEX('Raw Election Data'!$A$1:$AN$3144,MATCH($C1044&amp;" "&amp;$B1044,'Raw Election Data'!$C$1:$C$3144,0),MATCH('Joined Data'!I$1,'Raw Election Data'!$A$1:$AN$1,0))</f>
        <v>18454</v>
      </c>
      <c r="J1044">
        <f>INDEX('Raw Election Data'!$A$1:$AN$3144,MATCH($C1044&amp;" "&amp;$B1044,'Raw Election Data'!$C$1:$C$3144,0),MATCH('Joined Data'!J$1,'Raw Election Data'!$A$1:$AN$1,0))</f>
        <v>1730</v>
      </c>
      <c r="K1044">
        <f>INDEX('Raw Election Data'!$A$1:$AN$3144,MATCH($C1044&amp;" "&amp;$B1044,'Raw Election Data'!$C$1:$C$3144,0),MATCH('Joined Data'!K$1,'Raw Election Data'!$A$1:$AN$1,0))</f>
        <v>5320</v>
      </c>
      <c r="L1044">
        <f>INDEX('Raw Election Data'!$A$1:$AN$3144,MATCH($C1044&amp;" "&amp;$B1044,'Raw Election Data'!$C$1:$C$3144,0),MATCH('Joined Data'!L$1,'Raw Election Data'!$A$1:$AN$1,0))</f>
        <v>7261</v>
      </c>
      <c r="M1044">
        <f>INDEX('Raw Election Data'!$A$1:$AN$3144,MATCH($C1044&amp;" "&amp;$B1044,'Raw Election Data'!$C$1:$C$3144,0),MATCH('Joined Data'!M$1,'Raw Election Data'!$A$1:$AN$1,0))</f>
        <v>0.23825919294862966</v>
      </c>
      <c r="N1044">
        <f>INDEX('Raw Election Data'!$A$1:$AN$3144,MATCH($C1044&amp;" "&amp;$B1044,'Raw Election Data'!$C$1:$C$3144,0),MATCH('Joined Data'!N$1,'Raw Election Data'!$A$1:$AN$1,0))</f>
        <v>0.73268144883624842</v>
      </c>
      <c r="O1044">
        <f>INDEX('Raw Election Data'!$A$1:$AN$3144,MATCH($C1044&amp;" "&amp;$B1044,'Raw Election Data'!$C$1:$C$3144,0),MATCH('Joined Data'!O$1,'Raw Election Data'!$A$1:$AN$1,0))</f>
        <v>-3590</v>
      </c>
      <c r="P1044">
        <f>INDEX('Raw Election Data'!$A$1:$AN$3144,MATCH($C1044&amp;" "&amp;$B1044,'Raw Election Data'!$C$1:$C$3144,0),MATCH('Joined Data'!P$1,'Raw Election Data'!$A$1:$AN$1,0))</f>
        <v>3590</v>
      </c>
      <c r="Q1044">
        <f>INDEX('Raw Election Data'!$A$1:$AN$3144,MATCH($C1044&amp;" "&amp;$B1044,'Raw Election Data'!$C$1:$C$3144,0),MATCH('Joined Data'!Q$1,'Raw Election Data'!$A$1:$AN$1,0))</f>
        <v>-0.49442225588761879</v>
      </c>
      <c r="R1044">
        <f>INDEX('Raw Election Data'!$A$1:$AN$3144,MATCH($C1044&amp;" "&amp;$B1044,'Raw Election Data'!$C$1:$C$3144,0),MATCH('Joined Data'!R$1,'Raw Election Data'!$A$1:$AN$1,0))</f>
        <v>0.49442225588761879</v>
      </c>
    </row>
    <row r="1045" spans="1:18" ht="13.5" hidden="1" customHeight="1" x14ac:dyDescent="0.15">
      <c r="A1045" t="s">
        <v>231</v>
      </c>
      <c r="B1045" t="s">
        <v>2935</v>
      </c>
      <c r="C1045" t="str">
        <f>INDEX(FIPS!$A$1:$E$3236,MATCH($F1045,FIPS!$D$1:$D$3236,0),5)</f>
        <v>Henderson County</v>
      </c>
      <c r="D1045" t="s">
        <v>232</v>
      </c>
      <c r="E1045" s="15" t="s">
        <v>56</v>
      </c>
      <c r="F1045" t="s">
        <v>3046</v>
      </c>
      <c r="G1045" t="s">
        <v>7797</v>
      </c>
      <c r="H1045" t="str">
        <f>IFERROR(VLOOKUP($G1045,'Team Colors'!$A:$B,2,0),"#c9c9c9")</f>
        <v>#002c5f</v>
      </c>
      <c r="I1045">
        <f>INDEX('Raw Election Data'!$A$1:$AN$3144,MATCH($C1045&amp;" "&amp;$B1045,'Raw Election Data'!$C$1:$C$3144,0),MATCH('Joined Data'!I$1,'Raw Election Data'!$A$1:$AN$1,0))</f>
        <v>46407</v>
      </c>
      <c r="J1045">
        <f>INDEX('Raw Election Data'!$A$1:$AN$3144,MATCH($C1045&amp;" "&amp;$B1045,'Raw Election Data'!$C$1:$C$3144,0),MATCH('Joined Data'!J$1,'Raw Election Data'!$A$1:$AN$1,0))</f>
        <v>6707</v>
      </c>
      <c r="K1045">
        <f>INDEX('Raw Election Data'!$A$1:$AN$3144,MATCH($C1045&amp;" "&amp;$B1045,'Raw Election Data'!$C$1:$C$3144,0),MATCH('Joined Data'!K$1,'Raw Election Data'!$A$1:$AN$1,0))</f>
        <v>12159</v>
      </c>
      <c r="L1045">
        <f>INDEX('Raw Election Data'!$A$1:$AN$3144,MATCH($C1045&amp;" "&amp;$B1045,'Raw Election Data'!$C$1:$C$3144,0),MATCH('Joined Data'!L$1,'Raw Election Data'!$A$1:$AN$1,0))</f>
        <v>19692</v>
      </c>
      <c r="M1045">
        <f>INDEX('Raw Election Data'!$A$1:$AN$3144,MATCH($C1045&amp;" "&amp;$B1045,'Raw Election Data'!$C$1:$C$3144,0),MATCH('Joined Data'!M$1,'Raw Election Data'!$A$1:$AN$1,0))</f>
        <v>0.34059516554946173</v>
      </c>
      <c r="N1045">
        <f>INDEX('Raw Election Data'!$A$1:$AN$3144,MATCH($C1045&amp;" "&amp;$B1045,'Raw Election Data'!$C$1:$C$3144,0),MATCH('Joined Data'!N$1,'Raw Election Data'!$A$1:$AN$1,0))</f>
        <v>0.61745886654478976</v>
      </c>
      <c r="O1045">
        <f>INDEX('Raw Election Data'!$A$1:$AN$3144,MATCH($C1045&amp;" "&amp;$B1045,'Raw Election Data'!$C$1:$C$3144,0),MATCH('Joined Data'!O$1,'Raw Election Data'!$A$1:$AN$1,0))</f>
        <v>-5452</v>
      </c>
      <c r="P1045">
        <f>INDEX('Raw Election Data'!$A$1:$AN$3144,MATCH($C1045&amp;" "&amp;$B1045,'Raw Election Data'!$C$1:$C$3144,0),MATCH('Joined Data'!P$1,'Raw Election Data'!$A$1:$AN$1,0))</f>
        <v>5452</v>
      </c>
      <c r="Q1045">
        <f>INDEX('Raw Election Data'!$A$1:$AN$3144,MATCH($C1045&amp;" "&amp;$B1045,'Raw Election Data'!$C$1:$C$3144,0),MATCH('Joined Data'!Q$1,'Raw Election Data'!$A$1:$AN$1,0))</f>
        <v>-0.27686370099532803</v>
      </c>
      <c r="R1045">
        <f>INDEX('Raw Election Data'!$A$1:$AN$3144,MATCH($C1045&amp;" "&amp;$B1045,'Raw Election Data'!$C$1:$C$3144,0),MATCH('Joined Data'!R$1,'Raw Election Data'!$A$1:$AN$1,0))</f>
        <v>0.27686370099532803</v>
      </c>
    </row>
    <row r="1046" spans="1:18" ht="13.5" hidden="1" customHeight="1" x14ac:dyDescent="0.15">
      <c r="A1046" t="s">
        <v>231</v>
      </c>
      <c r="B1046" t="s">
        <v>2935</v>
      </c>
      <c r="C1046" t="str">
        <f>INDEX(FIPS!$A$1:$E$3236,MATCH($F1046,FIPS!$D$1:$D$3236,0),5)</f>
        <v>Henry County</v>
      </c>
      <c r="D1046" t="s">
        <v>232</v>
      </c>
      <c r="E1046" s="15" t="s">
        <v>57</v>
      </c>
      <c r="F1046" t="s">
        <v>3047</v>
      </c>
      <c r="G1046" t="s">
        <v>7799</v>
      </c>
      <c r="H1046" t="str">
        <f>IFERROR(VLOOKUP($G1046,'Team Colors'!$A:$B,2,0),"#c9c9c9")</f>
        <v>#fb4f14</v>
      </c>
      <c r="I1046">
        <f>INDEX('Raw Election Data'!$A$1:$AN$3144,MATCH($C1046&amp;" "&amp;$B1046,'Raw Election Data'!$C$1:$C$3144,0),MATCH('Joined Data'!I$1,'Raw Election Data'!$A$1:$AN$1,0))</f>
        <v>15620</v>
      </c>
      <c r="J1046">
        <f>INDEX('Raw Election Data'!$A$1:$AN$3144,MATCH($C1046&amp;" "&amp;$B1046,'Raw Election Data'!$C$1:$C$3144,0),MATCH('Joined Data'!J$1,'Raw Election Data'!$A$1:$AN$1,0))</f>
        <v>1828</v>
      </c>
      <c r="K1046">
        <f>INDEX('Raw Election Data'!$A$1:$AN$3144,MATCH($C1046&amp;" "&amp;$B1046,'Raw Election Data'!$C$1:$C$3144,0),MATCH('Joined Data'!K$1,'Raw Election Data'!$A$1:$AN$1,0))</f>
        <v>4944</v>
      </c>
      <c r="L1046">
        <f>INDEX('Raw Election Data'!$A$1:$AN$3144,MATCH($C1046&amp;" "&amp;$B1046,'Raw Election Data'!$C$1:$C$3144,0),MATCH('Joined Data'!L$1,'Raw Election Data'!$A$1:$AN$1,0))</f>
        <v>7142</v>
      </c>
      <c r="M1046">
        <f>INDEX('Raw Election Data'!$A$1:$AN$3144,MATCH($C1046&amp;" "&amp;$B1046,'Raw Election Data'!$C$1:$C$3144,0),MATCH('Joined Data'!M$1,'Raw Election Data'!$A$1:$AN$1,0))</f>
        <v>0.25595071408569026</v>
      </c>
      <c r="N1046">
        <f>INDEX('Raw Election Data'!$A$1:$AN$3144,MATCH($C1046&amp;" "&amp;$B1046,'Raw Election Data'!$C$1:$C$3144,0),MATCH('Joined Data'!N$1,'Raw Election Data'!$A$1:$AN$1,0))</f>
        <v>0.69224306916830025</v>
      </c>
      <c r="O1046">
        <f>INDEX('Raw Election Data'!$A$1:$AN$3144,MATCH($C1046&amp;" "&amp;$B1046,'Raw Election Data'!$C$1:$C$3144,0),MATCH('Joined Data'!O$1,'Raw Election Data'!$A$1:$AN$1,0))</f>
        <v>-3116</v>
      </c>
      <c r="P1046">
        <f>INDEX('Raw Election Data'!$A$1:$AN$3144,MATCH($C1046&amp;" "&amp;$B1046,'Raw Election Data'!$C$1:$C$3144,0),MATCH('Joined Data'!P$1,'Raw Election Data'!$A$1:$AN$1,0))</f>
        <v>3116</v>
      </c>
      <c r="Q1046">
        <f>INDEX('Raw Election Data'!$A$1:$AN$3144,MATCH($C1046&amp;" "&amp;$B1046,'Raw Election Data'!$C$1:$C$3144,0),MATCH('Joined Data'!Q$1,'Raw Election Data'!$A$1:$AN$1,0))</f>
        <v>-0.43629235508260999</v>
      </c>
      <c r="R1046">
        <f>INDEX('Raw Election Data'!$A$1:$AN$3144,MATCH($C1046&amp;" "&amp;$B1046,'Raw Election Data'!$C$1:$C$3144,0),MATCH('Joined Data'!R$1,'Raw Election Data'!$A$1:$AN$1,0))</f>
        <v>0.43629235508260999</v>
      </c>
    </row>
    <row r="1047" spans="1:18" ht="13.5" hidden="1" customHeight="1" x14ac:dyDescent="0.15">
      <c r="A1047" t="s">
        <v>231</v>
      </c>
      <c r="B1047" t="s">
        <v>2935</v>
      </c>
      <c r="C1047" t="str">
        <f>INDEX(FIPS!$A$1:$E$3236,MATCH($F1047,FIPS!$D$1:$D$3236,0),5)</f>
        <v>Hickman County</v>
      </c>
      <c r="D1047" t="s">
        <v>232</v>
      </c>
      <c r="E1047" s="15" t="s">
        <v>58</v>
      </c>
      <c r="F1047" t="s">
        <v>3049</v>
      </c>
      <c r="G1047" t="s">
        <v>7784</v>
      </c>
      <c r="H1047" t="str">
        <f>IFERROR(VLOOKUP($G1047,'Team Colors'!$A:$B,2,0),"#c9c9c9")</f>
        <v>#ffb612</v>
      </c>
      <c r="I1047">
        <f>INDEX('Raw Election Data'!$A$1:$AN$3144,MATCH($C1047&amp;" "&amp;$B1047,'Raw Election Data'!$C$1:$C$3144,0),MATCH('Joined Data'!I$1,'Raw Election Data'!$A$1:$AN$1,0))</f>
        <v>4612</v>
      </c>
      <c r="J1047">
        <f>INDEX('Raw Election Data'!$A$1:$AN$3144,MATCH($C1047&amp;" "&amp;$B1047,'Raw Election Data'!$C$1:$C$3144,0),MATCH('Joined Data'!J$1,'Raw Election Data'!$A$1:$AN$1,0))</f>
        <v>449</v>
      </c>
      <c r="K1047">
        <f>INDEX('Raw Election Data'!$A$1:$AN$3144,MATCH($C1047&amp;" "&amp;$B1047,'Raw Election Data'!$C$1:$C$3144,0),MATCH('Joined Data'!K$1,'Raw Election Data'!$A$1:$AN$1,0))</f>
        <v>1657</v>
      </c>
      <c r="L1047">
        <f>INDEX('Raw Election Data'!$A$1:$AN$3144,MATCH($C1047&amp;" "&amp;$B1047,'Raw Election Data'!$C$1:$C$3144,0),MATCH('Joined Data'!L$1,'Raw Election Data'!$A$1:$AN$1,0))</f>
        <v>2157</v>
      </c>
      <c r="M1047">
        <f>INDEX('Raw Election Data'!$A$1:$AN$3144,MATCH($C1047&amp;" "&amp;$B1047,'Raw Election Data'!$C$1:$C$3144,0),MATCH('Joined Data'!M$1,'Raw Election Data'!$A$1:$AN$1,0))</f>
        <v>0.20815948076031526</v>
      </c>
      <c r="N1047">
        <f>INDEX('Raw Election Data'!$A$1:$AN$3144,MATCH($C1047&amp;" "&amp;$B1047,'Raw Election Data'!$C$1:$C$3144,0),MATCH('Joined Data'!N$1,'Raw Election Data'!$A$1:$AN$1,0))</f>
        <v>0.76819656930922575</v>
      </c>
      <c r="O1047">
        <f>INDEX('Raw Election Data'!$A$1:$AN$3144,MATCH($C1047&amp;" "&amp;$B1047,'Raw Election Data'!$C$1:$C$3144,0),MATCH('Joined Data'!O$1,'Raw Election Data'!$A$1:$AN$1,0))</f>
        <v>-1208</v>
      </c>
      <c r="P1047">
        <f>INDEX('Raw Election Data'!$A$1:$AN$3144,MATCH($C1047&amp;" "&amp;$B1047,'Raw Election Data'!$C$1:$C$3144,0),MATCH('Joined Data'!P$1,'Raw Election Data'!$A$1:$AN$1,0))</f>
        <v>1208</v>
      </c>
      <c r="Q1047">
        <f>INDEX('Raw Election Data'!$A$1:$AN$3144,MATCH($C1047&amp;" "&amp;$B1047,'Raw Election Data'!$C$1:$C$3144,0),MATCH('Joined Data'!Q$1,'Raw Election Data'!$A$1:$AN$1,0))</f>
        <v>-0.56003708854891054</v>
      </c>
      <c r="R1047">
        <f>INDEX('Raw Election Data'!$A$1:$AN$3144,MATCH($C1047&amp;" "&amp;$B1047,'Raw Election Data'!$C$1:$C$3144,0),MATCH('Joined Data'!R$1,'Raw Election Data'!$A$1:$AN$1,0))</f>
        <v>0.56003708854891054</v>
      </c>
    </row>
    <row r="1048" spans="1:18" ht="13.5" hidden="1" customHeight="1" x14ac:dyDescent="0.15">
      <c r="A1048" t="s">
        <v>231</v>
      </c>
      <c r="B1048" t="s">
        <v>2935</v>
      </c>
      <c r="C1048" t="str">
        <f>INDEX(FIPS!$A$1:$E$3236,MATCH($F1048,FIPS!$D$1:$D$3236,0),5)</f>
        <v>Hopkins County</v>
      </c>
      <c r="D1048" t="s">
        <v>232</v>
      </c>
      <c r="E1048" s="15" t="s">
        <v>59</v>
      </c>
      <c r="F1048" t="s">
        <v>3051</v>
      </c>
      <c r="G1048" t="s">
        <v>7775</v>
      </c>
      <c r="H1048" t="str">
        <f>IFERROR(VLOOKUP($G1048,'Team Colors'!$A:$B,2,0),"#c9c9c9")</f>
        <v>#c60c30</v>
      </c>
      <c r="I1048">
        <f>INDEX('Raw Election Data'!$A$1:$AN$3144,MATCH($C1048&amp;" "&amp;$B1048,'Raw Election Data'!$C$1:$C$3144,0),MATCH('Joined Data'!I$1,'Raw Election Data'!$A$1:$AN$1,0))</f>
        <v>46222</v>
      </c>
      <c r="J1048">
        <f>INDEX('Raw Election Data'!$A$1:$AN$3144,MATCH($C1048&amp;" "&amp;$B1048,'Raw Election Data'!$C$1:$C$3144,0),MATCH('Joined Data'!J$1,'Raw Election Data'!$A$1:$AN$1,0))</f>
        <v>4310</v>
      </c>
      <c r="K1048">
        <f>INDEX('Raw Election Data'!$A$1:$AN$3144,MATCH($C1048&amp;" "&amp;$B1048,'Raw Election Data'!$C$1:$C$3144,0),MATCH('Joined Data'!K$1,'Raw Election Data'!$A$1:$AN$1,0))</f>
        <v>15277</v>
      </c>
      <c r="L1048">
        <f>INDEX('Raw Election Data'!$A$1:$AN$3144,MATCH($C1048&amp;" "&amp;$B1048,'Raw Election Data'!$C$1:$C$3144,0),MATCH('Joined Data'!L$1,'Raw Election Data'!$A$1:$AN$1,0))</f>
        <v>20325</v>
      </c>
      <c r="M1048">
        <f>INDEX('Raw Election Data'!$A$1:$AN$3144,MATCH($C1048&amp;" "&amp;$B1048,'Raw Election Data'!$C$1:$C$3144,0),MATCH('Joined Data'!M$1,'Raw Election Data'!$A$1:$AN$1,0))</f>
        <v>0.2120541205412054</v>
      </c>
      <c r="N1048">
        <f>INDEX('Raw Election Data'!$A$1:$AN$3144,MATCH($C1048&amp;" "&amp;$B1048,'Raw Election Data'!$C$1:$C$3144,0),MATCH('Joined Data'!N$1,'Raw Election Data'!$A$1:$AN$1,0))</f>
        <v>0.7516359163591636</v>
      </c>
      <c r="O1048">
        <f>INDEX('Raw Election Data'!$A$1:$AN$3144,MATCH($C1048&amp;" "&amp;$B1048,'Raw Election Data'!$C$1:$C$3144,0),MATCH('Joined Data'!O$1,'Raw Election Data'!$A$1:$AN$1,0))</f>
        <v>-10967</v>
      </c>
      <c r="P1048">
        <f>INDEX('Raw Election Data'!$A$1:$AN$3144,MATCH($C1048&amp;" "&amp;$B1048,'Raw Election Data'!$C$1:$C$3144,0),MATCH('Joined Data'!P$1,'Raw Election Data'!$A$1:$AN$1,0))</f>
        <v>10967</v>
      </c>
      <c r="Q1048">
        <f>INDEX('Raw Election Data'!$A$1:$AN$3144,MATCH($C1048&amp;" "&amp;$B1048,'Raw Election Data'!$C$1:$C$3144,0),MATCH('Joined Data'!Q$1,'Raw Election Data'!$A$1:$AN$1,0))</f>
        <v>-0.53958179581795818</v>
      </c>
      <c r="R1048">
        <f>INDEX('Raw Election Data'!$A$1:$AN$3144,MATCH($C1048&amp;" "&amp;$B1048,'Raw Election Data'!$C$1:$C$3144,0),MATCH('Joined Data'!R$1,'Raw Election Data'!$A$1:$AN$1,0))</f>
        <v>0.53958179581795818</v>
      </c>
    </row>
    <row r="1049" spans="1:18" ht="13.5" hidden="1" customHeight="1" x14ac:dyDescent="0.15">
      <c r="A1049" t="s">
        <v>231</v>
      </c>
      <c r="B1049" t="s">
        <v>2935</v>
      </c>
      <c r="C1049" t="str">
        <f>INDEX(FIPS!$A$1:$E$3236,MATCH($F1049,FIPS!$D$1:$D$3236,0),5)</f>
        <v>Jackson County</v>
      </c>
      <c r="D1049" t="s">
        <v>232</v>
      </c>
      <c r="E1049" s="15" t="s">
        <v>60</v>
      </c>
      <c r="F1049" t="s">
        <v>3054</v>
      </c>
      <c r="G1049" t="s">
        <v>7799</v>
      </c>
      <c r="H1049" t="str">
        <f>IFERROR(VLOOKUP($G1049,'Team Colors'!$A:$B,2,0),"#c9c9c9")</f>
        <v>#fb4f14</v>
      </c>
      <c r="I1049">
        <f>INDEX('Raw Election Data'!$A$1:$AN$3144,MATCH($C1049&amp;" "&amp;$B1049,'Raw Election Data'!$C$1:$C$3144,0),MATCH('Joined Data'!I$1,'Raw Election Data'!$A$1:$AN$1,0))</f>
        <v>13352</v>
      </c>
      <c r="J1049">
        <f>INDEX('Raw Election Data'!$A$1:$AN$3144,MATCH($C1049&amp;" "&amp;$B1049,'Raw Election Data'!$C$1:$C$3144,0),MATCH('Joined Data'!J$1,'Raw Election Data'!$A$1:$AN$1,0))</f>
        <v>482</v>
      </c>
      <c r="K1049">
        <f>INDEX('Raw Election Data'!$A$1:$AN$3144,MATCH($C1049&amp;" "&amp;$B1049,'Raw Election Data'!$C$1:$C$3144,0),MATCH('Joined Data'!K$1,'Raw Election Data'!$A$1:$AN$1,0))</f>
        <v>4889</v>
      </c>
      <c r="L1049">
        <f>INDEX('Raw Election Data'!$A$1:$AN$3144,MATCH($C1049&amp;" "&amp;$B1049,'Raw Election Data'!$C$1:$C$3144,0),MATCH('Joined Data'!L$1,'Raw Election Data'!$A$1:$AN$1,0))</f>
        <v>5497</v>
      </c>
      <c r="M1049">
        <f>INDEX('Raw Election Data'!$A$1:$AN$3144,MATCH($C1049&amp;" "&amp;$B1049,'Raw Election Data'!$C$1:$C$3144,0),MATCH('Joined Data'!M$1,'Raw Election Data'!$A$1:$AN$1,0))</f>
        <v>8.7684191377114792E-2</v>
      </c>
      <c r="N1049">
        <f>INDEX('Raw Election Data'!$A$1:$AN$3144,MATCH($C1049&amp;" "&amp;$B1049,'Raw Election Data'!$C$1:$C$3144,0),MATCH('Joined Data'!N$1,'Raw Election Data'!$A$1:$AN$1,0))</f>
        <v>0.88939421502637805</v>
      </c>
      <c r="O1049">
        <f>INDEX('Raw Election Data'!$A$1:$AN$3144,MATCH($C1049&amp;" "&amp;$B1049,'Raw Election Data'!$C$1:$C$3144,0),MATCH('Joined Data'!O$1,'Raw Election Data'!$A$1:$AN$1,0))</f>
        <v>-4407</v>
      </c>
      <c r="P1049">
        <f>INDEX('Raw Election Data'!$A$1:$AN$3144,MATCH($C1049&amp;" "&amp;$B1049,'Raw Election Data'!$C$1:$C$3144,0),MATCH('Joined Data'!P$1,'Raw Election Data'!$A$1:$AN$1,0))</f>
        <v>4407</v>
      </c>
      <c r="Q1049">
        <f>INDEX('Raw Election Data'!$A$1:$AN$3144,MATCH($C1049&amp;" "&amp;$B1049,'Raw Election Data'!$C$1:$C$3144,0),MATCH('Joined Data'!Q$1,'Raw Election Data'!$A$1:$AN$1,0))</f>
        <v>-0.80171002364926325</v>
      </c>
      <c r="R1049">
        <f>INDEX('Raw Election Data'!$A$1:$AN$3144,MATCH($C1049&amp;" "&amp;$B1049,'Raw Election Data'!$C$1:$C$3144,0),MATCH('Joined Data'!R$1,'Raw Election Data'!$A$1:$AN$1,0))</f>
        <v>0.80171002364926325</v>
      </c>
    </row>
    <row r="1050" spans="1:18" ht="13.5" hidden="1" customHeight="1" x14ac:dyDescent="0.15">
      <c r="A1050" t="s">
        <v>231</v>
      </c>
      <c r="B1050" t="s">
        <v>2935</v>
      </c>
      <c r="C1050" t="str">
        <f>INDEX(FIPS!$A$1:$E$3236,MATCH($F1050,FIPS!$D$1:$D$3236,0),5)</f>
        <v>Jefferson County</v>
      </c>
      <c r="D1050" t="s">
        <v>232</v>
      </c>
      <c r="E1050" s="15" t="s">
        <v>61</v>
      </c>
      <c r="F1050" t="s">
        <v>3055</v>
      </c>
      <c r="G1050" t="s">
        <v>7784</v>
      </c>
      <c r="H1050" t="str">
        <f>IFERROR(VLOOKUP($G1050,'Team Colors'!$A:$B,2,0),"#c9c9c9")</f>
        <v>#ffb612</v>
      </c>
      <c r="I1050">
        <f>INDEX('Raw Election Data'!$A$1:$AN$3144,MATCH($C1050&amp;" "&amp;$B1050,'Raw Election Data'!$C$1:$C$3144,0),MATCH('Joined Data'!I$1,'Raw Election Data'!$A$1:$AN$1,0))</f>
        <v>763623</v>
      </c>
      <c r="J1050">
        <f>INDEX('Raw Election Data'!$A$1:$AN$3144,MATCH($C1050&amp;" "&amp;$B1050,'Raw Election Data'!$C$1:$C$3144,0),MATCH('Joined Data'!J$1,'Raw Election Data'!$A$1:$AN$1,0))</f>
        <v>190824</v>
      </c>
      <c r="K1050">
        <f>INDEX('Raw Election Data'!$A$1:$AN$3144,MATCH($C1050&amp;" "&amp;$B1050,'Raw Election Data'!$C$1:$C$3144,0),MATCH('Joined Data'!K$1,'Raw Election Data'!$A$1:$AN$1,0))</f>
        <v>143758</v>
      </c>
      <c r="L1050">
        <f>INDEX('Raw Election Data'!$A$1:$AN$3144,MATCH($C1050&amp;" "&amp;$B1050,'Raw Election Data'!$C$1:$C$3144,0),MATCH('Joined Data'!L$1,'Raw Election Data'!$A$1:$AN$1,0))</f>
        <v>352778</v>
      </c>
      <c r="M1050">
        <f>INDEX('Raw Election Data'!$A$1:$AN$3144,MATCH($C1050&amp;" "&amp;$B1050,'Raw Election Data'!$C$1:$C$3144,0),MATCH('Joined Data'!M$1,'Raw Election Data'!$A$1:$AN$1,0))</f>
        <v>0.54091808446104916</v>
      </c>
      <c r="N1050">
        <f>INDEX('Raw Election Data'!$A$1:$AN$3144,MATCH($C1050&amp;" "&amp;$B1050,'Raw Election Data'!$C$1:$C$3144,0),MATCH('Joined Data'!N$1,'Raw Election Data'!$A$1:$AN$1,0))</f>
        <v>0.40750273543134774</v>
      </c>
      <c r="O1050">
        <f>INDEX('Raw Election Data'!$A$1:$AN$3144,MATCH($C1050&amp;" "&amp;$B1050,'Raw Election Data'!$C$1:$C$3144,0),MATCH('Joined Data'!O$1,'Raw Election Data'!$A$1:$AN$1,0))</f>
        <v>47066</v>
      </c>
      <c r="P1050">
        <f>INDEX('Raw Election Data'!$A$1:$AN$3144,MATCH($C1050&amp;" "&amp;$B1050,'Raw Election Data'!$C$1:$C$3144,0),MATCH('Joined Data'!P$1,'Raw Election Data'!$A$1:$AN$1,0))</f>
        <v>-47066</v>
      </c>
      <c r="Q1050">
        <f>INDEX('Raw Election Data'!$A$1:$AN$3144,MATCH($C1050&amp;" "&amp;$B1050,'Raw Election Data'!$C$1:$C$3144,0),MATCH('Joined Data'!Q$1,'Raw Election Data'!$A$1:$AN$1,0))</f>
        <v>0.13341534902970142</v>
      </c>
      <c r="R1050">
        <f>INDEX('Raw Election Data'!$A$1:$AN$3144,MATCH($C1050&amp;" "&amp;$B1050,'Raw Election Data'!$C$1:$C$3144,0),MATCH('Joined Data'!R$1,'Raw Election Data'!$A$1:$AN$1,0))</f>
        <v>-0.13341534902970142</v>
      </c>
    </row>
    <row r="1051" spans="1:18" ht="13.5" hidden="1" customHeight="1" x14ac:dyDescent="0.15">
      <c r="A1051" t="s">
        <v>231</v>
      </c>
      <c r="B1051" t="s">
        <v>2935</v>
      </c>
      <c r="C1051" t="str">
        <f>INDEX(FIPS!$A$1:$E$3236,MATCH($F1051,FIPS!$D$1:$D$3236,0),5)</f>
        <v>Jessamine County</v>
      </c>
      <c r="D1051" t="s">
        <v>232</v>
      </c>
      <c r="E1051" s="15" t="s">
        <v>62</v>
      </c>
      <c r="F1051" t="s">
        <v>3057</v>
      </c>
      <c r="G1051" t="s">
        <v>7799</v>
      </c>
      <c r="H1051" t="str">
        <f>IFERROR(VLOOKUP($G1051,'Team Colors'!$A:$B,2,0),"#c9c9c9")</f>
        <v>#fb4f14</v>
      </c>
      <c r="I1051">
        <f>INDEX('Raw Election Data'!$A$1:$AN$3144,MATCH($C1051&amp;" "&amp;$B1051,'Raw Election Data'!$C$1:$C$3144,0),MATCH('Joined Data'!I$1,'Raw Election Data'!$A$1:$AN$1,0))</f>
        <v>51961</v>
      </c>
      <c r="J1051">
        <f>INDEX('Raw Election Data'!$A$1:$AN$3144,MATCH($C1051&amp;" "&amp;$B1051,'Raw Election Data'!$C$1:$C$3144,0),MATCH('Joined Data'!J$1,'Raw Election Data'!$A$1:$AN$1,0))</f>
        <v>6144</v>
      </c>
      <c r="K1051">
        <f>INDEX('Raw Election Data'!$A$1:$AN$3144,MATCH($C1051&amp;" "&amp;$B1051,'Raw Election Data'!$C$1:$C$3144,0),MATCH('Joined Data'!K$1,'Raw Election Data'!$A$1:$AN$1,0))</f>
        <v>15474</v>
      </c>
      <c r="L1051">
        <f>INDEX('Raw Election Data'!$A$1:$AN$3144,MATCH($C1051&amp;" "&amp;$B1051,'Raw Election Data'!$C$1:$C$3144,0),MATCH('Joined Data'!L$1,'Raw Election Data'!$A$1:$AN$1,0))</f>
        <v>23292</v>
      </c>
      <c r="M1051">
        <f>INDEX('Raw Election Data'!$A$1:$AN$3144,MATCH($C1051&amp;" "&amp;$B1051,'Raw Election Data'!$C$1:$C$3144,0),MATCH('Joined Data'!M$1,'Raw Election Data'!$A$1:$AN$1,0))</f>
        <v>0.26378155589902114</v>
      </c>
      <c r="N1051">
        <f>INDEX('Raw Election Data'!$A$1:$AN$3144,MATCH($C1051&amp;" "&amp;$B1051,'Raw Election Data'!$C$1:$C$3144,0),MATCH('Joined Data'!N$1,'Raw Election Data'!$A$1:$AN$1,0))</f>
        <v>0.66434827408552288</v>
      </c>
      <c r="O1051">
        <f>INDEX('Raw Election Data'!$A$1:$AN$3144,MATCH($C1051&amp;" "&amp;$B1051,'Raw Election Data'!$C$1:$C$3144,0),MATCH('Joined Data'!O$1,'Raw Election Data'!$A$1:$AN$1,0))</f>
        <v>-9330</v>
      </c>
      <c r="P1051">
        <f>INDEX('Raw Election Data'!$A$1:$AN$3144,MATCH($C1051&amp;" "&amp;$B1051,'Raw Election Data'!$C$1:$C$3144,0),MATCH('Joined Data'!P$1,'Raw Election Data'!$A$1:$AN$1,0))</f>
        <v>9330</v>
      </c>
      <c r="Q1051">
        <f>INDEX('Raw Election Data'!$A$1:$AN$3144,MATCH($C1051&amp;" "&amp;$B1051,'Raw Election Data'!$C$1:$C$3144,0),MATCH('Joined Data'!Q$1,'Raw Election Data'!$A$1:$AN$1,0))</f>
        <v>-0.40056671818650175</v>
      </c>
      <c r="R1051">
        <f>INDEX('Raw Election Data'!$A$1:$AN$3144,MATCH($C1051&amp;" "&amp;$B1051,'Raw Election Data'!$C$1:$C$3144,0),MATCH('Joined Data'!R$1,'Raw Election Data'!$A$1:$AN$1,0))</f>
        <v>0.40056671818650175</v>
      </c>
    </row>
    <row r="1052" spans="1:18" ht="13.5" hidden="1" customHeight="1" x14ac:dyDescent="0.15">
      <c r="A1052" t="s">
        <v>231</v>
      </c>
      <c r="B1052" t="s">
        <v>2935</v>
      </c>
      <c r="C1052" t="str">
        <f>INDEX(FIPS!$A$1:$E$3236,MATCH($F1052,FIPS!$D$1:$D$3236,0),5)</f>
        <v>Johnson County</v>
      </c>
      <c r="D1052" t="s">
        <v>232</v>
      </c>
      <c r="E1052" s="15" t="s">
        <v>63</v>
      </c>
      <c r="F1052" t="s">
        <v>3058</v>
      </c>
      <c r="G1052" t="s">
        <v>7784</v>
      </c>
      <c r="H1052" t="str">
        <f>IFERROR(VLOOKUP($G1052,'Team Colors'!$A:$B,2,0),"#c9c9c9")</f>
        <v>#ffb612</v>
      </c>
      <c r="I1052">
        <f>INDEX('Raw Election Data'!$A$1:$AN$3144,MATCH($C1052&amp;" "&amp;$B1052,'Raw Election Data'!$C$1:$C$3144,0),MATCH('Joined Data'!I$1,'Raw Election Data'!$A$1:$AN$1,0))</f>
        <v>23175</v>
      </c>
      <c r="J1052">
        <f>INDEX('Raw Election Data'!$A$1:$AN$3144,MATCH($C1052&amp;" "&amp;$B1052,'Raw Election Data'!$C$1:$C$3144,0),MATCH('Joined Data'!J$1,'Raw Election Data'!$A$1:$AN$1,0))</f>
        <v>1250</v>
      </c>
      <c r="K1052">
        <f>INDEX('Raw Election Data'!$A$1:$AN$3144,MATCH($C1052&amp;" "&amp;$B1052,'Raw Election Data'!$C$1:$C$3144,0),MATCH('Joined Data'!K$1,'Raw Election Data'!$A$1:$AN$1,0))</f>
        <v>8043</v>
      </c>
      <c r="L1052">
        <f>INDEX('Raw Election Data'!$A$1:$AN$3144,MATCH($C1052&amp;" "&amp;$B1052,'Raw Election Data'!$C$1:$C$3144,0),MATCH('Joined Data'!L$1,'Raw Election Data'!$A$1:$AN$1,0))</f>
        <v>9560</v>
      </c>
      <c r="M1052">
        <f>INDEX('Raw Election Data'!$A$1:$AN$3144,MATCH($C1052&amp;" "&amp;$B1052,'Raw Election Data'!$C$1:$C$3144,0),MATCH('Joined Data'!M$1,'Raw Election Data'!$A$1:$AN$1,0))</f>
        <v>0.1307531380753138</v>
      </c>
      <c r="N1052">
        <f>INDEX('Raw Election Data'!$A$1:$AN$3144,MATCH($C1052&amp;" "&amp;$B1052,'Raw Election Data'!$C$1:$C$3144,0),MATCH('Joined Data'!N$1,'Raw Election Data'!$A$1:$AN$1,0))</f>
        <v>0.84131799163179921</v>
      </c>
      <c r="O1052">
        <f>INDEX('Raw Election Data'!$A$1:$AN$3144,MATCH($C1052&amp;" "&amp;$B1052,'Raw Election Data'!$C$1:$C$3144,0),MATCH('Joined Data'!O$1,'Raw Election Data'!$A$1:$AN$1,0))</f>
        <v>-6793</v>
      </c>
      <c r="P1052">
        <f>INDEX('Raw Election Data'!$A$1:$AN$3144,MATCH($C1052&amp;" "&amp;$B1052,'Raw Election Data'!$C$1:$C$3144,0),MATCH('Joined Data'!P$1,'Raw Election Data'!$A$1:$AN$1,0))</f>
        <v>6793</v>
      </c>
      <c r="Q1052">
        <f>INDEX('Raw Election Data'!$A$1:$AN$3144,MATCH($C1052&amp;" "&amp;$B1052,'Raw Election Data'!$C$1:$C$3144,0),MATCH('Joined Data'!Q$1,'Raw Election Data'!$A$1:$AN$1,0))</f>
        <v>-0.71056485355648547</v>
      </c>
      <c r="R1052">
        <f>INDEX('Raw Election Data'!$A$1:$AN$3144,MATCH($C1052&amp;" "&amp;$B1052,'Raw Election Data'!$C$1:$C$3144,0),MATCH('Joined Data'!R$1,'Raw Election Data'!$A$1:$AN$1,0))</f>
        <v>0.71056485355648547</v>
      </c>
    </row>
    <row r="1053" spans="1:18" ht="13.5" hidden="1" customHeight="1" x14ac:dyDescent="0.15">
      <c r="A1053" t="s">
        <v>231</v>
      </c>
      <c r="B1053" t="s">
        <v>2935</v>
      </c>
      <c r="C1053" t="str">
        <f>INDEX(FIPS!$A$1:$E$3236,MATCH($F1053,FIPS!$D$1:$D$3236,0),5)</f>
        <v>Kenton County</v>
      </c>
      <c r="D1053" t="s">
        <v>232</v>
      </c>
      <c r="E1053" s="15" t="s">
        <v>64</v>
      </c>
      <c r="F1053" t="s">
        <v>3060</v>
      </c>
      <c r="G1053" t="s">
        <v>7799</v>
      </c>
      <c r="H1053" t="str">
        <f>IFERROR(VLOOKUP($G1053,'Team Colors'!$A:$B,2,0),"#c9c9c9")</f>
        <v>#fb4f14</v>
      </c>
      <c r="I1053">
        <f>INDEX('Raw Election Data'!$A$1:$AN$3144,MATCH($C1053&amp;" "&amp;$B1053,'Raw Election Data'!$C$1:$C$3144,0),MATCH('Joined Data'!I$1,'Raw Election Data'!$A$1:$AN$1,0))</f>
        <v>165012</v>
      </c>
      <c r="J1053">
        <f>INDEX('Raw Election Data'!$A$1:$AN$3144,MATCH($C1053&amp;" "&amp;$B1053,'Raw Election Data'!$C$1:$C$3144,0),MATCH('Joined Data'!J$1,'Raw Election Data'!$A$1:$AN$1,0))</f>
        <v>24213</v>
      </c>
      <c r="K1053">
        <f>INDEX('Raw Election Data'!$A$1:$AN$3144,MATCH($C1053&amp;" "&amp;$B1053,'Raw Election Data'!$C$1:$C$3144,0),MATCH('Joined Data'!K$1,'Raw Election Data'!$A$1:$AN$1,0))</f>
        <v>42958</v>
      </c>
      <c r="L1053">
        <f>INDEX('Raw Election Data'!$A$1:$AN$3144,MATCH($C1053&amp;" "&amp;$B1053,'Raw Election Data'!$C$1:$C$3144,0),MATCH('Joined Data'!L$1,'Raw Election Data'!$A$1:$AN$1,0))</f>
        <v>71905</v>
      </c>
      <c r="M1053">
        <f>INDEX('Raw Election Data'!$A$1:$AN$3144,MATCH($C1053&amp;" "&amp;$B1053,'Raw Election Data'!$C$1:$C$3144,0),MATCH('Joined Data'!M$1,'Raw Election Data'!$A$1:$AN$1,0))</f>
        <v>0.33673597107294345</v>
      </c>
      <c r="N1053">
        <f>INDEX('Raw Election Data'!$A$1:$AN$3144,MATCH($C1053&amp;" "&amp;$B1053,'Raw Election Data'!$C$1:$C$3144,0),MATCH('Joined Data'!N$1,'Raw Election Data'!$A$1:$AN$1,0))</f>
        <v>0.59742716083721581</v>
      </c>
      <c r="O1053">
        <f>INDEX('Raw Election Data'!$A$1:$AN$3144,MATCH($C1053&amp;" "&amp;$B1053,'Raw Election Data'!$C$1:$C$3144,0),MATCH('Joined Data'!O$1,'Raw Election Data'!$A$1:$AN$1,0))</f>
        <v>-18745</v>
      </c>
      <c r="P1053">
        <f>INDEX('Raw Election Data'!$A$1:$AN$3144,MATCH($C1053&amp;" "&amp;$B1053,'Raw Election Data'!$C$1:$C$3144,0),MATCH('Joined Data'!P$1,'Raw Election Data'!$A$1:$AN$1,0))</f>
        <v>18745</v>
      </c>
      <c r="Q1053">
        <f>INDEX('Raw Election Data'!$A$1:$AN$3144,MATCH($C1053&amp;" "&amp;$B1053,'Raw Election Data'!$C$1:$C$3144,0),MATCH('Joined Data'!Q$1,'Raw Election Data'!$A$1:$AN$1,0))</f>
        <v>-0.26069118976427236</v>
      </c>
      <c r="R1053">
        <f>INDEX('Raw Election Data'!$A$1:$AN$3144,MATCH($C1053&amp;" "&amp;$B1053,'Raw Election Data'!$C$1:$C$3144,0),MATCH('Joined Data'!R$1,'Raw Election Data'!$A$1:$AN$1,0))</f>
        <v>0.26069118976427236</v>
      </c>
    </row>
    <row r="1054" spans="1:18" ht="13.5" hidden="1" customHeight="1" x14ac:dyDescent="0.15">
      <c r="A1054" t="s">
        <v>231</v>
      </c>
      <c r="B1054" t="s">
        <v>2935</v>
      </c>
      <c r="C1054" t="str">
        <f>INDEX(FIPS!$A$1:$E$3236,MATCH($F1054,FIPS!$D$1:$D$3236,0),5)</f>
        <v>Knott County</v>
      </c>
      <c r="D1054" t="s">
        <v>232</v>
      </c>
      <c r="E1054" s="15" t="s">
        <v>65</v>
      </c>
      <c r="F1054" t="s">
        <v>3062</v>
      </c>
      <c r="G1054" t="s">
        <v>7799</v>
      </c>
      <c r="H1054" t="str">
        <f>IFERROR(VLOOKUP($G1054,'Team Colors'!$A:$B,2,0),"#c9c9c9")</f>
        <v>#fb4f14</v>
      </c>
      <c r="I1054">
        <f>INDEX('Raw Election Data'!$A$1:$AN$3144,MATCH($C1054&amp;" "&amp;$B1054,'Raw Election Data'!$C$1:$C$3144,0),MATCH('Joined Data'!I$1,'Raw Election Data'!$A$1:$AN$1,0))</f>
        <v>15693</v>
      </c>
      <c r="J1054">
        <f>INDEX('Raw Election Data'!$A$1:$AN$3144,MATCH($C1054&amp;" "&amp;$B1054,'Raw Election Data'!$C$1:$C$3144,0),MATCH('Joined Data'!J$1,'Raw Election Data'!$A$1:$AN$1,0))</f>
        <v>1245</v>
      </c>
      <c r="K1054">
        <f>INDEX('Raw Election Data'!$A$1:$AN$3144,MATCH($C1054&amp;" "&amp;$B1054,'Raw Election Data'!$C$1:$C$3144,0),MATCH('Joined Data'!K$1,'Raw Election Data'!$A$1:$AN$1,0))</f>
        <v>4357</v>
      </c>
      <c r="L1054">
        <f>INDEX('Raw Election Data'!$A$1:$AN$3144,MATCH($C1054&amp;" "&amp;$B1054,'Raw Election Data'!$C$1:$C$3144,0),MATCH('Joined Data'!L$1,'Raw Election Data'!$A$1:$AN$1,0))</f>
        <v>5756</v>
      </c>
      <c r="M1054">
        <f>INDEX('Raw Election Data'!$A$1:$AN$3144,MATCH($C1054&amp;" "&amp;$B1054,'Raw Election Data'!$C$1:$C$3144,0),MATCH('Joined Data'!M$1,'Raw Election Data'!$A$1:$AN$1,0))</f>
        <v>0.21629603891591384</v>
      </c>
      <c r="N1054">
        <f>INDEX('Raw Election Data'!$A$1:$AN$3144,MATCH($C1054&amp;" "&amp;$B1054,'Raw Election Data'!$C$1:$C$3144,0),MATCH('Joined Data'!N$1,'Raw Election Data'!$A$1:$AN$1,0))</f>
        <v>0.75694927032661574</v>
      </c>
      <c r="O1054">
        <f>INDEX('Raw Election Data'!$A$1:$AN$3144,MATCH($C1054&amp;" "&amp;$B1054,'Raw Election Data'!$C$1:$C$3144,0),MATCH('Joined Data'!O$1,'Raw Election Data'!$A$1:$AN$1,0))</f>
        <v>-3112</v>
      </c>
      <c r="P1054">
        <f>INDEX('Raw Election Data'!$A$1:$AN$3144,MATCH($C1054&amp;" "&amp;$B1054,'Raw Election Data'!$C$1:$C$3144,0),MATCH('Joined Data'!P$1,'Raw Election Data'!$A$1:$AN$1,0))</f>
        <v>3112</v>
      </c>
      <c r="Q1054">
        <f>INDEX('Raw Election Data'!$A$1:$AN$3144,MATCH($C1054&amp;" "&amp;$B1054,'Raw Election Data'!$C$1:$C$3144,0),MATCH('Joined Data'!Q$1,'Raw Election Data'!$A$1:$AN$1,0))</f>
        <v>-0.54065323141070187</v>
      </c>
      <c r="R1054">
        <f>INDEX('Raw Election Data'!$A$1:$AN$3144,MATCH($C1054&amp;" "&amp;$B1054,'Raw Election Data'!$C$1:$C$3144,0),MATCH('Joined Data'!R$1,'Raw Election Data'!$A$1:$AN$1,0))</f>
        <v>0.54065323141070187</v>
      </c>
    </row>
    <row r="1055" spans="1:18" ht="13.5" hidden="1" customHeight="1" x14ac:dyDescent="0.15">
      <c r="A1055" t="s">
        <v>231</v>
      </c>
      <c r="B1055" t="s">
        <v>2935</v>
      </c>
      <c r="C1055" t="str">
        <f>INDEX(FIPS!$A$1:$E$3236,MATCH($F1055,FIPS!$D$1:$D$3236,0),5)</f>
        <v>Knox County</v>
      </c>
      <c r="D1055" t="s">
        <v>232</v>
      </c>
      <c r="E1055" s="15" t="s">
        <v>66</v>
      </c>
      <c r="F1055" t="s">
        <v>3063</v>
      </c>
      <c r="G1055" t="s">
        <v>7799</v>
      </c>
      <c r="H1055" t="str">
        <f>IFERROR(VLOOKUP($G1055,'Team Colors'!$A:$B,2,0),"#c9c9c9")</f>
        <v>#fb4f14</v>
      </c>
      <c r="I1055">
        <f>INDEX('Raw Election Data'!$A$1:$AN$3144,MATCH($C1055&amp;" "&amp;$B1055,'Raw Election Data'!$C$1:$C$3144,0),MATCH('Joined Data'!I$1,'Raw Election Data'!$A$1:$AN$1,0))</f>
        <v>31730</v>
      </c>
      <c r="J1055">
        <f>INDEX('Raw Election Data'!$A$1:$AN$3144,MATCH($C1055&amp;" "&amp;$B1055,'Raw Election Data'!$C$1:$C$3144,0),MATCH('Joined Data'!J$1,'Raw Election Data'!$A$1:$AN$1,0))</f>
        <v>1761</v>
      </c>
      <c r="K1055">
        <f>INDEX('Raw Election Data'!$A$1:$AN$3144,MATCH($C1055&amp;" "&amp;$B1055,'Raw Election Data'!$C$1:$C$3144,0),MATCH('Joined Data'!K$1,'Raw Election Data'!$A$1:$AN$1,0))</f>
        <v>9885</v>
      </c>
      <c r="L1055">
        <f>INDEX('Raw Election Data'!$A$1:$AN$3144,MATCH($C1055&amp;" "&amp;$B1055,'Raw Election Data'!$C$1:$C$3144,0),MATCH('Joined Data'!L$1,'Raw Election Data'!$A$1:$AN$1,0))</f>
        <v>12001</v>
      </c>
      <c r="M1055">
        <f>INDEX('Raw Election Data'!$A$1:$AN$3144,MATCH($C1055&amp;" "&amp;$B1055,'Raw Election Data'!$C$1:$C$3144,0),MATCH('Joined Data'!M$1,'Raw Election Data'!$A$1:$AN$1,0))</f>
        <v>0.14673777185234563</v>
      </c>
      <c r="N1055">
        <f>INDEX('Raw Election Data'!$A$1:$AN$3144,MATCH($C1055&amp;" "&amp;$B1055,'Raw Election Data'!$C$1:$C$3144,0),MATCH('Joined Data'!N$1,'Raw Election Data'!$A$1:$AN$1,0))</f>
        <v>0.82368135988667612</v>
      </c>
      <c r="O1055">
        <f>INDEX('Raw Election Data'!$A$1:$AN$3144,MATCH($C1055&amp;" "&amp;$B1055,'Raw Election Data'!$C$1:$C$3144,0),MATCH('Joined Data'!O$1,'Raw Election Data'!$A$1:$AN$1,0))</f>
        <v>-8124</v>
      </c>
      <c r="P1055">
        <f>INDEX('Raw Election Data'!$A$1:$AN$3144,MATCH($C1055&amp;" "&amp;$B1055,'Raw Election Data'!$C$1:$C$3144,0),MATCH('Joined Data'!P$1,'Raw Election Data'!$A$1:$AN$1,0))</f>
        <v>8124</v>
      </c>
      <c r="Q1055">
        <f>INDEX('Raw Election Data'!$A$1:$AN$3144,MATCH($C1055&amp;" "&amp;$B1055,'Raw Election Data'!$C$1:$C$3144,0),MATCH('Joined Data'!Q$1,'Raw Election Data'!$A$1:$AN$1,0))</f>
        <v>-0.67694358803433052</v>
      </c>
      <c r="R1055">
        <f>INDEX('Raw Election Data'!$A$1:$AN$3144,MATCH($C1055&amp;" "&amp;$B1055,'Raw Election Data'!$C$1:$C$3144,0),MATCH('Joined Data'!R$1,'Raw Election Data'!$A$1:$AN$1,0))</f>
        <v>0.67694358803433052</v>
      </c>
    </row>
    <row r="1056" spans="1:18" ht="13.5" hidden="1" customHeight="1" x14ac:dyDescent="0.15">
      <c r="A1056" t="s">
        <v>231</v>
      </c>
      <c r="B1056" t="s">
        <v>2935</v>
      </c>
      <c r="C1056" t="str">
        <f>INDEX(FIPS!$A$1:$E$3236,MATCH($F1056,FIPS!$D$1:$D$3236,0),5)</f>
        <v>Larue County</v>
      </c>
      <c r="D1056" t="s">
        <v>232</v>
      </c>
      <c r="E1056" s="15" t="s">
        <v>67</v>
      </c>
      <c r="F1056" t="s">
        <v>3067</v>
      </c>
      <c r="G1056" t="s">
        <v>439</v>
      </c>
      <c r="H1056" t="str">
        <f>IFERROR(VLOOKUP($G1056,'Team Colors'!$A:$B,2,0),"#c9c9c9")</f>
        <v>#002244</v>
      </c>
      <c r="I1056">
        <f>INDEX('Raw Election Data'!$A$1:$AN$3144,MATCH($C1056&amp;" "&amp;$B1056,'Raw Election Data'!$C$1:$C$3144,0),MATCH('Joined Data'!I$1,'Raw Election Data'!$A$1:$AN$1,0))</f>
        <v>14241</v>
      </c>
      <c r="J1056">
        <f>INDEX('Raw Election Data'!$A$1:$AN$3144,MATCH($C1056&amp;" "&amp;$B1056,'Raw Election Data'!$C$1:$C$3144,0),MATCH('Joined Data'!J$1,'Raw Election Data'!$A$1:$AN$1,0))</f>
        <v>1278</v>
      </c>
      <c r="K1056">
        <f>INDEX('Raw Election Data'!$A$1:$AN$3144,MATCH($C1056&amp;" "&amp;$B1056,'Raw Election Data'!$C$1:$C$3144,0),MATCH('Joined Data'!K$1,'Raw Election Data'!$A$1:$AN$1,0))</f>
        <v>4799</v>
      </c>
      <c r="L1056">
        <f>INDEX('Raw Election Data'!$A$1:$AN$3144,MATCH($C1056&amp;" "&amp;$B1056,'Raw Election Data'!$C$1:$C$3144,0),MATCH('Joined Data'!L$1,'Raw Election Data'!$A$1:$AN$1,0))</f>
        <v>6359</v>
      </c>
      <c r="M1056">
        <f>INDEX('Raw Election Data'!$A$1:$AN$3144,MATCH($C1056&amp;" "&amp;$B1056,'Raw Election Data'!$C$1:$C$3144,0),MATCH('Joined Data'!M$1,'Raw Election Data'!$A$1:$AN$1,0))</f>
        <v>0.20097499606856423</v>
      </c>
      <c r="N1056">
        <f>INDEX('Raw Election Data'!$A$1:$AN$3144,MATCH($C1056&amp;" "&amp;$B1056,'Raw Election Data'!$C$1:$C$3144,0),MATCH('Joined Data'!N$1,'Raw Election Data'!$A$1:$AN$1,0))</f>
        <v>0.75467840855480417</v>
      </c>
      <c r="O1056">
        <f>INDEX('Raw Election Data'!$A$1:$AN$3144,MATCH($C1056&amp;" "&amp;$B1056,'Raw Election Data'!$C$1:$C$3144,0),MATCH('Joined Data'!O$1,'Raw Election Data'!$A$1:$AN$1,0))</f>
        <v>-3521</v>
      </c>
      <c r="P1056">
        <f>INDEX('Raw Election Data'!$A$1:$AN$3144,MATCH($C1056&amp;" "&amp;$B1056,'Raw Election Data'!$C$1:$C$3144,0),MATCH('Joined Data'!P$1,'Raw Election Data'!$A$1:$AN$1,0))</f>
        <v>3521</v>
      </c>
      <c r="Q1056">
        <f>INDEX('Raw Election Data'!$A$1:$AN$3144,MATCH($C1056&amp;" "&amp;$B1056,'Raw Election Data'!$C$1:$C$3144,0),MATCH('Joined Data'!Q$1,'Raw Election Data'!$A$1:$AN$1,0))</f>
        <v>-0.55370341248623989</v>
      </c>
      <c r="R1056">
        <f>INDEX('Raw Election Data'!$A$1:$AN$3144,MATCH($C1056&amp;" "&amp;$B1056,'Raw Election Data'!$C$1:$C$3144,0),MATCH('Joined Data'!R$1,'Raw Election Data'!$A$1:$AN$1,0))</f>
        <v>0.55370341248623989</v>
      </c>
    </row>
    <row r="1057" spans="1:18" ht="13.5" hidden="1" customHeight="1" x14ac:dyDescent="0.15">
      <c r="A1057" t="s">
        <v>231</v>
      </c>
      <c r="B1057" t="s">
        <v>2935</v>
      </c>
      <c r="C1057" t="str">
        <f>INDEX(FIPS!$A$1:$E$3236,MATCH($F1057,FIPS!$D$1:$D$3236,0),5)</f>
        <v>Laurel County</v>
      </c>
      <c r="D1057" t="s">
        <v>232</v>
      </c>
      <c r="E1057" s="15" t="s">
        <v>68</v>
      </c>
      <c r="F1057" t="s">
        <v>3069</v>
      </c>
      <c r="G1057" t="s">
        <v>7799</v>
      </c>
      <c r="H1057" t="str">
        <f>IFERROR(VLOOKUP($G1057,'Team Colors'!$A:$B,2,0),"#c9c9c9")</f>
        <v>#fb4f14</v>
      </c>
      <c r="I1057">
        <f>INDEX('Raw Election Data'!$A$1:$AN$3144,MATCH($C1057&amp;" "&amp;$B1057,'Raw Election Data'!$C$1:$C$3144,0),MATCH('Joined Data'!I$1,'Raw Election Data'!$A$1:$AN$1,0))</f>
        <v>60094</v>
      </c>
      <c r="J1057">
        <f>INDEX('Raw Election Data'!$A$1:$AN$3144,MATCH($C1057&amp;" "&amp;$B1057,'Raw Election Data'!$C$1:$C$3144,0),MATCH('Joined Data'!J$1,'Raw Election Data'!$A$1:$AN$1,0))</f>
        <v>3440</v>
      </c>
      <c r="K1057">
        <f>INDEX('Raw Election Data'!$A$1:$AN$3144,MATCH($C1057&amp;" "&amp;$B1057,'Raw Election Data'!$C$1:$C$3144,0),MATCH('Joined Data'!K$1,'Raw Election Data'!$A$1:$AN$1,0))</f>
        <v>20592</v>
      </c>
      <c r="L1057">
        <f>INDEX('Raw Election Data'!$A$1:$AN$3144,MATCH($C1057&amp;" "&amp;$B1057,'Raw Election Data'!$C$1:$C$3144,0),MATCH('Joined Data'!L$1,'Raw Election Data'!$A$1:$AN$1,0))</f>
        <v>24811</v>
      </c>
      <c r="M1057">
        <f>INDEX('Raw Election Data'!$A$1:$AN$3144,MATCH($C1057&amp;" "&amp;$B1057,'Raw Election Data'!$C$1:$C$3144,0),MATCH('Joined Data'!M$1,'Raw Election Data'!$A$1:$AN$1,0))</f>
        <v>0.13864818024263431</v>
      </c>
      <c r="N1057">
        <f>INDEX('Raw Election Data'!$A$1:$AN$3144,MATCH($C1057&amp;" "&amp;$B1057,'Raw Election Data'!$C$1:$C$3144,0),MATCH('Joined Data'!N$1,'Raw Election Data'!$A$1:$AN$1,0))</f>
        <v>0.82995445568497839</v>
      </c>
      <c r="O1057">
        <f>INDEX('Raw Election Data'!$A$1:$AN$3144,MATCH($C1057&amp;" "&amp;$B1057,'Raw Election Data'!$C$1:$C$3144,0),MATCH('Joined Data'!O$1,'Raw Election Data'!$A$1:$AN$1,0))</f>
        <v>-17152</v>
      </c>
      <c r="P1057">
        <f>INDEX('Raw Election Data'!$A$1:$AN$3144,MATCH($C1057&amp;" "&amp;$B1057,'Raw Election Data'!$C$1:$C$3144,0),MATCH('Joined Data'!P$1,'Raw Election Data'!$A$1:$AN$1,0))</f>
        <v>17152</v>
      </c>
      <c r="Q1057">
        <f>INDEX('Raw Election Data'!$A$1:$AN$3144,MATCH($C1057&amp;" "&amp;$B1057,'Raw Election Data'!$C$1:$C$3144,0),MATCH('Joined Data'!Q$1,'Raw Election Data'!$A$1:$AN$1,0))</f>
        <v>-0.69130627544234402</v>
      </c>
      <c r="R1057">
        <f>INDEX('Raw Election Data'!$A$1:$AN$3144,MATCH($C1057&amp;" "&amp;$B1057,'Raw Election Data'!$C$1:$C$3144,0),MATCH('Joined Data'!R$1,'Raw Election Data'!$A$1:$AN$1,0))</f>
        <v>0.69130627544234402</v>
      </c>
    </row>
    <row r="1058" spans="1:18" ht="13.5" hidden="1" customHeight="1" x14ac:dyDescent="0.15">
      <c r="A1058" t="s">
        <v>231</v>
      </c>
      <c r="B1058" t="s">
        <v>2935</v>
      </c>
      <c r="C1058" t="str">
        <f>INDEX(FIPS!$A$1:$E$3236,MATCH($F1058,FIPS!$D$1:$D$3236,0),5)</f>
        <v>Lawrence County</v>
      </c>
      <c r="D1058" t="s">
        <v>232</v>
      </c>
      <c r="E1058" s="15" t="s">
        <v>69</v>
      </c>
      <c r="F1058" t="s">
        <v>3070</v>
      </c>
      <c r="G1058" t="s">
        <v>7784</v>
      </c>
      <c r="H1058" t="str">
        <f>IFERROR(VLOOKUP($G1058,'Team Colors'!$A:$B,2,0),"#c9c9c9")</f>
        <v>#ffb612</v>
      </c>
      <c r="I1058">
        <f>INDEX('Raw Election Data'!$A$1:$AN$3144,MATCH($C1058&amp;" "&amp;$B1058,'Raw Election Data'!$C$1:$C$3144,0),MATCH('Joined Data'!I$1,'Raw Election Data'!$A$1:$AN$1,0))</f>
        <v>15745</v>
      </c>
      <c r="J1058">
        <f>INDEX('Raw Election Data'!$A$1:$AN$3144,MATCH($C1058&amp;" "&amp;$B1058,'Raw Election Data'!$C$1:$C$3144,0),MATCH('Joined Data'!J$1,'Raw Election Data'!$A$1:$AN$1,0))</f>
        <v>1045</v>
      </c>
      <c r="K1058">
        <f>INDEX('Raw Election Data'!$A$1:$AN$3144,MATCH($C1058&amp;" "&amp;$B1058,'Raw Election Data'!$C$1:$C$3144,0),MATCH('Joined Data'!K$1,'Raw Election Data'!$A$1:$AN$1,0))</f>
        <v>4816</v>
      </c>
      <c r="L1058">
        <f>INDEX('Raw Election Data'!$A$1:$AN$3144,MATCH($C1058&amp;" "&amp;$B1058,'Raw Election Data'!$C$1:$C$3144,0),MATCH('Joined Data'!L$1,'Raw Election Data'!$A$1:$AN$1,0))</f>
        <v>6037</v>
      </c>
      <c r="M1058">
        <f>INDEX('Raw Election Data'!$A$1:$AN$3144,MATCH($C1058&amp;" "&amp;$B1058,'Raw Election Data'!$C$1:$C$3144,0),MATCH('Joined Data'!M$1,'Raw Election Data'!$A$1:$AN$1,0))</f>
        <v>0.17309922146761636</v>
      </c>
      <c r="N1058">
        <f>INDEX('Raw Election Data'!$A$1:$AN$3144,MATCH($C1058&amp;" "&amp;$B1058,'Raw Election Data'!$C$1:$C$3144,0),MATCH('Joined Data'!N$1,'Raw Election Data'!$A$1:$AN$1,0))</f>
        <v>0.79774722544310084</v>
      </c>
      <c r="O1058">
        <f>INDEX('Raw Election Data'!$A$1:$AN$3144,MATCH($C1058&amp;" "&amp;$B1058,'Raw Election Data'!$C$1:$C$3144,0),MATCH('Joined Data'!O$1,'Raw Election Data'!$A$1:$AN$1,0))</f>
        <v>-3771</v>
      </c>
      <c r="P1058">
        <f>INDEX('Raw Election Data'!$A$1:$AN$3144,MATCH($C1058&amp;" "&amp;$B1058,'Raw Election Data'!$C$1:$C$3144,0),MATCH('Joined Data'!P$1,'Raw Election Data'!$A$1:$AN$1,0))</f>
        <v>3771</v>
      </c>
      <c r="Q1058">
        <f>INDEX('Raw Election Data'!$A$1:$AN$3144,MATCH($C1058&amp;" "&amp;$B1058,'Raw Election Data'!$C$1:$C$3144,0),MATCH('Joined Data'!Q$1,'Raw Election Data'!$A$1:$AN$1,0))</f>
        <v>-0.62464800397548448</v>
      </c>
      <c r="R1058">
        <f>INDEX('Raw Election Data'!$A$1:$AN$3144,MATCH($C1058&amp;" "&amp;$B1058,'Raw Election Data'!$C$1:$C$3144,0),MATCH('Joined Data'!R$1,'Raw Election Data'!$A$1:$AN$1,0))</f>
        <v>0.62464800397548448</v>
      </c>
    </row>
    <row r="1059" spans="1:18" ht="13.5" hidden="1" customHeight="1" x14ac:dyDescent="0.15">
      <c r="A1059" t="s">
        <v>231</v>
      </c>
      <c r="B1059" t="s">
        <v>2935</v>
      </c>
      <c r="C1059" t="str">
        <f>INDEX(FIPS!$A$1:$E$3236,MATCH($F1059,FIPS!$D$1:$D$3236,0),5)</f>
        <v>Lee County</v>
      </c>
      <c r="D1059" t="s">
        <v>232</v>
      </c>
      <c r="E1059" s="15" t="s">
        <v>71</v>
      </c>
      <c r="F1059" t="s">
        <v>3071</v>
      </c>
      <c r="G1059" t="s">
        <v>7799</v>
      </c>
      <c r="H1059" t="str">
        <f>IFERROR(VLOOKUP($G1059,'Team Colors'!$A:$B,2,0),"#c9c9c9")</f>
        <v>#fb4f14</v>
      </c>
      <c r="I1059">
        <f>INDEX('Raw Election Data'!$A$1:$AN$3144,MATCH($C1059&amp;" "&amp;$B1059,'Raw Election Data'!$C$1:$C$3144,0),MATCH('Joined Data'!I$1,'Raw Election Data'!$A$1:$AN$1,0))</f>
        <v>6752</v>
      </c>
      <c r="J1059">
        <f>INDEX('Raw Election Data'!$A$1:$AN$3144,MATCH($C1059&amp;" "&amp;$B1059,'Raw Election Data'!$C$1:$C$3144,0),MATCH('Joined Data'!J$1,'Raw Election Data'!$A$1:$AN$1,0))</f>
        <v>444</v>
      </c>
      <c r="K1059">
        <f>INDEX('Raw Election Data'!$A$1:$AN$3144,MATCH($C1059&amp;" "&amp;$B1059,'Raw Election Data'!$C$1:$C$3144,0),MATCH('Joined Data'!K$1,'Raw Election Data'!$A$1:$AN$1,0))</f>
        <v>2151</v>
      </c>
      <c r="L1059">
        <f>INDEX('Raw Election Data'!$A$1:$AN$3144,MATCH($C1059&amp;" "&amp;$B1059,'Raw Election Data'!$C$1:$C$3144,0),MATCH('Joined Data'!L$1,'Raw Election Data'!$A$1:$AN$1,0))</f>
        <v>2663</v>
      </c>
      <c r="M1059">
        <f>INDEX('Raw Election Data'!$A$1:$AN$3144,MATCH($C1059&amp;" "&amp;$B1059,'Raw Election Data'!$C$1:$C$3144,0),MATCH('Joined Data'!M$1,'Raw Election Data'!$A$1:$AN$1,0))</f>
        <v>0.16672925272249342</v>
      </c>
      <c r="N1059">
        <f>INDEX('Raw Election Data'!$A$1:$AN$3144,MATCH($C1059&amp;" "&amp;$B1059,'Raw Election Data'!$C$1:$C$3144,0),MATCH('Joined Data'!N$1,'Raw Election Data'!$A$1:$AN$1,0))</f>
        <v>0.80773563650018776</v>
      </c>
      <c r="O1059">
        <f>INDEX('Raw Election Data'!$A$1:$AN$3144,MATCH($C1059&amp;" "&amp;$B1059,'Raw Election Data'!$C$1:$C$3144,0),MATCH('Joined Data'!O$1,'Raw Election Data'!$A$1:$AN$1,0))</f>
        <v>-1707</v>
      </c>
      <c r="P1059">
        <f>INDEX('Raw Election Data'!$A$1:$AN$3144,MATCH($C1059&amp;" "&amp;$B1059,'Raw Election Data'!$C$1:$C$3144,0),MATCH('Joined Data'!P$1,'Raw Election Data'!$A$1:$AN$1,0))</f>
        <v>1707</v>
      </c>
      <c r="Q1059">
        <f>INDEX('Raw Election Data'!$A$1:$AN$3144,MATCH($C1059&amp;" "&amp;$B1059,'Raw Election Data'!$C$1:$C$3144,0),MATCH('Joined Data'!Q$1,'Raw Election Data'!$A$1:$AN$1,0))</f>
        <v>-0.64100638377769437</v>
      </c>
      <c r="R1059">
        <f>INDEX('Raw Election Data'!$A$1:$AN$3144,MATCH($C1059&amp;" "&amp;$B1059,'Raw Election Data'!$C$1:$C$3144,0),MATCH('Joined Data'!R$1,'Raw Election Data'!$A$1:$AN$1,0))</f>
        <v>0.64100638377769437</v>
      </c>
    </row>
    <row r="1060" spans="1:18" ht="13.5" hidden="1" customHeight="1" x14ac:dyDescent="0.15">
      <c r="A1060" t="s">
        <v>231</v>
      </c>
      <c r="B1060" t="s">
        <v>2935</v>
      </c>
      <c r="C1060" t="str">
        <f>INDEX(FIPS!$A$1:$E$3236,MATCH($F1060,FIPS!$D$1:$D$3236,0),5)</f>
        <v>Leslie County</v>
      </c>
      <c r="D1060" t="s">
        <v>232</v>
      </c>
      <c r="E1060" s="15" t="s">
        <v>72</v>
      </c>
      <c r="F1060" t="s">
        <v>3073</v>
      </c>
      <c r="G1060" t="s">
        <v>7799</v>
      </c>
      <c r="H1060" t="str">
        <f>IFERROR(VLOOKUP($G1060,'Team Colors'!$A:$B,2,0),"#c9c9c9")</f>
        <v>#fb4f14</v>
      </c>
      <c r="I1060">
        <f>INDEX('Raw Election Data'!$A$1:$AN$3144,MATCH($C1060&amp;" "&amp;$B1060,'Raw Election Data'!$C$1:$C$3144,0),MATCH('Joined Data'!I$1,'Raw Election Data'!$A$1:$AN$1,0))</f>
        <v>10711</v>
      </c>
      <c r="J1060">
        <f>INDEX('Raw Election Data'!$A$1:$AN$3144,MATCH($C1060&amp;" "&amp;$B1060,'Raw Election Data'!$C$1:$C$3144,0),MATCH('Joined Data'!J$1,'Raw Election Data'!$A$1:$AN$1,0))</f>
        <v>400</v>
      </c>
      <c r="K1060">
        <f>INDEX('Raw Election Data'!$A$1:$AN$3144,MATCH($C1060&amp;" "&amp;$B1060,'Raw Election Data'!$C$1:$C$3144,0),MATCH('Joined Data'!K$1,'Raw Election Data'!$A$1:$AN$1,0))</f>
        <v>4015</v>
      </c>
      <c r="L1060">
        <f>INDEX('Raw Election Data'!$A$1:$AN$3144,MATCH($C1060&amp;" "&amp;$B1060,'Raw Election Data'!$C$1:$C$3144,0),MATCH('Joined Data'!L$1,'Raw Election Data'!$A$1:$AN$1,0))</f>
        <v>4487</v>
      </c>
      <c r="M1060">
        <f>INDEX('Raw Election Data'!$A$1:$AN$3144,MATCH($C1060&amp;" "&amp;$B1060,'Raw Election Data'!$C$1:$C$3144,0),MATCH('Joined Data'!M$1,'Raw Election Data'!$A$1:$AN$1,0))</f>
        <v>8.9146422999777139E-2</v>
      </c>
      <c r="N1060">
        <f>INDEX('Raw Election Data'!$A$1:$AN$3144,MATCH($C1060&amp;" "&amp;$B1060,'Raw Election Data'!$C$1:$C$3144,0),MATCH('Joined Data'!N$1,'Raw Election Data'!$A$1:$AN$1,0))</f>
        <v>0.89480722086026299</v>
      </c>
      <c r="O1060">
        <f>INDEX('Raw Election Data'!$A$1:$AN$3144,MATCH($C1060&amp;" "&amp;$B1060,'Raw Election Data'!$C$1:$C$3144,0),MATCH('Joined Data'!O$1,'Raw Election Data'!$A$1:$AN$1,0))</f>
        <v>-3615</v>
      </c>
      <c r="P1060">
        <f>INDEX('Raw Election Data'!$A$1:$AN$3144,MATCH($C1060&amp;" "&amp;$B1060,'Raw Election Data'!$C$1:$C$3144,0),MATCH('Joined Data'!P$1,'Raw Election Data'!$A$1:$AN$1,0))</f>
        <v>3615</v>
      </c>
      <c r="Q1060">
        <f>INDEX('Raw Election Data'!$A$1:$AN$3144,MATCH($C1060&amp;" "&amp;$B1060,'Raw Election Data'!$C$1:$C$3144,0),MATCH('Joined Data'!Q$1,'Raw Election Data'!$A$1:$AN$1,0))</f>
        <v>-0.80566079786048583</v>
      </c>
      <c r="R1060">
        <f>INDEX('Raw Election Data'!$A$1:$AN$3144,MATCH($C1060&amp;" "&amp;$B1060,'Raw Election Data'!$C$1:$C$3144,0),MATCH('Joined Data'!R$1,'Raw Election Data'!$A$1:$AN$1,0))</f>
        <v>0.80566079786048583</v>
      </c>
    </row>
    <row r="1061" spans="1:18" ht="13.5" hidden="1" customHeight="1" x14ac:dyDescent="0.15">
      <c r="A1061" t="s">
        <v>231</v>
      </c>
      <c r="B1061" t="s">
        <v>2935</v>
      </c>
      <c r="C1061" t="str">
        <f>INDEX(FIPS!$A$1:$E$3236,MATCH($F1061,FIPS!$D$1:$D$3236,0),5)</f>
        <v>Letcher County</v>
      </c>
      <c r="D1061" t="s">
        <v>232</v>
      </c>
      <c r="E1061" s="15" t="s">
        <v>73</v>
      </c>
      <c r="F1061" t="s">
        <v>3075</v>
      </c>
      <c r="G1061" t="s">
        <v>7784</v>
      </c>
      <c r="H1061" t="str">
        <f>IFERROR(VLOOKUP($G1061,'Team Colors'!$A:$B,2,0),"#c9c9c9")</f>
        <v>#ffb612</v>
      </c>
      <c r="I1061">
        <f>INDEX('Raw Election Data'!$A$1:$AN$3144,MATCH($C1061&amp;" "&amp;$B1061,'Raw Election Data'!$C$1:$C$3144,0),MATCH('Joined Data'!I$1,'Raw Election Data'!$A$1:$AN$1,0))</f>
        <v>23123</v>
      </c>
      <c r="J1061">
        <f>INDEX('Raw Election Data'!$A$1:$AN$3144,MATCH($C1061&amp;" "&amp;$B1061,'Raw Election Data'!$C$1:$C$3144,0),MATCH('Joined Data'!J$1,'Raw Election Data'!$A$1:$AN$1,0))</f>
        <v>1542</v>
      </c>
      <c r="K1061">
        <f>INDEX('Raw Election Data'!$A$1:$AN$3144,MATCH($C1061&amp;" "&amp;$B1061,'Raw Election Data'!$C$1:$C$3144,0),MATCH('Joined Data'!K$1,'Raw Election Data'!$A$1:$AN$1,0))</f>
        <v>7293</v>
      </c>
      <c r="L1061">
        <f>INDEX('Raw Election Data'!$A$1:$AN$3144,MATCH($C1061&amp;" "&amp;$B1061,'Raw Election Data'!$C$1:$C$3144,0),MATCH('Joined Data'!L$1,'Raw Election Data'!$A$1:$AN$1,0))</f>
        <v>9131</v>
      </c>
      <c r="M1061">
        <f>INDEX('Raw Election Data'!$A$1:$AN$3144,MATCH($C1061&amp;" "&amp;$B1061,'Raw Election Data'!$C$1:$C$3144,0),MATCH('Joined Data'!M$1,'Raw Election Data'!$A$1:$AN$1,0))</f>
        <v>0.16887526010294601</v>
      </c>
      <c r="N1061">
        <f>INDEX('Raw Election Data'!$A$1:$AN$3144,MATCH($C1061&amp;" "&amp;$B1061,'Raw Election Data'!$C$1:$C$3144,0),MATCH('Joined Data'!N$1,'Raw Election Data'!$A$1:$AN$1,0))</f>
        <v>0.79870769904720185</v>
      </c>
      <c r="O1061">
        <f>INDEX('Raw Election Data'!$A$1:$AN$3144,MATCH($C1061&amp;" "&amp;$B1061,'Raw Election Data'!$C$1:$C$3144,0),MATCH('Joined Data'!O$1,'Raw Election Data'!$A$1:$AN$1,0))</f>
        <v>-5751</v>
      </c>
      <c r="P1061">
        <f>INDEX('Raw Election Data'!$A$1:$AN$3144,MATCH($C1061&amp;" "&amp;$B1061,'Raw Election Data'!$C$1:$C$3144,0),MATCH('Joined Data'!P$1,'Raw Election Data'!$A$1:$AN$1,0))</f>
        <v>5751</v>
      </c>
      <c r="Q1061">
        <f>INDEX('Raw Election Data'!$A$1:$AN$3144,MATCH($C1061&amp;" "&amp;$B1061,'Raw Election Data'!$C$1:$C$3144,0),MATCH('Joined Data'!Q$1,'Raw Election Data'!$A$1:$AN$1,0))</f>
        <v>-0.62983243894425578</v>
      </c>
      <c r="R1061">
        <f>INDEX('Raw Election Data'!$A$1:$AN$3144,MATCH($C1061&amp;" "&amp;$B1061,'Raw Election Data'!$C$1:$C$3144,0),MATCH('Joined Data'!R$1,'Raw Election Data'!$A$1:$AN$1,0))</f>
        <v>0.62983243894425578</v>
      </c>
    </row>
    <row r="1062" spans="1:18" ht="13.5" hidden="1" customHeight="1" x14ac:dyDescent="0.15">
      <c r="A1062" t="s">
        <v>231</v>
      </c>
      <c r="B1062" t="s">
        <v>2935</v>
      </c>
      <c r="C1062" t="str">
        <f>INDEX(FIPS!$A$1:$E$3236,MATCH($F1062,FIPS!$D$1:$D$3236,0),5)</f>
        <v>Lewis County</v>
      </c>
      <c r="D1062" t="s">
        <v>232</v>
      </c>
      <c r="E1062" s="15" t="s">
        <v>114</v>
      </c>
      <c r="F1062" t="s">
        <v>3076</v>
      </c>
      <c r="G1062" t="s">
        <v>7799</v>
      </c>
      <c r="H1062" t="str">
        <f>IFERROR(VLOOKUP($G1062,'Team Colors'!$A:$B,2,0),"#c9c9c9")</f>
        <v>#fb4f14</v>
      </c>
      <c r="I1062">
        <f>INDEX('Raw Election Data'!$A$1:$AN$3144,MATCH($C1062&amp;" "&amp;$B1062,'Raw Election Data'!$C$1:$C$3144,0),MATCH('Joined Data'!I$1,'Raw Election Data'!$A$1:$AN$1,0))</f>
        <v>13682</v>
      </c>
      <c r="J1062">
        <f>INDEX('Raw Election Data'!$A$1:$AN$3144,MATCH($C1062&amp;" "&amp;$B1062,'Raw Election Data'!$C$1:$C$3144,0),MATCH('Joined Data'!J$1,'Raw Election Data'!$A$1:$AN$1,0))</f>
        <v>785</v>
      </c>
      <c r="K1062">
        <f>INDEX('Raw Election Data'!$A$1:$AN$3144,MATCH($C1062&amp;" "&amp;$B1062,'Raw Election Data'!$C$1:$C$3144,0),MATCH('Joined Data'!K$1,'Raw Election Data'!$A$1:$AN$1,0))</f>
        <v>4363</v>
      </c>
      <c r="L1062">
        <f>INDEX('Raw Election Data'!$A$1:$AN$3144,MATCH($C1062&amp;" "&amp;$B1062,'Raw Election Data'!$C$1:$C$3144,0),MATCH('Joined Data'!L$1,'Raw Election Data'!$A$1:$AN$1,0))</f>
        <v>5293</v>
      </c>
      <c r="M1062">
        <f>INDEX('Raw Election Data'!$A$1:$AN$3144,MATCH($C1062&amp;" "&amp;$B1062,'Raw Election Data'!$C$1:$C$3144,0),MATCH('Joined Data'!M$1,'Raw Election Data'!$A$1:$AN$1,0))</f>
        <v>0.1483090874740223</v>
      </c>
      <c r="N1062">
        <f>INDEX('Raw Election Data'!$A$1:$AN$3144,MATCH($C1062&amp;" "&amp;$B1062,'Raw Election Data'!$C$1:$C$3144,0),MATCH('Joined Data'!N$1,'Raw Election Data'!$A$1:$AN$1,0))</f>
        <v>0.82429624031740034</v>
      </c>
      <c r="O1062">
        <f>INDEX('Raw Election Data'!$A$1:$AN$3144,MATCH($C1062&amp;" "&amp;$B1062,'Raw Election Data'!$C$1:$C$3144,0),MATCH('Joined Data'!O$1,'Raw Election Data'!$A$1:$AN$1,0))</f>
        <v>-3578</v>
      </c>
      <c r="P1062">
        <f>INDEX('Raw Election Data'!$A$1:$AN$3144,MATCH($C1062&amp;" "&amp;$B1062,'Raw Election Data'!$C$1:$C$3144,0),MATCH('Joined Data'!P$1,'Raw Election Data'!$A$1:$AN$1,0))</f>
        <v>3578</v>
      </c>
      <c r="Q1062">
        <f>INDEX('Raw Election Data'!$A$1:$AN$3144,MATCH($C1062&amp;" "&amp;$B1062,'Raw Election Data'!$C$1:$C$3144,0),MATCH('Joined Data'!Q$1,'Raw Election Data'!$A$1:$AN$1,0))</f>
        <v>-0.67598715284337807</v>
      </c>
      <c r="R1062">
        <f>INDEX('Raw Election Data'!$A$1:$AN$3144,MATCH($C1062&amp;" "&amp;$B1062,'Raw Election Data'!$C$1:$C$3144,0),MATCH('Joined Data'!R$1,'Raw Election Data'!$A$1:$AN$1,0))</f>
        <v>0.67598715284337807</v>
      </c>
    </row>
    <row r="1063" spans="1:18" ht="13.5" hidden="1" customHeight="1" x14ac:dyDescent="0.15">
      <c r="A1063" t="s">
        <v>231</v>
      </c>
      <c r="B1063" t="s">
        <v>2935</v>
      </c>
      <c r="C1063" t="str">
        <f>INDEX(FIPS!$A$1:$E$3236,MATCH($F1063,FIPS!$D$1:$D$3236,0),5)</f>
        <v>Lincoln County</v>
      </c>
      <c r="D1063" t="s">
        <v>232</v>
      </c>
      <c r="E1063" s="15" t="s">
        <v>115</v>
      </c>
      <c r="F1063" t="s">
        <v>3077</v>
      </c>
      <c r="G1063" t="s">
        <v>7799</v>
      </c>
      <c r="H1063" t="str">
        <f>IFERROR(VLOOKUP($G1063,'Team Colors'!$A:$B,2,0),"#c9c9c9")</f>
        <v>#fb4f14</v>
      </c>
      <c r="I1063">
        <f>INDEX('Raw Election Data'!$A$1:$AN$3144,MATCH($C1063&amp;" "&amp;$B1063,'Raw Election Data'!$C$1:$C$3144,0),MATCH('Joined Data'!I$1,'Raw Election Data'!$A$1:$AN$1,0))</f>
        <v>24463</v>
      </c>
      <c r="J1063">
        <f>INDEX('Raw Election Data'!$A$1:$AN$3144,MATCH($C1063&amp;" "&amp;$B1063,'Raw Election Data'!$C$1:$C$3144,0),MATCH('Joined Data'!J$1,'Raw Election Data'!$A$1:$AN$1,0))</f>
        <v>1865</v>
      </c>
      <c r="K1063">
        <f>INDEX('Raw Election Data'!$A$1:$AN$3144,MATCH($C1063&amp;" "&amp;$B1063,'Raw Election Data'!$C$1:$C$3144,0),MATCH('Joined Data'!K$1,'Raw Election Data'!$A$1:$AN$1,0))</f>
        <v>7338</v>
      </c>
      <c r="L1063">
        <f>INDEX('Raw Election Data'!$A$1:$AN$3144,MATCH($C1063&amp;" "&amp;$B1063,'Raw Election Data'!$C$1:$C$3144,0),MATCH('Joined Data'!L$1,'Raw Election Data'!$A$1:$AN$1,0))</f>
        <v>9555</v>
      </c>
      <c r="M1063">
        <f>INDEX('Raw Election Data'!$A$1:$AN$3144,MATCH($C1063&amp;" "&amp;$B1063,'Raw Election Data'!$C$1:$C$3144,0),MATCH('Joined Data'!M$1,'Raw Election Data'!$A$1:$AN$1,0))</f>
        <v>0.19518576661433804</v>
      </c>
      <c r="N1063">
        <f>INDEX('Raw Election Data'!$A$1:$AN$3144,MATCH($C1063&amp;" "&amp;$B1063,'Raw Election Data'!$C$1:$C$3144,0),MATCH('Joined Data'!N$1,'Raw Election Data'!$A$1:$AN$1,0))</f>
        <v>0.76797488226059651</v>
      </c>
      <c r="O1063">
        <f>INDEX('Raw Election Data'!$A$1:$AN$3144,MATCH($C1063&amp;" "&amp;$B1063,'Raw Election Data'!$C$1:$C$3144,0),MATCH('Joined Data'!O$1,'Raw Election Data'!$A$1:$AN$1,0))</f>
        <v>-5473</v>
      </c>
      <c r="P1063">
        <f>INDEX('Raw Election Data'!$A$1:$AN$3144,MATCH($C1063&amp;" "&amp;$B1063,'Raw Election Data'!$C$1:$C$3144,0),MATCH('Joined Data'!P$1,'Raw Election Data'!$A$1:$AN$1,0))</f>
        <v>5473</v>
      </c>
      <c r="Q1063">
        <f>INDEX('Raw Election Data'!$A$1:$AN$3144,MATCH($C1063&amp;" "&amp;$B1063,'Raw Election Data'!$C$1:$C$3144,0),MATCH('Joined Data'!Q$1,'Raw Election Data'!$A$1:$AN$1,0))</f>
        <v>-0.57278911564625845</v>
      </c>
      <c r="R1063">
        <f>INDEX('Raw Election Data'!$A$1:$AN$3144,MATCH($C1063&amp;" "&amp;$B1063,'Raw Election Data'!$C$1:$C$3144,0),MATCH('Joined Data'!R$1,'Raw Election Data'!$A$1:$AN$1,0))</f>
        <v>0.57278911564625845</v>
      </c>
    </row>
    <row r="1064" spans="1:18" ht="13.5" hidden="1" customHeight="1" x14ac:dyDescent="0.15">
      <c r="A1064" t="s">
        <v>231</v>
      </c>
      <c r="B1064" t="s">
        <v>2935</v>
      </c>
      <c r="C1064" t="str">
        <f>INDEX(FIPS!$A$1:$E$3236,MATCH($F1064,FIPS!$D$1:$D$3236,0),5)</f>
        <v>Livingston County</v>
      </c>
      <c r="D1064" t="s">
        <v>232</v>
      </c>
      <c r="E1064" s="15" t="s">
        <v>116</v>
      </c>
      <c r="F1064" t="s">
        <v>3078</v>
      </c>
      <c r="G1064" t="s">
        <v>7789</v>
      </c>
      <c r="H1064" t="str">
        <f>IFERROR(VLOOKUP($G1064,'Team Colors'!$A:$B,2,0),"#c9c9c9")</f>
        <v>#c83803</v>
      </c>
      <c r="I1064">
        <f>INDEX('Raw Election Data'!$A$1:$AN$3144,MATCH($C1064&amp;" "&amp;$B1064,'Raw Election Data'!$C$1:$C$3144,0),MATCH('Joined Data'!I$1,'Raw Election Data'!$A$1:$AN$1,0))</f>
        <v>9316</v>
      </c>
      <c r="J1064">
        <f>INDEX('Raw Election Data'!$A$1:$AN$3144,MATCH($C1064&amp;" "&amp;$B1064,'Raw Election Data'!$C$1:$C$3144,0),MATCH('Joined Data'!J$1,'Raw Election Data'!$A$1:$AN$1,0))</f>
        <v>887</v>
      </c>
      <c r="K1064">
        <f>INDEX('Raw Election Data'!$A$1:$AN$3144,MATCH($C1064&amp;" "&amp;$B1064,'Raw Election Data'!$C$1:$C$3144,0),MATCH('Joined Data'!K$1,'Raw Election Data'!$A$1:$AN$1,0))</f>
        <v>3570</v>
      </c>
      <c r="L1064">
        <f>INDEX('Raw Election Data'!$A$1:$AN$3144,MATCH($C1064&amp;" "&amp;$B1064,'Raw Election Data'!$C$1:$C$3144,0),MATCH('Joined Data'!L$1,'Raw Election Data'!$A$1:$AN$1,0))</f>
        <v>4642</v>
      </c>
      <c r="M1064">
        <f>INDEX('Raw Election Data'!$A$1:$AN$3144,MATCH($C1064&amp;" "&amp;$B1064,'Raw Election Data'!$C$1:$C$3144,0),MATCH('Joined Data'!M$1,'Raw Election Data'!$A$1:$AN$1,0))</f>
        <v>0.1910814304179233</v>
      </c>
      <c r="N1064">
        <f>INDEX('Raw Election Data'!$A$1:$AN$3144,MATCH($C1064&amp;" "&amp;$B1064,'Raw Election Data'!$C$1:$C$3144,0),MATCH('Joined Data'!N$1,'Raw Election Data'!$A$1:$AN$1,0))</f>
        <v>0.76906505816458426</v>
      </c>
      <c r="O1064">
        <f>INDEX('Raw Election Data'!$A$1:$AN$3144,MATCH($C1064&amp;" "&amp;$B1064,'Raw Election Data'!$C$1:$C$3144,0),MATCH('Joined Data'!O$1,'Raw Election Data'!$A$1:$AN$1,0))</f>
        <v>-2683</v>
      </c>
      <c r="P1064">
        <f>INDEX('Raw Election Data'!$A$1:$AN$3144,MATCH($C1064&amp;" "&amp;$B1064,'Raw Election Data'!$C$1:$C$3144,0),MATCH('Joined Data'!P$1,'Raw Election Data'!$A$1:$AN$1,0))</f>
        <v>2683</v>
      </c>
      <c r="Q1064">
        <f>INDEX('Raw Election Data'!$A$1:$AN$3144,MATCH($C1064&amp;" "&amp;$B1064,'Raw Election Data'!$C$1:$C$3144,0),MATCH('Joined Data'!Q$1,'Raw Election Data'!$A$1:$AN$1,0))</f>
        <v>-0.57798362774666101</v>
      </c>
      <c r="R1064">
        <f>INDEX('Raw Election Data'!$A$1:$AN$3144,MATCH($C1064&amp;" "&amp;$B1064,'Raw Election Data'!$C$1:$C$3144,0),MATCH('Joined Data'!R$1,'Raw Election Data'!$A$1:$AN$1,0))</f>
        <v>0.57798362774666101</v>
      </c>
    </row>
    <row r="1065" spans="1:18" ht="13.5" hidden="1" customHeight="1" x14ac:dyDescent="0.15">
      <c r="A1065" t="s">
        <v>231</v>
      </c>
      <c r="B1065" t="s">
        <v>2935</v>
      </c>
      <c r="C1065" t="str">
        <f>INDEX(FIPS!$A$1:$E$3236,MATCH($F1065,FIPS!$D$1:$D$3236,0),5)</f>
        <v>Logan County</v>
      </c>
      <c r="D1065" t="s">
        <v>232</v>
      </c>
      <c r="E1065" s="15" t="s">
        <v>117</v>
      </c>
      <c r="F1065" t="s">
        <v>3079</v>
      </c>
      <c r="G1065" t="s">
        <v>7775</v>
      </c>
      <c r="H1065" t="str">
        <f>IFERROR(VLOOKUP($G1065,'Team Colors'!$A:$B,2,0),"#c9c9c9")</f>
        <v>#c60c30</v>
      </c>
      <c r="I1065">
        <f>INDEX('Raw Election Data'!$A$1:$AN$3144,MATCH($C1065&amp;" "&amp;$B1065,'Raw Election Data'!$C$1:$C$3144,0),MATCH('Joined Data'!I$1,'Raw Election Data'!$A$1:$AN$1,0))</f>
        <v>26910</v>
      </c>
      <c r="J1065">
        <f>INDEX('Raw Election Data'!$A$1:$AN$3144,MATCH($C1065&amp;" "&amp;$B1065,'Raw Election Data'!$C$1:$C$3144,0),MATCH('Joined Data'!J$1,'Raw Election Data'!$A$1:$AN$1,0))</f>
        <v>2755</v>
      </c>
      <c r="K1065">
        <f>INDEX('Raw Election Data'!$A$1:$AN$3144,MATCH($C1065&amp;" "&amp;$B1065,'Raw Election Data'!$C$1:$C$3144,0),MATCH('Joined Data'!K$1,'Raw Election Data'!$A$1:$AN$1,0))</f>
        <v>7778</v>
      </c>
      <c r="L1065">
        <f>INDEX('Raw Election Data'!$A$1:$AN$3144,MATCH($C1065&amp;" "&amp;$B1065,'Raw Election Data'!$C$1:$C$3144,0),MATCH('Joined Data'!L$1,'Raw Election Data'!$A$1:$AN$1,0))</f>
        <v>10896</v>
      </c>
      <c r="M1065">
        <f>INDEX('Raw Election Data'!$A$1:$AN$3144,MATCH($C1065&amp;" "&amp;$B1065,'Raw Election Data'!$C$1:$C$3144,0),MATCH('Joined Data'!M$1,'Raw Election Data'!$A$1:$AN$1,0))</f>
        <v>0.25284508076358297</v>
      </c>
      <c r="N1065">
        <f>INDEX('Raw Election Data'!$A$1:$AN$3144,MATCH($C1065&amp;" "&amp;$B1065,'Raw Election Data'!$C$1:$C$3144,0),MATCH('Joined Data'!N$1,'Raw Election Data'!$A$1:$AN$1,0))</f>
        <v>0.71383994126284878</v>
      </c>
      <c r="O1065">
        <f>INDEX('Raw Election Data'!$A$1:$AN$3144,MATCH($C1065&amp;" "&amp;$B1065,'Raw Election Data'!$C$1:$C$3144,0),MATCH('Joined Data'!O$1,'Raw Election Data'!$A$1:$AN$1,0))</f>
        <v>-5023</v>
      </c>
      <c r="P1065">
        <f>INDEX('Raw Election Data'!$A$1:$AN$3144,MATCH($C1065&amp;" "&amp;$B1065,'Raw Election Data'!$C$1:$C$3144,0),MATCH('Joined Data'!P$1,'Raw Election Data'!$A$1:$AN$1,0))</f>
        <v>5023</v>
      </c>
      <c r="Q1065">
        <f>INDEX('Raw Election Data'!$A$1:$AN$3144,MATCH($C1065&amp;" "&amp;$B1065,'Raw Election Data'!$C$1:$C$3144,0),MATCH('Joined Data'!Q$1,'Raw Election Data'!$A$1:$AN$1,0))</f>
        <v>-0.4609948604992658</v>
      </c>
      <c r="R1065">
        <f>INDEX('Raw Election Data'!$A$1:$AN$3144,MATCH($C1065&amp;" "&amp;$B1065,'Raw Election Data'!$C$1:$C$3144,0),MATCH('Joined Data'!R$1,'Raw Election Data'!$A$1:$AN$1,0))</f>
        <v>0.4609948604992658</v>
      </c>
    </row>
    <row r="1066" spans="1:18" ht="13.5" hidden="1" customHeight="1" x14ac:dyDescent="0.15">
      <c r="A1066" t="s">
        <v>231</v>
      </c>
      <c r="B1066" t="s">
        <v>2935</v>
      </c>
      <c r="C1066" t="str">
        <f>INDEX(FIPS!$A$1:$E$3236,MATCH($F1066,FIPS!$D$1:$D$3236,0),5)</f>
        <v>Lyon County</v>
      </c>
      <c r="D1066" t="s">
        <v>232</v>
      </c>
      <c r="E1066" s="15" t="s">
        <v>118</v>
      </c>
      <c r="F1066" t="s">
        <v>3080</v>
      </c>
      <c r="G1066" t="s">
        <v>439</v>
      </c>
      <c r="H1066" t="str">
        <f>IFERROR(VLOOKUP($G1066,'Team Colors'!$A:$B,2,0),"#c9c9c9")</f>
        <v>#002244</v>
      </c>
      <c r="I1066">
        <f>INDEX('Raw Election Data'!$A$1:$AN$3144,MATCH($C1066&amp;" "&amp;$B1066,'Raw Election Data'!$C$1:$C$3144,0),MATCH('Joined Data'!I$1,'Raw Election Data'!$A$1:$AN$1,0))</f>
        <v>8306</v>
      </c>
      <c r="J1066">
        <f>INDEX('Raw Election Data'!$A$1:$AN$3144,MATCH($C1066&amp;" "&amp;$B1066,'Raw Election Data'!$C$1:$C$3144,0),MATCH('Joined Data'!J$1,'Raw Election Data'!$A$1:$AN$1,0))</f>
        <v>1045</v>
      </c>
      <c r="K1066">
        <f>INDEX('Raw Election Data'!$A$1:$AN$3144,MATCH($C1066&amp;" "&amp;$B1066,'Raw Election Data'!$C$1:$C$3144,0),MATCH('Joined Data'!K$1,'Raw Election Data'!$A$1:$AN$1,0))</f>
        <v>2789</v>
      </c>
      <c r="L1066">
        <f>INDEX('Raw Election Data'!$A$1:$AN$3144,MATCH($C1066&amp;" "&amp;$B1066,'Raw Election Data'!$C$1:$C$3144,0),MATCH('Joined Data'!L$1,'Raw Election Data'!$A$1:$AN$1,0))</f>
        <v>3959</v>
      </c>
      <c r="M1066">
        <f>INDEX('Raw Election Data'!$A$1:$AN$3144,MATCH($C1066&amp;" "&amp;$B1066,'Raw Election Data'!$C$1:$C$3144,0),MATCH('Joined Data'!M$1,'Raw Election Data'!$A$1:$AN$1,0))</f>
        <v>0.26395554432937612</v>
      </c>
      <c r="N1066">
        <f>INDEX('Raw Election Data'!$A$1:$AN$3144,MATCH($C1066&amp;" "&amp;$B1066,'Raw Election Data'!$C$1:$C$3144,0),MATCH('Joined Data'!N$1,'Raw Election Data'!$A$1:$AN$1,0))</f>
        <v>0.70447082596615307</v>
      </c>
      <c r="O1066">
        <f>INDEX('Raw Election Data'!$A$1:$AN$3144,MATCH($C1066&amp;" "&amp;$B1066,'Raw Election Data'!$C$1:$C$3144,0),MATCH('Joined Data'!O$1,'Raw Election Data'!$A$1:$AN$1,0))</f>
        <v>-1744</v>
      </c>
      <c r="P1066">
        <f>INDEX('Raw Election Data'!$A$1:$AN$3144,MATCH($C1066&amp;" "&amp;$B1066,'Raw Election Data'!$C$1:$C$3144,0),MATCH('Joined Data'!P$1,'Raw Election Data'!$A$1:$AN$1,0))</f>
        <v>1744</v>
      </c>
      <c r="Q1066">
        <f>INDEX('Raw Election Data'!$A$1:$AN$3144,MATCH($C1066&amp;" "&amp;$B1066,'Raw Election Data'!$C$1:$C$3144,0),MATCH('Joined Data'!Q$1,'Raw Election Data'!$A$1:$AN$1,0))</f>
        <v>-0.44051528163677695</v>
      </c>
      <c r="R1066">
        <f>INDEX('Raw Election Data'!$A$1:$AN$3144,MATCH($C1066&amp;" "&amp;$B1066,'Raw Election Data'!$C$1:$C$3144,0),MATCH('Joined Data'!R$1,'Raw Election Data'!$A$1:$AN$1,0))</f>
        <v>0.44051528163677695</v>
      </c>
    </row>
    <row r="1067" spans="1:18" ht="13.5" hidden="1" customHeight="1" x14ac:dyDescent="0.15">
      <c r="A1067" t="s">
        <v>231</v>
      </c>
      <c r="B1067" t="s">
        <v>2935</v>
      </c>
      <c r="C1067" t="str">
        <f>INDEX(FIPS!$A$1:$E$3236,MATCH($F1067,FIPS!$D$1:$D$3236,0),5)</f>
        <v>McCracken County</v>
      </c>
      <c r="D1067" t="s">
        <v>232</v>
      </c>
      <c r="E1067" s="15" t="s">
        <v>119</v>
      </c>
      <c r="F1067" t="s">
        <v>3082</v>
      </c>
      <c r="G1067" t="s">
        <v>7784</v>
      </c>
      <c r="H1067" t="str">
        <f>IFERROR(VLOOKUP($G1067,'Team Colors'!$A:$B,2,0),"#c9c9c9")</f>
        <v>#ffb612</v>
      </c>
      <c r="I1067">
        <f>INDEX('Raw Election Data'!$A$1:$AN$3144,MATCH($C1067&amp;" "&amp;$B1067,'Raw Election Data'!$C$1:$C$3144,0),MATCH('Joined Data'!I$1,'Raw Election Data'!$A$1:$AN$1,0))</f>
        <v>65018</v>
      </c>
      <c r="J1067">
        <f>INDEX('Raw Election Data'!$A$1:$AN$3144,MATCH($C1067&amp;" "&amp;$B1067,'Raw Election Data'!$C$1:$C$3144,0),MATCH('Joined Data'!J$1,'Raw Election Data'!$A$1:$AN$1,0))</f>
        <v>9134</v>
      </c>
      <c r="K1067">
        <f>INDEX('Raw Election Data'!$A$1:$AN$3144,MATCH($C1067&amp;" "&amp;$B1067,'Raw Election Data'!$C$1:$C$3144,0),MATCH('Joined Data'!K$1,'Raw Election Data'!$A$1:$AN$1,0))</f>
        <v>20774</v>
      </c>
      <c r="L1067">
        <f>INDEX('Raw Election Data'!$A$1:$AN$3144,MATCH($C1067&amp;" "&amp;$B1067,'Raw Election Data'!$C$1:$C$3144,0),MATCH('Joined Data'!L$1,'Raw Election Data'!$A$1:$AN$1,0))</f>
        <v>31284</v>
      </c>
      <c r="M1067">
        <f>INDEX('Raw Election Data'!$A$1:$AN$3144,MATCH($C1067&amp;" "&amp;$B1067,'Raw Election Data'!$C$1:$C$3144,0),MATCH('Joined Data'!M$1,'Raw Election Data'!$A$1:$AN$1,0))</f>
        <v>0.29197033627413377</v>
      </c>
      <c r="N1067">
        <f>INDEX('Raw Election Data'!$A$1:$AN$3144,MATCH($C1067&amp;" "&amp;$B1067,'Raw Election Data'!$C$1:$C$3144,0),MATCH('Joined Data'!N$1,'Raw Election Data'!$A$1:$AN$1,0))</f>
        <v>0.66404551847589821</v>
      </c>
      <c r="O1067">
        <f>INDEX('Raw Election Data'!$A$1:$AN$3144,MATCH($C1067&amp;" "&amp;$B1067,'Raw Election Data'!$C$1:$C$3144,0),MATCH('Joined Data'!O$1,'Raw Election Data'!$A$1:$AN$1,0))</f>
        <v>-11640</v>
      </c>
      <c r="P1067">
        <f>INDEX('Raw Election Data'!$A$1:$AN$3144,MATCH($C1067&amp;" "&amp;$B1067,'Raw Election Data'!$C$1:$C$3144,0),MATCH('Joined Data'!P$1,'Raw Election Data'!$A$1:$AN$1,0))</f>
        <v>11640</v>
      </c>
      <c r="Q1067">
        <f>INDEX('Raw Election Data'!$A$1:$AN$3144,MATCH($C1067&amp;" "&amp;$B1067,'Raw Election Data'!$C$1:$C$3144,0),MATCH('Joined Data'!Q$1,'Raw Election Data'!$A$1:$AN$1,0))</f>
        <v>-0.37207518220176444</v>
      </c>
      <c r="R1067">
        <f>INDEX('Raw Election Data'!$A$1:$AN$3144,MATCH($C1067&amp;" "&amp;$B1067,'Raw Election Data'!$C$1:$C$3144,0),MATCH('Joined Data'!R$1,'Raw Election Data'!$A$1:$AN$1,0))</f>
        <v>0.37207518220176444</v>
      </c>
    </row>
    <row r="1068" spans="1:18" ht="13.5" hidden="1" customHeight="1" x14ac:dyDescent="0.15">
      <c r="A1068" t="s">
        <v>231</v>
      </c>
      <c r="B1068" t="s">
        <v>2935</v>
      </c>
      <c r="C1068" t="str">
        <f>INDEX(FIPS!$A$1:$E$3236,MATCH($F1068,FIPS!$D$1:$D$3236,0),5)</f>
        <v>McCreary County</v>
      </c>
      <c r="D1068" t="s">
        <v>232</v>
      </c>
      <c r="E1068" s="15" t="s">
        <v>120</v>
      </c>
      <c r="F1068" t="s">
        <v>3084</v>
      </c>
      <c r="G1068" t="s">
        <v>7799</v>
      </c>
      <c r="H1068" t="str">
        <f>IFERROR(VLOOKUP($G1068,'Team Colors'!$A:$B,2,0),"#c9c9c9")</f>
        <v>#fb4f14</v>
      </c>
      <c r="I1068">
        <f>INDEX('Raw Election Data'!$A$1:$AN$3144,MATCH($C1068&amp;" "&amp;$B1068,'Raw Election Data'!$C$1:$C$3144,0),MATCH('Joined Data'!I$1,'Raw Election Data'!$A$1:$AN$1,0))</f>
        <v>17878</v>
      </c>
      <c r="J1068">
        <f>INDEX('Raw Election Data'!$A$1:$AN$3144,MATCH($C1068&amp;" "&amp;$B1068,'Raw Election Data'!$C$1:$C$3144,0),MATCH('Joined Data'!J$1,'Raw Election Data'!$A$1:$AN$1,0))</f>
        <v>664</v>
      </c>
      <c r="K1068">
        <f>INDEX('Raw Election Data'!$A$1:$AN$3144,MATCH($C1068&amp;" "&amp;$B1068,'Raw Election Data'!$C$1:$C$3144,0),MATCH('Joined Data'!K$1,'Raw Election Data'!$A$1:$AN$1,0))</f>
        <v>5012</v>
      </c>
      <c r="L1068">
        <f>INDEX('Raw Election Data'!$A$1:$AN$3144,MATCH($C1068&amp;" "&amp;$B1068,'Raw Election Data'!$C$1:$C$3144,0),MATCH('Joined Data'!L$1,'Raw Election Data'!$A$1:$AN$1,0))</f>
        <v>5772</v>
      </c>
      <c r="M1068">
        <f>INDEX('Raw Election Data'!$A$1:$AN$3144,MATCH($C1068&amp;" "&amp;$B1068,'Raw Election Data'!$C$1:$C$3144,0),MATCH('Joined Data'!M$1,'Raw Election Data'!$A$1:$AN$1,0))</f>
        <v>0.11503811503811504</v>
      </c>
      <c r="N1068">
        <f>INDEX('Raw Election Data'!$A$1:$AN$3144,MATCH($C1068&amp;" "&amp;$B1068,'Raw Election Data'!$C$1:$C$3144,0),MATCH('Joined Data'!N$1,'Raw Election Data'!$A$1:$AN$1,0))</f>
        <v>0.86832986832986836</v>
      </c>
      <c r="O1068">
        <f>INDEX('Raw Election Data'!$A$1:$AN$3144,MATCH($C1068&amp;" "&amp;$B1068,'Raw Election Data'!$C$1:$C$3144,0),MATCH('Joined Data'!O$1,'Raw Election Data'!$A$1:$AN$1,0))</f>
        <v>-4348</v>
      </c>
      <c r="P1068">
        <f>INDEX('Raw Election Data'!$A$1:$AN$3144,MATCH($C1068&amp;" "&amp;$B1068,'Raw Election Data'!$C$1:$C$3144,0),MATCH('Joined Data'!P$1,'Raw Election Data'!$A$1:$AN$1,0))</f>
        <v>4348</v>
      </c>
      <c r="Q1068">
        <f>INDEX('Raw Election Data'!$A$1:$AN$3144,MATCH($C1068&amp;" "&amp;$B1068,'Raw Election Data'!$C$1:$C$3144,0),MATCH('Joined Data'!Q$1,'Raw Election Data'!$A$1:$AN$1,0))</f>
        <v>-0.75329175329175335</v>
      </c>
      <c r="R1068">
        <f>INDEX('Raw Election Data'!$A$1:$AN$3144,MATCH($C1068&amp;" "&amp;$B1068,'Raw Election Data'!$C$1:$C$3144,0),MATCH('Joined Data'!R$1,'Raw Election Data'!$A$1:$AN$1,0))</f>
        <v>0.75329175329175335</v>
      </c>
    </row>
    <row r="1069" spans="1:18" ht="13.5" hidden="1" customHeight="1" x14ac:dyDescent="0.15">
      <c r="A1069" t="s">
        <v>231</v>
      </c>
      <c r="B1069" t="s">
        <v>2935</v>
      </c>
      <c r="C1069" t="str">
        <f>INDEX(FIPS!$A$1:$E$3236,MATCH($F1069,FIPS!$D$1:$D$3236,0),5)</f>
        <v>McLean County</v>
      </c>
      <c r="D1069" t="s">
        <v>232</v>
      </c>
      <c r="E1069" s="15" t="s">
        <v>121</v>
      </c>
      <c r="F1069" t="s">
        <v>3085</v>
      </c>
      <c r="G1069" t="s">
        <v>439</v>
      </c>
      <c r="H1069" t="str">
        <f>IFERROR(VLOOKUP($G1069,'Team Colors'!$A:$B,2,0),"#c9c9c9")</f>
        <v>#002244</v>
      </c>
      <c r="I1069">
        <f>INDEX('Raw Election Data'!$A$1:$AN$3144,MATCH($C1069&amp;" "&amp;$B1069,'Raw Election Data'!$C$1:$C$3144,0),MATCH('Joined Data'!I$1,'Raw Election Data'!$A$1:$AN$1,0))</f>
        <v>9512</v>
      </c>
      <c r="J1069">
        <f>INDEX('Raw Election Data'!$A$1:$AN$3144,MATCH($C1069&amp;" "&amp;$B1069,'Raw Election Data'!$C$1:$C$3144,0),MATCH('Joined Data'!J$1,'Raw Election Data'!$A$1:$AN$1,0))</f>
        <v>988</v>
      </c>
      <c r="K1069">
        <f>INDEX('Raw Election Data'!$A$1:$AN$3144,MATCH($C1069&amp;" "&amp;$B1069,'Raw Election Data'!$C$1:$C$3144,0),MATCH('Joined Data'!K$1,'Raw Election Data'!$A$1:$AN$1,0))</f>
        <v>3381</v>
      </c>
      <c r="L1069">
        <f>INDEX('Raw Election Data'!$A$1:$AN$3144,MATCH($C1069&amp;" "&amp;$B1069,'Raw Election Data'!$C$1:$C$3144,0),MATCH('Joined Data'!L$1,'Raw Election Data'!$A$1:$AN$1,0))</f>
        <v>4565</v>
      </c>
      <c r="M1069">
        <f>INDEX('Raw Election Data'!$A$1:$AN$3144,MATCH($C1069&amp;" "&amp;$B1069,'Raw Election Data'!$C$1:$C$3144,0),MATCH('Joined Data'!M$1,'Raw Election Data'!$A$1:$AN$1,0))</f>
        <v>0.21642935377875136</v>
      </c>
      <c r="N1069">
        <f>INDEX('Raw Election Data'!$A$1:$AN$3144,MATCH($C1069&amp;" "&amp;$B1069,'Raw Election Data'!$C$1:$C$3144,0),MATCH('Joined Data'!N$1,'Raw Election Data'!$A$1:$AN$1,0))</f>
        <v>0.74063526834611171</v>
      </c>
      <c r="O1069">
        <f>INDEX('Raw Election Data'!$A$1:$AN$3144,MATCH($C1069&amp;" "&amp;$B1069,'Raw Election Data'!$C$1:$C$3144,0),MATCH('Joined Data'!O$1,'Raw Election Data'!$A$1:$AN$1,0))</f>
        <v>-2393</v>
      </c>
      <c r="P1069">
        <f>INDEX('Raw Election Data'!$A$1:$AN$3144,MATCH($C1069&amp;" "&amp;$B1069,'Raw Election Data'!$C$1:$C$3144,0),MATCH('Joined Data'!P$1,'Raw Election Data'!$A$1:$AN$1,0))</f>
        <v>2393</v>
      </c>
      <c r="Q1069">
        <f>INDEX('Raw Election Data'!$A$1:$AN$3144,MATCH($C1069&amp;" "&amp;$B1069,'Raw Election Data'!$C$1:$C$3144,0),MATCH('Joined Data'!Q$1,'Raw Election Data'!$A$1:$AN$1,0))</f>
        <v>-0.52420591456736032</v>
      </c>
      <c r="R1069">
        <f>INDEX('Raw Election Data'!$A$1:$AN$3144,MATCH($C1069&amp;" "&amp;$B1069,'Raw Election Data'!$C$1:$C$3144,0),MATCH('Joined Data'!R$1,'Raw Election Data'!$A$1:$AN$1,0))</f>
        <v>0.52420591456736032</v>
      </c>
    </row>
    <row r="1070" spans="1:18" ht="13.5" hidden="1" customHeight="1" x14ac:dyDescent="0.15">
      <c r="A1070" t="s">
        <v>231</v>
      </c>
      <c r="B1070" t="s">
        <v>2935</v>
      </c>
      <c r="C1070" t="str">
        <f>INDEX(FIPS!$A$1:$E$3236,MATCH($F1070,FIPS!$D$1:$D$3236,0),5)</f>
        <v>Madison County</v>
      </c>
      <c r="D1070" t="s">
        <v>232</v>
      </c>
      <c r="E1070" s="15" t="s">
        <v>138</v>
      </c>
      <c r="F1070" t="s">
        <v>3086</v>
      </c>
      <c r="G1070" t="s">
        <v>7799</v>
      </c>
      <c r="H1070" t="str">
        <f>IFERROR(VLOOKUP($G1070,'Team Colors'!$A:$B,2,0),"#c9c9c9")</f>
        <v>#fb4f14</v>
      </c>
      <c r="I1070">
        <f>INDEX('Raw Election Data'!$A$1:$AN$3144,MATCH($C1070&amp;" "&amp;$B1070,'Raw Election Data'!$C$1:$C$3144,0),MATCH('Joined Data'!I$1,'Raw Election Data'!$A$1:$AN$1,0))</f>
        <v>87824</v>
      </c>
      <c r="J1070">
        <f>INDEX('Raw Election Data'!$A$1:$AN$3144,MATCH($C1070&amp;" "&amp;$B1070,'Raw Election Data'!$C$1:$C$3144,0),MATCH('Joined Data'!J$1,'Raw Election Data'!$A$1:$AN$1,0))</f>
        <v>11793</v>
      </c>
      <c r="K1070">
        <f>INDEX('Raw Election Data'!$A$1:$AN$3144,MATCH($C1070&amp;" "&amp;$B1070,'Raw Election Data'!$C$1:$C$3144,0),MATCH('Joined Data'!K$1,'Raw Election Data'!$A$1:$AN$1,0))</f>
        <v>23431</v>
      </c>
      <c r="L1070">
        <f>INDEX('Raw Election Data'!$A$1:$AN$3144,MATCH($C1070&amp;" "&amp;$B1070,'Raw Election Data'!$C$1:$C$3144,0),MATCH('Joined Data'!L$1,'Raw Election Data'!$A$1:$AN$1,0))</f>
        <v>37318</v>
      </c>
      <c r="M1070">
        <f>INDEX('Raw Election Data'!$A$1:$AN$3144,MATCH($C1070&amp;" "&amp;$B1070,'Raw Election Data'!$C$1:$C$3144,0),MATCH('Joined Data'!M$1,'Raw Election Data'!$A$1:$AN$1,0))</f>
        <v>0.31601371992068172</v>
      </c>
      <c r="N1070">
        <f>INDEX('Raw Election Data'!$A$1:$AN$3144,MATCH($C1070&amp;" "&amp;$B1070,'Raw Election Data'!$C$1:$C$3144,0),MATCH('Joined Data'!N$1,'Raw Election Data'!$A$1:$AN$1,0))</f>
        <v>0.62787394822873677</v>
      </c>
      <c r="O1070">
        <f>INDEX('Raw Election Data'!$A$1:$AN$3144,MATCH($C1070&amp;" "&amp;$B1070,'Raw Election Data'!$C$1:$C$3144,0),MATCH('Joined Data'!O$1,'Raw Election Data'!$A$1:$AN$1,0))</f>
        <v>-11638</v>
      </c>
      <c r="P1070">
        <f>INDEX('Raw Election Data'!$A$1:$AN$3144,MATCH($C1070&amp;" "&amp;$B1070,'Raw Election Data'!$C$1:$C$3144,0),MATCH('Joined Data'!P$1,'Raw Election Data'!$A$1:$AN$1,0))</f>
        <v>11638</v>
      </c>
      <c r="Q1070">
        <f>INDEX('Raw Election Data'!$A$1:$AN$3144,MATCH($C1070&amp;" "&amp;$B1070,'Raw Election Data'!$C$1:$C$3144,0),MATCH('Joined Data'!Q$1,'Raw Election Data'!$A$1:$AN$1,0))</f>
        <v>-0.31186022830805504</v>
      </c>
      <c r="R1070">
        <f>INDEX('Raw Election Data'!$A$1:$AN$3144,MATCH($C1070&amp;" "&amp;$B1070,'Raw Election Data'!$C$1:$C$3144,0),MATCH('Joined Data'!R$1,'Raw Election Data'!$A$1:$AN$1,0))</f>
        <v>0.31186022830805504</v>
      </c>
    </row>
    <row r="1071" spans="1:18" ht="13.5" hidden="1" customHeight="1" x14ac:dyDescent="0.15">
      <c r="A1071" t="s">
        <v>231</v>
      </c>
      <c r="B1071" t="s">
        <v>2935</v>
      </c>
      <c r="C1071" t="str">
        <f>INDEX(FIPS!$A$1:$E$3236,MATCH($F1071,FIPS!$D$1:$D$3236,0),5)</f>
        <v>Magoffin County</v>
      </c>
      <c r="D1071" t="s">
        <v>232</v>
      </c>
      <c r="E1071" s="15" t="s">
        <v>96</v>
      </c>
      <c r="F1071" t="s">
        <v>3090</v>
      </c>
      <c r="G1071" t="s">
        <v>7799</v>
      </c>
      <c r="H1071" t="str">
        <f>IFERROR(VLOOKUP($G1071,'Team Colors'!$A:$B,2,0),"#c9c9c9")</f>
        <v>#fb4f14</v>
      </c>
      <c r="I1071">
        <f>INDEX('Raw Election Data'!$A$1:$AN$3144,MATCH($C1071&amp;" "&amp;$B1071,'Raw Election Data'!$C$1:$C$3144,0),MATCH('Joined Data'!I$1,'Raw Election Data'!$A$1:$AN$1,0))</f>
        <v>12808</v>
      </c>
      <c r="J1071">
        <f>INDEX('Raw Election Data'!$A$1:$AN$3144,MATCH($C1071&amp;" "&amp;$B1071,'Raw Election Data'!$C$1:$C$3144,0),MATCH('Joined Data'!J$1,'Raw Election Data'!$A$1:$AN$1,0))</f>
        <v>1172</v>
      </c>
      <c r="K1071">
        <f>INDEX('Raw Election Data'!$A$1:$AN$3144,MATCH($C1071&amp;" "&amp;$B1071,'Raw Election Data'!$C$1:$C$3144,0),MATCH('Joined Data'!K$1,'Raw Election Data'!$A$1:$AN$1,0))</f>
        <v>3824</v>
      </c>
      <c r="L1071">
        <f>INDEX('Raw Election Data'!$A$1:$AN$3144,MATCH($C1071&amp;" "&amp;$B1071,'Raw Election Data'!$C$1:$C$3144,0),MATCH('Joined Data'!L$1,'Raw Election Data'!$A$1:$AN$1,0))</f>
        <v>5113</v>
      </c>
      <c r="M1071">
        <f>INDEX('Raw Election Data'!$A$1:$AN$3144,MATCH($C1071&amp;" "&amp;$B1071,'Raw Election Data'!$C$1:$C$3144,0),MATCH('Joined Data'!M$1,'Raw Election Data'!$A$1:$AN$1,0))</f>
        <v>0.22921963622139643</v>
      </c>
      <c r="N1071">
        <f>INDEX('Raw Election Data'!$A$1:$AN$3144,MATCH($C1071&amp;" "&amp;$B1071,'Raw Election Data'!$C$1:$C$3144,0),MATCH('Joined Data'!N$1,'Raw Election Data'!$A$1:$AN$1,0))</f>
        <v>0.74789751613534128</v>
      </c>
      <c r="O1071">
        <f>INDEX('Raw Election Data'!$A$1:$AN$3144,MATCH($C1071&amp;" "&amp;$B1071,'Raw Election Data'!$C$1:$C$3144,0),MATCH('Joined Data'!O$1,'Raw Election Data'!$A$1:$AN$1,0))</f>
        <v>-2652</v>
      </c>
      <c r="P1071">
        <f>INDEX('Raw Election Data'!$A$1:$AN$3144,MATCH($C1071&amp;" "&amp;$B1071,'Raw Election Data'!$C$1:$C$3144,0),MATCH('Joined Data'!P$1,'Raw Election Data'!$A$1:$AN$1,0))</f>
        <v>2652</v>
      </c>
      <c r="Q1071">
        <f>INDEX('Raw Election Data'!$A$1:$AN$3144,MATCH($C1071&amp;" "&amp;$B1071,'Raw Election Data'!$C$1:$C$3144,0),MATCH('Joined Data'!Q$1,'Raw Election Data'!$A$1:$AN$1,0))</f>
        <v>-0.51867787991394487</v>
      </c>
      <c r="R1071">
        <f>INDEX('Raw Election Data'!$A$1:$AN$3144,MATCH($C1071&amp;" "&amp;$B1071,'Raw Election Data'!$C$1:$C$3144,0),MATCH('Joined Data'!R$1,'Raw Election Data'!$A$1:$AN$1,0))</f>
        <v>0.51867787991394487</v>
      </c>
    </row>
    <row r="1072" spans="1:18" ht="13.5" hidden="1" customHeight="1" x14ac:dyDescent="0.15">
      <c r="A1072" t="s">
        <v>231</v>
      </c>
      <c r="B1072" t="s">
        <v>2935</v>
      </c>
      <c r="C1072" t="str">
        <f>INDEX(FIPS!$A$1:$E$3236,MATCH($F1072,FIPS!$D$1:$D$3236,0),5)</f>
        <v>Marion County</v>
      </c>
      <c r="D1072" t="s">
        <v>232</v>
      </c>
      <c r="E1072" s="15" t="s">
        <v>97</v>
      </c>
      <c r="F1072" t="s">
        <v>3091</v>
      </c>
      <c r="G1072" t="s">
        <v>439</v>
      </c>
      <c r="H1072" t="str">
        <f>IFERROR(VLOOKUP($G1072,'Team Colors'!$A:$B,2,0),"#c9c9c9")</f>
        <v>#002244</v>
      </c>
      <c r="I1072">
        <f>INDEX('Raw Election Data'!$A$1:$AN$3144,MATCH($C1072&amp;" "&amp;$B1072,'Raw Election Data'!$C$1:$C$3144,0),MATCH('Joined Data'!I$1,'Raw Election Data'!$A$1:$AN$1,0))</f>
        <v>19365</v>
      </c>
      <c r="J1072">
        <f>INDEX('Raw Election Data'!$A$1:$AN$3144,MATCH($C1072&amp;" "&amp;$B1072,'Raw Election Data'!$C$1:$C$3144,0),MATCH('Joined Data'!J$1,'Raw Election Data'!$A$1:$AN$1,0))</f>
        <v>2679</v>
      </c>
      <c r="K1072">
        <f>INDEX('Raw Election Data'!$A$1:$AN$3144,MATCH($C1072&amp;" "&amp;$B1072,'Raw Election Data'!$C$1:$C$3144,0),MATCH('Joined Data'!K$1,'Raw Election Data'!$A$1:$AN$1,0))</f>
        <v>5122</v>
      </c>
      <c r="L1072">
        <f>INDEX('Raw Election Data'!$A$1:$AN$3144,MATCH($C1072&amp;" "&amp;$B1072,'Raw Election Data'!$C$1:$C$3144,0),MATCH('Joined Data'!L$1,'Raw Election Data'!$A$1:$AN$1,0))</f>
        <v>8108</v>
      </c>
      <c r="M1072">
        <f>INDEX('Raw Election Data'!$A$1:$AN$3144,MATCH($C1072&amp;" "&amp;$B1072,'Raw Election Data'!$C$1:$C$3144,0),MATCH('Joined Data'!M$1,'Raw Election Data'!$A$1:$AN$1,0))</f>
        <v>0.33041440552540702</v>
      </c>
      <c r="N1072">
        <f>INDEX('Raw Election Data'!$A$1:$AN$3144,MATCH($C1072&amp;" "&amp;$B1072,'Raw Election Data'!$C$1:$C$3144,0),MATCH('Joined Data'!N$1,'Raw Election Data'!$A$1:$AN$1,0))</f>
        <v>0.63172175629008387</v>
      </c>
      <c r="O1072">
        <f>INDEX('Raw Election Data'!$A$1:$AN$3144,MATCH($C1072&amp;" "&amp;$B1072,'Raw Election Data'!$C$1:$C$3144,0),MATCH('Joined Data'!O$1,'Raw Election Data'!$A$1:$AN$1,0))</f>
        <v>-2443</v>
      </c>
      <c r="P1072">
        <f>INDEX('Raw Election Data'!$A$1:$AN$3144,MATCH($C1072&amp;" "&amp;$B1072,'Raw Election Data'!$C$1:$C$3144,0),MATCH('Joined Data'!P$1,'Raw Election Data'!$A$1:$AN$1,0))</f>
        <v>2443</v>
      </c>
      <c r="Q1072">
        <f>INDEX('Raw Election Data'!$A$1:$AN$3144,MATCH($C1072&amp;" "&amp;$B1072,'Raw Election Data'!$C$1:$C$3144,0),MATCH('Joined Data'!Q$1,'Raw Election Data'!$A$1:$AN$1,0))</f>
        <v>-0.30130735076467685</v>
      </c>
      <c r="R1072">
        <f>INDEX('Raw Election Data'!$A$1:$AN$3144,MATCH($C1072&amp;" "&amp;$B1072,'Raw Election Data'!$C$1:$C$3144,0),MATCH('Joined Data'!R$1,'Raw Election Data'!$A$1:$AN$1,0))</f>
        <v>0.30130735076467685</v>
      </c>
    </row>
    <row r="1073" spans="1:18" ht="13.5" hidden="1" customHeight="1" x14ac:dyDescent="0.15">
      <c r="A1073" t="s">
        <v>231</v>
      </c>
      <c r="B1073" t="s">
        <v>2935</v>
      </c>
      <c r="C1073" t="str">
        <f>INDEX(FIPS!$A$1:$E$3236,MATCH($F1073,FIPS!$D$1:$D$3236,0),5)</f>
        <v>Marshall County</v>
      </c>
      <c r="D1073" t="s">
        <v>232</v>
      </c>
      <c r="E1073" s="15" t="s">
        <v>98</v>
      </c>
      <c r="F1073" t="s">
        <v>3092</v>
      </c>
      <c r="G1073" t="s">
        <v>7784</v>
      </c>
      <c r="H1073" t="str">
        <f>IFERROR(VLOOKUP($G1073,'Team Colors'!$A:$B,2,0),"#c9c9c9")</f>
        <v>#ffb612</v>
      </c>
      <c r="I1073">
        <f>INDEX('Raw Election Data'!$A$1:$AN$3144,MATCH($C1073&amp;" "&amp;$B1073,'Raw Election Data'!$C$1:$C$3144,0),MATCH('Joined Data'!I$1,'Raw Election Data'!$A$1:$AN$1,0))</f>
        <v>31101</v>
      </c>
      <c r="J1073">
        <f>INDEX('Raw Election Data'!$A$1:$AN$3144,MATCH($C1073&amp;" "&amp;$B1073,'Raw Election Data'!$C$1:$C$3144,0),MATCH('Joined Data'!J$1,'Raw Election Data'!$A$1:$AN$1,0))</f>
        <v>3672</v>
      </c>
      <c r="K1073">
        <f>INDEX('Raw Election Data'!$A$1:$AN$3144,MATCH($C1073&amp;" "&amp;$B1073,'Raw Election Data'!$C$1:$C$3144,0),MATCH('Joined Data'!K$1,'Raw Election Data'!$A$1:$AN$1,0))</f>
        <v>12322</v>
      </c>
      <c r="L1073">
        <f>INDEX('Raw Election Data'!$A$1:$AN$3144,MATCH($C1073&amp;" "&amp;$B1073,'Raw Election Data'!$C$1:$C$3144,0),MATCH('Joined Data'!L$1,'Raw Election Data'!$A$1:$AN$1,0))</f>
        <v>16678</v>
      </c>
      <c r="M1073">
        <f>INDEX('Raw Election Data'!$A$1:$AN$3144,MATCH($C1073&amp;" "&amp;$B1073,'Raw Election Data'!$C$1:$C$3144,0),MATCH('Joined Data'!M$1,'Raw Election Data'!$A$1:$AN$1,0))</f>
        <v>0.22017028420673943</v>
      </c>
      <c r="N1073">
        <f>INDEX('Raw Election Data'!$A$1:$AN$3144,MATCH($C1073&amp;" "&amp;$B1073,'Raw Election Data'!$C$1:$C$3144,0),MATCH('Joined Data'!N$1,'Raw Election Data'!$A$1:$AN$1,0))</f>
        <v>0.73881760402926011</v>
      </c>
      <c r="O1073">
        <f>INDEX('Raw Election Data'!$A$1:$AN$3144,MATCH($C1073&amp;" "&amp;$B1073,'Raw Election Data'!$C$1:$C$3144,0),MATCH('Joined Data'!O$1,'Raw Election Data'!$A$1:$AN$1,0))</f>
        <v>-8650</v>
      </c>
      <c r="P1073">
        <f>INDEX('Raw Election Data'!$A$1:$AN$3144,MATCH($C1073&amp;" "&amp;$B1073,'Raw Election Data'!$C$1:$C$3144,0),MATCH('Joined Data'!P$1,'Raw Election Data'!$A$1:$AN$1,0))</f>
        <v>8650</v>
      </c>
      <c r="Q1073">
        <f>INDEX('Raw Election Data'!$A$1:$AN$3144,MATCH($C1073&amp;" "&amp;$B1073,'Raw Election Data'!$C$1:$C$3144,0),MATCH('Joined Data'!Q$1,'Raw Election Data'!$A$1:$AN$1,0))</f>
        <v>-0.51864731982252066</v>
      </c>
      <c r="R1073">
        <f>INDEX('Raw Election Data'!$A$1:$AN$3144,MATCH($C1073&amp;" "&amp;$B1073,'Raw Election Data'!$C$1:$C$3144,0),MATCH('Joined Data'!R$1,'Raw Election Data'!$A$1:$AN$1,0))</f>
        <v>0.51864731982252066</v>
      </c>
    </row>
    <row r="1074" spans="1:18" ht="13.5" hidden="1" customHeight="1" x14ac:dyDescent="0.15">
      <c r="A1074" t="s">
        <v>231</v>
      </c>
      <c r="B1074" t="s">
        <v>2935</v>
      </c>
      <c r="C1074" t="str">
        <f>INDEX(FIPS!$A$1:$E$3236,MATCH($F1074,FIPS!$D$1:$D$3236,0),5)</f>
        <v>Martin County</v>
      </c>
      <c r="D1074" t="s">
        <v>232</v>
      </c>
      <c r="E1074" s="15" t="s">
        <v>99</v>
      </c>
      <c r="F1074" t="s">
        <v>3093</v>
      </c>
      <c r="G1074" t="s">
        <v>7784</v>
      </c>
      <c r="H1074" t="str">
        <f>IFERROR(VLOOKUP($G1074,'Team Colors'!$A:$B,2,0),"#c9c9c9")</f>
        <v>#ffb612</v>
      </c>
      <c r="I1074">
        <f>INDEX('Raw Election Data'!$A$1:$AN$3144,MATCH($C1074&amp;" "&amp;$B1074,'Raw Election Data'!$C$1:$C$3144,0),MATCH('Joined Data'!I$1,'Raw Election Data'!$A$1:$AN$1,0))</f>
        <v>12307</v>
      </c>
      <c r="J1074">
        <f>INDEX('Raw Election Data'!$A$1:$AN$3144,MATCH($C1074&amp;" "&amp;$B1074,'Raw Election Data'!$C$1:$C$3144,0),MATCH('Joined Data'!J$1,'Raw Election Data'!$A$1:$AN$1,0))</f>
        <v>363</v>
      </c>
      <c r="K1074">
        <f>INDEX('Raw Election Data'!$A$1:$AN$3144,MATCH($C1074&amp;" "&amp;$B1074,'Raw Election Data'!$C$1:$C$3144,0),MATCH('Joined Data'!K$1,'Raw Election Data'!$A$1:$AN$1,0))</f>
        <v>3503</v>
      </c>
      <c r="L1074">
        <f>INDEX('Raw Election Data'!$A$1:$AN$3144,MATCH($C1074&amp;" "&amp;$B1074,'Raw Election Data'!$C$1:$C$3144,0),MATCH('Joined Data'!L$1,'Raw Election Data'!$A$1:$AN$1,0))</f>
        <v>3951</v>
      </c>
      <c r="M1074">
        <f>INDEX('Raw Election Data'!$A$1:$AN$3144,MATCH($C1074&amp;" "&amp;$B1074,'Raw Election Data'!$C$1:$C$3144,0),MATCH('Joined Data'!M$1,'Raw Election Data'!$A$1:$AN$1,0))</f>
        <v>9.1875474563401671E-2</v>
      </c>
      <c r="N1074">
        <f>INDEX('Raw Election Data'!$A$1:$AN$3144,MATCH($C1074&amp;" "&amp;$B1074,'Raw Election Data'!$C$1:$C$3144,0),MATCH('Joined Data'!N$1,'Raw Election Data'!$A$1:$AN$1,0))</f>
        <v>0.88661098456087062</v>
      </c>
      <c r="O1074">
        <f>INDEX('Raw Election Data'!$A$1:$AN$3144,MATCH($C1074&amp;" "&amp;$B1074,'Raw Election Data'!$C$1:$C$3144,0),MATCH('Joined Data'!O$1,'Raw Election Data'!$A$1:$AN$1,0))</f>
        <v>-3140</v>
      </c>
      <c r="P1074">
        <f>INDEX('Raw Election Data'!$A$1:$AN$3144,MATCH($C1074&amp;" "&amp;$B1074,'Raw Election Data'!$C$1:$C$3144,0),MATCH('Joined Data'!P$1,'Raw Election Data'!$A$1:$AN$1,0))</f>
        <v>3140</v>
      </c>
      <c r="Q1074">
        <f>INDEX('Raw Election Data'!$A$1:$AN$3144,MATCH($C1074&amp;" "&amp;$B1074,'Raw Election Data'!$C$1:$C$3144,0),MATCH('Joined Data'!Q$1,'Raw Election Data'!$A$1:$AN$1,0))</f>
        <v>-0.79473550999746889</v>
      </c>
      <c r="R1074">
        <f>INDEX('Raw Election Data'!$A$1:$AN$3144,MATCH($C1074&amp;" "&amp;$B1074,'Raw Election Data'!$C$1:$C$3144,0),MATCH('Joined Data'!R$1,'Raw Election Data'!$A$1:$AN$1,0))</f>
        <v>0.79473550999746889</v>
      </c>
    </row>
    <row r="1075" spans="1:18" ht="13.5" hidden="1" customHeight="1" x14ac:dyDescent="0.15">
      <c r="A1075" t="s">
        <v>231</v>
      </c>
      <c r="B1075" t="s">
        <v>2935</v>
      </c>
      <c r="C1075" t="str">
        <f>INDEX(FIPS!$A$1:$E$3236,MATCH($F1075,FIPS!$D$1:$D$3236,0),5)</f>
        <v>Mason County</v>
      </c>
      <c r="D1075" t="s">
        <v>232</v>
      </c>
      <c r="E1075" s="15" t="s">
        <v>100</v>
      </c>
      <c r="F1075" t="s">
        <v>3094</v>
      </c>
      <c r="G1075" t="s">
        <v>7799</v>
      </c>
      <c r="H1075" t="str">
        <f>IFERROR(VLOOKUP($G1075,'Team Colors'!$A:$B,2,0),"#c9c9c9")</f>
        <v>#fb4f14</v>
      </c>
      <c r="I1075">
        <f>INDEX('Raw Election Data'!$A$1:$AN$3144,MATCH($C1075&amp;" "&amp;$B1075,'Raw Election Data'!$C$1:$C$3144,0),MATCH('Joined Data'!I$1,'Raw Election Data'!$A$1:$AN$1,0))</f>
        <v>17099</v>
      </c>
      <c r="J1075">
        <f>INDEX('Raw Election Data'!$A$1:$AN$3144,MATCH($C1075&amp;" "&amp;$B1075,'Raw Election Data'!$C$1:$C$3144,0),MATCH('Joined Data'!J$1,'Raw Election Data'!$A$1:$AN$1,0))</f>
        <v>1970</v>
      </c>
      <c r="K1075">
        <f>INDEX('Raw Election Data'!$A$1:$AN$3144,MATCH($C1075&amp;" "&amp;$B1075,'Raw Election Data'!$C$1:$C$3144,0),MATCH('Joined Data'!K$1,'Raw Election Data'!$A$1:$AN$1,0))</f>
        <v>4944</v>
      </c>
      <c r="L1075">
        <f>INDEX('Raw Election Data'!$A$1:$AN$3144,MATCH($C1075&amp;" "&amp;$B1075,'Raw Election Data'!$C$1:$C$3144,0),MATCH('Joined Data'!L$1,'Raw Election Data'!$A$1:$AN$1,0))</f>
        <v>7212</v>
      </c>
      <c r="M1075">
        <f>INDEX('Raw Election Data'!$A$1:$AN$3144,MATCH($C1075&amp;" "&amp;$B1075,'Raw Election Data'!$C$1:$C$3144,0),MATCH('Joined Data'!M$1,'Raw Election Data'!$A$1:$AN$1,0))</f>
        <v>0.27315585135884635</v>
      </c>
      <c r="N1075">
        <f>INDEX('Raw Election Data'!$A$1:$AN$3144,MATCH($C1075&amp;" "&amp;$B1075,'Raw Election Data'!$C$1:$C$3144,0),MATCH('Joined Data'!N$1,'Raw Election Data'!$A$1:$AN$1,0))</f>
        <v>0.68552412645590677</v>
      </c>
      <c r="O1075">
        <f>INDEX('Raw Election Data'!$A$1:$AN$3144,MATCH($C1075&amp;" "&amp;$B1075,'Raw Election Data'!$C$1:$C$3144,0),MATCH('Joined Data'!O$1,'Raw Election Data'!$A$1:$AN$1,0))</f>
        <v>-2974</v>
      </c>
      <c r="P1075">
        <f>INDEX('Raw Election Data'!$A$1:$AN$3144,MATCH($C1075&amp;" "&amp;$B1075,'Raw Election Data'!$C$1:$C$3144,0),MATCH('Joined Data'!P$1,'Raw Election Data'!$A$1:$AN$1,0))</f>
        <v>2974</v>
      </c>
      <c r="Q1075">
        <f>INDEX('Raw Election Data'!$A$1:$AN$3144,MATCH($C1075&amp;" "&amp;$B1075,'Raw Election Data'!$C$1:$C$3144,0),MATCH('Joined Data'!Q$1,'Raw Election Data'!$A$1:$AN$1,0))</f>
        <v>-0.41236827509706042</v>
      </c>
      <c r="R1075">
        <f>INDEX('Raw Election Data'!$A$1:$AN$3144,MATCH($C1075&amp;" "&amp;$B1075,'Raw Election Data'!$C$1:$C$3144,0),MATCH('Joined Data'!R$1,'Raw Election Data'!$A$1:$AN$1,0))</f>
        <v>0.41236827509706042</v>
      </c>
    </row>
    <row r="1076" spans="1:18" ht="13.5" hidden="1" customHeight="1" x14ac:dyDescent="0.15">
      <c r="A1076" t="s">
        <v>231</v>
      </c>
      <c r="B1076" t="s">
        <v>2935</v>
      </c>
      <c r="C1076" t="str">
        <f>INDEX(FIPS!$A$1:$E$3236,MATCH($F1076,FIPS!$D$1:$D$3236,0),5)</f>
        <v>Meade County</v>
      </c>
      <c r="D1076" t="s">
        <v>232</v>
      </c>
      <c r="E1076" s="15" t="s">
        <v>101</v>
      </c>
      <c r="F1076" t="s">
        <v>3097</v>
      </c>
      <c r="G1076" t="s">
        <v>439</v>
      </c>
      <c r="H1076" t="str">
        <f>IFERROR(VLOOKUP($G1076,'Team Colors'!$A:$B,2,0),"#c9c9c9")</f>
        <v>#002244</v>
      </c>
      <c r="I1076">
        <f>INDEX('Raw Election Data'!$A$1:$AN$3144,MATCH($C1076&amp;" "&amp;$B1076,'Raw Election Data'!$C$1:$C$3144,0),MATCH('Joined Data'!I$1,'Raw Election Data'!$A$1:$AN$1,0))</f>
        <v>27924</v>
      </c>
      <c r="J1076">
        <f>INDEX('Raw Election Data'!$A$1:$AN$3144,MATCH($C1076&amp;" "&amp;$B1076,'Raw Election Data'!$C$1:$C$3144,0),MATCH('Joined Data'!J$1,'Raw Election Data'!$A$1:$AN$1,0))</f>
        <v>3026</v>
      </c>
      <c r="K1076">
        <f>INDEX('Raw Election Data'!$A$1:$AN$3144,MATCH($C1076&amp;" "&amp;$B1076,'Raw Election Data'!$C$1:$C$3144,0),MATCH('Joined Data'!K$1,'Raw Election Data'!$A$1:$AN$1,0))</f>
        <v>8660</v>
      </c>
      <c r="L1076">
        <f>INDEX('Raw Election Data'!$A$1:$AN$3144,MATCH($C1076&amp;" "&amp;$B1076,'Raw Election Data'!$C$1:$C$3144,0),MATCH('Joined Data'!L$1,'Raw Election Data'!$A$1:$AN$1,0))</f>
        <v>12223</v>
      </c>
      <c r="M1076">
        <f>INDEX('Raw Election Data'!$A$1:$AN$3144,MATCH($C1076&amp;" "&amp;$B1076,'Raw Election Data'!$C$1:$C$3144,0),MATCH('Joined Data'!M$1,'Raw Election Data'!$A$1:$AN$1,0))</f>
        <v>0.24756606397774686</v>
      </c>
      <c r="N1076">
        <f>INDEX('Raw Election Data'!$A$1:$AN$3144,MATCH($C1076&amp;" "&amp;$B1076,'Raw Election Data'!$C$1:$C$3144,0),MATCH('Joined Data'!N$1,'Raw Election Data'!$A$1:$AN$1,0))</f>
        <v>0.7085003681583899</v>
      </c>
      <c r="O1076">
        <f>INDEX('Raw Election Data'!$A$1:$AN$3144,MATCH($C1076&amp;" "&amp;$B1076,'Raw Election Data'!$C$1:$C$3144,0),MATCH('Joined Data'!O$1,'Raw Election Data'!$A$1:$AN$1,0))</f>
        <v>-5634</v>
      </c>
      <c r="P1076">
        <f>INDEX('Raw Election Data'!$A$1:$AN$3144,MATCH($C1076&amp;" "&amp;$B1076,'Raw Election Data'!$C$1:$C$3144,0),MATCH('Joined Data'!P$1,'Raw Election Data'!$A$1:$AN$1,0))</f>
        <v>5634</v>
      </c>
      <c r="Q1076">
        <f>INDEX('Raw Election Data'!$A$1:$AN$3144,MATCH($C1076&amp;" "&amp;$B1076,'Raw Election Data'!$C$1:$C$3144,0),MATCH('Joined Data'!Q$1,'Raw Election Data'!$A$1:$AN$1,0))</f>
        <v>-0.46093430418064307</v>
      </c>
      <c r="R1076">
        <f>INDEX('Raw Election Data'!$A$1:$AN$3144,MATCH($C1076&amp;" "&amp;$B1076,'Raw Election Data'!$C$1:$C$3144,0),MATCH('Joined Data'!R$1,'Raw Election Data'!$A$1:$AN$1,0))</f>
        <v>0.46093430418064307</v>
      </c>
    </row>
    <row r="1077" spans="1:18" ht="13.5" hidden="1" customHeight="1" x14ac:dyDescent="0.15">
      <c r="A1077" t="s">
        <v>231</v>
      </c>
      <c r="B1077" t="s">
        <v>2935</v>
      </c>
      <c r="C1077" t="str">
        <f>INDEX(FIPS!$A$1:$E$3236,MATCH($F1077,FIPS!$D$1:$D$3236,0),5)</f>
        <v>Menifee County</v>
      </c>
      <c r="D1077" t="s">
        <v>232</v>
      </c>
      <c r="E1077" s="15" t="s">
        <v>102</v>
      </c>
      <c r="F1077" t="s">
        <v>3099</v>
      </c>
      <c r="G1077" t="s">
        <v>7799</v>
      </c>
      <c r="H1077" t="str">
        <f>IFERROR(VLOOKUP($G1077,'Team Colors'!$A:$B,2,0),"#c9c9c9")</f>
        <v>#fb4f14</v>
      </c>
      <c r="I1077">
        <f>INDEX('Raw Election Data'!$A$1:$AN$3144,MATCH($C1077&amp;" "&amp;$B1077,'Raw Election Data'!$C$1:$C$3144,0),MATCH('Joined Data'!I$1,'Raw Election Data'!$A$1:$AN$1,0))</f>
        <v>6358</v>
      </c>
      <c r="J1077">
        <f>INDEX('Raw Election Data'!$A$1:$AN$3144,MATCH($C1077&amp;" "&amp;$B1077,'Raw Election Data'!$C$1:$C$3144,0),MATCH('Joined Data'!J$1,'Raw Election Data'!$A$1:$AN$1,0))</f>
        <v>700</v>
      </c>
      <c r="K1077">
        <f>INDEX('Raw Election Data'!$A$1:$AN$3144,MATCH($C1077&amp;" "&amp;$B1077,'Raw Election Data'!$C$1:$C$3144,0),MATCH('Joined Data'!K$1,'Raw Election Data'!$A$1:$AN$1,0))</f>
        <v>2010</v>
      </c>
      <c r="L1077">
        <f>INDEX('Raw Election Data'!$A$1:$AN$3144,MATCH($C1077&amp;" "&amp;$B1077,'Raw Election Data'!$C$1:$C$3144,0),MATCH('Joined Data'!L$1,'Raw Election Data'!$A$1:$AN$1,0))</f>
        <v>2779</v>
      </c>
      <c r="M1077">
        <f>INDEX('Raw Election Data'!$A$1:$AN$3144,MATCH($C1077&amp;" "&amp;$B1077,'Raw Election Data'!$C$1:$C$3144,0),MATCH('Joined Data'!M$1,'Raw Election Data'!$A$1:$AN$1,0))</f>
        <v>0.25188916876574308</v>
      </c>
      <c r="N1077">
        <f>INDEX('Raw Election Data'!$A$1:$AN$3144,MATCH($C1077&amp;" "&amp;$B1077,'Raw Election Data'!$C$1:$C$3144,0),MATCH('Joined Data'!N$1,'Raw Election Data'!$A$1:$AN$1,0))</f>
        <v>0.72328175602734801</v>
      </c>
      <c r="O1077">
        <f>INDEX('Raw Election Data'!$A$1:$AN$3144,MATCH($C1077&amp;" "&amp;$B1077,'Raw Election Data'!$C$1:$C$3144,0),MATCH('Joined Data'!O$1,'Raw Election Data'!$A$1:$AN$1,0))</f>
        <v>-1310</v>
      </c>
      <c r="P1077">
        <f>INDEX('Raw Election Data'!$A$1:$AN$3144,MATCH($C1077&amp;" "&amp;$B1077,'Raw Election Data'!$C$1:$C$3144,0),MATCH('Joined Data'!P$1,'Raw Election Data'!$A$1:$AN$1,0))</f>
        <v>1310</v>
      </c>
      <c r="Q1077">
        <f>INDEX('Raw Election Data'!$A$1:$AN$3144,MATCH($C1077&amp;" "&amp;$B1077,'Raw Election Data'!$C$1:$C$3144,0),MATCH('Joined Data'!Q$1,'Raw Election Data'!$A$1:$AN$1,0))</f>
        <v>-0.47139258726160493</v>
      </c>
      <c r="R1077">
        <f>INDEX('Raw Election Data'!$A$1:$AN$3144,MATCH($C1077&amp;" "&amp;$B1077,'Raw Election Data'!$C$1:$C$3144,0),MATCH('Joined Data'!R$1,'Raw Election Data'!$A$1:$AN$1,0))</f>
        <v>0.47139258726160493</v>
      </c>
    </row>
    <row r="1078" spans="1:18" ht="13.5" hidden="1" customHeight="1" x14ac:dyDescent="0.15">
      <c r="A1078" t="s">
        <v>231</v>
      </c>
      <c r="B1078" t="s">
        <v>2935</v>
      </c>
      <c r="C1078" t="str">
        <f>INDEX(FIPS!$A$1:$E$3236,MATCH($F1078,FIPS!$D$1:$D$3236,0),5)</f>
        <v>Mercer County</v>
      </c>
      <c r="D1078" t="s">
        <v>232</v>
      </c>
      <c r="E1078" s="15" t="s">
        <v>103</v>
      </c>
      <c r="F1078" t="s">
        <v>3100</v>
      </c>
      <c r="G1078" t="s">
        <v>7799</v>
      </c>
      <c r="H1078" t="str">
        <f>IFERROR(VLOOKUP($G1078,'Team Colors'!$A:$B,2,0),"#c9c9c9")</f>
        <v>#fb4f14</v>
      </c>
      <c r="I1078">
        <f>INDEX('Raw Election Data'!$A$1:$AN$3144,MATCH($C1078&amp;" "&amp;$B1078,'Raw Election Data'!$C$1:$C$3144,0),MATCH('Joined Data'!I$1,'Raw Election Data'!$A$1:$AN$1,0))</f>
        <v>21407</v>
      </c>
      <c r="J1078">
        <f>INDEX('Raw Election Data'!$A$1:$AN$3144,MATCH($C1078&amp;" "&amp;$B1078,'Raw Election Data'!$C$1:$C$3144,0),MATCH('Joined Data'!J$1,'Raw Election Data'!$A$1:$AN$1,0))</f>
        <v>2395</v>
      </c>
      <c r="K1078">
        <f>INDEX('Raw Election Data'!$A$1:$AN$3144,MATCH($C1078&amp;" "&amp;$B1078,'Raw Election Data'!$C$1:$C$3144,0),MATCH('Joined Data'!K$1,'Raw Election Data'!$A$1:$AN$1,0))</f>
        <v>7740</v>
      </c>
      <c r="L1078">
        <f>INDEX('Raw Election Data'!$A$1:$AN$3144,MATCH($C1078&amp;" "&amp;$B1078,'Raw Election Data'!$C$1:$C$3144,0),MATCH('Joined Data'!L$1,'Raw Election Data'!$A$1:$AN$1,0))</f>
        <v>10579</v>
      </c>
      <c r="M1078">
        <f>INDEX('Raw Election Data'!$A$1:$AN$3144,MATCH($C1078&amp;" "&amp;$B1078,'Raw Election Data'!$C$1:$C$3144,0),MATCH('Joined Data'!M$1,'Raw Election Data'!$A$1:$AN$1,0))</f>
        <v>0.22639190849796767</v>
      </c>
      <c r="N1078">
        <f>INDEX('Raw Election Data'!$A$1:$AN$3144,MATCH($C1078&amp;" "&amp;$B1078,'Raw Election Data'!$C$1:$C$3144,0),MATCH('Joined Data'!N$1,'Raw Election Data'!$A$1:$AN$1,0))</f>
        <v>0.73163815105397489</v>
      </c>
      <c r="O1078">
        <f>INDEX('Raw Election Data'!$A$1:$AN$3144,MATCH($C1078&amp;" "&amp;$B1078,'Raw Election Data'!$C$1:$C$3144,0),MATCH('Joined Data'!O$1,'Raw Election Data'!$A$1:$AN$1,0))</f>
        <v>-5345</v>
      </c>
      <c r="P1078">
        <f>INDEX('Raw Election Data'!$A$1:$AN$3144,MATCH($C1078&amp;" "&amp;$B1078,'Raw Election Data'!$C$1:$C$3144,0),MATCH('Joined Data'!P$1,'Raw Election Data'!$A$1:$AN$1,0))</f>
        <v>5345</v>
      </c>
      <c r="Q1078">
        <f>INDEX('Raw Election Data'!$A$1:$AN$3144,MATCH($C1078&amp;" "&amp;$B1078,'Raw Election Data'!$C$1:$C$3144,0),MATCH('Joined Data'!Q$1,'Raw Election Data'!$A$1:$AN$1,0))</f>
        <v>-0.50524624255600725</v>
      </c>
      <c r="R1078">
        <f>INDEX('Raw Election Data'!$A$1:$AN$3144,MATCH($C1078&amp;" "&amp;$B1078,'Raw Election Data'!$C$1:$C$3144,0),MATCH('Joined Data'!R$1,'Raw Election Data'!$A$1:$AN$1,0))</f>
        <v>0.50524624255600725</v>
      </c>
    </row>
    <row r="1079" spans="1:18" ht="13.5" hidden="1" customHeight="1" x14ac:dyDescent="0.15">
      <c r="A1079" t="s">
        <v>231</v>
      </c>
      <c r="B1079" t="s">
        <v>2935</v>
      </c>
      <c r="C1079" t="str">
        <f>INDEX(FIPS!$A$1:$E$3236,MATCH($F1079,FIPS!$D$1:$D$3236,0),5)</f>
        <v>Metcalfe County</v>
      </c>
      <c r="D1079" t="s">
        <v>232</v>
      </c>
      <c r="E1079" s="15" t="s">
        <v>139</v>
      </c>
      <c r="F1079" t="s">
        <v>3102</v>
      </c>
      <c r="G1079" t="s">
        <v>439</v>
      </c>
      <c r="H1079" t="str">
        <f>IFERROR(VLOOKUP($G1079,'Team Colors'!$A:$B,2,0),"#c9c9c9")</f>
        <v>#002244</v>
      </c>
      <c r="I1079">
        <f>INDEX('Raw Election Data'!$A$1:$AN$3144,MATCH($C1079&amp;" "&amp;$B1079,'Raw Election Data'!$C$1:$C$3144,0),MATCH('Joined Data'!I$1,'Raw Election Data'!$A$1:$AN$1,0))</f>
        <v>9909</v>
      </c>
      <c r="J1079">
        <f>INDEX('Raw Election Data'!$A$1:$AN$3144,MATCH($C1079&amp;" "&amp;$B1079,'Raw Election Data'!$C$1:$C$3144,0),MATCH('Joined Data'!J$1,'Raw Election Data'!$A$1:$AN$1,0))</f>
        <v>976</v>
      </c>
      <c r="K1079">
        <f>INDEX('Raw Election Data'!$A$1:$AN$3144,MATCH($C1079&amp;" "&amp;$B1079,'Raw Election Data'!$C$1:$C$3144,0),MATCH('Joined Data'!K$1,'Raw Election Data'!$A$1:$AN$1,0))</f>
        <v>3491</v>
      </c>
      <c r="L1079">
        <f>INDEX('Raw Election Data'!$A$1:$AN$3144,MATCH($C1079&amp;" "&amp;$B1079,'Raw Election Data'!$C$1:$C$3144,0),MATCH('Joined Data'!L$1,'Raw Election Data'!$A$1:$AN$1,0))</f>
        <v>4616</v>
      </c>
      <c r="M1079">
        <f>INDEX('Raw Election Data'!$A$1:$AN$3144,MATCH($C1079&amp;" "&amp;$B1079,'Raw Election Data'!$C$1:$C$3144,0),MATCH('Joined Data'!M$1,'Raw Election Data'!$A$1:$AN$1,0))</f>
        <v>0.21143847487001732</v>
      </c>
      <c r="N1079">
        <f>INDEX('Raw Election Data'!$A$1:$AN$3144,MATCH($C1079&amp;" "&amp;$B1079,'Raw Election Data'!$C$1:$C$3144,0),MATCH('Joined Data'!N$1,'Raw Election Data'!$A$1:$AN$1,0))</f>
        <v>0.75628249566724437</v>
      </c>
      <c r="O1079">
        <f>INDEX('Raw Election Data'!$A$1:$AN$3144,MATCH($C1079&amp;" "&amp;$B1079,'Raw Election Data'!$C$1:$C$3144,0),MATCH('Joined Data'!O$1,'Raw Election Data'!$A$1:$AN$1,0))</f>
        <v>-2515</v>
      </c>
      <c r="P1079">
        <f>INDEX('Raw Election Data'!$A$1:$AN$3144,MATCH($C1079&amp;" "&amp;$B1079,'Raw Election Data'!$C$1:$C$3144,0),MATCH('Joined Data'!P$1,'Raw Election Data'!$A$1:$AN$1,0))</f>
        <v>2515</v>
      </c>
      <c r="Q1079">
        <f>INDEX('Raw Election Data'!$A$1:$AN$3144,MATCH($C1079&amp;" "&amp;$B1079,'Raw Election Data'!$C$1:$C$3144,0),MATCH('Joined Data'!Q$1,'Raw Election Data'!$A$1:$AN$1,0))</f>
        <v>-0.54484402079722705</v>
      </c>
      <c r="R1079">
        <f>INDEX('Raw Election Data'!$A$1:$AN$3144,MATCH($C1079&amp;" "&amp;$B1079,'Raw Election Data'!$C$1:$C$3144,0),MATCH('Joined Data'!R$1,'Raw Election Data'!$A$1:$AN$1,0))</f>
        <v>0.54484402079722705</v>
      </c>
    </row>
    <row r="1080" spans="1:18" ht="13.5" hidden="1" customHeight="1" x14ac:dyDescent="0.15">
      <c r="A1080" t="s">
        <v>231</v>
      </c>
      <c r="B1080" t="s">
        <v>2935</v>
      </c>
      <c r="C1080" t="str">
        <f>INDEX(FIPS!$A$1:$E$3236,MATCH($F1080,FIPS!$D$1:$D$3236,0),5)</f>
        <v>Monroe County</v>
      </c>
      <c r="D1080" t="s">
        <v>232</v>
      </c>
      <c r="E1080" s="15" t="s">
        <v>140</v>
      </c>
      <c r="F1080" t="s">
        <v>3103</v>
      </c>
      <c r="G1080" t="s">
        <v>7775</v>
      </c>
      <c r="H1080" t="str">
        <f>IFERROR(VLOOKUP($G1080,'Team Colors'!$A:$B,2,0),"#c9c9c9")</f>
        <v>#c60c30</v>
      </c>
      <c r="I1080">
        <f>INDEX('Raw Election Data'!$A$1:$AN$3144,MATCH($C1080&amp;" "&amp;$B1080,'Raw Election Data'!$C$1:$C$3144,0),MATCH('Joined Data'!I$1,'Raw Election Data'!$A$1:$AN$1,0))</f>
        <v>10667</v>
      </c>
      <c r="J1080">
        <f>INDEX('Raw Election Data'!$A$1:$AN$3144,MATCH($C1080&amp;" "&amp;$B1080,'Raw Election Data'!$C$1:$C$3144,0),MATCH('Joined Data'!J$1,'Raw Election Data'!$A$1:$AN$1,0))</f>
        <v>601</v>
      </c>
      <c r="K1080">
        <f>INDEX('Raw Election Data'!$A$1:$AN$3144,MATCH($C1080&amp;" "&amp;$B1080,'Raw Election Data'!$C$1:$C$3144,0),MATCH('Joined Data'!K$1,'Raw Election Data'!$A$1:$AN$1,0))</f>
        <v>4278</v>
      </c>
      <c r="L1080">
        <f>INDEX('Raw Election Data'!$A$1:$AN$3144,MATCH($C1080&amp;" "&amp;$B1080,'Raw Election Data'!$C$1:$C$3144,0),MATCH('Joined Data'!L$1,'Raw Election Data'!$A$1:$AN$1,0))</f>
        <v>4991</v>
      </c>
      <c r="M1080">
        <f>INDEX('Raw Election Data'!$A$1:$AN$3144,MATCH($C1080&amp;" "&amp;$B1080,'Raw Election Data'!$C$1:$C$3144,0),MATCH('Joined Data'!M$1,'Raw Election Data'!$A$1:$AN$1,0))</f>
        <v>0.12041675015027049</v>
      </c>
      <c r="N1080">
        <f>INDEX('Raw Election Data'!$A$1:$AN$3144,MATCH($C1080&amp;" "&amp;$B1080,'Raw Election Data'!$C$1:$C$3144,0),MATCH('Joined Data'!N$1,'Raw Election Data'!$A$1:$AN$1,0))</f>
        <v>0.8571428571428571</v>
      </c>
      <c r="O1080">
        <f>INDEX('Raw Election Data'!$A$1:$AN$3144,MATCH($C1080&amp;" "&amp;$B1080,'Raw Election Data'!$C$1:$C$3144,0),MATCH('Joined Data'!O$1,'Raw Election Data'!$A$1:$AN$1,0))</f>
        <v>-3677</v>
      </c>
      <c r="P1080">
        <f>INDEX('Raw Election Data'!$A$1:$AN$3144,MATCH($C1080&amp;" "&amp;$B1080,'Raw Election Data'!$C$1:$C$3144,0),MATCH('Joined Data'!P$1,'Raw Election Data'!$A$1:$AN$1,0))</f>
        <v>3677</v>
      </c>
      <c r="Q1080">
        <f>INDEX('Raw Election Data'!$A$1:$AN$3144,MATCH($C1080&amp;" "&amp;$B1080,'Raw Election Data'!$C$1:$C$3144,0),MATCH('Joined Data'!Q$1,'Raw Election Data'!$A$1:$AN$1,0))</f>
        <v>-0.73672610699258656</v>
      </c>
      <c r="R1080">
        <f>INDEX('Raw Election Data'!$A$1:$AN$3144,MATCH($C1080&amp;" "&amp;$B1080,'Raw Election Data'!$C$1:$C$3144,0),MATCH('Joined Data'!R$1,'Raw Election Data'!$A$1:$AN$1,0))</f>
        <v>0.73672610699258656</v>
      </c>
    </row>
    <row r="1081" spans="1:18" ht="13.5" hidden="1" customHeight="1" x14ac:dyDescent="0.15">
      <c r="A1081" t="s">
        <v>231</v>
      </c>
      <c r="B1081" t="s">
        <v>2935</v>
      </c>
      <c r="C1081" t="str">
        <f>INDEX(FIPS!$A$1:$E$3236,MATCH($F1081,FIPS!$D$1:$D$3236,0),5)</f>
        <v>Montgomery County</v>
      </c>
      <c r="D1081" t="s">
        <v>232</v>
      </c>
      <c r="E1081" s="15" t="s">
        <v>141</v>
      </c>
      <c r="F1081" t="s">
        <v>3104</v>
      </c>
      <c r="G1081" t="s">
        <v>7799</v>
      </c>
      <c r="H1081" t="str">
        <f>IFERROR(VLOOKUP($G1081,'Team Colors'!$A:$B,2,0),"#c9c9c9")</f>
        <v>#fb4f14</v>
      </c>
      <c r="I1081">
        <f>INDEX('Raw Election Data'!$A$1:$AN$3144,MATCH($C1081&amp;" "&amp;$B1081,'Raw Election Data'!$C$1:$C$3144,0),MATCH('Joined Data'!I$1,'Raw Election Data'!$A$1:$AN$1,0))</f>
        <v>27608</v>
      </c>
      <c r="J1081">
        <f>INDEX('Raw Election Data'!$A$1:$AN$3144,MATCH($C1081&amp;" "&amp;$B1081,'Raw Election Data'!$C$1:$C$3144,0),MATCH('Joined Data'!J$1,'Raw Election Data'!$A$1:$AN$1,0))</f>
        <v>3158</v>
      </c>
      <c r="K1081">
        <f>INDEX('Raw Election Data'!$A$1:$AN$3144,MATCH($C1081&amp;" "&amp;$B1081,'Raw Election Data'!$C$1:$C$3144,0),MATCH('Joined Data'!K$1,'Raw Election Data'!$A$1:$AN$1,0))</f>
        <v>7856</v>
      </c>
      <c r="L1081">
        <f>INDEX('Raw Election Data'!$A$1:$AN$3144,MATCH($C1081&amp;" "&amp;$B1081,'Raw Election Data'!$C$1:$C$3144,0),MATCH('Joined Data'!L$1,'Raw Election Data'!$A$1:$AN$1,0))</f>
        <v>11437</v>
      </c>
      <c r="M1081">
        <f>INDEX('Raw Election Data'!$A$1:$AN$3144,MATCH($C1081&amp;" "&amp;$B1081,'Raw Election Data'!$C$1:$C$3144,0),MATCH('Joined Data'!M$1,'Raw Election Data'!$A$1:$AN$1,0))</f>
        <v>0.27612136049663372</v>
      </c>
      <c r="N1081">
        <f>INDEX('Raw Election Data'!$A$1:$AN$3144,MATCH($C1081&amp;" "&amp;$B1081,'Raw Election Data'!$C$1:$C$3144,0),MATCH('Joined Data'!N$1,'Raw Election Data'!$A$1:$AN$1,0))</f>
        <v>0.68689341610562216</v>
      </c>
      <c r="O1081">
        <f>INDEX('Raw Election Data'!$A$1:$AN$3144,MATCH($C1081&amp;" "&amp;$B1081,'Raw Election Data'!$C$1:$C$3144,0),MATCH('Joined Data'!O$1,'Raw Election Data'!$A$1:$AN$1,0))</f>
        <v>-4698</v>
      </c>
      <c r="P1081">
        <f>INDEX('Raw Election Data'!$A$1:$AN$3144,MATCH($C1081&amp;" "&amp;$B1081,'Raw Election Data'!$C$1:$C$3144,0),MATCH('Joined Data'!P$1,'Raw Election Data'!$A$1:$AN$1,0))</f>
        <v>4698</v>
      </c>
      <c r="Q1081">
        <f>INDEX('Raw Election Data'!$A$1:$AN$3144,MATCH($C1081&amp;" "&amp;$B1081,'Raw Election Data'!$C$1:$C$3144,0),MATCH('Joined Data'!Q$1,'Raw Election Data'!$A$1:$AN$1,0))</f>
        <v>-0.41077205560898844</v>
      </c>
      <c r="R1081">
        <f>INDEX('Raw Election Data'!$A$1:$AN$3144,MATCH($C1081&amp;" "&amp;$B1081,'Raw Election Data'!$C$1:$C$3144,0),MATCH('Joined Data'!R$1,'Raw Election Data'!$A$1:$AN$1,0))</f>
        <v>0.41077205560898844</v>
      </c>
    </row>
    <row r="1082" spans="1:18" ht="13.5" hidden="1" customHeight="1" x14ac:dyDescent="0.15">
      <c r="A1082" t="s">
        <v>231</v>
      </c>
      <c r="B1082" t="s">
        <v>2935</v>
      </c>
      <c r="C1082" t="str">
        <f>INDEX(FIPS!$A$1:$E$3236,MATCH($F1082,FIPS!$D$1:$D$3236,0),5)</f>
        <v>Morgan County</v>
      </c>
      <c r="D1082" t="s">
        <v>232</v>
      </c>
      <c r="E1082" s="15" t="s">
        <v>142</v>
      </c>
      <c r="F1082" t="s">
        <v>3105</v>
      </c>
      <c r="G1082" t="s">
        <v>7799</v>
      </c>
      <c r="H1082" t="str">
        <f>IFERROR(VLOOKUP($G1082,'Team Colors'!$A:$B,2,0),"#c9c9c9")</f>
        <v>#fb4f14</v>
      </c>
      <c r="I1082">
        <f>INDEX('Raw Election Data'!$A$1:$AN$3144,MATCH($C1082&amp;" "&amp;$B1082,'Raw Election Data'!$C$1:$C$3144,0),MATCH('Joined Data'!I$1,'Raw Election Data'!$A$1:$AN$1,0))</f>
        <v>13275</v>
      </c>
      <c r="J1082">
        <f>INDEX('Raw Election Data'!$A$1:$AN$3144,MATCH($C1082&amp;" "&amp;$B1082,'Raw Election Data'!$C$1:$C$3144,0),MATCH('Joined Data'!J$1,'Raw Election Data'!$A$1:$AN$1,0))</f>
        <v>1006</v>
      </c>
      <c r="K1082">
        <f>INDEX('Raw Election Data'!$A$1:$AN$3144,MATCH($C1082&amp;" "&amp;$B1082,'Raw Election Data'!$C$1:$C$3144,0),MATCH('Joined Data'!K$1,'Raw Election Data'!$A$1:$AN$1,0))</f>
        <v>3628</v>
      </c>
      <c r="L1082">
        <f>INDEX('Raw Election Data'!$A$1:$AN$3144,MATCH($C1082&amp;" "&amp;$B1082,'Raw Election Data'!$C$1:$C$3144,0),MATCH('Joined Data'!L$1,'Raw Election Data'!$A$1:$AN$1,0))</f>
        <v>4766</v>
      </c>
      <c r="M1082">
        <f>INDEX('Raw Election Data'!$A$1:$AN$3144,MATCH($C1082&amp;" "&amp;$B1082,'Raw Election Data'!$C$1:$C$3144,0),MATCH('Joined Data'!M$1,'Raw Election Data'!$A$1:$AN$1,0))</f>
        <v>0.21107847251363826</v>
      </c>
      <c r="N1082">
        <f>INDEX('Raw Election Data'!$A$1:$AN$3144,MATCH($C1082&amp;" "&amp;$B1082,'Raw Election Data'!$C$1:$C$3144,0),MATCH('Joined Data'!N$1,'Raw Election Data'!$A$1:$AN$1,0))</f>
        <v>0.76122534620226601</v>
      </c>
      <c r="O1082">
        <f>INDEX('Raw Election Data'!$A$1:$AN$3144,MATCH($C1082&amp;" "&amp;$B1082,'Raw Election Data'!$C$1:$C$3144,0),MATCH('Joined Data'!O$1,'Raw Election Data'!$A$1:$AN$1,0))</f>
        <v>-2622</v>
      </c>
      <c r="P1082">
        <f>INDEX('Raw Election Data'!$A$1:$AN$3144,MATCH($C1082&amp;" "&amp;$B1082,'Raw Election Data'!$C$1:$C$3144,0),MATCH('Joined Data'!P$1,'Raw Election Data'!$A$1:$AN$1,0))</f>
        <v>2622</v>
      </c>
      <c r="Q1082">
        <f>INDEX('Raw Election Data'!$A$1:$AN$3144,MATCH($C1082&amp;" "&amp;$B1082,'Raw Election Data'!$C$1:$C$3144,0),MATCH('Joined Data'!Q$1,'Raw Election Data'!$A$1:$AN$1,0))</f>
        <v>-0.55014687368862769</v>
      </c>
      <c r="R1082">
        <f>INDEX('Raw Election Data'!$A$1:$AN$3144,MATCH($C1082&amp;" "&amp;$B1082,'Raw Election Data'!$C$1:$C$3144,0),MATCH('Joined Data'!R$1,'Raw Election Data'!$A$1:$AN$1,0))</f>
        <v>0.55014687368862769</v>
      </c>
    </row>
    <row r="1083" spans="1:18" ht="13.5" hidden="1" customHeight="1" x14ac:dyDescent="0.15">
      <c r="A1083" t="s">
        <v>231</v>
      </c>
      <c r="B1083" t="s">
        <v>2935</v>
      </c>
      <c r="C1083" t="str">
        <f>INDEX(FIPS!$A$1:$E$3236,MATCH($F1083,FIPS!$D$1:$D$3236,0),5)</f>
        <v>Muhlenberg County</v>
      </c>
      <c r="D1083" t="s">
        <v>232</v>
      </c>
      <c r="E1083" s="15" t="s">
        <v>143</v>
      </c>
      <c r="F1083" t="s">
        <v>3107</v>
      </c>
      <c r="G1083" t="s">
        <v>7775</v>
      </c>
      <c r="H1083" t="str">
        <f>IFERROR(VLOOKUP($G1083,'Team Colors'!$A:$B,2,0),"#c9c9c9")</f>
        <v>#c60c30</v>
      </c>
      <c r="I1083">
        <f>INDEX('Raw Election Data'!$A$1:$AN$3144,MATCH($C1083&amp;" "&amp;$B1083,'Raw Election Data'!$C$1:$C$3144,0),MATCH('Joined Data'!I$1,'Raw Election Data'!$A$1:$AN$1,0))</f>
        <v>31183</v>
      </c>
      <c r="J1083">
        <f>INDEX('Raw Election Data'!$A$1:$AN$3144,MATCH($C1083&amp;" "&amp;$B1083,'Raw Election Data'!$C$1:$C$3144,0),MATCH('Joined Data'!J$1,'Raw Election Data'!$A$1:$AN$1,0))</f>
        <v>3272</v>
      </c>
      <c r="K1083">
        <f>INDEX('Raw Election Data'!$A$1:$AN$3144,MATCH($C1083&amp;" "&amp;$B1083,'Raw Election Data'!$C$1:$C$3144,0),MATCH('Joined Data'!K$1,'Raw Election Data'!$A$1:$AN$1,0))</f>
        <v>9393</v>
      </c>
      <c r="L1083">
        <f>INDEX('Raw Election Data'!$A$1:$AN$3144,MATCH($C1083&amp;" "&amp;$B1083,'Raw Election Data'!$C$1:$C$3144,0),MATCH('Joined Data'!L$1,'Raw Election Data'!$A$1:$AN$1,0))</f>
        <v>13046</v>
      </c>
      <c r="M1083">
        <f>INDEX('Raw Election Data'!$A$1:$AN$3144,MATCH($C1083&amp;" "&amp;$B1083,'Raw Election Data'!$C$1:$C$3144,0),MATCH('Joined Data'!M$1,'Raw Election Data'!$A$1:$AN$1,0))</f>
        <v>0.25080484439674994</v>
      </c>
      <c r="N1083">
        <f>INDEX('Raw Election Data'!$A$1:$AN$3144,MATCH($C1083&amp;" "&amp;$B1083,'Raw Election Data'!$C$1:$C$3144,0),MATCH('Joined Data'!N$1,'Raw Election Data'!$A$1:$AN$1,0))</f>
        <v>0.71999080177832286</v>
      </c>
      <c r="O1083">
        <f>INDEX('Raw Election Data'!$A$1:$AN$3144,MATCH($C1083&amp;" "&amp;$B1083,'Raw Election Data'!$C$1:$C$3144,0),MATCH('Joined Data'!O$1,'Raw Election Data'!$A$1:$AN$1,0))</f>
        <v>-6121</v>
      </c>
      <c r="P1083">
        <f>INDEX('Raw Election Data'!$A$1:$AN$3144,MATCH($C1083&amp;" "&amp;$B1083,'Raw Election Data'!$C$1:$C$3144,0),MATCH('Joined Data'!P$1,'Raw Election Data'!$A$1:$AN$1,0))</f>
        <v>6121</v>
      </c>
      <c r="Q1083">
        <f>INDEX('Raw Election Data'!$A$1:$AN$3144,MATCH($C1083&amp;" "&amp;$B1083,'Raw Election Data'!$C$1:$C$3144,0),MATCH('Joined Data'!Q$1,'Raw Election Data'!$A$1:$AN$1,0))</f>
        <v>-0.46918595738157293</v>
      </c>
      <c r="R1083">
        <f>INDEX('Raw Election Data'!$A$1:$AN$3144,MATCH($C1083&amp;" "&amp;$B1083,'Raw Election Data'!$C$1:$C$3144,0),MATCH('Joined Data'!R$1,'Raw Election Data'!$A$1:$AN$1,0))</f>
        <v>0.46918595738157293</v>
      </c>
    </row>
    <row r="1084" spans="1:18" ht="13.5" hidden="1" customHeight="1" x14ac:dyDescent="0.15">
      <c r="A1084" t="s">
        <v>231</v>
      </c>
      <c r="B1084" t="s">
        <v>2935</v>
      </c>
      <c r="C1084" t="str">
        <f>INDEX(FIPS!$A$1:$E$3236,MATCH($F1084,FIPS!$D$1:$D$3236,0),5)</f>
        <v>Nelson County</v>
      </c>
      <c r="D1084" t="s">
        <v>232</v>
      </c>
      <c r="E1084" s="15" t="s">
        <v>144</v>
      </c>
      <c r="F1084" t="s">
        <v>3111</v>
      </c>
      <c r="G1084" t="s">
        <v>439</v>
      </c>
      <c r="H1084" t="str">
        <f>IFERROR(VLOOKUP($G1084,'Team Colors'!$A:$B,2,0),"#c9c9c9")</f>
        <v>#002244</v>
      </c>
      <c r="I1084">
        <f>INDEX('Raw Election Data'!$A$1:$AN$3144,MATCH($C1084&amp;" "&amp;$B1084,'Raw Election Data'!$C$1:$C$3144,0),MATCH('Joined Data'!I$1,'Raw Election Data'!$A$1:$AN$1,0))</f>
        <v>45126</v>
      </c>
      <c r="J1084">
        <f>INDEX('Raw Election Data'!$A$1:$AN$3144,MATCH($C1084&amp;" "&amp;$B1084,'Raw Election Data'!$C$1:$C$3144,0),MATCH('Joined Data'!J$1,'Raw Election Data'!$A$1:$AN$1,0))</f>
        <v>6434</v>
      </c>
      <c r="K1084">
        <f>INDEX('Raw Election Data'!$A$1:$AN$3144,MATCH($C1084&amp;" "&amp;$B1084,'Raw Election Data'!$C$1:$C$3144,0),MATCH('Joined Data'!K$1,'Raw Election Data'!$A$1:$AN$1,0))</f>
        <v>13430</v>
      </c>
      <c r="L1084">
        <f>INDEX('Raw Election Data'!$A$1:$AN$3144,MATCH($C1084&amp;" "&amp;$B1084,'Raw Election Data'!$C$1:$C$3144,0),MATCH('Joined Data'!L$1,'Raw Election Data'!$A$1:$AN$1,0))</f>
        <v>20761</v>
      </c>
      <c r="M1084">
        <f>INDEX('Raw Election Data'!$A$1:$AN$3144,MATCH($C1084&amp;" "&amp;$B1084,'Raw Election Data'!$C$1:$C$3144,0),MATCH('Joined Data'!M$1,'Raw Election Data'!$A$1:$AN$1,0))</f>
        <v>0.30990800057800683</v>
      </c>
      <c r="N1084">
        <f>INDEX('Raw Election Data'!$A$1:$AN$3144,MATCH($C1084&amp;" "&amp;$B1084,'Raw Election Data'!$C$1:$C$3144,0),MATCH('Joined Data'!N$1,'Raw Election Data'!$A$1:$AN$1,0))</f>
        <v>0.64688598815085974</v>
      </c>
      <c r="O1084">
        <f>INDEX('Raw Election Data'!$A$1:$AN$3144,MATCH($C1084&amp;" "&amp;$B1084,'Raw Election Data'!$C$1:$C$3144,0),MATCH('Joined Data'!O$1,'Raw Election Data'!$A$1:$AN$1,0))</f>
        <v>-6996</v>
      </c>
      <c r="P1084">
        <f>INDEX('Raw Election Data'!$A$1:$AN$3144,MATCH($C1084&amp;" "&amp;$B1084,'Raw Election Data'!$C$1:$C$3144,0),MATCH('Joined Data'!P$1,'Raw Election Data'!$A$1:$AN$1,0))</f>
        <v>6996</v>
      </c>
      <c r="Q1084">
        <f>INDEX('Raw Election Data'!$A$1:$AN$3144,MATCH($C1084&amp;" "&amp;$B1084,'Raw Election Data'!$C$1:$C$3144,0),MATCH('Joined Data'!Q$1,'Raw Election Data'!$A$1:$AN$1,0))</f>
        <v>-0.33697798757285291</v>
      </c>
      <c r="R1084">
        <f>INDEX('Raw Election Data'!$A$1:$AN$3144,MATCH($C1084&amp;" "&amp;$B1084,'Raw Election Data'!$C$1:$C$3144,0),MATCH('Joined Data'!R$1,'Raw Election Data'!$A$1:$AN$1,0))</f>
        <v>0.33697798757285291</v>
      </c>
    </row>
    <row r="1085" spans="1:18" ht="13.5" hidden="1" customHeight="1" x14ac:dyDescent="0.15">
      <c r="A1085" t="s">
        <v>231</v>
      </c>
      <c r="B1085" t="s">
        <v>2935</v>
      </c>
      <c r="C1085" t="str">
        <f>INDEX(FIPS!$A$1:$E$3236,MATCH($F1085,FIPS!$D$1:$D$3236,0),5)</f>
        <v>Nicholas County</v>
      </c>
      <c r="D1085" t="s">
        <v>232</v>
      </c>
      <c r="E1085" s="15" t="s">
        <v>145</v>
      </c>
      <c r="F1085" t="s">
        <v>3115</v>
      </c>
      <c r="G1085" t="s">
        <v>7799</v>
      </c>
      <c r="H1085" t="str">
        <f>IFERROR(VLOOKUP($G1085,'Team Colors'!$A:$B,2,0),"#c9c9c9")</f>
        <v>#fb4f14</v>
      </c>
      <c r="I1085">
        <f>INDEX('Raw Election Data'!$A$1:$AN$3144,MATCH($C1085&amp;" "&amp;$B1085,'Raw Election Data'!$C$1:$C$3144,0),MATCH('Joined Data'!I$1,'Raw Election Data'!$A$1:$AN$1,0))</f>
        <v>7131</v>
      </c>
      <c r="J1085">
        <f>INDEX('Raw Election Data'!$A$1:$AN$3144,MATCH($C1085&amp;" "&amp;$B1085,'Raw Election Data'!$C$1:$C$3144,0),MATCH('Joined Data'!J$1,'Raw Election Data'!$A$1:$AN$1,0))</f>
        <v>787</v>
      </c>
      <c r="K1085">
        <f>INDEX('Raw Election Data'!$A$1:$AN$3144,MATCH($C1085&amp;" "&amp;$B1085,'Raw Election Data'!$C$1:$C$3144,0),MATCH('Joined Data'!K$1,'Raw Election Data'!$A$1:$AN$1,0))</f>
        <v>1957</v>
      </c>
      <c r="L1085">
        <f>INDEX('Raw Election Data'!$A$1:$AN$3144,MATCH($C1085&amp;" "&amp;$B1085,'Raw Election Data'!$C$1:$C$3144,0),MATCH('Joined Data'!L$1,'Raw Election Data'!$A$1:$AN$1,0))</f>
        <v>2837</v>
      </c>
      <c r="M1085">
        <f>INDEX('Raw Election Data'!$A$1:$AN$3144,MATCH($C1085&amp;" "&amp;$B1085,'Raw Election Data'!$C$1:$C$3144,0),MATCH('Joined Data'!M$1,'Raw Election Data'!$A$1:$AN$1,0))</f>
        <v>0.27740571025731409</v>
      </c>
      <c r="N1085">
        <f>INDEX('Raw Election Data'!$A$1:$AN$3144,MATCH($C1085&amp;" "&amp;$B1085,'Raw Election Data'!$C$1:$C$3144,0),MATCH('Joined Data'!N$1,'Raw Election Data'!$A$1:$AN$1,0))</f>
        <v>0.68981318293972504</v>
      </c>
      <c r="O1085">
        <f>INDEX('Raw Election Data'!$A$1:$AN$3144,MATCH($C1085&amp;" "&amp;$B1085,'Raw Election Data'!$C$1:$C$3144,0),MATCH('Joined Data'!O$1,'Raw Election Data'!$A$1:$AN$1,0))</f>
        <v>-1170</v>
      </c>
      <c r="P1085">
        <f>INDEX('Raw Election Data'!$A$1:$AN$3144,MATCH($C1085&amp;" "&amp;$B1085,'Raw Election Data'!$C$1:$C$3144,0),MATCH('Joined Data'!P$1,'Raw Election Data'!$A$1:$AN$1,0))</f>
        <v>1170</v>
      </c>
      <c r="Q1085">
        <f>INDEX('Raw Election Data'!$A$1:$AN$3144,MATCH($C1085&amp;" "&amp;$B1085,'Raw Election Data'!$C$1:$C$3144,0),MATCH('Joined Data'!Q$1,'Raw Election Data'!$A$1:$AN$1,0))</f>
        <v>-0.41240747268241096</v>
      </c>
      <c r="R1085">
        <f>INDEX('Raw Election Data'!$A$1:$AN$3144,MATCH($C1085&amp;" "&amp;$B1085,'Raw Election Data'!$C$1:$C$3144,0),MATCH('Joined Data'!R$1,'Raw Election Data'!$A$1:$AN$1,0))</f>
        <v>0.41240747268241096</v>
      </c>
    </row>
    <row r="1086" spans="1:18" ht="13.5" hidden="1" customHeight="1" x14ac:dyDescent="0.15">
      <c r="A1086" t="s">
        <v>231</v>
      </c>
      <c r="B1086" t="s">
        <v>2935</v>
      </c>
      <c r="C1086" t="str">
        <f>INDEX(FIPS!$A$1:$E$3236,MATCH($F1086,FIPS!$D$1:$D$3236,0),5)</f>
        <v>Ohio County</v>
      </c>
      <c r="D1086" t="s">
        <v>232</v>
      </c>
      <c r="E1086" s="15" t="s">
        <v>146</v>
      </c>
      <c r="F1086" t="s">
        <v>3116</v>
      </c>
      <c r="G1086" t="s">
        <v>7797</v>
      </c>
      <c r="H1086" t="str">
        <f>IFERROR(VLOOKUP($G1086,'Team Colors'!$A:$B,2,0),"#c9c9c9")</f>
        <v>#002c5f</v>
      </c>
      <c r="I1086">
        <f>INDEX('Raw Election Data'!$A$1:$AN$3144,MATCH($C1086&amp;" "&amp;$B1086,'Raw Election Data'!$C$1:$C$3144,0),MATCH('Joined Data'!I$1,'Raw Election Data'!$A$1:$AN$1,0))</f>
        <v>24216</v>
      </c>
      <c r="J1086">
        <f>INDEX('Raw Election Data'!$A$1:$AN$3144,MATCH($C1086&amp;" "&amp;$B1086,'Raw Election Data'!$C$1:$C$3144,0),MATCH('Joined Data'!J$1,'Raw Election Data'!$A$1:$AN$1,0))</f>
        <v>2080</v>
      </c>
      <c r="K1086">
        <f>INDEX('Raw Election Data'!$A$1:$AN$3144,MATCH($C1086&amp;" "&amp;$B1086,'Raw Election Data'!$C$1:$C$3144,0),MATCH('Joined Data'!K$1,'Raw Election Data'!$A$1:$AN$1,0))</f>
        <v>7942</v>
      </c>
      <c r="L1086">
        <f>INDEX('Raw Election Data'!$A$1:$AN$3144,MATCH($C1086&amp;" "&amp;$B1086,'Raw Election Data'!$C$1:$C$3144,0),MATCH('Joined Data'!L$1,'Raw Election Data'!$A$1:$AN$1,0))</f>
        <v>10398</v>
      </c>
      <c r="M1086">
        <f>INDEX('Raw Election Data'!$A$1:$AN$3144,MATCH($C1086&amp;" "&amp;$B1086,'Raw Election Data'!$C$1:$C$3144,0),MATCH('Joined Data'!M$1,'Raw Election Data'!$A$1:$AN$1,0))</f>
        <v>0.20003846893633392</v>
      </c>
      <c r="N1086">
        <f>INDEX('Raw Election Data'!$A$1:$AN$3144,MATCH($C1086&amp;" "&amp;$B1086,'Raw Election Data'!$C$1:$C$3144,0),MATCH('Joined Data'!N$1,'Raw Election Data'!$A$1:$AN$1,0))</f>
        <v>0.76380073090979039</v>
      </c>
      <c r="O1086">
        <f>INDEX('Raw Election Data'!$A$1:$AN$3144,MATCH($C1086&amp;" "&amp;$B1086,'Raw Election Data'!$C$1:$C$3144,0),MATCH('Joined Data'!O$1,'Raw Election Data'!$A$1:$AN$1,0))</f>
        <v>-5862</v>
      </c>
      <c r="P1086">
        <f>INDEX('Raw Election Data'!$A$1:$AN$3144,MATCH($C1086&amp;" "&amp;$B1086,'Raw Election Data'!$C$1:$C$3144,0),MATCH('Joined Data'!P$1,'Raw Election Data'!$A$1:$AN$1,0))</f>
        <v>5862</v>
      </c>
      <c r="Q1086">
        <f>INDEX('Raw Election Data'!$A$1:$AN$3144,MATCH($C1086&amp;" "&amp;$B1086,'Raw Election Data'!$C$1:$C$3144,0),MATCH('Joined Data'!Q$1,'Raw Election Data'!$A$1:$AN$1,0))</f>
        <v>-0.56376226197345647</v>
      </c>
      <c r="R1086">
        <f>INDEX('Raw Election Data'!$A$1:$AN$3144,MATCH($C1086&amp;" "&amp;$B1086,'Raw Election Data'!$C$1:$C$3144,0),MATCH('Joined Data'!R$1,'Raw Election Data'!$A$1:$AN$1,0))</f>
        <v>0.56376226197345647</v>
      </c>
    </row>
    <row r="1087" spans="1:18" ht="13.5" hidden="1" customHeight="1" x14ac:dyDescent="0.15">
      <c r="A1087" t="s">
        <v>231</v>
      </c>
      <c r="B1087" t="s">
        <v>2935</v>
      </c>
      <c r="C1087" t="str">
        <f>INDEX(FIPS!$A$1:$E$3236,MATCH($F1087,FIPS!$D$1:$D$3236,0),5)</f>
        <v>Oldham County</v>
      </c>
      <c r="D1087" t="s">
        <v>232</v>
      </c>
      <c r="E1087" s="15" t="s">
        <v>91</v>
      </c>
      <c r="F1087" t="s">
        <v>3118</v>
      </c>
      <c r="G1087" t="s">
        <v>7797</v>
      </c>
      <c r="H1087" t="str">
        <f>IFERROR(VLOOKUP($G1087,'Team Colors'!$A:$B,2,0),"#c9c9c9")</f>
        <v>#002c5f</v>
      </c>
      <c r="I1087">
        <f>INDEX('Raw Election Data'!$A$1:$AN$3144,MATCH($C1087&amp;" "&amp;$B1087,'Raw Election Data'!$C$1:$C$3144,0),MATCH('Joined Data'!I$1,'Raw Election Data'!$A$1:$AN$1,0))</f>
        <v>64875</v>
      </c>
      <c r="J1087">
        <f>INDEX('Raw Election Data'!$A$1:$AN$3144,MATCH($C1087&amp;" "&amp;$B1087,'Raw Election Data'!$C$1:$C$3144,0),MATCH('Joined Data'!J$1,'Raw Election Data'!$A$1:$AN$1,0))</f>
        <v>10268</v>
      </c>
      <c r="K1087">
        <f>INDEX('Raw Election Data'!$A$1:$AN$3144,MATCH($C1087&amp;" "&amp;$B1087,'Raw Election Data'!$C$1:$C$3144,0),MATCH('Joined Data'!K$1,'Raw Election Data'!$A$1:$AN$1,0))</f>
        <v>20469</v>
      </c>
      <c r="L1087">
        <f>INDEX('Raw Election Data'!$A$1:$AN$3144,MATCH($C1087&amp;" "&amp;$B1087,'Raw Election Data'!$C$1:$C$3144,0),MATCH('Joined Data'!L$1,'Raw Election Data'!$A$1:$AN$1,0))</f>
        <v>32838</v>
      </c>
      <c r="M1087">
        <f>INDEX('Raw Election Data'!$A$1:$AN$3144,MATCH($C1087&amp;" "&amp;$B1087,'Raw Election Data'!$C$1:$C$3144,0),MATCH('Joined Data'!M$1,'Raw Election Data'!$A$1:$AN$1,0))</f>
        <v>0.31268652171264999</v>
      </c>
      <c r="N1087">
        <f>INDEX('Raw Election Data'!$A$1:$AN$3144,MATCH($C1087&amp;" "&amp;$B1087,'Raw Election Data'!$C$1:$C$3144,0),MATCH('Joined Data'!N$1,'Raw Election Data'!$A$1:$AN$1,0))</f>
        <v>0.62333272428284303</v>
      </c>
      <c r="O1087">
        <f>INDEX('Raw Election Data'!$A$1:$AN$3144,MATCH($C1087&amp;" "&amp;$B1087,'Raw Election Data'!$C$1:$C$3144,0),MATCH('Joined Data'!O$1,'Raw Election Data'!$A$1:$AN$1,0))</f>
        <v>-10201</v>
      </c>
      <c r="P1087">
        <f>INDEX('Raw Election Data'!$A$1:$AN$3144,MATCH($C1087&amp;" "&amp;$B1087,'Raw Election Data'!$C$1:$C$3144,0),MATCH('Joined Data'!P$1,'Raw Election Data'!$A$1:$AN$1,0))</f>
        <v>10201</v>
      </c>
      <c r="Q1087">
        <f>INDEX('Raw Election Data'!$A$1:$AN$3144,MATCH($C1087&amp;" "&amp;$B1087,'Raw Election Data'!$C$1:$C$3144,0),MATCH('Joined Data'!Q$1,'Raw Election Data'!$A$1:$AN$1,0))</f>
        <v>-0.31064620257019304</v>
      </c>
      <c r="R1087">
        <f>INDEX('Raw Election Data'!$A$1:$AN$3144,MATCH($C1087&amp;" "&amp;$B1087,'Raw Election Data'!$C$1:$C$3144,0),MATCH('Joined Data'!R$1,'Raw Election Data'!$A$1:$AN$1,0))</f>
        <v>0.31064620257019304</v>
      </c>
    </row>
    <row r="1088" spans="1:18" ht="13.5" hidden="1" customHeight="1" x14ac:dyDescent="0.15">
      <c r="A1088" t="s">
        <v>231</v>
      </c>
      <c r="B1088" t="s">
        <v>2935</v>
      </c>
      <c r="C1088" t="str">
        <f>INDEX(FIPS!$A$1:$E$3236,MATCH($F1088,FIPS!$D$1:$D$3236,0),5)</f>
        <v>Owen County</v>
      </c>
      <c r="D1088" t="s">
        <v>232</v>
      </c>
      <c r="E1088" s="15" t="s">
        <v>147</v>
      </c>
      <c r="F1088" t="s">
        <v>3119</v>
      </c>
      <c r="G1088" t="s">
        <v>7799</v>
      </c>
      <c r="H1088" t="str">
        <f>IFERROR(VLOOKUP($G1088,'Team Colors'!$A:$B,2,0),"#c9c9c9")</f>
        <v>#fb4f14</v>
      </c>
      <c r="I1088">
        <f>INDEX('Raw Election Data'!$A$1:$AN$3144,MATCH($C1088&amp;" "&amp;$B1088,'Raw Election Data'!$C$1:$C$3144,0),MATCH('Joined Data'!I$1,'Raw Election Data'!$A$1:$AN$1,0))</f>
        <v>10730</v>
      </c>
      <c r="J1088">
        <f>INDEX('Raw Election Data'!$A$1:$AN$3144,MATCH($C1088&amp;" "&amp;$B1088,'Raw Election Data'!$C$1:$C$3144,0),MATCH('Joined Data'!J$1,'Raw Election Data'!$A$1:$AN$1,0))</f>
        <v>1062</v>
      </c>
      <c r="K1088">
        <f>INDEX('Raw Election Data'!$A$1:$AN$3144,MATCH($C1088&amp;" "&amp;$B1088,'Raw Election Data'!$C$1:$C$3144,0),MATCH('Joined Data'!K$1,'Raw Election Data'!$A$1:$AN$1,0))</f>
        <v>3745</v>
      </c>
      <c r="L1088">
        <f>INDEX('Raw Election Data'!$A$1:$AN$3144,MATCH($C1088&amp;" "&amp;$B1088,'Raw Election Data'!$C$1:$C$3144,0),MATCH('Joined Data'!L$1,'Raw Election Data'!$A$1:$AN$1,0))</f>
        <v>4997</v>
      </c>
      <c r="M1088">
        <f>INDEX('Raw Election Data'!$A$1:$AN$3144,MATCH($C1088&amp;" "&amp;$B1088,'Raw Election Data'!$C$1:$C$3144,0),MATCH('Joined Data'!M$1,'Raw Election Data'!$A$1:$AN$1,0))</f>
        <v>0.21252751650990595</v>
      </c>
      <c r="N1088">
        <f>INDEX('Raw Election Data'!$A$1:$AN$3144,MATCH($C1088&amp;" "&amp;$B1088,'Raw Election Data'!$C$1:$C$3144,0),MATCH('Joined Data'!N$1,'Raw Election Data'!$A$1:$AN$1,0))</f>
        <v>0.7494496698018811</v>
      </c>
      <c r="O1088">
        <f>INDEX('Raw Election Data'!$A$1:$AN$3144,MATCH($C1088&amp;" "&amp;$B1088,'Raw Election Data'!$C$1:$C$3144,0),MATCH('Joined Data'!O$1,'Raw Election Data'!$A$1:$AN$1,0))</f>
        <v>-2683</v>
      </c>
      <c r="P1088">
        <f>INDEX('Raw Election Data'!$A$1:$AN$3144,MATCH($C1088&amp;" "&amp;$B1088,'Raw Election Data'!$C$1:$C$3144,0),MATCH('Joined Data'!P$1,'Raw Election Data'!$A$1:$AN$1,0))</f>
        <v>2683</v>
      </c>
      <c r="Q1088">
        <f>INDEX('Raw Election Data'!$A$1:$AN$3144,MATCH($C1088&amp;" "&amp;$B1088,'Raw Election Data'!$C$1:$C$3144,0),MATCH('Joined Data'!Q$1,'Raw Election Data'!$A$1:$AN$1,0))</f>
        <v>-0.53692215329197512</v>
      </c>
      <c r="R1088">
        <f>INDEX('Raw Election Data'!$A$1:$AN$3144,MATCH($C1088&amp;" "&amp;$B1088,'Raw Election Data'!$C$1:$C$3144,0),MATCH('Joined Data'!R$1,'Raw Election Data'!$A$1:$AN$1,0))</f>
        <v>0.53692215329197512</v>
      </c>
    </row>
    <row r="1089" spans="1:18" ht="13.5" hidden="1" customHeight="1" x14ac:dyDescent="0.15">
      <c r="A1089" t="s">
        <v>231</v>
      </c>
      <c r="B1089" t="s">
        <v>2935</v>
      </c>
      <c r="C1089" t="str">
        <f>INDEX(FIPS!$A$1:$E$3236,MATCH($F1089,FIPS!$D$1:$D$3236,0),5)</f>
        <v>Owsley County</v>
      </c>
      <c r="D1089" t="s">
        <v>232</v>
      </c>
      <c r="E1089" s="15" t="s">
        <v>148</v>
      </c>
      <c r="F1089" t="s">
        <v>3121</v>
      </c>
      <c r="G1089" t="s">
        <v>7799</v>
      </c>
      <c r="H1089" t="str">
        <f>IFERROR(VLOOKUP($G1089,'Team Colors'!$A:$B,2,0),"#c9c9c9")</f>
        <v>#fb4f14</v>
      </c>
      <c r="I1089">
        <f>INDEX('Raw Election Data'!$A$1:$AN$3144,MATCH($C1089&amp;" "&amp;$B1089,'Raw Election Data'!$C$1:$C$3144,0),MATCH('Joined Data'!I$1,'Raw Election Data'!$A$1:$AN$1,0))</f>
        <v>4461</v>
      </c>
      <c r="J1089">
        <f>INDEX('Raw Election Data'!$A$1:$AN$3144,MATCH($C1089&amp;" "&amp;$B1089,'Raw Election Data'!$C$1:$C$3144,0),MATCH('Joined Data'!J$1,'Raw Election Data'!$A$1:$AN$1,0))</f>
        <v>256</v>
      </c>
      <c r="K1089">
        <f>INDEX('Raw Election Data'!$A$1:$AN$3144,MATCH($C1089&amp;" "&amp;$B1089,'Raw Election Data'!$C$1:$C$3144,0),MATCH('Joined Data'!K$1,'Raw Election Data'!$A$1:$AN$1,0))</f>
        <v>1474</v>
      </c>
      <c r="L1089">
        <f>INDEX('Raw Election Data'!$A$1:$AN$3144,MATCH($C1089&amp;" "&amp;$B1089,'Raw Election Data'!$C$1:$C$3144,0),MATCH('Joined Data'!L$1,'Raw Election Data'!$A$1:$AN$1,0))</f>
        <v>1757</v>
      </c>
      <c r="M1089">
        <f>INDEX('Raw Election Data'!$A$1:$AN$3144,MATCH($C1089&amp;" "&amp;$B1089,'Raw Election Data'!$C$1:$C$3144,0),MATCH('Joined Data'!M$1,'Raw Election Data'!$A$1:$AN$1,0))</f>
        <v>0.14570290267501423</v>
      </c>
      <c r="N1089">
        <f>INDEX('Raw Election Data'!$A$1:$AN$3144,MATCH($C1089&amp;" "&amp;$B1089,'Raw Election Data'!$C$1:$C$3144,0),MATCH('Joined Data'!N$1,'Raw Election Data'!$A$1:$AN$1,0))</f>
        <v>0.83892999430848036</v>
      </c>
      <c r="O1089">
        <f>INDEX('Raw Election Data'!$A$1:$AN$3144,MATCH($C1089&amp;" "&amp;$B1089,'Raw Election Data'!$C$1:$C$3144,0),MATCH('Joined Data'!O$1,'Raw Election Data'!$A$1:$AN$1,0))</f>
        <v>-1218</v>
      </c>
      <c r="P1089">
        <f>INDEX('Raw Election Data'!$A$1:$AN$3144,MATCH($C1089&amp;" "&amp;$B1089,'Raw Election Data'!$C$1:$C$3144,0),MATCH('Joined Data'!P$1,'Raw Election Data'!$A$1:$AN$1,0))</f>
        <v>1218</v>
      </c>
      <c r="Q1089">
        <f>INDEX('Raw Election Data'!$A$1:$AN$3144,MATCH($C1089&amp;" "&amp;$B1089,'Raw Election Data'!$C$1:$C$3144,0),MATCH('Joined Data'!Q$1,'Raw Election Data'!$A$1:$AN$1,0))</f>
        <v>-0.69322709163346619</v>
      </c>
      <c r="R1089">
        <f>INDEX('Raw Election Data'!$A$1:$AN$3144,MATCH($C1089&amp;" "&amp;$B1089,'Raw Election Data'!$C$1:$C$3144,0),MATCH('Joined Data'!R$1,'Raw Election Data'!$A$1:$AN$1,0))</f>
        <v>0.69322709163346619</v>
      </c>
    </row>
    <row r="1090" spans="1:18" ht="13.5" hidden="1" customHeight="1" x14ac:dyDescent="0.15">
      <c r="A1090" t="s">
        <v>231</v>
      </c>
      <c r="B1090" t="s">
        <v>2935</v>
      </c>
      <c r="C1090" t="str">
        <f>INDEX(FIPS!$A$1:$E$3236,MATCH($F1090,FIPS!$D$1:$D$3236,0),5)</f>
        <v>Pendleton County</v>
      </c>
      <c r="D1090" t="s">
        <v>232</v>
      </c>
      <c r="E1090" s="15" t="s">
        <v>149</v>
      </c>
      <c r="F1090" t="s">
        <v>3123</v>
      </c>
      <c r="G1090" t="s">
        <v>7799</v>
      </c>
      <c r="H1090" t="str">
        <f>IFERROR(VLOOKUP($G1090,'Team Colors'!$A:$B,2,0),"#c9c9c9")</f>
        <v>#fb4f14</v>
      </c>
      <c r="I1090">
        <f>INDEX('Raw Election Data'!$A$1:$AN$3144,MATCH($C1090&amp;" "&amp;$B1090,'Raw Election Data'!$C$1:$C$3144,0),MATCH('Joined Data'!I$1,'Raw Election Data'!$A$1:$AN$1,0))</f>
        <v>14408</v>
      </c>
      <c r="J1090">
        <f>INDEX('Raw Election Data'!$A$1:$AN$3144,MATCH($C1090&amp;" "&amp;$B1090,'Raw Election Data'!$C$1:$C$3144,0),MATCH('Joined Data'!J$1,'Raw Election Data'!$A$1:$AN$1,0))</f>
        <v>1164</v>
      </c>
      <c r="K1090">
        <f>INDEX('Raw Election Data'!$A$1:$AN$3144,MATCH($C1090&amp;" "&amp;$B1090,'Raw Election Data'!$C$1:$C$3144,0),MATCH('Joined Data'!K$1,'Raw Election Data'!$A$1:$AN$1,0))</f>
        <v>4604</v>
      </c>
      <c r="L1090">
        <f>INDEX('Raw Election Data'!$A$1:$AN$3144,MATCH($C1090&amp;" "&amp;$B1090,'Raw Election Data'!$C$1:$C$3144,0),MATCH('Joined Data'!L$1,'Raw Election Data'!$A$1:$AN$1,0))</f>
        <v>6006</v>
      </c>
      <c r="M1090">
        <f>INDEX('Raw Election Data'!$A$1:$AN$3144,MATCH($C1090&amp;" "&amp;$B1090,'Raw Election Data'!$C$1:$C$3144,0),MATCH('Joined Data'!M$1,'Raw Election Data'!$A$1:$AN$1,0))</f>
        <v>0.19380619380619379</v>
      </c>
      <c r="N1090">
        <f>INDEX('Raw Election Data'!$A$1:$AN$3144,MATCH($C1090&amp;" "&amp;$B1090,'Raw Election Data'!$C$1:$C$3144,0),MATCH('Joined Data'!N$1,'Raw Election Data'!$A$1:$AN$1,0))</f>
        <v>0.76656676656676659</v>
      </c>
      <c r="O1090">
        <f>INDEX('Raw Election Data'!$A$1:$AN$3144,MATCH($C1090&amp;" "&amp;$B1090,'Raw Election Data'!$C$1:$C$3144,0),MATCH('Joined Data'!O$1,'Raw Election Data'!$A$1:$AN$1,0))</f>
        <v>-3440</v>
      </c>
      <c r="P1090">
        <f>INDEX('Raw Election Data'!$A$1:$AN$3144,MATCH($C1090&amp;" "&amp;$B1090,'Raw Election Data'!$C$1:$C$3144,0),MATCH('Joined Data'!P$1,'Raw Election Data'!$A$1:$AN$1,0))</f>
        <v>3440</v>
      </c>
      <c r="Q1090">
        <f>INDEX('Raw Election Data'!$A$1:$AN$3144,MATCH($C1090&amp;" "&amp;$B1090,'Raw Election Data'!$C$1:$C$3144,0),MATCH('Joined Data'!Q$1,'Raw Election Data'!$A$1:$AN$1,0))</f>
        <v>-0.57276057276057279</v>
      </c>
      <c r="R1090">
        <f>INDEX('Raw Election Data'!$A$1:$AN$3144,MATCH($C1090&amp;" "&amp;$B1090,'Raw Election Data'!$C$1:$C$3144,0),MATCH('Joined Data'!R$1,'Raw Election Data'!$A$1:$AN$1,0))</f>
        <v>0.57276057276057279</v>
      </c>
    </row>
    <row r="1091" spans="1:18" ht="13.5" hidden="1" customHeight="1" x14ac:dyDescent="0.15">
      <c r="A1091" t="s">
        <v>231</v>
      </c>
      <c r="B1091" t="s">
        <v>2935</v>
      </c>
      <c r="C1091" t="str">
        <f>INDEX(FIPS!$A$1:$E$3236,MATCH($F1091,FIPS!$D$1:$D$3236,0),5)</f>
        <v>Perry County</v>
      </c>
      <c r="D1091" t="s">
        <v>232</v>
      </c>
      <c r="E1091" s="15" t="s">
        <v>150</v>
      </c>
      <c r="F1091" t="s">
        <v>3124</v>
      </c>
      <c r="G1091" t="s">
        <v>7799</v>
      </c>
      <c r="H1091" t="str">
        <f>IFERROR(VLOOKUP($G1091,'Team Colors'!$A:$B,2,0),"#c9c9c9")</f>
        <v>#fb4f14</v>
      </c>
      <c r="I1091">
        <f>INDEX('Raw Election Data'!$A$1:$AN$3144,MATCH($C1091&amp;" "&amp;$B1091,'Raw Election Data'!$C$1:$C$3144,0),MATCH('Joined Data'!I$1,'Raw Election Data'!$A$1:$AN$1,0))</f>
        <v>27565</v>
      </c>
      <c r="J1091">
        <f>INDEX('Raw Election Data'!$A$1:$AN$3144,MATCH($C1091&amp;" "&amp;$B1091,'Raw Election Data'!$C$1:$C$3144,0),MATCH('Joined Data'!J$1,'Raw Election Data'!$A$1:$AN$1,0))</f>
        <v>2136</v>
      </c>
      <c r="K1091">
        <f>INDEX('Raw Election Data'!$A$1:$AN$3144,MATCH($C1091&amp;" "&amp;$B1091,'Raw Election Data'!$C$1:$C$3144,0),MATCH('Joined Data'!K$1,'Raw Election Data'!$A$1:$AN$1,0))</f>
        <v>8158</v>
      </c>
      <c r="L1091">
        <f>INDEX('Raw Election Data'!$A$1:$AN$3144,MATCH($C1091&amp;" "&amp;$B1091,'Raw Election Data'!$C$1:$C$3144,0),MATCH('Joined Data'!L$1,'Raw Election Data'!$A$1:$AN$1,0))</f>
        <v>10566</v>
      </c>
      <c r="M1091">
        <f>INDEX('Raw Election Data'!$A$1:$AN$3144,MATCH($C1091&amp;" "&amp;$B1091,'Raw Election Data'!$C$1:$C$3144,0),MATCH('Joined Data'!M$1,'Raw Election Data'!$A$1:$AN$1,0))</f>
        <v>0.20215786484951731</v>
      </c>
      <c r="N1091">
        <f>INDEX('Raw Election Data'!$A$1:$AN$3144,MATCH($C1091&amp;" "&amp;$B1091,'Raw Election Data'!$C$1:$C$3144,0),MATCH('Joined Data'!N$1,'Raw Election Data'!$A$1:$AN$1,0))</f>
        <v>0.77209918606852168</v>
      </c>
      <c r="O1091">
        <f>INDEX('Raw Election Data'!$A$1:$AN$3144,MATCH($C1091&amp;" "&amp;$B1091,'Raw Election Data'!$C$1:$C$3144,0),MATCH('Joined Data'!O$1,'Raw Election Data'!$A$1:$AN$1,0))</f>
        <v>-6022</v>
      </c>
      <c r="P1091">
        <f>INDEX('Raw Election Data'!$A$1:$AN$3144,MATCH($C1091&amp;" "&amp;$B1091,'Raw Election Data'!$C$1:$C$3144,0),MATCH('Joined Data'!P$1,'Raw Election Data'!$A$1:$AN$1,0))</f>
        <v>6022</v>
      </c>
      <c r="Q1091">
        <f>INDEX('Raw Election Data'!$A$1:$AN$3144,MATCH($C1091&amp;" "&amp;$B1091,'Raw Election Data'!$C$1:$C$3144,0),MATCH('Joined Data'!Q$1,'Raw Election Data'!$A$1:$AN$1,0))</f>
        <v>-0.56994132121900432</v>
      </c>
      <c r="R1091">
        <f>INDEX('Raw Election Data'!$A$1:$AN$3144,MATCH($C1091&amp;" "&amp;$B1091,'Raw Election Data'!$C$1:$C$3144,0),MATCH('Joined Data'!R$1,'Raw Election Data'!$A$1:$AN$1,0))</f>
        <v>0.56994132121900432</v>
      </c>
    </row>
    <row r="1092" spans="1:18" ht="13.5" hidden="1" customHeight="1" x14ac:dyDescent="0.15">
      <c r="A1092" t="s">
        <v>231</v>
      </c>
      <c r="B1092" t="s">
        <v>2935</v>
      </c>
      <c r="C1092" t="str">
        <f>INDEX(FIPS!$A$1:$E$3236,MATCH($F1092,FIPS!$D$1:$D$3236,0),5)</f>
        <v>Pike County</v>
      </c>
      <c r="D1092" t="s">
        <v>232</v>
      </c>
      <c r="E1092" s="15" t="s">
        <v>151</v>
      </c>
      <c r="F1092" t="s">
        <v>3125</v>
      </c>
      <c r="G1092" t="s">
        <v>7784</v>
      </c>
      <c r="H1092" t="str">
        <f>IFERROR(VLOOKUP($G1092,'Team Colors'!$A:$B,2,0),"#c9c9c9")</f>
        <v>#ffb612</v>
      </c>
      <c r="I1092">
        <f>INDEX('Raw Election Data'!$A$1:$AN$3144,MATCH($C1092&amp;" "&amp;$B1092,'Raw Election Data'!$C$1:$C$3144,0),MATCH('Joined Data'!I$1,'Raw Election Data'!$A$1:$AN$1,0))</f>
        <v>61792</v>
      </c>
      <c r="J1092">
        <f>INDEX('Raw Election Data'!$A$1:$AN$3144,MATCH($C1092&amp;" "&amp;$B1092,'Raw Election Data'!$C$1:$C$3144,0),MATCH('Joined Data'!J$1,'Raw Election Data'!$A$1:$AN$1,0))</f>
        <v>4277</v>
      </c>
      <c r="K1092">
        <f>INDEX('Raw Election Data'!$A$1:$AN$3144,MATCH($C1092&amp;" "&amp;$B1092,'Raw Election Data'!$C$1:$C$3144,0),MATCH('Joined Data'!K$1,'Raw Election Data'!$A$1:$AN$1,0))</f>
        <v>19740</v>
      </c>
      <c r="L1092">
        <f>INDEX('Raw Election Data'!$A$1:$AN$3144,MATCH($C1092&amp;" "&amp;$B1092,'Raw Election Data'!$C$1:$C$3144,0),MATCH('Joined Data'!L$1,'Raw Election Data'!$A$1:$AN$1,0))</f>
        <v>24637</v>
      </c>
      <c r="M1092">
        <f>INDEX('Raw Election Data'!$A$1:$AN$3144,MATCH($C1092&amp;" "&amp;$B1092,'Raw Election Data'!$C$1:$C$3144,0),MATCH('Joined Data'!M$1,'Raw Election Data'!$A$1:$AN$1,0))</f>
        <v>0.17360068190120551</v>
      </c>
      <c r="N1092">
        <f>INDEX('Raw Election Data'!$A$1:$AN$3144,MATCH($C1092&amp;" "&amp;$B1092,'Raw Election Data'!$C$1:$C$3144,0),MATCH('Joined Data'!N$1,'Raw Election Data'!$A$1:$AN$1,0))</f>
        <v>0.80123391646710229</v>
      </c>
      <c r="O1092">
        <f>INDEX('Raw Election Data'!$A$1:$AN$3144,MATCH($C1092&amp;" "&amp;$B1092,'Raw Election Data'!$C$1:$C$3144,0),MATCH('Joined Data'!O$1,'Raw Election Data'!$A$1:$AN$1,0))</f>
        <v>-15463</v>
      </c>
      <c r="P1092">
        <f>INDEX('Raw Election Data'!$A$1:$AN$3144,MATCH($C1092&amp;" "&amp;$B1092,'Raw Election Data'!$C$1:$C$3144,0),MATCH('Joined Data'!P$1,'Raw Election Data'!$A$1:$AN$1,0))</f>
        <v>15463</v>
      </c>
      <c r="Q1092">
        <f>INDEX('Raw Election Data'!$A$1:$AN$3144,MATCH($C1092&amp;" "&amp;$B1092,'Raw Election Data'!$C$1:$C$3144,0),MATCH('Joined Data'!Q$1,'Raw Election Data'!$A$1:$AN$1,0))</f>
        <v>-0.62763323456589681</v>
      </c>
      <c r="R1092">
        <f>INDEX('Raw Election Data'!$A$1:$AN$3144,MATCH($C1092&amp;" "&amp;$B1092,'Raw Election Data'!$C$1:$C$3144,0),MATCH('Joined Data'!R$1,'Raw Election Data'!$A$1:$AN$1,0))</f>
        <v>0.62763323456589681</v>
      </c>
    </row>
    <row r="1093" spans="1:18" ht="13.5" hidden="1" customHeight="1" x14ac:dyDescent="0.15">
      <c r="A1093" t="s">
        <v>231</v>
      </c>
      <c r="B1093" t="s">
        <v>2935</v>
      </c>
      <c r="C1093" t="str">
        <f>INDEX(FIPS!$A$1:$E$3236,MATCH($F1093,FIPS!$D$1:$D$3236,0),5)</f>
        <v>Powell County</v>
      </c>
      <c r="D1093" t="s">
        <v>232</v>
      </c>
      <c r="E1093" s="15" t="s">
        <v>152</v>
      </c>
      <c r="F1093" t="s">
        <v>3127</v>
      </c>
      <c r="G1093" t="s">
        <v>7799</v>
      </c>
      <c r="H1093" t="str">
        <f>IFERROR(VLOOKUP($G1093,'Team Colors'!$A:$B,2,0),"#c9c9c9")</f>
        <v>#fb4f14</v>
      </c>
      <c r="I1093">
        <f>INDEX('Raw Election Data'!$A$1:$AN$3144,MATCH($C1093&amp;" "&amp;$B1093,'Raw Election Data'!$C$1:$C$3144,0),MATCH('Joined Data'!I$1,'Raw Election Data'!$A$1:$AN$1,0))</f>
        <v>12269</v>
      </c>
      <c r="J1093">
        <f>INDEX('Raw Election Data'!$A$1:$AN$3144,MATCH($C1093&amp;" "&amp;$B1093,'Raw Election Data'!$C$1:$C$3144,0),MATCH('Joined Data'!J$1,'Raw Election Data'!$A$1:$AN$1,0))</f>
        <v>1272</v>
      </c>
      <c r="K1093">
        <f>INDEX('Raw Election Data'!$A$1:$AN$3144,MATCH($C1093&amp;" "&amp;$B1093,'Raw Election Data'!$C$1:$C$3144,0),MATCH('Joined Data'!K$1,'Raw Election Data'!$A$1:$AN$1,0))</f>
        <v>3513</v>
      </c>
      <c r="L1093">
        <f>INDEX('Raw Election Data'!$A$1:$AN$3144,MATCH($C1093&amp;" "&amp;$B1093,'Raw Election Data'!$C$1:$C$3144,0),MATCH('Joined Data'!L$1,'Raw Election Data'!$A$1:$AN$1,0))</f>
        <v>4952</v>
      </c>
      <c r="M1093">
        <f>INDEX('Raw Election Data'!$A$1:$AN$3144,MATCH($C1093&amp;" "&amp;$B1093,'Raw Election Data'!$C$1:$C$3144,0),MATCH('Joined Data'!M$1,'Raw Election Data'!$A$1:$AN$1,0))</f>
        <v>0.25686591276252019</v>
      </c>
      <c r="N1093">
        <f>INDEX('Raw Election Data'!$A$1:$AN$3144,MATCH($C1093&amp;" "&amp;$B1093,'Raw Election Data'!$C$1:$C$3144,0),MATCH('Joined Data'!N$1,'Raw Election Data'!$A$1:$AN$1,0))</f>
        <v>0.70941033925686592</v>
      </c>
      <c r="O1093">
        <f>INDEX('Raw Election Data'!$A$1:$AN$3144,MATCH($C1093&amp;" "&amp;$B1093,'Raw Election Data'!$C$1:$C$3144,0),MATCH('Joined Data'!O$1,'Raw Election Data'!$A$1:$AN$1,0))</f>
        <v>-2241</v>
      </c>
      <c r="P1093">
        <f>INDEX('Raw Election Data'!$A$1:$AN$3144,MATCH($C1093&amp;" "&amp;$B1093,'Raw Election Data'!$C$1:$C$3144,0),MATCH('Joined Data'!P$1,'Raw Election Data'!$A$1:$AN$1,0))</f>
        <v>2241</v>
      </c>
      <c r="Q1093">
        <f>INDEX('Raw Election Data'!$A$1:$AN$3144,MATCH($C1093&amp;" "&amp;$B1093,'Raw Election Data'!$C$1:$C$3144,0),MATCH('Joined Data'!Q$1,'Raw Election Data'!$A$1:$AN$1,0))</f>
        <v>-0.45254442649434573</v>
      </c>
      <c r="R1093">
        <f>INDEX('Raw Election Data'!$A$1:$AN$3144,MATCH($C1093&amp;" "&amp;$B1093,'Raw Election Data'!$C$1:$C$3144,0),MATCH('Joined Data'!R$1,'Raw Election Data'!$A$1:$AN$1,0))</f>
        <v>0.45254442649434573</v>
      </c>
    </row>
    <row r="1094" spans="1:18" ht="13.5" hidden="1" customHeight="1" x14ac:dyDescent="0.15">
      <c r="A1094" t="s">
        <v>231</v>
      </c>
      <c r="B1094" t="s">
        <v>2935</v>
      </c>
      <c r="C1094" t="str">
        <f>INDEX(FIPS!$A$1:$E$3236,MATCH($F1094,FIPS!$D$1:$D$3236,0),5)</f>
        <v>Pulaski County</v>
      </c>
      <c r="D1094" t="s">
        <v>232</v>
      </c>
      <c r="E1094" s="15" t="s">
        <v>153</v>
      </c>
      <c r="F1094" t="s">
        <v>3128</v>
      </c>
      <c r="G1094" t="s">
        <v>7799</v>
      </c>
      <c r="H1094" t="str">
        <f>IFERROR(VLOOKUP($G1094,'Team Colors'!$A:$B,2,0),"#c9c9c9")</f>
        <v>#fb4f14</v>
      </c>
      <c r="I1094">
        <f>INDEX('Raw Election Data'!$A$1:$AN$3144,MATCH($C1094&amp;" "&amp;$B1094,'Raw Election Data'!$C$1:$C$3144,0),MATCH('Joined Data'!I$1,'Raw Election Data'!$A$1:$AN$1,0))</f>
        <v>63782</v>
      </c>
      <c r="J1094">
        <f>INDEX('Raw Election Data'!$A$1:$AN$3144,MATCH($C1094&amp;" "&amp;$B1094,'Raw Election Data'!$C$1:$C$3144,0),MATCH('Joined Data'!J$1,'Raw Election Data'!$A$1:$AN$1,0))</f>
        <v>4208</v>
      </c>
      <c r="K1094">
        <f>INDEX('Raw Election Data'!$A$1:$AN$3144,MATCH($C1094&amp;" "&amp;$B1094,'Raw Election Data'!$C$1:$C$3144,0),MATCH('Joined Data'!K$1,'Raw Election Data'!$A$1:$AN$1,0))</f>
        <v>22900</v>
      </c>
      <c r="L1094">
        <f>INDEX('Raw Election Data'!$A$1:$AN$3144,MATCH($C1094&amp;" "&amp;$B1094,'Raw Election Data'!$C$1:$C$3144,0),MATCH('Joined Data'!L$1,'Raw Election Data'!$A$1:$AN$1,0))</f>
        <v>28015</v>
      </c>
      <c r="M1094">
        <f>INDEX('Raw Election Data'!$A$1:$AN$3144,MATCH($C1094&amp;" "&amp;$B1094,'Raw Election Data'!$C$1:$C$3144,0),MATCH('Joined Data'!M$1,'Raw Election Data'!$A$1:$AN$1,0))</f>
        <v>0.15020524718900588</v>
      </c>
      <c r="N1094">
        <f>INDEX('Raw Election Data'!$A$1:$AN$3144,MATCH($C1094&amp;" "&amp;$B1094,'Raw Election Data'!$C$1:$C$3144,0),MATCH('Joined Data'!N$1,'Raw Election Data'!$A$1:$AN$1,0))</f>
        <v>0.81741923969302155</v>
      </c>
      <c r="O1094">
        <f>INDEX('Raw Election Data'!$A$1:$AN$3144,MATCH($C1094&amp;" "&amp;$B1094,'Raw Election Data'!$C$1:$C$3144,0),MATCH('Joined Data'!O$1,'Raw Election Data'!$A$1:$AN$1,0))</f>
        <v>-18692</v>
      </c>
      <c r="P1094">
        <f>INDEX('Raw Election Data'!$A$1:$AN$3144,MATCH($C1094&amp;" "&amp;$B1094,'Raw Election Data'!$C$1:$C$3144,0),MATCH('Joined Data'!P$1,'Raw Election Data'!$A$1:$AN$1,0))</f>
        <v>18692</v>
      </c>
      <c r="Q1094">
        <f>INDEX('Raw Election Data'!$A$1:$AN$3144,MATCH($C1094&amp;" "&amp;$B1094,'Raw Election Data'!$C$1:$C$3144,0),MATCH('Joined Data'!Q$1,'Raw Election Data'!$A$1:$AN$1,0))</f>
        <v>-0.6672139925040157</v>
      </c>
      <c r="R1094">
        <f>INDEX('Raw Election Data'!$A$1:$AN$3144,MATCH($C1094&amp;" "&amp;$B1094,'Raw Election Data'!$C$1:$C$3144,0),MATCH('Joined Data'!R$1,'Raw Election Data'!$A$1:$AN$1,0))</f>
        <v>0.6672139925040157</v>
      </c>
    </row>
    <row r="1095" spans="1:18" ht="13.5" hidden="1" customHeight="1" x14ac:dyDescent="0.15">
      <c r="A1095" t="s">
        <v>231</v>
      </c>
      <c r="B1095" t="s">
        <v>2935</v>
      </c>
      <c r="C1095" t="str">
        <f>INDEX(FIPS!$A$1:$E$3236,MATCH($F1095,FIPS!$D$1:$D$3236,0),5)</f>
        <v>Robertson County</v>
      </c>
      <c r="D1095" t="s">
        <v>232</v>
      </c>
      <c r="E1095" s="15" t="s">
        <v>93</v>
      </c>
      <c r="F1095" t="s">
        <v>3132</v>
      </c>
      <c r="G1095" t="s">
        <v>7799</v>
      </c>
      <c r="H1095" t="str">
        <f>IFERROR(VLOOKUP($G1095,'Team Colors'!$A:$B,2,0),"#c9c9c9")</f>
        <v>#fb4f14</v>
      </c>
      <c r="I1095">
        <f>INDEX('Raw Election Data'!$A$1:$AN$3144,MATCH($C1095&amp;" "&amp;$B1095,'Raw Election Data'!$C$1:$C$3144,0),MATCH('Joined Data'!I$1,'Raw Election Data'!$A$1:$AN$1,0))</f>
        <v>2138</v>
      </c>
      <c r="J1095">
        <f>INDEX('Raw Election Data'!$A$1:$AN$3144,MATCH($C1095&amp;" "&amp;$B1095,'Raw Election Data'!$C$1:$C$3144,0),MATCH('Joined Data'!J$1,'Raw Election Data'!$A$1:$AN$1,0))</f>
        <v>222</v>
      </c>
      <c r="K1095">
        <f>INDEX('Raw Election Data'!$A$1:$AN$3144,MATCH($C1095&amp;" "&amp;$B1095,'Raw Election Data'!$C$1:$C$3144,0),MATCH('Joined Data'!K$1,'Raw Election Data'!$A$1:$AN$1,0))</f>
        <v>759</v>
      </c>
      <c r="L1095">
        <f>INDEX('Raw Election Data'!$A$1:$AN$3144,MATCH($C1095&amp;" "&amp;$B1095,'Raw Election Data'!$C$1:$C$3144,0),MATCH('Joined Data'!L$1,'Raw Election Data'!$A$1:$AN$1,0))</f>
        <v>1013</v>
      </c>
      <c r="M1095">
        <f>INDEX('Raw Election Data'!$A$1:$AN$3144,MATCH($C1095&amp;" "&amp;$B1095,'Raw Election Data'!$C$1:$C$3144,0),MATCH('Joined Data'!M$1,'Raw Election Data'!$A$1:$AN$1,0))</f>
        <v>0.21915103652517276</v>
      </c>
      <c r="N1095">
        <f>INDEX('Raw Election Data'!$A$1:$AN$3144,MATCH($C1095&amp;" "&amp;$B1095,'Raw Election Data'!$C$1:$C$3144,0),MATCH('Joined Data'!N$1,'Raw Election Data'!$A$1:$AN$1,0))</f>
        <v>0.74925962487660414</v>
      </c>
      <c r="O1095">
        <f>INDEX('Raw Election Data'!$A$1:$AN$3144,MATCH($C1095&amp;" "&amp;$B1095,'Raw Election Data'!$C$1:$C$3144,0),MATCH('Joined Data'!O$1,'Raw Election Data'!$A$1:$AN$1,0))</f>
        <v>-537</v>
      </c>
      <c r="P1095">
        <f>INDEX('Raw Election Data'!$A$1:$AN$3144,MATCH($C1095&amp;" "&amp;$B1095,'Raw Election Data'!$C$1:$C$3144,0),MATCH('Joined Data'!P$1,'Raw Election Data'!$A$1:$AN$1,0))</f>
        <v>537</v>
      </c>
      <c r="Q1095">
        <f>INDEX('Raw Election Data'!$A$1:$AN$3144,MATCH($C1095&amp;" "&amp;$B1095,'Raw Election Data'!$C$1:$C$3144,0),MATCH('Joined Data'!Q$1,'Raw Election Data'!$A$1:$AN$1,0))</f>
        <v>-0.53010858835143138</v>
      </c>
      <c r="R1095">
        <f>INDEX('Raw Election Data'!$A$1:$AN$3144,MATCH($C1095&amp;" "&amp;$B1095,'Raw Election Data'!$C$1:$C$3144,0),MATCH('Joined Data'!R$1,'Raw Election Data'!$A$1:$AN$1,0))</f>
        <v>0.53010858835143138</v>
      </c>
    </row>
    <row r="1096" spans="1:18" ht="13.5" hidden="1" customHeight="1" x14ac:dyDescent="0.15">
      <c r="A1096" t="s">
        <v>231</v>
      </c>
      <c r="B1096" t="s">
        <v>2935</v>
      </c>
      <c r="C1096" t="str">
        <f>INDEX(FIPS!$A$1:$E$3236,MATCH($F1096,FIPS!$D$1:$D$3236,0),5)</f>
        <v>Rockcastle County</v>
      </c>
      <c r="D1096" t="s">
        <v>232</v>
      </c>
      <c r="E1096" s="15" t="s">
        <v>221</v>
      </c>
      <c r="F1096" t="s">
        <v>3134</v>
      </c>
      <c r="G1096" t="s">
        <v>7799</v>
      </c>
      <c r="H1096" t="str">
        <f>IFERROR(VLOOKUP($G1096,'Team Colors'!$A:$B,2,0),"#c9c9c9")</f>
        <v>#fb4f14</v>
      </c>
      <c r="I1096">
        <f>INDEX('Raw Election Data'!$A$1:$AN$3144,MATCH($C1096&amp;" "&amp;$B1096,'Raw Election Data'!$C$1:$C$3144,0),MATCH('Joined Data'!I$1,'Raw Election Data'!$A$1:$AN$1,0))</f>
        <v>16942</v>
      </c>
      <c r="J1096">
        <f>INDEX('Raw Election Data'!$A$1:$AN$3144,MATCH($C1096&amp;" "&amp;$B1096,'Raw Election Data'!$C$1:$C$3144,0),MATCH('Joined Data'!J$1,'Raw Election Data'!$A$1:$AN$1,0))</f>
        <v>915</v>
      </c>
      <c r="K1096">
        <f>INDEX('Raw Election Data'!$A$1:$AN$3144,MATCH($C1096&amp;" "&amp;$B1096,'Raw Election Data'!$C$1:$C$3144,0),MATCH('Joined Data'!K$1,'Raw Election Data'!$A$1:$AN$1,0))</f>
        <v>5609</v>
      </c>
      <c r="L1096">
        <f>INDEX('Raw Election Data'!$A$1:$AN$3144,MATCH($C1096&amp;" "&amp;$B1096,'Raw Election Data'!$C$1:$C$3144,0),MATCH('Joined Data'!L$1,'Raw Election Data'!$A$1:$AN$1,0))</f>
        <v>6686</v>
      </c>
      <c r="M1096">
        <f>INDEX('Raw Election Data'!$A$1:$AN$3144,MATCH($C1096&amp;" "&amp;$B1096,'Raw Election Data'!$C$1:$C$3144,0),MATCH('Joined Data'!M$1,'Raw Election Data'!$A$1:$AN$1,0))</f>
        <v>0.1368531259347891</v>
      </c>
      <c r="N1096">
        <f>INDEX('Raw Election Data'!$A$1:$AN$3144,MATCH($C1096&amp;" "&amp;$B1096,'Raw Election Data'!$C$1:$C$3144,0),MATCH('Joined Data'!N$1,'Raw Election Data'!$A$1:$AN$1,0))</f>
        <v>0.8389171402931499</v>
      </c>
      <c r="O1096">
        <f>INDEX('Raw Election Data'!$A$1:$AN$3144,MATCH($C1096&amp;" "&amp;$B1096,'Raw Election Data'!$C$1:$C$3144,0),MATCH('Joined Data'!O$1,'Raw Election Data'!$A$1:$AN$1,0))</f>
        <v>-4694</v>
      </c>
      <c r="P1096">
        <f>INDEX('Raw Election Data'!$A$1:$AN$3144,MATCH($C1096&amp;" "&amp;$B1096,'Raw Election Data'!$C$1:$C$3144,0),MATCH('Joined Data'!P$1,'Raw Election Data'!$A$1:$AN$1,0))</f>
        <v>4694</v>
      </c>
      <c r="Q1096">
        <f>INDEX('Raw Election Data'!$A$1:$AN$3144,MATCH($C1096&amp;" "&amp;$B1096,'Raw Election Data'!$C$1:$C$3144,0),MATCH('Joined Data'!Q$1,'Raw Election Data'!$A$1:$AN$1,0))</f>
        <v>-0.70206401435836074</v>
      </c>
      <c r="R1096">
        <f>INDEX('Raw Election Data'!$A$1:$AN$3144,MATCH($C1096&amp;" "&amp;$B1096,'Raw Election Data'!$C$1:$C$3144,0),MATCH('Joined Data'!R$1,'Raw Election Data'!$A$1:$AN$1,0))</f>
        <v>0.70206401435836074</v>
      </c>
    </row>
    <row r="1097" spans="1:18" ht="13.5" hidden="1" customHeight="1" x14ac:dyDescent="0.15">
      <c r="A1097" t="s">
        <v>231</v>
      </c>
      <c r="B1097" t="s">
        <v>2935</v>
      </c>
      <c r="C1097" t="str">
        <f>INDEX(FIPS!$A$1:$E$3236,MATCH($F1097,FIPS!$D$1:$D$3236,0),5)</f>
        <v>Rowan County</v>
      </c>
      <c r="D1097" t="s">
        <v>232</v>
      </c>
      <c r="E1097" s="15" t="s">
        <v>154</v>
      </c>
      <c r="F1097" t="s">
        <v>3136</v>
      </c>
      <c r="G1097" t="s">
        <v>7799</v>
      </c>
      <c r="H1097" t="str">
        <f>IFERROR(VLOOKUP($G1097,'Team Colors'!$A:$B,2,0),"#c9c9c9")</f>
        <v>#fb4f14</v>
      </c>
      <c r="I1097">
        <f>INDEX('Raw Election Data'!$A$1:$AN$3144,MATCH($C1097&amp;" "&amp;$B1097,'Raw Election Data'!$C$1:$C$3144,0),MATCH('Joined Data'!I$1,'Raw Election Data'!$A$1:$AN$1,0))</f>
        <v>23892</v>
      </c>
      <c r="J1097">
        <f>INDEX('Raw Election Data'!$A$1:$AN$3144,MATCH($C1097&amp;" "&amp;$B1097,'Raw Election Data'!$C$1:$C$3144,0),MATCH('Joined Data'!J$1,'Raw Election Data'!$A$1:$AN$1,0))</f>
        <v>3295</v>
      </c>
      <c r="K1097">
        <f>INDEX('Raw Election Data'!$A$1:$AN$3144,MATCH($C1097&amp;" "&amp;$B1097,'Raw Election Data'!$C$1:$C$3144,0),MATCH('Joined Data'!K$1,'Raw Election Data'!$A$1:$AN$1,0))</f>
        <v>5174</v>
      </c>
      <c r="L1097">
        <f>INDEX('Raw Election Data'!$A$1:$AN$3144,MATCH($C1097&amp;" "&amp;$B1097,'Raw Election Data'!$C$1:$C$3144,0),MATCH('Joined Data'!L$1,'Raw Election Data'!$A$1:$AN$1,0))</f>
        <v>8829</v>
      </c>
      <c r="M1097">
        <f>INDEX('Raw Election Data'!$A$1:$AN$3144,MATCH($C1097&amp;" "&amp;$B1097,'Raw Election Data'!$C$1:$C$3144,0),MATCH('Joined Data'!M$1,'Raw Election Data'!$A$1:$AN$1,0))</f>
        <v>0.37320194812549551</v>
      </c>
      <c r="N1097">
        <f>INDEX('Raw Election Data'!$A$1:$AN$3144,MATCH($C1097&amp;" "&amp;$B1097,'Raw Election Data'!$C$1:$C$3144,0),MATCH('Joined Data'!N$1,'Raw Election Data'!$A$1:$AN$1,0))</f>
        <v>0.58602333220070224</v>
      </c>
      <c r="O1097">
        <f>INDEX('Raw Election Data'!$A$1:$AN$3144,MATCH($C1097&amp;" "&amp;$B1097,'Raw Election Data'!$C$1:$C$3144,0),MATCH('Joined Data'!O$1,'Raw Election Data'!$A$1:$AN$1,0))</f>
        <v>-1879</v>
      </c>
      <c r="P1097">
        <f>INDEX('Raw Election Data'!$A$1:$AN$3144,MATCH($C1097&amp;" "&amp;$B1097,'Raw Election Data'!$C$1:$C$3144,0),MATCH('Joined Data'!P$1,'Raw Election Data'!$A$1:$AN$1,0))</f>
        <v>1879</v>
      </c>
      <c r="Q1097">
        <f>INDEX('Raw Election Data'!$A$1:$AN$3144,MATCH($C1097&amp;" "&amp;$B1097,'Raw Election Data'!$C$1:$C$3144,0),MATCH('Joined Data'!Q$1,'Raw Election Data'!$A$1:$AN$1,0))</f>
        <v>-0.21282138407520673</v>
      </c>
      <c r="R1097">
        <f>INDEX('Raw Election Data'!$A$1:$AN$3144,MATCH($C1097&amp;" "&amp;$B1097,'Raw Election Data'!$C$1:$C$3144,0),MATCH('Joined Data'!R$1,'Raw Election Data'!$A$1:$AN$1,0))</f>
        <v>0.21282138407520673</v>
      </c>
    </row>
    <row r="1098" spans="1:18" ht="13.5" hidden="1" customHeight="1" x14ac:dyDescent="0.15">
      <c r="A1098" t="s">
        <v>231</v>
      </c>
      <c r="B1098" t="s">
        <v>2935</v>
      </c>
      <c r="C1098" t="str">
        <f>INDEX(FIPS!$A$1:$E$3236,MATCH($F1098,FIPS!$D$1:$D$3236,0),5)</f>
        <v>Russell County</v>
      </c>
      <c r="D1098" t="s">
        <v>232</v>
      </c>
      <c r="E1098" s="15" t="s">
        <v>155</v>
      </c>
      <c r="F1098" t="s">
        <v>3137</v>
      </c>
      <c r="G1098" t="s">
        <v>7797</v>
      </c>
      <c r="H1098" t="str">
        <f>IFERROR(VLOOKUP($G1098,'Team Colors'!$A:$B,2,0),"#c9c9c9")</f>
        <v>#002c5f</v>
      </c>
      <c r="I1098">
        <f>INDEX('Raw Election Data'!$A$1:$AN$3144,MATCH($C1098&amp;" "&amp;$B1098,'Raw Election Data'!$C$1:$C$3144,0),MATCH('Joined Data'!I$1,'Raw Election Data'!$A$1:$AN$1,0))</f>
        <v>17662</v>
      </c>
      <c r="J1098">
        <f>INDEX('Raw Election Data'!$A$1:$AN$3144,MATCH($C1098&amp;" "&amp;$B1098,'Raw Election Data'!$C$1:$C$3144,0),MATCH('Joined Data'!J$1,'Raw Election Data'!$A$1:$AN$1,0))</f>
        <v>1093</v>
      </c>
      <c r="K1098">
        <f>INDEX('Raw Election Data'!$A$1:$AN$3144,MATCH($C1098&amp;" "&amp;$B1098,'Raw Election Data'!$C$1:$C$3144,0),MATCH('Joined Data'!K$1,'Raw Election Data'!$A$1:$AN$1,0))</f>
        <v>6863</v>
      </c>
      <c r="L1098">
        <f>INDEX('Raw Election Data'!$A$1:$AN$3144,MATCH($C1098&amp;" "&amp;$B1098,'Raw Election Data'!$C$1:$C$3144,0),MATCH('Joined Data'!L$1,'Raw Election Data'!$A$1:$AN$1,0))</f>
        <v>8171</v>
      </c>
      <c r="M1098">
        <f>INDEX('Raw Election Data'!$A$1:$AN$3144,MATCH($C1098&amp;" "&amp;$B1098,'Raw Election Data'!$C$1:$C$3144,0),MATCH('Joined Data'!M$1,'Raw Election Data'!$A$1:$AN$1,0))</f>
        <v>0.13376575694529433</v>
      </c>
      <c r="N1098">
        <f>INDEX('Raw Election Data'!$A$1:$AN$3144,MATCH($C1098&amp;" "&amp;$B1098,'Raw Election Data'!$C$1:$C$3144,0),MATCH('Joined Data'!N$1,'Raw Election Data'!$A$1:$AN$1,0))</f>
        <v>0.83992167421368258</v>
      </c>
      <c r="O1098">
        <f>INDEX('Raw Election Data'!$A$1:$AN$3144,MATCH($C1098&amp;" "&amp;$B1098,'Raw Election Data'!$C$1:$C$3144,0),MATCH('Joined Data'!O$1,'Raw Election Data'!$A$1:$AN$1,0))</f>
        <v>-5770</v>
      </c>
      <c r="P1098">
        <f>INDEX('Raw Election Data'!$A$1:$AN$3144,MATCH($C1098&amp;" "&amp;$B1098,'Raw Election Data'!$C$1:$C$3144,0),MATCH('Joined Data'!P$1,'Raw Election Data'!$A$1:$AN$1,0))</f>
        <v>5770</v>
      </c>
      <c r="Q1098">
        <f>INDEX('Raw Election Data'!$A$1:$AN$3144,MATCH($C1098&amp;" "&amp;$B1098,'Raw Election Data'!$C$1:$C$3144,0),MATCH('Joined Data'!Q$1,'Raw Election Data'!$A$1:$AN$1,0))</f>
        <v>-0.70615591726838822</v>
      </c>
      <c r="R1098">
        <f>INDEX('Raw Election Data'!$A$1:$AN$3144,MATCH($C1098&amp;" "&amp;$B1098,'Raw Election Data'!$C$1:$C$3144,0),MATCH('Joined Data'!R$1,'Raw Election Data'!$A$1:$AN$1,0))</f>
        <v>0.70615591726838822</v>
      </c>
    </row>
    <row r="1099" spans="1:18" ht="13.5" hidden="1" customHeight="1" x14ac:dyDescent="0.15">
      <c r="A1099" t="s">
        <v>231</v>
      </c>
      <c r="B1099" t="s">
        <v>2935</v>
      </c>
      <c r="C1099" t="str">
        <f>INDEX(FIPS!$A$1:$E$3236,MATCH($F1099,FIPS!$D$1:$D$3236,0),5)</f>
        <v>Scott County</v>
      </c>
      <c r="D1099" t="s">
        <v>232</v>
      </c>
      <c r="E1099" s="15" t="s">
        <v>156</v>
      </c>
      <c r="F1099" t="s">
        <v>3138</v>
      </c>
      <c r="G1099" t="s">
        <v>7799</v>
      </c>
      <c r="H1099" t="str">
        <f>IFERROR(VLOOKUP($G1099,'Team Colors'!$A:$B,2,0),"#c9c9c9")</f>
        <v>#fb4f14</v>
      </c>
      <c r="I1099">
        <f>INDEX('Raw Election Data'!$A$1:$AN$3144,MATCH($C1099&amp;" "&amp;$B1099,'Raw Election Data'!$C$1:$C$3144,0),MATCH('Joined Data'!I$1,'Raw Election Data'!$A$1:$AN$1,0))</f>
        <v>52420</v>
      </c>
      <c r="J1099">
        <f>INDEX('Raw Election Data'!$A$1:$AN$3144,MATCH($C1099&amp;" "&amp;$B1099,'Raw Election Data'!$C$1:$C$3144,0),MATCH('Joined Data'!J$1,'Raw Election Data'!$A$1:$AN$1,0))</f>
        <v>7713</v>
      </c>
      <c r="K1099">
        <f>INDEX('Raw Election Data'!$A$1:$AN$3144,MATCH($C1099&amp;" "&amp;$B1099,'Raw Election Data'!$C$1:$C$3144,0),MATCH('Joined Data'!K$1,'Raw Election Data'!$A$1:$AN$1,0))</f>
        <v>15052</v>
      </c>
      <c r="L1099">
        <f>INDEX('Raw Election Data'!$A$1:$AN$3144,MATCH($C1099&amp;" "&amp;$B1099,'Raw Election Data'!$C$1:$C$3144,0),MATCH('Joined Data'!L$1,'Raw Election Data'!$A$1:$AN$1,0))</f>
        <v>24159</v>
      </c>
      <c r="M1099">
        <f>INDEX('Raw Election Data'!$A$1:$AN$3144,MATCH($C1099&amp;" "&amp;$B1099,'Raw Election Data'!$C$1:$C$3144,0),MATCH('Joined Data'!M$1,'Raw Election Data'!$A$1:$AN$1,0))</f>
        <v>0.31925990314168634</v>
      </c>
      <c r="N1099">
        <f>INDEX('Raw Election Data'!$A$1:$AN$3144,MATCH($C1099&amp;" "&amp;$B1099,'Raw Election Data'!$C$1:$C$3144,0),MATCH('Joined Data'!N$1,'Raw Election Data'!$A$1:$AN$1,0))</f>
        <v>0.62303903307256092</v>
      </c>
      <c r="O1099">
        <f>INDEX('Raw Election Data'!$A$1:$AN$3144,MATCH($C1099&amp;" "&amp;$B1099,'Raw Election Data'!$C$1:$C$3144,0),MATCH('Joined Data'!O$1,'Raw Election Data'!$A$1:$AN$1,0))</f>
        <v>-7339</v>
      </c>
      <c r="P1099">
        <f>INDEX('Raw Election Data'!$A$1:$AN$3144,MATCH($C1099&amp;" "&amp;$B1099,'Raw Election Data'!$C$1:$C$3144,0),MATCH('Joined Data'!P$1,'Raw Election Data'!$A$1:$AN$1,0))</f>
        <v>7339</v>
      </c>
      <c r="Q1099">
        <f>INDEX('Raw Election Data'!$A$1:$AN$3144,MATCH($C1099&amp;" "&amp;$B1099,'Raw Election Data'!$C$1:$C$3144,0),MATCH('Joined Data'!Q$1,'Raw Election Data'!$A$1:$AN$1,0))</f>
        <v>-0.30377912993087458</v>
      </c>
      <c r="R1099">
        <f>INDEX('Raw Election Data'!$A$1:$AN$3144,MATCH($C1099&amp;" "&amp;$B1099,'Raw Election Data'!$C$1:$C$3144,0),MATCH('Joined Data'!R$1,'Raw Election Data'!$A$1:$AN$1,0))</f>
        <v>0.30377912993087458</v>
      </c>
    </row>
    <row r="1100" spans="1:18" ht="13.5" hidden="1" customHeight="1" x14ac:dyDescent="0.15">
      <c r="A1100" t="s">
        <v>231</v>
      </c>
      <c r="B1100" t="s">
        <v>2935</v>
      </c>
      <c r="C1100" t="str">
        <f>INDEX(FIPS!$A$1:$E$3236,MATCH($F1100,FIPS!$D$1:$D$3236,0),5)</f>
        <v>Shelby County</v>
      </c>
      <c r="D1100" t="s">
        <v>232</v>
      </c>
      <c r="E1100" s="15" t="s">
        <v>157</v>
      </c>
      <c r="F1100" t="s">
        <v>3139</v>
      </c>
      <c r="G1100" t="s">
        <v>7784</v>
      </c>
      <c r="H1100" t="str">
        <f>IFERROR(VLOOKUP($G1100,'Team Colors'!$A:$B,2,0),"#c9c9c9")</f>
        <v>#ffb612</v>
      </c>
      <c r="I1100">
        <f>INDEX('Raw Election Data'!$A$1:$AN$3144,MATCH($C1100&amp;" "&amp;$B1100,'Raw Election Data'!$C$1:$C$3144,0),MATCH('Joined Data'!I$1,'Raw Election Data'!$A$1:$AN$1,0))</f>
        <v>45632</v>
      </c>
      <c r="J1100">
        <f>INDEX('Raw Election Data'!$A$1:$AN$3144,MATCH($C1100&amp;" "&amp;$B1100,'Raw Election Data'!$C$1:$C$3144,0),MATCH('Joined Data'!J$1,'Raw Election Data'!$A$1:$AN$1,0))</f>
        <v>6276</v>
      </c>
      <c r="K1100">
        <f>INDEX('Raw Election Data'!$A$1:$AN$3144,MATCH($C1100&amp;" "&amp;$B1100,'Raw Election Data'!$C$1:$C$3144,0),MATCH('Joined Data'!K$1,'Raw Election Data'!$A$1:$AN$1,0))</f>
        <v>13196</v>
      </c>
      <c r="L1100">
        <f>INDEX('Raw Election Data'!$A$1:$AN$3144,MATCH($C1100&amp;" "&amp;$B1100,'Raw Election Data'!$C$1:$C$3144,0),MATCH('Joined Data'!L$1,'Raw Election Data'!$A$1:$AN$1,0))</f>
        <v>20563</v>
      </c>
      <c r="M1100">
        <f>INDEX('Raw Election Data'!$A$1:$AN$3144,MATCH($C1100&amp;" "&amp;$B1100,'Raw Election Data'!$C$1:$C$3144,0),MATCH('Joined Data'!M$1,'Raw Election Data'!$A$1:$AN$1,0))</f>
        <v>0.30520838399066286</v>
      </c>
      <c r="N1100">
        <f>INDEX('Raw Election Data'!$A$1:$AN$3144,MATCH($C1100&amp;" "&amp;$B1100,'Raw Election Data'!$C$1:$C$3144,0),MATCH('Joined Data'!N$1,'Raw Election Data'!$A$1:$AN$1,0))</f>
        <v>0.6417351553761611</v>
      </c>
      <c r="O1100">
        <f>INDEX('Raw Election Data'!$A$1:$AN$3144,MATCH($C1100&amp;" "&amp;$B1100,'Raw Election Data'!$C$1:$C$3144,0),MATCH('Joined Data'!O$1,'Raw Election Data'!$A$1:$AN$1,0))</f>
        <v>-6920</v>
      </c>
      <c r="P1100">
        <f>INDEX('Raw Election Data'!$A$1:$AN$3144,MATCH($C1100&amp;" "&amp;$B1100,'Raw Election Data'!$C$1:$C$3144,0),MATCH('Joined Data'!P$1,'Raw Election Data'!$A$1:$AN$1,0))</f>
        <v>6920</v>
      </c>
      <c r="Q1100">
        <f>INDEX('Raw Election Data'!$A$1:$AN$3144,MATCH($C1100&amp;" "&amp;$B1100,'Raw Election Data'!$C$1:$C$3144,0),MATCH('Joined Data'!Q$1,'Raw Election Data'!$A$1:$AN$1,0))</f>
        <v>-0.33652677138549825</v>
      </c>
      <c r="R1100">
        <f>INDEX('Raw Election Data'!$A$1:$AN$3144,MATCH($C1100&amp;" "&amp;$B1100,'Raw Election Data'!$C$1:$C$3144,0),MATCH('Joined Data'!R$1,'Raw Election Data'!$A$1:$AN$1,0))</f>
        <v>0.33652677138549825</v>
      </c>
    </row>
    <row r="1101" spans="1:18" ht="13.5" hidden="1" customHeight="1" x14ac:dyDescent="0.15">
      <c r="A1101" t="s">
        <v>231</v>
      </c>
      <c r="B1101" t="s">
        <v>2935</v>
      </c>
      <c r="C1101" t="str">
        <f>INDEX(FIPS!$A$1:$E$3236,MATCH($F1101,FIPS!$D$1:$D$3236,0),5)</f>
        <v>Simpson County</v>
      </c>
      <c r="D1101" t="s">
        <v>232</v>
      </c>
      <c r="E1101" s="15" t="s">
        <v>158</v>
      </c>
      <c r="F1101" t="s">
        <v>3141</v>
      </c>
      <c r="G1101" t="s">
        <v>7775</v>
      </c>
      <c r="H1101" t="str">
        <f>IFERROR(VLOOKUP($G1101,'Team Colors'!$A:$B,2,0),"#c9c9c9")</f>
        <v>#c60c30</v>
      </c>
      <c r="I1101">
        <f>INDEX('Raw Election Data'!$A$1:$AN$3144,MATCH($C1101&amp;" "&amp;$B1101,'Raw Election Data'!$C$1:$C$3144,0),MATCH('Joined Data'!I$1,'Raw Election Data'!$A$1:$AN$1,0))</f>
        <v>18006</v>
      </c>
      <c r="J1101">
        <f>INDEX('Raw Election Data'!$A$1:$AN$3144,MATCH($C1101&amp;" "&amp;$B1101,'Raw Election Data'!$C$1:$C$3144,0),MATCH('Joined Data'!J$1,'Raw Election Data'!$A$1:$AN$1,0))</f>
        <v>2144</v>
      </c>
      <c r="K1101">
        <f>INDEX('Raw Election Data'!$A$1:$AN$3144,MATCH($C1101&amp;" "&amp;$B1101,'Raw Election Data'!$C$1:$C$3144,0),MATCH('Joined Data'!K$1,'Raw Election Data'!$A$1:$AN$1,0))</f>
        <v>5077</v>
      </c>
      <c r="L1101">
        <f>INDEX('Raw Election Data'!$A$1:$AN$3144,MATCH($C1101&amp;" "&amp;$B1101,'Raw Election Data'!$C$1:$C$3144,0),MATCH('Joined Data'!L$1,'Raw Election Data'!$A$1:$AN$1,0))</f>
        <v>7524</v>
      </c>
      <c r="M1101">
        <f>INDEX('Raw Election Data'!$A$1:$AN$3144,MATCH($C1101&amp;" "&amp;$B1101,'Raw Election Data'!$C$1:$C$3144,0),MATCH('Joined Data'!M$1,'Raw Election Data'!$A$1:$AN$1,0))</f>
        <v>0.28495481127060074</v>
      </c>
      <c r="N1101">
        <f>INDEX('Raw Election Data'!$A$1:$AN$3144,MATCH($C1101&amp;" "&amp;$B1101,'Raw Election Data'!$C$1:$C$3144,0),MATCH('Joined Data'!N$1,'Raw Election Data'!$A$1:$AN$1,0))</f>
        <v>0.67477405635300369</v>
      </c>
      <c r="O1101">
        <f>INDEX('Raw Election Data'!$A$1:$AN$3144,MATCH($C1101&amp;" "&amp;$B1101,'Raw Election Data'!$C$1:$C$3144,0),MATCH('Joined Data'!O$1,'Raw Election Data'!$A$1:$AN$1,0))</f>
        <v>-2933</v>
      </c>
      <c r="P1101">
        <f>INDEX('Raw Election Data'!$A$1:$AN$3144,MATCH($C1101&amp;" "&amp;$B1101,'Raw Election Data'!$C$1:$C$3144,0),MATCH('Joined Data'!P$1,'Raw Election Data'!$A$1:$AN$1,0))</f>
        <v>2933</v>
      </c>
      <c r="Q1101">
        <f>INDEX('Raw Election Data'!$A$1:$AN$3144,MATCH($C1101&amp;" "&amp;$B1101,'Raw Election Data'!$C$1:$C$3144,0),MATCH('Joined Data'!Q$1,'Raw Election Data'!$A$1:$AN$1,0))</f>
        <v>-0.38981924508240295</v>
      </c>
      <c r="R1101">
        <f>INDEX('Raw Election Data'!$A$1:$AN$3144,MATCH($C1101&amp;" "&amp;$B1101,'Raw Election Data'!$C$1:$C$3144,0),MATCH('Joined Data'!R$1,'Raw Election Data'!$A$1:$AN$1,0))</f>
        <v>0.38981924508240295</v>
      </c>
    </row>
    <row r="1102" spans="1:18" ht="13.5" hidden="1" customHeight="1" x14ac:dyDescent="0.15">
      <c r="A1102" t="s">
        <v>231</v>
      </c>
      <c r="B1102" t="s">
        <v>2935</v>
      </c>
      <c r="C1102" t="str">
        <f>INDEX(FIPS!$A$1:$E$3236,MATCH($F1102,FIPS!$D$1:$D$3236,0),5)</f>
        <v>Spencer County</v>
      </c>
      <c r="D1102" t="s">
        <v>232</v>
      </c>
      <c r="E1102" s="15" t="s">
        <v>159</v>
      </c>
      <c r="F1102" t="s">
        <v>3142</v>
      </c>
      <c r="G1102" t="s">
        <v>7797</v>
      </c>
      <c r="H1102" t="str">
        <f>IFERROR(VLOOKUP($G1102,'Team Colors'!$A:$B,2,0),"#c9c9c9")</f>
        <v>#002c5f</v>
      </c>
      <c r="I1102">
        <f>INDEX('Raw Election Data'!$A$1:$AN$3144,MATCH($C1102&amp;" "&amp;$B1102,'Raw Election Data'!$C$1:$C$3144,0),MATCH('Joined Data'!I$1,'Raw Election Data'!$A$1:$AN$1,0))</f>
        <v>17894</v>
      </c>
      <c r="J1102">
        <f>INDEX('Raw Election Data'!$A$1:$AN$3144,MATCH($C1102&amp;" "&amp;$B1102,'Raw Election Data'!$C$1:$C$3144,0),MATCH('Joined Data'!J$1,'Raw Election Data'!$A$1:$AN$1,0))</f>
        <v>1921</v>
      </c>
      <c r="K1102">
        <f>INDEX('Raw Election Data'!$A$1:$AN$3144,MATCH($C1102&amp;" "&amp;$B1102,'Raw Election Data'!$C$1:$C$3144,0),MATCH('Joined Data'!K$1,'Raw Election Data'!$A$1:$AN$1,0))</f>
        <v>7196</v>
      </c>
      <c r="L1102">
        <f>INDEX('Raw Election Data'!$A$1:$AN$3144,MATCH($C1102&amp;" "&amp;$B1102,'Raw Election Data'!$C$1:$C$3144,0),MATCH('Joined Data'!L$1,'Raw Election Data'!$A$1:$AN$1,0))</f>
        <v>9509</v>
      </c>
      <c r="M1102">
        <f>INDEX('Raw Election Data'!$A$1:$AN$3144,MATCH($C1102&amp;" "&amp;$B1102,'Raw Election Data'!$C$1:$C$3144,0),MATCH('Joined Data'!M$1,'Raw Election Data'!$A$1:$AN$1,0))</f>
        <v>0.20201913976233044</v>
      </c>
      <c r="N1102">
        <f>INDEX('Raw Election Data'!$A$1:$AN$3144,MATCH($C1102&amp;" "&amp;$B1102,'Raw Election Data'!$C$1:$C$3144,0),MATCH('Joined Data'!N$1,'Raw Election Data'!$A$1:$AN$1,0))</f>
        <v>0.7567567567567568</v>
      </c>
      <c r="O1102">
        <f>INDEX('Raw Election Data'!$A$1:$AN$3144,MATCH($C1102&amp;" "&amp;$B1102,'Raw Election Data'!$C$1:$C$3144,0),MATCH('Joined Data'!O$1,'Raw Election Data'!$A$1:$AN$1,0))</f>
        <v>-5275</v>
      </c>
      <c r="P1102">
        <f>INDEX('Raw Election Data'!$A$1:$AN$3144,MATCH($C1102&amp;" "&amp;$B1102,'Raw Election Data'!$C$1:$C$3144,0),MATCH('Joined Data'!P$1,'Raw Election Data'!$A$1:$AN$1,0))</f>
        <v>5275</v>
      </c>
      <c r="Q1102">
        <f>INDEX('Raw Election Data'!$A$1:$AN$3144,MATCH($C1102&amp;" "&amp;$B1102,'Raw Election Data'!$C$1:$C$3144,0),MATCH('Joined Data'!Q$1,'Raw Election Data'!$A$1:$AN$1,0))</f>
        <v>-0.55473761699442636</v>
      </c>
      <c r="R1102">
        <f>INDEX('Raw Election Data'!$A$1:$AN$3144,MATCH($C1102&amp;" "&amp;$B1102,'Raw Election Data'!$C$1:$C$3144,0),MATCH('Joined Data'!R$1,'Raw Election Data'!$A$1:$AN$1,0))</f>
        <v>0.55473761699442636</v>
      </c>
    </row>
    <row r="1103" spans="1:18" ht="13.5" hidden="1" customHeight="1" x14ac:dyDescent="0.15">
      <c r="A1103" t="s">
        <v>231</v>
      </c>
      <c r="B1103" t="s">
        <v>2935</v>
      </c>
      <c r="C1103" t="str">
        <f>INDEX(FIPS!$A$1:$E$3236,MATCH($F1103,FIPS!$D$1:$D$3236,0),5)</f>
        <v>Taylor County</v>
      </c>
      <c r="D1103" t="s">
        <v>232</v>
      </c>
      <c r="E1103" s="15" t="s">
        <v>160</v>
      </c>
      <c r="F1103" t="s">
        <v>3143</v>
      </c>
      <c r="G1103" t="s">
        <v>439</v>
      </c>
      <c r="H1103" t="str">
        <f>IFERROR(VLOOKUP($G1103,'Team Colors'!$A:$B,2,0),"#c9c9c9")</f>
        <v>#002244</v>
      </c>
      <c r="I1103">
        <f>INDEX('Raw Election Data'!$A$1:$AN$3144,MATCH($C1103&amp;" "&amp;$B1103,'Raw Election Data'!$C$1:$C$3144,0),MATCH('Joined Data'!I$1,'Raw Election Data'!$A$1:$AN$1,0))</f>
        <v>25420</v>
      </c>
      <c r="J1103">
        <f>INDEX('Raw Election Data'!$A$1:$AN$3144,MATCH($C1103&amp;" "&amp;$B1103,'Raw Election Data'!$C$1:$C$3144,0),MATCH('Joined Data'!J$1,'Raw Election Data'!$A$1:$AN$1,0))</f>
        <v>2553</v>
      </c>
      <c r="K1103">
        <f>INDEX('Raw Election Data'!$A$1:$AN$3144,MATCH($C1103&amp;" "&amp;$B1103,'Raw Election Data'!$C$1:$C$3144,0),MATCH('Joined Data'!K$1,'Raw Election Data'!$A$1:$AN$1,0))</f>
        <v>8320</v>
      </c>
      <c r="L1103">
        <f>INDEX('Raw Election Data'!$A$1:$AN$3144,MATCH($C1103&amp;" "&amp;$B1103,'Raw Election Data'!$C$1:$C$3144,0),MATCH('Joined Data'!L$1,'Raw Election Data'!$A$1:$AN$1,0))</f>
        <v>11301</v>
      </c>
      <c r="M1103">
        <f>INDEX('Raw Election Data'!$A$1:$AN$3144,MATCH($C1103&amp;" "&amp;$B1103,'Raw Election Data'!$C$1:$C$3144,0),MATCH('Joined Data'!M$1,'Raw Election Data'!$A$1:$AN$1,0))</f>
        <v>0.22590921157419697</v>
      </c>
      <c r="N1103">
        <f>INDEX('Raw Election Data'!$A$1:$AN$3144,MATCH($C1103&amp;" "&amp;$B1103,'Raw Election Data'!$C$1:$C$3144,0),MATCH('Joined Data'!N$1,'Raw Election Data'!$A$1:$AN$1,0))</f>
        <v>0.73621803380231843</v>
      </c>
      <c r="O1103">
        <f>INDEX('Raw Election Data'!$A$1:$AN$3144,MATCH($C1103&amp;" "&amp;$B1103,'Raw Election Data'!$C$1:$C$3144,0),MATCH('Joined Data'!O$1,'Raw Election Data'!$A$1:$AN$1,0))</f>
        <v>-5767</v>
      </c>
      <c r="P1103">
        <f>INDEX('Raw Election Data'!$A$1:$AN$3144,MATCH($C1103&amp;" "&amp;$B1103,'Raw Election Data'!$C$1:$C$3144,0),MATCH('Joined Data'!P$1,'Raw Election Data'!$A$1:$AN$1,0))</f>
        <v>5767</v>
      </c>
      <c r="Q1103">
        <f>INDEX('Raw Election Data'!$A$1:$AN$3144,MATCH($C1103&amp;" "&amp;$B1103,'Raw Election Data'!$C$1:$C$3144,0),MATCH('Joined Data'!Q$1,'Raw Election Data'!$A$1:$AN$1,0))</f>
        <v>-0.51030882222812146</v>
      </c>
      <c r="R1103">
        <f>INDEX('Raw Election Data'!$A$1:$AN$3144,MATCH($C1103&amp;" "&amp;$B1103,'Raw Election Data'!$C$1:$C$3144,0),MATCH('Joined Data'!R$1,'Raw Election Data'!$A$1:$AN$1,0))</f>
        <v>0.51030882222812146</v>
      </c>
    </row>
    <row r="1104" spans="1:18" ht="13.5" hidden="1" customHeight="1" x14ac:dyDescent="0.15">
      <c r="A1104" t="s">
        <v>231</v>
      </c>
      <c r="B1104" t="s">
        <v>2935</v>
      </c>
      <c r="C1104" t="str">
        <f>INDEX(FIPS!$A$1:$E$3236,MATCH($F1104,FIPS!$D$1:$D$3236,0),5)</f>
        <v>Todd County</v>
      </c>
      <c r="D1104" t="s">
        <v>232</v>
      </c>
      <c r="E1104" s="15" t="s">
        <v>161</v>
      </c>
      <c r="F1104" t="s">
        <v>3147</v>
      </c>
      <c r="G1104" t="s">
        <v>7775</v>
      </c>
      <c r="H1104" t="str">
        <f>IFERROR(VLOOKUP($G1104,'Team Colors'!$A:$B,2,0),"#c9c9c9")</f>
        <v>#c60c30</v>
      </c>
      <c r="I1104">
        <f>INDEX('Raw Election Data'!$A$1:$AN$3144,MATCH($C1104&amp;" "&amp;$B1104,'Raw Election Data'!$C$1:$C$3144,0),MATCH('Joined Data'!I$1,'Raw Election Data'!$A$1:$AN$1,0))</f>
        <v>12531</v>
      </c>
      <c r="J1104">
        <f>INDEX('Raw Election Data'!$A$1:$AN$3144,MATCH($C1104&amp;" "&amp;$B1104,'Raw Election Data'!$C$1:$C$3144,0),MATCH('Joined Data'!J$1,'Raw Election Data'!$A$1:$AN$1,0))</f>
        <v>1042</v>
      </c>
      <c r="K1104">
        <f>INDEX('Raw Election Data'!$A$1:$AN$3144,MATCH($C1104&amp;" "&amp;$B1104,'Raw Election Data'!$C$1:$C$3144,0),MATCH('Joined Data'!K$1,'Raw Election Data'!$A$1:$AN$1,0))</f>
        <v>3612</v>
      </c>
      <c r="L1104">
        <f>INDEX('Raw Election Data'!$A$1:$AN$3144,MATCH($C1104&amp;" "&amp;$B1104,'Raw Election Data'!$C$1:$C$3144,0),MATCH('Joined Data'!L$1,'Raw Election Data'!$A$1:$AN$1,0))</f>
        <v>4771</v>
      </c>
      <c r="M1104">
        <f>INDEX('Raw Election Data'!$A$1:$AN$3144,MATCH($C1104&amp;" "&amp;$B1104,'Raw Election Data'!$C$1:$C$3144,0),MATCH('Joined Data'!M$1,'Raw Election Data'!$A$1:$AN$1,0))</f>
        <v>0.21840285055543912</v>
      </c>
      <c r="N1104">
        <f>INDEX('Raw Election Data'!$A$1:$AN$3144,MATCH($C1104&amp;" "&amp;$B1104,'Raw Election Data'!$C$1:$C$3144,0),MATCH('Joined Data'!N$1,'Raw Election Data'!$A$1:$AN$1,0))</f>
        <v>0.75707398868161813</v>
      </c>
      <c r="O1104">
        <f>INDEX('Raw Election Data'!$A$1:$AN$3144,MATCH($C1104&amp;" "&amp;$B1104,'Raw Election Data'!$C$1:$C$3144,0),MATCH('Joined Data'!O$1,'Raw Election Data'!$A$1:$AN$1,0))</f>
        <v>-2570</v>
      </c>
      <c r="P1104">
        <f>INDEX('Raw Election Data'!$A$1:$AN$3144,MATCH($C1104&amp;" "&amp;$B1104,'Raw Election Data'!$C$1:$C$3144,0),MATCH('Joined Data'!P$1,'Raw Election Data'!$A$1:$AN$1,0))</f>
        <v>2570</v>
      </c>
      <c r="Q1104">
        <f>INDEX('Raw Election Data'!$A$1:$AN$3144,MATCH($C1104&amp;" "&amp;$B1104,'Raw Election Data'!$C$1:$C$3144,0),MATCH('Joined Data'!Q$1,'Raw Election Data'!$A$1:$AN$1,0))</f>
        <v>-0.53867113812617906</v>
      </c>
      <c r="R1104">
        <f>INDEX('Raw Election Data'!$A$1:$AN$3144,MATCH($C1104&amp;" "&amp;$B1104,'Raw Election Data'!$C$1:$C$3144,0),MATCH('Joined Data'!R$1,'Raw Election Data'!$A$1:$AN$1,0))</f>
        <v>0.53867113812617906</v>
      </c>
    </row>
    <row r="1105" spans="1:18" ht="13.5" hidden="1" customHeight="1" x14ac:dyDescent="0.15">
      <c r="A1105" t="s">
        <v>231</v>
      </c>
      <c r="B1105" t="s">
        <v>2935</v>
      </c>
      <c r="C1105" t="str">
        <f>INDEX(FIPS!$A$1:$E$3236,MATCH($F1105,FIPS!$D$1:$D$3236,0),5)</f>
        <v>Trigg County</v>
      </c>
      <c r="D1105" t="s">
        <v>232</v>
      </c>
      <c r="E1105" s="15" t="s">
        <v>162</v>
      </c>
      <c r="F1105" t="s">
        <v>3149</v>
      </c>
      <c r="G1105" t="s">
        <v>7775</v>
      </c>
      <c r="H1105" t="str">
        <f>IFERROR(VLOOKUP($G1105,'Team Colors'!$A:$B,2,0),"#c9c9c9")</f>
        <v>#c60c30</v>
      </c>
      <c r="I1105">
        <f>INDEX('Raw Election Data'!$A$1:$AN$3144,MATCH($C1105&amp;" "&amp;$B1105,'Raw Election Data'!$C$1:$C$3144,0),MATCH('Joined Data'!I$1,'Raw Election Data'!$A$1:$AN$1,0))</f>
        <v>14233</v>
      </c>
      <c r="J1105">
        <f>INDEX('Raw Election Data'!$A$1:$AN$3144,MATCH($C1105&amp;" "&amp;$B1105,'Raw Election Data'!$C$1:$C$3144,0),MATCH('Joined Data'!J$1,'Raw Election Data'!$A$1:$AN$1,0))</f>
        <v>1587</v>
      </c>
      <c r="K1105">
        <f>INDEX('Raw Election Data'!$A$1:$AN$3144,MATCH($C1105&amp;" "&amp;$B1105,'Raw Election Data'!$C$1:$C$3144,0),MATCH('Joined Data'!K$1,'Raw Election Data'!$A$1:$AN$1,0))</f>
        <v>4928</v>
      </c>
      <c r="L1105">
        <f>INDEX('Raw Election Data'!$A$1:$AN$3144,MATCH($C1105&amp;" "&amp;$B1105,'Raw Election Data'!$C$1:$C$3144,0),MATCH('Joined Data'!L$1,'Raw Election Data'!$A$1:$AN$1,0))</f>
        <v>6740</v>
      </c>
      <c r="M1105">
        <f>INDEX('Raw Election Data'!$A$1:$AN$3144,MATCH($C1105&amp;" "&amp;$B1105,'Raw Election Data'!$C$1:$C$3144,0),MATCH('Joined Data'!M$1,'Raw Election Data'!$A$1:$AN$1,0))</f>
        <v>0.235459940652819</v>
      </c>
      <c r="N1105">
        <f>INDEX('Raw Election Data'!$A$1:$AN$3144,MATCH($C1105&amp;" "&amp;$B1105,'Raw Election Data'!$C$1:$C$3144,0),MATCH('Joined Data'!N$1,'Raw Election Data'!$A$1:$AN$1,0))</f>
        <v>0.73115727002967357</v>
      </c>
      <c r="O1105">
        <f>INDEX('Raw Election Data'!$A$1:$AN$3144,MATCH($C1105&amp;" "&amp;$B1105,'Raw Election Data'!$C$1:$C$3144,0),MATCH('Joined Data'!O$1,'Raw Election Data'!$A$1:$AN$1,0))</f>
        <v>-3341</v>
      </c>
      <c r="P1105">
        <f>INDEX('Raw Election Data'!$A$1:$AN$3144,MATCH($C1105&amp;" "&amp;$B1105,'Raw Election Data'!$C$1:$C$3144,0),MATCH('Joined Data'!P$1,'Raw Election Data'!$A$1:$AN$1,0))</f>
        <v>3341</v>
      </c>
      <c r="Q1105">
        <f>INDEX('Raw Election Data'!$A$1:$AN$3144,MATCH($C1105&amp;" "&amp;$B1105,'Raw Election Data'!$C$1:$C$3144,0),MATCH('Joined Data'!Q$1,'Raw Election Data'!$A$1:$AN$1,0))</f>
        <v>-0.49569732937685457</v>
      </c>
      <c r="R1105">
        <f>INDEX('Raw Election Data'!$A$1:$AN$3144,MATCH($C1105&amp;" "&amp;$B1105,'Raw Election Data'!$C$1:$C$3144,0),MATCH('Joined Data'!R$1,'Raw Election Data'!$A$1:$AN$1,0))</f>
        <v>0.49569732937685457</v>
      </c>
    </row>
    <row r="1106" spans="1:18" ht="13.5" hidden="1" customHeight="1" x14ac:dyDescent="0.15">
      <c r="A1106" t="s">
        <v>231</v>
      </c>
      <c r="B1106" t="s">
        <v>2935</v>
      </c>
      <c r="C1106" t="str">
        <f>INDEX(FIPS!$A$1:$E$3236,MATCH($F1106,FIPS!$D$1:$D$3236,0),5)</f>
        <v>Trimble County</v>
      </c>
      <c r="D1106" t="s">
        <v>232</v>
      </c>
      <c r="E1106" s="15" t="s">
        <v>163</v>
      </c>
      <c r="F1106" t="s">
        <v>3151</v>
      </c>
      <c r="G1106" t="s">
        <v>7799</v>
      </c>
      <c r="H1106" t="str">
        <f>IFERROR(VLOOKUP($G1106,'Team Colors'!$A:$B,2,0),"#c9c9c9")</f>
        <v>#fb4f14</v>
      </c>
      <c r="I1106">
        <f>INDEX('Raw Election Data'!$A$1:$AN$3144,MATCH($C1106&amp;" "&amp;$B1106,'Raw Election Data'!$C$1:$C$3144,0),MATCH('Joined Data'!I$1,'Raw Election Data'!$A$1:$AN$1,0))</f>
        <v>8769</v>
      </c>
      <c r="J1106">
        <f>INDEX('Raw Election Data'!$A$1:$AN$3144,MATCH($C1106&amp;" "&amp;$B1106,'Raw Election Data'!$C$1:$C$3144,0),MATCH('Joined Data'!J$1,'Raw Election Data'!$A$1:$AN$1,0))</f>
        <v>879</v>
      </c>
      <c r="K1106">
        <f>INDEX('Raw Election Data'!$A$1:$AN$3144,MATCH($C1106&amp;" "&amp;$B1106,'Raw Election Data'!$C$1:$C$3144,0),MATCH('Joined Data'!K$1,'Raw Election Data'!$A$1:$AN$1,0))</f>
        <v>2771</v>
      </c>
      <c r="L1106">
        <f>INDEX('Raw Election Data'!$A$1:$AN$3144,MATCH($C1106&amp;" "&amp;$B1106,'Raw Election Data'!$C$1:$C$3144,0),MATCH('Joined Data'!L$1,'Raw Election Data'!$A$1:$AN$1,0))</f>
        <v>3786</v>
      </c>
      <c r="M1106">
        <f>INDEX('Raw Election Data'!$A$1:$AN$3144,MATCH($C1106&amp;" "&amp;$B1106,'Raw Election Data'!$C$1:$C$3144,0),MATCH('Joined Data'!M$1,'Raw Election Data'!$A$1:$AN$1,0))</f>
        <v>0.23217115689381934</v>
      </c>
      <c r="N1106">
        <f>INDEX('Raw Election Data'!$A$1:$AN$3144,MATCH($C1106&amp;" "&amp;$B1106,'Raw Election Data'!$C$1:$C$3144,0),MATCH('Joined Data'!N$1,'Raw Election Data'!$A$1:$AN$1,0))</f>
        <v>0.73190702588483891</v>
      </c>
      <c r="O1106">
        <f>INDEX('Raw Election Data'!$A$1:$AN$3144,MATCH($C1106&amp;" "&amp;$B1106,'Raw Election Data'!$C$1:$C$3144,0),MATCH('Joined Data'!O$1,'Raw Election Data'!$A$1:$AN$1,0))</f>
        <v>-1892</v>
      </c>
      <c r="P1106">
        <f>INDEX('Raw Election Data'!$A$1:$AN$3144,MATCH($C1106&amp;" "&amp;$B1106,'Raw Election Data'!$C$1:$C$3144,0),MATCH('Joined Data'!P$1,'Raw Election Data'!$A$1:$AN$1,0))</f>
        <v>1892</v>
      </c>
      <c r="Q1106">
        <f>INDEX('Raw Election Data'!$A$1:$AN$3144,MATCH($C1106&amp;" "&amp;$B1106,'Raw Election Data'!$C$1:$C$3144,0),MATCH('Joined Data'!Q$1,'Raw Election Data'!$A$1:$AN$1,0))</f>
        <v>-0.49973586899101957</v>
      </c>
      <c r="R1106">
        <f>INDEX('Raw Election Data'!$A$1:$AN$3144,MATCH($C1106&amp;" "&amp;$B1106,'Raw Election Data'!$C$1:$C$3144,0),MATCH('Joined Data'!R$1,'Raw Election Data'!$A$1:$AN$1,0))</f>
        <v>0.49973586899101957</v>
      </c>
    </row>
    <row r="1107" spans="1:18" ht="13.5" hidden="1" customHeight="1" x14ac:dyDescent="0.15">
      <c r="A1107" t="s">
        <v>231</v>
      </c>
      <c r="B1107" t="s">
        <v>2935</v>
      </c>
      <c r="C1107" t="str">
        <f>INDEX(FIPS!$A$1:$E$3236,MATCH($F1107,FIPS!$D$1:$D$3236,0),5)</f>
        <v>Union County</v>
      </c>
      <c r="D1107" t="s">
        <v>232</v>
      </c>
      <c r="E1107" s="15" t="s">
        <v>164</v>
      </c>
      <c r="F1107" t="s">
        <v>3152</v>
      </c>
      <c r="G1107" t="s">
        <v>7797</v>
      </c>
      <c r="H1107" t="str">
        <f>IFERROR(VLOOKUP($G1107,'Team Colors'!$A:$B,2,0),"#c9c9c9")</f>
        <v>#002c5f</v>
      </c>
      <c r="I1107">
        <f>INDEX('Raw Election Data'!$A$1:$AN$3144,MATCH($C1107&amp;" "&amp;$B1107,'Raw Election Data'!$C$1:$C$3144,0),MATCH('Joined Data'!I$1,'Raw Election Data'!$A$1:$AN$1,0))</f>
        <v>15050</v>
      </c>
      <c r="J1107">
        <f>INDEX('Raw Election Data'!$A$1:$AN$3144,MATCH($C1107&amp;" "&amp;$B1107,'Raw Election Data'!$C$1:$C$3144,0),MATCH('Joined Data'!J$1,'Raw Election Data'!$A$1:$AN$1,0))</f>
        <v>1331</v>
      </c>
      <c r="K1107">
        <f>INDEX('Raw Election Data'!$A$1:$AN$3144,MATCH($C1107&amp;" "&amp;$B1107,'Raw Election Data'!$C$1:$C$3144,0),MATCH('Joined Data'!K$1,'Raw Election Data'!$A$1:$AN$1,0))</f>
        <v>4701</v>
      </c>
      <c r="L1107">
        <f>INDEX('Raw Election Data'!$A$1:$AN$3144,MATCH($C1107&amp;" "&amp;$B1107,'Raw Election Data'!$C$1:$C$3144,0),MATCH('Joined Data'!L$1,'Raw Election Data'!$A$1:$AN$1,0))</f>
        <v>6209</v>
      </c>
      <c r="M1107">
        <f>INDEX('Raw Election Data'!$A$1:$AN$3144,MATCH($C1107&amp;" "&amp;$B1107,'Raw Election Data'!$C$1:$C$3144,0),MATCH('Joined Data'!M$1,'Raw Election Data'!$A$1:$AN$1,0))</f>
        <v>0.21436624255113546</v>
      </c>
      <c r="N1107">
        <f>INDEX('Raw Election Data'!$A$1:$AN$3144,MATCH($C1107&amp;" "&amp;$B1107,'Raw Election Data'!$C$1:$C$3144,0),MATCH('Joined Data'!N$1,'Raw Election Data'!$A$1:$AN$1,0))</f>
        <v>0.75712675148977293</v>
      </c>
      <c r="O1107">
        <f>INDEX('Raw Election Data'!$A$1:$AN$3144,MATCH($C1107&amp;" "&amp;$B1107,'Raw Election Data'!$C$1:$C$3144,0),MATCH('Joined Data'!O$1,'Raw Election Data'!$A$1:$AN$1,0))</f>
        <v>-3370</v>
      </c>
      <c r="P1107">
        <f>INDEX('Raw Election Data'!$A$1:$AN$3144,MATCH($C1107&amp;" "&amp;$B1107,'Raw Election Data'!$C$1:$C$3144,0),MATCH('Joined Data'!P$1,'Raw Election Data'!$A$1:$AN$1,0))</f>
        <v>3370</v>
      </c>
      <c r="Q1107">
        <f>INDEX('Raw Election Data'!$A$1:$AN$3144,MATCH($C1107&amp;" "&amp;$B1107,'Raw Election Data'!$C$1:$C$3144,0),MATCH('Joined Data'!Q$1,'Raw Election Data'!$A$1:$AN$1,0))</f>
        <v>-0.54276050893863748</v>
      </c>
      <c r="R1107">
        <f>INDEX('Raw Election Data'!$A$1:$AN$3144,MATCH($C1107&amp;" "&amp;$B1107,'Raw Election Data'!$C$1:$C$3144,0),MATCH('Joined Data'!R$1,'Raw Election Data'!$A$1:$AN$1,0))</f>
        <v>0.54276050893863748</v>
      </c>
    </row>
    <row r="1108" spans="1:18" ht="13.5" hidden="1" customHeight="1" x14ac:dyDescent="0.15">
      <c r="A1108" t="s">
        <v>231</v>
      </c>
      <c r="B1108" t="s">
        <v>2935</v>
      </c>
      <c r="C1108" t="str">
        <f>INDEX(FIPS!$A$1:$E$3236,MATCH($F1108,FIPS!$D$1:$D$3236,0),5)</f>
        <v>Warren County</v>
      </c>
      <c r="D1108" t="s">
        <v>232</v>
      </c>
      <c r="E1108" s="15" t="s">
        <v>165</v>
      </c>
      <c r="F1108" t="s">
        <v>3153</v>
      </c>
      <c r="G1108" t="s">
        <v>7775</v>
      </c>
      <c r="H1108" t="str">
        <f>IFERROR(VLOOKUP($G1108,'Team Colors'!$A:$B,2,0),"#c9c9c9")</f>
        <v>#c60c30</v>
      </c>
      <c r="I1108">
        <f>INDEX('Raw Election Data'!$A$1:$AN$3144,MATCH($C1108&amp;" "&amp;$B1108,'Raw Election Data'!$C$1:$C$3144,0),MATCH('Joined Data'!I$1,'Raw Election Data'!$A$1:$AN$1,0))</f>
        <v>122851</v>
      </c>
      <c r="J1108">
        <f>INDEX('Raw Election Data'!$A$1:$AN$3144,MATCH($C1108&amp;" "&amp;$B1108,'Raw Election Data'!$C$1:$C$3144,0),MATCH('Joined Data'!J$1,'Raw Election Data'!$A$1:$AN$1,0))</f>
        <v>16966</v>
      </c>
      <c r="K1108">
        <f>INDEX('Raw Election Data'!$A$1:$AN$3144,MATCH($C1108&amp;" "&amp;$B1108,'Raw Election Data'!$C$1:$C$3144,0),MATCH('Joined Data'!K$1,'Raw Election Data'!$A$1:$AN$1,0))</f>
        <v>28673</v>
      </c>
      <c r="L1108">
        <f>INDEX('Raw Election Data'!$A$1:$AN$3144,MATCH($C1108&amp;" "&amp;$B1108,'Raw Election Data'!$C$1:$C$3144,0),MATCH('Joined Data'!L$1,'Raw Election Data'!$A$1:$AN$1,0))</f>
        <v>48416</v>
      </c>
      <c r="M1108">
        <f>INDEX('Raw Election Data'!$A$1:$AN$3144,MATCH($C1108&amp;" "&amp;$B1108,'Raw Election Data'!$C$1:$C$3144,0),MATCH('Joined Data'!M$1,'Raw Election Data'!$A$1:$AN$1,0))</f>
        <v>0.35042134831460675</v>
      </c>
      <c r="N1108">
        <f>INDEX('Raw Election Data'!$A$1:$AN$3144,MATCH($C1108&amp;" "&amp;$B1108,'Raw Election Data'!$C$1:$C$3144,0),MATCH('Joined Data'!N$1,'Raw Election Data'!$A$1:$AN$1,0))</f>
        <v>0.59222157964309319</v>
      </c>
      <c r="O1108">
        <f>INDEX('Raw Election Data'!$A$1:$AN$3144,MATCH($C1108&amp;" "&amp;$B1108,'Raw Election Data'!$C$1:$C$3144,0),MATCH('Joined Data'!O$1,'Raw Election Data'!$A$1:$AN$1,0))</f>
        <v>-11707</v>
      </c>
      <c r="P1108">
        <f>INDEX('Raw Election Data'!$A$1:$AN$3144,MATCH($C1108&amp;" "&amp;$B1108,'Raw Election Data'!$C$1:$C$3144,0),MATCH('Joined Data'!P$1,'Raw Election Data'!$A$1:$AN$1,0))</f>
        <v>11707</v>
      </c>
      <c r="Q1108">
        <f>INDEX('Raw Election Data'!$A$1:$AN$3144,MATCH($C1108&amp;" "&amp;$B1108,'Raw Election Data'!$C$1:$C$3144,0),MATCH('Joined Data'!Q$1,'Raw Election Data'!$A$1:$AN$1,0))</f>
        <v>-0.24180023132848644</v>
      </c>
      <c r="R1108">
        <f>INDEX('Raw Election Data'!$A$1:$AN$3144,MATCH($C1108&amp;" "&amp;$B1108,'Raw Election Data'!$C$1:$C$3144,0),MATCH('Joined Data'!R$1,'Raw Election Data'!$A$1:$AN$1,0))</f>
        <v>0.24180023132848644</v>
      </c>
    </row>
    <row r="1109" spans="1:18" ht="13.5" hidden="1" customHeight="1" x14ac:dyDescent="0.15">
      <c r="A1109" t="s">
        <v>231</v>
      </c>
      <c r="B1109" t="s">
        <v>2935</v>
      </c>
      <c r="C1109" t="str">
        <f>INDEX(FIPS!$A$1:$E$3236,MATCH($F1109,FIPS!$D$1:$D$3236,0),5)</f>
        <v>Washington County</v>
      </c>
      <c r="D1109" t="s">
        <v>232</v>
      </c>
      <c r="E1109" s="15" t="s">
        <v>166</v>
      </c>
      <c r="F1109" t="s">
        <v>3154</v>
      </c>
      <c r="G1109" t="s">
        <v>439</v>
      </c>
      <c r="H1109" t="str">
        <f>IFERROR(VLOOKUP($G1109,'Team Colors'!$A:$B,2,0),"#c9c9c9")</f>
        <v>#002244</v>
      </c>
      <c r="I1109">
        <f>INDEX('Raw Election Data'!$A$1:$AN$3144,MATCH($C1109&amp;" "&amp;$B1109,'Raw Election Data'!$C$1:$C$3144,0),MATCH('Joined Data'!I$1,'Raw Election Data'!$A$1:$AN$1,0))</f>
        <v>12063</v>
      </c>
      <c r="J1109">
        <f>INDEX('Raw Election Data'!$A$1:$AN$3144,MATCH($C1109&amp;" "&amp;$B1109,'Raw Election Data'!$C$1:$C$3144,0),MATCH('Joined Data'!J$1,'Raw Election Data'!$A$1:$AN$1,0))</f>
        <v>1420</v>
      </c>
      <c r="K1109">
        <f>INDEX('Raw Election Data'!$A$1:$AN$3144,MATCH($C1109&amp;" "&amp;$B1109,'Raw Election Data'!$C$1:$C$3144,0),MATCH('Joined Data'!K$1,'Raw Election Data'!$A$1:$AN$1,0))</f>
        <v>4013</v>
      </c>
      <c r="L1109">
        <f>INDEX('Raw Election Data'!$A$1:$AN$3144,MATCH($C1109&amp;" "&amp;$B1109,'Raw Election Data'!$C$1:$C$3144,0),MATCH('Joined Data'!L$1,'Raw Election Data'!$A$1:$AN$1,0))</f>
        <v>5621</v>
      </c>
      <c r="M1109">
        <f>INDEX('Raw Election Data'!$A$1:$AN$3144,MATCH($C1109&amp;" "&amp;$B1109,'Raw Election Data'!$C$1:$C$3144,0),MATCH('Joined Data'!M$1,'Raw Election Data'!$A$1:$AN$1,0))</f>
        <v>0.25262408824052662</v>
      </c>
      <c r="N1109">
        <f>INDEX('Raw Election Data'!$A$1:$AN$3144,MATCH($C1109&amp;" "&amp;$B1109,'Raw Election Data'!$C$1:$C$3144,0),MATCH('Joined Data'!N$1,'Raw Election Data'!$A$1:$AN$1,0))</f>
        <v>0.71392990571072767</v>
      </c>
      <c r="O1109">
        <f>INDEX('Raw Election Data'!$A$1:$AN$3144,MATCH($C1109&amp;" "&amp;$B1109,'Raw Election Data'!$C$1:$C$3144,0),MATCH('Joined Data'!O$1,'Raw Election Data'!$A$1:$AN$1,0))</f>
        <v>-2593</v>
      </c>
      <c r="P1109">
        <f>INDEX('Raw Election Data'!$A$1:$AN$3144,MATCH($C1109&amp;" "&amp;$B1109,'Raw Election Data'!$C$1:$C$3144,0),MATCH('Joined Data'!P$1,'Raw Election Data'!$A$1:$AN$1,0))</f>
        <v>2593</v>
      </c>
      <c r="Q1109">
        <f>INDEX('Raw Election Data'!$A$1:$AN$3144,MATCH($C1109&amp;" "&amp;$B1109,'Raw Election Data'!$C$1:$C$3144,0),MATCH('Joined Data'!Q$1,'Raw Election Data'!$A$1:$AN$1,0))</f>
        <v>-0.46130581747020105</v>
      </c>
      <c r="R1109">
        <f>INDEX('Raw Election Data'!$A$1:$AN$3144,MATCH($C1109&amp;" "&amp;$B1109,'Raw Election Data'!$C$1:$C$3144,0),MATCH('Joined Data'!R$1,'Raw Election Data'!$A$1:$AN$1,0))</f>
        <v>0.46130581747020105</v>
      </c>
    </row>
    <row r="1110" spans="1:18" ht="13.5" hidden="1" customHeight="1" x14ac:dyDescent="0.15">
      <c r="A1110" t="s">
        <v>231</v>
      </c>
      <c r="B1110" t="s">
        <v>2935</v>
      </c>
      <c r="C1110" t="str">
        <f>INDEX(FIPS!$A$1:$E$3236,MATCH($F1110,FIPS!$D$1:$D$3236,0),5)</f>
        <v>Wayne County</v>
      </c>
      <c r="D1110" t="s">
        <v>232</v>
      </c>
      <c r="E1110" s="15" t="s">
        <v>167</v>
      </c>
      <c r="F1110" t="s">
        <v>3155</v>
      </c>
      <c r="G1110" t="s">
        <v>7784</v>
      </c>
      <c r="H1110" t="str">
        <f>IFERROR(VLOOKUP($G1110,'Team Colors'!$A:$B,2,0),"#c9c9c9")</f>
        <v>#ffb612</v>
      </c>
      <c r="I1110">
        <f>INDEX('Raw Election Data'!$A$1:$AN$3144,MATCH($C1110&amp;" "&amp;$B1110,'Raw Election Data'!$C$1:$C$3144,0),MATCH('Joined Data'!I$1,'Raw Election Data'!$A$1:$AN$1,0))</f>
        <v>20464</v>
      </c>
      <c r="J1110">
        <f>INDEX('Raw Election Data'!$A$1:$AN$3144,MATCH($C1110&amp;" "&amp;$B1110,'Raw Election Data'!$C$1:$C$3144,0),MATCH('Joined Data'!J$1,'Raw Election Data'!$A$1:$AN$1,0))</f>
        <v>1431</v>
      </c>
      <c r="K1110">
        <f>INDEX('Raw Election Data'!$A$1:$AN$3144,MATCH($C1110&amp;" "&amp;$B1110,'Raw Election Data'!$C$1:$C$3144,0),MATCH('Joined Data'!K$1,'Raw Election Data'!$A$1:$AN$1,0))</f>
        <v>6370</v>
      </c>
      <c r="L1110">
        <f>INDEX('Raw Election Data'!$A$1:$AN$3144,MATCH($C1110&amp;" "&amp;$B1110,'Raw Election Data'!$C$1:$C$3144,0),MATCH('Joined Data'!L$1,'Raw Election Data'!$A$1:$AN$1,0))</f>
        <v>7988</v>
      </c>
      <c r="M1110">
        <f>INDEX('Raw Election Data'!$A$1:$AN$3144,MATCH($C1110&amp;" "&amp;$B1110,'Raw Election Data'!$C$1:$C$3144,0),MATCH('Joined Data'!M$1,'Raw Election Data'!$A$1:$AN$1,0))</f>
        <v>0.17914371557336004</v>
      </c>
      <c r="N1110">
        <f>INDEX('Raw Election Data'!$A$1:$AN$3144,MATCH($C1110&amp;" "&amp;$B1110,'Raw Election Data'!$C$1:$C$3144,0),MATCH('Joined Data'!N$1,'Raw Election Data'!$A$1:$AN$1,0))</f>
        <v>0.79744616925388079</v>
      </c>
      <c r="O1110">
        <f>INDEX('Raw Election Data'!$A$1:$AN$3144,MATCH($C1110&amp;" "&amp;$B1110,'Raw Election Data'!$C$1:$C$3144,0),MATCH('Joined Data'!O$1,'Raw Election Data'!$A$1:$AN$1,0))</f>
        <v>-4939</v>
      </c>
      <c r="P1110">
        <f>INDEX('Raw Election Data'!$A$1:$AN$3144,MATCH($C1110&amp;" "&amp;$B1110,'Raw Election Data'!$C$1:$C$3144,0),MATCH('Joined Data'!P$1,'Raw Election Data'!$A$1:$AN$1,0))</f>
        <v>4939</v>
      </c>
      <c r="Q1110">
        <f>INDEX('Raw Election Data'!$A$1:$AN$3144,MATCH($C1110&amp;" "&amp;$B1110,'Raw Election Data'!$C$1:$C$3144,0),MATCH('Joined Data'!Q$1,'Raw Election Data'!$A$1:$AN$1,0))</f>
        <v>-0.61830245368052072</v>
      </c>
      <c r="R1110">
        <f>INDEX('Raw Election Data'!$A$1:$AN$3144,MATCH($C1110&amp;" "&amp;$B1110,'Raw Election Data'!$C$1:$C$3144,0),MATCH('Joined Data'!R$1,'Raw Election Data'!$A$1:$AN$1,0))</f>
        <v>0.61830245368052072</v>
      </c>
    </row>
    <row r="1111" spans="1:18" ht="13.5" hidden="1" customHeight="1" x14ac:dyDescent="0.15">
      <c r="A1111" t="s">
        <v>231</v>
      </c>
      <c r="B1111" t="s">
        <v>2935</v>
      </c>
      <c r="C1111" t="str">
        <f>INDEX(FIPS!$A$1:$E$3236,MATCH($F1111,FIPS!$D$1:$D$3236,0),5)</f>
        <v>Webster County</v>
      </c>
      <c r="D1111" t="s">
        <v>232</v>
      </c>
      <c r="E1111" s="15" t="s">
        <v>168</v>
      </c>
      <c r="F1111" t="s">
        <v>3156</v>
      </c>
      <c r="G1111" t="s">
        <v>7797</v>
      </c>
      <c r="H1111" t="str">
        <f>IFERROR(VLOOKUP($G1111,'Team Colors'!$A:$B,2,0),"#c9c9c9")</f>
        <v>#002c5f</v>
      </c>
      <c r="I1111">
        <f>INDEX('Raw Election Data'!$A$1:$AN$3144,MATCH($C1111&amp;" "&amp;$B1111,'Raw Election Data'!$C$1:$C$3144,0),MATCH('Joined Data'!I$1,'Raw Election Data'!$A$1:$AN$1,0))</f>
        <v>13170</v>
      </c>
      <c r="J1111">
        <f>INDEX('Raw Election Data'!$A$1:$AN$3144,MATCH($C1111&amp;" "&amp;$B1111,'Raw Election Data'!$C$1:$C$3144,0),MATCH('Joined Data'!J$1,'Raw Election Data'!$A$1:$AN$1,0))</f>
        <v>1240</v>
      </c>
      <c r="K1111">
        <f>INDEX('Raw Election Data'!$A$1:$AN$3144,MATCH($C1111&amp;" "&amp;$B1111,'Raw Election Data'!$C$1:$C$3144,0),MATCH('Joined Data'!K$1,'Raw Election Data'!$A$1:$AN$1,0))</f>
        <v>4397</v>
      </c>
      <c r="L1111">
        <f>INDEX('Raw Election Data'!$A$1:$AN$3144,MATCH($C1111&amp;" "&amp;$B1111,'Raw Election Data'!$C$1:$C$3144,0),MATCH('Joined Data'!L$1,'Raw Election Data'!$A$1:$AN$1,0))</f>
        <v>5804</v>
      </c>
      <c r="M1111">
        <f>INDEX('Raw Election Data'!$A$1:$AN$3144,MATCH($C1111&amp;" "&amp;$B1111,'Raw Election Data'!$C$1:$C$3144,0),MATCH('Joined Data'!M$1,'Raw Election Data'!$A$1:$AN$1,0))</f>
        <v>0.21364576154376291</v>
      </c>
      <c r="N1111">
        <f>INDEX('Raw Election Data'!$A$1:$AN$3144,MATCH($C1111&amp;" "&amp;$B1111,'Raw Election Data'!$C$1:$C$3144,0),MATCH('Joined Data'!N$1,'Raw Election Data'!$A$1:$AN$1,0))</f>
        <v>0.75758097863542384</v>
      </c>
      <c r="O1111">
        <f>INDEX('Raw Election Data'!$A$1:$AN$3144,MATCH($C1111&amp;" "&amp;$B1111,'Raw Election Data'!$C$1:$C$3144,0),MATCH('Joined Data'!O$1,'Raw Election Data'!$A$1:$AN$1,0))</f>
        <v>-3157</v>
      </c>
      <c r="P1111">
        <f>INDEX('Raw Election Data'!$A$1:$AN$3144,MATCH($C1111&amp;" "&amp;$B1111,'Raw Election Data'!$C$1:$C$3144,0),MATCH('Joined Data'!P$1,'Raw Election Data'!$A$1:$AN$1,0))</f>
        <v>3157</v>
      </c>
      <c r="Q1111">
        <f>INDEX('Raw Election Data'!$A$1:$AN$3144,MATCH($C1111&amp;" "&amp;$B1111,'Raw Election Data'!$C$1:$C$3144,0),MATCH('Joined Data'!Q$1,'Raw Election Data'!$A$1:$AN$1,0))</f>
        <v>-0.54393521709166093</v>
      </c>
      <c r="R1111">
        <f>INDEX('Raw Election Data'!$A$1:$AN$3144,MATCH($C1111&amp;" "&amp;$B1111,'Raw Election Data'!$C$1:$C$3144,0),MATCH('Joined Data'!R$1,'Raw Election Data'!$A$1:$AN$1,0))</f>
        <v>0.54393521709166093</v>
      </c>
    </row>
    <row r="1112" spans="1:18" ht="13.5" hidden="1" customHeight="1" x14ac:dyDescent="0.15">
      <c r="A1112" t="s">
        <v>231</v>
      </c>
      <c r="B1112" t="s">
        <v>2935</v>
      </c>
      <c r="C1112" t="str">
        <f>INDEX(FIPS!$A$1:$E$3236,MATCH($F1112,FIPS!$D$1:$D$3236,0),5)</f>
        <v>Whitley County</v>
      </c>
      <c r="D1112" t="s">
        <v>232</v>
      </c>
      <c r="E1112" s="15" t="s">
        <v>169</v>
      </c>
      <c r="F1112" t="s">
        <v>3157</v>
      </c>
      <c r="G1112" t="s">
        <v>7799</v>
      </c>
      <c r="H1112" t="str">
        <f>IFERROR(VLOOKUP($G1112,'Team Colors'!$A:$B,2,0),"#c9c9c9")</f>
        <v>#fb4f14</v>
      </c>
      <c r="I1112">
        <f>INDEX('Raw Election Data'!$A$1:$AN$3144,MATCH($C1112&amp;" "&amp;$B1112,'Raw Election Data'!$C$1:$C$3144,0),MATCH('Joined Data'!I$1,'Raw Election Data'!$A$1:$AN$1,0))</f>
        <v>36129</v>
      </c>
      <c r="J1112">
        <f>INDEX('Raw Election Data'!$A$1:$AN$3144,MATCH($C1112&amp;" "&amp;$B1112,'Raw Election Data'!$C$1:$C$3144,0),MATCH('Joined Data'!J$1,'Raw Election Data'!$A$1:$AN$1,0))</f>
        <v>2067</v>
      </c>
      <c r="K1112">
        <f>INDEX('Raw Election Data'!$A$1:$AN$3144,MATCH($C1112&amp;" "&amp;$B1112,'Raw Election Data'!$C$1:$C$3144,0),MATCH('Joined Data'!K$1,'Raw Election Data'!$A$1:$AN$1,0))</f>
        <v>11312</v>
      </c>
      <c r="L1112">
        <f>INDEX('Raw Election Data'!$A$1:$AN$3144,MATCH($C1112&amp;" "&amp;$B1112,'Raw Election Data'!$C$1:$C$3144,0),MATCH('Joined Data'!L$1,'Raw Election Data'!$A$1:$AN$1,0))</f>
        <v>13765</v>
      </c>
      <c r="M1112">
        <f>INDEX('Raw Election Data'!$A$1:$AN$3144,MATCH($C1112&amp;" "&amp;$B1112,'Raw Election Data'!$C$1:$C$3144,0),MATCH('Joined Data'!M$1,'Raw Election Data'!$A$1:$AN$1,0))</f>
        <v>0.15016345804576825</v>
      </c>
      <c r="N1112">
        <f>INDEX('Raw Election Data'!$A$1:$AN$3144,MATCH($C1112&amp;" "&amp;$B1112,'Raw Election Data'!$C$1:$C$3144,0),MATCH('Joined Data'!N$1,'Raw Election Data'!$A$1:$AN$1,0))</f>
        <v>0.82179440610243371</v>
      </c>
      <c r="O1112">
        <f>INDEX('Raw Election Data'!$A$1:$AN$3144,MATCH($C1112&amp;" "&amp;$B1112,'Raw Election Data'!$C$1:$C$3144,0),MATCH('Joined Data'!O$1,'Raw Election Data'!$A$1:$AN$1,0))</f>
        <v>-9245</v>
      </c>
      <c r="P1112">
        <f>INDEX('Raw Election Data'!$A$1:$AN$3144,MATCH($C1112&amp;" "&amp;$B1112,'Raw Election Data'!$C$1:$C$3144,0),MATCH('Joined Data'!P$1,'Raw Election Data'!$A$1:$AN$1,0))</f>
        <v>9245</v>
      </c>
      <c r="Q1112">
        <f>INDEX('Raw Election Data'!$A$1:$AN$3144,MATCH($C1112&amp;" "&amp;$B1112,'Raw Election Data'!$C$1:$C$3144,0),MATCH('Joined Data'!Q$1,'Raw Election Data'!$A$1:$AN$1,0))</f>
        <v>-0.67163094805666546</v>
      </c>
      <c r="R1112">
        <f>INDEX('Raw Election Data'!$A$1:$AN$3144,MATCH($C1112&amp;" "&amp;$B1112,'Raw Election Data'!$C$1:$C$3144,0),MATCH('Joined Data'!R$1,'Raw Election Data'!$A$1:$AN$1,0))</f>
        <v>0.67163094805666546</v>
      </c>
    </row>
    <row r="1113" spans="1:18" ht="13.5" hidden="1" customHeight="1" x14ac:dyDescent="0.15">
      <c r="A1113" t="s">
        <v>231</v>
      </c>
      <c r="B1113" t="s">
        <v>2935</v>
      </c>
      <c r="C1113" t="str">
        <f>INDEX(FIPS!$A$1:$E$3236,MATCH($F1113,FIPS!$D$1:$D$3236,0),5)</f>
        <v>Wolfe County</v>
      </c>
      <c r="D1113" t="s">
        <v>232</v>
      </c>
      <c r="E1113" s="15" t="s">
        <v>170</v>
      </c>
      <c r="F1113" t="s">
        <v>3159</v>
      </c>
      <c r="G1113" t="s">
        <v>7799</v>
      </c>
      <c r="H1113" t="str">
        <f>IFERROR(VLOOKUP($G1113,'Team Colors'!$A:$B,2,0),"#c9c9c9")</f>
        <v>#fb4f14</v>
      </c>
      <c r="I1113">
        <f>INDEX('Raw Election Data'!$A$1:$AN$3144,MATCH($C1113&amp;" "&amp;$B1113,'Raw Election Data'!$C$1:$C$3144,0),MATCH('Joined Data'!I$1,'Raw Election Data'!$A$1:$AN$1,0))</f>
        <v>7259</v>
      </c>
      <c r="J1113">
        <f>INDEX('Raw Election Data'!$A$1:$AN$3144,MATCH($C1113&amp;" "&amp;$B1113,'Raw Election Data'!$C$1:$C$3144,0),MATCH('Joined Data'!J$1,'Raw Election Data'!$A$1:$AN$1,0))</f>
        <v>753</v>
      </c>
      <c r="K1113">
        <f>INDEX('Raw Election Data'!$A$1:$AN$3144,MATCH($C1113&amp;" "&amp;$B1113,'Raw Election Data'!$C$1:$C$3144,0),MATCH('Joined Data'!K$1,'Raw Election Data'!$A$1:$AN$1,0))</f>
        <v>1804</v>
      </c>
      <c r="L1113">
        <f>INDEX('Raw Election Data'!$A$1:$AN$3144,MATCH($C1113&amp;" "&amp;$B1113,'Raw Election Data'!$C$1:$C$3144,0),MATCH('Joined Data'!L$1,'Raw Election Data'!$A$1:$AN$1,0))</f>
        <v>2634</v>
      </c>
      <c r="M1113">
        <f>INDEX('Raw Election Data'!$A$1:$AN$3144,MATCH($C1113&amp;" "&amp;$B1113,'Raw Election Data'!$C$1:$C$3144,0),MATCH('Joined Data'!M$1,'Raw Election Data'!$A$1:$AN$1,0))</f>
        <v>0.28587699316628701</v>
      </c>
      <c r="N1113">
        <f>INDEX('Raw Election Data'!$A$1:$AN$3144,MATCH($C1113&amp;" "&amp;$B1113,'Raw Election Data'!$C$1:$C$3144,0),MATCH('Joined Data'!N$1,'Raw Election Data'!$A$1:$AN$1,0))</f>
        <v>0.6848899012908124</v>
      </c>
      <c r="O1113">
        <f>INDEX('Raw Election Data'!$A$1:$AN$3144,MATCH($C1113&amp;" "&amp;$B1113,'Raw Election Data'!$C$1:$C$3144,0),MATCH('Joined Data'!O$1,'Raw Election Data'!$A$1:$AN$1,0))</f>
        <v>-1051</v>
      </c>
      <c r="P1113">
        <f>INDEX('Raw Election Data'!$A$1:$AN$3144,MATCH($C1113&amp;" "&amp;$B1113,'Raw Election Data'!$C$1:$C$3144,0),MATCH('Joined Data'!P$1,'Raw Election Data'!$A$1:$AN$1,0))</f>
        <v>1051</v>
      </c>
      <c r="Q1113">
        <f>INDEX('Raw Election Data'!$A$1:$AN$3144,MATCH($C1113&amp;" "&amp;$B1113,'Raw Election Data'!$C$1:$C$3144,0),MATCH('Joined Data'!Q$1,'Raw Election Data'!$A$1:$AN$1,0))</f>
        <v>-0.39901290812452539</v>
      </c>
      <c r="R1113">
        <f>INDEX('Raw Election Data'!$A$1:$AN$3144,MATCH($C1113&amp;" "&amp;$B1113,'Raw Election Data'!$C$1:$C$3144,0),MATCH('Joined Data'!R$1,'Raw Election Data'!$A$1:$AN$1,0))</f>
        <v>0.39901290812452539</v>
      </c>
    </row>
    <row r="1114" spans="1:18" ht="13.5" hidden="1" customHeight="1" x14ac:dyDescent="0.15">
      <c r="A1114" t="s">
        <v>231</v>
      </c>
      <c r="B1114" t="s">
        <v>2935</v>
      </c>
      <c r="C1114" t="str">
        <f>INDEX(FIPS!$A$1:$E$3236,MATCH($F1114,FIPS!$D$1:$D$3236,0),5)</f>
        <v>Woodford County</v>
      </c>
      <c r="D1114" t="s">
        <v>232</v>
      </c>
      <c r="E1114" s="15" t="s">
        <v>171</v>
      </c>
      <c r="F1114" t="s">
        <v>3160</v>
      </c>
      <c r="G1114" t="s">
        <v>7799</v>
      </c>
      <c r="H1114" t="str">
        <f>IFERROR(VLOOKUP($G1114,'Team Colors'!$A:$B,2,0),"#c9c9c9")</f>
        <v>#fb4f14</v>
      </c>
      <c r="I1114">
        <f>INDEX('Raw Election Data'!$A$1:$AN$3144,MATCH($C1114&amp;" "&amp;$B1114,'Raw Election Data'!$C$1:$C$3144,0),MATCH('Joined Data'!I$1,'Raw Election Data'!$A$1:$AN$1,0))</f>
        <v>25793</v>
      </c>
      <c r="J1114">
        <f>INDEX('Raw Election Data'!$A$1:$AN$3144,MATCH($C1114&amp;" "&amp;$B1114,'Raw Election Data'!$C$1:$C$3144,0),MATCH('Joined Data'!J$1,'Raw Election Data'!$A$1:$AN$1,0))</f>
        <v>4958</v>
      </c>
      <c r="K1114">
        <f>INDEX('Raw Election Data'!$A$1:$AN$3144,MATCH($C1114&amp;" "&amp;$B1114,'Raw Election Data'!$C$1:$C$3144,0),MATCH('Joined Data'!K$1,'Raw Election Data'!$A$1:$AN$1,0))</f>
        <v>7697</v>
      </c>
      <c r="L1114">
        <f>INDEX('Raw Election Data'!$A$1:$AN$3144,MATCH($C1114&amp;" "&amp;$B1114,'Raw Election Data'!$C$1:$C$3144,0),MATCH('Joined Data'!L$1,'Raw Election Data'!$A$1:$AN$1,0))</f>
        <v>13547</v>
      </c>
      <c r="M1114">
        <f>INDEX('Raw Election Data'!$A$1:$AN$3144,MATCH($C1114&amp;" "&amp;$B1114,'Raw Election Data'!$C$1:$C$3144,0),MATCH('Joined Data'!M$1,'Raw Election Data'!$A$1:$AN$1,0))</f>
        <v>0.36598508894958293</v>
      </c>
      <c r="N1114">
        <f>INDEX('Raw Election Data'!$A$1:$AN$3144,MATCH($C1114&amp;" "&amp;$B1114,'Raw Election Data'!$C$1:$C$3144,0),MATCH('Joined Data'!N$1,'Raw Election Data'!$A$1:$AN$1,0))</f>
        <v>0.56817007455525204</v>
      </c>
      <c r="O1114">
        <f>INDEX('Raw Election Data'!$A$1:$AN$3144,MATCH($C1114&amp;" "&amp;$B1114,'Raw Election Data'!$C$1:$C$3144,0),MATCH('Joined Data'!O$1,'Raw Election Data'!$A$1:$AN$1,0))</f>
        <v>-2739</v>
      </c>
      <c r="P1114">
        <f>INDEX('Raw Election Data'!$A$1:$AN$3144,MATCH($C1114&amp;" "&amp;$B1114,'Raw Election Data'!$C$1:$C$3144,0),MATCH('Joined Data'!P$1,'Raw Election Data'!$A$1:$AN$1,0))</f>
        <v>2739</v>
      </c>
      <c r="Q1114">
        <f>INDEX('Raw Election Data'!$A$1:$AN$3144,MATCH($C1114&amp;" "&amp;$B1114,'Raw Election Data'!$C$1:$C$3144,0),MATCH('Joined Data'!Q$1,'Raw Election Data'!$A$1:$AN$1,0))</f>
        <v>-0.20218498560566911</v>
      </c>
      <c r="R1114">
        <f>INDEX('Raw Election Data'!$A$1:$AN$3144,MATCH($C1114&amp;" "&amp;$B1114,'Raw Election Data'!$C$1:$C$3144,0),MATCH('Joined Data'!R$1,'Raw Election Data'!$A$1:$AN$1,0))</f>
        <v>0.20218498560566911</v>
      </c>
    </row>
    <row r="1115" spans="1:18" ht="13.5" hidden="1" customHeight="1" x14ac:dyDescent="0.15">
      <c r="A1115" t="s">
        <v>233</v>
      </c>
      <c r="B1115" t="s">
        <v>3161</v>
      </c>
      <c r="C1115" t="str">
        <f>INDEX(FIPS!$A$1:$E$3236,MATCH($F1115,FIPS!$D$1:$D$3236,0),5)</f>
        <v>Acadia Parish</v>
      </c>
      <c r="D1115" t="s">
        <v>234</v>
      </c>
      <c r="E1115" s="15" t="s">
        <v>6</v>
      </c>
      <c r="F1115" t="s">
        <v>3163</v>
      </c>
      <c r="G1115" t="s">
        <v>440</v>
      </c>
      <c r="H1115" t="str">
        <f>IFERROR(VLOOKUP($G1115,'Team Colors'!$A:$B,2,0),"#c9c9c9")</f>
        <v>#9f8958</v>
      </c>
      <c r="I1115">
        <f>INDEX('Raw Election Data'!$A$1:$AN$3144,MATCH($C1115&amp;" "&amp;$B1115,'Raw Election Data'!$C$1:$C$3144,0),MATCH('Joined Data'!I$1,'Raw Election Data'!$A$1:$AN$1,0))</f>
        <v>62577</v>
      </c>
      <c r="J1115">
        <f>INDEX('Raw Election Data'!$A$1:$AN$3144,MATCH($C1115&amp;" "&amp;$B1115,'Raw Election Data'!$C$1:$C$3144,0),MATCH('Joined Data'!J$1,'Raw Election Data'!$A$1:$AN$1,0))</f>
        <v>5638</v>
      </c>
      <c r="K1115">
        <f>INDEX('Raw Election Data'!$A$1:$AN$3144,MATCH($C1115&amp;" "&amp;$B1115,'Raw Election Data'!$C$1:$C$3144,0),MATCH('Joined Data'!K$1,'Raw Election Data'!$A$1:$AN$1,0))</f>
        <v>21159</v>
      </c>
      <c r="L1115">
        <f>INDEX('Raw Election Data'!$A$1:$AN$3144,MATCH($C1115&amp;" "&amp;$B1115,'Raw Election Data'!$C$1:$C$3144,0),MATCH('Joined Data'!L$1,'Raw Election Data'!$A$1:$AN$1,0))</f>
        <v>27386</v>
      </c>
      <c r="M1115">
        <f>INDEX('Raw Election Data'!$A$1:$AN$3144,MATCH($C1115&amp;" "&amp;$B1115,'Raw Election Data'!$C$1:$C$3144,0),MATCH('Joined Data'!M$1,'Raw Election Data'!$A$1:$AN$1,0))</f>
        <v>0.20587161323303879</v>
      </c>
      <c r="N1115">
        <f>INDEX('Raw Election Data'!$A$1:$AN$3144,MATCH($C1115&amp;" "&amp;$B1115,'Raw Election Data'!$C$1:$C$3144,0),MATCH('Joined Data'!N$1,'Raw Election Data'!$A$1:$AN$1,0))</f>
        <v>0.77262104725041991</v>
      </c>
      <c r="O1115">
        <f>INDEX('Raw Election Data'!$A$1:$AN$3144,MATCH($C1115&amp;" "&amp;$B1115,'Raw Election Data'!$C$1:$C$3144,0),MATCH('Joined Data'!O$1,'Raw Election Data'!$A$1:$AN$1,0))</f>
        <v>-15521</v>
      </c>
      <c r="P1115">
        <f>INDEX('Raw Election Data'!$A$1:$AN$3144,MATCH($C1115&amp;" "&amp;$B1115,'Raw Election Data'!$C$1:$C$3144,0),MATCH('Joined Data'!P$1,'Raw Election Data'!$A$1:$AN$1,0))</f>
        <v>15521</v>
      </c>
      <c r="Q1115">
        <f>INDEX('Raw Election Data'!$A$1:$AN$3144,MATCH($C1115&amp;" "&amp;$B1115,'Raw Election Data'!$C$1:$C$3144,0),MATCH('Joined Data'!Q$1,'Raw Election Data'!$A$1:$AN$1,0))</f>
        <v>-0.56674943401738109</v>
      </c>
      <c r="R1115">
        <f>INDEX('Raw Election Data'!$A$1:$AN$3144,MATCH($C1115&amp;" "&amp;$B1115,'Raw Election Data'!$C$1:$C$3144,0),MATCH('Joined Data'!R$1,'Raw Election Data'!$A$1:$AN$1,0))</f>
        <v>0.56674943401738109</v>
      </c>
    </row>
    <row r="1116" spans="1:18" ht="13.5" hidden="1" customHeight="1" x14ac:dyDescent="0.15">
      <c r="A1116" t="s">
        <v>233</v>
      </c>
      <c r="B1116" t="s">
        <v>3161</v>
      </c>
      <c r="C1116" t="str">
        <f>INDEX(FIPS!$A$1:$E$3236,MATCH($F1116,FIPS!$D$1:$D$3236,0),5)</f>
        <v>Allen Parish</v>
      </c>
      <c r="D1116" t="s">
        <v>234</v>
      </c>
      <c r="E1116" s="15" t="s">
        <v>7</v>
      </c>
      <c r="F1116" t="s">
        <v>3169</v>
      </c>
      <c r="G1116" t="s">
        <v>440</v>
      </c>
      <c r="H1116" t="str">
        <f>IFERROR(VLOOKUP($G1116,'Team Colors'!$A:$B,2,0),"#c9c9c9")</f>
        <v>#9f8958</v>
      </c>
      <c r="I1116">
        <f>INDEX('Raw Election Data'!$A$1:$AN$3144,MATCH($C1116&amp;" "&amp;$B1116,'Raw Election Data'!$C$1:$C$3144,0),MATCH('Joined Data'!I$1,'Raw Election Data'!$A$1:$AN$1,0))</f>
        <v>25683</v>
      </c>
      <c r="J1116">
        <f>INDEX('Raw Election Data'!$A$1:$AN$3144,MATCH($C1116&amp;" "&amp;$B1116,'Raw Election Data'!$C$1:$C$3144,0),MATCH('Joined Data'!J$1,'Raw Election Data'!$A$1:$AN$1,0))</f>
        <v>2106</v>
      </c>
      <c r="K1116">
        <f>INDEX('Raw Election Data'!$A$1:$AN$3144,MATCH($C1116&amp;" "&amp;$B1116,'Raw Election Data'!$C$1:$C$3144,0),MATCH('Joined Data'!K$1,'Raw Election Data'!$A$1:$AN$1,0))</f>
        <v>6867</v>
      </c>
      <c r="L1116">
        <f>INDEX('Raw Election Data'!$A$1:$AN$3144,MATCH($C1116&amp;" "&amp;$B1116,'Raw Election Data'!$C$1:$C$3144,0),MATCH('Joined Data'!L$1,'Raw Election Data'!$A$1:$AN$1,0))</f>
        <v>9245</v>
      </c>
      <c r="M1116">
        <f>INDEX('Raw Election Data'!$A$1:$AN$3144,MATCH($C1116&amp;" "&amp;$B1116,'Raw Election Data'!$C$1:$C$3144,0),MATCH('Joined Data'!M$1,'Raw Election Data'!$A$1:$AN$1,0))</f>
        <v>0.22779881016765818</v>
      </c>
      <c r="N1116">
        <f>INDEX('Raw Election Data'!$A$1:$AN$3144,MATCH($C1116&amp;" "&amp;$B1116,'Raw Election Data'!$C$1:$C$3144,0),MATCH('Joined Data'!N$1,'Raw Election Data'!$A$1:$AN$1,0))</f>
        <v>0.74277988101676584</v>
      </c>
      <c r="O1116">
        <f>INDEX('Raw Election Data'!$A$1:$AN$3144,MATCH($C1116&amp;" "&amp;$B1116,'Raw Election Data'!$C$1:$C$3144,0),MATCH('Joined Data'!O$1,'Raw Election Data'!$A$1:$AN$1,0))</f>
        <v>-4761</v>
      </c>
      <c r="P1116">
        <f>INDEX('Raw Election Data'!$A$1:$AN$3144,MATCH($C1116&amp;" "&amp;$B1116,'Raw Election Data'!$C$1:$C$3144,0),MATCH('Joined Data'!P$1,'Raw Election Data'!$A$1:$AN$1,0))</f>
        <v>4761</v>
      </c>
      <c r="Q1116">
        <f>INDEX('Raw Election Data'!$A$1:$AN$3144,MATCH($C1116&amp;" "&amp;$B1116,'Raw Election Data'!$C$1:$C$3144,0),MATCH('Joined Data'!Q$1,'Raw Election Data'!$A$1:$AN$1,0))</f>
        <v>-0.5149810708491076</v>
      </c>
      <c r="R1116">
        <f>INDEX('Raw Election Data'!$A$1:$AN$3144,MATCH($C1116&amp;" "&amp;$B1116,'Raw Election Data'!$C$1:$C$3144,0),MATCH('Joined Data'!R$1,'Raw Election Data'!$A$1:$AN$1,0))</f>
        <v>0.5149810708491076</v>
      </c>
    </row>
    <row r="1117" spans="1:18" ht="13.5" hidden="1" customHeight="1" x14ac:dyDescent="0.15">
      <c r="A1117" t="s">
        <v>233</v>
      </c>
      <c r="B1117" t="s">
        <v>3161</v>
      </c>
      <c r="C1117" t="str">
        <f>INDEX(FIPS!$A$1:$E$3236,MATCH($F1117,FIPS!$D$1:$D$3236,0),5)</f>
        <v>Ascension Parish</v>
      </c>
      <c r="D1117" t="s">
        <v>234</v>
      </c>
      <c r="E1117" s="15" t="s">
        <v>8</v>
      </c>
      <c r="F1117" t="s">
        <v>3171</v>
      </c>
      <c r="G1117" t="s">
        <v>440</v>
      </c>
      <c r="H1117" t="str">
        <f>IFERROR(VLOOKUP($G1117,'Team Colors'!$A:$B,2,0),"#c9c9c9")</f>
        <v>#9f8958</v>
      </c>
      <c r="I1117">
        <f>INDEX('Raw Election Data'!$A$1:$AN$3144,MATCH($C1117&amp;" "&amp;$B1117,'Raw Election Data'!$C$1:$C$3144,0),MATCH('Joined Data'!I$1,'Raw Election Data'!$A$1:$AN$1,0))</f>
        <v>119455</v>
      </c>
      <c r="J1117">
        <f>INDEX('Raw Election Data'!$A$1:$AN$3144,MATCH($C1117&amp;" "&amp;$B1117,'Raw Election Data'!$C$1:$C$3144,0),MATCH('Joined Data'!J$1,'Raw Election Data'!$A$1:$AN$1,0))</f>
        <v>16471</v>
      </c>
      <c r="K1117">
        <f>INDEX('Raw Election Data'!$A$1:$AN$3144,MATCH($C1117&amp;" "&amp;$B1117,'Raw Election Data'!$C$1:$C$3144,0),MATCH('Joined Data'!K$1,'Raw Election Data'!$A$1:$AN$1,0))</f>
        <v>36135</v>
      </c>
      <c r="L1117">
        <f>INDEX('Raw Election Data'!$A$1:$AN$3144,MATCH($C1117&amp;" "&amp;$B1117,'Raw Election Data'!$C$1:$C$3144,0),MATCH('Joined Data'!L$1,'Raw Election Data'!$A$1:$AN$1,0))</f>
        <v>54663</v>
      </c>
      <c r="M1117">
        <f>INDEX('Raw Election Data'!$A$1:$AN$3144,MATCH($C1117&amp;" "&amp;$B1117,'Raw Election Data'!$C$1:$C$3144,0),MATCH('Joined Data'!M$1,'Raw Election Data'!$A$1:$AN$1,0))</f>
        <v>0.30131899090792674</v>
      </c>
      <c r="N1117">
        <f>INDEX('Raw Election Data'!$A$1:$AN$3144,MATCH($C1117&amp;" "&amp;$B1117,'Raw Election Data'!$C$1:$C$3144,0),MATCH('Joined Data'!N$1,'Raw Election Data'!$A$1:$AN$1,0))</f>
        <v>0.66105043630975246</v>
      </c>
      <c r="O1117">
        <f>INDEX('Raw Election Data'!$A$1:$AN$3144,MATCH($C1117&amp;" "&amp;$B1117,'Raw Election Data'!$C$1:$C$3144,0),MATCH('Joined Data'!O$1,'Raw Election Data'!$A$1:$AN$1,0))</f>
        <v>-19664</v>
      </c>
      <c r="P1117">
        <f>INDEX('Raw Election Data'!$A$1:$AN$3144,MATCH($C1117&amp;" "&amp;$B1117,'Raw Election Data'!$C$1:$C$3144,0),MATCH('Joined Data'!P$1,'Raw Election Data'!$A$1:$AN$1,0))</f>
        <v>19664</v>
      </c>
      <c r="Q1117">
        <f>INDEX('Raw Election Data'!$A$1:$AN$3144,MATCH($C1117&amp;" "&amp;$B1117,'Raw Election Data'!$C$1:$C$3144,0),MATCH('Joined Data'!Q$1,'Raw Election Data'!$A$1:$AN$1,0))</f>
        <v>-0.35973144540182572</v>
      </c>
      <c r="R1117">
        <f>INDEX('Raw Election Data'!$A$1:$AN$3144,MATCH($C1117&amp;" "&amp;$B1117,'Raw Election Data'!$C$1:$C$3144,0),MATCH('Joined Data'!R$1,'Raw Election Data'!$A$1:$AN$1,0))</f>
        <v>0.35973144540182572</v>
      </c>
    </row>
    <row r="1118" spans="1:18" ht="13.5" hidden="1" customHeight="1" x14ac:dyDescent="0.15">
      <c r="A1118" t="s">
        <v>233</v>
      </c>
      <c r="B1118" t="s">
        <v>3161</v>
      </c>
      <c r="C1118" t="str">
        <f>INDEX(FIPS!$A$1:$E$3236,MATCH($F1118,FIPS!$D$1:$D$3236,0),5)</f>
        <v>Assumption Parish</v>
      </c>
      <c r="D1118" t="s">
        <v>234</v>
      </c>
      <c r="E1118" s="15" t="s">
        <v>9</v>
      </c>
      <c r="F1118" t="s">
        <v>3175</v>
      </c>
      <c r="G1118" t="s">
        <v>440</v>
      </c>
      <c r="H1118" t="str">
        <f>IFERROR(VLOOKUP($G1118,'Team Colors'!$A:$B,2,0),"#c9c9c9")</f>
        <v>#9f8958</v>
      </c>
      <c r="I1118">
        <f>INDEX('Raw Election Data'!$A$1:$AN$3144,MATCH($C1118&amp;" "&amp;$B1118,'Raw Election Data'!$C$1:$C$3144,0),MATCH('Joined Data'!I$1,'Raw Election Data'!$A$1:$AN$1,0))</f>
        <v>22842</v>
      </c>
      <c r="J1118">
        <f>INDEX('Raw Election Data'!$A$1:$AN$3144,MATCH($C1118&amp;" "&amp;$B1118,'Raw Election Data'!$C$1:$C$3144,0),MATCH('Joined Data'!J$1,'Raw Election Data'!$A$1:$AN$1,0))</f>
        <v>3931</v>
      </c>
      <c r="K1118">
        <f>INDEX('Raw Election Data'!$A$1:$AN$3144,MATCH($C1118&amp;" "&amp;$B1118,'Raw Election Data'!$C$1:$C$3144,0),MATCH('Joined Data'!K$1,'Raw Election Data'!$A$1:$AN$1,0))</f>
        <v>6714</v>
      </c>
      <c r="L1118">
        <f>INDEX('Raw Election Data'!$A$1:$AN$3144,MATCH($C1118&amp;" "&amp;$B1118,'Raw Election Data'!$C$1:$C$3144,0),MATCH('Joined Data'!L$1,'Raw Election Data'!$A$1:$AN$1,0))</f>
        <v>10904</v>
      </c>
      <c r="M1118">
        <f>INDEX('Raw Election Data'!$A$1:$AN$3144,MATCH($C1118&amp;" "&amp;$B1118,'Raw Election Data'!$C$1:$C$3144,0),MATCH('Joined Data'!M$1,'Raw Election Data'!$A$1:$AN$1,0))</f>
        <v>0.36050990462215698</v>
      </c>
      <c r="N1118">
        <f>INDEX('Raw Election Data'!$A$1:$AN$3144,MATCH($C1118&amp;" "&amp;$B1118,'Raw Election Data'!$C$1:$C$3144,0),MATCH('Joined Data'!N$1,'Raw Election Data'!$A$1:$AN$1,0))</f>
        <v>0.61573734409391045</v>
      </c>
      <c r="O1118">
        <f>INDEX('Raw Election Data'!$A$1:$AN$3144,MATCH($C1118&amp;" "&amp;$B1118,'Raw Election Data'!$C$1:$C$3144,0),MATCH('Joined Data'!O$1,'Raw Election Data'!$A$1:$AN$1,0))</f>
        <v>-2783</v>
      </c>
      <c r="P1118">
        <f>INDEX('Raw Election Data'!$A$1:$AN$3144,MATCH($C1118&amp;" "&amp;$B1118,'Raw Election Data'!$C$1:$C$3144,0),MATCH('Joined Data'!P$1,'Raw Election Data'!$A$1:$AN$1,0))</f>
        <v>2783</v>
      </c>
      <c r="Q1118">
        <f>INDEX('Raw Election Data'!$A$1:$AN$3144,MATCH($C1118&amp;" "&amp;$B1118,'Raw Election Data'!$C$1:$C$3144,0),MATCH('Joined Data'!Q$1,'Raw Election Data'!$A$1:$AN$1,0))</f>
        <v>-0.25522743947175347</v>
      </c>
      <c r="R1118">
        <f>INDEX('Raw Election Data'!$A$1:$AN$3144,MATCH($C1118&amp;" "&amp;$B1118,'Raw Election Data'!$C$1:$C$3144,0),MATCH('Joined Data'!R$1,'Raw Election Data'!$A$1:$AN$1,0))</f>
        <v>0.25522743947175347</v>
      </c>
    </row>
    <row r="1119" spans="1:18" ht="13.5" hidden="1" customHeight="1" x14ac:dyDescent="0.15">
      <c r="A1119" t="s">
        <v>233</v>
      </c>
      <c r="B1119" t="s">
        <v>3161</v>
      </c>
      <c r="C1119" t="str">
        <f>INDEX(FIPS!$A$1:$E$3236,MATCH($F1119,FIPS!$D$1:$D$3236,0),5)</f>
        <v>Avoyelles Parish</v>
      </c>
      <c r="D1119" t="s">
        <v>234</v>
      </c>
      <c r="E1119" s="15" t="s">
        <v>10</v>
      </c>
      <c r="F1119" t="s">
        <v>3177</v>
      </c>
      <c r="G1119" t="s">
        <v>440</v>
      </c>
      <c r="H1119" t="str">
        <f>IFERROR(VLOOKUP($G1119,'Team Colors'!$A:$B,2,0),"#c9c9c9")</f>
        <v>#9f8958</v>
      </c>
      <c r="I1119">
        <f>INDEX('Raw Election Data'!$A$1:$AN$3144,MATCH($C1119&amp;" "&amp;$B1119,'Raw Election Data'!$C$1:$C$3144,0),MATCH('Joined Data'!I$1,'Raw Election Data'!$A$1:$AN$1,0))</f>
        <v>41103</v>
      </c>
      <c r="J1119">
        <f>INDEX('Raw Election Data'!$A$1:$AN$3144,MATCH($C1119&amp;" "&amp;$B1119,'Raw Election Data'!$C$1:$C$3144,0),MATCH('Joined Data'!J$1,'Raw Election Data'!$A$1:$AN$1,0))</f>
        <v>5032</v>
      </c>
      <c r="K1119">
        <f>INDEX('Raw Election Data'!$A$1:$AN$3144,MATCH($C1119&amp;" "&amp;$B1119,'Raw Election Data'!$C$1:$C$3144,0),MATCH('Joined Data'!K$1,'Raw Election Data'!$A$1:$AN$1,0))</f>
        <v>11163</v>
      </c>
      <c r="L1119">
        <f>INDEX('Raw Election Data'!$A$1:$AN$3144,MATCH($C1119&amp;" "&amp;$B1119,'Raw Election Data'!$C$1:$C$3144,0),MATCH('Joined Data'!L$1,'Raw Election Data'!$A$1:$AN$1,0))</f>
        <v>16581</v>
      </c>
      <c r="M1119">
        <f>INDEX('Raw Election Data'!$A$1:$AN$3144,MATCH($C1119&amp;" "&amp;$B1119,'Raw Election Data'!$C$1:$C$3144,0),MATCH('Joined Data'!M$1,'Raw Election Data'!$A$1:$AN$1,0))</f>
        <v>0.30347988661721248</v>
      </c>
      <c r="N1119">
        <f>INDEX('Raw Election Data'!$A$1:$AN$3144,MATCH($C1119&amp;" "&amp;$B1119,'Raw Election Data'!$C$1:$C$3144,0),MATCH('Joined Data'!N$1,'Raw Election Data'!$A$1:$AN$1,0))</f>
        <v>0.67324045594354986</v>
      </c>
      <c r="O1119">
        <f>INDEX('Raw Election Data'!$A$1:$AN$3144,MATCH($C1119&amp;" "&amp;$B1119,'Raw Election Data'!$C$1:$C$3144,0),MATCH('Joined Data'!O$1,'Raw Election Data'!$A$1:$AN$1,0))</f>
        <v>-6131</v>
      </c>
      <c r="P1119">
        <f>INDEX('Raw Election Data'!$A$1:$AN$3144,MATCH($C1119&amp;" "&amp;$B1119,'Raw Election Data'!$C$1:$C$3144,0),MATCH('Joined Data'!P$1,'Raw Election Data'!$A$1:$AN$1,0))</f>
        <v>6131</v>
      </c>
      <c r="Q1119">
        <f>INDEX('Raw Election Data'!$A$1:$AN$3144,MATCH($C1119&amp;" "&amp;$B1119,'Raw Election Data'!$C$1:$C$3144,0),MATCH('Joined Data'!Q$1,'Raw Election Data'!$A$1:$AN$1,0))</f>
        <v>-0.36976056932633738</v>
      </c>
      <c r="R1119">
        <f>INDEX('Raw Election Data'!$A$1:$AN$3144,MATCH($C1119&amp;" "&amp;$B1119,'Raw Election Data'!$C$1:$C$3144,0),MATCH('Joined Data'!R$1,'Raw Election Data'!$A$1:$AN$1,0))</f>
        <v>0.36976056932633738</v>
      </c>
    </row>
    <row r="1120" spans="1:18" ht="13.5" hidden="1" customHeight="1" x14ac:dyDescent="0.15">
      <c r="A1120" t="s">
        <v>233</v>
      </c>
      <c r="B1120" t="s">
        <v>3161</v>
      </c>
      <c r="C1120" t="str">
        <f>INDEX(FIPS!$A$1:$E$3236,MATCH($F1120,FIPS!$D$1:$D$3236,0),5)</f>
        <v>Beauregard Parish</v>
      </c>
      <c r="D1120" t="s">
        <v>234</v>
      </c>
      <c r="E1120" s="15" t="s">
        <v>11</v>
      </c>
      <c r="F1120" t="s">
        <v>3179</v>
      </c>
      <c r="G1120" t="s">
        <v>440</v>
      </c>
      <c r="H1120" t="str">
        <f>IFERROR(VLOOKUP($G1120,'Team Colors'!$A:$B,2,0),"#c9c9c9")</f>
        <v>#9f8958</v>
      </c>
      <c r="I1120">
        <f>INDEX('Raw Election Data'!$A$1:$AN$3144,MATCH($C1120&amp;" "&amp;$B1120,'Raw Election Data'!$C$1:$C$3144,0),MATCH('Joined Data'!I$1,'Raw Election Data'!$A$1:$AN$1,0))</f>
        <v>36462</v>
      </c>
      <c r="J1120">
        <f>INDEX('Raw Election Data'!$A$1:$AN$3144,MATCH($C1120&amp;" "&amp;$B1120,'Raw Election Data'!$C$1:$C$3144,0),MATCH('Joined Data'!J$1,'Raw Election Data'!$A$1:$AN$1,0))</f>
        <v>2393</v>
      </c>
      <c r="K1120">
        <f>INDEX('Raw Election Data'!$A$1:$AN$3144,MATCH($C1120&amp;" "&amp;$B1120,'Raw Election Data'!$C$1:$C$3144,0),MATCH('Joined Data'!K$1,'Raw Election Data'!$A$1:$AN$1,0))</f>
        <v>12238</v>
      </c>
      <c r="L1120">
        <f>INDEX('Raw Election Data'!$A$1:$AN$3144,MATCH($C1120&amp;" "&amp;$B1120,'Raw Election Data'!$C$1:$C$3144,0),MATCH('Joined Data'!L$1,'Raw Election Data'!$A$1:$AN$1,0))</f>
        <v>15078</v>
      </c>
      <c r="M1120">
        <f>INDEX('Raw Election Data'!$A$1:$AN$3144,MATCH($C1120&amp;" "&amp;$B1120,'Raw Election Data'!$C$1:$C$3144,0),MATCH('Joined Data'!M$1,'Raw Election Data'!$A$1:$AN$1,0))</f>
        <v>0.15870805146571162</v>
      </c>
      <c r="N1120">
        <f>INDEX('Raw Election Data'!$A$1:$AN$3144,MATCH($C1120&amp;" "&amp;$B1120,'Raw Election Data'!$C$1:$C$3144,0),MATCH('Joined Data'!N$1,'Raw Election Data'!$A$1:$AN$1,0))</f>
        <v>0.81164610691073091</v>
      </c>
      <c r="O1120">
        <f>INDEX('Raw Election Data'!$A$1:$AN$3144,MATCH($C1120&amp;" "&amp;$B1120,'Raw Election Data'!$C$1:$C$3144,0),MATCH('Joined Data'!O$1,'Raw Election Data'!$A$1:$AN$1,0))</f>
        <v>-9845</v>
      </c>
      <c r="P1120">
        <f>INDEX('Raw Election Data'!$A$1:$AN$3144,MATCH($C1120&amp;" "&amp;$B1120,'Raw Election Data'!$C$1:$C$3144,0),MATCH('Joined Data'!P$1,'Raw Election Data'!$A$1:$AN$1,0))</f>
        <v>9845</v>
      </c>
      <c r="Q1120">
        <f>INDEX('Raw Election Data'!$A$1:$AN$3144,MATCH($C1120&amp;" "&amp;$B1120,'Raw Election Data'!$C$1:$C$3144,0),MATCH('Joined Data'!Q$1,'Raw Election Data'!$A$1:$AN$1,0))</f>
        <v>-0.65293805544501926</v>
      </c>
      <c r="R1120">
        <f>INDEX('Raw Election Data'!$A$1:$AN$3144,MATCH($C1120&amp;" "&amp;$B1120,'Raw Election Data'!$C$1:$C$3144,0),MATCH('Joined Data'!R$1,'Raw Election Data'!$A$1:$AN$1,0))</f>
        <v>0.65293805544501926</v>
      </c>
    </row>
    <row r="1121" spans="1:18" ht="13.5" hidden="1" customHeight="1" x14ac:dyDescent="0.15">
      <c r="A1121" t="s">
        <v>233</v>
      </c>
      <c r="B1121" t="s">
        <v>3161</v>
      </c>
      <c r="C1121" t="str">
        <f>INDEX(FIPS!$A$1:$E$3236,MATCH($F1121,FIPS!$D$1:$D$3236,0),5)</f>
        <v>Bienville Parish</v>
      </c>
      <c r="D1121" t="s">
        <v>234</v>
      </c>
      <c r="E1121" s="15" t="s">
        <v>12</v>
      </c>
      <c r="F1121" t="s">
        <v>3184</v>
      </c>
      <c r="G1121" t="s">
        <v>440</v>
      </c>
      <c r="H1121" t="str">
        <f>IFERROR(VLOOKUP($G1121,'Team Colors'!$A:$B,2,0),"#c9c9c9")</f>
        <v>#9f8958</v>
      </c>
      <c r="I1121">
        <f>INDEX('Raw Election Data'!$A$1:$AN$3144,MATCH($C1121&amp;" "&amp;$B1121,'Raw Election Data'!$C$1:$C$3144,0),MATCH('Joined Data'!I$1,'Raw Election Data'!$A$1:$AN$1,0))</f>
        <v>13786</v>
      </c>
      <c r="J1121">
        <f>INDEX('Raw Election Data'!$A$1:$AN$3144,MATCH($C1121&amp;" "&amp;$B1121,'Raw Election Data'!$C$1:$C$3144,0),MATCH('Joined Data'!J$1,'Raw Election Data'!$A$1:$AN$1,0))</f>
        <v>3129</v>
      </c>
      <c r="K1121">
        <f>INDEX('Raw Election Data'!$A$1:$AN$3144,MATCH($C1121&amp;" "&amp;$B1121,'Raw Election Data'!$C$1:$C$3144,0),MATCH('Joined Data'!K$1,'Raw Election Data'!$A$1:$AN$1,0))</f>
        <v>3756</v>
      </c>
      <c r="L1121">
        <f>INDEX('Raw Election Data'!$A$1:$AN$3144,MATCH($C1121&amp;" "&amp;$B1121,'Raw Election Data'!$C$1:$C$3144,0),MATCH('Joined Data'!L$1,'Raw Election Data'!$A$1:$AN$1,0))</f>
        <v>7005</v>
      </c>
      <c r="M1121">
        <f>INDEX('Raw Election Data'!$A$1:$AN$3144,MATCH($C1121&amp;" "&amp;$B1121,'Raw Election Data'!$C$1:$C$3144,0),MATCH('Joined Data'!M$1,'Raw Election Data'!$A$1:$AN$1,0))</f>
        <v>0.44668094218415416</v>
      </c>
      <c r="N1121">
        <f>INDEX('Raw Election Data'!$A$1:$AN$3144,MATCH($C1121&amp;" "&amp;$B1121,'Raw Election Data'!$C$1:$C$3144,0),MATCH('Joined Data'!N$1,'Raw Election Data'!$A$1:$AN$1,0))</f>
        <v>0.53618843683083517</v>
      </c>
      <c r="O1121">
        <f>INDEX('Raw Election Data'!$A$1:$AN$3144,MATCH($C1121&amp;" "&amp;$B1121,'Raw Election Data'!$C$1:$C$3144,0),MATCH('Joined Data'!O$1,'Raw Election Data'!$A$1:$AN$1,0))</f>
        <v>-627</v>
      </c>
      <c r="P1121">
        <f>INDEX('Raw Election Data'!$A$1:$AN$3144,MATCH($C1121&amp;" "&amp;$B1121,'Raw Election Data'!$C$1:$C$3144,0),MATCH('Joined Data'!P$1,'Raw Election Data'!$A$1:$AN$1,0))</f>
        <v>627</v>
      </c>
      <c r="Q1121">
        <f>INDEX('Raw Election Data'!$A$1:$AN$3144,MATCH($C1121&amp;" "&amp;$B1121,'Raw Election Data'!$C$1:$C$3144,0),MATCH('Joined Data'!Q$1,'Raw Election Data'!$A$1:$AN$1,0))</f>
        <v>-8.9507494646681007E-2</v>
      </c>
      <c r="R1121">
        <f>INDEX('Raw Election Data'!$A$1:$AN$3144,MATCH($C1121&amp;" "&amp;$B1121,'Raw Election Data'!$C$1:$C$3144,0),MATCH('Joined Data'!R$1,'Raw Election Data'!$A$1:$AN$1,0))</f>
        <v>8.9507494646681007E-2</v>
      </c>
    </row>
    <row r="1122" spans="1:18" ht="13.5" hidden="1" customHeight="1" x14ac:dyDescent="0.15">
      <c r="A1122" t="s">
        <v>233</v>
      </c>
      <c r="B1122" t="s">
        <v>3161</v>
      </c>
      <c r="C1122" t="str">
        <f>INDEX(FIPS!$A$1:$E$3236,MATCH($F1122,FIPS!$D$1:$D$3236,0),5)</f>
        <v>Bossier Parish</v>
      </c>
      <c r="D1122" t="s">
        <v>234</v>
      </c>
      <c r="E1122" s="15" t="s">
        <v>13</v>
      </c>
      <c r="F1122" t="s">
        <v>3186</v>
      </c>
      <c r="G1122" t="s">
        <v>440</v>
      </c>
      <c r="H1122" t="str">
        <f>IFERROR(VLOOKUP($G1122,'Team Colors'!$A:$B,2,0),"#c9c9c9")</f>
        <v>#9f8958</v>
      </c>
      <c r="I1122">
        <f>INDEX('Raw Election Data'!$A$1:$AN$3144,MATCH($C1122&amp;" "&amp;$B1122,'Raw Election Data'!$C$1:$C$3144,0),MATCH('Joined Data'!I$1,'Raw Election Data'!$A$1:$AN$1,0))</f>
        <v>125175</v>
      </c>
      <c r="J1122">
        <f>INDEX('Raw Election Data'!$A$1:$AN$3144,MATCH($C1122&amp;" "&amp;$B1122,'Raw Election Data'!$C$1:$C$3144,0),MATCH('Joined Data'!J$1,'Raw Election Data'!$A$1:$AN$1,0))</f>
        <v>12638</v>
      </c>
      <c r="K1122">
        <f>INDEX('Raw Election Data'!$A$1:$AN$3144,MATCH($C1122&amp;" "&amp;$B1122,'Raw Election Data'!$C$1:$C$3144,0),MATCH('Joined Data'!K$1,'Raw Election Data'!$A$1:$AN$1,0))</f>
        <v>35451</v>
      </c>
      <c r="L1122">
        <f>INDEX('Raw Election Data'!$A$1:$AN$3144,MATCH($C1122&amp;" "&amp;$B1122,'Raw Election Data'!$C$1:$C$3144,0),MATCH('Joined Data'!L$1,'Raw Election Data'!$A$1:$AN$1,0))</f>
        <v>49818</v>
      </c>
      <c r="M1122">
        <f>INDEX('Raw Election Data'!$A$1:$AN$3144,MATCH($C1122&amp;" "&amp;$B1122,'Raw Election Data'!$C$1:$C$3144,0),MATCH('Joined Data'!M$1,'Raw Election Data'!$A$1:$AN$1,0))</f>
        <v>0.25368340760367741</v>
      </c>
      <c r="N1122">
        <f>INDEX('Raw Election Data'!$A$1:$AN$3144,MATCH($C1122&amp;" "&amp;$B1122,'Raw Election Data'!$C$1:$C$3144,0),MATCH('Joined Data'!N$1,'Raw Election Data'!$A$1:$AN$1,0))</f>
        <v>0.71161026135131877</v>
      </c>
      <c r="O1122">
        <f>INDEX('Raw Election Data'!$A$1:$AN$3144,MATCH($C1122&amp;" "&amp;$B1122,'Raw Election Data'!$C$1:$C$3144,0),MATCH('Joined Data'!O$1,'Raw Election Data'!$A$1:$AN$1,0))</f>
        <v>-22813</v>
      </c>
      <c r="P1122">
        <f>INDEX('Raw Election Data'!$A$1:$AN$3144,MATCH($C1122&amp;" "&amp;$B1122,'Raw Election Data'!$C$1:$C$3144,0),MATCH('Joined Data'!P$1,'Raw Election Data'!$A$1:$AN$1,0))</f>
        <v>22813</v>
      </c>
      <c r="Q1122">
        <f>INDEX('Raw Election Data'!$A$1:$AN$3144,MATCH($C1122&amp;" "&amp;$B1122,'Raw Election Data'!$C$1:$C$3144,0),MATCH('Joined Data'!Q$1,'Raw Election Data'!$A$1:$AN$1,0))</f>
        <v>-0.45792685374764136</v>
      </c>
      <c r="R1122">
        <f>INDEX('Raw Election Data'!$A$1:$AN$3144,MATCH($C1122&amp;" "&amp;$B1122,'Raw Election Data'!$C$1:$C$3144,0),MATCH('Joined Data'!R$1,'Raw Election Data'!$A$1:$AN$1,0))</f>
        <v>0.45792685374764136</v>
      </c>
    </row>
    <row r="1123" spans="1:18" ht="13.5" hidden="1" customHeight="1" x14ac:dyDescent="0.15">
      <c r="A1123" t="s">
        <v>233</v>
      </c>
      <c r="B1123" t="s">
        <v>3161</v>
      </c>
      <c r="C1123" t="str">
        <f>INDEX(FIPS!$A$1:$E$3236,MATCH($F1123,FIPS!$D$1:$D$3236,0),5)</f>
        <v>Caddo Parish</v>
      </c>
      <c r="D1123" t="s">
        <v>234</v>
      </c>
      <c r="E1123" s="15" t="s">
        <v>14</v>
      </c>
      <c r="F1123" t="s">
        <v>3190</v>
      </c>
      <c r="G1123" t="s">
        <v>440</v>
      </c>
      <c r="H1123" t="str">
        <f>IFERROR(VLOOKUP($G1123,'Team Colors'!$A:$B,2,0),"#c9c9c9")</f>
        <v>#9f8958</v>
      </c>
      <c r="I1123">
        <f>INDEX('Raw Election Data'!$A$1:$AN$3144,MATCH($C1123&amp;" "&amp;$B1123,'Raw Election Data'!$C$1:$C$3144,0),MATCH('Joined Data'!I$1,'Raw Election Data'!$A$1:$AN$1,0))</f>
        <v>251460</v>
      </c>
      <c r="J1123">
        <f>INDEX('Raw Election Data'!$A$1:$AN$3144,MATCH($C1123&amp;" "&amp;$B1123,'Raw Election Data'!$C$1:$C$3144,0),MATCH('Joined Data'!J$1,'Raw Election Data'!$A$1:$AN$1,0))</f>
        <v>53448</v>
      </c>
      <c r="K1123">
        <f>INDEX('Raw Election Data'!$A$1:$AN$3144,MATCH($C1123&amp;" "&amp;$B1123,'Raw Election Data'!$C$1:$C$3144,0),MATCH('Joined Data'!K$1,'Raw Election Data'!$A$1:$AN$1,0))</f>
        <v>48977</v>
      </c>
      <c r="L1123">
        <f>INDEX('Raw Election Data'!$A$1:$AN$3144,MATCH($C1123&amp;" "&amp;$B1123,'Raw Election Data'!$C$1:$C$3144,0),MATCH('Joined Data'!L$1,'Raw Election Data'!$A$1:$AN$1,0))</f>
        <v>105737</v>
      </c>
      <c r="M1123">
        <f>INDEX('Raw Election Data'!$A$1:$AN$3144,MATCH($C1123&amp;" "&amp;$B1123,'Raw Election Data'!$C$1:$C$3144,0),MATCH('Joined Data'!M$1,'Raw Election Data'!$A$1:$AN$1,0))</f>
        <v>0.50548057917285338</v>
      </c>
      <c r="N1123">
        <f>INDEX('Raw Election Data'!$A$1:$AN$3144,MATCH($C1123&amp;" "&amp;$B1123,'Raw Election Data'!$C$1:$C$3144,0),MATCH('Joined Data'!N$1,'Raw Election Data'!$A$1:$AN$1,0))</f>
        <v>0.46319642130947541</v>
      </c>
      <c r="O1123">
        <f>INDEX('Raw Election Data'!$A$1:$AN$3144,MATCH($C1123&amp;" "&amp;$B1123,'Raw Election Data'!$C$1:$C$3144,0),MATCH('Joined Data'!O$1,'Raw Election Data'!$A$1:$AN$1,0))</f>
        <v>4471</v>
      </c>
      <c r="P1123">
        <f>INDEX('Raw Election Data'!$A$1:$AN$3144,MATCH($C1123&amp;" "&amp;$B1123,'Raw Election Data'!$C$1:$C$3144,0),MATCH('Joined Data'!P$1,'Raw Election Data'!$A$1:$AN$1,0))</f>
        <v>-4471</v>
      </c>
      <c r="Q1123">
        <f>INDEX('Raw Election Data'!$A$1:$AN$3144,MATCH($C1123&amp;" "&amp;$B1123,'Raw Election Data'!$C$1:$C$3144,0),MATCH('Joined Data'!Q$1,'Raw Election Data'!$A$1:$AN$1,0))</f>
        <v>4.2284157863377969E-2</v>
      </c>
      <c r="R1123">
        <f>INDEX('Raw Election Data'!$A$1:$AN$3144,MATCH($C1123&amp;" "&amp;$B1123,'Raw Election Data'!$C$1:$C$3144,0),MATCH('Joined Data'!R$1,'Raw Election Data'!$A$1:$AN$1,0))</f>
        <v>-4.2284157863377969E-2</v>
      </c>
    </row>
    <row r="1124" spans="1:18" ht="13.5" hidden="1" customHeight="1" x14ac:dyDescent="0.15">
      <c r="A1124" t="s">
        <v>233</v>
      </c>
      <c r="B1124" t="s">
        <v>3161</v>
      </c>
      <c r="C1124" t="str">
        <f>INDEX(FIPS!$A$1:$E$3236,MATCH($F1124,FIPS!$D$1:$D$3236,0),5)</f>
        <v>Calcasieu Parish</v>
      </c>
      <c r="D1124" t="s">
        <v>234</v>
      </c>
      <c r="E1124" s="15" t="s">
        <v>15</v>
      </c>
      <c r="F1124" t="s">
        <v>3192</v>
      </c>
      <c r="G1124" t="s">
        <v>440</v>
      </c>
      <c r="H1124" t="str">
        <f>IFERROR(VLOOKUP($G1124,'Team Colors'!$A:$B,2,0),"#c9c9c9")</f>
        <v>#9f8958</v>
      </c>
      <c r="I1124">
        <f>INDEX('Raw Election Data'!$A$1:$AN$3144,MATCH($C1124&amp;" "&amp;$B1124,'Raw Election Data'!$C$1:$C$3144,0),MATCH('Joined Data'!I$1,'Raw Election Data'!$A$1:$AN$1,0))</f>
        <v>198788</v>
      </c>
      <c r="J1124">
        <f>INDEX('Raw Election Data'!$A$1:$AN$3144,MATCH($C1124&amp;" "&amp;$B1124,'Raw Election Data'!$C$1:$C$3144,0),MATCH('Joined Data'!J$1,'Raw Election Data'!$A$1:$AN$1,0))</f>
        <v>26293</v>
      </c>
      <c r="K1124">
        <f>INDEX('Raw Election Data'!$A$1:$AN$3144,MATCH($C1124&amp;" "&amp;$B1124,'Raw Election Data'!$C$1:$C$3144,0),MATCH('Joined Data'!K$1,'Raw Election Data'!$A$1:$AN$1,0))</f>
        <v>54182</v>
      </c>
      <c r="L1124">
        <f>INDEX('Raw Election Data'!$A$1:$AN$3144,MATCH($C1124&amp;" "&amp;$B1124,'Raw Election Data'!$C$1:$C$3144,0),MATCH('Joined Data'!L$1,'Raw Election Data'!$A$1:$AN$1,0))</f>
        <v>83773</v>
      </c>
      <c r="M1124">
        <f>INDEX('Raw Election Data'!$A$1:$AN$3144,MATCH($C1124&amp;" "&amp;$B1124,'Raw Election Data'!$C$1:$C$3144,0),MATCH('Joined Data'!M$1,'Raw Election Data'!$A$1:$AN$1,0))</f>
        <v>0.31386007424826617</v>
      </c>
      <c r="N1124">
        <f>INDEX('Raw Election Data'!$A$1:$AN$3144,MATCH($C1124&amp;" "&amp;$B1124,'Raw Election Data'!$C$1:$C$3144,0),MATCH('Joined Data'!N$1,'Raw Election Data'!$A$1:$AN$1,0))</f>
        <v>0.64677163286500428</v>
      </c>
      <c r="O1124">
        <f>INDEX('Raw Election Data'!$A$1:$AN$3144,MATCH($C1124&amp;" "&amp;$B1124,'Raw Election Data'!$C$1:$C$3144,0),MATCH('Joined Data'!O$1,'Raw Election Data'!$A$1:$AN$1,0))</f>
        <v>-27889</v>
      </c>
      <c r="P1124">
        <f>INDEX('Raw Election Data'!$A$1:$AN$3144,MATCH($C1124&amp;" "&amp;$B1124,'Raw Election Data'!$C$1:$C$3144,0),MATCH('Joined Data'!P$1,'Raw Election Data'!$A$1:$AN$1,0))</f>
        <v>27889</v>
      </c>
      <c r="Q1124">
        <f>INDEX('Raw Election Data'!$A$1:$AN$3144,MATCH($C1124&amp;" "&amp;$B1124,'Raw Election Data'!$C$1:$C$3144,0),MATCH('Joined Data'!Q$1,'Raw Election Data'!$A$1:$AN$1,0))</f>
        <v>-0.3329115586167381</v>
      </c>
      <c r="R1124">
        <f>INDEX('Raw Election Data'!$A$1:$AN$3144,MATCH($C1124&amp;" "&amp;$B1124,'Raw Election Data'!$C$1:$C$3144,0),MATCH('Joined Data'!R$1,'Raw Election Data'!$A$1:$AN$1,0))</f>
        <v>0.3329115586167381</v>
      </c>
    </row>
    <row r="1125" spans="1:18" ht="13.5" hidden="1" customHeight="1" x14ac:dyDescent="0.15">
      <c r="A1125" t="s">
        <v>233</v>
      </c>
      <c r="B1125" t="s">
        <v>3161</v>
      </c>
      <c r="C1125" t="str">
        <f>INDEX(FIPS!$A$1:$E$3236,MATCH($F1125,FIPS!$D$1:$D$3236,0),5)</f>
        <v>Caldwell Parish</v>
      </c>
      <c r="D1125" t="s">
        <v>234</v>
      </c>
      <c r="E1125" s="15" t="s">
        <v>16</v>
      </c>
      <c r="F1125" t="s">
        <v>3198</v>
      </c>
      <c r="G1125" t="s">
        <v>440</v>
      </c>
      <c r="H1125" t="str">
        <f>IFERROR(VLOOKUP($G1125,'Team Colors'!$A:$B,2,0),"#c9c9c9")</f>
        <v>#9f8958</v>
      </c>
      <c r="I1125">
        <f>INDEX('Raw Election Data'!$A$1:$AN$3144,MATCH($C1125&amp;" "&amp;$B1125,'Raw Election Data'!$C$1:$C$3144,0),MATCH('Joined Data'!I$1,'Raw Election Data'!$A$1:$AN$1,0))</f>
        <v>9993</v>
      </c>
      <c r="J1125">
        <f>INDEX('Raw Election Data'!$A$1:$AN$3144,MATCH($C1125&amp;" "&amp;$B1125,'Raw Election Data'!$C$1:$C$3144,0),MATCH('Joined Data'!J$1,'Raw Election Data'!$A$1:$AN$1,0))</f>
        <v>788</v>
      </c>
      <c r="K1125">
        <f>INDEX('Raw Election Data'!$A$1:$AN$3144,MATCH($C1125&amp;" "&amp;$B1125,'Raw Election Data'!$C$1:$C$3144,0),MATCH('Joined Data'!K$1,'Raw Election Data'!$A$1:$AN$1,0))</f>
        <v>3822</v>
      </c>
      <c r="L1125">
        <f>INDEX('Raw Election Data'!$A$1:$AN$3144,MATCH($C1125&amp;" "&amp;$B1125,'Raw Election Data'!$C$1:$C$3144,0),MATCH('Joined Data'!L$1,'Raw Election Data'!$A$1:$AN$1,0))</f>
        <v>4692</v>
      </c>
      <c r="M1125">
        <f>INDEX('Raw Election Data'!$A$1:$AN$3144,MATCH($C1125&amp;" "&amp;$B1125,'Raw Election Data'!$C$1:$C$3144,0),MATCH('Joined Data'!M$1,'Raw Election Data'!$A$1:$AN$1,0))</f>
        <v>0.1679454390451833</v>
      </c>
      <c r="N1125">
        <f>INDEX('Raw Election Data'!$A$1:$AN$3144,MATCH($C1125&amp;" "&amp;$B1125,'Raw Election Data'!$C$1:$C$3144,0),MATCH('Joined Data'!N$1,'Raw Election Data'!$A$1:$AN$1,0))</f>
        <v>0.81457800511508949</v>
      </c>
      <c r="O1125">
        <f>INDEX('Raw Election Data'!$A$1:$AN$3144,MATCH($C1125&amp;" "&amp;$B1125,'Raw Election Data'!$C$1:$C$3144,0),MATCH('Joined Data'!O$1,'Raw Election Data'!$A$1:$AN$1,0))</f>
        <v>-3034</v>
      </c>
      <c r="P1125">
        <f>INDEX('Raw Election Data'!$A$1:$AN$3144,MATCH($C1125&amp;" "&amp;$B1125,'Raw Election Data'!$C$1:$C$3144,0),MATCH('Joined Data'!P$1,'Raw Election Data'!$A$1:$AN$1,0))</f>
        <v>3034</v>
      </c>
      <c r="Q1125">
        <f>INDEX('Raw Election Data'!$A$1:$AN$3144,MATCH($C1125&amp;" "&amp;$B1125,'Raw Election Data'!$C$1:$C$3144,0),MATCH('Joined Data'!Q$1,'Raw Election Data'!$A$1:$AN$1,0))</f>
        <v>-0.64663256606990616</v>
      </c>
      <c r="R1125">
        <f>INDEX('Raw Election Data'!$A$1:$AN$3144,MATCH($C1125&amp;" "&amp;$B1125,'Raw Election Data'!$C$1:$C$3144,0),MATCH('Joined Data'!R$1,'Raw Election Data'!$A$1:$AN$1,0))</f>
        <v>0.64663256606990616</v>
      </c>
    </row>
    <row r="1126" spans="1:18" ht="13.5" hidden="1" customHeight="1" x14ac:dyDescent="0.15">
      <c r="A1126" t="s">
        <v>233</v>
      </c>
      <c r="B1126" t="s">
        <v>3161</v>
      </c>
      <c r="C1126" t="str">
        <f>INDEX(FIPS!$A$1:$E$3236,MATCH($F1126,FIPS!$D$1:$D$3236,0),5)</f>
        <v>Cameron Parish</v>
      </c>
      <c r="D1126" t="s">
        <v>234</v>
      </c>
      <c r="E1126" s="15" t="s">
        <v>17</v>
      </c>
      <c r="F1126" t="s">
        <v>3200</v>
      </c>
      <c r="G1126" t="s">
        <v>440</v>
      </c>
      <c r="H1126" t="str">
        <f>IFERROR(VLOOKUP($G1126,'Team Colors'!$A:$B,2,0),"#c9c9c9")</f>
        <v>#9f8958</v>
      </c>
      <c r="I1126">
        <f>INDEX('Raw Election Data'!$A$1:$AN$3144,MATCH($C1126&amp;" "&amp;$B1126,'Raw Election Data'!$C$1:$C$3144,0),MATCH('Joined Data'!I$1,'Raw Election Data'!$A$1:$AN$1,0))</f>
        <v>6817</v>
      </c>
      <c r="J1126">
        <f>INDEX('Raw Election Data'!$A$1:$AN$3144,MATCH($C1126&amp;" "&amp;$B1126,'Raw Election Data'!$C$1:$C$3144,0),MATCH('Joined Data'!J$1,'Raw Election Data'!$A$1:$AN$1,0))</f>
        <v>323</v>
      </c>
      <c r="K1126">
        <f>INDEX('Raw Election Data'!$A$1:$AN$3144,MATCH($C1126&amp;" "&amp;$B1126,'Raw Election Data'!$C$1:$C$3144,0),MATCH('Joined Data'!K$1,'Raw Election Data'!$A$1:$AN$1,0))</f>
        <v>3256</v>
      </c>
      <c r="L1126">
        <f>INDEX('Raw Election Data'!$A$1:$AN$3144,MATCH($C1126&amp;" "&amp;$B1126,'Raw Election Data'!$C$1:$C$3144,0),MATCH('Joined Data'!L$1,'Raw Election Data'!$A$1:$AN$1,0))</f>
        <v>3692</v>
      </c>
      <c r="M1126">
        <f>INDEX('Raw Election Data'!$A$1:$AN$3144,MATCH($C1126&amp;" "&amp;$B1126,'Raw Election Data'!$C$1:$C$3144,0),MATCH('Joined Data'!M$1,'Raw Election Data'!$A$1:$AN$1,0))</f>
        <v>8.7486457204767068E-2</v>
      </c>
      <c r="N1126">
        <f>INDEX('Raw Election Data'!$A$1:$AN$3144,MATCH($C1126&amp;" "&amp;$B1126,'Raw Election Data'!$C$1:$C$3144,0),MATCH('Joined Data'!N$1,'Raw Election Data'!$A$1:$AN$1,0))</f>
        <v>0.8819068255687974</v>
      </c>
      <c r="O1126">
        <f>INDEX('Raw Election Data'!$A$1:$AN$3144,MATCH($C1126&amp;" "&amp;$B1126,'Raw Election Data'!$C$1:$C$3144,0),MATCH('Joined Data'!O$1,'Raw Election Data'!$A$1:$AN$1,0))</f>
        <v>-2933</v>
      </c>
      <c r="P1126">
        <f>INDEX('Raw Election Data'!$A$1:$AN$3144,MATCH($C1126&amp;" "&amp;$B1126,'Raw Election Data'!$C$1:$C$3144,0),MATCH('Joined Data'!P$1,'Raw Election Data'!$A$1:$AN$1,0))</f>
        <v>2933</v>
      </c>
      <c r="Q1126">
        <f>INDEX('Raw Election Data'!$A$1:$AN$3144,MATCH($C1126&amp;" "&amp;$B1126,'Raw Election Data'!$C$1:$C$3144,0),MATCH('Joined Data'!Q$1,'Raw Election Data'!$A$1:$AN$1,0))</f>
        <v>-0.79442036836403029</v>
      </c>
      <c r="R1126">
        <f>INDEX('Raw Election Data'!$A$1:$AN$3144,MATCH($C1126&amp;" "&amp;$B1126,'Raw Election Data'!$C$1:$C$3144,0),MATCH('Joined Data'!R$1,'Raw Election Data'!$A$1:$AN$1,0))</f>
        <v>0.79442036836403029</v>
      </c>
    </row>
    <row r="1127" spans="1:18" ht="13.5" hidden="1" customHeight="1" x14ac:dyDescent="0.15">
      <c r="A1127" t="s">
        <v>233</v>
      </c>
      <c r="B1127" t="s">
        <v>3161</v>
      </c>
      <c r="C1127" t="str">
        <f>INDEX(FIPS!$A$1:$E$3236,MATCH($F1127,FIPS!$D$1:$D$3236,0),5)</f>
        <v>Catahoula Parish</v>
      </c>
      <c r="D1127" t="s">
        <v>234</v>
      </c>
      <c r="E1127" s="15" t="s">
        <v>18</v>
      </c>
      <c r="F1127" t="s">
        <v>3202</v>
      </c>
      <c r="G1127" t="s">
        <v>440</v>
      </c>
      <c r="H1127" t="str">
        <f>IFERROR(VLOOKUP($G1127,'Team Colors'!$A:$B,2,0),"#c9c9c9")</f>
        <v>#9f8958</v>
      </c>
      <c r="I1127">
        <f>INDEX('Raw Election Data'!$A$1:$AN$3144,MATCH($C1127&amp;" "&amp;$B1127,'Raw Election Data'!$C$1:$C$3144,0),MATCH('Joined Data'!I$1,'Raw Election Data'!$A$1:$AN$1,0))</f>
        <v>10147</v>
      </c>
      <c r="J1127">
        <f>INDEX('Raw Election Data'!$A$1:$AN$3144,MATCH($C1127&amp;" "&amp;$B1127,'Raw Election Data'!$C$1:$C$3144,0),MATCH('Joined Data'!J$1,'Raw Election Data'!$A$1:$AN$1,0))</f>
        <v>1322</v>
      </c>
      <c r="K1127">
        <f>INDEX('Raw Election Data'!$A$1:$AN$3144,MATCH($C1127&amp;" "&amp;$B1127,'Raw Election Data'!$C$1:$C$3144,0),MATCH('Joined Data'!K$1,'Raw Election Data'!$A$1:$AN$1,0))</f>
        <v>3479</v>
      </c>
      <c r="L1127">
        <f>INDEX('Raw Election Data'!$A$1:$AN$3144,MATCH($C1127&amp;" "&amp;$B1127,'Raw Election Data'!$C$1:$C$3144,0),MATCH('Joined Data'!L$1,'Raw Election Data'!$A$1:$AN$1,0))</f>
        <v>4856</v>
      </c>
      <c r="M1127">
        <f>INDEX('Raw Election Data'!$A$1:$AN$3144,MATCH($C1127&amp;" "&amp;$B1127,'Raw Election Data'!$C$1:$C$3144,0),MATCH('Joined Data'!M$1,'Raw Election Data'!$A$1:$AN$1,0))</f>
        <v>0.27224052718286657</v>
      </c>
      <c r="N1127">
        <f>INDEX('Raw Election Data'!$A$1:$AN$3144,MATCH($C1127&amp;" "&amp;$B1127,'Raw Election Data'!$C$1:$C$3144,0),MATCH('Joined Data'!N$1,'Raw Election Data'!$A$1:$AN$1,0))</f>
        <v>0.71643327841845139</v>
      </c>
      <c r="O1127">
        <f>INDEX('Raw Election Data'!$A$1:$AN$3144,MATCH($C1127&amp;" "&amp;$B1127,'Raw Election Data'!$C$1:$C$3144,0),MATCH('Joined Data'!O$1,'Raw Election Data'!$A$1:$AN$1,0))</f>
        <v>-2157</v>
      </c>
      <c r="P1127">
        <f>INDEX('Raw Election Data'!$A$1:$AN$3144,MATCH($C1127&amp;" "&amp;$B1127,'Raw Election Data'!$C$1:$C$3144,0),MATCH('Joined Data'!P$1,'Raw Election Data'!$A$1:$AN$1,0))</f>
        <v>2157</v>
      </c>
      <c r="Q1127">
        <f>INDEX('Raw Election Data'!$A$1:$AN$3144,MATCH($C1127&amp;" "&amp;$B1127,'Raw Election Data'!$C$1:$C$3144,0),MATCH('Joined Data'!Q$1,'Raw Election Data'!$A$1:$AN$1,0))</f>
        <v>-0.44419275123558483</v>
      </c>
      <c r="R1127">
        <f>INDEX('Raw Election Data'!$A$1:$AN$3144,MATCH($C1127&amp;" "&amp;$B1127,'Raw Election Data'!$C$1:$C$3144,0),MATCH('Joined Data'!R$1,'Raw Election Data'!$A$1:$AN$1,0))</f>
        <v>0.44419275123558483</v>
      </c>
    </row>
    <row r="1128" spans="1:18" ht="13.5" hidden="1" customHeight="1" x14ac:dyDescent="0.15">
      <c r="A1128" t="s">
        <v>233</v>
      </c>
      <c r="B1128" t="s">
        <v>3161</v>
      </c>
      <c r="C1128" t="str">
        <f>INDEX(FIPS!$A$1:$E$3236,MATCH($F1128,FIPS!$D$1:$D$3236,0),5)</f>
        <v>Claiborne Parish</v>
      </c>
      <c r="D1128" t="s">
        <v>234</v>
      </c>
      <c r="E1128" s="15" t="s">
        <v>19</v>
      </c>
      <c r="F1128" t="s">
        <v>3204</v>
      </c>
      <c r="G1128" t="s">
        <v>440</v>
      </c>
      <c r="H1128" t="str">
        <f>IFERROR(VLOOKUP($G1128,'Team Colors'!$A:$B,2,0),"#c9c9c9")</f>
        <v>#9f8958</v>
      </c>
      <c r="I1128">
        <f>INDEX('Raw Election Data'!$A$1:$AN$3144,MATCH($C1128&amp;" "&amp;$B1128,'Raw Election Data'!$C$1:$C$3144,0),MATCH('Joined Data'!I$1,'Raw Election Data'!$A$1:$AN$1,0))</f>
        <v>16295</v>
      </c>
      <c r="J1128">
        <f>INDEX('Raw Election Data'!$A$1:$AN$3144,MATCH($C1128&amp;" "&amp;$B1128,'Raw Election Data'!$C$1:$C$3144,0),MATCH('Joined Data'!J$1,'Raw Election Data'!$A$1:$AN$1,0))</f>
        <v>2717</v>
      </c>
      <c r="K1128">
        <f>INDEX('Raw Election Data'!$A$1:$AN$3144,MATCH($C1128&amp;" "&amp;$B1128,'Raw Election Data'!$C$1:$C$3144,0),MATCH('Joined Data'!K$1,'Raw Election Data'!$A$1:$AN$1,0))</f>
        <v>3585</v>
      </c>
      <c r="L1128">
        <f>INDEX('Raw Election Data'!$A$1:$AN$3144,MATCH($C1128&amp;" "&amp;$B1128,'Raw Election Data'!$C$1:$C$3144,0),MATCH('Joined Data'!L$1,'Raw Election Data'!$A$1:$AN$1,0))</f>
        <v>6421</v>
      </c>
      <c r="M1128">
        <f>INDEX('Raw Election Data'!$A$1:$AN$3144,MATCH($C1128&amp;" "&amp;$B1128,'Raw Election Data'!$C$1:$C$3144,0),MATCH('Joined Data'!M$1,'Raw Election Data'!$A$1:$AN$1,0))</f>
        <v>0.42314281264600528</v>
      </c>
      <c r="N1128">
        <f>INDEX('Raw Election Data'!$A$1:$AN$3144,MATCH($C1128&amp;" "&amp;$B1128,'Raw Election Data'!$C$1:$C$3144,0),MATCH('Joined Data'!N$1,'Raw Election Data'!$A$1:$AN$1,0))</f>
        <v>0.55832424855941443</v>
      </c>
      <c r="O1128">
        <f>INDEX('Raw Election Data'!$A$1:$AN$3144,MATCH($C1128&amp;" "&amp;$B1128,'Raw Election Data'!$C$1:$C$3144,0),MATCH('Joined Data'!O$1,'Raw Election Data'!$A$1:$AN$1,0))</f>
        <v>-868</v>
      </c>
      <c r="P1128">
        <f>INDEX('Raw Election Data'!$A$1:$AN$3144,MATCH($C1128&amp;" "&amp;$B1128,'Raw Election Data'!$C$1:$C$3144,0),MATCH('Joined Data'!P$1,'Raw Election Data'!$A$1:$AN$1,0))</f>
        <v>868</v>
      </c>
      <c r="Q1128">
        <f>INDEX('Raw Election Data'!$A$1:$AN$3144,MATCH($C1128&amp;" "&amp;$B1128,'Raw Election Data'!$C$1:$C$3144,0),MATCH('Joined Data'!Q$1,'Raw Election Data'!$A$1:$AN$1,0))</f>
        <v>-0.13518143591340914</v>
      </c>
      <c r="R1128">
        <f>INDEX('Raw Election Data'!$A$1:$AN$3144,MATCH($C1128&amp;" "&amp;$B1128,'Raw Election Data'!$C$1:$C$3144,0),MATCH('Joined Data'!R$1,'Raw Election Data'!$A$1:$AN$1,0))</f>
        <v>0.13518143591340914</v>
      </c>
    </row>
    <row r="1129" spans="1:18" ht="13.5" hidden="1" customHeight="1" x14ac:dyDescent="0.15">
      <c r="A1129" t="s">
        <v>233</v>
      </c>
      <c r="B1129" t="s">
        <v>3161</v>
      </c>
      <c r="C1129" t="str">
        <f>INDEX(FIPS!$A$1:$E$3236,MATCH($F1129,FIPS!$D$1:$D$3236,0),5)</f>
        <v>Concordia Parish</v>
      </c>
      <c r="D1129" t="s">
        <v>234</v>
      </c>
      <c r="E1129" s="15" t="s">
        <v>20</v>
      </c>
      <c r="F1129" t="s">
        <v>3206</v>
      </c>
      <c r="G1129" t="s">
        <v>440</v>
      </c>
      <c r="H1129" t="str">
        <f>IFERROR(VLOOKUP($G1129,'Team Colors'!$A:$B,2,0),"#c9c9c9")</f>
        <v>#9f8958</v>
      </c>
      <c r="I1129">
        <f>INDEX('Raw Election Data'!$A$1:$AN$3144,MATCH($C1129&amp;" "&amp;$B1129,'Raw Election Data'!$C$1:$C$3144,0),MATCH('Joined Data'!I$1,'Raw Election Data'!$A$1:$AN$1,0))</f>
        <v>20142</v>
      </c>
      <c r="J1129">
        <f>INDEX('Raw Election Data'!$A$1:$AN$3144,MATCH($C1129&amp;" "&amp;$B1129,'Raw Election Data'!$C$1:$C$3144,0),MATCH('Joined Data'!J$1,'Raw Election Data'!$A$1:$AN$1,0))</f>
        <v>3272</v>
      </c>
      <c r="K1129">
        <f>INDEX('Raw Election Data'!$A$1:$AN$3144,MATCH($C1129&amp;" "&amp;$B1129,'Raw Election Data'!$C$1:$C$3144,0),MATCH('Joined Data'!K$1,'Raw Election Data'!$A$1:$AN$1,0))</f>
        <v>5474</v>
      </c>
      <c r="L1129">
        <f>INDEX('Raw Election Data'!$A$1:$AN$3144,MATCH($C1129&amp;" "&amp;$B1129,'Raw Election Data'!$C$1:$C$3144,0),MATCH('Joined Data'!L$1,'Raw Election Data'!$A$1:$AN$1,0))</f>
        <v>8869</v>
      </c>
      <c r="M1129">
        <f>INDEX('Raw Election Data'!$A$1:$AN$3144,MATCH($C1129&amp;" "&amp;$B1129,'Raw Election Data'!$C$1:$C$3144,0),MATCH('Joined Data'!M$1,'Raw Election Data'!$A$1:$AN$1,0))</f>
        <v>0.36892547074078252</v>
      </c>
      <c r="N1129">
        <f>INDEX('Raw Election Data'!$A$1:$AN$3144,MATCH($C1129&amp;" "&amp;$B1129,'Raw Election Data'!$C$1:$C$3144,0),MATCH('Joined Data'!N$1,'Raw Election Data'!$A$1:$AN$1,0))</f>
        <v>0.61720599842146806</v>
      </c>
      <c r="O1129">
        <f>INDEX('Raw Election Data'!$A$1:$AN$3144,MATCH($C1129&amp;" "&amp;$B1129,'Raw Election Data'!$C$1:$C$3144,0),MATCH('Joined Data'!O$1,'Raw Election Data'!$A$1:$AN$1,0))</f>
        <v>-2202</v>
      </c>
      <c r="P1129">
        <f>INDEX('Raw Election Data'!$A$1:$AN$3144,MATCH($C1129&amp;" "&amp;$B1129,'Raw Election Data'!$C$1:$C$3144,0),MATCH('Joined Data'!P$1,'Raw Election Data'!$A$1:$AN$1,0))</f>
        <v>2202</v>
      </c>
      <c r="Q1129">
        <f>INDEX('Raw Election Data'!$A$1:$AN$3144,MATCH($C1129&amp;" "&amp;$B1129,'Raw Election Data'!$C$1:$C$3144,0),MATCH('Joined Data'!Q$1,'Raw Election Data'!$A$1:$AN$1,0))</f>
        <v>-0.24828052768068554</v>
      </c>
      <c r="R1129">
        <f>INDEX('Raw Election Data'!$A$1:$AN$3144,MATCH($C1129&amp;" "&amp;$B1129,'Raw Election Data'!$C$1:$C$3144,0),MATCH('Joined Data'!R$1,'Raw Election Data'!$A$1:$AN$1,0))</f>
        <v>0.24828052768068554</v>
      </c>
    </row>
    <row r="1130" spans="1:18" ht="13.5" hidden="1" customHeight="1" x14ac:dyDescent="0.15">
      <c r="A1130" t="s">
        <v>233</v>
      </c>
      <c r="B1130" t="s">
        <v>3161</v>
      </c>
      <c r="C1130" t="str">
        <f>INDEX(FIPS!$A$1:$E$3236,MATCH($F1130,FIPS!$D$1:$D$3236,0),5)</f>
        <v>De Soto Parish</v>
      </c>
      <c r="D1130" t="s">
        <v>234</v>
      </c>
      <c r="E1130" s="15" t="s">
        <v>21</v>
      </c>
      <c r="F1130" t="s">
        <v>3210</v>
      </c>
      <c r="G1130" t="s">
        <v>440</v>
      </c>
      <c r="H1130" t="str">
        <f>IFERROR(VLOOKUP($G1130,'Team Colors'!$A:$B,2,0),"#c9c9c9")</f>
        <v>#9f8958</v>
      </c>
      <c r="I1130">
        <f>INDEX('Raw Election Data'!$A$1:$AN$3144,MATCH($C1130&amp;" "&amp;$B1130,'Raw Election Data'!$C$1:$C$3144,0),MATCH('Joined Data'!I$1,'Raw Election Data'!$A$1:$AN$1,0))</f>
        <v>27052</v>
      </c>
      <c r="J1130">
        <f>INDEX('Raw Election Data'!$A$1:$AN$3144,MATCH($C1130&amp;" "&amp;$B1130,'Raw Election Data'!$C$1:$C$3144,0),MATCH('Joined Data'!J$1,'Raw Election Data'!$A$1:$AN$1,0))</f>
        <v>5163</v>
      </c>
      <c r="K1130">
        <f>INDEX('Raw Election Data'!$A$1:$AN$3144,MATCH($C1130&amp;" "&amp;$B1130,'Raw Election Data'!$C$1:$C$3144,0),MATCH('Joined Data'!K$1,'Raw Election Data'!$A$1:$AN$1,0))</f>
        <v>8067</v>
      </c>
      <c r="L1130">
        <f>INDEX('Raw Election Data'!$A$1:$AN$3144,MATCH($C1130&amp;" "&amp;$B1130,'Raw Election Data'!$C$1:$C$3144,0),MATCH('Joined Data'!L$1,'Raw Election Data'!$A$1:$AN$1,0))</f>
        <v>13497</v>
      </c>
      <c r="M1130">
        <f>INDEX('Raw Election Data'!$A$1:$AN$3144,MATCH($C1130&amp;" "&amp;$B1130,'Raw Election Data'!$C$1:$C$3144,0),MATCH('Joined Data'!M$1,'Raw Election Data'!$A$1:$AN$1,0))</f>
        <v>0.38252945098910868</v>
      </c>
      <c r="N1130">
        <f>INDEX('Raw Election Data'!$A$1:$AN$3144,MATCH($C1130&amp;" "&amp;$B1130,'Raw Election Data'!$C$1:$C$3144,0),MATCH('Joined Data'!N$1,'Raw Election Data'!$A$1:$AN$1,0))</f>
        <v>0.5976883751944877</v>
      </c>
      <c r="O1130">
        <f>INDEX('Raw Election Data'!$A$1:$AN$3144,MATCH($C1130&amp;" "&amp;$B1130,'Raw Election Data'!$C$1:$C$3144,0),MATCH('Joined Data'!O$1,'Raw Election Data'!$A$1:$AN$1,0))</f>
        <v>-2904</v>
      </c>
      <c r="P1130">
        <f>INDEX('Raw Election Data'!$A$1:$AN$3144,MATCH($C1130&amp;" "&amp;$B1130,'Raw Election Data'!$C$1:$C$3144,0),MATCH('Joined Data'!P$1,'Raw Election Data'!$A$1:$AN$1,0))</f>
        <v>2904</v>
      </c>
      <c r="Q1130">
        <f>INDEX('Raw Election Data'!$A$1:$AN$3144,MATCH($C1130&amp;" "&amp;$B1130,'Raw Election Data'!$C$1:$C$3144,0),MATCH('Joined Data'!Q$1,'Raw Election Data'!$A$1:$AN$1,0))</f>
        <v>-0.21515892420537902</v>
      </c>
      <c r="R1130">
        <f>INDEX('Raw Election Data'!$A$1:$AN$3144,MATCH($C1130&amp;" "&amp;$B1130,'Raw Election Data'!$C$1:$C$3144,0),MATCH('Joined Data'!R$1,'Raw Election Data'!$A$1:$AN$1,0))</f>
        <v>0.21515892420537902</v>
      </c>
    </row>
    <row r="1131" spans="1:18" ht="13.5" hidden="1" customHeight="1" x14ac:dyDescent="0.15">
      <c r="A1131" t="s">
        <v>233</v>
      </c>
      <c r="B1131" t="s">
        <v>3161</v>
      </c>
      <c r="C1131" t="str">
        <f>INDEX(FIPS!$A$1:$E$3236,MATCH($F1131,FIPS!$D$1:$D$3236,0),5)</f>
        <v>East Baton Rouge Parish</v>
      </c>
      <c r="D1131" t="s">
        <v>234</v>
      </c>
      <c r="E1131" s="15" t="s">
        <v>22</v>
      </c>
      <c r="F1131" t="s">
        <v>3212</v>
      </c>
      <c r="G1131" t="s">
        <v>440</v>
      </c>
      <c r="H1131" t="str">
        <f>IFERROR(VLOOKUP($G1131,'Team Colors'!$A:$B,2,0),"#c9c9c9")</f>
        <v>#9f8958</v>
      </c>
      <c r="I1131">
        <f>INDEX('Raw Election Data'!$A$1:$AN$3144,MATCH($C1131&amp;" "&amp;$B1131,'Raw Election Data'!$C$1:$C$3144,0),MATCH('Joined Data'!I$1,'Raw Election Data'!$A$1:$AN$1,0))</f>
        <v>446753</v>
      </c>
      <c r="J1131">
        <f>INDEX('Raw Election Data'!$A$1:$AN$3144,MATCH($C1131&amp;" "&amp;$B1131,'Raw Election Data'!$C$1:$C$3144,0),MATCH('Joined Data'!J$1,'Raw Election Data'!$A$1:$AN$1,0))</f>
        <v>102711</v>
      </c>
      <c r="K1131">
        <f>INDEX('Raw Election Data'!$A$1:$AN$3144,MATCH($C1131&amp;" "&amp;$B1131,'Raw Election Data'!$C$1:$C$3144,0),MATCH('Joined Data'!K$1,'Raw Election Data'!$A$1:$AN$1,0))</f>
        <v>84620</v>
      </c>
      <c r="L1131">
        <f>INDEX('Raw Election Data'!$A$1:$AN$3144,MATCH($C1131&amp;" "&amp;$B1131,'Raw Election Data'!$C$1:$C$3144,0),MATCH('Joined Data'!L$1,'Raw Election Data'!$A$1:$AN$1,0))</f>
        <v>196332</v>
      </c>
      <c r="M1131">
        <f>INDEX('Raw Election Data'!$A$1:$AN$3144,MATCH($C1131&amp;" "&amp;$B1131,'Raw Election Data'!$C$1:$C$3144,0),MATCH('Joined Data'!M$1,'Raw Election Data'!$A$1:$AN$1,0))</f>
        <v>0.52314956298514759</v>
      </c>
      <c r="N1131">
        <f>INDEX('Raw Election Data'!$A$1:$AN$3144,MATCH($C1131&amp;" "&amp;$B1131,'Raw Election Data'!$C$1:$C$3144,0),MATCH('Joined Data'!N$1,'Raw Election Data'!$A$1:$AN$1,0))</f>
        <v>0.43100462481918383</v>
      </c>
      <c r="O1131">
        <f>INDEX('Raw Election Data'!$A$1:$AN$3144,MATCH($C1131&amp;" "&amp;$B1131,'Raw Election Data'!$C$1:$C$3144,0),MATCH('Joined Data'!O$1,'Raw Election Data'!$A$1:$AN$1,0))</f>
        <v>18091</v>
      </c>
      <c r="P1131">
        <f>INDEX('Raw Election Data'!$A$1:$AN$3144,MATCH($C1131&amp;" "&amp;$B1131,'Raw Election Data'!$C$1:$C$3144,0),MATCH('Joined Data'!P$1,'Raw Election Data'!$A$1:$AN$1,0))</f>
        <v>-18091</v>
      </c>
      <c r="Q1131">
        <f>INDEX('Raw Election Data'!$A$1:$AN$3144,MATCH($C1131&amp;" "&amp;$B1131,'Raw Election Data'!$C$1:$C$3144,0),MATCH('Joined Data'!Q$1,'Raw Election Data'!$A$1:$AN$1,0))</f>
        <v>9.2144938165963752E-2</v>
      </c>
      <c r="R1131">
        <f>INDEX('Raw Election Data'!$A$1:$AN$3144,MATCH($C1131&amp;" "&amp;$B1131,'Raw Election Data'!$C$1:$C$3144,0),MATCH('Joined Data'!R$1,'Raw Election Data'!$A$1:$AN$1,0))</f>
        <v>-9.2144938165963752E-2</v>
      </c>
    </row>
    <row r="1132" spans="1:18" ht="13.5" hidden="1" customHeight="1" x14ac:dyDescent="0.15">
      <c r="A1132" t="s">
        <v>233</v>
      </c>
      <c r="B1132" t="s">
        <v>3161</v>
      </c>
      <c r="C1132" t="str">
        <f>INDEX(FIPS!$A$1:$E$3236,MATCH($F1132,FIPS!$D$1:$D$3236,0),5)</f>
        <v>East Carroll Parish</v>
      </c>
      <c r="D1132" t="s">
        <v>234</v>
      </c>
      <c r="E1132" s="15" t="s">
        <v>23</v>
      </c>
      <c r="F1132" t="s">
        <v>3214</v>
      </c>
      <c r="G1132" t="s">
        <v>440</v>
      </c>
      <c r="H1132" t="str">
        <f>IFERROR(VLOOKUP($G1132,'Team Colors'!$A:$B,2,0),"#c9c9c9")</f>
        <v>#9f8958</v>
      </c>
      <c r="I1132">
        <f>INDEX('Raw Election Data'!$A$1:$AN$3144,MATCH($C1132&amp;" "&amp;$B1132,'Raw Election Data'!$C$1:$C$3144,0),MATCH('Joined Data'!I$1,'Raw Election Data'!$A$1:$AN$1,0))</f>
        <v>7307</v>
      </c>
      <c r="J1132">
        <f>INDEX('Raw Election Data'!$A$1:$AN$3144,MATCH($C1132&amp;" "&amp;$B1132,'Raw Election Data'!$C$1:$C$3144,0),MATCH('Joined Data'!J$1,'Raw Election Data'!$A$1:$AN$1,0))</f>
        <v>1838</v>
      </c>
      <c r="K1132">
        <f>INDEX('Raw Election Data'!$A$1:$AN$3144,MATCH($C1132&amp;" "&amp;$B1132,'Raw Election Data'!$C$1:$C$3144,0),MATCH('Joined Data'!K$1,'Raw Election Data'!$A$1:$AN$1,0))</f>
        <v>1059</v>
      </c>
      <c r="L1132">
        <f>INDEX('Raw Election Data'!$A$1:$AN$3144,MATCH($C1132&amp;" "&amp;$B1132,'Raw Election Data'!$C$1:$C$3144,0),MATCH('Joined Data'!L$1,'Raw Election Data'!$A$1:$AN$1,0))</f>
        <v>2939</v>
      </c>
      <c r="M1132">
        <f>INDEX('Raw Election Data'!$A$1:$AN$3144,MATCH($C1132&amp;" "&amp;$B1132,'Raw Election Data'!$C$1:$C$3144,0),MATCH('Joined Data'!M$1,'Raw Election Data'!$A$1:$AN$1,0))</f>
        <v>0.62538278325961216</v>
      </c>
      <c r="N1132">
        <f>INDEX('Raw Election Data'!$A$1:$AN$3144,MATCH($C1132&amp;" "&amp;$B1132,'Raw Election Data'!$C$1:$C$3144,0),MATCH('Joined Data'!N$1,'Raw Election Data'!$A$1:$AN$1,0))</f>
        <v>0.360326641714869</v>
      </c>
      <c r="O1132">
        <f>INDEX('Raw Election Data'!$A$1:$AN$3144,MATCH($C1132&amp;" "&amp;$B1132,'Raw Election Data'!$C$1:$C$3144,0),MATCH('Joined Data'!O$1,'Raw Election Data'!$A$1:$AN$1,0))</f>
        <v>779</v>
      </c>
      <c r="P1132">
        <f>INDEX('Raw Election Data'!$A$1:$AN$3144,MATCH($C1132&amp;" "&amp;$B1132,'Raw Election Data'!$C$1:$C$3144,0),MATCH('Joined Data'!P$1,'Raw Election Data'!$A$1:$AN$1,0))</f>
        <v>-779</v>
      </c>
      <c r="Q1132">
        <f>INDEX('Raw Election Data'!$A$1:$AN$3144,MATCH($C1132&amp;" "&amp;$B1132,'Raw Election Data'!$C$1:$C$3144,0),MATCH('Joined Data'!Q$1,'Raw Election Data'!$A$1:$AN$1,0))</f>
        <v>0.26505614154474316</v>
      </c>
      <c r="R1132">
        <f>INDEX('Raw Election Data'!$A$1:$AN$3144,MATCH($C1132&amp;" "&amp;$B1132,'Raw Election Data'!$C$1:$C$3144,0),MATCH('Joined Data'!R$1,'Raw Election Data'!$A$1:$AN$1,0))</f>
        <v>-0.26505614154474316</v>
      </c>
    </row>
    <row r="1133" spans="1:18" ht="13.5" hidden="1" customHeight="1" x14ac:dyDescent="0.15">
      <c r="A1133" t="s">
        <v>233</v>
      </c>
      <c r="B1133" t="s">
        <v>3161</v>
      </c>
      <c r="C1133" t="str">
        <f>INDEX(FIPS!$A$1:$E$3236,MATCH($F1133,FIPS!$D$1:$D$3236,0),5)</f>
        <v>East Feliciana Parish</v>
      </c>
      <c r="D1133" t="s">
        <v>234</v>
      </c>
      <c r="E1133" s="15" t="s">
        <v>24</v>
      </c>
      <c r="F1133" t="s">
        <v>3216</v>
      </c>
      <c r="G1133" t="s">
        <v>440</v>
      </c>
      <c r="H1133" t="str">
        <f>IFERROR(VLOOKUP($G1133,'Team Colors'!$A:$B,2,0),"#c9c9c9")</f>
        <v>#9f8958</v>
      </c>
      <c r="I1133">
        <f>INDEX('Raw Election Data'!$A$1:$AN$3144,MATCH($C1133&amp;" "&amp;$B1133,'Raw Election Data'!$C$1:$C$3144,0),MATCH('Joined Data'!I$1,'Raw Election Data'!$A$1:$AN$1,0))</f>
        <v>19696</v>
      </c>
      <c r="J1133">
        <f>INDEX('Raw Election Data'!$A$1:$AN$3144,MATCH($C1133&amp;" "&amp;$B1133,'Raw Election Data'!$C$1:$C$3144,0),MATCH('Joined Data'!J$1,'Raw Election Data'!$A$1:$AN$1,0))</f>
        <v>4235</v>
      </c>
      <c r="K1133">
        <f>INDEX('Raw Election Data'!$A$1:$AN$3144,MATCH($C1133&amp;" "&amp;$B1133,'Raw Election Data'!$C$1:$C$3144,0),MATCH('Joined Data'!K$1,'Raw Election Data'!$A$1:$AN$1,0))</f>
        <v>5569</v>
      </c>
      <c r="L1133">
        <f>INDEX('Raw Election Data'!$A$1:$AN$3144,MATCH($C1133&amp;" "&amp;$B1133,'Raw Election Data'!$C$1:$C$3144,0),MATCH('Joined Data'!L$1,'Raw Election Data'!$A$1:$AN$1,0))</f>
        <v>10042</v>
      </c>
      <c r="M1133">
        <f>INDEX('Raw Election Data'!$A$1:$AN$3144,MATCH($C1133&amp;" "&amp;$B1133,'Raw Election Data'!$C$1:$C$3144,0),MATCH('Joined Data'!M$1,'Raw Election Data'!$A$1:$AN$1,0))</f>
        <v>0.42172873929496119</v>
      </c>
      <c r="N1133">
        <f>INDEX('Raw Election Data'!$A$1:$AN$3144,MATCH($C1133&amp;" "&amp;$B1133,'Raw Election Data'!$C$1:$C$3144,0),MATCH('Joined Data'!N$1,'Raw Election Data'!$A$1:$AN$1,0))</f>
        <v>0.55457080262895841</v>
      </c>
      <c r="O1133">
        <f>INDEX('Raw Election Data'!$A$1:$AN$3144,MATCH($C1133&amp;" "&amp;$B1133,'Raw Election Data'!$C$1:$C$3144,0),MATCH('Joined Data'!O$1,'Raw Election Data'!$A$1:$AN$1,0))</f>
        <v>-1334</v>
      </c>
      <c r="P1133">
        <f>INDEX('Raw Election Data'!$A$1:$AN$3144,MATCH($C1133&amp;" "&amp;$B1133,'Raw Election Data'!$C$1:$C$3144,0),MATCH('Joined Data'!P$1,'Raw Election Data'!$A$1:$AN$1,0))</f>
        <v>1334</v>
      </c>
      <c r="Q1133">
        <f>INDEX('Raw Election Data'!$A$1:$AN$3144,MATCH($C1133&amp;" "&amp;$B1133,'Raw Election Data'!$C$1:$C$3144,0),MATCH('Joined Data'!Q$1,'Raw Election Data'!$A$1:$AN$1,0))</f>
        <v>-0.13284206333399723</v>
      </c>
      <c r="R1133">
        <f>INDEX('Raw Election Data'!$A$1:$AN$3144,MATCH($C1133&amp;" "&amp;$B1133,'Raw Election Data'!$C$1:$C$3144,0),MATCH('Joined Data'!R$1,'Raw Election Data'!$A$1:$AN$1,0))</f>
        <v>0.13284206333399723</v>
      </c>
    </row>
    <row r="1134" spans="1:18" ht="13.5" hidden="1" customHeight="1" x14ac:dyDescent="0.15">
      <c r="A1134" t="s">
        <v>233</v>
      </c>
      <c r="B1134" t="s">
        <v>3161</v>
      </c>
      <c r="C1134" t="str">
        <f>INDEX(FIPS!$A$1:$E$3236,MATCH($F1134,FIPS!$D$1:$D$3236,0),5)</f>
        <v>Evangeline Parish</v>
      </c>
      <c r="D1134" t="s">
        <v>234</v>
      </c>
      <c r="E1134" s="15" t="s">
        <v>25</v>
      </c>
      <c r="F1134" t="s">
        <v>3218</v>
      </c>
      <c r="G1134" t="s">
        <v>440</v>
      </c>
      <c r="H1134" t="str">
        <f>IFERROR(VLOOKUP($G1134,'Team Colors'!$A:$B,2,0),"#c9c9c9")</f>
        <v>#9f8958</v>
      </c>
      <c r="I1134">
        <f>INDEX('Raw Election Data'!$A$1:$AN$3144,MATCH($C1134&amp;" "&amp;$B1134,'Raw Election Data'!$C$1:$C$3144,0),MATCH('Joined Data'!I$1,'Raw Election Data'!$A$1:$AN$1,0))</f>
        <v>33743</v>
      </c>
      <c r="J1134">
        <f>INDEX('Raw Election Data'!$A$1:$AN$3144,MATCH($C1134&amp;" "&amp;$B1134,'Raw Election Data'!$C$1:$C$3144,0),MATCH('Joined Data'!J$1,'Raw Election Data'!$A$1:$AN$1,0))</f>
        <v>4208</v>
      </c>
      <c r="K1134">
        <f>INDEX('Raw Election Data'!$A$1:$AN$3144,MATCH($C1134&amp;" "&amp;$B1134,'Raw Election Data'!$C$1:$C$3144,0),MATCH('Joined Data'!K$1,'Raw Election Data'!$A$1:$AN$1,0))</f>
        <v>10357</v>
      </c>
      <c r="L1134">
        <f>INDEX('Raw Election Data'!$A$1:$AN$3144,MATCH($C1134&amp;" "&amp;$B1134,'Raw Election Data'!$C$1:$C$3144,0),MATCH('Joined Data'!L$1,'Raw Election Data'!$A$1:$AN$1,0))</f>
        <v>14879</v>
      </c>
      <c r="M1134">
        <f>INDEX('Raw Election Data'!$A$1:$AN$3144,MATCH($C1134&amp;" "&amp;$B1134,'Raw Election Data'!$C$1:$C$3144,0),MATCH('Joined Data'!M$1,'Raw Election Data'!$A$1:$AN$1,0))</f>
        <v>0.28281470528933395</v>
      </c>
      <c r="N1134">
        <f>INDEX('Raw Election Data'!$A$1:$AN$3144,MATCH($C1134&amp;" "&amp;$B1134,'Raw Election Data'!$C$1:$C$3144,0),MATCH('Joined Data'!N$1,'Raw Election Data'!$A$1:$AN$1,0))</f>
        <v>0.696081725922441</v>
      </c>
      <c r="O1134">
        <f>INDEX('Raw Election Data'!$A$1:$AN$3144,MATCH($C1134&amp;" "&amp;$B1134,'Raw Election Data'!$C$1:$C$3144,0),MATCH('Joined Data'!O$1,'Raw Election Data'!$A$1:$AN$1,0))</f>
        <v>-6149</v>
      </c>
      <c r="P1134">
        <f>INDEX('Raw Election Data'!$A$1:$AN$3144,MATCH($C1134&amp;" "&amp;$B1134,'Raw Election Data'!$C$1:$C$3144,0),MATCH('Joined Data'!P$1,'Raw Election Data'!$A$1:$AN$1,0))</f>
        <v>6149</v>
      </c>
      <c r="Q1134">
        <f>INDEX('Raw Election Data'!$A$1:$AN$3144,MATCH($C1134&amp;" "&amp;$B1134,'Raw Election Data'!$C$1:$C$3144,0),MATCH('Joined Data'!Q$1,'Raw Election Data'!$A$1:$AN$1,0))</f>
        <v>-0.41326702063310705</v>
      </c>
      <c r="R1134">
        <f>INDEX('Raw Election Data'!$A$1:$AN$3144,MATCH($C1134&amp;" "&amp;$B1134,'Raw Election Data'!$C$1:$C$3144,0),MATCH('Joined Data'!R$1,'Raw Election Data'!$A$1:$AN$1,0))</f>
        <v>0.41326702063310705</v>
      </c>
    </row>
    <row r="1135" spans="1:18" ht="13.5" hidden="1" customHeight="1" x14ac:dyDescent="0.15">
      <c r="A1135" t="s">
        <v>233</v>
      </c>
      <c r="B1135" t="s">
        <v>3161</v>
      </c>
      <c r="C1135" t="str">
        <f>INDEX(FIPS!$A$1:$E$3236,MATCH($F1135,FIPS!$D$1:$D$3236,0),5)</f>
        <v>Franklin Parish</v>
      </c>
      <c r="D1135" t="s">
        <v>234</v>
      </c>
      <c r="E1135" s="15" t="s">
        <v>26</v>
      </c>
      <c r="F1135" t="s">
        <v>3220</v>
      </c>
      <c r="G1135" t="s">
        <v>440</v>
      </c>
      <c r="H1135" t="str">
        <f>IFERROR(VLOOKUP($G1135,'Team Colors'!$A:$B,2,0),"#c9c9c9")</f>
        <v>#9f8958</v>
      </c>
      <c r="I1135">
        <f>INDEX('Raw Election Data'!$A$1:$AN$3144,MATCH($C1135&amp;" "&amp;$B1135,'Raw Election Data'!$C$1:$C$3144,0),MATCH('Joined Data'!I$1,'Raw Election Data'!$A$1:$AN$1,0))</f>
        <v>20410</v>
      </c>
      <c r="J1135">
        <f>INDEX('Raw Election Data'!$A$1:$AN$3144,MATCH($C1135&amp;" "&amp;$B1135,'Raw Election Data'!$C$1:$C$3144,0),MATCH('Joined Data'!J$1,'Raw Election Data'!$A$1:$AN$1,0))</f>
        <v>2506</v>
      </c>
      <c r="K1135">
        <f>INDEX('Raw Election Data'!$A$1:$AN$3144,MATCH($C1135&amp;" "&amp;$B1135,'Raw Election Data'!$C$1:$C$3144,0),MATCH('Joined Data'!K$1,'Raw Election Data'!$A$1:$AN$1,0))</f>
        <v>6514</v>
      </c>
      <c r="L1135">
        <f>INDEX('Raw Election Data'!$A$1:$AN$3144,MATCH($C1135&amp;" "&amp;$B1135,'Raw Election Data'!$C$1:$C$3144,0),MATCH('Joined Data'!L$1,'Raw Election Data'!$A$1:$AN$1,0))</f>
        <v>9162</v>
      </c>
      <c r="M1135">
        <f>INDEX('Raw Election Data'!$A$1:$AN$3144,MATCH($C1135&amp;" "&amp;$B1135,'Raw Election Data'!$C$1:$C$3144,0),MATCH('Joined Data'!M$1,'Raw Election Data'!$A$1:$AN$1,0))</f>
        <v>0.2735210652695918</v>
      </c>
      <c r="N1135">
        <f>INDEX('Raw Election Data'!$A$1:$AN$3144,MATCH($C1135&amp;" "&amp;$B1135,'Raw Election Data'!$C$1:$C$3144,0),MATCH('Joined Data'!N$1,'Raw Election Data'!$A$1:$AN$1,0))</f>
        <v>0.71098013534162852</v>
      </c>
      <c r="O1135">
        <f>INDEX('Raw Election Data'!$A$1:$AN$3144,MATCH($C1135&amp;" "&amp;$B1135,'Raw Election Data'!$C$1:$C$3144,0),MATCH('Joined Data'!O$1,'Raw Election Data'!$A$1:$AN$1,0))</f>
        <v>-4008</v>
      </c>
      <c r="P1135">
        <f>INDEX('Raw Election Data'!$A$1:$AN$3144,MATCH($C1135&amp;" "&amp;$B1135,'Raw Election Data'!$C$1:$C$3144,0),MATCH('Joined Data'!P$1,'Raw Election Data'!$A$1:$AN$1,0))</f>
        <v>4008</v>
      </c>
      <c r="Q1135">
        <f>INDEX('Raw Election Data'!$A$1:$AN$3144,MATCH($C1135&amp;" "&amp;$B1135,'Raw Election Data'!$C$1:$C$3144,0),MATCH('Joined Data'!Q$1,'Raw Election Data'!$A$1:$AN$1,0))</f>
        <v>-0.43745907007203672</v>
      </c>
      <c r="R1135">
        <f>INDEX('Raw Election Data'!$A$1:$AN$3144,MATCH($C1135&amp;" "&amp;$B1135,'Raw Election Data'!$C$1:$C$3144,0),MATCH('Joined Data'!R$1,'Raw Election Data'!$A$1:$AN$1,0))</f>
        <v>0.43745907007203672</v>
      </c>
    </row>
    <row r="1136" spans="1:18" ht="13.5" hidden="1" customHeight="1" x14ac:dyDescent="0.15">
      <c r="A1136" t="s">
        <v>233</v>
      </c>
      <c r="B1136" t="s">
        <v>3161</v>
      </c>
      <c r="C1136" t="str">
        <f>INDEX(FIPS!$A$1:$E$3236,MATCH($F1136,FIPS!$D$1:$D$3236,0),5)</f>
        <v>Grant Parish</v>
      </c>
      <c r="D1136" t="s">
        <v>234</v>
      </c>
      <c r="E1136" s="15" t="s">
        <v>27</v>
      </c>
      <c r="F1136" t="s">
        <v>3222</v>
      </c>
      <c r="G1136" t="s">
        <v>440</v>
      </c>
      <c r="H1136" t="str">
        <f>IFERROR(VLOOKUP($G1136,'Team Colors'!$A:$B,2,0),"#c9c9c9")</f>
        <v>#9f8958</v>
      </c>
      <c r="I1136">
        <f>INDEX('Raw Election Data'!$A$1:$AN$3144,MATCH($C1136&amp;" "&amp;$B1136,'Raw Election Data'!$C$1:$C$3144,0),MATCH('Joined Data'!I$1,'Raw Election Data'!$A$1:$AN$1,0))</f>
        <v>22343</v>
      </c>
      <c r="J1136">
        <f>INDEX('Raw Election Data'!$A$1:$AN$3144,MATCH($C1136&amp;" "&amp;$B1136,'Raw Election Data'!$C$1:$C$3144,0),MATCH('Joined Data'!J$1,'Raw Election Data'!$A$1:$AN$1,0))</f>
        <v>1181</v>
      </c>
      <c r="K1136">
        <f>INDEX('Raw Election Data'!$A$1:$AN$3144,MATCH($C1136&amp;" "&amp;$B1136,'Raw Election Data'!$C$1:$C$3144,0),MATCH('Joined Data'!K$1,'Raw Election Data'!$A$1:$AN$1,0))</f>
        <v>7406</v>
      </c>
      <c r="L1136">
        <f>INDEX('Raw Election Data'!$A$1:$AN$3144,MATCH($C1136&amp;" "&amp;$B1136,'Raw Election Data'!$C$1:$C$3144,0),MATCH('Joined Data'!L$1,'Raw Election Data'!$A$1:$AN$1,0))</f>
        <v>8819</v>
      </c>
      <c r="M1136">
        <f>INDEX('Raw Election Data'!$A$1:$AN$3144,MATCH($C1136&amp;" "&amp;$B1136,'Raw Election Data'!$C$1:$C$3144,0),MATCH('Joined Data'!M$1,'Raw Election Data'!$A$1:$AN$1,0))</f>
        <v>0.1339154099104207</v>
      </c>
      <c r="N1136">
        <f>INDEX('Raw Election Data'!$A$1:$AN$3144,MATCH($C1136&amp;" "&amp;$B1136,'Raw Election Data'!$C$1:$C$3144,0),MATCH('Joined Data'!N$1,'Raw Election Data'!$A$1:$AN$1,0))</f>
        <v>0.83977775257965759</v>
      </c>
      <c r="O1136">
        <f>INDEX('Raw Election Data'!$A$1:$AN$3144,MATCH($C1136&amp;" "&amp;$B1136,'Raw Election Data'!$C$1:$C$3144,0),MATCH('Joined Data'!O$1,'Raw Election Data'!$A$1:$AN$1,0))</f>
        <v>-6225</v>
      </c>
      <c r="P1136">
        <f>INDEX('Raw Election Data'!$A$1:$AN$3144,MATCH($C1136&amp;" "&amp;$B1136,'Raw Election Data'!$C$1:$C$3144,0),MATCH('Joined Data'!P$1,'Raw Election Data'!$A$1:$AN$1,0))</f>
        <v>6225</v>
      </c>
      <c r="Q1136">
        <f>INDEX('Raw Election Data'!$A$1:$AN$3144,MATCH($C1136&amp;" "&amp;$B1136,'Raw Election Data'!$C$1:$C$3144,0),MATCH('Joined Data'!Q$1,'Raw Election Data'!$A$1:$AN$1,0))</f>
        <v>-0.70586234266923686</v>
      </c>
      <c r="R1136">
        <f>INDEX('Raw Election Data'!$A$1:$AN$3144,MATCH($C1136&amp;" "&amp;$B1136,'Raw Election Data'!$C$1:$C$3144,0),MATCH('Joined Data'!R$1,'Raw Election Data'!$A$1:$AN$1,0))</f>
        <v>0.70586234266923686</v>
      </c>
    </row>
    <row r="1137" spans="1:18" ht="13.5" hidden="1" customHeight="1" x14ac:dyDescent="0.15">
      <c r="A1137" t="s">
        <v>233</v>
      </c>
      <c r="B1137" t="s">
        <v>3161</v>
      </c>
      <c r="C1137" t="str">
        <f>INDEX(FIPS!$A$1:$E$3236,MATCH($F1137,FIPS!$D$1:$D$3236,0),5)</f>
        <v>Iberia Parish</v>
      </c>
      <c r="D1137" t="s">
        <v>234</v>
      </c>
      <c r="E1137" s="15" t="s">
        <v>28</v>
      </c>
      <c r="F1137" t="s">
        <v>3226</v>
      </c>
      <c r="G1137" t="s">
        <v>440</v>
      </c>
      <c r="H1137" t="str">
        <f>IFERROR(VLOOKUP($G1137,'Team Colors'!$A:$B,2,0),"#c9c9c9")</f>
        <v>#9f8958</v>
      </c>
      <c r="I1137">
        <f>INDEX('Raw Election Data'!$A$1:$AN$3144,MATCH($C1137&amp;" "&amp;$B1137,'Raw Election Data'!$C$1:$C$3144,0),MATCH('Joined Data'!I$1,'Raw Election Data'!$A$1:$AN$1,0))</f>
        <v>74103</v>
      </c>
      <c r="J1137">
        <f>INDEX('Raw Election Data'!$A$1:$AN$3144,MATCH($C1137&amp;" "&amp;$B1137,'Raw Election Data'!$C$1:$C$3144,0),MATCH('Joined Data'!J$1,'Raw Election Data'!$A$1:$AN$1,0))</f>
        <v>10698</v>
      </c>
      <c r="K1137">
        <f>INDEX('Raw Election Data'!$A$1:$AN$3144,MATCH($C1137&amp;" "&amp;$B1137,'Raw Election Data'!$C$1:$C$3144,0),MATCH('Joined Data'!K$1,'Raw Election Data'!$A$1:$AN$1,0))</f>
        <v>20903</v>
      </c>
      <c r="L1137">
        <f>INDEX('Raw Election Data'!$A$1:$AN$3144,MATCH($C1137&amp;" "&amp;$B1137,'Raw Election Data'!$C$1:$C$3144,0),MATCH('Joined Data'!L$1,'Raw Election Data'!$A$1:$AN$1,0))</f>
        <v>32454</v>
      </c>
      <c r="M1137">
        <f>INDEX('Raw Election Data'!$A$1:$AN$3144,MATCH($C1137&amp;" "&amp;$B1137,'Raw Election Data'!$C$1:$C$3144,0),MATCH('Joined Data'!M$1,'Raw Election Data'!$A$1:$AN$1,0))</f>
        <v>0.32963579219818823</v>
      </c>
      <c r="N1137">
        <f>INDEX('Raw Election Data'!$A$1:$AN$3144,MATCH($C1137&amp;" "&amp;$B1137,'Raw Election Data'!$C$1:$C$3144,0),MATCH('Joined Data'!N$1,'Raw Election Data'!$A$1:$AN$1,0))</f>
        <v>0.64408085289948847</v>
      </c>
      <c r="O1137">
        <f>INDEX('Raw Election Data'!$A$1:$AN$3144,MATCH($C1137&amp;" "&amp;$B1137,'Raw Election Data'!$C$1:$C$3144,0),MATCH('Joined Data'!O$1,'Raw Election Data'!$A$1:$AN$1,0))</f>
        <v>-10205</v>
      </c>
      <c r="P1137">
        <f>INDEX('Raw Election Data'!$A$1:$AN$3144,MATCH($C1137&amp;" "&amp;$B1137,'Raw Election Data'!$C$1:$C$3144,0),MATCH('Joined Data'!P$1,'Raw Election Data'!$A$1:$AN$1,0))</f>
        <v>10205</v>
      </c>
      <c r="Q1137">
        <f>INDEX('Raw Election Data'!$A$1:$AN$3144,MATCH($C1137&amp;" "&amp;$B1137,'Raw Election Data'!$C$1:$C$3144,0),MATCH('Joined Data'!Q$1,'Raw Election Data'!$A$1:$AN$1,0))</f>
        <v>-0.31444506070130024</v>
      </c>
      <c r="R1137">
        <f>INDEX('Raw Election Data'!$A$1:$AN$3144,MATCH($C1137&amp;" "&amp;$B1137,'Raw Election Data'!$C$1:$C$3144,0),MATCH('Joined Data'!R$1,'Raw Election Data'!$A$1:$AN$1,0))</f>
        <v>0.31444506070130024</v>
      </c>
    </row>
    <row r="1138" spans="1:18" ht="13.5" hidden="1" customHeight="1" x14ac:dyDescent="0.15">
      <c r="A1138" t="s">
        <v>233</v>
      </c>
      <c r="B1138" t="s">
        <v>3161</v>
      </c>
      <c r="C1138" t="str">
        <f>INDEX(FIPS!$A$1:$E$3236,MATCH($F1138,FIPS!$D$1:$D$3236,0),5)</f>
        <v>Iberville Parish</v>
      </c>
      <c r="D1138" t="s">
        <v>234</v>
      </c>
      <c r="E1138" s="15" t="s">
        <v>29</v>
      </c>
      <c r="F1138" t="s">
        <v>3228</v>
      </c>
      <c r="G1138" t="s">
        <v>440</v>
      </c>
      <c r="H1138" t="str">
        <f>IFERROR(VLOOKUP($G1138,'Team Colors'!$A:$B,2,0),"#c9c9c9")</f>
        <v>#9f8958</v>
      </c>
      <c r="I1138">
        <f>INDEX('Raw Election Data'!$A$1:$AN$3144,MATCH($C1138&amp;" "&amp;$B1138,'Raw Election Data'!$C$1:$C$3144,0),MATCH('Joined Data'!I$1,'Raw Election Data'!$A$1:$AN$1,0))</f>
        <v>33095</v>
      </c>
      <c r="J1138">
        <f>INDEX('Raw Election Data'!$A$1:$AN$3144,MATCH($C1138&amp;" "&amp;$B1138,'Raw Election Data'!$C$1:$C$3144,0),MATCH('Joined Data'!J$1,'Raw Election Data'!$A$1:$AN$1,0))</f>
        <v>8324</v>
      </c>
      <c r="K1138">
        <f>INDEX('Raw Election Data'!$A$1:$AN$3144,MATCH($C1138&amp;" "&amp;$B1138,'Raw Election Data'!$C$1:$C$3144,0),MATCH('Joined Data'!K$1,'Raw Election Data'!$A$1:$AN$1,0))</f>
        <v>7320</v>
      </c>
      <c r="L1138">
        <f>INDEX('Raw Election Data'!$A$1:$AN$3144,MATCH($C1138&amp;" "&amp;$B1138,'Raw Election Data'!$C$1:$C$3144,0),MATCH('Joined Data'!L$1,'Raw Election Data'!$A$1:$AN$1,0))</f>
        <v>16043</v>
      </c>
      <c r="M1138">
        <f>INDEX('Raw Election Data'!$A$1:$AN$3144,MATCH($C1138&amp;" "&amp;$B1138,'Raw Election Data'!$C$1:$C$3144,0),MATCH('Joined Data'!M$1,'Raw Election Data'!$A$1:$AN$1,0))</f>
        <v>0.51885557564046625</v>
      </c>
      <c r="N1138">
        <f>INDEX('Raw Election Data'!$A$1:$AN$3144,MATCH($C1138&amp;" "&amp;$B1138,'Raw Election Data'!$C$1:$C$3144,0),MATCH('Joined Data'!N$1,'Raw Election Data'!$A$1:$AN$1,0))</f>
        <v>0.45627376425855515</v>
      </c>
      <c r="O1138">
        <f>INDEX('Raw Election Data'!$A$1:$AN$3144,MATCH($C1138&amp;" "&amp;$B1138,'Raw Election Data'!$C$1:$C$3144,0),MATCH('Joined Data'!O$1,'Raw Election Data'!$A$1:$AN$1,0))</f>
        <v>1004</v>
      </c>
      <c r="P1138">
        <f>INDEX('Raw Election Data'!$A$1:$AN$3144,MATCH($C1138&amp;" "&amp;$B1138,'Raw Election Data'!$C$1:$C$3144,0),MATCH('Joined Data'!P$1,'Raw Election Data'!$A$1:$AN$1,0))</f>
        <v>-1004</v>
      </c>
      <c r="Q1138">
        <f>INDEX('Raw Election Data'!$A$1:$AN$3144,MATCH($C1138&amp;" "&amp;$B1138,'Raw Election Data'!$C$1:$C$3144,0),MATCH('Joined Data'!Q$1,'Raw Election Data'!$A$1:$AN$1,0))</f>
        <v>6.2581811381911101E-2</v>
      </c>
      <c r="R1138">
        <f>INDEX('Raw Election Data'!$A$1:$AN$3144,MATCH($C1138&amp;" "&amp;$B1138,'Raw Election Data'!$C$1:$C$3144,0),MATCH('Joined Data'!R$1,'Raw Election Data'!$A$1:$AN$1,0))</f>
        <v>-6.2581811381911101E-2</v>
      </c>
    </row>
    <row r="1139" spans="1:18" ht="13.5" hidden="1" customHeight="1" x14ac:dyDescent="0.15">
      <c r="A1139" t="s">
        <v>233</v>
      </c>
      <c r="B1139" t="s">
        <v>3161</v>
      </c>
      <c r="C1139" t="str">
        <f>INDEX(FIPS!$A$1:$E$3236,MATCH($F1139,FIPS!$D$1:$D$3236,0),5)</f>
        <v>Jackson Parish</v>
      </c>
      <c r="D1139" t="s">
        <v>234</v>
      </c>
      <c r="E1139" s="15" t="s">
        <v>30</v>
      </c>
      <c r="F1139" t="s">
        <v>3230</v>
      </c>
      <c r="G1139" t="s">
        <v>440</v>
      </c>
      <c r="H1139" t="str">
        <f>IFERROR(VLOOKUP($G1139,'Team Colors'!$A:$B,2,0),"#c9c9c9")</f>
        <v>#9f8958</v>
      </c>
      <c r="I1139">
        <f>INDEX('Raw Election Data'!$A$1:$AN$3144,MATCH($C1139&amp;" "&amp;$B1139,'Raw Election Data'!$C$1:$C$3144,0),MATCH('Joined Data'!I$1,'Raw Election Data'!$A$1:$AN$1,0))</f>
        <v>15858</v>
      </c>
      <c r="J1139">
        <f>INDEX('Raw Election Data'!$A$1:$AN$3144,MATCH($C1139&amp;" "&amp;$B1139,'Raw Election Data'!$C$1:$C$3144,0),MATCH('Joined Data'!J$1,'Raw Election Data'!$A$1:$AN$1,0))</f>
        <v>2139</v>
      </c>
      <c r="K1139">
        <f>INDEX('Raw Election Data'!$A$1:$AN$3144,MATCH($C1139&amp;" "&amp;$B1139,'Raw Election Data'!$C$1:$C$3144,0),MATCH('Joined Data'!K$1,'Raw Election Data'!$A$1:$AN$1,0))</f>
        <v>5169</v>
      </c>
      <c r="L1139">
        <f>INDEX('Raw Election Data'!$A$1:$AN$3144,MATCH($C1139&amp;" "&amp;$B1139,'Raw Election Data'!$C$1:$C$3144,0),MATCH('Joined Data'!L$1,'Raw Election Data'!$A$1:$AN$1,0))</f>
        <v>7464</v>
      </c>
      <c r="M1139">
        <f>INDEX('Raw Election Data'!$A$1:$AN$3144,MATCH($C1139&amp;" "&amp;$B1139,'Raw Election Data'!$C$1:$C$3144,0),MATCH('Joined Data'!M$1,'Raw Election Data'!$A$1:$AN$1,0))</f>
        <v>0.28657556270096463</v>
      </c>
      <c r="N1139">
        <f>INDEX('Raw Election Data'!$A$1:$AN$3144,MATCH($C1139&amp;" "&amp;$B1139,'Raw Election Data'!$C$1:$C$3144,0),MATCH('Joined Data'!N$1,'Raw Election Data'!$A$1:$AN$1,0))</f>
        <v>0.692524115755627</v>
      </c>
      <c r="O1139">
        <f>INDEX('Raw Election Data'!$A$1:$AN$3144,MATCH($C1139&amp;" "&amp;$B1139,'Raw Election Data'!$C$1:$C$3144,0),MATCH('Joined Data'!O$1,'Raw Election Data'!$A$1:$AN$1,0))</f>
        <v>-3030</v>
      </c>
      <c r="P1139">
        <f>INDEX('Raw Election Data'!$A$1:$AN$3144,MATCH($C1139&amp;" "&amp;$B1139,'Raw Election Data'!$C$1:$C$3144,0),MATCH('Joined Data'!P$1,'Raw Election Data'!$A$1:$AN$1,0))</f>
        <v>3030</v>
      </c>
      <c r="Q1139">
        <f>INDEX('Raw Election Data'!$A$1:$AN$3144,MATCH($C1139&amp;" "&amp;$B1139,'Raw Election Data'!$C$1:$C$3144,0),MATCH('Joined Data'!Q$1,'Raw Election Data'!$A$1:$AN$1,0))</f>
        <v>-0.40594855305466238</v>
      </c>
      <c r="R1139">
        <f>INDEX('Raw Election Data'!$A$1:$AN$3144,MATCH($C1139&amp;" "&amp;$B1139,'Raw Election Data'!$C$1:$C$3144,0),MATCH('Joined Data'!R$1,'Raw Election Data'!$A$1:$AN$1,0))</f>
        <v>0.40594855305466238</v>
      </c>
    </row>
    <row r="1140" spans="1:18" ht="13.5" hidden="1" customHeight="1" x14ac:dyDescent="0.15">
      <c r="A1140" t="s">
        <v>233</v>
      </c>
      <c r="B1140" t="s">
        <v>3161</v>
      </c>
      <c r="C1140" t="str">
        <f>INDEX(FIPS!$A$1:$E$3236,MATCH($F1140,FIPS!$D$1:$D$3236,0),5)</f>
        <v>Jefferson Parish</v>
      </c>
      <c r="D1140" t="s">
        <v>234</v>
      </c>
      <c r="E1140" s="15" t="s">
        <v>31</v>
      </c>
      <c r="F1140" t="s">
        <v>3232</v>
      </c>
      <c r="G1140" t="s">
        <v>440</v>
      </c>
      <c r="H1140" t="str">
        <f>IFERROR(VLOOKUP($G1140,'Team Colors'!$A:$B,2,0),"#c9c9c9")</f>
        <v>#9f8958</v>
      </c>
      <c r="I1140">
        <f>INDEX('Raw Election Data'!$A$1:$AN$3144,MATCH($C1140&amp;" "&amp;$B1140,'Raw Election Data'!$C$1:$C$3144,0),MATCH('Joined Data'!I$1,'Raw Election Data'!$A$1:$AN$1,0))</f>
        <v>436275</v>
      </c>
      <c r="J1140">
        <f>INDEX('Raw Election Data'!$A$1:$AN$3144,MATCH($C1140&amp;" "&amp;$B1140,'Raw Election Data'!$C$1:$C$3144,0),MATCH('Joined Data'!J$1,'Raw Election Data'!$A$1:$AN$1,0))</f>
        <v>73540</v>
      </c>
      <c r="K1140">
        <f>INDEX('Raw Election Data'!$A$1:$AN$3144,MATCH($C1140&amp;" "&amp;$B1140,'Raw Election Data'!$C$1:$C$3144,0),MATCH('Joined Data'!K$1,'Raw Election Data'!$A$1:$AN$1,0))</f>
        <v>100292</v>
      </c>
      <c r="L1140">
        <f>INDEX('Raw Election Data'!$A$1:$AN$3144,MATCH($C1140&amp;" "&amp;$B1140,'Raw Election Data'!$C$1:$C$3144,0),MATCH('Joined Data'!L$1,'Raw Election Data'!$A$1:$AN$1,0))</f>
        <v>181388</v>
      </c>
      <c r="M1140">
        <f>INDEX('Raw Election Data'!$A$1:$AN$3144,MATCH($C1140&amp;" "&amp;$B1140,'Raw Election Data'!$C$1:$C$3144,0),MATCH('Joined Data'!M$1,'Raw Election Data'!$A$1:$AN$1,0))</f>
        <v>0.40542924559507798</v>
      </c>
      <c r="N1140">
        <f>INDEX('Raw Election Data'!$A$1:$AN$3144,MATCH($C1140&amp;" "&amp;$B1140,'Raw Election Data'!$C$1:$C$3144,0),MATCH('Joined Data'!N$1,'Raw Election Data'!$A$1:$AN$1,0))</f>
        <v>0.55291419498533534</v>
      </c>
      <c r="O1140">
        <f>INDEX('Raw Election Data'!$A$1:$AN$3144,MATCH($C1140&amp;" "&amp;$B1140,'Raw Election Data'!$C$1:$C$3144,0),MATCH('Joined Data'!O$1,'Raw Election Data'!$A$1:$AN$1,0))</f>
        <v>-26752</v>
      </c>
      <c r="P1140">
        <f>INDEX('Raw Election Data'!$A$1:$AN$3144,MATCH($C1140&amp;" "&amp;$B1140,'Raw Election Data'!$C$1:$C$3144,0),MATCH('Joined Data'!P$1,'Raw Election Data'!$A$1:$AN$1,0))</f>
        <v>26752</v>
      </c>
      <c r="Q1140">
        <f>INDEX('Raw Election Data'!$A$1:$AN$3144,MATCH($C1140&amp;" "&amp;$B1140,'Raw Election Data'!$C$1:$C$3144,0),MATCH('Joined Data'!Q$1,'Raw Election Data'!$A$1:$AN$1,0))</f>
        <v>-0.14748494939025736</v>
      </c>
      <c r="R1140">
        <f>INDEX('Raw Election Data'!$A$1:$AN$3144,MATCH($C1140&amp;" "&amp;$B1140,'Raw Election Data'!$C$1:$C$3144,0),MATCH('Joined Data'!R$1,'Raw Election Data'!$A$1:$AN$1,0))</f>
        <v>0.14748494939025736</v>
      </c>
    </row>
    <row r="1141" spans="1:18" ht="13.5" hidden="1" customHeight="1" x14ac:dyDescent="0.15">
      <c r="A1141" t="s">
        <v>233</v>
      </c>
      <c r="B1141" t="s">
        <v>3161</v>
      </c>
      <c r="C1141" t="str">
        <f>INDEX(FIPS!$A$1:$E$3236,MATCH($F1141,FIPS!$D$1:$D$3236,0),5)</f>
        <v>Jefferson Davis Parish</v>
      </c>
      <c r="D1141" t="s">
        <v>234</v>
      </c>
      <c r="E1141" s="15" t="s">
        <v>32</v>
      </c>
      <c r="F1141" t="s">
        <v>3238</v>
      </c>
      <c r="G1141" t="s">
        <v>440</v>
      </c>
      <c r="H1141" t="str">
        <f>IFERROR(VLOOKUP($G1141,'Team Colors'!$A:$B,2,0),"#c9c9c9")</f>
        <v>#9f8958</v>
      </c>
      <c r="I1141">
        <f>INDEX('Raw Election Data'!$A$1:$AN$3144,MATCH($C1141&amp;" "&amp;$B1141,'Raw Election Data'!$C$1:$C$3144,0),MATCH('Joined Data'!I$1,'Raw Election Data'!$A$1:$AN$1,0))</f>
        <v>31439</v>
      </c>
      <c r="J1141">
        <f>INDEX('Raw Election Data'!$A$1:$AN$3144,MATCH($C1141&amp;" "&amp;$B1141,'Raw Election Data'!$C$1:$C$3144,0),MATCH('Joined Data'!J$1,'Raw Election Data'!$A$1:$AN$1,0))</f>
        <v>3080</v>
      </c>
      <c r="K1141">
        <f>INDEX('Raw Election Data'!$A$1:$AN$3144,MATCH($C1141&amp;" "&amp;$B1141,'Raw Election Data'!$C$1:$C$3144,0),MATCH('Joined Data'!K$1,'Raw Election Data'!$A$1:$AN$1,0))</f>
        <v>10775</v>
      </c>
      <c r="L1141">
        <f>INDEX('Raw Election Data'!$A$1:$AN$3144,MATCH($C1141&amp;" "&amp;$B1141,'Raw Election Data'!$C$1:$C$3144,0),MATCH('Joined Data'!L$1,'Raw Election Data'!$A$1:$AN$1,0))</f>
        <v>14277</v>
      </c>
      <c r="M1141">
        <f>INDEX('Raw Election Data'!$A$1:$AN$3144,MATCH($C1141&amp;" "&amp;$B1141,'Raw Election Data'!$C$1:$C$3144,0),MATCH('Joined Data'!M$1,'Raw Election Data'!$A$1:$AN$1,0))</f>
        <v>0.21573159627372698</v>
      </c>
      <c r="N1141">
        <f>INDEX('Raw Election Data'!$A$1:$AN$3144,MATCH($C1141&amp;" "&amp;$B1141,'Raw Election Data'!$C$1:$C$3144,0),MATCH('Joined Data'!N$1,'Raw Election Data'!$A$1:$AN$1,0))</f>
        <v>0.75471037332772994</v>
      </c>
      <c r="O1141">
        <f>INDEX('Raw Election Data'!$A$1:$AN$3144,MATCH($C1141&amp;" "&amp;$B1141,'Raw Election Data'!$C$1:$C$3144,0),MATCH('Joined Data'!O$1,'Raw Election Data'!$A$1:$AN$1,0))</f>
        <v>-7695</v>
      </c>
      <c r="P1141">
        <f>INDEX('Raw Election Data'!$A$1:$AN$3144,MATCH($C1141&amp;" "&amp;$B1141,'Raw Election Data'!$C$1:$C$3144,0),MATCH('Joined Data'!P$1,'Raw Election Data'!$A$1:$AN$1,0))</f>
        <v>7695</v>
      </c>
      <c r="Q1141">
        <f>INDEX('Raw Election Data'!$A$1:$AN$3144,MATCH($C1141&amp;" "&amp;$B1141,'Raw Election Data'!$C$1:$C$3144,0),MATCH('Joined Data'!Q$1,'Raw Election Data'!$A$1:$AN$1,0))</f>
        <v>-0.53897877705400299</v>
      </c>
      <c r="R1141">
        <f>INDEX('Raw Election Data'!$A$1:$AN$3144,MATCH($C1141&amp;" "&amp;$B1141,'Raw Election Data'!$C$1:$C$3144,0),MATCH('Joined Data'!R$1,'Raw Election Data'!$A$1:$AN$1,0))</f>
        <v>0.53897877705400299</v>
      </c>
    </row>
    <row r="1142" spans="1:18" ht="13.5" hidden="1" customHeight="1" x14ac:dyDescent="0.15">
      <c r="A1142" t="s">
        <v>233</v>
      </c>
      <c r="B1142" t="s">
        <v>3161</v>
      </c>
      <c r="C1142" t="str">
        <f>INDEX(FIPS!$A$1:$E$3236,MATCH($F1142,FIPS!$D$1:$D$3236,0),5)</f>
        <v>Lafayette Parish</v>
      </c>
      <c r="D1142" t="s">
        <v>234</v>
      </c>
      <c r="E1142" s="15" t="s">
        <v>33</v>
      </c>
      <c r="F1142" t="s">
        <v>3242</v>
      </c>
      <c r="G1142" t="s">
        <v>440</v>
      </c>
      <c r="H1142" t="str">
        <f>IFERROR(VLOOKUP($G1142,'Team Colors'!$A:$B,2,0),"#c9c9c9")</f>
        <v>#9f8958</v>
      </c>
      <c r="I1142">
        <f>INDEX('Raw Election Data'!$A$1:$AN$3144,MATCH($C1142&amp;" "&amp;$B1142,'Raw Election Data'!$C$1:$C$3144,0),MATCH('Joined Data'!I$1,'Raw Election Data'!$A$1:$AN$1,0))</f>
        <v>240098</v>
      </c>
      <c r="J1142">
        <f>INDEX('Raw Election Data'!$A$1:$AN$3144,MATCH($C1142&amp;" "&amp;$B1142,'Raw Election Data'!$C$1:$C$3144,0),MATCH('Joined Data'!J$1,'Raw Election Data'!$A$1:$AN$1,0))</f>
        <v>32726</v>
      </c>
      <c r="K1142">
        <f>INDEX('Raw Election Data'!$A$1:$AN$3144,MATCH($C1142&amp;" "&amp;$B1142,'Raw Election Data'!$C$1:$C$3144,0),MATCH('Joined Data'!K$1,'Raw Election Data'!$A$1:$AN$1,0))</f>
        <v>68191</v>
      </c>
      <c r="L1142">
        <f>INDEX('Raw Election Data'!$A$1:$AN$3144,MATCH($C1142&amp;" "&amp;$B1142,'Raw Election Data'!$C$1:$C$3144,0),MATCH('Joined Data'!L$1,'Raw Election Data'!$A$1:$AN$1,0))</f>
        <v>105599</v>
      </c>
      <c r="M1142">
        <f>INDEX('Raw Election Data'!$A$1:$AN$3144,MATCH($C1142&amp;" "&amp;$B1142,'Raw Election Data'!$C$1:$C$3144,0),MATCH('Joined Data'!M$1,'Raw Election Data'!$A$1:$AN$1,0))</f>
        <v>0.30990823776740312</v>
      </c>
      <c r="N1142">
        <f>INDEX('Raw Election Data'!$A$1:$AN$3144,MATCH($C1142&amp;" "&amp;$B1142,'Raw Election Data'!$C$1:$C$3144,0),MATCH('Joined Data'!N$1,'Raw Election Data'!$A$1:$AN$1,0))</f>
        <v>0.64575422115739733</v>
      </c>
      <c r="O1142">
        <f>INDEX('Raw Election Data'!$A$1:$AN$3144,MATCH($C1142&amp;" "&amp;$B1142,'Raw Election Data'!$C$1:$C$3144,0),MATCH('Joined Data'!O$1,'Raw Election Data'!$A$1:$AN$1,0))</f>
        <v>-35465</v>
      </c>
      <c r="P1142">
        <f>INDEX('Raw Election Data'!$A$1:$AN$3144,MATCH($C1142&amp;" "&amp;$B1142,'Raw Election Data'!$C$1:$C$3144,0),MATCH('Joined Data'!P$1,'Raw Election Data'!$A$1:$AN$1,0))</f>
        <v>35465</v>
      </c>
      <c r="Q1142">
        <f>INDEX('Raw Election Data'!$A$1:$AN$3144,MATCH($C1142&amp;" "&amp;$B1142,'Raw Election Data'!$C$1:$C$3144,0),MATCH('Joined Data'!Q$1,'Raw Election Data'!$A$1:$AN$1,0))</f>
        <v>-0.33584598338999422</v>
      </c>
      <c r="R1142">
        <f>INDEX('Raw Election Data'!$A$1:$AN$3144,MATCH($C1142&amp;" "&amp;$B1142,'Raw Election Data'!$C$1:$C$3144,0),MATCH('Joined Data'!R$1,'Raw Election Data'!$A$1:$AN$1,0))</f>
        <v>0.33584598338999422</v>
      </c>
    </row>
    <row r="1143" spans="1:18" ht="13.5" hidden="1" customHeight="1" x14ac:dyDescent="0.15">
      <c r="A1143" t="s">
        <v>233</v>
      </c>
      <c r="B1143" t="s">
        <v>3161</v>
      </c>
      <c r="C1143" t="str">
        <f>INDEX(FIPS!$A$1:$E$3236,MATCH($F1143,FIPS!$D$1:$D$3236,0),5)</f>
        <v>Lafourche Parish</v>
      </c>
      <c r="D1143" t="s">
        <v>234</v>
      </c>
      <c r="E1143" s="15" t="s">
        <v>34</v>
      </c>
      <c r="F1143" t="s">
        <v>3244</v>
      </c>
      <c r="G1143" t="s">
        <v>440</v>
      </c>
      <c r="H1143" t="str">
        <f>IFERROR(VLOOKUP($G1143,'Team Colors'!$A:$B,2,0),"#c9c9c9")</f>
        <v>#9f8958</v>
      </c>
      <c r="I1143">
        <f>INDEX('Raw Election Data'!$A$1:$AN$3144,MATCH($C1143&amp;" "&amp;$B1143,'Raw Election Data'!$C$1:$C$3144,0),MATCH('Joined Data'!I$1,'Raw Election Data'!$A$1:$AN$1,0))</f>
        <v>98325</v>
      </c>
      <c r="J1143">
        <f>INDEX('Raw Election Data'!$A$1:$AN$3144,MATCH($C1143&amp;" "&amp;$B1143,'Raw Election Data'!$C$1:$C$3144,0),MATCH('Joined Data'!J$1,'Raw Election Data'!$A$1:$AN$1,0))</f>
        <v>8423</v>
      </c>
      <c r="K1143">
        <f>INDEX('Raw Election Data'!$A$1:$AN$3144,MATCH($C1143&amp;" "&amp;$B1143,'Raw Election Data'!$C$1:$C$3144,0),MATCH('Joined Data'!K$1,'Raw Election Data'!$A$1:$AN$1,0))</f>
        <v>31958</v>
      </c>
      <c r="L1143">
        <f>INDEX('Raw Election Data'!$A$1:$AN$3144,MATCH($C1143&amp;" "&amp;$B1143,'Raw Election Data'!$C$1:$C$3144,0),MATCH('Joined Data'!L$1,'Raw Election Data'!$A$1:$AN$1,0))</f>
        <v>41644</v>
      </c>
      <c r="M1143">
        <f>INDEX('Raw Election Data'!$A$1:$AN$3144,MATCH($C1143&amp;" "&amp;$B1143,'Raw Election Data'!$C$1:$C$3144,0),MATCH('Joined Data'!M$1,'Raw Election Data'!$A$1:$AN$1,0))</f>
        <v>0.20226203054461628</v>
      </c>
      <c r="N1143">
        <f>INDEX('Raw Election Data'!$A$1:$AN$3144,MATCH($C1143&amp;" "&amp;$B1143,'Raw Election Data'!$C$1:$C$3144,0),MATCH('Joined Data'!N$1,'Raw Election Data'!$A$1:$AN$1,0))</f>
        <v>0.7674094707520891</v>
      </c>
      <c r="O1143">
        <f>INDEX('Raw Election Data'!$A$1:$AN$3144,MATCH($C1143&amp;" "&amp;$B1143,'Raw Election Data'!$C$1:$C$3144,0),MATCH('Joined Data'!O$1,'Raw Election Data'!$A$1:$AN$1,0))</f>
        <v>-23535</v>
      </c>
      <c r="P1143">
        <f>INDEX('Raw Election Data'!$A$1:$AN$3144,MATCH($C1143&amp;" "&amp;$B1143,'Raw Election Data'!$C$1:$C$3144,0),MATCH('Joined Data'!P$1,'Raw Election Data'!$A$1:$AN$1,0))</f>
        <v>23535</v>
      </c>
      <c r="Q1143">
        <f>INDEX('Raw Election Data'!$A$1:$AN$3144,MATCH($C1143&amp;" "&amp;$B1143,'Raw Election Data'!$C$1:$C$3144,0),MATCH('Joined Data'!Q$1,'Raw Election Data'!$A$1:$AN$1,0))</f>
        <v>-0.56514744020747276</v>
      </c>
      <c r="R1143">
        <f>INDEX('Raw Election Data'!$A$1:$AN$3144,MATCH($C1143&amp;" "&amp;$B1143,'Raw Election Data'!$C$1:$C$3144,0),MATCH('Joined Data'!R$1,'Raw Election Data'!$A$1:$AN$1,0))</f>
        <v>0.56514744020747276</v>
      </c>
    </row>
    <row r="1144" spans="1:18" ht="13.5" hidden="1" customHeight="1" x14ac:dyDescent="0.15">
      <c r="A1144" t="s">
        <v>233</v>
      </c>
      <c r="B1144" t="s">
        <v>3161</v>
      </c>
      <c r="C1144" t="str">
        <f>INDEX(FIPS!$A$1:$E$3236,MATCH($F1144,FIPS!$D$1:$D$3236,0),5)</f>
        <v>La Salle Parish</v>
      </c>
      <c r="D1144" t="s">
        <v>234</v>
      </c>
      <c r="E1144" s="15" t="s">
        <v>35</v>
      </c>
      <c r="F1144" t="s">
        <v>3248</v>
      </c>
      <c r="G1144" t="s">
        <v>440</v>
      </c>
      <c r="H1144" t="str">
        <f>IFERROR(VLOOKUP($G1144,'Team Colors'!$A:$B,2,0),"#c9c9c9")</f>
        <v>#9f8958</v>
      </c>
      <c r="I1144">
        <f>INDEX('Raw Election Data'!$A$1:$AN$3144,MATCH($C1144&amp;" "&amp;$B1144,'Raw Election Data'!$C$1:$C$3144,0),MATCH('Joined Data'!I$1,'Raw Election Data'!$A$1:$AN$1,0))</f>
        <v>14974</v>
      </c>
      <c r="J1144">
        <f>INDEX('Raw Election Data'!$A$1:$AN$3144,MATCH($C1144&amp;" "&amp;$B1144,'Raw Election Data'!$C$1:$C$3144,0),MATCH('Joined Data'!J$1,'Raw Election Data'!$A$1:$AN$1,0))</f>
        <v>605</v>
      </c>
      <c r="K1144">
        <f>INDEX('Raw Election Data'!$A$1:$AN$3144,MATCH($C1144&amp;" "&amp;$B1144,'Raw Election Data'!$C$1:$C$3144,0),MATCH('Joined Data'!K$1,'Raw Election Data'!$A$1:$AN$1,0))</f>
        <v>5835</v>
      </c>
      <c r="L1144">
        <f>INDEX('Raw Election Data'!$A$1:$AN$3144,MATCH($C1144&amp;" "&amp;$B1144,'Raw Election Data'!$C$1:$C$3144,0),MATCH('Joined Data'!L$1,'Raw Election Data'!$A$1:$AN$1,0))</f>
        <v>6568</v>
      </c>
      <c r="M1144">
        <f>INDEX('Raw Election Data'!$A$1:$AN$3144,MATCH($C1144&amp;" "&amp;$B1144,'Raw Election Data'!$C$1:$C$3144,0),MATCH('Joined Data'!M$1,'Raw Election Data'!$A$1:$AN$1,0))</f>
        <v>9.2113276492082827E-2</v>
      </c>
      <c r="N1144">
        <f>INDEX('Raw Election Data'!$A$1:$AN$3144,MATCH($C1144&amp;" "&amp;$B1144,'Raw Election Data'!$C$1:$C$3144,0),MATCH('Joined Data'!N$1,'Raw Election Data'!$A$1:$AN$1,0))</f>
        <v>0.88839829476248477</v>
      </c>
      <c r="O1144">
        <f>INDEX('Raw Election Data'!$A$1:$AN$3144,MATCH($C1144&amp;" "&amp;$B1144,'Raw Election Data'!$C$1:$C$3144,0),MATCH('Joined Data'!O$1,'Raw Election Data'!$A$1:$AN$1,0))</f>
        <v>-5230</v>
      </c>
      <c r="P1144">
        <f>INDEX('Raw Election Data'!$A$1:$AN$3144,MATCH($C1144&amp;" "&amp;$B1144,'Raw Election Data'!$C$1:$C$3144,0),MATCH('Joined Data'!P$1,'Raw Election Data'!$A$1:$AN$1,0))</f>
        <v>5230</v>
      </c>
      <c r="Q1144">
        <f>INDEX('Raw Election Data'!$A$1:$AN$3144,MATCH($C1144&amp;" "&amp;$B1144,'Raw Election Data'!$C$1:$C$3144,0),MATCH('Joined Data'!Q$1,'Raw Election Data'!$A$1:$AN$1,0))</f>
        <v>-0.79628501827040199</v>
      </c>
      <c r="R1144">
        <f>INDEX('Raw Election Data'!$A$1:$AN$3144,MATCH($C1144&amp;" "&amp;$B1144,'Raw Election Data'!$C$1:$C$3144,0),MATCH('Joined Data'!R$1,'Raw Election Data'!$A$1:$AN$1,0))</f>
        <v>0.79628501827040199</v>
      </c>
    </row>
    <row r="1145" spans="1:18" ht="13.5" hidden="1" customHeight="1" x14ac:dyDescent="0.15">
      <c r="A1145" t="s">
        <v>233</v>
      </c>
      <c r="B1145" t="s">
        <v>3161</v>
      </c>
      <c r="C1145" t="str">
        <f>INDEX(FIPS!$A$1:$E$3236,MATCH($F1145,FIPS!$D$1:$D$3236,0),5)</f>
        <v>Lincoln Parish</v>
      </c>
      <c r="D1145" t="s">
        <v>234</v>
      </c>
      <c r="E1145" s="15" t="s">
        <v>36</v>
      </c>
      <c r="F1145" t="s">
        <v>3250</v>
      </c>
      <c r="G1145" t="s">
        <v>440</v>
      </c>
      <c r="H1145" t="str">
        <f>IFERROR(VLOOKUP($G1145,'Team Colors'!$A:$B,2,0),"#c9c9c9")</f>
        <v>#9f8958</v>
      </c>
      <c r="I1145">
        <f>INDEX('Raw Election Data'!$A$1:$AN$3144,MATCH($C1145&amp;" "&amp;$B1145,'Raw Election Data'!$C$1:$C$3144,0),MATCH('Joined Data'!I$1,'Raw Election Data'!$A$1:$AN$1,0))</f>
        <v>47774</v>
      </c>
      <c r="J1145">
        <f>INDEX('Raw Election Data'!$A$1:$AN$3144,MATCH($C1145&amp;" "&amp;$B1145,'Raw Election Data'!$C$1:$C$3144,0),MATCH('Joined Data'!J$1,'Raw Election Data'!$A$1:$AN$1,0))</f>
        <v>7102</v>
      </c>
      <c r="K1145">
        <f>INDEX('Raw Election Data'!$A$1:$AN$3144,MATCH($C1145&amp;" "&amp;$B1145,'Raw Election Data'!$C$1:$C$3144,0),MATCH('Joined Data'!K$1,'Raw Election Data'!$A$1:$AN$1,0))</f>
        <v>10761</v>
      </c>
      <c r="L1145">
        <f>INDEX('Raw Election Data'!$A$1:$AN$3144,MATCH($C1145&amp;" "&amp;$B1145,'Raw Election Data'!$C$1:$C$3144,0),MATCH('Joined Data'!L$1,'Raw Election Data'!$A$1:$AN$1,0))</f>
        <v>18664</v>
      </c>
      <c r="M1145">
        <f>INDEX('Raw Election Data'!$A$1:$AN$3144,MATCH($C1145&amp;" "&amp;$B1145,'Raw Election Data'!$C$1:$C$3144,0),MATCH('Joined Data'!M$1,'Raw Election Data'!$A$1:$AN$1,0))</f>
        <v>0.38051864552078868</v>
      </c>
      <c r="N1145">
        <f>INDEX('Raw Election Data'!$A$1:$AN$3144,MATCH($C1145&amp;" "&amp;$B1145,'Raw Election Data'!$C$1:$C$3144,0),MATCH('Joined Data'!N$1,'Raw Election Data'!$A$1:$AN$1,0))</f>
        <v>0.57656450921560221</v>
      </c>
      <c r="O1145">
        <f>INDEX('Raw Election Data'!$A$1:$AN$3144,MATCH($C1145&amp;" "&amp;$B1145,'Raw Election Data'!$C$1:$C$3144,0),MATCH('Joined Data'!O$1,'Raw Election Data'!$A$1:$AN$1,0))</f>
        <v>-3659</v>
      </c>
      <c r="P1145">
        <f>INDEX('Raw Election Data'!$A$1:$AN$3144,MATCH($C1145&amp;" "&amp;$B1145,'Raw Election Data'!$C$1:$C$3144,0),MATCH('Joined Data'!P$1,'Raw Election Data'!$A$1:$AN$1,0))</f>
        <v>3659</v>
      </c>
      <c r="Q1145">
        <f>INDEX('Raw Election Data'!$A$1:$AN$3144,MATCH($C1145&amp;" "&amp;$B1145,'Raw Election Data'!$C$1:$C$3144,0),MATCH('Joined Data'!Q$1,'Raw Election Data'!$A$1:$AN$1,0))</f>
        <v>-0.19604586369481353</v>
      </c>
      <c r="R1145">
        <f>INDEX('Raw Election Data'!$A$1:$AN$3144,MATCH($C1145&amp;" "&amp;$B1145,'Raw Election Data'!$C$1:$C$3144,0),MATCH('Joined Data'!R$1,'Raw Election Data'!$A$1:$AN$1,0))</f>
        <v>0.19604586369481353</v>
      </c>
    </row>
    <row r="1146" spans="1:18" ht="13.5" hidden="1" customHeight="1" x14ac:dyDescent="0.15">
      <c r="A1146" t="s">
        <v>233</v>
      </c>
      <c r="B1146" t="s">
        <v>3161</v>
      </c>
      <c r="C1146" t="str">
        <f>INDEX(FIPS!$A$1:$E$3236,MATCH($F1146,FIPS!$D$1:$D$3236,0),5)</f>
        <v>Livingston Parish</v>
      </c>
      <c r="D1146" t="s">
        <v>234</v>
      </c>
      <c r="E1146" s="15" t="s">
        <v>37</v>
      </c>
      <c r="F1146" t="s">
        <v>3256</v>
      </c>
      <c r="G1146" t="s">
        <v>440</v>
      </c>
      <c r="H1146" t="str">
        <f>IFERROR(VLOOKUP($G1146,'Team Colors'!$A:$B,2,0),"#c9c9c9")</f>
        <v>#9f8958</v>
      </c>
      <c r="I1146">
        <f>INDEX('Raw Election Data'!$A$1:$AN$3144,MATCH($C1146&amp;" "&amp;$B1146,'Raw Election Data'!$C$1:$C$3144,0),MATCH('Joined Data'!I$1,'Raw Election Data'!$A$1:$AN$1,0))</f>
        <v>137788</v>
      </c>
      <c r="J1146">
        <f>INDEX('Raw Election Data'!$A$1:$AN$3144,MATCH($C1146&amp;" "&amp;$B1146,'Raw Election Data'!$C$1:$C$3144,0),MATCH('Joined Data'!J$1,'Raw Election Data'!$A$1:$AN$1,0))</f>
        <v>6950</v>
      </c>
      <c r="K1146">
        <f>INDEX('Raw Election Data'!$A$1:$AN$3144,MATCH($C1146&amp;" "&amp;$B1146,'Raw Election Data'!$C$1:$C$3144,0),MATCH('Joined Data'!K$1,'Raw Election Data'!$A$1:$AN$1,0))</f>
        <v>48797</v>
      </c>
      <c r="L1146">
        <f>INDEX('Raw Election Data'!$A$1:$AN$3144,MATCH($C1146&amp;" "&amp;$B1146,'Raw Election Data'!$C$1:$C$3144,0),MATCH('Joined Data'!L$1,'Raw Election Data'!$A$1:$AN$1,0))</f>
        <v>57700</v>
      </c>
      <c r="M1146">
        <f>INDEX('Raw Election Data'!$A$1:$AN$3144,MATCH($C1146&amp;" "&amp;$B1146,'Raw Election Data'!$C$1:$C$3144,0),MATCH('Joined Data'!M$1,'Raw Election Data'!$A$1:$AN$1,0))</f>
        <v>0.12045060658578856</v>
      </c>
      <c r="N1146">
        <f>INDEX('Raw Election Data'!$A$1:$AN$3144,MATCH($C1146&amp;" "&amp;$B1146,'Raw Election Data'!$C$1:$C$3144,0),MATCH('Joined Data'!N$1,'Raw Election Data'!$A$1:$AN$1,0))</f>
        <v>0.84570190641247833</v>
      </c>
      <c r="O1146">
        <f>INDEX('Raw Election Data'!$A$1:$AN$3144,MATCH($C1146&amp;" "&amp;$B1146,'Raw Election Data'!$C$1:$C$3144,0),MATCH('Joined Data'!O$1,'Raw Election Data'!$A$1:$AN$1,0))</f>
        <v>-41847</v>
      </c>
      <c r="P1146">
        <f>INDEX('Raw Election Data'!$A$1:$AN$3144,MATCH($C1146&amp;" "&amp;$B1146,'Raw Election Data'!$C$1:$C$3144,0),MATCH('Joined Data'!P$1,'Raw Election Data'!$A$1:$AN$1,0))</f>
        <v>41847</v>
      </c>
      <c r="Q1146">
        <f>INDEX('Raw Election Data'!$A$1:$AN$3144,MATCH($C1146&amp;" "&amp;$B1146,'Raw Election Data'!$C$1:$C$3144,0),MATCH('Joined Data'!Q$1,'Raw Election Data'!$A$1:$AN$1,0))</f>
        <v>-0.72525129982668979</v>
      </c>
      <c r="R1146">
        <f>INDEX('Raw Election Data'!$A$1:$AN$3144,MATCH($C1146&amp;" "&amp;$B1146,'Raw Election Data'!$C$1:$C$3144,0),MATCH('Joined Data'!R$1,'Raw Election Data'!$A$1:$AN$1,0))</f>
        <v>0.72525129982668979</v>
      </c>
    </row>
    <row r="1147" spans="1:18" ht="13.5" hidden="1" customHeight="1" x14ac:dyDescent="0.15">
      <c r="A1147" t="s">
        <v>233</v>
      </c>
      <c r="B1147" t="s">
        <v>3161</v>
      </c>
      <c r="C1147" t="str">
        <f>INDEX(FIPS!$A$1:$E$3236,MATCH($F1147,FIPS!$D$1:$D$3236,0),5)</f>
        <v>Madison Parish</v>
      </c>
      <c r="D1147" t="s">
        <v>234</v>
      </c>
      <c r="E1147" s="15" t="s">
        <v>38</v>
      </c>
      <c r="F1147" t="s">
        <v>3258</v>
      </c>
      <c r="G1147" t="s">
        <v>440</v>
      </c>
      <c r="H1147" t="str">
        <f>IFERROR(VLOOKUP($G1147,'Team Colors'!$A:$B,2,0),"#c9c9c9")</f>
        <v>#9f8958</v>
      </c>
      <c r="I1147">
        <f>INDEX('Raw Election Data'!$A$1:$AN$3144,MATCH($C1147&amp;" "&amp;$B1147,'Raw Election Data'!$C$1:$C$3144,0),MATCH('Joined Data'!I$1,'Raw Election Data'!$A$1:$AN$1,0))</f>
        <v>11514</v>
      </c>
      <c r="J1147">
        <f>INDEX('Raw Election Data'!$A$1:$AN$3144,MATCH($C1147&amp;" "&amp;$B1147,'Raw Election Data'!$C$1:$C$3144,0),MATCH('Joined Data'!J$1,'Raw Election Data'!$A$1:$AN$1,0))</f>
        <v>2744</v>
      </c>
      <c r="K1147">
        <f>INDEX('Raw Election Data'!$A$1:$AN$3144,MATCH($C1147&amp;" "&amp;$B1147,'Raw Election Data'!$C$1:$C$3144,0),MATCH('Joined Data'!K$1,'Raw Election Data'!$A$1:$AN$1,0))</f>
        <v>1927</v>
      </c>
      <c r="L1147">
        <f>INDEX('Raw Election Data'!$A$1:$AN$3144,MATCH($C1147&amp;" "&amp;$B1147,'Raw Election Data'!$C$1:$C$3144,0),MATCH('Joined Data'!L$1,'Raw Election Data'!$A$1:$AN$1,0))</f>
        <v>4732</v>
      </c>
      <c r="M1147">
        <f>INDEX('Raw Election Data'!$A$1:$AN$3144,MATCH($C1147&amp;" "&amp;$B1147,'Raw Election Data'!$C$1:$C$3144,0),MATCH('Joined Data'!M$1,'Raw Election Data'!$A$1:$AN$1,0))</f>
        <v>0.57988165680473369</v>
      </c>
      <c r="N1147">
        <f>INDEX('Raw Election Data'!$A$1:$AN$3144,MATCH($C1147&amp;" "&amp;$B1147,'Raw Election Data'!$C$1:$C$3144,0),MATCH('Joined Data'!N$1,'Raw Election Data'!$A$1:$AN$1,0))</f>
        <v>0.40722738799661878</v>
      </c>
      <c r="O1147">
        <f>INDEX('Raw Election Data'!$A$1:$AN$3144,MATCH($C1147&amp;" "&amp;$B1147,'Raw Election Data'!$C$1:$C$3144,0),MATCH('Joined Data'!O$1,'Raw Election Data'!$A$1:$AN$1,0))</f>
        <v>817</v>
      </c>
      <c r="P1147">
        <f>INDEX('Raw Election Data'!$A$1:$AN$3144,MATCH($C1147&amp;" "&amp;$B1147,'Raw Election Data'!$C$1:$C$3144,0),MATCH('Joined Data'!P$1,'Raw Election Data'!$A$1:$AN$1,0))</f>
        <v>-817</v>
      </c>
      <c r="Q1147">
        <f>INDEX('Raw Election Data'!$A$1:$AN$3144,MATCH($C1147&amp;" "&amp;$B1147,'Raw Election Data'!$C$1:$C$3144,0),MATCH('Joined Data'!Q$1,'Raw Election Data'!$A$1:$AN$1,0))</f>
        <v>0.17265426880811491</v>
      </c>
      <c r="R1147">
        <f>INDEX('Raw Election Data'!$A$1:$AN$3144,MATCH($C1147&amp;" "&amp;$B1147,'Raw Election Data'!$C$1:$C$3144,0),MATCH('Joined Data'!R$1,'Raw Election Data'!$A$1:$AN$1,0))</f>
        <v>-0.17265426880811491</v>
      </c>
    </row>
    <row r="1148" spans="1:18" ht="13.5" hidden="1" customHeight="1" x14ac:dyDescent="0.15">
      <c r="A1148" t="s">
        <v>233</v>
      </c>
      <c r="B1148" t="s">
        <v>3161</v>
      </c>
      <c r="C1148" t="str">
        <f>INDEX(FIPS!$A$1:$E$3236,MATCH($F1148,FIPS!$D$1:$D$3236,0),5)</f>
        <v>Morehouse Parish</v>
      </c>
      <c r="D1148" t="s">
        <v>234</v>
      </c>
      <c r="E1148" s="15" t="s">
        <v>39</v>
      </c>
      <c r="F1148" t="s">
        <v>3260</v>
      </c>
      <c r="G1148" t="s">
        <v>440</v>
      </c>
      <c r="H1148" t="str">
        <f>IFERROR(VLOOKUP($G1148,'Team Colors'!$A:$B,2,0),"#c9c9c9")</f>
        <v>#9f8958</v>
      </c>
      <c r="I1148">
        <f>INDEX('Raw Election Data'!$A$1:$AN$3144,MATCH($C1148&amp;" "&amp;$B1148,'Raw Election Data'!$C$1:$C$3144,0),MATCH('Joined Data'!I$1,'Raw Election Data'!$A$1:$AN$1,0))</f>
        <v>26395</v>
      </c>
      <c r="J1148">
        <f>INDEX('Raw Election Data'!$A$1:$AN$3144,MATCH($C1148&amp;" "&amp;$B1148,'Raw Election Data'!$C$1:$C$3144,0),MATCH('Joined Data'!J$1,'Raw Election Data'!$A$1:$AN$1,0))</f>
        <v>5155</v>
      </c>
      <c r="K1148">
        <f>INDEX('Raw Election Data'!$A$1:$AN$3144,MATCH($C1148&amp;" "&amp;$B1148,'Raw Election Data'!$C$1:$C$3144,0),MATCH('Joined Data'!K$1,'Raw Election Data'!$A$1:$AN$1,0))</f>
        <v>6502</v>
      </c>
      <c r="L1148">
        <f>INDEX('Raw Election Data'!$A$1:$AN$3144,MATCH($C1148&amp;" "&amp;$B1148,'Raw Election Data'!$C$1:$C$3144,0),MATCH('Joined Data'!L$1,'Raw Election Data'!$A$1:$AN$1,0))</f>
        <v>11852</v>
      </c>
      <c r="M1148">
        <f>INDEX('Raw Election Data'!$A$1:$AN$3144,MATCH($C1148&amp;" "&amp;$B1148,'Raw Election Data'!$C$1:$C$3144,0),MATCH('Joined Data'!M$1,'Raw Election Data'!$A$1:$AN$1,0))</f>
        <v>0.43494768815389806</v>
      </c>
      <c r="N1148">
        <f>INDEX('Raw Election Data'!$A$1:$AN$3144,MATCH($C1148&amp;" "&amp;$B1148,'Raw Election Data'!$C$1:$C$3144,0),MATCH('Joined Data'!N$1,'Raw Election Data'!$A$1:$AN$1,0))</f>
        <v>0.54859939250759371</v>
      </c>
      <c r="O1148">
        <f>INDEX('Raw Election Data'!$A$1:$AN$3144,MATCH($C1148&amp;" "&amp;$B1148,'Raw Election Data'!$C$1:$C$3144,0),MATCH('Joined Data'!O$1,'Raw Election Data'!$A$1:$AN$1,0))</f>
        <v>-1347</v>
      </c>
      <c r="P1148">
        <f>INDEX('Raw Election Data'!$A$1:$AN$3144,MATCH($C1148&amp;" "&amp;$B1148,'Raw Election Data'!$C$1:$C$3144,0),MATCH('Joined Data'!P$1,'Raw Election Data'!$A$1:$AN$1,0))</f>
        <v>1347</v>
      </c>
      <c r="Q1148">
        <f>INDEX('Raw Election Data'!$A$1:$AN$3144,MATCH($C1148&amp;" "&amp;$B1148,'Raw Election Data'!$C$1:$C$3144,0),MATCH('Joined Data'!Q$1,'Raw Election Data'!$A$1:$AN$1,0))</f>
        <v>-0.11365170435369565</v>
      </c>
      <c r="R1148">
        <f>INDEX('Raw Election Data'!$A$1:$AN$3144,MATCH($C1148&amp;" "&amp;$B1148,'Raw Election Data'!$C$1:$C$3144,0),MATCH('Joined Data'!R$1,'Raw Election Data'!$A$1:$AN$1,0))</f>
        <v>0.11365170435369565</v>
      </c>
    </row>
    <row r="1149" spans="1:18" ht="13.5" hidden="1" customHeight="1" x14ac:dyDescent="0.15">
      <c r="A1149" t="s">
        <v>233</v>
      </c>
      <c r="B1149" t="s">
        <v>3161</v>
      </c>
      <c r="C1149" t="str">
        <f>INDEX(FIPS!$A$1:$E$3236,MATCH($F1149,FIPS!$D$1:$D$3236,0),5)</f>
        <v>Natchitoches Parish</v>
      </c>
      <c r="D1149" t="s">
        <v>234</v>
      </c>
      <c r="E1149" s="15" t="s">
        <v>40</v>
      </c>
      <c r="F1149" t="s">
        <v>3264</v>
      </c>
      <c r="G1149" t="s">
        <v>440</v>
      </c>
      <c r="H1149" t="str">
        <f>IFERROR(VLOOKUP($G1149,'Team Colors'!$A:$B,2,0),"#c9c9c9")</f>
        <v>#9f8958</v>
      </c>
      <c r="I1149">
        <f>INDEX('Raw Election Data'!$A$1:$AN$3144,MATCH($C1149&amp;" "&amp;$B1149,'Raw Election Data'!$C$1:$C$3144,0),MATCH('Joined Data'!I$1,'Raw Election Data'!$A$1:$AN$1,0))</f>
        <v>39179</v>
      </c>
      <c r="J1149">
        <f>INDEX('Raw Election Data'!$A$1:$AN$3144,MATCH($C1149&amp;" "&amp;$B1149,'Raw Election Data'!$C$1:$C$3144,0),MATCH('Joined Data'!J$1,'Raw Election Data'!$A$1:$AN$1,0))</f>
        <v>7143</v>
      </c>
      <c r="K1149">
        <f>INDEX('Raw Election Data'!$A$1:$AN$3144,MATCH($C1149&amp;" "&amp;$B1149,'Raw Election Data'!$C$1:$C$3144,0),MATCH('Joined Data'!K$1,'Raw Election Data'!$A$1:$AN$1,0))</f>
        <v>8965</v>
      </c>
      <c r="L1149">
        <f>INDEX('Raw Election Data'!$A$1:$AN$3144,MATCH($C1149&amp;" "&amp;$B1149,'Raw Election Data'!$C$1:$C$3144,0),MATCH('Joined Data'!L$1,'Raw Election Data'!$A$1:$AN$1,0))</f>
        <v>16617</v>
      </c>
      <c r="M1149">
        <f>INDEX('Raw Election Data'!$A$1:$AN$3144,MATCH($C1149&amp;" "&amp;$B1149,'Raw Election Data'!$C$1:$C$3144,0),MATCH('Joined Data'!M$1,'Raw Election Data'!$A$1:$AN$1,0))</f>
        <v>0.42986098573749776</v>
      </c>
      <c r="N1149">
        <f>INDEX('Raw Election Data'!$A$1:$AN$3144,MATCH($C1149&amp;" "&amp;$B1149,'Raw Election Data'!$C$1:$C$3144,0),MATCH('Joined Data'!N$1,'Raw Election Data'!$A$1:$AN$1,0))</f>
        <v>0.53950773304447253</v>
      </c>
      <c r="O1149">
        <f>INDEX('Raw Election Data'!$A$1:$AN$3144,MATCH($C1149&amp;" "&amp;$B1149,'Raw Election Data'!$C$1:$C$3144,0),MATCH('Joined Data'!O$1,'Raw Election Data'!$A$1:$AN$1,0))</f>
        <v>-1822</v>
      </c>
      <c r="P1149">
        <f>INDEX('Raw Election Data'!$A$1:$AN$3144,MATCH($C1149&amp;" "&amp;$B1149,'Raw Election Data'!$C$1:$C$3144,0),MATCH('Joined Data'!P$1,'Raw Election Data'!$A$1:$AN$1,0))</f>
        <v>1822</v>
      </c>
      <c r="Q1149">
        <f>INDEX('Raw Election Data'!$A$1:$AN$3144,MATCH($C1149&amp;" "&amp;$B1149,'Raw Election Data'!$C$1:$C$3144,0),MATCH('Joined Data'!Q$1,'Raw Election Data'!$A$1:$AN$1,0))</f>
        <v>-0.10964674730697477</v>
      </c>
      <c r="R1149">
        <f>INDEX('Raw Election Data'!$A$1:$AN$3144,MATCH($C1149&amp;" "&amp;$B1149,'Raw Election Data'!$C$1:$C$3144,0),MATCH('Joined Data'!R$1,'Raw Election Data'!$A$1:$AN$1,0))</f>
        <v>0.10964674730697477</v>
      </c>
    </row>
    <row r="1150" spans="1:18" ht="13.5" hidden="1" customHeight="1" x14ac:dyDescent="0.15">
      <c r="A1150" t="s">
        <v>233</v>
      </c>
      <c r="B1150" t="s">
        <v>3161</v>
      </c>
      <c r="C1150" t="str">
        <f>INDEX(FIPS!$A$1:$E$3236,MATCH($F1150,FIPS!$D$1:$D$3236,0),5)</f>
        <v>Orleans Parish</v>
      </c>
      <c r="D1150" t="s">
        <v>234</v>
      </c>
      <c r="E1150" s="15" t="s">
        <v>41</v>
      </c>
      <c r="F1150" t="s">
        <v>3268</v>
      </c>
      <c r="G1150" t="s">
        <v>440</v>
      </c>
      <c r="H1150" t="str">
        <f>IFERROR(VLOOKUP($G1150,'Team Colors'!$A:$B,2,0),"#c9c9c9")</f>
        <v>#9f8958</v>
      </c>
      <c r="I1150">
        <f>INDEX('Raw Election Data'!$A$1:$AN$3144,MATCH($C1150&amp;" "&amp;$B1150,'Raw Election Data'!$C$1:$C$3144,0),MATCH('Joined Data'!I$1,'Raw Election Data'!$A$1:$AN$1,0))</f>
        <v>389617</v>
      </c>
      <c r="J1150">
        <f>INDEX('Raw Election Data'!$A$1:$AN$3144,MATCH($C1150&amp;" "&amp;$B1150,'Raw Election Data'!$C$1:$C$3144,0),MATCH('Joined Data'!J$1,'Raw Election Data'!$A$1:$AN$1,0))</f>
        <v>133833</v>
      </c>
      <c r="K1150">
        <f>INDEX('Raw Election Data'!$A$1:$AN$3144,MATCH($C1150&amp;" "&amp;$B1150,'Raw Election Data'!$C$1:$C$3144,0),MATCH('Joined Data'!K$1,'Raw Election Data'!$A$1:$AN$1,0))</f>
        <v>24267</v>
      </c>
      <c r="L1150">
        <f>INDEX('Raw Election Data'!$A$1:$AN$3144,MATCH($C1150&amp;" "&amp;$B1150,'Raw Election Data'!$C$1:$C$3144,0),MATCH('Joined Data'!L$1,'Raw Election Data'!$A$1:$AN$1,0))</f>
        <v>165619</v>
      </c>
      <c r="M1150">
        <f>INDEX('Raw Election Data'!$A$1:$AN$3144,MATCH($C1150&amp;" "&amp;$B1150,'Raw Election Data'!$C$1:$C$3144,0),MATCH('Joined Data'!M$1,'Raw Election Data'!$A$1:$AN$1,0))</f>
        <v>0.808077575640476</v>
      </c>
      <c r="N1150">
        <f>INDEX('Raw Election Data'!$A$1:$AN$3144,MATCH($C1150&amp;" "&amp;$B1150,'Raw Election Data'!$C$1:$C$3144,0),MATCH('Joined Data'!N$1,'Raw Election Data'!$A$1:$AN$1,0))</f>
        <v>0.14652304385366413</v>
      </c>
      <c r="O1150">
        <f>INDEX('Raw Election Data'!$A$1:$AN$3144,MATCH($C1150&amp;" "&amp;$B1150,'Raw Election Data'!$C$1:$C$3144,0),MATCH('Joined Data'!O$1,'Raw Election Data'!$A$1:$AN$1,0))</f>
        <v>109566</v>
      </c>
      <c r="P1150">
        <f>INDEX('Raw Election Data'!$A$1:$AN$3144,MATCH($C1150&amp;" "&amp;$B1150,'Raw Election Data'!$C$1:$C$3144,0),MATCH('Joined Data'!P$1,'Raw Election Data'!$A$1:$AN$1,0))</f>
        <v>-109566</v>
      </c>
      <c r="Q1150">
        <f>INDEX('Raw Election Data'!$A$1:$AN$3144,MATCH($C1150&amp;" "&amp;$B1150,'Raw Election Data'!$C$1:$C$3144,0),MATCH('Joined Data'!Q$1,'Raw Election Data'!$A$1:$AN$1,0))</f>
        <v>0.66155453178681189</v>
      </c>
      <c r="R1150">
        <f>INDEX('Raw Election Data'!$A$1:$AN$3144,MATCH($C1150&amp;" "&amp;$B1150,'Raw Election Data'!$C$1:$C$3144,0),MATCH('Joined Data'!R$1,'Raw Election Data'!$A$1:$AN$1,0))</f>
        <v>-0.66155453178681189</v>
      </c>
    </row>
    <row r="1151" spans="1:18" ht="13.5" hidden="1" customHeight="1" x14ac:dyDescent="0.15">
      <c r="A1151" t="s">
        <v>233</v>
      </c>
      <c r="B1151" t="s">
        <v>3161</v>
      </c>
      <c r="C1151" t="str">
        <f>INDEX(FIPS!$A$1:$E$3236,MATCH($F1151,FIPS!$D$1:$D$3236,0),5)</f>
        <v>Ouachita Parish</v>
      </c>
      <c r="D1151" t="s">
        <v>234</v>
      </c>
      <c r="E1151" s="15" t="s">
        <v>42</v>
      </c>
      <c r="F1151" t="s">
        <v>3270</v>
      </c>
      <c r="G1151" t="s">
        <v>440</v>
      </c>
      <c r="H1151" t="str">
        <f>IFERROR(VLOOKUP($G1151,'Team Colors'!$A:$B,2,0),"#c9c9c9")</f>
        <v>#9f8958</v>
      </c>
      <c r="I1151">
        <f>INDEX('Raw Election Data'!$A$1:$AN$3144,MATCH($C1151&amp;" "&amp;$B1151,'Raw Election Data'!$C$1:$C$3144,0),MATCH('Joined Data'!I$1,'Raw Election Data'!$A$1:$AN$1,0))</f>
        <v>156761</v>
      </c>
      <c r="J1151">
        <f>INDEX('Raw Election Data'!$A$1:$AN$3144,MATCH($C1151&amp;" "&amp;$B1151,'Raw Election Data'!$C$1:$C$3144,0),MATCH('Joined Data'!J$1,'Raw Election Data'!$A$1:$AN$1,0))</f>
        <v>24420</v>
      </c>
      <c r="K1151">
        <f>INDEX('Raw Election Data'!$A$1:$AN$3144,MATCH($C1151&amp;" "&amp;$B1151,'Raw Election Data'!$C$1:$C$3144,0),MATCH('Joined Data'!K$1,'Raw Election Data'!$A$1:$AN$1,0))</f>
        <v>41712</v>
      </c>
      <c r="L1151">
        <f>INDEX('Raw Election Data'!$A$1:$AN$3144,MATCH($C1151&amp;" "&amp;$B1151,'Raw Election Data'!$C$1:$C$3144,0),MATCH('Joined Data'!L$1,'Raw Election Data'!$A$1:$AN$1,0))</f>
        <v>67987</v>
      </c>
      <c r="M1151">
        <f>INDEX('Raw Election Data'!$A$1:$AN$3144,MATCH($C1151&amp;" "&amp;$B1151,'Raw Election Data'!$C$1:$C$3144,0),MATCH('Joined Data'!M$1,'Raw Election Data'!$A$1:$AN$1,0))</f>
        <v>0.35918631503081472</v>
      </c>
      <c r="N1151">
        <f>INDEX('Raw Election Data'!$A$1:$AN$3144,MATCH($C1151&amp;" "&amp;$B1151,'Raw Election Data'!$C$1:$C$3144,0),MATCH('Joined Data'!N$1,'Raw Election Data'!$A$1:$AN$1,0))</f>
        <v>0.61352905702560778</v>
      </c>
      <c r="O1151">
        <f>INDEX('Raw Election Data'!$A$1:$AN$3144,MATCH($C1151&amp;" "&amp;$B1151,'Raw Election Data'!$C$1:$C$3144,0),MATCH('Joined Data'!O$1,'Raw Election Data'!$A$1:$AN$1,0))</f>
        <v>-17292</v>
      </c>
      <c r="P1151">
        <f>INDEX('Raw Election Data'!$A$1:$AN$3144,MATCH($C1151&amp;" "&amp;$B1151,'Raw Election Data'!$C$1:$C$3144,0),MATCH('Joined Data'!P$1,'Raw Election Data'!$A$1:$AN$1,0))</f>
        <v>17292</v>
      </c>
      <c r="Q1151">
        <f>INDEX('Raw Election Data'!$A$1:$AN$3144,MATCH($C1151&amp;" "&amp;$B1151,'Raw Election Data'!$C$1:$C$3144,0),MATCH('Joined Data'!Q$1,'Raw Election Data'!$A$1:$AN$1,0))</f>
        <v>-0.25434274199479306</v>
      </c>
      <c r="R1151">
        <f>INDEX('Raw Election Data'!$A$1:$AN$3144,MATCH($C1151&amp;" "&amp;$B1151,'Raw Election Data'!$C$1:$C$3144,0),MATCH('Joined Data'!R$1,'Raw Election Data'!$A$1:$AN$1,0))</f>
        <v>0.25434274199479306</v>
      </c>
    </row>
    <row r="1152" spans="1:18" ht="13.5" hidden="1" customHeight="1" x14ac:dyDescent="0.15">
      <c r="A1152" t="s">
        <v>233</v>
      </c>
      <c r="B1152" t="s">
        <v>3161</v>
      </c>
      <c r="C1152" t="str">
        <f>INDEX(FIPS!$A$1:$E$3236,MATCH($F1152,FIPS!$D$1:$D$3236,0),5)</f>
        <v>Plaquemines Parish</v>
      </c>
      <c r="D1152" t="s">
        <v>234</v>
      </c>
      <c r="E1152" s="15" t="s">
        <v>43</v>
      </c>
      <c r="F1152" t="s">
        <v>3274</v>
      </c>
      <c r="G1152" t="s">
        <v>440</v>
      </c>
      <c r="H1152" t="str">
        <f>IFERROR(VLOOKUP($G1152,'Team Colors'!$A:$B,2,0),"#c9c9c9")</f>
        <v>#9f8958</v>
      </c>
      <c r="I1152">
        <f>INDEX('Raw Election Data'!$A$1:$AN$3144,MATCH($C1152&amp;" "&amp;$B1152,'Raw Election Data'!$C$1:$C$3144,0),MATCH('Joined Data'!I$1,'Raw Election Data'!$A$1:$AN$1,0))</f>
        <v>23495</v>
      </c>
      <c r="J1152">
        <f>INDEX('Raw Election Data'!$A$1:$AN$3144,MATCH($C1152&amp;" "&amp;$B1152,'Raw Election Data'!$C$1:$C$3144,0),MATCH('Joined Data'!J$1,'Raw Election Data'!$A$1:$AN$1,0))</f>
        <v>3347</v>
      </c>
      <c r="K1152">
        <f>INDEX('Raw Election Data'!$A$1:$AN$3144,MATCH($C1152&amp;" "&amp;$B1152,'Raw Election Data'!$C$1:$C$3144,0),MATCH('Joined Data'!K$1,'Raw Election Data'!$A$1:$AN$1,0))</f>
        <v>6900</v>
      </c>
      <c r="L1152">
        <f>INDEX('Raw Election Data'!$A$1:$AN$3144,MATCH($C1152&amp;" "&amp;$B1152,'Raw Election Data'!$C$1:$C$3144,0),MATCH('Joined Data'!L$1,'Raw Election Data'!$A$1:$AN$1,0))</f>
        <v>10572</v>
      </c>
      <c r="M1152">
        <f>INDEX('Raw Election Data'!$A$1:$AN$3144,MATCH($C1152&amp;" "&amp;$B1152,'Raw Election Data'!$C$1:$C$3144,0),MATCH('Joined Data'!M$1,'Raw Election Data'!$A$1:$AN$1,0))</f>
        <v>0.31659099508134697</v>
      </c>
      <c r="N1152">
        <f>INDEX('Raw Election Data'!$A$1:$AN$3144,MATCH($C1152&amp;" "&amp;$B1152,'Raw Election Data'!$C$1:$C$3144,0),MATCH('Joined Data'!N$1,'Raw Election Data'!$A$1:$AN$1,0))</f>
        <v>0.65266742338251982</v>
      </c>
      <c r="O1152">
        <f>INDEX('Raw Election Data'!$A$1:$AN$3144,MATCH($C1152&amp;" "&amp;$B1152,'Raw Election Data'!$C$1:$C$3144,0),MATCH('Joined Data'!O$1,'Raw Election Data'!$A$1:$AN$1,0))</f>
        <v>-3553</v>
      </c>
      <c r="P1152">
        <f>INDEX('Raw Election Data'!$A$1:$AN$3144,MATCH($C1152&amp;" "&amp;$B1152,'Raw Election Data'!$C$1:$C$3144,0),MATCH('Joined Data'!P$1,'Raw Election Data'!$A$1:$AN$1,0))</f>
        <v>3553</v>
      </c>
      <c r="Q1152">
        <f>INDEX('Raw Election Data'!$A$1:$AN$3144,MATCH($C1152&amp;" "&amp;$B1152,'Raw Election Data'!$C$1:$C$3144,0),MATCH('Joined Data'!Q$1,'Raw Election Data'!$A$1:$AN$1,0))</f>
        <v>-0.33607642830117285</v>
      </c>
      <c r="R1152">
        <f>INDEX('Raw Election Data'!$A$1:$AN$3144,MATCH($C1152&amp;" "&amp;$B1152,'Raw Election Data'!$C$1:$C$3144,0),MATCH('Joined Data'!R$1,'Raw Election Data'!$A$1:$AN$1,0))</f>
        <v>0.33607642830117285</v>
      </c>
    </row>
    <row r="1153" spans="1:18" ht="13.5" hidden="1" customHeight="1" x14ac:dyDescent="0.15">
      <c r="A1153" t="s">
        <v>233</v>
      </c>
      <c r="B1153" t="s">
        <v>3161</v>
      </c>
      <c r="C1153" t="str">
        <f>INDEX(FIPS!$A$1:$E$3236,MATCH($F1153,FIPS!$D$1:$D$3236,0),5)</f>
        <v>Pointe Coupee Parish</v>
      </c>
      <c r="D1153" t="s">
        <v>234</v>
      </c>
      <c r="E1153" s="15" t="s">
        <v>44</v>
      </c>
      <c r="F1153" t="s">
        <v>3276</v>
      </c>
      <c r="G1153" t="s">
        <v>440</v>
      </c>
      <c r="H1153" t="str">
        <f>IFERROR(VLOOKUP($G1153,'Team Colors'!$A:$B,2,0),"#c9c9c9")</f>
        <v>#9f8958</v>
      </c>
      <c r="I1153">
        <f>INDEX('Raw Election Data'!$A$1:$AN$3144,MATCH($C1153&amp;" "&amp;$B1153,'Raw Election Data'!$C$1:$C$3144,0),MATCH('Joined Data'!I$1,'Raw Election Data'!$A$1:$AN$1,0))</f>
        <v>22251</v>
      </c>
      <c r="J1153">
        <f>INDEX('Raw Election Data'!$A$1:$AN$3144,MATCH($C1153&amp;" "&amp;$B1153,'Raw Election Data'!$C$1:$C$3144,0),MATCH('Joined Data'!J$1,'Raw Election Data'!$A$1:$AN$1,0))</f>
        <v>4764</v>
      </c>
      <c r="K1153">
        <f>INDEX('Raw Election Data'!$A$1:$AN$3144,MATCH($C1153&amp;" "&amp;$B1153,'Raw Election Data'!$C$1:$C$3144,0),MATCH('Joined Data'!K$1,'Raw Election Data'!$A$1:$AN$1,0))</f>
        <v>6789</v>
      </c>
      <c r="L1153">
        <f>INDEX('Raw Election Data'!$A$1:$AN$3144,MATCH($C1153&amp;" "&amp;$B1153,'Raw Election Data'!$C$1:$C$3144,0),MATCH('Joined Data'!L$1,'Raw Election Data'!$A$1:$AN$1,0))</f>
        <v>11761</v>
      </c>
      <c r="M1153">
        <f>INDEX('Raw Election Data'!$A$1:$AN$3144,MATCH($C1153&amp;" "&amp;$B1153,'Raw Election Data'!$C$1:$C$3144,0),MATCH('Joined Data'!M$1,'Raw Election Data'!$A$1:$AN$1,0))</f>
        <v>0.40506759629283223</v>
      </c>
      <c r="N1153">
        <f>INDEX('Raw Election Data'!$A$1:$AN$3144,MATCH($C1153&amp;" "&amp;$B1153,'Raw Election Data'!$C$1:$C$3144,0),MATCH('Joined Data'!N$1,'Raw Election Data'!$A$1:$AN$1,0))</f>
        <v>0.57724683275231703</v>
      </c>
      <c r="O1153">
        <f>INDEX('Raw Election Data'!$A$1:$AN$3144,MATCH($C1153&amp;" "&amp;$B1153,'Raw Election Data'!$C$1:$C$3144,0),MATCH('Joined Data'!O$1,'Raw Election Data'!$A$1:$AN$1,0))</f>
        <v>-2025</v>
      </c>
      <c r="P1153">
        <f>INDEX('Raw Election Data'!$A$1:$AN$3144,MATCH($C1153&amp;" "&amp;$B1153,'Raw Election Data'!$C$1:$C$3144,0),MATCH('Joined Data'!P$1,'Raw Election Data'!$A$1:$AN$1,0))</f>
        <v>2025</v>
      </c>
      <c r="Q1153">
        <f>INDEX('Raw Election Data'!$A$1:$AN$3144,MATCH($C1153&amp;" "&amp;$B1153,'Raw Election Data'!$C$1:$C$3144,0),MATCH('Joined Data'!Q$1,'Raw Election Data'!$A$1:$AN$1,0))</f>
        <v>-0.1721792364594848</v>
      </c>
      <c r="R1153">
        <f>INDEX('Raw Election Data'!$A$1:$AN$3144,MATCH($C1153&amp;" "&amp;$B1153,'Raw Election Data'!$C$1:$C$3144,0),MATCH('Joined Data'!R$1,'Raw Election Data'!$A$1:$AN$1,0))</f>
        <v>0.1721792364594848</v>
      </c>
    </row>
    <row r="1154" spans="1:18" ht="13.5" hidden="1" customHeight="1" x14ac:dyDescent="0.15">
      <c r="A1154" t="s">
        <v>233</v>
      </c>
      <c r="B1154" t="s">
        <v>3161</v>
      </c>
      <c r="C1154" t="str">
        <f>INDEX(FIPS!$A$1:$E$3236,MATCH($F1154,FIPS!$D$1:$D$3236,0),5)</f>
        <v>Rapides Parish</v>
      </c>
      <c r="D1154" t="s">
        <v>234</v>
      </c>
      <c r="E1154" s="15" t="s">
        <v>45</v>
      </c>
      <c r="F1154" t="s">
        <v>3278</v>
      </c>
      <c r="G1154" t="s">
        <v>440</v>
      </c>
      <c r="H1154" t="str">
        <f>IFERROR(VLOOKUP($G1154,'Team Colors'!$A:$B,2,0),"#c9c9c9")</f>
        <v>#9f8958</v>
      </c>
      <c r="I1154">
        <f>INDEX('Raw Election Data'!$A$1:$AN$3144,MATCH($C1154&amp;" "&amp;$B1154,'Raw Election Data'!$C$1:$C$3144,0),MATCH('Joined Data'!I$1,'Raw Election Data'!$A$1:$AN$1,0))</f>
        <v>132141</v>
      </c>
      <c r="J1154">
        <f>INDEX('Raw Election Data'!$A$1:$AN$3144,MATCH($C1154&amp;" "&amp;$B1154,'Raw Election Data'!$C$1:$C$3144,0),MATCH('Joined Data'!J$1,'Raw Election Data'!$A$1:$AN$1,0))</f>
        <v>18318</v>
      </c>
      <c r="K1154">
        <f>INDEX('Raw Election Data'!$A$1:$AN$3144,MATCH($C1154&amp;" "&amp;$B1154,'Raw Election Data'!$C$1:$C$3144,0),MATCH('Joined Data'!K$1,'Raw Election Data'!$A$1:$AN$1,0))</f>
        <v>36814</v>
      </c>
      <c r="L1154">
        <f>INDEX('Raw Election Data'!$A$1:$AN$3144,MATCH($C1154&amp;" "&amp;$B1154,'Raw Election Data'!$C$1:$C$3144,0),MATCH('Joined Data'!L$1,'Raw Election Data'!$A$1:$AN$1,0))</f>
        <v>56838</v>
      </c>
      <c r="M1154">
        <f>INDEX('Raw Election Data'!$A$1:$AN$3144,MATCH($C1154&amp;" "&amp;$B1154,'Raw Election Data'!$C$1:$C$3144,0),MATCH('Joined Data'!M$1,'Raw Election Data'!$A$1:$AN$1,0))</f>
        <v>0.32228438720574265</v>
      </c>
      <c r="N1154">
        <f>INDEX('Raw Election Data'!$A$1:$AN$3144,MATCH($C1154&amp;" "&amp;$B1154,'Raw Election Data'!$C$1:$C$3144,0),MATCH('Joined Data'!N$1,'Raw Election Data'!$A$1:$AN$1,0))</f>
        <v>0.64770048207185338</v>
      </c>
      <c r="O1154">
        <f>INDEX('Raw Election Data'!$A$1:$AN$3144,MATCH($C1154&amp;" "&amp;$B1154,'Raw Election Data'!$C$1:$C$3144,0),MATCH('Joined Data'!O$1,'Raw Election Data'!$A$1:$AN$1,0))</f>
        <v>-18496</v>
      </c>
      <c r="P1154">
        <f>INDEX('Raw Election Data'!$A$1:$AN$3144,MATCH($C1154&amp;" "&amp;$B1154,'Raw Election Data'!$C$1:$C$3144,0),MATCH('Joined Data'!P$1,'Raw Election Data'!$A$1:$AN$1,0))</f>
        <v>18496</v>
      </c>
      <c r="Q1154">
        <f>INDEX('Raw Election Data'!$A$1:$AN$3144,MATCH($C1154&amp;" "&amp;$B1154,'Raw Election Data'!$C$1:$C$3144,0),MATCH('Joined Data'!Q$1,'Raw Election Data'!$A$1:$AN$1,0))</f>
        <v>-0.32541609486611073</v>
      </c>
      <c r="R1154">
        <f>INDEX('Raw Election Data'!$A$1:$AN$3144,MATCH($C1154&amp;" "&amp;$B1154,'Raw Election Data'!$C$1:$C$3144,0),MATCH('Joined Data'!R$1,'Raw Election Data'!$A$1:$AN$1,0))</f>
        <v>0.32541609486611073</v>
      </c>
    </row>
    <row r="1155" spans="1:18" ht="13.5" hidden="1" customHeight="1" x14ac:dyDescent="0.15">
      <c r="A1155" t="s">
        <v>233</v>
      </c>
      <c r="B1155" t="s">
        <v>3161</v>
      </c>
      <c r="C1155" t="str">
        <f>INDEX(FIPS!$A$1:$E$3236,MATCH($F1155,FIPS!$D$1:$D$3236,0),5)</f>
        <v>Red River Parish</v>
      </c>
      <c r="D1155" t="s">
        <v>234</v>
      </c>
      <c r="E1155" s="15" t="s">
        <v>46</v>
      </c>
      <c r="F1155" t="s">
        <v>3280</v>
      </c>
      <c r="G1155" t="s">
        <v>440</v>
      </c>
      <c r="H1155" t="str">
        <f>IFERROR(VLOOKUP($G1155,'Team Colors'!$A:$B,2,0),"#c9c9c9")</f>
        <v>#9f8958</v>
      </c>
      <c r="I1155">
        <f>INDEX('Raw Election Data'!$A$1:$AN$3144,MATCH($C1155&amp;" "&amp;$B1155,'Raw Election Data'!$C$1:$C$3144,0),MATCH('Joined Data'!I$1,'Raw Election Data'!$A$1:$AN$1,0))</f>
        <v>8593</v>
      </c>
      <c r="J1155">
        <f>INDEX('Raw Election Data'!$A$1:$AN$3144,MATCH($C1155&amp;" "&amp;$B1155,'Raw Election Data'!$C$1:$C$3144,0),MATCH('Joined Data'!J$1,'Raw Election Data'!$A$1:$AN$1,0))</f>
        <v>1938</v>
      </c>
      <c r="K1155">
        <f>INDEX('Raw Election Data'!$A$1:$AN$3144,MATCH($C1155&amp;" "&amp;$B1155,'Raw Election Data'!$C$1:$C$3144,0),MATCH('Joined Data'!K$1,'Raw Election Data'!$A$1:$AN$1,0))</f>
        <v>2391</v>
      </c>
      <c r="L1155">
        <f>INDEX('Raw Election Data'!$A$1:$AN$3144,MATCH($C1155&amp;" "&amp;$B1155,'Raw Election Data'!$C$1:$C$3144,0),MATCH('Joined Data'!L$1,'Raw Election Data'!$A$1:$AN$1,0))</f>
        <v>4422</v>
      </c>
      <c r="M1155">
        <f>INDEX('Raw Election Data'!$A$1:$AN$3144,MATCH($C1155&amp;" "&amp;$B1155,'Raw Election Data'!$C$1:$C$3144,0),MATCH('Joined Data'!M$1,'Raw Election Data'!$A$1:$AN$1,0))</f>
        <v>0.43826322930800543</v>
      </c>
      <c r="N1155">
        <f>INDEX('Raw Election Data'!$A$1:$AN$3144,MATCH($C1155&amp;" "&amp;$B1155,'Raw Election Data'!$C$1:$C$3144,0),MATCH('Joined Data'!N$1,'Raw Election Data'!$A$1:$AN$1,0))</f>
        <v>0.54070556309362283</v>
      </c>
      <c r="O1155">
        <f>INDEX('Raw Election Data'!$A$1:$AN$3144,MATCH($C1155&amp;" "&amp;$B1155,'Raw Election Data'!$C$1:$C$3144,0),MATCH('Joined Data'!O$1,'Raw Election Data'!$A$1:$AN$1,0))</f>
        <v>-453</v>
      </c>
      <c r="P1155">
        <f>INDEX('Raw Election Data'!$A$1:$AN$3144,MATCH($C1155&amp;" "&amp;$B1155,'Raw Election Data'!$C$1:$C$3144,0),MATCH('Joined Data'!P$1,'Raw Election Data'!$A$1:$AN$1,0))</f>
        <v>453</v>
      </c>
      <c r="Q1155">
        <f>INDEX('Raw Election Data'!$A$1:$AN$3144,MATCH($C1155&amp;" "&amp;$B1155,'Raw Election Data'!$C$1:$C$3144,0),MATCH('Joined Data'!Q$1,'Raw Election Data'!$A$1:$AN$1,0))</f>
        <v>-0.1024423337856174</v>
      </c>
      <c r="R1155">
        <f>INDEX('Raw Election Data'!$A$1:$AN$3144,MATCH($C1155&amp;" "&amp;$B1155,'Raw Election Data'!$C$1:$C$3144,0),MATCH('Joined Data'!R$1,'Raw Election Data'!$A$1:$AN$1,0))</f>
        <v>0.1024423337856174</v>
      </c>
    </row>
    <row r="1156" spans="1:18" ht="13.5" hidden="1" customHeight="1" x14ac:dyDescent="0.15">
      <c r="A1156" t="s">
        <v>233</v>
      </c>
      <c r="B1156" t="s">
        <v>3161</v>
      </c>
      <c r="C1156" t="str">
        <f>INDEX(FIPS!$A$1:$E$3236,MATCH($F1156,FIPS!$D$1:$D$3236,0),5)</f>
        <v>Richland Parish</v>
      </c>
      <c r="D1156" t="s">
        <v>234</v>
      </c>
      <c r="E1156" s="15" t="s">
        <v>47</v>
      </c>
      <c r="F1156" t="s">
        <v>3282</v>
      </c>
      <c r="G1156" t="s">
        <v>440</v>
      </c>
      <c r="H1156" t="str">
        <f>IFERROR(VLOOKUP($G1156,'Team Colors'!$A:$B,2,0),"#c9c9c9")</f>
        <v>#9f8958</v>
      </c>
      <c r="I1156">
        <f>INDEX('Raw Election Data'!$A$1:$AN$3144,MATCH($C1156&amp;" "&amp;$B1156,'Raw Election Data'!$C$1:$C$3144,0),MATCH('Joined Data'!I$1,'Raw Election Data'!$A$1:$AN$1,0))</f>
        <v>20523</v>
      </c>
      <c r="J1156">
        <f>INDEX('Raw Election Data'!$A$1:$AN$3144,MATCH($C1156&amp;" "&amp;$B1156,'Raw Election Data'!$C$1:$C$3144,0),MATCH('Joined Data'!J$1,'Raw Election Data'!$A$1:$AN$1,0))</f>
        <v>3157</v>
      </c>
      <c r="K1156">
        <f>INDEX('Raw Election Data'!$A$1:$AN$3144,MATCH($C1156&amp;" "&amp;$B1156,'Raw Election Data'!$C$1:$C$3144,0),MATCH('Joined Data'!K$1,'Raw Election Data'!$A$1:$AN$1,0))</f>
        <v>6286</v>
      </c>
      <c r="L1156">
        <f>INDEX('Raw Election Data'!$A$1:$AN$3144,MATCH($C1156&amp;" "&amp;$B1156,'Raw Election Data'!$C$1:$C$3144,0),MATCH('Joined Data'!L$1,'Raw Election Data'!$A$1:$AN$1,0))</f>
        <v>9596</v>
      </c>
      <c r="M1156">
        <f>INDEX('Raw Election Data'!$A$1:$AN$3144,MATCH($C1156&amp;" "&amp;$B1156,'Raw Election Data'!$C$1:$C$3144,0),MATCH('Joined Data'!M$1,'Raw Election Data'!$A$1:$AN$1,0))</f>
        <v>0.32899124635264693</v>
      </c>
      <c r="N1156">
        <f>INDEX('Raw Election Data'!$A$1:$AN$3144,MATCH($C1156&amp;" "&amp;$B1156,'Raw Election Data'!$C$1:$C$3144,0),MATCH('Joined Data'!N$1,'Raw Election Data'!$A$1:$AN$1,0))</f>
        <v>0.65506461025427265</v>
      </c>
      <c r="O1156">
        <f>INDEX('Raw Election Data'!$A$1:$AN$3144,MATCH($C1156&amp;" "&amp;$B1156,'Raw Election Data'!$C$1:$C$3144,0),MATCH('Joined Data'!O$1,'Raw Election Data'!$A$1:$AN$1,0))</f>
        <v>-3129</v>
      </c>
      <c r="P1156">
        <f>INDEX('Raw Election Data'!$A$1:$AN$3144,MATCH($C1156&amp;" "&amp;$B1156,'Raw Election Data'!$C$1:$C$3144,0),MATCH('Joined Data'!P$1,'Raw Election Data'!$A$1:$AN$1,0))</f>
        <v>3129</v>
      </c>
      <c r="Q1156">
        <f>INDEX('Raw Election Data'!$A$1:$AN$3144,MATCH($C1156&amp;" "&amp;$B1156,'Raw Election Data'!$C$1:$C$3144,0),MATCH('Joined Data'!Q$1,'Raw Election Data'!$A$1:$AN$1,0))</f>
        <v>-0.32607336390162572</v>
      </c>
      <c r="R1156">
        <f>INDEX('Raw Election Data'!$A$1:$AN$3144,MATCH($C1156&amp;" "&amp;$B1156,'Raw Election Data'!$C$1:$C$3144,0),MATCH('Joined Data'!R$1,'Raw Election Data'!$A$1:$AN$1,0))</f>
        <v>0.32607336390162572</v>
      </c>
    </row>
    <row r="1157" spans="1:18" ht="13.5" hidden="1" customHeight="1" x14ac:dyDescent="0.15">
      <c r="A1157" t="s">
        <v>233</v>
      </c>
      <c r="B1157" t="s">
        <v>3161</v>
      </c>
      <c r="C1157" t="str">
        <f>INDEX(FIPS!$A$1:$E$3236,MATCH($F1157,FIPS!$D$1:$D$3236,0),5)</f>
        <v>Sabine Parish</v>
      </c>
      <c r="D1157" t="s">
        <v>234</v>
      </c>
      <c r="E1157" s="15" t="s">
        <v>48</v>
      </c>
      <c r="F1157" t="s">
        <v>3284</v>
      </c>
      <c r="G1157" t="s">
        <v>440</v>
      </c>
      <c r="H1157" t="str">
        <f>IFERROR(VLOOKUP($G1157,'Team Colors'!$A:$B,2,0),"#c9c9c9")</f>
        <v>#9f8958</v>
      </c>
      <c r="I1157">
        <f>INDEX('Raw Election Data'!$A$1:$AN$3144,MATCH($C1157&amp;" "&amp;$B1157,'Raw Election Data'!$C$1:$C$3144,0),MATCH('Joined Data'!I$1,'Raw Election Data'!$A$1:$AN$1,0))</f>
        <v>24186</v>
      </c>
      <c r="J1157">
        <f>INDEX('Raw Election Data'!$A$1:$AN$3144,MATCH($C1157&amp;" "&amp;$B1157,'Raw Election Data'!$C$1:$C$3144,0),MATCH('Joined Data'!J$1,'Raw Election Data'!$A$1:$AN$1,0))</f>
        <v>1703</v>
      </c>
      <c r="K1157">
        <f>INDEX('Raw Election Data'!$A$1:$AN$3144,MATCH($C1157&amp;" "&amp;$B1157,'Raw Election Data'!$C$1:$C$3144,0),MATCH('Joined Data'!K$1,'Raw Election Data'!$A$1:$AN$1,0))</f>
        <v>7877</v>
      </c>
      <c r="L1157">
        <f>INDEX('Raw Election Data'!$A$1:$AN$3144,MATCH($C1157&amp;" "&amp;$B1157,'Raw Election Data'!$C$1:$C$3144,0),MATCH('Joined Data'!L$1,'Raw Election Data'!$A$1:$AN$1,0))</f>
        <v>9785</v>
      </c>
      <c r="M1157">
        <f>INDEX('Raw Election Data'!$A$1:$AN$3144,MATCH($C1157&amp;" "&amp;$B1157,'Raw Election Data'!$C$1:$C$3144,0),MATCH('Joined Data'!M$1,'Raw Election Data'!$A$1:$AN$1,0))</f>
        <v>0.17404190086867655</v>
      </c>
      <c r="N1157">
        <f>INDEX('Raw Election Data'!$A$1:$AN$3144,MATCH($C1157&amp;" "&amp;$B1157,'Raw Election Data'!$C$1:$C$3144,0),MATCH('Joined Data'!N$1,'Raw Election Data'!$A$1:$AN$1,0))</f>
        <v>0.80500766479305064</v>
      </c>
      <c r="O1157">
        <f>INDEX('Raw Election Data'!$A$1:$AN$3144,MATCH($C1157&amp;" "&amp;$B1157,'Raw Election Data'!$C$1:$C$3144,0),MATCH('Joined Data'!O$1,'Raw Election Data'!$A$1:$AN$1,0))</f>
        <v>-6174</v>
      </c>
      <c r="P1157">
        <f>INDEX('Raw Election Data'!$A$1:$AN$3144,MATCH($C1157&amp;" "&amp;$B1157,'Raw Election Data'!$C$1:$C$3144,0),MATCH('Joined Data'!P$1,'Raw Election Data'!$A$1:$AN$1,0))</f>
        <v>6174</v>
      </c>
      <c r="Q1157">
        <f>INDEX('Raw Election Data'!$A$1:$AN$3144,MATCH($C1157&amp;" "&amp;$B1157,'Raw Election Data'!$C$1:$C$3144,0),MATCH('Joined Data'!Q$1,'Raw Election Data'!$A$1:$AN$1,0))</f>
        <v>-0.63096576392437409</v>
      </c>
      <c r="R1157">
        <f>INDEX('Raw Election Data'!$A$1:$AN$3144,MATCH($C1157&amp;" "&amp;$B1157,'Raw Election Data'!$C$1:$C$3144,0),MATCH('Joined Data'!R$1,'Raw Election Data'!$A$1:$AN$1,0))</f>
        <v>0.63096576392437409</v>
      </c>
    </row>
    <row r="1158" spans="1:18" ht="13.5" hidden="1" customHeight="1" x14ac:dyDescent="0.15">
      <c r="A1158" t="s">
        <v>233</v>
      </c>
      <c r="B1158" t="s">
        <v>3161</v>
      </c>
      <c r="C1158" t="str">
        <f>INDEX(FIPS!$A$1:$E$3236,MATCH($F1158,FIPS!$D$1:$D$3236,0),5)</f>
        <v>St. Bernard Parish</v>
      </c>
      <c r="D1158" t="s">
        <v>234</v>
      </c>
      <c r="E1158" s="15" t="s">
        <v>49</v>
      </c>
      <c r="F1158" t="s">
        <v>3286</v>
      </c>
      <c r="G1158" t="s">
        <v>440</v>
      </c>
      <c r="H1158" t="str">
        <f>IFERROR(VLOOKUP($G1158,'Team Colors'!$A:$B,2,0),"#c9c9c9")</f>
        <v>#9f8958</v>
      </c>
      <c r="I1158">
        <f>INDEX('Raw Election Data'!$A$1:$AN$3144,MATCH($C1158&amp;" "&amp;$B1158,'Raw Election Data'!$C$1:$C$3144,0),MATCH('Joined Data'!I$1,'Raw Election Data'!$A$1:$AN$1,0))</f>
        <v>45408</v>
      </c>
      <c r="J1158">
        <f>INDEX('Raw Election Data'!$A$1:$AN$3144,MATCH($C1158&amp;" "&amp;$B1158,'Raw Election Data'!$C$1:$C$3144,0),MATCH('Joined Data'!J$1,'Raw Election Data'!$A$1:$AN$1,0))</f>
        <v>4957</v>
      </c>
      <c r="K1158">
        <f>INDEX('Raw Election Data'!$A$1:$AN$3144,MATCH($C1158&amp;" "&amp;$B1158,'Raw Election Data'!$C$1:$C$3144,0),MATCH('Joined Data'!K$1,'Raw Election Data'!$A$1:$AN$1,0))</f>
        <v>10232</v>
      </c>
      <c r="L1158">
        <f>INDEX('Raw Election Data'!$A$1:$AN$3144,MATCH($C1158&amp;" "&amp;$B1158,'Raw Election Data'!$C$1:$C$3144,0),MATCH('Joined Data'!L$1,'Raw Election Data'!$A$1:$AN$1,0))</f>
        <v>15807</v>
      </c>
      <c r="M1158">
        <f>INDEX('Raw Election Data'!$A$1:$AN$3144,MATCH($C1158&amp;" "&amp;$B1158,'Raw Election Data'!$C$1:$C$3144,0),MATCH('Joined Data'!M$1,'Raw Election Data'!$A$1:$AN$1,0))</f>
        <v>0.31359524261403177</v>
      </c>
      <c r="N1158">
        <f>INDEX('Raw Election Data'!$A$1:$AN$3144,MATCH($C1158&amp;" "&amp;$B1158,'Raw Election Data'!$C$1:$C$3144,0),MATCH('Joined Data'!N$1,'Raw Election Data'!$A$1:$AN$1,0))</f>
        <v>0.64730815461504398</v>
      </c>
      <c r="O1158">
        <f>INDEX('Raw Election Data'!$A$1:$AN$3144,MATCH($C1158&amp;" "&amp;$B1158,'Raw Election Data'!$C$1:$C$3144,0),MATCH('Joined Data'!O$1,'Raw Election Data'!$A$1:$AN$1,0))</f>
        <v>-5275</v>
      </c>
      <c r="P1158">
        <f>INDEX('Raw Election Data'!$A$1:$AN$3144,MATCH($C1158&amp;" "&amp;$B1158,'Raw Election Data'!$C$1:$C$3144,0),MATCH('Joined Data'!P$1,'Raw Election Data'!$A$1:$AN$1,0))</f>
        <v>5275</v>
      </c>
      <c r="Q1158">
        <f>INDEX('Raw Election Data'!$A$1:$AN$3144,MATCH($C1158&amp;" "&amp;$B1158,'Raw Election Data'!$C$1:$C$3144,0),MATCH('Joined Data'!Q$1,'Raw Election Data'!$A$1:$AN$1,0))</f>
        <v>-0.33371291200101222</v>
      </c>
      <c r="R1158">
        <f>INDEX('Raw Election Data'!$A$1:$AN$3144,MATCH($C1158&amp;" "&amp;$B1158,'Raw Election Data'!$C$1:$C$3144,0),MATCH('Joined Data'!R$1,'Raw Election Data'!$A$1:$AN$1,0))</f>
        <v>0.33371291200101222</v>
      </c>
    </row>
    <row r="1159" spans="1:18" ht="13.5" hidden="1" customHeight="1" x14ac:dyDescent="0.15">
      <c r="A1159" t="s">
        <v>233</v>
      </c>
      <c r="B1159" t="s">
        <v>3161</v>
      </c>
      <c r="C1159" t="str">
        <f>INDEX(FIPS!$A$1:$E$3236,MATCH($F1159,FIPS!$D$1:$D$3236,0),5)</f>
        <v>St. Charles Parish</v>
      </c>
      <c r="D1159" t="s">
        <v>234</v>
      </c>
      <c r="E1159" s="15" t="s">
        <v>50</v>
      </c>
      <c r="F1159" t="s">
        <v>3288</v>
      </c>
      <c r="G1159" t="s">
        <v>440</v>
      </c>
      <c r="H1159" t="str">
        <f>IFERROR(VLOOKUP($G1159,'Team Colors'!$A:$B,2,0),"#c9c9c9")</f>
        <v>#9f8958</v>
      </c>
      <c r="I1159">
        <f>INDEX('Raw Election Data'!$A$1:$AN$3144,MATCH($C1159&amp;" "&amp;$B1159,'Raw Election Data'!$C$1:$C$3144,0),MATCH('Joined Data'!I$1,'Raw Election Data'!$A$1:$AN$1,0))</f>
        <v>52812</v>
      </c>
      <c r="J1159">
        <f>INDEX('Raw Election Data'!$A$1:$AN$3144,MATCH($C1159&amp;" "&amp;$B1159,'Raw Election Data'!$C$1:$C$3144,0),MATCH('Joined Data'!J$1,'Raw Election Data'!$A$1:$AN$1,0))</f>
        <v>8558</v>
      </c>
      <c r="K1159">
        <f>INDEX('Raw Election Data'!$A$1:$AN$3144,MATCH($C1159&amp;" "&amp;$B1159,'Raw Election Data'!$C$1:$C$3144,0),MATCH('Joined Data'!K$1,'Raw Election Data'!$A$1:$AN$1,0))</f>
        <v>16620</v>
      </c>
      <c r="L1159">
        <f>INDEX('Raw Election Data'!$A$1:$AN$3144,MATCH($C1159&amp;" "&amp;$B1159,'Raw Election Data'!$C$1:$C$3144,0),MATCH('Joined Data'!L$1,'Raw Election Data'!$A$1:$AN$1,0))</f>
        <v>26190</v>
      </c>
      <c r="M1159">
        <f>INDEX('Raw Election Data'!$A$1:$AN$3144,MATCH($C1159&amp;" "&amp;$B1159,'Raw Election Data'!$C$1:$C$3144,0),MATCH('Joined Data'!M$1,'Raw Election Data'!$A$1:$AN$1,0))</f>
        <v>0.32676594119893088</v>
      </c>
      <c r="N1159">
        <f>INDEX('Raw Election Data'!$A$1:$AN$3144,MATCH($C1159&amp;" "&amp;$B1159,'Raw Election Data'!$C$1:$C$3144,0),MATCH('Joined Data'!N$1,'Raw Election Data'!$A$1:$AN$1,0))</f>
        <v>0.63459335624284074</v>
      </c>
      <c r="O1159">
        <f>INDEX('Raw Election Data'!$A$1:$AN$3144,MATCH($C1159&amp;" "&amp;$B1159,'Raw Election Data'!$C$1:$C$3144,0),MATCH('Joined Data'!O$1,'Raw Election Data'!$A$1:$AN$1,0))</f>
        <v>-8062</v>
      </c>
      <c r="P1159">
        <f>INDEX('Raw Election Data'!$A$1:$AN$3144,MATCH($C1159&amp;" "&amp;$B1159,'Raw Election Data'!$C$1:$C$3144,0),MATCH('Joined Data'!P$1,'Raw Election Data'!$A$1:$AN$1,0))</f>
        <v>8062</v>
      </c>
      <c r="Q1159">
        <f>INDEX('Raw Election Data'!$A$1:$AN$3144,MATCH($C1159&amp;" "&amp;$B1159,'Raw Election Data'!$C$1:$C$3144,0),MATCH('Joined Data'!Q$1,'Raw Election Data'!$A$1:$AN$1,0))</f>
        <v>-0.30782741504390987</v>
      </c>
      <c r="R1159">
        <f>INDEX('Raw Election Data'!$A$1:$AN$3144,MATCH($C1159&amp;" "&amp;$B1159,'Raw Election Data'!$C$1:$C$3144,0),MATCH('Joined Data'!R$1,'Raw Election Data'!$A$1:$AN$1,0))</f>
        <v>0.30782741504390987</v>
      </c>
    </row>
    <row r="1160" spans="1:18" ht="13.5" hidden="1" customHeight="1" x14ac:dyDescent="0.15">
      <c r="A1160" t="s">
        <v>233</v>
      </c>
      <c r="B1160" t="s">
        <v>3161</v>
      </c>
      <c r="C1160" t="str">
        <f>INDEX(FIPS!$A$1:$E$3236,MATCH($F1160,FIPS!$D$1:$D$3236,0),5)</f>
        <v>St. Helena Parish</v>
      </c>
      <c r="D1160" t="s">
        <v>234</v>
      </c>
      <c r="E1160" s="15" t="s">
        <v>51</v>
      </c>
      <c r="F1160" t="s">
        <v>3290</v>
      </c>
      <c r="G1160" t="s">
        <v>440</v>
      </c>
      <c r="H1160" t="str">
        <f>IFERROR(VLOOKUP($G1160,'Team Colors'!$A:$B,2,0),"#c9c9c9")</f>
        <v>#9f8958</v>
      </c>
      <c r="I1160">
        <f>INDEX('Raw Election Data'!$A$1:$AN$3144,MATCH($C1160&amp;" "&amp;$B1160,'Raw Election Data'!$C$1:$C$3144,0),MATCH('Joined Data'!I$1,'Raw Election Data'!$A$1:$AN$1,0))</f>
        <v>10567</v>
      </c>
      <c r="J1160">
        <f>INDEX('Raw Election Data'!$A$1:$AN$3144,MATCH($C1160&amp;" "&amp;$B1160,'Raw Election Data'!$C$1:$C$3144,0),MATCH('Joined Data'!J$1,'Raw Election Data'!$A$1:$AN$1,0))</f>
        <v>3353</v>
      </c>
      <c r="K1160">
        <f>INDEX('Raw Election Data'!$A$1:$AN$3144,MATCH($C1160&amp;" "&amp;$B1160,'Raw Election Data'!$C$1:$C$3144,0),MATCH('Joined Data'!K$1,'Raw Election Data'!$A$1:$AN$1,0))</f>
        <v>2497</v>
      </c>
      <c r="L1160">
        <f>INDEX('Raw Election Data'!$A$1:$AN$3144,MATCH($C1160&amp;" "&amp;$B1160,'Raw Election Data'!$C$1:$C$3144,0),MATCH('Joined Data'!L$1,'Raw Election Data'!$A$1:$AN$1,0))</f>
        <v>5964</v>
      </c>
      <c r="M1160">
        <f>INDEX('Raw Election Data'!$A$1:$AN$3144,MATCH($C1160&amp;" "&amp;$B1160,'Raw Election Data'!$C$1:$C$3144,0),MATCH('Joined Data'!M$1,'Raw Election Data'!$A$1:$AN$1,0))</f>
        <v>0.56220657276995301</v>
      </c>
      <c r="N1160">
        <f>INDEX('Raw Election Data'!$A$1:$AN$3144,MATCH($C1160&amp;" "&amp;$B1160,'Raw Election Data'!$C$1:$C$3144,0),MATCH('Joined Data'!N$1,'Raw Election Data'!$A$1:$AN$1,0))</f>
        <v>0.41867873910127429</v>
      </c>
      <c r="O1160">
        <f>INDEX('Raw Election Data'!$A$1:$AN$3144,MATCH($C1160&amp;" "&amp;$B1160,'Raw Election Data'!$C$1:$C$3144,0),MATCH('Joined Data'!O$1,'Raw Election Data'!$A$1:$AN$1,0))</f>
        <v>856</v>
      </c>
      <c r="P1160">
        <f>INDEX('Raw Election Data'!$A$1:$AN$3144,MATCH($C1160&amp;" "&amp;$B1160,'Raw Election Data'!$C$1:$C$3144,0),MATCH('Joined Data'!P$1,'Raw Election Data'!$A$1:$AN$1,0))</f>
        <v>-856</v>
      </c>
      <c r="Q1160">
        <f>INDEX('Raw Election Data'!$A$1:$AN$3144,MATCH($C1160&amp;" "&amp;$B1160,'Raw Election Data'!$C$1:$C$3144,0),MATCH('Joined Data'!Q$1,'Raw Election Data'!$A$1:$AN$1,0))</f>
        <v>0.14352783366867872</v>
      </c>
      <c r="R1160">
        <f>INDEX('Raw Election Data'!$A$1:$AN$3144,MATCH($C1160&amp;" "&amp;$B1160,'Raw Election Data'!$C$1:$C$3144,0),MATCH('Joined Data'!R$1,'Raw Election Data'!$A$1:$AN$1,0))</f>
        <v>-0.14352783366867872</v>
      </c>
    </row>
    <row r="1161" spans="1:18" ht="13.5" hidden="1" customHeight="1" x14ac:dyDescent="0.15">
      <c r="A1161" t="s">
        <v>233</v>
      </c>
      <c r="B1161" t="s">
        <v>3161</v>
      </c>
      <c r="C1161" t="str">
        <f>INDEX(FIPS!$A$1:$E$3236,MATCH($F1161,FIPS!$D$1:$D$3236,0),5)</f>
        <v>St. James Parish</v>
      </c>
      <c r="D1161" t="s">
        <v>234</v>
      </c>
      <c r="E1161" s="15" t="s">
        <v>52</v>
      </c>
      <c r="F1161" t="s">
        <v>3292</v>
      </c>
      <c r="G1161" t="s">
        <v>440</v>
      </c>
      <c r="H1161" t="str">
        <f>IFERROR(VLOOKUP($G1161,'Team Colors'!$A:$B,2,0),"#c9c9c9")</f>
        <v>#9f8958</v>
      </c>
      <c r="I1161">
        <f>INDEX('Raw Election Data'!$A$1:$AN$3144,MATCH($C1161&amp;" "&amp;$B1161,'Raw Election Data'!$C$1:$C$3144,0),MATCH('Joined Data'!I$1,'Raw Election Data'!$A$1:$AN$1,0))</f>
        <v>21567</v>
      </c>
      <c r="J1161">
        <f>INDEX('Raw Election Data'!$A$1:$AN$3144,MATCH($C1161&amp;" "&amp;$B1161,'Raw Election Data'!$C$1:$C$3144,0),MATCH('Joined Data'!J$1,'Raw Election Data'!$A$1:$AN$1,0))</f>
        <v>6418</v>
      </c>
      <c r="K1161">
        <f>INDEX('Raw Election Data'!$A$1:$AN$3144,MATCH($C1161&amp;" "&amp;$B1161,'Raw Election Data'!$C$1:$C$3144,0),MATCH('Joined Data'!K$1,'Raw Election Data'!$A$1:$AN$1,0))</f>
        <v>5456</v>
      </c>
      <c r="L1161">
        <f>INDEX('Raw Election Data'!$A$1:$AN$3144,MATCH($C1161&amp;" "&amp;$B1161,'Raw Election Data'!$C$1:$C$3144,0),MATCH('Joined Data'!L$1,'Raw Election Data'!$A$1:$AN$1,0))</f>
        <v>12085</v>
      </c>
      <c r="M1161">
        <f>INDEX('Raw Election Data'!$A$1:$AN$3144,MATCH($C1161&amp;" "&amp;$B1161,'Raw Election Data'!$C$1:$C$3144,0),MATCH('Joined Data'!M$1,'Raw Election Data'!$A$1:$AN$1,0))</f>
        <v>0.53107157633429869</v>
      </c>
      <c r="N1161">
        <f>INDEX('Raw Election Data'!$A$1:$AN$3144,MATCH($C1161&amp;" "&amp;$B1161,'Raw Election Data'!$C$1:$C$3144,0),MATCH('Joined Data'!N$1,'Raw Election Data'!$A$1:$AN$1,0))</f>
        <v>0.45146876292925114</v>
      </c>
      <c r="O1161">
        <f>INDEX('Raw Election Data'!$A$1:$AN$3144,MATCH($C1161&amp;" "&amp;$B1161,'Raw Election Data'!$C$1:$C$3144,0),MATCH('Joined Data'!O$1,'Raw Election Data'!$A$1:$AN$1,0))</f>
        <v>962</v>
      </c>
      <c r="P1161">
        <f>INDEX('Raw Election Data'!$A$1:$AN$3144,MATCH($C1161&amp;" "&amp;$B1161,'Raw Election Data'!$C$1:$C$3144,0),MATCH('Joined Data'!P$1,'Raw Election Data'!$A$1:$AN$1,0))</f>
        <v>-962</v>
      </c>
      <c r="Q1161">
        <f>INDEX('Raw Election Data'!$A$1:$AN$3144,MATCH($C1161&amp;" "&amp;$B1161,'Raw Election Data'!$C$1:$C$3144,0),MATCH('Joined Data'!Q$1,'Raw Election Data'!$A$1:$AN$1,0))</f>
        <v>7.9602813405047546E-2</v>
      </c>
      <c r="R1161">
        <f>INDEX('Raw Election Data'!$A$1:$AN$3144,MATCH($C1161&amp;" "&amp;$B1161,'Raw Election Data'!$C$1:$C$3144,0),MATCH('Joined Data'!R$1,'Raw Election Data'!$A$1:$AN$1,0))</f>
        <v>-7.9602813405047546E-2</v>
      </c>
    </row>
    <row r="1162" spans="1:18" ht="13.5" hidden="1" customHeight="1" x14ac:dyDescent="0.15">
      <c r="A1162" t="s">
        <v>233</v>
      </c>
      <c r="B1162" t="s">
        <v>3161</v>
      </c>
      <c r="C1162" t="str">
        <f>INDEX(FIPS!$A$1:$E$3236,MATCH($F1162,FIPS!$D$1:$D$3236,0),5)</f>
        <v>St. John the Baptist Parish</v>
      </c>
      <c r="D1162" t="s">
        <v>234</v>
      </c>
      <c r="E1162" s="15" t="s">
        <v>53</v>
      </c>
      <c r="F1162" t="s">
        <v>3294</v>
      </c>
      <c r="G1162" t="s">
        <v>440</v>
      </c>
      <c r="H1162" t="str">
        <f>IFERROR(VLOOKUP($G1162,'Team Colors'!$A:$B,2,0),"#c9c9c9")</f>
        <v>#9f8958</v>
      </c>
      <c r="I1162">
        <f>INDEX('Raw Election Data'!$A$1:$AN$3144,MATCH($C1162&amp;" "&amp;$B1162,'Raw Election Data'!$C$1:$C$3144,0),MATCH('Joined Data'!I$1,'Raw Election Data'!$A$1:$AN$1,0))</f>
        <v>43626</v>
      </c>
      <c r="J1162">
        <f>INDEX('Raw Election Data'!$A$1:$AN$3144,MATCH($C1162&amp;" "&amp;$B1162,'Raw Election Data'!$C$1:$C$3144,0),MATCH('Joined Data'!J$1,'Raw Election Data'!$A$1:$AN$1,0))</f>
        <v>12658</v>
      </c>
      <c r="K1162">
        <f>INDEX('Raw Election Data'!$A$1:$AN$3144,MATCH($C1162&amp;" "&amp;$B1162,'Raw Election Data'!$C$1:$C$3144,0),MATCH('Joined Data'!K$1,'Raw Election Data'!$A$1:$AN$1,0))</f>
        <v>7569</v>
      </c>
      <c r="L1162">
        <f>INDEX('Raw Election Data'!$A$1:$AN$3144,MATCH($C1162&amp;" "&amp;$B1162,'Raw Election Data'!$C$1:$C$3144,0),MATCH('Joined Data'!L$1,'Raw Election Data'!$A$1:$AN$1,0))</f>
        <v>20740</v>
      </c>
      <c r="M1162">
        <f>INDEX('Raw Election Data'!$A$1:$AN$3144,MATCH($C1162&amp;" "&amp;$B1162,'Raw Election Data'!$C$1:$C$3144,0),MATCH('Joined Data'!M$1,'Raw Election Data'!$A$1:$AN$1,0))</f>
        <v>0.61031822565091609</v>
      </c>
      <c r="N1162">
        <f>INDEX('Raw Election Data'!$A$1:$AN$3144,MATCH($C1162&amp;" "&amp;$B1162,'Raw Election Data'!$C$1:$C$3144,0),MATCH('Joined Data'!N$1,'Raw Election Data'!$A$1:$AN$1,0))</f>
        <v>0.36494696239151397</v>
      </c>
      <c r="O1162">
        <f>INDEX('Raw Election Data'!$A$1:$AN$3144,MATCH($C1162&amp;" "&amp;$B1162,'Raw Election Data'!$C$1:$C$3144,0),MATCH('Joined Data'!O$1,'Raw Election Data'!$A$1:$AN$1,0))</f>
        <v>5089</v>
      </c>
      <c r="P1162">
        <f>INDEX('Raw Election Data'!$A$1:$AN$3144,MATCH($C1162&amp;" "&amp;$B1162,'Raw Election Data'!$C$1:$C$3144,0),MATCH('Joined Data'!P$1,'Raw Election Data'!$A$1:$AN$1,0))</f>
        <v>-5089</v>
      </c>
      <c r="Q1162">
        <f>INDEX('Raw Election Data'!$A$1:$AN$3144,MATCH($C1162&amp;" "&amp;$B1162,'Raw Election Data'!$C$1:$C$3144,0),MATCH('Joined Data'!Q$1,'Raw Election Data'!$A$1:$AN$1,0))</f>
        <v>0.24537126325940212</v>
      </c>
      <c r="R1162">
        <f>INDEX('Raw Election Data'!$A$1:$AN$3144,MATCH($C1162&amp;" "&amp;$B1162,'Raw Election Data'!$C$1:$C$3144,0),MATCH('Joined Data'!R$1,'Raw Election Data'!$A$1:$AN$1,0))</f>
        <v>-0.24537126325940212</v>
      </c>
    </row>
    <row r="1163" spans="1:18" ht="13.5" hidden="1" customHeight="1" x14ac:dyDescent="0.15">
      <c r="A1163" t="s">
        <v>233</v>
      </c>
      <c r="B1163" t="s">
        <v>3161</v>
      </c>
      <c r="C1163" t="str">
        <f>INDEX(FIPS!$A$1:$E$3236,MATCH($F1163,FIPS!$D$1:$D$3236,0),5)</f>
        <v>St. Landry Parish</v>
      </c>
      <c r="D1163" t="s">
        <v>234</v>
      </c>
      <c r="E1163" s="15" t="s">
        <v>54</v>
      </c>
      <c r="F1163" t="s">
        <v>3296</v>
      </c>
      <c r="G1163" t="s">
        <v>440</v>
      </c>
      <c r="H1163" t="str">
        <f>IFERROR(VLOOKUP($G1163,'Team Colors'!$A:$B,2,0),"#c9c9c9")</f>
        <v>#9f8958</v>
      </c>
      <c r="I1163">
        <f>INDEX('Raw Election Data'!$A$1:$AN$3144,MATCH($C1163&amp;" "&amp;$B1163,'Raw Election Data'!$C$1:$C$3144,0),MATCH('Joined Data'!I$1,'Raw Election Data'!$A$1:$AN$1,0))</f>
        <v>83848</v>
      </c>
      <c r="J1163">
        <f>INDEX('Raw Election Data'!$A$1:$AN$3144,MATCH($C1163&amp;" "&amp;$B1163,'Raw Election Data'!$C$1:$C$3144,0),MATCH('Joined Data'!J$1,'Raw Election Data'!$A$1:$AN$1,0))</f>
        <v>17208</v>
      </c>
      <c r="K1163">
        <f>INDEX('Raw Election Data'!$A$1:$AN$3144,MATCH($C1163&amp;" "&amp;$B1163,'Raw Election Data'!$C$1:$C$3144,0),MATCH('Joined Data'!K$1,'Raw Election Data'!$A$1:$AN$1,0))</f>
        <v>21966</v>
      </c>
      <c r="L1163">
        <f>INDEX('Raw Election Data'!$A$1:$AN$3144,MATCH($C1163&amp;" "&amp;$B1163,'Raw Election Data'!$C$1:$C$3144,0),MATCH('Joined Data'!L$1,'Raw Election Data'!$A$1:$AN$1,0))</f>
        <v>39970</v>
      </c>
      <c r="M1163">
        <f>INDEX('Raw Election Data'!$A$1:$AN$3144,MATCH($C1163&amp;" "&amp;$B1163,'Raw Election Data'!$C$1:$C$3144,0),MATCH('Joined Data'!M$1,'Raw Election Data'!$A$1:$AN$1,0))</f>
        <v>0.43052289216912687</v>
      </c>
      <c r="N1163">
        <f>INDEX('Raw Election Data'!$A$1:$AN$3144,MATCH($C1163&amp;" "&amp;$B1163,'Raw Election Data'!$C$1:$C$3144,0),MATCH('Joined Data'!N$1,'Raw Election Data'!$A$1:$AN$1,0))</f>
        <v>0.54956217162872156</v>
      </c>
      <c r="O1163">
        <f>INDEX('Raw Election Data'!$A$1:$AN$3144,MATCH($C1163&amp;" "&amp;$B1163,'Raw Election Data'!$C$1:$C$3144,0),MATCH('Joined Data'!O$1,'Raw Election Data'!$A$1:$AN$1,0))</f>
        <v>-4758</v>
      </c>
      <c r="P1163">
        <f>INDEX('Raw Election Data'!$A$1:$AN$3144,MATCH($C1163&amp;" "&amp;$B1163,'Raw Election Data'!$C$1:$C$3144,0),MATCH('Joined Data'!P$1,'Raw Election Data'!$A$1:$AN$1,0))</f>
        <v>4758</v>
      </c>
      <c r="Q1163">
        <f>INDEX('Raw Election Data'!$A$1:$AN$3144,MATCH($C1163&amp;" "&amp;$B1163,'Raw Election Data'!$C$1:$C$3144,0),MATCH('Joined Data'!Q$1,'Raw Election Data'!$A$1:$AN$1,0))</f>
        <v>-0.11903927945959469</v>
      </c>
      <c r="R1163">
        <f>INDEX('Raw Election Data'!$A$1:$AN$3144,MATCH($C1163&amp;" "&amp;$B1163,'Raw Election Data'!$C$1:$C$3144,0),MATCH('Joined Data'!R$1,'Raw Election Data'!$A$1:$AN$1,0))</f>
        <v>0.11903927945959469</v>
      </c>
    </row>
    <row r="1164" spans="1:18" ht="13.5" hidden="1" customHeight="1" x14ac:dyDescent="0.15">
      <c r="A1164" t="s">
        <v>233</v>
      </c>
      <c r="B1164" t="s">
        <v>3161</v>
      </c>
      <c r="C1164" t="str">
        <f>INDEX(FIPS!$A$1:$E$3236,MATCH($F1164,FIPS!$D$1:$D$3236,0),5)</f>
        <v>St. Martin Parish</v>
      </c>
      <c r="D1164" t="s">
        <v>234</v>
      </c>
      <c r="E1164" s="15" t="s">
        <v>55</v>
      </c>
      <c r="F1164" t="s">
        <v>3300</v>
      </c>
      <c r="G1164" t="s">
        <v>440</v>
      </c>
      <c r="H1164" t="str">
        <f>IFERROR(VLOOKUP($G1164,'Team Colors'!$A:$B,2,0),"#c9c9c9")</f>
        <v>#9f8958</v>
      </c>
      <c r="I1164">
        <f>INDEX('Raw Election Data'!$A$1:$AN$3144,MATCH($C1164&amp;" "&amp;$B1164,'Raw Election Data'!$C$1:$C$3144,0),MATCH('Joined Data'!I$1,'Raw Election Data'!$A$1:$AN$1,0))</f>
        <v>53835</v>
      </c>
      <c r="J1164">
        <f>INDEX('Raw Election Data'!$A$1:$AN$3144,MATCH($C1164&amp;" "&amp;$B1164,'Raw Election Data'!$C$1:$C$3144,0),MATCH('Joined Data'!J$1,'Raw Election Data'!$A$1:$AN$1,0))</f>
        <v>8266</v>
      </c>
      <c r="K1164">
        <f>INDEX('Raw Election Data'!$A$1:$AN$3144,MATCH($C1164&amp;" "&amp;$B1164,'Raw Election Data'!$C$1:$C$3144,0),MATCH('Joined Data'!K$1,'Raw Election Data'!$A$1:$AN$1,0))</f>
        <v>16872</v>
      </c>
      <c r="L1164">
        <f>INDEX('Raw Election Data'!$A$1:$AN$3144,MATCH($C1164&amp;" "&amp;$B1164,'Raw Election Data'!$C$1:$C$3144,0),MATCH('Joined Data'!L$1,'Raw Election Data'!$A$1:$AN$1,0))</f>
        <v>25749</v>
      </c>
      <c r="M1164">
        <f>INDEX('Raw Election Data'!$A$1:$AN$3144,MATCH($C1164&amp;" "&amp;$B1164,'Raw Election Data'!$C$1:$C$3144,0),MATCH('Joined Data'!M$1,'Raw Election Data'!$A$1:$AN$1,0))</f>
        <v>0.32102217561847063</v>
      </c>
      <c r="N1164">
        <f>INDEX('Raw Election Data'!$A$1:$AN$3144,MATCH($C1164&amp;" "&amp;$B1164,'Raw Election Data'!$C$1:$C$3144,0),MATCH('Joined Data'!N$1,'Raw Election Data'!$A$1:$AN$1,0))</f>
        <v>0.65524874752417572</v>
      </c>
      <c r="O1164">
        <f>INDEX('Raw Election Data'!$A$1:$AN$3144,MATCH($C1164&amp;" "&amp;$B1164,'Raw Election Data'!$C$1:$C$3144,0),MATCH('Joined Data'!O$1,'Raw Election Data'!$A$1:$AN$1,0))</f>
        <v>-8606</v>
      </c>
      <c r="P1164">
        <f>INDEX('Raw Election Data'!$A$1:$AN$3144,MATCH($C1164&amp;" "&amp;$B1164,'Raw Election Data'!$C$1:$C$3144,0),MATCH('Joined Data'!P$1,'Raw Election Data'!$A$1:$AN$1,0))</f>
        <v>8606</v>
      </c>
      <c r="Q1164">
        <f>INDEX('Raw Election Data'!$A$1:$AN$3144,MATCH($C1164&amp;" "&amp;$B1164,'Raw Election Data'!$C$1:$C$3144,0),MATCH('Joined Data'!Q$1,'Raw Election Data'!$A$1:$AN$1,0))</f>
        <v>-0.33422657190570509</v>
      </c>
      <c r="R1164">
        <f>INDEX('Raw Election Data'!$A$1:$AN$3144,MATCH($C1164&amp;" "&amp;$B1164,'Raw Election Data'!$C$1:$C$3144,0),MATCH('Joined Data'!R$1,'Raw Election Data'!$A$1:$AN$1,0))</f>
        <v>0.33422657190570509</v>
      </c>
    </row>
    <row r="1165" spans="1:18" ht="13.5" hidden="1" customHeight="1" x14ac:dyDescent="0.15">
      <c r="A1165" t="s">
        <v>233</v>
      </c>
      <c r="B1165" t="s">
        <v>3161</v>
      </c>
      <c r="C1165" t="str">
        <f>INDEX(FIPS!$A$1:$E$3236,MATCH($F1165,FIPS!$D$1:$D$3236,0),5)</f>
        <v>St. Mary Parish</v>
      </c>
      <c r="D1165" t="s">
        <v>234</v>
      </c>
      <c r="E1165" s="15" t="s">
        <v>56</v>
      </c>
      <c r="F1165" t="s">
        <v>3302</v>
      </c>
      <c r="G1165" t="s">
        <v>440</v>
      </c>
      <c r="H1165" t="str">
        <f>IFERROR(VLOOKUP($G1165,'Team Colors'!$A:$B,2,0),"#c9c9c9")</f>
        <v>#9f8958</v>
      </c>
      <c r="I1165">
        <f>INDEX('Raw Election Data'!$A$1:$AN$3144,MATCH($C1165&amp;" "&amp;$B1165,'Raw Election Data'!$C$1:$C$3144,0),MATCH('Joined Data'!I$1,'Raw Election Data'!$A$1:$AN$1,0))</f>
        <v>52810</v>
      </c>
      <c r="J1165">
        <f>INDEX('Raw Election Data'!$A$1:$AN$3144,MATCH($C1165&amp;" "&amp;$B1165,'Raw Election Data'!$C$1:$C$3144,0),MATCH('Joined Data'!J$1,'Raw Election Data'!$A$1:$AN$1,0))</f>
        <v>8050</v>
      </c>
      <c r="K1165">
        <f>INDEX('Raw Election Data'!$A$1:$AN$3144,MATCH($C1165&amp;" "&amp;$B1165,'Raw Election Data'!$C$1:$C$3144,0),MATCH('Joined Data'!K$1,'Raw Election Data'!$A$1:$AN$1,0))</f>
        <v>14353</v>
      </c>
      <c r="L1165">
        <f>INDEX('Raw Election Data'!$A$1:$AN$3144,MATCH($C1165&amp;" "&amp;$B1165,'Raw Election Data'!$C$1:$C$3144,0),MATCH('Joined Data'!L$1,'Raw Election Data'!$A$1:$AN$1,0))</f>
        <v>22871</v>
      </c>
      <c r="M1165">
        <f>INDEX('Raw Election Data'!$A$1:$AN$3144,MATCH($C1165&amp;" "&amp;$B1165,'Raw Election Data'!$C$1:$C$3144,0),MATCH('Joined Data'!M$1,'Raw Election Data'!$A$1:$AN$1,0))</f>
        <v>0.35197411569236153</v>
      </c>
      <c r="N1165">
        <f>INDEX('Raw Election Data'!$A$1:$AN$3144,MATCH($C1165&amp;" "&amp;$B1165,'Raw Election Data'!$C$1:$C$3144,0),MATCH('Joined Data'!N$1,'Raw Election Data'!$A$1:$AN$1,0))</f>
        <v>0.62756328975558573</v>
      </c>
      <c r="O1165">
        <f>INDEX('Raw Election Data'!$A$1:$AN$3144,MATCH($C1165&amp;" "&amp;$B1165,'Raw Election Data'!$C$1:$C$3144,0),MATCH('Joined Data'!O$1,'Raw Election Data'!$A$1:$AN$1,0))</f>
        <v>-6303</v>
      </c>
      <c r="P1165">
        <f>INDEX('Raw Election Data'!$A$1:$AN$3144,MATCH($C1165&amp;" "&amp;$B1165,'Raw Election Data'!$C$1:$C$3144,0),MATCH('Joined Data'!P$1,'Raw Election Data'!$A$1:$AN$1,0))</f>
        <v>6303</v>
      </c>
      <c r="Q1165">
        <f>INDEX('Raw Election Data'!$A$1:$AN$3144,MATCH($C1165&amp;" "&amp;$B1165,'Raw Election Data'!$C$1:$C$3144,0),MATCH('Joined Data'!Q$1,'Raw Election Data'!$A$1:$AN$1,0))</f>
        <v>-0.2755891740632242</v>
      </c>
      <c r="R1165">
        <f>INDEX('Raw Election Data'!$A$1:$AN$3144,MATCH($C1165&amp;" "&amp;$B1165,'Raw Election Data'!$C$1:$C$3144,0),MATCH('Joined Data'!R$1,'Raw Election Data'!$A$1:$AN$1,0))</f>
        <v>0.2755891740632242</v>
      </c>
    </row>
    <row r="1166" spans="1:18" ht="13.5" hidden="1" customHeight="1" x14ac:dyDescent="0.15">
      <c r="A1166" t="s">
        <v>233</v>
      </c>
      <c r="B1166" t="s">
        <v>3161</v>
      </c>
      <c r="C1166" t="str">
        <f>INDEX(FIPS!$A$1:$E$3236,MATCH($F1166,FIPS!$D$1:$D$3236,0),5)</f>
        <v>St. Tammany Parish</v>
      </c>
      <c r="D1166" t="s">
        <v>234</v>
      </c>
      <c r="E1166" s="15" t="s">
        <v>57</v>
      </c>
      <c r="F1166" t="s">
        <v>3306</v>
      </c>
      <c r="G1166" t="s">
        <v>440</v>
      </c>
      <c r="H1166" t="str">
        <f>IFERROR(VLOOKUP($G1166,'Team Colors'!$A:$B,2,0),"#c9c9c9")</f>
        <v>#9f8958</v>
      </c>
      <c r="I1166">
        <f>INDEX('Raw Election Data'!$A$1:$AN$3144,MATCH($C1166&amp;" "&amp;$B1166,'Raw Election Data'!$C$1:$C$3144,0),MATCH('Joined Data'!I$1,'Raw Election Data'!$A$1:$AN$1,0))</f>
        <v>250088</v>
      </c>
      <c r="J1166">
        <f>INDEX('Raw Election Data'!$A$1:$AN$3144,MATCH($C1166&amp;" "&amp;$B1166,'Raw Election Data'!$C$1:$C$3144,0),MATCH('Joined Data'!J$1,'Raw Election Data'!$A$1:$AN$1,0))</f>
        <v>27716</v>
      </c>
      <c r="K1166">
        <f>INDEX('Raw Election Data'!$A$1:$AN$3144,MATCH($C1166&amp;" "&amp;$B1166,'Raw Election Data'!$C$1:$C$3144,0),MATCH('Joined Data'!K$1,'Raw Election Data'!$A$1:$AN$1,0))</f>
        <v>90914</v>
      </c>
      <c r="L1166">
        <f>INDEX('Raw Election Data'!$A$1:$AN$3144,MATCH($C1166&amp;" "&amp;$B1166,'Raw Election Data'!$C$1:$C$3144,0),MATCH('Joined Data'!L$1,'Raw Election Data'!$A$1:$AN$1,0))</f>
        <v>124389</v>
      </c>
      <c r="M1166">
        <f>INDEX('Raw Election Data'!$A$1:$AN$3144,MATCH($C1166&amp;" "&amp;$B1166,'Raw Election Data'!$C$1:$C$3144,0),MATCH('Joined Data'!M$1,'Raw Election Data'!$A$1:$AN$1,0))</f>
        <v>0.22281713013208562</v>
      </c>
      <c r="N1166">
        <f>INDEX('Raw Election Data'!$A$1:$AN$3144,MATCH($C1166&amp;" "&amp;$B1166,'Raw Election Data'!$C$1:$C$3144,0),MATCH('Joined Data'!N$1,'Raw Election Data'!$A$1:$AN$1,0))</f>
        <v>0.73088456374759825</v>
      </c>
      <c r="O1166">
        <f>INDEX('Raw Election Data'!$A$1:$AN$3144,MATCH($C1166&amp;" "&amp;$B1166,'Raw Election Data'!$C$1:$C$3144,0),MATCH('Joined Data'!O$1,'Raw Election Data'!$A$1:$AN$1,0))</f>
        <v>-63198</v>
      </c>
      <c r="P1166">
        <f>INDEX('Raw Election Data'!$A$1:$AN$3144,MATCH($C1166&amp;" "&amp;$B1166,'Raw Election Data'!$C$1:$C$3144,0),MATCH('Joined Data'!P$1,'Raw Election Data'!$A$1:$AN$1,0))</f>
        <v>63198</v>
      </c>
      <c r="Q1166">
        <f>INDEX('Raw Election Data'!$A$1:$AN$3144,MATCH($C1166&amp;" "&amp;$B1166,'Raw Election Data'!$C$1:$C$3144,0),MATCH('Joined Data'!Q$1,'Raw Election Data'!$A$1:$AN$1,0))</f>
        <v>-0.50806743361551265</v>
      </c>
      <c r="R1166">
        <f>INDEX('Raw Election Data'!$A$1:$AN$3144,MATCH($C1166&amp;" "&amp;$B1166,'Raw Election Data'!$C$1:$C$3144,0),MATCH('Joined Data'!R$1,'Raw Election Data'!$A$1:$AN$1,0))</f>
        <v>0.50806743361551265</v>
      </c>
    </row>
    <row r="1167" spans="1:18" ht="13.5" hidden="1" customHeight="1" x14ac:dyDescent="0.15">
      <c r="A1167" t="s">
        <v>233</v>
      </c>
      <c r="B1167" t="s">
        <v>3161</v>
      </c>
      <c r="C1167" t="str">
        <f>INDEX(FIPS!$A$1:$E$3236,MATCH($F1167,FIPS!$D$1:$D$3236,0),5)</f>
        <v>Tangipahoa Parish</v>
      </c>
      <c r="D1167" t="s">
        <v>234</v>
      </c>
      <c r="E1167" s="15" t="s">
        <v>58</v>
      </c>
      <c r="F1167" t="s">
        <v>3308</v>
      </c>
      <c r="G1167" t="s">
        <v>440</v>
      </c>
      <c r="H1167" t="str">
        <f>IFERROR(VLOOKUP($G1167,'Team Colors'!$A:$B,2,0),"#c9c9c9")</f>
        <v>#9f8958</v>
      </c>
      <c r="I1167">
        <f>INDEX('Raw Election Data'!$A$1:$AN$3144,MATCH($C1167&amp;" "&amp;$B1167,'Raw Election Data'!$C$1:$C$3144,0),MATCH('Joined Data'!I$1,'Raw Election Data'!$A$1:$AN$1,0))</f>
        <v>128755</v>
      </c>
      <c r="J1167">
        <f>INDEX('Raw Election Data'!$A$1:$AN$3144,MATCH($C1167&amp;" "&amp;$B1167,'Raw Election Data'!$C$1:$C$3144,0),MATCH('Joined Data'!J$1,'Raw Election Data'!$A$1:$AN$1,0))</f>
        <v>16869</v>
      </c>
      <c r="K1167">
        <f>INDEX('Raw Election Data'!$A$1:$AN$3144,MATCH($C1167&amp;" "&amp;$B1167,'Raw Election Data'!$C$1:$C$3144,0),MATCH('Joined Data'!K$1,'Raw Election Data'!$A$1:$AN$1,0))</f>
        <v>33933</v>
      </c>
      <c r="L1167">
        <f>INDEX('Raw Election Data'!$A$1:$AN$3144,MATCH($C1167&amp;" "&amp;$B1167,'Raw Election Data'!$C$1:$C$3144,0),MATCH('Joined Data'!L$1,'Raw Election Data'!$A$1:$AN$1,0))</f>
        <v>52381</v>
      </c>
      <c r="M1167">
        <f>INDEX('Raw Election Data'!$A$1:$AN$3144,MATCH($C1167&amp;" "&amp;$B1167,'Raw Election Data'!$C$1:$C$3144,0),MATCH('Joined Data'!M$1,'Raw Election Data'!$A$1:$AN$1,0))</f>
        <v>0.32204425268704301</v>
      </c>
      <c r="N1167">
        <f>INDEX('Raw Election Data'!$A$1:$AN$3144,MATCH($C1167&amp;" "&amp;$B1167,'Raw Election Data'!$C$1:$C$3144,0),MATCH('Joined Data'!N$1,'Raw Election Data'!$A$1:$AN$1,0))</f>
        <v>0.64781122926251888</v>
      </c>
      <c r="O1167">
        <f>INDEX('Raw Election Data'!$A$1:$AN$3144,MATCH($C1167&amp;" "&amp;$B1167,'Raw Election Data'!$C$1:$C$3144,0),MATCH('Joined Data'!O$1,'Raw Election Data'!$A$1:$AN$1,0))</f>
        <v>-17064</v>
      </c>
      <c r="P1167">
        <f>INDEX('Raw Election Data'!$A$1:$AN$3144,MATCH($C1167&amp;" "&amp;$B1167,'Raw Election Data'!$C$1:$C$3144,0),MATCH('Joined Data'!P$1,'Raw Election Data'!$A$1:$AN$1,0))</f>
        <v>17064</v>
      </c>
      <c r="Q1167">
        <f>INDEX('Raw Election Data'!$A$1:$AN$3144,MATCH($C1167&amp;" "&amp;$B1167,'Raw Election Data'!$C$1:$C$3144,0),MATCH('Joined Data'!Q$1,'Raw Election Data'!$A$1:$AN$1,0))</f>
        <v>-0.32576697657547588</v>
      </c>
      <c r="R1167">
        <f>INDEX('Raw Election Data'!$A$1:$AN$3144,MATCH($C1167&amp;" "&amp;$B1167,'Raw Election Data'!$C$1:$C$3144,0),MATCH('Joined Data'!R$1,'Raw Election Data'!$A$1:$AN$1,0))</f>
        <v>0.32576697657547588</v>
      </c>
    </row>
    <row r="1168" spans="1:18" ht="13.5" hidden="1" customHeight="1" x14ac:dyDescent="0.15">
      <c r="A1168" t="s">
        <v>233</v>
      </c>
      <c r="B1168" t="s">
        <v>3161</v>
      </c>
      <c r="C1168" t="str">
        <f>INDEX(FIPS!$A$1:$E$3236,MATCH($F1168,FIPS!$D$1:$D$3236,0),5)</f>
        <v>Tensas Parish</v>
      </c>
      <c r="D1168" t="s">
        <v>234</v>
      </c>
      <c r="E1168" s="15" t="s">
        <v>59</v>
      </c>
      <c r="F1168" t="s">
        <v>3312</v>
      </c>
      <c r="G1168" t="s">
        <v>440</v>
      </c>
      <c r="H1168" t="str">
        <f>IFERROR(VLOOKUP($G1168,'Team Colors'!$A:$B,2,0),"#c9c9c9")</f>
        <v>#9f8958</v>
      </c>
      <c r="I1168">
        <f>INDEX('Raw Election Data'!$A$1:$AN$3144,MATCH($C1168&amp;" "&amp;$B1168,'Raw Election Data'!$C$1:$C$3144,0),MATCH('Joined Data'!I$1,'Raw Election Data'!$A$1:$AN$1,0))</f>
        <v>4740</v>
      </c>
      <c r="J1168">
        <f>INDEX('Raw Election Data'!$A$1:$AN$3144,MATCH($C1168&amp;" "&amp;$B1168,'Raw Election Data'!$C$1:$C$3144,0),MATCH('Joined Data'!J$1,'Raw Election Data'!$A$1:$AN$1,0))</f>
        <v>1329</v>
      </c>
      <c r="K1168">
        <f>INDEX('Raw Election Data'!$A$1:$AN$3144,MATCH($C1168&amp;" "&amp;$B1168,'Raw Election Data'!$C$1:$C$3144,0),MATCH('Joined Data'!K$1,'Raw Election Data'!$A$1:$AN$1,0))</f>
        <v>1180</v>
      </c>
      <c r="L1168">
        <f>INDEX('Raw Election Data'!$A$1:$AN$3144,MATCH($C1168&amp;" "&amp;$B1168,'Raw Election Data'!$C$1:$C$3144,0),MATCH('Joined Data'!L$1,'Raw Election Data'!$A$1:$AN$1,0))</f>
        <v>2543</v>
      </c>
      <c r="M1168">
        <f>INDEX('Raw Election Data'!$A$1:$AN$3144,MATCH($C1168&amp;" "&amp;$B1168,'Raw Election Data'!$C$1:$C$3144,0),MATCH('Joined Data'!M$1,'Raw Election Data'!$A$1:$AN$1,0))</f>
        <v>0.52261108926464805</v>
      </c>
      <c r="N1168">
        <f>INDEX('Raw Election Data'!$A$1:$AN$3144,MATCH($C1168&amp;" "&amp;$B1168,'Raw Election Data'!$C$1:$C$3144,0),MATCH('Joined Data'!N$1,'Raw Election Data'!$A$1:$AN$1,0))</f>
        <v>0.46401887534408182</v>
      </c>
      <c r="O1168">
        <f>INDEX('Raw Election Data'!$A$1:$AN$3144,MATCH($C1168&amp;" "&amp;$B1168,'Raw Election Data'!$C$1:$C$3144,0),MATCH('Joined Data'!O$1,'Raw Election Data'!$A$1:$AN$1,0))</f>
        <v>149</v>
      </c>
      <c r="P1168">
        <f>INDEX('Raw Election Data'!$A$1:$AN$3144,MATCH($C1168&amp;" "&amp;$B1168,'Raw Election Data'!$C$1:$C$3144,0),MATCH('Joined Data'!P$1,'Raw Election Data'!$A$1:$AN$1,0))</f>
        <v>-149</v>
      </c>
      <c r="Q1168">
        <f>INDEX('Raw Election Data'!$A$1:$AN$3144,MATCH($C1168&amp;" "&amp;$B1168,'Raw Election Data'!$C$1:$C$3144,0),MATCH('Joined Data'!Q$1,'Raw Election Data'!$A$1:$AN$1,0))</f>
        <v>5.8592213920566238E-2</v>
      </c>
      <c r="R1168">
        <f>INDEX('Raw Election Data'!$A$1:$AN$3144,MATCH($C1168&amp;" "&amp;$B1168,'Raw Election Data'!$C$1:$C$3144,0),MATCH('Joined Data'!R$1,'Raw Election Data'!$A$1:$AN$1,0))</f>
        <v>-5.8592213920566238E-2</v>
      </c>
    </row>
    <row r="1169" spans="1:18" ht="13.5" hidden="1" customHeight="1" x14ac:dyDescent="0.15">
      <c r="A1169" t="s">
        <v>233</v>
      </c>
      <c r="B1169" t="s">
        <v>3161</v>
      </c>
      <c r="C1169" t="str">
        <f>INDEX(FIPS!$A$1:$E$3236,MATCH($F1169,FIPS!$D$1:$D$3236,0),5)</f>
        <v>Terrebonne Parish</v>
      </c>
      <c r="D1169" t="s">
        <v>234</v>
      </c>
      <c r="E1169" s="15" t="s">
        <v>60</v>
      </c>
      <c r="F1169" t="s">
        <v>3314</v>
      </c>
      <c r="G1169" t="s">
        <v>440</v>
      </c>
      <c r="H1169" t="str">
        <f>IFERROR(VLOOKUP($G1169,'Team Colors'!$A:$B,2,0),"#c9c9c9")</f>
        <v>#9f8958</v>
      </c>
      <c r="I1169">
        <f>INDEX('Raw Election Data'!$A$1:$AN$3144,MATCH($C1169&amp;" "&amp;$B1169,'Raw Election Data'!$C$1:$C$3144,0),MATCH('Joined Data'!I$1,'Raw Election Data'!$A$1:$AN$1,0))</f>
        <v>113972</v>
      </c>
      <c r="J1169">
        <f>INDEX('Raw Election Data'!$A$1:$AN$3144,MATCH($C1169&amp;" "&amp;$B1169,'Raw Election Data'!$C$1:$C$3144,0),MATCH('Joined Data'!J$1,'Raw Election Data'!$A$1:$AN$1,0))</f>
        <v>10664</v>
      </c>
      <c r="K1169">
        <f>INDEX('Raw Election Data'!$A$1:$AN$3144,MATCH($C1169&amp;" "&amp;$B1169,'Raw Election Data'!$C$1:$C$3144,0),MATCH('Joined Data'!K$1,'Raw Election Data'!$A$1:$AN$1,0))</f>
        <v>31900</v>
      </c>
      <c r="L1169">
        <f>INDEX('Raw Election Data'!$A$1:$AN$3144,MATCH($C1169&amp;" "&amp;$B1169,'Raw Election Data'!$C$1:$C$3144,0),MATCH('Joined Data'!L$1,'Raw Election Data'!$A$1:$AN$1,0))</f>
        <v>43893</v>
      </c>
      <c r="M1169">
        <f>INDEX('Raw Election Data'!$A$1:$AN$3144,MATCH($C1169&amp;" "&amp;$B1169,'Raw Election Data'!$C$1:$C$3144,0),MATCH('Joined Data'!M$1,'Raw Election Data'!$A$1:$AN$1,0))</f>
        <v>0.24295445743056979</v>
      </c>
      <c r="N1169">
        <f>INDEX('Raw Election Data'!$A$1:$AN$3144,MATCH($C1169&amp;" "&amp;$B1169,'Raw Election Data'!$C$1:$C$3144,0),MATCH('Joined Data'!N$1,'Raw Election Data'!$A$1:$AN$1,0))</f>
        <v>0.72676736609482151</v>
      </c>
      <c r="O1169">
        <f>INDEX('Raw Election Data'!$A$1:$AN$3144,MATCH($C1169&amp;" "&amp;$B1169,'Raw Election Data'!$C$1:$C$3144,0),MATCH('Joined Data'!O$1,'Raw Election Data'!$A$1:$AN$1,0))</f>
        <v>-21236</v>
      </c>
      <c r="P1169">
        <f>INDEX('Raw Election Data'!$A$1:$AN$3144,MATCH($C1169&amp;" "&amp;$B1169,'Raw Election Data'!$C$1:$C$3144,0),MATCH('Joined Data'!P$1,'Raw Election Data'!$A$1:$AN$1,0))</f>
        <v>21236</v>
      </c>
      <c r="Q1169">
        <f>INDEX('Raw Election Data'!$A$1:$AN$3144,MATCH($C1169&amp;" "&amp;$B1169,'Raw Election Data'!$C$1:$C$3144,0),MATCH('Joined Data'!Q$1,'Raw Election Data'!$A$1:$AN$1,0))</f>
        <v>-0.48381290866425175</v>
      </c>
      <c r="R1169">
        <f>INDEX('Raw Election Data'!$A$1:$AN$3144,MATCH($C1169&amp;" "&amp;$B1169,'Raw Election Data'!$C$1:$C$3144,0),MATCH('Joined Data'!R$1,'Raw Election Data'!$A$1:$AN$1,0))</f>
        <v>0.48381290866425175</v>
      </c>
    </row>
    <row r="1170" spans="1:18" ht="13.5" hidden="1" customHeight="1" x14ac:dyDescent="0.15">
      <c r="A1170" t="s">
        <v>233</v>
      </c>
      <c r="B1170" t="s">
        <v>3161</v>
      </c>
      <c r="C1170" t="str">
        <f>INDEX(FIPS!$A$1:$E$3236,MATCH($F1170,FIPS!$D$1:$D$3236,0),5)</f>
        <v>Union Parish</v>
      </c>
      <c r="D1170" t="s">
        <v>234</v>
      </c>
      <c r="E1170" s="15" t="s">
        <v>61</v>
      </c>
      <c r="F1170" t="s">
        <v>3316</v>
      </c>
      <c r="G1170" t="s">
        <v>440</v>
      </c>
      <c r="H1170" t="str">
        <f>IFERROR(VLOOKUP($G1170,'Team Colors'!$A:$B,2,0),"#c9c9c9")</f>
        <v>#9f8958</v>
      </c>
      <c r="I1170">
        <f>INDEX('Raw Election Data'!$A$1:$AN$3144,MATCH($C1170&amp;" "&amp;$B1170,'Raw Election Data'!$C$1:$C$3144,0),MATCH('Joined Data'!I$1,'Raw Election Data'!$A$1:$AN$1,0))</f>
        <v>22477</v>
      </c>
      <c r="J1170">
        <f>INDEX('Raw Election Data'!$A$1:$AN$3144,MATCH($C1170&amp;" "&amp;$B1170,'Raw Election Data'!$C$1:$C$3144,0),MATCH('Joined Data'!J$1,'Raw Election Data'!$A$1:$AN$1,0))</f>
        <v>2691</v>
      </c>
      <c r="K1170">
        <f>INDEX('Raw Election Data'!$A$1:$AN$3144,MATCH($C1170&amp;" "&amp;$B1170,'Raw Election Data'!$C$1:$C$3144,0),MATCH('Joined Data'!K$1,'Raw Election Data'!$A$1:$AN$1,0))</f>
        <v>7972</v>
      </c>
      <c r="L1170">
        <f>INDEX('Raw Election Data'!$A$1:$AN$3144,MATCH($C1170&amp;" "&amp;$B1170,'Raw Election Data'!$C$1:$C$3144,0),MATCH('Joined Data'!L$1,'Raw Election Data'!$A$1:$AN$1,0))</f>
        <v>10894</v>
      </c>
      <c r="M1170">
        <f>INDEX('Raw Election Data'!$A$1:$AN$3144,MATCH($C1170&amp;" "&amp;$B1170,'Raw Election Data'!$C$1:$C$3144,0),MATCH('Joined Data'!M$1,'Raw Election Data'!$A$1:$AN$1,0))</f>
        <v>0.24701670644391407</v>
      </c>
      <c r="N1170">
        <f>INDEX('Raw Election Data'!$A$1:$AN$3144,MATCH($C1170&amp;" "&amp;$B1170,'Raw Election Data'!$C$1:$C$3144,0),MATCH('Joined Data'!N$1,'Raw Election Data'!$A$1:$AN$1,0))</f>
        <v>0.73177896089590599</v>
      </c>
      <c r="O1170">
        <f>INDEX('Raw Election Data'!$A$1:$AN$3144,MATCH($C1170&amp;" "&amp;$B1170,'Raw Election Data'!$C$1:$C$3144,0),MATCH('Joined Data'!O$1,'Raw Election Data'!$A$1:$AN$1,0))</f>
        <v>-5281</v>
      </c>
      <c r="P1170">
        <f>INDEX('Raw Election Data'!$A$1:$AN$3144,MATCH($C1170&amp;" "&amp;$B1170,'Raw Election Data'!$C$1:$C$3144,0),MATCH('Joined Data'!P$1,'Raw Election Data'!$A$1:$AN$1,0))</f>
        <v>5281</v>
      </c>
      <c r="Q1170">
        <f>INDEX('Raw Election Data'!$A$1:$AN$3144,MATCH($C1170&amp;" "&amp;$B1170,'Raw Election Data'!$C$1:$C$3144,0),MATCH('Joined Data'!Q$1,'Raw Election Data'!$A$1:$AN$1,0))</f>
        <v>-0.48476225445199195</v>
      </c>
      <c r="R1170">
        <f>INDEX('Raw Election Data'!$A$1:$AN$3144,MATCH($C1170&amp;" "&amp;$B1170,'Raw Election Data'!$C$1:$C$3144,0),MATCH('Joined Data'!R$1,'Raw Election Data'!$A$1:$AN$1,0))</f>
        <v>0.48476225445199195</v>
      </c>
    </row>
    <row r="1171" spans="1:18" ht="13.5" hidden="1" customHeight="1" x14ac:dyDescent="0.15">
      <c r="A1171" t="s">
        <v>233</v>
      </c>
      <c r="B1171" t="s">
        <v>3161</v>
      </c>
      <c r="C1171" t="str">
        <f>INDEX(FIPS!$A$1:$E$3236,MATCH($F1171,FIPS!$D$1:$D$3236,0),5)</f>
        <v>Vermilion Parish</v>
      </c>
      <c r="D1171" t="s">
        <v>234</v>
      </c>
      <c r="E1171" s="15" t="s">
        <v>62</v>
      </c>
      <c r="F1171" t="s">
        <v>3318</v>
      </c>
      <c r="G1171" t="s">
        <v>440</v>
      </c>
      <c r="H1171" t="str">
        <f>IFERROR(VLOOKUP($G1171,'Team Colors'!$A:$B,2,0),"#c9c9c9")</f>
        <v>#9f8958</v>
      </c>
      <c r="I1171">
        <f>INDEX('Raw Election Data'!$A$1:$AN$3144,MATCH($C1171&amp;" "&amp;$B1171,'Raw Election Data'!$C$1:$C$3144,0),MATCH('Joined Data'!I$1,'Raw Election Data'!$A$1:$AN$1,0))</f>
        <v>59875</v>
      </c>
      <c r="J1171">
        <f>INDEX('Raw Election Data'!$A$1:$AN$3144,MATCH($C1171&amp;" "&amp;$B1171,'Raw Election Data'!$C$1:$C$3144,0),MATCH('Joined Data'!J$1,'Raw Election Data'!$A$1:$AN$1,0))</f>
        <v>4745</v>
      </c>
      <c r="K1171">
        <f>INDEX('Raw Election Data'!$A$1:$AN$3144,MATCH($C1171&amp;" "&amp;$B1171,'Raw Election Data'!$C$1:$C$3144,0),MATCH('Joined Data'!K$1,'Raw Election Data'!$A$1:$AN$1,0))</f>
        <v>19807</v>
      </c>
      <c r="L1171">
        <f>INDEX('Raw Election Data'!$A$1:$AN$3144,MATCH($C1171&amp;" "&amp;$B1171,'Raw Election Data'!$C$1:$C$3144,0),MATCH('Joined Data'!L$1,'Raw Election Data'!$A$1:$AN$1,0))</f>
        <v>25253</v>
      </c>
      <c r="M1171">
        <f>INDEX('Raw Election Data'!$A$1:$AN$3144,MATCH($C1171&amp;" "&amp;$B1171,'Raw Election Data'!$C$1:$C$3144,0),MATCH('Joined Data'!M$1,'Raw Election Data'!$A$1:$AN$1,0))</f>
        <v>0.18789846750881084</v>
      </c>
      <c r="N1171">
        <f>INDEX('Raw Election Data'!$A$1:$AN$3144,MATCH($C1171&amp;" "&amp;$B1171,'Raw Election Data'!$C$1:$C$3144,0),MATCH('Joined Data'!N$1,'Raw Election Data'!$A$1:$AN$1,0))</f>
        <v>0.78434245436185801</v>
      </c>
      <c r="O1171">
        <f>INDEX('Raw Election Data'!$A$1:$AN$3144,MATCH($C1171&amp;" "&amp;$B1171,'Raw Election Data'!$C$1:$C$3144,0),MATCH('Joined Data'!O$1,'Raw Election Data'!$A$1:$AN$1,0))</f>
        <v>-15062</v>
      </c>
      <c r="P1171">
        <f>INDEX('Raw Election Data'!$A$1:$AN$3144,MATCH($C1171&amp;" "&amp;$B1171,'Raw Election Data'!$C$1:$C$3144,0),MATCH('Joined Data'!P$1,'Raw Election Data'!$A$1:$AN$1,0))</f>
        <v>15062</v>
      </c>
      <c r="Q1171">
        <f>INDEX('Raw Election Data'!$A$1:$AN$3144,MATCH($C1171&amp;" "&amp;$B1171,'Raw Election Data'!$C$1:$C$3144,0),MATCH('Joined Data'!Q$1,'Raw Election Data'!$A$1:$AN$1,0))</f>
        <v>-0.59644398685304711</v>
      </c>
      <c r="R1171">
        <f>INDEX('Raw Election Data'!$A$1:$AN$3144,MATCH($C1171&amp;" "&amp;$B1171,'Raw Election Data'!$C$1:$C$3144,0),MATCH('Joined Data'!R$1,'Raw Election Data'!$A$1:$AN$1,0))</f>
        <v>0.59644398685304711</v>
      </c>
    </row>
    <row r="1172" spans="1:18" ht="13.5" hidden="1" customHeight="1" x14ac:dyDescent="0.15">
      <c r="A1172" t="s">
        <v>233</v>
      </c>
      <c r="B1172" t="s">
        <v>3161</v>
      </c>
      <c r="C1172" t="str">
        <f>INDEX(FIPS!$A$1:$E$3236,MATCH($F1172,FIPS!$D$1:$D$3236,0),5)</f>
        <v>Vernon Parish</v>
      </c>
      <c r="D1172" t="s">
        <v>234</v>
      </c>
      <c r="E1172" s="15" t="s">
        <v>63</v>
      </c>
      <c r="F1172" t="s">
        <v>3320</v>
      </c>
      <c r="G1172" t="s">
        <v>440</v>
      </c>
      <c r="H1172" t="str">
        <f>IFERROR(VLOOKUP($G1172,'Team Colors'!$A:$B,2,0),"#c9c9c9")</f>
        <v>#9f8958</v>
      </c>
      <c r="I1172">
        <f>INDEX('Raw Election Data'!$A$1:$AN$3144,MATCH($C1172&amp;" "&amp;$B1172,'Raw Election Data'!$C$1:$C$3144,0),MATCH('Joined Data'!I$1,'Raw Election Data'!$A$1:$AN$1,0))</f>
        <v>50803</v>
      </c>
      <c r="J1172">
        <f>INDEX('Raw Election Data'!$A$1:$AN$3144,MATCH($C1172&amp;" "&amp;$B1172,'Raw Election Data'!$C$1:$C$3144,0),MATCH('Joined Data'!J$1,'Raw Election Data'!$A$1:$AN$1,0))</f>
        <v>2665</v>
      </c>
      <c r="K1172">
        <f>INDEX('Raw Election Data'!$A$1:$AN$3144,MATCH($C1172&amp;" "&amp;$B1172,'Raw Election Data'!$C$1:$C$3144,0),MATCH('Joined Data'!K$1,'Raw Election Data'!$A$1:$AN$1,0))</f>
        <v>13471</v>
      </c>
      <c r="L1172">
        <f>INDEX('Raw Election Data'!$A$1:$AN$3144,MATCH($C1172&amp;" "&amp;$B1172,'Raw Election Data'!$C$1:$C$3144,0),MATCH('Joined Data'!L$1,'Raw Election Data'!$A$1:$AN$1,0))</f>
        <v>16633</v>
      </c>
      <c r="M1172">
        <f>INDEX('Raw Election Data'!$A$1:$AN$3144,MATCH($C1172&amp;" "&amp;$B1172,'Raw Election Data'!$C$1:$C$3144,0),MATCH('Joined Data'!M$1,'Raw Election Data'!$A$1:$AN$1,0))</f>
        <v>0.1602236517765887</v>
      </c>
      <c r="N1172">
        <f>INDEX('Raw Election Data'!$A$1:$AN$3144,MATCH($C1172&amp;" "&amp;$B1172,'Raw Election Data'!$C$1:$C$3144,0),MATCH('Joined Data'!N$1,'Raw Election Data'!$A$1:$AN$1,0))</f>
        <v>0.80989598989959721</v>
      </c>
      <c r="O1172">
        <f>INDEX('Raw Election Data'!$A$1:$AN$3144,MATCH($C1172&amp;" "&amp;$B1172,'Raw Election Data'!$C$1:$C$3144,0),MATCH('Joined Data'!O$1,'Raw Election Data'!$A$1:$AN$1,0))</f>
        <v>-10806</v>
      </c>
      <c r="P1172">
        <f>INDEX('Raw Election Data'!$A$1:$AN$3144,MATCH($C1172&amp;" "&amp;$B1172,'Raw Election Data'!$C$1:$C$3144,0),MATCH('Joined Data'!P$1,'Raw Election Data'!$A$1:$AN$1,0))</f>
        <v>10806</v>
      </c>
      <c r="Q1172">
        <f>INDEX('Raw Election Data'!$A$1:$AN$3144,MATCH($C1172&amp;" "&amp;$B1172,'Raw Election Data'!$C$1:$C$3144,0),MATCH('Joined Data'!Q$1,'Raw Election Data'!$A$1:$AN$1,0))</f>
        <v>-0.64967233812300851</v>
      </c>
      <c r="R1172">
        <f>INDEX('Raw Election Data'!$A$1:$AN$3144,MATCH($C1172&amp;" "&amp;$B1172,'Raw Election Data'!$C$1:$C$3144,0),MATCH('Joined Data'!R$1,'Raw Election Data'!$A$1:$AN$1,0))</f>
        <v>0.64967233812300851</v>
      </c>
    </row>
    <row r="1173" spans="1:18" ht="13.5" hidden="1" customHeight="1" x14ac:dyDescent="0.15">
      <c r="A1173" t="s">
        <v>233</v>
      </c>
      <c r="B1173" t="s">
        <v>3161</v>
      </c>
      <c r="C1173" t="str">
        <f>INDEX(FIPS!$A$1:$E$3236,MATCH($F1173,FIPS!$D$1:$D$3236,0),5)</f>
        <v>Washington Parish</v>
      </c>
      <c r="D1173" t="s">
        <v>234</v>
      </c>
      <c r="E1173" s="15" t="s">
        <v>64</v>
      </c>
      <c r="F1173" t="s">
        <v>3324</v>
      </c>
      <c r="G1173" t="s">
        <v>440</v>
      </c>
      <c r="H1173" t="str">
        <f>IFERROR(VLOOKUP($G1173,'Team Colors'!$A:$B,2,0),"#c9c9c9")</f>
        <v>#9f8958</v>
      </c>
      <c r="I1173">
        <f>INDEX('Raw Election Data'!$A$1:$AN$3144,MATCH($C1173&amp;" "&amp;$B1173,'Raw Election Data'!$C$1:$C$3144,0),MATCH('Joined Data'!I$1,'Raw Election Data'!$A$1:$AN$1,0))</f>
        <v>46371</v>
      </c>
      <c r="J1173">
        <f>INDEX('Raw Election Data'!$A$1:$AN$3144,MATCH($C1173&amp;" "&amp;$B1173,'Raw Election Data'!$C$1:$C$3144,0),MATCH('Joined Data'!J$1,'Raw Election Data'!$A$1:$AN$1,0))</f>
        <v>5690</v>
      </c>
      <c r="K1173">
        <f>INDEX('Raw Election Data'!$A$1:$AN$3144,MATCH($C1173&amp;" "&amp;$B1173,'Raw Election Data'!$C$1:$C$3144,0),MATCH('Joined Data'!K$1,'Raw Election Data'!$A$1:$AN$1,0))</f>
        <v>12552</v>
      </c>
      <c r="L1173">
        <f>INDEX('Raw Election Data'!$A$1:$AN$3144,MATCH($C1173&amp;" "&amp;$B1173,'Raw Election Data'!$C$1:$C$3144,0),MATCH('Joined Data'!L$1,'Raw Election Data'!$A$1:$AN$1,0))</f>
        <v>18622</v>
      </c>
      <c r="M1173">
        <f>INDEX('Raw Election Data'!$A$1:$AN$3144,MATCH($C1173&amp;" "&amp;$B1173,'Raw Election Data'!$C$1:$C$3144,0),MATCH('Joined Data'!M$1,'Raw Election Data'!$A$1:$AN$1,0))</f>
        <v>0.30555257222639887</v>
      </c>
      <c r="N1173">
        <f>INDEX('Raw Election Data'!$A$1:$AN$3144,MATCH($C1173&amp;" "&amp;$B1173,'Raw Election Data'!$C$1:$C$3144,0),MATCH('Joined Data'!N$1,'Raw Election Data'!$A$1:$AN$1,0))</f>
        <v>0.67404145634196111</v>
      </c>
      <c r="O1173">
        <f>INDEX('Raw Election Data'!$A$1:$AN$3144,MATCH($C1173&amp;" "&amp;$B1173,'Raw Election Data'!$C$1:$C$3144,0),MATCH('Joined Data'!O$1,'Raw Election Data'!$A$1:$AN$1,0))</f>
        <v>-6862</v>
      </c>
      <c r="P1173">
        <f>INDEX('Raw Election Data'!$A$1:$AN$3144,MATCH($C1173&amp;" "&amp;$B1173,'Raw Election Data'!$C$1:$C$3144,0),MATCH('Joined Data'!P$1,'Raw Election Data'!$A$1:$AN$1,0))</f>
        <v>6862</v>
      </c>
      <c r="Q1173">
        <f>INDEX('Raw Election Data'!$A$1:$AN$3144,MATCH($C1173&amp;" "&amp;$B1173,'Raw Election Data'!$C$1:$C$3144,0),MATCH('Joined Data'!Q$1,'Raw Election Data'!$A$1:$AN$1,0))</f>
        <v>-0.36848888411556224</v>
      </c>
      <c r="R1173">
        <f>INDEX('Raw Election Data'!$A$1:$AN$3144,MATCH($C1173&amp;" "&amp;$B1173,'Raw Election Data'!$C$1:$C$3144,0),MATCH('Joined Data'!R$1,'Raw Election Data'!$A$1:$AN$1,0))</f>
        <v>0.36848888411556224</v>
      </c>
    </row>
    <row r="1174" spans="1:18" ht="13.5" hidden="1" customHeight="1" x14ac:dyDescent="0.15">
      <c r="A1174" t="s">
        <v>233</v>
      </c>
      <c r="B1174" t="s">
        <v>3161</v>
      </c>
      <c r="C1174" t="str">
        <f>INDEX(FIPS!$A$1:$E$3236,MATCH($F1174,FIPS!$D$1:$D$3236,0),5)</f>
        <v>Webster Parish</v>
      </c>
      <c r="D1174" t="s">
        <v>234</v>
      </c>
      <c r="E1174" s="15" t="s">
        <v>65</v>
      </c>
      <c r="F1174" t="s">
        <v>3328</v>
      </c>
      <c r="G1174" t="s">
        <v>440</v>
      </c>
      <c r="H1174" t="str">
        <f>IFERROR(VLOOKUP($G1174,'Team Colors'!$A:$B,2,0),"#c9c9c9")</f>
        <v>#9f8958</v>
      </c>
      <c r="I1174">
        <f>INDEX('Raw Election Data'!$A$1:$AN$3144,MATCH($C1174&amp;" "&amp;$B1174,'Raw Election Data'!$C$1:$C$3144,0),MATCH('Joined Data'!I$1,'Raw Election Data'!$A$1:$AN$1,0))</f>
        <v>40021</v>
      </c>
      <c r="J1174">
        <f>INDEX('Raw Election Data'!$A$1:$AN$3144,MATCH($C1174&amp;" "&amp;$B1174,'Raw Election Data'!$C$1:$C$3144,0),MATCH('Joined Data'!J$1,'Raw Election Data'!$A$1:$AN$1,0))</f>
        <v>6259</v>
      </c>
      <c r="K1174">
        <f>INDEX('Raw Election Data'!$A$1:$AN$3144,MATCH($C1174&amp;" "&amp;$B1174,'Raw Election Data'!$C$1:$C$3144,0),MATCH('Joined Data'!K$1,'Raw Election Data'!$A$1:$AN$1,0))</f>
        <v>11538</v>
      </c>
      <c r="L1174">
        <f>INDEX('Raw Election Data'!$A$1:$AN$3144,MATCH($C1174&amp;" "&amp;$B1174,'Raw Election Data'!$C$1:$C$3144,0),MATCH('Joined Data'!L$1,'Raw Election Data'!$A$1:$AN$1,0))</f>
        <v>18140</v>
      </c>
      <c r="M1174">
        <f>INDEX('Raw Election Data'!$A$1:$AN$3144,MATCH($C1174&amp;" "&amp;$B1174,'Raw Election Data'!$C$1:$C$3144,0),MATCH('Joined Data'!M$1,'Raw Election Data'!$A$1:$AN$1,0))</f>
        <v>0.34503858875413451</v>
      </c>
      <c r="N1174">
        <f>INDEX('Raw Election Data'!$A$1:$AN$3144,MATCH($C1174&amp;" "&amp;$B1174,'Raw Election Data'!$C$1:$C$3144,0),MATCH('Joined Data'!N$1,'Raw Election Data'!$A$1:$AN$1,0))</f>
        <v>0.63605292171995587</v>
      </c>
      <c r="O1174">
        <f>INDEX('Raw Election Data'!$A$1:$AN$3144,MATCH($C1174&amp;" "&amp;$B1174,'Raw Election Data'!$C$1:$C$3144,0),MATCH('Joined Data'!O$1,'Raw Election Data'!$A$1:$AN$1,0))</f>
        <v>-5279</v>
      </c>
      <c r="P1174">
        <f>INDEX('Raw Election Data'!$A$1:$AN$3144,MATCH($C1174&amp;" "&amp;$B1174,'Raw Election Data'!$C$1:$C$3144,0),MATCH('Joined Data'!P$1,'Raw Election Data'!$A$1:$AN$1,0))</f>
        <v>5279</v>
      </c>
      <c r="Q1174">
        <f>INDEX('Raw Election Data'!$A$1:$AN$3144,MATCH($C1174&amp;" "&amp;$B1174,'Raw Election Data'!$C$1:$C$3144,0),MATCH('Joined Data'!Q$1,'Raw Election Data'!$A$1:$AN$1,0))</f>
        <v>-0.29101433296582135</v>
      </c>
      <c r="R1174">
        <f>INDEX('Raw Election Data'!$A$1:$AN$3144,MATCH($C1174&amp;" "&amp;$B1174,'Raw Election Data'!$C$1:$C$3144,0),MATCH('Joined Data'!R$1,'Raw Election Data'!$A$1:$AN$1,0))</f>
        <v>0.29101433296582135</v>
      </c>
    </row>
    <row r="1175" spans="1:18" ht="13.5" hidden="1" customHeight="1" x14ac:dyDescent="0.15">
      <c r="A1175" t="s">
        <v>233</v>
      </c>
      <c r="B1175" t="s">
        <v>3161</v>
      </c>
      <c r="C1175" t="str">
        <f>INDEX(FIPS!$A$1:$E$3236,MATCH($F1175,FIPS!$D$1:$D$3236,0),5)</f>
        <v>West Baton Rouge Parish</v>
      </c>
      <c r="D1175" t="s">
        <v>234</v>
      </c>
      <c r="E1175" s="15" t="s">
        <v>66</v>
      </c>
      <c r="F1175" t="s">
        <v>3330</v>
      </c>
      <c r="G1175" t="s">
        <v>440</v>
      </c>
      <c r="H1175" t="str">
        <f>IFERROR(VLOOKUP($G1175,'Team Colors'!$A:$B,2,0),"#c9c9c9")</f>
        <v>#9f8958</v>
      </c>
      <c r="I1175">
        <f>INDEX('Raw Election Data'!$A$1:$AN$3144,MATCH($C1175&amp;" "&amp;$B1175,'Raw Election Data'!$C$1:$C$3144,0),MATCH('Joined Data'!I$1,'Raw Election Data'!$A$1:$AN$1,0))</f>
        <v>25490</v>
      </c>
      <c r="J1175">
        <f>INDEX('Raw Election Data'!$A$1:$AN$3144,MATCH($C1175&amp;" "&amp;$B1175,'Raw Election Data'!$C$1:$C$3144,0),MATCH('Joined Data'!J$1,'Raw Election Data'!$A$1:$AN$1,0))</f>
        <v>5382</v>
      </c>
      <c r="K1175">
        <f>INDEX('Raw Election Data'!$A$1:$AN$3144,MATCH($C1175&amp;" "&amp;$B1175,'Raw Election Data'!$C$1:$C$3144,0),MATCH('Joined Data'!K$1,'Raw Election Data'!$A$1:$AN$1,0))</f>
        <v>6926</v>
      </c>
      <c r="L1175">
        <f>INDEX('Raw Election Data'!$A$1:$AN$3144,MATCH($C1175&amp;" "&amp;$B1175,'Raw Election Data'!$C$1:$C$3144,0),MATCH('Joined Data'!L$1,'Raw Election Data'!$A$1:$AN$1,0))</f>
        <v>12710</v>
      </c>
      <c r="M1175">
        <f>INDEX('Raw Election Data'!$A$1:$AN$3144,MATCH($C1175&amp;" "&amp;$B1175,'Raw Election Data'!$C$1:$C$3144,0),MATCH('Joined Data'!M$1,'Raw Election Data'!$A$1:$AN$1,0))</f>
        <v>0.42344610542879624</v>
      </c>
      <c r="N1175">
        <f>INDEX('Raw Election Data'!$A$1:$AN$3144,MATCH($C1175&amp;" "&amp;$B1175,'Raw Election Data'!$C$1:$C$3144,0),MATCH('Joined Data'!N$1,'Raw Election Data'!$A$1:$AN$1,0))</f>
        <v>0.54492525570416994</v>
      </c>
      <c r="O1175">
        <f>INDEX('Raw Election Data'!$A$1:$AN$3144,MATCH($C1175&amp;" "&amp;$B1175,'Raw Election Data'!$C$1:$C$3144,0),MATCH('Joined Data'!O$1,'Raw Election Data'!$A$1:$AN$1,0))</f>
        <v>-1544</v>
      </c>
      <c r="P1175">
        <f>INDEX('Raw Election Data'!$A$1:$AN$3144,MATCH($C1175&amp;" "&amp;$B1175,'Raw Election Data'!$C$1:$C$3144,0),MATCH('Joined Data'!P$1,'Raw Election Data'!$A$1:$AN$1,0))</f>
        <v>1544</v>
      </c>
      <c r="Q1175">
        <f>INDEX('Raw Election Data'!$A$1:$AN$3144,MATCH($C1175&amp;" "&amp;$B1175,'Raw Election Data'!$C$1:$C$3144,0),MATCH('Joined Data'!Q$1,'Raw Election Data'!$A$1:$AN$1,0))</f>
        <v>-0.1214791502753737</v>
      </c>
      <c r="R1175">
        <f>INDEX('Raw Election Data'!$A$1:$AN$3144,MATCH($C1175&amp;" "&amp;$B1175,'Raw Election Data'!$C$1:$C$3144,0),MATCH('Joined Data'!R$1,'Raw Election Data'!$A$1:$AN$1,0))</f>
        <v>0.1214791502753737</v>
      </c>
    </row>
    <row r="1176" spans="1:18" ht="13.5" hidden="1" customHeight="1" x14ac:dyDescent="0.15">
      <c r="A1176" t="s">
        <v>233</v>
      </c>
      <c r="B1176" t="s">
        <v>3161</v>
      </c>
      <c r="C1176" t="str">
        <f>INDEX(FIPS!$A$1:$E$3236,MATCH($F1176,FIPS!$D$1:$D$3236,0),5)</f>
        <v>West Carroll Parish</v>
      </c>
      <c r="D1176" t="s">
        <v>234</v>
      </c>
      <c r="E1176" s="15" t="s">
        <v>67</v>
      </c>
      <c r="F1176" t="s">
        <v>3332</v>
      </c>
      <c r="G1176" t="s">
        <v>440</v>
      </c>
      <c r="H1176" t="str">
        <f>IFERROR(VLOOKUP($G1176,'Team Colors'!$A:$B,2,0),"#c9c9c9")</f>
        <v>#9f8958</v>
      </c>
      <c r="I1176">
        <f>INDEX('Raw Election Data'!$A$1:$AN$3144,MATCH($C1176&amp;" "&amp;$B1176,'Raw Election Data'!$C$1:$C$3144,0),MATCH('Joined Data'!I$1,'Raw Election Data'!$A$1:$AN$1,0))</f>
        <v>11293</v>
      </c>
      <c r="J1176">
        <f>INDEX('Raw Election Data'!$A$1:$AN$3144,MATCH($C1176&amp;" "&amp;$B1176,'Raw Election Data'!$C$1:$C$3144,0),MATCH('Joined Data'!J$1,'Raw Election Data'!$A$1:$AN$1,0))</f>
        <v>715</v>
      </c>
      <c r="K1176">
        <f>INDEX('Raw Election Data'!$A$1:$AN$3144,MATCH($C1176&amp;" "&amp;$B1176,'Raw Election Data'!$C$1:$C$3144,0),MATCH('Joined Data'!K$1,'Raw Election Data'!$A$1:$AN$1,0))</f>
        <v>3970</v>
      </c>
      <c r="L1176">
        <f>INDEX('Raw Election Data'!$A$1:$AN$3144,MATCH($C1176&amp;" "&amp;$B1176,'Raw Election Data'!$C$1:$C$3144,0),MATCH('Joined Data'!L$1,'Raw Election Data'!$A$1:$AN$1,0))</f>
        <v>4759</v>
      </c>
      <c r="M1176">
        <f>INDEX('Raw Election Data'!$A$1:$AN$3144,MATCH($C1176&amp;" "&amp;$B1176,'Raw Election Data'!$C$1:$C$3144,0),MATCH('Joined Data'!M$1,'Raw Election Data'!$A$1:$AN$1,0))</f>
        <v>0.15024164740491699</v>
      </c>
      <c r="N1176">
        <f>INDEX('Raw Election Data'!$A$1:$AN$3144,MATCH($C1176&amp;" "&amp;$B1176,'Raw Election Data'!$C$1:$C$3144,0),MATCH('Joined Data'!N$1,'Raw Election Data'!$A$1:$AN$1,0))</f>
        <v>0.83420886740911959</v>
      </c>
      <c r="O1176">
        <f>INDEX('Raw Election Data'!$A$1:$AN$3144,MATCH($C1176&amp;" "&amp;$B1176,'Raw Election Data'!$C$1:$C$3144,0),MATCH('Joined Data'!O$1,'Raw Election Data'!$A$1:$AN$1,0))</f>
        <v>-3255</v>
      </c>
      <c r="P1176">
        <f>INDEX('Raw Election Data'!$A$1:$AN$3144,MATCH($C1176&amp;" "&amp;$B1176,'Raw Election Data'!$C$1:$C$3144,0),MATCH('Joined Data'!P$1,'Raw Election Data'!$A$1:$AN$1,0))</f>
        <v>3255</v>
      </c>
      <c r="Q1176">
        <f>INDEX('Raw Election Data'!$A$1:$AN$3144,MATCH($C1176&amp;" "&amp;$B1176,'Raw Election Data'!$C$1:$C$3144,0),MATCH('Joined Data'!Q$1,'Raw Election Data'!$A$1:$AN$1,0))</f>
        <v>-0.68396722000420263</v>
      </c>
      <c r="R1176">
        <f>INDEX('Raw Election Data'!$A$1:$AN$3144,MATCH($C1176&amp;" "&amp;$B1176,'Raw Election Data'!$C$1:$C$3144,0),MATCH('Joined Data'!R$1,'Raw Election Data'!$A$1:$AN$1,0))</f>
        <v>0.68396722000420263</v>
      </c>
    </row>
    <row r="1177" spans="1:18" ht="13.5" hidden="1" customHeight="1" x14ac:dyDescent="0.15">
      <c r="A1177" t="s">
        <v>233</v>
      </c>
      <c r="B1177" t="s">
        <v>3161</v>
      </c>
      <c r="C1177" t="str">
        <f>INDEX(FIPS!$A$1:$E$3236,MATCH($F1177,FIPS!$D$1:$D$3236,0),5)</f>
        <v>West Feliciana Parish</v>
      </c>
      <c r="D1177" t="s">
        <v>234</v>
      </c>
      <c r="E1177" s="15" t="s">
        <v>68</v>
      </c>
      <c r="F1177" t="s">
        <v>3334</v>
      </c>
      <c r="G1177" t="s">
        <v>440</v>
      </c>
      <c r="H1177" t="str">
        <f>IFERROR(VLOOKUP($G1177,'Team Colors'!$A:$B,2,0),"#c9c9c9")</f>
        <v>#9f8958</v>
      </c>
      <c r="I1177">
        <f>INDEX('Raw Election Data'!$A$1:$AN$3144,MATCH($C1177&amp;" "&amp;$B1177,'Raw Election Data'!$C$1:$C$3144,0),MATCH('Joined Data'!I$1,'Raw Election Data'!$A$1:$AN$1,0))</f>
        <v>15385</v>
      </c>
      <c r="J1177">
        <f>INDEX('Raw Election Data'!$A$1:$AN$3144,MATCH($C1177&amp;" "&amp;$B1177,'Raw Election Data'!$C$1:$C$3144,0),MATCH('Joined Data'!J$1,'Raw Election Data'!$A$1:$AN$1,0))</f>
        <v>2247</v>
      </c>
      <c r="K1177">
        <f>INDEX('Raw Election Data'!$A$1:$AN$3144,MATCH($C1177&amp;" "&amp;$B1177,'Raw Election Data'!$C$1:$C$3144,0),MATCH('Joined Data'!K$1,'Raw Election Data'!$A$1:$AN$1,0))</f>
        <v>3390</v>
      </c>
      <c r="L1177">
        <f>INDEX('Raw Election Data'!$A$1:$AN$3144,MATCH($C1177&amp;" "&amp;$B1177,'Raw Election Data'!$C$1:$C$3144,0),MATCH('Joined Data'!L$1,'Raw Election Data'!$A$1:$AN$1,0))</f>
        <v>5798</v>
      </c>
      <c r="M1177">
        <f>INDEX('Raw Election Data'!$A$1:$AN$3144,MATCH($C1177&amp;" "&amp;$B1177,'Raw Election Data'!$C$1:$C$3144,0),MATCH('Joined Data'!M$1,'Raw Election Data'!$A$1:$AN$1,0))</f>
        <v>0.38754743014832699</v>
      </c>
      <c r="N1177">
        <f>INDEX('Raw Election Data'!$A$1:$AN$3144,MATCH($C1177&amp;" "&amp;$B1177,'Raw Election Data'!$C$1:$C$3144,0),MATCH('Joined Data'!N$1,'Raw Election Data'!$A$1:$AN$1,0))</f>
        <v>0.58468437392204209</v>
      </c>
      <c r="O1177">
        <f>INDEX('Raw Election Data'!$A$1:$AN$3144,MATCH($C1177&amp;" "&amp;$B1177,'Raw Election Data'!$C$1:$C$3144,0),MATCH('Joined Data'!O$1,'Raw Election Data'!$A$1:$AN$1,0))</f>
        <v>-1143</v>
      </c>
      <c r="P1177">
        <f>INDEX('Raw Election Data'!$A$1:$AN$3144,MATCH($C1177&amp;" "&amp;$B1177,'Raw Election Data'!$C$1:$C$3144,0),MATCH('Joined Data'!P$1,'Raw Election Data'!$A$1:$AN$1,0))</f>
        <v>1143</v>
      </c>
      <c r="Q1177">
        <f>INDEX('Raw Election Data'!$A$1:$AN$3144,MATCH($C1177&amp;" "&amp;$B1177,'Raw Election Data'!$C$1:$C$3144,0),MATCH('Joined Data'!Q$1,'Raw Election Data'!$A$1:$AN$1,0))</f>
        <v>-0.1971369437737151</v>
      </c>
      <c r="R1177">
        <f>INDEX('Raw Election Data'!$A$1:$AN$3144,MATCH($C1177&amp;" "&amp;$B1177,'Raw Election Data'!$C$1:$C$3144,0),MATCH('Joined Data'!R$1,'Raw Election Data'!$A$1:$AN$1,0))</f>
        <v>0.1971369437737151</v>
      </c>
    </row>
    <row r="1178" spans="1:18" ht="13.5" hidden="1" customHeight="1" x14ac:dyDescent="0.15">
      <c r="A1178" t="s">
        <v>233</v>
      </c>
      <c r="B1178" t="s">
        <v>3161</v>
      </c>
      <c r="C1178" t="str">
        <f>INDEX(FIPS!$A$1:$E$3236,MATCH($F1178,FIPS!$D$1:$D$3236,0),5)</f>
        <v>Winn Parish</v>
      </c>
      <c r="D1178" t="s">
        <v>234</v>
      </c>
      <c r="E1178" s="15" t="s">
        <v>69</v>
      </c>
      <c r="F1178" t="s">
        <v>3336</v>
      </c>
      <c r="G1178" t="s">
        <v>440</v>
      </c>
      <c r="H1178" t="str">
        <f>IFERROR(VLOOKUP($G1178,'Team Colors'!$A:$B,2,0),"#c9c9c9")</f>
        <v>#9f8958</v>
      </c>
      <c r="I1178">
        <f>INDEX('Raw Election Data'!$A$1:$AN$3144,MATCH($C1178&amp;" "&amp;$B1178,'Raw Election Data'!$C$1:$C$3144,0),MATCH('Joined Data'!I$1,'Raw Election Data'!$A$1:$AN$1,0))</f>
        <v>14568</v>
      </c>
      <c r="J1178">
        <f>INDEX('Raw Election Data'!$A$1:$AN$3144,MATCH($C1178&amp;" "&amp;$B1178,'Raw Election Data'!$C$1:$C$3144,0),MATCH('Joined Data'!J$1,'Raw Election Data'!$A$1:$AN$1,0))</f>
        <v>1643</v>
      </c>
      <c r="K1178">
        <f>INDEX('Raw Election Data'!$A$1:$AN$3144,MATCH($C1178&amp;" "&amp;$B1178,'Raw Election Data'!$C$1:$C$3144,0),MATCH('Joined Data'!K$1,'Raw Election Data'!$A$1:$AN$1,0))</f>
        <v>4605</v>
      </c>
      <c r="L1178">
        <f>INDEX('Raw Election Data'!$A$1:$AN$3144,MATCH($C1178&amp;" "&amp;$B1178,'Raw Election Data'!$C$1:$C$3144,0),MATCH('Joined Data'!L$1,'Raw Election Data'!$A$1:$AN$1,0))</f>
        <v>6368</v>
      </c>
      <c r="M1178">
        <f>INDEX('Raw Election Data'!$A$1:$AN$3144,MATCH($C1178&amp;" "&amp;$B1178,'Raw Election Data'!$C$1:$C$3144,0),MATCH('Joined Data'!M$1,'Raw Election Data'!$A$1:$AN$1,0))</f>
        <v>0.25800879396984927</v>
      </c>
      <c r="N1178">
        <f>INDEX('Raw Election Data'!$A$1:$AN$3144,MATCH($C1178&amp;" "&amp;$B1178,'Raw Election Data'!$C$1:$C$3144,0),MATCH('Joined Data'!N$1,'Raw Election Data'!$A$1:$AN$1,0))</f>
        <v>0.72314698492462315</v>
      </c>
      <c r="O1178">
        <f>INDEX('Raw Election Data'!$A$1:$AN$3144,MATCH($C1178&amp;" "&amp;$B1178,'Raw Election Data'!$C$1:$C$3144,0),MATCH('Joined Data'!O$1,'Raw Election Data'!$A$1:$AN$1,0))</f>
        <v>-2962</v>
      </c>
      <c r="P1178">
        <f>INDEX('Raw Election Data'!$A$1:$AN$3144,MATCH($C1178&amp;" "&amp;$B1178,'Raw Election Data'!$C$1:$C$3144,0),MATCH('Joined Data'!P$1,'Raw Election Data'!$A$1:$AN$1,0))</f>
        <v>2962</v>
      </c>
      <c r="Q1178">
        <f>INDEX('Raw Election Data'!$A$1:$AN$3144,MATCH($C1178&amp;" "&amp;$B1178,'Raw Election Data'!$C$1:$C$3144,0),MATCH('Joined Data'!Q$1,'Raw Election Data'!$A$1:$AN$1,0))</f>
        <v>-0.46513819095477388</v>
      </c>
      <c r="R1178">
        <f>INDEX('Raw Election Data'!$A$1:$AN$3144,MATCH($C1178&amp;" "&amp;$B1178,'Raw Election Data'!$C$1:$C$3144,0),MATCH('Joined Data'!R$1,'Raw Election Data'!$A$1:$AN$1,0))</f>
        <v>0.46513819095477388</v>
      </c>
    </row>
    <row r="1179" spans="1:18" ht="13.5" hidden="1" customHeight="1" x14ac:dyDescent="0.15">
      <c r="A1179" t="s">
        <v>235</v>
      </c>
      <c r="B1179" t="s">
        <v>3337</v>
      </c>
      <c r="C1179" t="str">
        <f>INDEX(FIPS!$A$1:$E$3236,MATCH($F1179,FIPS!$D$1:$D$3236,0),5)</f>
        <v>Androscoggin County</v>
      </c>
      <c r="D1179" t="s">
        <v>236</v>
      </c>
      <c r="E1179" s="15" t="s">
        <v>6</v>
      </c>
      <c r="F1179" t="s">
        <v>3339</v>
      </c>
      <c r="G1179" t="s">
        <v>435</v>
      </c>
      <c r="H1179" t="str">
        <f>IFERROR(VLOOKUP($G1179,'Team Colors'!$A:$B,2,0),"#c9c9c9")</f>
        <v>#c60c30</v>
      </c>
      <c r="I1179">
        <f>INDEX('Raw Election Data'!$A$1:$AN$3144,MATCH($C1179&amp;" "&amp;$B1179,'Raw Election Data'!$C$1:$C$3144,0),MATCH('Joined Data'!I$1,'Raw Election Data'!$A$1:$AN$1,0))</f>
        <v>107233</v>
      </c>
      <c r="J1179">
        <f>INDEX('Raw Election Data'!$A$1:$AN$3144,MATCH($C1179&amp;" "&amp;$B1179,'Raw Election Data'!$C$1:$C$3144,0),MATCH('Joined Data'!J$1,'Raw Election Data'!$A$1:$AN$1,0))</f>
        <v>22975</v>
      </c>
      <c r="K1179">
        <f>INDEX('Raw Election Data'!$A$1:$AN$3144,MATCH($C1179&amp;" "&amp;$B1179,'Raw Election Data'!$C$1:$C$3144,0),MATCH('Joined Data'!K$1,'Raw Election Data'!$A$1:$AN$1,0))</f>
        <v>28189</v>
      </c>
      <c r="L1179">
        <f>INDEX('Raw Election Data'!$A$1:$AN$3144,MATCH($C1179&amp;" "&amp;$B1179,'Raw Election Data'!$C$1:$C$3144,0),MATCH('Joined Data'!L$1,'Raw Election Data'!$A$1:$AN$1,0))</f>
        <v>55340</v>
      </c>
      <c r="M1179">
        <f>INDEX('Raw Election Data'!$A$1:$AN$3144,MATCH($C1179&amp;" "&amp;$B1179,'Raw Election Data'!$C$1:$C$3144,0),MATCH('Joined Data'!M$1,'Raw Election Data'!$A$1:$AN$1,0))</f>
        <v>0.4151608239971088</v>
      </c>
      <c r="N1179">
        <f>INDEX('Raw Election Data'!$A$1:$AN$3144,MATCH($C1179&amp;" "&amp;$B1179,'Raw Election Data'!$C$1:$C$3144,0),MATCH('Joined Data'!N$1,'Raw Election Data'!$A$1:$AN$1,0))</f>
        <v>0.50937838814600656</v>
      </c>
      <c r="O1179">
        <f>INDEX('Raw Election Data'!$A$1:$AN$3144,MATCH($C1179&amp;" "&amp;$B1179,'Raw Election Data'!$C$1:$C$3144,0),MATCH('Joined Data'!O$1,'Raw Election Data'!$A$1:$AN$1,0))</f>
        <v>-5214</v>
      </c>
      <c r="P1179">
        <f>INDEX('Raw Election Data'!$A$1:$AN$3144,MATCH($C1179&amp;" "&amp;$B1179,'Raw Election Data'!$C$1:$C$3144,0),MATCH('Joined Data'!P$1,'Raw Election Data'!$A$1:$AN$1,0))</f>
        <v>5214</v>
      </c>
      <c r="Q1179">
        <f>INDEX('Raw Election Data'!$A$1:$AN$3144,MATCH($C1179&amp;" "&amp;$B1179,'Raw Election Data'!$C$1:$C$3144,0),MATCH('Joined Data'!Q$1,'Raw Election Data'!$A$1:$AN$1,0))</f>
        <v>-9.4217564148897759E-2</v>
      </c>
      <c r="R1179">
        <f>INDEX('Raw Election Data'!$A$1:$AN$3144,MATCH($C1179&amp;" "&amp;$B1179,'Raw Election Data'!$C$1:$C$3144,0),MATCH('Joined Data'!R$1,'Raw Election Data'!$A$1:$AN$1,0))</f>
        <v>9.4217564148897759E-2</v>
      </c>
    </row>
    <row r="1180" spans="1:18" ht="13.5" hidden="1" customHeight="1" x14ac:dyDescent="0.15">
      <c r="A1180" t="s">
        <v>235</v>
      </c>
      <c r="B1180" t="s">
        <v>3337</v>
      </c>
      <c r="C1180" t="str">
        <f>INDEX(FIPS!$A$1:$E$3236,MATCH($F1180,FIPS!$D$1:$D$3236,0),5)</f>
        <v>Aroostook County</v>
      </c>
      <c r="D1180" t="s">
        <v>236</v>
      </c>
      <c r="E1180" s="15" t="s">
        <v>7</v>
      </c>
      <c r="F1180" t="s">
        <v>3345</v>
      </c>
      <c r="G1180" t="s">
        <v>435</v>
      </c>
      <c r="H1180" t="str">
        <f>IFERROR(VLOOKUP($G1180,'Team Colors'!$A:$B,2,0),"#c9c9c9")</f>
        <v>#c60c30</v>
      </c>
      <c r="I1180">
        <f>INDEX('Raw Election Data'!$A$1:$AN$3144,MATCH($C1180&amp;" "&amp;$B1180,'Raw Election Data'!$C$1:$C$3144,0),MATCH('Joined Data'!I$1,'Raw Election Data'!$A$1:$AN$1,0))</f>
        <v>68628</v>
      </c>
      <c r="J1180">
        <f>INDEX('Raw Election Data'!$A$1:$AN$3144,MATCH($C1180&amp;" "&amp;$B1180,'Raw Election Data'!$C$1:$C$3144,0),MATCH('Joined Data'!J$1,'Raw Election Data'!$A$1:$AN$1,0))</f>
        <v>13377</v>
      </c>
      <c r="K1180">
        <f>INDEX('Raw Election Data'!$A$1:$AN$3144,MATCH($C1180&amp;" "&amp;$B1180,'Raw Election Data'!$C$1:$C$3144,0),MATCH('Joined Data'!K$1,'Raw Election Data'!$A$1:$AN$1,0))</f>
        <v>19419</v>
      </c>
      <c r="L1180">
        <f>INDEX('Raw Election Data'!$A$1:$AN$3144,MATCH($C1180&amp;" "&amp;$B1180,'Raw Election Data'!$C$1:$C$3144,0),MATCH('Joined Data'!L$1,'Raw Election Data'!$A$1:$AN$1,0))</f>
        <v>34963</v>
      </c>
      <c r="M1180">
        <f>INDEX('Raw Election Data'!$A$1:$AN$3144,MATCH($C1180&amp;" "&amp;$B1180,'Raw Election Data'!$C$1:$C$3144,0),MATCH('Joined Data'!M$1,'Raw Election Data'!$A$1:$AN$1,0))</f>
        <v>0.38260446758001315</v>
      </c>
      <c r="N1180">
        <f>INDEX('Raw Election Data'!$A$1:$AN$3144,MATCH($C1180&amp;" "&amp;$B1180,'Raw Election Data'!$C$1:$C$3144,0),MATCH('Joined Data'!N$1,'Raw Election Data'!$A$1:$AN$1,0))</f>
        <v>0.55541572519520632</v>
      </c>
      <c r="O1180">
        <f>INDEX('Raw Election Data'!$A$1:$AN$3144,MATCH($C1180&amp;" "&amp;$B1180,'Raw Election Data'!$C$1:$C$3144,0),MATCH('Joined Data'!O$1,'Raw Election Data'!$A$1:$AN$1,0))</f>
        <v>-6042</v>
      </c>
      <c r="P1180">
        <f>INDEX('Raw Election Data'!$A$1:$AN$3144,MATCH($C1180&amp;" "&amp;$B1180,'Raw Election Data'!$C$1:$C$3144,0),MATCH('Joined Data'!P$1,'Raw Election Data'!$A$1:$AN$1,0))</f>
        <v>6042</v>
      </c>
      <c r="Q1180">
        <f>INDEX('Raw Election Data'!$A$1:$AN$3144,MATCH($C1180&amp;" "&amp;$B1180,'Raw Election Data'!$C$1:$C$3144,0),MATCH('Joined Data'!Q$1,'Raw Election Data'!$A$1:$AN$1,0))</f>
        <v>-0.17281125761519317</v>
      </c>
      <c r="R1180">
        <f>INDEX('Raw Election Data'!$A$1:$AN$3144,MATCH($C1180&amp;" "&amp;$B1180,'Raw Election Data'!$C$1:$C$3144,0),MATCH('Joined Data'!R$1,'Raw Election Data'!$A$1:$AN$1,0))</f>
        <v>0.17281125761519317</v>
      </c>
    </row>
    <row r="1181" spans="1:18" ht="13.5" hidden="1" customHeight="1" x14ac:dyDescent="0.15">
      <c r="A1181" t="s">
        <v>235</v>
      </c>
      <c r="B1181" t="s">
        <v>3337</v>
      </c>
      <c r="C1181" t="str">
        <f>INDEX(FIPS!$A$1:$E$3236,MATCH($F1181,FIPS!$D$1:$D$3236,0),5)</f>
        <v>Cumberland County</v>
      </c>
      <c r="D1181" t="s">
        <v>236</v>
      </c>
      <c r="E1181" s="15" t="s">
        <v>8</v>
      </c>
      <c r="F1181" t="s">
        <v>3346</v>
      </c>
      <c r="G1181" t="s">
        <v>435</v>
      </c>
      <c r="H1181" t="str">
        <f>IFERROR(VLOOKUP($G1181,'Team Colors'!$A:$B,2,0),"#c9c9c9")</f>
        <v>#c60c30</v>
      </c>
      <c r="I1181">
        <f>INDEX('Raw Election Data'!$A$1:$AN$3144,MATCH($C1181&amp;" "&amp;$B1181,'Raw Election Data'!$C$1:$C$3144,0),MATCH('Joined Data'!I$1,'Raw Election Data'!$A$1:$AN$1,0))</f>
        <v>289977</v>
      </c>
      <c r="J1181">
        <f>INDEX('Raw Election Data'!$A$1:$AN$3144,MATCH($C1181&amp;" "&amp;$B1181,'Raw Election Data'!$C$1:$C$3144,0),MATCH('Joined Data'!J$1,'Raw Election Data'!$A$1:$AN$1,0))</f>
        <v>102935</v>
      </c>
      <c r="K1181">
        <f>INDEX('Raw Election Data'!$A$1:$AN$3144,MATCH($C1181&amp;" "&amp;$B1181,'Raw Election Data'!$C$1:$C$3144,0),MATCH('Joined Data'!K$1,'Raw Election Data'!$A$1:$AN$1,0))</f>
        <v>57697</v>
      </c>
      <c r="L1181">
        <f>INDEX('Raw Election Data'!$A$1:$AN$3144,MATCH($C1181&amp;" "&amp;$B1181,'Raw Election Data'!$C$1:$C$3144,0),MATCH('Joined Data'!L$1,'Raw Election Data'!$A$1:$AN$1,0))</f>
        <v>171249</v>
      </c>
      <c r="M1181">
        <f>INDEX('Raw Election Data'!$A$1:$AN$3144,MATCH($C1181&amp;" "&amp;$B1181,'Raw Election Data'!$C$1:$C$3144,0),MATCH('Joined Data'!M$1,'Raw Election Data'!$A$1:$AN$1,0))</f>
        <v>0.60108380194920841</v>
      </c>
      <c r="N1181">
        <f>INDEX('Raw Election Data'!$A$1:$AN$3144,MATCH($C1181&amp;" "&amp;$B1181,'Raw Election Data'!$C$1:$C$3144,0),MATCH('Joined Data'!N$1,'Raw Election Data'!$A$1:$AN$1,0))</f>
        <v>0.33691875572996044</v>
      </c>
      <c r="O1181">
        <f>INDEX('Raw Election Data'!$A$1:$AN$3144,MATCH($C1181&amp;" "&amp;$B1181,'Raw Election Data'!$C$1:$C$3144,0),MATCH('Joined Data'!O$1,'Raw Election Data'!$A$1:$AN$1,0))</f>
        <v>45238</v>
      </c>
      <c r="P1181">
        <f>INDEX('Raw Election Data'!$A$1:$AN$3144,MATCH($C1181&amp;" "&amp;$B1181,'Raw Election Data'!$C$1:$C$3144,0),MATCH('Joined Data'!P$1,'Raw Election Data'!$A$1:$AN$1,0))</f>
        <v>-45238</v>
      </c>
      <c r="Q1181">
        <f>INDEX('Raw Election Data'!$A$1:$AN$3144,MATCH($C1181&amp;" "&amp;$B1181,'Raw Election Data'!$C$1:$C$3144,0),MATCH('Joined Data'!Q$1,'Raw Election Data'!$A$1:$AN$1,0))</f>
        <v>0.26416504621924797</v>
      </c>
      <c r="R1181">
        <f>INDEX('Raw Election Data'!$A$1:$AN$3144,MATCH($C1181&amp;" "&amp;$B1181,'Raw Election Data'!$C$1:$C$3144,0),MATCH('Joined Data'!R$1,'Raw Election Data'!$A$1:$AN$1,0))</f>
        <v>-0.26416504621924797</v>
      </c>
    </row>
    <row r="1182" spans="1:18" ht="13.5" hidden="1" customHeight="1" x14ac:dyDescent="0.15">
      <c r="A1182" t="s">
        <v>235</v>
      </c>
      <c r="B1182" t="s">
        <v>3337</v>
      </c>
      <c r="C1182" t="str">
        <f>INDEX(FIPS!$A$1:$E$3236,MATCH($F1182,FIPS!$D$1:$D$3236,0),5)</f>
        <v>Franklin County</v>
      </c>
      <c r="D1182" t="s">
        <v>236</v>
      </c>
      <c r="E1182" s="15" t="s">
        <v>9</v>
      </c>
      <c r="F1182" t="s">
        <v>3349</v>
      </c>
      <c r="G1182" t="s">
        <v>435</v>
      </c>
      <c r="H1182" t="str">
        <f>IFERROR(VLOOKUP($G1182,'Team Colors'!$A:$B,2,0),"#c9c9c9")</f>
        <v>#c60c30</v>
      </c>
      <c r="I1182">
        <f>INDEX('Raw Election Data'!$A$1:$AN$3144,MATCH($C1182&amp;" "&amp;$B1182,'Raw Election Data'!$C$1:$C$3144,0),MATCH('Joined Data'!I$1,'Raw Election Data'!$A$1:$AN$1,0))</f>
        <v>29991</v>
      </c>
      <c r="J1182">
        <f>INDEX('Raw Election Data'!$A$1:$AN$3144,MATCH($C1182&amp;" "&amp;$B1182,'Raw Election Data'!$C$1:$C$3144,0),MATCH('Joined Data'!J$1,'Raw Election Data'!$A$1:$AN$1,0))</f>
        <v>7001</v>
      </c>
      <c r="K1182">
        <f>INDEX('Raw Election Data'!$A$1:$AN$3144,MATCH($C1182&amp;" "&amp;$B1182,'Raw Election Data'!$C$1:$C$3144,0),MATCH('Joined Data'!K$1,'Raw Election Data'!$A$1:$AN$1,0))</f>
        <v>7900</v>
      </c>
      <c r="L1182">
        <f>INDEX('Raw Election Data'!$A$1:$AN$3144,MATCH($C1182&amp;" "&amp;$B1182,'Raw Election Data'!$C$1:$C$3144,0),MATCH('Joined Data'!L$1,'Raw Election Data'!$A$1:$AN$1,0))</f>
        <v>16382</v>
      </c>
      <c r="M1182">
        <f>INDEX('Raw Election Data'!$A$1:$AN$3144,MATCH($C1182&amp;" "&amp;$B1182,'Raw Election Data'!$C$1:$C$3144,0),MATCH('Joined Data'!M$1,'Raw Election Data'!$A$1:$AN$1,0))</f>
        <v>0.42735929678915885</v>
      </c>
      <c r="N1182">
        <f>INDEX('Raw Election Data'!$A$1:$AN$3144,MATCH($C1182&amp;" "&amp;$B1182,'Raw Election Data'!$C$1:$C$3144,0),MATCH('Joined Data'!N$1,'Raw Election Data'!$A$1:$AN$1,0))</f>
        <v>0.48223660114760103</v>
      </c>
      <c r="O1182">
        <f>INDEX('Raw Election Data'!$A$1:$AN$3144,MATCH($C1182&amp;" "&amp;$B1182,'Raw Election Data'!$C$1:$C$3144,0),MATCH('Joined Data'!O$1,'Raw Election Data'!$A$1:$AN$1,0))</f>
        <v>-899</v>
      </c>
      <c r="P1182">
        <f>INDEX('Raw Election Data'!$A$1:$AN$3144,MATCH($C1182&amp;" "&amp;$B1182,'Raw Election Data'!$C$1:$C$3144,0),MATCH('Joined Data'!P$1,'Raw Election Data'!$A$1:$AN$1,0))</f>
        <v>899</v>
      </c>
      <c r="Q1182">
        <f>INDEX('Raw Election Data'!$A$1:$AN$3144,MATCH($C1182&amp;" "&amp;$B1182,'Raw Election Data'!$C$1:$C$3144,0),MATCH('Joined Data'!Q$1,'Raw Election Data'!$A$1:$AN$1,0))</f>
        <v>-5.487730435844218E-2</v>
      </c>
      <c r="R1182">
        <f>INDEX('Raw Election Data'!$A$1:$AN$3144,MATCH($C1182&amp;" "&amp;$B1182,'Raw Election Data'!$C$1:$C$3144,0),MATCH('Joined Data'!R$1,'Raw Election Data'!$A$1:$AN$1,0))</f>
        <v>5.487730435844218E-2</v>
      </c>
    </row>
    <row r="1183" spans="1:18" ht="13.5" hidden="1" customHeight="1" x14ac:dyDescent="0.15">
      <c r="A1183" t="s">
        <v>235</v>
      </c>
      <c r="B1183" t="s">
        <v>3337</v>
      </c>
      <c r="C1183" t="str">
        <f>INDEX(FIPS!$A$1:$E$3236,MATCH($F1183,FIPS!$D$1:$D$3236,0),5)</f>
        <v>Hancock County</v>
      </c>
      <c r="D1183" t="s">
        <v>236</v>
      </c>
      <c r="E1183" s="15" t="s">
        <v>10</v>
      </c>
      <c r="F1183" t="s">
        <v>3350</v>
      </c>
      <c r="G1183" t="s">
        <v>435</v>
      </c>
      <c r="H1183" t="str">
        <f>IFERROR(VLOOKUP($G1183,'Team Colors'!$A:$B,2,0),"#c9c9c9")</f>
        <v>#c60c30</v>
      </c>
      <c r="I1183">
        <f>INDEX('Raw Election Data'!$A$1:$AN$3144,MATCH($C1183&amp;" "&amp;$B1183,'Raw Election Data'!$C$1:$C$3144,0),MATCH('Joined Data'!I$1,'Raw Election Data'!$A$1:$AN$1,0))</f>
        <v>54659</v>
      </c>
      <c r="J1183">
        <f>INDEX('Raw Election Data'!$A$1:$AN$3144,MATCH($C1183&amp;" "&amp;$B1183,'Raw Election Data'!$C$1:$C$3144,0),MATCH('Joined Data'!J$1,'Raw Election Data'!$A$1:$AN$1,0))</f>
        <v>16107</v>
      </c>
      <c r="K1183">
        <f>INDEX('Raw Election Data'!$A$1:$AN$3144,MATCH($C1183&amp;" "&amp;$B1183,'Raw Election Data'!$C$1:$C$3144,0),MATCH('Joined Data'!K$1,'Raw Election Data'!$A$1:$AN$1,0))</f>
        <v>13682</v>
      </c>
      <c r="L1183">
        <f>INDEX('Raw Election Data'!$A$1:$AN$3144,MATCH($C1183&amp;" "&amp;$B1183,'Raw Election Data'!$C$1:$C$3144,0),MATCH('Joined Data'!L$1,'Raw Election Data'!$A$1:$AN$1,0))</f>
        <v>31983</v>
      </c>
      <c r="M1183">
        <f>INDEX('Raw Election Data'!$A$1:$AN$3144,MATCH($C1183&amp;" "&amp;$B1183,'Raw Election Data'!$C$1:$C$3144,0),MATCH('Joined Data'!M$1,'Raw Election Data'!$A$1:$AN$1,0))</f>
        <v>0.50361129349967171</v>
      </c>
      <c r="N1183">
        <f>INDEX('Raw Election Data'!$A$1:$AN$3144,MATCH($C1183&amp;" "&amp;$B1183,'Raw Election Data'!$C$1:$C$3144,0),MATCH('Joined Data'!N$1,'Raw Election Data'!$A$1:$AN$1,0))</f>
        <v>0.42778976331175939</v>
      </c>
      <c r="O1183">
        <f>INDEX('Raw Election Data'!$A$1:$AN$3144,MATCH($C1183&amp;" "&amp;$B1183,'Raw Election Data'!$C$1:$C$3144,0),MATCH('Joined Data'!O$1,'Raw Election Data'!$A$1:$AN$1,0))</f>
        <v>2425</v>
      </c>
      <c r="P1183">
        <f>INDEX('Raw Election Data'!$A$1:$AN$3144,MATCH($C1183&amp;" "&amp;$B1183,'Raw Election Data'!$C$1:$C$3144,0),MATCH('Joined Data'!P$1,'Raw Election Data'!$A$1:$AN$1,0))</f>
        <v>-2425</v>
      </c>
      <c r="Q1183">
        <f>INDEX('Raw Election Data'!$A$1:$AN$3144,MATCH($C1183&amp;" "&amp;$B1183,'Raw Election Data'!$C$1:$C$3144,0),MATCH('Joined Data'!Q$1,'Raw Election Data'!$A$1:$AN$1,0))</f>
        <v>7.5821530187912323E-2</v>
      </c>
      <c r="R1183">
        <f>INDEX('Raw Election Data'!$A$1:$AN$3144,MATCH($C1183&amp;" "&amp;$B1183,'Raw Election Data'!$C$1:$C$3144,0),MATCH('Joined Data'!R$1,'Raw Election Data'!$A$1:$AN$1,0))</f>
        <v>-7.5821530187912323E-2</v>
      </c>
    </row>
    <row r="1184" spans="1:18" ht="13.5" hidden="1" customHeight="1" x14ac:dyDescent="0.15">
      <c r="A1184" t="s">
        <v>235</v>
      </c>
      <c r="B1184" t="s">
        <v>3337</v>
      </c>
      <c r="C1184" t="str">
        <f>INDEX(FIPS!$A$1:$E$3236,MATCH($F1184,FIPS!$D$1:$D$3236,0),5)</f>
        <v>Kennebec County</v>
      </c>
      <c r="D1184" t="s">
        <v>236</v>
      </c>
      <c r="E1184" s="15" t="s">
        <v>11</v>
      </c>
      <c r="F1184" t="s">
        <v>3352</v>
      </c>
      <c r="G1184" t="s">
        <v>435</v>
      </c>
      <c r="H1184" t="str">
        <f>IFERROR(VLOOKUP($G1184,'Team Colors'!$A:$B,2,0),"#c9c9c9")</f>
        <v>#c60c30</v>
      </c>
      <c r="I1184">
        <f>INDEX('Raw Election Data'!$A$1:$AN$3144,MATCH($C1184&amp;" "&amp;$B1184,'Raw Election Data'!$C$1:$C$3144,0),MATCH('Joined Data'!I$1,'Raw Election Data'!$A$1:$AN$1,0))</f>
        <v>119980</v>
      </c>
      <c r="J1184">
        <f>INDEX('Raw Election Data'!$A$1:$AN$3144,MATCH($C1184&amp;" "&amp;$B1184,'Raw Election Data'!$C$1:$C$3144,0),MATCH('Joined Data'!J$1,'Raw Election Data'!$A$1:$AN$1,0))</f>
        <v>29296</v>
      </c>
      <c r="K1184">
        <f>INDEX('Raw Election Data'!$A$1:$AN$3144,MATCH($C1184&amp;" "&amp;$B1184,'Raw Election Data'!$C$1:$C$3144,0),MATCH('Joined Data'!K$1,'Raw Election Data'!$A$1:$AN$1,0))</f>
        <v>31753</v>
      </c>
      <c r="L1184">
        <f>INDEX('Raw Election Data'!$A$1:$AN$3144,MATCH($C1184&amp;" "&amp;$B1184,'Raw Election Data'!$C$1:$C$3144,0),MATCH('Joined Data'!L$1,'Raw Election Data'!$A$1:$AN$1,0))</f>
        <v>65999</v>
      </c>
      <c r="M1184">
        <f>INDEX('Raw Election Data'!$A$1:$AN$3144,MATCH($C1184&amp;" "&amp;$B1184,'Raw Election Data'!$C$1:$C$3144,0),MATCH('Joined Data'!M$1,'Raw Election Data'!$A$1:$AN$1,0))</f>
        <v>0.44388551341686994</v>
      </c>
      <c r="N1184">
        <f>INDEX('Raw Election Data'!$A$1:$AN$3144,MATCH($C1184&amp;" "&amp;$B1184,'Raw Election Data'!$C$1:$C$3144,0),MATCH('Joined Data'!N$1,'Raw Election Data'!$A$1:$AN$1,0))</f>
        <v>0.4811133502022758</v>
      </c>
      <c r="O1184">
        <f>INDEX('Raw Election Data'!$A$1:$AN$3144,MATCH($C1184&amp;" "&amp;$B1184,'Raw Election Data'!$C$1:$C$3144,0),MATCH('Joined Data'!O$1,'Raw Election Data'!$A$1:$AN$1,0))</f>
        <v>-2457</v>
      </c>
      <c r="P1184">
        <f>INDEX('Raw Election Data'!$A$1:$AN$3144,MATCH($C1184&amp;" "&amp;$B1184,'Raw Election Data'!$C$1:$C$3144,0),MATCH('Joined Data'!P$1,'Raw Election Data'!$A$1:$AN$1,0))</f>
        <v>2457</v>
      </c>
      <c r="Q1184">
        <f>INDEX('Raw Election Data'!$A$1:$AN$3144,MATCH($C1184&amp;" "&amp;$B1184,'Raw Election Data'!$C$1:$C$3144,0),MATCH('Joined Data'!Q$1,'Raw Election Data'!$A$1:$AN$1,0))</f>
        <v>-3.7227836785405866E-2</v>
      </c>
      <c r="R1184">
        <f>INDEX('Raw Election Data'!$A$1:$AN$3144,MATCH($C1184&amp;" "&amp;$B1184,'Raw Election Data'!$C$1:$C$3144,0),MATCH('Joined Data'!R$1,'Raw Election Data'!$A$1:$AN$1,0))</f>
        <v>3.7227836785405866E-2</v>
      </c>
    </row>
    <row r="1185" spans="1:18" ht="13.5" hidden="1" customHeight="1" x14ac:dyDescent="0.15">
      <c r="A1185" t="s">
        <v>235</v>
      </c>
      <c r="B1185" t="s">
        <v>3337</v>
      </c>
      <c r="C1185" t="str">
        <f>INDEX(FIPS!$A$1:$E$3236,MATCH($F1185,FIPS!$D$1:$D$3236,0),5)</f>
        <v>Knox County</v>
      </c>
      <c r="D1185" t="s">
        <v>236</v>
      </c>
      <c r="E1185" s="15" t="s">
        <v>12</v>
      </c>
      <c r="F1185" t="s">
        <v>3355</v>
      </c>
      <c r="G1185" t="s">
        <v>435</v>
      </c>
      <c r="H1185" t="str">
        <f>IFERROR(VLOOKUP($G1185,'Team Colors'!$A:$B,2,0),"#c9c9c9")</f>
        <v>#c60c30</v>
      </c>
      <c r="I1185">
        <f>INDEX('Raw Election Data'!$A$1:$AN$3144,MATCH($C1185&amp;" "&amp;$B1185,'Raw Election Data'!$C$1:$C$3144,0),MATCH('Joined Data'!I$1,'Raw Election Data'!$A$1:$AN$1,0))</f>
        <v>39855</v>
      </c>
      <c r="J1185">
        <f>INDEX('Raw Election Data'!$A$1:$AN$3144,MATCH($C1185&amp;" "&amp;$B1185,'Raw Election Data'!$C$1:$C$3144,0),MATCH('Joined Data'!J$1,'Raw Election Data'!$A$1:$AN$1,0))</f>
        <v>12440</v>
      </c>
      <c r="K1185">
        <f>INDEX('Raw Election Data'!$A$1:$AN$3144,MATCH($C1185&amp;" "&amp;$B1185,'Raw Election Data'!$C$1:$C$3144,0),MATCH('Joined Data'!K$1,'Raw Election Data'!$A$1:$AN$1,0))</f>
        <v>9148</v>
      </c>
      <c r="L1185">
        <f>INDEX('Raw Election Data'!$A$1:$AN$3144,MATCH($C1185&amp;" "&amp;$B1185,'Raw Election Data'!$C$1:$C$3144,0),MATCH('Joined Data'!L$1,'Raw Election Data'!$A$1:$AN$1,0))</f>
        <v>23021</v>
      </c>
      <c r="M1185">
        <f>INDEX('Raw Election Data'!$A$1:$AN$3144,MATCH($C1185&amp;" "&amp;$B1185,'Raw Election Data'!$C$1:$C$3144,0),MATCH('Joined Data'!M$1,'Raw Election Data'!$A$1:$AN$1,0))</f>
        <v>0.54037617827201256</v>
      </c>
      <c r="N1185">
        <f>INDEX('Raw Election Data'!$A$1:$AN$3144,MATCH($C1185&amp;" "&amp;$B1185,'Raw Election Data'!$C$1:$C$3144,0),MATCH('Joined Data'!N$1,'Raw Election Data'!$A$1:$AN$1,0))</f>
        <v>0.39737630858781114</v>
      </c>
      <c r="O1185">
        <f>INDEX('Raw Election Data'!$A$1:$AN$3144,MATCH($C1185&amp;" "&amp;$B1185,'Raw Election Data'!$C$1:$C$3144,0),MATCH('Joined Data'!O$1,'Raw Election Data'!$A$1:$AN$1,0))</f>
        <v>3292</v>
      </c>
      <c r="P1185">
        <f>INDEX('Raw Election Data'!$A$1:$AN$3144,MATCH($C1185&amp;" "&amp;$B1185,'Raw Election Data'!$C$1:$C$3144,0),MATCH('Joined Data'!P$1,'Raw Election Data'!$A$1:$AN$1,0))</f>
        <v>-3292</v>
      </c>
      <c r="Q1185">
        <f>INDEX('Raw Election Data'!$A$1:$AN$3144,MATCH($C1185&amp;" "&amp;$B1185,'Raw Election Data'!$C$1:$C$3144,0),MATCH('Joined Data'!Q$1,'Raw Election Data'!$A$1:$AN$1,0))</f>
        <v>0.14299986968420142</v>
      </c>
      <c r="R1185">
        <f>INDEX('Raw Election Data'!$A$1:$AN$3144,MATCH($C1185&amp;" "&amp;$B1185,'Raw Election Data'!$C$1:$C$3144,0),MATCH('Joined Data'!R$1,'Raw Election Data'!$A$1:$AN$1,0))</f>
        <v>-0.14299986968420142</v>
      </c>
    </row>
    <row r="1186" spans="1:18" ht="13.5" hidden="1" customHeight="1" x14ac:dyDescent="0.15">
      <c r="A1186" t="s">
        <v>235</v>
      </c>
      <c r="B1186" t="s">
        <v>3337</v>
      </c>
      <c r="C1186" t="str">
        <f>INDEX(FIPS!$A$1:$E$3236,MATCH($F1186,FIPS!$D$1:$D$3236,0),5)</f>
        <v>Lincoln County</v>
      </c>
      <c r="D1186" t="s">
        <v>236</v>
      </c>
      <c r="E1186" s="15" t="s">
        <v>13</v>
      </c>
      <c r="F1186" t="s">
        <v>3356</v>
      </c>
      <c r="G1186" t="s">
        <v>435</v>
      </c>
      <c r="H1186" t="str">
        <f>IFERROR(VLOOKUP($G1186,'Team Colors'!$A:$B,2,0),"#c9c9c9")</f>
        <v>#c60c30</v>
      </c>
      <c r="I1186">
        <f>INDEX('Raw Election Data'!$A$1:$AN$3144,MATCH($C1186&amp;" "&amp;$B1186,'Raw Election Data'!$C$1:$C$3144,0),MATCH('Joined Data'!I$1,'Raw Election Data'!$A$1:$AN$1,0))</f>
        <v>33969</v>
      </c>
      <c r="J1186">
        <f>INDEX('Raw Election Data'!$A$1:$AN$3144,MATCH($C1186&amp;" "&amp;$B1186,'Raw Election Data'!$C$1:$C$3144,0),MATCH('Joined Data'!J$1,'Raw Election Data'!$A$1:$AN$1,0))</f>
        <v>10241</v>
      </c>
      <c r="K1186">
        <f>INDEX('Raw Election Data'!$A$1:$AN$3144,MATCH($C1186&amp;" "&amp;$B1186,'Raw Election Data'!$C$1:$C$3144,0),MATCH('Joined Data'!K$1,'Raw Election Data'!$A$1:$AN$1,0))</f>
        <v>9727</v>
      </c>
      <c r="L1186">
        <f>INDEX('Raw Election Data'!$A$1:$AN$3144,MATCH($C1186&amp;" "&amp;$B1186,'Raw Election Data'!$C$1:$C$3144,0),MATCH('Joined Data'!L$1,'Raw Election Data'!$A$1:$AN$1,0))</f>
        <v>21432</v>
      </c>
      <c r="M1186">
        <f>INDEX('Raw Election Data'!$A$1:$AN$3144,MATCH($C1186&amp;" "&amp;$B1186,'Raw Election Data'!$C$1:$C$3144,0),MATCH('Joined Data'!M$1,'Raw Election Data'!$A$1:$AN$1,0))</f>
        <v>0.4778368794326241</v>
      </c>
      <c r="N1186">
        <f>INDEX('Raw Election Data'!$A$1:$AN$3144,MATCH($C1186&amp;" "&amp;$B1186,'Raw Election Data'!$C$1:$C$3144,0),MATCH('Joined Data'!N$1,'Raw Election Data'!$A$1:$AN$1,0))</f>
        <v>0.45385405001866369</v>
      </c>
      <c r="O1186">
        <f>INDEX('Raw Election Data'!$A$1:$AN$3144,MATCH($C1186&amp;" "&amp;$B1186,'Raw Election Data'!$C$1:$C$3144,0),MATCH('Joined Data'!O$1,'Raw Election Data'!$A$1:$AN$1,0))</f>
        <v>514</v>
      </c>
      <c r="P1186">
        <f>INDEX('Raw Election Data'!$A$1:$AN$3144,MATCH($C1186&amp;" "&amp;$B1186,'Raw Election Data'!$C$1:$C$3144,0),MATCH('Joined Data'!P$1,'Raw Election Data'!$A$1:$AN$1,0))</f>
        <v>-514</v>
      </c>
      <c r="Q1186">
        <f>INDEX('Raw Election Data'!$A$1:$AN$3144,MATCH($C1186&amp;" "&amp;$B1186,'Raw Election Data'!$C$1:$C$3144,0),MATCH('Joined Data'!Q$1,'Raw Election Data'!$A$1:$AN$1,0))</f>
        <v>2.3982829413960405E-2</v>
      </c>
      <c r="R1186">
        <f>INDEX('Raw Election Data'!$A$1:$AN$3144,MATCH($C1186&amp;" "&amp;$B1186,'Raw Election Data'!$C$1:$C$3144,0),MATCH('Joined Data'!R$1,'Raw Election Data'!$A$1:$AN$1,0))</f>
        <v>-2.3982829413960405E-2</v>
      </c>
    </row>
    <row r="1187" spans="1:18" ht="13.5" hidden="1" customHeight="1" x14ac:dyDescent="0.15">
      <c r="A1187" t="s">
        <v>235</v>
      </c>
      <c r="B1187" t="s">
        <v>3337</v>
      </c>
      <c r="C1187" t="str">
        <f>INDEX(FIPS!$A$1:$E$3236,MATCH($F1187,FIPS!$D$1:$D$3236,0),5)</f>
        <v>Oxford County</v>
      </c>
      <c r="D1187" t="s">
        <v>236</v>
      </c>
      <c r="E1187" s="15" t="s">
        <v>14</v>
      </c>
      <c r="F1187" t="s">
        <v>3358</v>
      </c>
      <c r="G1187" t="s">
        <v>435</v>
      </c>
      <c r="H1187" t="str">
        <f>IFERROR(VLOOKUP($G1187,'Team Colors'!$A:$B,2,0),"#c9c9c9")</f>
        <v>#c60c30</v>
      </c>
      <c r="I1187">
        <f>INDEX('Raw Election Data'!$A$1:$AN$3144,MATCH($C1187&amp;" "&amp;$B1187,'Raw Election Data'!$C$1:$C$3144,0),MATCH('Joined Data'!I$1,'Raw Election Data'!$A$1:$AN$1,0))</f>
        <v>57202</v>
      </c>
      <c r="J1187">
        <f>INDEX('Raw Election Data'!$A$1:$AN$3144,MATCH($C1187&amp;" "&amp;$B1187,'Raw Election Data'!$C$1:$C$3144,0),MATCH('Joined Data'!J$1,'Raw Election Data'!$A$1:$AN$1,0))</f>
        <v>12172</v>
      </c>
      <c r="K1187">
        <f>INDEX('Raw Election Data'!$A$1:$AN$3144,MATCH($C1187&amp;" "&amp;$B1187,'Raw Election Data'!$C$1:$C$3144,0),MATCH('Joined Data'!K$1,'Raw Election Data'!$A$1:$AN$1,0))</f>
        <v>16214</v>
      </c>
      <c r="L1187">
        <f>INDEX('Raw Election Data'!$A$1:$AN$3144,MATCH($C1187&amp;" "&amp;$B1187,'Raw Election Data'!$C$1:$C$3144,0),MATCH('Joined Data'!L$1,'Raw Election Data'!$A$1:$AN$1,0))</f>
        <v>31094</v>
      </c>
      <c r="M1187">
        <f>INDEX('Raw Election Data'!$A$1:$AN$3144,MATCH($C1187&amp;" "&amp;$B1187,'Raw Election Data'!$C$1:$C$3144,0),MATCH('Joined Data'!M$1,'Raw Election Data'!$A$1:$AN$1,0))</f>
        <v>0.39145815913037885</v>
      </c>
      <c r="N1187">
        <f>INDEX('Raw Election Data'!$A$1:$AN$3144,MATCH($C1187&amp;" "&amp;$B1187,'Raw Election Data'!$C$1:$C$3144,0),MATCH('Joined Data'!N$1,'Raw Election Data'!$A$1:$AN$1,0))</f>
        <v>0.52145108381038141</v>
      </c>
      <c r="O1187">
        <f>INDEX('Raw Election Data'!$A$1:$AN$3144,MATCH($C1187&amp;" "&amp;$B1187,'Raw Election Data'!$C$1:$C$3144,0),MATCH('Joined Data'!O$1,'Raw Election Data'!$A$1:$AN$1,0))</f>
        <v>-4042</v>
      </c>
      <c r="P1187">
        <f>INDEX('Raw Election Data'!$A$1:$AN$3144,MATCH($C1187&amp;" "&amp;$B1187,'Raw Election Data'!$C$1:$C$3144,0),MATCH('Joined Data'!P$1,'Raw Election Data'!$A$1:$AN$1,0))</f>
        <v>4042</v>
      </c>
      <c r="Q1187">
        <f>INDEX('Raw Election Data'!$A$1:$AN$3144,MATCH($C1187&amp;" "&amp;$B1187,'Raw Election Data'!$C$1:$C$3144,0),MATCH('Joined Data'!Q$1,'Raw Election Data'!$A$1:$AN$1,0))</f>
        <v>-0.12999292468000256</v>
      </c>
      <c r="R1187">
        <f>INDEX('Raw Election Data'!$A$1:$AN$3144,MATCH($C1187&amp;" "&amp;$B1187,'Raw Election Data'!$C$1:$C$3144,0),MATCH('Joined Data'!R$1,'Raw Election Data'!$A$1:$AN$1,0))</f>
        <v>0.12999292468000256</v>
      </c>
    </row>
    <row r="1188" spans="1:18" ht="13.5" hidden="1" customHeight="1" x14ac:dyDescent="0.15">
      <c r="A1188" t="s">
        <v>235</v>
      </c>
      <c r="B1188" t="s">
        <v>3337</v>
      </c>
      <c r="C1188" t="str">
        <f>INDEX(FIPS!$A$1:$E$3236,MATCH($F1188,FIPS!$D$1:$D$3236,0),5)</f>
        <v>Penobscot County</v>
      </c>
      <c r="D1188" t="s">
        <v>236</v>
      </c>
      <c r="E1188" s="15" t="s">
        <v>15</v>
      </c>
      <c r="F1188" t="s">
        <v>3360</v>
      </c>
      <c r="G1188" t="s">
        <v>435</v>
      </c>
      <c r="H1188" t="str">
        <f>IFERROR(VLOOKUP($G1188,'Team Colors'!$A:$B,2,0),"#c9c9c9")</f>
        <v>#c60c30</v>
      </c>
      <c r="I1188">
        <f>INDEX('Raw Election Data'!$A$1:$AN$3144,MATCH($C1188&amp;" "&amp;$B1188,'Raw Election Data'!$C$1:$C$3144,0),MATCH('Joined Data'!I$1,'Raw Election Data'!$A$1:$AN$1,0))</f>
        <v>152692</v>
      </c>
      <c r="J1188">
        <f>INDEX('Raw Election Data'!$A$1:$AN$3144,MATCH($C1188&amp;" "&amp;$B1188,'Raw Election Data'!$C$1:$C$3144,0),MATCH('Joined Data'!J$1,'Raw Election Data'!$A$1:$AN$1,0))</f>
        <v>32832</v>
      </c>
      <c r="K1188">
        <f>INDEX('Raw Election Data'!$A$1:$AN$3144,MATCH($C1188&amp;" "&amp;$B1188,'Raw Election Data'!$C$1:$C$3144,0),MATCH('Joined Data'!K$1,'Raw Election Data'!$A$1:$AN$1,0))</f>
        <v>41601</v>
      </c>
      <c r="L1188">
        <f>INDEX('Raw Election Data'!$A$1:$AN$3144,MATCH($C1188&amp;" "&amp;$B1188,'Raw Election Data'!$C$1:$C$3144,0),MATCH('Joined Data'!L$1,'Raw Election Data'!$A$1:$AN$1,0))</f>
        <v>80228</v>
      </c>
      <c r="M1188">
        <f>INDEX('Raw Election Data'!$A$1:$AN$3144,MATCH($C1188&amp;" "&amp;$B1188,'Raw Election Data'!$C$1:$C$3144,0),MATCH('Joined Data'!M$1,'Raw Election Data'!$A$1:$AN$1,0))</f>
        <v>0.40923368400059829</v>
      </c>
      <c r="N1188">
        <f>INDEX('Raw Election Data'!$A$1:$AN$3144,MATCH($C1188&amp;" "&amp;$B1188,'Raw Election Data'!$C$1:$C$3144,0),MATCH('Joined Data'!N$1,'Raw Election Data'!$A$1:$AN$1,0))</f>
        <v>0.51853467617290716</v>
      </c>
      <c r="O1188">
        <f>INDEX('Raw Election Data'!$A$1:$AN$3144,MATCH($C1188&amp;" "&amp;$B1188,'Raw Election Data'!$C$1:$C$3144,0),MATCH('Joined Data'!O$1,'Raw Election Data'!$A$1:$AN$1,0))</f>
        <v>-8769</v>
      </c>
      <c r="P1188">
        <f>INDEX('Raw Election Data'!$A$1:$AN$3144,MATCH($C1188&amp;" "&amp;$B1188,'Raw Election Data'!$C$1:$C$3144,0),MATCH('Joined Data'!P$1,'Raw Election Data'!$A$1:$AN$1,0))</f>
        <v>8769</v>
      </c>
      <c r="Q1188">
        <f>INDEX('Raw Election Data'!$A$1:$AN$3144,MATCH($C1188&amp;" "&amp;$B1188,'Raw Election Data'!$C$1:$C$3144,0),MATCH('Joined Data'!Q$1,'Raw Election Data'!$A$1:$AN$1,0))</f>
        <v>-0.10930099217230888</v>
      </c>
      <c r="R1188">
        <f>INDEX('Raw Election Data'!$A$1:$AN$3144,MATCH($C1188&amp;" "&amp;$B1188,'Raw Election Data'!$C$1:$C$3144,0),MATCH('Joined Data'!R$1,'Raw Election Data'!$A$1:$AN$1,0))</f>
        <v>0.10930099217230888</v>
      </c>
    </row>
    <row r="1189" spans="1:18" ht="13.5" hidden="1" customHeight="1" x14ac:dyDescent="0.15">
      <c r="A1189" t="s">
        <v>235</v>
      </c>
      <c r="B1189" t="s">
        <v>3337</v>
      </c>
      <c r="C1189" t="str">
        <f>INDEX(FIPS!$A$1:$E$3236,MATCH($F1189,FIPS!$D$1:$D$3236,0),5)</f>
        <v>Piscataquis County</v>
      </c>
      <c r="D1189" t="s">
        <v>236</v>
      </c>
      <c r="E1189" s="15" t="s">
        <v>16</v>
      </c>
      <c r="F1189" t="s">
        <v>3364</v>
      </c>
      <c r="G1189" t="s">
        <v>435</v>
      </c>
      <c r="H1189" t="str">
        <f>IFERROR(VLOOKUP($G1189,'Team Colors'!$A:$B,2,0),"#c9c9c9")</f>
        <v>#c60c30</v>
      </c>
      <c r="I1189">
        <f>INDEX('Raw Election Data'!$A$1:$AN$3144,MATCH($C1189&amp;" "&amp;$B1189,'Raw Election Data'!$C$1:$C$3144,0),MATCH('Joined Data'!I$1,'Raw Election Data'!$A$1:$AN$1,0))</f>
        <v>16931</v>
      </c>
      <c r="J1189">
        <f>INDEX('Raw Election Data'!$A$1:$AN$3144,MATCH($C1189&amp;" "&amp;$B1189,'Raw Election Data'!$C$1:$C$3144,0),MATCH('Joined Data'!J$1,'Raw Election Data'!$A$1:$AN$1,0))</f>
        <v>3098</v>
      </c>
      <c r="K1189">
        <f>INDEX('Raw Election Data'!$A$1:$AN$3144,MATCH($C1189&amp;" "&amp;$B1189,'Raw Election Data'!$C$1:$C$3144,0),MATCH('Joined Data'!K$1,'Raw Election Data'!$A$1:$AN$1,0))</f>
        <v>5403</v>
      </c>
      <c r="L1189">
        <f>INDEX('Raw Election Data'!$A$1:$AN$3144,MATCH($C1189&amp;" "&amp;$B1189,'Raw Election Data'!$C$1:$C$3144,0),MATCH('Joined Data'!L$1,'Raw Election Data'!$A$1:$AN$1,0))</f>
        <v>9144</v>
      </c>
      <c r="M1189">
        <f>INDEX('Raw Election Data'!$A$1:$AN$3144,MATCH($C1189&amp;" "&amp;$B1189,'Raw Election Data'!$C$1:$C$3144,0),MATCH('Joined Data'!M$1,'Raw Election Data'!$A$1:$AN$1,0))</f>
        <v>0.33880139982502189</v>
      </c>
      <c r="N1189">
        <f>INDEX('Raw Election Data'!$A$1:$AN$3144,MATCH($C1189&amp;" "&amp;$B1189,'Raw Election Data'!$C$1:$C$3144,0),MATCH('Joined Data'!N$1,'Raw Election Data'!$A$1:$AN$1,0))</f>
        <v>0.5908792650918635</v>
      </c>
      <c r="O1189">
        <f>INDEX('Raw Election Data'!$A$1:$AN$3144,MATCH($C1189&amp;" "&amp;$B1189,'Raw Election Data'!$C$1:$C$3144,0),MATCH('Joined Data'!O$1,'Raw Election Data'!$A$1:$AN$1,0))</f>
        <v>-2305</v>
      </c>
      <c r="P1189">
        <f>INDEX('Raw Election Data'!$A$1:$AN$3144,MATCH($C1189&amp;" "&amp;$B1189,'Raw Election Data'!$C$1:$C$3144,0),MATCH('Joined Data'!P$1,'Raw Election Data'!$A$1:$AN$1,0))</f>
        <v>2305</v>
      </c>
      <c r="Q1189">
        <f>INDEX('Raw Election Data'!$A$1:$AN$3144,MATCH($C1189&amp;" "&amp;$B1189,'Raw Election Data'!$C$1:$C$3144,0),MATCH('Joined Data'!Q$1,'Raw Election Data'!$A$1:$AN$1,0))</f>
        <v>-0.25207786526684162</v>
      </c>
      <c r="R1189">
        <f>INDEX('Raw Election Data'!$A$1:$AN$3144,MATCH($C1189&amp;" "&amp;$B1189,'Raw Election Data'!$C$1:$C$3144,0),MATCH('Joined Data'!R$1,'Raw Election Data'!$A$1:$AN$1,0))</f>
        <v>0.25207786526684162</v>
      </c>
    </row>
    <row r="1190" spans="1:18" ht="13.5" hidden="1" customHeight="1" x14ac:dyDescent="0.15">
      <c r="A1190" t="s">
        <v>235</v>
      </c>
      <c r="B1190" t="s">
        <v>3337</v>
      </c>
      <c r="C1190" t="str">
        <f>INDEX(FIPS!$A$1:$E$3236,MATCH($F1190,FIPS!$D$1:$D$3236,0),5)</f>
        <v>Sagadahoc County</v>
      </c>
      <c r="D1190" t="s">
        <v>236</v>
      </c>
      <c r="E1190" s="15" t="s">
        <v>17</v>
      </c>
      <c r="F1190" t="s">
        <v>3366</v>
      </c>
      <c r="G1190" t="s">
        <v>435</v>
      </c>
      <c r="H1190" t="str">
        <f>IFERROR(VLOOKUP($G1190,'Team Colors'!$A:$B,2,0),"#c9c9c9")</f>
        <v>#c60c30</v>
      </c>
      <c r="I1190">
        <f>INDEX('Raw Election Data'!$A$1:$AN$3144,MATCH($C1190&amp;" "&amp;$B1190,'Raw Election Data'!$C$1:$C$3144,0),MATCH('Joined Data'!I$1,'Raw Election Data'!$A$1:$AN$1,0))</f>
        <v>35149</v>
      </c>
      <c r="J1190">
        <f>INDEX('Raw Election Data'!$A$1:$AN$3144,MATCH($C1190&amp;" "&amp;$B1190,'Raw Election Data'!$C$1:$C$3144,0),MATCH('Joined Data'!J$1,'Raw Election Data'!$A$1:$AN$1,0))</f>
        <v>10679</v>
      </c>
      <c r="K1190">
        <f>INDEX('Raw Election Data'!$A$1:$AN$3144,MATCH($C1190&amp;" "&amp;$B1190,'Raw Election Data'!$C$1:$C$3144,0),MATCH('Joined Data'!K$1,'Raw Election Data'!$A$1:$AN$1,0))</f>
        <v>9304</v>
      </c>
      <c r="L1190">
        <f>INDEX('Raw Election Data'!$A$1:$AN$3144,MATCH($C1190&amp;" "&amp;$B1190,'Raw Election Data'!$C$1:$C$3144,0),MATCH('Joined Data'!L$1,'Raw Election Data'!$A$1:$AN$1,0))</f>
        <v>21596</v>
      </c>
      <c r="M1190">
        <f>INDEX('Raw Election Data'!$A$1:$AN$3144,MATCH($C1190&amp;" "&amp;$B1190,'Raw Election Data'!$C$1:$C$3144,0),MATCH('Joined Data'!M$1,'Raw Election Data'!$A$1:$AN$1,0))</f>
        <v>0.49448972031857752</v>
      </c>
      <c r="N1190">
        <f>INDEX('Raw Election Data'!$A$1:$AN$3144,MATCH($C1190&amp;" "&amp;$B1190,'Raw Election Data'!$C$1:$C$3144,0),MATCH('Joined Data'!N$1,'Raw Election Data'!$A$1:$AN$1,0))</f>
        <v>0.43082052231894796</v>
      </c>
      <c r="O1190">
        <f>INDEX('Raw Election Data'!$A$1:$AN$3144,MATCH($C1190&amp;" "&amp;$B1190,'Raw Election Data'!$C$1:$C$3144,0),MATCH('Joined Data'!O$1,'Raw Election Data'!$A$1:$AN$1,0))</f>
        <v>1375</v>
      </c>
      <c r="P1190">
        <f>INDEX('Raw Election Data'!$A$1:$AN$3144,MATCH($C1190&amp;" "&amp;$B1190,'Raw Election Data'!$C$1:$C$3144,0),MATCH('Joined Data'!P$1,'Raw Election Data'!$A$1:$AN$1,0))</f>
        <v>-1375</v>
      </c>
      <c r="Q1190">
        <f>INDEX('Raw Election Data'!$A$1:$AN$3144,MATCH($C1190&amp;" "&amp;$B1190,'Raw Election Data'!$C$1:$C$3144,0),MATCH('Joined Data'!Q$1,'Raw Election Data'!$A$1:$AN$1,0))</f>
        <v>6.3669197999629557E-2</v>
      </c>
      <c r="R1190">
        <f>INDEX('Raw Election Data'!$A$1:$AN$3144,MATCH($C1190&amp;" "&amp;$B1190,'Raw Election Data'!$C$1:$C$3144,0),MATCH('Joined Data'!R$1,'Raw Election Data'!$A$1:$AN$1,0))</f>
        <v>-6.3669197999629557E-2</v>
      </c>
    </row>
    <row r="1191" spans="1:18" ht="13.5" hidden="1" customHeight="1" x14ac:dyDescent="0.15">
      <c r="A1191" t="s">
        <v>235</v>
      </c>
      <c r="B1191" t="s">
        <v>3337</v>
      </c>
      <c r="C1191" t="str">
        <f>INDEX(FIPS!$A$1:$E$3236,MATCH($F1191,FIPS!$D$1:$D$3236,0),5)</f>
        <v>Somerset County</v>
      </c>
      <c r="D1191" t="s">
        <v>236</v>
      </c>
      <c r="E1191" s="15" t="s">
        <v>18</v>
      </c>
      <c r="F1191" t="s">
        <v>3368</v>
      </c>
      <c r="G1191" t="s">
        <v>435</v>
      </c>
      <c r="H1191" t="str">
        <f>IFERROR(VLOOKUP($G1191,'Team Colors'!$A:$B,2,0),"#c9c9c9")</f>
        <v>#c60c30</v>
      </c>
      <c r="I1191">
        <f>INDEX('Raw Election Data'!$A$1:$AN$3144,MATCH($C1191&amp;" "&amp;$B1191,'Raw Election Data'!$C$1:$C$3144,0),MATCH('Joined Data'!I$1,'Raw Election Data'!$A$1:$AN$1,0))</f>
        <v>51113</v>
      </c>
      <c r="J1191">
        <f>INDEX('Raw Election Data'!$A$1:$AN$3144,MATCH($C1191&amp;" "&amp;$B1191,'Raw Election Data'!$C$1:$C$3144,0),MATCH('Joined Data'!J$1,'Raw Election Data'!$A$1:$AN$1,0))</f>
        <v>9092</v>
      </c>
      <c r="K1191">
        <f>INDEX('Raw Election Data'!$A$1:$AN$3144,MATCH($C1191&amp;" "&amp;$B1191,'Raw Election Data'!$C$1:$C$3144,0),MATCH('Joined Data'!K$1,'Raw Election Data'!$A$1:$AN$1,0))</f>
        <v>14998</v>
      </c>
      <c r="L1191">
        <f>INDEX('Raw Election Data'!$A$1:$AN$3144,MATCH($C1191&amp;" "&amp;$B1191,'Raw Election Data'!$C$1:$C$3144,0),MATCH('Joined Data'!L$1,'Raw Election Data'!$A$1:$AN$1,0))</f>
        <v>25968</v>
      </c>
      <c r="M1191">
        <f>INDEX('Raw Election Data'!$A$1:$AN$3144,MATCH($C1191&amp;" "&amp;$B1191,'Raw Election Data'!$C$1:$C$3144,0),MATCH('Joined Data'!M$1,'Raw Election Data'!$A$1:$AN$1,0))</f>
        <v>0.35012322858903266</v>
      </c>
      <c r="N1191">
        <f>INDEX('Raw Election Data'!$A$1:$AN$3144,MATCH($C1191&amp;" "&amp;$B1191,'Raw Election Data'!$C$1:$C$3144,0),MATCH('Joined Data'!N$1,'Raw Election Data'!$A$1:$AN$1,0))</f>
        <v>0.57755699322242759</v>
      </c>
      <c r="O1191">
        <f>INDEX('Raw Election Data'!$A$1:$AN$3144,MATCH($C1191&amp;" "&amp;$B1191,'Raw Election Data'!$C$1:$C$3144,0),MATCH('Joined Data'!O$1,'Raw Election Data'!$A$1:$AN$1,0))</f>
        <v>-5906</v>
      </c>
      <c r="P1191">
        <f>INDEX('Raw Election Data'!$A$1:$AN$3144,MATCH($C1191&amp;" "&amp;$B1191,'Raw Election Data'!$C$1:$C$3144,0),MATCH('Joined Data'!P$1,'Raw Election Data'!$A$1:$AN$1,0))</f>
        <v>5906</v>
      </c>
      <c r="Q1191">
        <f>INDEX('Raw Election Data'!$A$1:$AN$3144,MATCH($C1191&amp;" "&amp;$B1191,'Raw Election Data'!$C$1:$C$3144,0),MATCH('Joined Data'!Q$1,'Raw Election Data'!$A$1:$AN$1,0))</f>
        <v>-0.22743376463339493</v>
      </c>
      <c r="R1191">
        <f>INDEX('Raw Election Data'!$A$1:$AN$3144,MATCH($C1191&amp;" "&amp;$B1191,'Raw Election Data'!$C$1:$C$3144,0),MATCH('Joined Data'!R$1,'Raw Election Data'!$A$1:$AN$1,0))</f>
        <v>0.22743376463339493</v>
      </c>
    </row>
    <row r="1192" spans="1:18" ht="13.5" hidden="1" customHeight="1" x14ac:dyDescent="0.15">
      <c r="A1192" t="s">
        <v>235</v>
      </c>
      <c r="B1192" t="s">
        <v>3337</v>
      </c>
      <c r="C1192" t="str">
        <f>INDEX(FIPS!$A$1:$E$3236,MATCH($F1192,FIPS!$D$1:$D$3236,0),5)</f>
        <v>Waldo County</v>
      </c>
      <c r="D1192" t="s">
        <v>236</v>
      </c>
      <c r="E1192" s="15" t="s">
        <v>19</v>
      </c>
      <c r="F1192" t="s">
        <v>3370</v>
      </c>
      <c r="G1192" t="s">
        <v>435</v>
      </c>
      <c r="H1192" t="str">
        <f>IFERROR(VLOOKUP($G1192,'Team Colors'!$A:$B,2,0),"#c9c9c9")</f>
        <v>#c60c30</v>
      </c>
      <c r="I1192">
        <f>INDEX('Raw Election Data'!$A$1:$AN$3144,MATCH($C1192&amp;" "&amp;$B1192,'Raw Election Data'!$C$1:$C$3144,0),MATCH('Joined Data'!I$1,'Raw Election Data'!$A$1:$AN$1,0))</f>
        <v>39155</v>
      </c>
      <c r="J1192">
        <f>INDEX('Raw Election Data'!$A$1:$AN$3144,MATCH($C1192&amp;" "&amp;$B1192,'Raw Election Data'!$C$1:$C$3144,0),MATCH('Joined Data'!J$1,'Raw Election Data'!$A$1:$AN$1,0))</f>
        <v>10442</v>
      </c>
      <c r="K1192">
        <f>INDEX('Raw Election Data'!$A$1:$AN$3144,MATCH($C1192&amp;" "&amp;$B1192,'Raw Election Data'!$C$1:$C$3144,0),MATCH('Joined Data'!K$1,'Raw Election Data'!$A$1:$AN$1,0))</f>
        <v>10378</v>
      </c>
      <c r="L1192">
        <f>INDEX('Raw Election Data'!$A$1:$AN$3144,MATCH($C1192&amp;" "&amp;$B1192,'Raw Election Data'!$C$1:$C$3144,0),MATCH('Joined Data'!L$1,'Raw Election Data'!$A$1:$AN$1,0))</f>
        <v>22630</v>
      </c>
      <c r="M1192">
        <f>INDEX('Raw Election Data'!$A$1:$AN$3144,MATCH($C1192&amp;" "&amp;$B1192,'Raw Election Data'!$C$1:$C$3144,0),MATCH('Joined Data'!M$1,'Raw Election Data'!$A$1:$AN$1,0))</f>
        <v>0.46142288996906761</v>
      </c>
      <c r="N1192">
        <f>INDEX('Raw Election Data'!$A$1:$AN$3144,MATCH($C1192&amp;" "&amp;$B1192,'Raw Election Data'!$C$1:$C$3144,0),MATCH('Joined Data'!N$1,'Raw Election Data'!$A$1:$AN$1,0))</f>
        <v>0.45859478568272205</v>
      </c>
      <c r="O1192">
        <f>INDEX('Raw Election Data'!$A$1:$AN$3144,MATCH($C1192&amp;" "&amp;$B1192,'Raw Election Data'!$C$1:$C$3144,0),MATCH('Joined Data'!O$1,'Raw Election Data'!$A$1:$AN$1,0))</f>
        <v>64</v>
      </c>
      <c r="P1192">
        <f>INDEX('Raw Election Data'!$A$1:$AN$3144,MATCH($C1192&amp;" "&amp;$B1192,'Raw Election Data'!$C$1:$C$3144,0),MATCH('Joined Data'!P$1,'Raw Election Data'!$A$1:$AN$1,0))</f>
        <v>-64</v>
      </c>
      <c r="Q1192">
        <f>INDEX('Raw Election Data'!$A$1:$AN$3144,MATCH($C1192&amp;" "&amp;$B1192,'Raw Election Data'!$C$1:$C$3144,0),MATCH('Joined Data'!Q$1,'Raw Election Data'!$A$1:$AN$1,0))</f>
        <v>2.8281042863455563E-3</v>
      </c>
      <c r="R1192">
        <f>INDEX('Raw Election Data'!$A$1:$AN$3144,MATCH($C1192&amp;" "&amp;$B1192,'Raw Election Data'!$C$1:$C$3144,0),MATCH('Joined Data'!R$1,'Raw Election Data'!$A$1:$AN$1,0))</f>
        <v>-2.8281042863455563E-3</v>
      </c>
    </row>
    <row r="1193" spans="1:18" ht="13.5" hidden="1" customHeight="1" x14ac:dyDescent="0.15">
      <c r="A1193" t="s">
        <v>235</v>
      </c>
      <c r="B1193" t="s">
        <v>3337</v>
      </c>
      <c r="C1193" t="str">
        <f>INDEX(FIPS!$A$1:$E$3236,MATCH($F1193,FIPS!$D$1:$D$3236,0),5)</f>
        <v>Washington County</v>
      </c>
      <c r="D1193" t="s">
        <v>236</v>
      </c>
      <c r="E1193" s="15" t="s">
        <v>20</v>
      </c>
      <c r="F1193" t="s">
        <v>3371</v>
      </c>
      <c r="G1193" t="s">
        <v>435</v>
      </c>
      <c r="H1193" t="str">
        <f>IFERROR(VLOOKUP($G1193,'Team Colors'!$A:$B,2,0),"#c9c9c9")</f>
        <v>#c60c30</v>
      </c>
      <c r="I1193">
        <f>INDEX('Raw Election Data'!$A$1:$AN$3144,MATCH($C1193&amp;" "&amp;$B1193,'Raw Election Data'!$C$1:$C$3144,0),MATCH('Joined Data'!I$1,'Raw Election Data'!$A$1:$AN$1,0))</f>
        <v>31625</v>
      </c>
      <c r="J1193">
        <f>INDEX('Raw Election Data'!$A$1:$AN$3144,MATCH($C1193&amp;" "&amp;$B1193,'Raw Election Data'!$C$1:$C$3144,0),MATCH('Joined Data'!J$1,'Raw Election Data'!$A$1:$AN$1,0))</f>
        <v>6358</v>
      </c>
      <c r="K1193">
        <f>INDEX('Raw Election Data'!$A$1:$AN$3144,MATCH($C1193&amp;" "&amp;$B1193,'Raw Election Data'!$C$1:$C$3144,0),MATCH('Joined Data'!K$1,'Raw Election Data'!$A$1:$AN$1,0))</f>
        <v>9037</v>
      </c>
      <c r="L1193">
        <f>INDEX('Raw Election Data'!$A$1:$AN$3144,MATCH($C1193&amp;" "&amp;$B1193,'Raw Election Data'!$C$1:$C$3144,0),MATCH('Joined Data'!L$1,'Raw Election Data'!$A$1:$AN$1,0))</f>
        <v>16559</v>
      </c>
      <c r="M1193">
        <f>INDEX('Raw Election Data'!$A$1:$AN$3144,MATCH($C1193&amp;" "&amp;$B1193,'Raw Election Data'!$C$1:$C$3144,0),MATCH('Joined Data'!M$1,'Raw Election Data'!$A$1:$AN$1,0))</f>
        <v>0.38396038408116434</v>
      </c>
      <c r="N1193">
        <f>INDEX('Raw Election Data'!$A$1:$AN$3144,MATCH($C1193&amp;" "&amp;$B1193,'Raw Election Data'!$C$1:$C$3144,0),MATCH('Joined Data'!N$1,'Raw Election Data'!$A$1:$AN$1,0))</f>
        <v>0.54574551603357691</v>
      </c>
      <c r="O1193">
        <f>INDEX('Raw Election Data'!$A$1:$AN$3144,MATCH($C1193&amp;" "&amp;$B1193,'Raw Election Data'!$C$1:$C$3144,0),MATCH('Joined Data'!O$1,'Raw Election Data'!$A$1:$AN$1,0))</f>
        <v>-2679</v>
      </c>
      <c r="P1193">
        <f>INDEX('Raw Election Data'!$A$1:$AN$3144,MATCH($C1193&amp;" "&amp;$B1193,'Raw Election Data'!$C$1:$C$3144,0),MATCH('Joined Data'!P$1,'Raw Election Data'!$A$1:$AN$1,0))</f>
        <v>2679</v>
      </c>
      <c r="Q1193">
        <f>INDEX('Raw Election Data'!$A$1:$AN$3144,MATCH($C1193&amp;" "&amp;$B1193,'Raw Election Data'!$C$1:$C$3144,0),MATCH('Joined Data'!Q$1,'Raw Election Data'!$A$1:$AN$1,0))</f>
        <v>-0.16178513195241256</v>
      </c>
      <c r="R1193">
        <f>INDEX('Raw Election Data'!$A$1:$AN$3144,MATCH($C1193&amp;" "&amp;$B1193,'Raw Election Data'!$C$1:$C$3144,0),MATCH('Joined Data'!R$1,'Raw Election Data'!$A$1:$AN$1,0))</f>
        <v>0.16178513195241256</v>
      </c>
    </row>
    <row r="1194" spans="1:18" ht="13.5" hidden="1" customHeight="1" x14ac:dyDescent="0.15">
      <c r="A1194" t="s">
        <v>235</v>
      </c>
      <c r="B1194" t="s">
        <v>3337</v>
      </c>
      <c r="C1194" t="str">
        <f>INDEX(FIPS!$A$1:$E$3236,MATCH($F1194,FIPS!$D$1:$D$3236,0),5)</f>
        <v>York County</v>
      </c>
      <c r="D1194" t="s">
        <v>236</v>
      </c>
      <c r="E1194" s="15" t="s">
        <v>21</v>
      </c>
      <c r="F1194" t="s">
        <v>3373</v>
      </c>
      <c r="G1194" t="s">
        <v>435</v>
      </c>
      <c r="H1194" t="str">
        <f>IFERROR(VLOOKUP($G1194,'Team Colors'!$A:$B,2,0),"#c9c9c9")</f>
        <v>#c60c30</v>
      </c>
      <c r="I1194">
        <f>INDEX('Raw Election Data'!$A$1:$AN$3144,MATCH($C1194&amp;" "&amp;$B1194,'Raw Election Data'!$C$1:$C$3144,0),MATCH('Joined Data'!I$1,'Raw Election Data'!$A$1:$AN$1,0))</f>
        <v>201169</v>
      </c>
      <c r="J1194">
        <f>INDEX('Raw Election Data'!$A$1:$AN$3144,MATCH($C1194&amp;" "&amp;$B1194,'Raw Election Data'!$C$1:$C$3144,0),MATCH('Joined Data'!J$1,'Raw Election Data'!$A$1:$AN$1,0))</f>
        <v>55828</v>
      </c>
      <c r="K1194">
        <f>INDEX('Raw Election Data'!$A$1:$AN$3144,MATCH($C1194&amp;" "&amp;$B1194,'Raw Election Data'!$C$1:$C$3144,0),MATCH('Joined Data'!K$1,'Raw Election Data'!$A$1:$AN$1,0))</f>
        <v>50388</v>
      </c>
      <c r="L1194">
        <f>INDEX('Raw Election Data'!$A$1:$AN$3144,MATCH($C1194&amp;" "&amp;$B1194,'Raw Election Data'!$C$1:$C$3144,0),MATCH('Joined Data'!L$1,'Raw Election Data'!$A$1:$AN$1,0))</f>
        <v>113962</v>
      </c>
      <c r="M1194">
        <f>INDEX('Raw Election Data'!$A$1:$AN$3144,MATCH($C1194&amp;" "&amp;$B1194,'Raw Election Data'!$C$1:$C$3144,0),MATCH('Joined Data'!M$1,'Raw Election Data'!$A$1:$AN$1,0))</f>
        <v>0.48988259244309507</v>
      </c>
      <c r="N1194">
        <f>INDEX('Raw Election Data'!$A$1:$AN$3144,MATCH($C1194&amp;" "&amp;$B1194,'Raw Election Data'!$C$1:$C$3144,0),MATCH('Joined Data'!N$1,'Raw Election Data'!$A$1:$AN$1,0))</f>
        <v>0.44214738246082025</v>
      </c>
      <c r="O1194">
        <f>INDEX('Raw Election Data'!$A$1:$AN$3144,MATCH($C1194&amp;" "&amp;$B1194,'Raw Election Data'!$C$1:$C$3144,0),MATCH('Joined Data'!O$1,'Raw Election Data'!$A$1:$AN$1,0))</f>
        <v>5440</v>
      </c>
      <c r="P1194">
        <f>INDEX('Raw Election Data'!$A$1:$AN$3144,MATCH($C1194&amp;" "&amp;$B1194,'Raw Election Data'!$C$1:$C$3144,0),MATCH('Joined Data'!P$1,'Raw Election Data'!$A$1:$AN$1,0))</f>
        <v>-5440</v>
      </c>
      <c r="Q1194">
        <f>INDEX('Raw Election Data'!$A$1:$AN$3144,MATCH($C1194&amp;" "&amp;$B1194,'Raw Election Data'!$C$1:$C$3144,0),MATCH('Joined Data'!Q$1,'Raw Election Data'!$A$1:$AN$1,0))</f>
        <v>4.7735209982274818E-2</v>
      </c>
      <c r="R1194">
        <f>INDEX('Raw Election Data'!$A$1:$AN$3144,MATCH($C1194&amp;" "&amp;$B1194,'Raw Election Data'!$C$1:$C$3144,0),MATCH('Joined Data'!R$1,'Raw Election Data'!$A$1:$AN$1,0))</f>
        <v>-4.7735209982274818E-2</v>
      </c>
    </row>
    <row r="1195" spans="1:18" ht="13.5" hidden="1" customHeight="1" x14ac:dyDescent="0.15">
      <c r="A1195" t="s">
        <v>237</v>
      </c>
      <c r="B1195" t="s">
        <v>3374</v>
      </c>
      <c r="C1195" t="str">
        <f>INDEX(FIPS!$A$1:$E$3236,MATCH($F1195,FIPS!$D$1:$D$3236,0),5)</f>
        <v>Allegany County</v>
      </c>
      <c r="D1195" t="s">
        <v>238</v>
      </c>
      <c r="E1195" s="15" t="s">
        <v>6</v>
      </c>
      <c r="F1195" t="s">
        <v>3376</v>
      </c>
      <c r="G1195" t="s">
        <v>7782</v>
      </c>
      <c r="H1195" t="str">
        <f>IFERROR(VLOOKUP($G1195,'Team Colors'!$A:$B,2,0),"#c9c9c9")</f>
        <v>#241773</v>
      </c>
      <c r="I1195">
        <f>INDEX('Raw Election Data'!$A$1:$AN$3144,MATCH($C1195&amp;" "&amp;$B1195,'Raw Election Data'!$C$1:$C$3144,0),MATCH('Joined Data'!I$1,'Raw Election Data'!$A$1:$AN$1,0))</f>
        <v>72528</v>
      </c>
      <c r="J1195">
        <f>INDEX('Raw Election Data'!$A$1:$AN$3144,MATCH($C1195&amp;" "&amp;$B1195,'Raw Election Data'!$C$1:$C$3144,0),MATCH('Joined Data'!J$1,'Raw Election Data'!$A$1:$AN$1,0))</f>
        <v>6665</v>
      </c>
      <c r="K1195">
        <f>INDEX('Raw Election Data'!$A$1:$AN$3144,MATCH($C1195&amp;" "&amp;$B1195,'Raw Election Data'!$C$1:$C$3144,0),MATCH('Joined Data'!K$1,'Raw Election Data'!$A$1:$AN$1,0))</f>
        <v>20025</v>
      </c>
      <c r="L1195">
        <f>INDEX('Raw Election Data'!$A$1:$AN$3144,MATCH($C1195&amp;" "&amp;$B1195,'Raw Election Data'!$C$1:$C$3144,0),MATCH('Joined Data'!L$1,'Raw Election Data'!$A$1:$AN$1,0))</f>
        <v>27804</v>
      </c>
      <c r="M1195">
        <f>INDEX('Raw Election Data'!$A$1:$AN$3144,MATCH($C1195&amp;" "&amp;$B1195,'Raw Election Data'!$C$1:$C$3144,0),MATCH('Joined Data'!M$1,'Raw Election Data'!$A$1:$AN$1,0))</f>
        <v>0.23971371025751689</v>
      </c>
      <c r="N1195">
        <f>INDEX('Raw Election Data'!$A$1:$AN$3144,MATCH($C1195&amp;" "&amp;$B1195,'Raw Election Data'!$C$1:$C$3144,0),MATCH('Joined Data'!N$1,'Raw Election Data'!$A$1:$AN$1,0))</f>
        <v>0.7202201122140699</v>
      </c>
      <c r="O1195">
        <f>INDEX('Raw Election Data'!$A$1:$AN$3144,MATCH($C1195&amp;" "&amp;$B1195,'Raw Election Data'!$C$1:$C$3144,0),MATCH('Joined Data'!O$1,'Raw Election Data'!$A$1:$AN$1,0))</f>
        <v>-13360</v>
      </c>
      <c r="P1195">
        <f>INDEX('Raw Election Data'!$A$1:$AN$3144,MATCH($C1195&amp;" "&amp;$B1195,'Raw Election Data'!$C$1:$C$3144,0),MATCH('Joined Data'!P$1,'Raw Election Data'!$A$1:$AN$1,0))</f>
        <v>13360</v>
      </c>
      <c r="Q1195">
        <f>INDEX('Raw Election Data'!$A$1:$AN$3144,MATCH($C1195&amp;" "&amp;$B1195,'Raw Election Data'!$C$1:$C$3144,0),MATCH('Joined Data'!Q$1,'Raw Election Data'!$A$1:$AN$1,0))</f>
        <v>-0.48050640195655303</v>
      </c>
      <c r="R1195">
        <f>INDEX('Raw Election Data'!$A$1:$AN$3144,MATCH($C1195&amp;" "&amp;$B1195,'Raw Election Data'!$C$1:$C$3144,0),MATCH('Joined Data'!R$1,'Raw Election Data'!$A$1:$AN$1,0))</f>
        <v>0.48050640195655303</v>
      </c>
    </row>
    <row r="1196" spans="1:18" ht="13.5" hidden="1" customHeight="1" x14ac:dyDescent="0.15">
      <c r="A1196" t="s">
        <v>237</v>
      </c>
      <c r="B1196" t="s">
        <v>3374</v>
      </c>
      <c r="C1196" t="str">
        <f>INDEX(FIPS!$A$1:$E$3236,MATCH($F1196,FIPS!$D$1:$D$3236,0),5)</f>
        <v>Anne Arundel County</v>
      </c>
      <c r="D1196" t="s">
        <v>238</v>
      </c>
      <c r="E1196" s="15" t="s">
        <v>7</v>
      </c>
      <c r="F1196" t="s">
        <v>3380</v>
      </c>
      <c r="G1196" t="s">
        <v>7782</v>
      </c>
      <c r="H1196" t="str">
        <f>IFERROR(VLOOKUP($G1196,'Team Colors'!$A:$B,2,0),"#c9c9c9")</f>
        <v>#241773</v>
      </c>
      <c r="I1196">
        <f>INDEX('Raw Election Data'!$A$1:$AN$3144,MATCH($C1196&amp;" "&amp;$B1196,'Raw Election Data'!$C$1:$C$3144,0),MATCH('Joined Data'!I$1,'Raw Election Data'!$A$1:$AN$1,0))</f>
        <v>564195</v>
      </c>
      <c r="J1196">
        <f>INDEX('Raw Election Data'!$A$1:$AN$3144,MATCH($C1196&amp;" "&amp;$B1196,'Raw Election Data'!$C$1:$C$3144,0),MATCH('Joined Data'!J$1,'Raw Election Data'!$A$1:$AN$1,0))</f>
        <v>116074</v>
      </c>
      <c r="K1196">
        <f>INDEX('Raw Election Data'!$A$1:$AN$3144,MATCH($C1196&amp;" "&amp;$B1196,'Raw Election Data'!$C$1:$C$3144,0),MATCH('Joined Data'!K$1,'Raw Election Data'!$A$1:$AN$1,0))</f>
        <v>114509</v>
      </c>
      <c r="L1196">
        <f>INDEX('Raw Election Data'!$A$1:$AN$3144,MATCH($C1196&amp;" "&amp;$B1196,'Raw Election Data'!$C$1:$C$3144,0),MATCH('Joined Data'!L$1,'Raw Election Data'!$A$1:$AN$1,0))</f>
        <v>242939</v>
      </c>
      <c r="M1196">
        <f>INDEX('Raw Election Data'!$A$1:$AN$3144,MATCH($C1196&amp;" "&amp;$B1196,'Raw Election Data'!$C$1:$C$3144,0),MATCH('Joined Data'!M$1,'Raw Election Data'!$A$1:$AN$1,0))</f>
        <v>0.47779072112752585</v>
      </c>
      <c r="N1196">
        <f>INDEX('Raw Election Data'!$A$1:$AN$3144,MATCH($C1196&amp;" "&amp;$B1196,'Raw Election Data'!$C$1:$C$3144,0),MATCH('Joined Data'!N$1,'Raw Election Data'!$A$1:$AN$1,0))</f>
        <v>0.471348774795319</v>
      </c>
      <c r="O1196">
        <f>INDEX('Raw Election Data'!$A$1:$AN$3144,MATCH($C1196&amp;" "&amp;$B1196,'Raw Election Data'!$C$1:$C$3144,0),MATCH('Joined Data'!O$1,'Raw Election Data'!$A$1:$AN$1,0))</f>
        <v>1565</v>
      </c>
      <c r="P1196">
        <f>INDEX('Raw Election Data'!$A$1:$AN$3144,MATCH($C1196&amp;" "&amp;$B1196,'Raw Election Data'!$C$1:$C$3144,0),MATCH('Joined Data'!P$1,'Raw Election Data'!$A$1:$AN$1,0))</f>
        <v>-1565</v>
      </c>
      <c r="Q1196">
        <f>INDEX('Raw Election Data'!$A$1:$AN$3144,MATCH($C1196&amp;" "&amp;$B1196,'Raw Election Data'!$C$1:$C$3144,0),MATCH('Joined Data'!Q$1,'Raw Election Data'!$A$1:$AN$1,0))</f>
        <v>6.4419463322068493E-3</v>
      </c>
      <c r="R1196">
        <f>INDEX('Raw Election Data'!$A$1:$AN$3144,MATCH($C1196&amp;" "&amp;$B1196,'Raw Election Data'!$C$1:$C$3144,0),MATCH('Joined Data'!R$1,'Raw Election Data'!$A$1:$AN$1,0))</f>
        <v>-6.4419463322068493E-3</v>
      </c>
    </row>
    <row r="1197" spans="1:18" ht="13.5" hidden="1" customHeight="1" x14ac:dyDescent="0.15">
      <c r="A1197" t="s">
        <v>237</v>
      </c>
      <c r="B1197" t="s">
        <v>3374</v>
      </c>
      <c r="C1197" t="str">
        <f>INDEX(FIPS!$A$1:$E$3236,MATCH($F1197,FIPS!$D$1:$D$3236,0),5)</f>
        <v>Baltimore County</v>
      </c>
      <c r="D1197" t="s">
        <v>238</v>
      </c>
      <c r="E1197" s="15" t="s">
        <v>8</v>
      </c>
      <c r="F1197" t="s">
        <v>3384</v>
      </c>
      <c r="G1197" t="s">
        <v>7782</v>
      </c>
      <c r="H1197" t="str">
        <f>IFERROR(VLOOKUP($G1197,'Team Colors'!$A:$B,2,0),"#c9c9c9")</f>
        <v>#241773</v>
      </c>
      <c r="I1197">
        <f>INDEX('Raw Election Data'!$A$1:$AN$3144,MATCH($C1197&amp;" "&amp;$B1197,'Raw Election Data'!$C$1:$C$3144,0),MATCH('Joined Data'!I$1,'Raw Election Data'!$A$1:$AN$1,0))</f>
        <v>831128</v>
      </c>
      <c r="J1197">
        <f>INDEX('Raw Election Data'!$A$1:$AN$3144,MATCH($C1197&amp;" "&amp;$B1197,'Raw Election Data'!$C$1:$C$3144,0),MATCH('Joined Data'!J$1,'Raw Election Data'!$A$1:$AN$1,0))</f>
        <v>189437</v>
      </c>
      <c r="K1197">
        <f>INDEX('Raw Election Data'!$A$1:$AN$3144,MATCH($C1197&amp;" "&amp;$B1197,'Raw Election Data'!$C$1:$C$3144,0),MATCH('Joined Data'!K$1,'Raw Election Data'!$A$1:$AN$1,0))</f>
        <v>131009</v>
      </c>
      <c r="L1197">
        <f>INDEX('Raw Election Data'!$A$1:$AN$3144,MATCH($C1197&amp;" "&amp;$B1197,'Raw Election Data'!$C$1:$C$3144,0),MATCH('Joined Data'!L$1,'Raw Election Data'!$A$1:$AN$1,0))</f>
        <v>335017</v>
      </c>
      <c r="M1197">
        <f>INDEX('Raw Election Data'!$A$1:$AN$3144,MATCH($C1197&amp;" "&amp;$B1197,'Raw Election Data'!$C$1:$C$3144,0),MATCH('Joined Data'!M$1,'Raw Election Data'!$A$1:$AN$1,0))</f>
        <v>0.5654548873639248</v>
      </c>
      <c r="N1197">
        <f>INDEX('Raw Election Data'!$A$1:$AN$3144,MATCH($C1197&amp;" "&amp;$B1197,'Raw Election Data'!$C$1:$C$3144,0),MATCH('Joined Data'!N$1,'Raw Election Data'!$A$1:$AN$1,0))</f>
        <v>0.39105179737147666</v>
      </c>
      <c r="O1197">
        <f>INDEX('Raw Election Data'!$A$1:$AN$3144,MATCH($C1197&amp;" "&amp;$B1197,'Raw Election Data'!$C$1:$C$3144,0),MATCH('Joined Data'!O$1,'Raw Election Data'!$A$1:$AN$1,0))</f>
        <v>58428</v>
      </c>
      <c r="P1197">
        <f>INDEX('Raw Election Data'!$A$1:$AN$3144,MATCH($C1197&amp;" "&amp;$B1197,'Raw Election Data'!$C$1:$C$3144,0),MATCH('Joined Data'!P$1,'Raw Election Data'!$A$1:$AN$1,0))</f>
        <v>-58428</v>
      </c>
      <c r="Q1197">
        <f>INDEX('Raw Election Data'!$A$1:$AN$3144,MATCH($C1197&amp;" "&amp;$B1197,'Raw Election Data'!$C$1:$C$3144,0),MATCH('Joined Data'!Q$1,'Raw Election Data'!$A$1:$AN$1,0))</f>
        <v>0.17440308999244813</v>
      </c>
      <c r="R1197">
        <f>INDEX('Raw Election Data'!$A$1:$AN$3144,MATCH($C1197&amp;" "&amp;$B1197,'Raw Election Data'!$C$1:$C$3144,0),MATCH('Joined Data'!R$1,'Raw Election Data'!$A$1:$AN$1,0))</f>
        <v>-0.17440308999244813</v>
      </c>
    </row>
    <row r="1198" spans="1:18" ht="13.5" hidden="1" customHeight="1" x14ac:dyDescent="0.15">
      <c r="A1198" t="s">
        <v>237</v>
      </c>
      <c r="B1198" t="s">
        <v>3374</v>
      </c>
      <c r="C1198" t="str">
        <f>INDEX(FIPS!$A$1:$E$3236,MATCH($F1198,FIPS!$D$1:$D$3236,0),5)</f>
        <v>Calvert County</v>
      </c>
      <c r="D1198" t="s">
        <v>238</v>
      </c>
      <c r="E1198" s="15" t="s">
        <v>10</v>
      </c>
      <c r="F1198" t="s">
        <v>3386</v>
      </c>
      <c r="G1198" t="s">
        <v>7793</v>
      </c>
      <c r="H1198" t="str">
        <f>IFERROR(VLOOKUP($G1198,'Team Colors'!$A:$B,2,0),"#c9c9c9")</f>
        <v>#773141</v>
      </c>
      <c r="I1198">
        <f>INDEX('Raw Election Data'!$A$1:$AN$3144,MATCH($C1198&amp;" "&amp;$B1198,'Raw Election Data'!$C$1:$C$3144,0),MATCH('Joined Data'!I$1,'Raw Election Data'!$A$1:$AN$1,0))</f>
        <v>90595</v>
      </c>
      <c r="J1198">
        <f>INDEX('Raw Election Data'!$A$1:$AN$3144,MATCH($C1198&amp;" "&amp;$B1198,'Raw Election Data'!$C$1:$C$3144,0),MATCH('Joined Data'!J$1,'Raw Election Data'!$A$1:$AN$1,0))</f>
        <v>16669</v>
      </c>
      <c r="K1198">
        <f>INDEX('Raw Election Data'!$A$1:$AN$3144,MATCH($C1198&amp;" "&amp;$B1198,'Raw Election Data'!$C$1:$C$3144,0),MATCH('Joined Data'!K$1,'Raw Election Data'!$A$1:$AN$1,0))</f>
        <v>24680</v>
      </c>
      <c r="L1198">
        <f>INDEX('Raw Election Data'!$A$1:$AN$3144,MATCH($C1198&amp;" "&amp;$B1198,'Raw Election Data'!$C$1:$C$3144,0),MATCH('Joined Data'!L$1,'Raw Election Data'!$A$1:$AN$1,0))</f>
        <v>43445</v>
      </c>
      <c r="M1198">
        <f>INDEX('Raw Election Data'!$A$1:$AN$3144,MATCH($C1198&amp;" "&amp;$B1198,'Raw Election Data'!$C$1:$C$3144,0),MATCH('Joined Data'!M$1,'Raw Election Data'!$A$1:$AN$1,0))</f>
        <v>0.38368051559442973</v>
      </c>
      <c r="N1198">
        <f>INDEX('Raw Election Data'!$A$1:$AN$3144,MATCH($C1198&amp;" "&amp;$B1198,'Raw Election Data'!$C$1:$C$3144,0),MATCH('Joined Data'!N$1,'Raw Election Data'!$A$1:$AN$1,0))</f>
        <v>0.56807457705144437</v>
      </c>
      <c r="O1198">
        <f>INDEX('Raw Election Data'!$A$1:$AN$3144,MATCH($C1198&amp;" "&amp;$B1198,'Raw Election Data'!$C$1:$C$3144,0),MATCH('Joined Data'!O$1,'Raw Election Data'!$A$1:$AN$1,0))</f>
        <v>-8011</v>
      </c>
      <c r="P1198">
        <f>INDEX('Raw Election Data'!$A$1:$AN$3144,MATCH($C1198&amp;" "&amp;$B1198,'Raw Election Data'!$C$1:$C$3144,0),MATCH('Joined Data'!P$1,'Raw Election Data'!$A$1:$AN$1,0))</f>
        <v>8011</v>
      </c>
      <c r="Q1198">
        <f>INDEX('Raw Election Data'!$A$1:$AN$3144,MATCH($C1198&amp;" "&amp;$B1198,'Raw Election Data'!$C$1:$C$3144,0),MATCH('Joined Data'!Q$1,'Raw Election Data'!$A$1:$AN$1,0))</f>
        <v>-0.18439406145701465</v>
      </c>
      <c r="R1198">
        <f>INDEX('Raw Election Data'!$A$1:$AN$3144,MATCH($C1198&amp;" "&amp;$B1198,'Raw Election Data'!$C$1:$C$3144,0),MATCH('Joined Data'!R$1,'Raw Election Data'!$A$1:$AN$1,0))</f>
        <v>0.18439406145701465</v>
      </c>
    </row>
    <row r="1199" spans="1:18" ht="13.5" hidden="1" customHeight="1" x14ac:dyDescent="0.15">
      <c r="A1199" t="s">
        <v>237</v>
      </c>
      <c r="B1199" t="s">
        <v>3374</v>
      </c>
      <c r="C1199" t="str">
        <f>INDEX(FIPS!$A$1:$E$3236,MATCH($F1199,FIPS!$D$1:$D$3236,0),5)</f>
        <v>Caroline County</v>
      </c>
      <c r="D1199" t="s">
        <v>238</v>
      </c>
      <c r="E1199" s="15" t="s">
        <v>11</v>
      </c>
      <c r="F1199" t="s">
        <v>3388</v>
      </c>
      <c r="G1199" t="s">
        <v>7782</v>
      </c>
      <c r="H1199" t="str">
        <f>IFERROR(VLOOKUP($G1199,'Team Colors'!$A:$B,2,0),"#c9c9c9")</f>
        <v>#241773</v>
      </c>
      <c r="I1199">
        <f>INDEX('Raw Election Data'!$A$1:$AN$3144,MATCH($C1199&amp;" "&amp;$B1199,'Raw Election Data'!$C$1:$C$3144,0),MATCH('Joined Data'!I$1,'Raw Election Data'!$A$1:$AN$1,0))</f>
        <v>32579</v>
      </c>
      <c r="J1199">
        <f>INDEX('Raw Election Data'!$A$1:$AN$3144,MATCH($C1199&amp;" "&amp;$B1199,'Raw Election Data'!$C$1:$C$3144,0),MATCH('Joined Data'!J$1,'Raw Election Data'!$A$1:$AN$1,0))</f>
        <v>3747</v>
      </c>
      <c r="K1199">
        <f>INDEX('Raw Election Data'!$A$1:$AN$3144,MATCH($C1199&amp;" "&amp;$B1199,'Raw Election Data'!$C$1:$C$3144,0),MATCH('Joined Data'!K$1,'Raw Election Data'!$A$1:$AN$1,0))</f>
        <v>8999</v>
      </c>
      <c r="L1199">
        <f>INDEX('Raw Election Data'!$A$1:$AN$3144,MATCH($C1199&amp;" "&amp;$B1199,'Raw Election Data'!$C$1:$C$3144,0),MATCH('Joined Data'!L$1,'Raw Election Data'!$A$1:$AN$1,0))</f>
        <v>13282</v>
      </c>
      <c r="M1199">
        <f>INDEX('Raw Election Data'!$A$1:$AN$3144,MATCH($C1199&amp;" "&amp;$B1199,'Raw Election Data'!$C$1:$C$3144,0),MATCH('Joined Data'!M$1,'Raw Election Data'!$A$1:$AN$1,0))</f>
        <v>0.28211112784219244</v>
      </c>
      <c r="N1199">
        <f>INDEX('Raw Election Data'!$A$1:$AN$3144,MATCH($C1199&amp;" "&amp;$B1199,'Raw Election Data'!$C$1:$C$3144,0),MATCH('Joined Data'!N$1,'Raw Election Data'!$A$1:$AN$1,0))</f>
        <v>0.67753350399036294</v>
      </c>
      <c r="O1199">
        <f>INDEX('Raw Election Data'!$A$1:$AN$3144,MATCH($C1199&amp;" "&amp;$B1199,'Raw Election Data'!$C$1:$C$3144,0),MATCH('Joined Data'!O$1,'Raw Election Data'!$A$1:$AN$1,0))</f>
        <v>-5252</v>
      </c>
      <c r="P1199">
        <f>INDEX('Raw Election Data'!$A$1:$AN$3144,MATCH($C1199&amp;" "&amp;$B1199,'Raw Election Data'!$C$1:$C$3144,0),MATCH('Joined Data'!P$1,'Raw Election Data'!$A$1:$AN$1,0))</f>
        <v>5252</v>
      </c>
      <c r="Q1199">
        <f>INDEX('Raw Election Data'!$A$1:$AN$3144,MATCH($C1199&amp;" "&amp;$B1199,'Raw Election Data'!$C$1:$C$3144,0),MATCH('Joined Data'!Q$1,'Raw Election Data'!$A$1:$AN$1,0))</f>
        <v>-0.3954223761481705</v>
      </c>
      <c r="R1199">
        <f>INDEX('Raw Election Data'!$A$1:$AN$3144,MATCH($C1199&amp;" "&amp;$B1199,'Raw Election Data'!$C$1:$C$3144,0),MATCH('Joined Data'!R$1,'Raw Election Data'!$A$1:$AN$1,0))</f>
        <v>0.3954223761481705</v>
      </c>
    </row>
    <row r="1200" spans="1:18" ht="13.5" hidden="1" customHeight="1" x14ac:dyDescent="0.15">
      <c r="A1200" t="s">
        <v>237</v>
      </c>
      <c r="B1200" t="s">
        <v>3374</v>
      </c>
      <c r="C1200" t="str">
        <f>INDEX(FIPS!$A$1:$E$3236,MATCH($F1200,FIPS!$D$1:$D$3236,0),5)</f>
        <v>Carroll County</v>
      </c>
      <c r="D1200" t="s">
        <v>238</v>
      </c>
      <c r="E1200" s="15" t="s">
        <v>12</v>
      </c>
      <c r="F1200" t="s">
        <v>3389</v>
      </c>
      <c r="G1200" t="s">
        <v>7782</v>
      </c>
      <c r="H1200" t="str">
        <f>IFERROR(VLOOKUP($G1200,'Team Colors'!$A:$B,2,0),"#c9c9c9")</f>
        <v>#241773</v>
      </c>
      <c r="I1200">
        <f>INDEX('Raw Election Data'!$A$1:$AN$3144,MATCH($C1200&amp;" "&amp;$B1200,'Raw Election Data'!$C$1:$C$3144,0),MATCH('Joined Data'!I$1,'Raw Election Data'!$A$1:$AN$1,0))</f>
        <v>167627</v>
      </c>
      <c r="J1200">
        <f>INDEX('Raw Election Data'!$A$1:$AN$3144,MATCH($C1200&amp;" "&amp;$B1200,'Raw Election Data'!$C$1:$C$3144,0),MATCH('Joined Data'!J$1,'Raw Election Data'!$A$1:$AN$1,0))</f>
        <v>24314</v>
      </c>
      <c r="K1200">
        <f>INDEX('Raw Election Data'!$A$1:$AN$3144,MATCH($C1200&amp;" "&amp;$B1200,'Raw Election Data'!$C$1:$C$3144,0),MATCH('Joined Data'!K$1,'Raw Election Data'!$A$1:$AN$1,0))</f>
        <v>55593</v>
      </c>
      <c r="L1200">
        <f>INDEX('Raw Election Data'!$A$1:$AN$3144,MATCH($C1200&amp;" "&amp;$B1200,'Raw Election Data'!$C$1:$C$3144,0),MATCH('Joined Data'!L$1,'Raw Election Data'!$A$1:$AN$1,0))</f>
        <v>84879</v>
      </c>
      <c r="M1200">
        <f>INDEX('Raw Election Data'!$A$1:$AN$3144,MATCH($C1200&amp;" "&amp;$B1200,'Raw Election Data'!$C$1:$C$3144,0),MATCH('Joined Data'!M$1,'Raw Election Data'!$A$1:$AN$1,0))</f>
        <v>0.28645483570730096</v>
      </c>
      <c r="N1200">
        <f>INDEX('Raw Election Data'!$A$1:$AN$3144,MATCH($C1200&amp;" "&amp;$B1200,'Raw Election Data'!$C$1:$C$3144,0),MATCH('Joined Data'!N$1,'Raw Election Data'!$A$1:$AN$1,0))</f>
        <v>0.65496765984519134</v>
      </c>
      <c r="O1200">
        <f>INDEX('Raw Election Data'!$A$1:$AN$3144,MATCH($C1200&amp;" "&amp;$B1200,'Raw Election Data'!$C$1:$C$3144,0),MATCH('Joined Data'!O$1,'Raw Election Data'!$A$1:$AN$1,0))</f>
        <v>-31279</v>
      </c>
      <c r="P1200">
        <f>INDEX('Raw Election Data'!$A$1:$AN$3144,MATCH($C1200&amp;" "&amp;$B1200,'Raw Election Data'!$C$1:$C$3144,0),MATCH('Joined Data'!P$1,'Raw Election Data'!$A$1:$AN$1,0))</f>
        <v>31279</v>
      </c>
      <c r="Q1200">
        <f>INDEX('Raw Election Data'!$A$1:$AN$3144,MATCH($C1200&amp;" "&amp;$B1200,'Raw Election Data'!$C$1:$C$3144,0),MATCH('Joined Data'!Q$1,'Raw Election Data'!$A$1:$AN$1,0))</f>
        <v>-0.36851282413789038</v>
      </c>
      <c r="R1200">
        <f>INDEX('Raw Election Data'!$A$1:$AN$3144,MATCH($C1200&amp;" "&amp;$B1200,'Raw Election Data'!$C$1:$C$3144,0),MATCH('Joined Data'!R$1,'Raw Election Data'!$A$1:$AN$1,0))</f>
        <v>0.36851282413789038</v>
      </c>
    </row>
    <row r="1201" spans="1:18" ht="13.5" hidden="1" customHeight="1" x14ac:dyDescent="0.15">
      <c r="A1201" t="s">
        <v>237</v>
      </c>
      <c r="B1201" t="s">
        <v>3374</v>
      </c>
      <c r="C1201" t="str">
        <f>INDEX(FIPS!$A$1:$E$3236,MATCH($F1201,FIPS!$D$1:$D$3236,0),5)</f>
        <v>Cecil County</v>
      </c>
      <c r="D1201" t="s">
        <v>238</v>
      </c>
      <c r="E1201" s="15" t="s">
        <v>13</v>
      </c>
      <c r="F1201" t="s">
        <v>3391</v>
      </c>
      <c r="G1201" t="s">
        <v>7782</v>
      </c>
      <c r="H1201" t="str">
        <f>IFERROR(VLOOKUP($G1201,'Team Colors'!$A:$B,2,0),"#c9c9c9")</f>
        <v>#241773</v>
      </c>
      <c r="I1201">
        <f>INDEX('Raw Election Data'!$A$1:$AN$3144,MATCH($C1201&amp;" "&amp;$B1201,'Raw Election Data'!$C$1:$C$3144,0),MATCH('Joined Data'!I$1,'Raw Election Data'!$A$1:$AN$1,0))</f>
        <v>102382</v>
      </c>
      <c r="J1201">
        <f>INDEX('Raw Election Data'!$A$1:$AN$3144,MATCH($C1201&amp;" "&amp;$B1201,'Raw Election Data'!$C$1:$C$3144,0),MATCH('Joined Data'!J$1,'Raw Election Data'!$A$1:$AN$1,0))</f>
        <v>12651</v>
      </c>
      <c r="K1201">
        <f>INDEX('Raw Election Data'!$A$1:$AN$3144,MATCH($C1201&amp;" "&amp;$B1201,'Raw Election Data'!$C$1:$C$3144,0),MATCH('Joined Data'!K$1,'Raw Election Data'!$A$1:$AN$1,0))</f>
        <v>27579</v>
      </c>
      <c r="L1201">
        <f>INDEX('Raw Election Data'!$A$1:$AN$3144,MATCH($C1201&amp;" "&amp;$B1201,'Raw Election Data'!$C$1:$C$3144,0),MATCH('Joined Data'!L$1,'Raw Election Data'!$A$1:$AN$1,0))</f>
        <v>42309</v>
      </c>
      <c r="M1201">
        <f>INDEX('Raw Election Data'!$A$1:$AN$3144,MATCH($C1201&amp;" "&amp;$B1201,'Raw Election Data'!$C$1:$C$3144,0),MATCH('Joined Data'!M$1,'Raw Election Data'!$A$1:$AN$1,0))</f>
        <v>0.29901439410054598</v>
      </c>
      <c r="N1201">
        <f>INDEX('Raw Election Data'!$A$1:$AN$3144,MATCH($C1201&amp;" "&amp;$B1201,'Raw Election Data'!$C$1:$C$3144,0),MATCH('Joined Data'!N$1,'Raw Election Data'!$A$1:$AN$1,0))</f>
        <v>0.65184712472523576</v>
      </c>
      <c r="O1201">
        <f>INDEX('Raw Election Data'!$A$1:$AN$3144,MATCH($C1201&amp;" "&amp;$B1201,'Raw Election Data'!$C$1:$C$3144,0),MATCH('Joined Data'!O$1,'Raw Election Data'!$A$1:$AN$1,0))</f>
        <v>-14928</v>
      </c>
      <c r="P1201">
        <f>INDEX('Raw Election Data'!$A$1:$AN$3144,MATCH($C1201&amp;" "&amp;$B1201,'Raw Election Data'!$C$1:$C$3144,0),MATCH('Joined Data'!P$1,'Raw Election Data'!$A$1:$AN$1,0))</f>
        <v>14928</v>
      </c>
      <c r="Q1201">
        <f>INDEX('Raw Election Data'!$A$1:$AN$3144,MATCH($C1201&amp;" "&amp;$B1201,'Raw Election Data'!$C$1:$C$3144,0),MATCH('Joined Data'!Q$1,'Raw Election Data'!$A$1:$AN$1,0))</f>
        <v>-0.35283273062468978</v>
      </c>
      <c r="R1201">
        <f>INDEX('Raw Election Data'!$A$1:$AN$3144,MATCH($C1201&amp;" "&amp;$B1201,'Raw Election Data'!$C$1:$C$3144,0),MATCH('Joined Data'!R$1,'Raw Election Data'!$A$1:$AN$1,0))</f>
        <v>0.35283273062468978</v>
      </c>
    </row>
    <row r="1202" spans="1:18" ht="13.5" hidden="1" customHeight="1" x14ac:dyDescent="0.15">
      <c r="A1202" t="s">
        <v>237</v>
      </c>
      <c r="B1202" t="s">
        <v>3374</v>
      </c>
      <c r="C1202" t="str">
        <f>INDEX(FIPS!$A$1:$E$3236,MATCH($F1202,FIPS!$D$1:$D$3236,0),5)</f>
        <v>Charles County</v>
      </c>
      <c r="D1202" t="s">
        <v>238</v>
      </c>
      <c r="E1202" s="15" t="s">
        <v>14</v>
      </c>
      <c r="F1202" t="s">
        <v>3393</v>
      </c>
      <c r="G1202" t="s">
        <v>7793</v>
      </c>
      <c r="H1202" t="str">
        <f>IFERROR(VLOOKUP($G1202,'Team Colors'!$A:$B,2,0),"#c9c9c9")</f>
        <v>#773141</v>
      </c>
      <c r="I1202">
        <f>INDEX('Raw Election Data'!$A$1:$AN$3144,MATCH($C1202&amp;" "&amp;$B1202,'Raw Election Data'!$C$1:$C$3144,0),MATCH('Joined Data'!I$1,'Raw Election Data'!$A$1:$AN$1,0))</f>
        <v>156118</v>
      </c>
      <c r="J1202">
        <f>INDEX('Raw Election Data'!$A$1:$AN$3144,MATCH($C1202&amp;" "&amp;$B1202,'Raw Election Data'!$C$1:$C$3144,0),MATCH('Joined Data'!J$1,'Raw Election Data'!$A$1:$AN$1,0))</f>
        <v>46063</v>
      </c>
      <c r="K1202">
        <f>INDEX('Raw Election Data'!$A$1:$AN$3144,MATCH($C1202&amp;" "&amp;$B1202,'Raw Election Data'!$C$1:$C$3144,0),MATCH('Joined Data'!K$1,'Raw Election Data'!$A$1:$AN$1,0))</f>
        <v>24163</v>
      </c>
      <c r="L1202">
        <f>INDEX('Raw Election Data'!$A$1:$AN$3144,MATCH($C1202&amp;" "&amp;$B1202,'Raw Election Data'!$C$1:$C$3144,0),MATCH('Joined Data'!L$1,'Raw Election Data'!$A$1:$AN$1,0))</f>
        <v>72480</v>
      </c>
      <c r="M1202">
        <f>INDEX('Raw Election Data'!$A$1:$AN$3144,MATCH($C1202&amp;" "&amp;$B1202,'Raw Election Data'!$C$1:$C$3144,0),MATCH('Joined Data'!M$1,'Raw Election Data'!$A$1:$AN$1,0))</f>
        <v>0.6355270419426049</v>
      </c>
      <c r="N1202">
        <f>INDEX('Raw Election Data'!$A$1:$AN$3144,MATCH($C1202&amp;" "&amp;$B1202,'Raw Election Data'!$C$1:$C$3144,0),MATCH('Joined Data'!N$1,'Raw Election Data'!$A$1:$AN$1,0))</f>
        <v>0.33337472406181018</v>
      </c>
      <c r="O1202">
        <f>INDEX('Raw Election Data'!$A$1:$AN$3144,MATCH($C1202&amp;" "&amp;$B1202,'Raw Election Data'!$C$1:$C$3144,0),MATCH('Joined Data'!O$1,'Raw Election Data'!$A$1:$AN$1,0))</f>
        <v>21900</v>
      </c>
      <c r="P1202">
        <f>INDEX('Raw Election Data'!$A$1:$AN$3144,MATCH($C1202&amp;" "&amp;$B1202,'Raw Election Data'!$C$1:$C$3144,0),MATCH('Joined Data'!P$1,'Raw Election Data'!$A$1:$AN$1,0))</f>
        <v>-21900</v>
      </c>
      <c r="Q1202">
        <f>INDEX('Raw Election Data'!$A$1:$AN$3144,MATCH($C1202&amp;" "&amp;$B1202,'Raw Election Data'!$C$1:$C$3144,0),MATCH('Joined Data'!Q$1,'Raw Election Data'!$A$1:$AN$1,0))</f>
        <v>0.30215231788079472</v>
      </c>
      <c r="R1202">
        <f>INDEX('Raw Election Data'!$A$1:$AN$3144,MATCH($C1202&amp;" "&amp;$B1202,'Raw Election Data'!$C$1:$C$3144,0),MATCH('Joined Data'!R$1,'Raw Election Data'!$A$1:$AN$1,0))</f>
        <v>-0.30215231788079472</v>
      </c>
    </row>
    <row r="1203" spans="1:18" ht="13.5" hidden="1" customHeight="1" x14ac:dyDescent="0.15">
      <c r="A1203" t="s">
        <v>237</v>
      </c>
      <c r="B1203" t="s">
        <v>3374</v>
      </c>
      <c r="C1203" t="str">
        <f>INDEX(FIPS!$A$1:$E$3236,MATCH($F1203,FIPS!$D$1:$D$3236,0),5)</f>
        <v>Dorchester County</v>
      </c>
      <c r="D1203" t="s">
        <v>238</v>
      </c>
      <c r="E1203" s="15" t="s">
        <v>15</v>
      </c>
      <c r="F1203" t="s">
        <v>3395</v>
      </c>
      <c r="G1203" t="s">
        <v>7782</v>
      </c>
      <c r="H1203" t="str">
        <f>IFERROR(VLOOKUP($G1203,'Team Colors'!$A:$B,2,0),"#c9c9c9")</f>
        <v>#241773</v>
      </c>
      <c r="I1203">
        <f>INDEX('Raw Election Data'!$A$1:$AN$3144,MATCH($C1203&amp;" "&amp;$B1203,'Raw Election Data'!$C$1:$C$3144,0),MATCH('Joined Data'!I$1,'Raw Election Data'!$A$1:$AN$1,0))</f>
        <v>32384</v>
      </c>
      <c r="J1203">
        <f>INDEX('Raw Election Data'!$A$1:$AN$3144,MATCH($C1203&amp;" "&amp;$B1203,'Raw Election Data'!$C$1:$C$3144,0),MATCH('Joined Data'!J$1,'Raw Election Data'!$A$1:$AN$1,0))</f>
        <v>5695</v>
      </c>
      <c r="K1203">
        <f>INDEX('Raw Election Data'!$A$1:$AN$3144,MATCH($C1203&amp;" "&amp;$B1203,'Raw Election Data'!$C$1:$C$3144,0),MATCH('Joined Data'!K$1,'Raw Election Data'!$A$1:$AN$1,0))</f>
        <v>7938</v>
      </c>
      <c r="L1203">
        <f>INDEX('Raw Election Data'!$A$1:$AN$3144,MATCH($C1203&amp;" "&amp;$B1203,'Raw Election Data'!$C$1:$C$3144,0),MATCH('Joined Data'!L$1,'Raw Election Data'!$A$1:$AN$1,0))</f>
        <v>14034</v>
      </c>
      <c r="M1203">
        <f>INDEX('Raw Election Data'!$A$1:$AN$3144,MATCH($C1203&amp;" "&amp;$B1203,'Raw Election Data'!$C$1:$C$3144,0),MATCH('Joined Data'!M$1,'Raw Election Data'!$A$1:$AN$1,0))</f>
        <v>0.40580019951546242</v>
      </c>
      <c r="N1203">
        <f>INDEX('Raw Election Data'!$A$1:$AN$3144,MATCH($C1203&amp;" "&amp;$B1203,'Raw Election Data'!$C$1:$C$3144,0),MATCH('Joined Data'!N$1,'Raw Election Data'!$A$1:$AN$1,0))</f>
        <v>0.56562633604104318</v>
      </c>
      <c r="O1203">
        <f>INDEX('Raw Election Data'!$A$1:$AN$3144,MATCH($C1203&amp;" "&amp;$B1203,'Raw Election Data'!$C$1:$C$3144,0),MATCH('Joined Data'!O$1,'Raw Election Data'!$A$1:$AN$1,0))</f>
        <v>-2243</v>
      </c>
      <c r="P1203">
        <f>INDEX('Raw Election Data'!$A$1:$AN$3144,MATCH($C1203&amp;" "&amp;$B1203,'Raw Election Data'!$C$1:$C$3144,0),MATCH('Joined Data'!P$1,'Raw Election Data'!$A$1:$AN$1,0))</f>
        <v>2243</v>
      </c>
      <c r="Q1203">
        <f>INDEX('Raw Election Data'!$A$1:$AN$3144,MATCH($C1203&amp;" "&amp;$B1203,'Raw Election Data'!$C$1:$C$3144,0),MATCH('Joined Data'!Q$1,'Raw Election Data'!$A$1:$AN$1,0))</f>
        <v>-0.15982613652558075</v>
      </c>
      <c r="R1203">
        <f>INDEX('Raw Election Data'!$A$1:$AN$3144,MATCH($C1203&amp;" "&amp;$B1203,'Raw Election Data'!$C$1:$C$3144,0),MATCH('Joined Data'!R$1,'Raw Election Data'!$A$1:$AN$1,0))</f>
        <v>0.15982613652558075</v>
      </c>
    </row>
    <row r="1204" spans="1:18" ht="13.5" hidden="1" customHeight="1" x14ac:dyDescent="0.15">
      <c r="A1204" t="s">
        <v>237</v>
      </c>
      <c r="B1204" t="s">
        <v>3374</v>
      </c>
      <c r="C1204" t="str">
        <f>INDEX(FIPS!$A$1:$E$3236,MATCH($F1204,FIPS!$D$1:$D$3236,0),5)</f>
        <v>Frederick County</v>
      </c>
      <c r="D1204" t="s">
        <v>238</v>
      </c>
      <c r="E1204" s="15" t="s">
        <v>16</v>
      </c>
      <c r="F1204" t="s">
        <v>3399</v>
      </c>
      <c r="G1204" t="s">
        <v>7793</v>
      </c>
      <c r="H1204" t="str">
        <f>IFERROR(VLOOKUP($G1204,'Team Colors'!$A:$B,2,0),"#c9c9c9")</f>
        <v>#773141</v>
      </c>
      <c r="I1204">
        <f>INDEX('Raw Election Data'!$A$1:$AN$3144,MATCH($C1204&amp;" "&amp;$B1204,'Raw Election Data'!$C$1:$C$3144,0),MATCH('Joined Data'!I$1,'Raw Election Data'!$A$1:$AN$1,0))</f>
        <v>245322</v>
      </c>
      <c r="J1204">
        <f>INDEX('Raw Election Data'!$A$1:$AN$3144,MATCH($C1204&amp;" "&amp;$B1204,'Raw Election Data'!$C$1:$C$3144,0),MATCH('Joined Data'!J$1,'Raw Election Data'!$A$1:$AN$1,0))</f>
        <v>51891</v>
      </c>
      <c r="K1204">
        <f>INDEX('Raw Election Data'!$A$1:$AN$3144,MATCH($C1204&amp;" "&amp;$B1204,'Raw Election Data'!$C$1:$C$3144,0),MATCH('Joined Data'!K$1,'Raw Election Data'!$A$1:$AN$1,0))</f>
        <v>56472</v>
      </c>
      <c r="L1204">
        <f>INDEX('Raw Election Data'!$A$1:$AN$3144,MATCH($C1204&amp;" "&amp;$B1204,'Raw Election Data'!$C$1:$C$3144,0),MATCH('Joined Data'!L$1,'Raw Election Data'!$A$1:$AN$1,0))</f>
        <v>114962</v>
      </c>
      <c r="M1204">
        <f>INDEX('Raw Election Data'!$A$1:$AN$3144,MATCH($C1204&amp;" "&amp;$B1204,'Raw Election Data'!$C$1:$C$3144,0),MATCH('Joined Data'!M$1,'Raw Election Data'!$A$1:$AN$1,0))</f>
        <v>0.45137523703484628</v>
      </c>
      <c r="N1204">
        <f>INDEX('Raw Election Data'!$A$1:$AN$3144,MATCH($C1204&amp;" "&amp;$B1204,'Raw Election Data'!$C$1:$C$3144,0),MATCH('Joined Data'!N$1,'Raw Election Data'!$A$1:$AN$1,0))</f>
        <v>0.49122318679215743</v>
      </c>
      <c r="O1204">
        <f>INDEX('Raw Election Data'!$A$1:$AN$3144,MATCH($C1204&amp;" "&amp;$B1204,'Raw Election Data'!$C$1:$C$3144,0),MATCH('Joined Data'!O$1,'Raw Election Data'!$A$1:$AN$1,0))</f>
        <v>-4581</v>
      </c>
      <c r="P1204">
        <f>INDEX('Raw Election Data'!$A$1:$AN$3144,MATCH($C1204&amp;" "&amp;$B1204,'Raw Election Data'!$C$1:$C$3144,0),MATCH('Joined Data'!P$1,'Raw Election Data'!$A$1:$AN$1,0))</f>
        <v>4581</v>
      </c>
      <c r="Q1204">
        <f>INDEX('Raw Election Data'!$A$1:$AN$3144,MATCH($C1204&amp;" "&amp;$B1204,'Raw Election Data'!$C$1:$C$3144,0),MATCH('Joined Data'!Q$1,'Raw Election Data'!$A$1:$AN$1,0))</f>
        <v>-3.9847949757311152E-2</v>
      </c>
      <c r="R1204">
        <f>INDEX('Raw Election Data'!$A$1:$AN$3144,MATCH($C1204&amp;" "&amp;$B1204,'Raw Election Data'!$C$1:$C$3144,0),MATCH('Joined Data'!R$1,'Raw Election Data'!$A$1:$AN$1,0))</f>
        <v>3.9847949757311152E-2</v>
      </c>
    </row>
    <row r="1205" spans="1:18" ht="13.5" hidden="1" customHeight="1" x14ac:dyDescent="0.15">
      <c r="A1205" t="s">
        <v>237</v>
      </c>
      <c r="B1205" t="s">
        <v>3374</v>
      </c>
      <c r="C1205" t="str">
        <f>INDEX(FIPS!$A$1:$E$3236,MATCH($F1205,FIPS!$D$1:$D$3236,0),5)</f>
        <v>Garrett County</v>
      </c>
      <c r="D1205" t="s">
        <v>238</v>
      </c>
      <c r="E1205" s="15" t="s">
        <v>17</v>
      </c>
      <c r="F1205" t="s">
        <v>3403</v>
      </c>
      <c r="G1205" t="s">
        <v>7784</v>
      </c>
      <c r="H1205" t="str">
        <f>IFERROR(VLOOKUP($G1205,'Team Colors'!$A:$B,2,0),"#c9c9c9")</f>
        <v>#ffb612</v>
      </c>
      <c r="I1205">
        <f>INDEX('Raw Election Data'!$A$1:$AN$3144,MATCH($C1205&amp;" "&amp;$B1205,'Raw Election Data'!$C$1:$C$3144,0),MATCH('Joined Data'!I$1,'Raw Election Data'!$A$1:$AN$1,0))</f>
        <v>29460</v>
      </c>
      <c r="J1205">
        <f>INDEX('Raw Election Data'!$A$1:$AN$3144,MATCH($C1205&amp;" "&amp;$B1205,'Raw Election Data'!$C$1:$C$3144,0),MATCH('Joined Data'!J$1,'Raw Election Data'!$A$1:$AN$1,0))</f>
        <v>2252</v>
      </c>
      <c r="K1205">
        <f>INDEX('Raw Election Data'!$A$1:$AN$3144,MATCH($C1205&amp;" "&amp;$B1205,'Raw Election Data'!$C$1:$C$3144,0),MATCH('Joined Data'!K$1,'Raw Election Data'!$A$1:$AN$1,0))</f>
        <v>10189</v>
      </c>
      <c r="L1205">
        <f>INDEX('Raw Election Data'!$A$1:$AN$3144,MATCH($C1205&amp;" "&amp;$B1205,'Raw Election Data'!$C$1:$C$3144,0),MATCH('Joined Data'!L$1,'Raw Election Data'!$A$1:$AN$1,0))</f>
        <v>12905</v>
      </c>
      <c r="M1205">
        <f>INDEX('Raw Election Data'!$A$1:$AN$3144,MATCH($C1205&amp;" "&amp;$B1205,'Raw Election Data'!$C$1:$C$3144,0),MATCH('Joined Data'!M$1,'Raw Election Data'!$A$1:$AN$1,0))</f>
        <v>0.17450600542425415</v>
      </c>
      <c r="N1205">
        <f>INDEX('Raw Election Data'!$A$1:$AN$3144,MATCH($C1205&amp;" "&amp;$B1205,'Raw Election Data'!$C$1:$C$3144,0),MATCH('Joined Data'!N$1,'Raw Election Data'!$A$1:$AN$1,0))</f>
        <v>0.78953893839597056</v>
      </c>
      <c r="O1205">
        <f>INDEX('Raw Election Data'!$A$1:$AN$3144,MATCH($C1205&amp;" "&amp;$B1205,'Raw Election Data'!$C$1:$C$3144,0),MATCH('Joined Data'!O$1,'Raw Election Data'!$A$1:$AN$1,0))</f>
        <v>-7937</v>
      </c>
      <c r="P1205">
        <f>INDEX('Raw Election Data'!$A$1:$AN$3144,MATCH($C1205&amp;" "&amp;$B1205,'Raw Election Data'!$C$1:$C$3144,0),MATCH('Joined Data'!P$1,'Raw Election Data'!$A$1:$AN$1,0))</f>
        <v>7937</v>
      </c>
      <c r="Q1205">
        <f>INDEX('Raw Election Data'!$A$1:$AN$3144,MATCH($C1205&amp;" "&amp;$B1205,'Raw Election Data'!$C$1:$C$3144,0),MATCH('Joined Data'!Q$1,'Raw Election Data'!$A$1:$AN$1,0))</f>
        <v>-0.61503293297171635</v>
      </c>
      <c r="R1205">
        <f>INDEX('Raw Election Data'!$A$1:$AN$3144,MATCH($C1205&amp;" "&amp;$B1205,'Raw Election Data'!$C$1:$C$3144,0),MATCH('Joined Data'!R$1,'Raw Election Data'!$A$1:$AN$1,0))</f>
        <v>0.61503293297171635</v>
      </c>
    </row>
    <row r="1206" spans="1:18" ht="13.5" hidden="1" customHeight="1" x14ac:dyDescent="0.15">
      <c r="A1206" t="s">
        <v>237</v>
      </c>
      <c r="B1206" t="s">
        <v>3374</v>
      </c>
      <c r="C1206" t="str">
        <f>INDEX(FIPS!$A$1:$E$3236,MATCH($F1206,FIPS!$D$1:$D$3236,0),5)</f>
        <v>Harford County</v>
      </c>
      <c r="D1206" t="s">
        <v>238</v>
      </c>
      <c r="E1206" s="15" t="s">
        <v>18</v>
      </c>
      <c r="F1206" t="s">
        <v>3405</v>
      </c>
      <c r="G1206" t="s">
        <v>7782</v>
      </c>
      <c r="H1206" t="str">
        <f>IFERROR(VLOOKUP($G1206,'Team Colors'!$A:$B,2,0),"#c9c9c9")</f>
        <v>#241773</v>
      </c>
      <c r="I1206">
        <f>INDEX('Raw Election Data'!$A$1:$AN$3144,MATCH($C1206&amp;" "&amp;$B1206,'Raw Election Data'!$C$1:$C$3144,0),MATCH('Joined Data'!I$1,'Raw Election Data'!$A$1:$AN$1,0))</f>
        <v>250290</v>
      </c>
      <c r="J1206">
        <f>INDEX('Raw Election Data'!$A$1:$AN$3144,MATCH($C1206&amp;" "&amp;$B1206,'Raw Election Data'!$C$1:$C$3144,0),MATCH('Joined Data'!J$1,'Raw Election Data'!$A$1:$AN$1,0))</f>
        <v>43803</v>
      </c>
      <c r="K1206">
        <f>INDEX('Raw Election Data'!$A$1:$AN$3144,MATCH($C1206&amp;" "&amp;$B1206,'Raw Election Data'!$C$1:$C$3144,0),MATCH('Joined Data'!K$1,'Raw Election Data'!$A$1:$AN$1,0))</f>
        <v>74261</v>
      </c>
      <c r="L1206">
        <f>INDEX('Raw Election Data'!$A$1:$AN$3144,MATCH($C1206&amp;" "&amp;$B1206,'Raw Election Data'!$C$1:$C$3144,0),MATCH('Joined Data'!L$1,'Raw Election Data'!$A$1:$AN$1,0))</f>
        <v>124224</v>
      </c>
      <c r="M1206">
        <f>INDEX('Raw Election Data'!$A$1:$AN$3144,MATCH($C1206&amp;" "&amp;$B1206,'Raw Election Data'!$C$1:$C$3144,0),MATCH('Joined Data'!M$1,'Raw Election Data'!$A$1:$AN$1,0))</f>
        <v>0.35261302163833075</v>
      </c>
      <c r="N1206">
        <f>INDEX('Raw Election Data'!$A$1:$AN$3144,MATCH($C1206&amp;" "&amp;$B1206,'Raw Election Data'!$C$1:$C$3144,0),MATCH('Joined Data'!N$1,'Raw Election Data'!$A$1:$AN$1,0))</f>
        <v>0.59779913704276144</v>
      </c>
      <c r="O1206">
        <f>INDEX('Raw Election Data'!$A$1:$AN$3144,MATCH($C1206&amp;" "&amp;$B1206,'Raw Election Data'!$C$1:$C$3144,0),MATCH('Joined Data'!O$1,'Raw Election Data'!$A$1:$AN$1,0))</f>
        <v>-30458</v>
      </c>
      <c r="P1206">
        <f>INDEX('Raw Election Data'!$A$1:$AN$3144,MATCH($C1206&amp;" "&amp;$B1206,'Raw Election Data'!$C$1:$C$3144,0),MATCH('Joined Data'!P$1,'Raw Election Data'!$A$1:$AN$1,0))</f>
        <v>30458</v>
      </c>
      <c r="Q1206">
        <f>INDEX('Raw Election Data'!$A$1:$AN$3144,MATCH($C1206&amp;" "&amp;$B1206,'Raw Election Data'!$C$1:$C$3144,0),MATCH('Joined Data'!Q$1,'Raw Election Data'!$A$1:$AN$1,0))</f>
        <v>-0.24518611540443069</v>
      </c>
      <c r="R1206">
        <f>INDEX('Raw Election Data'!$A$1:$AN$3144,MATCH($C1206&amp;" "&amp;$B1206,'Raw Election Data'!$C$1:$C$3144,0),MATCH('Joined Data'!R$1,'Raw Election Data'!$A$1:$AN$1,0))</f>
        <v>0.24518611540443069</v>
      </c>
    </row>
    <row r="1207" spans="1:18" ht="13.5" hidden="1" customHeight="1" x14ac:dyDescent="0.15">
      <c r="A1207" t="s">
        <v>237</v>
      </c>
      <c r="B1207" t="s">
        <v>3374</v>
      </c>
      <c r="C1207" t="str">
        <f>INDEX(FIPS!$A$1:$E$3236,MATCH($F1207,FIPS!$D$1:$D$3236,0),5)</f>
        <v>Howard County</v>
      </c>
      <c r="D1207" t="s">
        <v>238</v>
      </c>
      <c r="E1207" s="15" t="s">
        <v>19</v>
      </c>
      <c r="F1207" t="s">
        <v>3406</v>
      </c>
      <c r="G1207" t="s">
        <v>7782</v>
      </c>
      <c r="H1207" t="str">
        <f>IFERROR(VLOOKUP($G1207,'Team Colors'!$A:$B,2,0),"#c9c9c9")</f>
        <v>#241773</v>
      </c>
      <c r="I1207">
        <f>INDEX('Raw Election Data'!$A$1:$AN$3144,MATCH($C1207&amp;" "&amp;$B1207,'Raw Election Data'!$C$1:$C$3144,0),MATCH('Joined Data'!I$1,'Raw Election Data'!$A$1:$AN$1,0))</f>
        <v>313414</v>
      </c>
      <c r="J1207">
        <f>INDEX('Raw Election Data'!$A$1:$AN$3144,MATCH($C1207&amp;" "&amp;$B1207,'Raw Election Data'!$C$1:$C$3144,0),MATCH('Joined Data'!J$1,'Raw Election Data'!$A$1:$AN$1,0))</f>
        <v>93808</v>
      </c>
      <c r="K1207">
        <f>INDEX('Raw Election Data'!$A$1:$AN$3144,MATCH($C1207&amp;" "&amp;$B1207,'Raw Election Data'!$C$1:$C$3144,0),MATCH('Joined Data'!K$1,'Raw Election Data'!$A$1:$AN$1,0))</f>
        <v>44792</v>
      </c>
      <c r="L1207">
        <f>INDEX('Raw Election Data'!$A$1:$AN$3144,MATCH($C1207&amp;" "&amp;$B1207,'Raw Election Data'!$C$1:$C$3144,0),MATCH('Joined Data'!L$1,'Raw Election Data'!$A$1:$AN$1,0))</f>
        <v>146401</v>
      </c>
      <c r="M1207">
        <f>INDEX('Raw Election Data'!$A$1:$AN$3144,MATCH($C1207&amp;" "&amp;$B1207,'Raw Election Data'!$C$1:$C$3144,0),MATCH('Joined Data'!M$1,'Raw Election Data'!$A$1:$AN$1,0))</f>
        <v>0.64076065054200448</v>
      </c>
      <c r="N1207">
        <f>INDEX('Raw Election Data'!$A$1:$AN$3144,MATCH($C1207&amp;" "&amp;$B1207,'Raw Election Data'!$C$1:$C$3144,0),MATCH('Joined Data'!N$1,'Raw Election Data'!$A$1:$AN$1,0))</f>
        <v>0.30595419430195148</v>
      </c>
      <c r="O1207">
        <f>INDEX('Raw Election Data'!$A$1:$AN$3144,MATCH($C1207&amp;" "&amp;$B1207,'Raw Election Data'!$C$1:$C$3144,0),MATCH('Joined Data'!O$1,'Raw Election Data'!$A$1:$AN$1,0))</f>
        <v>49016</v>
      </c>
      <c r="P1207">
        <f>INDEX('Raw Election Data'!$A$1:$AN$3144,MATCH($C1207&amp;" "&amp;$B1207,'Raw Election Data'!$C$1:$C$3144,0),MATCH('Joined Data'!P$1,'Raw Election Data'!$A$1:$AN$1,0))</f>
        <v>-49016</v>
      </c>
      <c r="Q1207">
        <f>INDEX('Raw Election Data'!$A$1:$AN$3144,MATCH($C1207&amp;" "&amp;$B1207,'Raw Election Data'!$C$1:$C$3144,0),MATCH('Joined Data'!Q$1,'Raw Election Data'!$A$1:$AN$1,0))</f>
        <v>0.33480645624005301</v>
      </c>
      <c r="R1207">
        <f>INDEX('Raw Election Data'!$A$1:$AN$3144,MATCH($C1207&amp;" "&amp;$B1207,'Raw Election Data'!$C$1:$C$3144,0),MATCH('Joined Data'!R$1,'Raw Election Data'!$A$1:$AN$1,0))</f>
        <v>-0.33480645624005301</v>
      </c>
    </row>
    <row r="1208" spans="1:18" ht="13.5" hidden="1" customHeight="1" x14ac:dyDescent="0.15">
      <c r="A1208" t="s">
        <v>237</v>
      </c>
      <c r="B1208" t="s">
        <v>3374</v>
      </c>
      <c r="C1208" t="str">
        <f>INDEX(FIPS!$A$1:$E$3236,MATCH($F1208,FIPS!$D$1:$D$3236,0),5)</f>
        <v>Kent County</v>
      </c>
      <c r="D1208" t="s">
        <v>238</v>
      </c>
      <c r="E1208" s="15" t="s">
        <v>20</v>
      </c>
      <c r="F1208" t="s">
        <v>3407</v>
      </c>
      <c r="G1208" t="s">
        <v>7782</v>
      </c>
      <c r="H1208" t="str">
        <f>IFERROR(VLOOKUP($G1208,'Team Colors'!$A:$B,2,0),"#c9c9c9")</f>
        <v>#241773</v>
      </c>
      <c r="I1208">
        <f>INDEX('Raw Election Data'!$A$1:$AN$3144,MATCH($C1208&amp;" "&amp;$B1208,'Raw Election Data'!$C$1:$C$3144,0),MATCH('Joined Data'!I$1,'Raw Election Data'!$A$1:$AN$1,0))</f>
        <v>19787</v>
      </c>
      <c r="J1208">
        <f>INDEX('Raw Election Data'!$A$1:$AN$3144,MATCH($C1208&amp;" "&amp;$B1208,'Raw Election Data'!$C$1:$C$3144,0),MATCH('Joined Data'!J$1,'Raw Election Data'!$A$1:$AN$1,0))</f>
        <v>4178</v>
      </c>
      <c r="K1208">
        <f>INDEX('Raw Election Data'!$A$1:$AN$3144,MATCH($C1208&amp;" "&amp;$B1208,'Raw Election Data'!$C$1:$C$3144,0),MATCH('Joined Data'!K$1,'Raw Election Data'!$A$1:$AN$1,0))</f>
        <v>4598</v>
      </c>
      <c r="L1208">
        <f>INDEX('Raw Election Data'!$A$1:$AN$3144,MATCH($C1208&amp;" "&amp;$B1208,'Raw Election Data'!$C$1:$C$3144,0),MATCH('Joined Data'!L$1,'Raw Election Data'!$A$1:$AN$1,0))</f>
        <v>9166</v>
      </c>
      <c r="M1208">
        <f>INDEX('Raw Election Data'!$A$1:$AN$3144,MATCH($C1208&amp;" "&amp;$B1208,'Raw Election Data'!$C$1:$C$3144,0),MATCH('Joined Data'!M$1,'Raw Election Data'!$A$1:$AN$1,0))</f>
        <v>0.45581496836133539</v>
      </c>
      <c r="N1208">
        <f>INDEX('Raw Election Data'!$A$1:$AN$3144,MATCH($C1208&amp;" "&amp;$B1208,'Raw Election Data'!$C$1:$C$3144,0),MATCH('Joined Data'!N$1,'Raw Election Data'!$A$1:$AN$1,0))</f>
        <v>0.50163648265328387</v>
      </c>
      <c r="O1208">
        <f>INDEX('Raw Election Data'!$A$1:$AN$3144,MATCH($C1208&amp;" "&amp;$B1208,'Raw Election Data'!$C$1:$C$3144,0),MATCH('Joined Data'!O$1,'Raw Election Data'!$A$1:$AN$1,0))</f>
        <v>-420</v>
      </c>
      <c r="P1208">
        <f>INDEX('Raw Election Data'!$A$1:$AN$3144,MATCH($C1208&amp;" "&amp;$B1208,'Raw Election Data'!$C$1:$C$3144,0),MATCH('Joined Data'!P$1,'Raw Election Data'!$A$1:$AN$1,0))</f>
        <v>420</v>
      </c>
      <c r="Q1208">
        <f>INDEX('Raw Election Data'!$A$1:$AN$3144,MATCH($C1208&amp;" "&amp;$B1208,'Raw Election Data'!$C$1:$C$3144,0),MATCH('Joined Data'!Q$1,'Raw Election Data'!$A$1:$AN$1,0))</f>
        <v>-4.5821514291948473E-2</v>
      </c>
      <c r="R1208">
        <f>INDEX('Raw Election Data'!$A$1:$AN$3144,MATCH($C1208&amp;" "&amp;$B1208,'Raw Election Data'!$C$1:$C$3144,0),MATCH('Joined Data'!R$1,'Raw Election Data'!$A$1:$AN$1,0))</f>
        <v>4.5821514291948473E-2</v>
      </c>
    </row>
    <row r="1209" spans="1:18" ht="13.5" hidden="1" customHeight="1" x14ac:dyDescent="0.15">
      <c r="A1209" t="s">
        <v>237</v>
      </c>
      <c r="B1209" t="s">
        <v>3374</v>
      </c>
      <c r="C1209" t="str">
        <f>INDEX(FIPS!$A$1:$E$3236,MATCH($F1209,FIPS!$D$1:$D$3236,0),5)</f>
        <v>Montgomery County</v>
      </c>
      <c r="D1209" t="s">
        <v>238</v>
      </c>
      <c r="E1209" s="15" t="s">
        <v>21</v>
      </c>
      <c r="F1209" t="s">
        <v>3408</v>
      </c>
      <c r="G1209" t="s">
        <v>7793</v>
      </c>
      <c r="H1209" t="str">
        <f>IFERROR(VLOOKUP($G1209,'Team Colors'!$A:$B,2,0),"#c9c9c9")</f>
        <v>#773141</v>
      </c>
      <c r="I1209">
        <f>INDEX('Raw Election Data'!$A$1:$AN$3144,MATCH($C1209&amp;" "&amp;$B1209,'Raw Election Data'!$C$1:$C$3144,0),MATCH('Joined Data'!I$1,'Raw Election Data'!$A$1:$AN$1,0))</f>
        <v>1040116</v>
      </c>
      <c r="J1209">
        <f>INDEX('Raw Election Data'!$A$1:$AN$3144,MATCH($C1209&amp;" "&amp;$B1209,'Raw Election Data'!$C$1:$C$3144,0),MATCH('Joined Data'!J$1,'Raw Election Data'!$A$1:$AN$1,0))</f>
        <v>309761</v>
      </c>
      <c r="K1209">
        <f>INDEX('Raw Election Data'!$A$1:$AN$3144,MATCH($C1209&amp;" "&amp;$B1209,'Raw Election Data'!$C$1:$C$3144,0),MATCH('Joined Data'!K$1,'Raw Election Data'!$A$1:$AN$1,0))</f>
        <v>82985</v>
      </c>
      <c r="L1209">
        <f>INDEX('Raw Election Data'!$A$1:$AN$3144,MATCH($C1209&amp;" "&amp;$B1209,'Raw Election Data'!$C$1:$C$3144,0),MATCH('Joined Data'!L$1,'Raw Election Data'!$A$1:$AN$1,0))</f>
        <v>408300</v>
      </c>
      <c r="M1209">
        <f>INDEX('Raw Election Data'!$A$1:$AN$3144,MATCH($C1209&amp;" "&amp;$B1209,'Raw Election Data'!$C$1:$C$3144,0),MATCH('Joined Data'!M$1,'Raw Election Data'!$A$1:$AN$1,0))</f>
        <v>0.75866029879990204</v>
      </c>
      <c r="N1209">
        <f>INDEX('Raw Election Data'!$A$1:$AN$3144,MATCH($C1209&amp;" "&amp;$B1209,'Raw Election Data'!$C$1:$C$3144,0),MATCH('Joined Data'!N$1,'Raw Election Data'!$A$1:$AN$1,0))</f>
        <v>0.2032451628704384</v>
      </c>
      <c r="O1209">
        <f>INDEX('Raw Election Data'!$A$1:$AN$3144,MATCH($C1209&amp;" "&amp;$B1209,'Raw Election Data'!$C$1:$C$3144,0),MATCH('Joined Data'!O$1,'Raw Election Data'!$A$1:$AN$1,0))</f>
        <v>226776</v>
      </c>
      <c r="P1209">
        <f>INDEX('Raw Election Data'!$A$1:$AN$3144,MATCH($C1209&amp;" "&amp;$B1209,'Raw Election Data'!$C$1:$C$3144,0),MATCH('Joined Data'!P$1,'Raw Election Data'!$A$1:$AN$1,0))</f>
        <v>-226776</v>
      </c>
      <c r="Q1209">
        <f>INDEX('Raw Election Data'!$A$1:$AN$3144,MATCH($C1209&amp;" "&amp;$B1209,'Raw Election Data'!$C$1:$C$3144,0),MATCH('Joined Data'!Q$1,'Raw Election Data'!$A$1:$AN$1,0))</f>
        <v>0.55541513592946368</v>
      </c>
      <c r="R1209">
        <f>INDEX('Raw Election Data'!$A$1:$AN$3144,MATCH($C1209&amp;" "&amp;$B1209,'Raw Election Data'!$C$1:$C$3144,0),MATCH('Joined Data'!R$1,'Raw Election Data'!$A$1:$AN$1,0))</f>
        <v>-0.55541513592946368</v>
      </c>
    </row>
    <row r="1210" spans="1:18" ht="13.5" hidden="1" customHeight="1" x14ac:dyDescent="0.15">
      <c r="A1210" t="s">
        <v>237</v>
      </c>
      <c r="B1210" t="s">
        <v>3374</v>
      </c>
      <c r="C1210" t="str">
        <f>INDEX(FIPS!$A$1:$E$3236,MATCH($F1210,FIPS!$D$1:$D$3236,0),5)</f>
        <v>Prince George's County</v>
      </c>
      <c r="D1210" t="s">
        <v>238</v>
      </c>
      <c r="E1210" s="15" t="s">
        <v>22</v>
      </c>
      <c r="F1210" t="s">
        <v>3410</v>
      </c>
      <c r="G1210" t="s">
        <v>7793</v>
      </c>
      <c r="H1210" t="str">
        <f>IFERROR(VLOOKUP($G1210,'Team Colors'!$A:$B,2,0),"#c9c9c9")</f>
        <v>#773141</v>
      </c>
      <c r="I1210">
        <f>INDEX('Raw Election Data'!$A$1:$AN$3144,MATCH($C1210&amp;" "&amp;$B1210,'Raw Election Data'!$C$1:$C$3144,0),MATCH('Joined Data'!I$1,'Raw Election Data'!$A$1:$AN$1,0))</f>
        <v>909535</v>
      </c>
      <c r="J1210">
        <f>INDEX('Raw Election Data'!$A$1:$AN$3144,MATCH($C1210&amp;" "&amp;$B1210,'Raw Election Data'!$C$1:$C$3144,0),MATCH('Joined Data'!J$1,'Raw Election Data'!$A$1:$AN$1,0))</f>
        <v>313627</v>
      </c>
      <c r="K1210">
        <f>INDEX('Raw Election Data'!$A$1:$AN$3144,MATCH($C1210&amp;" "&amp;$B1210,'Raw Election Data'!$C$1:$C$3144,0),MATCH('Joined Data'!K$1,'Raw Election Data'!$A$1:$AN$1,0))</f>
        <v>29290</v>
      </c>
      <c r="L1210">
        <f>INDEX('Raw Election Data'!$A$1:$AN$3144,MATCH($C1210&amp;" "&amp;$B1210,'Raw Election Data'!$C$1:$C$3144,0),MATCH('Joined Data'!L$1,'Raw Election Data'!$A$1:$AN$1,0))</f>
        <v>351091</v>
      </c>
      <c r="M1210">
        <f>INDEX('Raw Election Data'!$A$1:$AN$3144,MATCH($C1210&amp;" "&amp;$B1210,'Raw Election Data'!$C$1:$C$3144,0),MATCH('Joined Data'!M$1,'Raw Election Data'!$A$1:$AN$1,0))</f>
        <v>0.8932926221406986</v>
      </c>
      <c r="N1210">
        <f>INDEX('Raw Election Data'!$A$1:$AN$3144,MATCH($C1210&amp;" "&amp;$B1210,'Raw Election Data'!$C$1:$C$3144,0),MATCH('Joined Data'!N$1,'Raw Election Data'!$A$1:$AN$1,0))</f>
        <v>8.3425664571293481E-2</v>
      </c>
      <c r="O1210">
        <f>INDEX('Raw Election Data'!$A$1:$AN$3144,MATCH($C1210&amp;" "&amp;$B1210,'Raw Election Data'!$C$1:$C$3144,0),MATCH('Joined Data'!O$1,'Raw Election Data'!$A$1:$AN$1,0))</f>
        <v>284337</v>
      </c>
      <c r="P1210">
        <f>INDEX('Raw Election Data'!$A$1:$AN$3144,MATCH($C1210&amp;" "&amp;$B1210,'Raw Election Data'!$C$1:$C$3144,0),MATCH('Joined Data'!P$1,'Raw Election Data'!$A$1:$AN$1,0))</f>
        <v>-284337</v>
      </c>
      <c r="Q1210">
        <f>INDEX('Raw Election Data'!$A$1:$AN$3144,MATCH($C1210&amp;" "&amp;$B1210,'Raw Election Data'!$C$1:$C$3144,0),MATCH('Joined Data'!Q$1,'Raw Election Data'!$A$1:$AN$1,0))</f>
        <v>0.80986695756940508</v>
      </c>
      <c r="R1210">
        <f>INDEX('Raw Election Data'!$A$1:$AN$3144,MATCH($C1210&amp;" "&amp;$B1210,'Raw Election Data'!$C$1:$C$3144,0),MATCH('Joined Data'!R$1,'Raw Election Data'!$A$1:$AN$1,0))</f>
        <v>-0.80986695756940508</v>
      </c>
    </row>
    <row r="1211" spans="1:18" ht="13.5" hidden="1" customHeight="1" x14ac:dyDescent="0.15">
      <c r="A1211" t="s">
        <v>237</v>
      </c>
      <c r="B1211" t="s">
        <v>3374</v>
      </c>
      <c r="C1211" t="str">
        <f>INDEX(FIPS!$A$1:$E$3236,MATCH($F1211,FIPS!$D$1:$D$3236,0),5)</f>
        <v>Queen Anne's County</v>
      </c>
      <c r="D1211" t="s">
        <v>238</v>
      </c>
      <c r="E1211" s="15" t="s">
        <v>23</v>
      </c>
      <c r="F1211" t="s">
        <v>3412</v>
      </c>
      <c r="G1211" t="s">
        <v>7782</v>
      </c>
      <c r="H1211" t="str">
        <f>IFERROR(VLOOKUP($G1211,'Team Colors'!$A:$B,2,0),"#c9c9c9")</f>
        <v>#241773</v>
      </c>
      <c r="I1211">
        <f>INDEX('Raw Election Data'!$A$1:$AN$3144,MATCH($C1211&amp;" "&amp;$B1211,'Raw Election Data'!$C$1:$C$3144,0),MATCH('Joined Data'!I$1,'Raw Election Data'!$A$1:$AN$1,0))</f>
        <v>48904</v>
      </c>
      <c r="J1211">
        <f>INDEX('Raw Election Data'!$A$1:$AN$3144,MATCH($C1211&amp;" "&amp;$B1211,'Raw Election Data'!$C$1:$C$3144,0),MATCH('Joined Data'!J$1,'Raw Election Data'!$A$1:$AN$1,0))</f>
        <v>7316</v>
      </c>
      <c r="K1211">
        <f>INDEX('Raw Election Data'!$A$1:$AN$3144,MATCH($C1211&amp;" "&amp;$B1211,'Raw Election Data'!$C$1:$C$3144,0),MATCH('Joined Data'!K$1,'Raw Election Data'!$A$1:$AN$1,0))</f>
        <v>16211</v>
      </c>
      <c r="L1211">
        <f>INDEX('Raw Election Data'!$A$1:$AN$3144,MATCH($C1211&amp;" "&amp;$B1211,'Raw Election Data'!$C$1:$C$3144,0),MATCH('Joined Data'!L$1,'Raw Election Data'!$A$1:$AN$1,0))</f>
        <v>24633</v>
      </c>
      <c r="M1211">
        <f>INDEX('Raw Election Data'!$A$1:$AN$3144,MATCH($C1211&amp;" "&amp;$B1211,'Raw Election Data'!$C$1:$C$3144,0),MATCH('Joined Data'!M$1,'Raw Election Data'!$A$1:$AN$1,0))</f>
        <v>0.29699995940405149</v>
      </c>
      <c r="N1211">
        <f>INDEX('Raw Election Data'!$A$1:$AN$3144,MATCH($C1211&amp;" "&amp;$B1211,'Raw Election Data'!$C$1:$C$3144,0),MATCH('Joined Data'!N$1,'Raw Election Data'!$A$1:$AN$1,0))</f>
        <v>0.65810092152803146</v>
      </c>
      <c r="O1211">
        <f>INDEX('Raw Election Data'!$A$1:$AN$3144,MATCH($C1211&amp;" "&amp;$B1211,'Raw Election Data'!$C$1:$C$3144,0),MATCH('Joined Data'!O$1,'Raw Election Data'!$A$1:$AN$1,0))</f>
        <v>-8895</v>
      </c>
      <c r="P1211">
        <f>INDEX('Raw Election Data'!$A$1:$AN$3144,MATCH($C1211&amp;" "&amp;$B1211,'Raw Election Data'!$C$1:$C$3144,0),MATCH('Joined Data'!P$1,'Raw Election Data'!$A$1:$AN$1,0))</f>
        <v>8895</v>
      </c>
      <c r="Q1211">
        <f>INDEX('Raw Election Data'!$A$1:$AN$3144,MATCH($C1211&amp;" "&amp;$B1211,'Raw Election Data'!$C$1:$C$3144,0),MATCH('Joined Data'!Q$1,'Raw Election Data'!$A$1:$AN$1,0))</f>
        <v>-0.36110096212397996</v>
      </c>
      <c r="R1211">
        <f>INDEX('Raw Election Data'!$A$1:$AN$3144,MATCH($C1211&amp;" "&amp;$B1211,'Raw Election Data'!$C$1:$C$3144,0),MATCH('Joined Data'!R$1,'Raw Election Data'!$A$1:$AN$1,0))</f>
        <v>0.36110096212397996</v>
      </c>
    </row>
    <row r="1212" spans="1:18" ht="13.5" hidden="1" customHeight="1" x14ac:dyDescent="0.15">
      <c r="A1212" t="s">
        <v>237</v>
      </c>
      <c r="B1212" t="s">
        <v>3374</v>
      </c>
      <c r="C1212" t="str">
        <f>INDEX(FIPS!$A$1:$E$3236,MATCH($F1212,FIPS!$D$1:$D$3236,0),5)</f>
        <v>St. Mary's County</v>
      </c>
      <c r="D1212" t="s">
        <v>238</v>
      </c>
      <c r="E1212" s="15" t="s">
        <v>24</v>
      </c>
      <c r="F1212" t="s">
        <v>3414</v>
      </c>
      <c r="G1212" t="s">
        <v>7793</v>
      </c>
      <c r="H1212" t="str">
        <f>IFERROR(VLOOKUP($G1212,'Team Colors'!$A:$B,2,0),"#c9c9c9")</f>
        <v>#773141</v>
      </c>
      <c r="I1212">
        <f>INDEX('Raw Election Data'!$A$1:$AN$3144,MATCH($C1212&amp;" "&amp;$B1212,'Raw Election Data'!$C$1:$C$3144,0),MATCH('Joined Data'!I$1,'Raw Election Data'!$A$1:$AN$1,0))</f>
        <v>111413</v>
      </c>
      <c r="J1212">
        <f>INDEX('Raw Election Data'!$A$1:$AN$3144,MATCH($C1212&amp;" "&amp;$B1212,'Raw Election Data'!$C$1:$C$3144,0),MATCH('Joined Data'!J$1,'Raw Election Data'!$A$1:$AN$1,0))</f>
        <v>15786</v>
      </c>
      <c r="K1212">
        <f>INDEX('Raw Election Data'!$A$1:$AN$3144,MATCH($C1212&amp;" "&amp;$B1212,'Raw Election Data'!$C$1:$C$3144,0),MATCH('Joined Data'!K$1,'Raw Election Data'!$A$1:$AN$1,0))</f>
        <v>26889</v>
      </c>
      <c r="L1212">
        <f>INDEX('Raw Election Data'!$A$1:$AN$3144,MATCH($C1212&amp;" "&amp;$B1212,'Raw Election Data'!$C$1:$C$3144,0),MATCH('Joined Data'!L$1,'Raw Election Data'!$A$1:$AN$1,0))</f>
        <v>45169</v>
      </c>
      <c r="M1212">
        <f>INDEX('Raw Election Data'!$A$1:$AN$3144,MATCH($C1212&amp;" "&amp;$B1212,'Raw Election Data'!$C$1:$C$3144,0),MATCH('Joined Data'!M$1,'Raw Election Data'!$A$1:$AN$1,0))</f>
        <v>0.34948748035156857</v>
      </c>
      <c r="N1212">
        <f>INDEX('Raw Election Data'!$A$1:$AN$3144,MATCH($C1212&amp;" "&amp;$B1212,'Raw Election Data'!$C$1:$C$3144,0),MATCH('Joined Data'!N$1,'Raw Election Data'!$A$1:$AN$1,0))</f>
        <v>0.59529765989948857</v>
      </c>
      <c r="O1212">
        <f>INDEX('Raw Election Data'!$A$1:$AN$3144,MATCH($C1212&amp;" "&amp;$B1212,'Raw Election Data'!$C$1:$C$3144,0),MATCH('Joined Data'!O$1,'Raw Election Data'!$A$1:$AN$1,0))</f>
        <v>-11103</v>
      </c>
      <c r="P1212">
        <f>INDEX('Raw Election Data'!$A$1:$AN$3144,MATCH($C1212&amp;" "&amp;$B1212,'Raw Election Data'!$C$1:$C$3144,0),MATCH('Joined Data'!P$1,'Raw Election Data'!$A$1:$AN$1,0))</f>
        <v>11103</v>
      </c>
      <c r="Q1212">
        <f>INDEX('Raw Election Data'!$A$1:$AN$3144,MATCH($C1212&amp;" "&amp;$B1212,'Raw Election Data'!$C$1:$C$3144,0),MATCH('Joined Data'!Q$1,'Raw Election Data'!$A$1:$AN$1,0))</f>
        <v>-0.24581017954792</v>
      </c>
      <c r="R1212">
        <f>INDEX('Raw Election Data'!$A$1:$AN$3144,MATCH($C1212&amp;" "&amp;$B1212,'Raw Election Data'!$C$1:$C$3144,0),MATCH('Joined Data'!R$1,'Raw Election Data'!$A$1:$AN$1,0))</f>
        <v>0.24581017954792</v>
      </c>
    </row>
    <row r="1213" spans="1:18" ht="13.5" hidden="1" customHeight="1" x14ac:dyDescent="0.15">
      <c r="A1213" t="s">
        <v>237</v>
      </c>
      <c r="B1213" t="s">
        <v>3374</v>
      </c>
      <c r="C1213" t="str">
        <f>INDEX(FIPS!$A$1:$E$3236,MATCH($F1213,FIPS!$D$1:$D$3236,0),5)</f>
        <v>Somerset County</v>
      </c>
      <c r="D1213" t="s">
        <v>238</v>
      </c>
      <c r="E1213" s="15" t="s">
        <v>25</v>
      </c>
      <c r="F1213" t="s">
        <v>3417</v>
      </c>
      <c r="G1213" t="s">
        <v>7782</v>
      </c>
      <c r="H1213" t="str">
        <f>IFERROR(VLOOKUP($G1213,'Team Colors'!$A:$B,2,0),"#c9c9c9")</f>
        <v>#241773</v>
      </c>
      <c r="I1213">
        <f>INDEX('Raw Election Data'!$A$1:$AN$3144,MATCH($C1213&amp;" "&amp;$B1213,'Raw Election Data'!$C$1:$C$3144,0),MATCH('Joined Data'!I$1,'Raw Election Data'!$A$1:$AN$1,0))</f>
        <v>25768</v>
      </c>
      <c r="J1213">
        <f>INDEX('Raw Election Data'!$A$1:$AN$3144,MATCH($C1213&amp;" "&amp;$B1213,'Raw Election Data'!$C$1:$C$3144,0),MATCH('Joined Data'!J$1,'Raw Election Data'!$A$1:$AN$1,0))</f>
        <v>3484</v>
      </c>
      <c r="K1213">
        <f>INDEX('Raw Election Data'!$A$1:$AN$3144,MATCH($C1213&amp;" "&amp;$B1213,'Raw Election Data'!$C$1:$C$3144,0),MATCH('Joined Data'!K$1,'Raw Election Data'!$A$1:$AN$1,0))</f>
        <v>5056</v>
      </c>
      <c r="L1213">
        <f>INDEX('Raw Election Data'!$A$1:$AN$3144,MATCH($C1213&amp;" "&amp;$B1213,'Raw Election Data'!$C$1:$C$3144,0),MATCH('Joined Data'!L$1,'Raw Election Data'!$A$1:$AN$1,0))</f>
        <v>8768</v>
      </c>
      <c r="M1213">
        <f>INDEX('Raw Election Data'!$A$1:$AN$3144,MATCH($C1213&amp;" "&amp;$B1213,'Raw Election Data'!$C$1:$C$3144,0),MATCH('Joined Data'!M$1,'Raw Election Data'!$A$1:$AN$1,0))</f>
        <v>0.39735401459854014</v>
      </c>
      <c r="N1213">
        <f>INDEX('Raw Election Data'!$A$1:$AN$3144,MATCH($C1213&amp;" "&amp;$B1213,'Raw Election Data'!$C$1:$C$3144,0),MATCH('Joined Data'!N$1,'Raw Election Data'!$A$1:$AN$1,0))</f>
        <v>0.57664233576642332</v>
      </c>
      <c r="O1213">
        <f>INDEX('Raw Election Data'!$A$1:$AN$3144,MATCH($C1213&amp;" "&amp;$B1213,'Raw Election Data'!$C$1:$C$3144,0),MATCH('Joined Data'!O$1,'Raw Election Data'!$A$1:$AN$1,0))</f>
        <v>-1572</v>
      </c>
      <c r="P1213">
        <f>INDEX('Raw Election Data'!$A$1:$AN$3144,MATCH($C1213&amp;" "&amp;$B1213,'Raw Election Data'!$C$1:$C$3144,0),MATCH('Joined Data'!P$1,'Raw Election Data'!$A$1:$AN$1,0))</f>
        <v>1572</v>
      </c>
      <c r="Q1213">
        <f>INDEX('Raw Election Data'!$A$1:$AN$3144,MATCH($C1213&amp;" "&amp;$B1213,'Raw Election Data'!$C$1:$C$3144,0),MATCH('Joined Data'!Q$1,'Raw Election Data'!$A$1:$AN$1,0))</f>
        <v>-0.17928832116788318</v>
      </c>
      <c r="R1213">
        <f>INDEX('Raw Election Data'!$A$1:$AN$3144,MATCH($C1213&amp;" "&amp;$B1213,'Raw Election Data'!$C$1:$C$3144,0),MATCH('Joined Data'!R$1,'Raw Election Data'!$A$1:$AN$1,0))</f>
        <v>0.17928832116788318</v>
      </c>
    </row>
    <row r="1214" spans="1:18" ht="13.5" hidden="1" customHeight="1" x14ac:dyDescent="0.15">
      <c r="A1214" t="s">
        <v>237</v>
      </c>
      <c r="B1214" t="s">
        <v>3374</v>
      </c>
      <c r="C1214" t="str">
        <f>INDEX(FIPS!$A$1:$E$3236,MATCH($F1214,FIPS!$D$1:$D$3236,0),5)</f>
        <v>Talbot County</v>
      </c>
      <c r="D1214" t="s">
        <v>238</v>
      </c>
      <c r="E1214" s="15" t="s">
        <v>26</v>
      </c>
      <c r="F1214" t="s">
        <v>3418</v>
      </c>
      <c r="G1214" t="s">
        <v>7782</v>
      </c>
      <c r="H1214" t="str">
        <f>IFERROR(VLOOKUP($G1214,'Team Colors'!$A:$B,2,0),"#c9c9c9")</f>
        <v>#241773</v>
      </c>
      <c r="I1214">
        <f>INDEX('Raw Election Data'!$A$1:$AN$3144,MATCH($C1214&amp;" "&amp;$B1214,'Raw Election Data'!$C$1:$C$3144,0),MATCH('Joined Data'!I$1,'Raw Election Data'!$A$1:$AN$1,0))</f>
        <v>37512</v>
      </c>
      <c r="J1214">
        <f>INDEX('Raw Election Data'!$A$1:$AN$3144,MATCH($C1214&amp;" "&amp;$B1214,'Raw Election Data'!$C$1:$C$3144,0),MATCH('Joined Data'!J$1,'Raw Election Data'!$A$1:$AN$1,0))</f>
        <v>7865</v>
      </c>
      <c r="K1214">
        <f>INDEX('Raw Election Data'!$A$1:$AN$3144,MATCH($C1214&amp;" "&amp;$B1214,'Raw Election Data'!$C$1:$C$3144,0),MATCH('Joined Data'!K$1,'Raw Election Data'!$A$1:$AN$1,0))</f>
        <v>10098</v>
      </c>
      <c r="L1214">
        <f>INDEX('Raw Election Data'!$A$1:$AN$3144,MATCH($C1214&amp;" "&amp;$B1214,'Raw Election Data'!$C$1:$C$3144,0),MATCH('Joined Data'!L$1,'Raw Election Data'!$A$1:$AN$1,0))</f>
        <v>18731</v>
      </c>
      <c r="M1214">
        <f>INDEX('Raw Election Data'!$A$1:$AN$3144,MATCH($C1214&amp;" "&amp;$B1214,'Raw Election Data'!$C$1:$C$3144,0),MATCH('Joined Data'!M$1,'Raw Election Data'!$A$1:$AN$1,0))</f>
        <v>0.41989215738615132</v>
      </c>
      <c r="N1214">
        <f>INDEX('Raw Election Data'!$A$1:$AN$3144,MATCH($C1214&amp;" "&amp;$B1214,'Raw Election Data'!$C$1:$C$3144,0),MATCH('Joined Data'!N$1,'Raw Election Data'!$A$1:$AN$1,0))</f>
        <v>0.53910629437830337</v>
      </c>
      <c r="O1214">
        <f>INDEX('Raw Election Data'!$A$1:$AN$3144,MATCH($C1214&amp;" "&amp;$B1214,'Raw Election Data'!$C$1:$C$3144,0),MATCH('Joined Data'!O$1,'Raw Election Data'!$A$1:$AN$1,0))</f>
        <v>-2233</v>
      </c>
      <c r="P1214">
        <f>INDEX('Raw Election Data'!$A$1:$AN$3144,MATCH($C1214&amp;" "&amp;$B1214,'Raw Election Data'!$C$1:$C$3144,0),MATCH('Joined Data'!P$1,'Raw Election Data'!$A$1:$AN$1,0))</f>
        <v>2233</v>
      </c>
      <c r="Q1214">
        <f>INDEX('Raw Election Data'!$A$1:$AN$3144,MATCH($C1214&amp;" "&amp;$B1214,'Raw Election Data'!$C$1:$C$3144,0),MATCH('Joined Data'!Q$1,'Raw Election Data'!$A$1:$AN$1,0))</f>
        <v>-0.11921413699215205</v>
      </c>
      <c r="R1214">
        <f>INDEX('Raw Election Data'!$A$1:$AN$3144,MATCH($C1214&amp;" "&amp;$B1214,'Raw Election Data'!$C$1:$C$3144,0),MATCH('Joined Data'!R$1,'Raw Election Data'!$A$1:$AN$1,0))</f>
        <v>0.11921413699215205</v>
      </c>
    </row>
    <row r="1215" spans="1:18" ht="13.5" hidden="1" customHeight="1" x14ac:dyDescent="0.15">
      <c r="A1215" t="s">
        <v>237</v>
      </c>
      <c r="B1215" t="s">
        <v>3374</v>
      </c>
      <c r="C1215" t="str">
        <f>INDEX(FIPS!$A$1:$E$3236,MATCH($F1215,FIPS!$D$1:$D$3236,0),5)</f>
        <v>Washington County</v>
      </c>
      <c r="D1215" t="s">
        <v>238</v>
      </c>
      <c r="E1215" s="15" t="s">
        <v>27</v>
      </c>
      <c r="F1215" t="s">
        <v>3421</v>
      </c>
      <c r="G1215" t="s">
        <v>7782</v>
      </c>
      <c r="H1215" t="str">
        <f>IFERROR(VLOOKUP($G1215,'Team Colors'!$A:$B,2,0),"#c9c9c9")</f>
        <v>#241773</v>
      </c>
      <c r="I1215">
        <f>INDEX('Raw Election Data'!$A$1:$AN$3144,MATCH($C1215&amp;" "&amp;$B1215,'Raw Election Data'!$C$1:$C$3144,0),MATCH('Joined Data'!I$1,'Raw Election Data'!$A$1:$AN$1,0))</f>
        <v>149585</v>
      </c>
      <c r="J1215">
        <f>INDEX('Raw Election Data'!$A$1:$AN$3144,MATCH($C1215&amp;" "&amp;$B1215,'Raw Election Data'!$C$1:$C$3144,0),MATCH('Joined Data'!J$1,'Raw Election Data'!$A$1:$AN$1,0))</f>
        <v>19193</v>
      </c>
      <c r="K1215">
        <f>INDEX('Raw Election Data'!$A$1:$AN$3144,MATCH($C1215&amp;" "&amp;$B1215,'Raw Election Data'!$C$1:$C$3144,0),MATCH('Joined Data'!K$1,'Raw Election Data'!$A$1:$AN$1,0))</f>
        <v>38842</v>
      </c>
      <c r="L1215">
        <f>INDEX('Raw Election Data'!$A$1:$AN$3144,MATCH($C1215&amp;" "&amp;$B1215,'Raw Election Data'!$C$1:$C$3144,0),MATCH('Joined Data'!L$1,'Raw Election Data'!$A$1:$AN$1,0))</f>
        <v>60731</v>
      </c>
      <c r="M1215">
        <f>INDEX('Raw Election Data'!$A$1:$AN$3144,MATCH($C1215&amp;" "&amp;$B1215,'Raw Election Data'!$C$1:$C$3144,0),MATCH('Joined Data'!M$1,'Raw Election Data'!$A$1:$AN$1,0))</f>
        <v>0.31603299797467521</v>
      </c>
      <c r="N1215">
        <f>INDEX('Raw Election Data'!$A$1:$AN$3144,MATCH($C1215&amp;" "&amp;$B1215,'Raw Election Data'!$C$1:$C$3144,0),MATCH('Joined Data'!N$1,'Raw Election Data'!$A$1:$AN$1,0))</f>
        <v>0.63957451713293045</v>
      </c>
      <c r="O1215">
        <f>INDEX('Raw Election Data'!$A$1:$AN$3144,MATCH($C1215&amp;" "&amp;$B1215,'Raw Election Data'!$C$1:$C$3144,0),MATCH('Joined Data'!O$1,'Raw Election Data'!$A$1:$AN$1,0))</f>
        <v>-19649</v>
      </c>
      <c r="P1215">
        <f>INDEX('Raw Election Data'!$A$1:$AN$3144,MATCH($C1215&amp;" "&amp;$B1215,'Raw Election Data'!$C$1:$C$3144,0),MATCH('Joined Data'!P$1,'Raw Election Data'!$A$1:$AN$1,0))</f>
        <v>19649</v>
      </c>
      <c r="Q1215">
        <f>INDEX('Raw Election Data'!$A$1:$AN$3144,MATCH($C1215&amp;" "&amp;$B1215,'Raw Election Data'!$C$1:$C$3144,0),MATCH('Joined Data'!Q$1,'Raw Election Data'!$A$1:$AN$1,0))</f>
        <v>-0.32354151915825524</v>
      </c>
      <c r="R1215">
        <f>INDEX('Raw Election Data'!$A$1:$AN$3144,MATCH($C1215&amp;" "&amp;$B1215,'Raw Election Data'!$C$1:$C$3144,0),MATCH('Joined Data'!R$1,'Raw Election Data'!$A$1:$AN$1,0))</f>
        <v>0.32354151915825524</v>
      </c>
    </row>
    <row r="1216" spans="1:18" ht="13.5" hidden="1" customHeight="1" x14ac:dyDescent="0.15">
      <c r="A1216" t="s">
        <v>237</v>
      </c>
      <c r="B1216" t="s">
        <v>3374</v>
      </c>
      <c r="C1216" t="str">
        <f>INDEX(FIPS!$A$1:$E$3236,MATCH($F1216,FIPS!$D$1:$D$3236,0),5)</f>
        <v>Wicomico County</v>
      </c>
      <c r="D1216" t="s">
        <v>238</v>
      </c>
      <c r="E1216" s="15" t="s">
        <v>28</v>
      </c>
      <c r="F1216" t="s">
        <v>3425</v>
      </c>
      <c r="G1216" t="s">
        <v>7782</v>
      </c>
      <c r="H1216" t="str">
        <f>IFERROR(VLOOKUP($G1216,'Team Colors'!$A:$B,2,0),"#c9c9c9")</f>
        <v>#241773</v>
      </c>
      <c r="I1216">
        <f>INDEX('Raw Election Data'!$A$1:$AN$3144,MATCH($C1216&amp;" "&amp;$B1216,'Raw Election Data'!$C$1:$C$3144,0),MATCH('Joined Data'!I$1,'Raw Election Data'!$A$1:$AN$1,0))</f>
        <v>102370</v>
      </c>
      <c r="J1216">
        <f>INDEX('Raw Election Data'!$A$1:$AN$3144,MATCH($C1216&amp;" "&amp;$B1216,'Raw Election Data'!$C$1:$C$3144,0),MATCH('Joined Data'!J$1,'Raw Election Data'!$A$1:$AN$1,0))</f>
        <v>16327</v>
      </c>
      <c r="K1216">
        <f>INDEX('Raw Election Data'!$A$1:$AN$3144,MATCH($C1216&amp;" "&amp;$B1216,'Raw Election Data'!$C$1:$C$3144,0),MATCH('Joined Data'!K$1,'Raw Election Data'!$A$1:$AN$1,0))</f>
        <v>20832</v>
      </c>
      <c r="L1216">
        <f>INDEX('Raw Election Data'!$A$1:$AN$3144,MATCH($C1216&amp;" "&amp;$B1216,'Raw Election Data'!$C$1:$C$3144,0),MATCH('Joined Data'!L$1,'Raw Election Data'!$A$1:$AN$1,0))</f>
        <v>38722</v>
      </c>
      <c r="M1216">
        <f>INDEX('Raw Election Data'!$A$1:$AN$3144,MATCH($C1216&amp;" "&amp;$B1216,'Raw Election Data'!$C$1:$C$3144,0),MATCH('Joined Data'!M$1,'Raw Election Data'!$A$1:$AN$1,0))</f>
        <v>0.42164660916274987</v>
      </c>
      <c r="N1216">
        <f>INDEX('Raw Election Data'!$A$1:$AN$3144,MATCH($C1216&amp;" "&amp;$B1216,'Raw Election Data'!$C$1:$C$3144,0),MATCH('Joined Data'!N$1,'Raw Election Data'!$A$1:$AN$1,0))</f>
        <v>0.53798874025102006</v>
      </c>
      <c r="O1216">
        <f>INDEX('Raw Election Data'!$A$1:$AN$3144,MATCH($C1216&amp;" "&amp;$B1216,'Raw Election Data'!$C$1:$C$3144,0),MATCH('Joined Data'!O$1,'Raw Election Data'!$A$1:$AN$1,0))</f>
        <v>-4505</v>
      </c>
      <c r="P1216">
        <f>INDEX('Raw Election Data'!$A$1:$AN$3144,MATCH($C1216&amp;" "&amp;$B1216,'Raw Election Data'!$C$1:$C$3144,0),MATCH('Joined Data'!P$1,'Raw Election Data'!$A$1:$AN$1,0))</f>
        <v>4505</v>
      </c>
      <c r="Q1216">
        <f>INDEX('Raw Election Data'!$A$1:$AN$3144,MATCH($C1216&amp;" "&amp;$B1216,'Raw Election Data'!$C$1:$C$3144,0),MATCH('Joined Data'!Q$1,'Raw Election Data'!$A$1:$AN$1,0))</f>
        <v>-0.11634213108827018</v>
      </c>
      <c r="R1216">
        <f>INDEX('Raw Election Data'!$A$1:$AN$3144,MATCH($C1216&amp;" "&amp;$B1216,'Raw Election Data'!$C$1:$C$3144,0),MATCH('Joined Data'!R$1,'Raw Election Data'!$A$1:$AN$1,0))</f>
        <v>0.11634213108827018</v>
      </c>
    </row>
    <row r="1217" spans="1:18" ht="13.5" hidden="1" customHeight="1" x14ac:dyDescent="0.15">
      <c r="A1217" t="s">
        <v>237</v>
      </c>
      <c r="B1217" t="s">
        <v>3374</v>
      </c>
      <c r="C1217" t="str">
        <f>INDEX(FIPS!$A$1:$E$3236,MATCH($F1217,FIPS!$D$1:$D$3236,0),5)</f>
        <v>Worcester County</v>
      </c>
      <c r="D1217" t="s">
        <v>238</v>
      </c>
      <c r="E1217" s="15" t="s">
        <v>29</v>
      </c>
      <c r="F1217" t="s">
        <v>3427</v>
      </c>
      <c r="G1217" t="s">
        <v>7782</v>
      </c>
      <c r="H1217" t="str">
        <f>IFERROR(VLOOKUP($G1217,'Team Colors'!$A:$B,2,0),"#c9c9c9")</f>
        <v>#241773</v>
      </c>
      <c r="I1217">
        <f>INDEX('Raw Election Data'!$A$1:$AN$3144,MATCH($C1217&amp;" "&amp;$B1217,'Raw Election Data'!$C$1:$C$3144,0),MATCH('Joined Data'!I$1,'Raw Election Data'!$A$1:$AN$1,0))</f>
        <v>51540</v>
      </c>
      <c r="J1217">
        <f>INDEX('Raw Election Data'!$A$1:$AN$3144,MATCH($C1217&amp;" "&amp;$B1217,'Raw Election Data'!$C$1:$C$3144,0),MATCH('Joined Data'!J$1,'Raw Election Data'!$A$1:$AN$1,0))</f>
        <v>8783</v>
      </c>
      <c r="K1217">
        <f>INDEX('Raw Election Data'!$A$1:$AN$3144,MATCH($C1217&amp;" "&amp;$B1217,'Raw Election Data'!$C$1:$C$3144,0),MATCH('Joined Data'!K$1,'Raw Election Data'!$A$1:$AN$1,0))</f>
        <v>15910</v>
      </c>
      <c r="L1217">
        <f>INDEX('Raw Election Data'!$A$1:$AN$3144,MATCH($C1217&amp;" "&amp;$B1217,'Raw Election Data'!$C$1:$C$3144,0),MATCH('Joined Data'!L$1,'Raw Election Data'!$A$1:$AN$1,0))</f>
        <v>25571</v>
      </c>
      <c r="M1217">
        <f>INDEX('Raw Election Data'!$A$1:$AN$3144,MATCH($C1217&amp;" "&amp;$B1217,'Raw Election Data'!$C$1:$C$3144,0),MATCH('Joined Data'!M$1,'Raw Election Data'!$A$1:$AN$1,0))</f>
        <v>0.34347503030777055</v>
      </c>
      <c r="N1217">
        <f>INDEX('Raw Election Data'!$A$1:$AN$3144,MATCH($C1217&amp;" "&amp;$B1217,'Raw Election Data'!$C$1:$C$3144,0),MATCH('Joined Data'!N$1,'Raw Election Data'!$A$1:$AN$1,0))</f>
        <v>0.62218919870165423</v>
      </c>
      <c r="O1217">
        <f>INDEX('Raw Election Data'!$A$1:$AN$3144,MATCH($C1217&amp;" "&amp;$B1217,'Raw Election Data'!$C$1:$C$3144,0),MATCH('Joined Data'!O$1,'Raw Election Data'!$A$1:$AN$1,0))</f>
        <v>-7127</v>
      </c>
      <c r="P1217">
        <f>INDEX('Raw Election Data'!$A$1:$AN$3144,MATCH($C1217&amp;" "&amp;$B1217,'Raw Election Data'!$C$1:$C$3144,0),MATCH('Joined Data'!P$1,'Raw Election Data'!$A$1:$AN$1,0))</f>
        <v>7127</v>
      </c>
      <c r="Q1217">
        <f>INDEX('Raw Election Data'!$A$1:$AN$3144,MATCH($C1217&amp;" "&amp;$B1217,'Raw Election Data'!$C$1:$C$3144,0),MATCH('Joined Data'!Q$1,'Raw Election Data'!$A$1:$AN$1,0))</f>
        <v>-0.27871416839388369</v>
      </c>
      <c r="R1217">
        <f>INDEX('Raw Election Data'!$A$1:$AN$3144,MATCH($C1217&amp;" "&amp;$B1217,'Raw Election Data'!$C$1:$C$3144,0),MATCH('Joined Data'!R$1,'Raw Election Data'!$A$1:$AN$1,0))</f>
        <v>0.27871416839388369</v>
      </c>
    </row>
    <row r="1218" spans="1:18" ht="13.5" hidden="1" customHeight="1" x14ac:dyDescent="0.15">
      <c r="A1218" t="s">
        <v>237</v>
      </c>
      <c r="B1218" t="s">
        <v>3374</v>
      </c>
      <c r="C1218" t="str">
        <f>INDEX(FIPS!$A$1:$E$3236,MATCH($F1218,FIPS!$D$1:$D$3236,0),5)</f>
        <v>Baltimore city</v>
      </c>
      <c r="D1218" t="s">
        <v>238</v>
      </c>
      <c r="E1218" s="15" t="s">
        <v>239</v>
      </c>
      <c r="F1218" t="s">
        <v>3429</v>
      </c>
      <c r="G1218" t="s">
        <v>7782</v>
      </c>
      <c r="H1218" t="str">
        <f>IFERROR(VLOOKUP($G1218,'Team Colors'!$A:$B,2,0),"#c9c9c9")</f>
        <v>#241773</v>
      </c>
      <c r="I1218">
        <f>INDEX('Raw Election Data'!$A$1:$AN$3144,MATCH($C1218&amp;" "&amp;$B1218,'Raw Election Data'!$C$1:$C$3144,0),MATCH('Joined Data'!I$1,'Raw Election Data'!$A$1:$AN$1,0))</f>
        <v>621849</v>
      </c>
      <c r="J1218">
        <f>INDEX('Raw Election Data'!$A$1:$AN$3144,MATCH($C1218&amp;" "&amp;$B1218,'Raw Election Data'!$C$1:$C$3144,0),MATCH('Joined Data'!J$1,'Raw Election Data'!$A$1:$AN$1,0))</f>
        <v>178562</v>
      </c>
      <c r="K1218">
        <f>INDEX('Raw Election Data'!$A$1:$AN$3144,MATCH($C1218&amp;" "&amp;$B1218,'Raw Election Data'!$C$1:$C$3144,0),MATCH('Joined Data'!K$1,'Raw Election Data'!$A$1:$AN$1,0))</f>
        <v>22726</v>
      </c>
      <c r="L1218">
        <f>INDEX('Raw Election Data'!$A$1:$AN$3144,MATCH($C1218&amp;" "&amp;$B1218,'Raw Election Data'!$C$1:$C$3144,0),MATCH('Joined Data'!L$1,'Raw Election Data'!$A$1:$AN$1,0))</f>
        <v>208980</v>
      </c>
      <c r="M1218">
        <f>INDEX('Raw Election Data'!$A$1:$AN$3144,MATCH($C1218&amp;" "&amp;$B1218,'Raw Election Data'!$C$1:$C$3144,0),MATCH('Joined Data'!M$1,'Raw Election Data'!$A$1:$AN$1,0))</f>
        <v>0.85444540147382519</v>
      </c>
      <c r="N1218">
        <f>INDEX('Raw Election Data'!$A$1:$AN$3144,MATCH($C1218&amp;" "&amp;$B1218,'Raw Election Data'!$C$1:$C$3144,0),MATCH('Joined Data'!N$1,'Raw Election Data'!$A$1:$AN$1,0))</f>
        <v>0.10874724854053019</v>
      </c>
      <c r="O1218">
        <f>INDEX('Raw Election Data'!$A$1:$AN$3144,MATCH($C1218&amp;" "&amp;$B1218,'Raw Election Data'!$C$1:$C$3144,0),MATCH('Joined Data'!O$1,'Raw Election Data'!$A$1:$AN$1,0))</f>
        <v>155836</v>
      </c>
      <c r="P1218">
        <f>INDEX('Raw Election Data'!$A$1:$AN$3144,MATCH($C1218&amp;" "&amp;$B1218,'Raw Election Data'!$C$1:$C$3144,0),MATCH('Joined Data'!P$1,'Raw Election Data'!$A$1:$AN$1,0))</f>
        <v>-155836</v>
      </c>
      <c r="Q1218">
        <f>INDEX('Raw Election Data'!$A$1:$AN$3144,MATCH($C1218&amp;" "&amp;$B1218,'Raw Election Data'!$C$1:$C$3144,0),MATCH('Joined Data'!Q$1,'Raw Election Data'!$A$1:$AN$1,0))</f>
        <v>0.745698152933295</v>
      </c>
      <c r="R1218">
        <f>INDEX('Raw Election Data'!$A$1:$AN$3144,MATCH($C1218&amp;" "&amp;$B1218,'Raw Election Data'!$C$1:$C$3144,0),MATCH('Joined Data'!R$1,'Raw Election Data'!$A$1:$AN$1,0))</f>
        <v>-0.745698152933295</v>
      </c>
    </row>
    <row r="1219" spans="1:18" ht="13.5" hidden="1" customHeight="1" x14ac:dyDescent="0.15">
      <c r="A1219" t="s">
        <v>240</v>
      </c>
      <c r="B1219" t="s">
        <v>3430</v>
      </c>
      <c r="C1219" t="str">
        <f>INDEX(FIPS!$A$1:$E$3236,MATCH($F1219,FIPS!$D$1:$D$3236,0),5)</f>
        <v>Barnstable County</v>
      </c>
      <c r="D1219" t="s">
        <v>241</v>
      </c>
      <c r="E1219" s="15" t="s">
        <v>6</v>
      </c>
      <c r="F1219" t="s">
        <v>3432</v>
      </c>
      <c r="G1219" t="s">
        <v>435</v>
      </c>
      <c r="H1219" t="str">
        <f>IFERROR(VLOOKUP($G1219,'Team Colors'!$A:$B,2,0),"#c9c9c9")</f>
        <v>#c60c30</v>
      </c>
      <c r="I1219">
        <f>INDEX('Raw Election Data'!$A$1:$AN$3144,MATCH($C1219&amp;" "&amp;$B1219,'Raw Election Data'!$C$1:$C$3144,0),MATCH('Joined Data'!I$1,'Raw Election Data'!$A$1:$AN$1,0))</f>
        <v>214333</v>
      </c>
      <c r="J1219">
        <f>INDEX('Raw Election Data'!$A$1:$AN$3144,MATCH($C1219&amp;" "&amp;$B1219,'Raw Election Data'!$C$1:$C$3144,0),MATCH('Joined Data'!J$1,'Raw Election Data'!$A$1:$AN$1,0))</f>
        <v>71632</v>
      </c>
      <c r="K1219">
        <f>INDEX('Raw Election Data'!$A$1:$AN$3144,MATCH($C1219&amp;" "&amp;$B1219,'Raw Election Data'!$C$1:$C$3144,0),MATCH('Joined Data'!K$1,'Raw Election Data'!$A$1:$AN$1,0))</f>
        <v>53842</v>
      </c>
      <c r="L1219">
        <f>INDEX('Raw Election Data'!$A$1:$AN$3144,MATCH($C1219&amp;" "&amp;$B1219,'Raw Election Data'!$C$1:$C$3144,0),MATCH('Joined Data'!L$1,'Raw Election Data'!$A$1:$AN$1,0))</f>
        <v>132667</v>
      </c>
      <c r="M1219">
        <f>INDEX('Raw Election Data'!$A$1:$AN$3144,MATCH($C1219&amp;" "&amp;$B1219,'Raw Election Data'!$C$1:$C$3144,0),MATCH('Joined Data'!M$1,'Raw Election Data'!$A$1:$AN$1,0))</f>
        <v>0.53993834186346268</v>
      </c>
      <c r="N1219">
        <f>INDEX('Raw Election Data'!$A$1:$AN$3144,MATCH($C1219&amp;" "&amp;$B1219,'Raw Election Data'!$C$1:$C$3144,0),MATCH('Joined Data'!N$1,'Raw Election Data'!$A$1:$AN$1,0))</f>
        <v>0.40584320139899144</v>
      </c>
      <c r="O1219">
        <f>INDEX('Raw Election Data'!$A$1:$AN$3144,MATCH($C1219&amp;" "&amp;$B1219,'Raw Election Data'!$C$1:$C$3144,0),MATCH('Joined Data'!O$1,'Raw Election Data'!$A$1:$AN$1,0))</f>
        <v>17790</v>
      </c>
      <c r="P1219">
        <f>INDEX('Raw Election Data'!$A$1:$AN$3144,MATCH($C1219&amp;" "&amp;$B1219,'Raw Election Data'!$C$1:$C$3144,0),MATCH('Joined Data'!P$1,'Raw Election Data'!$A$1:$AN$1,0))</f>
        <v>-17790</v>
      </c>
      <c r="Q1219">
        <f>INDEX('Raw Election Data'!$A$1:$AN$3144,MATCH($C1219&amp;" "&amp;$B1219,'Raw Election Data'!$C$1:$C$3144,0),MATCH('Joined Data'!Q$1,'Raw Election Data'!$A$1:$AN$1,0))</f>
        <v>0.13409514046447124</v>
      </c>
      <c r="R1219">
        <f>INDEX('Raw Election Data'!$A$1:$AN$3144,MATCH($C1219&amp;" "&amp;$B1219,'Raw Election Data'!$C$1:$C$3144,0),MATCH('Joined Data'!R$1,'Raw Election Data'!$A$1:$AN$1,0))</f>
        <v>-0.13409514046447124</v>
      </c>
    </row>
    <row r="1220" spans="1:18" ht="13.5" hidden="1" customHeight="1" x14ac:dyDescent="0.15">
      <c r="A1220" t="s">
        <v>240</v>
      </c>
      <c r="B1220" t="s">
        <v>3430</v>
      </c>
      <c r="C1220" t="str">
        <f>INDEX(FIPS!$A$1:$E$3236,MATCH($F1220,FIPS!$D$1:$D$3236,0),5)</f>
        <v>Berkshire County</v>
      </c>
      <c r="D1220" t="s">
        <v>241</v>
      </c>
      <c r="E1220" s="15" t="s">
        <v>7</v>
      </c>
      <c r="F1220" t="s">
        <v>3436</v>
      </c>
      <c r="G1220" t="s">
        <v>435</v>
      </c>
      <c r="H1220" t="str">
        <f>IFERROR(VLOOKUP($G1220,'Team Colors'!$A:$B,2,0),"#c9c9c9")</f>
        <v>#c60c30</v>
      </c>
      <c r="I1220">
        <f>INDEX('Raw Election Data'!$A$1:$AN$3144,MATCH($C1220&amp;" "&amp;$B1220,'Raw Election Data'!$C$1:$C$3144,0),MATCH('Joined Data'!I$1,'Raw Election Data'!$A$1:$AN$1,0))</f>
        <v>127828</v>
      </c>
      <c r="J1220">
        <f>INDEX('Raw Election Data'!$A$1:$AN$3144,MATCH($C1220&amp;" "&amp;$B1220,'Raw Election Data'!$C$1:$C$3144,0),MATCH('Joined Data'!J$1,'Raw Election Data'!$A$1:$AN$1,0))</f>
        <v>43540</v>
      </c>
      <c r="K1220">
        <f>INDEX('Raw Election Data'!$A$1:$AN$3144,MATCH($C1220&amp;" "&amp;$B1220,'Raw Election Data'!$C$1:$C$3144,0),MATCH('Joined Data'!K$1,'Raw Election Data'!$A$1:$AN$1,0))</f>
        <v>16799</v>
      </c>
      <c r="L1220">
        <f>INDEX('Raw Election Data'!$A$1:$AN$3144,MATCH($C1220&amp;" "&amp;$B1220,'Raw Election Data'!$C$1:$C$3144,0),MATCH('Joined Data'!L$1,'Raw Election Data'!$A$1:$AN$1,0))</f>
        <v>64507</v>
      </c>
      <c r="M1220">
        <f>INDEX('Raw Election Data'!$A$1:$AN$3144,MATCH($C1220&amp;" "&amp;$B1220,'Raw Election Data'!$C$1:$C$3144,0),MATCH('Joined Data'!M$1,'Raw Election Data'!$A$1:$AN$1,0))</f>
        <v>0.67496550761932816</v>
      </c>
      <c r="N1220">
        <f>INDEX('Raw Election Data'!$A$1:$AN$3144,MATCH($C1220&amp;" "&amp;$B1220,'Raw Election Data'!$C$1:$C$3144,0),MATCH('Joined Data'!N$1,'Raw Election Data'!$A$1:$AN$1,0))</f>
        <v>0.26042134962097135</v>
      </c>
      <c r="O1220">
        <f>INDEX('Raw Election Data'!$A$1:$AN$3144,MATCH($C1220&amp;" "&amp;$B1220,'Raw Election Data'!$C$1:$C$3144,0),MATCH('Joined Data'!O$1,'Raw Election Data'!$A$1:$AN$1,0))</f>
        <v>26741</v>
      </c>
      <c r="P1220">
        <f>INDEX('Raw Election Data'!$A$1:$AN$3144,MATCH($C1220&amp;" "&amp;$B1220,'Raw Election Data'!$C$1:$C$3144,0),MATCH('Joined Data'!P$1,'Raw Election Data'!$A$1:$AN$1,0))</f>
        <v>-26741</v>
      </c>
      <c r="Q1220">
        <f>INDEX('Raw Election Data'!$A$1:$AN$3144,MATCH($C1220&amp;" "&amp;$B1220,'Raw Election Data'!$C$1:$C$3144,0),MATCH('Joined Data'!Q$1,'Raw Election Data'!$A$1:$AN$1,0))</f>
        <v>0.41454415799835681</v>
      </c>
      <c r="R1220">
        <f>INDEX('Raw Election Data'!$A$1:$AN$3144,MATCH($C1220&amp;" "&amp;$B1220,'Raw Election Data'!$C$1:$C$3144,0),MATCH('Joined Data'!R$1,'Raw Election Data'!$A$1:$AN$1,0))</f>
        <v>-0.41454415799835681</v>
      </c>
    </row>
    <row r="1221" spans="1:18" ht="13.5" hidden="1" customHeight="1" x14ac:dyDescent="0.15">
      <c r="A1221" t="s">
        <v>240</v>
      </c>
      <c r="B1221" t="s">
        <v>3430</v>
      </c>
      <c r="C1221" t="str">
        <f>INDEX(FIPS!$A$1:$E$3236,MATCH($F1221,FIPS!$D$1:$D$3236,0),5)</f>
        <v>Bristol County</v>
      </c>
      <c r="D1221" t="s">
        <v>241</v>
      </c>
      <c r="E1221" s="15" t="s">
        <v>8</v>
      </c>
      <c r="F1221" t="s">
        <v>3440</v>
      </c>
      <c r="G1221" t="s">
        <v>435</v>
      </c>
      <c r="H1221" t="str">
        <f>IFERROR(VLOOKUP($G1221,'Team Colors'!$A:$B,2,0),"#c9c9c9")</f>
        <v>#c60c30</v>
      </c>
      <c r="I1221">
        <f>INDEX('Raw Election Data'!$A$1:$AN$3144,MATCH($C1221&amp;" "&amp;$B1221,'Raw Election Data'!$C$1:$C$3144,0),MATCH('Joined Data'!I$1,'Raw Election Data'!$A$1:$AN$1,0))</f>
        <v>556772</v>
      </c>
      <c r="J1221">
        <f>INDEX('Raw Election Data'!$A$1:$AN$3144,MATCH($C1221&amp;" "&amp;$B1221,'Raw Election Data'!$C$1:$C$3144,0),MATCH('Joined Data'!J$1,'Raw Election Data'!$A$1:$AN$1,0))</f>
        <v>127619</v>
      </c>
      <c r="K1221">
        <f>INDEX('Raw Election Data'!$A$1:$AN$3144,MATCH($C1221&amp;" "&amp;$B1221,'Raw Election Data'!$C$1:$C$3144,0),MATCH('Joined Data'!K$1,'Raw Election Data'!$A$1:$AN$1,0))</f>
        <v>104775</v>
      </c>
      <c r="L1221">
        <f>INDEX('Raw Election Data'!$A$1:$AN$3144,MATCH($C1221&amp;" "&amp;$B1221,'Raw Election Data'!$C$1:$C$3144,0),MATCH('Joined Data'!L$1,'Raw Election Data'!$A$1:$AN$1,0))</f>
        <v>246068</v>
      </c>
      <c r="M1221">
        <f>INDEX('Raw Election Data'!$A$1:$AN$3144,MATCH($C1221&amp;" "&amp;$B1221,'Raw Election Data'!$C$1:$C$3144,0),MATCH('Joined Data'!M$1,'Raw Election Data'!$A$1:$AN$1,0))</f>
        <v>0.51863306077994697</v>
      </c>
      <c r="N1221">
        <f>INDEX('Raw Election Data'!$A$1:$AN$3144,MATCH($C1221&amp;" "&amp;$B1221,'Raw Election Data'!$C$1:$C$3144,0),MATCH('Joined Data'!N$1,'Raw Election Data'!$A$1:$AN$1,0))</f>
        <v>0.42579693418079556</v>
      </c>
      <c r="O1221">
        <f>INDEX('Raw Election Data'!$A$1:$AN$3144,MATCH($C1221&amp;" "&amp;$B1221,'Raw Election Data'!$C$1:$C$3144,0),MATCH('Joined Data'!O$1,'Raw Election Data'!$A$1:$AN$1,0))</f>
        <v>22844</v>
      </c>
      <c r="P1221">
        <f>INDEX('Raw Election Data'!$A$1:$AN$3144,MATCH($C1221&amp;" "&amp;$B1221,'Raw Election Data'!$C$1:$C$3144,0),MATCH('Joined Data'!P$1,'Raw Election Data'!$A$1:$AN$1,0))</f>
        <v>-22844</v>
      </c>
      <c r="Q1221">
        <f>INDEX('Raw Election Data'!$A$1:$AN$3144,MATCH($C1221&amp;" "&amp;$B1221,'Raw Election Data'!$C$1:$C$3144,0),MATCH('Joined Data'!Q$1,'Raw Election Data'!$A$1:$AN$1,0))</f>
        <v>9.2836126599151414E-2</v>
      </c>
      <c r="R1221">
        <f>INDEX('Raw Election Data'!$A$1:$AN$3144,MATCH($C1221&amp;" "&amp;$B1221,'Raw Election Data'!$C$1:$C$3144,0),MATCH('Joined Data'!R$1,'Raw Election Data'!$A$1:$AN$1,0))</f>
        <v>-9.2836126599151414E-2</v>
      </c>
    </row>
    <row r="1222" spans="1:18" ht="13.5" hidden="1" customHeight="1" x14ac:dyDescent="0.15">
      <c r="A1222" t="s">
        <v>240</v>
      </c>
      <c r="B1222" t="s">
        <v>3430</v>
      </c>
      <c r="C1222" t="str">
        <f>INDEX(FIPS!$A$1:$E$3236,MATCH($F1222,FIPS!$D$1:$D$3236,0),5)</f>
        <v>Dukes County</v>
      </c>
      <c r="D1222" t="s">
        <v>241</v>
      </c>
      <c r="E1222" s="15" t="s">
        <v>9</v>
      </c>
      <c r="F1222" t="s">
        <v>3444</v>
      </c>
      <c r="G1222" t="s">
        <v>435</v>
      </c>
      <c r="H1222" t="str">
        <f>IFERROR(VLOOKUP($G1222,'Team Colors'!$A:$B,2,0),"#c9c9c9")</f>
        <v>#c60c30</v>
      </c>
      <c r="I1222">
        <f>INDEX('Raw Election Data'!$A$1:$AN$3144,MATCH($C1222&amp;" "&amp;$B1222,'Raw Election Data'!$C$1:$C$3144,0),MATCH('Joined Data'!I$1,'Raw Election Data'!$A$1:$AN$1,0))</f>
        <v>17299</v>
      </c>
      <c r="J1222">
        <f>INDEX('Raw Election Data'!$A$1:$AN$3144,MATCH($C1222&amp;" "&amp;$B1222,'Raw Election Data'!$C$1:$C$3144,0),MATCH('Joined Data'!J$1,'Raw Election Data'!$A$1:$AN$1,0))</f>
        <v>8338</v>
      </c>
      <c r="K1222">
        <f>INDEX('Raw Election Data'!$A$1:$AN$3144,MATCH($C1222&amp;" "&amp;$B1222,'Raw Election Data'!$C$1:$C$3144,0),MATCH('Joined Data'!K$1,'Raw Election Data'!$A$1:$AN$1,0))</f>
        <v>2474</v>
      </c>
      <c r="L1222">
        <f>INDEX('Raw Election Data'!$A$1:$AN$3144,MATCH($C1222&amp;" "&amp;$B1222,'Raw Election Data'!$C$1:$C$3144,0),MATCH('Joined Data'!L$1,'Raw Election Data'!$A$1:$AN$1,0))</f>
        <v>11434</v>
      </c>
      <c r="M1222">
        <f>INDEX('Raw Election Data'!$A$1:$AN$3144,MATCH($C1222&amp;" "&amp;$B1222,'Raw Election Data'!$C$1:$C$3144,0),MATCH('Joined Data'!M$1,'Raw Election Data'!$A$1:$AN$1,0))</f>
        <v>0.7292286164072066</v>
      </c>
      <c r="N1222">
        <f>INDEX('Raw Election Data'!$A$1:$AN$3144,MATCH($C1222&amp;" "&amp;$B1222,'Raw Election Data'!$C$1:$C$3144,0),MATCH('Joined Data'!N$1,'Raw Election Data'!$A$1:$AN$1,0))</f>
        <v>0.21637222319398286</v>
      </c>
      <c r="O1222">
        <f>INDEX('Raw Election Data'!$A$1:$AN$3144,MATCH($C1222&amp;" "&amp;$B1222,'Raw Election Data'!$C$1:$C$3144,0),MATCH('Joined Data'!O$1,'Raw Election Data'!$A$1:$AN$1,0))</f>
        <v>5864</v>
      </c>
      <c r="P1222">
        <f>INDEX('Raw Election Data'!$A$1:$AN$3144,MATCH($C1222&amp;" "&amp;$B1222,'Raw Election Data'!$C$1:$C$3144,0),MATCH('Joined Data'!P$1,'Raw Election Data'!$A$1:$AN$1,0))</f>
        <v>-5864</v>
      </c>
      <c r="Q1222">
        <f>INDEX('Raw Election Data'!$A$1:$AN$3144,MATCH($C1222&amp;" "&amp;$B1222,'Raw Election Data'!$C$1:$C$3144,0),MATCH('Joined Data'!Q$1,'Raw Election Data'!$A$1:$AN$1,0))</f>
        <v>0.51285639321322374</v>
      </c>
      <c r="R1222">
        <f>INDEX('Raw Election Data'!$A$1:$AN$3144,MATCH($C1222&amp;" "&amp;$B1222,'Raw Election Data'!$C$1:$C$3144,0),MATCH('Joined Data'!R$1,'Raw Election Data'!$A$1:$AN$1,0))</f>
        <v>-0.51285639321322374</v>
      </c>
    </row>
    <row r="1223" spans="1:18" ht="13.5" hidden="1" customHeight="1" x14ac:dyDescent="0.15">
      <c r="A1223" t="s">
        <v>240</v>
      </c>
      <c r="B1223" t="s">
        <v>3430</v>
      </c>
      <c r="C1223" t="str">
        <f>INDEX(FIPS!$A$1:$E$3236,MATCH($F1223,FIPS!$D$1:$D$3236,0),5)</f>
        <v>Essex County</v>
      </c>
      <c r="D1223" t="s">
        <v>241</v>
      </c>
      <c r="E1223" s="15" t="s">
        <v>10</v>
      </c>
      <c r="F1223" t="s">
        <v>3448</v>
      </c>
      <c r="G1223" t="s">
        <v>435</v>
      </c>
      <c r="H1223" t="str">
        <f>IFERROR(VLOOKUP($G1223,'Team Colors'!$A:$B,2,0),"#c9c9c9")</f>
        <v>#c60c30</v>
      </c>
      <c r="I1223">
        <f>INDEX('Raw Election Data'!$A$1:$AN$3144,MATCH($C1223&amp;" "&amp;$B1223,'Raw Election Data'!$C$1:$C$3144,0),MATCH('Joined Data'!I$1,'Raw Election Data'!$A$1:$AN$1,0))</f>
        <v>776043</v>
      </c>
      <c r="J1223">
        <f>INDEX('Raw Election Data'!$A$1:$AN$3144,MATCH($C1223&amp;" "&amp;$B1223,'Raw Election Data'!$C$1:$C$3144,0),MATCH('Joined Data'!J$1,'Raw Election Data'!$A$1:$AN$1,0))</f>
        <v>220027</v>
      </c>
      <c r="K1223">
        <f>INDEX('Raw Election Data'!$A$1:$AN$3144,MATCH($C1223&amp;" "&amp;$B1223,'Raw Election Data'!$C$1:$C$3144,0),MATCH('Joined Data'!K$1,'Raw Election Data'!$A$1:$AN$1,0))</f>
        <v>135405</v>
      </c>
      <c r="L1223">
        <f>INDEX('Raw Election Data'!$A$1:$AN$3144,MATCH($C1223&amp;" "&amp;$B1223,'Raw Election Data'!$C$1:$C$3144,0),MATCH('Joined Data'!L$1,'Raw Election Data'!$A$1:$AN$1,0))</f>
        <v>376140</v>
      </c>
      <c r="M1223">
        <f>INDEX('Raw Election Data'!$A$1:$AN$3144,MATCH($C1223&amp;" "&amp;$B1223,'Raw Election Data'!$C$1:$C$3144,0),MATCH('Joined Data'!M$1,'Raw Election Data'!$A$1:$AN$1,0))</f>
        <v>0.58496038708991338</v>
      </c>
      <c r="N1223">
        <f>INDEX('Raw Election Data'!$A$1:$AN$3144,MATCH($C1223&amp;" "&amp;$B1223,'Raw Election Data'!$C$1:$C$3144,0),MATCH('Joined Data'!N$1,'Raw Election Data'!$A$1:$AN$1,0))</f>
        <v>0.3599856436433243</v>
      </c>
      <c r="O1223">
        <f>INDEX('Raw Election Data'!$A$1:$AN$3144,MATCH($C1223&amp;" "&amp;$B1223,'Raw Election Data'!$C$1:$C$3144,0),MATCH('Joined Data'!O$1,'Raw Election Data'!$A$1:$AN$1,0))</f>
        <v>84622</v>
      </c>
      <c r="P1223">
        <f>INDEX('Raw Election Data'!$A$1:$AN$3144,MATCH($C1223&amp;" "&amp;$B1223,'Raw Election Data'!$C$1:$C$3144,0),MATCH('Joined Data'!P$1,'Raw Election Data'!$A$1:$AN$1,0))</f>
        <v>-84622</v>
      </c>
      <c r="Q1223">
        <f>INDEX('Raw Election Data'!$A$1:$AN$3144,MATCH($C1223&amp;" "&amp;$B1223,'Raw Election Data'!$C$1:$C$3144,0),MATCH('Joined Data'!Q$1,'Raw Election Data'!$A$1:$AN$1,0))</f>
        <v>0.22497474344658908</v>
      </c>
      <c r="R1223">
        <f>INDEX('Raw Election Data'!$A$1:$AN$3144,MATCH($C1223&amp;" "&amp;$B1223,'Raw Election Data'!$C$1:$C$3144,0),MATCH('Joined Data'!R$1,'Raw Election Data'!$A$1:$AN$1,0))</f>
        <v>-0.22497474344658908</v>
      </c>
    </row>
    <row r="1224" spans="1:18" ht="13.5" hidden="1" customHeight="1" x14ac:dyDescent="0.15">
      <c r="A1224" t="s">
        <v>240</v>
      </c>
      <c r="B1224" t="s">
        <v>3430</v>
      </c>
      <c r="C1224" t="str">
        <f>INDEX(FIPS!$A$1:$E$3236,MATCH($F1224,FIPS!$D$1:$D$3236,0),5)</f>
        <v>Franklin County</v>
      </c>
      <c r="D1224" t="s">
        <v>241</v>
      </c>
      <c r="E1224" s="15" t="s">
        <v>11</v>
      </c>
      <c r="F1224" t="s">
        <v>3453</v>
      </c>
      <c r="G1224" t="s">
        <v>435</v>
      </c>
      <c r="H1224" t="str">
        <f>IFERROR(VLOOKUP($G1224,'Team Colors'!$A:$B,2,0),"#c9c9c9")</f>
        <v>#c60c30</v>
      </c>
      <c r="I1224">
        <f>INDEX('Raw Election Data'!$A$1:$AN$3144,MATCH($C1224&amp;" "&amp;$B1224,'Raw Election Data'!$C$1:$C$3144,0),MATCH('Joined Data'!I$1,'Raw Election Data'!$A$1:$AN$1,0))</f>
        <v>70601</v>
      </c>
      <c r="J1224">
        <f>INDEX('Raw Election Data'!$A$1:$AN$3144,MATCH($C1224&amp;" "&amp;$B1224,'Raw Election Data'!$C$1:$C$3144,0),MATCH('Joined Data'!J$1,'Raw Election Data'!$A$1:$AN$1,0))</f>
        <v>24369</v>
      </c>
      <c r="K1224">
        <f>INDEX('Raw Election Data'!$A$1:$AN$3144,MATCH($C1224&amp;" "&amp;$B1224,'Raw Election Data'!$C$1:$C$3144,0),MATCH('Joined Data'!K$1,'Raw Election Data'!$A$1:$AN$1,0))</f>
        <v>10327</v>
      </c>
      <c r="L1224">
        <f>INDEX('Raw Election Data'!$A$1:$AN$3144,MATCH($C1224&amp;" "&amp;$B1224,'Raw Election Data'!$C$1:$C$3144,0),MATCH('Joined Data'!L$1,'Raw Election Data'!$A$1:$AN$1,0))</f>
        <v>37987</v>
      </c>
      <c r="M1224">
        <f>INDEX('Raw Election Data'!$A$1:$AN$3144,MATCH($C1224&amp;" "&amp;$B1224,'Raw Election Data'!$C$1:$C$3144,0),MATCH('Joined Data'!M$1,'Raw Election Data'!$A$1:$AN$1,0))</f>
        <v>0.64150893726801272</v>
      </c>
      <c r="N1224">
        <f>INDEX('Raw Election Data'!$A$1:$AN$3144,MATCH($C1224&amp;" "&amp;$B1224,'Raw Election Data'!$C$1:$C$3144,0),MATCH('Joined Data'!N$1,'Raw Election Data'!$A$1:$AN$1,0))</f>
        <v>0.27185616131834572</v>
      </c>
      <c r="O1224">
        <f>INDEX('Raw Election Data'!$A$1:$AN$3144,MATCH($C1224&amp;" "&amp;$B1224,'Raw Election Data'!$C$1:$C$3144,0),MATCH('Joined Data'!O$1,'Raw Election Data'!$A$1:$AN$1,0))</f>
        <v>14042</v>
      </c>
      <c r="P1224">
        <f>INDEX('Raw Election Data'!$A$1:$AN$3144,MATCH($C1224&amp;" "&amp;$B1224,'Raw Election Data'!$C$1:$C$3144,0),MATCH('Joined Data'!P$1,'Raw Election Data'!$A$1:$AN$1,0))</f>
        <v>-14042</v>
      </c>
      <c r="Q1224">
        <f>INDEX('Raw Election Data'!$A$1:$AN$3144,MATCH($C1224&amp;" "&amp;$B1224,'Raw Election Data'!$C$1:$C$3144,0),MATCH('Joined Data'!Q$1,'Raw Election Data'!$A$1:$AN$1,0))</f>
        <v>0.369652775949667</v>
      </c>
      <c r="R1224">
        <f>INDEX('Raw Election Data'!$A$1:$AN$3144,MATCH($C1224&amp;" "&amp;$B1224,'Raw Election Data'!$C$1:$C$3144,0),MATCH('Joined Data'!R$1,'Raw Election Data'!$A$1:$AN$1,0))</f>
        <v>-0.369652775949667</v>
      </c>
    </row>
    <row r="1225" spans="1:18" ht="13.5" hidden="1" customHeight="1" x14ac:dyDescent="0.15">
      <c r="A1225" t="s">
        <v>240</v>
      </c>
      <c r="B1225" t="s">
        <v>3430</v>
      </c>
      <c r="C1225" t="str">
        <f>INDEX(FIPS!$A$1:$E$3236,MATCH($F1225,FIPS!$D$1:$D$3236,0),5)</f>
        <v>Hampden County</v>
      </c>
      <c r="D1225" t="s">
        <v>241</v>
      </c>
      <c r="E1225" s="15" t="s">
        <v>12</v>
      </c>
      <c r="F1225" t="s">
        <v>3459</v>
      </c>
      <c r="G1225" t="s">
        <v>435</v>
      </c>
      <c r="H1225" t="str">
        <f>IFERROR(VLOOKUP($G1225,'Team Colors'!$A:$B,2,0),"#c9c9c9")</f>
        <v>#c60c30</v>
      </c>
      <c r="I1225">
        <f>INDEX('Raw Election Data'!$A$1:$AN$3144,MATCH($C1225&amp;" "&amp;$B1225,'Raw Election Data'!$C$1:$C$3144,0),MATCH('Joined Data'!I$1,'Raw Election Data'!$A$1:$AN$1,0))</f>
        <v>470690</v>
      </c>
      <c r="J1225">
        <f>INDEX('Raw Election Data'!$A$1:$AN$3144,MATCH($C1225&amp;" "&amp;$B1225,'Raw Election Data'!$C$1:$C$3144,0),MATCH('Joined Data'!J$1,'Raw Election Data'!$A$1:$AN$1,0))</f>
        <v>110313</v>
      </c>
      <c r="K1225">
        <f>INDEX('Raw Election Data'!$A$1:$AN$3144,MATCH($C1225&amp;" "&amp;$B1225,'Raw Election Data'!$C$1:$C$3144,0),MATCH('Joined Data'!K$1,'Raw Election Data'!$A$1:$AN$1,0))</f>
        <v>78230</v>
      </c>
      <c r="L1225">
        <f>INDEX('Raw Election Data'!$A$1:$AN$3144,MATCH($C1225&amp;" "&amp;$B1225,'Raw Election Data'!$C$1:$C$3144,0),MATCH('Joined Data'!L$1,'Raw Election Data'!$A$1:$AN$1,0))</f>
        <v>200220</v>
      </c>
      <c r="M1225">
        <f>INDEX('Raw Election Data'!$A$1:$AN$3144,MATCH($C1225&amp;" "&amp;$B1225,'Raw Election Data'!$C$1:$C$3144,0),MATCH('Joined Data'!M$1,'Raw Election Data'!$A$1:$AN$1,0))</f>
        <v>0.55095894516032362</v>
      </c>
      <c r="N1225">
        <f>INDEX('Raw Election Data'!$A$1:$AN$3144,MATCH($C1225&amp;" "&amp;$B1225,'Raw Election Data'!$C$1:$C$3144,0),MATCH('Joined Data'!N$1,'Raw Election Data'!$A$1:$AN$1,0))</f>
        <v>0.39072020777145139</v>
      </c>
      <c r="O1225">
        <f>INDEX('Raw Election Data'!$A$1:$AN$3144,MATCH($C1225&amp;" "&amp;$B1225,'Raw Election Data'!$C$1:$C$3144,0),MATCH('Joined Data'!O$1,'Raw Election Data'!$A$1:$AN$1,0))</f>
        <v>32083</v>
      </c>
      <c r="P1225">
        <f>INDEX('Raw Election Data'!$A$1:$AN$3144,MATCH($C1225&amp;" "&amp;$B1225,'Raw Election Data'!$C$1:$C$3144,0),MATCH('Joined Data'!P$1,'Raw Election Data'!$A$1:$AN$1,0))</f>
        <v>-32083</v>
      </c>
      <c r="Q1225">
        <f>INDEX('Raw Election Data'!$A$1:$AN$3144,MATCH($C1225&amp;" "&amp;$B1225,'Raw Election Data'!$C$1:$C$3144,0),MATCH('Joined Data'!Q$1,'Raw Election Data'!$A$1:$AN$1,0))</f>
        <v>0.16023873738887223</v>
      </c>
      <c r="R1225">
        <f>INDEX('Raw Election Data'!$A$1:$AN$3144,MATCH($C1225&amp;" "&amp;$B1225,'Raw Election Data'!$C$1:$C$3144,0),MATCH('Joined Data'!R$1,'Raw Election Data'!$A$1:$AN$1,0))</f>
        <v>-0.16023873738887223</v>
      </c>
    </row>
    <row r="1226" spans="1:18" ht="13.5" hidden="1" customHeight="1" x14ac:dyDescent="0.15">
      <c r="A1226" t="s">
        <v>240</v>
      </c>
      <c r="B1226" t="s">
        <v>3430</v>
      </c>
      <c r="C1226" t="str">
        <f>INDEX(FIPS!$A$1:$E$3236,MATCH($F1226,FIPS!$D$1:$D$3236,0),5)</f>
        <v>Hampshire County</v>
      </c>
      <c r="D1226" t="s">
        <v>241</v>
      </c>
      <c r="E1226" s="15" t="s">
        <v>13</v>
      </c>
      <c r="F1226" t="s">
        <v>3463</v>
      </c>
      <c r="G1226" t="s">
        <v>435</v>
      </c>
      <c r="H1226" t="str">
        <f>IFERROR(VLOOKUP($G1226,'Team Colors'!$A:$B,2,0),"#c9c9c9")</f>
        <v>#c60c30</v>
      </c>
      <c r="I1226">
        <f>INDEX('Raw Election Data'!$A$1:$AN$3144,MATCH($C1226&amp;" "&amp;$B1226,'Raw Election Data'!$C$1:$C$3144,0),MATCH('Joined Data'!I$1,'Raw Election Data'!$A$1:$AN$1,0))</f>
        <v>161292</v>
      </c>
      <c r="J1226">
        <f>INDEX('Raw Election Data'!$A$1:$AN$3144,MATCH($C1226&amp;" "&amp;$B1226,'Raw Election Data'!$C$1:$C$3144,0),MATCH('Joined Data'!J$1,'Raw Election Data'!$A$1:$AN$1,0))</f>
        <v>54572</v>
      </c>
      <c r="K1226">
        <f>INDEX('Raw Election Data'!$A$1:$AN$3144,MATCH($C1226&amp;" "&amp;$B1226,'Raw Election Data'!$C$1:$C$3144,0),MATCH('Joined Data'!K$1,'Raw Election Data'!$A$1:$AN$1,0))</f>
        <v>22089</v>
      </c>
      <c r="L1226">
        <f>INDEX('Raw Election Data'!$A$1:$AN$3144,MATCH($C1226&amp;" "&amp;$B1226,'Raw Election Data'!$C$1:$C$3144,0),MATCH('Joined Data'!L$1,'Raw Election Data'!$A$1:$AN$1,0))</f>
        <v>82329</v>
      </c>
      <c r="M1226">
        <f>INDEX('Raw Election Data'!$A$1:$AN$3144,MATCH($C1226&amp;" "&amp;$B1226,'Raw Election Data'!$C$1:$C$3144,0),MATCH('Joined Data'!M$1,'Raw Election Data'!$A$1:$AN$1,0))</f>
        <v>0.66285270074943214</v>
      </c>
      <c r="N1226">
        <f>INDEX('Raw Election Data'!$A$1:$AN$3144,MATCH($C1226&amp;" "&amp;$B1226,'Raw Election Data'!$C$1:$C$3144,0),MATCH('Joined Data'!N$1,'Raw Election Data'!$A$1:$AN$1,0))</f>
        <v>0.26830157052800352</v>
      </c>
      <c r="O1226">
        <f>INDEX('Raw Election Data'!$A$1:$AN$3144,MATCH($C1226&amp;" "&amp;$B1226,'Raw Election Data'!$C$1:$C$3144,0),MATCH('Joined Data'!O$1,'Raw Election Data'!$A$1:$AN$1,0))</f>
        <v>32483</v>
      </c>
      <c r="P1226">
        <f>INDEX('Raw Election Data'!$A$1:$AN$3144,MATCH($C1226&amp;" "&amp;$B1226,'Raw Election Data'!$C$1:$C$3144,0),MATCH('Joined Data'!P$1,'Raw Election Data'!$A$1:$AN$1,0))</f>
        <v>-32483</v>
      </c>
      <c r="Q1226">
        <f>INDEX('Raw Election Data'!$A$1:$AN$3144,MATCH($C1226&amp;" "&amp;$B1226,'Raw Election Data'!$C$1:$C$3144,0),MATCH('Joined Data'!Q$1,'Raw Election Data'!$A$1:$AN$1,0))</f>
        <v>0.39455113022142863</v>
      </c>
      <c r="R1226">
        <f>INDEX('Raw Election Data'!$A$1:$AN$3144,MATCH($C1226&amp;" "&amp;$B1226,'Raw Election Data'!$C$1:$C$3144,0),MATCH('Joined Data'!R$1,'Raw Election Data'!$A$1:$AN$1,0))</f>
        <v>-0.39455113022142863</v>
      </c>
    </row>
    <row r="1227" spans="1:18" ht="13.5" hidden="1" customHeight="1" x14ac:dyDescent="0.15">
      <c r="A1227" t="s">
        <v>240</v>
      </c>
      <c r="B1227" t="s">
        <v>3430</v>
      </c>
      <c r="C1227" t="str">
        <f>INDEX(FIPS!$A$1:$E$3236,MATCH($F1227,FIPS!$D$1:$D$3236,0),5)</f>
        <v>Middlesex County</v>
      </c>
      <c r="D1227" t="s">
        <v>241</v>
      </c>
      <c r="E1227" s="15" t="s">
        <v>14</v>
      </c>
      <c r="F1227" t="s">
        <v>3464</v>
      </c>
      <c r="G1227" t="s">
        <v>435</v>
      </c>
      <c r="H1227" t="str">
        <f>IFERROR(VLOOKUP($G1227,'Team Colors'!$A:$B,2,0),"#c9c9c9")</f>
        <v>#c60c30</v>
      </c>
      <c r="I1227">
        <f>INDEX('Raw Election Data'!$A$1:$AN$3144,MATCH($C1227&amp;" "&amp;$B1227,'Raw Election Data'!$C$1:$C$3144,0),MATCH('Joined Data'!I$1,'Raw Election Data'!$A$1:$AN$1,0))</f>
        <v>1585139</v>
      </c>
      <c r="J1227">
        <f>INDEX('Raw Election Data'!$A$1:$AN$3144,MATCH($C1227&amp;" "&amp;$B1227,'Raw Election Data'!$C$1:$C$3144,0),MATCH('Joined Data'!J$1,'Raw Election Data'!$A$1:$AN$1,0))</f>
        <v>508919</v>
      </c>
      <c r="K1227">
        <f>INDEX('Raw Election Data'!$A$1:$AN$3144,MATCH($C1227&amp;" "&amp;$B1227,'Raw Election Data'!$C$1:$C$3144,0),MATCH('Joined Data'!K$1,'Raw Election Data'!$A$1:$AN$1,0))</f>
        <v>216163</v>
      </c>
      <c r="L1227">
        <f>INDEX('Raw Election Data'!$A$1:$AN$3144,MATCH($C1227&amp;" "&amp;$B1227,'Raw Election Data'!$C$1:$C$3144,0),MATCH('Joined Data'!L$1,'Raw Election Data'!$A$1:$AN$1,0))</f>
        <v>767337</v>
      </c>
      <c r="M1227">
        <f>INDEX('Raw Election Data'!$A$1:$AN$3144,MATCH($C1227&amp;" "&amp;$B1227,'Raw Election Data'!$C$1:$C$3144,0),MATCH('Joined Data'!M$1,'Raw Election Data'!$A$1:$AN$1,0))</f>
        <v>0.66322749978171258</v>
      </c>
      <c r="N1227">
        <f>INDEX('Raw Election Data'!$A$1:$AN$3144,MATCH($C1227&amp;" "&amp;$B1227,'Raw Election Data'!$C$1:$C$3144,0),MATCH('Joined Data'!N$1,'Raw Election Data'!$A$1:$AN$1,0))</f>
        <v>0.28170543059959313</v>
      </c>
      <c r="O1227">
        <f>INDEX('Raw Election Data'!$A$1:$AN$3144,MATCH($C1227&amp;" "&amp;$B1227,'Raw Election Data'!$C$1:$C$3144,0),MATCH('Joined Data'!O$1,'Raw Election Data'!$A$1:$AN$1,0))</f>
        <v>292756</v>
      </c>
      <c r="P1227">
        <f>INDEX('Raw Election Data'!$A$1:$AN$3144,MATCH($C1227&amp;" "&amp;$B1227,'Raw Election Data'!$C$1:$C$3144,0),MATCH('Joined Data'!P$1,'Raw Election Data'!$A$1:$AN$1,0))</f>
        <v>-292756</v>
      </c>
      <c r="Q1227">
        <f>INDEX('Raw Election Data'!$A$1:$AN$3144,MATCH($C1227&amp;" "&amp;$B1227,'Raw Election Data'!$C$1:$C$3144,0),MATCH('Joined Data'!Q$1,'Raw Election Data'!$A$1:$AN$1,0))</f>
        <v>0.38152206918211945</v>
      </c>
      <c r="R1227">
        <f>INDEX('Raw Election Data'!$A$1:$AN$3144,MATCH($C1227&amp;" "&amp;$B1227,'Raw Election Data'!$C$1:$C$3144,0),MATCH('Joined Data'!R$1,'Raw Election Data'!$A$1:$AN$1,0))</f>
        <v>-0.38152206918211945</v>
      </c>
    </row>
    <row r="1228" spans="1:18" ht="13.5" hidden="1" customHeight="1" x14ac:dyDescent="0.15">
      <c r="A1228" t="s">
        <v>240</v>
      </c>
      <c r="B1228" t="s">
        <v>3430</v>
      </c>
      <c r="C1228" t="str">
        <f>INDEX(FIPS!$A$1:$E$3236,MATCH($F1228,FIPS!$D$1:$D$3236,0),5)</f>
        <v>Nantucket County</v>
      </c>
      <c r="D1228" t="s">
        <v>241</v>
      </c>
      <c r="E1228" s="15" t="s">
        <v>15</v>
      </c>
      <c r="F1228" t="s">
        <v>3466</v>
      </c>
      <c r="G1228" t="s">
        <v>435</v>
      </c>
      <c r="H1228" t="str">
        <f>IFERROR(VLOOKUP($G1228,'Team Colors'!$A:$B,2,0),"#c9c9c9")</f>
        <v>#c60c30</v>
      </c>
      <c r="I1228">
        <f>INDEX('Raw Election Data'!$A$1:$AN$3144,MATCH($C1228&amp;" "&amp;$B1228,'Raw Election Data'!$C$1:$C$3144,0),MATCH('Joined Data'!I$1,'Raw Election Data'!$A$1:$AN$1,0))</f>
        <v>10925</v>
      </c>
      <c r="J1228">
        <f>INDEX('Raw Election Data'!$A$1:$AN$3144,MATCH($C1228&amp;" "&amp;$B1228,'Raw Election Data'!$C$1:$C$3144,0),MATCH('Joined Data'!J$1,'Raw Election Data'!$A$1:$AN$1,0))</f>
        <v>4144</v>
      </c>
      <c r="K1228">
        <f>INDEX('Raw Election Data'!$A$1:$AN$3144,MATCH($C1228&amp;" "&amp;$B1228,'Raw Election Data'!$C$1:$C$3144,0),MATCH('Joined Data'!K$1,'Raw Election Data'!$A$1:$AN$1,0))</f>
        <v>1892</v>
      </c>
      <c r="L1228">
        <f>INDEX('Raw Election Data'!$A$1:$AN$3144,MATCH($C1228&amp;" "&amp;$B1228,'Raw Election Data'!$C$1:$C$3144,0),MATCH('Joined Data'!L$1,'Raw Election Data'!$A$1:$AN$1,0))</f>
        <v>6404</v>
      </c>
      <c r="M1228">
        <f>INDEX('Raw Election Data'!$A$1:$AN$3144,MATCH($C1228&amp;" "&amp;$B1228,'Raw Election Data'!$C$1:$C$3144,0),MATCH('Joined Data'!M$1,'Raw Election Data'!$A$1:$AN$1,0))</f>
        <v>0.6470955652717052</v>
      </c>
      <c r="N1228">
        <f>INDEX('Raw Election Data'!$A$1:$AN$3144,MATCH($C1228&amp;" "&amp;$B1228,'Raw Election Data'!$C$1:$C$3144,0),MATCH('Joined Data'!N$1,'Raw Election Data'!$A$1:$AN$1,0))</f>
        <v>0.29544034978138661</v>
      </c>
      <c r="O1228">
        <f>INDEX('Raw Election Data'!$A$1:$AN$3144,MATCH($C1228&amp;" "&amp;$B1228,'Raw Election Data'!$C$1:$C$3144,0),MATCH('Joined Data'!O$1,'Raw Election Data'!$A$1:$AN$1,0))</f>
        <v>2252</v>
      </c>
      <c r="P1228">
        <f>INDEX('Raw Election Data'!$A$1:$AN$3144,MATCH($C1228&amp;" "&amp;$B1228,'Raw Election Data'!$C$1:$C$3144,0),MATCH('Joined Data'!P$1,'Raw Election Data'!$A$1:$AN$1,0))</f>
        <v>-2252</v>
      </c>
      <c r="Q1228">
        <f>INDEX('Raw Election Data'!$A$1:$AN$3144,MATCH($C1228&amp;" "&amp;$B1228,'Raw Election Data'!$C$1:$C$3144,0),MATCH('Joined Data'!Q$1,'Raw Election Data'!$A$1:$AN$1,0))</f>
        <v>0.35165521549031858</v>
      </c>
      <c r="R1228">
        <f>INDEX('Raw Election Data'!$A$1:$AN$3144,MATCH($C1228&amp;" "&amp;$B1228,'Raw Election Data'!$C$1:$C$3144,0),MATCH('Joined Data'!R$1,'Raw Election Data'!$A$1:$AN$1,0))</f>
        <v>-0.35165521549031858</v>
      </c>
    </row>
    <row r="1229" spans="1:18" ht="13.5" hidden="1" customHeight="1" x14ac:dyDescent="0.15">
      <c r="A1229" t="s">
        <v>240</v>
      </c>
      <c r="B1229" t="s">
        <v>3430</v>
      </c>
      <c r="C1229" t="str">
        <f>INDEX(FIPS!$A$1:$E$3236,MATCH($F1229,FIPS!$D$1:$D$3236,0),5)</f>
        <v>Norfolk County</v>
      </c>
      <c r="D1229" t="s">
        <v>241</v>
      </c>
      <c r="E1229" s="15" t="s">
        <v>16</v>
      </c>
      <c r="F1229" t="s">
        <v>3468</v>
      </c>
      <c r="G1229" t="s">
        <v>435</v>
      </c>
      <c r="H1229" t="str">
        <f>IFERROR(VLOOKUP($G1229,'Team Colors'!$A:$B,2,0),"#c9c9c9")</f>
        <v>#c60c30</v>
      </c>
      <c r="I1229">
        <f>INDEX('Raw Election Data'!$A$1:$AN$3144,MATCH($C1229&amp;" "&amp;$B1229,'Raw Election Data'!$C$1:$C$3144,0),MATCH('Joined Data'!I$1,'Raw Election Data'!$A$1:$AN$1,0))</f>
        <v>696023</v>
      </c>
      <c r="J1229">
        <f>INDEX('Raw Election Data'!$A$1:$AN$3144,MATCH($C1229&amp;" "&amp;$B1229,'Raw Election Data'!$C$1:$C$3144,0),MATCH('Joined Data'!J$1,'Raw Election Data'!$A$1:$AN$1,0))</f>
        <v>219129</v>
      </c>
      <c r="K1229">
        <f>INDEX('Raw Election Data'!$A$1:$AN$3144,MATCH($C1229&amp;" "&amp;$B1229,'Raw Election Data'!$C$1:$C$3144,0),MATCH('Joined Data'!K$1,'Raw Election Data'!$A$1:$AN$1,0))</f>
        <v>119171</v>
      </c>
      <c r="L1229">
        <f>INDEX('Raw Election Data'!$A$1:$AN$3144,MATCH($C1229&amp;" "&amp;$B1229,'Raw Election Data'!$C$1:$C$3144,0),MATCH('Joined Data'!L$1,'Raw Election Data'!$A$1:$AN$1,0))</f>
        <v>357781</v>
      </c>
      <c r="M1229">
        <f>INDEX('Raw Election Data'!$A$1:$AN$3144,MATCH($C1229&amp;" "&amp;$B1229,'Raw Election Data'!$C$1:$C$3144,0),MATCH('Joined Data'!M$1,'Raw Election Data'!$A$1:$AN$1,0))</f>
        <v>0.61246684424270714</v>
      </c>
      <c r="N1229">
        <f>INDEX('Raw Election Data'!$A$1:$AN$3144,MATCH($C1229&amp;" "&amp;$B1229,'Raw Election Data'!$C$1:$C$3144,0),MATCH('Joined Data'!N$1,'Raw Election Data'!$A$1:$AN$1,0))</f>
        <v>0.33308364614107511</v>
      </c>
      <c r="O1229">
        <f>INDEX('Raw Election Data'!$A$1:$AN$3144,MATCH($C1229&amp;" "&amp;$B1229,'Raw Election Data'!$C$1:$C$3144,0),MATCH('Joined Data'!O$1,'Raw Election Data'!$A$1:$AN$1,0))</f>
        <v>99958</v>
      </c>
      <c r="P1229">
        <f>INDEX('Raw Election Data'!$A$1:$AN$3144,MATCH($C1229&amp;" "&amp;$B1229,'Raw Election Data'!$C$1:$C$3144,0),MATCH('Joined Data'!P$1,'Raw Election Data'!$A$1:$AN$1,0))</f>
        <v>-99958</v>
      </c>
      <c r="Q1229">
        <f>INDEX('Raw Election Data'!$A$1:$AN$3144,MATCH($C1229&amp;" "&amp;$B1229,'Raw Election Data'!$C$1:$C$3144,0),MATCH('Joined Data'!Q$1,'Raw Election Data'!$A$1:$AN$1,0))</f>
        <v>0.27938319810163204</v>
      </c>
      <c r="R1229">
        <f>INDEX('Raw Election Data'!$A$1:$AN$3144,MATCH($C1229&amp;" "&amp;$B1229,'Raw Election Data'!$C$1:$C$3144,0),MATCH('Joined Data'!R$1,'Raw Election Data'!$A$1:$AN$1,0))</f>
        <v>-0.27938319810163204</v>
      </c>
    </row>
    <row r="1230" spans="1:18" ht="13.5" hidden="1" customHeight="1" x14ac:dyDescent="0.15">
      <c r="A1230" t="s">
        <v>240</v>
      </c>
      <c r="B1230" t="s">
        <v>3430</v>
      </c>
      <c r="C1230" t="str">
        <f>INDEX(FIPS!$A$1:$E$3236,MATCH($F1230,FIPS!$D$1:$D$3236,0),5)</f>
        <v>Plymouth County</v>
      </c>
      <c r="D1230" t="s">
        <v>241</v>
      </c>
      <c r="E1230" s="15" t="s">
        <v>17</v>
      </c>
      <c r="F1230" t="s">
        <v>3471</v>
      </c>
      <c r="G1230" t="s">
        <v>435</v>
      </c>
      <c r="H1230" t="str">
        <f>IFERROR(VLOOKUP($G1230,'Team Colors'!$A:$B,2,0),"#c9c9c9")</f>
        <v>#c60c30</v>
      </c>
      <c r="I1230">
        <f>INDEX('Raw Election Data'!$A$1:$AN$3144,MATCH($C1230&amp;" "&amp;$B1230,'Raw Election Data'!$C$1:$C$3144,0),MATCH('Joined Data'!I$1,'Raw Election Data'!$A$1:$AN$1,0))</f>
        <v>510393</v>
      </c>
      <c r="J1230">
        <f>INDEX('Raw Election Data'!$A$1:$AN$3144,MATCH($C1230&amp;" "&amp;$B1230,'Raw Election Data'!$C$1:$C$3144,0),MATCH('Joined Data'!J$1,'Raw Election Data'!$A$1:$AN$1,0))</f>
        <v>133828</v>
      </c>
      <c r="K1230">
        <f>INDEX('Raw Election Data'!$A$1:$AN$3144,MATCH($C1230&amp;" "&amp;$B1230,'Raw Election Data'!$C$1:$C$3144,0),MATCH('Joined Data'!K$1,'Raw Election Data'!$A$1:$AN$1,0))</f>
        <v>114722</v>
      </c>
      <c r="L1230">
        <f>INDEX('Raw Election Data'!$A$1:$AN$3144,MATCH($C1230&amp;" "&amp;$B1230,'Raw Election Data'!$C$1:$C$3144,0),MATCH('Joined Data'!L$1,'Raw Election Data'!$A$1:$AN$1,0))</f>
        <v>264168</v>
      </c>
      <c r="M1230">
        <f>INDEX('Raw Election Data'!$A$1:$AN$3144,MATCH($C1230&amp;" "&amp;$B1230,'Raw Election Data'!$C$1:$C$3144,0),MATCH('Joined Data'!M$1,'Raw Election Data'!$A$1:$AN$1,0))</f>
        <v>0.50660185942279157</v>
      </c>
      <c r="N1230">
        <f>INDEX('Raw Election Data'!$A$1:$AN$3144,MATCH($C1230&amp;" "&amp;$B1230,'Raw Election Data'!$C$1:$C$3144,0),MATCH('Joined Data'!N$1,'Raw Election Data'!$A$1:$AN$1,0))</f>
        <v>0.43427667242058082</v>
      </c>
      <c r="O1230">
        <f>INDEX('Raw Election Data'!$A$1:$AN$3144,MATCH($C1230&amp;" "&amp;$B1230,'Raw Election Data'!$C$1:$C$3144,0),MATCH('Joined Data'!O$1,'Raw Election Data'!$A$1:$AN$1,0))</f>
        <v>19106</v>
      </c>
      <c r="P1230">
        <f>INDEX('Raw Election Data'!$A$1:$AN$3144,MATCH($C1230&amp;" "&amp;$B1230,'Raw Election Data'!$C$1:$C$3144,0),MATCH('Joined Data'!P$1,'Raw Election Data'!$A$1:$AN$1,0))</f>
        <v>-19106</v>
      </c>
      <c r="Q1230">
        <f>INDEX('Raw Election Data'!$A$1:$AN$3144,MATCH($C1230&amp;" "&amp;$B1230,'Raw Election Data'!$C$1:$C$3144,0),MATCH('Joined Data'!Q$1,'Raw Election Data'!$A$1:$AN$1,0))</f>
        <v>7.2325187002210745E-2</v>
      </c>
      <c r="R1230">
        <f>INDEX('Raw Election Data'!$A$1:$AN$3144,MATCH($C1230&amp;" "&amp;$B1230,'Raw Election Data'!$C$1:$C$3144,0),MATCH('Joined Data'!R$1,'Raw Election Data'!$A$1:$AN$1,0))</f>
        <v>-7.2325187002210745E-2</v>
      </c>
    </row>
    <row r="1231" spans="1:18" ht="13.5" hidden="1" customHeight="1" x14ac:dyDescent="0.15">
      <c r="A1231" t="s">
        <v>240</v>
      </c>
      <c r="B1231" t="s">
        <v>3430</v>
      </c>
      <c r="C1231" t="str">
        <f>INDEX(FIPS!$A$1:$E$3236,MATCH($F1231,FIPS!$D$1:$D$3236,0),5)</f>
        <v>Suffolk County</v>
      </c>
      <c r="D1231" t="s">
        <v>241</v>
      </c>
      <c r="E1231" s="15" t="s">
        <v>18</v>
      </c>
      <c r="F1231" t="s">
        <v>3473</v>
      </c>
      <c r="G1231" t="s">
        <v>435</v>
      </c>
      <c r="H1231" t="str">
        <f>IFERROR(VLOOKUP($G1231,'Team Colors'!$A:$B,2,0),"#c9c9c9")</f>
        <v>#c60c30</v>
      </c>
      <c r="I1231">
        <f>INDEX('Raw Election Data'!$A$1:$AN$3144,MATCH($C1231&amp;" "&amp;$B1231,'Raw Election Data'!$C$1:$C$3144,0),MATCH('Joined Data'!I$1,'Raw Election Data'!$A$1:$AN$1,0))</f>
        <v>778121</v>
      </c>
      <c r="J1231">
        <f>INDEX('Raw Election Data'!$A$1:$AN$3144,MATCH($C1231&amp;" "&amp;$B1231,'Raw Election Data'!$C$1:$C$3144,0),MATCH('Joined Data'!J$1,'Raw Election Data'!$A$1:$AN$1,0))</f>
        <v>241212</v>
      </c>
      <c r="K1231">
        <f>INDEX('Raw Election Data'!$A$1:$AN$3144,MATCH($C1231&amp;" "&amp;$B1231,'Raw Election Data'!$C$1:$C$3144,0),MATCH('Joined Data'!K$1,'Raw Election Data'!$A$1:$AN$1,0))</f>
        <v>50042</v>
      </c>
      <c r="L1231">
        <f>INDEX('Raw Election Data'!$A$1:$AN$3144,MATCH($C1231&amp;" "&amp;$B1231,'Raw Election Data'!$C$1:$C$3144,0),MATCH('Joined Data'!L$1,'Raw Election Data'!$A$1:$AN$1,0))</f>
        <v>303517</v>
      </c>
      <c r="M1231">
        <f>INDEX('Raw Election Data'!$A$1:$AN$3144,MATCH($C1231&amp;" "&amp;$B1231,'Raw Election Data'!$C$1:$C$3144,0),MATCH('Joined Data'!M$1,'Raw Election Data'!$A$1:$AN$1,0))</f>
        <v>0.79472319507638778</v>
      </c>
      <c r="N1231">
        <f>INDEX('Raw Election Data'!$A$1:$AN$3144,MATCH($C1231&amp;" "&amp;$B1231,'Raw Election Data'!$C$1:$C$3144,0),MATCH('Joined Data'!N$1,'Raw Election Data'!$A$1:$AN$1,0))</f>
        <v>0.16487379619592971</v>
      </c>
      <c r="O1231">
        <f>INDEX('Raw Election Data'!$A$1:$AN$3144,MATCH($C1231&amp;" "&amp;$B1231,'Raw Election Data'!$C$1:$C$3144,0),MATCH('Joined Data'!O$1,'Raw Election Data'!$A$1:$AN$1,0))</f>
        <v>191170</v>
      </c>
      <c r="P1231">
        <f>INDEX('Raw Election Data'!$A$1:$AN$3144,MATCH($C1231&amp;" "&amp;$B1231,'Raw Election Data'!$C$1:$C$3144,0),MATCH('Joined Data'!P$1,'Raw Election Data'!$A$1:$AN$1,0))</f>
        <v>-191170</v>
      </c>
      <c r="Q1231">
        <f>INDEX('Raw Election Data'!$A$1:$AN$3144,MATCH($C1231&amp;" "&amp;$B1231,'Raw Election Data'!$C$1:$C$3144,0),MATCH('Joined Data'!Q$1,'Raw Election Data'!$A$1:$AN$1,0))</f>
        <v>0.6298493988804581</v>
      </c>
      <c r="R1231">
        <f>INDEX('Raw Election Data'!$A$1:$AN$3144,MATCH($C1231&amp;" "&amp;$B1231,'Raw Election Data'!$C$1:$C$3144,0),MATCH('Joined Data'!R$1,'Raw Election Data'!$A$1:$AN$1,0))</f>
        <v>-0.6298493988804581</v>
      </c>
    </row>
    <row r="1232" spans="1:18" ht="13.5" hidden="1" customHeight="1" x14ac:dyDescent="0.15">
      <c r="A1232" t="s">
        <v>240</v>
      </c>
      <c r="B1232" t="s">
        <v>3430</v>
      </c>
      <c r="C1232" t="str">
        <f>INDEX(FIPS!$A$1:$E$3236,MATCH($F1232,FIPS!$D$1:$D$3236,0),5)</f>
        <v>Worcester County</v>
      </c>
      <c r="D1232" t="s">
        <v>241</v>
      </c>
      <c r="E1232" s="15" t="s">
        <v>19</v>
      </c>
      <c r="F1232" t="s">
        <v>3474</v>
      </c>
      <c r="G1232" t="s">
        <v>435</v>
      </c>
      <c r="H1232" t="str">
        <f>IFERROR(VLOOKUP($G1232,'Team Colors'!$A:$B,2,0),"#c9c9c9")</f>
        <v>#c60c30</v>
      </c>
      <c r="I1232">
        <f>INDEX('Raw Election Data'!$A$1:$AN$3144,MATCH($C1232&amp;" "&amp;$B1232,'Raw Election Data'!$C$1:$C$3144,0),MATCH('Joined Data'!I$1,'Raw Election Data'!$A$1:$AN$1,0))</f>
        <v>818963</v>
      </c>
      <c r="J1232">
        <f>INDEX('Raw Election Data'!$A$1:$AN$3144,MATCH($C1232&amp;" "&amp;$B1232,'Raw Election Data'!$C$1:$C$3144,0),MATCH('Joined Data'!J$1,'Raw Election Data'!$A$1:$AN$1,0))</f>
        <v>197126</v>
      </c>
      <c r="K1232">
        <f>INDEX('Raw Election Data'!$A$1:$AN$3144,MATCH($C1232&amp;" "&amp;$B1232,'Raw Election Data'!$C$1:$C$3144,0),MATCH('Joined Data'!K$1,'Raw Election Data'!$A$1:$AN$1,0))</f>
        <v>157138</v>
      </c>
      <c r="L1232">
        <f>INDEX('Raw Election Data'!$A$1:$AN$3144,MATCH($C1232&amp;" "&amp;$B1232,'Raw Election Data'!$C$1:$C$3144,0),MATCH('Joined Data'!L$1,'Raw Election Data'!$A$1:$AN$1,0))</f>
        <v>380972</v>
      </c>
      <c r="M1232">
        <f>INDEX('Raw Election Data'!$A$1:$AN$3144,MATCH($C1232&amp;" "&amp;$B1232,'Raw Election Data'!$C$1:$C$3144,0),MATCH('Joined Data'!M$1,'Raw Election Data'!$A$1:$AN$1,0))</f>
        <v>0.5174291024012263</v>
      </c>
      <c r="N1232">
        <f>INDEX('Raw Election Data'!$A$1:$AN$3144,MATCH($C1232&amp;" "&amp;$B1232,'Raw Election Data'!$C$1:$C$3144,0),MATCH('Joined Data'!N$1,'Raw Election Data'!$A$1:$AN$1,0))</f>
        <v>0.41246600800058797</v>
      </c>
      <c r="O1232">
        <f>INDEX('Raw Election Data'!$A$1:$AN$3144,MATCH($C1232&amp;" "&amp;$B1232,'Raw Election Data'!$C$1:$C$3144,0),MATCH('Joined Data'!O$1,'Raw Election Data'!$A$1:$AN$1,0))</f>
        <v>39988</v>
      </c>
      <c r="P1232">
        <f>INDEX('Raw Election Data'!$A$1:$AN$3144,MATCH($C1232&amp;" "&amp;$B1232,'Raw Election Data'!$C$1:$C$3144,0),MATCH('Joined Data'!P$1,'Raw Election Data'!$A$1:$AN$1,0))</f>
        <v>-39988</v>
      </c>
      <c r="Q1232">
        <f>INDEX('Raw Election Data'!$A$1:$AN$3144,MATCH($C1232&amp;" "&amp;$B1232,'Raw Election Data'!$C$1:$C$3144,0),MATCH('Joined Data'!Q$1,'Raw Election Data'!$A$1:$AN$1,0))</f>
        <v>0.10496309440063833</v>
      </c>
      <c r="R1232">
        <f>INDEX('Raw Election Data'!$A$1:$AN$3144,MATCH($C1232&amp;" "&amp;$B1232,'Raw Election Data'!$C$1:$C$3144,0),MATCH('Joined Data'!R$1,'Raw Election Data'!$A$1:$AN$1,0))</f>
        <v>-0.10496309440063833</v>
      </c>
    </row>
    <row r="1233" spans="1:18" ht="13.5" hidden="1" customHeight="1" x14ac:dyDescent="0.15">
      <c r="A1233" t="s">
        <v>219</v>
      </c>
      <c r="B1233" t="s">
        <v>3475</v>
      </c>
      <c r="C1233" t="str">
        <f>INDEX(FIPS!$A$1:$E$3236,MATCH($F1233,FIPS!$D$1:$D$3236,0),5)</f>
        <v>Alcona County</v>
      </c>
      <c r="D1233" t="s">
        <v>220</v>
      </c>
      <c r="E1233" s="15" t="s">
        <v>6</v>
      </c>
      <c r="F1233" t="s">
        <v>3477</v>
      </c>
      <c r="G1233" t="s">
        <v>7787</v>
      </c>
      <c r="H1233" t="str">
        <f>IFERROR(VLOOKUP($G1233,'Team Colors'!$A:$B,2,0),"#c9c9c9")</f>
        <v>#005a8b</v>
      </c>
      <c r="I1233">
        <f>INDEX('Raw Election Data'!$A$1:$AN$3144,MATCH($C1233&amp;" "&amp;$B1233,'Raw Election Data'!$C$1:$C$3144,0),MATCH('Joined Data'!I$1,'Raw Election Data'!$A$1:$AN$1,0))</f>
        <v>10349</v>
      </c>
      <c r="J1233">
        <f>INDEX('Raw Election Data'!$A$1:$AN$3144,MATCH($C1233&amp;" "&amp;$B1233,'Raw Election Data'!$C$1:$C$3144,0),MATCH('Joined Data'!J$1,'Raw Election Data'!$A$1:$AN$1,0))</f>
        <v>1732</v>
      </c>
      <c r="K1233">
        <f>INDEX('Raw Election Data'!$A$1:$AN$3144,MATCH($C1233&amp;" "&amp;$B1233,'Raw Election Data'!$C$1:$C$3144,0),MATCH('Joined Data'!K$1,'Raw Election Data'!$A$1:$AN$1,0))</f>
        <v>4201</v>
      </c>
      <c r="L1233">
        <f>INDEX('Raw Election Data'!$A$1:$AN$3144,MATCH($C1233&amp;" "&amp;$B1233,'Raw Election Data'!$C$1:$C$3144,0),MATCH('Joined Data'!L$1,'Raw Election Data'!$A$1:$AN$1,0))</f>
        <v>6179</v>
      </c>
      <c r="M1233">
        <f>INDEX('Raw Election Data'!$A$1:$AN$3144,MATCH($C1233&amp;" "&amp;$B1233,'Raw Election Data'!$C$1:$C$3144,0),MATCH('Joined Data'!M$1,'Raw Election Data'!$A$1:$AN$1,0))</f>
        <v>0.28030425635216055</v>
      </c>
      <c r="N1233">
        <f>INDEX('Raw Election Data'!$A$1:$AN$3144,MATCH($C1233&amp;" "&amp;$B1233,'Raw Election Data'!$C$1:$C$3144,0),MATCH('Joined Data'!N$1,'Raw Election Data'!$A$1:$AN$1,0))</f>
        <v>0.67988347629066193</v>
      </c>
      <c r="O1233">
        <f>INDEX('Raw Election Data'!$A$1:$AN$3144,MATCH($C1233&amp;" "&amp;$B1233,'Raw Election Data'!$C$1:$C$3144,0),MATCH('Joined Data'!O$1,'Raw Election Data'!$A$1:$AN$1,0))</f>
        <v>-2469</v>
      </c>
      <c r="P1233">
        <f>INDEX('Raw Election Data'!$A$1:$AN$3144,MATCH($C1233&amp;" "&amp;$B1233,'Raw Election Data'!$C$1:$C$3144,0),MATCH('Joined Data'!P$1,'Raw Election Data'!$A$1:$AN$1,0))</f>
        <v>2469</v>
      </c>
      <c r="Q1233">
        <f>INDEX('Raw Election Data'!$A$1:$AN$3144,MATCH($C1233&amp;" "&amp;$B1233,'Raw Election Data'!$C$1:$C$3144,0),MATCH('Joined Data'!Q$1,'Raw Election Data'!$A$1:$AN$1,0))</f>
        <v>-0.39957921993850137</v>
      </c>
      <c r="R1233">
        <f>INDEX('Raw Election Data'!$A$1:$AN$3144,MATCH($C1233&amp;" "&amp;$B1233,'Raw Election Data'!$C$1:$C$3144,0),MATCH('Joined Data'!R$1,'Raw Election Data'!$A$1:$AN$1,0))</f>
        <v>0.39957921993850137</v>
      </c>
    </row>
    <row r="1234" spans="1:18" ht="13.5" hidden="1" customHeight="1" x14ac:dyDescent="0.15">
      <c r="A1234" t="s">
        <v>219</v>
      </c>
      <c r="B1234" t="s">
        <v>3475</v>
      </c>
      <c r="C1234" t="str">
        <f>INDEX(FIPS!$A$1:$E$3236,MATCH($F1234,FIPS!$D$1:$D$3236,0),5)</f>
        <v>Alger County</v>
      </c>
      <c r="D1234" t="s">
        <v>220</v>
      </c>
      <c r="E1234" s="15" t="s">
        <v>7</v>
      </c>
      <c r="F1234" t="s">
        <v>3479</v>
      </c>
      <c r="G1234" t="s">
        <v>7787</v>
      </c>
      <c r="H1234" t="str">
        <f>IFERROR(VLOOKUP($G1234,'Team Colors'!$A:$B,2,0),"#c9c9c9")</f>
        <v>#005a8b</v>
      </c>
      <c r="I1234">
        <f>INDEX('Raw Election Data'!$A$1:$AN$3144,MATCH($C1234&amp;" "&amp;$B1234,'Raw Election Data'!$C$1:$C$3144,0),MATCH('Joined Data'!I$1,'Raw Election Data'!$A$1:$AN$1,0))</f>
        <v>9383</v>
      </c>
      <c r="J1234">
        <f>INDEX('Raw Election Data'!$A$1:$AN$3144,MATCH($C1234&amp;" "&amp;$B1234,'Raw Election Data'!$C$1:$C$3144,0),MATCH('Joined Data'!J$1,'Raw Election Data'!$A$1:$AN$1,0))</f>
        <v>1663</v>
      </c>
      <c r="K1234">
        <f>INDEX('Raw Election Data'!$A$1:$AN$3144,MATCH($C1234&amp;" "&amp;$B1234,'Raw Election Data'!$C$1:$C$3144,0),MATCH('Joined Data'!K$1,'Raw Election Data'!$A$1:$AN$1,0))</f>
        <v>2585</v>
      </c>
      <c r="L1234">
        <f>INDEX('Raw Election Data'!$A$1:$AN$3144,MATCH($C1234&amp;" "&amp;$B1234,'Raw Election Data'!$C$1:$C$3144,0),MATCH('Joined Data'!L$1,'Raw Election Data'!$A$1:$AN$1,0))</f>
        <v>4513</v>
      </c>
      <c r="M1234">
        <f>INDEX('Raw Election Data'!$A$1:$AN$3144,MATCH($C1234&amp;" "&amp;$B1234,'Raw Election Data'!$C$1:$C$3144,0),MATCH('Joined Data'!M$1,'Raw Election Data'!$A$1:$AN$1,0))</f>
        <v>0.36849102592510524</v>
      </c>
      <c r="N1234">
        <f>INDEX('Raw Election Data'!$A$1:$AN$3144,MATCH($C1234&amp;" "&amp;$B1234,'Raw Election Data'!$C$1:$C$3144,0),MATCH('Joined Data'!N$1,'Raw Election Data'!$A$1:$AN$1,0))</f>
        <v>0.57278971859073791</v>
      </c>
      <c r="O1234">
        <f>INDEX('Raw Election Data'!$A$1:$AN$3144,MATCH($C1234&amp;" "&amp;$B1234,'Raw Election Data'!$C$1:$C$3144,0),MATCH('Joined Data'!O$1,'Raw Election Data'!$A$1:$AN$1,0))</f>
        <v>-922</v>
      </c>
      <c r="P1234">
        <f>INDEX('Raw Election Data'!$A$1:$AN$3144,MATCH($C1234&amp;" "&amp;$B1234,'Raw Election Data'!$C$1:$C$3144,0),MATCH('Joined Data'!P$1,'Raw Election Data'!$A$1:$AN$1,0))</f>
        <v>922</v>
      </c>
      <c r="Q1234">
        <f>INDEX('Raw Election Data'!$A$1:$AN$3144,MATCH($C1234&amp;" "&amp;$B1234,'Raw Election Data'!$C$1:$C$3144,0),MATCH('Joined Data'!Q$1,'Raw Election Data'!$A$1:$AN$1,0))</f>
        <v>-0.20429869266563266</v>
      </c>
      <c r="R1234">
        <f>INDEX('Raw Election Data'!$A$1:$AN$3144,MATCH($C1234&amp;" "&amp;$B1234,'Raw Election Data'!$C$1:$C$3144,0),MATCH('Joined Data'!R$1,'Raw Election Data'!$A$1:$AN$1,0))</f>
        <v>0.20429869266563266</v>
      </c>
    </row>
    <row r="1235" spans="1:18" ht="13.5" hidden="1" customHeight="1" x14ac:dyDescent="0.15">
      <c r="A1235" t="s">
        <v>219</v>
      </c>
      <c r="B1235" t="s">
        <v>3475</v>
      </c>
      <c r="C1235" t="str">
        <f>INDEX(FIPS!$A$1:$E$3236,MATCH($F1235,FIPS!$D$1:$D$3236,0),5)</f>
        <v>Allegan County</v>
      </c>
      <c r="D1235" t="s">
        <v>220</v>
      </c>
      <c r="E1235" s="15" t="s">
        <v>8</v>
      </c>
      <c r="F1235" t="s">
        <v>3481</v>
      </c>
      <c r="G1235" t="s">
        <v>7787</v>
      </c>
      <c r="H1235" t="str">
        <f>IFERROR(VLOOKUP($G1235,'Team Colors'!$A:$B,2,0),"#c9c9c9")</f>
        <v>#005a8b</v>
      </c>
      <c r="I1235">
        <f>INDEX('Raw Election Data'!$A$1:$AN$3144,MATCH($C1235&amp;" "&amp;$B1235,'Raw Election Data'!$C$1:$C$3144,0),MATCH('Joined Data'!I$1,'Raw Election Data'!$A$1:$AN$1,0))</f>
        <v>114625</v>
      </c>
      <c r="J1235">
        <f>INDEX('Raw Election Data'!$A$1:$AN$3144,MATCH($C1235&amp;" "&amp;$B1235,'Raw Election Data'!$C$1:$C$3144,0),MATCH('Joined Data'!J$1,'Raw Election Data'!$A$1:$AN$1,0))</f>
        <v>17932</v>
      </c>
      <c r="K1235">
        <f>INDEX('Raw Election Data'!$A$1:$AN$3144,MATCH($C1235&amp;" "&amp;$B1235,'Raw Election Data'!$C$1:$C$3144,0),MATCH('Joined Data'!K$1,'Raw Election Data'!$A$1:$AN$1,0))</f>
        <v>33812</v>
      </c>
      <c r="L1235">
        <f>INDEX('Raw Election Data'!$A$1:$AN$3144,MATCH($C1235&amp;" "&amp;$B1235,'Raw Election Data'!$C$1:$C$3144,0),MATCH('Joined Data'!L$1,'Raw Election Data'!$A$1:$AN$1,0))</f>
        <v>55153</v>
      </c>
      <c r="M1235">
        <f>INDEX('Raw Election Data'!$A$1:$AN$3144,MATCH($C1235&amp;" "&amp;$B1235,'Raw Election Data'!$C$1:$C$3144,0),MATCH('Joined Data'!M$1,'Raw Election Data'!$A$1:$AN$1,0))</f>
        <v>0.32513190578934964</v>
      </c>
      <c r="N1235">
        <f>INDEX('Raw Election Data'!$A$1:$AN$3144,MATCH($C1235&amp;" "&amp;$B1235,'Raw Election Data'!$C$1:$C$3144,0),MATCH('Joined Data'!N$1,'Raw Election Data'!$A$1:$AN$1,0))</f>
        <v>0.61305821986111364</v>
      </c>
      <c r="O1235">
        <f>INDEX('Raw Election Data'!$A$1:$AN$3144,MATCH($C1235&amp;" "&amp;$B1235,'Raw Election Data'!$C$1:$C$3144,0),MATCH('Joined Data'!O$1,'Raw Election Data'!$A$1:$AN$1,0))</f>
        <v>-15880</v>
      </c>
      <c r="P1235">
        <f>INDEX('Raw Election Data'!$A$1:$AN$3144,MATCH($C1235&amp;" "&amp;$B1235,'Raw Election Data'!$C$1:$C$3144,0),MATCH('Joined Data'!P$1,'Raw Election Data'!$A$1:$AN$1,0))</f>
        <v>15880</v>
      </c>
      <c r="Q1235">
        <f>INDEX('Raw Election Data'!$A$1:$AN$3144,MATCH($C1235&amp;" "&amp;$B1235,'Raw Election Data'!$C$1:$C$3144,0),MATCH('Joined Data'!Q$1,'Raw Election Data'!$A$1:$AN$1,0))</f>
        <v>-0.287926314071764</v>
      </c>
      <c r="R1235">
        <f>INDEX('Raw Election Data'!$A$1:$AN$3144,MATCH($C1235&amp;" "&amp;$B1235,'Raw Election Data'!$C$1:$C$3144,0),MATCH('Joined Data'!R$1,'Raw Election Data'!$A$1:$AN$1,0))</f>
        <v>0.287926314071764</v>
      </c>
    </row>
    <row r="1236" spans="1:18" ht="13.5" hidden="1" customHeight="1" x14ac:dyDescent="0.15">
      <c r="A1236" t="s">
        <v>219</v>
      </c>
      <c r="B1236" t="s">
        <v>3475</v>
      </c>
      <c r="C1236" t="str">
        <f>INDEX(FIPS!$A$1:$E$3236,MATCH($F1236,FIPS!$D$1:$D$3236,0),5)</f>
        <v>Alpena County</v>
      </c>
      <c r="D1236" t="s">
        <v>220</v>
      </c>
      <c r="E1236" s="15" t="s">
        <v>9</v>
      </c>
      <c r="F1236" t="s">
        <v>3487</v>
      </c>
      <c r="G1236" t="s">
        <v>7787</v>
      </c>
      <c r="H1236" t="str">
        <f>IFERROR(VLOOKUP($G1236,'Team Colors'!$A:$B,2,0),"#c9c9c9")</f>
        <v>#005a8b</v>
      </c>
      <c r="I1236">
        <f>INDEX('Raw Election Data'!$A$1:$AN$3144,MATCH($C1236&amp;" "&amp;$B1236,'Raw Election Data'!$C$1:$C$3144,0),MATCH('Joined Data'!I$1,'Raw Election Data'!$A$1:$AN$1,0))</f>
        <v>28803</v>
      </c>
      <c r="J1236">
        <f>INDEX('Raw Election Data'!$A$1:$AN$3144,MATCH($C1236&amp;" "&amp;$B1236,'Raw Election Data'!$C$1:$C$3144,0),MATCH('Joined Data'!J$1,'Raw Election Data'!$A$1:$AN$1,0))</f>
        <v>4877</v>
      </c>
      <c r="K1236">
        <f>INDEX('Raw Election Data'!$A$1:$AN$3144,MATCH($C1236&amp;" "&amp;$B1236,'Raw Election Data'!$C$1:$C$3144,0),MATCH('Joined Data'!K$1,'Raw Election Data'!$A$1:$AN$1,0))</f>
        <v>9090</v>
      </c>
      <c r="L1236">
        <f>INDEX('Raw Election Data'!$A$1:$AN$3144,MATCH($C1236&amp;" "&amp;$B1236,'Raw Election Data'!$C$1:$C$3144,0),MATCH('Joined Data'!L$1,'Raw Election Data'!$A$1:$AN$1,0))</f>
        <v>14688</v>
      </c>
      <c r="M1236">
        <f>INDEX('Raw Election Data'!$A$1:$AN$3144,MATCH($C1236&amp;" "&amp;$B1236,'Raw Election Data'!$C$1:$C$3144,0),MATCH('Joined Data'!M$1,'Raw Election Data'!$A$1:$AN$1,0))</f>
        <v>0.3320397603485839</v>
      </c>
      <c r="N1236">
        <f>INDEX('Raw Election Data'!$A$1:$AN$3144,MATCH($C1236&amp;" "&amp;$B1236,'Raw Election Data'!$C$1:$C$3144,0),MATCH('Joined Data'!N$1,'Raw Election Data'!$A$1:$AN$1,0))</f>
        <v>0.61887254901960786</v>
      </c>
      <c r="O1236">
        <f>INDEX('Raw Election Data'!$A$1:$AN$3144,MATCH($C1236&amp;" "&amp;$B1236,'Raw Election Data'!$C$1:$C$3144,0),MATCH('Joined Data'!O$1,'Raw Election Data'!$A$1:$AN$1,0))</f>
        <v>-4213</v>
      </c>
      <c r="P1236">
        <f>INDEX('Raw Election Data'!$A$1:$AN$3144,MATCH($C1236&amp;" "&amp;$B1236,'Raw Election Data'!$C$1:$C$3144,0),MATCH('Joined Data'!P$1,'Raw Election Data'!$A$1:$AN$1,0))</f>
        <v>4213</v>
      </c>
      <c r="Q1236">
        <f>INDEX('Raw Election Data'!$A$1:$AN$3144,MATCH($C1236&amp;" "&amp;$B1236,'Raw Election Data'!$C$1:$C$3144,0),MATCH('Joined Data'!Q$1,'Raw Election Data'!$A$1:$AN$1,0))</f>
        <v>-0.28683278867102396</v>
      </c>
      <c r="R1236">
        <f>INDEX('Raw Election Data'!$A$1:$AN$3144,MATCH($C1236&amp;" "&amp;$B1236,'Raw Election Data'!$C$1:$C$3144,0),MATCH('Joined Data'!R$1,'Raw Election Data'!$A$1:$AN$1,0))</f>
        <v>0.28683278867102396</v>
      </c>
    </row>
    <row r="1237" spans="1:18" ht="13.5" hidden="1" customHeight="1" x14ac:dyDescent="0.15">
      <c r="A1237" t="s">
        <v>219</v>
      </c>
      <c r="B1237" t="s">
        <v>3475</v>
      </c>
      <c r="C1237" t="str">
        <f>INDEX(FIPS!$A$1:$E$3236,MATCH($F1237,FIPS!$D$1:$D$3236,0),5)</f>
        <v>Antrim County</v>
      </c>
      <c r="D1237" t="s">
        <v>220</v>
      </c>
      <c r="E1237" s="15" t="s">
        <v>10</v>
      </c>
      <c r="F1237" t="s">
        <v>3491</v>
      </c>
      <c r="G1237" t="s">
        <v>7787</v>
      </c>
      <c r="H1237" t="str">
        <f>IFERROR(VLOOKUP($G1237,'Team Colors'!$A:$B,2,0),"#c9c9c9")</f>
        <v>#005a8b</v>
      </c>
      <c r="I1237">
        <f>INDEX('Raw Election Data'!$A$1:$AN$3144,MATCH($C1237&amp;" "&amp;$B1237,'Raw Election Data'!$C$1:$C$3144,0),MATCH('Joined Data'!I$1,'Raw Election Data'!$A$1:$AN$1,0))</f>
        <v>23154</v>
      </c>
      <c r="J1237">
        <f>INDEX('Raw Election Data'!$A$1:$AN$3144,MATCH($C1237&amp;" "&amp;$B1237,'Raw Election Data'!$C$1:$C$3144,0),MATCH('Joined Data'!J$1,'Raw Election Data'!$A$1:$AN$1,0))</f>
        <v>4448</v>
      </c>
      <c r="K1237">
        <f>INDEX('Raw Election Data'!$A$1:$AN$3144,MATCH($C1237&amp;" "&amp;$B1237,'Raw Election Data'!$C$1:$C$3144,0),MATCH('Joined Data'!K$1,'Raw Election Data'!$A$1:$AN$1,0))</f>
        <v>8469</v>
      </c>
      <c r="L1237">
        <f>INDEX('Raw Election Data'!$A$1:$AN$3144,MATCH($C1237&amp;" "&amp;$B1237,'Raw Election Data'!$C$1:$C$3144,0),MATCH('Joined Data'!L$1,'Raw Election Data'!$A$1:$AN$1,0))</f>
        <v>13572</v>
      </c>
      <c r="M1237">
        <f>INDEX('Raw Election Data'!$A$1:$AN$3144,MATCH($C1237&amp;" "&amp;$B1237,'Raw Election Data'!$C$1:$C$3144,0),MATCH('Joined Data'!M$1,'Raw Election Data'!$A$1:$AN$1,0))</f>
        <v>0.32773356911287943</v>
      </c>
      <c r="N1237">
        <f>INDEX('Raw Election Data'!$A$1:$AN$3144,MATCH($C1237&amp;" "&amp;$B1237,'Raw Election Data'!$C$1:$C$3144,0),MATCH('Joined Data'!N$1,'Raw Election Data'!$A$1:$AN$1,0))</f>
        <v>0.62400530503978779</v>
      </c>
      <c r="O1237">
        <f>INDEX('Raw Election Data'!$A$1:$AN$3144,MATCH($C1237&amp;" "&amp;$B1237,'Raw Election Data'!$C$1:$C$3144,0),MATCH('Joined Data'!O$1,'Raw Election Data'!$A$1:$AN$1,0))</f>
        <v>-4021</v>
      </c>
      <c r="P1237">
        <f>INDEX('Raw Election Data'!$A$1:$AN$3144,MATCH($C1237&amp;" "&amp;$B1237,'Raw Election Data'!$C$1:$C$3144,0),MATCH('Joined Data'!P$1,'Raw Election Data'!$A$1:$AN$1,0))</f>
        <v>4021</v>
      </c>
      <c r="Q1237">
        <f>INDEX('Raw Election Data'!$A$1:$AN$3144,MATCH($C1237&amp;" "&amp;$B1237,'Raw Election Data'!$C$1:$C$3144,0),MATCH('Joined Data'!Q$1,'Raw Election Data'!$A$1:$AN$1,0))</f>
        <v>-0.29627173592690836</v>
      </c>
      <c r="R1237">
        <f>INDEX('Raw Election Data'!$A$1:$AN$3144,MATCH($C1237&amp;" "&amp;$B1237,'Raw Election Data'!$C$1:$C$3144,0),MATCH('Joined Data'!R$1,'Raw Election Data'!$A$1:$AN$1,0))</f>
        <v>0.29627173592690836</v>
      </c>
    </row>
    <row r="1238" spans="1:18" ht="13.5" hidden="1" customHeight="1" x14ac:dyDescent="0.15">
      <c r="A1238" t="s">
        <v>219</v>
      </c>
      <c r="B1238" t="s">
        <v>3475</v>
      </c>
      <c r="C1238" t="str">
        <f>INDEX(FIPS!$A$1:$E$3236,MATCH($F1238,FIPS!$D$1:$D$3236,0),5)</f>
        <v>Arenac County</v>
      </c>
      <c r="D1238" t="s">
        <v>220</v>
      </c>
      <c r="E1238" s="15" t="s">
        <v>11</v>
      </c>
      <c r="F1238" t="s">
        <v>3493</v>
      </c>
      <c r="G1238" t="s">
        <v>7787</v>
      </c>
      <c r="H1238" t="str">
        <f>IFERROR(VLOOKUP($G1238,'Team Colors'!$A:$B,2,0),"#c9c9c9")</f>
        <v>#005a8b</v>
      </c>
      <c r="I1238">
        <f>INDEX('Raw Election Data'!$A$1:$AN$3144,MATCH($C1238&amp;" "&amp;$B1238,'Raw Election Data'!$C$1:$C$3144,0),MATCH('Joined Data'!I$1,'Raw Election Data'!$A$1:$AN$1,0))</f>
        <v>15261</v>
      </c>
      <c r="J1238">
        <f>INDEX('Raw Election Data'!$A$1:$AN$3144,MATCH($C1238&amp;" "&amp;$B1238,'Raw Election Data'!$C$1:$C$3144,0),MATCH('Joined Data'!J$1,'Raw Election Data'!$A$1:$AN$1,0))</f>
        <v>2238</v>
      </c>
      <c r="K1238">
        <f>INDEX('Raw Election Data'!$A$1:$AN$3144,MATCH($C1238&amp;" "&amp;$B1238,'Raw Election Data'!$C$1:$C$3144,0),MATCH('Joined Data'!K$1,'Raw Election Data'!$A$1:$AN$1,0))</f>
        <v>4704</v>
      </c>
      <c r="L1238">
        <f>INDEX('Raw Election Data'!$A$1:$AN$3144,MATCH($C1238&amp;" "&amp;$B1238,'Raw Election Data'!$C$1:$C$3144,0),MATCH('Joined Data'!L$1,'Raw Election Data'!$A$1:$AN$1,0))</f>
        <v>7457</v>
      </c>
      <c r="M1238">
        <f>INDEX('Raw Election Data'!$A$1:$AN$3144,MATCH($C1238&amp;" "&amp;$B1238,'Raw Election Data'!$C$1:$C$3144,0),MATCH('Joined Data'!M$1,'Raw Election Data'!$A$1:$AN$1,0))</f>
        <v>0.30012069196727909</v>
      </c>
      <c r="N1238">
        <f>INDEX('Raw Election Data'!$A$1:$AN$3144,MATCH($C1238&amp;" "&amp;$B1238,'Raw Election Data'!$C$1:$C$3144,0),MATCH('Joined Data'!N$1,'Raw Election Data'!$A$1:$AN$1,0))</f>
        <v>0.63081668231192167</v>
      </c>
      <c r="O1238">
        <f>INDEX('Raw Election Data'!$A$1:$AN$3144,MATCH($C1238&amp;" "&amp;$B1238,'Raw Election Data'!$C$1:$C$3144,0),MATCH('Joined Data'!O$1,'Raw Election Data'!$A$1:$AN$1,0))</f>
        <v>-2466</v>
      </c>
      <c r="P1238">
        <f>INDEX('Raw Election Data'!$A$1:$AN$3144,MATCH($C1238&amp;" "&amp;$B1238,'Raw Election Data'!$C$1:$C$3144,0),MATCH('Joined Data'!P$1,'Raw Election Data'!$A$1:$AN$1,0))</f>
        <v>2466</v>
      </c>
      <c r="Q1238">
        <f>INDEX('Raw Election Data'!$A$1:$AN$3144,MATCH($C1238&amp;" "&amp;$B1238,'Raw Election Data'!$C$1:$C$3144,0),MATCH('Joined Data'!Q$1,'Raw Election Data'!$A$1:$AN$1,0))</f>
        <v>-0.33069599034464259</v>
      </c>
      <c r="R1238">
        <f>INDEX('Raw Election Data'!$A$1:$AN$3144,MATCH($C1238&amp;" "&amp;$B1238,'Raw Election Data'!$C$1:$C$3144,0),MATCH('Joined Data'!R$1,'Raw Election Data'!$A$1:$AN$1,0))</f>
        <v>0.33069599034464259</v>
      </c>
    </row>
    <row r="1239" spans="1:18" ht="13.5" hidden="1" customHeight="1" x14ac:dyDescent="0.15">
      <c r="A1239" t="s">
        <v>219</v>
      </c>
      <c r="B1239" t="s">
        <v>3475</v>
      </c>
      <c r="C1239" t="str">
        <f>INDEX(FIPS!$A$1:$E$3236,MATCH($F1239,FIPS!$D$1:$D$3236,0),5)</f>
        <v>Baraga County</v>
      </c>
      <c r="D1239" t="s">
        <v>220</v>
      </c>
      <c r="E1239" s="15" t="s">
        <v>12</v>
      </c>
      <c r="F1239" t="s">
        <v>3495</v>
      </c>
      <c r="G1239" t="s">
        <v>7755</v>
      </c>
      <c r="H1239" t="str">
        <f>IFERROR(VLOOKUP($G1239,'Team Colors'!$A:$B,2,0),"#c9c9c9")</f>
        <v>#203731</v>
      </c>
      <c r="I1239">
        <f>INDEX('Raw Election Data'!$A$1:$AN$3144,MATCH($C1239&amp;" "&amp;$B1239,'Raw Election Data'!$C$1:$C$3144,0),MATCH('Joined Data'!I$1,'Raw Election Data'!$A$1:$AN$1,0))</f>
        <v>8575</v>
      </c>
      <c r="J1239">
        <f>INDEX('Raw Election Data'!$A$1:$AN$3144,MATCH($C1239&amp;" "&amp;$B1239,'Raw Election Data'!$C$1:$C$3144,0),MATCH('Joined Data'!J$1,'Raw Election Data'!$A$1:$AN$1,0))</f>
        <v>1156</v>
      </c>
      <c r="K1239">
        <f>INDEX('Raw Election Data'!$A$1:$AN$3144,MATCH($C1239&amp;" "&amp;$B1239,'Raw Election Data'!$C$1:$C$3144,0),MATCH('Joined Data'!K$1,'Raw Election Data'!$A$1:$AN$1,0))</f>
        <v>2158</v>
      </c>
      <c r="L1239">
        <f>INDEX('Raw Election Data'!$A$1:$AN$3144,MATCH($C1239&amp;" "&amp;$B1239,'Raw Election Data'!$C$1:$C$3144,0),MATCH('Joined Data'!L$1,'Raw Election Data'!$A$1:$AN$1,0))</f>
        <v>3486</v>
      </c>
      <c r="M1239">
        <f>INDEX('Raw Election Data'!$A$1:$AN$3144,MATCH($C1239&amp;" "&amp;$B1239,'Raw Election Data'!$C$1:$C$3144,0),MATCH('Joined Data'!M$1,'Raw Election Data'!$A$1:$AN$1,0))</f>
        <v>0.33161216293746415</v>
      </c>
      <c r="N1239">
        <f>INDEX('Raw Election Data'!$A$1:$AN$3144,MATCH($C1239&amp;" "&amp;$B1239,'Raw Election Data'!$C$1:$C$3144,0),MATCH('Joined Data'!N$1,'Raw Election Data'!$A$1:$AN$1,0))</f>
        <v>0.61904761904761907</v>
      </c>
      <c r="O1239">
        <f>INDEX('Raw Election Data'!$A$1:$AN$3144,MATCH($C1239&amp;" "&amp;$B1239,'Raw Election Data'!$C$1:$C$3144,0),MATCH('Joined Data'!O$1,'Raw Election Data'!$A$1:$AN$1,0))</f>
        <v>-1002</v>
      </c>
      <c r="P1239">
        <f>INDEX('Raw Election Data'!$A$1:$AN$3144,MATCH($C1239&amp;" "&amp;$B1239,'Raw Election Data'!$C$1:$C$3144,0),MATCH('Joined Data'!P$1,'Raw Election Data'!$A$1:$AN$1,0))</f>
        <v>1002</v>
      </c>
      <c r="Q1239">
        <f>INDEX('Raw Election Data'!$A$1:$AN$3144,MATCH($C1239&amp;" "&amp;$B1239,'Raw Election Data'!$C$1:$C$3144,0),MATCH('Joined Data'!Q$1,'Raw Election Data'!$A$1:$AN$1,0))</f>
        <v>-0.28743545611015492</v>
      </c>
      <c r="R1239">
        <f>INDEX('Raw Election Data'!$A$1:$AN$3144,MATCH($C1239&amp;" "&amp;$B1239,'Raw Election Data'!$C$1:$C$3144,0),MATCH('Joined Data'!R$1,'Raw Election Data'!$A$1:$AN$1,0))</f>
        <v>0.28743545611015492</v>
      </c>
    </row>
    <row r="1240" spans="1:18" ht="13.5" hidden="1" customHeight="1" x14ac:dyDescent="0.15">
      <c r="A1240" t="s">
        <v>219</v>
      </c>
      <c r="B1240" t="s">
        <v>3475</v>
      </c>
      <c r="C1240" t="str">
        <f>INDEX(FIPS!$A$1:$E$3236,MATCH($F1240,FIPS!$D$1:$D$3236,0),5)</f>
        <v>Barry County</v>
      </c>
      <c r="D1240" t="s">
        <v>220</v>
      </c>
      <c r="E1240" s="15" t="s">
        <v>13</v>
      </c>
      <c r="F1240" t="s">
        <v>3497</v>
      </c>
      <c r="G1240" t="s">
        <v>7787</v>
      </c>
      <c r="H1240" t="str">
        <f>IFERROR(VLOOKUP($G1240,'Team Colors'!$A:$B,2,0),"#c9c9c9")</f>
        <v>#005a8b</v>
      </c>
      <c r="I1240">
        <f>INDEX('Raw Election Data'!$A$1:$AN$3144,MATCH($C1240&amp;" "&amp;$B1240,'Raw Election Data'!$C$1:$C$3144,0),MATCH('Joined Data'!I$1,'Raw Election Data'!$A$1:$AN$1,0))</f>
        <v>59314</v>
      </c>
      <c r="J1240">
        <f>INDEX('Raw Election Data'!$A$1:$AN$3144,MATCH($C1240&amp;" "&amp;$B1240,'Raw Election Data'!$C$1:$C$3144,0),MATCH('Joined Data'!J$1,'Raw Election Data'!$A$1:$AN$1,0))</f>
        <v>9109</v>
      </c>
      <c r="K1240">
        <f>INDEX('Raw Election Data'!$A$1:$AN$3144,MATCH($C1240&amp;" "&amp;$B1240,'Raw Election Data'!$C$1:$C$3144,0),MATCH('Joined Data'!K$1,'Raw Election Data'!$A$1:$AN$1,0))</f>
        <v>19197</v>
      </c>
      <c r="L1240">
        <f>INDEX('Raw Election Data'!$A$1:$AN$3144,MATCH($C1240&amp;" "&amp;$B1240,'Raw Election Data'!$C$1:$C$3144,0),MATCH('Joined Data'!L$1,'Raw Election Data'!$A$1:$AN$1,0))</f>
        <v>30265</v>
      </c>
      <c r="M1240">
        <f>INDEX('Raw Election Data'!$A$1:$AN$3144,MATCH($C1240&amp;" "&amp;$B1240,'Raw Election Data'!$C$1:$C$3144,0),MATCH('Joined Data'!M$1,'Raw Election Data'!$A$1:$AN$1,0))</f>
        <v>0.30097472327771352</v>
      </c>
      <c r="N1240">
        <f>INDEX('Raw Election Data'!$A$1:$AN$3144,MATCH($C1240&amp;" "&amp;$B1240,'Raw Election Data'!$C$1:$C$3144,0),MATCH('Joined Data'!N$1,'Raw Election Data'!$A$1:$AN$1,0))</f>
        <v>0.63429704278869981</v>
      </c>
      <c r="O1240">
        <f>INDEX('Raw Election Data'!$A$1:$AN$3144,MATCH($C1240&amp;" "&amp;$B1240,'Raw Election Data'!$C$1:$C$3144,0),MATCH('Joined Data'!O$1,'Raw Election Data'!$A$1:$AN$1,0))</f>
        <v>-10088</v>
      </c>
      <c r="P1240">
        <f>INDEX('Raw Election Data'!$A$1:$AN$3144,MATCH($C1240&amp;" "&amp;$B1240,'Raw Election Data'!$C$1:$C$3144,0),MATCH('Joined Data'!P$1,'Raw Election Data'!$A$1:$AN$1,0))</f>
        <v>10088</v>
      </c>
      <c r="Q1240">
        <f>INDEX('Raw Election Data'!$A$1:$AN$3144,MATCH($C1240&amp;" "&amp;$B1240,'Raw Election Data'!$C$1:$C$3144,0),MATCH('Joined Data'!Q$1,'Raw Election Data'!$A$1:$AN$1,0))</f>
        <v>-0.33332231951098629</v>
      </c>
      <c r="R1240">
        <f>INDEX('Raw Election Data'!$A$1:$AN$3144,MATCH($C1240&amp;" "&amp;$B1240,'Raw Election Data'!$C$1:$C$3144,0),MATCH('Joined Data'!R$1,'Raw Election Data'!$A$1:$AN$1,0))</f>
        <v>0.33332231951098629</v>
      </c>
    </row>
    <row r="1241" spans="1:18" ht="13.5" hidden="1" customHeight="1" x14ac:dyDescent="0.15">
      <c r="A1241" t="s">
        <v>219</v>
      </c>
      <c r="B1241" t="s">
        <v>3475</v>
      </c>
      <c r="C1241" t="str">
        <f>INDEX(FIPS!$A$1:$E$3236,MATCH($F1241,FIPS!$D$1:$D$3236,0),5)</f>
        <v>Bay County</v>
      </c>
      <c r="D1241" t="s">
        <v>220</v>
      </c>
      <c r="E1241" s="15" t="s">
        <v>14</v>
      </c>
      <c r="F1241" t="s">
        <v>3500</v>
      </c>
      <c r="G1241" t="s">
        <v>7787</v>
      </c>
      <c r="H1241" t="str">
        <f>IFERROR(VLOOKUP($G1241,'Team Colors'!$A:$B,2,0),"#c9c9c9")</f>
        <v>#005a8b</v>
      </c>
      <c r="I1241">
        <f>INDEX('Raw Election Data'!$A$1:$AN$3144,MATCH($C1241&amp;" "&amp;$B1241,'Raw Election Data'!$C$1:$C$3144,0),MATCH('Joined Data'!I$1,'Raw Election Data'!$A$1:$AN$1,0))</f>
        <v>105659</v>
      </c>
      <c r="J1241">
        <f>INDEX('Raw Election Data'!$A$1:$AN$3144,MATCH($C1241&amp;" "&amp;$B1241,'Raw Election Data'!$C$1:$C$3144,0),MATCH('Joined Data'!J$1,'Raw Election Data'!$A$1:$AN$1,0))</f>
        <v>21641</v>
      </c>
      <c r="K1241">
        <f>INDEX('Raw Election Data'!$A$1:$AN$3144,MATCH($C1241&amp;" "&amp;$B1241,'Raw Election Data'!$C$1:$C$3144,0),MATCH('Joined Data'!K$1,'Raw Election Data'!$A$1:$AN$1,0))</f>
        <v>28327</v>
      </c>
      <c r="L1241">
        <f>INDEX('Raw Election Data'!$A$1:$AN$3144,MATCH($C1241&amp;" "&amp;$B1241,'Raw Election Data'!$C$1:$C$3144,0),MATCH('Joined Data'!L$1,'Raw Election Data'!$A$1:$AN$1,0))</f>
        <v>52932</v>
      </c>
      <c r="M1241">
        <f>INDEX('Raw Election Data'!$A$1:$AN$3144,MATCH($C1241&amp;" "&amp;$B1241,'Raw Election Data'!$C$1:$C$3144,0),MATCH('Joined Data'!M$1,'Raw Election Data'!$A$1:$AN$1,0))</f>
        <v>0.4088453109650117</v>
      </c>
      <c r="N1241">
        <f>INDEX('Raw Election Data'!$A$1:$AN$3144,MATCH($C1241&amp;" "&amp;$B1241,'Raw Election Data'!$C$1:$C$3144,0),MATCH('Joined Data'!N$1,'Raw Election Data'!$A$1:$AN$1,0))</f>
        <v>0.53515831633038613</v>
      </c>
      <c r="O1241">
        <f>INDEX('Raw Election Data'!$A$1:$AN$3144,MATCH($C1241&amp;" "&amp;$B1241,'Raw Election Data'!$C$1:$C$3144,0),MATCH('Joined Data'!O$1,'Raw Election Data'!$A$1:$AN$1,0))</f>
        <v>-6686</v>
      </c>
      <c r="P1241">
        <f>INDEX('Raw Election Data'!$A$1:$AN$3144,MATCH($C1241&amp;" "&amp;$B1241,'Raw Election Data'!$C$1:$C$3144,0),MATCH('Joined Data'!P$1,'Raw Election Data'!$A$1:$AN$1,0))</f>
        <v>6686</v>
      </c>
      <c r="Q1241">
        <f>INDEX('Raw Election Data'!$A$1:$AN$3144,MATCH($C1241&amp;" "&amp;$B1241,'Raw Election Data'!$C$1:$C$3144,0),MATCH('Joined Data'!Q$1,'Raw Election Data'!$A$1:$AN$1,0))</f>
        <v>-0.12631300536537443</v>
      </c>
      <c r="R1241">
        <f>INDEX('Raw Election Data'!$A$1:$AN$3144,MATCH($C1241&amp;" "&amp;$B1241,'Raw Election Data'!$C$1:$C$3144,0),MATCH('Joined Data'!R$1,'Raw Election Data'!$A$1:$AN$1,0))</f>
        <v>0.12631300536537443</v>
      </c>
    </row>
    <row r="1242" spans="1:18" ht="13.5" hidden="1" customHeight="1" x14ac:dyDescent="0.15">
      <c r="A1242" t="s">
        <v>219</v>
      </c>
      <c r="B1242" t="s">
        <v>3475</v>
      </c>
      <c r="C1242" t="str">
        <f>INDEX(FIPS!$A$1:$E$3236,MATCH($F1242,FIPS!$D$1:$D$3236,0),5)</f>
        <v>Benzie County</v>
      </c>
      <c r="D1242" t="s">
        <v>220</v>
      </c>
      <c r="E1242" s="15" t="s">
        <v>15</v>
      </c>
      <c r="F1242" t="s">
        <v>3506</v>
      </c>
      <c r="G1242" t="s">
        <v>7787</v>
      </c>
      <c r="H1242" t="str">
        <f>IFERROR(VLOOKUP($G1242,'Team Colors'!$A:$B,2,0),"#c9c9c9")</f>
        <v>#005a8b</v>
      </c>
      <c r="I1242">
        <f>INDEX('Raw Election Data'!$A$1:$AN$3144,MATCH($C1242&amp;" "&amp;$B1242,'Raw Election Data'!$C$1:$C$3144,0),MATCH('Joined Data'!I$1,'Raw Election Data'!$A$1:$AN$1,0))</f>
        <v>17457</v>
      </c>
      <c r="J1242">
        <f>INDEX('Raw Election Data'!$A$1:$AN$3144,MATCH($C1242&amp;" "&amp;$B1242,'Raw Election Data'!$C$1:$C$3144,0),MATCH('Joined Data'!J$1,'Raw Election Data'!$A$1:$AN$1,0))</f>
        <v>4108</v>
      </c>
      <c r="K1242">
        <f>INDEX('Raw Election Data'!$A$1:$AN$3144,MATCH($C1242&amp;" "&amp;$B1242,'Raw Election Data'!$C$1:$C$3144,0),MATCH('Joined Data'!K$1,'Raw Election Data'!$A$1:$AN$1,0))</f>
        <v>5539</v>
      </c>
      <c r="L1242">
        <f>INDEX('Raw Election Data'!$A$1:$AN$3144,MATCH($C1242&amp;" "&amp;$B1242,'Raw Election Data'!$C$1:$C$3144,0),MATCH('Joined Data'!L$1,'Raw Election Data'!$A$1:$AN$1,0))</f>
        <v>10221</v>
      </c>
      <c r="M1242">
        <f>INDEX('Raw Election Data'!$A$1:$AN$3144,MATCH($C1242&amp;" "&amp;$B1242,'Raw Election Data'!$C$1:$C$3144,0),MATCH('Joined Data'!M$1,'Raw Election Data'!$A$1:$AN$1,0))</f>
        <v>0.40191762058506997</v>
      </c>
      <c r="N1242">
        <f>INDEX('Raw Election Data'!$A$1:$AN$3144,MATCH($C1242&amp;" "&amp;$B1242,'Raw Election Data'!$C$1:$C$3144,0),MATCH('Joined Data'!N$1,'Raw Election Data'!$A$1:$AN$1,0))</f>
        <v>0.54192349085216707</v>
      </c>
      <c r="O1242">
        <f>INDEX('Raw Election Data'!$A$1:$AN$3144,MATCH($C1242&amp;" "&amp;$B1242,'Raw Election Data'!$C$1:$C$3144,0),MATCH('Joined Data'!O$1,'Raw Election Data'!$A$1:$AN$1,0))</f>
        <v>-1431</v>
      </c>
      <c r="P1242">
        <f>INDEX('Raw Election Data'!$A$1:$AN$3144,MATCH($C1242&amp;" "&amp;$B1242,'Raw Election Data'!$C$1:$C$3144,0),MATCH('Joined Data'!P$1,'Raw Election Data'!$A$1:$AN$1,0))</f>
        <v>1431</v>
      </c>
      <c r="Q1242">
        <f>INDEX('Raw Election Data'!$A$1:$AN$3144,MATCH($C1242&amp;" "&amp;$B1242,'Raw Election Data'!$C$1:$C$3144,0),MATCH('Joined Data'!Q$1,'Raw Election Data'!$A$1:$AN$1,0))</f>
        <v>-0.1400058702670971</v>
      </c>
      <c r="R1242">
        <f>INDEX('Raw Election Data'!$A$1:$AN$3144,MATCH($C1242&amp;" "&amp;$B1242,'Raw Election Data'!$C$1:$C$3144,0),MATCH('Joined Data'!R$1,'Raw Election Data'!$A$1:$AN$1,0))</f>
        <v>0.1400058702670971</v>
      </c>
    </row>
    <row r="1243" spans="1:18" ht="13.5" hidden="1" customHeight="1" x14ac:dyDescent="0.15">
      <c r="A1243" t="s">
        <v>219</v>
      </c>
      <c r="B1243" t="s">
        <v>3475</v>
      </c>
      <c r="C1243" t="str">
        <f>INDEX(FIPS!$A$1:$E$3236,MATCH($F1243,FIPS!$D$1:$D$3236,0),5)</f>
        <v>Berrien County</v>
      </c>
      <c r="D1243" t="s">
        <v>220</v>
      </c>
      <c r="E1243" s="15" t="s">
        <v>16</v>
      </c>
      <c r="F1243" t="s">
        <v>3509</v>
      </c>
      <c r="G1243" t="s">
        <v>7789</v>
      </c>
      <c r="H1243" t="str">
        <f>IFERROR(VLOOKUP($G1243,'Team Colors'!$A:$B,2,0),"#c9c9c9")</f>
        <v>#c83803</v>
      </c>
      <c r="I1243">
        <f>INDEX('Raw Election Data'!$A$1:$AN$3144,MATCH($C1243&amp;" "&amp;$B1243,'Raw Election Data'!$C$1:$C$3144,0),MATCH('Joined Data'!I$1,'Raw Election Data'!$A$1:$AN$1,0))</f>
        <v>154636</v>
      </c>
      <c r="J1243">
        <f>INDEX('Raw Election Data'!$A$1:$AN$3144,MATCH($C1243&amp;" "&amp;$B1243,'Raw Election Data'!$C$1:$C$3144,0),MATCH('Joined Data'!J$1,'Raw Election Data'!$A$1:$AN$1,0))</f>
        <v>29496</v>
      </c>
      <c r="K1243">
        <f>INDEX('Raw Election Data'!$A$1:$AN$3144,MATCH($C1243&amp;" "&amp;$B1243,'Raw Election Data'!$C$1:$C$3144,0),MATCH('Joined Data'!K$1,'Raw Election Data'!$A$1:$AN$1,0))</f>
        <v>38646</v>
      </c>
      <c r="L1243">
        <f>INDEX('Raw Election Data'!$A$1:$AN$3144,MATCH($C1243&amp;" "&amp;$B1243,'Raw Election Data'!$C$1:$C$3144,0),MATCH('Joined Data'!L$1,'Raw Election Data'!$A$1:$AN$1,0))</f>
        <v>71882</v>
      </c>
      <c r="M1243">
        <f>INDEX('Raw Election Data'!$A$1:$AN$3144,MATCH($C1243&amp;" "&amp;$B1243,'Raw Election Data'!$C$1:$C$3144,0),MATCH('Joined Data'!M$1,'Raw Election Data'!$A$1:$AN$1,0))</f>
        <v>0.41033916696808659</v>
      </c>
      <c r="N1243">
        <f>INDEX('Raw Election Data'!$A$1:$AN$3144,MATCH($C1243&amp;" "&amp;$B1243,'Raw Election Data'!$C$1:$C$3144,0),MATCH('Joined Data'!N$1,'Raw Election Data'!$A$1:$AN$1,0))</f>
        <v>0.53763111766506222</v>
      </c>
      <c r="O1243">
        <f>INDEX('Raw Election Data'!$A$1:$AN$3144,MATCH($C1243&amp;" "&amp;$B1243,'Raw Election Data'!$C$1:$C$3144,0),MATCH('Joined Data'!O$1,'Raw Election Data'!$A$1:$AN$1,0))</f>
        <v>-9150</v>
      </c>
      <c r="P1243">
        <f>INDEX('Raw Election Data'!$A$1:$AN$3144,MATCH($C1243&amp;" "&amp;$B1243,'Raw Election Data'!$C$1:$C$3144,0),MATCH('Joined Data'!P$1,'Raw Election Data'!$A$1:$AN$1,0))</f>
        <v>9150</v>
      </c>
      <c r="Q1243">
        <f>INDEX('Raw Election Data'!$A$1:$AN$3144,MATCH($C1243&amp;" "&amp;$B1243,'Raw Election Data'!$C$1:$C$3144,0),MATCH('Joined Data'!Q$1,'Raw Election Data'!$A$1:$AN$1,0))</f>
        <v>-0.12729195069697563</v>
      </c>
      <c r="R1243">
        <f>INDEX('Raw Election Data'!$A$1:$AN$3144,MATCH($C1243&amp;" "&amp;$B1243,'Raw Election Data'!$C$1:$C$3144,0),MATCH('Joined Data'!R$1,'Raw Election Data'!$A$1:$AN$1,0))</f>
        <v>0.12729195069697563</v>
      </c>
    </row>
    <row r="1244" spans="1:18" ht="13.5" hidden="1" customHeight="1" x14ac:dyDescent="0.15">
      <c r="A1244" t="s">
        <v>219</v>
      </c>
      <c r="B1244" t="s">
        <v>3475</v>
      </c>
      <c r="C1244" t="str">
        <f>INDEX(FIPS!$A$1:$E$3236,MATCH($F1244,FIPS!$D$1:$D$3236,0),5)</f>
        <v>Branch County</v>
      </c>
      <c r="D1244" t="s">
        <v>220</v>
      </c>
      <c r="E1244" s="15" t="s">
        <v>17</v>
      </c>
      <c r="F1244" t="s">
        <v>3513</v>
      </c>
      <c r="G1244" t="s">
        <v>7787</v>
      </c>
      <c r="H1244" t="str">
        <f>IFERROR(VLOOKUP($G1244,'Team Colors'!$A:$B,2,0),"#c9c9c9")</f>
        <v>#005a8b</v>
      </c>
      <c r="I1244">
        <f>INDEX('Raw Election Data'!$A$1:$AN$3144,MATCH($C1244&amp;" "&amp;$B1244,'Raw Election Data'!$C$1:$C$3144,0),MATCH('Joined Data'!I$1,'Raw Election Data'!$A$1:$AN$1,0))</f>
        <v>43664</v>
      </c>
      <c r="J1244">
        <f>INDEX('Raw Election Data'!$A$1:$AN$3144,MATCH($C1244&amp;" "&amp;$B1244,'Raw Election Data'!$C$1:$C$3144,0),MATCH('Joined Data'!J$1,'Raw Election Data'!$A$1:$AN$1,0))</f>
        <v>4740</v>
      </c>
      <c r="K1244">
        <f>INDEX('Raw Election Data'!$A$1:$AN$3144,MATCH($C1244&amp;" "&amp;$B1244,'Raw Election Data'!$C$1:$C$3144,0),MATCH('Joined Data'!K$1,'Raw Election Data'!$A$1:$AN$1,0))</f>
        <v>11025</v>
      </c>
      <c r="L1244">
        <f>INDEX('Raw Election Data'!$A$1:$AN$3144,MATCH($C1244&amp;" "&amp;$B1244,'Raw Election Data'!$C$1:$C$3144,0),MATCH('Joined Data'!L$1,'Raw Election Data'!$A$1:$AN$1,0))</f>
        <v>16490</v>
      </c>
      <c r="M1244">
        <f>INDEX('Raw Election Data'!$A$1:$AN$3144,MATCH($C1244&amp;" "&amp;$B1244,'Raw Election Data'!$C$1:$C$3144,0),MATCH('Joined Data'!M$1,'Raw Election Data'!$A$1:$AN$1,0))</f>
        <v>0.28744693753790174</v>
      </c>
      <c r="N1244">
        <f>INDEX('Raw Election Data'!$A$1:$AN$3144,MATCH($C1244&amp;" "&amp;$B1244,'Raw Election Data'!$C$1:$C$3144,0),MATCH('Joined Data'!N$1,'Raw Election Data'!$A$1:$AN$1,0))</f>
        <v>0.66858702243784107</v>
      </c>
      <c r="O1244">
        <f>INDEX('Raw Election Data'!$A$1:$AN$3144,MATCH($C1244&amp;" "&amp;$B1244,'Raw Election Data'!$C$1:$C$3144,0),MATCH('Joined Data'!O$1,'Raw Election Data'!$A$1:$AN$1,0))</f>
        <v>-6285</v>
      </c>
      <c r="P1244">
        <f>INDEX('Raw Election Data'!$A$1:$AN$3144,MATCH($C1244&amp;" "&amp;$B1244,'Raw Election Data'!$C$1:$C$3144,0),MATCH('Joined Data'!P$1,'Raw Election Data'!$A$1:$AN$1,0))</f>
        <v>6285</v>
      </c>
      <c r="Q1244">
        <f>INDEX('Raw Election Data'!$A$1:$AN$3144,MATCH($C1244&amp;" "&amp;$B1244,'Raw Election Data'!$C$1:$C$3144,0),MATCH('Joined Data'!Q$1,'Raw Election Data'!$A$1:$AN$1,0))</f>
        <v>-0.38114008489993934</v>
      </c>
      <c r="R1244">
        <f>INDEX('Raw Election Data'!$A$1:$AN$3144,MATCH($C1244&amp;" "&amp;$B1244,'Raw Election Data'!$C$1:$C$3144,0),MATCH('Joined Data'!R$1,'Raw Election Data'!$A$1:$AN$1,0))</f>
        <v>0.38114008489993934</v>
      </c>
    </row>
    <row r="1245" spans="1:18" ht="13.5" hidden="1" customHeight="1" x14ac:dyDescent="0.15">
      <c r="A1245" t="s">
        <v>219</v>
      </c>
      <c r="B1245" t="s">
        <v>3475</v>
      </c>
      <c r="C1245" t="str">
        <f>INDEX(FIPS!$A$1:$E$3236,MATCH($F1245,FIPS!$D$1:$D$3236,0),5)</f>
        <v>Calhoun County</v>
      </c>
      <c r="D1245" t="s">
        <v>220</v>
      </c>
      <c r="E1245" s="15" t="s">
        <v>18</v>
      </c>
      <c r="F1245" t="s">
        <v>3516</v>
      </c>
      <c r="G1245" t="s">
        <v>7787</v>
      </c>
      <c r="H1245" t="str">
        <f>IFERROR(VLOOKUP($G1245,'Team Colors'!$A:$B,2,0),"#c9c9c9")</f>
        <v>#005a8b</v>
      </c>
      <c r="I1245">
        <f>INDEX('Raw Election Data'!$A$1:$AN$3144,MATCH($C1245&amp;" "&amp;$B1245,'Raw Election Data'!$C$1:$C$3144,0),MATCH('Joined Data'!I$1,'Raw Election Data'!$A$1:$AN$1,0))</f>
        <v>134314</v>
      </c>
      <c r="J1245">
        <f>INDEX('Raw Election Data'!$A$1:$AN$3144,MATCH($C1245&amp;" "&amp;$B1245,'Raw Election Data'!$C$1:$C$3144,0),MATCH('Joined Data'!J$1,'Raw Election Data'!$A$1:$AN$1,0))</f>
        <v>24154</v>
      </c>
      <c r="K1245">
        <f>INDEX('Raw Election Data'!$A$1:$AN$3144,MATCH($C1245&amp;" "&amp;$B1245,'Raw Election Data'!$C$1:$C$3144,0),MATCH('Joined Data'!K$1,'Raw Election Data'!$A$1:$AN$1,0))</f>
        <v>31489</v>
      </c>
      <c r="L1245">
        <f>INDEX('Raw Election Data'!$A$1:$AN$3144,MATCH($C1245&amp;" "&amp;$B1245,'Raw Election Data'!$C$1:$C$3144,0),MATCH('Joined Data'!L$1,'Raw Election Data'!$A$1:$AN$1,0))</f>
        <v>58786</v>
      </c>
      <c r="M1245">
        <f>INDEX('Raw Election Data'!$A$1:$AN$3144,MATCH($C1245&amp;" "&amp;$B1245,'Raw Election Data'!$C$1:$C$3144,0),MATCH('Joined Data'!M$1,'Raw Election Data'!$A$1:$AN$1,0))</f>
        <v>0.41088014153029634</v>
      </c>
      <c r="N1245">
        <f>INDEX('Raw Election Data'!$A$1:$AN$3144,MATCH($C1245&amp;" "&amp;$B1245,'Raw Election Data'!$C$1:$C$3144,0),MATCH('Joined Data'!N$1,'Raw Election Data'!$A$1:$AN$1,0))</f>
        <v>0.53565474772905108</v>
      </c>
      <c r="O1245">
        <f>INDEX('Raw Election Data'!$A$1:$AN$3144,MATCH($C1245&amp;" "&amp;$B1245,'Raw Election Data'!$C$1:$C$3144,0),MATCH('Joined Data'!O$1,'Raw Election Data'!$A$1:$AN$1,0))</f>
        <v>-7335</v>
      </c>
      <c r="P1245">
        <f>INDEX('Raw Election Data'!$A$1:$AN$3144,MATCH($C1245&amp;" "&amp;$B1245,'Raw Election Data'!$C$1:$C$3144,0),MATCH('Joined Data'!P$1,'Raw Election Data'!$A$1:$AN$1,0))</f>
        <v>7335</v>
      </c>
      <c r="Q1245">
        <f>INDEX('Raw Election Data'!$A$1:$AN$3144,MATCH($C1245&amp;" "&amp;$B1245,'Raw Election Data'!$C$1:$C$3144,0),MATCH('Joined Data'!Q$1,'Raw Election Data'!$A$1:$AN$1,0))</f>
        <v>-0.12477460619875475</v>
      </c>
      <c r="R1245">
        <f>INDEX('Raw Election Data'!$A$1:$AN$3144,MATCH($C1245&amp;" "&amp;$B1245,'Raw Election Data'!$C$1:$C$3144,0),MATCH('Joined Data'!R$1,'Raw Election Data'!$A$1:$AN$1,0))</f>
        <v>0.12477460619875475</v>
      </c>
    </row>
    <row r="1246" spans="1:18" ht="13.5" hidden="1" customHeight="1" x14ac:dyDescent="0.15">
      <c r="A1246" t="s">
        <v>219</v>
      </c>
      <c r="B1246" t="s">
        <v>3475</v>
      </c>
      <c r="C1246" t="str">
        <f>INDEX(FIPS!$A$1:$E$3236,MATCH($F1246,FIPS!$D$1:$D$3236,0),5)</f>
        <v>Cass County</v>
      </c>
      <c r="D1246" t="s">
        <v>220</v>
      </c>
      <c r="E1246" s="15" t="s">
        <v>19</v>
      </c>
      <c r="F1246" t="s">
        <v>3521</v>
      </c>
      <c r="G1246" t="s">
        <v>7789</v>
      </c>
      <c r="H1246" t="str">
        <f>IFERROR(VLOOKUP($G1246,'Team Colors'!$A:$B,2,0),"#c9c9c9")</f>
        <v>#c83803</v>
      </c>
      <c r="I1246">
        <f>INDEX('Raw Election Data'!$A$1:$AN$3144,MATCH($C1246&amp;" "&amp;$B1246,'Raw Election Data'!$C$1:$C$3144,0),MATCH('Joined Data'!I$1,'Raw Election Data'!$A$1:$AN$1,0))</f>
        <v>51657</v>
      </c>
      <c r="J1246">
        <f>INDEX('Raw Election Data'!$A$1:$AN$3144,MATCH($C1246&amp;" "&amp;$B1246,'Raw Election Data'!$C$1:$C$3144,0),MATCH('Joined Data'!J$1,'Raw Election Data'!$A$1:$AN$1,0))</f>
        <v>7270</v>
      </c>
      <c r="K1246">
        <f>INDEX('Raw Election Data'!$A$1:$AN$3144,MATCH($C1246&amp;" "&amp;$B1246,'Raw Election Data'!$C$1:$C$3144,0),MATCH('Joined Data'!K$1,'Raw Election Data'!$A$1:$AN$1,0))</f>
        <v>14241</v>
      </c>
      <c r="L1246">
        <f>INDEX('Raw Election Data'!$A$1:$AN$3144,MATCH($C1246&amp;" "&amp;$B1246,'Raw Election Data'!$C$1:$C$3144,0),MATCH('Joined Data'!L$1,'Raw Election Data'!$A$1:$AN$1,0))</f>
        <v>23272</v>
      </c>
      <c r="M1246">
        <f>INDEX('Raw Election Data'!$A$1:$AN$3144,MATCH($C1246&amp;" "&amp;$B1246,'Raw Election Data'!$C$1:$C$3144,0),MATCH('Joined Data'!M$1,'Raw Election Data'!$A$1:$AN$1,0))</f>
        <v>0.31239257476796151</v>
      </c>
      <c r="N1246">
        <f>INDEX('Raw Election Data'!$A$1:$AN$3144,MATCH($C1246&amp;" "&amp;$B1246,'Raw Election Data'!$C$1:$C$3144,0),MATCH('Joined Data'!N$1,'Raw Election Data'!$A$1:$AN$1,0))</f>
        <v>0.61193709178411826</v>
      </c>
      <c r="O1246">
        <f>INDEX('Raw Election Data'!$A$1:$AN$3144,MATCH($C1246&amp;" "&amp;$B1246,'Raw Election Data'!$C$1:$C$3144,0),MATCH('Joined Data'!O$1,'Raw Election Data'!$A$1:$AN$1,0))</f>
        <v>-6971</v>
      </c>
      <c r="P1246">
        <f>INDEX('Raw Election Data'!$A$1:$AN$3144,MATCH($C1246&amp;" "&amp;$B1246,'Raw Election Data'!$C$1:$C$3144,0),MATCH('Joined Data'!P$1,'Raw Election Data'!$A$1:$AN$1,0))</f>
        <v>6971</v>
      </c>
      <c r="Q1246">
        <f>INDEX('Raw Election Data'!$A$1:$AN$3144,MATCH($C1246&amp;" "&amp;$B1246,'Raw Election Data'!$C$1:$C$3144,0),MATCH('Joined Data'!Q$1,'Raw Election Data'!$A$1:$AN$1,0))</f>
        <v>-0.29954451701615675</v>
      </c>
      <c r="R1246">
        <f>INDEX('Raw Election Data'!$A$1:$AN$3144,MATCH($C1246&amp;" "&amp;$B1246,'Raw Election Data'!$C$1:$C$3144,0),MATCH('Joined Data'!R$1,'Raw Election Data'!$A$1:$AN$1,0))</f>
        <v>0.29954451701615675</v>
      </c>
    </row>
    <row r="1247" spans="1:18" ht="13.5" hidden="1" customHeight="1" x14ac:dyDescent="0.15">
      <c r="A1247" t="s">
        <v>219</v>
      </c>
      <c r="B1247" t="s">
        <v>3475</v>
      </c>
      <c r="C1247" t="str">
        <f>INDEX(FIPS!$A$1:$E$3236,MATCH($F1247,FIPS!$D$1:$D$3236,0),5)</f>
        <v>Charlevoix County</v>
      </c>
      <c r="D1247" t="s">
        <v>220</v>
      </c>
      <c r="E1247" s="15" t="s">
        <v>20</v>
      </c>
      <c r="F1247" t="s">
        <v>3523</v>
      </c>
      <c r="G1247" t="s">
        <v>7787</v>
      </c>
      <c r="H1247" t="str">
        <f>IFERROR(VLOOKUP($G1247,'Team Colors'!$A:$B,2,0),"#c9c9c9")</f>
        <v>#005a8b</v>
      </c>
      <c r="I1247">
        <f>INDEX('Raw Election Data'!$A$1:$AN$3144,MATCH($C1247&amp;" "&amp;$B1247,'Raw Election Data'!$C$1:$C$3144,0),MATCH('Joined Data'!I$1,'Raw Election Data'!$A$1:$AN$1,0))</f>
        <v>26238</v>
      </c>
      <c r="J1247">
        <f>INDEX('Raw Election Data'!$A$1:$AN$3144,MATCH($C1247&amp;" "&amp;$B1247,'Raw Election Data'!$C$1:$C$3144,0),MATCH('Joined Data'!J$1,'Raw Election Data'!$A$1:$AN$1,0))</f>
        <v>5137</v>
      </c>
      <c r="K1247">
        <f>INDEX('Raw Election Data'!$A$1:$AN$3144,MATCH($C1247&amp;" "&amp;$B1247,'Raw Election Data'!$C$1:$C$3144,0),MATCH('Joined Data'!K$1,'Raw Election Data'!$A$1:$AN$1,0))</f>
        <v>8674</v>
      </c>
      <c r="L1247">
        <f>INDEX('Raw Election Data'!$A$1:$AN$3144,MATCH($C1247&amp;" "&amp;$B1247,'Raw Election Data'!$C$1:$C$3144,0),MATCH('Joined Data'!L$1,'Raw Election Data'!$A$1:$AN$1,0))</f>
        <v>14567</v>
      </c>
      <c r="M1247">
        <f>INDEX('Raw Election Data'!$A$1:$AN$3144,MATCH($C1247&amp;" "&amp;$B1247,'Raw Election Data'!$C$1:$C$3144,0),MATCH('Joined Data'!M$1,'Raw Election Data'!$A$1:$AN$1,0))</f>
        <v>0.35264639253106334</v>
      </c>
      <c r="N1247">
        <f>INDEX('Raw Election Data'!$A$1:$AN$3144,MATCH($C1247&amp;" "&amp;$B1247,'Raw Election Data'!$C$1:$C$3144,0),MATCH('Joined Data'!N$1,'Raw Election Data'!$A$1:$AN$1,0))</f>
        <v>0.59545548156792749</v>
      </c>
      <c r="O1247">
        <f>INDEX('Raw Election Data'!$A$1:$AN$3144,MATCH($C1247&amp;" "&amp;$B1247,'Raw Election Data'!$C$1:$C$3144,0),MATCH('Joined Data'!O$1,'Raw Election Data'!$A$1:$AN$1,0))</f>
        <v>-3537</v>
      </c>
      <c r="P1247">
        <f>INDEX('Raw Election Data'!$A$1:$AN$3144,MATCH($C1247&amp;" "&amp;$B1247,'Raw Election Data'!$C$1:$C$3144,0),MATCH('Joined Data'!P$1,'Raw Election Data'!$A$1:$AN$1,0))</f>
        <v>3537</v>
      </c>
      <c r="Q1247">
        <f>INDEX('Raw Election Data'!$A$1:$AN$3144,MATCH($C1247&amp;" "&amp;$B1247,'Raw Election Data'!$C$1:$C$3144,0),MATCH('Joined Data'!Q$1,'Raw Election Data'!$A$1:$AN$1,0))</f>
        <v>-0.24280908903686416</v>
      </c>
      <c r="R1247">
        <f>INDEX('Raw Election Data'!$A$1:$AN$3144,MATCH($C1247&amp;" "&amp;$B1247,'Raw Election Data'!$C$1:$C$3144,0),MATCH('Joined Data'!R$1,'Raw Election Data'!$A$1:$AN$1,0))</f>
        <v>0.24280908903686416</v>
      </c>
    </row>
    <row r="1248" spans="1:18" ht="13.5" hidden="1" customHeight="1" x14ac:dyDescent="0.15">
      <c r="A1248" t="s">
        <v>219</v>
      </c>
      <c r="B1248" t="s">
        <v>3475</v>
      </c>
      <c r="C1248" t="str">
        <f>INDEX(FIPS!$A$1:$E$3236,MATCH($F1248,FIPS!$D$1:$D$3236,0),5)</f>
        <v>Cheboygan County</v>
      </c>
      <c r="D1248" t="s">
        <v>220</v>
      </c>
      <c r="E1248" s="15" t="s">
        <v>21</v>
      </c>
      <c r="F1248" t="s">
        <v>3525</v>
      </c>
      <c r="G1248" t="s">
        <v>7787</v>
      </c>
      <c r="H1248" t="str">
        <f>IFERROR(VLOOKUP($G1248,'Team Colors'!$A:$B,2,0),"#c9c9c9")</f>
        <v>#005a8b</v>
      </c>
      <c r="I1248">
        <f>INDEX('Raw Election Data'!$A$1:$AN$3144,MATCH($C1248&amp;" "&amp;$B1248,'Raw Election Data'!$C$1:$C$3144,0),MATCH('Joined Data'!I$1,'Raw Election Data'!$A$1:$AN$1,0))</f>
        <v>25427</v>
      </c>
      <c r="J1248">
        <f>INDEX('Raw Election Data'!$A$1:$AN$3144,MATCH($C1248&amp;" "&amp;$B1248,'Raw Election Data'!$C$1:$C$3144,0),MATCH('Joined Data'!J$1,'Raw Election Data'!$A$1:$AN$1,0))</f>
        <v>4302</v>
      </c>
      <c r="K1248">
        <f>INDEX('Raw Election Data'!$A$1:$AN$3144,MATCH($C1248&amp;" "&amp;$B1248,'Raw Election Data'!$C$1:$C$3144,0),MATCH('Joined Data'!K$1,'Raw Election Data'!$A$1:$AN$1,0))</f>
        <v>8680</v>
      </c>
      <c r="L1248">
        <f>INDEX('Raw Election Data'!$A$1:$AN$3144,MATCH($C1248&amp;" "&amp;$B1248,'Raw Election Data'!$C$1:$C$3144,0),MATCH('Joined Data'!L$1,'Raw Election Data'!$A$1:$AN$1,0))</f>
        <v>13647</v>
      </c>
      <c r="M1248">
        <f>INDEX('Raw Election Data'!$A$1:$AN$3144,MATCH($C1248&amp;" "&amp;$B1248,'Raw Election Data'!$C$1:$C$3144,0),MATCH('Joined Data'!M$1,'Raw Election Data'!$A$1:$AN$1,0))</f>
        <v>0.31523411738843704</v>
      </c>
      <c r="N1248">
        <f>INDEX('Raw Election Data'!$A$1:$AN$3144,MATCH($C1248&amp;" "&amp;$B1248,'Raw Election Data'!$C$1:$C$3144,0),MATCH('Joined Data'!N$1,'Raw Election Data'!$A$1:$AN$1,0))</f>
        <v>0.63603722429838061</v>
      </c>
      <c r="O1248">
        <f>INDEX('Raw Election Data'!$A$1:$AN$3144,MATCH($C1248&amp;" "&amp;$B1248,'Raw Election Data'!$C$1:$C$3144,0),MATCH('Joined Data'!O$1,'Raw Election Data'!$A$1:$AN$1,0))</f>
        <v>-4378</v>
      </c>
      <c r="P1248">
        <f>INDEX('Raw Election Data'!$A$1:$AN$3144,MATCH($C1248&amp;" "&amp;$B1248,'Raw Election Data'!$C$1:$C$3144,0),MATCH('Joined Data'!P$1,'Raw Election Data'!$A$1:$AN$1,0))</f>
        <v>4378</v>
      </c>
      <c r="Q1248">
        <f>INDEX('Raw Election Data'!$A$1:$AN$3144,MATCH($C1248&amp;" "&amp;$B1248,'Raw Election Data'!$C$1:$C$3144,0),MATCH('Joined Data'!Q$1,'Raw Election Data'!$A$1:$AN$1,0))</f>
        <v>-0.32080310690994357</v>
      </c>
      <c r="R1248">
        <f>INDEX('Raw Election Data'!$A$1:$AN$3144,MATCH($C1248&amp;" "&amp;$B1248,'Raw Election Data'!$C$1:$C$3144,0),MATCH('Joined Data'!R$1,'Raw Election Data'!$A$1:$AN$1,0))</f>
        <v>0.32080310690994357</v>
      </c>
    </row>
    <row r="1249" spans="1:18" ht="13.5" hidden="1" customHeight="1" x14ac:dyDescent="0.15">
      <c r="A1249" t="s">
        <v>219</v>
      </c>
      <c r="B1249" t="s">
        <v>3475</v>
      </c>
      <c r="C1249" t="str">
        <f>INDEX(FIPS!$A$1:$E$3236,MATCH($F1249,FIPS!$D$1:$D$3236,0),5)</f>
        <v>Chippewa County</v>
      </c>
      <c r="D1249" t="s">
        <v>220</v>
      </c>
      <c r="E1249" s="15" t="s">
        <v>22</v>
      </c>
      <c r="F1249" t="s">
        <v>3527</v>
      </c>
      <c r="G1249" t="s">
        <v>7787</v>
      </c>
      <c r="H1249" t="str">
        <f>IFERROR(VLOOKUP($G1249,'Team Colors'!$A:$B,2,0),"#c9c9c9")</f>
        <v>#005a8b</v>
      </c>
      <c r="I1249">
        <f>INDEX('Raw Election Data'!$A$1:$AN$3144,MATCH($C1249&amp;" "&amp;$B1249,'Raw Election Data'!$C$1:$C$3144,0),MATCH('Joined Data'!I$1,'Raw Election Data'!$A$1:$AN$1,0))</f>
        <v>38033</v>
      </c>
      <c r="J1249">
        <f>INDEX('Raw Election Data'!$A$1:$AN$3144,MATCH($C1249&amp;" "&amp;$B1249,'Raw Election Data'!$C$1:$C$3144,0),MATCH('Joined Data'!J$1,'Raw Election Data'!$A$1:$AN$1,0))</f>
        <v>5378</v>
      </c>
      <c r="K1249">
        <f>INDEX('Raw Election Data'!$A$1:$AN$3144,MATCH($C1249&amp;" "&amp;$B1249,'Raw Election Data'!$C$1:$C$3144,0),MATCH('Joined Data'!K$1,'Raw Election Data'!$A$1:$AN$1,0))</f>
        <v>9120</v>
      </c>
      <c r="L1249">
        <f>INDEX('Raw Election Data'!$A$1:$AN$3144,MATCH($C1249&amp;" "&amp;$B1249,'Raw Election Data'!$C$1:$C$3144,0),MATCH('Joined Data'!L$1,'Raw Election Data'!$A$1:$AN$1,0))</f>
        <v>15434</v>
      </c>
      <c r="M1249">
        <f>INDEX('Raw Election Data'!$A$1:$AN$3144,MATCH($C1249&amp;" "&amp;$B1249,'Raw Election Data'!$C$1:$C$3144,0),MATCH('Joined Data'!M$1,'Raw Election Data'!$A$1:$AN$1,0))</f>
        <v>0.34845147077880007</v>
      </c>
      <c r="N1249">
        <f>INDEX('Raw Election Data'!$A$1:$AN$3144,MATCH($C1249&amp;" "&amp;$B1249,'Raw Election Data'!$C$1:$C$3144,0),MATCH('Joined Data'!N$1,'Raw Election Data'!$A$1:$AN$1,0))</f>
        <v>0.5909032007256706</v>
      </c>
      <c r="O1249">
        <f>INDEX('Raw Election Data'!$A$1:$AN$3144,MATCH($C1249&amp;" "&amp;$B1249,'Raw Election Data'!$C$1:$C$3144,0),MATCH('Joined Data'!O$1,'Raw Election Data'!$A$1:$AN$1,0))</f>
        <v>-3742</v>
      </c>
      <c r="P1249">
        <f>INDEX('Raw Election Data'!$A$1:$AN$3144,MATCH($C1249&amp;" "&amp;$B1249,'Raw Election Data'!$C$1:$C$3144,0),MATCH('Joined Data'!P$1,'Raw Election Data'!$A$1:$AN$1,0))</f>
        <v>3742</v>
      </c>
      <c r="Q1249">
        <f>INDEX('Raw Election Data'!$A$1:$AN$3144,MATCH($C1249&amp;" "&amp;$B1249,'Raw Election Data'!$C$1:$C$3144,0),MATCH('Joined Data'!Q$1,'Raw Election Data'!$A$1:$AN$1,0))</f>
        <v>-0.24245172994687053</v>
      </c>
      <c r="R1249">
        <f>INDEX('Raw Election Data'!$A$1:$AN$3144,MATCH($C1249&amp;" "&amp;$B1249,'Raw Election Data'!$C$1:$C$3144,0),MATCH('Joined Data'!R$1,'Raw Election Data'!$A$1:$AN$1,0))</f>
        <v>0.24245172994687053</v>
      </c>
    </row>
    <row r="1250" spans="1:18" ht="13.5" hidden="1" customHeight="1" x14ac:dyDescent="0.15">
      <c r="A1250" t="s">
        <v>219</v>
      </c>
      <c r="B1250" t="s">
        <v>3475</v>
      </c>
      <c r="C1250" t="str">
        <f>INDEX(FIPS!$A$1:$E$3236,MATCH($F1250,FIPS!$D$1:$D$3236,0),5)</f>
        <v>Clare County</v>
      </c>
      <c r="D1250" t="s">
        <v>220</v>
      </c>
      <c r="E1250" s="15" t="s">
        <v>23</v>
      </c>
      <c r="F1250" t="s">
        <v>3531</v>
      </c>
      <c r="G1250" t="s">
        <v>7787</v>
      </c>
      <c r="H1250" t="str">
        <f>IFERROR(VLOOKUP($G1250,'Team Colors'!$A:$B,2,0),"#c9c9c9")</f>
        <v>#005a8b</v>
      </c>
      <c r="I1250">
        <f>INDEX('Raw Election Data'!$A$1:$AN$3144,MATCH($C1250&amp;" "&amp;$B1250,'Raw Election Data'!$C$1:$C$3144,0),MATCH('Joined Data'!I$1,'Raw Election Data'!$A$1:$AN$1,0))</f>
        <v>30553</v>
      </c>
      <c r="J1250">
        <f>INDEX('Raw Election Data'!$A$1:$AN$3144,MATCH($C1250&amp;" "&amp;$B1250,'Raw Election Data'!$C$1:$C$3144,0),MATCH('Joined Data'!J$1,'Raw Election Data'!$A$1:$AN$1,0))</f>
        <v>4250</v>
      </c>
      <c r="K1250">
        <f>INDEX('Raw Election Data'!$A$1:$AN$3144,MATCH($C1250&amp;" "&amp;$B1250,'Raw Election Data'!$C$1:$C$3144,0),MATCH('Joined Data'!K$1,'Raw Election Data'!$A$1:$AN$1,0))</f>
        <v>8507</v>
      </c>
      <c r="L1250">
        <f>INDEX('Raw Election Data'!$A$1:$AN$3144,MATCH($C1250&amp;" "&amp;$B1250,'Raw Election Data'!$C$1:$C$3144,0),MATCH('Joined Data'!L$1,'Raw Election Data'!$A$1:$AN$1,0))</f>
        <v>13385</v>
      </c>
      <c r="M1250">
        <f>INDEX('Raw Election Data'!$A$1:$AN$3144,MATCH($C1250&amp;" "&amp;$B1250,'Raw Election Data'!$C$1:$C$3144,0),MATCH('Joined Data'!M$1,'Raw Election Data'!$A$1:$AN$1,0))</f>
        <v>0.31751961150541652</v>
      </c>
      <c r="N1250">
        <f>INDEX('Raw Election Data'!$A$1:$AN$3144,MATCH($C1250&amp;" "&amp;$B1250,'Raw Election Data'!$C$1:$C$3144,0),MATCH('Joined Data'!N$1,'Raw Election Data'!$A$1:$AN$1,0))</f>
        <v>0.63556219648860668</v>
      </c>
      <c r="O1250">
        <f>INDEX('Raw Election Data'!$A$1:$AN$3144,MATCH($C1250&amp;" "&amp;$B1250,'Raw Election Data'!$C$1:$C$3144,0),MATCH('Joined Data'!O$1,'Raw Election Data'!$A$1:$AN$1,0))</f>
        <v>-4257</v>
      </c>
      <c r="P1250">
        <f>INDEX('Raw Election Data'!$A$1:$AN$3144,MATCH($C1250&amp;" "&amp;$B1250,'Raw Election Data'!$C$1:$C$3144,0),MATCH('Joined Data'!P$1,'Raw Election Data'!$A$1:$AN$1,0))</f>
        <v>4257</v>
      </c>
      <c r="Q1250">
        <f>INDEX('Raw Election Data'!$A$1:$AN$3144,MATCH($C1250&amp;" "&amp;$B1250,'Raw Election Data'!$C$1:$C$3144,0),MATCH('Joined Data'!Q$1,'Raw Election Data'!$A$1:$AN$1,0))</f>
        <v>-0.31804258498319016</v>
      </c>
      <c r="R1250">
        <f>INDEX('Raw Election Data'!$A$1:$AN$3144,MATCH($C1250&amp;" "&amp;$B1250,'Raw Election Data'!$C$1:$C$3144,0),MATCH('Joined Data'!R$1,'Raw Election Data'!$A$1:$AN$1,0))</f>
        <v>0.31804258498319016</v>
      </c>
    </row>
    <row r="1251" spans="1:18" ht="13.5" hidden="1" customHeight="1" x14ac:dyDescent="0.15">
      <c r="A1251" t="s">
        <v>219</v>
      </c>
      <c r="B1251" t="s">
        <v>3475</v>
      </c>
      <c r="C1251" t="str">
        <f>INDEX(FIPS!$A$1:$E$3236,MATCH($F1251,FIPS!$D$1:$D$3236,0),5)</f>
        <v>Clinton County</v>
      </c>
      <c r="D1251" t="s">
        <v>220</v>
      </c>
      <c r="E1251" s="15" t="s">
        <v>24</v>
      </c>
      <c r="F1251" t="s">
        <v>3532</v>
      </c>
      <c r="G1251" t="s">
        <v>7787</v>
      </c>
      <c r="H1251" t="str">
        <f>IFERROR(VLOOKUP($G1251,'Team Colors'!$A:$B,2,0),"#c9c9c9")</f>
        <v>#005a8b</v>
      </c>
      <c r="I1251">
        <f>INDEX('Raw Election Data'!$A$1:$AN$3144,MATCH($C1251&amp;" "&amp;$B1251,'Raw Election Data'!$C$1:$C$3144,0),MATCH('Joined Data'!I$1,'Raw Election Data'!$A$1:$AN$1,0))</f>
        <v>77390</v>
      </c>
      <c r="J1251">
        <f>INDEX('Raw Election Data'!$A$1:$AN$3144,MATCH($C1251&amp;" "&amp;$B1251,'Raw Election Data'!$C$1:$C$3144,0),MATCH('Joined Data'!J$1,'Raw Election Data'!$A$1:$AN$1,0))</f>
        <v>16490</v>
      </c>
      <c r="K1251">
        <f>INDEX('Raw Election Data'!$A$1:$AN$3144,MATCH($C1251&amp;" "&amp;$B1251,'Raw Election Data'!$C$1:$C$3144,0),MATCH('Joined Data'!K$1,'Raw Election Data'!$A$1:$AN$1,0))</f>
        <v>21635</v>
      </c>
      <c r="L1251">
        <f>INDEX('Raw Election Data'!$A$1:$AN$3144,MATCH($C1251&amp;" "&amp;$B1251,'Raw Election Data'!$C$1:$C$3144,0),MATCH('Joined Data'!L$1,'Raw Election Data'!$A$1:$AN$1,0))</f>
        <v>40564</v>
      </c>
      <c r="M1251">
        <f>INDEX('Raw Election Data'!$A$1:$AN$3144,MATCH($C1251&amp;" "&amp;$B1251,'Raw Election Data'!$C$1:$C$3144,0),MATCH('Joined Data'!M$1,'Raw Election Data'!$A$1:$AN$1,0))</f>
        <v>0.40651809486243962</v>
      </c>
      <c r="N1251">
        <f>INDEX('Raw Election Data'!$A$1:$AN$3144,MATCH($C1251&amp;" "&amp;$B1251,'Raw Election Data'!$C$1:$C$3144,0),MATCH('Joined Data'!N$1,'Raw Election Data'!$A$1:$AN$1,0))</f>
        <v>0.53335469874765806</v>
      </c>
      <c r="O1251">
        <f>INDEX('Raw Election Data'!$A$1:$AN$3144,MATCH($C1251&amp;" "&amp;$B1251,'Raw Election Data'!$C$1:$C$3144,0),MATCH('Joined Data'!O$1,'Raw Election Data'!$A$1:$AN$1,0))</f>
        <v>-5145</v>
      </c>
      <c r="P1251">
        <f>INDEX('Raw Election Data'!$A$1:$AN$3144,MATCH($C1251&amp;" "&amp;$B1251,'Raw Election Data'!$C$1:$C$3144,0),MATCH('Joined Data'!P$1,'Raw Election Data'!$A$1:$AN$1,0))</f>
        <v>5145</v>
      </c>
      <c r="Q1251">
        <f>INDEX('Raw Election Data'!$A$1:$AN$3144,MATCH($C1251&amp;" "&amp;$B1251,'Raw Election Data'!$C$1:$C$3144,0),MATCH('Joined Data'!Q$1,'Raw Election Data'!$A$1:$AN$1,0))</f>
        <v>-0.12683660388521845</v>
      </c>
      <c r="R1251">
        <f>INDEX('Raw Election Data'!$A$1:$AN$3144,MATCH($C1251&amp;" "&amp;$B1251,'Raw Election Data'!$C$1:$C$3144,0),MATCH('Joined Data'!R$1,'Raw Election Data'!$A$1:$AN$1,0))</f>
        <v>0.12683660388521845</v>
      </c>
    </row>
    <row r="1252" spans="1:18" ht="13.5" hidden="1" customHeight="1" x14ac:dyDescent="0.15">
      <c r="A1252" t="s">
        <v>219</v>
      </c>
      <c r="B1252" t="s">
        <v>3475</v>
      </c>
      <c r="C1252" t="str">
        <f>INDEX(FIPS!$A$1:$E$3236,MATCH($F1252,FIPS!$D$1:$D$3236,0),5)</f>
        <v>Crawford County</v>
      </c>
      <c r="D1252" t="s">
        <v>220</v>
      </c>
      <c r="E1252" s="15" t="s">
        <v>25</v>
      </c>
      <c r="F1252" t="s">
        <v>3537</v>
      </c>
      <c r="G1252" t="s">
        <v>7787</v>
      </c>
      <c r="H1252" t="str">
        <f>IFERROR(VLOOKUP($G1252,'Team Colors'!$A:$B,2,0),"#c9c9c9")</f>
        <v>#005a8b</v>
      </c>
      <c r="I1252">
        <f>INDEX('Raw Election Data'!$A$1:$AN$3144,MATCH($C1252&amp;" "&amp;$B1252,'Raw Election Data'!$C$1:$C$3144,0),MATCH('Joined Data'!I$1,'Raw Election Data'!$A$1:$AN$1,0))</f>
        <v>13801</v>
      </c>
      <c r="J1252">
        <f>INDEX('Raw Election Data'!$A$1:$AN$3144,MATCH($C1252&amp;" "&amp;$B1252,'Raw Election Data'!$C$1:$C$3144,0),MATCH('Joined Data'!J$1,'Raw Election Data'!$A$1:$AN$1,0))</f>
        <v>2110</v>
      </c>
      <c r="K1252">
        <f>INDEX('Raw Election Data'!$A$1:$AN$3144,MATCH($C1252&amp;" "&amp;$B1252,'Raw Election Data'!$C$1:$C$3144,0),MATCH('Joined Data'!K$1,'Raw Election Data'!$A$1:$AN$1,0))</f>
        <v>4354</v>
      </c>
      <c r="L1252">
        <f>INDEX('Raw Election Data'!$A$1:$AN$3144,MATCH($C1252&amp;" "&amp;$B1252,'Raw Election Data'!$C$1:$C$3144,0),MATCH('Joined Data'!L$1,'Raw Election Data'!$A$1:$AN$1,0))</f>
        <v>6833</v>
      </c>
      <c r="M1252">
        <f>INDEX('Raw Election Data'!$A$1:$AN$3144,MATCH($C1252&amp;" "&amp;$B1252,'Raw Election Data'!$C$1:$C$3144,0),MATCH('Joined Data'!M$1,'Raw Election Data'!$A$1:$AN$1,0))</f>
        <v>0.3087955510024879</v>
      </c>
      <c r="N1252">
        <f>INDEX('Raw Election Data'!$A$1:$AN$3144,MATCH($C1252&amp;" "&amp;$B1252,'Raw Election Data'!$C$1:$C$3144,0),MATCH('Joined Data'!N$1,'Raw Election Data'!$A$1:$AN$1,0))</f>
        <v>0.63720181472266935</v>
      </c>
      <c r="O1252">
        <f>INDEX('Raw Election Data'!$A$1:$AN$3144,MATCH($C1252&amp;" "&amp;$B1252,'Raw Election Data'!$C$1:$C$3144,0),MATCH('Joined Data'!O$1,'Raw Election Data'!$A$1:$AN$1,0))</f>
        <v>-2244</v>
      </c>
      <c r="P1252">
        <f>INDEX('Raw Election Data'!$A$1:$AN$3144,MATCH($C1252&amp;" "&amp;$B1252,'Raw Election Data'!$C$1:$C$3144,0),MATCH('Joined Data'!P$1,'Raw Election Data'!$A$1:$AN$1,0))</f>
        <v>2244</v>
      </c>
      <c r="Q1252">
        <f>INDEX('Raw Election Data'!$A$1:$AN$3144,MATCH($C1252&amp;" "&amp;$B1252,'Raw Election Data'!$C$1:$C$3144,0),MATCH('Joined Data'!Q$1,'Raw Election Data'!$A$1:$AN$1,0))</f>
        <v>-0.32840626372018145</v>
      </c>
      <c r="R1252">
        <f>INDEX('Raw Election Data'!$A$1:$AN$3144,MATCH($C1252&amp;" "&amp;$B1252,'Raw Election Data'!$C$1:$C$3144,0),MATCH('Joined Data'!R$1,'Raw Election Data'!$A$1:$AN$1,0))</f>
        <v>0.32840626372018145</v>
      </c>
    </row>
    <row r="1253" spans="1:18" ht="13.5" hidden="1" customHeight="1" x14ac:dyDescent="0.15">
      <c r="A1253" t="s">
        <v>219</v>
      </c>
      <c r="B1253" t="s">
        <v>3475</v>
      </c>
      <c r="C1253" t="str">
        <f>INDEX(FIPS!$A$1:$E$3236,MATCH($F1253,FIPS!$D$1:$D$3236,0),5)</f>
        <v>Delta County</v>
      </c>
      <c r="D1253" t="s">
        <v>220</v>
      </c>
      <c r="E1253" s="15" t="s">
        <v>26</v>
      </c>
      <c r="F1253" t="s">
        <v>3538</v>
      </c>
      <c r="G1253" t="s">
        <v>7755</v>
      </c>
      <c r="H1253" t="str">
        <f>IFERROR(VLOOKUP($G1253,'Team Colors'!$A:$B,2,0),"#c9c9c9")</f>
        <v>#203731</v>
      </c>
      <c r="I1253">
        <f>INDEX('Raw Election Data'!$A$1:$AN$3144,MATCH($C1253&amp;" "&amp;$B1253,'Raw Election Data'!$C$1:$C$3144,0),MATCH('Joined Data'!I$1,'Raw Election Data'!$A$1:$AN$1,0))</f>
        <v>36377</v>
      </c>
      <c r="J1253">
        <f>INDEX('Raw Election Data'!$A$1:$AN$3144,MATCH($C1253&amp;" "&amp;$B1253,'Raw Election Data'!$C$1:$C$3144,0),MATCH('Joined Data'!J$1,'Raw Election Data'!$A$1:$AN$1,0))</f>
        <v>6431</v>
      </c>
      <c r="K1253">
        <f>INDEX('Raw Election Data'!$A$1:$AN$3144,MATCH($C1253&amp;" "&amp;$B1253,'Raw Election Data'!$C$1:$C$3144,0),MATCH('Joined Data'!K$1,'Raw Election Data'!$A$1:$AN$1,0))</f>
        <v>11112</v>
      </c>
      <c r="L1253">
        <f>INDEX('Raw Election Data'!$A$1:$AN$3144,MATCH($C1253&amp;" "&amp;$B1253,'Raw Election Data'!$C$1:$C$3144,0),MATCH('Joined Data'!L$1,'Raw Election Data'!$A$1:$AN$1,0))</f>
        <v>18467</v>
      </c>
      <c r="M1253">
        <f>INDEX('Raw Election Data'!$A$1:$AN$3144,MATCH($C1253&amp;" "&amp;$B1253,'Raw Election Data'!$C$1:$C$3144,0),MATCH('Joined Data'!M$1,'Raw Election Data'!$A$1:$AN$1,0))</f>
        <v>0.34824281150159747</v>
      </c>
      <c r="N1253">
        <f>INDEX('Raw Election Data'!$A$1:$AN$3144,MATCH($C1253&amp;" "&amp;$B1253,'Raw Election Data'!$C$1:$C$3144,0),MATCH('Joined Data'!N$1,'Raw Election Data'!$A$1:$AN$1,0))</f>
        <v>0.60172199057778741</v>
      </c>
      <c r="O1253">
        <f>INDEX('Raw Election Data'!$A$1:$AN$3144,MATCH($C1253&amp;" "&amp;$B1253,'Raw Election Data'!$C$1:$C$3144,0),MATCH('Joined Data'!O$1,'Raw Election Data'!$A$1:$AN$1,0))</f>
        <v>-4681</v>
      </c>
      <c r="P1253">
        <f>INDEX('Raw Election Data'!$A$1:$AN$3144,MATCH($C1253&amp;" "&amp;$B1253,'Raw Election Data'!$C$1:$C$3144,0),MATCH('Joined Data'!P$1,'Raw Election Data'!$A$1:$AN$1,0))</f>
        <v>4681</v>
      </c>
      <c r="Q1253">
        <f>INDEX('Raw Election Data'!$A$1:$AN$3144,MATCH($C1253&amp;" "&amp;$B1253,'Raw Election Data'!$C$1:$C$3144,0),MATCH('Joined Data'!Q$1,'Raw Election Data'!$A$1:$AN$1,0))</f>
        <v>-0.25347917907618994</v>
      </c>
      <c r="R1253">
        <f>INDEX('Raw Election Data'!$A$1:$AN$3144,MATCH($C1253&amp;" "&amp;$B1253,'Raw Election Data'!$C$1:$C$3144,0),MATCH('Joined Data'!R$1,'Raw Election Data'!$A$1:$AN$1,0))</f>
        <v>0.25347917907618994</v>
      </c>
    </row>
    <row r="1254" spans="1:18" ht="13.5" hidden="1" customHeight="1" x14ac:dyDescent="0.15">
      <c r="A1254" t="s">
        <v>219</v>
      </c>
      <c r="B1254" t="s">
        <v>3475</v>
      </c>
      <c r="C1254" t="str">
        <f>INDEX(FIPS!$A$1:$E$3236,MATCH($F1254,FIPS!$D$1:$D$3236,0),5)</f>
        <v>Dickinson County</v>
      </c>
      <c r="D1254" t="s">
        <v>220</v>
      </c>
      <c r="E1254" s="15" t="s">
        <v>27</v>
      </c>
      <c r="F1254" t="s">
        <v>3541</v>
      </c>
      <c r="G1254" t="s">
        <v>7755</v>
      </c>
      <c r="H1254" t="str">
        <f>IFERROR(VLOOKUP($G1254,'Team Colors'!$A:$B,2,0),"#c9c9c9")</f>
        <v>#203731</v>
      </c>
      <c r="I1254">
        <f>INDEX('Raw Election Data'!$A$1:$AN$3144,MATCH($C1254&amp;" "&amp;$B1254,'Raw Election Data'!$C$1:$C$3144,0),MATCH('Joined Data'!I$1,'Raw Election Data'!$A$1:$AN$1,0))</f>
        <v>25788</v>
      </c>
      <c r="J1254">
        <f>INDEX('Raw Election Data'!$A$1:$AN$3144,MATCH($C1254&amp;" "&amp;$B1254,'Raw Election Data'!$C$1:$C$3144,0),MATCH('Joined Data'!J$1,'Raw Election Data'!$A$1:$AN$1,0))</f>
        <v>3923</v>
      </c>
      <c r="K1254">
        <f>INDEX('Raw Election Data'!$A$1:$AN$3144,MATCH($C1254&amp;" "&amp;$B1254,'Raw Election Data'!$C$1:$C$3144,0),MATCH('Joined Data'!K$1,'Raw Election Data'!$A$1:$AN$1,0))</f>
        <v>8580</v>
      </c>
      <c r="L1254">
        <f>INDEX('Raw Election Data'!$A$1:$AN$3144,MATCH($C1254&amp;" "&amp;$B1254,'Raw Election Data'!$C$1:$C$3144,0),MATCH('Joined Data'!L$1,'Raw Election Data'!$A$1:$AN$1,0))</f>
        <v>13140</v>
      </c>
      <c r="M1254">
        <f>INDEX('Raw Election Data'!$A$1:$AN$3144,MATCH($C1254&amp;" "&amp;$B1254,'Raw Election Data'!$C$1:$C$3144,0),MATCH('Joined Data'!M$1,'Raw Election Data'!$A$1:$AN$1,0))</f>
        <v>0.29855403348554033</v>
      </c>
      <c r="N1254">
        <f>INDEX('Raw Election Data'!$A$1:$AN$3144,MATCH($C1254&amp;" "&amp;$B1254,'Raw Election Data'!$C$1:$C$3144,0),MATCH('Joined Data'!N$1,'Raw Election Data'!$A$1:$AN$1,0))</f>
        <v>0.65296803652968038</v>
      </c>
      <c r="O1254">
        <f>INDEX('Raw Election Data'!$A$1:$AN$3144,MATCH($C1254&amp;" "&amp;$B1254,'Raw Election Data'!$C$1:$C$3144,0),MATCH('Joined Data'!O$1,'Raw Election Data'!$A$1:$AN$1,0))</f>
        <v>-4657</v>
      </c>
      <c r="P1254">
        <f>INDEX('Raw Election Data'!$A$1:$AN$3144,MATCH($C1254&amp;" "&amp;$B1254,'Raw Election Data'!$C$1:$C$3144,0),MATCH('Joined Data'!P$1,'Raw Election Data'!$A$1:$AN$1,0))</f>
        <v>4657</v>
      </c>
      <c r="Q1254">
        <f>INDEX('Raw Election Data'!$A$1:$AN$3144,MATCH($C1254&amp;" "&amp;$B1254,'Raw Election Data'!$C$1:$C$3144,0),MATCH('Joined Data'!Q$1,'Raw Election Data'!$A$1:$AN$1,0))</f>
        <v>-0.35441400304414006</v>
      </c>
      <c r="R1254">
        <f>INDEX('Raw Election Data'!$A$1:$AN$3144,MATCH($C1254&amp;" "&amp;$B1254,'Raw Election Data'!$C$1:$C$3144,0),MATCH('Joined Data'!R$1,'Raw Election Data'!$A$1:$AN$1,0))</f>
        <v>0.35441400304414006</v>
      </c>
    </row>
    <row r="1255" spans="1:18" ht="13.5" hidden="1" customHeight="1" x14ac:dyDescent="0.15">
      <c r="A1255" t="s">
        <v>219</v>
      </c>
      <c r="B1255" t="s">
        <v>3475</v>
      </c>
      <c r="C1255" t="str">
        <f>INDEX(FIPS!$A$1:$E$3236,MATCH($F1255,FIPS!$D$1:$D$3236,0),5)</f>
        <v>Eaton County</v>
      </c>
      <c r="D1255" t="s">
        <v>220</v>
      </c>
      <c r="E1255" s="15" t="s">
        <v>28</v>
      </c>
      <c r="F1255" t="s">
        <v>3545</v>
      </c>
      <c r="G1255" t="s">
        <v>7787</v>
      </c>
      <c r="H1255" t="str">
        <f>IFERROR(VLOOKUP($G1255,'Team Colors'!$A:$B,2,0),"#c9c9c9")</f>
        <v>#005a8b</v>
      </c>
      <c r="I1255">
        <f>INDEX('Raw Election Data'!$A$1:$AN$3144,MATCH($C1255&amp;" "&amp;$B1255,'Raw Election Data'!$C$1:$C$3144,0),MATCH('Joined Data'!I$1,'Raw Election Data'!$A$1:$AN$1,0))</f>
        <v>108801</v>
      </c>
      <c r="J1255">
        <f>INDEX('Raw Election Data'!$A$1:$AN$3144,MATCH($C1255&amp;" "&amp;$B1255,'Raw Election Data'!$C$1:$C$3144,0),MATCH('Joined Data'!J$1,'Raw Election Data'!$A$1:$AN$1,0))</f>
        <v>24534</v>
      </c>
      <c r="K1255">
        <f>INDEX('Raw Election Data'!$A$1:$AN$3144,MATCH($C1255&amp;" "&amp;$B1255,'Raw Election Data'!$C$1:$C$3144,0),MATCH('Joined Data'!K$1,'Raw Election Data'!$A$1:$AN$1,0))</f>
        <v>27608</v>
      </c>
      <c r="L1255">
        <f>INDEX('Raw Election Data'!$A$1:$AN$3144,MATCH($C1255&amp;" "&amp;$B1255,'Raw Election Data'!$C$1:$C$3144,0),MATCH('Joined Data'!L$1,'Raw Election Data'!$A$1:$AN$1,0))</f>
        <v>55686</v>
      </c>
      <c r="M1255">
        <f>INDEX('Raw Election Data'!$A$1:$AN$3144,MATCH($C1255&amp;" "&amp;$B1255,'Raw Election Data'!$C$1:$C$3144,0),MATCH('Joined Data'!M$1,'Raw Election Data'!$A$1:$AN$1,0))</f>
        <v>0.44057752397370975</v>
      </c>
      <c r="N1255">
        <f>INDEX('Raw Election Data'!$A$1:$AN$3144,MATCH($C1255&amp;" "&amp;$B1255,'Raw Election Data'!$C$1:$C$3144,0),MATCH('Joined Data'!N$1,'Raw Election Data'!$A$1:$AN$1,0))</f>
        <v>0.4957799087741982</v>
      </c>
      <c r="O1255">
        <f>INDEX('Raw Election Data'!$A$1:$AN$3144,MATCH($C1255&amp;" "&amp;$B1255,'Raw Election Data'!$C$1:$C$3144,0),MATCH('Joined Data'!O$1,'Raw Election Data'!$A$1:$AN$1,0))</f>
        <v>-3074</v>
      </c>
      <c r="P1255">
        <f>INDEX('Raw Election Data'!$A$1:$AN$3144,MATCH($C1255&amp;" "&amp;$B1255,'Raw Election Data'!$C$1:$C$3144,0),MATCH('Joined Data'!P$1,'Raw Election Data'!$A$1:$AN$1,0))</f>
        <v>3074</v>
      </c>
      <c r="Q1255">
        <f>INDEX('Raw Election Data'!$A$1:$AN$3144,MATCH($C1255&amp;" "&amp;$B1255,'Raw Election Data'!$C$1:$C$3144,0),MATCH('Joined Data'!Q$1,'Raw Election Data'!$A$1:$AN$1,0))</f>
        <v>-5.5202384800488447E-2</v>
      </c>
      <c r="R1255">
        <f>INDEX('Raw Election Data'!$A$1:$AN$3144,MATCH($C1255&amp;" "&amp;$B1255,'Raw Election Data'!$C$1:$C$3144,0),MATCH('Joined Data'!R$1,'Raw Election Data'!$A$1:$AN$1,0))</f>
        <v>5.5202384800488447E-2</v>
      </c>
    </row>
    <row r="1256" spans="1:18" ht="13.5" hidden="1" customHeight="1" x14ac:dyDescent="0.15">
      <c r="A1256" t="s">
        <v>219</v>
      </c>
      <c r="B1256" t="s">
        <v>3475</v>
      </c>
      <c r="C1256" t="str">
        <f>INDEX(FIPS!$A$1:$E$3236,MATCH($F1256,FIPS!$D$1:$D$3236,0),5)</f>
        <v>Emmet County</v>
      </c>
      <c r="D1256" t="s">
        <v>220</v>
      </c>
      <c r="E1256" s="15" t="s">
        <v>29</v>
      </c>
      <c r="F1256" t="s">
        <v>3546</v>
      </c>
      <c r="G1256" t="s">
        <v>7787</v>
      </c>
      <c r="H1256" t="str">
        <f>IFERROR(VLOOKUP($G1256,'Team Colors'!$A:$B,2,0),"#c9c9c9")</f>
        <v>#005a8b</v>
      </c>
      <c r="I1256">
        <f>INDEX('Raw Election Data'!$A$1:$AN$3144,MATCH($C1256&amp;" "&amp;$B1256,'Raw Election Data'!$C$1:$C$3144,0),MATCH('Joined Data'!I$1,'Raw Election Data'!$A$1:$AN$1,0))</f>
        <v>33161</v>
      </c>
      <c r="J1256">
        <f>INDEX('Raw Election Data'!$A$1:$AN$3144,MATCH($C1256&amp;" "&amp;$B1256,'Raw Election Data'!$C$1:$C$3144,0),MATCH('Joined Data'!J$1,'Raw Election Data'!$A$1:$AN$1,0))</f>
        <v>6972</v>
      </c>
      <c r="K1256">
        <f>INDEX('Raw Election Data'!$A$1:$AN$3144,MATCH($C1256&amp;" "&amp;$B1256,'Raw Election Data'!$C$1:$C$3144,0),MATCH('Joined Data'!K$1,'Raw Election Data'!$A$1:$AN$1,0))</f>
        <v>10616</v>
      </c>
      <c r="L1256">
        <f>INDEX('Raw Election Data'!$A$1:$AN$3144,MATCH($C1256&amp;" "&amp;$B1256,'Raw Election Data'!$C$1:$C$3144,0),MATCH('Joined Data'!L$1,'Raw Election Data'!$A$1:$AN$1,0))</f>
        <v>18774</v>
      </c>
      <c r="M1256">
        <f>INDEX('Raw Election Data'!$A$1:$AN$3144,MATCH($C1256&amp;" "&amp;$B1256,'Raw Election Data'!$C$1:$C$3144,0),MATCH('Joined Data'!M$1,'Raw Election Data'!$A$1:$AN$1,0))</f>
        <v>0.37136465324384788</v>
      </c>
      <c r="N1256">
        <f>INDEX('Raw Election Data'!$A$1:$AN$3144,MATCH($C1256&amp;" "&amp;$B1256,'Raw Election Data'!$C$1:$C$3144,0),MATCH('Joined Data'!N$1,'Raw Election Data'!$A$1:$AN$1,0))</f>
        <v>0.56546287418770635</v>
      </c>
      <c r="O1256">
        <f>INDEX('Raw Election Data'!$A$1:$AN$3144,MATCH($C1256&amp;" "&amp;$B1256,'Raw Election Data'!$C$1:$C$3144,0),MATCH('Joined Data'!O$1,'Raw Election Data'!$A$1:$AN$1,0))</f>
        <v>-3644</v>
      </c>
      <c r="P1256">
        <f>INDEX('Raw Election Data'!$A$1:$AN$3144,MATCH($C1256&amp;" "&amp;$B1256,'Raw Election Data'!$C$1:$C$3144,0),MATCH('Joined Data'!P$1,'Raw Election Data'!$A$1:$AN$1,0))</f>
        <v>3644</v>
      </c>
      <c r="Q1256">
        <f>INDEX('Raw Election Data'!$A$1:$AN$3144,MATCH($C1256&amp;" "&amp;$B1256,'Raw Election Data'!$C$1:$C$3144,0),MATCH('Joined Data'!Q$1,'Raw Election Data'!$A$1:$AN$1,0))</f>
        <v>-0.19409822094385848</v>
      </c>
      <c r="R1256">
        <f>INDEX('Raw Election Data'!$A$1:$AN$3144,MATCH($C1256&amp;" "&amp;$B1256,'Raw Election Data'!$C$1:$C$3144,0),MATCH('Joined Data'!R$1,'Raw Election Data'!$A$1:$AN$1,0))</f>
        <v>0.19409822094385848</v>
      </c>
    </row>
    <row r="1257" spans="1:18" ht="13.5" hidden="1" customHeight="1" x14ac:dyDescent="0.15">
      <c r="A1257" t="s">
        <v>219</v>
      </c>
      <c r="B1257" t="s">
        <v>3475</v>
      </c>
      <c r="C1257" t="str">
        <f>INDEX(FIPS!$A$1:$E$3236,MATCH($F1257,FIPS!$D$1:$D$3236,0),5)</f>
        <v>Genesee County</v>
      </c>
      <c r="D1257" t="s">
        <v>220</v>
      </c>
      <c r="E1257" s="15" t="s">
        <v>30</v>
      </c>
      <c r="F1257" t="s">
        <v>3548</v>
      </c>
      <c r="G1257" t="s">
        <v>7787</v>
      </c>
      <c r="H1257" t="str">
        <f>IFERROR(VLOOKUP($G1257,'Team Colors'!$A:$B,2,0),"#c9c9c9")</f>
        <v>#005a8b</v>
      </c>
      <c r="I1257">
        <f>INDEX('Raw Election Data'!$A$1:$AN$3144,MATCH($C1257&amp;" "&amp;$B1257,'Raw Election Data'!$C$1:$C$3144,0),MATCH('Joined Data'!I$1,'Raw Election Data'!$A$1:$AN$1,0))</f>
        <v>410849</v>
      </c>
      <c r="J1257">
        <f>INDEX('Raw Election Data'!$A$1:$AN$3144,MATCH($C1257&amp;" "&amp;$B1257,'Raw Election Data'!$C$1:$C$3144,0),MATCH('Joined Data'!J$1,'Raw Election Data'!$A$1:$AN$1,0))</f>
        <v>102744</v>
      </c>
      <c r="K1257">
        <f>INDEX('Raw Election Data'!$A$1:$AN$3144,MATCH($C1257&amp;" "&amp;$B1257,'Raw Election Data'!$C$1:$C$3144,0),MATCH('Joined Data'!K$1,'Raw Election Data'!$A$1:$AN$1,0))</f>
        <v>84174</v>
      </c>
      <c r="L1257">
        <f>INDEX('Raw Election Data'!$A$1:$AN$3144,MATCH($C1257&amp;" "&amp;$B1257,'Raw Election Data'!$C$1:$C$3144,0),MATCH('Joined Data'!L$1,'Raw Election Data'!$A$1:$AN$1,0))</f>
        <v>196135</v>
      </c>
      <c r="M1257">
        <f>INDEX('Raw Election Data'!$A$1:$AN$3144,MATCH($C1257&amp;" "&amp;$B1257,'Raw Election Data'!$C$1:$C$3144,0),MATCH('Joined Data'!M$1,'Raw Election Data'!$A$1:$AN$1,0))</f>
        <v>0.52384327121625407</v>
      </c>
      <c r="N1257">
        <f>INDEX('Raw Election Data'!$A$1:$AN$3144,MATCH($C1257&amp;" "&amp;$B1257,'Raw Election Data'!$C$1:$C$3144,0),MATCH('Joined Data'!N$1,'Raw Election Data'!$A$1:$AN$1,0))</f>
        <v>0.4291635863053509</v>
      </c>
      <c r="O1257">
        <f>INDEX('Raw Election Data'!$A$1:$AN$3144,MATCH($C1257&amp;" "&amp;$B1257,'Raw Election Data'!$C$1:$C$3144,0),MATCH('Joined Data'!O$1,'Raw Election Data'!$A$1:$AN$1,0))</f>
        <v>18570</v>
      </c>
      <c r="P1257">
        <f>INDEX('Raw Election Data'!$A$1:$AN$3144,MATCH($C1257&amp;" "&amp;$B1257,'Raw Election Data'!$C$1:$C$3144,0),MATCH('Joined Data'!P$1,'Raw Election Data'!$A$1:$AN$1,0))</f>
        <v>-18570</v>
      </c>
      <c r="Q1257">
        <f>INDEX('Raw Election Data'!$A$1:$AN$3144,MATCH($C1257&amp;" "&amp;$B1257,'Raw Election Data'!$C$1:$C$3144,0),MATCH('Joined Data'!Q$1,'Raw Election Data'!$A$1:$AN$1,0))</f>
        <v>9.4679684910903172E-2</v>
      </c>
      <c r="R1257">
        <f>INDEX('Raw Election Data'!$A$1:$AN$3144,MATCH($C1257&amp;" "&amp;$B1257,'Raw Election Data'!$C$1:$C$3144,0),MATCH('Joined Data'!R$1,'Raw Election Data'!$A$1:$AN$1,0))</f>
        <v>-9.4679684910903172E-2</v>
      </c>
    </row>
    <row r="1258" spans="1:18" ht="13.5" hidden="1" customHeight="1" x14ac:dyDescent="0.15">
      <c r="A1258" t="s">
        <v>219</v>
      </c>
      <c r="B1258" t="s">
        <v>3475</v>
      </c>
      <c r="C1258" t="str">
        <f>INDEX(FIPS!$A$1:$E$3236,MATCH($F1258,FIPS!$D$1:$D$3236,0),5)</f>
        <v>Gladwin County</v>
      </c>
      <c r="D1258" t="s">
        <v>220</v>
      </c>
      <c r="E1258" s="15" t="s">
        <v>31</v>
      </c>
      <c r="F1258" t="s">
        <v>3553</v>
      </c>
      <c r="G1258" t="s">
        <v>7787</v>
      </c>
      <c r="H1258" t="str">
        <f>IFERROR(VLOOKUP($G1258,'Team Colors'!$A:$B,2,0),"#c9c9c9")</f>
        <v>#005a8b</v>
      </c>
      <c r="I1258">
        <f>INDEX('Raw Election Data'!$A$1:$AN$3144,MATCH($C1258&amp;" "&amp;$B1258,'Raw Election Data'!$C$1:$C$3144,0),MATCH('Joined Data'!I$1,'Raw Election Data'!$A$1:$AN$1,0))</f>
        <v>25164</v>
      </c>
      <c r="J1258">
        <f>INDEX('Raw Election Data'!$A$1:$AN$3144,MATCH($C1258&amp;" "&amp;$B1258,'Raw Election Data'!$C$1:$C$3144,0),MATCH('Joined Data'!J$1,'Raw Election Data'!$A$1:$AN$1,0))</f>
        <v>3794</v>
      </c>
      <c r="K1258">
        <f>INDEX('Raw Election Data'!$A$1:$AN$3144,MATCH($C1258&amp;" "&amp;$B1258,'Raw Election Data'!$C$1:$C$3144,0),MATCH('Joined Data'!K$1,'Raw Election Data'!$A$1:$AN$1,0))</f>
        <v>8124</v>
      </c>
      <c r="L1258">
        <f>INDEX('Raw Election Data'!$A$1:$AN$3144,MATCH($C1258&amp;" "&amp;$B1258,'Raw Election Data'!$C$1:$C$3144,0),MATCH('Joined Data'!L$1,'Raw Election Data'!$A$1:$AN$1,0))</f>
        <v>12472</v>
      </c>
      <c r="M1258">
        <f>INDEX('Raw Election Data'!$A$1:$AN$3144,MATCH($C1258&amp;" "&amp;$B1258,'Raw Election Data'!$C$1:$C$3144,0),MATCH('Joined Data'!M$1,'Raw Election Data'!$A$1:$AN$1,0))</f>
        <v>0.30420141116100063</v>
      </c>
      <c r="N1258">
        <f>INDEX('Raw Election Data'!$A$1:$AN$3144,MATCH($C1258&amp;" "&amp;$B1258,'Raw Election Data'!$C$1:$C$3144,0),MATCH('Joined Data'!N$1,'Raw Election Data'!$A$1:$AN$1,0))</f>
        <v>0.65137908915971776</v>
      </c>
      <c r="O1258">
        <f>INDEX('Raw Election Data'!$A$1:$AN$3144,MATCH($C1258&amp;" "&amp;$B1258,'Raw Election Data'!$C$1:$C$3144,0),MATCH('Joined Data'!O$1,'Raw Election Data'!$A$1:$AN$1,0))</f>
        <v>-4330</v>
      </c>
      <c r="P1258">
        <f>INDEX('Raw Election Data'!$A$1:$AN$3144,MATCH($C1258&amp;" "&amp;$B1258,'Raw Election Data'!$C$1:$C$3144,0),MATCH('Joined Data'!P$1,'Raw Election Data'!$A$1:$AN$1,0))</f>
        <v>4330</v>
      </c>
      <c r="Q1258">
        <f>INDEX('Raw Election Data'!$A$1:$AN$3144,MATCH($C1258&amp;" "&amp;$B1258,'Raw Election Data'!$C$1:$C$3144,0),MATCH('Joined Data'!Q$1,'Raw Election Data'!$A$1:$AN$1,0))</f>
        <v>-0.34717767799871713</v>
      </c>
      <c r="R1258">
        <f>INDEX('Raw Election Data'!$A$1:$AN$3144,MATCH($C1258&amp;" "&amp;$B1258,'Raw Election Data'!$C$1:$C$3144,0),MATCH('Joined Data'!R$1,'Raw Election Data'!$A$1:$AN$1,0))</f>
        <v>0.34717767799871713</v>
      </c>
    </row>
    <row r="1259" spans="1:18" ht="13.5" hidden="1" customHeight="1" x14ac:dyDescent="0.15">
      <c r="A1259" t="s">
        <v>219</v>
      </c>
      <c r="B1259" t="s">
        <v>3475</v>
      </c>
      <c r="C1259" t="str">
        <f>INDEX(FIPS!$A$1:$E$3236,MATCH($F1259,FIPS!$D$1:$D$3236,0),5)</f>
        <v>Gogebic County</v>
      </c>
      <c r="D1259" t="s">
        <v>220</v>
      </c>
      <c r="E1259" s="15" t="s">
        <v>32</v>
      </c>
      <c r="F1259" t="s">
        <v>3555</v>
      </c>
      <c r="G1259" t="s">
        <v>7755</v>
      </c>
      <c r="H1259" t="str">
        <f>IFERROR(VLOOKUP($G1259,'Team Colors'!$A:$B,2,0),"#c9c9c9")</f>
        <v>#203731</v>
      </c>
      <c r="I1259">
        <f>INDEX('Raw Election Data'!$A$1:$AN$3144,MATCH($C1259&amp;" "&amp;$B1259,'Raw Election Data'!$C$1:$C$3144,0),MATCH('Joined Data'!I$1,'Raw Election Data'!$A$1:$AN$1,0))</f>
        <v>15431</v>
      </c>
      <c r="J1259">
        <f>INDEX('Raw Election Data'!$A$1:$AN$3144,MATCH($C1259&amp;" "&amp;$B1259,'Raw Election Data'!$C$1:$C$3144,0),MATCH('Joined Data'!J$1,'Raw Election Data'!$A$1:$AN$1,0))</f>
        <v>2925</v>
      </c>
      <c r="K1259">
        <f>INDEX('Raw Election Data'!$A$1:$AN$3144,MATCH($C1259&amp;" "&amp;$B1259,'Raw Election Data'!$C$1:$C$3144,0),MATCH('Joined Data'!K$1,'Raw Election Data'!$A$1:$AN$1,0))</f>
        <v>4019</v>
      </c>
      <c r="L1259">
        <f>INDEX('Raw Election Data'!$A$1:$AN$3144,MATCH($C1259&amp;" "&amp;$B1259,'Raw Election Data'!$C$1:$C$3144,0),MATCH('Joined Data'!L$1,'Raw Election Data'!$A$1:$AN$1,0))</f>
        <v>7313</v>
      </c>
      <c r="M1259">
        <f>INDEX('Raw Election Data'!$A$1:$AN$3144,MATCH($C1259&amp;" "&amp;$B1259,'Raw Election Data'!$C$1:$C$3144,0),MATCH('Joined Data'!M$1,'Raw Election Data'!$A$1:$AN$1,0))</f>
        <v>0.39997265144263638</v>
      </c>
      <c r="N1259">
        <f>INDEX('Raw Election Data'!$A$1:$AN$3144,MATCH($C1259&amp;" "&amp;$B1259,'Raw Election Data'!$C$1:$C$3144,0),MATCH('Joined Data'!N$1,'Raw Election Data'!$A$1:$AN$1,0))</f>
        <v>0.5495692602215233</v>
      </c>
      <c r="O1259">
        <f>INDEX('Raw Election Data'!$A$1:$AN$3144,MATCH($C1259&amp;" "&amp;$B1259,'Raw Election Data'!$C$1:$C$3144,0),MATCH('Joined Data'!O$1,'Raw Election Data'!$A$1:$AN$1,0))</f>
        <v>-1094</v>
      </c>
      <c r="P1259">
        <f>INDEX('Raw Election Data'!$A$1:$AN$3144,MATCH($C1259&amp;" "&amp;$B1259,'Raw Election Data'!$C$1:$C$3144,0),MATCH('Joined Data'!P$1,'Raw Election Data'!$A$1:$AN$1,0))</f>
        <v>1094</v>
      </c>
      <c r="Q1259">
        <f>INDEX('Raw Election Data'!$A$1:$AN$3144,MATCH($C1259&amp;" "&amp;$B1259,'Raw Election Data'!$C$1:$C$3144,0),MATCH('Joined Data'!Q$1,'Raw Election Data'!$A$1:$AN$1,0))</f>
        <v>-0.14959660877888692</v>
      </c>
      <c r="R1259">
        <f>INDEX('Raw Election Data'!$A$1:$AN$3144,MATCH($C1259&amp;" "&amp;$B1259,'Raw Election Data'!$C$1:$C$3144,0),MATCH('Joined Data'!R$1,'Raw Election Data'!$A$1:$AN$1,0))</f>
        <v>0.14959660877888692</v>
      </c>
    </row>
    <row r="1260" spans="1:18" ht="13.5" hidden="1" customHeight="1" x14ac:dyDescent="0.15">
      <c r="A1260" t="s">
        <v>219</v>
      </c>
      <c r="B1260" t="s">
        <v>3475</v>
      </c>
      <c r="C1260" t="str">
        <f>INDEX(FIPS!$A$1:$E$3236,MATCH($F1260,FIPS!$D$1:$D$3236,0),5)</f>
        <v>Grand Traverse County</v>
      </c>
      <c r="D1260" t="s">
        <v>220</v>
      </c>
      <c r="E1260" s="15" t="s">
        <v>33</v>
      </c>
      <c r="F1260" t="s">
        <v>3557</v>
      </c>
      <c r="G1260" t="s">
        <v>7787</v>
      </c>
      <c r="H1260" t="str">
        <f>IFERROR(VLOOKUP($G1260,'Team Colors'!$A:$B,2,0),"#c9c9c9")</f>
        <v>#005a8b</v>
      </c>
      <c r="I1260">
        <f>INDEX('Raw Election Data'!$A$1:$AN$3144,MATCH($C1260&amp;" "&amp;$B1260,'Raw Election Data'!$C$1:$C$3144,0),MATCH('Joined Data'!I$1,'Raw Election Data'!$A$1:$AN$1,0))</f>
        <v>91636</v>
      </c>
      <c r="J1260">
        <f>INDEX('Raw Election Data'!$A$1:$AN$3144,MATCH($C1260&amp;" "&amp;$B1260,'Raw Election Data'!$C$1:$C$3144,0),MATCH('Joined Data'!J$1,'Raw Election Data'!$A$1:$AN$1,0))</f>
        <v>20964</v>
      </c>
      <c r="K1260">
        <f>INDEX('Raw Election Data'!$A$1:$AN$3144,MATCH($C1260&amp;" "&amp;$B1260,'Raw Election Data'!$C$1:$C$3144,0),MATCH('Joined Data'!K$1,'Raw Election Data'!$A$1:$AN$1,0))</f>
        <v>27412</v>
      </c>
      <c r="L1260">
        <f>INDEX('Raw Election Data'!$A$1:$AN$3144,MATCH($C1260&amp;" "&amp;$B1260,'Raw Election Data'!$C$1:$C$3144,0),MATCH('Joined Data'!L$1,'Raw Election Data'!$A$1:$AN$1,0))</f>
        <v>51460</v>
      </c>
      <c r="M1260">
        <f>INDEX('Raw Election Data'!$A$1:$AN$3144,MATCH($C1260&amp;" "&amp;$B1260,'Raw Election Data'!$C$1:$C$3144,0),MATCH('Joined Data'!M$1,'Raw Election Data'!$A$1:$AN$1,0))</f>
        <v>0.40738437621453555</v>
      </c>
      <c r="N1260">
        <f>INDEX('Raw Election Data'!$A$1:$AN$3144,MATCH($C1260&amp;" "&amp;$B1260,'Raw Election Data'!$C$1:$C$3144,0),MATCH('Joined Data'!N$1,'Raw Election Data'!$A$1:$AN$1,0))</f>
        <v>0.53268558103381269</v>
      </c>
      <c r="O1260">
        <f>INDEX('Raw Election Data'!$A$1:$AN$3144,MATCH($C1260&amp;" "&amp;$B1260,'Raw Election Data'!$C$1:$C$3144,0),MATCH('Joined Data'!O$1,'Raw Election Data'!$A$1:$AN$1,0))</f>
        <v>-6448</v>
      </c>
      <c r="P1260">
        <f>INDEX('Raw Election Data'!$A$1:$AN$3144,MATCH($C1260&amp;" "&amp;$B1260,'Raw Election Data'!$C$1:$C$3144,0),MATCH('Joined Data'!P$1,'Raw Election Data'!$A$1:$AN$1,0))</f>
        <v>6448</v>
      </c>
      <c r="Q1260">
        <f>INDEX('Raw Election Data'!$A$1:$AN$3144,MATCH($C1260&amp;" "&amp;$B1260,'Raw Election Data'!$C$1:$C$3144,0),MATCH('Joined Data'!Q$1,'Raw Election Data'!$A$1:$AN$1,0))</f>
        <v>-0.12530120481927715</v>
      </c>
      <c r="R1260">
        <f>INDEX('Raw Election Data'!$A$1:$AN$3144,MATCH($C1260&amp;" "&amp;$B1260,'Raw Election Data'!$C$1:$C$3144,0),MATCH('Joined Data'!R$1,'Raw Election Data'!$A$1:$AN$1,0))</f>
        <v>0.12530120481927715</v>
      </c>
    </row>
    <row r="1261" spans="1:18" ht="13.5" hidden="1" customHeight="1" x14ac:dyDescent="0.15">
      <c r="A1261" t="s">
        <v>219</v>
      </c>
      <c r="B1261" t="s">
        <v>3475</v>
      </c>
      <c r="C1261" t="str">
        <f>INDEX(FIPS!$A$1:$E$3236,MATCH($F1261,FIPS!$D$1:$D$3236,0),5)</f>
        <v>Gratiot County</v>
      </c>
      <c r="D1261" t="s">
        <v>220</v>
      </c>
      <c r="E1261" s="15" t="s">
        <v>34</v>
      </c>
      <c r="F1261" t="s">
        <v>3559</v>
      </c>
      <c r="G1261" t="s">
        <v>7787</v>
      </c>
      <c r="H1261" t="str">
        <f>IFERROR(VLOOKUP($G1261,'Team Colors'!$A:$B,2,0),"#c9c9c9")</f>
        <v>#005a8b</v>
      </c>
      <c r="I1261">
        <f>INDEX('Raw Election Data'!$A$1:$AN$3144,MATCH($C1261&amp;" "&amp;$B1261,'Raw Election Data'!$C$1:$C$3144,0),MATCH('Joined Data'!I$1,'Raw Election Data'!$A$1:$AN$1,0))</f>
        <v>41540</v>
      </c>
      <c r="J1261">
        <f>INDEX('Raw Election Data'!$A$1:$AN$3144,MATCH($C1261&amp;" "&amp;$B1261,'Raw Election Data'!$C$1:$C$3144,0),MATCH('Joined Data'!J$1,'Raw Election Data'!$A$1:$AN$1,0))</f>
        <v>5665</v>
      </c>
      <c r="K1261">
        <f>INDEX('Raw Election Data'!$A$1:$AN$3144,MATCH($C1261&amp;" "&amp;$B1261,'Raw Election Data'!$C$1:$C$3144,0),MATCH('Joined Data'!K$1,'Raw Election Data'!$A$1:$AN$1,0))</f>
        <v>9878</v>
      </c>
      <c r="L1261">
        <f>INDEX('Raw Election Data'!$A$1:$AN$3144,MATCH($C1261&amp;" "&amp;$B1261,'Raw Election Data'!$C$1:$C$3144,0),MATCH('Joined Data'!L$1,'Raw Election Data'!$A$1:$AN$1,0))</f>
        <v>16442</v>
      </c>
      <c r="M1261">
        <f>INDEX('Raw Election Data'!$A$1:$AN$3144,MATCH($C1261&amp;" "&amp;$B1261,'Raw Election Data'!$C$1:$C$3144,0),MATCH('Joined Data'!M$1,'Raw Election Data'!$A$1:$AN$1,0))</f>
        <v>0.34454445931151928</v>
      </c>
      <c r="N1261">
        <f>INDEX('Raw Election Data'!$A$1:$AN$3144,MATCH($C1261&amp;" "&amp;$B1261,'Raw Election Data'!$C$1:$C$3144,0),MATCH('Joined Data'!N$1,'Raw Election Data'!$A$1:$AN$1,0))</f>
        <v>0.60077849410047435</v>
      </c>
      <c r="O1261">
        <f>INDEX('Raw Election Data'!$A$1:$AN$3144,MATCH($C1261&amp;" "&amp;$B1261,'Raw Election Data'!$C$1:$C$3144,0),MATCH('Joined Data'!O$1,'Raw Election Data'!$A$1:$AN$1,0))</f>
        <v>-4213</v>
      </c>
      <c r="P1261">
        <f>INDEX('Raw Election Data'!$A$1:$AN$3144,MATCH($C1261&amp;" "&amp;$B1261,'Raw Election Data'!$C$1:$C$3144,0),MATCH('Joined Data'!P$1,'Raw Election Data'!$A$1:$AN$1,0))</f>
        <v>4213</v>
      </c>
      <c r="Q1261">
        <f>INDEX('Raw Election Data'!$A$1:$AN$3144,MATCH($C1261&amp;" "&amp;$B1261,'Raw Election Data'!$C$1:$C$3144,0),MATCH('Joined Data'!Q$1,'Raw Election Data'!$A$1:$AN$1,0))</f>
        <v>-0.25623403478895507</v>
      </c>
      <c r="R1261">
        <f>INDEX('Raw Election Data'!$A$1:$AN$3144,MATCH($C1261&amp;" "&amp;$B1261,'Raw Election Data'!$C$1:$C$3144,0),MATCH('Joined Data'!R$1,'Raw Election Data'!$A$1:$AN$1,0))</f>
        <v>0.25623403478895507</v>
      </c>
    </row>
    <row r="1262" spans="1:18" ht="13.5" hidden="1" customHeight="1" x14ac:dyDescent="0.15">
      <c r="A1262" t="s">
        <v>219</v>
      </c>
      <c r="B1262" t="s">
        <v>3475</v>
      </c>
      <c r="C1262" t="str">
        <f>INDEX(FIPS!$A$1:$E$3236,MATCH($F1262,FIPS!$D$1:$D$3236,0),5)</f>
        <v>Hillsdale County</v>
      </c>
      <c r="D1262" t="s">
        <v>220</v>
      </c>
      <c r="E1262" s="15" t="s">
        <v>35</v>
      </c>
      <c r="F1262" t="s">
        <v>3565</v>
      </c>
      <c r="G1262" t="s">
        <v>7787</v>
      </c>
      <c r="H1262" t="str">
        <f>IFERROR(VLOOKUP($G1262,'Team Colors'!$A:$B,2,0),"#c9c9c9")</f>
        <v>#005a8b</v>
      </c>
      <c r="I1262">
        <f>INDEX('Raw Election Data'!$A$1:$AN$3144,MATCH($C1262&amp;" "&amp;$B1262,'Raw Election Data'!$C$1:$C$3144,0),MATCH('Joined Data'!I$1,'Raw Election Data'!$A$1:$AN$1,0))</f>
        <v>45941</v>
      </c>
      <c r="J1262">
        <f>INDEX('Raw Election Data'!$A$1:$AN$3144,MATCH($C1262&amp;" "&amp;$B1262,'Raw Election Data'!$C$1:$C$3144,0),MATCH('Joined Data'!J$1,'Raw Election Data'!$A$1:$AN$1,0))</f>
        <v>4799</v>
      </c>
      <c r="K1262">
        <f>INDEX('Raw Election Data'!$A$1:$AN$3144,MATCH($C1262&amp;" "&amp;$B1262,'Raw Election Data'!$C$1:$C$3144,0),MATCH('Joined Data'!K$1,'Raw Election Data'!$A$1:$AN$1,0))</f>
        <v>14094</v>
      </c>
      <c r="L1262">
        <f>INDEX('Raw Election Data'!$A$1:$AN$3144,MATCH($C1262&amp;" "&amp;$B1262,'Raw Election Data'!$C$1:$C$3144,0),MATCH('Joined Data'!L$1,'Raw Election Data'!$A$1:$AN$1,0))</f>
        <v>19880</v>
      </c>
      <c r="M1262">
        <f>INDEX('Raw Election Data'!$A$1:$AN$3144,MATCH($C1262&amp;" "&amp;$B1262,'Raw Election Data'!$C$1:$C$3144,0),MATCH('Joined Data'!M$1,'Raw Election Data'!$A$1:$AN$1,0))</f>
        <v>0.24139839034205232</v>
      </c>
      <c r="N1262">
        <f>INDEX('Raw Election Data'!$A$1:$AN$3144,MATCH($C1262&amp;" "&amp;$B1262,'Raw Election Data'!$C$1:$C$3144,0),MATCH('Joined Data'!N$1,'Raw Election Data'!$A$1:$AN$1,0))</f>
        <v>0.708953722334004</v>
      </c>
      <c r="O1262">
        <f>INDEX('Raw Election Data'!$A$1:$AN$3144,MATCH($C1262&amp;" "&amp;$B1262,'Raw Election Data'!$C$1:$C$3144,0),MATCH('Joined Data'!O$1,'Raw Election Data'!$A$1:$AN$1,0))</f>
        <v>-9295</v>
      </c>
      <c r="P1262">
        <f>INDEX('Raw Election Data'!$A$1:$AN$3144,MATCH($C1262&amp;" "&amp;$B1262,'Raw Election Data'!$C$1:$C$3144,0),MATCH('Joined Data'!P$1,'Raw Election Data'!$A$1:$AN$1,0))</f>
        <v>9295</v>
      </c>
      <c r="Q1262">
        <f>INDEX('Raw Election Data'!$A$1:$AN$3144,MATCH($C1262&amp;" "&amp;$B1262,'Raw Election Data'!$C$1:$C$3144,0),MATCH('Joined Data'!Q$1,'Raw Election Data'!$A$1:$AN$1,0))</f>
        <v>-0.46755533199195165</v>
      </c>
      <c r="R1262">
        <f>INDEX('Raw Election Data'!$A$1:$AN$3144,MATCH($C1262&amp;" "&amp;$B1262,'Raw Election Data'!$C$1:$C$3144,0),MATCH('Joined Data'!R$1,'Raw Election Data'!$A$1:$AN$1,0))</f>
        <v>0.46755533199195165</v>
      </c>
    </row>
    <row r="1263" spans="1:18" ht="13.5" hidden="1" customHeight="1" x14ac:dyDescent="0.15">
      <c r="A1263" t="s">
        <v>219</v>
      </c>
      <c r="B1263" t="s">
        <v>3475</v>
      </c>
      <c r="C1263" t="str">
        <f>INDEX(FIPS!$A$1:$E$3236,MATCH($F1263,FIPS!$D$1:$D$3236,0),5)</f>
        <v>Houghton County</v>
      </c>
      <c r="D1263" t="s">
        <v>220</v>
      </c>
      <c r="E1263" s="15" t="s">
        <v>36</v>
      </c>
      <c r="F1263" t="s">
        <v>3569</v>
      </c>
      <c r="G1263" t="s">
        <v>7755</v>
      </c>
      <c r="H1263" t="str">
        <f>IFERROR(VLOOKUP($G1263,'Team Colors'!$A:$B,2,0),"#c9c9c9")</f>
        <v>#203731</v>
      </c>
      <c r="I1263">
        <f>INDEX('Raw Election Data'!$A$1:$AN$3144,MATCH($C1263&amp;" "&amp;$B1263,'Raw Election Data'!$C$1:$C$3144,0),MATCH('Joined Data'!I$1,'Raw Election Data'!$A$1:$AN$1,0))</f>
        <v>36380</v>
      </c>
      <c r="J1263">
        <f>INDEX('Raw Election Data'!$A$1:$AN$3144,MATCH($C1263&amp;" "&amp;$B1263,'Raw Election Data'!$C$1:$C$3144,0),MATCH('Joined Data'!J$1,'Raw Election Data'!$A$1:$AN$1,0))</f>
        <v>6018</v>
      </c>
      <c r="K1263">
        <f>INDEX('Raw Election Data'!$A$1:$AN$3144,MATCH($C1263&amp;" "&amp;$B1263,'Raw Election Data'!$C$1:$C$3144,0),MATCH('Joined Data'!K$1,'Raw Election Data'!$A$1:$AN$1,0))</f>
        <v>8475</v>
      </c>
      <c r="L1263">
        <f>INDEX('Raw Election Data'!$A$1:$AN$3144,MATCH($C1263&amp;" "&amp;$B1263,'Raw Election Data'!$C$1:$C$3144,0),MATCH('Joined Data'!L$1,'Raw Election Data'!$A$1:$AN$1,0))</f>
        <v>15623</v>
      </c>
      <c r="M1263">
        <f>INDEX('Raw Election Data'!$A$1:$AN$3144,MATCH($C1263&amp;" "&amp;$B1263,'Raw Election Data'!$C$1:$C$3144,0),MATCH('Joined Data'!M$1,'Raw Election Data'!$A$1:$AN$1,0))</f>
        <v>0.38520130576713818</v>
      </c>
      <c r="N1263">
        <f>INDEX('Raw Election Data'!$A$1:$AN$3144,MATCH($C1263&amp;" "&amp;$B1263,'Raw Election Data'!$C$1:$C$3144,0),MATCH('Joined Data'!N$1,'Raw Election Data'!$A$1:$AN$1,0))</f>
        <v>0.54246943608781928</v>
      </c>
      <c r="O1263">
        <f>INDEX('Raw Election Data'!$A$1:$AN$3144,MATCH($C1263&amp;" "&amp;$B1263,'Raw Election Data'!$C$1:$C$3144,0),MATCH('Joined Data'!O$1,'Raw Election Data'!$A$1:$AN$1,0))</f>
        <v>-2457</v>
      </c>
      <c r="P1263">
        <f>INDEX('Raw Election Data'!$A$1:$AN$3144,MATCH($C1263&amp;" "&amp;$B1263,'Raw Election Data'!$C$1:$C$3144,0),MATCH('Joined Data'!P$1,'Raw Election Data'!$A$1:$AN$1,0))</f>
        <v>2457</v>
      </c>
      <c r="Q1263">
        <f>INDEX('Raw Election Data'!$A$1:$AN$3144,MATCH($C1263&amp;" "&amp;$B1263,'Raw Election Data'!$C$1:$C$3144,0),MATCH('Joined Data'!Q$1,'Raw Election Data'!$A$1:$AN$1,0))</f>
        <v>-0.1572681303206811</v>
      </c>
      <c r="R1263">
        <f>INDEX('Raw Election Data'!$A$1:$AN$3144,MATCH($C1263&amp;" "&amp;$B1263,'Raw Election Data'!$C$1:$C$3144,0),MATCH('Joined Data'!R$1,'Raw Election Data'!$A$1:$AN$1,0))</f>
        <v>0.1572681303206811</v>
      </c>
    </row>
    <row r="1264" spans="1:18" ht="13.5" hidden="1" customHeight="1" x14ac:dyDescent="0.15">
      <c r="A1264" t="s">
        <v>219</v>
      </c>
      <c r="B1264" t="s">
        <v>3475</v>
      </c>
      <c r="C1264" t="str">
        <f>INDEX(FIPS!$A$1:$E$3236,MATCH($F1264,FIPS!$D$1:$D$3236,0),5)</f>
        <v>Huron County</v>
      </c>
      <c r="D1264" t="s">
        <v>220</v>
      </c>
      <c r="E1264" s="15" t="s">
        <v>37</v>
      </c>
      <c r="F1264" t="s">
        <v>3573</v>
      </c>
      <c r="G1264" t="s">
        <v>7787</v>
      </c>
      <c r="H1264" t="str">
        <f>IFERROR(VLOOKUP($G1264,'Team Colors'!$A:$B,2,0),"#c9c9c9")</f>
        <v>#005a8b</v>
      </c>
      <c r="I1264">
        <f>INDEX('Raw Election Data'!$A$1:$AN$3144,MATCH($C1264&amp;" "&amp;$B1264,'Raw Election Data'!$C$1:$C$3144,0),MATCH('Joined Data'!I$1,'Raw Election Data'!$A$1:$AN$1,0))</f>
        <v>31883</v>
      </c>
      <c r="J1264">
        <f>INDEX('Raw Election Data'!$A$1:$AN$3144,MATCH($C1264&amp;" "&amp;$B1264,'Raw Election Data'!$C$1:$C$3144,0),MATCH('Joined Data'!J$1,'Raw Election Data'!$A$1:$AN$1,0))</f>
        <v>4579</v>
      </c>
      <c r="K1264">
        <f>INDEX('Raw Election Data'!$A$1:$AN$3144,MATCH($C1264&amp;" "&amp;$B1264,'Raw Election Data'!$C$1:$C$3144,0),MATCH('Joined Data'!K$1,'Raw Election Data'!$A$1:$AN$1,0))</f>
        <v>10629</v>
      </c>
      <c r="L1264">
        <f>INDEX('Raw Election Data'!$A$1:$AN$3144,MATCH($C1264&amp;" "&amp;$B1264,'Raw Election Data'!$C$1:$C$3144,0),MATCH('Joined Data'!L$1,'Raw Election Data'!$A$1:$AN$1,0))</f>
        <v>15848</v>
      </c>
      <c r="M1264">
        <f>INDEX('Raw Election Data'!$A$1:$AN$3144,MATCH($C1264&amp;" "&amp;$B1264,'Raw Election Data'!$C$1:$C$3144,0),MATCH('Joined Data'!M$1,'Raw Election Data'!$A$1:$AN$1,0))</f>
        <v>0.28893235739525491</v>
      </c>
      <c r="N1264">
        <f>INDEX('Raw Election Data'!$A$1:$AN$3144,MATCH($C1264&amp;" "&amp;$B1264,'Raw Election Data'!$C$1:$C$3144,0),MATCH('Joined Data'!N$1,'Raw Election Data'!$A$1:$AN$1,0))</f>
        <v>0.67068399798081779</v>
      </c>
      <c r="O1264">
        <f>INDEX('Raw Election Data'!$A$1:$AN$3144,MATCH($C1264&amp;" "&amp;$B1264,'Raw Election Data'!$C$1:$C$3144,0),MATCH('Joined Data'!O$1,'Raw Election Data'!$A$1:$AN$1,0))</f>
        <v>-6050</v>
      </c>
      <c r="P1264">
        <f>INDEX('Raw Election Data'!$A$1:$AN$3144,MATCH($C1264&amp;" "&amp;$B1264,'Raw Election Data'!$C$1:$C$3144,0),MATCH('Joined Data'!P$1,'Raw Election Data'!$A$1:$AN$1,0))</f>
        <v>6050</v>
      </c>
      <c r="Q1264">
        <f>INDEX('Raw Election Data'!$A$1:$AN$3144,MATCH($C1264&amp;" "&amp;$B1264,'Raw Election Data'!$C$1:$C$3144,0),MATCH('Joined Data'!Q$1,'Raw Election Data'!$A$1:$AN$1,0))</f>
        <v>-0.38175164058556288</v>
      </c>
      <c r="R1264">
        <f>INDEX('Raw Election Data'!$A$1:$AN$3144,MATCH($C1264&amp;" "&amp;$B1264,'Raw Election Data'!$C$1:$C$3144,0),MATCH('Joined Data'!R$1,'Raw Election Data'!$A$1:$AN$1,0))</f>
        <v>0.38175164058556288</v>
      </c>
    </row>
    <row r="1265" spans="1:18" ht="13.5" hidden="1" customHeight="1" x14ac:dyDescent="0.15">
      <c r="A1265" t="s">
        <v>219</v>
      </c>
      <c r="B1265" t="s">
        <v>3475</v>
      </c>
      <c r="C1265" t="str">
        <f>INDEX(FIPS!$A$1:$E$3236,MATCH($F1265,FIPS!$D$1:$D$3236,0),5)</f>
        <v>Ingham County</v>
      </c>
      <c r="D1265" t="s">
        <v>220</v>
      </c>
      <c r="E1265" s="15" t="s">
        <v>38</v>
      </c>
      <c r="F1265" t="s">
        <v>3575</v>
      </c>
      <c r="G1265" t="s">
        <v>7787</v>
      </c>
      <c r="H1265" t="str">
        <f>IFERROR(VLOOKUP($G1265,'Team Colors'!$A:$B,2,0),"#c9c9c9")</f>
        <v>#005a8b</v>
      </c>
      <c r="I1265">
        <f>INDEX('Raw Election Data'!$A$1:$AN$3144,MATCH($C1265&amp;" "&amp;$B1265,'Raw Election Data'!$C$1:$C$3144,0),MATCH('Joined Data'!I$1,'Raw Election Data'!$A$1:$AN$1,0))</f>
        <v>286085</v>
      </c>
      <c r="J1265">
        <f>INDEX('Raw Election Data'!$A$1:$AN$3144,MATCH($C1265&amp;" "&amp;$B1265,'Raw Election Data'!$C$1:$C$3144,0),MATCH('Joined Data'!J$1,'Raw Election Data'!$A$1:$AN$1,0))</f>
        <v>81266</v>
      </c>
      <c r="K1265">
        <f>INDEX('Raw Election Data'!$A$1:$AN$3144,MATCH($C1265&amp;" "&amp;$B1265,'Raw Election Data'!$C$1:$C$3144,0),MATCH('Joined Data'!K$1,'Raw Election Data'!$A$1:$AN$1,0))</f>
        <v>44354</v>
      </c>
      <c r="L1265">
        <f>INDEX('Raw Election Data'!$A$1:$AN$3144,MATCH($C1265&amp;" "&amp;$B1265,'Raw Election Data'!$C$1:$C$3144,0),MATCH('Joined Data'!L$1,'Raw Election Data'!$A$1:$AN$1,0))</f>
        <v>133478</v>
      </c>
      <c r="M1265">
        <f>INDEX('Raw Election Data'!$A$1:$AN$3144,MATCH($C1265&amp;" "&amp;$B1265,'Raw Election Data'!$C$1:$C$3144,0),MATCH('Joined Data'!M$1,'Raw Election Data'!$A$1:$AN$1,0))</f>
        <v>0.6088344146600938</v>
      </c>
      <c r="N1265">
        <f>INDEX('Raw Election Data'!$A$1:$AN$3144,MATCH($C1265&amp;" "&amp;$B1265,'Raw Election Data'!$C$1:$C$3144,0),MATCH('Joined Data'!N$1,'Raw Election Data'!$A$1:$AN$1,0))</f>
        <v>0.33229446051034628</v>
      </c>
      <c r="O1265">
        <f>INDEX('Raw Election Data'!$A$1:$AN$3144,MATCH($C1265&amp;" "&amp;$B1265,'Raw Election Data'!$C$1:$C$3144,0),MATCH('Joined Data'!O$1,'Raw Election Data'!$A$1:$AN$1,0))</f>
        <v>36912</v>
      </c>
      <c r="P1265">
        <f>INDEX('Raw Election Data'!$A$1:$AN$3144,MATCH($C1265&amp;" "&amp;$B1265,'Raw Election Data'!$C$1:$C$3144,0),MATCH('Joined Data'!P$1,'Raw Election Data'!$A$1:$AN$1,0))</f>
        <v>-36912</v>
      </c>
      <c r="Q1265">
        <f>INDEX('Raw Election Data'!$A$1:$AN$3144,MATCH($C1265&amp;" "&amp;$B1265,'Raw Election Data'!$C$1:$C$3144,0),MATCH('Joined Data'!Q$1,'Raw Election Data'!$A$1:$AN$1,0))</f>
        <v>0.27653995414974752</v>
      </c>
      <c r="R1265">
        <f>INDEX('Raw Election Data'!$A$1:$AN$3144,MATCH($C1265&amp;" "&amp;$B1265,'Raw Election Data'!$C$1:$C$3144,0),MATCH('Joined Data'!R$1,'Raw Election Data'!$A$1:$AN$1,0))</f>
        <v>-0.27653995414974752</v>
      </c>
    </row>
    <row r="1266" spans="1:18" ht="13.5" hidden="1" customHeight="1" x14ac:dyDescent="0.15">
      <c r="A1266" t="s">
        <v>219</v>
      </c>
      <c r="B1266" t="s">
        <v>3475</v>
      </c>
      <c r="C1266" t="str">
        <f>INDEX(FIPS!$A$1:$E$3236,MATCH($F1266,FIPS!$D$1:$D$3236,0),5)</f>
        <v>Ionia County</v>
      </c>
      <c r="D1266" t="s">
        <v>220</v>
      </c>
      <c r="E1266" s="15" t="s">
        <v>39</v>
      </c>
      <c r="F1266" t="s">
        <v>3577</v>
      </c>
      <c r="G1266" t="s">
        <v>7787</v>
      </c>
      <c r="H1266" t="str">
        <f>IFERROR(VLOOKUP($G1266,'Team Colors'!$A:$B,2,0),"#c9c9c9")</f>
        <v>#005a8b</v>
      </c>
      <c r="I1266">
        <f>INDEX('Raw Election Data'!$A$1:$AN$3144,MATCH($C1266&amp;" "&amp;$B1266,'Raw Election Data'!$C$1:$C$3144,0),MATCH('Joined Data'!I$1,'Raw Election Data'!$A$1:$AN$1,0))</f>
        <v>64223</v>
      </c>
      <c r="J1266">
        <f>INDEX('Raw Election Data'!$A$1:$AN$3144,MATCH($C1266&amp;" "&amp;$B1266,'Raw Election Data'!$C$1:$C$3144,0),MATCH('Joined Data'!J$1,'Raw Election Data'!$A$1:$AN$1,0))</f>
        <v>8206</v>
      </c>
      <c r="K1266">
        <f>INDEX('Raw Election Data'!$A$1:$AN$3144,MATCH($C1266&amp;" "&amp;$B1266,'Raw Election Data'!$C$1:$C$3144,0),MATCH('Joined Data'!K$1,'Raw Election Data'!$A$1:$AN$1,0))</f>
        <v>16374</v>
      </c>
      <c r="L1266">
        <f>INDEX('Raw Election Data'!$A$1:$AN$3144,MATCH($C1266&amp;" "&amp;$B1266,'Raw Election Data'!$C$1:$C$3144,0),MATCH('Joined Data'!L$1,'Raw Election Data'!$A$1:$AN$1,0))</f>
        <v>26364</v>
      </c>
      <c r="M1266">
        <f>INDEX('Raw Election Data'!$A$1:$AN$3144,MATCH($C1266&amp;" "&amp;$B1266,'Raw Election Data'!$C$1:$C$3144,0),MATCH('Joined Data'!M$1,'Raw Election Data'!$A$1:$AN$1,0))</f>
        <v>0.31125777575481717</v>
      </c>
      <c r="N1266">
        <f>INDEX('Raw Election Data'!$A$1:$AN$3144,MATCH($C1266&amp;" "&amp;$B1266,'Raw Election Data'!$C$1:$C$3144,0),MATCH('Joined Data'!N$1,'Raw Election Data'!$A$1:$AN$1,0))</f>
        <v>0.62107419208010928</v>
      </c>
      <c r="O1266">
        <f>INDEX('Raw Election Data'!$A$1:$AN$3144,MATCH($C1266&amp;" "&amp;$B1266,'Raw Election Data'!$C$1:$C$3144,0),MATCH('Joined Data'!O$1,'Raw Election Data'!$A$1:$AN$1,0))</f>
        <v>-8168</v>
      </c>
      <c r="P1266">
        <f>INDEX('Raw Election Data'!$A$1:$AN$3144,MATCH($C1266&amp;" "&amp;$B1266,'Raw Election Data'!$C$1:$C$3144,0),MATCH('Joined Data'!P$1,'Raw Election Data'!$A$1:$AN$1,0))</f>
        <v>8168</v>
      </c>
      <c r="Q1266">
        <f>INDEX('Raw Election Data'!$A$1:$AN$3144,MATCH($C1266&amp;" "&amp;$B1266,'Raw Election Data'!$C$1:$C$3144,0),MATCH('Joined Data'!Q$1,'Raw Election Data'!$A$1:$AN$1,0))</f>
        <v>-0.30981641632529211</v>
      </c>
      <c r="R1266">
        <f>INDEX('Raw Election Data'!$A$1:$AN$3144,MATCH($C1266&amp;" "&amp;$B1266,'Raw Election Data'!$C$1:$C$3144,0),MATCH('Joined Data'!R$1,'Raw Election Data'!$A$1:$AN$1,0))</f>
        <v>0.30981641632529211</v>
      </c>
    </row>
    <row r="1267" spans="1:18" ht="13.5" hidden="1" customHeight="1" x14ac:dyDescent="0.15">
      <c r="A1267" t="s">
        <v>219</v>
      </c>
      <c r="B1267" t="s">
        <v>3475</v>
      </c>
      <c r="C1267" t="str">
        <f>INDEX(FIPS!$A$1:$E$3236,MATCH($F1267,FIPS!$D$1:$D$3236,0),5)</f>
        <v>Iosco County</v>
      </c>
      <c r="D1267" t="s">
        <v>220</v>
      </c>
      <c r="E1267" s="15" t="s">
        <v>40</v>
      </c>
      <c r="F1267" t="s">
        <v>3581</v>
      </c>
      <c r="G1267" t="s">
        <v>7787</v>
      </c>
      <c r="H1267" t="str">
        <f>IFERROR(VLOOKUP($G1267,'Team Colors'!$A:$B,2,0),"#c9c9c9")</f>
        <v>#005a8b</v>
      </c>
      <c r="I1267">
        <f>INDEX('Raw Election Data'!$A$1:$AN$3144,MATCH($C1267&amp;" "&amp;$B1267,'Raw Election Data'!$C$1:$C$3144,0),MATCH('Joined Data'!I$1,'Raw Election Data'!$A$1:$AN$1,0))</f>
        <v>25345</v>
      </c>
      <c r="J1267">
        <f>INDEX('Raw Election Data'!$A$1:$AN$3144,MATCH($C1267&amp;" "&amp;$B1267,'Raw Election Data'!$C$1:$C$3144,0),MATCH('Joined Data'!J$1,'Raw Election Data'!$A$1:$AN$1,0))</f>
        <v>4344</v>
      </c>
      <c r="K1267">
        <f>INDEX('Raw Election Data'!$A$1:$AN$3144,MATCH($C1267&amp;" "&amp;$B1267,'Raw Election Data'!$C$1:$C$3144,0),MATCH('Joined Data'!K$1,'Raw Election Data'!$A$1:$AN$1,0))</f>
        <v>8344</v>
      </c>
      <c r="L1267">
        <f>INDEX('Raw Election Data'!$A$1:$AN$3144,MATCH($C1267&amp;" "&amp;$B1267,'Raw Election Data'!$C$1:$C$3144,0),MATCH('Joined Data'!L$1,'Raw Election Data'!$A$1:$AN$1,0))</f>
        <v>13349</v>
      </c>
      <c r="M1267">
        <f>INDEX('Raw Election Data'!$A$1:$AN$3144,MATCH($C1267&amp;" "&amp;$B1267,'Raw Election Data'!$C$1:$C$3144,0),MATCH('Joined Data'!M$1,'Raw Election Data'!$A$1:$AN$1,0))</f>
        <v>0.32541763427972131</v>
      </c>
      <c r="N1267">
        <f>INDEX('Raw Election Data'!$A$1:$AN$3144,MATCH($C1267&amp;" "&amp;$B1267,'Raw Election Data'!$C$1:$C$3144,0),MATCH('Joined Data'!N$1,'Raw Election Data'!$A$1:$AN$1,0))</f>
        <v>0.62506554798112213</v>
      </c>
      <c r="O1267">
        <f>INDEX('Raw Election Data'!$A$1:$AN$3144,MATCH($C1267&amp;" "&amp;$B1267,'Raw Election Data'!$C$1:$C$3144,0),MATCH('Joined Data'!O$1,'Raw Election Data'!$A$1:$AN$1,0))</f>
        <v>-4000</v>
      </c>
      <c r="P1267">
        <f>INDEX('Raw Election Data'!$A$1:$AN$3144,MATCH($C1267&amp;" "&amp;$B1267,'Raw Election Data'!$C$1:$C$3144,0),MATCH('Joined Data'!P$1,'Raw Election Data'!$A$1:$AN$1,0))</f>
        <v>4000</v>
      </c>
      <c r="Q1267">
        <f>INDEX('Raw Election Data'!$A$1:$AN$3144,MATCH($C1267&amp;" "&amp;$B1267,'Raw Election Data'!$C$1:$C$3144,0),MATCH('Joined Data'!Q$1,'Raw Election Data'!$A$1:$AN$1,0))</f>
        <v>-0.29964791370140081</v>
      </c>
      <c r="R1267">
        <f>INDEX('Raw Election Data'!$A$1:$AN$3144,MATCH($C1267&amp;" "&amp;$B1267,'Raw Election Data'!$C$1:$C$3144,0),MATCH('Joined Data'!R$1,'Raw Election Data'!$A$1:$AN$1,0))</f>
        <v>0.29964791370140081</v>
      </c>
    </row>
    <row r="1268" spans="1:18" ht="13.5" hidden="1" customHeight="1" x14ac:dyDescent="0.15">
      <c r="A1268" t="s">
        <v>219</v>
      </c>
      <c r="B1268" t="s">
        <v>3475</v>
      </c>
      <c r="C1268" t="str">
        <f>INDEX(FIPS!$A$1:$E$3236,MATCH($F1268,FIPS!$D$1:$D$3236,0),5)</f>
        <v>Iron County</v>
      </c>
      <c r="D1268" t="s">
        <v>220</v>
      </c>
      <c r="E1268" s="15" t="s">
        <v>41</v>
      </c>
      <c r="F1268" t="s">
        <v>3583</v>
      </c>
      <c r="G1268" t="s">
        <v>7755</v>
      </c>
      <c r="H1268" t="str">
        <f>IFERROR(VLOOKUP($G1268,'Team Colors'!$A:$B,2,0),"#c9c9c9")</f>
        <v>#203731</v>
      </c>
      <c r="I1268">
        <f>INDEX('Raw Election Data'!$A$1:$AN$3144,MATCH($C1268&amp;" "&amp;$B1268,'Raw Election Data'!$C$1:$C$3144,0),MATCH('Joined Data'!I$1,'Raw Election Data'!$A$1:$AN$1,0))</f>
        <v>11348</v>
      </c>
      <c r="J1268">
        <f>INDEX('Raw Election Data'!$A$1:$AN$3144,MATCH($C1268&amp;" "&amp;$B1268,'Raw Election Data'!$C$1:$C$3144,0),MATCH('Joined Data'!J$1,'Raw Election Data'!$A$1:$AN$1,0))</f>
        <v>2004</v>
      </c>
      <c r="K1268">
        <f>INDEX('Raw Election Data'!$A$1:$AN$3144,MATCH($C1268&amp;" "&amp;$B1268,'Raw Election Data'!$C$1:$C$3144,0),MATCH('Joined Data'!K$1,'Raw Election Data'!$A$1:$AN$1,0))</f>
        <v>3675</v>
      </c>
      <c r="L1268">
        <f>INDEX('Raw Election Data'!$A$1:$AN$3144,MATCH($C1268&amp;" "&amp;$B1268,'Raw Election Data'!$C$1:$C$3144,0),MATCH('Joined Data'!L$1,'Raw Election Data'!$A$1:$AN$1,0))</f>
        <v>5910</v>
      </c>
      <c r="M1268">
        <f>INDEX('Raw Election Data'!$A$1:$AN$3144,MATCH($C1268&amp;" "&amp;$B1268,'Raw Election Data'!$C$1:$C$3144,0),MATCH('Joined Data'!M$1,'Raw Election Data'!$A$1:$AN$1,0))</f>
        <v>0.33908629441624366</v>
      </c>
      <c r="N1268">
        <f>INDEX('Raw Election Data'!$A$1:$AN$3144,MATCH($C1268&amp;" "&amp;$B1268,'Raw Election Data'!$C$1:$C$3144,0),MATCH('Joined Data'!N$1,'Raw Election Data'!$A$1:$AN$1,0))</f>
        <v>0.62182741116751272</v>
      </c>
      <c r="O1268">
        <f>INDEX('Raw Election Data'!$A$1:$AN$3144,MATCH($C1268&amp;" "&amp;$B1268,'Raw Election Data'!$C$1:$C$3144,0),MATCH('Joined Data'!O$1,'Raw Election Data'!$A$1:$AN$1,0))</f>
        <v>-1671</v>
      </c>
      <c r="P1268">
        <f>INDEX('Raw Election Data'!$A$1:$AN$3144,MATCH($C1268&amp;" "&amp;$B1268,'Raw Election Data'!$C$1:$C$3144,0),MATCH('Joined Data'!P$1,'Raw Election Data'!$A$1:$AN$1,0))</f>
        <v>1671</v>
      </c>
      <c r="Q1268">
        <f>INDEX('Raw Election Data'!$A$1:$AN$3144,MATCH($C1268&amp;" "&amp;$B1268,'Raw Election Data'!$C$1:$C$3144,0),MATCH('Joined Data'!Q$1,'Raw Election Data'!$A$1:$AN$1,0))</f>
        <v>-0.28274111675126906</v>
      </c>
      <c r="R1268">
        <f>INDEX('Raw Election Data'!$A$1:$AN$3144,MATCH($C1268&amp;" "&amp;$B1268,'Raw Election Data'!$C$1:$C$3144,0),MATCH('Joined Data'!R$1,'Raw Election Data'!$A$1:$AN$1,0))</f>
        <v>0.28274111675126906</v>
      </c>
    </row>
    <row r="1269" spans="1:18" ht="13.5" hidden="1" customHeight="1" x14ac:dyDescent="0.15">
      <c r="A1269" t="s">
        <v>219</v>
      </c>
      <c r="B1269" t="s">
        <v>3475</v>
      </c>
      <c r="C1269" t="str">
        <f>INDEX(FIPS!$A$1:$E$3236,MATCH($F1269,FIPS!$D$1:$D$3236,0),5)</f>
        <v>Isabella County</v>
      </c>
      <c r="D1269" t="s">
        <v>220</v>
      </c>
      <c r="E1269" s="15" t="s">
        <v>42</v>
      </c>
      <c r="F1269" t="s">
        <v>3585</v>
      </c>
      <c r="G1269" t="s">
        <v>7787</v>
      </c>
      <c r="H1269" t="str">
        <f>IFERROR(VLOOKUP($G1269,'Team Colors'!$A:$B,2,0),"#c9c9c9")</f>
        <v>#005a8b</v>
      </c>
      <c r="I1269">
        <f>INDEX('Raw Election Data'!$A$1:$AN$3144,MATCH($C1269&amp;" "&amp;$B1269,'Raw Election Data'!$C$1:$C$3144,0),MATCH('Joined Data'!I$1,'Raw Election Data'!$A$1:$AN$1,0))</f>
        <v>70698</v>
      </c>
      <c r="J1269">
        <f>INDEX('Raw Election Data'!$A$1:$AN$3144,MATCH($C1269&amp;" "&amp;$B1269,'Raw Election Data'!$C$1:$C$3144,0),MATCH('Joined Data'!J$1,'Raw Election Data'!$A$1:$AN$1,0))</f>
        <v>11404</v>
      </c>
      <c r="K1269">
        <f>INDEX('Raw Election Data'!$A$1:$AN$3144,MATCH($C1269&amp;" "&amp;$B1269,'Raw Election Data'!$C$1:$C$3144,0),MATCH('Joined Data'!K$1,'Raw Election Data'!$A$1:$AN$1,0))</f>
        <v>12338</v>
      </c>
      <c r="L1269">
        <f>INDEX('Raw Election Data'!$A$1:$AN$3144,MATCH($C1269&amp;" "&amp;$B1269,'Raw Election Data'!$C$1:$C$3144,0),MATCH('Joined Data'!L$1,'Raw Election Data'!$A$1:$AN$1,0))</f>
        <v>25344</v>
      </c>
      <c r="M1269">
        <f>INDEX('Raw Election Data'!$A$1:$AN$3144,MATCH($C1269&amp;" "&amp;$B1269,'Raw Election Data'!$C$1:$C$3144,0),MATCH('Joined Data'!M$1,'Raw Election Data'!$A$1:$AN$1,0))</f>
        <v>0.44996843434343436</v>
      </c>
      <c r="N1269">
        <f>INDEX('Raw Election Data'!$A$1:$AN$3144,MATCH($C1269&amp;" "&amp;$B1269,'Raw Election Data'!$C$1:$C$3144,0),MATCH('Joined Data'!N$1,'Raw Election Data'!$A$1:$AN$1,0))</f>
        <v>0.4868213383838384</v>
      </c>
      <c r="O1269">
        <f>INDEX('Raw Election Data'!$A$1:$AN$3144,MATCH($C1269&amp;" "&amp;$B1269,'Raw Election Data'!$C$1:$C$3144,0),MATCH('Joined Data'!O$1,'Raw Election Data'!$A$1:$AN$1,0))</f>
        <v>-934</v>
      </c>
      <c r="P1269">
        <f>INDEX('Raw Election Data'!$A$1:$AN$3144,MATCH($C1269&amp;" "&amp;$B1269,'Raw Election Data'!$C$1:$C$3144,0),MATCH('Joined Data'!P$1,'Raw Election Data'!$A$1:$AN$1,0))</f>
        <v>934</v>
      </c>
      <c r="Q1269">
        <f>INDEX('Raw Election Data'!$A$1:$AN$3144,MATCH($C1269&amp;" "&amp;$B1269,'Raw Election Data'!$C$1:$C$3144,0),MATCH('Joined Data'!Q$1,'Raw Election Data'!$A$1:$AN$1,0))</f>
        <v>-3.6852904040404033E-2</v>
      </c>
      <c r="R1269">
        <f>INDEX('Raw Election Data'!$A$1:$AN$3144,MATCH($C1269&amp;" "&amp;$B1269,'Raw Election Data'!$C$1:$C$3144,0),MATCH('Joined Data'!R$1,'Raw Election Data'!$A$1:$AN$1,0))</f>
        <v>3.6852904040404033E-2</v>
      </c>
    </row>
    <row r="1270" spans="1:18" ht="13.5" hidden="1" customHeight="1" x14ac:dyDescent="0.15">
      <c r="A1270" t="s">
        <v>219</v>
      </c>
      <c r="B1270" t="s">
        <v>3475</v>
      </c>
      <c r="C1270" t="str">
        <f>INDEX(FIPS!$A$1:$E$3236,MATCH($F1270,FIPS!$D$1:$D$3236,0),5)</f>
        <v>Jackson County</v>
      </c>
      <c r="D1270" t="s">
        <v>220</v>
      </c>
      <c r="E1270" s="15" t="s">
        <v>43</v>
      </c>
      <c r="F1270" t="s">
        <v>3588</v>
      </c>
      <c r="G1270" t="s">
        <v>7787</v>
      </c>
      <c r="H1270" t="str">
        <f>IFERROR(VLOOKUP($G1270,'Team Colors'!$A:$B,2,0),"#c9c9c9")</f>
        <v>#005a8b</v>
      </c>
      <c r="I1270">
        <f>INDEX('Raw Election Data'!$A$1:$AN$3144,MATCH($C1270&amp;" "&amp;$B1270,'Raw Election Data'!$C$1:$C$3144,0),MATCH('Joined Data'!I$1,'Raw Election Data'!$A$1:$AN$1,0))</f>
        <v>159494</v>
      </c>
      <c r="J1270">
        <f>INDEX('Raw Election Data'!$A$1:$AN$3144,MATCH($C1270&amp;" "&amp;$B1270,'Raw Election Data'!$C$1:$C$3144,0),MATCH('Joined Data'!J$1,'Raw Election Data'!$A$1:$AN$1,0))</f>
        <v>25795</v>
      </c>
      <c r="K1270">
        <f>INDEX('Raw Election Data'!$A$1:$AN$3144,MATCH($C1270&amp;" "&amp;$B1270,'Raw Election Data'!$C$1:$C$3144,0),MATCH('Joined Data'!K$1,'Raw Election Data'!$A$1:$AN$1,0))</f>
        <v>39793</v>
      </c>
      <c r="L1270">
        <f>INDEX('Raw Election Data'!$A$1:$AN$3144,MATCH($C1270&amp;" "&amp;$B1270,'Raw Election Data'!$C$1:$C$3144,0),MATCH('Joined Data'!L$1,'Raw Election Data'!$A$1:$AN$1,0))</f>
        <v>69567</v>
      </c>
      <c r="M1270">
        <f>INDEX('Raw Election Data'!$A$1:$AN$3144,MATCH($C1270&amp;" "&amp;$B1270,'Raw Election Data'!$C$1:$C$3144,0),MATCH('Joined Data'!M$1,'Raw Election Data'!$A$1:$AN$1,0))</f>
        <v>0.37079362341340005</v>
      </c>
      <c r="N1270">
        <f>INDEX('Raw Election Data'!$A$1:$AN$3144,MATCH($C1270&amp;" "&amp;$B1270,'Raw Election Data'!$C$1:$C$3144,0),MATCH('Joined Data'!N$1,'Raw Election Data'!$A$1:$AN$1,0))</f>
        <v>0.57200971725099548</v>
      </c>
      <c r="O1270">
        <f>INDEX('Raw Election Data'!$A$1:$AN$3144,MATCH($C1270&amp;" "&amp;$B1270,'Raw Election Data'!$C$1:$C$3144,0),MATCH('Joined Data'!O$1,'Raw Election Data'!$A$1:$AN$1,0))</f>
        <v>-13998</v>
      </c>
      <c r="P1270">
        <f>INDEX('Raw Election Data'!$A$1:$AN$3144,MATCH($C1270&amp;" "&amp;$B1270,'Raw Election Data'!$C$1:$C$3144,0),MATCH('Joined Data'!P$1,'Raw Election Data'!$A$1:$AN$1,0))</f>
        <v>13998</v>
      </c>
      <c r="Q1270">
        <f>INDEX('Raw Election Data'!$A$1:$AN$3144,MATCH($C1270&amp;" "&amp;$B1270,'Raw Election Data'!$C$1:$C$3144,0),MATCH('Joined Data'!Q$1,'Raw Election Data'!$A$1:$AN$1,0))</f>
        <v>-0.20121609383759542</v>
      </c>
      <c r="R1270">
        <f>INDEX('Raw Election Data'!$A$1:$AN$3144,MATCH($C1270&amp;" "&amp;$B1270,'Raw Election Data'!$C$1:$C$3144,0),MATCH('Joined Data'!R$1,'Raw Election Data'!$A$1:$AN$1,0))</f>
        <v>0.20121609383759542</v>
      </c>
    </row>
    <row r="1271" spans="1:18" ht="13.5" hidden="1" customHeight="1" x14ac:dyDescent="0.15">
      <c r="A1271" t="s">
        <v>219</v>
      </c>
      <c r="B1271" t="s">
        <v>3475</v>
      </c>
      <c r="C1271" t="str">
        <f>INDEX(FIPS!$A$1:$E$3236,MATCH($F1271,FIPS!$D$1:$D$3236,0),5)</f>
        <v>Kalamazoo County</v>
      </c>
      <c r="D1271" t="s">
        <v>220</v>
      </c>
      <c r="E1271" s="15" t="s">
        <v>44</v>
      </c>
      <c r="F1271" t="s">
        <v>3592</v>
      </c>
      <c r="G1271" t="s">
        <v>7787</v>
      </c>
      <c r="H1271" t="str">
        <f>IFERROR(VLOOKUP($G1271,'Team Colors'!$A:$B,2,0),"#c9c9c9")</f>
        <v>#005a8b</v>
      </c>
      <c r="I1271">
        <f>INDEX('Raw Election Data'!$A$1:$AN$3144,MATCH($C1271&amp;" "&amp;$B1271,'Raw Election Data'!$C$1:$C$3144,0),MATCH('Joined Data'!I$1,'Raw Election Data'!$A$1:$AN$1,0))</f>
        <v>260263</v>
      </c>
      <c r="J1271">
        <f>INDEX('Raw Election Data'!$A$1:$AN$3144,MATCH($C1271&amp;" "&amp;$B1271,'Raw Election Data'!$C$1:$C$3144,0),MATCH('Joined Data'!J$1,'Raw Election Data'!$A$1:$AN$1,0))</f>
        <v>67142</v>
      </c>
      <c r="K1271">
        <f>INDEX('Raw Election Data'!$A$1:$AN$3144,MATCH($C1271&amp;" "&amp;$B1271,'Raw Election Data'!$C$1:$C$3144,0),MATCH('Joined Data'!K$1,'Raw Election Data'!$A$1:$AN$1,0))</f>
        <v>51031</v>
      </c>
      <c r="L1271">
        <f>INDEX('Raw Election Data'!$A$1:$AN$3144,MATCH($C1271&amp;" "&amp;$B1271,'Raw Election Data'!$C$1:$C$3144,0),MATCH('Joined Data'!L$1,'Raw Election Data'!$A$1:$AN$1,0))</f>
        <v>125966</v>
      </c>
      <c r="M1271">
        <f>INDEX('Raw Election Data'!$A$1:$AN$3144,MATCH($C1271&amp;" "&amp;$B1271,'Raw Election Data'!$C$1:$C$3144,0),MATCH('Joined Data'!M$1,'Raw Election Data'!$A$1:$AN$1,0))</f>
        <v>0.53301684581553754</v>
      </c>
      <c r="N1271">
        <f>INDEX('Raw Election Data'!$A$1:$AN$3144,MATCH($C1271&amp;" "&amp;$B1271,'Raw Election Data'!$C$1:$C$3144,0),MATCH('Joined Data'!N$1,'Raw Election Data'!$A$1:$AN$1,0))</f>
        <v>0.4051172538621533</v>
      </c>
      <c r="O1271">
        <f>INDEX('Raw Election Data'!$A$1:$AN$3144,MATCH($C1271&amp;" "&amp;$B1271,'Raw Election Data'!$C$1:$C$3144,0),MATCH('Joined Data'!O$1,'Raw Election Data'!$A$1:$AN$1,0))</f>
        <v>16111</v>
      </c>
      <c r="P1271">
        <f>INDEX('Raw Election Data'!$A$1:$AN$3144,MATCH($C1271&amp;" "&amp;$B1271,'Raw Election Data'!$C$1:$C$3144,0),MATCH('Joined Data'!P$1,'Raw Election Data'!$A$1:$AN$1,0))</f>
        <v>-16111</v>
      </c>
      <c r="Q1271">
        <f>INDEX('Raw Election Data'!$A$1:$AN$3144,MATCH($C1271&amp;" "&amp;$B1271,'Raw Election Data'!$C$1:$C$3144,0),MATCH('Joined Data'!Q$1,'Raw Election Data'!$A$1:$AN$1,0))</f>
        <v>0.12789959195338424</v>
      </c>
      <c r="R1271">
        <f>INDEX('Raw Election Data'!$A$1:$AN$3144,MATCH($C1271&amp;" "&amp;$B1271,'Raw Election Data'!$C$1:$C$3144,0),MATCH('Joined Data'!R$1,'Raw Election Data'!$A$1:$AN$1,0))</f>
        <v>-0.12789959195338424</v>
      </c>
    </row>
    <row r="1272" spans="1:18" ht="13.5" hidden="1" customHeight="1" x14ac:dyDescent="0.15">
      <c r="A1272" t="s">
        <v>219</v>
      </c>
      <c r="B1272" t="s">
        <v>3475</v>
      </c>
      <c r="C1272" t="str">
        <f>INDEX(FIPS!$A$1:$E$3236,MATCH($F1272,FIPS!$D$1:$D$3236,0),5)</f>
        <v>Kalkaska County</v>
      </c>
      <c r="D1272" t="s">
        <v>220</v>
      </c>
      <c r="E1272" s="15" t="s">
        <v>45</v>
      </c>
      <c r="F1272" t="s">
        <v>3596</v>
      </c>
      <c r="G1272" t="s">
        <v>7787</v>
      </c>
      <c r="H1272" t="str">
        <f>IFERROR(VLOOKUP($G1272,'Team Colors'!$A:$B,2,0),"#c9c9c9")</f>
        <v>#005a8b</v>
      </c>
      <c r="I1272">
        <f>INDEX('Raw Election Data'!$A$1:$AN$3144,MATCH($C1272&amp;" "&amp;$B1272,'Raw Election Data'!$C$1:$C$3144,0),MATCH('Joined Data'!I$1,'Raw Election Data'!$A$1:$AN$1,0))</f>
        <v>17260</v>
      </c>
      <c r="J1272">
        <f>INDEX('Raw Election Data'!$A$1:$AN$3144,MATCH($C1272&amp;" "&amp;$B1272,'Raw Election Data'!$C$1:$C$3144,0),MATCH('Joined Data'!J$1,'Raw Election Data'!$A$1:$AN$1,0))</f>
        <v>2279</v>
      </c>
      <c r="K1272">
        <f>INDEX('Raw Election Data'!$A$1:$AN$3144,MATCH($C1272&amp;" "&amp;$B1272,'Raw Election Data'!$C$1:$C$3144,0),MATCH('Joined Data'!K$1,'Raw Election Data'!$A$1:$AN$1,0))</f>
        <v>6213</v>
      </c>
      <c r="L1272">
        <f>INDEX('Raw Election Data'!$A$1:$AN$3144,MATCH($C1272&amp;" "&amp;$B1272,'Raw Election Data'!$C$1:$C$3144,0),MATCH('Joined Data'!L$1,'Raw Election Data'!$A$1:$AN$1,0))</f>
        <v>8920</v>
      </c>
      <c r="M1272">
        <f>INDEX('Raw Election Data'!$A$1:$AN$3144,MATCH($C1272&amp;" "&amp;$B1272,'Raw Election Data'!$C$1:$C$3144,0),MATCH('Joined Data'!M$1,'Raw Election Data'!$A$1:$AN$1,0))</f>
        <v>0.25549327354260087</v>
      </c>
      <c r="N1272">
        <f>INDEX('Raw Election Data'!$A$1:$AN$3144,MATCH($C1272&amp;" "&amp;$B1272,'Raw Election Data'!$C$1:$C$3144,0),MATCH('Joined Data'!N$1,'Raw Election Data'!$A$1:$AN$1,0))</f>
        <v>0.69652466367713006</v>
      </c>
      <c r="O1272">
        <f>INDEX('Raw Election Data'!$A$1:$AN$3144,MATCH($C1272&amp;" "&amp;$B1272,'Raw Election Data'!$C$1:$C$3144,0),MATCH('Joined Data'!O$1,'Raw Election Data'!$A$1:$AN$1,0))</f>
        <v>-3934</v>
      </c>
      <c r="P1272">
        <f>INDEX('Raw Election Data'!$A$1:$AN$3144,MATCH($C1272&amp;" "&amp;$B1272,'Raw Election Data'!$C$1:$C$3144,0),MATCH('Joined Data'!P$1,'Raw Election Data'!$A$1:$AN$1,0))</f>
        <v>3934</v>
      </c>
      <c r="Q1272">
        <f>INDEX('Raw Election Data'!$A$1:$AN$3144,MATCH($C1272&amp;" "&amp;$B1272,'Raw Election Data'!$C$1:$C$3144,0),MATCH('Joined Data'!Q$1,'Raw Election Data'!$A$1:$AN$1,0))</f>
        <v>-0.44103139013452919</v>
      </c>
      <c r="R1272">
        <f>INDEX('Raw Election Data'!$A$1:$AN$3144,MATCH($C1272&amp;" "&amp;$B1272,'Raw Election Data'!$C$1:$C$3144,0),MATCH('Joined Data'!R$1,'Raw Election Data'!$A$1:$AN$1,0))</f>
        <v>0.44103139013452919</v>
      </c>
    </row>
    <row r="1273" spans="1:18" ht="13.5" hidden="1" customHeight="1" x14ac:dyDescent="0.15">
      <c r="A1273" t="s">
        <v>219</v>
      </c>
      <c r="B1273" t="s">
        <v>3475</v>
      </c>
      <c r="C1273" t="str">
        <f>INDEX(FIPS!$A$1:$E$3236,MATCH($F1273,FIPS!$D$1:$D$3236,0),5)</f>
        <v>Kent County</v>
      </c>
      <c r="D1273" t="s">
        <v>220</v>
      </c>
      <c r="E1273" s="15" t="s">
        <v>46</v>
      </c>
      <c r="F1273" t="s">
        <v>3597</v>
      </c>
      <c r="G1273" t="s">
        <v>7787</v>
      </c>
      <c r="H1273" t="str">
        <f>IFERROR(VLOOKUP($G1273,'Team Colors'!$A:$B,2,0),"#c9c9c9")</f>
        <v>#005a8b</v>
      </c>
      <c r="I1273">
        <f>INDEX('Raw Election Data'!$A$1:$AN$3144,MATCH($C1273&amp;" "&amp;$B1273,'Raw Election Data'!$C$1:$C$3144,0),MATCH('Joined Data'!I$1,'Raw Election Data'!$A$1:$AN$1,0))</f>
        <v>636369</v>
      </c>
      <c r="J1273">
        <f>INDEX('Raw Election Data'!$A$1:$AN$3144,MATCH($C1273&amp;" "&amp;$B1273,'Raw Election Data'!$C$1:$C$3144,0),MATCH('Joined Data'!J$1,'Raw Election Data'!$A$1:$AN$1,0))</f>
        <v>138567</v>
      </c>
      <c r="K1273">
        <f>INDEX('Raw Election Data'!$A$1:$AN$3144,MATCH($C1273&amp;" "&amp;$B1273,'Raw Election Data'!$C$1:$C$3144,0),MATCH('Joined Data'!K$1,'Raw Election Data'!$A$1:$AN$1,0))</f>
        <v>147959</v>
      </c>
      <c r="L1273">
        <f>INDEX('Raw Election Data'!$A$1:$AN$3144,MATCH($C1273&amp;" "&amp;$B1273,'Raw Election Data'!$C$1:$C$3144,0),MATCH('Joined Data'!L$1,'Raw Election Data'!$A$1:$AN$1,0))</f>
        <v>306270</v>
      </c>
      <c r="M1273">
        <f>INDEX('Raw Election Data'!$A$1:$AN$3144,MATCH($C1273&amp;" "&amp;$B1273,'Raw Election Data'!$C$1:$C$3144,0),MATCH('Joined Data'!M$1,'Raw Election Data'!$A$1:$AN$1,0))</f>
        <v>0.45243412675090605</v>
      </c>
      <c r="N1273">
        <f>INDEX('Raw Election Data'!$A$1:$AN$3144,MATCH($C1273&amp;" "&amp;$B1273,'Raw Election Data'!$C$1:$C$3144,0),MATCH('Joined Data'!N$1,'Raw Election Data'!$A$1:$AN$1,0))</f>
        <v>0.483099879191563</v>
      </c>
      <c r="O1273">
        <f>INDEX('Raw Election Data'!$A$1:$AN$3144,MATCH($C1273&amp;" "&amp;$B1273,'Raw Election Data'!$C$1:$C$3144,0),MATCH('Joined Data'!O$1,'Raw Election Data'!$A$1:$AN$1,0))</f>
        <v>-9392</v>
      </c>
      <c r="P1273">
        <f>INDEX('Raw Election Data'!$A$1:$AN$3144,MATCH($C1273&amp;" "&amp;$B1273,'Raw Election Data'!$C$1:$C$3144,0),MATCH('Joined Data'!P$1,'Raw Election Data'!$A$1:$AN$1,0))</f>
        <v>9392</v>
      </c>
      <c r="Q1273">
        <f>INDEX('Raw Election Data'!$A$1:$AN$3144,MATCH($C1273&amp;" "&amp;$B1273,'Raw Election Data'!$C$1:$C$3144,0),MATCH('Joined Data'!Q$1,'Raw Election Data'!$A$1:$AN$1,0))</f>
        <v>-3.0665752440656946E-2</v>
      </c>
      <c r="R1273">
        <f>INDEX('Raw Election Data'!$A$1:$AN$3144,MATCH($C1273&amp;" "&amp;$B1273,'Raw Election Data'!$C$1:$C$3144,0),MATCH('Joined Data'!R$1,'Raw Election Data'!$A$1:$AN$1,0))</f>
        <v>3.0665752440656946E-2</v>
      </c>
    </row>
    <row r="1274" spans="1:18" ht="13.5" hidden="1" customHeight="1" x14ac:dyDescent="0.15">
      <c r="A1274" t="s">
        <v>219</v>
      </c>
      <c r="B1274" t="s">
        <v>3475</v>
      </c>
      <c r="C1274" t="str">
        <f>INDEX(FIPS!$A$1:$E$3236,MATCH($F1274,FIPS!$D$1:$D$3236,0),5)</f>
        <v>Keweenaw County</v>
      </c>
      <c r="D1274" t="s">
        <v>220</v>
      </c>
      <c r="E1274" s="15" t="s">
        <v>47</v>
      </c>
      <c r="F1274" t="s">
        <v>3599</v>
      </c>
      <c r="G1274" t="s">
        <v>7755</v>
      </c>
      <c r="H1274" t="str">
        <f>IFERROR(VLOOKUP($G1274,'Team Colors'!$A:$B,2,0),"#c9c9c9")</f>
        <v>#203731</v>
      </c>
      <c r="I1274">
        <f>INDEX('Raw Election Data'!$A$1:$AN$3144,MATCH($C1274&amp;" "&amp;$B1274,'Raw Election Data'!$C$1:$C$3144,0),MATCH('Joined Data'!I$1,'Raw Election Data'!$A$1:$AN$1,0))</f>
        <v>2168</v>
      </c>
      <c r="J1274">
        <f>INDEX('Raw Election Data'!$A$1:$AN$3144,MATCH($C1274&amp;" "&amp;$B1274,'Raw Election Data'!$C$1:$C$3144,0),MATCH('Joined Data'!J$1,'Raw Election Data'!$A$1:$AN$1,0))</f>
        <v>527</v>
      </c>
      <c r="K1274">
        <f>INDEX('Raw Election Data'!$A$1:$AN$3144,MATCH($C1274&amp;" "&amp;$B1274,'Raw Election Data'!$C$1:$C$3144,0),MATCH('Joined Data'!K$1,'Raw Election Data'!$A$1:$AN$1,0))</f>
        <v>814</v>
      </c>
      <c r="L1274">
        <f>INDEX('Raw Election Data'!$A$1:$AN$3144,MATCH($C1274&amp;" "&amp;$B1274,'Raw Election Data'!$C$1:$C$3144,0),MATCH('Joined Data'!L$1,'Raw Election Data'!$A$1:$AN$1,0))</f>
        <v>1429</v>
      </c>
      <c r="M1274">
        <f>INDEX('Raw Election Data'!$A$1:$AN$3144,MATCH($C1274&amp;" "&amp;$B1274,'Raw Election Data'!$C$1:$C$3144,0),MATCH('Joined Data'!M$1,'Raw Election Data'!$A$1:$AN$1,0))</f>
        <v>0.36878936319104266</v>
      </c>
      <c r="N1274">
        <f>INDEX('Raw Election Data'!$A$1:$AN$3144,MATCH($C1274&amp;" "&amp;$B1274,'Raw Election Data'!$C$1:$C$3144,0),MATCH('Joined Data'!N$1,'Raw Election Data'!$A$1:$AN$1,0))</f>
        <v>0.56962911126661997</v>
      </c>
      <c r="O1274">
        <f>INDEX('Raw Election Data'!$A$1:$AN$3144,MATCH($C1274&amp;" "&amp;$B1274,'Raw Election Data'!$C$1:$C$3144,0),MATCH('Joined Data'!O$1,'Raw Election Data'!$A$1:$AN$1,0))</f>
        <v>-287</v>
      </c>
      <c r="P1274">
        <f>INDEX('Raw Election Data'!$A$1:$AN$3144,MATCH($C1274&amp;" "&amp;$B1274,'Raw Election Data'!$C$1:$C$3144,0),MATCH('Joined Data'!P$1,'Raw Election Data'!$A$1:$AN$1,0))</f>
        <v>287</v>
      </c>
      <c r="Q1274">
        <f>INDEX('Raw Election Data'!$A$1:$AN$3144,MATCH($C1274&amp;" "&amp;$B1274,'Raw Election Data'!$C$1:$C$3144,0),MATCH('Joined Data'!Q$1,'Raw Election Data'!$A$1:$AN$1,0))</f>
        <v>-0.20083974807557731</v>
      </c>
      <c r="R1274">
        <f>INDEX('Raw Election Data'!$A$1:$AN$3144,MATCH($C1274&amp;" "&amp;$B1274,'Raw Election Data'!$C$1:$C$3144,0),MATCH('Joined Data'!R$1,'Raw Election Data'!$A$1:$AN$1,0))</f>
        <v>0.20083974807557731</v>
      </c>
    </row>
    <row r="1275" spans="1:18" ht="13.5" hidden="1" customHeight="1" x14ac:dyDescent="0.15">
      <c r="A1275" t="s">
        <v>219</v>
      </c>
      <c r="B1275" t="s">
        <v>3475</v>
      </c>
      <c r="C1275" t="str">
        <f>INDEX(FIPS!$A$1:$E$3236,MATCH($F1275,FIPS!$D$1:$D$3236,0),5)</f>
        <v>Lake County</v>
      </c>
      <c r="D1275" t="s">
        <v>220</v>
      </c>
      <c r="E1275" s="15" t="s">
        <v>48</v>
      </c>
      <c r="F1275" t="s">
        <v>3600</v>
      </c>
      <c r="G1275" t="s">
        <v>7787</v>
      </c>
      <c r="H1275" t="str">
        <f>IFERROR(VLOOKUP($G1275,'Team Colors'!$A:$B,2,0),"#c9c9c9")</f>
        <v>#005a8b</v>
      </c>
      <c r="I1275">
        <f>INDEX('Raw Election Data'!$A$1:$AN$3144,MATCH($C1275&amp;" "&amp;$B1275,'Raw Election Data'!$C$1:$C$3144,0),MATCH('Joined Data'!I$1,'Raw Election Data'!$A$1:$AN$1,0))</f>
        <v>11424</v>
      </c>
      <c r="J1275">
        <f>INDEX('Raw Election Data'!$A$1:$AN$3144,MATCH($C1275&amp;" "&amp;$B1275,'Raw Election Data'!$C$1:$C$3144,0),MATCH('Joined Data'!J$1,'Raw Election Data'!$A$1:$AN$1,0))</f>
        <v>1939</v>
      </c>
      <c r="K1275">
        <f>INDEX('Raw Election Data'!$A$1:$AN$3144,MATCH($C1275&amp;" "&amp;$B1275,'Raw Election Data'!$C$1:$C$3144,0),MATCH('Joined Data'!K$1,'Raw Election Data'!$A$1:$AN$1,0))</f>
        <v>3159</v>
      </c>
      <c r="L1275">
        <f>INDEX('Raw Election Data'!$A$1:$AN$3144,MATCH($C1275&amp;" "&amp;$B1275,'Raw Election Data'!$C$1:$C$3144,0),MATCH('Joined Data'!L$1,'Raw Election Data'!$A$1:$AN$1,0))</f>
        <v>5328</v>
      </c>
      <c r="M1275">
        <f>INDEX('Raw Election Data'!$A$1:$AN$3144,MATCH($C1275&amp;" "&amp;$B1275,'Raw Election Data'!$C$1:$C$3144,0),MATCH('Joined Data'!M$1,'Raw Election Data'!$A$1:$AN$1,0))</f>
        <v>0.36392642642642642</v>
      </c>
      <c r="N1275">
        <f>INDEX('Raw Election Data'!$A$1:$AN$3144,MATCH($C1275&amp;" "&amp;$B1275,'Raw Election Data'!$C$1:$C$3144,0),MATCH('Joined Data'!N$1,'Raw Election Data'!$A$1:$AN$1,0))</f>
        <v>0.59290540540540537</v>
      </c>
      <c r="O1275">
        <f>INDEX('Raw Election Data'!$A$1:$AN$3144,MATCH($C1275&amp;" "&amp;$B1275,'Raw Election Data'!$C$1:$C$3144,0),MATCH('Joined Data'!O$1,'Raw Election Data'!$A$1:$AN$1,0))</f>
        <v>-1220</v>
      </c>
      <c r="P1275">
        <f>INDEX('Raw Election Data'!$A$1:$AN$3144,MATCH($C1275&amp;" "&amp;$B1275,'Raw Election Data'!$C$1:$C$3144,0),MATCH('Joined Data'!P$1,'Raw Election Data'!$A$1:$AN$1,0))</f>
        <v>1220</v>
      </c>
      <c r="Q1275">
        <f>INDEX('Raw Election Data'!$A$1:$AN$3144,MATCH($C1275&amp;" "&amp;$B1275,'Raw Election Data'!$C$1:$C$3144,0),MATCH('Joined Data'!Q$1,'Raw Election Data'!$A$1:$AN$1,0))</f>
        <v>-0.22897897897897895</v>
      </c>
      <c r="R1275">
        <f>INDEX('Raw Election Data'!$A$1:$AN$3144,MATCH($C1275&amp;" "&amp;$B1275,'Raw Election Data'!$C$1:$C$3144,0),MATCH('Joined Data'!R$1,'Raw Election Data'!$A$1:$AN$1,0))</f>
        <v>0.22897897897897895</v>
      </c>
    </row>
    <row r="1276" spans="1:18" ht="13.5" hidden="1" customHeight="1" x14ac:dyDescent="0.15">
      <c r="A1276" t="s">
        <v>219</v>
      </c>
      <c r="B1276" t="s">
        <v>3475</v>
      </c>
      <c r="C1276" t="str">
        <f>INDEX(FIPS!$A$1:$E$3236,MATCH($F1276,FIPS!$D$1:$D$3236,0),5)</f>
        <v>Lapeer County</v>
      </c>
      <c r="D1276" t="s">
        <v>220</v>
      </c>
      <c r="E1276" s="15" t="s">
        <v>49</v>
      </c>
      <c r="F1276" t="s">
        <v>3602</v>
      </c>
      <c r="G1276" t="s">
        <v>7787</v>
      </c>
      <c r="H1276" t="str">
        <f>IFERROR(VLOOKUP($G1276,'Team Colors'!$A:$B,2,0),"#c9c9c9")</f>
        <v>#005a8b</v>
      </c>
      <c r="I1276">
        <f>INDEX('Raw Election Data'!$A$1:$AN$3144,MATCH($C1276&amp;" "&amp;$B1276,'Raw Election Data'!$C$1:$C$3144,0),MATCH('Joined Data'!I$1,'Raw Election Data'!$A$1:$AN$1,0))</f>
        <v>88373</v>
      </c>
      <c r="J1276">
        <f>INDEX('Raw Election Data'!$A$1:$AN$3144,MATCH($C1276&amp;" "&amp;$B1276,'Raw Election Data'!$C$1:$C$3144,0),MATCH('Joined Data'!J$1,'Raw Election Data'!$A$1:$AN$1,0))</f>
        <v>12734</v>
      </c>
      <c r="K1276">
        <f>INDEX('Raw Election Data'!$A$1:$AN$3144,MATCH($C1276&amp;" "&amp;$B1276,'Raw Election Data'!$C$1:$C$3144,0),MATCH('Joined Data'!K$1,'Raw Election Data'!$A$1:$AN$1,0))</f>
        <v>30037</v>
      </c>
      <c r="L1276">
        <f>INDEX('Raw Election Data'!$A$1:$AN$3144,MATCH($C1276&amp;" "&amp;$B1276,'Raw Election Data'!$C$1:$C$3144,0),MATCH('Joined Data'!L$1,'Raw Election Data'!$A$1:$AN$1,0))</f>
        <v>45126</v>
      </c>
      <c r="M1276">
        <f>INDEX('Raw Election Data'!$A$1:$AN$3144,MATCH($C1276&amp;" "&amp;$B1276,'Raw Election Data'!$C$1:$C$3144,0),MATCH('Joined Data'!M$1,'Raw Election Data'!$A$1:$AN$1,0))</f>
        <v>0.28218765235119442</v>
      </c>
      <c r="N1276">
        <f>INDEX('Raw Election Data'!$A$1:$AN$3144,MATCH($C1276&amp;" "&amp;$B1276,'Raw Election Data'!$C$1:$C$3144,0),MATCH('Joined Data'!N$1,'Raw Election Data'!$A$1:$AN$1,0))</f>
        <v>0.66562513850108584</v>
      </c>
      <c r="O1276">
        <f>INDEX('Raw Election Data'!$A$1:$AN$3144,MATCH($C1276&amp;" "&amp;$B1276,'Raw Election Data'!$C$1:$C$3144,0),MATCH('Joined Data'!O$1,'Raw Election Data'!$A$1:$AN$1,0))</f>
        <v>-17303</v>
      </c>
      <c r="P1276">
        <f>INDEX('Raw Election Data'!$A$1:$AN$3144,MATCH($C1276&amp;" "&amp;$B1276,'Raw Election Data'!$C$1:$C$3144,0),MATCH('Joined Data'!P$1,'Raw Election Data'!$A$1:$AN$1,0))</f>
        <v>17303</v>
      </c>
      <c r="Q1276">
        <f>INDEX('Raw Election Data'!$A$1:$AN$3144,MATCH($C1276&amp;" "&amp;$B1276,'Raw Election Data'!$C$1:$C$3144,0),MATCH('Joined Data'!Q$1,'Raw Election Data'!$A$1:$AN$1,0))</f>
        <v>-0.38343748614989143</v>
      </c>
      <c r="R1276">
        <f>INDEX('Raw Election Data'!$A$1:$AN$3144,MATCH($C1276&amp;" "&amp;$B1276,'Raw Election Data'!$C$1:$C$3144,0),MATCH('Joined Data'!R$1,'Raw Election Data'!$A$1:$AN$1,0))</f>
        <v>0.38343748614989143</v>
      </c>
    </row>
    <row r="1277" spans="1:18" ht="13.5" hidden="1" customHeight="1" x14ac:dyDescent="0.15">
      <c r="A1277" t="s">
        <v>219</v>
      </c>
      <c r="B1277" t="s">
        <v>3475</v>
      </c>
      <c r="C1277" t="str">
        <f>INDEX(FIPS!$A$1:$E$3236,MATCH($F1277,FIPS!$D$1:$D$3236,0),5)</f>
        <v>Leelanau County</v>
      </c>
      <c r="D1277" t="s">
        <v>220</v>
      </c>
      <c r="E1277" s="15" t="s">
        <v>50</v>
      </c>
      <c r="F1277" t="s">
        <v>3608</v>
      </c>
      <c r="G1277" t="s">
        <v>7787</v>
      </c>
      <c r="H1277" t="str">
        <f>IFERROR(VLOOKUP($G1277,'Team Colors'!$A:$B,2,0),"#c9c9c9")</f>
        <v>#005a8b</v>
      </c>
      <c r="I1277">
        <f>INDEX('Raw Election Data'!$A$1:$AN$3144,MATCH($C1277&amp;" "&amp;$B1277,'Raw Election Data'!$C$1:$C$3144,0),MATCH('Joined Data'!I$1,'Raw Election Data'!$A$1:$AN$1,0))</f>
        <v>21981</v>
      </c>
      <c r="J1277">
        <f>INDEX('Raw Election Data'!$A$1:$AN$3144,MATCH($C1277&amp;" "&amp;$B1277,'Raw Election Data'!$C$1:$C$3144,0),MATCH('Joined Data'!J$1,'Raw Election Data'!$A$1:$AN$1,0))</f>
        <v>6774</v>
      </c>
      <c r="K1277">
        <f>INDEX('Raw Election Data'!$A$1:$AN$3144,MATCH($C1277&amp;" "&amp;$B1277,'Raw Election Data'!$C$1:$C$3144,0),MATCH('Joined Data'!K$1,'Raw Election Data'!$A$1:$AN$1,0))</f>
        <v>7239</v>
      </c>
      <c r="L1277">
        <f>INDEX('Raw Election Data'!$A$1:$AN$3144,MATCH($C1277&amp;" "&amp;$B1277,'Raw Election Data'!$C$1:$C$3144,0),MATCH('Joined Data'!L$1,'Raw Election Data'!$A$1:$AN$1,0))</f>
        <v>14757</v>
      </c>
      <c r="M1277">
        <f>INDEX('Raw Election Data'!$A$1:$AN$3144,MATCH($C1277&amp;" "&amp;$B1277,'Raw Election Data'!$C$1:$C$3144,0),MATCH('Joined Data'!M$1,'Raw Election Data'!$A$1:$AN$1,0))</f>
        <v>0.45903638951006304</v>
      </c>
      <c r="N1277">
        <f>INDEX('Raw Election Data'!$A$1:$AN$3144,MATCH($C1277&amp;" "&amp;$B1277,'Raw Election Data'!$C$1:$C$3144,0),MATCH('Joined Data'!N$1,'Raw Election Data'!$A$1:$AN$1,0))</f>
        <v>0.49054685911770685</v>
      </c>
      <c r="O1277">
        <f>INDEX('Raw Election Data'!$A$1:$AN$3144,MATCH($C1277&amp;" "&amp;$B1277,'Raw Election Data'!$C$1:$C$3144,0),MATCH('Joined Data'!O$1,'Raw Election Data'!$A$1:$AN$1,0))</f>
        <v>-465</v>
      </c>
      <c r="P1277">
        <f>INDEX('Raw Election Data'!$A$1:$AN$3144,MATCH($C1277&amp;" "&amp;$B1277,'Raw Election Data'!$C$1:$C$3144,0),MATCH('Joined Data'!P$1,'Raw Election Data'!$A$1:$AN$1,0))</f>
        <v>465</v>
      </c>
      <c r="Q1277">
        <f>INDEX('Raw Election Data'!$A$1:$AN$3144,MATCH($C1277&amp;" "&amp;$B1277,'Raw Election Data'!$C$1:$C$3144,0),MATCH('Joined Data'!Q$1,'Raw Election Data'!$A$1:$AN$1,0))</f>
        <v>-3.151046960764381E-2</v>
      </c>
      <c r="R1277">
        <f>INDEX('Raw Election Data'!$A$1:$AN$3144,MATCH($C1277&amp;" "&amp;$B1277,'Raw Election Data'!$C$1:$C$3144,0),MATCH('Joined Data'!R$1,'Raw Election Data'!$A$1:$AN$1,0))</f>
        <v>3.151046960764381E-2</v>
      </c>
    </row>
    <row r="1278" spans="1:18" ht="13.5" hidden="1" customHeight="1" x14ac:dyDescent="0.15">
      <c r="A1278" t="s">
        <v>219</v>
      </c>
      <c r="B1278" t="s">
        <v>3475</v>
      </c>
      <c r="C1278" t="str">
        <f>INDEX(FIPS!$A$1:$E$3236,MATCH($F1278,FIPS!$D$1:$D$3236,0),5)</f>
        <v>Lenawee County</v>
      </c>
      <c r="D1278" t="s">
        <v>220</v>
      </c>
      <c r="E1278" s="15" t="s">
        <v>51</v>
      </c>
      <c r="F1278" t="s">
        <v>3610</v>
      </c>
      <c r="G1278" t="s">
        <v>7787</v>
      </c>
      <c r="H1278" t="str">
        <f>IFERROR(VLOOKUP($G1278,'Team Colors'!$A:$B,2,0),"#c9c9c9")</f>
        <v>#005a8b</v>
      </c>
      <c r="I1278">
        <f>INDEX('Raw Election Data'!$A$1:$AN$3144,MATCH($C1278&amp;" "&amp;$B1278,'Raw Election Data'!$C$1:$C$3144,0),MATCH('Joined Data'!I$1,'Raw Election Data'!$A$1:$AN$1,0))</f>
        <v>98573</v>
      </c>
      <c r="J1278">
        <f>INDEX('Raw Election Data'!$A$1:$AN$3144,MATCH($C1278&amp;" "&amp;$B1278,'Raw Election Data'!$C$1:$C$3144,0),MATCH('Joined Data'!J$1,'Raw Election Data'!$A$1:$AN$1,0))</f>
        <v>16750</v>
      </c>
      <c r="K1278">
        <f>INDEX('Raw Election Data'!$A$1:$AN$3144,MATCH($C1278&amp;" "&amp;$B1278,'Raw Election Data'!$C$1:$C$3144,0),MATCH('Joined Data'!K$1,'Raw Election Data'!$A$1:$AN$1,0))</f>
        <v>26428</v>
      </c>
      <c r="L1278">
        <f>INDEX('Raw Election Data'!$A$1:$AN$3144,MATCH($C1278&amp;" "&amp;$B1278,'Raw Election Data'!$C$1:$C$3144,0),MATCH('Joined Data'!L$1,'Raw Election Data'!$A$1:$AN$1,0))</f>
        <v>45895</v>
      </c>
      <c r="M1278">
        <f>INDEX('Raw Election Data'!$A$1:$AN$3144,MATCH($C1278&amp;" "&amp;$B1278,'Raw Election Data'!$C$1:$C$3144,0),MATCH('Joined Data'!M$1,'Raw Election Data'!$A$1:$AN$1,0))</f>
        <v>0.36496350364963503</v>
      </c>
      <c r="N1278">
        <f>INDEX('Raw Election Data'!$A$1:$AN$3144,MATCH($C1278&amp;" "&amp;$B1278,'Raw Election Data'!$C$1:$C$3144,0),MATCH('Joined Data'!N$1,'Raw Election Data'!$A$1:$AN$1,0))</f>
        <v>0.57583614772851077</v>
      </c>
      <c r="O1278">
        <f>INDEX('Raw Election Data'!$A$1:$AN$3144,MATCH($C1278&amp;" "&amp;$B1278,'Raw Election Data'!$C$1:$C$3144,0),MATCH('Joined Data'!O$1,'Raw Election Data'!$A$1:$AN$1,0))</f>
        <v>-9678</v>
      </c>
      <c r="P1278">
        <f>INDEX('Raw Election Data'!$A$1:$AN$3144,MATCH($C1278&amp;" "&amp;$B1278,'Raw Election Data'!$C$1:$C$3144,0),MATCH('Joined Data'!P$1,'Raw Election Data'!$A$1:$AN$1,0))</f>
        <v>9678</v>
      </c>
      <c r="Q1278">
        <f>INDEX('Raw Election Data'!$A$1:$AN$3144,MATCH($C1278&amp;" "&amp;$B1278,'Raw Election Data'!$C$1:$C$3144,0),MATCH('Joined Data'!Q$1,'Raw Election Data'!$A$1:$AN$1,0))</f>
        <v>-0.21087264407887574</v>
      </c>
      <c r="R1278">
        <f>INDEX('Raw Election Data'!$A$1:$AN$3144,MATCH($C1278&amp;" "&amp;$B1278,'Raw Election Data'!$C$1:$C$3144,0),MATCH('Joined Data'!R$1,'Raw Election Data'!$A$1:$AN$1,0))</f>
        <v>0.21087264407887574</v>
      </c>
    </row>
    <row r="1279" spans="1:18" ht="13.5" hidden="1" customHeight="1" x14ac:dyDescent="0.15">
      <c r="A1279" t="s">
        <v>219</v>
      </c>
      <c r="B1279" t="s">
        <v>3475</v>
      </c>
      <c r="C1279" t="str">
        <f>INDEX(FIPS!$A$1:$E$3236,MATCH($F1279,FIPS!$D$1:$D$3236,0),5)</f>
        <v>Livingston County</v>
      </c>
      <c r="D1279" t="s">
        <v>220</v>
      </c>
      <c r="E1279" s="15" t="s">
        <v>52</v>
      </c>
      <c r="F1279" t="s">
        <v>3613</v>
      </c>
      <c r="G1279" t="s">
        <v>7787</v>
      </c>
      <c r="H1279" t="str">
        <f>IFERROR(VLOOKUP($G1279,'Team Colors'!$A:$B,2,0),"#c9c9c9")</f>
        <v>#005a8b</v>
      </c>
      <c r="I1279">
        <f>INDEX('Raw Election Data'!$A$1:$AN$3144,MATCH($C1279&amp;" "&amp;$B1279,'Raw Election Data'!$C$1:$C$3144,0),MATCH('Joined Data'!I$1,'Raw Election Data'!$A$1:$AN$1,0))</f>
        <v>187316</v>
      </c>
      <c r="J1279">
        <f>INDEX('Raw Election Data'!$A$1:$AN$3144,MATCH($C1279&amp;" "&amp;$B1279,'Raw Election Data'!$C$1:$C$3144,0),MATCH('Joined Data'!J$1,'Raw Election Data'!$A$1:$AN$1,0))</f>
        <v>34378</v>
      </c>
      <c r="K1279">
        <f>INDEX('Raw Election Data'!$A$1:$AN$3144,MATCH($C1279&amp;" "&amp;$B1279,'Raw Election Data'!$C$1:$C$3144,0),MATCH('Joined Data'!K$1,'Raw Election Data'!$A$1:$AN$1,0))</f>
        <v>65665</v>
      </c>
      <c r="L1279">
        <f>INDEX('Raw Election Data'!$A$1:$AN$3144,MATCH($C1279&amp;" "&amp;$B1279,'Raw Election Data'!$C$1:$C$3144,0),MATCH('Joined Data'!L$1,'Raw Election Data'!$A$1:$AN$1,0))</f>
        <v>105577</v>
      </c>
      <c r="M1279">
        <f>INDEX('Raw Election Data'!$A$1:$AN$3144,MATCH($C1279&amp;" "&amp;$B1279,'Raw Election Data'!$C$1:$C$3144,0),MATCH('Joined Data'!M$1,'Raw Election Data'!$A$1:$AN$1,0))</f>
        <v>0.32562016348257672</v>
      </c>
      <c r="N1279">
        <f>INDEX('Raw Election Data'!$A$1:$AN$3144,MATCH($C1279&amp;" "&amp;$B1279,'Raw Election Data'!$C$1:$C$3144,0),MATCH('Joined Data'!N$1,'Raw Election Data'!$A$1:$AN$1,0))</f>
        <v>0.62196311696676354</v>
      </c>
      <c r="O1279">
        <f>INDEX('Raw Election Data'!$A$1:$AN$3144,MATCH($C1279&amp;" "&amp;$B1279,'Raw Election Data'!$C$1:$C$3144,0),MATCH('Joined Data'!O$1,'Raw Election Data'!$A$1:$AN$1,0))</f>
        <v>-31287</v>
      </c>
      <c r="P1279">
        <f>INDEX('Raw Election Data'!$A$1:$AN$3144,MATCH($C1279&amp;" "&amp;$B1279,'Raw Election Data'!$C$1:$C$3144,0),MATCH('Joined Data'!P$1,'Raw Election Data'!$A$1:$AN$1,0))</f>
        <v>31287</v>
      </c>
      <c r="Q1279">
        <f>INDEX('Raw Election Data'!$A$1:$AN$3144,MATCH($C1279&amp;" "&amp;$B1279,'Raw Election Data'!$C$1:$C$3144,0),MATCH('Joined Data'!Q$1,'Raw Election Data'!$A$1:$AN$1,0))</f>
        <v>-0.29634295348418682</v>
      </c>
      <c r="R1279">
        <f>INDEX('Raw Election Data'!$A$1:$AN$3144,MATCH($C1279&amp;" "&amp;$B1279,'Raw Election Data'!$C$1:$C$3144,0),MATCH('Joined Data'!R$1,'Raw Election Data'!$A$1:$AN$1,0))</f>
        <v>0.29634295348418682</v>
      </c>
    </row>
    <row r="1280" spans="1:18" ht="13.5" hidden="1" customHeight="1" x14ac:dyDescent="0.15">
      <c r="A1280" t="s">
        <v>219</v>
      </c>
      <c r="B1280" t="s">
        <v>3475</v>
      </c>
      <c r="C1280" t="str">
        <f>INDEX(FIPS!$A$1:$E$3236,MATCH($F1280,FIPS!$D$1:$D$3236,0),5)</f>
        <v>Luce County</v>
      </c>
      <c r="D1280" t="s">
        <v>220</v>
      </c>
      <c r="E1280" s="15" t="s">
        <v>53</v>
      </c>
      <c r="F1280" t="s">
        <v>3615</v>
      </c>
      <c r="G1280" t="s">
        <v>7787</v>
      </c>
      <c r="H1280" t="str">
        <f>IFERROR(VLOOKUP($G1280,'Team Colors'!$A:$B,2,0),"#c9c9c9")</f>
        <v>#005a8b</v>
      </c>
      <c r="I1280">
        <f>INDEX('Raw Election Data'!$A$1:$AN$3144,MATCH($C1280&amp;" "&amp;$B1280,'Raw Election Data'!$C$1:$C$3144,0),MATCH('Joined Data'!I$1,'Raw Election Data'!$A$1:$AN$1,0))</f>
        <v>6415</v>
      </c>
      <c r="J1280">
        <f>INDEX('Raw Election Data'!$A$1:$AN$3144,MATCH($C1280&amp;" "&amp;$B1280,'Raw Election Data'!$C$1:$C$3144,0),MATCH('Joined Data'!J$1,'Raw Election Data'!$A$1:$AN$1,0))</f>
        <v>681</v>
      </c>
      <c r="K1280">
        <f>INDEX('Raw Election Data'!$A$1:$AN$3144,MATCH($C1280&amp;" "&amp;$B1280,'Raw Election Data'!$C$1:$C$3144,0),MATCH('Joined Data'!K$1,'Raw Election Data'!$A$1:$AN$1,0))</f>
        <v>1756</v>
      </c>
      <c r="L1280">
        <f>INDEX('Raw Election Data'!$A$1:$AN$3144,MATCH($C1280&amp;" "&amp;$B1280,'Raw Election Data'!$C$1:$C$3144,0),MATCH('Joined Data'!L$1,'Raw Election Data'!$A$1:$AN$1,0))</f>
        <v>2576</v>
      </c>
      <c r="M1280">
        <f>INDEX('Raw Election Data'!$A$1:$AN$3144,MATCH($C1280&amp;" "&amp;$B1280,'Raw Election Data'!$C$1:$C$3144,0),MATCH('Joined Data'!M$1,'Raw Election Data'!$A$1:$AN$1,0))</f>
        <v>0.26436335403726707</v>
      </c>
      <c r="N1280">
        <f>INDEX('Raw Election Data'!$A$1:$AN$3144,MATCH($C1280&amp;" "&amp;$B1280,'Raw Election Data'!$C$1:$C$3144,0),MATCH('Joined Data'!N$1,'Raw Election Data'!$A$1:$AN$1,0))</f>
        <v>0.68167701863354035</v>
      </c>
      <c r="O1280">
        <f>INDEX('Raw Election Data'!$A$1:$AN$3144,MATCH($C1280&amp;" "&amp;$B1280,'Raw Election Data'!$C$1:$C$3144,0),MATCH('Joined Data'!O$1,'Raw Election Data'!$A$1:$AN$1,0))</f>
        <v>-1075</v>
      </c>
      <c r="P1280">
        <f>INDEX('Raw Election Data'!$A$1:$AN$3144,MATCH($C1280&amp;" "&amp;$B1280,'Raw Election Data'!$C$1:$C$3144,0),MATCH('Joined Data'!P$1,'Raw Election Data'!$A$1:$AN$1,0))</f>
        <v>1075</v>
      </c>
      <c r="Q1280">
        <f>INDEX('Raw Election Data'!$A$1:$AN$3144,MATCH($C1280&amp;" "&amp;$B1280,'Raw Election Data'!$C$1:$C$3144,0),MATCH('Joined Data'!Q$1,'Raw Election Data'!$A$1:$AN$1,0))</f>
        <v>-0.41731366459627328</v>
      </c>
      <c r="R1280">
        <f>INDEX('Raw Election Data'!$A$1:$AN$3144,MATCH($C1280&amp;" "&amp;$B1280,'Raw Election Data'!$C$1:$C$3144,0),MATCH('Joined Data'!R$1,'Raw Election Data'!$A$1:$AN$1,0))</f>
        <v>0.41731366459627328</v>
      </c>
    </row>
    <row r="1281" spans="1:18" ht="13.5" hidden="1" customHeight="1" x14ac:dyDescent="0.15">
      <c r="A1281" t="s">
        <v>219</v>
      </c>
      <c r="B1281" t="s">
        <v>3475</v>
      </c>
      <c r="C1281" t="str">
        <f>INDEX(FIPS!$A$1:$E$3236,MATCH($F1281,FIPS!$D$1:$D$3236,0),5)</f>
        <v>Mackinac County</v>
      </c>
      <c r="D1281" t="s">
        <v>220</v>
      </c>
      <c r="E1281" s="15" t="s">
        <v>54</v>
      </c>
      <c r="F1281" t="s">
        <v>3617</v>
      </c>
      <c r="G1281" t="s">
        <v>7787</v>
      </c>
      <c r="H1281" t="str">
        <f>IFERROR(VLOOKUP($G1281,'Team Colors'!$A:$B,2,0),"#c9c9c9")</f>
        <v>#005a8b</v>
      </c>
      <c r="I1281">
        <f>INDEX('Raw Election Data'!$A$1:$AN$3144,MATCH($C1281&amp;" "&amp;$B1281,'Raw Election Data'!$C$1:$C$3144,0),MATCH('Joined Data'!I$1,'Raw Election Data'!$A$1:$AN$1,0))</f>
        <v>10890</v>
      </c>
      <c r="J1281">
        <f>INDEX('Raw Election Data'!$A$1:$AN$3144,MATCH($C1281&amp;" "&amp;$B1281,'Raw Election Data'!$C$1:$C$3144,0),MATCH('Joined Data'!J$1,'Raw Election Data'!$A$1:$AN$1,0))</f>
        <v>2085</v>
      </c>
      <c r="K1281">
        <f>INDEX('Raw Election Data'!$A$1:$AN$3144,MATCH($C1281&amp;" "&amp;$B1281,'Raw Election Data'!$C$1:$C$3144,0),MATCH('Joined Data'!K$1,'Raw Election Data'!$A$1:$AN$1,0))</f>
        <v>3740</v>
      </c>
      <c r="L1281">
        <f>INDEX('Raw Election Data'!$A$1:$AN$3144,MATCH($C1281&amp;" "&amp;$B1281,'Raw Election Data'!$C$1:$C$3144,0),MATCH('Joined Data'!L$1,'Raw Election Data'!$A$1:$AN$1,0))</f>
        <v>6088</v>
      </c>
      <c r="M1281">
        <f>INDEX('Raw Election Data'!$A$1:$AN$3144,MATCH($C1281&amp;" "&amp;$B1281,'Raw Election Data'!$C$1:$C$3144,0),MATCH('Joined Data'!M$1,'Raw Election Data'!$A$1:$AN$1,0))</f>
        <v>0.34247700394218134</v>
      </c>
      <c r="N1281">
        <f>INDEX('Raw Election Data'!$A$1:$AN$3144,MATCH($C1281&amp;" "&amp;$B1281,'Raw Election Data'!$C$1:$C$3144,0),MATCH('Joined Data'!N$1,'Raw Election Data'!$A$1:$AN$1,0))</f>
        <v>0.61432325886990802</v>
      </c>
      <c r="O1281">
        <f>INDEX('Raw Election Data'!$A$1:$AN$3144,MATCH($C1281&amp;" "&amp;$B1281,'Raw Election Data'!$C$1:$C$3144,0),MATCH('Joined Data'!O$1,'Raw Election Data'!$A$1:$AN$1,0))</f>
        <v>-1655</v>
      </c>
      <c r="P1281">
        <f>INDEX('Raw Election Data'!$A$1:$AN$3144,MATCH($C1281&amp;" "&amp;$B1281,'Raw Election Data'!$C$1:$C$3144,0),MATCH('Joined Data'!P$1,'Raw Election Data'!$A$1:$AN$1,0))</f>
        <v>1655</v>
      </c>
      <c r="Q1281">
        <f>INDEX('Raw Election Data'!$A$1:$AN$3144,MATCH($C1281&amp;" "&amp;$B1281,'Raw Election Data'!$C$1:$C$3144,0),MATCH('Joined Data'!Q$1,'Raw Election Data'!$A$1:$AN$1,0))</f>
        <v>-0.27184625492772668</v>
      </c>
      <c r="R1281">
        <f>INDEX('Raw Election Data'!$A$1:$AN$3144,MATCH($C1281&amp;" "&amp;$B1281,'Raw Election Data'!$C$1:$C$3144,0),MATCH('Joined Data'!R$1,'Raw Election Data'!$A$1:$AN$1,0))</f>
        <v>0.27184625492772668</v>
      </c>
    </row>
    <row r="1282" spans="1:18" ht="13.5" hidden="1" customHeight="1" x14ac:dyDescent="0.15">
      <c r="A1282" t="s">
        <v>219</v>
      </c>
      <c r="B1282" t="s">
        <v>3475</v>
      </c>
      <c r="C1282" t="str">
        <f>INDEX(FIPS!$A$1:$E$3236,MATCH($F1282,FIPS!$D$1:$D$3236,0),5)</f>
        <v>Macomb County</v>
      </c>
      <c r="D1282" t="s">
        <v>220</v>
      </c>
      <c r="E1282" s="15" t="s">
        <v>55</v>
      </c>
      <c r="F1282" t="s">
        <v>3619</v>
      </c>
      <c r="G1282" t="s">
        <v>7787</v>
      </c>
      <c r="H1282" t="str">
        <f>IFERROR(VLOOKUP($G1282,'Team Colors'!$A:$B,2,0),"#c9c9c9")</f>
        <v>#005a8b</v>
      </c>
      <c r="I1282">
        <f>INDEX('Raw Election Data'!$A$1:$AN$3144,MATCH($C1282&amp;" "&amp;$B1282,'Raw Election Data'!$C$1:$C$3144,0),MATCH('Joined Data'!I$1,'Raw Election Data'!$A$1:$AN$1,0))</f>
        <v>864840</v>
      </c>
      <c r="J1282">
        <f>INDEX('Raw Election Data'!$A$1:$AN$3144,MATCH($C1282&amp;" "&amp;$B1282,'Raw Election Data'!$C$1:$C$3144,0),MATCH('Joined Data'!J$1,'Raw Election Data'!$A$1:$AN$1,0))</f>
        <v>176238</v>
      </c>
      <c r="K1282">
        <f>INDEX('Raw Election Data'!$A$1:$AN$3144,MATCH($C1282&amp;" "&amp;$B1282,'Raw Election Data'!$C$1:$C$3144,0),MATCH('Joined Data'!K$1,'Raw Election Data'!$A$1:$AN$1,0))</f>
        <v>224589</v>
      </c>
      <c r="L1282">
        <f>INDEX('Raw Election Data'!$A$1:$AN$3144,MATCH($C1282&amp;" "&amp;$B1282,'Raw Election Data'!$C$1:$C$3144,0),MATCH('Joined Data'!L$1,'Raw Election Data'!$A$1:$AN$1,0))</f>
        <v>418773</v>
      </c>
      <c r="M1282">
        <f>INDEX('Raw Election Data'!$A$1:$AN$3144,MATCH($C1282&amp;" "&amp;$B1282,'Raw Election Data'!$C$1:$C$3144,0),MATCH('Joined Data'!M$1,'Raw Election Data'!$A$1:$AN$1,0))</f>
        <v>0.4208437506716049</v>
      </c>
      <c r="N1282">
        <f>INDEX('Raw Election Data'!$A$1:$AN$3144,MATCH($C1282&amp;" "&amp;$B1282,'Raw Election Data'!$C$1:$C$3144,0),MATCH('Joined Data'!N$1,'Raw Election Data'!$A$1:$AN$1,0))</f>
        <v>0.53630248368447819</v>
      </c>
      <c r="O1282">
        <f>INDEX('Raw Election Data'!$A$1:$AN$3144,MATCH($C1282&amp;" "&amp;$B1282,'Raw Election Data'!$C$1:$C$3144,0),MATCH('Joined Data'!O$1,'Raw Election Data'!$A$1:$AN$1,0))</f>
        <v>-48351</v>
      </c>
      <c r="P1282">
        <f>INDEX('Raw Election Data'!$A$1:$AN$3144,MATCH($C1282&amp;" "&amp;$B1282,'Raw Election Data'!$C$1:$C$3144,0),MATCH('Joined Data'!P$1,'Raw Election Data'!$A$1:$AN$1,0))</f>
        <v>48351</v>
      </c>
      <c r="Q1282">
        <f>INDEX('Raw Election Data'!$A$1:$AN$3144,MATCH($C1282&amp;" "&amp;$B1282,'Raw Election Data'!$C$1:$C$3144,0),MATCH('Joined Data'!Q$1,'Raw Election Data'!$A$1:$AN$1,0))</f>
        <v>-0.11545873301287329</v>
      </c>
      <c r="R1282">
        <f>INDEX('Raw Election Data'!$A$1:$AN$3144,MATCH($C1282&amp;" "&amp;$B1282,'Raw Election Data'!$C$1:$C$3144,0),MATCH('Joined Data'!R$1,'Raw Election Data'!$A$1:$AN$1,0))</f>
        <v>0.11545873301287329</v>
      </c>
    </row>
    <row r="1283" spans="1:18" ht="13.5" hidden="1" customHeight="1" x14ac:dyDescent="0.15">
      <c r="A1283" t="s">
        <v>219</v>
      </c>
      <c r="B1283" t="s">
        <v>3475</v>
      </c>
      <c r="C1283" t="str">
        <f>INDEX(FIPS!$A$1:$E$3236,MATCH($F1283,FIPS!$D$1:$D$3236,0),5)</f>
        <v>Manistee County</v>
      </c>
      <c r="D1283" t="s">
        <v>220</v>
      </c>
      <c r="E1283" s="15" t="s">
        <v>56</v>
      </c>
      <c r="F1283" t="s">
        <v>3621</v>
      </c>
      <c r="G1283" t="s">
        <v>7787</v>
      </c>
      <c r="H1283" t="str">
        <f>IFERROR(VLOOKUP($G1283,'Team Colors'!$A:$B,2,0),"#c9c9c9")</f>
        <v>#005a8b</v>
      </c>
      <c r="I1283">
        <f>INDEX('Raw Election Data'!$A$1:$AN$3144,MATCH($C1283&amp;" "&amp;$B1283,'Raw Election Data'!$C$1:$C$3144,0),MATCH('Joined Data'!I$1,'Raw Election Data'!$A$1:$AN$1,0))</f>
        <v>24461</v>
      </c>
      <c r="J1283">
        <f>INDEX('Raw Election Data'!$A$1:$AN$3144,MATCH($C1283&amp;" "&amp;$B1283,'Raw Election Data'!$C$1:$C$3144,0),MATCH('Joined Data'!J$1,'Raw Election Data'!$A$1:$AN$1,0))</f>
        <v>4979</v>
      </c>
      <c r="K1283">
        <f>INDEX('Raw Election Data'!$A$1:$AN$3144,MATCH($C1283&amp;" "&amp;$B1283,'Raw Election Data'!$C$1:$C$3144,0),MATCH('Joined Data'!K$1,'Raw Election Data'!$A$1:$AN$1,0))</f>
        <v>6915</v>
      </c>
      <c r="L1283">
        <f>INDEX('Raw Election Data'!$A$1:$AN$3144,MATCH($C1283&amp;" "&amp;$B1283,'Raw Election Data'!$C$1:$C$3144,0),MATCH('Joined Data'!L$1,'Raw Election Data'!$A$1:$AN$1,0))</f>
        <v>12598</v>
      </c>
      <c r="M1283">
        <f>INDEX('Raw Election Data'!$A$1:$AN$3144,MATCH($C1283&amp;" "&amp;$B1283,'Raw Election Data'!$C$1:$C$3144,0),MATCH('Joined Data'!M$1,'Raw Election Data'!$A$1:$AN$1,0))</f>
        <v>0.3952214637244007</v>
      </c>
      <c r="N1283">
        <f>INDEX('Raw Election Data'!$A$1:$AN$3144,MATCH($C1283&amp;" "&amp;$B1283,'Raw Election Data'!$C$1:$C$3144,0),MATCH('Joined Data'!N$1,'Raw Election Data'!$A$1:$AN$1,0))</f>
        <v>0.54889665026194634</v>
      </c>
      <c r="O1283">
        <f>INDEX('Raw Election Data'!$A$1:$AN$3144,MATCH($C1283&amp;" "&amp;$B1283,'Raw Election Data'!$C$1:$C$3144,0),MATCH('Joined Data'!O$1,'Raw Election Data'!$A$1:$AN$1,0))</f>
        <v>-1936</v>
      </c>
      <c r="P1283">
        <f>INDEX('Raw Election Data'!$A$1:$AN$3144,MATCH($C1283&amp;" "&amp;$B1283,'Raw Election Data'!$C$1:$C$3144,0),MATCH('Joined Data'!P$1,'Raw Election Data'!$A$1:$AN$1,0))</f>
        <v>1936</v>
      </c>
      <c r="Q1283">
        <f>INDEX('Raw Election Data'!$A$1:$AN$3144,MATCH($C1283&amp;" "&amp;$B1283,'Raw Election Data'!$C$1:$C$3144,0),MATCH('Joined Data'!Q$1,'Raw Election Data'!$A$1:$AN$1,0))</f>
        <v>-0.15367518653754564</v>
      </c>
      <c r="R1283">
        <f>INDEX('Raw Election Data'!$A$1:$AN$3144,MATCH($C1283&amp;" "&amp;$B1283,'Raw Election Data'!$C$1:$C$3144,0),MATCH('Joined Data'!R$1,'Raw Election Data'!$A$1:$AN$1,0))</f>
        <v>0.15367518653754564</v>
      </c>
    </row>
    <row r="1284" spans="1:18" ht="13.5" hidden="1" customHeight="1" x14ac:dyDescent="0.15">
      <c r="A1284" t="s">
        <v>219</v>
      </c>
      <c r="B1284" t="s">
        <v>3475</v>
      </c>
      <c r="C1284" t="str">
        <f>INDEX(FIPS!$A$1:$E$3236,MATCH($F1284,FIPS!$D$1:$D$3236,0),5)</f>
        <v>Marquette County</v>
      </c>
      <c r="D1284" t="s">
        <v>220</v>
      </c>
      <c r="E1284" s="15" t="s">
        <v>57</v>
      </c>
      <c r="F1284" t="s">
        <v>3623</v>
      </c>
      <c r="G1284" t="s">
        <v>7755</v>
      </c>
      <c r="H1284" t="str">
        <f>IFERROR(VLOOKUP($G1284,'Team Colors'!$A:$B,2,0),"#c9c9c9")</f>
        <v>#203731</v>
      </c>
      <c r="I1284">
        <f>INDEX('Raw Election Data'!$A$1:$AN$3144,MATCH($C1284&amp;" "&amp;$B1284,'Raw Election Data'!$C$1:$C$3144,0),MATCH('Joined Data'!I$1,'Raw Election Data'!$A$1:$AN$1,0))</f>
        <v>67215</v>
      </c>
      <c r="J1284">
        <f>INDEX('Raw Election Data'!$A$1:$AN$3144,MATCH($C1284&amp;" "&amp;$B1284,'Raw Election Data'!$C$1:$C$3144,0),MATCH('Joined Data'!J$1,'Raw Election Data'!$A$1:$AN$1,0))</f>
        <v>16042</v>
      </c>
      <c r="K1284">
        <f>INDEX('Raw Election Data'!$A$1:$AN$3144,MATCH($C1284&amp;" "&amp;$B1284,'Raw Election Data'!$C$1:$C$3144,0),MATCH('Joined Data'!K$1,'Raw Election Data'!$A$1:$AN$1,0))</f>
        <v>14646</v>
      </c>
      <c r="L1284">
        <f>INDEX('Raw Election Data'!$A$1:$AN$3144,MATCH($C1284&amp;" "&amp;$B1284,'Raw Election Data'!$C$1:$C$3144,0),MATCH('Joined Data'!L$1,'Raw Election Data'!$A$1:$AN$1,0))</f>
        <v>32897</v>
      </c>
      <c r="M1284">
        <f>INDEX('Raw Election Data'!$A$1:$AN$3144,MATCH($C1284&amp;" "&amp;$B1284,'Raw Election Data'!$C$1:$C$3144,0),MATCH('Joined Data'!M$1,'Raw Election Data'!$A$1:$AN$1,0))</f>
        <v>0.48764325014439008</v>
      </c>
      <c r="N1284">
        <f>INDEX('Raw Election Data'!$A$1:$AN$3144,MATCH($C1284&amp;" "&amp;$B1284,'Raw Election Data'!$C$1:$C$3144,0),MATCH('Joined Data'!N$1,'Raw Election Data'!$A$1:$AN$1,0))</f>
        <v>0.44520776970544429</v>
      </c>
      <c r="O1284">
        <f>INDEX('Raw Election Data'!$A$1:$AN$3144,MATCH($C1284&amp;" "&amp;$B1284,'Raw Election Data'!$C$1:$C$3144,0),MATCH('Joined Data'!O$1,'Raw Election Data'!$A$1:$AN$1,0))</f>
        <v>1396</v>
      </c>
      <c r="P1284">
        <f>INDEX('Raw Election Data'!$A$1:$AN$3144,MATCH($C1284&amp;" "&amp;$B1284,'Raw Election Data'!$C$1:$C$3144,0),MATCH('Joined Data'!P$1,'Raw Election Data'!$A$1:$AN$1,0))</f>
        <v>-1396</v>
      </c>
      <c r="Q1284">
        <f>INDEX('Raw Election Data'!$A$1:$AN$3144,MATCH($C1284&amp;" "&amp;$B1284,'Raw Election Data'!$C$1:$C$3144,0),MATCH('Joined Data'!Q$1,'Raw Election Data'!$A$1:$AN$1,0))</f>
        <v>4.2435480438945794E-2</v>
      </c>
      <c r="R1284">
        <f>INDEX('Raw Election Data'!$A$1:$AN$3144,MATCH($C1284&amp;" "&amp;$B1284,'Raw Election Data'!$C$1:$C$3144,0),MATCH('Joined Data'!R$1,'Raw Election Data'!$A$1:$AN$1,0))</f>
        <v>-4.2435480438945794E-2</v>
      </c>
    </row>
    <row r="1285" spans="1:18" ht="13.5" hidden="1" customHeight="1" x14ac:dyDescent="0.15">
      <c r="A1285" t="s">
        <v>219</v>
      </c>
      <c r="B1285" t="s">
        <v>3475</v>
      </c>
      <c r="C1285" t="str">
        <f>INDEX(FIPS!$A$1:$E$3236,MATCH($F1285,FIPS!$D$1:$D$3236,0),5)</f>
        <v>Mason County</v>
      </c>
      <c r="D1285" t="s">
        <v>220</v>
      </c>
      <c r="E1285" s="15" t="s">
        <v>58</v>
      </c>
      <c r="F1285" t="s">
        <v>3626</v>
      </c>
      <c r="G1285" t="s">
        <v>7787</v>
      </c>
      <c r="H1285" t="str">
        <f>IFERROR(VLOOKUP($G1285,'Team Colors'!$A:$B,2,0),"#c9c9c9")</f>
        <v>#005a8b</v>
      </c>
      <c r="I1285">
        <f>INDEX('Raw Election Data'!$A$1:$AN$3144,MATCH($C1285&amp;" "&amp;$B1285,'Raw Election Data'!$C$1:$C$3144,0),MATCH('Joined Data'!I$1,'Raw Election Data'!$A$1:$AN$1,0))</f>
        <v>28783</v>
      </c>
      <c r="J1285">
        <f>INDEX('Raw Election Data'!$A$1:$AN$3144,MATCH($C1285&amp;" "&amp;$B1285,'Raw Election Data'!$C$1:$C$3144,0),MATCH('Joined Data'!J$1,'Raw Election Data'!$A$1:$AN$1,0))</f>
        <v>5281</v>
      </c>
      <c r="K1285">
        <f>INDEX('Raw Election Data'!$A$1:$AN$3144,MATCH($C1285&amp;" "&amp;$B1285,'Raw Election Data'!$C$1:$C$3144,0),MATCH('Joined Data'!K$1,'Raw Election Data'!$A$1:$AN$1,0))</f>
        <v>8505</v>
      </c>
      <c r="L1285">
        <f>INDEX('Raw Election Data'!$A$1:$AN$3144,MATCH($C1285&amp;" "&amp;$B1285,'Raw Election Data'!$C$1:$C$3144,0),MATCH('Joined Data'!L$1,'Raw Election Data'!$A$1:$AN$1,0))</f>
        <v>14658</v>
      </c>
      <c r="M1285">
        <f>INDEX('Raw Election Data'!$A$1:$AN$3144,MATCH($C1285&amp;" "&amp;$B1285,'Raw Election Data'!$C$1:$C$3144,0),MATCH('Joined Data'!M$1,'Raw Election Data'!$A$1:$AN$1,0))</f>
        <v>0.36028107518078867</v>
      </c>
      <c r="N1285">
        <f>INDEX('Raw Election Data'!$A$1:$AN$3144,MATCH($C1285&amp;" "&amp;$B1285,'Raw Election Data'!$C$1:$C$3144,0),MATCH('Joined Data'!N$1,'Raw Election Data'!$A$1:$AN$1,0))</f>
        <v>0.58022922636103147</v>
      </c>
      <c r="O1285">
        <f>INDEX('Raw Election Data'!$A$1:$AN$3144,MATCH($C1285&amp;" "&amp;$B1285,'Raw Election Data'!$C$1:$C$3144,0),MATCH('Joined Data'!O$1,'Raw Election Data'!$A$1:$AN$1,0))</f>
        <v>-3224</v>
      </c>
      <c r="P1285">
        <f>INDEX('Raw Election Data'!$A$1:$AN$3144,MATCH($C1285&amp;" "&amp;$B1285,'Raw Election Data'!$C$1:$C$3144,0),MATCH('Joined Data'!P$1,'Raw Election Data'!$A$1:$AN$1,0))</f>
        <v>3224</v>
      </c>
      <c r="Q1285">
        <f>INDEX('Raw Election Data'!$A$1:$AN$3144,MATCH($C1285&amp;" "&amp;$B1285,'Raw Election Data'!$C$1:$C$3144,0),MATCH('Joined Data'!Q$1,'Raw Election Data'!$A$1:$AN$1,0))</f>
        <v>-0.2199481511802428</v>
      </c>
      <c r="R1285">
        <f>INDEX('Raw Election Data'!$A$1:$AN$3144,MATCH($C1285&amp;" "&amp;$B1285,'Raw Election Data'!$C$1:$C$3144,0),MATCH('Joined Data'!R$1,'Raw Election Data'!$A$1:$AN$1,0))</f>
        <v>0.2199481511802428</v>
      </c>
    </row>
    <row r="1286" spans="1:18" ht="13.5" hidden="1" customHeight="1" x14ac:dyDescent="0.15">
      <c r="A1286" t="s">
        <v>219</v>
      </c>
      <c r="B1286" t="s">
        <v>3475</v>
      </c>
      <c r="C1286" t="str">
        <f>INDEX(FIPS!$A$1:$E$3236,MATCH($F1286,FIPS!$D$1:$D$3236,0),5)</f>
        <v>Mecosta County</v>
      </c>
      <c r="D1286" t="s">
        <v>220</v>
      </c>
      <c r="E1286" s="15" t="s">
        <v>59</v>
      </c>
      <c r="F1286" t="s">
        <v>3630</v>
      </c>
      <c r="G1286" t="s">
        <v>7787</v>
      </c>
      <c r="H1286" t="str">
        <f>IFERROR(VLOOKUP($G1286,'Team Colors'!$A:$B,2,0),"#c9c9c9")</f>
        <v>#005a8b</v>
      </c>
      <c r="I1286">
        <f>INDEX('Raw Election Data'!$A$1:$AN$3144,MATCH($C1286&amp;" "&amp;$B1286,'Raw Election Data'!$C$1:$C$3144,0),MATCH('Joined Data'!I$1,'Raw Election Data'!$A$1:$AN$1,0))</f>
        <v>43067</v>
      </c>
      <c r="J1286">
        <f>INDEX('Raw Election Data'!$A$1:$AN$3144,MATCH($C1286&amp;" "&amp;$B1286,'Raw Election Data'!$C$1:$C$3144,0),MATCH('Joined Data'!J$1,'Raw Election Data'!$A$1:$AN$1,0))</f>
        <v>5827</v>
      </c>
      <c r="K1286">
        <f>INDEX('Raw Election Data'!$A$1:$AN$3144,MATCH($C1286&amp;" "&amp;$B1286,'Raw Election Data'!$C$1:$C$3144,0),MATCH('Joined Data'!K$1,'Raw Election Data'!$A$1:$AN$1,0))</f>
        <v>10305</v>
      </c>
      <c r="L1286">
        <f>INDEX('Raw Election Data'!$A$1:$AN$3144,MATCH($C1286&amp;" "&amp;$B1286,'Raw Election Data'!$C$1:$C$3144,0),MATCH('Joined Data'!L$1,'Raw Election Data'!$A$1:$AN$1,0))</f>
        <v>17149</v>
      </c>
      <c r="M1286">
        <f>INDEX('Raw Election Data'!$A$1:$AN$3144,MATCH($C1286&amp;" "&amp;$B1286,'Raw Election Data'!$C$1:$C$3144,0),MATCH('Joined Data'!M$1,'Raw Election Data'!$A$1:$AN$1,0))</f>
        <v>0.33978657647676247</v>
      </c>
      <c r="N1286">
        <f>INDEX('Raw Election Data'!$A$1:$AN$3144,MATCH($C1286&amp;" "&amp;$B1286,'Raw Election Data'!$C$1:$C$3144,0),MATCH('Joined Data'!N$1,'Raw Election Data'!$A$1:$AN$1,0))</f>
        <v>0.60090967403347129</v>
      </c>
      <c r="O1286">
        <f>INDEX('Raw Election Data'!$A$1:$AN$3144,MATCH($C1286&amp;" "&amp;$B1286,'Raw Election Data'!$C$1:$C$3144,0),MATCH('Joined Data'!O$1,'Raw Election Data'!$A$1:$AN$1,0))</f>
        <v>-4478</v>
      </c>
      <c r="P1286">
        <f>INDEX('Raw Election Data'!$A$1:$AN$3144,MATCH($C1286&amp;" "&amp;$B1286,'Raw Election Data'!$C$1:$C$3144,0),MATCH('Joined Data'!P$1,'Raw Election Data'!$A$1:$AN$1,0))</f>
        <v>4478</v>
      </c>
      <c r="Q1286">
        <f>INDEX('Raw Election Data'!$A$1:$AN$3144,MATCH($C1286&amp;" "&amp;$B1286,'Raw Election Data'!$C$1:$C$3144,0),MATCH('Joined Data'!Q$1,'Raw Election Data'!$A$1:$AN$1,0))</f>
        <v>-0.26112309755670882</v>
      </c>
      <c r="R1286">
        <f>INDEX('Raw Election Data'!$A$1:$AN$3144,MATCH($C1286&amp;" "&amp;$B1286,'Raw Election Data'!$C$1:$C$3144,0),MATCH('Joined Data'!R$1,'Raw Election Data'!$A$1:$AN$1,0))</f>
        <v>0.26112309755670882</v>
      </c>
    </row>
    <row r="1287" spans="1:18" ht="13.5" hidden="1" customHeight="1" x14ac:dyDescent="0.15">
      <c r="A1287" t="s">
        <v>219</v>
      </c>
      <c r="B1287" t="s">
        <v>3475</v>
      </c>
      <c r="C1287" t="str">
        <f>INDEX(FIPS!$A$1:$E$3236,MATCH($F1287,FIPS!$D$1:$D$3236,0),5)</f>
        <v>Menominee County</v>
      </c>
      <c r="D1287" t="s">
        <v>220</v>
      </c>
      <c r="E1287" s="15" t="s">
        <v>60</v>
      </c>
      <c r="F1287" t="s">
        <v>3634</v>
      </c>
      <c r="G1287" t="s">
        <v>7755</v>
      </c>
      <c r="H1287" t="str">
        <f>IFERROR(VLOOKUP($G1287,'Team Colors'!$A:$B,2,0),"#c9c9c9")</f>
        <v>#203731</v>
      </c>
      <c r="I1287">
        <f>INDEX('Raw Election Data'!$A$1:$AN$3144,MATCH($C1287&amp;" "&amp;$B1287,'Raw Election Data'!$C$1:$C$3144,0),MATCH('Joined Data'!I$1,'Raw Election Data'!$A$1:$AN$1,0))</f>
        <v>23548</v>
      </c>
      <c r="J1287">
        <f>INDEX('Raw Election Data'!$A$1:$AN$3144,MATCH($C1287&amp;" "&amp;$B1287,'Raw Election Data'!$C$1:$C$3144,0),MATCH('Joined Data'!J$1,'Raw Election Data'!$A$1:$AN$1,0))</f>
        <v>3539</v>
      </c>
      <c r="K1287">
        <f>INDEX('Raw Election Data'!$A$1:$AN$3144,MATCH($C1287&amp;" "&amp;$B1287,'Raw Election Data'!$C$1:$C$3144,0),MATCH('Joined Data'!K$1,'Raw Election Data'!$A$1:$AN$1,0))</f>
        <v>6704</v>
      </c>
      <c r="L1287">
        <f>INDEX('Raw Election Data'!$A$1:$AN$3144,MATCH($C1287&amp;" "&amp;$B1287,'Raw Election Data'!$C$1:$C$3144,0),MATCH('Joined Data'!L$1,'Raw Election Data'!$A$1:$AN$1,0))</f>
        <v>10765</v>
      </c>
      <c r="M1287">
        <f>INDEX('Raw Election Data'!$A$1:$AN$3144,MATCH($C1287&amp;" "&amp;$B1287,'Raw Election Data'!$C$1:$C$3144,0),MATCH('Joined Data'!M$1,'Raw Election Data'!$A$1:$AN$1,0))</f>
        <v>0.32875058058522993</v>
      </c>
      <c r="N1287">
        <f>INDEX('Raw Election Data'!$A$1:$AN$3144,MATCH($C1287&amp;" "&amp;$B1287,'Raw Election Data'!$C$1:$C$3144,0),MATCH('Joined Data'!N$1,'Raw Election Data'!$A$1:$AN$1,0))</f>
        <v>0.62275894101254059</v>
      </c>
      <c r="O1287">
        <f>INDEX('Raw Election Data'!$A$1:$AN$3144,MATCH($C1287&amp;" "&amp;$B1287,'Raw Election Data'!$C$1:$C$3144,0),MATCH('Joined Data'!O$1,'Raw Election Data'!$A$1:$AN$1,0))</f>
        <v>-3165</v>
      </c>
      <c r="P1287">
        <f>INDEX('Raw Election Data'!$A$1:$AN$3144,MATCH($C1287&amp;" "&amp;$B1287,'Raw Election Data'!$C$1:$C$3144,0),MATCH('Joined Data'!P$1,'Raw Election Data'!$A$1:$AN$1,0))</f>
        <v>3165</v>
      </c>
      <c r="Q1287">
        <f>INDEX('Raw Election Data'!$A$1:$AN$3144,MATCH($C1287&amp;" "&amp;$B1287,'Raw Election Data'!$C$1:$C$3144,0),MATCH('Joined Data'!Q$1,'Raw Election Data'!$A$1:$AN$1,0))</f>
        <v>-0.29400836042731066</v>
      </c>
      <c r="R1287">
        <f>INDEX('Raw Election Data'!$A$1:$AN$3144,MATCH($C1287&amp;" "&amp;$B1287,'Raw Election Data'!$C$1:$C$3144,0),MATCH('Joined Data'!R$1,'Raw Election Data'!$A$1:$AN$1,0))</f>
        <v>0.29400836042731066</v>
      </c>
    </row>
    <row r="1288" spans="1:18" ht="13.5" hidden="1" customHeight="1" x14ac:dyDescent="0.15">
      <c r="A1288" t="s">
        <v>219</v>
      </c>
      <c r="B1288" t="s">
        <v>3475</v>
      </c>
      <c r="C1288" t="str">
        <f>INDEX(FIPS!$A$1:$E$3236,MATCH($F1288,FIPS!$D$1:$D$3236,0),5)</f>
        <v>Midland County</v>
      </c>
      <c r="D1288" t="s">
        <v>220</v>
      </c>
      <c r="E1288" s="15" t="s">
        <v>61</v>
      </c>
      <c r="F1288" t="s">
        <v>3638</v>
      </c>
      <c r="G1288" t="s">
        <v>7787</v>
      </c>
      <c r="H1288" t="str">
        <f>IFERROR(VLOOKUP($G1288,'Team Colors'!$A:$B,2,0),"#c9c9c9")</f>
        <v>#005a8b</v>
      </c>
      <c r="I1288">
        <f>INDEX('Raw Election Data'!$A$1:$AN$3144,MATCH($C1288&amp;" "&amp;$B1288,'Raw Election Data'!$C$1:$C$3144,0),MATCH('Joined Data'!I$1,'Raw Election Data'!$A$1:$AN$1,0))</f>
        <v>83632</v>
      </c>
      <c r="J1288">
        <f>INDEX('Raw Election Data'!$A$1:$AN$3144,MATCH($C1288&amp;" "&amp;$B1288,'Raw Election Data'!$C$1:$C$3144,0),MATCH('Joined Data'!J$1,'Raw Election Data'!$A$1:$AN$1,0))</f>
        <v>15655</v>
      </c>
      <c r="K1288">
        <f>INDEX('Raw Election Data'!$A$1:$AN$3144,MATCH($C1288&amp;" "&amp;$B1288,'Raw Election Data'!$C$1:$C$3144,0),MATCH('Joined Data'!K$1,'Raw Election Data'!$A$1:$AN$1,0))</f>
        <v>23877</v>
      </c>
      <c r="L1288">
        <f>INDEX('Raw Election Data'!$A$1:$AN$3144,MATCH($C1288&amp;" "&amp;$B1288,'Raw Election Data'!$C$1:$C$3144,0),MATCH('Joined Data'!L$1,'Raw Election Data'!$A$1:$AN$1,0))</f>
        <v>42379</v>
      </c>
      <c r="M1288">
        <f>INDEX('Raw Election Data'!$A$1:$AN$3144,MATCH($C1288&amp;" "&amp;$B1288,'Raw Election Data'!$C$1:$C$3144,0),MATCH('Joined Data'!M$1,'Raw Election Data'!$A$1:$AN$1,0))</f>
        <v>0.36940465796738953</v>
      </c>
      <c r="N1288">
        <f>INDEX('Raw Election Data'!$A$1:$AN$3144,MATCH($C1288&amp;" "&amp;$B1288,'Raw Election Data'!$C$1:$C$3144,0),MATCH('Joined Data'!N$1,'Raw Election Data'!$A$1:$AN$1,0))</f>
        <v>0.56341584275230661</v>
      </c>
      <c r="O1288">
        <f>INDEX('Raw Election Data'!$A$1:$AN$3144,MATCH($C1288&amp;" "&amp;$B1288,'Raw Election Data'!$C$1:$C$3144,0),MATCH('Joined Data'!O$1,'Raw Election Data'!$A$1:$AN$1,0))</f>
        <v>-8222</v>
      </c>
      <c r="P1288">
        <f>INDEX('Raw Election Data'!$A$1:$AN$3144,MATCH($C1288&amp;" "&amp;$B1288,'Raw Election Data'!$C$1:$C$3144,0),MATCH('Joined Data'!P$1,'Raw Election Data'!$A$1:$AN$1,0))</f>
        <v>8222</v>
      </c>
      <c r="Q1288">
        <f>INDEX('Raw Election Data'!$A$1:$AN$3144,MATCH($C1288&amp;" "&amp;$B1288,'Raw Election Data'!$C$1:$C$3144,0),MATCH('Joined Data'!Q$1,'Raw Election Data'!$A$1:$AN$1,0))</f>
        <v>-0.19401118478491708</v>
      </c>
      <c r="R1288">
        <f>INDEX('Raw Election Data'!$A$1:$AN$3144,MATCH($C1288&amp;" "&amp;$B1288,'Raw Election Data'!$C$1:$C$3144,0),MATCH('Joined Data'!R$1,'Raw Election Data'!$A$1:$AN$1,0))</f>
        <v>0.19401118478491708</v>
      </c>
    </row>
    <row r="1289" spans="1:18" ht="13.5" hidden="1" customHeight="1" x14ac:dyDescent="0.15">
      <c r="A1289" t="s">
        <v>219</v>
      </c>
      <c r="B1289" t="s">
        <v>3475</v>
      </c>
      <c r="C1289" t="str">
        <f>INDEX(FIPS!$A$1:$E$3236,MATCH($F1289,FIPS!$D$1:$D$3236,0),5)</f>
        <v>Missaukee County</v>
      </c>
      <c r="D1289" t="s">
        <v>220</v>
      </c>
      <c r="E1289" s="15" t="s">
        <v>62</v>
      </c>
      <c r="F1289" t="s">
        <v>3642</v>
      </c>
      <c r="G1289" t="s">
        <v>7787</v>
      </c>
      <c r="H1289" t="str">
        <f>IFERROR(VLOOKUP($G1289,'Team Colors'!$A:$B,2,0),"#c9c9c9")</f>
        <v>#005a8b</v>
      </c>
      <c r="I1289">
        <f>INDEX('Raw Election Data'!$A$1:$AN$3144,MATCH($C1289&amp;" "&amp;$B1289,'Raw Election Data'!$C$1:$C$3144,0),MATCH('Joined Data'!I$1,'Raw Election Data'!$A$1:$AN$1,0))</f>
        <v>14903</v>
      </c>
      <c r="J1289">
        <f>INDEX('Raw Election Data'!$A$1:$AN$3144,MATCH($C1289&amp;" "&amp;$B1289,'Raw Election Data'!$C$1:$C$3144,0),MATCH('Joined Data'!J$1,'Raw Election Data'!$A$1:$AN$1,0))</f>
        <v>1565</v>
      </c>
      <c r="K1289">
        <f>INDEX('Raw Election Data'!$A$1:$AN$3144,MATCH($C1289&amp;" "&amp;$B1289,'Raw Election Data'!$C$1:$C$3144,0),MATCH('Joined Data'!K$1,'Raw Election Data'!$A$1:$AN$1,0))</f>
        <v>5386</v>
      </c>
      <c r="L1289">
        <f>INDEX('Raw Election Data'!$A$1:$AN$3144,MATCH($C1289&amp;" "&amp;$B1289,'Raw Election Data'!$C$1:$C$3144,0),MATCH('Joined Data'!L$1,'Raw Election Data'!$A$1:$AN$1,0))</f>
        <v>7301</v>
      </c>
      <c r="M1289">
        <f>INDEX('Raw Election Data'!$A$1:$AN$3144,MATCH($C1289&amp;" "&amp;$B1289,'Raw Election Data'!$C$1:$C$3144,0),MATCH('Joined Data'!M$1,'Raw Election Data'!$A$1:$AN$1,0))</f>
        <v>0.21435419805506095</v>
      </c>
      <c r="N1289">
        <f>INDEX('Raw Election Data'!$A$1:$AN$3144,MATCH($C1289&amp;" "&amp;$B1289,'Raw Election Data'!$C$1:$C$3144,0),MATCH('Joined Data'!N$1,'Raw Election Data'!$A$1:$AN$1,0))</f>
        <v>0.73770716340227371</v>
      </c>
      <c r="O1289">
        <f>INDEX('Raw Election Data'!$A$1:$AN$3144,MATCH($C1289&amp;" "&amp;$B1289,'Raw Election Data'!$C$1:$C$3144,0),MATCH('Joined Data'!O$1,'Raw Election Data'!$A$1:$AN$1,0))</f>
        <v>-3821</v>
      </c>
      <c r="P1289">
        <f>INDEX('Raw Election Data'!$A$1:$AN$3144,MATCH($C1289&amp;" "&amp;$B1289,'Raw Election Data'!$C$1:$C$3144,0),MATCH('Joined Data'!P$1,'Raw Election Data'!$A$1:$AN$1,0))</f>
        <v>3821</v>
      </c>
      <c r="Q1289">
        <f>INDEX('Raw Election Data'!$A$1:$AN$3144,MATCH($C1289&amp;" "&amp;$B1289,'Raw Election Data'!$C$1:$C$3144,0),MATCH('Joined Data'!Q$1,'Raw Election Data'!$A$1:$AN$1,0))</f>
        <v>-0.52335296534721276</v>
      </c>
      <c r="R1289">
        <f>INDEX('Raw Election Data'!$A$1:$AN$3144,MATCH($C1289&amp;" "&amp;$B1289,'Raw Election Data'!$C$1:$C$3144,0),MATCH('Joined Data'!R$1,'Raw Election Data'!$A$1:$AN$1,0))</f>
        <v>0.52335296534721276</v>
      </c>
    </row>
    <row r="1290" spans="1:18" ht="13.5" hidden="1" customHeight="1" x14ac:dyDescent="0.15">
      <c r="A1290" t="s">
        <v>219</v>
      </c>
      <c r="B1290" t="s">
        <v>3475</v>
      </c>
      <c r="C1290" t="str">
        <f>INDEX(FIPS!$A$1:$E$3236,MATCH($F1290,FIPS!$D$1:$D$3236,0),5)</f>
        <v>Monroe County</v>
      </c>
      <c r="D1290" t="s">
        <v>220</v>
      </c>
      <c r="E1290" s="15" t="s">
        <v>63</v>
      </c>
      <c r="F1290" t="s">
        <v>3645</v>
      </c>
      <c r="G1290" t="s">
        <v>7787</v>
      </c>
      <c r="H1290" t="str">
        <f>IFERROR(VLOOKUP($G1290,'Team Colors'!$A:$B,2,0),"#c9c9c9")</f>
        <v>#005a8b</v>
      </c>
      <c r="I1290">
        <f>INDEX('Raw Election Data'!$A$1:$AN$3144,MATCH($C1290&amp;" "&amp;$B1290,'Raw Election Data'!$C$1:$C$3144,0),MATCH('Joined Data'!I$1,'Raw Election Data'!$A$1:$AN$1,0))</f>
        <v>149568</v>
      </c>
      <c r="J1290">
        <f>INDEX('Raw Election Data'!$A$1:$AN$3144,MATCH($C1290&amp;" "&amp;$B1290,'Raw Election Data'!$C$1:$C$3144,0),MATCH('Joined Data'!J$1,'Raw Election Data'!$A$1:$AN$1,0))</f>
        <v>26859</v>
      </c>
      <c r="K1290">
        <f>INDEX('Raw Election Data'!$A$1:$AN$3144,MATCH($C1290&amp;" "&amp;$B1290,'Raw Election Data'!$C$1:$C$3144,0),MATCH('Joined Data'!K$1,'Raw Election Data'!$A$1:$AN$1,0))</f>
        <v>43255</v>
      </c>
      <c r="L1290">
        <f>INDEX('Raw Election Data'!$A$1:$AN$3144,MATCH($C1290&amp;" "&amp;$B1290,'Raw Election Data'!$C$1:$C$3144,0),MATCH('Joined Data'!L$1,'Raw Election Data'!$A$1:$AN$1,0))</f>
        <v>74101</v>
      </c>
      <c r="M1290">
        <f>INDEX('Raw Election Data'!$A$1:$AN$3144,MATCH($C1290&amp;" "&amp;$B1290,'Raw Election Data'!$C$1:$C$3144,0),MATCH('Joined Data'!M$1,'Raw Election Data'!$A$1:$AN$1,0))</f>
        <v>0.3624647440655322</v>
      </c>
      <c r="N1290">
        <f>INDEX('Raw Election Data'!$A$1:$AN$3144,MATCH($C1290&amp;" "&amp;$B1290,'Raw Election Data'!$C$1:$C$3144,0),MATCH('Joined Data'!N$1,'Raw Election Data'!$A$1:$AN$1,0))</f>
        <v>0.58373031403084974</v>
      </c>
      <c r="O1290">
        <f>INDEX('Raw Election Data'!$A$1:$AN$3144,MATCH($C1290&amp;" "&amp;$B1290,'Raw Election Data'!$C$1:$C$3144,0),MATCH('Joined Data'!O$1,'Raw Election Data'!$A$1:$AN$1,0))</f>
        <v>-16396</v>
      </c>
      <c r="P1290">
        <f>INDEX('Raw Election Data'!$A$1:$AN$3144,MATCH($C1290&amp;" "&amp;$B1290,'Raw Election Data'!$C$1:$C$3144,0),MATCH('Joined Data'!P$1,'Raw Election Data'!$A$1:$AN$1,0))</f>
        <v>16396</v>
      </c>
      <c r="Q1290">
        <f>INDEX('Raw Election Data'!$A$1:$AN$3144,MATCH($C1290&amp;" "&amp;$B1290,'Raw Election Data'!$C$1:$C$3144,0),MATCH('Joined Data'!Q$1,'Raw Election Data'!$A$1:$AN$1,0))</f>
        <v>-0.22126556996531754</v>
      </c>
      <c r="R1290">
        <f>INDEX('Raw Election Data'!$A$1:$AN$3144,MATCH($C1290&amp;" "&amp;$B1290,'Raw Election Data'!$C$1:$C$3144,0),MATCH('Joined Data'!R$1,'Raw Election Data'!$A$1:$AN$1,0))</f>
        <v>0.22126556996531754</v>
      </c>
    </row>
    <row r="1291" spans="1:18" ht="13.5" hidden="1" customHeight="1" x14ac:dyDescent="0.15">
      <c r="A1291" t="s">
        <v>219</v>
      </c>
      <c r="B1291" t="s">
        <v>3475</v>
      </c>
      <c r="C1291" t="str">
        <f>INDEX(FIPS!$A$1:$E$3236,MATCH($F1291,FIPS!$D$1:$D$3236,0),5)</f>
        <v>Montcalm County</v>
      </c>
      <c r="D1291" t="s">
        <v>220</v>
      </c>
      <c r="E1291" s="15" t="s">
        <v>64</v>
      </c>
      <c r="F1291" t="s">
        <v>3649</v>
      </c>
      <c r="G1291" t="s">
        <v>7787</v>
      </c>
      <c r="H1291" t="str">
        <f>IFERROR(VLOOKUP($G1291,'Team Colors'!$A:$B,2,0),"#c9c9c9")</f>
        <v>#005a8b</v>
      </c>
      <c r="I1291">
        <f>INDEX('Raw Election Data'!$A$1:$AN$3144,MATCH($C1291&amp;" "&amp;$B1291,'Raw Election Data'!$C$1:$C$3144,0),MATCH('Joined Data'!I$1,'Raw Election Data'!$A$1:$AN$1,0))</f>
        <v>62945</v>
      </c>
      <c r="J1291">
        <f>INDEX('Raw Election Data'!$A$1:$AN$3144,MATCH($C1291&amp;" "&amp;$B1291,'Raw Election Data'!$C$1:$C$3144,0),MATCH('Joined Data'!J$1,'Raw Election Data'!$A$1:$AN$1,0))</f>
        <v>7874</v>
      </c>
      <c r="K1291">
        <f>INDEX('Raw Election Data'!$A$1:$AN$3144,MATCH($C1291&amp;" "&amp;$B1291,'Raw Election Data'!$C$1:$C$3144,0),MATCH('Joined Data'!K$1,'Raw Election Data'!$A$1:$AN$1,0))</f>
        <v>16907</v>
      </c>
      <c r="L1291">
        <f>INDEX('Raw Election Data'!$A$1:$AN$3144,MATCH($C1291&amp;" "&amp;$B1291,'Raw Election Data'!$C$1:$C$3144,0),MATCH('Joined Data'!L$1,'Raw Election Data'!$A$1:$AN$1,0))</f>
        <v>26556</v>
      </c>
      <c r="M1291">
        <f>INDEX('Raw Election Data'!$A$1:$AN$3144,MATCH($C1291&amp;" "&amp;$B1291,'Raw Election Data'!$C$1:$C$3144,0),MATCH('Joined Data'!M$1,'Raw Election Data'!$A$1:$AN$1,0))</f>
        <v>0.29650549781593616</v>
      </c>
      <c r="N1291">
        <f>INDEX('Raw Election Data'!$A$1:$AN$3144,MATCH($C1291&amp;" "&amp;$B1291,'Raw Election Data'!$C$1:$C$3144,0),MATCH('Joined Data'!N$1,'Raw Election Data'!$A$1:$AN$1,0))</f>
        <v>0.63665461665913536</v>
      </c>
      <c r="O1291">
        <f>INDEX('Raw Election Data'!$A$1:$AN$3144,MATCH($C1291&amp;" "&amp;$B1291,'Raw Election Data'!$C$1:$C$3144,0),MATCH('Joined Data'!O$1,'Raw Election Data'!$A$1:$AN$1,0))</f>
        <v>-9033</v>
      </c>
      <c r="P1291">
        <f>INDEX('Raw Election Data'!$A$1:$AN$3144,MATCH($C1291&amp;" "&amp;$B1291,'Raw Election Data'!$C$1:$C$3144,0),MATCH('Joined Data'!P$1,'Raw Election Data'!$A$1:$AN$1,0))</f>
        <v>9033</v>
      </c>
      <c r="Q1291">
        <f>INDEX('Raw Election Data'!$A$1:$AN$3144,MATCH($C1291&amp;" "&amp;$B1291,'Raw Election Data'!$C$1:$C$3144,0),MATCH('Joined Data'!Q$1,'Raw Election Data'!$A$1:$AN$1,0))</f>
        <v>-0.34014911884319921</v>
      </c>
      <c r="R1291">
        <f>INDEX('Raw Election Data'!$A$1:$AN$3144,MATCH($C1291&amp;" "&amp;$B1291,'Raw Election Data'!$C$1:$C$3144,0),MATCH('Joined Data'!R$1,'Raw Election Data'!$A$1:$AN$1,0))</f>
        <v>0.34014911884319921</v>
      </c>
    </row>
    <row r="1292" spans="1:18" ht="13.5" hidden="1" customHeight="1" x14ac:dyDescent="0.15">
      <c r="A1292" t="s">
        <v>219</v>
      </c>
      <c r="B1292" t="s">
        <v>3475</v>
      </c>
      <c r="C1292" t="str">
        <f>INDEX(FIPS!$A$1:$E$3236,MATCH($F1292,FIPS!$D$1:$D$3236,0),5)</f>
        <v>Montmorency County</v>
      </c>
      <c r="D1292" t="s">
        <v>220</v>
      </c>
      <c r="E1292" s="15" t="s">
        <v>65</v>
      </c>
      <c r="F1292" t="s">
        <v>3651</v>
      </c>
      <c r="G1292" t="s">
        <v>7787</v>
      </c>
      <c r="H1292" t="str">
        <f>IFERROR(VLOOKUP($G1292,'Team Colors'!$A:$B,2,0),"#c9c9c9")</f>
        <v>#005a8b</v>
      </c>
      <c r="I1292">
        <f>INDEX('Raw Election Data'!$A$1:$AN$3144,MATCH($C1292&amp;" "&amp;$B1292,'Raw Election Data'!$C$1:$C$3144,0),MATCH('Joined Data'!I$1,'Raw Election Data'!$A$1:$AN$1,0))</f>
        <v>9259</v>
      </c>
      <c r="J1292">
        <f>INDEX('Raw Election Data'!$A$1:$AN$3144,MATCH($C1292&amp;" "&amp;$B1292,'Raw Election Data'!$C$1:$C$3144,0),MATCH('Joined Data'!J$1,'Raw Election Data'!$A$1:$AN$1,0))</f>
        <v>1286</v>
      </c>
      <c r="K1292">
        <f>INDEX('Raw Election Data'!$A$1:$AN$3144,MATCH($C1292&amp;" "&amp;$B1292,'Raw Election Data'!$C$1:$C$3144,0),MATCH('Joined Data'!K$1,'Raw Election Data'!$A$1:$AN$1,0))</f>
        <v>3498</v>
      </c>
      <c r="L1292">
        <f>INDEX('Raw Election Data'!$A$1:$AN$3144,MATCH($C1292&amp;" "&amp;$B1292,'Raw Election Data'!$C$1:$C$3144,0),MATCH('Joined Data'!L$1,'Raw Election Data'!$A$1:$AN$1,0))</f>
        <v>5008</v>
      </c>
      <c r="M1292">
        <f>INDEX('Raw Election Data'!$A$1:$AN$3144,MATCH($C1292&amp;" "&amp;$B1292,'Raw Election Data'!$C$1:$C$3144,0),MATCH('Joined Data'!M$1,'Raw Election Data'!$A$1:$AN$1,0))</f>
        <v>0.25678913738019171</v>
      </c>
      <c r="N1292">
        <f>INDEX('Raw Election Data'!$A$1:$AN$3144,MATCH($C1292&amp;" "&amp;$B1292,'Raw Election Data'!$C$1:$C$3144,0),MATCH('Joined Data'!N$1,'Raw Election Data'!$A$1:$AN$1,0))</f>
        <v>0.69848242811501593</v>
      </c>
      <c r="O1292">
        <f>INDEX('Raw Election Data'!$A$1:$AN$3144,MATCH($C1292&amp;" "&amp;$B1292,'Raw Election Data'!$C$1:$C$3144,0),MATCH('Joined Data'!O$1,'Raw Election Data'!$A$1:$AN$1,0))</f>
        <v>-2212</v>
      </c>
      <c r="P1292">
        <f>INDEX('Raw Election Data'!$A$1:$AN$3144,MATCH($C1292&amp;" "&amp;$B1292,'Raw Election Data'!$C$1:$C$3144,0),MATCH('Joined Data'!P$1,'Raw Election Data'!$A$1:$AN$1,0))</f>
        <v>2212</v>
      </c>
      <c r="Q1292">
        <f>INDEX('Raw Election Data'!$A$1:$AN$3144,MATCH($C1292&amp;" "&amp;$B1292,'Raw Election Data'!$C$1:$C$3144,0),MATCH('Joined Data'!Q$1,'Raw Election Data'!$A$1:$AN$1,0))</f>
        <v>-0.44169329073482422</v>
      </c>
      <c r="R1292">
        <f>INDEX('Raw Election Data'!$A$1:$AN$3144,MATCH($C1292&amp;" "&amp;$B1292,'Raw Election Data'!$C$1:$C$3144,0),MATCH('Joined Data'!R$1,'Raw Election Data'!$A$1:$AN$1,0))</f>
        <v>0.44169329073482422</v>
      </c>
    </row>
    <row r="1293" spans="1:18" ht="13.5" hidden="1" customHeight="1" x14ac:dyDescent="0.15">
      <c r="A1293" t="s">
        <v>219</v>
      </c>
      <c r="B1293" t="s">
        <v>3475</v>
      </c>
      <c r="C1293" t="str">
        <f>INDEX(FIPS!$A$1:$E$3236,MATCH($F1293,FIPS!$D$1:$D$3236,0),5)</f>
        <v>Muskegon County</v>
      </c>
      <c r="D1293" t="s">
        <v>220</v>
      </c>
      <c r="E1293" s="15" t="s">
        <v>66</v>
      </c>
      <c r="F1293" t="s">
        <v>3653</v>
      </c>
      <c r="G1293" t="s">
        <v>7787</v>
      </c>
      <c r="H1293" t="str">
        <f>IFERROR(VLOOKUP($G1293,'Team Colors'!$A:$B,2,0),"#c9c9c9")</f>
        <v>#005a8b</v>
      </c>
      <c r="I1293">
        <f>INDEX('Raw Election Data'!$A$1:$AN$3144,MATCH($C1293&amp;" "&amp;$B1293,'Raw Election Data'!$C$1:$C$3144,0),MATCH('Joined Data'!I$1,'Raw Election Data'!$A$1:$AN$1,0))</f>
        <v>172790</v>
      </c>
      <c r="J1293">
        <f>INDEX('Raw Election Data'!$A$1:$AN$3144,MATCH($C1293&amp;" "&amp;$B1293,'Raw Election Data'!$C$1:$C$3144,0),MATCH('Joined Data'!J$1,'Raw Election Data'!$A$1:$AN$1,0))</f>
        <v>36640</v>
      </c>
      <c r="K1293">
        <f>INDEX('Raw Election Data'!$A$1:$AN$3144,MATCH($C1293&amp;" "&amp;$B1293,'Raw Election Data'!$C$1:$C$3144,0),MATCH('Joined Data'!K$1,'Raw Election Data'!$A$1:$AN$1,0))</f>
        <v>35962</v>
      </c>
      <c r="L1293">
        <f>INDEX('Raw Election Data'!$A$1:$AN$3144,MATCH($C1293&amp;" "&amp;$B1293,'Raw Election Data'!$C$1:$C$3144,0),MATCH('Joined Data'!L$1,'Raw Election Data'!$A$1:$AN$1,0))</f>
        <v>77114</v>
      </c>
      <c r="M1293">
        <f>INDEX('Raw Election Data'!$A$1:$AN$3144,MATCH($C1293&amp;" "&amp;$B1293,'Raw Election Data'!$C$1:$C$3144,0),MATCH('Joined Data'!M$1,'Raw Election Data'!$A$1:$AN$1,0))</f>
        <v>0.47514070078066239</v>
      </c>
      <c r="N1293">
        <f>INDEX('Raw Election Data'!$A$1:$AN$3144,MATCH($C1293&amp;" "&amp;$B1293,'Raw Election Data'!$C$1:$C$3144,0),MATCH('Joined Data'!N$1,'Raw Election Data'!$A$1:$AN$1,0))</f>
        <v>0.46634852296599838</v>
      </c>
      <c r="O1293">
        <f>INDEX('Raw Election Data'!$A$1:$AN$3144,MATCH($C1293&amp;" "&amp;$B1293,'Raw Election Data'!$C$1:$C$3144,0),MATCH('Joined Data'!O$1,'Raw Election Data'!$A$1:$AN$1,0))</f>
        <v>678</v>
      </c>
      <c r="P1293">
        <f>INDEX('Raw Election Data'!$A$1:$AN$3144,MATCH($C1293&amp;" "&amp;$B1293,'Raw Election Data'!$C$1:$C$3144,0),MATCH('Joined Data'!P$1,'Raw Election Data'!$A$1:$AN$1,0))</f>
        <v>-678</v>
      </c>
      <c r="Q1293">
        <f>INDEX('Raw Election Data'!$A$1:$AN$3144,MATCH($C1293&amp;" "&amp;$B1293,'Raw Election Data'!$C$1:$C$3144,0),MATCH('Joined Data'!Q$1,'Raw Election Data'!$A$1:$AN$1,0))</f>
        <v>8.792177814664015E-3</v>
      </c>
      <c r="R1293">
        <f>INDEX('Raw Election Data'!$A$1:$AN$3144,MATCH($C1293&amp;" "&amp;$B1293,'Raw Election Data'!$C$1:$C$3144,0),MATCH('Joined Data'!R$1,'Raw Election Data'!$A$1:$AN$1,0))</f>
        <v>-8.792177814664015E-3</v>
      </c>
    </row>
    <row r="1294" spans="1:18" ht="13.5" hidden="1" customHeight="1" x14ac:dyDescent="0.15">
      <c r="A1294" t="s">
        <v>219</v>
      </c>
      <c r="B1294" t="s">
        <v>3475</v>
      </c>
      <c r="C1294" t="str">
        <f>INDEX(FIPS!$A$1:$E$3236,MATCH($F1294,FIPS!$D$1:$D$3236,0),5)</f>
        <v>Newaygo County</v>
      </c>
      <c r="D1294" t="s">
        <v>220</v>
      </c>
      <c r="E1294" s="15" t="s">
        <v>67</v>
      </c>
      <c r="F1294" t="s">
        <v>3657</v>
      </c>
      <c r="G1294" t="s">
        <v>7787</v>
      </c>
      <c r="H1294" t="str">
        <f>IFERROR(VLOOKUP($G1294,'Team Colors'!$A:$B,2,0),"#c9c9c9")</f>
        <v>#005a8b</v>
      </c>
      <c r="I1294">
        <f>INDEX('Raw Election Data'!$A$1:$AN$3144,MATCH($C1294&amp;" "&amp;$B1294,'Raw Election Data'!$C$1:$C$3144,0),MATCH('Joined Data'!I$1,'Raw Election Data'!$A$1:$AN$1,0))</f>
        <v>47948</v>
      </c>
      <c r="J1294">
        <f>INDEX('Raw Election Data'!$A$1:$AN$3144,MATCH($C1294&amp;" "&amp;$B1294,'Raw Election Data'!$C$1:$C$3144,0),MATCH('Joined Data'!J$1,'Raw Election Data'!$A$1:$AN$1,0))</f>
        <v>6212</v>
      </c>
      <c r="K1294">
        <f>INDEX('Raw Election Data'!$A$1:$AN$3144,MATCH($C1294&amp;" "&amp;$B1294,'Raw Election Data'!$C$1:$C$3144,0),MATCH('Joined Data'!K$1,'Raw Election Data'!$A$1:$AN$1,0))</f>
        <v>15174</v>
      </c>
      <c r="L1294">
        <f>INDEX('Raw Election Data'!$A$1:$AN$3144,MATCH($C1294&amp;" "&amp;$B1294,'Raw Election Data'!$C$1:$C$3144,0),MATCH('Joined Data'!L$1,'Raw Election Data'!$A$1:$AN$1,0))</f>
        <v>22605</v>
      </c>
      <c r="M1294">
        <f>INDEX('Raw Election Data'!$A$1:$AN$3144,MATCH($C1294&amp;" "&amp;$B1294,'Raw Election Data'!$C$1:$C$3144,0),MATCH('Joined Data'!M$1,'Raw Election Data'!$A$1:$AN$1,0))</f>
        <v>0.27480645874806459</v>
      </c>
      <c r="N1294">
        <f>INDEX('Raw Election Data'!$A$1:$AN$3144,MATCH($C1294&amp;" "&amp;$B1294,'Raw Election Data'!$C$1:$C$3144,0),MATCH('Joined Data'!N$1,'Raw Election Data'!$A$1:$AN$1,0))</f>
        <v>0.67126741871267415</v>
      </c>
      <c r="O1294">
        <f>INDEX('Raw Election Data'!$A$1:$AN$3144,MATCH($C1294&amp;" "&amp;$B1294,'Raw Election Data'!$C$1:$C$3144,0),MATCH('Joined Data'!O$1,'Raw Election Data'!$A$1:$AN$1,0))</f>
        <v>-8962</v>
      </c>
      <c r="P1294">
        <f>INDEX('Raw Election Data'!$A$1:$AN$3144,MATCH($C1294&amp;" "&amp;$B1294,'Raw Election Data'!$C$1:$C$3144,0),MATCH('Joined Data'!P$1,'Raw Election Data'!$A$1:$AN$1,0))</f>
        <v>8962</v>
      </c>
      <c r="Q1294">
        <f>INDEX('Raw Election Data'!$A$1:$AN$3144,MATCH($C1294&amp;" "&amp;$B1294,'Raw Election Data'!$C$1:$C$3144,0),MATCH('Joined Data'!Q$1,'Raw Election Data'!$A$1:$AN$1,0))</f>
        <v>-0.39646095996460956</v>
      </c>
      <c r="R1294">
        <f>INDEX('Raw Election Data'!$A$1:$AN$3144,MATCH($C1294&amp;" "&amp;$B1294,'Raw Election Data'!$C$1:$C$3144,0),MATCH('Joined Data'!R$1,'Raw Election Data'!$A$1:$AN$1,0))</f>
        <v>0.39646095996460956</v>
      </c>
    </row>
    <row r="1295" spans="1:18" ht="13.5" hidden="1" customHeight="1" x14ac:dyDescent="0.15">
      <c r="A1295" t="s">
        <v>219</v>
      </c>
      <c r="B1295" t="s">
        <v>3475</v>
      </c>
      <c r="C1295" t="str">
        <f>INDEX(FIPS!$A$1:$E$3236,MATCH($F1295,FIPS!$D$1:$D$3236,0),5)</f>
        <v>Oakland County</v>
      </c>
      <c r="D1295" t="s">
        <v>220</v>
      </c>
      <c r="E1295" s="15" t="s">
        <v>68</v>
      </c>
      <c r="F1295" t="s">
        <v>3659</v>
      </c>
      <c r="G1295" t="s">
        <v>7787</v>
      </c>
      <c r="H1295" t="str">
        <f>IFERROR(VLOOKUP($G1295,'Team Colors'!$A:$B,2,0),"#c9c9c9")</f>
        <v>#005a8b</v>
      </c>
      <c r="I1295">
        <f>INDEX('Raw Election Data'!$A$1:$AN$3144,MATCH($C1295&amp;" "&amp;$B1295,'Raw Election Data'!$C$1:$C$3144,0),MATCH('Joined Data'!I$1,'Raw Election Data'!$A$1:$AN$1,0))</f>
        <v>1242304</v>
      </c>
      <c r="J1295">
        <f>INDEX('Raw Election Data'!$A$1:$AN$3144,MATCH($C1295&amp;" "&amp;$B1295,'Raw Election Data'!$C$1:$C$3144,0),MATCH('Joined Data'!J$1,'Raw Election Data'!$A$1:$AN$1,0))</f>
        <v>342976</v>
      </c>
      <c r="K1295">
        <f>INDEX('Raw Election Data'!$A$1:$AN$3144,MATCH($C1295&amp;" "&amp;$B1295,'Raw Election Data'!$C$1:$C$3144,0),MATCH('Joined Data'!K$1,'Raw Election Data'!$A$1:$AN$1,0))</f>
        <v>289127</v>
      </c>
      <c r="L1295">
        <f>INDEX('Raw Election Data'!$A$1:$AN$3144,MATCH($C1295&amp;" "&amp;$B1295,'Raw Election Data'!$C$1:$C$3144,0),MATCH('Joined Data'!L$1,'Raw Election Data'!$A$1:$AN$1,0))</f>
        <v>663255</v>
      </c>
      <c r="M1295">
        <f>INDEX('Raw Election Data'!$A$1:$AN$3144,MATCH($C1295&amp;" "&amp;$B1295,'Raw Election Data'!$C$1:$C$3144,0),MATCH('Joined Data'!M$1,'Raw Election Data'!$A$1:$AN$1,0))</f>
        <v>0.51711031202177138</v>
      </c>
      <c r="N1295">
        <f>INDEX('Raw Election Data'!$A$1:$AN$3144,MATCH($C1295&amp;" "&amp;$B1295,'Raw Election Data'!$C$1:$C$3144,0),MATCH('Joined Data'!N$1,'Raw Election Data'!$A$1:$AN$1,0))</f>
        <v>0.43592132739293332</v>
      </c>
      <c r="O1295">
        <f>INDEX('Raw Election Data'!$A$1:$AN$3144,MATCH($C1295&amp;" "&amp;$B1295,'Raw Election Data'!$C$1:$C$3144,0),MATCH('Joined Data'!O$1,'Raw Election Data'!$A$1:$AN$1,0))</f>
        <v>53849</v>
      </c>
      <c r="P1295">
        <f>INDEX('Raw Election Data'!$A$1:$AN$3144,MATCH($C1295&amp;" "&amp;$B1295,'Raw Election Data'!$C$1:$C$3144,0),MATCH('Joined Data'!P$1,'Raw Election Data'!$A$1:$AN$1,0))</f>
        <v>-53849</v>
      </c>
      <c r="Q1295">
        <f>INDEX('Raw Election Data'!$A$1:$AN$3144,MATCH($C1295&amp;" "&amp;$B1295,'Raw Election Data'!$C$1:$C$3144,0),MATCH('Joined Data'!Q$1,'Raw Election Data'!$A$1:$AN$1,0))</f>
        <v>8.1188984628838057E-2</v>
      </c>
      <c r="R1295">
        <f>INDEX('Raw Election Data'!$A$1:$AN$3144,MATCH($C1295&amp;" "&amp;$B1295,'Raw Election Data'!$C$1:$C$3144,0),MATCH('Joined Data'!R$1,'Raw Election Data'!$A$1:$AN$1,0))</f>
        <v>-8.1188984628838057E-2</v>
      </c>
    </row>
    <row r="1296" spans="1:18" ht="13.5" hidden="1" customHeight="1" x14ac:dyDescent="0.15">
      <c r="A1296" t="s">
        <v>219</v>
      </c>
      <c r="B1296" t="s">
        <v>3475</v>
      </c>
      <c r="C1296" t="str">
        <f>INDEX(FIPS!$A$1:$E$3236,MATCH($F1296,FIPS!$D$1:$D$3236,0),5)</f>
        <v>Oceana County</v>
      </c>
      <c r="D1296" t="s">
        <v>220</v>
      </c>
      <c r="E1296" s="15" t="s">
        <v>69</v>
      </c>
      <c r="F1296" t="s">
        <v>3661</v>
      </c>
      <c r="G1296" t="s">
        <v>7787</v>
      </c>
      <c r="H1296" t="str">
        <f>IFERROR(VLOOKUP($G1296,'Team Colors'!$A:$B,2,0),"#c9c9c9")</f>
        <v>#005a8b</v>
      </c>
      <c r="I1296">
        <f>INDEX('Raw Election Data'!$A$1:$AN$3144,MATCH($C1296&amp;" "&amp;$B1296,'Raw Election Data'!$C$1:$C$3144,0),MATCH('Joined Data'!I$1,'Raw Election Data'!$A$1:$AN$1,0))</f>
        <v>26105</v>
      </c>
      <c r="J1296">
        <f>INDEX('Raw Election Data'!$A$1:$AN$3144,MATCH($C1296&amp;" "&amp;$B1296,'Raw Election Data'!$C$1:$C$3144,0),MATCH('Joined Data'!J$1,'Raw Election Data'!$A$1:$AN$1,0))</f>
        <v>3973</v>
      </c>
      <c r="K1296">
        <f>INDEX('Raw Election Data'!$A$1:$AN$3144,MATCH($C1296&amp;" "&amp;$B1296,'Raw Election Data'!$C$1:$C$3144,0),MATCH('Joined Data'!K$1,'Raw Election Data'!$A$1:$AN$1,0))</f>
        <v>7228</v>
      </c>
      <c r="L1296">
        <f>INDEX('Raw Election Data'!$A$1:$AN$3144,MATCH($C1296&amp;" "&amp;$B1296,'Raw Election Data'!$C$1:$C$3144,0),MATCH('Joined Data'!L$1,'Raw Election Data'!$A$1:$AN$1,0))</f>
        <v>11903</v>
      </c>
      <c r="M1296">
        <f>INDEX('Raw Election Data'!$A$1:$AN$3144,MATCH($C1296&amp;" "&amp;$B1296,'Raw Election Data'!$C$1:$C$3144,0),MATCH('Joined Data'!M$1,'Raw Election Data'!$A$1:$AN$1,0))</f>
        <v>0.33378139964714776</v>
      </c>
      <c r="N1296">
        <f>INDEX('Raw Election Data'!$A$1:$AN$3144,MATCH($C1296&amp;" "&amp;$B1296,'Raw Election Data'!$C$1:$C$3144,0),MATCH('Joined Data'!N$1,'Raw Election Data'!$A$1:$AN$1,0))</f>
        <v>0.60724187179702593</v>
      </c>
      <c r="O1296">
        <f>INDEX('Raw Election Data'!$A$1:$AN$3144,MATCH($C1296&amp;" "&amp;$B1296,'Raw Election Data'!$C$1:$C$3144,0),MATCH('Joined Data'!O$1,'Raw Election Data'!$A$1:$AN$1,0))</f>
        <v>-3255</v>
      </c>
      <c r="P1296">
        <f>INDEX('Raw Election Data'!$A$1:$AN$3144,MATCH($C1296&amp;" "&amp;$B1296,'Raw Election Data'!$C$1:$C$3144,0),MATCH('Joined Data'!P$1,'Raw Election Data'!$A$1:$AN$1,0))</f>
        <v>3255</v>
      </c>
      <c r="Q1296">
        <f>INDEX('Raw Election Data'!$A$1:$AN$3144,MATCH($C1296&amp;" "&amp;$B1296,'Raw Election Data'!$C$1:$C$3144,0),MATCH('Joined Data'!Q$1,'Raw Election Data'!$A$1:$AN$1,0))</f>
        <v>-0.27346047214987818</v>
      </c>
      <c r="R1296">
        <f>INDEX('Raw Election Data'!$A$1:$AN$3144,MATCH($C1296&amp;" "&amp;$B1296,'Raw Election Data'!$C$1:$C$3144,0),MATCH('Joined Data'!R$1,'Raw Election Data'!$A$1:$AN$1,0))</f>
        <v>0.27346047214987818</v>
      </c>
    </row>
    <row r="1297" spans="1:18" ht="13.5" hidden="1" customHeight="1" x14ac:dyDescent="0.15">
      <c r="A1297" t="s">
        <v>219</v>
      </c>
      <c r="B1297" t="s">
        <v>3475</v>
      </c>
      <c r="C1297" t="str">
        <f>INDEX(FIPS!$A$1:$E$3236,MATCH($F1297,FIPS!$D$1:$D$3236,0),5)</f>
        <v>Ogemaw County</v>
      </c>
      <c r="D1297" t="s">
        <v>220</v>
      </c>
      <c r="E1297" s="15" t="s">
        <v>71</v>
      </c>
      <c r="F1297" t="s">
        <v>3663</v>
      </c>
      <c r="G1297" t="s">
        <v>7787</v>
      </c>
      <c r="H1297" t="str">
        <f>IFERROR(VLOOKUP($G1297,'Team Colors'!$A:$B,2,0),"#c9c9c9")</f>
        <v>#005a8b</v>
      </c>
      <c r="I1297">
        <f>INDEX('Raw Election Data'!$A$1:$AN$3144,MATCH($C1297&amp;" "&amp;$B1297,'Raw Election Data'!$C$1:$C$3144,0),MATCH('Joined Data'!I$1,'Raw Election Data'!$A$1:$AN$1,0))</f>
        <v>20937</v>
      </c>
      <c r="J1297">
        <f>INDEX('Raw Election Data'!$A$1:$AN$3144,MATCH($C1297&amp;" "&amp;$B1297,'Raw Election Data'!$C$1:$C$3144,0),MATCH('Joined Data'!J$1,'Raw Election Data'!$A$1:$AN$1,0))</f>
        <v>3030</v>
      </c>
      <c r="K1297">
        <f>INDEX('Raw Election Data'!$A$1:$AN$3144,MATCH($C1297&amp;" "&amp;$B1297,'Raw Election Data'!$C$1:$C$3144,0),MATCH('Joined Data'!K$1,'Raw Election Data'!$A$1:$AN$1,0))</f>
        <v>6827</v>
      </c>
      <c r="L1297">
        <f>INDEX('Raw Election Data'!$A$1:$AN$3144,MATCH($C1297&amp;" "&amp;$B1297,'Raw Election Data'!$C$1:$C$3144,0),MATCH('Joined Data'!L$1,'Raw Election Data'!$A$1:$AN$1,0))</f>
        <v>10386</v>
      </c>
      <c r="M1297">
        <f>INDEX('Raw Election Data'!$A$1:$AN$3144,MATCH($C1297&amp;" "&amp;$B1297,'Raw Election Data'!$C$1:$C$3144,0),MATCH('Joined Data'!M$1,'Raw Election Data'!$A$1:$AN$1,0))</f>
        <v>0.29173887926054304</v>
      </c>
      <c r="N1297">
        <f>INDEX('Raw Election Data'!$A$1:$AN$3144,MATCH($C1297&amp;" "&amp;$B1297,'Raw Election Data'!$C$1:$C$3144,0),MATCH('Joined Data'!N$1,'Raw Election Data'!$A$1:$AN$1,0))</f>
        <v>0.65732717119198925</v>
      </c>
      <c r="O1297">
        <f>INDEX('Raw Election Data'!$A$1:$AN$3144,MATCH($C1297&amp;" "&amp;$B1297,'Raw Election Data'!$C$1:$C$3144,0),MATCH('Joined Data'!O$1,'Raw Election Data'!$A$1:$AN$1,0))</f>
        <v>-3797</v>
      </c>
      <c r="P1297">
        <f>INDEX('Raw Election Data'!$A$1:$AN$3144,MATCH($C1297&amp;" "&amp;$B1297,'Raw Election Data'!$C$1:$C$3144,0),MATCH('Joined Data'!P$1,'Raw Election Data'!$A$1:$AN$1,0))</f>
        <v>3797</v>
      </c>
      <c r="Q1297">
        <f>INDEX('Raw Election Data'!$A$1:$AN$3144,MATCH($C1297&amp;" "&amp;$B1297,'Raw Election Data'!$C$1:$C$3144,0),MATCH('Joined Data'!Q$1,'Raw Election Data'!$A$1:$AN$1,0))</f>
        <v>-0.36558829193144621</v>
      </c>
      <c r="R1297">
        <f>INDEX('Raw Election Data'!$A$1:$AN$3144,MATCH($C1297&amp;" "&amp;$B1297,'Raw Election Data'!$C$1:$C$3144,0),MATCH('Joined Data'!R$1,'Raw Election Data'!$A$1:$AN$1,0))</f>
        <v>0.36558829193144621</v>
      </c>
    </row>
    <row r="1298" spans="1:18" ht="13.5" hidden="1" customHeight="1" x14ac:dyDescent="0.15">
      <c r="A1298" t="s">
        <v>219</v>
      </c>
      <c r="B1298" t="s">
        <v>3475</v>
      </c>
      <c r="C1298" t="str">
        <f>INDEX(FIPS!$A$1:$E$3236,MATCH($F1298,FIPS!$D$1:$D$3236,0),5)</f>
        <v>Ontonagon County</v>
      </c>
      <c r="D1298" t="s">
        <v>220</v>
      </c>
      <c r="E1298" s="15" t="s">
        <v>72</v>
      </c>
      <c r="F1298" t="s">
        <v>3665</v>
      </c>
      <c r="G1298" t="s">
        <v>7755</v>
      </c>
      <c r="H1298" t="str">
        <f>IFERROR(VLOOKUP($G1298,'Team Colors'!$A:$B,2,0),"#c9c9c9")</f>
        <v>#203731</v>
      </c>
      <c r="I1298">
        <f>INDEX('Raw Election Data'!$A$1:$AN$3144,MATCH($C1298&amp;" "&amp;$B1298,'Raw Election Data'!$C$1:$C$3144,0),MATCH('Joined Data'!I$1,'Raw Election Data'!$A$1:$AN$1,0))</f>
        <v>6007</v>
      </c>
      <c r="J1298">
        <f>INDEX('Raw Election Data'!$A$1:$AN$3144,MATCH($C1298&amp;" "&amp;$B1298,'Raw Election Data'!$C$1:$C$3144,0),MATCH('Joined Data'!J$1,'Raw Election Data'!$A$1:$AN$1,0))</f>
        <v>1175</v>
      </c>
      <c r="K1298">
        <f>INDEX('Raw Election Data'!$A$1:$AN$3144,MATCH($C1298&amp;" "&amp;$B1298,'Raw Election Data'!$C$1:$C$3144,0),MATCH('Joined Data'!K$1,'Raw Election Data'!$A$1:$AN$1,0))</f>
        <v>2069</v>
      </c>
      <c r="L1298">
        <f>INDEX('Raw Election Data'!$A$1:$AN$3144,MATCH($C1298&amp;" "&amp;$B1298,'Raw Election Data'!$C$1:$C$3144,0),MATCH('Joined Data'!L$1,'Raw Election Data'!$A$1:$AN$1,0))</f>
        <v>3420</v>
      </c>
      <c r="M1298">
        <f>INDEX('Raw Election Data'!$A$1:$AN$3144,MATCH($C1298&amp;" "&amp;$B1298,'Raw Election Data'!$C$1:$C$3144,0),MATCH('Joined Data'!M$1,'Raw Election Data'!$A$1:$AN$1,0))</f>
        <v>0.3435672514619883</v>
      </c>
      <c r="N1298">
        <f>INDEX('Raw Election Data'!$A$1:$AN$3144,MATCH($C1298&amp;" "&amp;$B1298,'Raw Election Data'!$C$1:$C$3144,0),MATCH('Joined Data'!N$1,'Raw Election Data'!$A$1:$AN$1,0))</f>
        <v>0.60497076023391816</v>
      </c>
      <c r="O1298">
        <f>INDEX('Raw Election Data'!$A$1:$AN$3144,MATCH($C1298&amp;" "&amp;$B1298,'Raw Election Data'!$C$1:$C$3144,0),MATCH('Joined Data'!O$1,'Raw Election Data'!$A$1:$AN$1,0))</f>
        <v>-894</v>
      </c>
      <c r="P1298">
        <f>INDEX('Raw Election Data'!$A$1:$AN$3144,MATCH($C1298&amp;" "&amp;$B1298,'Raw Election Data'!$C$1:$C$3144,0),MATCH('Joined Data'!P$1,'Raw Election Data'!$A$1:$AN$1,0))</f>
        <v>894</v>
      </c>
      <c r="Q1298">
        <f>INDEX('Raw Election Data'!$A$1:$AN$3144,MATCH($C1298&amp;" "&amp;$B1298,'Raw Election Data'!$C$1:$C$3144,0),MATCH('Joined Data'!Q$1,'Raw Election Data'!$A$1:$AN$1,0))</f>
        <v>-0.26140350877192986</v>
      </c>
      <c r="R1298">
        <f>INDEX('Raw Election Data'!$A$1:$AN$3144,MATCH($C1298&amp;" "&amp;$B1298,'Raw Election Data'!$C$1:$C$3144,0),MATCH('Joined Data'!R$1,'Raw Election Data'!$A$1:$AN$1,0))</f>
        <v>0.26140350877192986</v>
      </c>
    </row>
    <row r="1299" spans="1:18" ht="13.5" hidden="1" customHeight="1" x14ac:dyDescent="0.15">
      <c r="A1299" t="s">
        <v>219</v>
      </c>
      <c r="B1299" t="s">
        <v>3475</v>
      </c>
      <c r="C1299" t="str">
        <f>INDEX(FIPS!$A$1:$E$3236,MATCH($F1299,FIPS!$D$1:$D$3236,0),5)</f>
        <v>Osceola County</v>
      </c>
      <c r="D1299" t="s">
        <v>220</v>
      </c>
      <c r="E1299" s="15" t="s">
        <v>73</v>
      </c>
      <c r="F1299" t="s">
        <v>3666</v>
      </c>
      <c r="G1299" t="s">
        <v>7787</v>
      </c>
      <c r="H1299" t="str">
        <f>IFERROR(VLOOKUP($G1299,'Team Colors'!$A:$B,2,0),"#c9c9c9")</f>
        <v>#005a8b</v>
      </c>
      <c r="I1299">
        <f>INDEX('Raw Election Data'!$A$1:$AN$3144,MATCH($C1299&amp;" "&amp;$B1299,'Raw Election Data'!$C$1:$C$3144,0),MATCH('Joined Data'!I$1,'Raw Election Data'!$A$1:$AN$1,0))</f>
        <v>23058</v>
      </c>
      <c r="J1299">
        <f>INDEX('Raw Election Data'!$A$1:$AN$3144,MATCH($C1299&amp;" "&amp;$B1299,'Raw Election Data'!$C$1:$C$3144,0),MATCH('Joined Data'!J$1,'Raw Election Data'!$A$1:$AN$1,0))</f>
        <v>2705</v>
      </c>
      <c r="K1299">
        <f>INDEX('Raw Election Data'!$A$1:$AN$3144,MATCH($C1299&amp;" "&amp;$B1299,'Raw Election Data'!$C$1:$C$3144,0),MATCH('Joined Data'!K$1,'Raw Election Data'!$A$1:$AN$1,0))</f>
        <v>7336</v>
      </c>
      <c r="L1299">
        <f>INDEX('Raw Election Data'!$A$1:$AN$3144,MATCH($C1299&amp;" "&amp;$B1299,'Raw Election Data'!$C$1:$C$3144,0),MATCH('Joined Data'!L$1,'Raw Election Data'!$A$1:$AN$1,0))</f>
        <v>10597</v>
      </c>
      <c r="M1299">
        <f>INDEX('Raw Election Data'!$A$1:$AN$3144,MATCH($C1299&amp;" "&amp;$B1299,'Raw Election Data'!$C$1:$C$3144,0),MATCH('Joined Data'!M$1,'Raw Election Data'!$A$1:$AN$1,0))</f>
        <v>0.2552609229027083</v>
      </c>
      <c r="N1299">
        <f>INDEX('Raw Election Data'!$A$1:$AN$3144,MATCH($C1299&amp;" "&amp;$B1299,'Raw Election Data'!$C$1:$C$3144,0),MATCH('Joined Data'!N$1,'Raw Election Data'!$A$1:$AN$1,0))</f>
        <v>0.69227139756534872</v>
      </c>
      <c r="O1299">
        <f>INDEX('Raw Election Data'!$A$1:$AN$3144,MATCH($C1299&amp;" "&amp;$B1299,'Raw Election Data'!$C$1:$C$3144,0),MATCH('Joined Data'!O$1,'Raw Election Data'!$A$1:$AN$1,0))</f>
        <v>-4631</v>
      </c>
      <c r="P1299">
        <f>INDEX('Raw Election Data'!$A$1:$AN$3144,MATCH($C1299&amp;" "&amp;$B1299,'Raw Election Data'!$C$1:$C$3144,0),MATCH('Joined Data'!P$1,'Raw Election Data'!$A$1:$AN$1,0))</f>
        <v>4631</v>
      </c>
      <c r="Q1299">
        <f>INDEX('Raw Election Data'!$A$1:$AN$3144,MATCH($C1299&amp;" "&amp;$B1299,'Raw Election Data'!$C$1:$C$3144,0),MATCH('Joined Data'!Q$1,'Raw Election Data'!$A$1:$AN$1,0))</f>
        <v>-0.43701047466264042</v>
      </c>
      <c r="R1299">
        <f>INDEX('Raw Election Data'!$A$1:$AN$3144,MATCH($C1299&amp;" "&amp;$B1299,'Raw Election Data'!$C$1:$C$3144,0),MATCH('Joined Data'!R$1,'Raw Election Data'!$A$1:$AN$1,0))</f>
        <v>0.43701047466264042</v>
      </c>
    </row>
    <row r="1300" spans="1:18" ht="13.5" hidden="1" customHeight="1" x14ac:dyDescent="0.15">
      <c r="A1300" t="s">
        <v>219</v>
      </c>
      <c r="B1300" t="s">
        <v>3475</v>
      </c>
      <c r="C1300" t="str">
        <f>INDEX(FIPS!$A$1:$E$3236,MATCH($F1300,FIPS!$D$1:$D$3236,0),5)</f>
        <v>Oscoda County</v>
      </c>
      <c r="D1300" t="s">
        <v>220</v>
      </c>
      <c r="E1300" s="15" t="s">
        <v>114</v>
      </c>
      <c r="F1300" t="s">
        <v>3668</v>
      </c>
      <c r="G1300" t="s">
        <v>7787</v>
      </c>
      <c r="H1300" t="str">
        <f>IFERROR(VLOOKUP($G1300,'Team Colors'!$A:$B,2,0),"#c9c9c9")</f>
        <v>#005a8b</v>
      </c>
      <c r="I1300">
        <f>INDEX('Raw Election Data'!$A$1:$AN$3144,MATCH($C1300&amp;" "&amp;$B1300,'Raw Election Data'!$C$1:$C$3144,0),MATCH('Joined Data'!I$1,'Raw Election Data'!$A$1:$AN$1,0))</f>
        <v>8251</v>
      </c>
      <c r="J1300">
        <f>INDEX('Raw Election Data'!$A$1:$AN$3144,MATCH($C1300&amp;" "&amp;$B1300,'Raw Election Data'!$C$1:$C$3144,0),MATCH('Joined Data'!J$1,'Raw Election Data'!$A$1:$AN$1,0))</f>
        <v>1044</v>
      </c>
      <c r="K1300">
        <f>INDEX('Raw Election Data'!$A$1:$AN$3144,MATCH($C1300&amp;" "&amp;$B1300,'Raw Election Data'!$C$1:$C$3144,0),MATCH('Joined Data'!K$1,'Raw Election Data'!$A$1:$AN$1,0))</f>
        <v>2843</v>
      </c>
      <c r="L1300">
        <f>INDEX('Raw Election Data'!$A$1:$AN$3144,MATCH($C1300&amp;" "&amp;$B1300,'Raw Election Data'!$C$1:$C$3144,0),MATCH('Joined Data'!L$1,'Raw Election Data'!$A$1:$AN$1,0))</f>
        <v>4062</v>
      </c>
      <c r="M1300">
        <f>INDEX('Raw Election Data'!$A$1:$AN$3144,MATCH($C1300&amp;" "&amp;$B1300,'Raw Election Data'!$C$1:$C$3144,0),MATCH('Joined Data'!M$1,'Raw Election Data'!$A$1:$AN$1,0))</f>
        <v>0.2570162481536189</v>
      </c>
      <c r="N1300">
        <f>INDEX('Raw Election Data'!$A$1:$AN$3144,MATCH($C1300&amp;" "&amp;$B1300,'Raw Election Data'!$C$1:$C$3144,0),MATCH('Joined Data'!N$1,'Raw Election Data'!$A$1:$AN$1,0))</f>
        <v>0.69990152634170355</v>
      </c>
      <c r="O1300">
        <f>INDEX('Raw Election Data'!$A$1:$AN$3144,MATCH($C1300&amp;" "&amp;$B1300,'Raw Election Data'!$C$1:$C$3144,0),MATCH('Joined Data'!O$1,'Raw Election Data'!$A$1:$AN$1,0))</f>
        <v>-1799</v>
      </c>
      <c r="P1300">
        <f>INDEX('Raw Election Data'!$A$1:$AN$3144,MATCH($C1300&amp;" "&amp;$B1300,'Raw Election Data'!$C$1:$C$3144,0),MATCH('Joined Data'!P$1,'Raw Election Data'!$A$1:$AN$1,0))</f>
        <v>1799</v>
      </c>
      <c r="Q1300">
        <f>INDEX('Raw Election Data'!$A$1:$AN$3144,MATCH($C1300&amp;" "&amp;$B1300,'Raw Election Data'!$C$1:$C$3144,0),MATCH('Joined Data'!Q$1,'Raw Election Data'!$A$1:$AN$1,0))</f>
        <v>-0.44288527818808465</v>
      </c>
      <c r="R1300">
        <f>INDEX('Raw Election Data'!$A$1:$AN$3144,MATCH($C1300&amp;" "&amp;$B1300,'Raw Election Data'!$C$1:$C$3144,0),MATCH('Joined Data'!R$1,'Raw Election Data'!$A$1:$AN$1,0))</f>
        <v>0.44288527818808465</v>
      </c>
    </row>
    <row r="1301" spans="1:18" ht="13.5" hidden="1" customHeight="1" x14ac:dyDescent="0.15">
      <c r="A1301" t="s">
        <v>219</v>
      </c>
      <c r="B1301" t="s">
        <v>3475</v>
      </c>
      <c r="C1301" t="str">
        <f>INDEX(FIPS!$A$1:$E$3236,MATCH($F1301,FIPS!$D$1:$D$3236,0),5)</f>
        <v>Otsego County</v>
      </c>
      <c r="D1301" t="s">
        <v>220</v>
      </c>
      <c r="E1301" s="15" t="s">
        <v>115</v>
      </c>
      <c r="F1301" t="s">
        <v>3670</v>
      </c>
      <c r="G1301" t="s">
        <v>7787</v>
      </c>
      <c r="H1301" t="str">
        <f>IFERROR(VLOOKUP($G1301,'Team Colors'!$A:$B,2,0),"#c9c9c9")</f>
        <v>#005a8b</v>
      </c>
      <c r="I1301">
        <f>INDEX('Raw Election Data'!$A$1:$AN$3144,MATCH($C1301&amp;" "&amp;$B1301,'Raw Election Data'!$C$1:$C$3144,0),MATCH('Joined Data'!I$1,'Raw Election Data'!$A$1:$AN$1,0))</f>
        <v>24253</v>
      </c>
      <c r="J1301">
        <f>INDEX('Raw Election Data'!$A$1:$AN$3144,MATCH($C1301&amp;" "&amp;$B1301,'Raw Election Data'!$C$1:$C$3144,0),MATCH('Joined Data'!J$1,'Raw Election Data'!$A$1:$AN$1,0))</f>
        <v>3556</v>
      </c>
      <c r="K1301">
        <f>INDEX('Raw Election Data'!$A$1:$AN$3144,MATCH($C1301&amp;" "&amp;$B1301,'Raw Election Data'!$C$1:$C$3144,0),MATCH('Joined Data'!K$1,'Raw Election Data'!$A$1:$AN$1,0))</f>
        <v>8266</v>
      </c>
      <c r="L1301">
        <f>INDEX('Raw Election Data'!$A$1:$AN$3144,MATCH($C1301&amp;" "&amp;$B1301,'Raw Election Data'!$C$1:$C$3144,0),MATCH('Joined Data'!L$1,'Raw Election Data'!$A$1:$AN$1,0))</f>
        <v>12529</v>
      </c>
      <c r="M1301">
        <f>INDEX('Raw Election Data'!$A$1:$AN$3144,MATCH($C1301&amp;" "&amp;$B1301,'Raw Election Data'!$C$1:$C$3144,0),MATCH('Joined Data'!M$1,'Raw Election Data'!$A$1:$AN$1,0))</f>
        <v>0.28382153404102484</v>
      </c>
      <c r="N1301">
        <f>INDEX('Raw Election Data'!$A$1:$AN$3144,MATCH($C1301&amp;" "&amp;$B1301,'Raw Election Data'!$C$1:$C$3144,0),MATCH('Joined Data'!N$1,'Raw Election Data'!$A$1:$AN$1,0))</f>
        <v>0.65974938143507067</v>
      </c>
      <c r="O1301">
        <f>INDEX('Raw Election Data'!$A$1:$AN$3144,MATCH($C1301&amp;" "&amp;$B1301,'Raw Election Data'!$C$1:$C$3144,0),MATCH('Joined Data'!O$1,'Raw Election Data'!$A$1:$AN$1,0))</f>
        <v>-4710</v>
      </c>
      <c r="P1301">
        <f>INDEX('Raw Election Data'!$A$1:$AN$3144,MATCH($C1301&amp;" "&amp;$B1301,'Raw Election Data'!$C$1:$C$3144,0),MATCH('Joined Data'!P$1,'Raw Election Data'!$A$1:$AN$1,0))</f>
        <v>4710</v>
      </c>
      <c r="Q1301">
        <f>INDEX('Raw Election Data'!$A$1:$AN$3144,MATCH($C1301&amp;" "&amp;$B1301,'Raw Election Data'!$C$1:$C$3144,0),MATCH('Joined Data'!Q$1,'Raw Election Data'!$A$1:$AN$1,0))</f>
        <v>-0.37592784739404583</v>
      </c>
      <c r="R1301">
        <f>INDEX('Raw Election Data'!$A$1:$AN$3144,MATCH($C1301&amp;" "&amp;$B1301,'Raw Election Data'!$C$1:$C$3144,0),MATCH('Joined Data'!R$1,'Raw Election Data'!$A$1:$AN$1,0))</f>
        <v>0.37592784739404583</v>
      </c>
    </row>
    <row r="1302" spans="1:18" ht="13.5" hidden="1" customHeight="1" x14ac:dyDescent="0.15">
      <c r="A1302" t="s">
        <v>219</v>
      </c>
      <c r="B1302" t="s">
        <v>3475</v>
      </c>
      <c r="C1302" t="str">
        <f>INDEX(FIPS!$A$1:$E$3236,MATCH($F1302,FIPS!$D$1:$D$3236,0),5)</f>
        <v>Ottawa County</v>
      </c>
      <c r="D1302" t="s">
        <v>220</v>
      </c>
      <c r="E1302" s="15" t="s">
        <v>116</v>
      </c>
      <c r="F1302" t="s">
        <v>3671</v>
      </c>
      <c r="G1302" t="s">
        <v>7787</v>
      </c>
      <c r="H1302" t="str">
        <f>IFERROR(VLOOKUP($G1302,'Team Colors'!$A:$B,2,0),"#c9c9c9")</f>
        <v>#005a8b</v>
      </c>
      <c r="I1302">
        <f>INDEX('Raw Election Data'!$A$1:$AN$3144,MATCH($C1302&amp;" "&amp;$B1302,'Raw Election Data'!$C$1:$C$3144,0),MATCH('Joined Data'!I$1,'Raw Election Data'!$A$1:$AN$1,0))</f>
        <v>279955</v>
      </c>
      <c r="J1302">
        <f>INDEX('Raw Election Data'!$A$1:$AN$3144,MATCH($C1302&amp;" "&amp;$B1302,'Raw Election Data'!$C$1:$C$3144,0),MATCH('Joined Data'!J$1,'Raw Election Data'!$A$1:$AN$1,0))</f>
        <v>46276</v>
      </c>
      <c r="K1302">
        <f>INDEX('Raw Election Data'!$A$1:$AN$3144,MATCH($C1302&amp;" "&amp;$B1302,'Raw Election Data'!$C$1:$C$3144,0),MATCH('Joined Data'!K$1,'Raw Election Data'!$A$1:$AN$1,0))</f>
        <v>90456</v>
      </c>
      <c r="L1302">
        <f>INDEX('Raw Election Data'!$A$1:$AN$3144,MATCH($C1302&amp;" "&amp;$B1302,'Raw Election Data'!$C$1:$C$3144,0),MATCH('Joined Data'!L$1,'Raw Election Data'!$A$1:$AN$1,0))</f>
        <v>145405</v>
      </c>
      <c r="M1302">
        <f>INDEX('Raw Election Data'!$A$1:$AN$3144,MATCH($C1302&amp;" "&amp;$B1302,'Raw Election Data'!$C$1:$C$3144,0),MATCH('Joined Data'!M$1,'Raw Election Data'!$A$1:$AN$1,0))</f>
        <v>0.31825590591795333</v>
      </c>
      <c r="N1302">
        <f>INDEX('Raw Election Data'!$A$1:$AN$3144,MATCH($C1302&amp;" "&amp;$B1302,'Raw Election Data'!$C$1:$C$3144,0),MATCH('Joined Data'!N$1,'Raw Election Data'!$A$1:$AN$1,0))</f>
        <v>0.62209690175716104</v>
      </c>
      <c r="O1302">
        <f>INDEX('Raw Election Data'!$A$1:$AN$3144,MATCH($C1302&amp;" "&amp;$B1302,'Raw Election Data'!$C$1:$C$3144,0),MATCH('Joined Data'!O$1,'Raw Election Data'!$A$1:$AN$1,0))</f>
        <v>-44180</v>
      </c>
      <c r="P1302">
        <f>INDEX('Raw Election Data'!$A$1:$AN$3144,MATCH($C1302&amp;" "&amp;$B1302,'Raw Election Data'!$C$1:$C$3144,0),MATCH('Joined Data'!P$1,'Raw Election Data'!$A$1:$AN$1,0))</f>
        <v>44180</v>
      </c>
      <c r="Q1302">
        <f>INDEX('Raw Election Data'!$A$1:$AN$3144,MATCH($C1302&amp;" "&amp;$B1302,'Raw Election Data'!$C$1:$C$3144,0),MATCH('Joined Data'!Q$1,'Raw Election Data'!$A$1:$AN$1,0))</f>
        <v>-0.30384099583920771</v>
      </c>
      <c r="R1302">
        <f>INDEX('Raw Election Data'!$A$1:$AN$3144,MATCH($C1302&amp;" "&amp;$B1302,'Raw Election Data'!$C$1:$C$3144,0),MATCH('Joined Data'!R$1,'Raw Election Data'!$A$1:$AN$1,0))</f>
        <v>0.30384099583920771</v>
      </c>
    </row>
    <row r="1303" spans="1:18" ht="13.5" hidden="1" customHeight="1" x14ac:dyDescent="0.15">
      <c r="A1303" t="s">
        <v>219</v>
      </c>
      <c r="B1303" t="s">
        <v>3475</v>
      </c>
      <c r="C1303" t="str">
        <f>INDEX(FIPS!$A$1:$E$3236,MATCH($F1303,FIPS!$D$1:$D$3236,0),5)</f>
        <v>Presque Isle County</v>
      </c>
      <c r="D1303" t="s">
        <v>220</v>
      </c>
      <c r="E1303" s="15" t="s">
        <v>117</v>
      </c>
      <c r="F1303" t="s">
        <v>3673</v>
      </c>
      <c r="G1303" t="s">
        <v>7787</v>
      </c>
      <c r="H1303" t="str">
        <f>IFERROR(VLOOKUP($G1303,'Team Colors'!$A:$B,2,0),"#c9c9c9")</f>
        <v>#005a8b</v>
      </c>
      <c r="I1303">
        <f>INDEX('Raw Election Data'!$A$1:$AN$3144,MATCH($C1303&amp;" "&amp;$B1303,'Raw Election Data'!$C$1:$C$3144,0),MATCH('Joined Data'!I$1,'Raw Election Data'!$A$1:$AN$1,0))</f>
        <v>12841</v>
      </c>
      <c r="J1303">
        <f>INDEX('Raw Election Data'!$A$1:$AN$3144,MATCH($C1303&amp;" "&amp;$B1303,'Raw Election Data'!$C$1:$C$3144,0),MATCH('Joined Data'!J$1,'Raw Election Data'!$A$1:$AN$1,0))</f>
        <v>2400</v>
      </c>
      <c r="K1303">
        <f>INDEX('Raw Election Data'!$A$1:$AN$3144,MATCH($C1303&amp;" "&amp;$B1303,'Raw Election Data'!$C$1:$C$3144,0),MATCH('Joined Data'!K$1,'Raw Election Data'!$A$1:$AN$1,0))</f>
        <v>4486</v>
      </c>
      <c r="L1303">
        <f>INDEX('Raw Election Data'!$A$1:$AN$3144,MATCH($C1303&amp;" "&amp;$B1303,'Raw Election Data'!$C$1:$C$3144,0),MATCH('Joined Data'!L$1,'Raw Election Data'!$A$1:$AN$1,0))</f>
        <v>7215</v>
      </c>
      <c r="M1303">
        <f>INDEX('Raw Election Data'!$A$1:$AN$3144,MATCH($C1303&amp;" "&amp;$B1303,'Raw Election Data'!$C$1:$C$3144,0),MATCH('Joined Data'!M$1,'Raw Election Data'!$A$1:$AN$1,0))</f>
        <v>0.33264033264033266</v>
      </c>
      <c r="N1303">
        <f>INDEX('Raw Election Data'!$A$1:$AN$3144,MATCH($C1303&amp;" "&amp;$B1303,'Raw Election Data'!$C$1:$C$3144,0),MATCH('Joined Data'!N$1,'Raw Election Data'!$A$1:$AN$1,0))</f>
        <v>0.62176022176022172</v>
      </c>
      <c r="O1303">
        <f>INDEX('Raw Election Data'!$A$1:$AN$3144,MATCH($C1303&amp;" "&amp;$B1303,'Raw Election Data'!$C$1:$C$3144,0),MATCH('Joined Data'!O$1,'Raw Election Data'!$A$1:$AN$1,0))</f>
        <v>-2086</v>
      </c>
      <c r="P1303">
        <f>INDEX('Raw Election Data'!$A$1:$AN$3144,MATCH($C1303&amp;" "&amp;$B1303,'Raw Election Data'!$C$1:$C$3144,0),MATCH('Joined Data'!P$1,'Raw Election Data'!$A$1:$AN$1,0))</f>
        <v>2086</v>
      </c>
      <c r="Q1303">
        <f>INDEX('Raw Election Data'!$A$1:$AN$3144,MATCH($C1303&amp;" "&amp;$B1303,'Raw Election Data'!$C$1:$C$3144,0),MATCH('Joined Data'!Q$1,'Raw Election Data'!$A$1:$AN$1,0))</f>
        <v>-0.28911988911988906</v>
      </c>
      <c r="R1303">
        <f>INDEX('Raw Election Data'!$A$1:$AN$3144,MATCH($C1303&amp;" "&amp;$B1303,'Raw Election Data'!$C$1:$C$3144,0),MATCH('Joined Data'!R$1,'Raw Election Data'!$A$1:$AN$1,0))</f>
        <v>0.28911988911988906</v>
      </c>
    </row>
    <row r="1304" spans="1:18" ht="13.5" hidden="1" customHeight="1" x14ac:dyDescent="0.15">
      <c r="A1304" t="s">
        <v>219</v>
      </c>
      <c r="B1304" t="s">
        <v>3475</v>
      </c>
      <c r="C1304" t="str">
        <f>INDEX(FIPS!$A$1:$E$3236,MATCH($F1304,FIPS!$D$1:$D$3236,0),5)</f>
        <v>Roscommon County</v>
      </c>
      <c r="D1304" t="s">
        <v>220</v>
      </c>
      <c r="E1304" s="15" t="s">
        <v>118</v>
      </c>
      <c r="F1304" t="s">
        <v>3675</v>
      </c>
      <c r="G1304" t="s">
        <v>7787</v>
      </c>
      <c r="H1304" t="str">
        <f>IFERROR(VLOOKUP($G1304,'Team Colors'!$A:$B,2,0),"#c9c9c9")</f>
        <v>#005a8b</v>
      </c>
      <c r="I1304">
        <f>INDEX('Raw Election Data'!$A$1:$AN$3144,MATCH($C1304&amp;" "&amp;$B1304,'Raw Election Data'!$C$1:$C$3144,0),MATCH('Joined Data'!I$1,'Raw Election Data'!$A$1:$AN$1,0))</f>
        <v>23898</v>
      </c>
      <c r="J1304">
        <f>INDEX('Raw Election Data'!$A$1:$AN$3144,MATCH($C1304&amp;" "&amp;$B1304,'Raw Election Data'!$C$1:$C$3144,0),MATCH('Joined Data'!J$1,'Raw Election Data'!$A$1:$AN$1,0))</f>
        <v>4287</v>
      </c>
      <c r="K1304">
        <f>INDEX('Raw Election Data'!$A$1:$AN$3144,MATCH($C1304&amp;" "&amp;$B1304,'Raw Election Data'!$C$1:$C$3144,0),MATCH('Joined Data'!K$1,'Raw Election Data'!$A$1:$AN$1,0))</f>
        <v>8141</v>
      </c>
      <c r="L1304">
        <f>INDEX('Raw Election Data'!$A$1:$AN$3144,MATCH($C1304&amp;" "&amp;$B1304,'Raw Election Data'!$C$1:$C$3144,0),MATCH('Joined Data'!L$1,'Raw Election Data'!$A$1:$AN$1,0))</f>
        <v>13036</v>
      </c>
      <c r="M1304">
        <f>INDEX('Raw Election Data'!$A$1:$AN$3144,MATCH($C1304&amp;" "&amp;$B1304,'Raw Election Data'!$C$1:$C$3144,0),MATCH('Joined Data'!M$1,'Raw Election Data'!$A$1:$AN$1,0))</f>
        <v>0.32885854556612459</v>
      </c>
      <c r="N1304">
        <f>INDEX('Raw Election Data'!$A$1:$AN$3144,MATCH($C1304&amp;" "&amp;$B1304,'Raw Election Data'!$C$1:$C$3144,0),MATCH('Joined Data'!N$1,'Raw Election Data'!$A$1:$AN$1,0))</f>
        <v>0.62450138079165385</v>
      </c>
      <c r="O1304">
        <f>INDEX('Raw Election Data'!$A$1:$AN$3144,MATCH($C1304&amp;" "&amp;$B1304,'Raw Election Data'!$C$1:$C$3144,0),MATCH('Joined Data'!O$1,'Raw Election Data'!$A$1:$AN$1,0))</f>
        <v>-3854</v>
      </c>
      <c r="P1304">
        <f>INDEX('Raw Election Data'!$A$1:$AN$3144,MATCH($C1304&amp;" "&amp;$B1304,'Raw Election Data'!$C$1:$C$3144,0),MATCH('Joined Data'!P$1,'Raw Election Data'!$A$1:$AN$1,0))</f>
        <v>3854</v>
      </c>
      <c r="Q1304">
        <f>INDEX('Raw Election Data'!$A$1:$AN$3144,MATCH($C1304&amp;" "&amp;$B1304,'Raw Election Data'!$C$1:$C$3144,0),MATCH('Joined Data'!Q$1,'Raw Election Data'!$A$1:$AN$1,0))</f>
        <v>-0.29564283522552925</v>
      </c>
      <c r="R1304">
        <f>INDEX('Raw Election Data'!$A$1:$AN$3144,MATCH($C1304&amp;" "&amp;$B1304,'Raw Election Data'!$C$1:$C$3144,0),MATCH('Joined Data'!R$1,'Raw Election Data'!$A$1:$AN$1,0))</f>
        <v>0.29564283522552925</v>
      </c>
    </row>
    <row r="1305" spans="1:18" ht="13.5" hidden="1" customHeight="1" x14ac:dyDescent="0.15">
      <c r="A1305" t="s">
        <v>219</v>
      </c>
      <c r="B1305" t="s">
        <v>3475</v>
      </c>
      <c r="C1305" t="str">
        <f>INDEX(FIPS!$A$1:$E$3236,MATCH($F1305,FIPS!$D$1:$D$3236,0),5)</f>
        <v>Saginaw County</v>
      </c>
      <c r="D1305" t="s">
        <v>220</v>
      </c>
      <c r="E1305" s="15" t="s">
        <v>119</v>
      </c>
      <c r="F1305" t="s">
        <v>3677</v>
      </c>
      <c r="G1305" t="s">
        <v>7787</v>
      </c>
      <c r="H1305" t="str">
        <f>IFERROR(VLOOKUP($G1305,'Team Colors'!$A:$B,2,0),"#c9c9c9")</f>
        <v>#005a8b</v>
      </c>
      <c r="I1305">
        <f>INDEX('Raw Election Data'!$A$1:$AN$3144,MATCH($C1305&amp;" "&amp;$B1305,'Raw Election Data'!$C$1:$C$3144,0),MATCH('Joined Data'!I$1,'Raw Election Data'!$A$1:$AN$1,0))</f>
        <v>193307</v>
      </c>
      <c r="J1305">
        <f>INDEX('Raw Election Data'!$A$1:$AN$3144,MATCH($C1305&amp;" "&amp;$B1305,'Raw Election Data'!$C$1:$C$3144,0),MATCH('Joined Data'!J$1,'Raw Election Data'!$A$1:$AN$1,0))</f>
        <v>44395</v>
      </c>
      <c r="K1305">
        <f>INDEX('Raw Election Data'!$A$1:$AN$3144,MATCH($C1305&amp;" "&amp;$B1305,'Raw Election Data'!$C$1:$C$3144,0),MATCH('Joined Data'!K$1,'Raw Election Data'!$A$1:$AN$1,0))</f>
        <v>45469</v>
      </c>
      <c r="L1305">
        <f>INDEX('Raw Election Data'!$A$1:$AN$3144,MATCH($C1305&amp;" "&amp;$B1305,'Raw Election Data'!$C$1:$C$3144,0),MATCH('Joined Data'!L$1,'Raw Election Data'!$A$1:$AN$1,0))</f>
        <v>94198</v>
      </c>
      <c r="M1305">
        <f>INDEX('Raw Election Data'!$A$1:$AN$3144,MATCH($C1305&amp;" "&amp;$B1305,'Raw Election Data'!$C$1:$C$3144,0),MATCH('Joined Data'!M$1,'Raw Election Data'!$A$1:$AN$1,0))</f>
        <v>0.47129450731438033</v>
      </c>
      <c r="N1305">
        <f>INDEX('Raw Election Data'!$A$1:$AN$3144,MATCH($C1305&amp;" "&amp;$B1305,'Raw Election Data'!$C$1:$C$3144,0),MATCH('Joined Data'!N$1,'Raw Election Data'!$A$1:$AN$1,0))</f>
        <v>0.48269602327013311</v>
      </c>
      <c r="O1305">
        <f>INDEX('Raw Election Data'!$A$1:$AN$3144,MATCH($C1305&amp;" "&amp;$B1305,'Raw Election Data'!$C$1:$C$3144,0),MATCH('Joined Data'!O$1,'Raw Election Data'!$A$1:$AN$1,0))</f>
        <v>-1074</v>
      </c>
      <c r="P1305">
        <f>INDEX('Raw Election Data'!$A$1:$AN$3144,MATCH($C1305&amp;" "&amp;$B1305,'Raw Election Data'!$C$1:$C$3144,0),MATCH('Joined Data'!P$1,'Raw Election Data'!$A$1:$AN$1,0))</f>
        <v>1074</v>
      </c>
      <c r="Q1305">
        <f>INDEX('Raw Election Data'!$A$1:$AN$3144,MATCH($C1305&amp;" "&amp;$B1305,'Raw Election Data'!$C$1:$C$3144,0),MATCH('Joined Data'!Q$1,'Raw Election Data'!$A$1:$AN$1,0))</f>
        <v>-1.1401515955752783E-2</v>
      </c>
      <c r="R1305">
        <f>INDEX('Raw Election Data'!$A$1:$AN$3144,MATCH($C1305&amp;" "&amp;$B1305,'Raw Election Data'!$C$1:$C$3144,0),MATCH('Joined Data'!R$1,'Raw Election Data'!$A$1:$AN$1,0))</f>
        <v>1.1401515955752783E-2</v>
      </c>
    </row>
    <row r="1306" spans="1:18" ht="13.5" hidden="1" customHeight="1" x14ac:dyDescent="0.15">
      <c r="A1306" t="s">
        <v>219</v>
      </c>
      <c r="B1306" t="s">
        <v>3475</v>
      </c>
      <c r="C1306" t="str">
        <f>INDEX(FIPS!$A$1:$E$3236,MATCH($F1306,FIPS!$D$1:$D$3236,0),5)</f>
        <v>St. Clair County</v>
      </c>
      <c r="D1306" t="s">
        <v>220</v>
      </c>
      <c r="E1306" s="15" t="s">
        <v>120</v>
      </c>
      <c r="F1306" t="s">
        <v>3680</v>
      </c>
      <c r="G1306" t="s">
        <v>7787</v>
      </c>
      <c r="H1306" t="str">
        <f>IFERROR(VLOOKUP($G1306,'Team Colors'!$A:$B,2,0),"#c9c9c9")</f>
        <v>#005a8b</v>
      </c>
      <c r="I1306">
        <f>INDEX('Raw Election Data'!$A$1:$AN$3144,MATCH($C1306&amp;" "&amp;$B1306,'Raw Election Data'!$C$1:$C$3144,0),MATCH('Joined Data'!I$1,'Raw Election Data'!$A$1:$AN$1,0))</f>
        <v>159875</v>
      </c>
      <c r="J1306">
        <f>INDEX('Raw Election Data'!$A$1:$AN$3144,MATCH($C1306&amp;" "&amp;$B1306,'Raw Election Data'!$C$1:$C$3144,0),MATCH('Joined Data'!J$1,'Raw Election Data'!$A$1:$AN$1,0))</f>
        <v>24553</v>
      </c>
      <c r="K1306">
        <f>INDEX('Raw Election Data'!$A$1:$AN$3144,MATCH($C1306&amp;" "&amp;$B1306,'Raw Election Data'!$C$1:$C$3144,0),MATCH('Joined Data'!K$1,'Raw Election Data'!$A$1:$AN$1,0))</f>
        <v>49067</v>
      </c>
      <c r="L1306">
        <f>INDEX('Raw Election Data'!$A$1:$AN$3144,MATCH($C1306&amp;" "&amp;$B1306,'Raw Election Data'!$C$1:$C$3144,0),MATCH('Joined Data'!L$1,'Raw Election Data'!$A$1:$AN$1,0))</f>
        <v>77994</v>
      </c>
      <c r="M1306">
        <f>INDEX('Raw Election Data'!$A$1:$AN$3144,MATCH($C1306&amp;" "&amp;$B1306,'Raw Election Data'!$C$1:$C$3144,0),MATCH('Joined Data'!M$1,'Raw Election Data'!$A$1:$AN$1,0))</f>
        <v>0.31480626714875504</v>
      </c>
      <c r="N1306">
        <f>INDEX('Raw Election Data'!$A$1:$AN$3144,MATCH($C1306&amp;" "&amp;$B1306,'Raw Election Data'!$C$1:$C$3144,0),MATCH('Joined Data'!N$1,'Raw Election Data'!$A$1:$AN$1,0))</f>
        <v>0.62911249583301276</v>
      </c>
      <c r="O1306">
        <f>INDEX('Raw Election Data'!$A$1:$AN$3144,MATCH($C1306&amp;" "&amp;$B1306,'Raw Election Data'!$C$1:$C$3144,0),MATCH('Joined Data'!O$1,'Raw Election Data'!$A$1:$AN$1,0))</f>
        <v>-24514</v>
      </c>
      <c r="P1306">
        <f>INDEX('Raw Election Data'!$A$1:$AN$3144,MATCH($C1306&amp;" "&amp;$B1306,'Raw Election Data'!$C$1:$C$3144,0),MATCH('Joined Data'!P$1,'Raw Election Data'!$A$1:$AN$1,0))</f>
        <v>24514</v>
      </c>
      <c r="Q1306">
        <f>INDEX('Raw Election Data'!$A$1:$AN$3144,MATCH($C1306&amp;" "&amp;$B1306,'Raw Election Data'!$C$1:$C$3144,0),MATCH('Joined Data'!Q$1,'Raw Election Data'!$A$1:$AN$1,0))</f>
        <v>-0.31430622868425773</v>
      </c>
      <c r="R1306">
        <f>INDEX('Raw Election Data'!$A$1:$AN$3144,MATCH($C1306&amp;" "&amp;$B1306,'Raw Election Data'!$C$1:$C$3144,0),MATCH('Joined Data'!R$1,'Raw Election Data'!$A$1:$AN$1,0))</f>
        <v>0.31430622868425773</v>
      </c>
    </row>
    <row r="1307" spans="1:18" ht="13.5" hidden="1" customHeight="1" x14ac:dyDescent="0.15">
      <c r="A1307" t="s">
        <v>219</v>
      </c>
      <c r="B1307" t="s">
        <v>3475</v>
      </c>
      <c r="C1307" t="str">
        <f>INDEX(FIPS!$A$1:$E$3236,MATCH($F1307,FIPS!$D$1:$D$3236,0),5)</f>
        <v>St. Joseph County</v>
      </c>
      <c r="D1307" t="s">
        <v>220</v>
      </c>
      <c r="E1307" s="15" t="s">
        <v>121</v>
      </c>
      <c r="F1307" t="s">
        <v>3681</v>
      </c>
      <c r="G1307" t="s">
        <v>7787</v>
      </c>
      <c r="H1307" t="str">
        <f>IFERROR(VLOOKUP($G1307,'Team Colors'!$A:$B,2,0),"#c9c9c9")</f>
        <v>#005a8b</v>
      </c>
      <c r="I1307">
        <f>INDEX('Raw Election Data'!$A$1:$AN$3144,MATCH($C1307&amp;" "&amp;$B1307,'Raw Election Data'!$C$1:$C$3144,0),MATCH('Joined Data'!I$1,'Raw Election Data'!$A$1:$AN$1,0))</f>
        <v>61018</v>
      </c>
      <c r="J1307">
        <f>INDEX('Raw Election Data'!$A$1:$AN$3144,MATCH($C1307&amp;" "&amp;$B1307,'Raw Election Data'!$C$1:$C$3144,0),MATCH('Joined Data'!J$1,'Raw Election Data'!$A$1:$AN$1,0))</f>
        <v>7529</v>
      </c>
      <c r="K1307">
        <f>INDEX('Raw Election Data'!$A$1:$AN$3144,MATCH($C1307&amp;" "&amp;$B1307,'Raw Election Data'!$C$1:$C$3144,0),MATCH('Joined Data'!K$1,'Raw Election Data'!$A$1:$AN$1,0))</f>
        <v>14886</v>
      </c>
      <c r="L1307">
        <f>INDEX('Raw Election Data'!$A$1:$AN$3144,MATCH($C1307&amp;" "&amp;$B1307,'Raw Election Data'!$C$1:$C$3144,0),MATCH('Joined Data'!L$1,'Raw Election Data'!$A$1:$AN$1,0))</f>
        <v>23765</v>
      </c>
      <c r="M1307">
        <f>INDEX('Raw Election Data'!$A$1:$AN$3144,MATCH($C1307&amp;" "&amp;$B1307,'Raw Election Data'!$C$1:$C$3144,0),MATCH('Joined Data'!M$1,'Raw Election Data'!$A$1:$AN$1,0))</f>
        <v>0.31681043551441196</v>
      </c>
      <c r="N1307">
        <f>INDEX('Raw Election Data'!$A$1:$AN$3144,MATCH($C1307&amp;" "&amp;$B1307,'Raw Election Data'!$C$1:$C$3144,0),MATCH('Joined Data'!N$1,'Raw Election Data'!$A$1:$AN$1,0))</f>
        <v>0.62638333683989056</v>
      </c>
      <c r="O1307">
        <f>INDEX('Raw Election Data'!$A$1:$AN$3144,MATCH($C1307&amp;" "&amp;$B1307,'Raw Election Data'!$C$1:$C$3144,0),MATCH('Joined Data'!O$1,'Raw Election Data'!$A$1:$AN$1,0))</f>
        <v>-7357</v>
      </c>
      <c r="P1307">
        <f>INDEX('Raw Election Data'!$A$1:$AN$3144,MATCH($C1307&amp;" "&amp;$B1307,'Raw Election Data'!$C$1:$C$3144,0),MATCH('Joined Data'!P$1,'Raw Election Data'!$A$1:$AN$1,0))</f>
        <v>7357</v>
      </c>
      <c r="Q1307">
        <f>INDEX('Raw Election Data'!$A$1:$AN$3144,MATCH($C1307&amp;" "&amp;$B1307,'Raw Election Data'!$C$1:$C$3144,0),MATCH('Joined Data'!Q$1,'Raw Election Data'!$A$1:$AN$1,0))</f>
        <v>-0.3095729013254786</v>
      </c>
      <c r="R1307">
        <f>INDEX('Raw Election Data'!$A$1:$AN$3144,MATCH($C1307&amp;" "&amp;$B1307,'Raw Election Data'!$C$1:$C$3144,0),MATCH('Joined Data'!R$1,'Raw Election Data'!$A$1:$AN$1,0))</f>
        <v>0.3095729013254786</v>
      </c>
    </row>
    <row r="1308" spans="1:18" ht="13.5" hidden="1" customHeight="1" x14ac:dyDescent="0.15">
      <c r="A1308" t="s">
        <v>219</v>
      </c>
      <c r="B1308" t="s">
        <v>3475</v>
      </c>
      <c r="C1308" t="str">
        <f>INDEX(FIPS!$A$1:$E$3236,MATCH($F1308,FIPS!$D$1:$D$3236,0),5)</f>
        <v>Sanilac County</v>
      </c>
      <c r="D1308" t="s">
        <v>220</v>
      </c>
      <c r="E1308" s="15" t="s">
        <v>138</v>
      </c>
      <c r="F1308" t="s">
        <v>3685</v>
      </c>
      <c r="G1308" t="s">
        <v>7787</v>
      </c>
      <c r="H1308" t="str">
        <f>IFERROR(VLOOKUP($G1308,'Team Colors'!$A:$B,2,0),"#c9c9c9")</f>
        <v>#005a8b</v>
      </c>
      <c r="I1308">
        <f>INDEX('Raw Election Data'!$A$1:$AN$3144,MATCH($C1308&amp;" "&amp;$B1308,'Raw Election Data'!$C$1:$C$3144,0),MATCH('Joined Data'!I$1,'Raw Election Data'!$A$1:$AN$1,0))</f>
        <v>41475</v>
      </c>
      <c r="J1308">
        <f>INDEX('Raw Election Data'!$A$1:$AN$3144,MATCH($C1308&amp;" "&amp;$B1308,'Raw Election Data'!$C$1:$C$3144,0),MATCH('Joined Data'!J$1,'Raw Election Data'!$A$1:$AN$1,0))</f>
        <v>4873</v>
      </c>
      <c r="K1308">
        <f>INDEX('Raw Election Data'!$A$1:$AN$3144,MATCH($C1308&amp;" "&amp;$B1308,'Raw Election Data'!$C$1:$C$3144,0),MATCH('Joined Data'!K$1,'Raw Election Data'!$A$1:$AN$1,0))</f>
        <v>13446</v>
      </c>
      <c r="L1308">
        <f>INDEX('Raw Election Data'!$A$1:$AN$3144,MATCH($C1308&amp;" "&amp;$B1308,'Raw Election Data'!$C$1:$C$3144,0),MATCH('Joined Data'!L$1,'Raw Election Data'!$A$1:$AN$1,0))</f>
        <v>19243</v>
      </c>
      <c r="M1308">
        <f>INDEX('Raw Election Data'!$A$1:$AN$3144,MATCH($C1308&amp;" "&amp;$B1308,'Raw Election Data'!$C$1:$C$3144,0),MATCH('Joined Data'!M$1,'Raw Election Data'!$A$1:$AN$1,0))</f>
        <v>0.25323494257652135</v>
      </c>
      <c r="N1308">
        <f>INDEX('Raw Election Data'!$A$1:$AN$3144,MATCH($C1308&amp;" "&amp;$B1308,'Raw Election Data'!$C$1:$C$3144,0),MATCH('Joined Data'!N$1,'Raw Election Data'!$A$1:$AN$1,0))</f>
        <v>0.69874759652860785</v>
      </c>
      <c r="O1308">
        <f>INDEX('Raw Election Data'!$A$1:$AN$3144,MATCH($C1308&amp;" "&amp;$B1308,'Raw Election Data'!$C$1:$C$3144,0),MATCH('Joined Data'!O$1,'Raw Election Data'!$A$1:$AN$1,0))</f>
        <v>-8573</v>
      </c>
      <c r="P1308">
        <f>INDEX('Raw Election Data'!$A$1:$AN$3144,MATCH($C1308&amp;" "&amp;$B1308,'Raw Election Data'!$C$1:$C$3144,0),MATCH('Joined Data'!P$1,'Raw Election Data'!$A$1:$AN$1,0))</f>
        <v>8573</v>
      </c>
      <c r="Q1308">
        <f>INDEX('Raw Election Data'!$A$1:$AN$3144,MATCH($C1308&amp;" "&amp;$B1308,'Raw Election Data'!$C$1:$C$3144,0),MATCH('Joined Data'!Q$1,'Raw Election Data'!$A$1:$AN$1,0))</f>
        <v>-0.4455126539520865</v>
      </c>
      <c r="R1308">
        <f>INDEX('Raw Election Data'!$A$1:$AN$3144,MATCH($C1308&amp;" "&amp;$B1308,'Raw Election Data'!$C$1:$C$3144,0),MATCH('Joined Data'!R$1,'Raw Election Data'!$A$1:$AN$1,0))</f>
        <v>0.4455126539520865</v>
      </c>
    </row>
    <row r="1309" spans="1:18" ht="13.5" hidden="1" customHeight="1" x14ac:dyDescent="0.15">
      <c r="A1309" t="s">
        <v>219</v>
      </c>
      <c r="B1309" t="s">
        <v>3475</v>
      </c>
      <c r="C1309" t="str">
        <f>INDEX(FIPS!$A$1:$E$3236,MATCH($F1309,FIPS!$D$1:$D$3236,0),5)</f>
        <v>Schoolcraft County</v>
      </c>
      <c r="D1309" t="s">
        <v>220</v>
      </c>
      <c r="E1309" s="15" t="s">
        <v>96</v>
      </c>
      <c r="F1309" t="s">
        <v>3687</v>
      </c>
      <c r="G1309" t="s">
        <v>7787</v>
      </c>
      <c r="H1309" t="str">
        <f>IFERROR(VLOOKUP($G1309,'Team Colors'!$A:$B,2,0),"#c9c9c9")</f>
        <v>#005a8b</v>
      </c>
      <c r="I1309">
        <f>INDEX('Raw Election Data'!$A$1:$AN$3144,MATCH($C1309&amp;" "&amp;$B1309,'Raw Election Data'!$C$1:$C$3144,0),MATCH('Joined Data'!I$1,'Raw Election Data'!$A$1:$AN$1,0))</f>
        <v>8173</v>
      </c>
      <c r="J1309">
        <f>INDEX('Raw Election Data'!$A$1:$AN$3144,MATCH($C1309&amp;" "&amp;$B1309,'Raw Election Data'!$C$1:$C$3144,0),MATCH('Joined Data'!J$1,'Raw Election Data'!$A$1:$AN$1,0))</f>
        <v>1369</v>
      </c>
      <c r="K1309">
        <f>INDEX('Raw Election Data'!$A$1:$AN$3144,MATCH($C1309&amp;" "&amp;$B1309,'Raw Election Data'!$C$1:$C$3144,0),MATCH('Joined Data'!K$1,'Raw Election Data'!$A$1:$AN$1,0))</f>
        <v>2556</v>
      </c>
      <c r="L1309">
        <f>INDEX('Raw Election Data'!$A$1:$AN$3144,MATCH($C1309&amp;" "&amp;$B1309,'Raw Election Data'!$C$1:$C$3144,0),MATCH('Joined Data'!L$1,'Raw Election Data'!$A$1:$AN$1,0))</f>
        <v>4151</v>
      </c>
      <c r="M1309">
        <f>INDEX('Raw Election Data'!$A$1:$AN$3144,MATCH($C1309&amp;" "&amp;$B1309,'Raw Election Data'!$C$1:$C$3144,0),MATCH('Joined Data'!M$1,'Raw Election Data'!$A$1:$AN$1,0))</f>
        <v>0.32980004818116115</v>
      </c>
      <c r="N1309">
        <f>INDEX('Raw Election Data'!$A$1:$AN$3144,MATCH($C1309&amp;" "&amp;$B1309,'Raw Election Data'!$C$1:$C$3144,0),MATCH('Joined Data'!N$1,'Raw Election Data'!$A$1:$AN$1,0))</f>
        <v>0.61575523970127677</v>
      </c>
      <c r="O1309">
        <f>INDEX('Raw Election Data'!$A$1:$AN$3144,MATCH($C1309&amp;" "&amp;$B1309,'Raw Election Data'!$C$1:$C$3144,0),MATCH('Joined Data'!O$1,'Raw Election Data'!$A$1:$AN$1,0))</f>
        <v>-1187</v>
      </c>
      <c r="P1309">
        <f>INDEX('Raw Election Data'!$A$1:$AN$3144,MATCH($C1309&amp;" "&amp;$B1309,'Raw Election Data'!$C$1:$C$3144,0),MATCH('Joined Data'!P$1,'Raw Election Data'!$A$1:$AN$1,0))</f>
        <v>1187</v>
      </c>
      <c r="Q1309">
        <f>INDEX('Raw Election Data'!$A$1:$AN$3144,MATCH($C1309&amp;" "&amp;$B1309,'Raw Election Data'!$C$1:$C$3144,0),MATCH('Joined Data'!Q$1,'Raw Election Data'!$A$1:$AN$1,0))</f>
        <v>-0.28595519152011561</v>
      </c>
      <c r="R1309">
        <f>INDEX('Raw Election Data'!$A$1:$AN$3144,MATCH($C1309&amp;" "&amp;$B1309,'Raw Election Data'!$C$1:$C$3144,0),MATCH('Joined Data'!R$1,'Raw Election Data'!$A$1:$AN$1,0))</f>
        <v>0.28595519152011561</v>
      </c>
    </row>
    <row r="1310" spans="1:18" ht="13.5" hidden="1" customHeight="1" x14ac:dyDescent="0.15">
      <c r="A1310" t="s">
        <v>219</v>
      </c>
      <c r="B1310" t="s">
        <v>3475</v>
      </c>
      <c r="C1310" t="str">
        <f>INDEX(FIPS!$A$1:$E$3236,MATCH($F1310,FIPS!$D$1:$D$3236,0),5)</f>
        <v>Shiawassee County</v>
      </c>
      <c r="D1310" t="s">
        <v>220</v>
      </c>
      <c r="E1310" s="15" t="s">
        <v>97</v>
      </c>
      <c r="F1310" t="s">
        <v>3689</v>
      </c>
      <c r="G1310" t="s">
        <v>7787</v>
      </c>
      <c r="H1310" t="str">
        <f>IFERROR(VLOOKUP($G1310,'Team Colors'!$A:$B,2,0),"#c9c9c9")</f>
        <v>#005a8b</v>
      </c>
      <c r="I1310">
        <f>INDEX('Raw Election Data'!$A$1:$AN$3144,MATCH($C1310&amp;" "&amp;$B1310,'Raw Election Data'!$C$1:$C$3144,0),MATCH('Joined Data'!I$1,'Raw Election Data'!$A$1:$AN$1,0))</f>
        <v>68619</v>
      </c>
      <c r="J1310">
        <f>INDEX('Raw Election Data'!$A$1:$AN$3144,MATCH($C1310&amp;" "&amp;$B1310,'Raw Election Data'!$C$1:$C$3144,0),MATCH('Joined Data'!J$1,'Raw Election Data'!$A$1:$AN$1,0))</f>
        <v>12547</v>
      </c>
      <c r="K1310">
        <f>INDEX('Raw Election Data'!$A$1:$AN$3144,MATCH($C1310&amp;" "&amp;$B1310,'Raw Election Data'!$C$1:$C$3144,0),MATCH('Joined Data'!K$1,'Raw Election Data'!$A$1:$AN$1,0))</f>
        <v>19232</v>
      </c>
      <c r="L1310">
        <f>INDEX('Raw Election Data'!$A$1:$AN$3144,MATCH($C1310&amp;" "&amp;$B1310,'Raw Election Data'!$C$1:$C$3144,0),MATCH('Joined Data'!L$1,'Raw Election Data'!$A$1:$AN$1,0))</f>
        <v>34044</v>
      </c>
      <c r="M1310">
        <f>INDEX('Raw Election Data'!$A$1:$AN$3144,MATCH($C1310&amp;" "&amp;$B1310,'Raw Election Data'!$C$1:$C$3144,0),MATCH('Joined Data'!M$1,'Raw Election Data'!$A$1:$AN$1,0))</f>
        <v>0.3685524615203854</v>
      </c>
      <c r="N1310">
        <f>INDEX('Raw Election Data'!$A$1:$AN$3144,MATCH($C1310&amp;" "&amp;$B1310,'Raw Election Data'!$C$1:$C$3144,0),MATCH('Joined Data'!N$1,'Raw Election Data'!$A$1:$AN$1,0))</f>
        <v>0.56491599107037949</v>
      </c>
      <c r="O1310">
        <f>INDEX('Raw Election Data'!$A$1:$AN$3144,MATCH($C1310&amp;" "&amp;$B1310,'Raw Election Data'!$C$1:$C$3144,0),MATCH('Joined Data'!O$1,'Raw Election Data'!$A$1:$AN$1,0))</f>
        <v>-6685</v>
      </c>
      <c r="P1310">
        <f>INDEX('Raw Election Data'!$A$1:$AN$3144,MATCH($C1310&amp;" "&amp;$B1310,'Raw Election Data'!$C$1:$C$3144,0),MATCH('Joined Data'!P$1,'Raw Election Data'!$A$1:$AN$1,0))</f>
        <v>6685</v>
      </c>
      <c r="Q1310">
        <f>INDEX('Raw Election Data'!$A$1:$AN$3144,MATCH($C1310&amp;" "&amp;$B1310,'Raw Election Data'!$C$1:$C$3144,0),MATCH('Joined Data'!Q$1,'Raw Election Data'!$A$1:$AN$1,0))</f>
        <v>-0.19636352954999409</v>
      </c>
      <c r="R1310">
        <f>INDEX('Raw Election Data'!$A$1:$AN$3144,MATCH($C1310&amp;" "&amp;$B1310,'Raw Election Data'!$C$1:$C$3144,0),MATCH('Joined Data'!R$1,'Raw Election Data'!$A$1:$AN$1,0))</f>
        <v>0.19636352954999409</v>
      </c>
    </row>
    <row r="1311" spans="1:18" ht="13.5" hidden="1" customHeight="1" x14ac:dyDescent="0.15">
      <c r="A1311" t="s">
        <v>219</v>
      </c>
      <c r="B1311" t="s">
        <v>3475</v>
      </c>
      <c r="C1311" t="str">
        <f>INDEX(FIPS!$A$1:$E$3236,MATCH($F1311,FIPS!$D$1:$D$3236,0),5)</f>
        <v>Tuscola County</v>
      </c>
      <c r="D1311" t="s">
        <v>220</v>
      </c>
      <c r="E1311" s="15" t="s">
        <v>98</v>
      </c>
      <c r="F1311" t="s">
        <v>3693</v>
      </c>
      <c r="G1311" t="s">
        <v>7787</v>
      </c>
      <c r="H1311" t="str">
        <f>IFERROR(VLOOKUP($G1311,'Team Colors'!$A:$B,2,0),"#c9c9c9")</f>
        <v>#005a8b</v>
      </c>
      <c r="I1311">
        <f>INDEX('Raw Election Data'!$A$1:$AN$3144,MATCH($C1311&amp;" "&amp;$B1311,'Raw Election Data'!$C$1:$C$3144,0),MATCH('Joined Data'!I$1,'Raw Election Data'!$A$1:$AN$1,0))</f>
        <v>53777</v>
      </c>
      <c r="J1311">
        <f>INDEX('Raw Election Data'!$A$1:$AN$3144,MATCH($C1311&amp;" "&amp;$B1311,'Raw Election Data'!$C$1:$C$3144,0),MATCH('Joined Data'!J$1,'Raw Election Data'!$A$1:$AN$1,0))</f>
        <v>7493</v>
      </c>
      <c r="K1311">
        <f>INDEX('Raw Election Data'!$A$1:$AN$3144,MATCH($C1311&amp;" "&amp;$B1311,'Raw Election Data'!$C$1:$C$3144,0),MATCH('Joined Data'!K$1,'Raw Election Data'!$A$1:$AN$1,0))</f>
        <v>17421</v>
      </c>
      <c r="L1311">
        <f>INDEX('Raw Election Data'!$A$1:$AN$3144,MATCH($C1311&amp;" "&amp;$B1311,'Raw Election Data'!$C$1:$C$3144,0),MATCH('Joined Data'!L$1,'Raw Election Data'!$A$1:$AN$1,0))</f>
        <v>26157</v>
      </c>
      <c r="M1311">
        <f>INDEX('Raw Election Data'!$A$1:$AN$3144,MATCH($C1311&amp;" "&amp;$B1311,'Raw Election Data'!$C$1:$C$3144,0),MATCH('Joined Data'!M$1,'Raw Election Data'!$A$1:$AN$1,0))</f>
        <v>0.28646251481439006</v>
      </c>
      <c r="N1311">
        <f>INDEX('Raw Election Data'!$A$1:$AN$3144,MATCH($C1311&amp;" "&amp;$B1311,'Raw Election Data'!$C$1:$C$3144,0),MATCH('Joined Data'!N$1,'Raw Election Data'!$A$1:$AN$1,0))</f>
        <v>0.66601674503956876</v>
      </c>
      <c r="O1311">
        <f>INDEX('Raw Election Data'!$A$1:$AN$3144,MATCH($C1311&amp;" "&amp;$B1311,'Raw Election Data'!$C$1:$C$3144,0),MATCH('Joined Data'!O$1,'Raw Election Data'!$A$1:$AN$1,0))</f>
        <v>-9928</v>
      </c>
      <c r="P1311">
        <f>INDEX('Raw Election Data'!$A$1:$AN$3144,MATCH($C1311&amp;" "&amp;$B1311,'Raw Election Data'!$C$1:$C$3144,0),MATCH('Joined Data'!P$1,'Raw Election Data'!$A$1:$AN$1,0))</f>
        <v>9928</v>
      </c>
      <c r="Q1311">
        <f>INDEX('Raw Election Data'!$A$1:$AN$3144,MATCH($C1311&amp;" "&amp;$B1311,'Raw Election Data'!$C$1:$C$3144,0),MATCH('Joined Data'!Q$1,'Raw Election Data'!$A$1:$AN$1,0))</f>
        <v>-0.3795542302251787</v>
      </c>
      <c r="R1311">
        <f>INDEX('Raw Election Data'!$A$1:$AN$3144,MATCH($C1311&amp;" "&amp;$B1311,'Raw Election Data'!$C$1:$C$3144,0),MATCH('Joined Data'!R$1,'Raw Election Data'!$A$1:$AN$1,0))</f>
        <v>0.3795542302251787</v>
      </c>
    </row>
    <row r="1312" spans="1:18" ht="13.5" hidden="1" customHeight="1" x14ac:dyDescent="0.15">
      <c r="A1312" t="s">
        <v>219</v>
      </c>
      <c r="B1312" t="s">
        <v>3475</v>
      </c>
      <c r="C1312" t="str">
        <f>INDEX(FIPS!$A$1:$E$3236,MATCH($F1312,FIPS!$D$1:$D$3236,0),5)</f>
        <v>Van Buren County</v>
      </c>
      <c r="D1312" t="s">
        <v>220</v>
      </c>
      <c r="E1312" s="15" t="s">
        <v>99</v>
      </c>
      <c r="F1312" t="s">
        <v>3694</v>
      </c>
      <c r="G1312" t="s">
        <v>7787</v>
      </c>
      <c r="H1312" t="str">
        <f>IFERROR(VLOOKUP($G1312,'Team Colors'!$A:$B,2,0),"#c9c9c9")</f>
        <v>#005a8b</v>
      </c>
      <c r="I1312">
        <f>INDEX('Raw Election Data'!$A$1:$AN$3144,MATCH($C1312&amp;" "&amp;$B1312,'Raw Election Data'!$C$1:$C$3144,0),MATCH('Joined Data'!I$1,'Raw Election Data'!$A$1:$AN$1,0))</f>
        <v>75077</v>
      </c>
      <c r="J1312">
        <f>INDEX('Raw Election Data'!$A$1:$AN$3144,MATCH($C1312&amp;" "&amp;$B1312,'Raw Election Data'!$C$1:$C$3144,0),MATCH('Joined Data'!J$1,'Raw Election Data'!$A$1:$AN$1,0))</f>
        <v>13258</v>
      </c>
      <c r="K1312">
        <f>INDEX('Raw Election Data'!$A$1:$AN$3144,MATCH($C1312&amp;" "&amp;$B1312,'Raw Election Data'!$C$1:$C$3144,0),MATCH('Joined Data'!K$1,'Raw Election Data'!$A$1:$AN$1,0))</f>
        <v>17890</v>
      </c>
      <c r="L1312">
        <f>INDEX('Raw Election Data'!$A$1:$AN$3144,MATCH($C1312&amp;" "&amp;$B1312,'Raw Election Data'!$C$1:$C$3144,0),MATCH('Joined Data'!L$1,'Raw Election Data'!$A$1:$AN$1,0))</f>
        <v>33213</v>
      </c>
      <c r="M1312">
        <f>INDEX('Raw Election Data'!$A$1:$AN$3144,MATCH($C1312&amp;" "&amp;$B1312,'Raw Election Data'!$C$1:$C$3144,0),MATCH('Joined Data'!M$1,'Raw Election Data'!$A$1:$AN$1,0))</f>
        <v>0.39918104356727785</v>
      </c>
      <c r="N1312">
        <f>INDEX('Raw Election Data'!$A$1:$AN$3144,MATCH($C1312&amp;" "&amp;$B1312,'Raw Election Data'!$C$1:$C$3144,0),MATCH('Joined Data'!N$1,'Raw Election Data'!$A$1:$AN$1,0))</f>
        <v>0.53864450666907537</v>
      </c>
      <c r="O1312">
        <f>INDEX('Raw Election Data'!$A$1:$AN$3144,MATCH($C1312&amp;" "&amp;$B1312,'Raw Election Data'!$C$1:$C$3144,0),MATCH('Joined Data'!O$1,'Raw Election Data'!$A$1:$AN$1,0))</f>
        <v>-4632</v>
      </c>
      <c r="P1312">
        <f>INDEX('Raw Election Data'!$A$1:$AN$3144,MATCH($C1312&amp;" "&amp;$B1312,'Raw Election Data'!$C$1:$C$3144,0),MATCH('Joined Data'!P$1,'Raw Election Data'!$A$1:$AN$1,0))</f>
        <v>4632</v>
      </c>
      <c r="Q1312">
        <f>INDEX('Raw Election Data'!$A$1:$AN$3144,MATCH($C1312&amp;" "&amp;$B1312,'Raw Election Data'!$C$1:$C$3144,0),MATCH('Joined Data'!Q$1,'Raw Election Data'!$A$1:$AN$1,0))</f>
        <v>-0.13946346310179752</v>
      </c>
      <c r="R1312">
        <f>INDEX('Raw Election Data'!$A$1:$AN$3144,MATCH($C1312&amp;" "&amp;$B1312,'Raw Election Data'!$C$1:$C$3144,0),MATCH('Joined Data'!R$1,'Raw Election Data'!$A$1:$AN$1,0))</f>
        <v>0.13946346310179752</v>
      </c>
    </row>
    <row r="1313" spans="1:18" ht="13.5" hidden="1" customHeight="1" x14ac:dyDescent="0.15">
      <c r="A1313" t="s">
        <v>219</v>
      </c>
      <c r="B1313" t="s">
        <v>3475</v>
      </c>
      <c r="C1313" t="str">
        <f>INDEX(FIPS!$A$1:$E$3236,MATCH($F1313,FIPS!$D$1:$D$3236,0),5)</f>
        <v>Washtenaw County</v>
      </c>
      <c r="D1313" t="s">
        <v>220</v>
      </c>
      <c r="E1313" s="15" t="s">
        <v>100</v>
      </c>
      <c r="F1313" t="s">
        <v>3696</v>
      </c>
      <c r="G1313" t="s">
        <v>7787</v>
      </c>
      <c r="H1313" t="str">
        <f>IFERROR(VLOOKUP($G1313,'Team Colors'!$A:$B,2,0),"#c9c9c9")</f>
        <v>#005a8b</v>
      </c>
      <c r="I1313">
        <f>INDEX('Raw Election Data'!$A$1:$AN$3144,MATCH($C1313&amp;" "&amp;$B1313,'Raw Election Data'!$C$1:$C$3144,0),MATCH('Joined Data'!I$1,'Raw Election Data'!$A$1:$AN$1,0))</f>
        <v>358880</v>
      </c>
      <c r="J1313">
        <f>INDEX('Raw Election Data'!$A$1:$AN$3144,MATCH($C1313&amp;" "&amp;$B1313,'Raw Election Data'!$C$1:$C$3144,0),MATCH('Joined Data'!J$1,'Raw Election Data'!$A$1:$AN$1,0))</f>
        <v>128025</v>
      </c>
      <c r="K1313">
        <f>INDEX('Raw Election Data'!$A$1:$AN$3144,MATCH($C1313&amp;" "&amp;$B1313,'Raw Election Data'!$C$1:$C$3144,0),MATCH('Joined Data'!K$1,'Raw Election Data'!$A$1:$AN$1,0))</f>
        <v>50335</v>
      </c>
      <c r="L1313">
        <f>INDEX('Raw Election Data'!$A$1:$AN$3144,MATCH($C1313&amp;" "&amp;$B1313,'Raw Election Data'!$C$1:$C$3144,0),MATCH('Joined Data'!L$1,'Raw Election Data'!$A$1:$AN$1,0))</f>
        <v>187201</v>
      </c>
      <c r="M1313">
        <f>INDEX('Raw Election Data'!$A$1:$AN$3144,MATCH($C1313&amp;" "&amp;$B1313,'Raw Election Data'!$C$1:$C$3144,0),MATCH('Joined Data'!M$1,'Raw Election Data'!$A$1:$AN$1,0))</f>
        <v>0.68389057750759874</v>
      </c>
      <c r="N1313">
        <f>INDEX('Raw Election Data'!$A$1:$AN$3144,MATCH($C1313&amp;" "&amp;$B1313,'Raw Election Data'!$C$1:$C$3144,0),MATCH('Joined Data'!N$1,'Raw Election Data'!$A$1:$AN$1,0))</f>
        <v>0.26888211067248574</v>
      </c>
      <c r="O1313">
        <f>INDEX('Raw Election Data'!$A$1:$AN$3144,MATCH($C1313&amp;" "&amp;$B1313,'Raw Election Data'!$C$1:$C$3144,0),MATCH('Joined Data'!O$1,'Raw Election Data'!$A$1:$AN$1,0))</f>
        <v>77690</v>
      </c>
      <c r="P1313">
        <f>INDEX('Raw Election Data'!$A$1:$AN$3144,MATCH($C1313&amp;" "&amp;$B1313,'Raw Election Data'!$C$1:$C$3144,0),MATCH('Joined Data'!P$1,'Raw Election Data'!$A$1:$AN$1,0))</f>
        <v>-77690</v>
      </c>
      <c r="Q1313">
        <f>INDEX('Raw Election Data'!$A$1:$AN$3144,MATCH($C1313&amp;" "&amp;$B1313,'Raw Election Data'!$C$1:$C$3144,0),MATCH('Joined Data'!Q$1,'Raw Election Data'!$A$1:$AN$1,0))</f>
        <v>0.415008466835113</v>
      </c>
      <c r="R1313">
        <f>INDEX('Raw Election Data'!$A$1:$AN$3144,MATCH($C1313&amp;" "&amp;$B1313,'Raw Election Data'!$C$1:$C$3144,0),MATCH('Joined Data'!R$1,'Raw Election Data'!$A$1:$AN$1,0))</f>
        <v>-0.415008466835113</v>
      </c>
    </row>
    <row r="1314" spans="1:18" ht="13.5" hidden="1" customHeight="1" x14ac:dyDescent="0.15">
      <c r="A1314" t="s">
        <v>219</v>
      </c>
      <c r="B1314" t="s">
        <v>3475</v>
      </c>
      <c r="C1314" t="str">
        <f>INDEX(FIPS!$A$1:$E$3236,MATCH($F1314,FIPS!$D$1:$D$3236,0),5)</f>
        <v>Wayne County</v>
      </c>
      <c r="D1314" t="s">
        <v>220</v>
      </c>
      <c r="E1314" s="15" t="s">
        <v>101</v>
      </c>
      <c r="F1314" t="s">
        <v>3699</v>
      </c>
      <c r="G1314" t="s">
        <v>7787</v>
      </c>
      <c r="H1314" t="str">
        <f>IFERROR(VLOOKUP($G1314,'Team Colors'!$A:$B,2,0),"#c9c9c9")</f>
        <v>#005a8b</v>
      </c>
      <c r="I1314">
        <f>INDEX('Raw Election Data'!$A$1:$AN$3144,MATCH($C1314&amp;" "&amp;$B1314,'Raw Election Data'!$C$1:$C$3144,0),MATCH('Joined Data'!I$1,'Raw Election Data'!$A$1:$AN$1,0))</f>
        <v>1759335</v>
      </c>
      <c r="J1314">
        <f>INDEX('Raw Election Data'!$A$1:$AN$3144,MATCH($C1314&amp;" "&amp;$B1314,'Raw Election Data'!$C$1:$C$3144,0),MATCH('Joined Data'!J$1,'Raw Election Data'!$A$1:$AN$1,0))</f>
        <v>517842</v>
      </c>
      <c r="K1314">
        <f>INDEX('Raw Election Data'!$A$1:$AN$3144,MATCH($C1314&amp;" "&amp;$B1314,'Raw Election Data'!$C$1:$C$3144,0),MATCH('Joined Data'!K$1,'Raw Election Data'!$A$1:$AN$1,0))</f>
        <v>228908</v>
      </c>
      <c r="L1314">
        <f>INDEX('Raw Election Data'!$A$1:$AN$3144,MATCH($C1314&amp;" "&amp;$B1314,'Raw Election Data'!$C$1:$C$3144,0),MATCH('Joined Data'!L$1,'Raw Election Data'!$A$1:$AN$1,0))</f>
        <v>775450</v>
      </c>
      <c r="M1314">
        <f>INDEX('Raw Election Data'!$A$1:$AN$3144,MATCH($C1314&amp;" "&amp;$B1314,'Raw Election Data'!$C$1:$C$3144,0),MATCH('Joined Data'!M$1,'Raw Election Data'!$A$1:$AN$1,0))</f>
        <v>0.66779547359597657</v>
      </c>
      <c r="N1314">
        <f>INDEX('Raw Election Data'!$A$1:$AN$3144,MATCH($C1314&amp;" "&amp;$B1314,'Raw Election Data'!$C$1:$C$3144,0),MATCH('Joined Data'!N$1,'Raw Election Data'!$A$1:$AN$1,0))</f>
        <v>0.29519375846282803</v>
      </c>
      <c r="O1314">
        <f>INDEX('Raw Election Data'!$A$1:$AN$3144,MATCH($C1314&amp;" "&amp;$B1314,'Raw Election Data'!$C$1:$C$3144,0),MATCH('Joined Data'!O$1,'Raw Election Data'!$A$1:$AN$1,0))</f>
        <v>288934</v>
      </c>
      <c r="P1314">
        <f>INDEX('Raw Election Data'!$A$1:$AN$3144,MATCH($C1314&amp;" "&amp;$B1314,'Raw Election Data'!$C$1:$C$3144,0),MATCH('Joined Data'!P$1,'Raw Election Data'!$A$1:$AN$1,0))</f>
        <v>-288934</v>
      </c>
      <c r="Q1314">
        <f>INDEX('Raw Election Data'!$A$1:$AN$3144,MATCH($C1314&amp;" "&amp;$B1314,'Raw Election Data'!$C$1:$C$3144,0),MATCH('Joined Data'!Q$1,'Raw Election Data'!$A$1:$AN$1,0))</f>
        <v>0.37260171513314855</v>
      </c>
      <c r="R1314">
        <f>INDEX('Raw Election Data'!$A$1:$AN$3144,MATCH($C1314&amp;" "&amp;$B1314,'Raw Election Data'!$C$1:$C$3144,0),MATCH('Joined Data'!R$1,'Raw Election Data'!$A$1:$AN$1,0))</f>
        <v>-0.37260171513314855</v>
      </c>
    </row>
    <row r="1315" spans="1:18" ht="13.5" hidden="1" customHeight="1" x14ac:dyDescent="0.15">
      <c r="A1315" t="s">
        <v>219</v>
      </c>
      <c r="B1315" t="s">
        <v>3475</v>
      </c>
      <c r="C1315" t="str">
        <f>INDEX(FIPS!$A$1:$E$3236,MATCH($F1315,FIPS!$D$1:$D$3236,0),5)</f>
        <v>Wexford County</v>
      </c>
      <c r="D1315" t="s">
        <v>220</v>
      </c>
      <c r="E1315" s="15" t="s">
        <v>102</v>
      </c>
      <c r="F1315" t="s">
        <v>3703</v>
      </c>
      <c r="G1315" t="s">
        <v>7787</v>
      </c>
      <c r="H1315" t="str">
        <f>IFERROR(VLOOKUP($G1315,'Team Colors'!$A:$B,2,0),"#c9c9c9")</f>
        <v>#005a8b</v>
      </c>
      <c r="I1315">
        <f>INDEX('Raw Election Data'!$A$1:$AN$3144,MATCH($C1315&amp;" "&amp;$B1315,'Raw Election Data'!$C$1:$C$3144,0),MATCH('Joined Data'!I$1,'Raw Election Data'!$A$1:$AN$1,0))</f>
        <v>33003</v>
      </c>
      <c r="J1315">
        <f>INDEX('Raw Election Data'!$A$1:$AN$3144,MATCH($C1315&amp;" "&amp;$B1315,'Raw Election Data'!$C$1:$C$3144,0),MATCH('Joined Data'!J$1,'Raw Election Data'!$A$1:$AN$1,0))</f>
        <v>4436</v>
      </c>
      <c r="K1315">
        <f>INDEX('Raw Election Data'!$A$1:$AN$3144,MATCH($C1315&amp;" "&amp;$B1315,'Raw Election Data'!$C$1:$C$3144,0),MATCH('Joined Data'!K$1,'Raw Election Data'!$A$1:$AN$1,0))</f>
        <v>10000</v>
      </c>
      <c r="L1315">
        <f>INDEX('Raw Election Data'!$A$1:$AN$3144,MATCH($C1315&amp;" "&amp;$B1315,'Raw Election Data'!$C$1:$C$3144,0),MATCH('Joined Data'!L$1,'Raw Election Data'!$A$1:$AN$1,0))</f>
        <v>15279</v>
      </c>
      <c r="M1315">
        <f>INDEX('Raw Election Data'!$A$1:$AN$3144,MATCH($C1315&amp;" "&amp;$B1315,'Raw Election Data'!$C$1:$C$3144,0),MATCH('Joined Data'!M$1,'Raw Election Data'!$A$1:$AN$1,0))</f>
        <v>0.2903331369854048</v>
      </c>
      <c r="N1315">
        <f>INDEX('Raw Election Data'!$A$1:$AN$3144,MATCH($C1315&amp;" "&amp;$B1315,'Raw Election Data'!$C$1:$C$3144,0),MATCH('Joined Data'!N$1,'Raw Election Data'!$A$1:$AN$1,0))</f>
        <v>0.6544930950978467</v>
      </c>
      <c r="O1315">
        <f>INDEX('Raw Election Data'!$A$1:$AN$3144,MATCH($C1315&amp;" "&amp;$B1315,'Raw Election Data'!$C$1:$C$3144,0),MATCH('Joined Data'!O$1,'Raw Election Data'!$A$1:$AN$1,0))</f>
        <v>-5564</v>
      </c>
      <c r="P1315">
        <f>INDEX('Raw Election Data'!$A$1:$AN$3144,MATCH($C1315&amp;" "&amp;$B1315,'Raw Election Data'!$C$1:$C$3144,0),MATCH('Joined Data'!P$1,'Raw Election Data'!$A$1:$AN$1,0))</f>
        <v>5564</v>
      </c>
      <c r="Q1315">
        <f>INDEX('Raw Election Data'!$A$1:$AN$3144,MATCH($C1315&amp;" "&amp;$B1315,'Raw Election Data'!$C$1:$C$3144,0),MATCH('Joined Data'!Q$1,'Raw Election Data'!$A$1:$AN$1,0))</f>
        <v>-0.36415995811244189</v>
      </c>
      <c r="R1315">
        <f>INDEX('Raw Election Data'!$A$1:$AN$3144,MATCH($C1315&amp;" "&amp;$B1315,'Raw Election Data'!$C$1:$C$3144,0),MATCH('Joined Data'!R$1,'Raw Election Data'!$A$1:$AN$1,0))</f>
        <v>0.36415995811244189</v>
      </c>
    </row>
    <row r="1316" spans="1:18" ht="13.5" hidden="1" customHeight="1" x14ac:dyDescent="0.15">
      <c r="A1316" t="s">
        <v>243</v>
      </c>
      <c r="B1316" t="s">
        <v>3704</v>
      </c>
      <c r="C1316" t="str">
        <f>INDEX(FIPS!$A$1:$E$3236,MATCH($F1316,FIPS!$D$1:$D$3236,0),5)</f>
        <v>Aitkin County</v>
      </c>
      <c r="D1316" t="s">
        <v>244</v>
      </c>
      <c r="E1316" s="15" t="s">
        <v>6</v>
      </c>
      <c r="F1316" t="s">
        <v>3706</v>
      </c>
      <c r="G1316" t="s">
        <v>438</v>
      </c>
      <c r="H1316" t="str">
        <f>IFERROR(VLOOKUP($G1316,'Team Colors'!$A:$B,2,0),"#c9c9c9")</f>
        <v>#4f2683</v>
      </c>
      <c r="I1316">
        <f>INDEX('Raw Election Data'!$A$1:$AN$3144,MATCH($C1316&amp;" "&amp;$B1316,'Raw Election Data'!$C$1:$C$3144,0),MATCH('Joined Data'!I$1,'Raw Election Data'!$A$1:$AN$1,0))</f>
        <v>15702</v>
      </c>
      <c r="J1316">
        <f>INDEX('Raw Election Data'!$A$1:$AN$3144,MATCH($C1316&amp;" "&amp;$B1316,'Raw Election Data'!$C$1:$C$3144,0),MATCH('Joined Data'!J$1,'Raw Election Data'!$A$1:$AN$1,0))</f>
        <v>3134</v>
      </c>
      <c r="K1316">
        <f>INDEX('Raw Election Data'!$A$1:$AN$3144,MATCH($C1316&amp;" "&amp;$B1316,'Raw Election Data'!$C$1:$C$3144,0),MATCH('Joined Data'!K$1,'Raw Election Data'!$A$1:$AN$1,0))</f>
        <v>5516</v>
      </c>
      <c r="L1316">
        <f>INDEX('Raw Election Data'!$A$1:$AN$3144,MATCH($C1316&amp;" "&amp;$B1316,'Raw Election Data'!$C$1:$C$3144,0),MATCH('Joined Data'!L$1,'Raw Election Data'!$A$1:$AN$1,0))</f>
        <v>9185</v>
      </c>
      <c r="M1316">
        <f>INDEX('Raw Election Data'!$A$1:$AN$3144,MATCH($C1316&amp;" "&amp;$B1316,'Raw Election Data'!$C$1:$C$3144,0),MATCH('Joined Data'!M$1,'Raw Election Data'!$A$1:$AN$1,0))</f>
        <v>0.34120849210669568</v>
      </c>
      <c r="N1316">
        <f>INDEX('Raw Election Data'!$A$1:$AN$3144,MATCH($C1316&amp;" "&amp;$B1316,'Raw Election Data'!$C$1:$C$3144,0),MATCH('Joined Data'!N$1,'Raw Election Data'!$A$1:$AN$1,0))</f>
        <v>0.60054436581382686</v>
      </c>
      <c r="O1316">
        <f>INDEX('Raw Election Data'!$A$1:$AN$3144,MATCH($C1316&amp;" "&amp;$B1316,'Raw Election Data'!$C$1:$C$3144,0),MATCH('Joined Data'!O$1,'Raw Election Data'!$A$1:$AN$1,0))</f>
        <v>-2382</v>
      </c>
      <c r="P1316">
        <f>INDEX('Raw Election Data'!$A$1:$AN$3144,MATCH($C1316&amp;" "&amp;$B1316,'Raw Election Data'!$C$1:$C$3144,0),MATCH('Joined Data'!P$1,'Raw Election Data'!$A$1:$AN$1,0))</f>
        <v>2382</v>
      </c>
      <c r="Q1316">
        <f>INDEX('Raw Election Data'!$A$1:$AN$3144,MATCH($C1316&amp;" "&amp;$B1316,'Raw Election Data'!$C$1:$C$3144,0),MATCH('Joined Data'!Q$1,'Raw Election Data'!$A$1:$AN$1,0))</f>
        <v>-0.25933587370713118</v>
      </c>
      <c r="R1316">
        <f>INDEX('Raw Election Data'!$A$1:$AN$3144,MATCH($C1316&amp;" "&amp;$B1316,'Raw Election Data'!$C$1:$C$3144,0),MATCH('Joined Data'!R$1,'Raw Election Data'!$A$1:$AN$1,0))</f>
        <v>0.25933587370713118</v>
      </c>
    </row>
    <row r="1317" spans="1:18" ht="13.5" hidden="1" customHeight="1" x14ac:dyDescent="0.15">
      <c r="A1317" t="s">
        <v>243</v>
      </c>
      <c r="B1317" t="s">
        <v>3704</v>
      </c>
      <c r="C1317" t="str">
        <f>INDEX(FIPS!$A$1:$E$3236,MATCH($F1317,FIPS!$D$1:$D$3236,0),5)</f>
        <v>Anoka County</v>
      </c>
      <c r="D1317" t="s">
        <v>244</v>
      </c>
      <c r="E1317" s="15" t="s">
        <v>7</v>
      </c>
      <c r="F1317" t="s">
        <v>3708</v>
      </c>
      <c r="G1317" t="s">
        <v>438</v>
      </c>
      <c r="H1317" t="str">
        <f>IFERROR(VLOOKUP($G1317,'Team Colors'!$A:$B,2,0),"#c9c9c9")</f>
        <v>#4f2683</v>
      </c>
      <c r="I1317">
        <f>INDEX('Raw Election Data'!$A$1:$AN$3144,MATCH($C1317&amp;" "&amp;$B1317,'Raw Election Data'!$C$1:$C$3144,0),MATCH('Joined Data'!I$1,'Raw Election Data'!$A$1:$AN$1,0))</f>
        <v>344151</v>
      </c>
      <c r="J1317">
        <f>INDEX('Raw Election Data'!$A$1:$AN$3144,MATCH($C1317&amp;" "&amp;$B1317,'Raw Election Data'!$C$1:$C$3144,0),MATCH('Joined Data'!J$1,'Raw Election Data'!$A$1:$AN$1,0))</f>
        <v>75499</v>
      </c>
      <c r="K1317">
        <f>INDEX('Raw Election Data'!$A$1:$AN$3144,MATCH($C1317&amp;" "&amp;$B1317,'Raw Election Data'!$C$1:$C$3144,0),MATCH('Joined Data'!K$1,'Raw Election Data'!$A$1:$AN$1,0))</f>
        <v>93341</v>
      </c>
      <c r="L1317">
        <f>INDEX('Raw Election Data'!$A$1:$AN$3144,MATCH($C1317&amp;" "&amp;$B1317,'Raw Election Data'!$C$1:$C$3144,0),MATCH('Joined Data'!L$1,'Raw Election Data'!$A$1:$AN$1,0))</f>
        <v>184084</v>
      </c>
      <c r="M1317">
        <f>INDEX('Raw Election Data'!$A$1:$AN$3144,MATCH($C1317&amp;" "&amp;$B1317,'Raw Election Data'!$C$1:$C$3144,0),MATCH('Joined Data'!M$1,'Raw Election Data'!$A$1:$AN$1,0))</f>
        <v>0.41013341735294756</v>
      </c>
      <c r="N1317">
        <f>INDEX('Raw Election Data'!$A$1:$AN$3144,MATCH($C1317&amp;" "&amp;$B1317,'Raw Election Data'!$C$1:$C$3144,0),MATCH('Joined Data'!N$1,'Raw Election Data'!$A$1:$AN$1,0))</f>
        <v>0.50705656113513398</v>
      </c>
      <c r="O1317">
        <f>INDEX('Raw Election Data'!$A$1:$AN$3144,MATCH($C1317&amp;" "&amp;$B1317,'Raw Election Data'!$C$1:$C$3144,0),MATCH('Joined Data'!O$1,'Raw Election Data'!$A$1:$AN$1,0))</f>
        <v>-17842</v>
      </c>
      <c r="P1317">
        <f>INDEX('Raw Election Data'!$A$1:$AN$3144,MATCH($C1317&amp;" "&amp;$B1317,'Raw Election Data'!$C$1:$C$3144,0),MATCH('Joined Data'!P$1,'Raw Election Data'!$A$1:$AN$1,0))</f>
        <v>17842</v>
      </c>
      <c r="Q1317">
        <f>INDEX('Raw Election Data'!$A$1:$AN$3144,MATCH($C1317&amp;" "&amp;$B1317,'Raw Election Data'!$C$1:$C$3144,0),MATCH('Joined Data'!Q$1,'Raw Election Data'!$A$1:$AN$1,0))</f>
        <v>-9.6923143782186416E-2</v>
      </c>
      <c r="R1317">
        <f>INDEX('Raw Election Data'!$A$1:$AN$3144,MATCH($C1317&amp;" "&amp;$B1317,'Raw Election Data'!$C$1:$C$3144,0),MATCH('Joined Data'!R$1,'Raw Election Data'!$A$1:$AN$1,0))</f>
        <v>9.6923143782186416E-2</v>
      </c>
    </row>
    <row r="1318" spans="1:18" ht="13.5" hidden="1" customHeight="1" x14ac:dyDescent="0.15">
      <c r="A1318" t="s">
        <v>243</v>
      </c>
      <c r="B1318" t="s">
        <v>3704</v>
      </c>
      <c r="C1318" t="str">
        <f>INDEX(FIPS!$A$1:$E$3236,MATCH($F1318,FIPS!$D$1:$D$3236,0),5)</f>
        <v>Becker County</v>
      </c>
      <c r="D1318" t="s">
        <v>244</v>
      </c>
      <c r="E1318" s="15" t="s">
        <v>8</v>
      </c>
      <c r="F1318" t="s">
        <v>3714</v>
      </c>
      <c r="G1318" t="s">
        <v>438</v>
      </c>
      <c r="H1318" t="str">
        <f>IFERROR(VLOOKUP($G1318,'Team Colors'!$A:$B,2,0),"#c9c9c9")</f>
        <v>#4f2683</v>
      </c>
      <c r="I1318">
        <f>INDEX('Raw Election Data'!$A$1:$AN$3144,MATCH($C1318&amp;" "&amp;$B1318,'Raw Election Data'!$C$1:$C$3144,0),MATCH('Joined Data'!I$1,'Raw Election Data'!$A$1:$AN$1,0))</f>
        <v>33386</v>
      </c>
      <c r="J1318">
        <f>INDEX('Raw Election Data'!$A$1:$AN$3144,MATCH($C1318&amp;" "&amp;$B1318,'Raw Election Data'!$C$1:$C$3144,0),MATCH('Joined Data'!J$1,'Raw Election Data'!$A$1:$AN$1,0))</f>
        <v>5208</v>
      </c>
      <c r="K1318">
        <f>INDEX('Raw Election Data'!$A$1:$AN$3144,MATCH($C1318&amp;" "&amp;$B1318,'Raw Election Data'!$C$1:$C$3144,0),MATCH('Joined Data'!K$1,'Raw Election Data'!$A$1:$AN$1,0))</f>
        <v>10880</v>
      </c>
      <c r="L1318">
        <f>INDEX('Raw Election Data'!$A$1:$AN$3144,MATCH($C1318&amp;" "&amp;$B1318,'Raw Election Data'!$C$1:$C$3144,0),MATCH('Joined Data'!L$1,'Raw Election Data'!$A$1:$AN$1,0))</f>
        <v>17090</v>
      </c>
      <c r="M1318">
        <f>INDEX('Raw Election Data'!$A$1:$AN$3144,MATCH($C1318&amp;" "&amp;$B1318,'Raw Election Data'!$C$1:$C$3144,0),MATCH('Joined Data'!M$1,'Raw Election Data'!$A$1:$AN$1,0))</f>
        <v>0.30473961380924519</v>
      </c>
      <c r="N1318">
        <f>INDEX('Raw Election Data'!$A$1:$AN$3144,MATCH($C1318&amp;" "&amp;$B1318,'Raw Election Data'!$C$1:$C$3144,0),MATCH('Joined Data'!N$1,'Raw Election Data'!$A$1:$AN$1,0))</f>
        <v>0.63662960795787005</v>
      </c>
      <c r="O1318">
        <f>INDEX('Raw Election Data'!$A$1:$AN$3144,MATCH($C1318&amp;" "&amp;$B1318,'Raw Election Data'!$C$1:$C$3144,0),MATCH('Joined Data'!O$1,'Raw Election Data'!$A$1:$AN$1,0))</f>
        <v>-5672</v>
      </c>
      <c r="P1318">
        <f>INDEX('Raw Election Data'!$A$1:$AN$3144,MATCH($C1318&amp;" "&amp;$B1318,'Raw Election Data'!$C$1:$C$3144,0),MATCH('Joined Data'!P$1,'Raw Election Data'!$A$1:$AN$1,0))</f>
        <v>5672</v>
      </c>
      <c r="Q1318">
        <f>INDEX('Raw Election Data'!$A$1:$AN$3144,MATCH($C1318&amp;" "&amp;$B1318,'Raw Election Data'!$C$1:$C$3144,0),MATCH('Joined Data'!Q$1,'Raw Election Data'!$A$1:$AN$1,0))</f>
        <v>-0.33188999414862486</v>
      </c>
      <c r="R1318">
        <f>INDEX('Raw Election Data'!$A$1:$AN$3144,MATCH($C1318&amp;" "&amp;$B1318,'Raw Election Data'!$C$1:$C$3144,0),MATCH('Joined Data'!R$1,'Raw Election Data'!$A$1:$AN$1,0))</f>
        <v>0.33188999414862486</v>
      </c>
    </row>
    <row r="1319" spans="1:18" ht="13.5" hidden="1" customHeight="1" x14ac:dyDescent="0.15">
      <c r="A1319" t="s">
        <v>243</v>
      </c>
      <c r="B1319" t="s">
        <v>3704</v>
      </c>
      <c r="C1319" t="str">
        <f>INDEX(FIPS!$A$1:$E$3236,MATCH($F1319,FIPS!$D$1:$D$3236,0),5)</f>
        <v>Beltrami County</v>
      </c>
      <c r="D1319" t="s">
        <v>244</v>
      </c>
      <c r="E1319" s="15" t="s">
        <v>9</v>
      </c>
      <c r="F1319" t="s">
        <v>3716</v>
      </c>
      <c r="G1319" t="s">
        <v>438</v>
      </c>
      <c r="H1319" t="str">
        <f>IFERROR(VLOOKUP($G1319,'Team Colors'!$A:$B,2,0),"#c9c9c9")</f>
        <v>#4f2683</v>
      </c>
      <c r="I1319">
        <f>INDEX('Raw Election Data'!$A$1:$AN$3144,MATCH($C1319&amp;" "&amp;$B1319,'Raw Election Data'!$C$1:$C$3144,0),MATCH('Joined Data'!I$1,'Raw Election Data'!$A$1:$AN$1,0))</f>
        <v>45672</v>
      </c>
      <c r="J1319">
        <f>INDEX('Raw Election Data'!$A$1:$AN$3144,MATCH($C1319&amp;" "&amp;$B1319,'Raw Election Data'!$C$1:$C$3144,0),MATCH('Joined Data'!J$1,'Raw Election Data'!$A$1:$AN$1,0))</f>
        <v>8688</v>
      </c>
      <c r="K1319">
        <f>INDEX('Raw Election Data'!$A$1:$AN$3144,MATCH($C1319&amp;" "&amp;$B1319,'Raw Election Data'!$C$1:$C$3144,0),MATCH('Joined Data'!K$1,'Raw Election Data'!$A$1:$AN$1,0))</f>
        <v>10783</v>
      </c>
      <c r="L1319">
        <f>INDEX('Raw Election Data'!$A$1:$AN$3144,MATCH($C1319&amp;" "&amp;$B1319,'Raw Election Data'!$C$1:$C$3144,0),MATCH('Joined Data'!L$1,'Raw Election Data'!$A$1:$AN$1,0))</f>
        <v>21316</v>
      </c>
      <c r="M1319">
        <f>INDEX('Raw Election Data'!$A$1:$AN$3144,MATCH($C1319&amp;" "&amp;$B1319,'Raw Election Data'!$C$1:$C$3144,0),MATCH('Joined Data'!M$1,'Raw Election Data'!$A$1:$AN$1,0))</f>
        <v>0.40758115969224995</v>
      </c>
      <c r="N1319">
        <f>INDEX('Raw Election Data'!$A$1:$AN$3144,MATCH($C1319&amp;" "&amp;$B1319,'Raw Election Data'!$C$1:$C$3144,0),MATCH('Joined Data'!N$1,'Raw Election Data'!$A$1:$AN$1,0))</f>
        <v>0.5058641396134359</v>
      </c>
      <c r="O1319">
        <f>INDEX('Raw Election Data'!$A$1:$AN$3144,MATCH($C1319&amp;" "&amp;$B1319,'Raw Election Data'!$C$1:$C$3144,0),MATCH('Joined Data'!O$1,'Raw Election Data'!$A$1:$AN$1,0))</f>
        <v>-2095</v>
      </c>
      <c r="P1319">
        <f>INDEX('Raw Election Data'!$A$1:$AN$3144,MATCH($C1319&amp;" "&amp;$B1319,'Raw Election Data'!$C$1:$C$3144,0),MATCH('Joined Data'!P$1,'Raw Election Data'!$A$1:$AN$1,0))</f>
        <v>2095</v>
      </c>
      <c r="Q1319">
        <f>INDEX('Raw Election Data'!$A$1:$AN$3144,MATCH($C1319&amp;" "&amp;$B1319,'Raw Election Data'!$C$1:$C$3144,0),MATCH('Joined Data'!Q$1,'Raw Election Data'!$A$1:$AN$1,0))</f>
        <v>-9.8282979921185953E-2</v>
      </c>
      <c r="R1319">
        <f>INDEX('Raw Election Data'!$A$1:$AN$3144,MATCH($C1319&amp;" "&amp;$B1319,'Raw Election Data'!$C$1:$C$3144,0),MATCH('Joined Data'!R$1,'Raw Election Data'!$A$1:$AN$1,0))</f>
        <v>9.8282979921185953E-2</v>
      </c>
    </row>
    <row r="1320" spans="1:18" ht="13.5" hidden="1" customHeight="1" x14ac:dyDescent="0.15">
      <c r="A1320" t="s">
        <v>243</v>
      </c>
      <c r="B1320" t="s">
        <v>3704</v>
      </c>
      <c r="C1320" t="str">
        <f>INDEX(FIPS!$A$1:$E$3236,MATCH($F1320,FIPS!$D$1:$D$3236,0),5)</f>
        <v>Benton County</v>
      </c>
      <c r="D1320" t="s">
        <v>244</v>
      </c>
      <c r="E1320" s="15" t="s">
        <v>10</v>
      </c>
      <c r="F1320" t="s">
        <v>3719</v>
      </c>
      <c r="G1320" t="s">
        <v>438</v>
      </c>
      <c r="H1320" t="str">
        <f>IFERROR(VLOOKUP($G1320,'Team Colors'!$A:$B,2,0),"#c9c9c9")</f>
        <v>#4f2683</v>
      </c>
      <c r="I1320">
        <f>INDEX('Raw Election Data'!$A$1:$AN$3144,MATCH($C1320&amp;" "&amp;$B1320,'Raw Election Data'!$C$1:$C$3144,0),MATCH('Joined Data'!I$1,'Raw Election Data'!$A$1:$AN$1,0))</f>
        <v>39710</v>
      </c>
      <c r="J1320">
        <f>INDEX('Raw Election Data'!$A$1:$AN$3144,MATCH($C1320&amp;" "&amp;$B1320,'Raw Election Data'!$C$1:$C$3144,0),MATCH('Joined Data'!J$1,'Raw Election Data'!$A$1:$AN$1,0))</f>
        <v>5640</v>
      </c>
      <c r="K1320">
        <f>INDEX('Raw Election Data'!$A$1:$AN$3144,MATCH($C1320&amp;" "&amp;$B1320,'Raw Election Data'!$C$1:$C$3144,0),MATCH('Joined Data'!K$1,'Raw Election Data'!$A$1:$AN$1,0))</f>
        <v>12872</v>
      </c>
      <c r="L1320">
        <f>INDEX('Raw Election Data'!$A$1:$AN$3144,MATCH($C1320&amp;" "&amp;$B1320,'Raw Election Data'!$C$1:$C$3144,0),MATCH('Joined Data'!L$1,'Raw Election Data'!$A$1:$AN$1,0))</f>
        <v>19911</v>
      </c>
      <c r="M1320">
        <f>INDEX('Raw Election Data'!$A$1:$AN$3144,MATCH($C1320&amp;" "&amp;$B1320,'Raw Election Data'!$C$1:$C$3144,0),MATCH('Joined Data'!M$1,'Raw Election Data'!$A$1:$AN$1,0))</f>
        <v>0.28326050926623475</v>
      </c>
      <c r="N1320">
        <f>INDEX('Raw Election Data'!$A$1:$AN$3144,MATCH($C1320&amp;" "&amp;$B1320,'Raw Election Data'!$C$1:$C$3144,0),MATCH('Joined Data'!N$1,'Raw Election Data'!$A$1:$AN$1,0))</f>
        <v>0.64647682185726485</v>
      </c>
      <c r="O1320">
        <f>INDEX('Raw Election Data'!$A$1:$AN$3144,MATCH($C1320&amp;" "&amp;$B1320,'Raw Election Data'!$C$1:$C$3144,0),MATCH('Joined Data'!O$1,'Raw Election Data'!$A$1:$AN$1,0))</f>
        <v>-7232</v>
      </c>
      <c r="P1320">
        <f>INDEX('Raw Election Data'!$A$1:$AN$3144,MATCH($C1320&amp;" "&amp;$B1320,'Raw Election Data'!$C$1:$C$3144,0),MATCH('Joined Data'!P$1,'Raw Election Data'!$A$1:$AN$1,0))</f>
        <v>7232</v>
      </c>
      <c r="Q1320">
        <f>INDEX('Raw Election Data'!$A$1:$AN$3144,MATCH($C1320&amp;" "&amp;$B1320,'Raw Election Data'!$C$1:$C$3144,0),MATCH('Joined Data'!Q$1,'Raw Election Data'!$A$1:$AN$1,0))</f>
        <v>-0.3632163125910301</v>
      </c>
      <c r="R1320">
        <f>INDEX('Raw Election Data'!$A$1:$AN$3144,MATCH($C1320&amp;" "&amp;$B1320,'Raw Election Data'!$C$1:$C$3144,0),MATCH('Joined Data'!R$1,'Raw Election Data'!$A$1:$AN$1,0))</f>
        <v>0.3632163125910301</v>
      </c>
    </row>
    <row r="1321" spans="1:18" ht="13.5" hidden="1" customHeight="1" x14ac:dyDescent="0.15">
      <c r="A1321" t="s">
        <v>243</v>
      </c>
      <c r="B1321" t="s">
        <v>3704</v>
      </c>
      <c r="C1321" t="str">
        <f>INDEX(FIPS!$A$1:$E$3236,MATCH($F1321,FIPS!$D$1:$D$3236,0),5)</f>
        <v>Big Stone County</v>
      </c>
      <c r="D1321" t="s">
        <v>244</v>
      </c>
      <c r="E1321" s="15" t="s">
        <v>11</v>
      </c>
      <c r="F1321" t="s">
        <v>3723</v>
      </c>
      <c r="G1321" t="s">
        <v>438</v>
      </c>
      <c r="H1321" t="str">
        <f>IFERROR(VLOOKUP($G1321,'Team Colors'!$A:$B,2,0),"#c9c9c9")</f>
        <v>#4f2683</v>
      </c>
      <c r="I1321">
        <f>INDEX('Raw Election Data'!$A$1:$AN$3144,MATCH($C1321&amp;" "&amp;$B1321,'Raw Election Data'!$C$1:$C$3144,0),MATCH('Joined Data'!I$1,'Raw Election Data'!$A$1:$AN$1,0))</f>
        <v>5040</v>
      </c>
      <c r="J1321">
        <f>INDEX('Raw Election Data'!$A$1:$AN$3144,MATCH($C1321&amp;" "&amp;$B1321,'Raw Election Data'!$C$1:$C$3144,0),MATCH('Joined Data'!J$1,'Raw Election Data'!$A$1:$AN$1,0))</f>
        <v>921</v>
      </c>
      <c r="K1321">
        <f>INDEX('Raw Election Data'!$A$1:$AN$3144,MATCH($C1321&amp;" "&amp;$B1321,'Raw Election Data'!$C$1:$C$3144,0),MATCH('Joined Data'!K$1,'Raw Election Data'!$A$1:$AN$1,0))</f>
        <v>1607</v>
      </c>
      <c r="L1321">
        <f>INDEX('Raw Election Data'!$A$1:$AN$3144,MATCH($C1321&amp;" "&amp;$B1321,'Raw Election Data'!$C$1:$C$3144,0),MATCH('Joined Data'!L$1,'Raw Election Data'!$A$1:$AN$1,0))</f>
        <v>2729</v>
      </c>
      <c r="M1321">
        <f>INDEX('Raw Election Data'!$A$1:$AN$3144,MATCH($C1321&amp;" "&amp;$B1321,'Raw Election Data'!$C$1:$C$3144,0),MATCH('Joined Data'!M$1,'Raw Election Data'!$A$1:$AN$1,0))</f>
        <v>0.33748625870282156</v>
      </c>
      <c r="N1321">
        <f>INDEX('Raw Election Data'!$A$1:$AN$3144,MATCH($C1321&amp;" "&amp;$B1321,'Raw Election Data'!$C$1:$C$3144,0),MATCH('Joined Data'!N$1,'Raw Election Data'!$A$1:$AN$1,0))</f>
        <v>0.5888603884206669</v>
      </c>
      <c r="O1321">
        <f>INDEX('Raw Election Data'!$A$1:$AN$3144,MATCH($C1321&amp;" "&amp;$B1321,'Raw Election Data'!$C$1:$C$3144,0),MATCH('Joined Data'!O$1,'Raw Election Data'!$A$1:$AN$1,0))</f>
        <v>-686</v>
      </c>
      <c r="P1321">
        <f>INDEX('Raw Election Data'!$A$1:$AN$3144,MATCH($C1321&amp;" "&amp;$B1321,'Raw Election Data'!$C$1:$C$3144,0),MATCH('Joined Data'!P$1,'Raw Election Data'!$A$1:$AN$1,0))</f>
        <v>686</v>
      </c>
      <c r="Q1321">
        <f>INDEX('Raw Election Data'!$A$1:$AN$3144,MATCH($C1321&amp;" "&amp;$B1321,'Raw Election Data'!$C$1:$C$3144,0),MATCH('Joined Data'!Q$1,'Raw Election Data'!$A$1:$AN$1,0))</f>
        <v>-0.25137412971784534</v>
      </c>
      <c r="R1321">
        <f>INDEX('Raw Election Data'!$A$1:$AN$3144,MATCH($C1321&amp;" "&amp;$B1321,'Raw Election Data'!$C$1:$C$3144,0),MATCH('Joined Data'!R$1,'Raw Election Data'!$A$1:$AN$1,0))</f>
        <v>0.25137412971784534</v>
      </c>
    </row>
    <row r="1322" spans="1:18" ht="13.5" hidden="1" customHeight="1" x14ac:dyDescent="0.15">
      <c r="A1322" t="s">
        <v>243</v>
      </c>
      <c r="B1322" t="s">
        <v>3704</v>
      </c>
      <c r="C1322" t="str">
        <f>INDEX(FIPS!$A$1:$E$3236,MATCH($F1322,FIPS!$D$1:$D$3236,0),5)</f>
        <v>Blue Earth County</v>
      </c>
      <c r="D1322" t="s">
        <v>244</v>
      </c>
      <c r="E1322" s="15" t="s">
        <v>12</v>
      </c>
      <c r="F1322" t="s">
        <v>3725</v>
      </c>
      <c r="G1322" t="s">
        <v>438</v>
      </c>
      <c r="H1322" t="str">
        <f>IFERROR(VLOOKUP($G1322,'Team Colors'!$A:$B,2,0),"#c9c9c9")</f>
        <v>#4f2683</v>
      </c>
      <c r="I1322">
        <f>INDEX('Raw Election Data'!$A$1:$AN$3144,MATCH($C1322&amp;" "&amp;$B1322,'Raw Election Data'!$C$1:$C$3144,0),MATCH('Joined Data'!I$1,'Raw Election Data'!$A$1:$AN$1,0))</f>
        <v>65787</v>
      </c>
      <c r="J1322">
        <f>INDEX('Raw Election Data'!$A$1:$AN$3144,MATCH($C1322&amp;" "&amp;$B1322,'Raw Election Data'!$C$1:$C$3144,0),MATCH('Joined Data'!J$1,'Raw Election Data'!$A$1:$AN$1,0))</f>
        <v>14428</v>
      </c>
      <c r="K1322">
        <f>INDEX('Raw Election Data'!$A$1:$AN$3144,MATCH($C1322&amp;" "&amp;$B1322,'Raw Election Data'!$C$1:$C$3144,0),MATCH('Joined Data'!K$1,'Raw Election Data'!$A$1:$AN$1,0))</f>
        <v>15667</v>
      </c>
      <c r="L1322">
        <f>INDEX('Raw Election Data'!$A$1:$AN$3144,MATCH($C1322&amp;" "&amp;$B1322,'Raw Election Data'!$C$1:$C$3144,0),MATCH('Joined Data'!L$1,'Raw Election Data'!$A$1:$AN$1,0))</f>
        <v>33256</v>
      </c>
      <c r="M1322">
        <f>INDEX('Raw Election Data'!$A$1:$AN$3144,MATCH($C1322&amp;" "&amp;$B1322,'Raw Election Data'!$C$1:$C$3144,0),MATCH('Joined Data'!M$1,'Raw Election Data'!$A$1:$AN$1,0))</f>
        <v>0.43384652393553041</v>
      </c>
      <c r="N1322">
        <f>INDEX('Raw Election Data'!$A$1:$AN$3144,MATCH($C1322&amp;" "&amp;$B1322,'Raw Election Data'!$C$1:$C$3144,0),MATCH('Joined Data'!N$1,'Raw Election Data'!$A$1:$AN$1,0))</f>
        <v>0.47110295886456577</v>
      </c>
      <c r="O1322">
        <f>INDEX('Raw Election Data'!$A$1:$AN$3144,MATCH($C1322&amp;" "&amp;$B1322,'Raw Election Data'!$C$1:$C$3144,0),MATCH('Joined Data'!O$1,'Raw Election Data'!$A$1:$AN$1,0))</f>
        <v>-1239</v>
      </c>
      <c r="P1322">
        <f>INDEX('Raw Election Data'!$A$1:$AN$3144,MATCH($C1322&amp;" "&amp;$B1322,'Raw Election Data'!$C$1:$C$3144,0),MATCH('Joined Data'!P$1,'Raw Election Data'!$A$1:$AN$1,0))</f>
        <v>1239</v>
      </c>
      <c r="Q1322">
        <f>INDEX('Raw Election Data'!$A$1:$AN$3144,MATCH($C1322&amp;" "&amp;$B1322,'Raw Election Data'!$C$1:$C$3144,0),MATCH('Joined Data'!Q$1,'Raw Election Data'!$A$1:$AN$1,0))</f>
        <v>-3.7256434929035354E-2</v>
      </c>
      <c r="R1322">
        <f>INDEX('Raw Election Data'!$A$1:$AN$3144,MATCH($C1322&amp;" "&amp;$B1322,'Raw Election Data'!$C$1:$C$3144,0),MATCH('Joined Data'!R$1,'Raw Election Data'!$A$1:$AN$1,0))</f>
        <v>3.7256434929035354E-2</v>
      </c>
    </row>
    <row r="1323" spans="1:18" ht="13.5" hidden="1" customHeight="1" x14ac:dyDescent="0.15">
      <c r="A1323" t="s">
        <v>243</v>
      </c>
      <c r="B1323" t="s">
        <v>3704</v>
      </c>
      <c r="C1323" t="str">
        <f>INDEX(FIPS!$A$1:$E$3236,MATCH($F1323,FIPS!$D$1:$D$3236,0),5)</f>
        <v>Brown County</v>
      </c>
      <c r="D1323" t="s">
        <v>244</v>
      </c>
      <c r="E1323" s="15" t="s">
        <v>13</v>
      </c>
      <c r="F1323" t="s">
        <v>3729</v>
      </c>
      <c r="G1323" t="s">
        <v>438</v>
      </c>
      <c r="H1323" t="str">
        <f>IFERROR(VLOOKUP($G1323,'Team Colors'!$A:$B,2,0),"#c9c9c9")</f>
        <v>#4f2683</v>
      </c>
      <c r="I1323">
        <f>INDEX('Raw Election Data'!$A$1:$AN$3144,MATCH($C1323&amp;" "&amp;$B1323,'Raw Election Data'!$C$1:$C$3144,0),MATCH('Joined Data'!I$1,'Raw Election Data'!$A$1:$AN$1,0))</f>
        <v>25313</v>
      </c>
      <c r="J1323">
        <f>INDEX('Raw Election Data'!$A$1:$AN$3144,MATCH($C1323&amp;" "&amp;$B1323,'Raw Election Data'!$C$1:$C$3144,0),MATCH('Joined Data'!J$1,'Raw Election Data'!$A$1:$AN$1,0))</f>
        <v>3763</v>
      </c>
      <c r="K1323">
        <f>INDEX('Raw Election Data'!$A$1:$AN$3144,MATCH($C1323&amp;" "&amp;$B1323,'Raw Election Data'!$C$1:$C$3144,0),MATCH('Joined Data'!K$1,'Raw Election Data'!$A$1:$AN$1,0))</f>
        <v>8708</v>
      </c>
      <c r="L1323">
        <f>INDEX('Raw Election Data'!$A$1:$AN$3144,MATCH($C1323&amp;" "&amp;$B1323,'Raw Election Data'!$C$1:$C$3144,0),MATCH('Joined Data'!L$1,'Raw Election Data'!$A$1:$AN$1,0))</f>
        <v>13663</v>
      </c>
      <c r="M1323">
        <f>INDEX('Raw Election Data'!$A$1:$AN$3144,MATCH($C1323&amp;" "&amp;$B1323,'Raw Election Data'!$C$1:$C$3144,0),MATCH('Joined Data'!M$1,'Raw Election Data'!$A$1:$AN$1,0))</f>
        <v>0.27541535533923733</v>
      </c>
      <c r="N1323">
        <f>INDEX('Raw Election Data'!$A$1:$AN$3144,MATCH($C1323&amp;" "&amp;$B1323,'Raw Election Data'!$C$1:$C$3144,0),MATCH('Joined Data'!N$1,'Raw Election Data'!$A$1:$AN$1,0))</f>
        <v>0.63734172582888093</v>
      </c>
      <c r="O1323">
        <f>INDEX('Raw Election Data'!$A$1:$AN$3144,MATCH($C1323&amp;" "&amp;$B1323,'Raw Election Data'!$C$1:$C$3144,0),MATCH('Joined Data'!O$1,'Raw Election Data'!$A$1:$AN$1,0))</f>
        <v>-4945</v>
      </c>
      <c r="P1323">
        <f>INDEX('Raw Election Data'!$A$1:$AN$3144,MATCH($C1323&amp;" "&amp;$B1323,'Raw Election Data'!$C$1:$C$3144,0),MATCH('Joined Data'!P$1,'Raw Election Data'!$A$1:$AN$1,0))</f>
        <v>4945</v>
      </c>
      <c r="Q1323">
        <f>INDEX('Raw Election Data'!$A$1:$AN$3144,MATCH($C1323&amp;" "&amp;$B1323,'Raw Election Data'!$C$1:$C$3144,0),MATCH('Joined Data'!Q$1,'Raw Election Data'!$A$1:$AN$1,0))</f>
        <v>-0.3619263704896436</v>
      </c>
      <c r="R1323">
        <f>INDEX('Raw Election Data'!$A$1:$AN$3144,MATCH($C1323&amp;" "&amp;$B1323,'Raw Election Data'!$C$1:$C$3144,0),MATCH('Joined Data'!R$1,'Raw Election Data'!$A$1:$AN$1,0))</f>
        <v>0.3619263704896436</v>
      </c>
    </row>
    <row r="1324" spans="1:18" ht="13.5" hidden="1" customHeight="1" x14ac:dyDescent="0.15">
      <c r="A1324" t="s">
        <v>243</v>
      </c>
      <c r="B1324" t="s">
        <v>3704</v>
      </c>
      <c r="C1324" t="str">
        <f>INDEX(FIPS!$A$1:$E$3236,MATCH($F1324,FIPS!$D$1:$D$3236,0),5)</f>
        <v>Carlton County</v>
      </c>
      <c r="D1324" t="s">
        <v>244</v>
      </c>
      <c r="E1324" s="15" t="s">
        <v>14</v>
      </c>
      <c r="F1324" t="s">
        <v>3733</v>
      </c>
      <c r="G1324" t="s">
        <v>438</v>
      </c>
      <c r="H1324" t="str">
        <f>IFERROR(VLOOKUP($G1324,'Team Colors'!$A:$B,2,0),"#c9c9c9")</f>
        <v>#4f2683</v>
      </c>
      <c r="I1324">
        <f>INDEX('Raw Election Data'!$A$1:$AN$3144,MATCH($C1324&amp;" "&amp;$B1324,'Raw Election Data'!$C$1:$C$3144,0),MATCH('Joined Data'!I$1,'Raw Election Data'!$A$1:$AN$1,0))</f>
        <v>35569</v>
      </c>
      <c r="J1324">
        <f>INDEX('Raw Election Data'!$A$1:$AN$3144,MATCH($C1324&amp;" "&amp;$B1324,'Raw Election Data'!$C$1:$C$3144,0),MATCH('Joined Data'!J$1,'Raw Election Data'!$A$1:$AN$1,0))</f>
        <v>8460</v>
      </c>
      <c r="K1324">
        <f>INDEX('Raw Election Data'!$A$1:$AN$3144,MATCH($C1324&amp;" "&amp;$B1324,'Raw Election Data'!$C$1:$C$3144,0),MATCH('Joined Data'!K$1,'Raw Election Data'!$A$1:$AN$1,0))</f>
        <v>8160</v>
      </c>
      <c r="L1324">
        <f>INDEX('Raw Election Data'!$A$1:$AN$3144,MATCH($C1324&amp;" "&amp;$B1324,'Raw Election Data'!$C$1:$C$3144,0),MATCH('Joined Data'!L$1,'Raw Election Data'!$A$1:$AN$1,0))</f>
        <v>18059</v>
      </c>
      <c r="M1324">
        <f>INDEX('Raw Election Data'!$A$1:$AN$3144,MATCH($C1324&amp;" "&amp;$B1324,'Raw Election Data'!$C$1:$C$3144,0),MATCH('Joined Data'!M$1,'Raw Election Data'!$A$1:$AN$1,0))</f>
        <v>0.46846447754582204</v>
      </c>
      <c r="N1324">
        <f>INDEX('Raw Election Data'!$A$1:$AN$3144,MATCH($C1324&amp;" "&amp;$B1324,'Raw Election Data'!$C$1:$C$3144,0),MATCH('Joined Data'!N$1,'Raw Election Data'!$A$1:$AN$1,0))</f>
        <v>0.45185226203001272</v>
      </c>
      <c r="O1324">
        <f>INDEX('Raw Election Data'!$A$1:$AN$3144,MATCH($C1324&amp;" "&amp;$B1324,'Raw Election Data'!$C$1:$C$3144,0),MATCH('Joined Data'!O$1,'Raw Election Data'!$A$1:$AN$1,0))</f>
        <v>300</v>
      </c>
      <c r="P1324">
        <f>INDEX('Raw Election Data'!$A$1:$AN$3144,MATCH($C1324&amp;" "&amp;$B1324,'Raw Election Data'!$C$1:$C$3144,0),MATCH('Joined Data'!P$1,'Raw Election Data'!$A$1:$AN$1,0))</f>
        <v>-300</v>
      </c>
      <c r="Q1324">
        <f>INDEX('Raw Election Data'!$A$1:$AN$3144,MATCH($C1324&amp;" "&amp;$B1324,'Raw Election Data'!$C$1:$C$3144,0),MATCH('Joined Data'!Q$1,'Raw Election Data'!$A$1:$AN$1,0))</f>
        <v>1.6612215515809325E-2</v>
      </c>
      <c r="R1324">
        <f>INDEX('Raw Election Data'!$A$1:$AN$3144,MATCH($C1324&amp;" "&amp;$B1324,'Raw Election Data'!$C$1:$C$3144,0),MATCH('Joined Data'!R$1,'Raw Election Data'!$A$1:$AN$1,0))</f>
        <v>-1.6612215515809325E-2</v>
      </c>
    </row>
    <row r="1325" spans="1:18" ht="13.5" hidden="1" customHeight="1" x14ac:dyDescent="0.15">
      <c r="A1325" t="s">
        <v>243</v>
      </c>
      <c r="B1325" t="s">
        <v>3704</v>
      </c>
      <c r="C1325" t="str">
        <f>INDEX(FIPS!$A$1:$E$3236,MATCH($F1325,FIPS!$D$1:$D$3236,0),5)</f>
        <v>Carver County</v>
      </c>
      <c r="D1325" t="s">
        <v>244</v>
      </c>
      <c r="E1325" s="15" t="s">
        <v>15</v>
      </c>
      <c r="F1325" t="s">
        <v>3737</v>
      </c>
      <c r="G1325" t="s">
        <v>438</v>
      </c>
      <c r="H1325" t="str">
        <f>IFERROR(VLOOKUP($G1325,'Team Colors'!$A:$B,2,0),"#c9c9c9")</f>
        <v>#4f2683</v>
      </c>
      <c r="I1325">
        <f>INDEX('Raw Election Data'!$A$1:$AN$3144,MATCH($C1325&amp;" "&amp;$B1325,'Raw Election Data'!$C$1:$C$3144,0),MATCH('Joined Data'!I$1,'Raw Election Data'!$A$1:$AN$1,0))</f>
        <v>98741</v>
      </c>
      <c r="J1325">
        <f>INDEX('Raw Election Data'!$A$1:$AN$3144,MATCH($C1325&amp;" "&amp;$B1325,'Raw Election Data'!$C$1:$C$3144,0),MATCH('Joined Data'!J$1,'Raw Election Data'!$A$1:$AN$1,0))</f>
        <v>21508</v>
      </c>
      <c r="K1325">
        <f>INDEX('Raw Election Data'!$A$1:$AN$3144,MATCH($C1325&amp;" "&amp;$B1325,'Raw Election Data'!$C$1:$C$3144,0),MATCH('Joined Data'!K$1,'Raw Election Data'!$A$1:$AN$1,0))</f>
        <v>29057</v>
      </c>
      <c r="L1325">
        <f>INDEX('Raw Election Data'!$A$1:$AN$3144,MATCH($C1325&amp;" "&amp;$B1325,'Raw Election Data'!$C$1:$C$3144,0),MATCH('Joined Data'!L$1,'Raw Election Data'!$A$1:$AN$1,0))</f>
        <v>55102</v>
      </c>
      <c r="M1325">
        <f>INDEX('Raw Election Data'!$A$1:$AN$3144,MATCH($C1325&amp;" "&amp;$B1325,'Raw Election Data'!$C$1:$C$3144,0),MATCH('Joined Data'!M$1,'Raw Election Data'!$A$1:$AN$1,0))</f>
        <v>0.39033065950419221</v>
      </c>
      <c r="N1325">
        <f>INDEX('Raw Election Data'!$A$1:$AN$3144,MATCH($C1325&amp;" "&amp;$B1325,'Raw Election Data'!$C$1:$C$3144,0),MATCH('Joined Data'!N$1,'Raw Election Data'!$A$1:$AN$1,0))</f>
        <v>0.52733113135639365</v>
      </c>
      <c r="O1325">
        <f>INDEX('Raw Election Data'!$A$1:$AN$3144,MATCH($C1325&amp;" "&amp;$B1325,'Raw Election Data'!$C$1:$C$3144,0),MATCH('Joined Data'!O$1,'Raw Election Data'!$A$1:$AN$1,0))</f>
        <v>-7549</v>
      </c>
      <c r="P1325">
        <f>INDEX('Raw Election Data'!$A$1:$AN$3144,MATCH($C1325&amp;" "&amp;$B1325,'Raw Election Data'!$C$1:$C$3144,0),MATCH('Joined Data'!P$1,'Raw Election Data'!$A$1:$AN$1,0))</f>
        <v>7549</v>
      </c>
      <c r="Q1325">
        <f>INDEX('Raw Election Data'!$A$1:$AN$3144,MATCH($C1325&amp;" "&amp;$B1325,'Raw Election Data'!$C$1:$C$3144,0),MATCH('Joined Data'!Q$1,'Raw Election Data'!$A$1:$AN$1,0))</f>
        <v>-0.13700047185220143</v>
      </c>
      <c r="R1325">
        <f>INDEX('Raw Election Data'!$A$1:$AN$3144,MATCH($C1325&amp;" "&amp;$B1325,'Raw Election Data'!$C$1:$C$3144,0),MATCH('Joined Data'!R$1,'Raw Election Data'!$A$1:$AN$1,0))</f>
        <v>0.13700047185220143</v>
      </c>
    </row>
    <row r="1326" spans="1:18" ht="13.5" hidden="1" customHeight="1" x14ac:dyDescent="0.15">
      <c r="A1326" t="s">
        <v>243</v>
      </c>
      <c r="B1326" t="s">
        <v>3704</v>
      </c>
      <c r="C1326" t="str">
        <f>INDEX(FIPS!$A$1:$E$3236,MATCH($F1326,FIPS!$D$1:$D$3236,0),5)</f>
        <v>Cass County</v>
      </c>
      <c r="D1326" t="s">
        <v>244</v>
      </c>
      <c r="E1326" s="15" t="s">
        <v>16</v>
      </c>
      <c r="F1326" t="s">
        <v>3738</v>
      </c>
      <c r="G1326" t="s">
        <v>438</v>
      </c>
      <c r="H1326" t="str">
        <f>IFERROR(VLOOKUP($G1326,'Team Colors'!$A:$B,2,0),"#c9c9c9")</f>
        <v>#4f2683</v>
      </c>
      <c r="I1326">
        <f>INDEX('Raw Election Data'!$A$1:$AN$3144,MATCH($C1326&amp;" "&amp;$B1326,'Raw Election Data'!$C$1:$C$3144,0),MATCH('Joined Data'!I$1,'Raw Election Data'!$A$1:$AN$1,0))</f>
        <v>28706</v>
      </c>
      <c r="J1326">
        <f>INDEX('Raw Election Data'!$A$1:$AN$3144,MATCH($C1326&amp;" "&amp;$B1326,'Raw Election Data'!$C$1:$C$3144,0),MATCH('Joined Data'!J$1,'Raw Election Data'!$A$1:$AN$1,0))</f>
        <v>4949</v>
      </c>
      <c r="K1326">
        <f>INDEX('Raw Election Data'!$A$1:$AN$3144,MATCH($C1326&amp;" "&amp;$B1326,'Raw Election Data'!$C$1:$C$3144,0),MATCH('Joined Data'!K$1,'Raw Election Data'!$A$1:$AN$1,0))</f>
        <v>9982</v>
      </c>
      <c r="L1326">
        <f>INDEX('Raw Election Data'!$A$1:$AN$3144,MATCH($C1326&amp;" "&amp;$B1326,'Raw Election Data'!$C$1:$C$3144,0),MATCH('Joined Data'!L$1,'Raw Election Data'!$A$1:$AN$1,0))</f>
        <v>15885</v>
      </c>
      <c r="M1326">
        <f>INDEX('Raw Election Data'!$A$1:$AN$3144,MATCH($C1326&amp;" "&amp;$B1326,'Raw Election Data'!$C$1:$C$3144,0),MATCH('Joined Data'!M$1,'Raw Election Data'!$A$1:$AN$1,0))</f>
        <v>0.31155177840730247</v>
      </c>
      <c r="N1326">
        <f>INDEX('Raw Election Data'!$A$1:$AN$3144,MATCH($C1326&amp;" "&amp;$B1326,'Raw Election Data'!$C$1:$C$3144,0),MATCH('Joined Data'!N$1,'Raw Election Data'!$A$1:$AN$1,0))</f>
        <v>0.62839156436890153</v>
      </c>
      <c r="O1326">
        <f>INDEX('Raw Election Data'!$A$1:$AN$3144,MATCH($C1326&amp;" "&amp;$B1326,'Raw Election Data'!$C$1:$C$3144,0),MATCH('Joined Data'!O$1,'Raw Election Data'!$A$1:$AN$1,0))</f>
        <v>-5033</v>
      </c>
      <c r="P1326">
        <f>INDEX('Raw Election Data'!$A$1:$AN$3144,MATCH($C1326&amp;" "&amp;$B1326,'Raw Election Data'!$C$1:$C$3144,0),MATCH('Joined Data'!P$1,'Raw Election Data'!$A$1:$AN$1,0))</f>
        <v>5033</v>
      </c>
      <c r="Q1326">
        <f>INDEX('Raw Election Data'!$A$1:$AN$3144,MATCH($C1326&amp;" "&amp;$B1326,'Raw Election Data'!$C$1:$C$3144,0),MATCH('Joined Data'!Q$1,'Raw Election Data'!$A$1:$AN$1,0))</f>
        <v>-0.31683978596159906</v>
      </c>
      <c r="R1326">
        <f>INDEX('Raw Election Data'!$A$1:$AN$3144,MATCH($C1326&amp;" "&amp;$B1326,'Raw Election Data'!$C$1:$C$3144,0),MATCH('Joined Data'!R$1,'Raw Election Data'!$A$1:$AN$1,0))</f>
        <v>0.31683978596159906</v>
      </c>
    </row>
    <row r="1327" spans="1:18" ht="13.5" hidden="1" customHeight="1" x14ac:dyDescent="0.15">
      <c r="A1327" t="s">
        <v>243</v>
      </c>
      <c r="B1327" t="s">
        <v>3704</v>
      </c>
      <c r="C1327" t="str">
        <f>INDEX(FIPS!$A$1:$E$3236,MATCH($F1327,FIPS!$D$1:$D$3236,0),5)</f>
        <v>Chippewa County</v>
      </c>
      <c r="D1327" t="s">
        <v>244</v>
      </c>
      <c r="E1327" s="15" t="s">
        <v>17</v>
      </c>
      <c r="F1327" t="s">
        <v>3741</v>
      </c>
      <c r="G1327" t="s">
        <v>438</v>
      </c>
      <c r="H1327" t="str">
        <f>IFERROR(VLOOKUP($G1327,'Team Colors'!$A:$B,2,0),"#c9c9c9")</f>
        <v>#4f2683</v>
      </c>
      <c r="I1327">
        <f>INDEX('Raw Election Data'!$A$1:$AN$3144,MATCH($C1327&amp;" "&amp;$B1327,'Raw Election Data'!$C$1:$C$3144,0),MATCH('Joined Data'!I$1,'Raw Election Data'!$A$1:$AN$1,0))</f>
        <v>12109</v>
      </c>
      <c r="J1327">
        <f>INDEX('Raw Election Data'!$A$1:$AN$3144,MATCH($C1327&amp;" "&amp;$B1327,'Raw Election Data'!$C$1:$C$3144,0),MATCH('Joined Data'!J$1,'Raw Election Data'!$A$1:$AN$1,0))</f>
        <v>1978</v>
      </c>
      <c r="K1327">
        <f>INDEX('Raw Election Data'!$A$1:$AN$3144,MATCH($C1327&amp;" "&amp;$B1327,'Raw Election Data'!$C$1:$C$3144,0),MATCH('Joined Data'!K$1,'Raw Election Data'!$A$1:$AN$1,0))</f>
        <v>3764</v>
      </c>
      <c r="L1327">
        <f>INDEX('Raw Election Data'!$A$1:$AN$3144,MATCH($C1327&amp;" "&amp;$B1327,'Raw Election Data'!$C$1:$C$3144,0),MATCH('Joined Data'!L$1,'Raw Election Data'!$A$1:$AN$1,0))</f>
        <v>6182</v>
      </c>
      <c r="M1327">
        <f>INDEX('Raw Election Data'!$A$1:$AN$3144,MATCH($C1327&amp;" "&amp;$B1327,'Raw Election Data'!$C$1:$C$3144,0),MATCH('Joined Data'!M$1,'Raw Election Data'!$A$1:$AN$1,0))</f>
        <v>0.31996117761242315</v>
      </c>
      <c r="N1327">
        <f>INDEX('Raw Election Data'!$A$1:$AN$3144,MATCH($C1327&amp;" "&amp;$B1327,'Raw Election Data'!$C$1:$C$3144,0),MATCH('Joined Data'!N$1,'Raw Election Data'!$A$1:$AN$1,0))</f>
        <v>0.60886444516337757</v>
      </c>
      <c r="O1327">
        <f>INDEX('Raw Election Data'!$A$1:$AN$3144,MATCH($C1327&amp;" "&amp;$B1327,'Raw Election Data'!$C$1:$C$3144,0),MATCH('Joined Data'!O$1,'Raw Election Data'!$A$1:$AN$1,0))</f>
        <v>-1786</v>
      </c>
      <c r="P1327">
        <f>INDEX('Raw Election Data'!$A$1:$AN$3144,MATCH($C1327&amp;" "&amp;$B1327,'Raw Election Data'!$C$1:$C$3144,0),MATCH('Joined Data'!P$1,'Raw Election Data'!$A$1:$AN$1,0))</f>
        <v>1786</v>
      </c>
      <c r="Q1327">
        <f>INDEX('Raw Election Data'!$A$1:$AN$3144,MATCH($C1327&amp;" "&amp;$B1327,'Raw Election Data'!$C$1:$C$3144,0),MATCH('Joined Data'!Q$1,'Raw Election Data'!$A$1:$AN$1,0))</f>
        <v>-0.28890326755095441</v>
      </c>
      <c r="R1327">
        <f>INDEX('Raw Election Data'!$A$1:$AN$3144,MATCH($C1327&amp;" "&amp;$B1327,'Raw Election Data'!$C$1:$C$3144,0),MATCH('Joined Data'!R$1,'Raw Election Data'!$A$1:$AN$1,0))</f>
        <v>0.28890326755095441</v>
      </c>
    </row>
    <row r="1328" spans="1:18" ht="13.5" hidden="1" customHeight="1" x14ac:dyDescent="0.15">
      <c r="A1328" t="s">
        <v>243</v>
      </c>
      <c r="B1328" t="s">
        <v>3704</v>
      </c>
      <c r="C1328" t="str">
        <f>INDEX(FIPS!$A$1:$E$3236,MATCH($F1328,FIPS!$D$1:$D$3236,0),5)</f>
        <v>Chisago County</v>
      </c>
      <c r="D1328" t="s">
        <v>244</v>
      </c>
      <c r="E1328" s="15" t="s">
        <v>18</v>
      </c>
      <c r="F1328" t="s">
        <v>3743</v>
      </c>
      <c r="G1328" t="s">
        <v>438</v>
      </c>
      <c r="H1328" t="str">
        <f>IFERROR(VLOOKUP($G1328,'Team Colors'!$A:$B,2,0),"#c9c9c9")</f>
        <v>#4f2683</v>
      </c>
      <c r="I1328">
        <f>INDEX('Raw Election Data'!$A$1:$AN$3144,MATCH($C1328&amp;" "&amp;$B1328,'Raw Election Data'!$C$1:$C$3144,0),MATCH('Joined Data'!I$1,'Raw Election Data'!$A$1:$AN$1,0))</f>
        <v>54293</v>
      </c>
      <c r="J1328">
        <f>INDEX('Raw Election Data'!$A$1:$AN$3144,MATCH($C1328&amp;" "&amp;$B1328,'Raw Election Data'!$C$1:$C$3144,0),MATCH('Joined Data'!J$1,'Raw Election Data'!$A$1:$AN$1,0))</f>
        <v>9279</v>
      </c>
      <c r="K1328">
        <f>INDEX('Raw Election Data'!$A$1:$AN$3144,MATCH($C1328&amp;" "&amp;$B1328,'Raw Election Data'!$C$1:$C$3144,0),MATCH('Joined Data'!K$1,'Raw Election Data'!$A$1:$AN$1,0))</f>
        <v>18441</v>
      </c>
      <c r="L1328">
        <f>INDEX('Raw Election Data'!$A$1:$AN$3144,MATCH($C1328&amp;" "&amp;$B1328,'Raw Election Data'!$C$1:$C$3144,0),MATCH('Joined Data'!L$1,'Raw Election Data'!$A$1:$AN$1,0))</f>
        <v>30009</v>
      </c>
      <c r="M1328">
        <f>INDEX('Raw Election Data'!$A$1:$AN$3144,MATCH($C1328&amp;" "&amp;$B1328,'Raw Election Data'!$C$1:$C$3144,0),MATCH('Joined Data'!M$1,'Raw Election Data'!$A$1:$AN$1,0))</f>
        <v>0.30920723782865139</v>
      </c>
      <c r="N1328">
        <f>INDEX('Raw Election Data'!$A$1:$AN$3144,MATCH($C1328&amp;" "&amp;$B1328,'Raw Election Data'!$C$1:$C$3144,0),MATCH('Joined Data'!N$1,'Raw Election Data'!$A$1:$AN$1,0))</f>
        <v>0.61451564530640812</v>
      </c>
      <c r="O1328">
        <f>INDEX('Raw Election Data'!$A$1:$AN$3144,MATCH($C1328&amp;" "&amp;$B1328,'Raw Election Data'!$C$1:$C$3144,0),MATCH('Joined Data'!O$1,'Raw Election Data'!$A$1:$AN$1,0))</f>
        <v>-9162</v>
      </c>
      <c r="P1328">
        <f>INDEX('Raw Election Data'!$A$1:$AN$3144,MATCH($C1328&amp;" "&amp;$B1328,'Raw Election Data'!$C$1:$C$3144,0),MATCH('Joined Data'!P$1,'Raw Election Data'!$A$1:$AN$1,0))</f>
        <v>9162</v>
      </c>
      <c r="Q1328">
        <f>INDEX('Raw Election Data'!$A$1:$AN$3144,MATCH($C1328&amp;" "&amp;$B1328,'Raw Election Data'!$C$1:$C$3144,0),MATCH('Joined Data'!Q$1,'Raw Election Data'!$A$1:$AN$1,0))</f>
        <v>-0.30530840747775673</v>
      </c>
      <c r="R1328">
        <f>INDEX('Raw Election Data'!$A$1:$AN$3144,MATCH($C1328&amp;" "&amp;$B1328,'Raw Election Data'!$C$1:$C$3144,0),MATCH('Joined Data'!R$1,'Raw Election Data'!$A$1:$AN$1,0))</f>
        <v>0.30530840747775673</v>
      </c>
    </row>
    <row r="1329" spans="1:18" ht="13.5" hidden="1" customHeight="1" x14ac:dyDescent="0.15">
      <c r="A1329" t="s">
        <v>243</v>
      </c>
      <c r="B1329" t="s">
        <v>3704</v>
      </c>
      <c r="C1329" t="str">
        <f>INDEX(FIPS!$A$1:$E$3236,MATCH($F1329,FIPS!$D$1:$D$3236,0),5)</f>
        <v>Clay County</v>
      </c>
      <c r="D1329" t="s">
        <v>244</v>
      </c>
      <c r="E1329" s="15" t="s">
        <v>19</v>
      </c>
      <c r="F1329" t="s">
        <v>3744</v>
      </c>
      <c r="G1329" t="s">
        <v>438</v>
      </c>
      <c r="H1329" t="str">
        <f>IFERROR(VLOOKUP($G1329,'Team Colors'!$A:$B,2,0),"#c9c9c9")</f>
        <v>#4f2683</v>
      </c>
      <c r="I1329">
        <f>INDEX('Raw Election Data'!$A$1:$AN$3144,MATCH($C1329&amp;" "&amp;$B1329,'Raw Election Data'!$C$1:$C$3144,0),MATCH('Joined Data'!I$1,'Raw Election Data'!$A$1:$AN$1,0))</f>
        <v>62324</v>
      </c>
      <c r="J1329">
        <f>INDEX('Raw Election Data'!$A$1:$AN$3144,MATCH($C1329&amp;" "&amp;$B1329,'Raw Election Data'!$C$1:$C$3144,0),MATCH('Joined Data'!J$1,'Raw Election Data'!$A$1:$AN$1,0))</f>
        <v>12974</v>
      </c>
      <c r="K1329">
        <f>INDEX('Raw Election Data'!$A$1:$AN$3144,MATCH($C1329&amp;" "&amp;$B1329,'Raw Election Data'!$C$1:$C$3144,0),MATCH('Joined Data'!K$1,'Raw Election Data'!$A$1:$AN$1,0))</f>
        <v>13549</v>
      </c>
      <c r="L1329">
        <f>INDEX('Raw Election Data'!$A$1:$AN$3144,MATCH($C1329&amp;" "&amp;$B1329,'Raw Election Data'!$C$1:$C$3144,0),MATCH('Joined Data'!L$1,'Raw Election Data'!$A$1:$AN$1,0))</f>
        <v>29108</v>
      </c>
      <c r="M1329">
        <f>INDEX('Raw Election Data'!$A$1:$AN$3144,MATCH($C1329&amp;" "&amp;$B1329,'Raw Election Data'!$C$1:$C$3144,0),MATCH('Joined Data'!M$1,'Raw Election Data'!$A$1:$AN$1,0))</f>
        <v>0.44571938985845816</v>
      </c>
      <c r="N1329">
        <f>INDEX('Raw Election Data'!$A$1:$AN$3144,MATCH($C1329&amp;" "&amp;$B1329,'Raw Election Data'!$C$1:$C$3144,0),MATCH('Joined Data'!N$1,'Raw Election Data'!$A$1:$AN$1,0))</f>
        <v>0.46547340937199394</v>
      </c>
      <c r="O1329">
        <f>INDEX('Raw Election Data'!$A$1:$AN$3144,MATCH($C1329&amp;" "&amp;$B1329,'Raw Election Data'!$C$1:$C$3144,0),MATCH('Joined Data'!O$1,'Raw Election Data'!$A$1:$AN$1,0))</f>
        <v>-575</v>
      </c>
      <c r="P1329">
        <f>INDEX('Raw Election Data'!$A$1:$AN$3144,MATCH($C1329&amp;" "&amp;$B1329,'Raw Election Data'!$C$1:$C$3144,0),MATCH('Joined Data'!P$1,'Raw Election Data'!$A$1:$AN$1,0))</f>
        <v>575</v>
      </c>
      <c r="Q1329">
        <f>INDEX('Raw Election Data'!$A$1:$AN$3144,MATCH($C1329&amp;" "&amp;$B1329,'Raw Election Data'!$C$1:$C$3144,0),MATCH('Joined Data'!Q$1,'Raw Election Data'!$A$1:$AN$1,0))</f>
        <v>-1.9754019513535781E-2</v>
      </c>
      <c r="R1329">
        <f>INDEX('Raw Election Data'!$A$1:$AN$3144,MATCH($C1329&amp;" "&amp;$B1329,'Raw Election Data'!$C$1:$C$3144,0),MATCH('Joined Data'!R$1,'Raw Election Data'!$A$1:$AN$1,0))</f>
        <v>1.9754019513535781E-2</v>
      </c>
    </row>
    <row r="1330" spans="1:18" ht="13.5" hidden="1" customHeight="1" x14ac:dyDescent="0.15">
      <c r="A1330" t="s">
        <v>243</v>
      </c>
      <c r="B1330" t="s">
        <v>3704</v>
      </c>
      <c r="C1330" t="str">
        <f>INDEX(FIPS!$A$1:$E$3236,MATCH($F1330,FIPS!$D$1:$D$3236,0),5)</f>
        <v>Clearwater County</v>
      </c>
      <c r="D1330" t="s">
        <v>244</v>
      </c>
      <c r="E1330" s="15" t="s">
        <v>20</v>
      </c>
      <c r="F1330" t="s">
        <v>3749</v>
      </c>
      <c r="G1330" t="s">
        <v>438</v>
      </c>
      <c r="H1330" t="str">
        <f>IFERROR(VLOOKUP($G1330,'Team Colors'!$A:$B,2,0),"#c9c9c9")</f>
        <v>#4f2683</v>
      </c>
      <c r="I1330">
        <f>INDEX('Raw Election Data'!$A$1:$AN$3144,MATCH($C1330&amp;" "&amp;$B1330,'Raw Election Data'!$C$1:$C$3144,0),MATCH('Joined Data'!I$1,'Raw Election Data'!$A$1:$AN$1,0))</f>
        <v>8803</v>
      </c>
      <c r="J1330">
        <f>INDEX('Raw Election Data'!$A$1:$AN$3144,MATCH($C1330&amp;" "&amp;$B1330,'Raw Election Data'!$C$1:$C$3144,0),MATCH('Joined Data'!J$1,'Raw Election Data'!$A$1:$AN$1,0))</f>
        <v>1100</v>
      </c>
      <c r="K1330">
        <f>INDEX('Raw Election Data'!$A$1:$AN$3144,MATCH($C1330&amp;" "&amp;$B1330,'Raw Election Data'!$C$1:$C$3144,0),MATCH('Joined Data'!K$1,'Raw Election Data'!$A$1:$AN$1,0))</f>
        <v>2925</v>
      </c>
      <c r="L1330">
        <f>INDEX('Raw Election Data'!$A$1:$AN$3144,MATCH($C1330&amp;" "&amp;$B1330,'Raw Election Data'!$C$1:$C$3144,0),MATCH('Joined Data'!L$1,'Raw Election Data'!$A$1:$AN$1,0))</f>
        <v>4225</v>
      </c>
      <c r="M1330">
        <f>INDEX('Raw Election Data'!$A$1:$AN$3144,MATCH($C1330&amp;" "&amp;$B1330,'Raw Election Data'!$C$1:$C$3144,0),MATCH('Joined Data'!M$1,'Raw Election Data'!$A$1:$AN$1,0))</f>
        <v>0.26035502958579881</v>
      </c>
      <c r="N1330">
        <f>INDEX('Raw Election Data'!$A$1:$AN$3144,MATCH($C1330&amp;" "&amp;$B1330,'Raw Election Data'!$C$1:$C$3144,0),MATCH('Joined Data'!N$1,'Raw Election Data'!$A$1:$AN$1,0))</f>
        <v>0.69230769230769229</v>
      </c>
      <c r="O1330">
        <f>INDEX('Raw Election Data'!$A$1:$AN$3144,MATCH($C1330&amp;" "&amp;$B1330,'Raw Election Data'!$C$1:$C$3144,0),MATCH('Joined Data'!O$1,'Raw Election Data'!$A$1:$AN$1,0))</f>
        <v>-1825</v>
      </c>
      <c r="P1330">
        <f>INDEX('Raw Election Data'!$A$1:$AN$3144,MATCH($C1330&amp;" "&amp;$B1330,'Raw Election Data'!$C$1:$C$3144,0),MATCH('Joined Data'!P$1,'Raw Election Data'!$A$1:$AN$1,0))</f>
        <v>1825</v>
      </c>
      <c r="Q1330">
        <f>INDEX('Raw Election Data'!$A$1:$AN$3144,MATCH($C1330&amp;" "&amp;$B1330,'Raw Election Data'!$C$1:$C$3144,0),MATCH('Joined Data'!Q$1,'Raw Election Data'!$A$1:$AN$1,0))</f>
        <v>-0.43195266272189348</v>
      </c>
      <c r="R1330">
        <f>INDEX('Raw Election Data'!$A$1:$AN$3144,MATCH($C1330&amp;" "&amp;$B1330,'Raw Election Data'!$C$1:$C$3144,0),MATCH('Joined Data'!R$1,'Raw Election Data'!$A$1:$AN$1,0))</f>
        <v>0.43195266272189348</v>
      </c>
    </row>
    <row r="1331" spans="1:18" ht="13.5" hidden="1" customHeight="1" x14ac:dyDescent="0.15">
      <c r="A1331" t="s">
        <v>243</v>
      </c>
      <c r="B1331" t="s">
        <v>3704</v>
      </c>
      <c r="C1331" t="str">
        <f>INDEX(FIPS!$A$1:$E$3236,MATCH($F1331,FIPS!$D$1:$D$3236,0),5)</f>
        <v>Cook County</v>
      </c>
      <c r="D1331" t="s">
        <v>244</v>
      </c>
      <c r="E1331" s="15" t="s">
        <v>21</v>
      </c>
      <c r="F1331" t="s">
        <v>3750</v>
      </c>
      <c r="G1331" t="s">
        <v>438</v>
      </c>
      <c r="H1331" t="str">
        <f>IFERROR(VLOOKUP($G1331,'Team Colors'!$A:$B,2,0),"#c9c9c9")</f>
        <v>#4f2683</v>
      </c>
      <c r="I1331">
        <f>INDEX('Raw Election Data'!$A$1:$AN$3144,MATCH($C1331&amp;" "&amp;$B1331,'Raw Election Data'!$C$1:$C$3144,0),MATCH('Joined Data'!I$1,'Raw Election Data'!$A$1:$AN$1,0))</f>
        <v>5194</v>
      </c>
      <c r="J1331">
        <f>INDEX('Raw Election Data'!$A$1:$AN$3144,MATCH($C1331&amp;" "&amp;$B1331,'Raw Election Data'!$C$1:$C$3144,0),MATCH('Joined Data'!J$1,'Raw Election Data'!$A$1:$AN$1,0))</f>
        <v>1912</v>
      </c>
      <c r="K1331">
        <f>INDEX('Raw Election Data'!$A$1:$AN$3144,MATCH($C1331&amp;" "&amp;$B1331,'Raw Election Data'!$C$1:$C$3144,0),MATCH('Joined Data'!K$1,'Raw Election Data'!$A$1:$AN$1,0))</f>
        <v>1156</v>
      </c>
      <c r="L1331">
        <f>INDEX('Raw Election Data'!$A$1:$AN$3144,MATCH($C1331&amp;" "&amp;$B1331,'Raw Election Data'!$C$1:$C$3144,0),MATCH('Joined Data'!L$1,'Raw Election Data'!$A$1:$AN$1,0))</f>
        <v>3360</v>
      </c>
      <c r="M1331">
        <f>INDEX('Raw Election Data'!$A$1:$AN$3144,MATCH($C1331&amp;" "&amp;$B1331,'Raw Election Data'!$C$1:$C$3144,0),MATCH('Joined Data'!M$1,'Raw Election Data'!$A$1:$AN$1,0))</f>
        <v>0.56904761904761902</v>
      </c>
      <c r="N1331">
        <f>INDEX('Raw Election Data'!$A$1:$AN$3144,MATCH($C1331&amp;" "&amp;$B1331,'Raw Election Data'!$C$1:$C$3144,0),MATCH('Joined Data'!N$1,'Raw Election Data'!$A$1:$AN$1,0))</f>
        <v>0.34404761904761905</v>
      </c>
      <c r="O1331">
        <f>INDEX('Raw Election Data'!$A$1:$AN$3144,MATCH($C1331&amp;" "&amp;$B1331,'Raw Election Data'!$C$1:$C$3144,0),MATCH('Joined Data'!O$1,'Raw Election Data'!$A$1:$AN$1,0))</f>
        <v>756</v>
      </c>
      <c r="P1331">
        <f>INDEX('Raw Election Data'!$A$1:$AN$3144,MATCH($C1331&amp;" "&amp;$B1331,'Raw Election Data'!$C$1:$C$3144,0),MATCH('Joined Data'!P$1,'Raw Election Data'!$A$1:$AN$1,0))</f>
        <v>-756</v>
      </c>
      <c r="Q1331">
        <f>INDEX('Raw Election Data'!$A$1:$AN$3144,MATCH($C1331&amp;" "&amp;$B1331,'Raw Election Data'!$C$1:$C$3144,0),MATCH('Joined Data'!Q$1,'Raw Election Data'!$A$1:$AN$1,0))</f>
        <v>0.22499999999999998</v>
      </c>
      <c r="R1331">
        <f>INDEX('Raw Election Data'!$A$1:$AN$3144,MATCH($C1331&amp;" "&amp;$B1331,'Raw Election Data'!$C$1:$C$3144,0),MATCH('Joined Data'!R$1,'Raw Election Data'!$A$1:$AN$1,0))</f>
        <v>-0.22499999999999998</v>
      </c>
    </row>
    <row r="1332" spans="1:18" ht="13.5" hidden="1" customHeight="1" x14ac:dyDescent="0.15">
      <c r="A1332" t="s">
        <v>243</v>
      </c>
      <c r="B1332" t="s">
        <v>3704</v>
      </c>
      <c r="C1332" t="str">
        <f>INDEX(FIPS!$A$1:$E$3236,MATCH($F1332,FIPS!$D$1:$D$3236,0),5)</f>
        <v>Cottonwood County</v>
      </c>
      <c r="D1332" t="s">
        <v>244</v>
      </c>
      <c r="E1332" s="15" t="s">
        <v>22</v>
      </c>
      <c r="F1332" t="s">
        <v>3752</v>
      </c>
      <c r="G1332" t="s">
        <v>438</v>
      </c>
      <c r="H1332" t="str">
        <f>IFERROR(VLOOKUP($G1332,'Team Colors'!$A:$B,2,0),"#c9c9c9")</f>
        <v>#4f2683</v>
      </c>
      <c r="I1332">
        <f>INDEX('Raw Election Data'!$A$1:$AN$3144,MATCH($C1332&amp;" "&amp;$B1332,'Raw Election Data'!$C$1:$C$3144,0),MATCH('Joined Data'!I$1,'Raw Election Data'!$A$1:$AN$1,0))</f>
        <v>11549</v>
      </c>
      <c r="J1332">
        <f>INDEX('Raw Election Data'!$A$1:$AN$3144,MATCH($C1332&amp;" "&amp;$B1332,'Raw Election Data'!$C$1:$C$3144,0),MATCH('Joined Data'!J$1,'Raw Election Data'!$A$1:$AN$1,0))</f>
        <v>1678</v>
      </c>
      <c r="K1332">
        <f>INDEX('Raw Election Data'!$A$1:$AN$3144,MATCH($C1332&amp;" "&amp;$B1332,'Raw Election Data'!$C$1:$C$3144,0),MATCH('Joined Data'!K$1,'Raw Election Data'!$A$1:$AN$1,0))</f>
        <v>3679</v>
      </c>
      <c r="L1332">
        <f>INDEX('Raw Election Data'!$A$1:$AN$3144,MATCH($C1332&amp;" "&amp;$B1332,'Raw Election Data'!$C$1:$C$3144,0),MATCH('Joined Data'!L$1,'Raw Election Data'!$A$1:$AN$1,0))</f>
        <v>5697</v>
      </c>
      <c r="M1332">
        <f>INDEX('Raw Election Data'!$A$1:$AN$3144,MATCH($C1332&amp;" "&amp;$B1332,'Raw Election Data'!$C$1:$C$3144,0),MATCH('Joined Data'!M$1,'Raw Election Data'!$A$1:$AN$1,0))</f>
        <v>0.29454098648411442</v>
      </c>
      <c r="N1332">
        <f>INDEX('Raw Election Data'!$A$1:$AN$3144,MATCH($C1332&amp;" "&amp;$B1332,'Raw Election Data'!$C$1:$C$3144,0),MATCH('Joined Data'!N$1,'Raw Election Data'!$A$1:$AN$1,0))</f>
        <v>0.64577847990170267</v>
      </c>
      <c r="O1332">
        <f>INDEX('Raw Election Data'!$A$1:$AN$3144,MATCH($C1332&amp;" "&amp;$B1332,'Raw Election Data'!$C$1:$C$3144,0),MATCH('Joined Data'!O$1,'Raw Election Data'!$A$1:$AN$1,0))</f>
        <v>-2001</v>
      </c>
      <c r="P1332">
        <f>INDEX('Raw Election Data'!$A$1:$AN$3144,MATCH($C1332&amp;" "&amp;$B1332,'Raw Election Data'!$C$1:$C$3144,0),MATCH('Joined Data'!P$1,'Raw Election Data'!$A$1:$AN$1,0))</f>
        <v>2001</v>
      </c>
      <c r="Q1332">
        <f>INDEX('Raw Election Data'!$A$1:$AN$3144,MATCH($C1332&amp;" "&amp;$B1332,'Raw Election Data'!$C$1:$C$3144,0),MATCH('Joined Data'!Q$1,'Raw Election Data'!$A$1:$AN$1,0))</f>
        <v>-0.35123749341758825</v>
      </c>
      <c r="R1332">
        <f>INDEX('Raw Election Data'!$A$1:$AN$3144,MATCH($C1332&amp;" "&amp;$B1332,'Raw Election Data'!$C$1:$C$3144,0),MATCH('Joined Data'!R$1,'Raw Election Data'!$A$1:$AN$1,0))</f>
        <v>0.35123749341758825</v>
      </c>
    </row>
    <row r="1333" spans="1:18" ht="13.5" hidden="1" customHeight="1" x14ac:dyDescent="0.15">
      <c r="A1333" t="s">
        <v>243</v>
      </c>
      <c r="B1333" t="s">
        <v>3704</v>
      </c>
      <c r="C1333" t="str">
        <f>INDEX(FIPS!$A$1:$E$3236,MATCH($F1333,FIPS!$D$1:$D$3236,0),5)</f>
        <v>Crow Wing County</v>
      </c>
      <c r="D1333" t="s">
        <v>244</v>
      </c>
      <c r="E1333" s="15" t="s">
        <v>23</v>
      </c>
      <c r="F1333" t="s">
        <v>3754</v>
      </c>
      <c r="G1333" t="s">
        <v>438</v>
      </c>
      <c r="H1333" t="str">
        <f>IFERROR(VLOOKUP($G1333,'Team Colors'!$A:$B,2,0),"#c9c9c9")</f>
        <v>#4f2683</v>
      </c>
      <c r="I1333">
        <f>INDEX('Raw Election Data'!$A$1:$AN$3144,MATCH($C1333&amp;" "&amp;$B1333,'Raw Election Data'!$C$1:$C$3144,0),MATCH('Joined Data'!I$1,'Raw Election Data'!$A$1:$AN$1,0))</f>
        <v>63428</v>
      </c>
      <c r="J1333">
        <f>INDEX('Raw Election Data'!$A$1:$AN$3144,MATCH($C1333&amp;" "&amp;$B1333,'Raw Election Data'!$C$1:$C$3144,0),MATCH('Joined Data'!J$1,'Raw Election Data'!$A$1:$AN$1,0))</f>
        <v>10982</v>
      </c>
      <c r="K1333">
        <f>INDEX('Raw Election Data'!$A$1:$AN$3144,MATCH($C1333&amp;" "&amp;$B1333,'Raw Election Data'!$C$1:$C$3144,0),MATCH('Joined Data'!K$1,'Raw Election Data'!$A$1:$AN$1,0))</f>
        <v>22287</v>
      </c>
      <c r="L1333">
        <f>INDEX('Raw Election Data'!$A$1:$AN$3144,MATCH($C1333&amp;" "&amp;$B1333,'Raw Election Data'!$C$1:$C$3144,0),MATCH('Joined Data'!L$1,'Raw Election Data'!$A$1:$AN$1,0))</f>
        <v>35568</v>
      </c>
      <c r="M1333">
        <f>INDEX('Raw Election Data'!$A$1:$AN$3144,MATCH($C1333&amp;" "&amp;$B1333,'Raw Election Data'!$C$1:$C$3144,0),MATCH('Joined Data'!M$1,'Raw Election Data'!$A$1:$AN$1,0))</f>
        <v>0.30876068376068377</v>
      </c>
      <c r="N1333">
        <f>INDEX('Raw Election Data'!$A$1:$AN$3144,MATCH($C1333&amp;" "&amp;$B1333,'Raw Election Data'!$C$1:$C$3144,0),MATCH('Joined Data'!N$1,'Raw Election Data'!$A$1:$AN$1,0))</f>
        <v>0.6266025641025641</v>
      </c>
      <c r="O1333">
        <f>INDEX('Raw Election Data'!$A$1:$AN$3144,MATCH($C1333&amp;" "&amp;$B1333,'Raw Election Data'!$C$1:$C$3144,0),MATCH('Joined Data'!O$1,'Raw Election Data'!$A$1:$AN$1,0))</f>
        <v>-11305</v>
      </c>
      <c r="P1333">
        <f>INDEX('Raw Election Data'!$A$1:$AN$3144,MATCH($C1333&amp;" "&amp;$B1333,'Raw Election Data'!$C$1:$C$3144,0),MATCH('Joined Data'!P$1,'Raw Election Data'!$A$1:$AN$1,0))</f>
        <v>11305</v>
      </c>
      <c r="Q1333">
        <f>INDEX('Raw Election Data'!$A$1:$AN$3144,MATCH($C1333&amp;" "&amp;$B1333,'Raw Election Data'!$C$1:$C$3144,0),MATCH('Joined Data'!Q$1,'Raw Election Data'!$A$1:$AN$1,0))</f>
        <v>-0.31784188034188032</v>
      </c>
      <c r="R1333">
        <f>INDEX('Raw Election Data'!$A$1:$AN$3144,MATCH($C1333&amp;" "&amp;$B1333,'Raw Election Data'!$C$1:$C$3144,0),MATCH('Joined Data'!R$1,'Raw Election Data'!$A$1:$AN$1,0))</f>
        <v>0.31784188034188032</v>
      </c>
    </row>
    <row r="1334" spans="1:18" ht="13.5" hidden="1" customHeight="1" x14ac:dyDescent="0.15">
      <c r="A1334" t="s">
        <v>243</v>
      </c>
      <c r="B1334" t="s">
        <v>3704</v>
      </c>
      <c r="C1334" t="str">
        <f>INDEX(FIPS!$A$1:$E$3236,MATCH($F1334,FIPS!$D$1:$D$3236,0),5)</f>
        <v>Dakota County</v>
      </c>
      <c r="D1334" t="s">
        <v>244</v>
      </c>
      <c r="E1334" s="15" t="s">
        <v>24</v>
      </c>
      <c r="F1334" t="s">
        <v>3756</v>
      </c>
      <c r="G1334" t="s">
        <v>438</v>
      </c>
      <c r="H1334" t="str">
        <f>IFERROR(VLOOKUP($G1334,'Team Colors'!$A:$B,2,0),"#c9c9c9")</f>
        <v>#4f2683</v>
      </c>
      <c r="I1334">
        <f>INDEX('Raw Election Data'!$A$1:$AN$3144,MATCH($C1334&amp;" "&amp;$B1334,'Raw Election Data'!$C$1:$C$3144,0),MATCH('Joined Data'!I$1,'Raw Election Data'!$A$1:$AN$1,0))</f>
        <v>414686</v>
      </c>
      <c r="J1334">
        <f>INDEX('Raw Election Data'!$A$1:$AN$3144,MATCH($C1334&amp;" "&amp;$B1334,'Raw Election Data'!$C$1:$C$3144,0),MATCH('Joined Data'!J$1,'Raw Election Data'!$A$1:$AN$1,0))</f>
        <v>110251</v>
      </c>
      <c r="K1334">
        <f>INDEX('Raw Election Data'!$A$1:$AN$3144,MATCH($C1334&amp;" "&amp;$B1334,'Raw Election Data'!$C$1:$C$3144,0),MATCH('Joined Data'!K$1,'Raw Election Data'!$A$1:$AN$1,0))</f>
        <v>99624</v>
      </c>
      <c r="L1334">
        <f>INDEX('Raw Election Data'!$A$1:$AN$3144,MATCH($C1334&amp;" "&amp;$B1334,'Raw Election Data'!$C$1:$C$3144,0),MATCH('Joined Data'!L$1,'Raw Election Data'!$A$1:$AN$1,0))</f>
        <v>228659</v>
      </c>
      <c r="M1334">
        <f>INDEX('Raw Election Data'!$A$1:$AN$3144,MATCH($C1334&amp;" "&amp;$B1334,'Raw Election Data'!$C$1:$C$3144,0),MATCH('Joined Data'!M$1,'Raw Election Data'!$A$1:$AN$1,0))</f>
        <v>0.48216339614885045</v>
      </c>
      <c r="N1334">
        <f>INDEX('Raw Election Data'!$A$1:$AN$3144,MATCH($C1334&amp;" "&amp;$B1334,'Raw Election Data'!$C$1:$C$3144,0),MATCH('Joined Data'!N$1,'Raw Election Data'!$A$1:$AN$1,0))</f>
        <v>0.43568807700549728</v>
      </c>
      <c r="O1334">
        <f>INDEX('Raw Election Data'!$A$1:$AN$3144,MATCH($C1334&amp;" "&amp;$B1334,'Raw Election Data'!$C$1:$C$3144,0),MATCH('Joined Data'!O$1,'Raw Election Data'!$A$1:$AN$1,0))</f>
        <v>10627</v>
      </c>
      <c r="P1334">
        <f>INDEX('Raw Election Data'!$A$1:$AN$3144,MATCH($C1334&amp;" "&amp;$B1334,'Raw Election Data'!$C$1:$C$3144,0),MATCH('Joined Data'!P$1,'Raw Election Data'!$A$1:$AN$1,0))</f>
        <v>-10627</v>
      </c>
      <c r="Q1334">
        <f>INDEX('Raw Election Data'!$A$1:$AN$3144,MATCH($C1334&amp;" "&amp;$B1334,'Raw Election Data'!$C$1:$C$3144,0),MATCH('Joined Data'!Q$1,'Raw Election Data'!$A$1:$AN$1,0))</f>
        <v>4.6475319143353178E-2</v>
      </c>
      <c r="R1334">
        <f>INDEX('Raw Election Data'!$A$1:$AN$3144,MATCH($C1334&amp;" "&amp;$B1334,'Raw Election Data'!$C$1:$C$3144,0),MATCH('Joined Data'!R$1,'Raw Election Data'!$A$1:$AN$1,0))</f>
        <v>-4.6475319143353178E-2</v>
      </c>
    </row>
    <row r="1335" spans="1:18" ht="13.5" hidden="1" customHeight="1" x14ac:dyDescent="0.15">
      <c r="A1335" t="s">
        <v>243</v>
      </c>
      <c r="B1335" t="s">
        <v>3704</v>
      </c>
      <c r="C1335" t="str">
        <f>INDEX(FIPS!$A$1:$E$3236,MATCH($F1335,FIPS!$D$1:$D$3236,0),5)</f>
        <v>Dodge County</v>
      </c>
      <c r="D1335" t="s">
        <v>244</v>
      </c>
      <c r="E1335" s="15" t="s">
        <v>25</v>
      </c>
      <c r="F1335" t="s">
        <v>3757</v>
      </c>
      <c r="G1335" t="s">
        <v>438</v>
      </c>
      <c r="H1335" t="str">
        <f>IFERROR(VLOOKUP($G1335,'Team Colors'!$A:$B,2,0),"#c9c9c9")</f>
        <v>#4f2683</v>
      </c>
      <c r="I1335">
        <f>INDEX('Raw Election Data'!$A$1:$AN$3144,MATCH($C1335&amp;" "&amp;$B1335,'Raw Election Data'!$C$1:$C$3144,0),MATCH('Joined Data'!I$1,'Raw Election Data'!$A$1:$AN$1,0))</f>
        <v>20364</v>
      </c>
      <c r="J1335">
        <f>INDEX('Raw Election Data'!$A$1:$AN$3144,MATCH($C1335&amp;" "&amp;$B1335,'Raw Election Data'!$C$1:$C$3144,0),MATCH('Joined Data'!J$1,'Raw Election Data'!$A$1:$AN$1,0))</f>
        <v>3102</v>
      </c>
      <c r="K1335">
        <f>INDEX('Raw Election Data'!$A$1:$AN$3144,MATCH($C1335&amp;" "&amp;$B1335,'Raw Election Data'!$C$1:$C$3144,0),MATCH('Joined Data'!K$1,'Raw Election Data'!$A$1:$AN$1,0))</f>
        <v>6527</v>
      </c>
      <c r="L1335">
        <f>INDEX('Raw Election Data'!$A$1:$AN$3144,MATCH($C1335&amp;" "&amp;$B1335,'Raw Election Data'!$C$1:$C$3144,0),MATCH('Joined Data'!L$1,'Raw Election Data'!$A$1:$AN$1,0))</f>
        <v>10564</v>
      </c>
      <c r="M1335">
        <f>INDEX('Raw Election Data'!$A$1:$AN$3144,MATCH($C1335&amp;" "&amp;$B1335,'Raw Election Data'!$C$1:$C$3144,0),MATCH('Joined Data'!M$1,'Raw Election Data'!$A$1:$AN$1,0))</f>
        <v>0.29363877319197274</v>
      </c>
      <c r="N1335">
        <f>INDEX('Raw Election Data'!$A$1:$AN$3144,MATCH($C1335&amp;" "&amp;$B1335,'Raw Election Data'!$C$1:$C$3144,0),MATCH('Joined Data'!N$1,'Raw Election Data'!$A$1:$AN$1,0))</f>
        <v>0.61785308595229083</v>
      </c>
      <c r="O1335">
        <f>INDEX('Raw Election Data'!$A$1:$AN$3144,MATCH($C1335&amp;" "&amp;$B1335,'Raw Election Data'!$C$1:$C$3144,0),MATCH('Joined Data'!O$1,'Raw Election Data'!$A$1:$AN$1,0))</f>
        <v>-3425</v>
      </c>
      <c r="P1335">
        <f>INDEX('Raw Election Data'!$A$1:$AN$3144,MATCH($C1335&amp;" "&amp;$B1335,'Raw Election Data'!$C$1:$C$3144,0),MATCH('Joined Data'!P$1,'Raw Election Data'!$A$1:$AN$1,0))</f>
        <v>3425</v>
      </c>
      <c r="Q1335">
        <f>INDEX('Raw Election Data'!$A$1:$AN$3144,MATCH($C1335&amp;" "&amp;$B1335,'Raw Election Data'!$C$1:$C$3144,0),MATCH('Joined Data'!Q$1,'Raw Election Data'!$A$1:$AN$1,0))</f>
        <v>-0.32421431276031809</v>
      </c>
      <c r="R1335">
        <f>INDEX('Raw Election Data'!$A$1:$AN$3144,MATCH($C1335&amp;" "&amp;$B1335,'Raw Election Data'!$C$1:$C$3144,0),MATCH('Joined Data'!R$1,'Raw Election Data'!$A$1:$AN$1,0))</f>
        <v>0.32421431276031809</v>
      </c>
    </row>
    <row r="1336" spans="1:18" ht="13.5" hidden="1" customHeight="1" x14ac:dyDescent="0.15">
      <c r="A1336" t="s">
        <v>243</v>
      </c>
      <c r="B1336" t="s">
        <v>3704</v>
      </c>
      <c r="C1336" t="str">
        <f>INDEX(FIPS!$A$1:$E$3236,MATCH($F1336,FIPS!$D$1:$D$3236,0),5)</f>
        <v>Douglas County</v>
      </c>
      <c r="D1336" t="s">
        <v>244</v>
      </c>
      <c r="E1336" s="15" t="s">
        <v>26</v>
      </c>
      <c r="F1336" t="s">
        <v>3762</v>
      </c>
      <c r="G1336" t="s">
        <v>438</v>
      </c>
      <c r="H1336" t="str">
        <f>IFERROR(VLOOKUP($G1336,'Team Colors'!$A:$B,2,0),"#c9c9c9")</f>
        <v>#4f2683</v>
      </c>
      <c r="I1336">
        <f>INDEX('Raw Election Data'!$A$1:$AN$3144,MATCH($C1336&amp;" "&amp;$B1336,'Raw Election Data'!$C$1:$C$3144,0),MATCH('Joined Data'!I$1,'Raw Election Data'!$A$1:$AN$1,0))</f>
        <v>37075</v>
      </c>
      <c r="J1336">
        <f>INDEX('Raw Election Data'!$A$1:$AN$3144,MATCH($C1336&amp;" "&amp;$B1336,'Raw Election Data'!$C$1:$C$3144,0),MATCH('Joined Data'!J$1,'Raw Election Data'!$A$1:$AN$1,0))</f>
        <v>6227</v>
      </c>
      <c r="K1336">
        <f>INDEX('Raw Election Data'!$A$1:$AN$3144,MATCH($C1336&amp;" "&amp;$B1336,'Raw Election Data'!$C$1:$C$3144,0),MATCH('Joined Data'!K$1,'Raw Election Data'!$A$1:$AN$1,0))</f>
        <v>13966</v>
      </c>
      <c r="L1336">
        <f>INDEX('Raw Election Data'!$A$1:$AN$3144,MATCH($C1336&amp;" "&amp;$B1336,'Raw Election Data'!$C$1:$C$3144,0),MATCH('Joined Data'!L$1,'Raw Election Data'!$A$1:$AN$1,0))</f>
        <v>21623</v>
      </c>
      <c r="M1336">
        <f>INDEX('Raw Election Data'!$A$1:$AN$3144,MATCH($C1336&amp;" "&amp;$B1336,'Raw Election Data'!$C$1:$C$3144,0),MATCH('Joined Data'!M$1,'Raw Election Data'!$A$1:$AN$1,0))</f>
        <v>0.28798039125005781</v>
      </c>
      <c r="N1336">
        <f>INDEX('Raw Election Data'!$A$1:$AN$3144,MATCH($C1336&amp;" "&amp;$B1336,'Raw Election Data'!$C$1:$C$3144,0),MATCH('Joined Data'!N$1,'Raw Election Data'!$A$1:$AN$1,0))</f>
        <v>0.64588632474679741</v>
      </c>
      <c r="O1336">
        <f>INDEX('Raw Election Data'!$A$1:$AN$3144,MATCH($C1336&amp;" "&amp;$B1336,'Raw Election Data'!$C$1:$C$3144,0),MATCH('Joined Data'!O$1,'Raw Election Data'!$A$1:$AN$1,0))</f>
        <v>-7739</v>
      </c>
      <c r="P1336">
        <f>INDEX('Raw Election Data'!$A$1:$AN$3144,MATCH($C1336&amp;" "&amp;$B1336,'Raw Election Data'!$C$1:$C$3144,0),MATCH('Joined Data'!P$1,'Raw Election Data'!$A$1:$AN$1,0))</f>
        <v>7739</v>
      </c>
      <c r="Q1336">
        <f>INDEX('Raw Election Data'!$A$1:$AN$3144,MATCH($C1336&amp;" "&amp;$B1336,'Raw Election Data'!$C$1:$C$3144,0),MATCH('Joined Data'!Q$1,'Raw Election Data'!$A$1:$AN$1,0))</f>
        <v>-0.3579059334967396</v>
      </c>
      <c r="R1336">
        <f>INDEX('Raw Election Data'!$A$1:$AN$3144,MATCH($C1336&amp;" "&amp;$B1336,'Raw Election Data'!$C$1:$C$3144,0),MATCH('Joined Data'!R$1,'Raw Election Data'!$A$1:$AN$1,0))</f>
        <v>0.3579059334967396</v>
      </c>
    </row>
    <row r="1337" spans="1:18" ht="13.5" hidden="1" customHeight="1" x14ac:dyDescent="0.15">
      <c r="A1337" t="s">
        <v>243</v>
      </c>
      <c r="B1337" t="s">
        <v>3704</v>
      </c>
      <c r="C1337" t="str">
        <f>INDEX(FIPS!$A$1:$E$3236,MATCH($F1337,FIPS!$D$1:$D$3236,0),5)</f>
        <v>Faribault County</v>
      </c>
      <c r="D1337" t="s">
        <v>244</v>
      </c>
      <c r="E1337" s="15" t="s">
        <v>27</v>
      </c>
      <c r="F1337" t="s">
        <v>3766</v>
      </c>
      <c r="G1337" t="s">
        <v>438</v>
      </c>
      <c r="H1337" t="str">
        <f>IFERROR(VLOOKUP($G1337,'Team Colors'!$A:$B,2,0),"#c9c9c9")</f>
        <v>#4f2683</v>
      </c>
      <c r="I1337">
        <f>INDEX('Raw Election Data'!$A$1:$AN$3144,MATCH($C1337&amp;" "&amp;$B1337,'Raw Election Data'!$C$1:$C$3144,0),MATCH('Joined Data'!I$1,'Raw Election Data'!$A$1:$AN$1,0))</f>
        <v>14050</v>
      </c>
      <c r="J1337">
        <f>INDEX('Raw Election Data'!$A$1:$AN$3144,MATCH($C1337&amp;" "&amp;$B1337,'Raw Election Data'!$C$1:$C$3144,0),MATCH('Joined Data'!J$1,'Raw Election Data'!$A$1:$AN$1,0))</f>
        <v>2153</v>
      </c>
      <c r="K1337">
        <f>INDEX('Raw Election Data'!$A$1:$AN$3144,MATCH($C1337&amp;" "&amp;$B1337,'Raw Election Data'!$C$1:$C$3144,0),MATCH('Joined Data'!K$1,'Raw Election Data'!$A$1:$AN$1,0))</f>
        <v>4659</v>
      </c>
      <c r="L1337">
        <f>INDEX('Raw Election Data'!$A$1:$AN$3144,MATCH($C1337&amp;" "&amp;$B1337,'Raw Election Data'!$C$1:$C$3144,0),MATCH('Joined Data'!L$1,'Raw Election Data'!$A$1:$AN$1,0))</f>
        <v>7355</v>
      </c>
      <c r="M1337">
        <f>INDEX('Raw Election Data'!$A$1:$AN$3144,MATCH($C1337&amp;" "&amp;$B1337,'Raw Election Data'!$C$1:$C$3144,0),MATCH('Joined Data'!M$1,'Raw Election Data'!$A$1:$AN$1,0))</f>
        <v>0.2927260367097213</v>
      </c>
      <c r="N1337">
        <f>INDEX('Raw Election Data'!$A$1:$AN$3144,MATCH($C1337&amp;" "&amp;$B1337,'Raw Election Data'!$C$1:$C$3144,0),MATCH('Joined Data'!N$1,'Raw Election Data'!$A$1:$AN$1,0))</f>
        <v>0.6334466349422162</v>
      </c>
      <c r="O1337">
        <f>INDEX('Raw Election Data'!$A$1:$AN$3144,MATCH($C1337&amp;" "&amp;$B1337,'Raw Election Data'!$C$1:$C$3144,0),MATCH('Joined Data'!O$1,'Raw Election Data'!$A$1:$AN$1,0))</f>
        <v>-2506</v>
      </c>
      <c r="P1337">
        <f>INDEX('Raw Election Data'!$A$1:$AN$3144,MATCH($C1337&amp;" "&amp;$B1337,'Raw Election Data'!$C$1:$C$3144,0),MATCH('Joined Data'!P$1,'Raw Election Data'!$A$1:$AN$1,0))</f>
        <v>2506</v>
      </c>
      <c r="Q1337">
        <f>INDEX('Raw Election Data'!$A$1:$AN$3144,MATCH($C1337&amp;" "&amp;$B1337,'Raw Election Data'!$C$1:$C$3144,0),MATCH('Joined Data'!Q$1,'Raw Election Data'!$A$1:$AN$1,0))</f>
        <v>-0.3407205982324949</v>
      </c>
      <c r="R1337">
        <f>INDEX('Raw Election Data'!$A$1:$AN$3144,MATCH($C1337&amp;" "&amp;$B1337,'Raw Election Data'!$C$1:$C$3144,0),MATCH('Joined Data'!R$1,'Raw Election Data'!$A$1:$AN$1,0))</f>
        <v>0.3407205982324949</v>
      </c>
    </row>
    <row r="1338" spans="1:18" ht="13.5" hidden="1" customHeight="1" x14ac:dyDescent="0.15">
      <c r="A1338" t="s">
        <v>243</v>
      </c>
      <c r="B1338" t="s">
        <v>3704</v>
      </c>
      <c r="C1338" t="str">
        <f>INDEX(FIPS!$A$1:$E$3236,MATCH($F1338,FIPS!$D$1:$D$3236,0),5)</f>
        <v>Fillmore County</v>
      </c>
      <c r="D1338" t="s">
        <v>244</v>
      </c>
      <c r="E1338" s="15" t="s">
        <v>28</v>
      </c>
      <c r="F1338" t="s">
        <v>3768</v>
      </c>
      <c r="G1338" t="s">
        <v>438</v>
      </c>
      <c r="H1338" t="str">
        <f>IFERROR(VLOOKUP($G1338,'Team Colors'!$A:$B,2,0),"#c9c9c9")</f>
        <v>#4f2683</v>
      </c>
      <c r="I1338">
        <f>INDEX('Raw Election Data'!$A$1:$AN$3144,MATCH($C1338&amp;" "&amp;$B1338,'Raw Election Data'!$C$1:$C$3144,0),MATCH('Joined Data'!I$1,'Raw Election Data'!$A$1:$AN$1,0))</f>
        <v>20834</v>
      </c>
      <c r="J1338">
        <f>INDEX('Raw Election Data'!$A$1:$AN$3144,MATCH($C1338&amp;" "&amp;$B1338,'Raw Election Data'!$C$1:$C$3144,0),MATCH('Joined Data'!J$1,'Raw Election Data'!$A$1:$AN$1,0))</f>
        <v>3872</v>
      </c>
      <c r="K1338">
        <f>INDEX('Raw Election Data'!$A$1:$AN$3144,MATCH($C1338&amp;" "&amp;$B1338,'Raw Election Data'!$C$1:$C$3144,0),MATCH('Joined Data'!K$1,'Raw Election Data'!$A$1:$AN$1,0))</f>
        <v>6271</v>
      </c>
      <c r="L1338">
        <f>INDEX('Raw Election Data'!$A$1:$AN$3144,MATCH($C1338&amp;" "&amp;$B1338,'Raw Election Data'!$C$1:$C$3144,0),MATCH('Joined Data'!L$1,'Raw Election Data'!$A$1:$AN$1,0))</f>
        <v>10976</v>
      </c>
      <c r="M1338">
        <f>INDEX('Raw Election Data'!$A$1:$AN$3144,MATCH($C1338&amp;" "&amp;$B1338,'Raw Election Data'!$C$1:$C$3144,0),MATCH('Joined Data'!M$1,'Raw Election Data'!$A$1:$AN$1,0))</f>
        <v>0.35276967930029157</v>
      </c>
      <c r="N1338">
        <f>INDEX('Raw Election Data'!$A$1:$AN$3144,MATCH($C1338&amp;" "&amp;$B1338,'Raw Election Data'!$C$1:$C$3144,0),MATCH('Joined Data'!N$1,'Raw Election Data'!$A$1:$AN$1,0))</f>
        <v>0.57133746355685133</v>
      </c>
      <c r="O1338">
        <f>INDEX('Raw Election Data'!$A$1:$AN$3144,MATCH($C1338&amp;" "&amp;$B1338,'Raw Election Data'!$C$1:$C$3144,0),MATCH('Joined Data'!O$1,'Raw Election Data'!$A$1:$AN$1,0))</f>
        <v>-2399</v>
      </c>
      <c r="P1338">
        <f>INDEX('Raw Election Data'!$A$1:$AN$3144,MATCH($C1338&amp;" "&amp;$B1338,'Raw Election Data'!$C$1:$C$3144,0),MATCH('Joined Data'!P$1,'Raw Election Data'!$A$1:$AN$1,0))</f>
        <v>2399</v>
      </c>
      <c r="Q1338">
        <f>INDEX('Raw Election Data'!$A$1:$AN$3144,MATCH($C1338&amp;" "&amp;$B1338,'Raw Election Data'!$C$1:$C$3144,0),MATCH('Joined Data'!Q$1,'Raw Election Data'!$A$1:$AN$1,0))</f>
        <v>-0.21856778425655976</v>
      </c>
      <c r="R1338">
        <f>INDEX('Raw Election Data'!$A$1:$AN$3144,MATCH($C1338&amp;" "&amp;$B1338,'Raw Election Data'!$C$1:$C$3144,0),MATCH('Joined Data'!R$1,'Raw Election Data'!$A$1:$AN$1,0))</f>
        <v>0.21856778425655976</v>
      </c>
    </row>
    <row r="1339" spans="1:18" ht="13.5" hidden="1" customHeight="1" x14ac:dyDescent="0.15">
      <c r="A1339" t="s">
        <v>243</v>
      </c>
      <c r="B1339" t="s">
        <v>3704</v>
      </c>
      <c r="C1339" t="str">
        <f>INDEX(FIPS!$A$1:$E$3236,MATCH($F1339,FIPS!$D$1:$D$3236,0),5)</f>
        <v>Freeborn County</v>
      </c>
      <c r="D1339" t="s">
        <v>244</v>
      </c>
      <c r="E1339" s="15" t="s">
        <v>29</v>
      </c>
      <c r="F1339" t="s">
        <v>3770</v>
      </c>
      <c r="G1339" t="s">
        <v>438</v>
      </c>
      <c r="H1339" t="str">
        <f>IFERROR(VLOOKUP($G1339,'Team Colors'!$A:$B,2,0),"#c9c9c9")</f>
        <v>#4f2683</v>
      </c>
      <c r="I1339">
        <f>INDEX('Raw Election Data'!$A$1:$AN$3144,MATCH($C1339&amp;" "&amp;$B1339,'Raw Election Data'!$C$1:$C$3144,0),MATCH('Joined Data'!I$1,'Raw Election Data'!$A$1:$AN$1,0))</f>
        <v>30613</v>
      </c>
      <c r="J1339">
        <f>INDEX('Raw Election Data'!$A$1:$AN$3144,MATCH($C1339&amp;" "&amp;$B1339,'Raw Election Data'!$C$1:$C$3144,0),MATCH('Joined Data'!J$1,'Raw Election Data'!$A$1:$AN$1,0))</f>
        <v>6041</v>
      </c>
      <c r="K1339">
        <f>INDEX('Raw Election Data'!$A$1:$AN$3144,MATCH($C1339&amp;" "&amp;$B1339,'Raw Election Data'!$C$1:$C$3144,0),MATCH('Joined Data'!K$1,'Raw Election Data'!$A$1:$AN$1,0))</f>
        <v>8808</v>
      </c>
      <c r="L1339">
        <f>INDEX('Raw Election Data'!$A$1:$AN$3144,MATCH($C1339&amp;" "&amp;$B1339,'Raw Election Data'!$C$1:$C$3144,0),MATCH('Joined Data'!L$1,'Raw Election Data'!$A$1:$AN$1,0))</f>
        <v>15929</v>
      </c>
      <c r="M1339">
        <f>INDEX('Raw Election Data'!$A$1:$AN$3144,MATCH($C1339&amp;" "&amp;$B1339,'Raw Election Data'!$C$1:$C$3144,0),MATCH('Joined Data'!M$1,'Raw Election Data'!$A$1:$AN$1,0))</f>
        <v>0.37924540146901875</v>
      </c>
      <c r="N1339">
        <f>INDEX('Raw Election Data'!$A$1:$AN$3144,MATCH($C1339&amp;" "&amp;$B1339,'Raw Election Data'!$C$1:$C$3144,0),MATCH('Joined Data'!N$1,'Raw Election Data'!$A$1:$AN$1,0))</f>
        <v>0.55295373218657795</v>
      </c>
      <c r="O1339">
        <f>INDEX('Raw Election Data'!$A$1:$AN$3144,MATCH($C1339&amp;" "&amp;$B1339,'Raw Election Data'!$C$1:$C$3144,0),MATCH('Joined Data'!O$1,'Raw Election Data'!$A$1:$AN$1,0))</f>
        <v>-2767</v>
      </c>
      <c r="P1339">
        <f>INDEX('Raw Election Data'!$A$1:$AN$3144,MATCH($C1339&amp;" "&amp;$B1339,'Raw Election Data'!$C$1:$C$3144,0),MATCH('Joined Data'!P$1,'Raw Election Data'!$A$1:$AN$1,0))</f>
        <v>2767</v>
      </c>
      <c r="Q1339">
        <f>INDEX('Raw Election Data'!$A$1:$AN$3144,MATCH($C1339&amp;" "&amp;$B1339,'Raw Election Data'!$C$1:$C$3144,0),MATCH('Joined Data'!Q$1,'Raw Election Data'!$A$1:$AN$1,0))</f>
        <v>-0.1737083307175592</v>
      </c>
      <c r="R1339">
        <f>INDEX('Raw Election Data'!$A$1:$AN$3144,MATCH($C1339&amp;" "&amp;$B1339,'Raw Election Data'!$C$1:$C$3144,0),MATCH('Joined Data'!R$1,'Raw Election Data'!$A$1:$AN$1,0))</f>
        <v>0.1737083307175592</v>
      </c>
    </row>
    <row r="1340" spans="1:18" ht="13.5" hidden="1" customHeight="1" x14ac:dyDescent="0.15">
      <c r="A1340" t="s">
        <v>243</v>
      </c>
      <c r="B1340" t="s">
        <v>3704</v>
      </c>
      <c r="C1340" t="str">
        <f>INDEX(FIPS!$A$1:$E$3236,MATCH($F1340,FIPS!$D$1:$D$3236,0),5)</f>
        <v>Goodhue County</v>
      </c>
      <c r="D1340" t="s">
        <v>244</v>
      </c>
      <c r="E1340" s="15" t="s">
        <v>30</v>
      </c>
      <c r="F1340" t="s">
        <v>3774</v>
      </c>
      <c r="G1340" t="s">
        <v>438</v>
      </c>
      <c r="H1340" t="str">
        <f>IFERROR(VLOOKUP($G1340,'Team Colors'!$A:$B,2,0),"#c9c9c9")</f>
        <v>#4f2683</v>
      </c>
      <c r="I1340">
        <f>INDEX('Raw Election Data'!$A$1:$AN$3144,MATCH($C1340&amp;" "&amp;$B1340,'Raw Election Data'!$C$1:$C$3144,0),MATCH('Joined Data'!I$1,'Raw Election Data'!$A$1:$AN$1,0))</f>
        <v>46435</v>
      </c>
      <c r="J1340">
        <f>INDEX('Raw Election Data'!$A$1:$AN$3144,MATCH($C1340&amp;" "&amp;$B1340,'Raw Election Data'!$C$1:$C$3144,0),MATCH('Joined Data'!J$1,'Raw Election Data'!$A$1:$AN$1,0))</f>
        <v>9446</v>
      </c>
      <c r="K1340">
        <f>INDEX('Raw Election Data'!$A$1:$AN$3144,MATCH($C1340&amp;" "&amp;$B1340,'Raw Election Data'!$C$1:$C$3144,0),MATCH('Joined Data'!K$1,'Raw Election Data'!$A$1:$AN$1,0))</f>
        <v>14041</v>
      </c>
      <c r="L1340">
        <f>INDEX('Raw Election Data'!$A$1:$AN$3144,MATCH($C1340&amp;" "&amp;$B1340,'Raw Election Data'!$C$1:$C$3144,0),MATCH('Joined Data'!L$1,'Raw Election Data'!$A$1:$AN$1,0))</f>
        <v>25538</v>
      </c>
      <c r="M1340">
        <f>INDEX('Raw Election Data'!$A$1:$AN$3144,MATCH($C1340&amp;" "&amp;$B1340,'Raw Election Data'!$C$1:$C$3144,0),MATCH('Joined Data'!M$1,'Raw Election Data'!$A$1:$AN$1,0))</f>
        <v>0.36988017855744382</v>
      </c>
      <c r="N1340">
        <f>INDEX('Raw Election Data'!$A$1:$AN$3144,MATCH($C1340&amp;" "&amp;$B1340,'Raw Election Data'!$C$1:$C$3144,0),MATCH('Joined Data'!N$1,'Raw Election Data'!$A$1:$AN$1,0))</f>
        <v>0.54980812906257337</v>
      </c>
      <c r="O1340">
        <f>INDEX('Raw Election Data'!$A$1:$AN$3144,MATCH($C1340&amp;" "&amp;$B1340,'Raw Election Data'!$C$1:$C$3144,0),MATCH('Joined Data'!O$1,'Raw Election Data'!$A$1:$AN$1,0))</f>
        <v>-4595</v>
      </c>
      <c r="P1340">
        <f>INDEX('Raw Election Data'!$A$1:$AN$3144,MATCH($C1340&amp;" "&amp;$B1340,'Raw Election Data'!$C$1:$C$3144,0),MATCH('Joined Data'!P$1,'Raw Election Data'!$A$1:$AN$1,0))</f>
        <v>4595</v>
      </c>
      <c r="Q1340">
        <f>INDEX('Raw Election Data'!$A$1:$AN$3144,MATCH($C1340&amp;" "&amp;$B1340,'Raw Election Data'!$C$1:$C$3144,0),MATCH('Joined Data'!Q$1,'Raw Election Data'!$A$1:$AN$1,0))</f>
        <v>-0.17992795050512955</v>
      </c>
      <c r="R1340">
        <f>INDEX('Raw Election Data'!$A$1:$AN$3144,MATCH($C1340&amp;" "&amp;$B1340,'Raw Election Data'!$C$1:$C$3144,0),MATCH('Joined Data'!R$1,'Raw Election Data'!$A$1:$AN$1,0))</f>
        <v>0.17992795050512955</v>
      </c>
    </row>
    <row r="1341" spans="1:18" ht="13.5" hidden="1" customHeight="1" x14ac:dyDescent="0.15">
      <c r="A1341" t="s">
        <v>243</v>
      </c>
      <c r="B1341" t="s">
        <v>3704</v>
      </c>
      <c r="C1341" t="str">
        <f>INDEX(FIPS!$A$1:$E$3236,MATCH($F1341,FIPS!$D$1:$D$3236,0),5)</f>
        <v>Grant County</v>
      </c>
      <c r="D1341" t="s">
        <v>244</v>
      </c>
      <c r="E1341" s="15" t="s">
        <v>31</v>
      </c>
      <c r="F1341" t="s">
        <v>3777</v>
      </c>
      <c r="G1341" t="s">
        <v>438</v>
      </c>
      <c r="H1341" t="str">
        <f>IFERROR(VLOOKUP($G1341,'Team Colors'!$A:$B,2,0),"#c9c9c9")</f>
        <v>#4f2683</v>
      </c>
      <c r="I1341">
        <f>INDEX('Raw Election Data'!$A$1:$AN$3144,MATCH($C1341&amp;" "&amp;$B1341,'Raw Election Data'!$C$1:$C$3144,0),MATCH('Joined Data'!I$1,'Raw Election Data'!$A$1:$AN$1,0))</f>
        <v>5903</v>
      </c>
      <c r="J1341">
        <f>INDEX('Raw Election Data'!$A$1:$AN$3144,MATCH($C1341&amp;" "&amp;$B1341,'Raw Election Data'!$C$1:$C$3144,0),MATCH('Joined Data'!J$1,'Raw Election Data'!$A$1:$AN$1,0))</f>
        <v>1104</v>
      </c>
      <c r="K1341">
        <f>INDEX('Raw Election Data'!$A$1:$AN$3144,MATCH($C1341&amp;" "&amp;$B1341,'Raw Election Data'!$C$1:$C$3144,0),MATCH('Joined Data'!K$1,'Raw Election Data'!$A$1:$AN$1,0))</f>
        <v>2063</v>
      </c>
      <c r="L1341">
        <f>INDEX('Raw Election Data'!$A$1:$AN$3144,MATCH($C1341&amp;" "&amp;$B1341,'Raw Election Data'!$C$1:$C$3144,0),MATCH('Joined Data'!L$1,'Raw Election Data'!$A$1:$AN$1,0))</f>
        <v>3453</v>
      </c>
      <c r="M1341">
        <f>INDEX('Raw Election Data'!$A$1:$AN$3144,MATCH($C1341&amp;" "&amp;$B1341,'Raw Election Data'!$C$1:$C$3144,0),MATCH('Joined Data'!M$1,'Raw Election Data'!$A$1:$AN$1,0))</f>
        <v>0.31972198088618592</v>
      </c>
      <c r="N1341">
        <f>INDEX('Raw Election Data'!$A$1:$AN$3144,MATCH($C1341&amp;" "&amp;$B1341,'Raw Election Data'!$C$1:$C$3144,0),MATCH('Joined Data'!N$1,'Raw Election Data'!$A$1:$AN$1,0))</f>
        <v>0.59745149145670429</v>
      </c>
      <c r="O1341">
        <f>INDEX('Raw Election Data'!$A$1:$AN$3144,MATCH($C1341&amp;" "&amp;$B1341,'Raw Election Data'!$C$1:$C$3144,0),MATCH('Joined Data'!O$1,'Raw Election Data'!$A$1:$AN$1,0))</f>
        <v>-959</v>
      </c>
      <c r="P1341">
        <f>INDEX('Raw Election Data'!$A$1:$AN$3144,MATCH($C1341&amp;" "&amp;$B1341,'Raw Election Data'!$C$1:$C$3144,0),MATCH('Joined Data'!P$1,'Raw Election Data'!$A$1:$AN$1,0))</f>
        <v>959</v>
      </c>
      <c r="Q1341">
        <f>INDEX('Raw Election Data'!$A$1:$AN$3144,MATCH($C1341&amp;" "&amp;$B1341,'Raw Election Data'!$C$1:$C$3144,0),MATCH('Joined Data'!Q$1,'Raw Election Data'!$A$1:$AN$1,0))</f>
        <v>-0.27772951057051837</v>
      </c>
      <c r="R1341">
        <f>INDEX('Raw Election Data'!$A$1:$AN$3144,MATCH($C1341&amp;" "&amp;$B1341,'Raw Election Data'!$C$1:$C$3144,0),MATCH('Joined Data'!R$1,'Raw Election Data'!$A$1:$AN$1,0))</f>
        <v>0.27772951057051837</v>
      </c>
    </row>
    <row r="1342" spans="1:18" ht="13.5" hidden="1" customHeight="1" x14ac:dyDescent="0.15">
      <c r="A1342" t="s">
        <v>243</v>
      </c>
      <c r="B1342" t="s">
        <v>3704</v>
      </c>
      <c r="C1342" t="str">
        <f>INDEX(FIPS!$A$1:$E$3236,MATCH($F1342,FIPS!$D$1:$D$3236,0),5)</f>
        <v>Hennepin County</v>
      </c>
      <c r="D1342" t="s">
        <v>244</v>
      </c>
      <c r="E1342" s="15" t="s">
        <v>32</v>
      </c>
      <c r="F1342" t="s">
        <v>3779</v>
      </c>
      <c r="G1342" t="s">
        <v>438</v>
      </c>
      <c r="H1342" t="str">
        <f>IFERROR(VLOOKUP($G1342,'Team Colors'!$A:$B,2,0),"#c9c9c9")</f>
        <v>#4f2683</v>
      </c>
      <c r="I1342">
        <f>INDEX('Raw Election Data'!$A$1:$AN$3144,MATCH($C1342&amp;" "&amp;$B1342,'Raw Election Data'!$C$1:$C$3144,0),MATCH('Joined Data'!I$1,'Raw Election Data'!$A$1:$AN$1,0))</f>
        <v>1223149</v>
      </c>
      <c r="J1342">
        <f>INDEX('Raw Election Data'!$A$1:$AN$3144,MATCH($C1342&amp;" "&amp;$B1342,'Raw Election Data'!$C$1:$C$3144,0),MATCH('Joined Data'!J$1,'Raw Election Data'!$A$1:$AN$1,0))</f>
        <v>429283</v>
      </c>
      <c r="K1342">
        <f>INDEX('Raw Election Data'!$A$1:$AN$3144,MATCH($C1342&amp;" "&amp;$B1342,'Raw Election Data'!$C$1:$C$3144,0),MATCH('Joined Data'!K$1,'Raw Election Data'!$A$1:$AN$1,0))</f>
        <v>191768</v>
      </c>
      <c r="L1342">
        <f>INDEX('Raw Election Data'!$A$1:$AN$3144,MATCH($C1342&amp;" "&amp;$B1342,'Raw Election Data'!$C$1:$C$3144,0),MATCH('Joined Data'!L$1,'Raw Election Data'!$A$1:$AN$1,0))</f>
        <v>672644</v>
      </c>
      <c r="M1342">
        <f>INDEX('Raw Election Data'!$A$1:$AN$3144,MATCH($C1342&amp;" "&amp;$B1342,'Raw Election Data'!$C$1:$C$3144,0),MATCH('Joined Data'!M$1,'Raw Election Data'!$A$1:$AN$1,0))</f>
        <v>0.63820237748348307</v>
      </c>
      <c r="N1342">
        <f>INDEX('Raw Election Data'!$A$1:$AN$3144,MATCH($C1342&amp;" "&amp;$B1342,'Raw Election Data'!$C$1:$C$3144,0),MATCH('Joined Data'!N$1,'Raw Election Data'!$A$1:$AN$1,0))</f>
        <v>0.28509583078121564</v>
      </c>
      <c r="O1342">
        <f>INDEX('Raw Election Data'!$A$1:$AN$3144,MATCH($C1342&amp;" "&amp;$B1342,'Raw Election Data'!$C$1:$C$3144,0),MATCH('Joined Data'!O$1,'Raw Election Data'!$A$1:$AN$1,0))</f>
        <v>237515</v>
      </c>
      <c r="P1342">
        <f>INDEX('Raw Election Data'!$A$1:$AN$3144,MATCH($C1342&amp;" "&amp;$B1342,'Raw Election Data'!$C$1:$C$3144,0),MATCH('Joined Data'!P$1,'Raw Election Data'!$A$1:$AN$1,0))</f>
        <v>-237515</v>
      </c>
      <c r="Q1342">
        <f>INDEX('Raw Election Data'!$A$1:$AN$3144,MATCH($C1342&amp;" "&amp;$B1342,'Raw Election Data'!$C$1:$C$3144,0),MATCH('Joined Data'!Q$1,'Raw Election Data'!$A$1:$AN$1,0))</f>
        <v>0.35310654670226743</v>
      </c>
      <c r="R1342">
        <f>INDEX('Raw Election Data'!$A$1:$AN$3144,MATCH($C1342&amp;" "&amp;$B1342,'Raw Election Data'!$C$1:$C$3144,0),MATCH('Joined Data'!R$1,'Raw Election Data'!$A$1:$AN$1,0))</f>
        <v>-0.35310654670226743</v>
      </c>
    </row>
    <row r="1343" spans="1:18" ht="13.5" hidden="1" customHeight="1" x14ac:dyDescent="0.15">
      <c r="A1343" t="s">
        <v>243</v>
      </c>
      <c r="B1343" t="s">
        <v>3704</v>
      </c>
      <c r="C1343" t="str">
        <f>INDEX(FIPS!$A$1:$E$3236,MATCH($F1343,FIPS!$D$1:$D$3236,0),5)</f>
        <v>Houston County</v>
      </c>
      <c r="D1343" t="s">
        <v>244</v>
      </c>
      <c r="E1343" s="15" t="s">
        <v>33</v>
      </c>
      <c r="F1343" t="s">
        <v>3780</v>
      </c>
      <c r="G1343" t="s">
        <v>438</v>
      </c>
      <c r="H1343" t="str">
        <f>IFERROR(VLOOKUP($G1343,'Team Colors'!$A:$B,2,0),"#c9c9c9")</f>
        <v>#4f2683</v>
      </c>
      <c r="I1343">
        <f>INDEX('Raw Election Data'!$A$1:$AN$3144,MATCH($C1343&amp;" "&amp;$B1343,'Raw Election Data'!$C$1:$C$3144,0),MATCH('Joined Data'!I$1,'Raw Election Data'!$A$1:$AN$1,0))</f>
        <v>18773</v>
      </c>
      <c r="J1343">
        <f>INDEX('Raw Election Data'!$A$1:$AN$3144,MATCH($C1343&amp;" "&amp;$B1343,'Raw Election Data'!$C$1:$C$3144,0),MATCH('Joined Data'!J$1,'Raw Election Data'!$A$1:$AN$1,0))</f>
        <v>4145</v>
      </c>
      <c r="K1343">
        <f>INDEX('Raw Election Data'!$A$1:$AN$3144,MATCH($C1343&amp;" "&amp;$B1343,'Raw Election Data'!$C$1:$C$3144,0),MATCH('Joined Data'!K$1,'Raw Election Data'!$A$1:$AN$1,0))</f>
        <v>5616</v>
      </c>
      <c r="L1343">
        <f>INDEX('Raw Election Data'!$A$1:$AN$3144,MATCH($C1343&amp;" "&amp;$B1343,'Raw Election Data'!$C$1:$C$3144,0),MATCH('Joined Data'!L$1,'Raw Election Data'!$A$1:$AN$1,0))</f>
        <v>10515</v>
      </c>
      <c r="M1343">
        <f>INDEX('Raw Election Data'!$A$1:$AN$3144,MATCH($C1343&amp;" "&amp;$B1343,'Raw Election Data'!$C$1:$C$3144,0),MATCH('Joined Data'!M$1,'Raw Election Data'!$A$1:$AN$1,0))</f>
        <v>0.39419876367094625</v>
      </c>
      <c r="N1343">
        <f>INDEX('Raw Election Data'!$A$1:$AN$3144,MATCH($C1343&amp;" "&amp;$B1343,'Raw Election Data'!$C$1:$C$3144,0),MATCH('Joined Data'!N$1,'Raw Election Data'!$A$1:$AN$1,0))</f>
        <v>0.53409415121255355</v>
      </c>
      <c r="O1343">
        <f>INDEX('Raw Election Data'!$A$1:$AN$3144,MATCH($C1343&amp;" "&amp;$B1343,'Raw Election Data'!$C$1:$C$3144,0),MATCH('Joined Data'!O$1,'Raw Election Data'!$A$1:$AN$1,0))</f>
        <v>-1471</v>
      </c>
      <c r="P1343">
        <f>INDEX('Raw Election Data'!$A$1:$AN$3144,MATCH($C1343&amp;" "&amp;$B1343,'Raw Election Data'!$C$1:$C$3144,0),MATCH('Joined Data'!P$1,'Raw Election Data'!$A$1:$AN$1,0))</f>
        <v>1471</v>
      </c>
      <c r="Q1343">
        <f>INDEX('Raw Election Data'!$A$1:$AN$3144,MATCH($C1343&amp;" "&amp;$B1343,'Raw Election Data'!$C$1:$C$3144,0),MATCH('Joined Data'!Q$1,'Raw Election Data'!$A$1:$AN$1,0))</f>
        <v>-0.1398953875416073</v>
      </c>
      <c r="R1343">
        <f>INDEX('Raw Election Data'!$A$1:$AN$3144,MATCH($C1343&amp;" "&amp;$B1343,'Raw Election Data'!$C$1:$C$3144,0),MATCH('Joined Data'!R$1,'Raw Election Data'!$A$1:$AN$1,0))</f>
        <v>0.1398953875416073</v>
      </c>
    </row>
    <row r="1344" spans="1:18" ht="13.5" hidden="1" customHeight="1" x14ac:dyDescent="0.15">
      <c r="A1344" t="s">
        <v>243</v>
      </c>
      <c r="B1344" t="s">
        <v>3704</v>
      </c>
      <c r="C1344" t="str">
        <f>INDEX(FIPS!$A$1:$E$3236,MATCH($F1344,FIPS!$D$1:$D$3236,0),5)</f>
        <v>Hubbard County</v>
      </c>
      <c r="D1344" t="s">
        <v>244</v>
      </c>
      <c r="E1344" s="15" t="s">
        <v>34</v>
      </c>
      <c r="F1344" t="s">
        <v>3784</v>
      </c>
      <c r="G1344" t="s">
        <v>438</v>
      </c>
      <c r="H1344" t="str">
        <f>IFERROR(VLOOKUP($G1344,'Team Colors'!$A:$B,2,0),"#c9c9c9")</f>
        <v>#4f2683</v>
      </c>
      <c r="I1344">
        <f>INDEX('Raw Election Data'!$A$1:$AN$3144,MATCH($C1344&amp;" "&amp;$B1344,'Raw Election Data'!$C$1:$C$3144,0),MATCH('Joined Data'!I$1,'Raw Election Data'!$A$1:$AN$1,0))</f>
        <v>20655</v>
      </c>
      <c r="J1344">
        <f>INDEX('Raw Election Data'!$A$1:$AN$3144,MATCH($C1344&amp;" "&amp;$B1344,'Raw Election Data'!$C$1:$C$3144,0),MATCH('Joined Data'!J$1,'Raw Election Data'!$A$1:$AN$1,0))</f>
        <v>3432</v>
      </c>
      <c r="K1344">
        <f>INDEX('Raw Election Data'!$A$1:$AN$3144,MATCH($C1344&amp;" "&amp;$B1344,'Raw Election Data'!$C$1:$C$3144,0),MATCH('Joined Data'!K$1,'Raw Election Data'!$A$1:$AN$1,0))</f>
        <v>7269</v>
      </c>
      <c r="L1344">
        <f>INDEX('Raw Election Data'!$A$1:$AN$3144,MATCH($C1344&amp;" "&amp;$B1344,'Raw Election Data'!$C$1:$C$3144,0),MATCH('Joined Data'!L$1,'Raw Election Data'!$A$1:$AN$1,0))</f>
        <v>11423</v>
      </c>
      <c r="M1344">
        <f>INDEX('Raw Election Data'!$A$1:$AN$3144,MATCH($C1344&amp;" "&amp;$B1344,'Raw Election Data'!$C$1:$C$3144,0),MATCH('Joined Data'!M$1,'Raw Election Data'!$A$1:$AN$1,0))</f>
        <v>0.30044646765298083</v>
      </c>
      <c r="N1344">
        <f>INDEX('Raw Election Data'!$A$1:$AN$3144,MATCH($C1344&amp;" "&amp;$B1344,'Raw Election Data'!$C$1:$C$3144,0),MATCH('Joined Data'!N$1,'Raw Election Data'!$A$1:$AN$1,0))</f>
        <v>0.63634771951326274</v>
      </c>
      <c r="O1344">
        <f>INDEX('Raw Election Data'!$A$1:$AN$3144,MATCH($C1344&amp;" "&amp;$B1344,'Raw Election Data'!$C$1:$C$3144,0),MATCH('Joined Data'!O$1,'Raw Election Data'!$A$1:$AN$1,0))</f>
        <v>-3837</v>
      </c>
      <c r="P1344">
        <f>INDEX('Raw Election Data'!$A$1:$AN$3144,MATCH($C1344&amp;" "&amp;$B1344,'Raw Election Data'!$C$1:$C$3144,0),MATCH('Joined Data'!P$1,'Raw Election Data'!$A$1:$AN$1,0))</f>
        <v>3837</v>
      </c>
      <c r="Q1344">
        <f>INDEX('Raw Election Data'!$A$1:$AN$3144,MATCH($C1344&amp;" "&amp;$B1344,'Raw Election Data'!$C$1:$C$3144,0),MATCH('Joined Data'!Q$1,'Raw Election Data'!$A$1:$AN$1,0))</f>
        <v>-0.33590125186028191</v>
      </c>
      <c r="R1344">
        <f>INDEX('Raw Election Data'!$A$1:$AN$3144,MATCH($C1344&amp;" "&amp;$B1344,'Raw Election Data'!$C$1:$C$3144,0),MATCH('Joined Data'!R$1,'Raw Election Data'!$A$1:$AN$1,0))</f>
        <v>0.33590125186028191</v>
      </c>
    </row>
    <row r="1345" spans="1:18" ht="13.5" hidden="1" customHeight="1" x14ac:dyDescent="0.15">
      <c r="A1345" t="s">
        <v>243</v>
      </c>
      <c r="B1345" t="s">
        <v>3704</v>
      </c>
      <c r="C1345" t="str">
        <f>INDEX(FIPS!$A$1:$E$3236,MATCH($F1345,FIPS!$D$1:$D$3236,0),5)</f>
        <v>Isanti County</v>
      </c>
      <c r="D1345" t="s">
        <v>244</v>
      </c>
      <c r="E1345" s="15" t="s">
        <v>35</v>
      </c>
      <c r="F1345" t="s">
        <v>3786</v>
      </c>
      <c r="G1345" t="s">
        <v>438</v>
      </c>
      <c r="H1345" t="str">
        <f>IFERROR(VLOOKUP($G1345,'Team Colors'!$A:$B,2,0),"#c9c9c9")</f>
        <v>#4f2683</v>
      </c>
      <c r="I1345">
        <f>INDEX('Raw Election Data'!$A$1:$AN$3144,MATCH($C1345&amp;" "&amp;$B1345,'Raw Election Data'!$C$1:$C$3144,0),MATCH('Joined Data'!I$1,'Raw Election Data'!$A$1:$AN$1,0))</f>
        <v>38429</v>
      </c>
      <c r="J1345">
        <f>INDEX('Raw Election Data'!$A$1:$AN$3144,MATCH($C1345&amp;" "&amp;$B1345,'Raw Election Data'!$C$1:$C$3144,0),MATCH('Joined Data'!J$1,'Raw Election Data'!$A$1:$AN$1,0))</f>
        <v>5656</v>
      </c>
      <c r="K1345">
        <f>INDEX('Raw Election Data'!$A$1:$AN$3144,MATCH($C1345&amp;" "&amp;$B1345,'Raw Election Data'!$C$1:$C$3144,0),MATCH('Joined Data'!K$1,'Raw Election Data'!$A$1:$AN$1,0))</f>
        <v>13635</v>
      </c>
      <c r="L1345">
        <f>INDEX('Raw Election Data'!$A$1:$AN$3144,MATCH($C1345&amp;" "&amp;$B1345,'Raw Election Data'!$C$1:$C$3144,0),MATCH('Joined Data'!L$1,'Raw Election Data'!$A$1:$AN$1,0))</f>
        <v>20875</v>
      </c>
      <c r="M1345">
        <f>INDEX('Raw Election Data'!$A$1:$AN$3144,MATCH($C1345&amp;" "&amp;$B1345,'Raw Election Data'!$C$1:$C$3144,0),MATCH('Joined Data'!M$1,'Raw Election Data'!$A$1:$AN$1,0))</f>
        <v>0.27094610778443112</v>
      </c>
      <c r="N1345">
        <f>INDEX('Raw Election Data'!$A$1:$AN$3144,MATCH($C1345&amp;" "&amp;$B1345,'Raw Election Data'!$C$1:$C$3144,0),MATCH('Joined Data'!N$1,'Raw Election Data'!$A$1:$AN$1,0))</f>
        <v>0.65317365269461081</v>
      </c>
      <c r="O1345">
        <f>INDEX('Raw Election Data'!$A$1:$AN$3144,MATCH($C1345&amp;" "&amp;$B1345,'Raw Election Data'!$C$1:$C$3144,0),MATCH('Joined Data'!O$1,'Raw Election Data'!$A$1:$AN$1,0))</f>
        <v>-7979</v>
      </c>
      <c r="P1345">
        <f>INDEX('Raw Election Data'!$A$1:$AN$3144,MATCH($C1345&amp;" "&amp;$B1345,'Raw Election Data'!$C$1:$C$3144,0),MATCH('Joined Data'!P$1,'Raw Election Data'!$A$1:$AN$1,0))</f>
        <v>7979</v>
      </c>
      <c r="Q1345">
        <f>INDEX('Raw Election Data'!$A$1:$AN$3144,MATCH($C1345&amp;" "&amp;$B1345,'Raw Election Data'!$C$1:$C$3144,0),MATCH('Joined Data'!Q$1,'Raw Election Data'!$A$1:$AN$1,0))</f>
        <v>-0.38222754491017968</v>
      </c>
      <c r="R1345">
        <f>INDEX('Raw Election Data'!$A$1:$AN$3144,MATCH($C1345&amp;" "&amp;$B1345,'Raw Election Data'!$C$1:$C$3144,0),MATCH('Joined Data'!R$1,'Raw Election Data'!$A$1:$AN$1,0))</f>
        <v>0.38222754491017968</v>
      </c>
    </row>
    <row r="1346" spans="1:18" ht="13.5" hidden="1" customHeight="1" x14ac:dyDescent="0.15">
      <c r="A1346" t="s">
        <v>243</v>
      </c>
      <c r="B1346" t="s">
        <v>3704</v>
      </c>
      <c r="C1346" t="str">
        <f>INDEX(FIPS!$A$1:$E$3236,MATCH($F1346,FIPS!$D$1:$D$3236,0),5)</f>
        <v>Itasca County</v>
      </c>
      <c r="D1346" t="s">
        <v>244</v>
      </c>
      <c r="E1346" s="15" t="s">
        <v>36</v>
      </c>
      <c r="F1346" t="s">
        <v>3788</v>
      </c>
      <c r="G1346" t="s">
        <v>438</v>
      </c>
      <c r="H1346" t="str">
        <f>IFERROR(VLOOKUP($G1346,'Team Colors'!$A:$B,2,0),"#c9c9c9")</f>
        <v>#4f2683</v>
      </c>
      <c r="I1346">
        <f>INDEX('Raw Election Data'!$A$1:$AN$3144,MATCH($C1346&amp;" "&amp;$B1346,'Raw Election Data'!$C$1:$C$3144,0),MATCH('Joined Data'!I$1,'Raw Election Data'!$A$1:$AN$1,0))</f>
        <v>45435</v>
      </c>
      <c r="J1346">
        <f>INDEX('Raw Election Data'!$A$1:$AN$3144,MATCH($C1346&amp;" "&amp;$B1346,'Raw Election Data'!$C$1:$C$3144,0),MATCH('Joined Data'!J$1,'Raw Election Data'!$A$1:$AN$1,0))</f>
        <v>9015</v>
      </c>
      <c r="K1346">
        <f>INDEX('Raw Election Data'!$A$1:$AN$3144,MATCH($C1346&amp;" "&amp;$B1346,'Raw Election Data'!$C$1:$C$3144,0),MATCH('Joined Data'!K$1,'Raw Election Data'!$A$1:$AN$1,0))</f>
        <v>12920</v>
      </c>
      <c r="L1346">
        <f>INDEX('Raw Election Data'!$A$1:$AN$3144,MATCH($C1346&amp;" "&amp;$B1346,'Raw Election Data'!$C$1:$C$3144,0),MATCH('Joined Data'!L$1,'Raw Election Data'!$A$1:$AN$1,0))</f>
        <v>23650</v>
      </c>
      <c r="M1346">
        <f>INDEX('Raw Election Data'!$A$1:$AN$3144,MATCH($C1346&amp;" "&amp;$B1346,'Raw Election Data'!$C$1:$C$3144,0),MATCH('Joined Data'!M$1,'Raw Election Data'!$A$1:$AN$1,0))</f>
        <v>0.38118393234672304</v>
      </c>
      <c r="N1346">
        <f>INDEX('Raw Election Data'!$A$1:$AN$3144,MATCH($C1346&amp;" "&amp;$B1346,'Raw Election Data'!$C$1:$C$3144,0),MATCH('Joined Data'!N$1,'Raw Election Data'!$A$1:$AN$1,0))</f>
        <v>0.54630021141649043</v>
      </c>
      <c r="O1346">
        <f>INDEX('Raw Election Data'!$A$1:$AN$3144,MATCH($C1346&amp;" "&amp;$B1346,'Raw Election Data'!$C$1:$C$3144,0),MATCH('Joined Data'!O$1,'Raw Election Data'!$A$1:$AN$1,0))</f>
        <v>-3905</v>
      </c>
      <c r="P1346">
        <f>INDEX('Raw Election Data'!$A$1:$AN$3144,MATCH($C1346&amp;" "&amp;$B1346,'Raw Election Data'!$C$1:$C$3144,0),MATCH('Joined Data'!P$1,'Raw Election Data'!$A$1:$AN$1,0))</f>
        <v>3905</v>
      </c>
      <c r="Q1346">
        <f>INDEX('Raw Election Data'!$A$1:$AN$3144,MATCH($C1346&amp;" "&amp;$B1346,'Raw Election Data'!$C$1:$C$3144,0),MATCH('Joined Data'!Q$1,'Raw Election Data'!$A$1:$AN$1,0))</f>
        <v>-0.16511627906976739</v>
      </c>
      <c r="R1346">
        <f>INDEX('Raw Election Data'!$A$1:$AN$3144,MATCH($C1346&amp;" "&amp;$B1346,'Raw Election Data'!$C$1:$C$3144,0),MATCH('Joined Data'!R$1,'Raw Election Data'!$A$1:$AN$1,0))</f>
        <v>0.16511627906976739</v>
      </c>
    </row>
    <row r="1347" spans="1:18" ht="13.5" hidden="1" customHeight="1" x14ac:dyDescent="0.15">
      <c r="A1347" t="s">
        <v>243</v>
      </c>
      <c r="B1347" t="s">
        <v>3704</v>
      </c>
      <c r="C1347" t="str">
        <f>INDEX(FIPS!$A$1:$E$3236,MATCH($F1347,FIPS!$D$1:$D$3236,0),5)</f>
        <v>Jackson County</v>
      </c>
      <c r="D1347" t="s">
        <v>244</v>
      </c>
      <c r="E1347" s="15" t="s">
        <v>37</v>
      </c>
      <c r="F1347" t="s">
        <v>3791</v>
      </c>
      <c r="G1347" t="s">
        <v>438</v>
      </c>
      <c r="H1347" t="str">
        <f>IFERROR(VLOOKUP($G1347,'Team Colors'!$A:$B,2,0),"#c9c9c9")</f>
        <v>#4f2683</v>
      </c>
      <c r="I1347">
        <f>INDEX('Raw Election Data'!$A$1:$AN$3144,MATCH($C1347&amp;" "&amp;$B1347,'Raw Election Data'!$C$1:$C$3144,0),MATCH('Joined Data'!I$1,'Raw Election Data'!$A$1:$AN$1,0))</f>
        <v>10079</v>
      </c>
      <c r="J1347">
        <f>INDEX('Raw Election Data'!$A$1:$AN$3144,MATCH($C1347&amp;" "&amp;$B1347,'Raw Election Data'!$C$1:$C$3144,0),MATCH('Joined Data'!J$1,'Raw Election Data'!$A$1:$AN$1,0))</f>
        <v>1492</v>
      </c>
      <c r="K1347">
        <f>INDEX('Raw Election Data'!$A$1:$AN$3144,MATCH($C1347&amp;" "&amp;$B1347,'Raw Election Data'!$C$1:$C$3144,0),MATCH('Joined Data'!K$1,'Raw Election Data'!$A$1:$AN$1,0))</f>
        <v>3609</v>
      </c>
      <c r="L1347">
        <f>INDEX('Raw Election Data'!$A$1:$AN$3144,MATCH($C1347&amp;" "&amp;$B1347,'Raw Election Data'!$C$1:$C$3144,0),MATCH('Joined Data'!L$1,'Raw Election Data'!$A$1:$AN$1,0))</f>
        <v>5453</v>
      </c>
      <c r="M1347">
        <f>INDEX('Raw Election Data'!$A$1:$AN$3144,MATCH($C1347&amp;" "&amp;$B1347,'Raw Election Data'!$C$1:$C$3144,0),MATCH('Joined Data'!M$1,'Raw Election Data'!$A$1:$AN$1,0))</f>
        <v>0.27361085640931598</v>
      </c>
      <c r="N1347">
        <f>INDEX('Raw Election Data'!$A$1:$AN$3144,MATCH($C1347&amp;" "&amp;$B1347,'Raw Election Data'!$C$1:$C$3144,0),MATCH('Joined Data'!N$1,'Raw Election Data'!$A$1:$AN$1,0))</f>
        <v>0.66183752063084544</v>
      </c>
      <c r="O1347">
        <f>INDEX('Raw Election Data'!$A$1:$AN$3144,MATCH($C1347&amp;" "&amp;$B1347,'Raw Election Data'!$C$1:$C$3144,0),MATCH('Joined Data'!O$1,'Raw Election Data'!$A$1:$AN$1,0))</f>
        <v>-2117</v>
      </c>
      <c r="P1347">
        <f>INDEX('Raw Election Data'!$A$1:$AN$3144,MATCH($C1347&amp;" "&amp;$B1347,'Raw Election Data'!$C$1:$C$3144,0),MATCH('Joined Data'!P$1,'Raw Election Data'!$A$1:$AN$1,0))</f>
        <v>2117</v>
      </c>
      <c r="Q1347">
        <f>INDEX('Raw Election Data'!$A$1:$AN$3144,MATCH($C1347&amp;" "&amp;$B1347,'Raw Election Data'!$C$1:$C$3144,0),MATCH('Joined Data'!Q$1,'Raw Election Data'!$A$1:$AN$1,0))</f>
        <v>-0.38822666422152946</v>
      </c>
      <c r="R1347">
        <f>INDEX('Raw Election Data'!$A$1:$AN$3144,MATCH($C1347&amp;" "&amp;$B1347,'Raw Election Data'!$C$1:$C$3144,0),MATCH('Joined Data'!R$1,'Raw Election Data'!$A$1:$AN$1,0))</f>
        <v>0.38822666422152946</v>
      </c>
    </row>
    <row r="1348" spans="1:18" ht="13.5" hidden="1" customHeight="1" x14ac:dyDescent="0.15">
      <c r="A1348" t="s">
        <v>243</v>
      </c>
      <c r="B1348" t="s">
        <v>3704</v>
      </c>
      <c r="C1348" t="str">
        <f>INDEX(FIPS!$A$1:$E$3236,MATCH($F1348,FIPS!$D$1:$D$3236,0),5)</f>
        <v>Kanabec County</v>
      </c>
      <c r="D1348" t="s">
        <v>244</v>
      </c>
      <c r="E1348" s="15" t="s">
        <v>38</v>
      </c>
      <c r="F1348" t="s">
        <v>3793</v>
      </c>
      <c r="G1348" t="s">
        <v>438</v>
      </c>
      <c r="H1348" t="str">
        <f>IFERROR(VLOOKUP($G1348,'Team Colors'!$A:$B,2,0),"#c9c9c9")</f>
        <v>#4f2683</v>
      </c>
      <c r="I1348">
        <f>INDEX('Raw Election Data'!$A$1:$AN$3144,MATCH($C1348&amp;" "&amp;$B1348,'Raw Election Data'!$C$1:$C$3144,0),MATCH('Joined Data'!I$1,'Raw Election Data'!$A$1:$AN$1,0))</f>
        <v>15837</v>
      </c>
      <c r="J1348">
        <f>INDEX('Raw Election Data'!$A$1:$AN$3144,MATCH($C1348&amp;" "&amp;$B1348,'Raw Election Data'!$C$1:$C$3144,0),MATCH('Joined Data'!J$1,'Raw Election Data'!$A$1:$AN$1,0))</f>
        <v>2327</v>
      </c>
      <c r="K1348">
        <f>INDEX('Raw Election Data'!$A$1:$AN$3144,MATCH($C1348&amp;" "&amp;$B1348,'Raw Election Data'!$C$1:$C$3144,0),MATCH('Joined Data'!K$1,'Raw Election Data'!$A$1:$AN$1,0))</f>
        <v>5230</v>
      </c>
      <c r="L1348">
        <f>INDEX('Raw Election Data'!$A$1:$AN$3144,MATCH($C1348&amp;" "&amp;$B1348,'Raw Election Data'!$C$1:$C$3144,0),MATCH('Joined Data'!L$1,'Raw Election Data'!$A$1:$AN$1,0))</f>
        <v>8125</v>
      </c>
      <c r="M1348">
        <f>INDEX('Raw Election Data'!$A$1:$AN$3144,MATCH($C1348&amp;" "&amp;$B1348,'Raw Election Data'!$C$1:$C$3144,0),MATCH('Joined Data'!M$1,'Raw Election Data'!$A$1:$AN$1,0))</f>
        <v>0.28639999999999999</v>
      </c>
      <c r="N1348">
        <f>INDEX('Raw Election Data'!$A$1:$AN$3144,MATCH($C1348&amp;" "&amp;$B1348,'Raw Election Data'!$C$1:$C$3144,0),MATCH('Joined Data'!N$1,'Raw Election Data'!$A$1:$AN$1,0))</f>
        <v>0.64369230769230767</v>
      </c>
      <c r="O1348">
        <f>INDEX('Raw Election Data'!$A$1:$AN$3144,MATCH($C1348&amp;" "&amp;$B1348,'Raw Election Data'!$C$1:$C$3144,0),MATCH('Joined Data'!O$1,'Raw Election Data'!$A$1:$AN$1,0))</f>
        <v>-2903</v>
      </c>
      <c r="P1348">
        <f>INDEX('Raw Election Data'!$A$1:$AN$3144,MATCH($C1348&amp;" "&amp;$B1348,'Raw Election Data'!$C$1:$C$3144,0),MATCH('Joined Data'!P$1,'Raw Election Data'!$A$1:$AN$1,0))</f>
        <v>2903</v>
      </c>
      <c r="Q1348">
        <f>INDEX('Raw Election Data'!$A$1:$AN$3144,MATCH($C1348&amp;" "&amp;$B1348,'Raw Election Data'!$C$1:$C$3144,0),MATCH('Joined Data'!Q$1,'Raw Election Data'!$A$1:$AN$1,0))</f>
        <v>-0.35729230769230769</v>
      </c>
      <c r="R1348">
        <f>INDEX('Raw Election Data'!$A$1:$AN$3144,MATCH($C1348&amp;" "&amp;$B1348,'Raw Election Data'!$C$1:$C$3144,0),MATCH('Joined Data'!R$1,'Raw Election Data'!$A$1:$AN$1,0))</f>
        <v>0.35729230769230769</v>
      </c>
    </row>
    <row r="1349" spans="1:18" ht="13.5" hidden="1" customHeight="1" x14ac:dyDescent="0.15">
      <c r="A1349" t="s">
        <v>243</v>
      </c>
      <c r="B1349" t="s">
        <v>3704</v>
      </c>
      <c r="C1349" t="str">
        <f>INDEX(FIPS!$A$1:$E$3236,MATCH($F1349,FIPS!$D$1:$D$3236,0),5)</f>
        <v>Kandiyohi County</v>
      </c>
      <c r="D1349" t="s">
        <v>244</v>
      </c>
      <c r="E1349" s="15" t="s">
        <v>39</v>
      </c>
      <c r="F1349" t="s">
        <v>3795</v>
      </c>
      <c r="G1349" t="s">
        <v>438</v>
      </c>
      <c r="H1349" t="str">
        <f>IFERROR(VLOOKUP($G1349,'Team Colors'!$A:$B,2,0),"#c9c9c9")</f>
        <v>#4f2683</v>
      </c>
      <c r="I1349">
        <f>INDEX('Raw Election Data'!$A$1:$AN$3144,MATCH($C1349&amp;" "&amp;$B1349,'Raw Election Data'!$C$1:$C$3144,0),MATCH('Joined Data'!I$1,'Raw Election Data'!$A$1:$AN$1,0))</f>
        <v>42542</v>
      </c>
      <c r="J1349">
        <f>INDEX('Raw Election Data'!$A$1:$AN$3144,MATCH($C1349&amp;" "&amp;$B1349,'Raw Election Data'!$C$1:$C$3144,0),MATCH('Joined Data'!J$1,'Raw Election Data'!$A$1:$AN$1,0))</f>
        <v>7266</v>
      </c>
      <c r="K1349">
        <f>INDEX('Raw Election Data'!$A$1:$AN$3144,MATCH($C1349&amp;" "&amp;$B1349,'Raw Election Data'!$C$1:$C$3144,0),MATCH('Joined Data'!K$1,'Raw Election Data'!$A$1:$AN$1,0))</f>
        <v>12785</v>
      </c>
      <c r="L1349">
        <f>INDEX('Raw Election Data'!$A$1:$AN$3144,MATCH($C1349&amp;" "&amp;$B1349,'Raw Election Data'!$C$1:$C$3144,0),MATCH('Joined Data'!L$1,'Raw Election Data'!$A$1:$AN$1,0))</f>
        <v>21648</v>
      </c>
      <c r="M1349">
        <f>INDEX('Raw Election Data'!$A$1:$AN$3144,MATCH($C1349&amp;" "&amp;$B1349,'Raw Election Data'!$C$1:$C$3144,0),MATCH('Joined Data'!M$1,'Raw Election Data'!$A$1:$AN$1,0))</f>
        <v>0.33564301552106429</v>
      </c>
      <c r="N1349">
        <f>INDEX('Raw Election Data'!$A$1:$AN$3144,MATCH($C1349&amp;" "&amp;$B1349,'Raw Election Data'!$C$1:$C$3144,0),MATCH('Joined Data'!N$1,'Raw Election Data'!$A$1:$AN$1,0))</f>
        <v>0.59058573540280856</v>
      </c>
      <c r="O1349">
        <f>INDEX('Raw Election Data'!$A$1:$AN$3144,MATCH($C1349&amp;" "&amp;$B1349,'Raw Election Data'!$C$1:$C$3144,0),MATCH('Joined Data'!O$1,'Raw Election Data'!$A$1:$AN$1,0))</f>
        <v>-5519</v>
      </c>
      <c r="P1349">
        <f>INDEX('Raw Election Data'!$A$1:$AN$3144,MATCH($C1349&amp;" "&amp;$B1349,'Raw Election Data'!$C$1:$C$3144,0),MATCH('Joined Data'!P$1,'Raw Election Data'!$A$1:$AN$1,0))</f>
        <v>5519</v>
      </c>
      <c r="Q1349">
        <f>INDEX('Raw Election Data'!$A$1:$AN$3144,MATCH($C1349&amp;" "&amp;$B1349,'Raw Election Data'!$C$1:$C$3144,0),MATCH('Joined Data'!Q$1,'Raw Election Data'!$A$1:$AN$1,0))</f>
        <v>-0.25494271988174427</v>
      </c>
      <c r="R1349">
        <f>INDEX('Raw Election Data'!$A$1:$AN$3144,MATCH($C1349&amp;" "&amp;$B1349,'Raw Election Data'!$C$1:$C$3144,0),MATCH('Joined Data'!R$1,'Raw Election Data'!$A$1:$AN$1,0))</f>
        <v>0.25494271988174427</v>
      </c>
    </row>
    <row r="1350" spans="1:18" ht="13.5" hidden="1" customHeight="1" x14ac:dyDescent="0.15">
      <c r="A1350" t="s">
        <v>243</v>
      </c>
      <c r="B1350" t="s">
        <v>3704</v>
      </c>
      <c r="C1350" t="str">
        <f>INDEX(FIPS!$A$1:$E$3236,MATCH($F1350,FIPS!$D$1:$D$3236,0),5)</f>
        <v>Kittson County</v>
      </c>
      <c r="D1350" t="s">
        <v>244</v>
      </c>
      <c r="E1350" s="15" t="s">
        <v>40</v>
      </c>
      <c r="F1350" t="s">
        <v>3799</v>
      </c>
      <c r="G1350" t="s">
        <v>438</v>
      </c>
      <c r="H1350" t="str">
        <f>IFERROR(VLOOKUP($G1350,'Team Colors'!$A:$B,2,0),"#c9c9c9")</f>
        <v>#4f2683</v>
      </c>
      <c r="I1350">
        <f>INDEX('Raw Election Data'!$A$1:$AN$3144,MATCH($C1350&amp;" "&amp;$B1350,'Raw Election Data'!$C$1:$C$3144,0),MATCH('Joined Data'!I$1,'Raw Election Data'!$A$1:$AN$1,0))</f>
        <v>4424</v>
      </c>
      <c r="J1350">
        <f>INDEX('Raw Election Data'!$A$1:$AN$3144,MATCH($C1350&amp;" "&amp;$B1350,'Raw Election Data'!$C$1:$C$3144,0),MATCH('Joined Data'!J$1,'Raw Election Data'!$A$1:$AN$1,0))</f>
        <v>823</v>
      </c>
      <c r="K1350">
        <f>INDEX('Raw Election Data'!$A$1:$AN$3144,MATCH($C1350&amp;" "&amp;$B1350,'Raw Election Data'!$C$1:$C$3144,0),MATCH('Joined Data'!K$1,'Raw Election Data'!$A$1:$AN$1,0))</f>
        <v>1349</v>
      </c>
      <c r="L1350">
        <f>INDEX('Raw Election Data'!$A$1:$AN$3144,MATCH($C1350&amp;" "&amp;$B1350,'Raw Election Data'!$C$1:$C$3144,0),MATCH('Joined Data'!L$1,'Raw Election Data'!$A$1:$AN$1,0))</f>
        <v>2363</v>
      </c>
      <c r="M1350">
        <f>INDEX('Raw Election Data'!$A$1:$AN$3144,MATCH($C1350&amp;" "&amp;$B1350,'Raw Election Data'!$C$1:$C$3144,0),MATCH('Joined Data'!M$1,'Raw Election Data'!$A$1:$AN$1,0))</f>
        <v>0.34828607702073633</v>
      </c>
      <c r="N1350">
        <f>INDEX('Raw Election Data'!$A$1:$AN$3144,MATCH($C1350&amp;" "&amp;$B1350,'Raw Election Data'!$C$1:$C$3144,0),MATCH('Joined Data'!N$1,'Raw Election Data'!$A$1:$AN$1,0))</f>
        <v>0.57088446889547184</v>
      </c>
      <c r="O1350">
        <f>INDEX('Raw Election Data'!$A$1:$AN$3144,MATCH($C1350&amp;" "&amp;$B1350,'Raw Election Data'!$C$1:$C$3144,0),MATCH('Joined Data'!O$1,'Raw Election Data'!$A$1:$AN$1,0))</f>
        <v>-526</v>
      </c>
      <c r="P1350">
        <f>INDEX('Raw Election Data'!$A$1:$AN$3144,MATCH($C1350&amp;" "&amp;$B1350,'Raw Election Data'!$C$1:$C$3144,0),MATCH('Joined Data'!P$1,'Raw Election Data'!$A$1:$AN$1,0))</f>
        <v>526</v>
      </c>
      <c r="Q1350">
        <f>INDEX('Raw Election Data'!$A$1:$AN$3144,MATCH($C1350&amp;" "&amp;$B1350,'Raw Election Data'!$C$1:$C$3144,0),MATCH('Joined Data'!Q$1,'Raw Election Data'!$A$1:$AN$1,0))</f>
        <v>-0.22259839187473551</v>
      </c>
      <c r="R1350">
        <f>INDEX('Raw Election Data'!$A$1:$AN$3144,MATCH($C1350&amp;" "&amp;$B1350,'Raw Election Data'!$C$1:$C$3144,0),MATCH('Joined Data'!R$1,'Raw Election Data'!$A$1:$AN$1,0))</f>
        <v>0.22259839187473551</v>
      </c>
    </row>
    <row r="1351" spans="1:18" ht="13.5" hidden="1" customHeight="1" x14ac:dyDescent="0.15">
      <c r="A1351" t="s">
        <v>243</v>
      </c>
      <c r="B1351" t="s">
        <v>3704</v>
      </c>
      <c r="C1351" t="str">
        <f>INDEX(FIPS!$A$1:$E$3236,MATCH($F1351,FIPS!$D$1:$D$3236,0),5)</f>
        <v>Koochiching County</v>
      </c>
      <c r="D1351" t="s">
        <v>244</v>
      </c>
      <c r="E1351" s="15" t="s">
        <v>41</v>
      </c>
      <c r="F1351" t="s">
        <v>3801</v>
      </c>
      <c r="G1351" t="s">
        <v>438</v>
      </c>
      <c r="H1351" t="str">
        <f>IFERROR(VLOOKUP($G1351,'Team Colors'!$A:$B,2,0),"#c9c9c9")</f>
        <v>#4f2683</v>
      </c>
      <c r="I1351">
        <f>INDEX('Raw Election Data'!$A$1:$AN$3144,MATCH($C1351&amp;" "&amp;$B1351,'Raw Election Data'!$C$1:$C$3144,0),MATCH('Joined Data'!I$1,'Raw Election Data'!$A$1:$AN$1,0))</f>
        <v>12841</v>
      </c>
      <c r="J1351">
        <f>INDEX('Raw Election Data'!$A$1:$AN$3144,MATCH($C1351&amp;" "&amp;$B1351,'Raw Election Data'!$C$1:$C$3144,0),MATCH('Joined Data'!J$1,'Raw Election Data'!$A$1:$AN$1,0))</f>
        <v>2306</v>
      </c>
      <c r="K1351">
        <f>INDEX('Raw Election Data'!$A$1:$AN$3144,MATCH($C1351&amp;" "&amp;$B1351,'Raw Election Data'!$C$1:$C$3144,0),MATCH('Joined Data'!K$1,'Raw Election Data'!$A$1:$AN$1,0))</f>
        <v>3569</v>
      </c>
      <c r="L1351">
        <f>INDEX('Raw Election Data'!$A$1:$AN$3144,MATCH($C1351&amp;" "&amp;$B1351,'Raw Election Data'!$C$1:$C$3144,0),MATCH('Joined Data'!L$1,'Raw Election Data'!$A$1:$AN$1,0))</f>
        <v>6313</v>
      </c>
      <c r="M1351">
        <f>INDEX('Raw Election Data'!$A$1:$AN$3144,MATCH($C1351&amp;" "&amp;$B1351,'Raw Election Data'!$C$1:$C$3144,0),MATCH('Joined Data'!M$1,'Raw Election Data'!$A$1:$AN$1,0))</f>
        <v>0.36527799778235387</v>
      </c>
      <c r="N1351">
        <f>INDEX('Raw Election Data'!$A$1:$AN$3144,MATCH($C1351&amp;" "&amp;$B1351,'Raw Election Data'!$C$1:$C$3144,0),MATCH('Joined Data'!N$1,'Raw Election Data'!$A$1:$AN$1,0))</f>
        <v>0.56534135910026928</v>
      </c>
      <c r="O1351">
        <f>INDEX('Raw Election Data'!$A$1:$AN$3144,MATCH($C1351&amp;" "&amp;$B1351,'Raw Election Data'!$C$1:$C$3144,0),MATCH('Joined Data'!O$1,'Raw Election Data'!$A$1:$AN$1,0))</f>
        <v>-1263</v>
      </c>
      <c r="P1351">
        <f>INDEX('Raw Election Data'!$A$1:$AN$3144,MATCH($C1351&amp;" "&amp;$B1351,'Raw Election Data'!$C$1:$C$3144,0),MATCH('Joined Data'!P$1,'Raw Election Data'!$A$1:$AN$1,0))</f>
        <v>1263</v>
      </c>
      <c r="Q1351">
        <f>INDEX('Raw Election Data'!$A$1:$AN$3144,MATCH($C1351&amp;" "&amp;$B1351,'Raw Election Data'!$C$1:$C$3144,0),MATCH('Joined Data'!Q$1,'Raw Election Data'!$A$1:$AN$1,0))</f>
        <v>-0.20006336131791541</v>
      </c>
      <c r="R1351">
        <f>INDEX('Raw Election Data'!$A$1:$AN$3144,MATCH($C1351&amp;" "&amp;$B1351,'Raw Election Data'!$C$1:$C$3144,0),MATCH('Joined Data'!R$1,'Raw Election Data'!$A$1:$AN$1,0))</f>
        <v>0.20006336131791541</v>
      </c>
    </row>
    <row r="1352" spans="1:18" ht="13.5" hidden="1" customHeight="1" x14ac:dyDescent="0.15">
      <c r="A1352" t="s">
        <v>243</v>
      </c>
      <c r="B1352" t="s">
        <v>3704</v>
      </c>
      <c r="C1352" t="str">
        <f>INDEX(FIPS!$A$1:$E$3236,MATCH($F1352,FIPS!$D$1:$D$3236,0),5)</f>
        <v>Lac qui Parle County</v>
      </c>
      <c r="D1352" t="s">
        <v>244</v>
      </c>
      <c r="E1352" s="15" t="s">
        <v>42</v>
      </c>
      <c r="F1352" t="s">
        <v>3803</v>
      </c>
      <c r="G1352" t="s">
        <v>438</v>
      </c>
      <c r="H1352" t="str">
        <f>IFERROR(VLOOKUP($G1352,'Team Colors'!$A:$B,2,0),"#c9c9c9")</f>
        <v>#4f2683</v>
      </c>
      <c r="I1352">
        <f>INDEX('Raw Election Data'!$A$1:$AN$3144,MATCH($C1352&amp;" "&amp;$B1352,'Raw Election Data'!$C$1:$C$3144,0),MATCH('Joined Data'!I$1,'Raw Election Data'!$A$1:$AN$1,0))</f>
        <v>6856</v>
      </c>
      <c r="J1352">
        <f>INDEX('Raw Election Data'!$A$1:$AN$3144,MATCH($C1352&amp;" "&amp;$B1352,'Raw Election Data'!$C$1:$C$3144,0),MATCH('Joined Data'!J$1,'Raw Election Data'!$A$1:$AN$1,0))</f>
        <v>1301</v>
      </c>
      <c r="K1352">
        <f>INDEX('Raw Election Data'!$A$1:$AN$3144,MATCH($C1352&amp;" "&amp;$B1352,'Raw Election Data'!$C$1:$C$3144,0),MATCH('Joined Data'!K$1,'Raw Election Data'!$A$1:$AN$1,0))</f>
        <v>2294</v>
      </c>
      <c r="L1352">
        <f>INDEX('Raw Election Data'!$A$1:$AN$3144,MATCH($C1352&amp;" "&amp;$B1352,'Raw Election Data'!$C$1:$C$3144,0),MATCH('Joined Data'!L$1,'Raw Election Data'!$A$1:$AN$1,0))</f>
        <v>3835</v>
      </c>
      <c r="M1352">
        <f>INDEX('Raw Election Data'!$A$1:$AN$3144,MATCH($C1352&amp;" "&amp;$B1352,'Raw Election Data'!$C$1:$C$3144,0),MATCH('Joined Data'!M$1,'Raw Election Data'!$A$1:$AN$1,0))</f>
        <v>0.33924380704041723</v>
      </c>
      <c r="N1352">
        <f>INDEX('Raw Election Data'!$A$1:$AN$3144,MATCH($C1352&amp;" "&amp;$B1352,'Raw Election Data'!$C$1:$C$3144,0),MATCH('Joined Data'!N$1,'Raw Election Data'!$A$1:$AN$1,0))</f>
        <v>0.59817470664928296</v>
      </c>
      <c r="O1352">
        <f>INDEX('Raw Election Data'!$A$1:$AN$3144,MATCH($C1352&amp;" "&amp;$B1352,'Raw Election Data'!$C$1:$C$3144,0),MATCH('Joined Data'!O$1,'Raw Election Data'!$A$1:$AN$1,0))</f>
        <v>-993</v>
      </c>
      <c r="P1352">
        <f>INDEX('Raw Election Data'!$A$1:$AN$3144,MATCH($C1352&amp;" "&amp;$B1352,'Raw Election Data'!$C$1:$C$3144,0),MATCH('Joined Data'!P$1,'Raw Election Data'!$A$1:$AN$1,0))</f>
        <v>993</v>
      </c>
      <c r="Q1352">
        <f>INDEX('Raw Election Data'!$A$1:$AN$3144,MATCH($C1352&amp;" "&amp;$B1352,'Raw Election Data'!$C$1:$C$3144,0),MATCH('Joined Data'!Q$1,'Raw Election Data'!$A$1:$AN$1,0))</f>
        <v>-0.25893089960886573</v>
      </c>
      <c r="R1352">
        <f>INDEX('Raw Election Data'!$A$1:$AN$3144,MATCH($C1352&amp;" "&amp;$B1352,'Raw Election Data'!$C$1:$C$3144,0),MATCH('Joined Data'!R$1,'Raw Election Data'!$A$1:$AN$1,0))</f>
        <v>0.25893089960886573</v>
      </c>
    </row>
    <row r="1353" spans="1:18" ht="13.5" hidden="1" customHeight="1" x14ac:dyDescent="0.15">
      <c r="A1353" t="s">
        <v>243</v>
      </c>
      <c r="B1353" t="s">
        <v>3704</v>
      </c>
      <c r="C1353" t="str">
        <f>INDEX(FIPS!$A$1:$E$3236,MATCH($F1353,FIPS!$D$1:$D$3236,0),5)</f>
        <v>Lake County</v>
      </c>
      <c r="D1353" t="s">
        <v>244</v>
      </c>
      <c r="E1353" s="15" t="s">
        <v>43</v>
      </c>
      <c r="F1353" t="s">
        <v>3804</v>
      </c>
      <c r="G1353" t="s">
        <v>438</v>
      </c>
      <c r="H1353" t="str">
        <f>IFERROR(VLOOKUP($G1353,'Team Colors'!$A:$B,2,0),"#c9c9c9")</f>
        <v>#4f2683</v>
      </c>
      <c r="I1353">
        <f>INDEX('Raw Election Data'!$A$1:$AN$3144,MATCH($C1353&amp;" "&amp;$B1353,'Raw Election Data'!$C$1:$C$3144,0),MATCH('Joined Data'!I$1,'Raw Election Data'!$A$1:$AN$1,0))</f>
        <v>10631</v>
      </c>
      <c r="J1353">
        <f>INDEX('Raw Election Data'!$A$1:$AN$3144,MATCH($C1353&amp;" "&amp;$B1353,'Raw Election Data'!$C$1:$C$3144,0),MATCH('Joined Data'!J$1,'Raw Election Data'!$A$1:$AN$1,0))</f>
        <v>3077</v>
      </c>
      <c r="K1353">
        <f>INDEX('Raw Election Data'!$A$1:$AN$3144,MATCH($C1353&amp;" "&amp;$B1353,'Raw Election Data'!$C$1:$C$3144,0),MATCH('Joined Data'!K$1,'Raw Election Data'!$A$1:$AN$1,0))</f>
        <v>2932</v>
      </c>
      <c r="L1353">
        <f>INDEX('Raw Election Data'!$A$1:$AN$3144,MATCH($C1353&amp;" "&amp;$B1353,'Raw Election Data'!$C$1:$C$3144,0),MATCH('Joined Data'!L$1,'Raw Election Data'!$A$1:$AN$1,0))</f>
        <v>6472</v>
      </c>
      <c r="M1353">
        <f>INDEX('Raw Election Data'!$A$1:$AN$3144,MATCH($C1353&amp;" "&amp;$B1353,'Raw Election Data'!$C$1:$C$3144,0),MATCH('Joined Data'!M$1,'Raw Election Data'!$A$1:$AN$1,0))</f>
        <v>0.4754326328800989</v>
      </c>
      <c r="N1353">
        <f>INDEX('Raw Election Data'!$A$1:$AN$3144,MATCH($C1353&amp;" "&amp;$B1353,'Raw Election Data'!$C$1:$C$3144,0),MATCH('Joined Data'!N$1,'Raw Election Data'!$A$1:$AN$1,0))</f>
        <v>0.45302843016069222</v>
      </c>
      <c r="O1353">
        <f>INDEX('Raw Election Data'!$A$1:$AN$3144,MATCH($C1353&amp;" "&amp;$B1353,'Raw Election Data'!$C$1:$C$3144,0),MATCH('Joined Data'!O$1,'Raw Election Data'!$A$1:$AN$1,0))</f>
        <v>145</v>
      </c>
      <c r="P1353">
        <f>INDEX('Raw Election Data'!$A$1:$AN$3144,MATCH($C1353&amp;" "&amp;$B1353,'Raw Election Data'!$C$1:$C$3144,0),MATCH('Joined Data'!P$1,'Raw Election Data'!$A$1:$AN$1,0))</f>
        <v>-145</v>
      </c>
      <c r="Q1353">
        <f>INDEX('Raw Election Data'!$A$1:$AN$3144,MATCH($C1353&amp;" "&amp;$B1353,'Raw Election Data'!$C$1:$C$3144,0),MATCH('Joined Data'!Q$1,'Raw Election Data'!$A$1:$AN$1,0))</f>
        <v>2.2404202719406685E-2</v>
      </c>
      <c r="R1353">
        <f>INDEX('Raw Election Data'!$A$1:$AN$3144,MATCH($C1353&amp;" "&amp;$B1353,'Raw Election Data'!$C$1:$C$3144,0),MATCH('Joined Data'!R$1,'Raw Election Data'!$A$1:$AN$1,0))</f>
        <v>-2.2404202719406685E-2</v>
      </c>
    </row>
    <row r="1354" spans="1:18" ht="13.5" hidden="1" customHeight="1" x14ac:dyDescent="0.15">
      <c r="A1354" t="s">
        <v>243</v>
      </c>
      <c r="B1354" t="s">
        <v>3704</v>
      </c>
      <c r="C1354" t="str">
        <f>INDEX(FIPS!$A$1:$E$3236,MATCH($F1354,FIPS!$D$1:$D$3236,0),5)</f>
        <v>Lake of the Woods County</v>
      </c>
      <c r="D1354" t="s">
        <v>244</v>
      </c>
      <c r="E1354" s="15" t="s">
        <v>44</v>
      </c>
      <c r="F1354" t="s">
        <v>3806</v>
      </c>
      <c r="G1354" t="s">
        <v>438</v>
      </c>
      <c r="H1354" t="str">
        <f>IFERROR(VLOOKUP($G1354,'Team Colors'!$A:$B,2,0),"#c9c9c9")</f>
        <v>#4f2683</v>
      </c>
      <c r="I1354">
        <f>INDEX('Raw Election Data'!$A$1:$AN$3144,MATCH($C1354&amp;" "&amp;$B1354,'Raw Election Data'!$C$1:$C$3144,0),MATCH('Joined Data'!I$1,'Raw Election Data'!$A$1:$AN$1,0))</f>
        <v>3923</v>
      </c>
      <c r="J1354">
        <f>INDEX('Raw Election Data'!$A$1:$AN$3144,MATCH($C1354&amp;" "&amp;$B1354,'Raw Election Data'!$C$1:$C$3144,0),MATCH('Joined Data'!J$1,'Raw Election Data'!$A$1:$AN$1,0))</f>
        <v>553</v>
      </c>
      <c r="K1354">
        <f>INDEX('Raw Election Data'!$A$1:$AN$3144,MATCH($C1354&amp;" "&amp;$B1354,'Raw Election Data'!$C$1:$C$3144,0),MATCH('Joined Data'!K$1,'Raw Election Data'!$A$1:$AN$1,0))</f>
        <v>1540</v>
      </c>
      <c r="L1354">
        <f>INDEX('Raw Election Data'!$A$1:$AN$3144,MATCH($C1354&amp;" "&amp;$B1354,'Raw Election Data'!$C$1:$C$3144,0),MATCH('Joined Data'!L$1,'Raw Election Data'!$A$1:$AN$1,0))</f>
        <v>2230</v>
      </c>
      <c r="M1354">
        <f>INDEX('Raw Election Data'!$A$1:$AN$3144,MATCH($C1354&amp;" "&amp;$B1354,'Raw Election Data'!$C$1:$C$3144,0),MATCH('Joined Data'!M$1,'Raw Election Data'!$A$1:$AN$1,0))</f>
        <v>0.24798206278026905</v>
      </c>
      <c r="N1354">
        <f>INDEX('Raw Election Data'!$A$1:$AN$3144,MATCH($C1354&amp;" "&amp;$B1354,'Raw Election Data'!$C$1:$C$3144,0),MATCH('Joined Data'!N$1,'Raw Election Data'!$A$1:$AN$1,0))</f>
        <v>0.6905829596412556</v>
      </c>
      <c r="O1354">
        <f>INDEX('Raw Election Data'!$A$1:$AN$3144,MATCH($C1354&amp;" "&amp;$B1354,'Raw Election Data'!$C$1:$C$3144,0),MATCH('Joined Data'!O$1,'Raw Election Data'!$A$1:$AN$1,0))</f>
        <v>-987</v>
      </c>
      <c r="P1354">
        <f>INDEX('Raw Election Data'!$A$1:$AN$3144,MATCH($C1354&amp;" "&amp;$B1354,'Raw Election Data'!$C$1:$C$3144,0),MATCH('Joined Data'!P$1,'Raw Election Data'!$A$1:$AN$1,0))</f>
        <v>987</v>
      </c>
      <c r="Q1354">
        <f>INDEX('Raw Election Data'!$A$1:$AN$3144,MATCH($C1354&amp;" "&amp;$B1354,'Raw Election Data'!$C$1:$C$3144,0),MATCH('Joined Data'!Q$1,'Raw Election Data'!$A$1:$AN$1,0))</f>
        <v>-0.44260089686098658</v>
      </c>
      <c r="R1354">
        <f>INDEX('Raw Election Data'!$A$1:$AN$3144,MATCH($C1354&amp;" "&amp;$B1354,'Raw Election Data'!$C$1:$C$3144,0),MATCH('Joined Data'!R$1,'Raw Election Data'!$A$1:$AN$1,0))</f>
        <v>0.44260089686098658</v>
      </c>
    </row>
    <row r="1355" spans="1:18" ht="13.5" hidden="1" customHeight="1" x14ac:dyDescent="0.15">
      <c r="A1355" t="s">
        <v>243</v>
      </c>
      <c r="B1355" t="s">
        <v>3704</v>
      </c>
      <c r="C1355" t="str">
        <f>INDEX(FIPS!$A$1:$E$3236,MATCH($F1355,FIPS!$D$1:$D$3236,0),5)</f>
        <v>Le Sueur County</v>
      </c>
      <c r="D1355" t="s">
        <v>244</v>
      </c>
      <c r="E1355" s="15" t="s">
        <v>45</v>
      </c>
      <c r="F1355" t="s">
        <v>3808</v>
      </c>
      <c r="G1355" t="s">
        <v>438</v>
      </c>
      <c r="H1355" t="str">
        <f>IFERROR(VLOOKUP($G1355,'Team Colors'!$A:$B,2,0),"#c9c9c9")</f>
        <v>#4f2683</v>
      </c>
      <c r="I1355">
        <f>INDEX('Raw Election Data'!$A$1:$AN$3144,MATCH($C1355&amp;" "&amp;$B1355,'Raw Election Data'!$C$1:$C$3144,0),MATCH('Joined Data'!I$1,'Raw Election Data'!$A$1:$AN$1,0))</f>
        <v>27663</v>
      </c>
      <c r="J1355">
        <f>INDEX('Raw Election Data'!$A$1:$AN$3144,MATCH($C1355&amp;" "&amp;$B1355,'Raw Election Data'!$C$1:$C$3144,0),MATCH('Joined Data'!J$1,'Raw Election Data'!$A$1:$AN$1,0))</f>
        <v>4623</v>
      </c>
      <c r="K1355">
        <f>INDEX('Raw Election Data'!$A$1:$AN$3144,MATCH($C1355&amp;" "&amp;$B1355,'Raw Election Data'!$C$1:$C$3144,0),MATCH('Joined Data'!K$1,'Raw Election Data'!$A$1:$AN$1,0))</f>
        <v>9182</v>
      </c>
      <c r="L1355">
        <f>INDEX('Raw Election Data'!$A$1:$AN$3144,MATCH($C1355&amp;" "&amp;$B1355,'Raw Election Data'!$C$1:$C$3144,0),MATCH('Joined Data'!L$1,'Raw Election Data'!$A$1:$AN$1,0))</f>
        <v>14867</v>
      </c>
      <c r="M1355">
        <f>INDEX('Raw Election Data'!$A$1:$AN$3144,MATCH($C1355&amp;" "&amp;$B1355,'Raw Election Data'!$C$1:$C$3144,0),MATCH('Joined Data'!M$1,'Raw Election Data'!$A$1:$AN$1,0))</f>
        <v>0.31095715342705321</v>
      </c>
      <c r="N1355">
        <f>INDEX('Raw Election Data'!$A$1:$AN$3144,MATCH($C1355&amp;" "&amp;$B1355,'Raw Election Data'!$C$1:$C$3144,0),MATCH('Joined Data'!N$1,'Raw Election Data'!$A$1:$AN$1,0))</f>
        <v>0.61760947063967175</v>
      </c>
      <c r="O1355">
        <f>INDEX('Raw Election Data'!$A$1:$AN$3144,MATCH($C1355&amp;" "&amp;$B1355,'Raw Election Data'!$C$1:$C$3144,0),MATCH('Joined Data'!O$1,'Raw Election Data'!$A$1:$AN$1,0))</f>
        <v>-4559</v>
      </c>
      <c r="P1355">
        <f>INDEX('Raw Election Data'!$A$1:$AN$3144,MATCH($C1355&amp;" "&amp;$B1355,'Raw Election Data'!$C$1:$C$3144,0),MATCH('Joined Data'!P$1,'Raw Election Data'!$A$1:$AN$1,0))</f>
        <v>4559</v>
      </c>
      <c r="Q1355">
        <f>INDEX('Raw Election Data'!$A$1:$AN$3144,MATCH($C1355&amp;" "&amp;$B1355,'Raw Election Data'!$C$1:$C$3144,0),MATCH('Joined Data'!Q$1,'Raw Election Data'!$A$1:$AN$1,0))</f>
        <v>-0.30665231721261854</v>
      </c>
      <c r="R1355">
        <f>INDEX('Raw Election Data'!$A$1:$AN$3144,MATCH($C1355&amp;" "&amp;$B1355,'Raw Election Data'!$C$1:$C$3144,0),MATCH('Joined Data'!R$1,'Raw Election Data'!$A$1:$AN$1,0))</f>
        <v>0.30665231721261854</v>
      </c>
    </row>
    <row r="1356" spans="1:18" ht="13.5" hidden="1" customHeight="1" x14ac:dyDescent="0.15">
      <c r="A1356" t="s">
        <v>243</v>
      </c>
      <c r="B1356" t="s">
        <v>3704</v>
      </c>
      <c r="C1356" t="str">
        <f>INDEX(FIPS!$A$1:$E$3236,MATCH($F1356,FIPS!$D$1:$D$3236,0),5)</f>
        <v>Lincoln County</v>
      </c>
      <c r="D1356" t="s">
        <v>244</v>
      </c>
      <c r="E1356" s="15" t="s">
        <v>46</v>
      </c>
      <c r="F1356" t="s">
        <v>3809</v>
      </c>
      <c r="G1356" t="s">
        <v>438</v>
      </c>
      <c r="H1356" t="str">
        <f>IFERROR(VLOOKUP($G1356,'Team Colors'!$A:$B,2,0),"#c9c9c9")</f>
        <v>#4f2683</v>
      </c>
      <c r="I1356">
        <f>INDEX('Raw Election Data'!$A$1:$AN$3144,MATCH($C1356&amp;" "&amp;$B1356,'Raw Election Data'!$C$1:$C$3144,0),MATCH('Joined Data'!I$1,'Raw Election Data'!$A$1:$AN$1,0))</f>
        <v>5771</v>
      </c>
      <c r="J1356">
        <f>INDEX('Raw Election Data'!$A$1:$AN$3144,MATCH($C1356&amp;" "&amp;$B1356,'Raw Election Data'!$C$1:$C$3144,0),MATCH('Joined Data'!J$1,'Raw Election Data'!$A$1:$AN$1,0))</f>
        <v>860</v>
      </c>
      <c r="K1356">
        <f>INDEX('Raw Election Data'!$A$1:$AN$3144,MATCH($C1356&amp;" "&amp;$B1356,'Raw Election Data'!$C$1:$C$3144,0),MATCH('Joined Data'!K$1,'Raw Election Data'!$A$1:$AN$1,0))</f>
        <v>1930</v>
      </c>
      <c r="L1356">
        <f>INDEX('Raw Election Data'!$A$1:$AN$3144,MATCH($C1356&amp;" "&amp;$B1356,'Raw Election Data'!$C$1:$C$3144,0),MATCH('Joined Data'!L$1,'Raw Election Data'!$A$1:$AN$1,0))</f>
        <v>3002</v>
      </c>
      <c r="M1356">
        <f>INDEX('Raw Election Data'!$A$1:$AN$3144,MATCH($C1356&amp;" "&amp;$B1356,'Raw Election Data'!$C$1:$C$3144,0),MATCH('Joined Data'!M$1,'Raw Election Data'!$A$1:$AN$1,0))</f>
        <v>0.28647568287808128</v>
      </c>
      <c r="N1356">
        <f>INDEX('Raw Election Data'!$A$1:$AN$3144,MATCH($C1356&amp;" "&amp;$B1356,'Raw Election Data'!$C$1:$C$3144,0),MATCH('Joined Data'!N$1,'Raw Election Data'!$A$1:$AN$1,0))</f>
        <v>0.64290473017988004</v>
      </c>
      <c r="O1356">
        <f>INDEX('Raw Election Data'!$A$1:$AN$3144,MATCH($C1356&amp;" "&amp;$B1356,'Raw Election Data'!$C$1:$C$3144,0),MATCH('Joined Data'!O$1,'Raw Election Data'!$A$1:$AN$1,0))</f>
        <v>-1070</v>
      </c>
      <c r="P1356">
        <f>INDEX('Raw Election Data'!$A$1:$AN$3144,MATCH($C1356&amp;" "&amp;$B1356,'Raw Election Data'!$C$1:$C$3144,0),MATCH('Joined Data'!P$1,'Raw Election Data'!$A$1:$AN$1,0))</f>
        <v>1070</v>
      </c>
      <c r="Q1356">
        <f>INDEX('Raw Election Data'!$A$1:$AN$3144,MATCH($C1356&amp;" "&amp;$B1356,'Raw Election Data'!$C$1:$C$3144,0),MATCH('Joined Data'!Q$1,'Raw Election Data'!$A$1:$AN$1,0))</f>
        <v>-0.35642904730179875</v>
      </c>
      <c r="R1356">
        <f>INDEX('Raw Election Data'!$A$1:$AN$3144,MATCH($C1356&amp;" "&amp;$B1356,'Raw Election Data'!$C$1:$C$3144,0),MATCH('Joined Data'!R$1,'Raw Election Data'!$A$1:$AN$1,0))</f>
        <v>0.35642904730179875</v>
      </c>
    </row>
    <row r="1357" spans="1:18" ht="13.5" hidden="1" customHeight="1" x14ac:dyDescent="0.15">
      <c r="A1357" t="s">
        <v>243</v>
      </c>
      <c r="B1357" t="s">
        <v>3704</v>
      </c>
      <c r="C1357" t="str">
        <f>INDEX(FIPS!$A$1:$E$3236,MATCH($F1357,FIPS!$D$1:$D$3236,0),5)</f>
        <v>Lyon County</v>
      </c>
      <c r="D1357" t="s">
        <v>244</v>
      </c>
      <c r="E1357" s="15" t="s">
        <v>47</v>
      </c>
      <c r="F1357" t="s">
        <v>3810</v>
      </c>
      <c r="G1357" t="s">
        <v>438</v>
      </c>
      <c r="H1357" t="str">
        <f>IFERROR(VLOOKUP($G1357,'Team Colors'!$A:$B,2,0),"#c9c9c9")</f>
        <v>#4f2683</v>
      </c>
      <c r="I1357">
        <f>INDEX('Raw Election Data'!$A$1:$AN$3144,MATCH($C1357&amp;" "&amp;$B1357,'Raw Election Data'!$C$1:$C$3144,0),MATCH('Joined Data'!I$1,'Raw Election Data'!$A$1:$AN$1,0))</f>
        <v>25673</v>
      </c>
      <c r="J1357">
        <f>INDEX('Raw Election Data'!$A$1:$AN$3144,MATCH($C1357&amp;" "&amp;$B1357,'Raw Election Data'!$C$1:$C$3144,0),MATCH('Joined Data'!J$1,'Raw Election Data'!$A$1:$AN$1,0))</f>
        <v>3825</v>
      </c>
      <c r="K1357">
        <f>INDEX('Raw Election Data'!$A$1:$AN$3144,MATCH($C1357&amp;" "&amp;$B1357,'Raw Election Data'!$C$1:$C$3144,0),MATCH('Joined Data'!K$1,'Raw Election Data'!$A$1:$AN$1,0))</f>
        <v>7256</v>
      </c>
      <c r="L1357">
        <f>INDEX('Raw Election Data'!$A$1:$AN$3144,MATCH($C1357&amp;" "&amp;$B1357,'Raw Election Data'!$C$1:$C$3144,0),MATCH('Joined Data'!L$1,'Raw Election Data'!$A$1:$AN$1,0))</f>
        <v>12129</v>
      </c>
      <c r="M1357">
        <f>INDEX('Raw Election Data'!$A$1:$AN$3144,MATCH($C1357&amp;" "&amp;$B1357,'Raw Election Data'!$C$1:$C$3144,0),MATCH('Joined Data'!M$1,'Raw Election Data'!$A$1:$AN$1,0))</f>
        <v>0.31535988127628001</v>
      </c>
      <c r="N1357">
        <f>INDEX('Raw Election Data'!$A$1:$AN$3144,MATCH($C1357&amp;" "&amp;$B1357,'Raw Election Data'!$C$1:$C$3144,0),MATCH('Joined Data'!N$1,'Raw Election Data'!$A$1:$AN$1,0))</f>
        <v>0.59823563360540855</v>
      </c>
      <c r="O1357">
        <f>INDEX('Raw Election Data'!$A$1:$AN$3144,MATCH($C1357&amp;" "&amp;$B1357,'Raw Election Data'!$C$1:$C$3144,0),MATCH('Joined Data'!O$1,'Raw Election Data'!$A$1:$AN$1,0))</f>
        <v>-3431</v>
      </c>
      <c r="P1357">
        <f>INDEX('Raw Election Data'!$A$1:$AN$3144,MATCH($C1357&amp;" "&amp;$B1357,'Raw Election Data'!$C$1:$C$3144,0),MATCH('Joined Data'!P$1,'Raw Election Data'!$A$1:$AN$1,0))</f>
        <v>3431</v>
      </c>
      <c r="Q1357">
        <f>INDEX('Raw Election Data'!$A$1:$AN$3144,MATCH($C1357&amp;" "&amp;$B1357,'Raw Election Data'!$C$1:$C$3144,0),MATCH('Joined Data'!Q$1,'Raw Election Data'!$A$1:$AN$1,0))</f>
        <v>-0.28287575232912854</v>
      </c>
      <c r="R1357">
        <f>INDEX('Raw Election Data'!$A$1:$AN$3144,MATCH($C1357&amp;" "&amp;$B1357,'Raw Election Data'!$C$1:$C$3144,0),MATCH('Joined Data'!R$1,'Raw Election Data'!$A$1:$AN$1,0))</f>
        <v>0.28287575232912854</v>
      </c>
    </row>
    <row r="1358" spans="1:18" ht="13.5" hidden="1" customHeight="1" x14ac:dyDescent="0.15">
      <c r="A1358" t="s">
        <v>243</v>
      </c>
      <c r="B1358" t="s">
        <v>3704</v>
      </c>
      <c r="C1358" t="str">
        <f>INDEX(FIPS!$A$1:$E$3236,MATCH($F1358,FIPS!$D$1:$D$3236,0),5)</f>
        <v>McLeod County</v>
      </c>
      <c r="D1358" t="s">
        <v>244</v>
      </c>
      <c r="E1358" s="15" t="s">
        <v>48</v>
      </c>
      <c r="F1358" t="s">
        <v>3814</v>
      </c>
      <c r="G1358" t="s">
        <v>438</v>
      </c>
      <c r="H1358" t="str">
        <f>IFERROR(VLOOKUP($G1358,'Team Colors'!$A:$B,2,0),"#c9c9c9")</f>
        <v>#4f2683</v>
      </c>
      <c r="I1358">
        <f>INDEX('Raw Election Data'!$A$1:$AN$3144,MATCH($C1358&amp;" "&amp;$B1358,'Raw Election Data'!$C$1:$C$3144,0),MATCH('Joined Data'!I$1,'Raw Election Data'!$A$1:$AN$1,0))</f>
        <v>35932</v>
      </c>
      <c r="J1358">
        <f>INDEX('Raw Election Data'!$A$1:$AN$3144,MATCH($C1358&amp;" "&amp;$B1358,'Raw Election Data'!$C$1:$C$3144,0),MATCH('Joined Data'!J$1,'Raw Election Data'!$A$1:$AN$1,0))</f>
        <v>4978</v>
      </c>
      <c r="K1358">
        <f>INDEX('Raw Election Data'!$A$1:$AN$3144,MATCH($C1358&amp;" "&amp;$B1358,'Raw Election Data'!$C$1:$C$3144,0),MATCH('Joined Data'!K$1,'Raw Election Data'!$A$1:$AN$1,0))</f>
        <v>12155</v>
      </c>
      <c r="L1358">
        <f>INDEX('Raw Election Data'!$A$1:$AN$3144,MATCH($C1358&amp;" "&amp;$B1358,'Raw Election Data'!$C$1:$C$3144,0),MATCH('Joined Data'!L$1,'Raw Election Data'!$A$1:$AN$1,0))</f>
        <v>18684</v>
      </c>
      <c r="M1358">
        <f>INDEX('Raw Election Data'!$A$1:$AN$3144,MATCH($C1358&amp;" "&amp;$B1358,'Raw Election Data'!$C$1:$C$3144,0),MATCH('Joined Data'!M$1,'Raw Election Data'!$A$1:$AN$1,0))</f>
        <v>0.2664311710554485</v>
      </c>
      <c r="N1358">
        <f>INDEX('Raw Election Data'!$A$1:$AN$3144,MATCH($C1358&amp;" "&amp;$B1358,'Raw Election Data'!$C$1:$C$3144,0),MATCH('Joined Data'!N$1,'Raw Election Data'!$A$1:$AN$1,0))</f>
        <v>0.65055662599015196</v>
      </c>
      <c r="O1358">
        <f>INDEX('Raw Election Data'!$A$1:$AN$3144,MATCH($C1358&amp;" "&amp;$B1358,'Raw Election Data'!$C$1:$C$3144,0),MATCH('Joined Data'!O$1,'Raw Election Data'!$A$1:$AN$1,0))</f>
        <v>-7177</v>
      </c>
      <c r="P1358">
        <f>INDEX('Raw Election Data'!$A$1:$AN$3144,MATCH($C1358&amp;" "&amp;$B1358,'Raw Election Data'!$C$1:$C$3144,0),MATCH('Joined Data'!P$1,'Raw Election Data'!$A$1:$AN$1,0))</f>
        <v>7177</v>
      </c>
      <c r="Q1358">
        <f>INDEX('Raw Election Data'!$A$1:$AN$3144,MATCH($C1358&amp;" "&amp;$B1358,'Raw Election Data'!$C$1:$C$3144,0),MATCH('Joined Data'!Q$1,'Raw Election Data'!$A$1:$AN$1,0))</f>
        <v>-0.38412545493470346</v>
      </c>
      <c r="R1358">
        <f>INDEX('Raw Election Data'!$A$1:$AN$3144,MATCH($C1358&amp;" "&amp;$B1358,'Raw Election Data'!$C$1:$C$3144,0),MATCH('Joined Data'!R$1,'Raw Election Data'!$A$1:$AN$1,0))</f>
        <v>0.38412545493470346</v>
      </c>
    </row>
    <row r="1359" spans="1:18" ht="13.5" hidden="1" customHeight="1" x14ac:dyDescent="0.15">
      <c r="A1359" t="s">
        <v>243</v>
      </c>
      <c r="B1359" t="s">
        <v>3704</v>
      </c>
      <c r="C1359" t="str">
        <f>INDEX(FIPS!$A$1:$E$3236,MATCH($F1359,FIPS!$D$1:$D$3236,0),5)</f>
        <v>Mahnomen County</v>
      </c>
      <c r="D1359" t="s">
        <v>244</v>
      </c>
      <c r="E1359" s="15" t="s">
        <v>49</v>
      </c>
      <c r="F1359" t="s">
        <v>3818</v>
      </c>
      <c r="G1359" t="s">
        <v>438</v>
      </c>
      <c r="H1359" t="str">
        <f>IFERROR(VLOOKUP($G1359,'Team Colors'!$A:$B,2,0),"#c9c9c9")</f>
        <v>#4f2683</v>
      </c>
      <c r="I1359">
        <f>INDEX('Raw Election Data'!$A$1:$AN$3144,MATCH($C1359&amp;" "&amp;$B1359,'Raw Election Data'!$C$1:$C$3144,0),MATCH('Joined Data'!I$1,'Raw Election Data'!$A$1:$AN$1,0))</f>
        <v>5457</v>
      </c>
      <c r="J1359">
        <f>INDEX('Raw Election Data'!$A$1:$AN$3144,MATCH($C1359&amp;" "&amp;$B1359,'Raw Election Data'!$C$1:$C$3144,0),MATCH('Joined Data'!J$1,'Raw Election Data'!$A$1:$AN$1,0))</f>
        <v>930</v>
      </c>
      <c r="K1359">
        <f>INDEX('Raw Election Data'!$A$1:$AN$3144,MATCH($C1359&amp;" "&amp;$B1359,'Raw Election Data'!$C$1:$C$3144,0),MATCH('Joined Data'!K$1,'Raw Election Data'!$A$1:$AN$1,0))</f>
        <v>991</v>
      </c>
      <c r="L1359">
        <f>INDEX('Raw Election Data'!$A$1:$AN$3144,MATCH($C1359&amp;" "&amp;$B1359,'Raw Election Data'!$C$1:$C$3144,0),MATCH('Joined Data'!L$1,'Raw Election Data'!$A$1:$AN$1,0))</f>
        <v>2074</v>
      </c>
      <c r="M1359">
        <f>INDEX('Raw Election Data'!$A$1:$AN$3144,MATCH($C1359&amp;" "&amp;$B1359,'Raw Election Data'!$C$1:$C$3144,0),MATCH('Joined Data'!M$1,'Raw Election Data'!$A$1:$AN$1,0))</f>
        <v>0.44840887174541949</v>
      </c>
      <c r="N1359">
        <f>INDEX('Raw Election Data'!$A$1:$AN$3144,MATCH($C1359&amp;" "&amp;$B1359,'Raw Election Data'!$C$1:$C$3144,0),MATCH('Joined Data'!N$1,'Raw Election Data'!$A$1:$AN$1,0))</f>
        <v>0.47782063645130185</v>
      </c>
      <c r="O1359">
        <f>INDEX('Raw Election Data'!$A$1:$AN$3144,MATCH($C1359&amp;" "&amp;$B1359,'Raw Election Data'!$C$1:$C$3144,0),MATCH('Joined Data'!O$1,'Raw Election Data'!$A$1:$AN$1,0))</f>
        <v>-61</v>
      </c>
      <c r="P1359">
        <f>INDEX('Raw Election Data'!$A$1:$AN$3144,MATCH($C1359&amp;" "&amp;$B1359,'Raw Election Data'!$C$1:$C$3144,0),MATCH('Joined Data'!P$1,'Raw Election Data'!$A$1:$AN$1,0))</f>
        <v>61</v>
      </c>
      <c r="Q1359">
        <f>INDEX('Raw Election Data'!$A$1:$AN$3144,MATCH($C1359&amp;" "&amp;$B1359,'Raw Election Data'!$C$1:$C$3144,0),MATCH('Joined Data'!Q$1,'Raw Election Data'!$A$1:$AN$1,0))</f>
        <v>-2.9411764705882359E-2</v>
      </c>
      <c r="R1359">
        <f>INDEX('Raw Election Data'!$A$1:$AN$3144,MATCH($C1359&amp;" "&amp;$B1359,'Raw Election Data'!$C$1:$C$3144,0),MATCH('Joined Data'!R$1,'Raw Election Data'!$A$1:$AN$1,0))</f>
        <v>2.9411764705882359E-2</v>
      </c>
    </row>
    <row r="1360" spans="1:18" ht="13.5" hidden="1" customHeight="1" x14ac:dyDescent="0.15">
      <c r="A1360" t="s">
        <v>243</v>
      </c>
      <c r="B1360" t="s">
        <v>3704</v>
      </c>
      <c r="C1360" t="str">
        <f>INDEX(FIPS!$A$1:$E$3236,MATCH($F1360,FIPS!$D$1:$D$3236,0),5)</f>
        <v>Marshall County</v>
      </c>
      <c r="D1360" t="s">
        <v>244</v>
      </c>
      <c r="E1360" s="15" t="s">
        <v>50</v>
      </c>
      <c r="F1360" t="s">
        <v>3819</v>
      </c>
      <c r="G1360" t="s">
        <v>438</v>
      </c>
      <c r="H1360" t="str">
        <f>IFERROR(VLOOKUP($G1360,'Team Colors'!$A:$B,2,0),"#c9c9c9")</f>
        <v>#4f2683</v>
      </c>
      <c r="I1360">
        <f>INDEX('Raw Election Data'!$A$1:$AN$3144,MATCH($C1360&amp;" "&amp;$B1360,'Raw Election Data'!$C$1:$C$3144,0),MATCH('Joined Data'!I$1,'Raw Election Data'!$A$1:$AN$1,0))</f>
        <v>9423</v>
      </c>
      <c r="J1360">
        <f>INDEX('Raw Election Data'!$A$1:$AN$3144,MATCH($C1360&amp;" "&amp;$B1360,'Raw Election Data'!$C$1:$C$3144,0),MATCH('Joined Data'!J$1,'Raw Election Data'!$A$1:$AN$1,0))</f>
        <v>1225</v>
      </c>
      <c r="K1360">
        <f>INDEX('Raw Election Data'!$A$1:$AN$3144,MATCH($C1360&amp;" "&amp;$B1360,'Raw Election Data'!$C$1:$C$3144,0),MATCH('Joined Data'!K$1,'Raw Election Data'!$A$1:$AN$1,0))</f>
        <v>3208</v>
      </c>
      <c r="L1360">
        <f>INDEX('Raw Election Data'!$A$1:$AN$3144,MATCH($C1360&amp;" "&amp;$B1360,'Raw Election Data'!$C$1:$C$3144,0),MATCH('Joined Data'!L$1,'Raw Election Data'!$A$1:$AN$1,0))</f>
        <v>4794</v>
      </c>
      <c r="M1360">
        <f>INDEX('Raw Election Data'!$A$1:$AN$3144,MATCH($C1360&amp;" "&amp;$B1360,'Raw Election Data'!$C$1:$C$3144,0),MATCH('Joined Data'!M$1,'Raw Election Data'!$A$1:$AN$1,0))</f>
        <v>0.25552774301209846</v>
      </c>
      <c r="N1360">
        <f>INDEX('Raw Election Data'!$A$1:$AN$3144,MATCH($C1360&amp;" "&amp;$B1360,'Raw Election Data'!$C$1:$C$3144,0),MATCH('Joined Data'!N$1,'Raw Election Data'!$A$1:$AN$1,0))</f>
        <v>0.66916979557780554</v>
      </c>
      <c r="O1360">
        <f>INDEX('Raw Election Data'!$A$1:$AN$3144,MATCH($C1360&amp;" "&amp;$B1360,'Raw Election Data'!$C$1:$C$3144,0),MATCH('Joined Data'!O$1,'Raw Election Data'!$A$1:$AN$1,0))</f>
        <v>-1983</v>
      </c>
      <c r="P1360">
        <f>INDEX('Raw Election Data'!$A$1:$AN$3144,MATCH($C1360&amp;" "&amp;$B1360,'Raw Election Data'!$C$1:$C$3144,0),MATCH('Joined Data'!P$1,'Raw Election Data'!$A$1:$AN$1,0))</f>
        <v>1983</v>
      </c>
      <c r="Q1360">
        <f>INDEX('Raw Election Data'!$A$1:$AN$3144,MATCH($C1360&amp;" "&amp;$B1360,'Raw Election Data'!$C$1:$C$3144,0),MATCH('Joined Data'!Q$1,'Raw Election Data'!$A$1:$AN$1,0))</f>
        <v>-0.41364205256570707</v>
      </c>
      <c r="R1360">
        <f>INDEX('Raw Election Data'!$A$1:$AN$3144,MATCH($C1360&amp;" "&amp;$B1360,'Raw Election Data'!$C$1:$C$3144,0),MATCH('Joined Data'!R$1,'Raw Election Data'!$A$1:$AN$1,0))</f>
        <v>0.41364205256570707</v>
      </c>
    </row>
    <row r="1361" spans="1:18" ht="13.5" hidden="1" customHeight="1" x14ac:dyDescent="0.15">
      <c r="A1361" t="s">
        <v>243</v>
      </c>
      <c r="B1361" t="s">
        <v>3704</v>
      </c>
      <c r="C1361" t="str">
        <f>INDEX(FIPS!$A$1:$E$3236,MATCH($F1361,FIPS!$D$1:$D$3236,0),5)</f>
        <v>Martin County</v>
      </c>
      <c r="D1361" t="s">
        <v>244</v>
      </c>
      <c r="E1361" s="15" t="s">
        <v>51</v>
      </c>
      <c r="F1361" t="s">
        <v>3820</v>
      </c>
      <c r="G1361" t="s">
        <v>438</v>
      </c>
      <c r="H1361" t="str">
        <f>IFERROR(VLOOKUP($G1361,'Team Colors'!$A:$B,2,0),"#c9c9c9")</f>
        <v>#4f2683</v>
      </c>
      <c r="I1361">
        <f>INDEX('Raw Election Data'!$A$1:$AN$3144,MATCH($C1361&amp;" "&amp;$B1361,'Raw Election Data'!$C$1:$C$3144,0),MATCH('Joined Data'!I$1,'Raw Election Data'!$A$1:$AN$1,0))</f>
        <v>20022</v>
      </c>
      <c r="J1361">
        <f>INDEX('Raw Election Data'!$A$1:$AN$3144,MATCH($C1361&amp;" "&amp;$B1361,'Raw Election Data'!$C$1:$C$3144,0),MATCH('Joined Data'!J$1,'Raw Election Data'!$A$1:$AN$1,0))</f>
        <v>2733</v>
      </c>
      <c r="K1361">
        <f>INDEX('Raw Election Data'!$A$1:$AN$3144,MATCH($C1361&amp;" "&amp;$B1361,'Raw Election Data'!$C$1:$C$3144,0),MATCH('Joined Data'!K$1,'Raw Election Data'!$A$1:$AN$1,0))</f>
        <v>7062</v>
      </c>
      <c r="L1361">
        <f>INDEX('Raw Election Data'!$A$1:$AN$3144,MATCH($C1361&amp;" "&amp;$B1361,'Raw Election Data'!$C$1:$C$3144,0),MATCH('Joined Data'!L$1,'Raw Election Data'!$A$1:$AN$1,0))</f>
        <v>10469</v>
      </c>
      <c r="M1361">
        <f>INDEX('Raw Election Data'!$A$1:$AN$3144,MATCH($C1361&amp;" "&amp;$B1361,'Raw Election Data'!$C$1:$C$3144,0),MATCH('Joined Data'!M$1,'Raw Election Data'!$A$1:$AN$1,0))</f>
        <v>0.26105645238322667</v>
      </c>
      <c r="N1361">
        <f>INDEX('Raw Election Data'!$A$1:$AN$3144,MATCH($C1361&amp;" "&amp;$B1361,'Raw Election Data'!$C$1:$C$3144,0),MATCH('Joined Data'!N$1,'Raw Election Data'!$A$1:$AN$1,0))</f>
        <v>0.67456299551055499</v>
      </c>
      <c r="O1361">
        <f>INDEX('Raw Election Data'!$A$1:$AN$3144,MATCH($C1361&amp;" "&amp;$B1361,'Raw Election Data'!$C$1:$C$3144,0),MATCH('Joined Data'!O$1,'Raw Election Data'!$A$1:$AN$1,0))</f>
        <v>-4329</v>
      </c>
      <c r="P1361">
        <f>INDEX('Raw Election Data'!$A$1:$AN$3144,MATCH($C1361&amp;" "&amp;$B1361,'Raw Election Data'!$C$1:$C$3144,0),MATCH('Joined Data'!P$1,'Raw Election Data'!$A$1:$AN$1,0))</f>
        <v>4329</v>
      </c>
      <c r="Q1361">
        <f>INDEX('Raw Election Data'!$A$1:$AN$3144,MATCH($C1361&amp;" "&amp;$B1361,'Raw Election Data'!$C$1:$C$3144,0),MATCH('Joined Data'!Q$1,'Raw Election Data'!$A$1:$AN$1,0))</f>
        <v>-0.41350654312732832</v>
      </c>
      <c r="R1361">
        <f>INDEX('Raw Election Data'!$A$1:$AN$3144,MATCH($C1361&amp;" "&amp;$B1361,'Raw Election Data'!$C$1:$C$3144,0),MATCH('Joined Data'!R$1,'Raw Election Data'!$A$1:$AN$1,0))</f>
        <v>0.41350654312732832</v>
      </c>
    </row>
    <row r="1362" spans="1:18" ht="13.5" hidden="1" customHeight="1" x14ac:dyDescent="0.15">
      <c r="A1362" t="s">
        <v>243</v>
      </c>
      <c r="B1362" t="s">
        <v>3704</v>
      </c>
      <c r="C1362" t="str">
        <f>INDEX(FIPS!$A$1:$E$3236,MATCH($F1362,FIPS!$D$1:$D$3236,0),5)</f>
        <v>Meeker County</v>
      </c>
      <c r="D1362" t="s">
        <v>244</v>
      </c>
      <c r="E1362" s="15" t="s">
        <v>52</v>
      </c>
      <c r="F1362" t="s">
        <v>3824</v>
      </c>
      <c r="G1362" t="s">
        <v>438</v>
      </c>
      <c r="H1362" t="str">
        <f>IFERROR(VLOOKUP($G1362,'Team Colors'!$A:$B,2,0),"#c9c9c9")</f>
        <v>#4f2683</v>
      </c>
      <c r="I1362">
        <f>INDEX('Raw Election Data'!$A$1:$AN$3144,MATCH($C1362&amp;" "&amp;$B1362,'Raw Election Data'!$C$1:$C$3144,0),MATCH('Joined Data'!I$1,'Raw Election Data'!$A$1:$AN$1,0))</f>
        <v>23102</v>
      </c>
      <c r="J1362">
        <f>INDEX('Raw Election Data'!$A$1:$AN$3144,MATCH($C1362&amp;" "&amp;$B1362,'Raw Election Data'!$C$1:$C$3144,0),MATCH('Joined Data'!J$1,'Raw Election Data'!$A$1:$AN$1,0))</f>
        <v>3192</v>
      </c>
      <c r="K1362">
        <f>INDEX('Raw Election Data'!$A$1:$AN$3144,MATCH($C1362&amp;" "&amp;$B1362,'Raw Election Data'!$C$1:$C$3144,0),MATCH('Joined Data'!K$1,'Raw Election Data'!$A$1:$AN$1,0))</f>
        <v>8103</v>
      </c>
      <c r="L1362">
        <f>INDEX('Raw Election Data'!$A$1:$AN$3144,MATCH($C1362&amp;" "&amp;$B1362,'Raw Election Data'!$C$1:$C$3144,0),MATCH('Joined Data'!L$1,'Raw Election Data'!$A$1:$AN$1,0))</f>
        <v>12198</v>
      </c>
      <c r="M1362">
        <f>INDEX('Raw Election Data'!$A$1:$AN$3144,MATCH($C1362&amp;" "&amp;$B1362,'Raw Election Data'!$C$1:$C$3144,0),MATCH('Joined Data'!M$1,'Raw Election Data'!$A$1:$AN$1,0))</f>
        <v>0.26168224299065418</v>
      </c>
      <c r="N1362">
        <f>INDEX('Raw Election Data'!$A$1:$AN$3144,MATCH($C1362&amp;" "&amp;$B1362,'Raw Election Data'!$C$1:$C$3144,0),MATCH('Joined Data'!N$1,'Raw Election Data'!$A$1:$AN$1,0))</f>
        <v>0.66428922774225285</v>
      </c>
      <c r="O1362">
        <f>INDEX('Raw Election Data'!$A$1:$AN$3144,MATCH($C1362&amp;" "&amp;$B1362,'Raw Election Data'!$C$1:$C$3144,0),MATCH('Joined Data'!O$1,'Raw Election Data'!$A$1:$AN$1,0))</f>
        <v>-4911</v>
      </c>
      <c r="P1362">
        <f>INDEX('Raw Election Data'!$A$1:$AN$3144,MATCH($C1362&amp;" "&amp;$B1362,'Raw Election Data'!$C$1:$C$3144,0),MATCH('Joined Data'!P$1,'Raw Election Data'!$A$1:$AN$1,0))</f>
        <v>4911</v>
      </c>
      <c r="Q1362">
        <f>INDEX('Raw Election Data'!$A$1:$AN$3144,MATCH($C1362&amp;" "&amp;$B1362,'Raw Election Data'!$C$1:$C$3144,0),MATCH('Joined Data'!Q$1,'Raw Election Data'!$A$1:$AN$1,0))</f>
        <v>-0.40260698475159867</v>
      </c>
      <c r="R1362">
        <f>INDEX('Raw Election Data'!$A$1:$AN$3144,MATCH($C1362&amp;" "&amp;$B1362,'Raw Election Data'!$C$1:$C$3144,0),MATCH('Joined Data'!R$1,'Raw Election Data'!$A$1:$AN$1,0))</f>
        <v>0.40260698475159867</v>
      </c>
    </row>
    <row r="1363" spans="1:18" ht="13.5" hidden="1" customHeight="1" x14ac:dyDescent="0.15">
      <c r="A1363" t="s">
        <v>243</v>
      </c>
      <c r="B1363" t="s">
        <v>3704</v>
      </c>
      <c r="C1363" t="str">
        <f>INDEX(FIPS!$A$1:$E$3236,MATCH($F1363,FIPS!$D$1:$D$3236,0),5)</f>
        <v>Mille Lacs County</v>
      </c>
      <c r="D1363" t="s">
        <v>244</v>
      </c>
      <c r="E1363" s="15" t="s">
        <v>53</v>
      </c>
      <c r="F1363" t="s">
        <v>3826</v>
      </c>
      <c r="G1363" t="s">
        <v>438</v>
      </c>
      <c r="H1363" t="str">
        <f>IFERROR(VLOOKUP($G1363,'Team Colors'!$A:$B,2,0),"#c9c9c9")</f>
        <v>#4f2683</v>
      </c>
      <c r="I1363">
        <f>INDEX('Raw Election Data'!$A$1:$AN$3144,MATCH($C1363&amp;" "&amp;$B1363,'Raw Election Data'!$C$1:$C$3144,0),MATCH('Joined Data'!I$1,'Raw Election Data'!$A$1:$AN$1,0))</f>
        <v>25788</v>
      </c>
      <c r="J1363">
        <f>INDEX('Raw Election Data'!$A$1:$AN$3144,MATCH($C1363&amp;" "&amp;$B1363,'Raw Election Data'!$C$1:$C$3144,0),MATCH('Joined Data'!J$1,'Raw Election Data'!$A$1:$AN$1,0))</f>
        <v>3709</v>
      </c>
      <c r="K1363">
        <f>INDEX('Raw Election Data'!$A$1:$AN$3144,MATCH($C1363&amp;" "&amp;$B1363,'Raw Election Data'!$C$1:$C$3144,0),MATCH('Joined Data'!K$1,'Raw Election Data'!$A$1:$AN$1,0))</f>
        <v>8340</v>
      </c>
      <c r="L1363">
        <f>INDEX('Raw Election Data'!$A$1:$AN$3144,MATCH($C1363&amp;" "&amp;$B1363,'Raw Election Data'!$C$1:$C$3144,0),MATCH('Joined Data'!L$1,'Raw Election Data'!$A$1:$AN$1,0))</f>
        <v>12948</v>
      </c>
      <c r="M1363">
        <f>INDEX('Raw Election Data'!$A$1:$AN$3144,MATCH($C1363&amp;" "&amp;$B1363,'Raw Election Data'!$C$1:$C$3144,0),MATCH('Joined Data'!M$1,'Raw Election Data'!$A$1:$AN$1,0))</f>
        <v>0.28645350633302441</v>
      </c>
      <c r="N1363">
        <f>INDEX('Raw Election Data'!$A$1:$AN$3144,MATCH($C1363&amp;" "&amp;$B1363,'Raw Election Data'!$C$1:$C$3144,0),MATCH('Joined Data'!N$1,'Raw Election Data'!$A$1:$AN$1,0))</f>
        <v>0.64411492122335501</v>
      </c>
      <c r="O1363">
        <f>INDEX('Raw Election Data'!$A$1:$AN$3144,MATCH($C1363&amp;" "&amp;$B1363,'Raw Election Data'!$C$1:$C$3144,0),MATCH('Joined Data'!O$1,'Raw Election Data'!$A$1:$AN$1,0))</f>
        <v>-4631</v>
      </c>
      <c r="P1363">
        <f>INDEX('Raw Election Data'!$A$1:$AN$3144,MATCH($C1363&amp;" "&amp;$B1363,'Raw Election Data'!$C$1:$C$3144,0),MATCH('Joined Data'!P$1,'Raw Election Data'!$A$1:$AN$1,0))</f>
        <v>4631</v>
      </c>
      <c r="Q1363">
        <f>INDEX('Raw Election Data'!$A$1:$AN$3144,MATCH($C1363&amp;" "&amp;$B1363,'Raw Election Data'!$C$1:$C$3144,0),MATCH('Joined Data'!Q$1,'Raw Election Data'!$A$1:$AN$1,0))</f>
        <v>-0.3576614148903306</v>
      </c>
      <c r="R1363">
        <f>INDEX('Raw Election Data'!$A$1:$AN$3144,MATCH($C1363&amp;" "&amp;$B1363,'Raw Election Data'!$C$1:$C$3144,0),MATCH('Joined Data'!R$1,'Raw Election Data'!$A$1:$AN$1,0))</f>
        <v>0.3576614148903306</v>
      </c>
    </row>
    <row r="1364" spans="1:18" ht="13.5" hidden="1" customHeight="1" x14ac:dyDescent="0.15">
      <c r="A1364" t="s">
        <v>243</v>
      </c>
      <c r="B1364" t="s">
        <v>3704</v>
      </c>
      <c r="C1364" t="str">
        <f>INDEX(FIPS!$A$1:$E$3236,MATCH($F1364,FIPS!$D$1:$D$3236,0),5)</f>
        <v>Morrison County</v>
      </c>
      <c r="D1364" t="s">
        <v>244</v>
      </c>
      <c r="E1364" s="15" t="s">
        <v>54</v>
      </c>
      <c r="F1364" t="s">
        <v>3828</v>
      </c>
      <c r="G1364" t="s">
        <v>438</v>
      </c>
      <c r="H1364" t="str">
        <f>IFERROR(VLOOKUP($G1364,'Team Colors'!$A:$B,2,0),"#c9c9c9")</f>
        <v>#4f2683</v>
      </c>
      <c r="I1364">
        <f>INDEX('Raw Election Data'!$A$1:$AN$3144,MATCH($C1364&amp;" "&amp;$B1364,'Raw Election Data'!$C$1:$C$3144,0),MATCH('Joined Data'!I$1,'Raw Election Data'!$A$1:$AN$1,0))</f>
        <v>32775</v>
      </c>
      <c r="J1364">
        <f>INDEX('Raw Election Data'!$A$1:$AN$3144,MATCH($C1364&amp;" "&amp;$B1364,'Raw Election Data'!$C$1:$C$3144,0),MATCH('Joined Data'!J$1,'Raw Election Data'!$A$1:$AN$1,0))</f>
        <v>3637</v>
      </c>
      <c r="K1364">
        <f>INDEX('Raw Election Data'!$A$1:$AN$3144,MATCH($C1364&amp;" "&amp;$B1364,'Raw Election Data'!$C$1:$C$3144,0),MATCH('Joined Data'!K$1,'Raw Election Data'!$A$1:$AN$1,0))</f>
        <v>12925</v>
      </c>
      <c r="L1364">
        <f>INDEX('Raw Election Data'!$A$1:$AN$3144,MATCH($C1364&amp;" "&amp;$B1364,'Raw Election Data'!$C$1:$C$3144,0),MATCH('Joined Data'!L$1,'Raw Election Data'!$A$1:$AN$1,0))</f>
        <v>17534</v>
      </c>
      <c r="M1364">
        <f>INDEX('Raw Election Data'!$A$1:$AN$3144,MATCH($C1364&amp;" "&amp;$B1364,'Raw Election Data'!$C$1:$C$3144,0),MATCH('Joined Data'!M$1,'Raw Election Data'!$A$1:$AN$1,0))</f>
        <v>0.20742557317212273</v>
      </c>
      <c r="N1364">
        <f>INDEX('Raw Election Data'!$A$1:$AN$3144,MATCH($C1364&amp;" "&amp;$B1364,'Raw Election Data'!$C$1:$C$3144,0),MATCH('Joined Data'!N$1,'Raw Election Data'!$A$1:$AN$1,0))</f>
        <v>0.73713927227101628</v>
      </c>
      <c r="O1364">
        <f>INDEX('Raw Election Data'!$A$1:$AN$3144,MATCH($C1364&amp;" "&amp;$B1364,'Raw Election Data'!$C$1:$C$3144,0),MATCH('Joined Data'!O$1,'Raw Election Data'!$A$1:$AN$1,0))</f>
        <v>-9288</v>
      </c>
      <c r="P1364">
        <f>INDEX('Raw Election Data'!$A$1:$AN$3144,MATCH($C1364&amp;" "&amp;$B1364,'Raw Election Data'!$C$1:$C$3144,0),MATCH('Joined Data'!P$1,'Raw Election Data'!$A$1:$AN$1,0))</f>
        <v>9288</v>
      </c>
      <c r="Q1364">
        <f>INDEX('Raw Election Data'!$A$1:$AN$3144,MATCH($C1364&amp;" "&amp;$B1364,'Raw Election Data'!$C$1:$C$3144,0),MATCH('Joined Data'!Q$1,'Raw Election Data'!$A$1:$AN$1,0))</f>
        <v>-0.52971369909889354</v>
      </c>
      <c r="R1364">
        <f>INDEX('Raw Election Data'!$A$1:$AN$3144,MATCH($C1364&amp;" "&amp;$B1364,'Raw Election Data'!$C$1:$C$3144,0),MATCH('Joined Data'!R$1,'Raw Election Data'!$A$1:$AN$1,0))</f>
        <v>0.52971369909889354</v>
      </c>
    </row>
    <row r="1365" spans="1:18" ht="13.5" hidden="1" customHeight="1" x14ac:dyDescent="0.15">
      <c r="A1365" t="s">
        <v>243</v>
      </c>
      <c r="B1365" t="s">
        <v>3704</v>
      </c>
      <c r="C1365" t="str">
        <f>INDEX(FIPS!$A$1:$E$3236,MATCH($F1365,FIPS!$D$1:$D$3236,0),5)</f>
        <v>Mower County</v>
      </c>
      <c r="D1365" t="s">
        <v>244</v>
      </c>
      <c r="E1365" s="15" t="s">
        <v>55</v>
      </c>
      <c r="F1365" t="s">
        <v>3830</v>
      </c>
      <c r="G1365" t="s">
        <v>438</v>
      </c>
      <c r="H1365" t="str">
        <f>IFERROR(VLOOKUP($G1365,'Team Colors'!$A:$B,2,0),"#c9c9c9")</f>
        <v>#4f2683</v>
      </c>
      <c r="I1365">
        <f>INDEX('Raw Election Data'!$A$1:$AN$3144,MATCH($C1365&amp;" "&amp;$B1365,'Raw Election Data'!$C$1:$C$3144,0),MATCH('Joined Data'!I$1,'Raw Election Data'!$A$1:$AN$1,0))</f>
        <v>39116</v>
      </c>
      <c r="J1365">
        <f>INDEX('Raw Election Data'!$A$1:$AN$3144,MATCH($C1365&amp;" "&amp;$B1365,'Raw Election Data'!$C$1:$C$3144,0),MATCH('Joined Data'!J$1,'Raw Election Data'!$A$1:$AN$1,0))</f>
        <v>7444</v>
      </c>
      <c r="K1365">
        <f>INDEX('Raw Election Data'!$A$1:$AN$3144,MATCH($C1365&amp;" "&amp;$B1365,'Raw Election Data'!$C$1:$C$3144,0),MATCH('Joined Data'!K$1,'Raw Election Data'!$A$1:$AN$1,0))</f>
        <v>8826</v>
      </c>
      <c r="L1365">
        <f>INDEX('Raw Election Data'!$A$1:$AN$3144,MATCH($C1365&amp;" "&amp;$B1365,'Raw Election Data'!$C$1:$C$3144,0),MATCH('Joined Data'!L$1,'Raw Election Data'!$A$1:$AN$1,0))</f>
        <v>17587</v>
      </c>
      <c r="M1365">
        <f>INDEX('Raw Election Data'!$A$1:$AN$3144,MATCH($C1365&amp;" "&amp;$B1365,'Raw Election Data'!$C$1:$C$3144,0),MATCH('Joined Data'!M$1,'Raw Election Data'!$A$1:$AN$1,0))</f>
        <v>0.42326718598965146</v>
      </c>
      <c r="N1365">
        <f>INDEX('Raw Election Data'!$A$1:$AN$3144,MATCH($C1365&amp;" "&amp;$B1365,'Raw Election Data'!$C$1:$C$3144,0),MATCH('Joined Data'!N$1,'Raw Election Data'!$A$1:$AN$1,0))</f>
        <v>0.50184795587649966</v>
      </c>
      <c r="O1365">
        <f>INDEX('Raw Election Data'!$A$1:$AN$3144,MATCH($C1365&amp;" "&amp;$B1365,'Raw Election Data'!$C$1:$C$3144,0),MATCH('Joined Data'!O$1,'Raw Election Data'!$A$1:$AN$1,0))</f>
        <v>-1382</v>
      </c>
      <c r="P1365">
        <f>INDEX('Raw Election Data'!$A$1:$AN$3144,MATCH($C1365&amp;" "&amp;$B1365,'Raw Election Data'!$C$1:$C$3144,0),MATCH('Joined Data'!P$1,'Raw Election Data'!$A$1:$AN$1,0))</f>
        <v>1382</v>
      </c>
      <c r="Q1365">
        <f>INDEX('Raw Election Data'!$A$1:$AN$3144,MATCH($C1365&amp;" "&amp;$B1365,'Raw Election Data'!$C$1:$C$3144,0),MATCH('Joined Data'!Q$1,'Raw Election Data'!$A$1:$AN$1,0))</f>
        <v>-7.8580769886848201E-2</v>
      </c>
      <c r="R1365">
        <f>INDEX('Raw Election Data'!$A$1:$AN$3144,MATCH($C1365&amp;" "&amp;$B1365,'Raw Election Data'!$C$1:$C$3144,0),MATCH('Joined Data'!R$1,'Raw Election Data'!$A$1:$AN$1,0))</f>
        <v>7.8580769886848201E-2</v>
      </c>
    </row>
    <row r="1366" spans="1:18" ht="13.5" hidden="1" customHeight="1" x14ac:dyDescent="0.15">
      <c r="A1366" t="s">
        <v>243</v>
      </c>
      <c r="B1366" t="s">
        <v>3704</v>
      </c>
      <c r="C1366" t="str">
        <f>INDEX(FIPS!$A$1:$E$3236,MATCH($F1366,FIPS!$D$1:$D$3236,0),5)</f>
        <v>Murray County</v>
      </c>
      <c r="D1366" t="s">
        <v>244</v>
      </c>
      <c r="E1366" s="15" t="s">
        <v>56</v>
      </c>
      <c r="F1366" t="s">
        <v>3833</v>
      </c>
      <c r="G1366" t="s">
        <v>438</v>
      </c>
      <c r="H1366" t="str">
        <f>IFERROR(VLOOKUP($G1366,'Team Colors'!$A:$B,2,0),"#c9c9c9")</f>
        <v>#4f2683</v>
      </c>
      <c r="I1366">
        <f>INDEX('Raw Election Data'!$A$1:$AN$3144,MATCH($C1366&amp;" "&amp;$B1366,'Raw Election Data'!$C$1:$C$3144,0),MATCH('Joined Data'!I$1,'Raw Election Data'!$A$1:$AN$1,0))</f>
        <v>8413</v>
      </c>
      <c r="J1366">
        <f>INDEX('Raw Election Data'!$A$1:$AN$3144,MATCH($C1366&amp;" "&amp;$B1366,'Raw Election Data'!$C$1:$C$3144,0),MATCH('Joined Data'!J$1,'Raw Election Data'!$A$1:$AN$1,0))</f>
        <v>1295</v>
      </c>
      <c r="K1366">
        <f>INDEX('Raw Election Data'!$A$1:$AN$3144,MATCH($C1366&amp;" "&amp;$B1366,'Raw Election Data'!$C$1:$C$3144,0),MATCH('Joined Data'!K$1,'Raw Election Data'!$A$1:$AN$1,0))</f>
        <v>2974</v>
      </c>
      <c r="L1366">
        <f>INDEX('Raw Election Data'!$A$1:$AN$3144,MATCH($C1366&amp;" "&amp;$B1366,'Raw Election Data'!$C$1:$C$3144,0),MATCH('Joined Data'!L$1,'Raw Election Data'!$A$1:$AN$1,0))</f>
        <v>4642</v>
      </c>
      <c r="M1366">
        <f>INDEX('Raw Election Data'!$A$1:$AN$3144,MATCH($C1366&amp;" "&amp;$B1366,'Raw Election Data'!$C$1:$C$3144,0),MATCH('Joined Data'!M$1,'Raw Election Data'!$A$1:$AN$1,0))</f>
        <v>0.27897457992244723</v>
      </c>
      <c r="N1366">
        <f>INDEX('Raw Election Data'!$A$1:$AN$3144,MATCH($C1366&amp;" "&amp;$B1366,'Raw Election Data'!$C$1:$C$3144,0),MATCH('Joined Data'!N$1,'Raw Election Data'!$A$1:$AN$1,0))</f>
        <v>0.6406721240844464</v>
      </c>
      <c r="O1366">
        <f>INDEX('Raw Election Data'!$A$1:$AN$3144,MATCH($C1366&amp;" "&amp;$B1366,'Raw Election Data'!$C$1:$C$3144,0),MATCH('Joined Data'!O$1,'Raw Election Data'!$A$1:$AN$1,0))</f>
        <v>-1679</v>
      </c>
      <c r="P1366">
        <f>INDEX('Raw Election Data'!$A$1:$AN$3144,MATCH($C1366&amp;" "&amp;$B1366,'Raw Election Data'!$C$1:$C$3144,0),MATCH('Joined Data'!P$1,'Raw Election Data'!$A$1:$AN$1,0))</f>
        <v>1679</v>
      </c>
      <c r="Q1366">
        <f>INDEX('Raw Election Data'!$A$1:$AN$3144,MATCH($C1366&amp;" "&amp;$B1366,'Raw Election Data'!$C$1:$C$3144,0),MATCH('Joined Data'!Q$1,'Raw Election Data'!$A$1:$AN$1,0))</f>
        <v>-0.36169754416199917</v>
      </c>
      <c r="R1366">
        <f>INDEX('Raw Election Data'!$A$1:$AN$3144,MATCH($C1366&amp;" "&amp;$B1366,'Raw Election Data'!$C$1:$C$3144,0),MATCH('Joined Data'!R$1,'Raw Election Data'!$A$1:$AN$1,0))</f>
        <v>0.36169754416199917</v>
      </c>
    </row>
    <row r="1367" spans="1:18" ht="13.5" hidden="1" customHeight="1" x14ac:dyDescent="0.15">
      <c r="A1367" t="s">
        <v>243</v>
      </c>
      <c r="B1367" t="s">
        <v>3704</v>
      </c>
      <c r="C1367" t="str">
        <f>INDEX(FIPS!$A$1:$E$3236,MATCH($F1367,FIPS!$D$1:$D$3236,0),5)</f>
        <v>Nicollet County</v>
      </c>
      <c r="D1367" t="s">
        <v>244</v>
      </c>
      <c r="E1367" s="15" t="s">
        <v>57</v>
      </c>
      <c r="F1367" t="s">
        <v>3835</v>
      </c>
      <c r="G1367" t="s">
        <v>438</v>
      </c>
      <c r="H1367" t="str">
        <f>IFERROR(VLOOKUP($G1367,'Team Colors'!$A:$B,2,0),"#c9c9c9")</f>
        <v>#4f2683</v>
      </c>
      <c r="I1367">
        <f>INDEX('Raw Election Data'!$A$1:$AN$3144,MATCH($C1367&amp;" "&amp;$B1367,'Raw Election Data'!$C$1:$C$3144,0),MATCH('Joined Data'!I$1,'Raw Election Data'!$A$1:$AN$1,0))</f>
        <v>33347</v>
      </c>
      <c r="J1367">
        <f>INDEX('Raw Election Data'!$A$1:$AN$3144,MATCH($C1367&amp;" "&amp;$B1367,'Raw Election Data'!$C$1:$C$3144,0),MATCH('Joined Data'!J$1,'Raw Election Data'!$A$1:$AN$1,0))</f>
        <v>7886</v>
      </c>
      <c r="K1367">
        <f>INDEX('Raw Election Data'!$A$1:$AN$3144,MATCH($C1367&amp;" "&amp;$B1367,'Raw Election Data'!$C$1:$C$3144,0),MATCH('Joined Data'!K$1,'Raw Election Data'!$A$1:$AN$1,0))</f>
        <v>8436</v>
      </c>
      <c r="L1367">
        <f>INDEX('Raw Election Data'!$A$1:$AN$3144,MATCH($C1367&amp;" "&amp;$B1367,'Raw Election Data'!$C$1:$C$3144,0),MATCH('Joined Data'!L$1,'Raw Election Data'!$A$1:$AN$1,0))</f>
        <v>17914</v>
      </c>
      <c r="M1367">
        <f>INDEX('Raw Election Data'!$A$1:$AN$3144,MATCH($C1367&amp;" "&amp;$B1367,'Raw Election Data'!$C$1:$C$3144,0),MATCH('Joined Data'!M$1,'Raw Election Data'!$A$1:$AN$1,0))</f>
        <v>0.44021435748576532</v>
      </c>
      <c r="N1367">
        <f>INDEX('Raw Election Data'!$A$1:$AN$3144,MATCH($C1367&amp;" "&amp;$B1367,'Raw Election Data'!$C$1:$C$3144,0),MATCH('Joined Data'!N$1,'Raw Election Data'!$A$1:$AN$1,0))</f>
        <v>0.47091660154069442</v>
      </c>
      <c r="O1367">
        <f>INDEX('Raw Election Data'!$A$1:$AN$3144,MATCH($C1367&amp;" "&amp;$B1367,'Raw Election Data'!$C$1:$C$3144,0),MATCH('Joined Data'!O$1,'Raw Election Data'!$A$1:$AN$1,0))</f>
        <v>-550</v>
      </c>
      <c r="P1367">
        <f>INDEX('Raw Election Data'!$A$1:$AN$3144,MATCH($C1367&amp;" "&amp;$B1367,'Raw Election Data'!$C$1:$C$3144,0),MATCH('Joined Data'!P$1,'Raw Election Data'!$A$1:$AN$1,0))</f>
        <v>550</v>
      </c>
      <c r="Q1367">
        <f>INDEX('Raw Election Data'!$A$1:$AN$3144,MATCH($C1367&amp;" "&amp;$B1367,'Raw Election Data'!$C$1:$C$3144,0),MATCH('Joined Data'!Q$1,'Raw Election Data'!$A$1:$AN$1,0))</f>
        <v>-3.0702244054929106E-2</v>
      </c>
      <c r="R1367">
        <f>INDEX('Raw Election Data'!$A$1:$AN$3144,MATCH($C1367&amp;" "&amp;$B1367,'Raw Election Data'!$C$1:$C$3144,0),MATCH('Joined Data'!R$1,'Raw Election Data'!$A$1:$AN$1,0))</f>
        <v>3.0702244054929106E-2</v>
      </c>
    </row>
    <row r="1368" spans="1:18" ht="13.5" hidden="1" customHeight="1" x14ac:dyDescent="0.15">
      <c r="A1368" t="s">
        <v>243</v>
      </c>
      <c r="B1368" t="s">
        <v>3704</v>
      </c>
      <c r="C1368" t="str">
        <f>INDEX(FIPS!$A$1:$E$3236,MATCH($F1368,FIPS!$D$1:$D$3236,0),5)</f>
        <v>Nobles County</v>
      </c>
      <c r="D1368" t="s">
        <v>244</v>
      </c>
      <c r="E1368" s="15" t="s">
        <v>58</v>
      </c>
      <c r="F1368" t="s">
        <v>3837</v>
      </c>
      <c r="G1368" t="s">
        <v>438</v>
      </c>
      <c r="H1368" t="str">
        <f>IFERROR(VLOOKUP($G1368,'Team Colors'!$A:$B,2,0),"#c9c9c9")</f>
        <v>#4f2683</v>
      </c>
      <c r="I1368">
        <f>INDEX('Raw Election Data'!$A$1:$AN$3144,MATCH($C1368&amp;" "&amp;$B1368,'Raw Election Data'!$C$1:$C$3144,0),MATCH('Joined Data'!I$1,'Raw Election Data'!$A$1:$AN$1,0))</f>
        <v>21770</v>
      </c>
      <c r="J1368">
        <f>INDEX('Raw Election Data'!$A$1:$AN$3144,MATCH($C1368&amp;" "&amp;$B1368,'Raw Election Data'!$C$1:$C$3144,0),MATCH('Joined Data'!J$1,'Raw Election Data'!$A$1:$AN$1,0))</f>
        <v>2733</v>
      </c>
      <c r="K1368">
        <f>INDEX('Raw Election Data'!$A$1:$AN$3144,MATCH($C1368&amp;" "&amp;$B1368,'Raw Election Data'!$C$1:$C$3144,0),MATCH('Joined Data'!K$1,'Raw Election Data'!$A$1:$AN$1,0))</f>
        <v>5299</v>
      </c>
      <c r="L1368">
        <f>INDEX('Raw Election Data'!$A$1:$AN$3144,MATCH($C1368&amp;" "&amp;$B1368,'Raw Election Data'!$C$1:$C$3144,0),MATCH('Joined Data'!L$1,'Raw Election Data'!$A$1:$AN$1,0))</f>
        <v>8592</v>
      </c>
      <c r="M1368">
        <f>INDEX('Raw Election Data'!$A$1:$AN$3144,MATCH($C1368&amp;" "&amp;$B1368,'Raw Election Data'!$C$1:$C$3144,0),MATCH('Joined Data'!M$1,'Raw Election Data'!$A$1:$AN$1,0))</f>
        <v>0.31808659217877094</v>
      </c>
      <c r="N1368">
        <f>INDEX('Raw Election Data'!$A$1:$AN$3144,MATCH($C1368&amp;" "&amp;$B1368,'Raw Election Data'!$C$1:$C$3144,0),MATCH('Joined Data'!N$1,'Raw Election Data'!$A$1:$AN$1,0))</f>
        <v>0.61673649906890127</v>
      </c>
      <c r="O1368">
        <f>INDEX('Raw Election Data'!$A$1:$AN$3144,MATCH($C1368&amp;" "&amp;$B1368,'Raw Election Data'!$C$1:$C$3144,0),MATCH('Joined Data'!O$1,'Raw Election Data'!$A$1:$AN$1,0))</f>
        <v>-2566</v>
      </c>
      <c r="P1368">
        <f>INDEX('Raw Election Data'!$A$1:$AN$3144,MATCH($C1368&amp;" "&amp;$B1368,'Raw Election Data'!$C$1:$C$3144,0),MATCH('Joined Data'!P$1,'Raw Election Data'!$A$1:$AN$1,0))</f>
        <v>2566</v>
      </c>
      <c r="Q1368">
        <f>INDEX('Raw Election Data'!$A$1:$AN$3144,MATCH($C1368&amp;" "&amp;$B1368,'Raw Election Data'!$C$1:$C$3144,0),MATCH('Joined Data'!Q$1,'Raw Election Data'!$A$1:$AN$1,0))</f>
        <v>-0.29864990689013032</v>
      </c>
      <c r="R1368">
        <f>INDEX('Raw Election Data'!$A$1:$AN$3144,MATCH($C1368&amp;" "&amp;$B1368,'Raw Election Data'!$C$1:$C$3144,0),MATCH('Joined Data'!R$1,'Raw Election Data'!$A$1:$AN$1,0))</f>
        <v>0.29864990689013032</v>
      </c>
    </row>
    <row r="1369" spans="1:18" ht="13.5" hidden="1" customHeight="1" x14ac:dyDescent="0.15">
      <c r="A1369" t="s">
        <v>243</v>
      </c>
      <c r="B1369" t="s">
        <v>3704</v>
      </c>
      <c r="C1369" t="str">
        <f>INDEX(FIPS!$A$1:$E$3236,MATCH($F1369,FIPS!$D$1:$D$3236,0),5)</f>
        <v>Norman County</v>
      </c>
      <c r="D1369" t="s">
        <v>244</v>
      </c>
      <c r="E1369" s="15" t="s">
        <v>59</v>
      </c>
      <c r="F1369" t="s">
        <v>3841</v>
      </c>
      <c r="G1369" t="s">
        <v>438</v>
      </c>
      <c r="H1369" t="str">
        <f>IFERROR(VLOOKUP($G1369,'Team Colors'!$A:$B,2,0),"#c9c9c9")</f>
        <v>#4f2683</v>
      </c>
      <c r="I1369">
        <f>INDEX('Raw Election Data'!$A$1:$AN$3144,MATCH($C1369&amp;" "&amp;$B1369,'Raw Election Data'!$C$1:$C$3144,0),MATCH('Joined Data'!I$1,'Raw Election Data'!$A$1:$AN$1,0))</f>
        <v>6678</v>
      </c>
      <c r="J1369">
        <f>INDEX('Raw Election Data'!$A$1:$AN$3144,MATCH($C1369&amp;" "&amp;$B1369,'Raw Election Data'!$C$1:$C$3144,0),MATCH('Joined Data'!J$1,'Raw Election Data'!$A$1:$AN$1,0))</f>
        <v>1264</v>
      </c>
      <c r="K1369">
        <f>INDEX('Raw Election Data'!$A$1:$AN$3144,MATCH($C1369&amp;" "&amp;$B1369,'Raw Election Data'!$C$1:$C$3144,0),MATCH('Joined Data'!K$1,'Raw Election Data'!$A$1:$AN$1,0))</f>
        <v>1699</v>
      </c>
      <c r="L1369">
        <f>INDEX('Raw Election Data'!$A$1:$AN$3144,MATCH($C1369&amp;" "&amp;$B1369,'Raw Election Data'!$C$1:$C$3144,0),MATCH('Joined Data'!L$1,'Raw Election Data'!$A$1:$AN$1,0))</f>
        <v>3232</v>
      </c>
      <c r="M1369">
        <f>INDEX('Raw Election Data'!$A$1:$AN$3144,MATCH($C1369&amp;" "&amp;$B1369,'Raw Election Data'!$C$1:$C$3144,0),MATCH('Joined Data'!M$1,'Raw Election Data'!$A$1:$AN$1,0))</f>
        <v>0.3910891089108911</v>
      </c>
      <c r="N1369">
        <f>INDEX('Raw Election Data'!$A$1:$AN$3144,MATCH($C1369&amp;" "&amp;$B1369,'Raw Election Data'!$C$1:$C$3144,0),MATCH('Joined Data'!N$1,'Raw Election Data'!$A$1:$AN$1,0))</f>
        <v>0.52568069306930698</v>
      </c>
      <c r="O1369">
        <f>INDEX('Raw Election Data'!$A$1:$AN$3144,MATCH($C1369&amp;" "&amp;$B1369,'Raw Election Data'!$C$1:$C$3144,0),MATCH('Joined Data'!O$1,'Raw Election Data'!$A$1:$AN$1,0))</f>
        <v>-435</v>
      </c>
      <c r="P1369">
        <f>INDEX('Raw Election Data'!$A$1:$AN$3144,MATCH($C1369&amp;" "&amp;$B1369,'Raw Election Data'!$C$1:$C$3144,0),MATCH('Joined Data'!P$1,'Raw Election Data'!$A$1:$AN$1,0))</f>
        <v>435</v>
      </c>
      <c r="Q1369">
        <f>INDEX('Raw Election Data'!$A$1:$AN$3144,MATCH($C1369&amp;" "&amp;$B1369,'Raw Election Data'!$C$1:$C$3144,0),MATCH('Joined Data'!Q$1,'Raw Election Data'!$A$1:$AN$1,0))</f>
        <v>-0.13459158415841588</v>
      </c>
      <c r="R1369">
        <f>INDEX('Raw Election Data'!$A$1:$AN$3144,MATCH($C1369&amp;" "&amp;$B1369,'Raw Election Data'!$C$1:$C$3144,0),MATCH('Joined Data'!R$1,'Raw Election Data'!$A$1:$AN$1,0))</f>
        <v>0.13459158415841588</v>
      </c>
    </row>
    <row r="1370" spans="1:18" ht="13.5" hidden="1" customHeight="1" x14ac:dyDescent="0.15">
      <c r="A1370" t="s">
        <v>243</v>
      </c>
      <c r="B1370" t="s">
        <v>3704</v>
      </c>
      <c r="C1370" t="str">
        <f>INDEX(FIPS!$A$1:$E$3236,MATCH($F1370,FIPS!$D$1:$D$3236,0),5)</f>
        <v>Olmsted County</v>
      </c>
      <c r="D1370" t="s">
        <v>244</v>
      </c>
      <c r="E1370" s="15" t="s">
        <v>60</v>
      </c>
      <c r="F1370" t="s">
        <v>3843</v>
      </c>
      <c r="G1370" t="s">
        <v>438</v>
      </c>
      <c r="H1370" t="str">
        <f>IFERROR(VLOOKUP($G1370,'Team Colors'!$A:$B,2,0),"#c9c9c9")</f>
        <v>#4f2683</v>
      </c>
      <c r="I1370">
        <f>INDEX('Raw Election Data'!$A$1:$AN$3144,MATCH($C1370&amp;" "&amp;$B1370,'Raw Election Data'!$C$1:$C$3144,0),MATCH('Joined Data'!I$1,'Raw Election Data'!$A$1:$AN$1,0))</f>
        <v>151436</v>
      </c>
      <c r="J1370">
        <f>INDEX('Raw Election Data'!$A$1:$AN$3144,MATCH($C1370&amp;" "&amp;$B1370,'Raw Election Data'!$C$1:$C$3144,0),MATCH('Joined Data'!J$1,'Raw Election Data'!$A$1:$AN$1,0))</f>
        <v>36266</v>
      </c>
      <c r="K1370">
        <f>INDEX('Raw Election Data'!$A$1:$AN$3144,MATCH($C1370&amp;" "&amp;$B1370,'Raw Election Data'!$C$1:$C$3144,0),MATCH('Joined Data'!K$1,'Raw Election Data'!$A$1:$AN$1,0))</f>
        <v>35668</v>
      </c>
      <c r="L1370">
        <f>INDEX('Raw Election Data'!$A$1:$AN$3144,MATCH($C1370&amp;" "&amp;$B1370,'Raw Election Data'!$C$1:$C$3144,0),MATCH('Joined Data'!L$1,'Raw Election Data'!$A$1:$AN$1,0))</f>
        <v>79277</v>
      </c>
      <c r="M1370">
        <f>INDEX('Raw Election Data'!$A$1:$AN$3144,MATCH($C1370&amp;" "&amp;$B1370,'Raw Election Data'!$C$1:$C$3144,0),MATCH('Joined Data'!M$1,'Raw Election Data'!$A$1:$AN$1,0))</f>
        <v>0.45745928831817551</v>
      </c>
      <c r="N1370">
        <f>INDEX('Raw Election Data'!$A$1:$AN$3144,MATCH($C1370&amp;" "&amp;$B1370,'Raw Election Data'!$C$1:$C$3144,0),MATCH('Joined Data'!N$1,'Raw Election Data'!$A$1:$AN$1,0))</f>
        <v>0.44991611690654287</v>
      </c>
      <c r="O1370">
        <f>INDEX('Raw Election Data'!$A$1:$AN$3144,MATCH($C1370&amp;" "&amp;$B1370,'Raw Election Data'!$C$1:$C$3144,0),MATCH('Joined Data'!O$1,'Raw Election Data'!$A$1:$AN$1,0))</f>
        <v>598</v>
      </c>
      <c r="P1370">
        <f>INDEX('Raw Election Data'!$A$1:$AN$3144,MATCH($C1370&amp;" "&amp;$B1370,'Raw Election Data'!$C$1:$C$3144,0),MATCH('Joined Data'!P$1,'Raw Election Data'!$A$1:$AN$1,0))</f>
        <v>-598</v>
      </c>
      <c r="Q1370">
        <f>INDEX('Raw Election Data'!$A$1:$AN$3144,MATCH($C1370&amp;" "&amp;$B1370,'Raw Election Data'!$C$1:$C$3144,0),MATCH('Joined Data'!Q$1,'Raw Election Data'!$A$1:$AN$1,0))</f>
        <v>7.5431714116326321E-3</v>
      </c>
      <c r="R1370">
        <f>INDEX('Raw Election Data'!$A$1:$AN$3144,MATCH($C1370&amp;" "&amp;$B1370,'Raw Election Data'!$C$1:$C$3144,0),MATCH('Joined Data'!R$1,'Raw Election Data'!$A$1:$AN$1,0))</f>
        <v>-7.5431714116326321E-3</v>
      </c>
    </row>
    <row r="1371" spans="1:18" ht="13.5" hidden="1" customHeight="1" x14ac:dyDescent="0.15">
      <c r="A1371" t="s">
        <v>243</v>
      </c>
      <c r="B1371" t="s">
        <v>3704</v>
      </c>
      <c r="C1371" t="str">
        <f>INDEX(FIPS!$A$1:$E$3236,MATCH($F1371,FIPS!$D$1:$D$3236,0),5)</f>
        <v>Otter Tail County</v>
      </c>
      <c r="D1371" t="s">
        <v>244</v>
      </c>
      <c r="E1371" s="15" t="s">
        <v>61</v>
      </c>
      <c r="F1371" t="s">
        <v>3845</v>
      </c>
      <c r="G1371" t="s">
        <v>438</v>
      </c>
      <c r="H1371" t="str">
        <f>IFERROR(VLOOKUP($G1371,'Team Colors'!$A:$B,2,0),"#c9c9c9")</f>
        <v>#4f2683</v>
      </c>
      <c r="I1371">
        <f>INDEX('Raw Election Data'!$A$1:$AN$3144,MATCH($C1371&amp;" "&amp;$B1371,'Raw Election Data'!$C$1:$C$3144,0),MATCH('Joined Data'!I$1,'Raw Election Data'!$A$1:$AN$1,0))</f>
        <v>57716</v>
      </c>
      <c r="J1371">
        <f>INDEX('Raw Election Data'!$A$1:$AN$3144,MATCH($C1371&amp;" "&amp;$B1371,'Raw Election Data'!$C$1:$C$3144,0),MATCH('Joined Data'!J$1,'Raw Election Data'!$A$1:$AN$1,0))</f>
        <v>9339</v>
      </c>
      <c r="K1371">
        <f>INDEX('Raw Election Data'!$A$1:$AN$3144,MATCH($C1371&amp;" "&amp;$B1371,'Raw Election Data'!$C$1:$C$3144,0),MATCH('Joined Data'!K$1,'Raw Election Data'!$A$1:$AN$1,0))</f>
        <v>20939</v>
      </c>
      <c r="L1371">
        <f>INDEX('Raw Election Data'!$A$1:$AN$3144,MATCH($C1371&amp;" "&amp;$B1371,'Raw Election Data'!$C$1:$C$3144,0),MATCH('Joined Data'!L$1,'Raw Election Data'!$A$1:$AN$1,0))</f>
        <v>32284</v>
      </c>
      <c r="M1371">
        <f>INDEX('Raw Election Data'!$A$1:$AN$3144,MATCH($C1371&amp;" "&amp;$B1371,'Raw Election Data'!$C$1:$C$3144,0),MATCH('Joined Data'!M$1,'Raw Election Data'!$A$1:$AN$1,0))</f>
        <v>0.28927642175690743</v>
      </c>
      <c r="N1371">
        <f>INDEX('Raw Election Data'!$A$1:$AN$3144,MATCH($C1371&amp;" "&amp;$B1371,'Raw Election Data'!$C$1:$C$3144,0),MATCH('Joined Data'!N$1,'Raw Election Data'!$A$1:$AN$1,0))</f>
        <v>0.6485875356213604</v>
      </c>
      <c r="O1371">
        <f>INDEX('Raw Election Data'!$A$1:$AN$3144,MATCH($C1371&amp;" "&amp;$B1371,'Raw Election Data'!$C$1:$C$3144,0),MATCH('Joined Data'!O$1,'Raw Election Data'!$A$1:$AN$1,0))</f>
        <v>-11600</v>
      </c>
      <c r="P1371">
        <f>INDEX('Raw Election Data'!$A$1:$AN$3144,MATCH($C1371&amp;" "&amp;$B1371,'Raw Election Data'!$C$1:$C$3144,0),MATCH('Joined Data'!P$1,'Raw Election Data'!$A$1:$AN$1,0))</f>
        <v>11600</v>
      </c>
      <c r="Q1371">
        <f>INDEX('Raw Election Data'!$A$1:$AN$3144,MATCH($C1371&amp;" "&amp;$B1371,'Raw Election Data'!$C$1:$C$3144,0),MATCH('Joined Data'!Q$1,'Raw Election Data'!$A$1:$AN$1,0))</f>
        <v>-0.35931111386445297</v>
      </c>
      <c r="R1371">
        <f>INDEX('Raw Election Data'!$A$1:$AN$3144,MATCH($C1371&amp;" "&amp;$B1371,'Raw Election Data'!$C$1:$C$3144,0),MATCH('Joined Data'!R$1,'Raw Election Data'!$A$1:$AN$1,0))</f>
        <v>0.35931111386445297</v>
      </c>
    </row>
    <row r="1372" spans="1:18" ht="13.5" hidden="1" customHeight="1" x14ac:dyDescent="0.15">
      <c r="A1372" t="s">
        <v>243</v>
      </c>
      <c r="B1372" t="s">
        <v>3704</v>
      </c>
      <c r="C1372" t="str">
        <f>INDEX(FIPS!$A$1:$E$3236,MATCH($F1372,FIPS!$D$1:$D$3236,0),5)</f>
        <v>Pennington County</v>
      </c>
      <c r="D1372" t="s">
        <v>244</v>
      </c>
      <c r="E1372" s="15" t="s">
        <v>62</v>
      </c>
      <c r="F1372" t="s">
        <v>3849</v>
      </c>
      <c r="G1372" t="s">
        <v>438</v>
      </c>
      <c r="H1372" t="str">
        <f>IFERROR(VLOOKUP($G1372,'Team Colors'!$A:$B,2,0),"#c9c9c9")</f>
        <v>#4f2683</v>
      </c>
      <c r="I1372">
        <f>INDEX('Raw Election Data'!$A$1:$AN$3144,MATCH($C1372&amp;" "&amp;$B1372,'Raw Election Data'!$C$1:$C$3144,0),MATCH('Joined Data'!I$1,'Raw Election Data'!$A$1:$AN$1,0))</f>
        <v>14219</v>
      </c>
      <c r="J1372">
        <f>INDEX('Raw Election Data'!$A$1:$AN$3144,MATCH($C1372&amp;" "&amp;$B1372,'Raw Election Data'!$C$1:$C$3144,0),MATCH('Joined Data'!J$1,'Raw Election Data'!$A$1:$AN$1,0))</f>
        <v>2146</v>
      </c>
      <c r="K1372">
        <f>INDEX('Raw Election Data'!$A$1:$AN$3144,MATCH($C1372&amp;" "&amp;$B1372,'Raw Election Data'!$C$1:$C$3144,0),MATCH('Joined Data'!K$1,'Raw Election Data'!$A$1:$AN$1,0))</f>
        <v>4000</v>
      </c>
      <c r="L1372">
        <f>INDEX('Raw Election Data'!$A$1:$AN$3144,MATCH($C1372&amp;" "&amp;$B1372,'Raw Election Data'!$C$1:$C$3144,0),MATCH('Joined Data'!L$1,'Raw Election Data'!$A$1:$AN$1,0))</f>
        <v>6671</v>
      </c>
      <c r="M1372">
        <f>INDEX('Raw Election Data'!$A$1:$AN$3144,MATCH($C1372&amp;" "&amp;$B1372,'Raw Election Data'!$C$1:$C$3144,0),MATCH('Joined Data'!M$1,'Raw Election Data'!$A$1:$AN$1,0))</f>
        <v>0.32169090091440561</v>
      </c>
      <c r="N1372">
        <f>INDEX('Raw Election Data'!$A$1:$AN$3144,MATCH($C1372&amp;" "&amp;$B1372,'Raw Election Data'!$C$1:$C$3144,0),MATCH('Joined Data'!N$1,'Raw Election Data'!$A$1:$AN$1,0))</f>
        <v>0.59961025333533202</v>
      </c>
      <c r="O1372">
        <f>INDEX('Raw Election Data'!$A$1:$AN$3144,MATCH($C1372&amp;" "&amp;$B1372,'Raw Election Data'!$C$1:$C$3144,0),MATCH('Joined Data'!O$1,'Raw Election Data'!$A$1:$AN$1,0))</f>
        <v>-1854</v>
      </c>
      <c r="P1372">
        <f>INDEX('Raw Election Data'!$A$1:$AN$3144,MATCH($C1372&amp;" "&amp;$B1372,'Raw Election Data'!$C$1:$C$3144,0),MATCH('Joined Data'!P$1,'Raw Election Data'!$A$1:$AN$1,0))</f>
        <v>1854</v>
      </c>
      <c r="Q1372">
        <f>INDEX('Raw Election Data'!$A$1:$AN$3144,MATCH($C1372&amp;" "&amp;$B1372,'Raw Election Data'!$C$1:$C$3144,0),MATCH('Joined Data'!Q$1,'Raw Election Data'!$A$1:$AN$1,0))</f>
        <v>-0.27791935242092641</v>
      </c>
      <c r="R1372">
        <f>INDEX('Raw Election Data'!$A$1:$AN$3144,MATCH($C1372&amp;" "&amp;$B1372,'Raw Election Data'!$C$1:$C$3144,0),MATCH('Joined Data'!R$1,'Raw Election Data'!$A$1:$AN$1,0))</f>
        <v>0.27791935242092641</v>
      </c>
    </row>
    <row r="1373" spans="1:18" ht="13.5" hidden="1" customHeight="1" x14ac:dyDescent="0.15">
      <c r="A1373" t="s">
        <v>243</v>
      </c>
      <c r="B1373" t="s">
        <v>3704</v>
      </c>
      <c r="C1373" t="str">
        <f>INDEX(FIPS!$A$1:$E$3236,MATCH($F1373,FIPS!$D$1:$D$3236,0),5)</f>
        <v>Pine County</v>
      </c>
      <c r="D1373" t="s">
        <v>244</v>
      </c>
      <c r="E1373" s="15" t="s">
        <v>63</v>
      </c>
      <c r="F1373" t="s">
        <v>3851</v>
      </c>
      <c r="G1373" t="s">
        <v>438</v>
      </c>
      <c r="H1373" t="str">
        <f>IFERROR(VLOOKUP($G1373,'Team Colors'!$A:$B,2,0),"#c9c9c9")</f>
        <v>#4f2683</v>
      </c>
      <c r="I1373">
        <f>INDEX('Raw Election Data'!$A$1:$AN$3144,MATCH($C1373&amp;" "&amp;$B1373,'Raw Election Data'!$C$1:$C$3144,0),MATCH('Joined Data'!I$1,'Raw Election Data'!$A$1:$AN$1,0))</f>
        <v>29069</v>
      </c>
      <c r="J1373">
        <f>INDEX('Raw Election Data'!$A$1:$AN$3144,MATCH($C1373&amp;" "&amp;$B1373,'Raw Election Data'!$C$1:$C$3144,0),MATCH('Joined Data'!J$1,'Raw Election Data'!$A$1:$AN$1,0))</f>
        <v>4580</v>
      </c>
      <c r="K1373">
        <f>INDEX('Raw Election Data'!$A$1:$AN$3144,MATCH($C1373&amp;" "&amp;$B1373,'Raw Election Data'!$C$1:$C$3144,0),MATCH('Joined Data'!K$1,'Raw Election Data'!$A$1:$AN$1,0))</f>
        <v>8191</v>
      </c>
      <c r="L1373">
        <f>INDEX('Raw Election Data'!$A$1:$AN$3144,MATCH($C1373&amp;" "&amp;$B1373,'Raw Election Data'!$C$1:$C$3144,0),MATCH('Joined Data'!L$1,'Raw Election Data'!$A$1:$AN$1,0))</f>
        <v>13729</v>
      </c>
      <c r="M1373">
        <f>INDEX('Raw Election Data'!$A$1:$AN$3144,MATCH($C1373&amp;" "&amp;$B1373,'Raw Election Data'!$C$1:$C$3144,0),MATCH('Joined Data'!M$1,'Raw Election Data'!$A$1:$AN$1,0))</f>
        <v>0.33360040789569523</v>
      </c>
      <c r="N1373">
        <f>INDEX('Raw Election Data'!$A$1:$AN$3144,MATCH($C1373&amp;" "&amp;$B1373,'Raw Election Data'!$C$1:$C$3144,0),MATCH('Joined Data'!N$1,'Raw Election Data'!$A$1:$AN$1,0))</f>
        <v>0.59662029281083839</v>
      </c>
      <c r="O1373">
        <f>INDEX('Raw Election Data'!$A$1:$AN$3144,MATCH($C1373&amp;" "&amp;$B1373,'Raw Election Data'!$C$1:$C$3144,0),MATCH('Joined Data'!O$1,'Raw Election Data'!$A$1:$AN$1,0))</f>
        <v>-3611</v>
      </c>
      <c r="P1373">
        <f>INDEX('Raw Election Data'!$A$1:$AN$3144,MATCH($C1373&amp;" "&amp;$B1373,'Raw Election Data'!$C$1:$C$3144,0),MATCH('Joined Data'!P$1,'Raw Election Data'!$A$1:$AN$1,0))</f>
        <v>3611</v>
      </c>
      <c r="Q1373">
        <f>INDEX('Raw Election Data'!$A$1:$AN$3144,MATCH($C1373&amp;" "&amp;$B1373,'Raw Election Data'!$C$1:$C$3144,0),MATCH('Joined Data'!Q$1,'Raw Election Data'!$A$1:$AN$1,0))</f>
        <v>-0.26301988491514317</v>
      </c>
      <c r="R1373">
        <f>INDEX('Raw Election Data'!$A$1:$AN$3144,MATCH($C1373&amp;" "&amp;$B1373,'Raw Election Data'!$C$1:$C$3144,0),MATCH('Joined Data'!R$1,'Raw Election Data'!$A$1:$AN$1,0))</f>
        <v>0.26301988491514317</v>
      </c>
    </row>
    <row r="1374" spans="1:18" ht="13.5" hidden="1" customHeight="1" x14ac:dyDescent="0.15">
      <c r="A1374" t="s">
        <v>243</v>
      </c>
      <c r="B1374" t="s">
        <v>3704</v>
      </c>
      <c r="C1374" t="str">
        <f>INDEX(FIPS!$A$1:$E$3236,MATCH($F1374,FIPS!$D$1:$D$3236,0),5)</f>
        <v>Pipestone County</v>
      </c>
      <c r="D1374" t="s">
        <v>244</v>
      </c>
      <c r="E1374" s="15" t="s">
        <v>64</v>
      </c>
      <c r="F1374" t="s">
        <v>3853</v>
      </c>
      <c r="G1374" t="s">
        <v>438</v>
      </c>
      <c r="H1374" t="str">
        <f>IFERROR(VLOOKUP($G1374,'Team Colors'!$A:$B,2,0),"#c9c9c9")</f>
        <v>#4f2683</v>
      </c>
      <c r="I1374">
        <f>INDEX('Raw Election Data'!$A$1:$AN$3144,MATCH($C1374&amp;" "&amp;$B1374,'Raw Election Data'!$C$1:$C$3144,0),MATCH('Joined Data'!I$1,'Raw Election Data'!$A$1:$AN$1,0))</f>
        <v>9271</v>
      </c>
      <c r="J1374">
        <f>INDEX('Raw Election Data'!$A$1:$AN$3144,MATCH($C1374&amp;" "&amp;$B1374,'Raw Election Data'!$C$1:$C$3144,0),MATCH('Joined Data'!J$1,'Raw Election Data'!$A$1:$AN$1,0))</f>
        <v>1127</v>
      </c>
      <c r="K1374">
        <f>INDEX('Raw Election Data'!$A$1:$AN$3144,MATCH($C1374&amp;" "&amp;$B1374,'Raw Election Data'!$C$1:$C$3144,0),MATCH('Joined Data'!K$1,'Raw Election Data'!$A$1:$AN$1,0))</f>
        <v>3338</v>
      </c>
      <c r="L1374">
        <f>INDEX('Raw Election Data'!$A$1:$AN$3144,MATCH($C1374&amp;" "&amp;$B1374,'Raw Election Data'!$C$1:$C$3144,0),MATCH('Joined Data'!L$1,'Raw Election Data'!$A$1:$AN$1,0))</f>
        <v>4779</v>
      </c>
      <c r="M1374">
        <f>INDEX('Raw Election Data'!$A$1:$AN$3144,MATCH($C1374&amp;" "&amp;$B1374,'Raw Election Data'!$C$1:$C$3144,0),MATCH('Joined Data'!M$1,'Raw Election Data'!$A$1:$AN$1,0))</f>
        <v>0.23582339401548441</v>
      </c>
      <c r="N1374">
        <f>INDEX('Raw Election Data'!$A$1:$AN$3144,MATCH($C1374&amp;" "&amp;$B1374,'Raw Election Data'!$C$1:$C$3144,0),MATCH('Joined Data'!N$1,'Raw Election Data'!$A$1:$AN$1,0))</f>
        <v>0.69847248378321825</v>
      </c>
      <c r="O1374">
        <f>INDEX('Raw Election Data'!$A$1:$AN$3144,MATCH($C1374&amp;" "&amp;$B1374,'Raw Election Data'!$C$1:$C$3144,0),MATCH('Joined Data'!O$1,'Raw Election Data'!$A$1:$AN$1,0))</f>
        <v>-2211</v>
      </c>
      <c r="P1374">
        <f>INDEX('Raw Election Data'!$A$1:$AN$3144,MATCH($C1374&amp;" "&amp;$B1374,'Raw Election Data'!$C$1:$C$3144,0),MATCH('Joined Data'!P$1,'Raw Election Data'!$A$1:$AN$1,0))</f>
        <v>2211</v>
      </c>
      <c r="Q1374">
        <f>INDEX('Raw Election Data'!$A$1:$AN$3144,MATCH($C1374&amp;" "&amp;$B1374,'Raw Election Data'!$C$1:$C$3144,0),MATCH('Joined Data'!Q$1,'Raw Election Data'!$A$1:$AN$1,0))</f>
        <v>-0.46264908976773383</v>
      </c>
      <c r="R1374">
        <f>INDEX('Raw Election Data'!$A$1:$AN$3144,MATCH($C1374&amp;" "&amp;$B1374,'Raw Election Data'!$C$1:$C$3144,0),MATCH('Joined Data'!R$1,'Raw Election Data'!$A$1:$AN$1,0))</f>
        <v>0.46264908976773383</v>
      </c>
    </row>
    <row r="1375" spans="1:18" ht="13.5" hidden="1" customHeight="1" x14ac:dyDescent="0.15">
      <c r="A1375" t="s">
        <v>243</v>
      </c>
      <c r="B1375" t="s">
        <v>3704</v>
      </c>
      <c r="C1375" t="str">
        <f>INDEX(FIPS!$A$1:$E$3236,MATCH($F1375,FIPS!$D$1:$D$3236,0),5)</f>
        <v>Polk County</v>
      </c>
      <c r="D1375" t="s">
        <v>244</v>
      </c>
      <c r="E1375" s="15" t="s">
        <v>65</v>
      </c>
      <c r="F1375" t="s">
        <v>3854</v>
      </c>
      <c r="G1375" t="s">
        <v>438</v>
      </c>
      <c r="H1375" t="str">
        <f>IFERROR(VLOOKUP($G1375,'Team Colors'!$A:$B,2,0),"#c9c9c9")</f>
        <v>#4f2683</v>
      </c>
      <c r="I1375">
        <f>INDEX('Raw Election Data'!$A$1:$AN$3144,MATCH($C1375&amp;" "&amp;$B1375,'Raw Election Data'!$C$1:$C$3144,0),MATCH('Joined Data'!I$1,'Raw Election Data'!$A$1:$AN$1,0))</f>
        <v>31533</v>
      </c>
      <c r="J1375">
        <f>INDEX('Raw Election Data'!$A$1:$AN$3144,MATCH($C1375&amp;" "&amp;$B1375,'Raw Election Data'!$C$1:$C$3144,0),MATCH('Joined Data'!J$1,'Raw Election Data'!$A$1:$AN$1,0))</f>
        <v>4712</v>
      </c>
      <c r="K1375">
        <f>INDEX('Raw Election Data'!$A$1:$AN$3144,MATCH($C1375&amp;" "&amp;$B1375,'Raw Election Data'!$C$1:$C$3144,0),MATCH('Joined Data'!K$1,'Raw Election Data'!$A$1:$AN$1,0))</f>
        <v>8979</v>
      </c>
      <c r="L1375">
        <f>INDEX('Raw Election Data'!$A$1:$AN$3144,MATCH($C1375&amp;" "&amp;$B1375,'Raw Election Data'!$C$1:$C$3144,0),MATCH('Joined Data'!L$1,'Raw Election Data'!$A$1:$AN$1,0))</f>
        <v>14698</v>
      </c>
      <c r="M1375">
        <f>INDEX('Raw Election Data'!$A$1:$AN$3144,MATCH($C1375&amp;" "&amp;$B1375,'Raw Election Data'!$C$1:$C$3144,0),MATCH('Joined Data'!M$1,'Raw Election Data'!$A$1:$AN$1,0))</f>
        <v>0.32058783507960265</v>
      </c>
      <c r="N1375">
        <f>INDEX('Raw Election Data'!$A$1:$AN$3144,MATCH($C1375&amp;" "&amp;$B1375,'Raw Election Data'!$C$1:$C$3144,0),MATCH('Joined Data'!N$1,'Raw Election Data'!$A$1:$AN$1,0))</f>
        <v>0.61089944210096614</v>
      </c>
      <c r="O1375">
        <f>INDEX('Raw Election Data'!$A$1:$AN$3144,MATCH($C1375&amp;" "&amp;$B1375,'Raw Election Data'!$C$1:$C$3144,0),MATCH('Joined Data'!O$1,'Raw Election Data'!$A$1:$AN$1,0))</f>
        <v>-4267</v>
      </c>
      <c r="P1375">
        <f>INDEX('Raw Election Data'!$A$1:$AN$3144,MATCH($C1375&amp;" "&amp;$B1375,'Raw Election Data'!$C$1:$C$3144,0),MATCH('Joined Data'!P$1,'Raw Election Data'!$A$1:$AN$1,0))</f>
        <v>4267</v>
      </c>
      <c r="Q1375">
        <f>INDEX('Raw Election Data'!$A$1:$AN$3144,MATCH($C1375&amp;" "&amp;$B1375,'Raw Election Data'!$C$1:$C$3144,0),MATCH('Joined Data'!Q$1,'Raw Election Data'!$A$1:$AN$1,0))</f>
        <v>-0.29031160702136349</v>
      </c>
      <c r="R1375">
        <f>INDEX('Raw Election Data'!$A$1:$AN$3144,MATCH($C1375&amp;" "&amp;$B1375,'Raw Election Data'!$C$1:$C$3144,0),MATCH('Joined Data'!R$1,'Raw Election Data'!$A$1:$AN$1,0))</f>
        <v>0.29031160702136349</v>
      </c>
    </row>
    <row r="1376" spans="1:18" ht="13.5" hidden="1" customHeight="1" x14ac:dyDescent="0.15">
      <c r="A1376" t="s">
        <v>243</v>
      </c>
      <c r="B1376" t="s">
        <v>3704</v>
      </c>
      <c r="C1376" t="str">
        <f>INDEX(FIPS!$A$1:$E$3236,MATCH($F1376,FIPS!$D$1:$D$3236,0),5)</f>
        <v>Pope County</v>
      </c>
      <c r="D1376" t="s">
        <v>244</v>
      </c>
      <c r="E1376" s="15" t="s">
        <v>66</v>
      </c>
      <c r="F1376" t="s">
        <v>3857</v>
      </c>
      <c r="G1376" t="s">
        <v>438</v>
      </c>
      <c r="H1376" t="str">
        <f>IFERROR(VLOOKUP($G1376,'Team Colors'!$A:$B,2,0),"#c9c9c9")</f>
        <v>#4f2683</v>
      </c>
      <c r="I1376">
        <f>INDEX('Raw Election Data'!$A$1:$AN$3144,MATCH($C1376&amp;" "&amp;$B1376,'Raw Election Data'!$C$1:$C$3144,0),MATCH('Joined Data'!I$1,'Raw Election Data'!$A$1:$AN$1,0))</f>
        <v>11041</v>
      </c>
      <c r="J1376">
        <f>INDEX('Raw Election Data'!$A$1:$AN$3144,MATCH($C1376&amp;" "&amp;$B1376,'Raw Election Data'!$C$1:$C$3144,0),MATCH('Joined Data'!J$1,'Raw Election Data'!$A$1:$AN$1,0))</f>
        <v>2106</v>
      </c>
      <c r="K1376">
        <f>INDEX('Raw Election Data'!$A$1:$AN$3144,MATCH($C1376&amp;" "&amp;$B1376,'Raw Election Data'!$C$1:$C$3144,0),MATCH('Joined Data'!K$1,'Raw Election Data'!$A$1:$AN$1,0))</f>
        <v>3793</v>
      </c>
      <c r="L1376">
        <f>INDEX('Raw Election Data'!$A$1:$AN$3144,MATCH($C1376&amp;" "&amp;$B1376,'Raw Election Data'!$C$1:$C$3144,0),MATCH('Joined Data'!L$1,'Raw Election Data'!$A$1:$AN$1,0))</f>
        <v>6294</v>
      </c>
      <c r="M1376">
        <f>INDEX('Raw Election Data'!$A$1:$AN$3144,MATCH($C1376&amp;" "&amp;$B1376,'Raw Election Data'!$C$1:$C$3144,0),MATCH('Joined Data'!M$1,'Raw Election Data'!$A$1:$AN$1,0))</f>
        <v>0.334604385128694</v>
      </c>
      <c r="N1376">
        <f>INDEX('Raw Election Data'!$A$1:$AN$3144,MATCH($C1376&amp;" "&amp;$B1376,'Raw Election Data'!$C$1:$C$3144,0),MATCH('Joined Data'!N$1,'Raw Election Data'!$A$1:$AN$1,0))</f>
        <v>0.60263743247537338</v>
      </c>
      <c r="O1376">
        <f>INDEX('Raw Election Data'!$A$1:$AN$3144,MATCH($C1376&amp;" "&amp;$B1376,'Raw Election Data'!$C$1:$C$3144,0),MATCH('Joined Data'!O$1,'Raw Election Data'!$A$1:$AN$1,0))</f>
        <v>-1687</v>
      </c>
      <c r="P1376">
        <f>INDEX('Raw Election Data'!$A$1:$AN$3144,MATCH($C1376&amp;" "&amp;$B1376,'Raw Election Data'!$C$1:$C$3144,0),MATCH('Joined Data'!P$1,'Raw Election Data'!$A$1:$AN$1,0))</f>
        <v>1687</v>
      </c>
      <c r="Q1376">
        <f>INDEX('Raw Election Data'!$A$1:$AN$3144,MATCH($C1376&amp;" "&amp;$B1376,'Raw Election Data'!$C$1:$C$3144,0),MATCH('Joined Data'!Q$1,'Raw Election Data'!$A$1:$AN$1,0))</f>
        <v>-0.26803304734667938</v>
      </c>
      <c r="R1376">
        <f>INDEX('Raw Election Data'!$A$1:$AN$3144,MATCH($C1376&amp;" "&amp;$B1376,'Raw Election Data'!$C$1:$C$3144,0),MATCH('Joined Data'!R$1,'Raw Election Data'!$A$1:$AN$1,0))</f>
        <v>0.26803304734667938</v>
      </c>
    </row>
    <row r="1377" spans="1:18" ht="13.5" hidden="1" customHeight="1" x14ac:dyDescent="0.15">
      <c r="A1377" t="s">
        <v>243</v>
      </c>
      <c r="B1377" t="s">
        <v>3704</v>
      </c>
      <c r="C1377" t="str">
        <f>INDEX(FIPS!$A$1:$E$3236,MATCH($F1377,FIPS!$D$1:$D$3236,0),5)</f>
        <v>Ramsey County</v>
      </c>
      <c r="D1377" t="s">
        <v>244</v>
      </c>
      <c r="E1377" s="15" t="s">
        <v>67</v>
      </c>
      <c r="F1377" t="s">
        <v>3859</v>
      </c>
      <c r="G1377" t="s">
        <v>438</v>
      </c>
      <c r="H1377" t="str">
        <f>IFERROR(VLOOKUP($G1377,'Team Colors'!$A:$B,2,0),"#c9c9c9")</f>
        <v>#4f2683</v>
      </c>
      <c r="I1377">
        <f>INDEX('Raw Election Data'!$A$1:$AN$3144,MATCH($C1377&amp;" "&amp;$B1377,'Raw Election Data'!$C$1:$C$3144,0),MATCH('Joined Data'!I$1,'Raw Election Data'!$A$1:$AN$1,0))</f>
        <v>538133</v>
      </c>
      <c r="J1377">
        <f>INDEX('Raw Election Data'!$A$1:$AN$3144,MATCH($C1377&amp;" "&amp;$B1377,'Raw Election Data'!$C$1:$C$3144,0),MATCH('Joined Data'!J$1,'Raw Election Data'!$A$1:$AN$1,0))</f>
        <v>176929</v>
      </c>
      <c r="K1377">
        <f>INDEX('Raw Election Data'!$A$1:$AN$3144,MATCH($C1377&amp;" "&amp;$B1377,'Raw Election Data'!$C$1:$C$3144,0),MATCH('Joined Data'!K$1,'Raw Election Data'!$A$1:$AN$1,0))</f>
        <v>70778</v>
      </c>
      <c r="L1377">
        <f>INDEX('Raw Election Data'!$A$1:$AN$3144,MATCH($C1377&amp;" "&amp;$B1377,'Raw Election Data'!$C$1:$C$3144,0),MATCH('Joined Data'!L$1,'Raw Election Data'!$A$1:$AN$1,0))</f>
        <v>269161</v>
      </c>
      <c r="M1377">
        <f>INDEX('Raw Election Data'!$A$1:$AN$3144,MATCH($C1377&amp;" "&amp;$B1377,'Raw Election Data'!$C$1:$C$3144,0),MATCH('Joined Data'!M$1,'Raw Election Data'!$A$1:$AN$1,0))</f>
        <v>0.65733520086490982</v>
      </c>
      <c r="N1377">
        <f>INDEX('Raw Election Data'!$A$1:$AN$3144,MATCH($C1377&amp;" "&amp;$B1377,'Raw Election Data'!$C$1:$C$3144,0),MATCH('Joined Data'!N$1,'Raw Election Data'!$A$1:$AN$1,0))</f>
        <v>0.26295785793632809</v>
      </c>
      <c r="O1377">
        <f>INDEX('Raw Election Data'!$A$1:$AN$3144,MATCH($C1377&amp;" "&amp;$B1377,'Raw Election Data'!$C$1:$C$3144,0),MATCH('Joined Data'!O$1,'Raw Election Data'!$A$1:$AN$1,0))</f>
        <v>106151</v>
      </c>
      <c r="P1377">
        <f>INDEX('Raw Election Data'!$A$1:$AN$3144,MATCH($C1377&amp;" "&amp;$B1377,'Raw Election Data'!$C$1:$C$3144,0),MATCH('Joined Data'!P$1,'Raw Election Data'!$A$1:$AN$1,0))</f>
        <v>-106151</v>
      </c>
      <c r="Q1377">
        <f>INDEX('Raw Election Data'!$A$1:$AN$3144,MATCH($C1377&amp;" "&amp;$B1377,'Raw Election Data'!$C$1:$C$3144,0),MATCH('Joined Data'!Q$1,'Raw Election Data'!$A$1:$AN$1,0))</f>
        <v>0.39437734292858173</v>
      </c>
      <c r="R1377">
        <f>INDEX('Raw Election Data'!$A$1:$AN$3144,MATCH($C1377&amp;" "&amp;$B1377,'Raw Election Data'!$C$1:$C$3144,0),MATCH('Joined Data'!R$1,'Raw Election Data'!$A$1:$AN$1,0))</f>
        <v>-0.39437734292858173</v>
      </c>
    </row>
    <row r="1378" spans="1:18" ht="13.5" hidden="1" customHeight="1" x14ac:dyDescent="0.15">
      <c r="A1378" t="s">
        <v>243</v>
      </c>
      <c r="B1378" t="s">
        <v>3704</v>
      </c>
      <c r="C1378" t="str">
        <f>INDEX(FIPS!$A$1:$E$3236,MATCH($F1378,FIPS!$D$1:$D$3236,0),5)</f>
        <v>Red Lake County</v>
      </c>
      <c r="D1378" t="s">
        <v>244</v>
      </c>
      <c r="E1378" s="15" t="s">
        <v>68</v>
      </c>
      <c r="F1378" t="s">
        <v>3861</v>
      </c>
      <c r="G1378" t="s">
        <v>438</v>
      </c>
      <c r="H1378" t="str">
        <f>IFERROR(VLOOKUP($G1378,'Team Colors'!$A:$B,2,0),"#c9c9c9")</f>
        <v>#4f2683</v>
      </c>
      <c r="I1378">
        <f>INDEX('Raw Election Data'!$A$1:$AN$3144,MATCH($C1378&amp;" "&amp;$B1378,'Raw Election Data'!$C$1:$C$3144,0),MATCH('Joined Data'!I$1,'Raw Election Data'!$A$1:$AN$1,0))</f>
        <v>4055</v>
      </c>
      <c r="J1378">
        <f>INDEX('Raw Election Data'!$A$1:$AN$3144,MATCH($C1378&amp;" "&amp;$B1378,'Raw Election Data'!$C$1:$C$3144,0),MATCH('Joined Data'!J$1,'Raw Election Data'!$A$1:$AN$1,0))</f>
        <v>540</v>
      </c>
      <c r="K1378">
        <f>INDEX('Raw Election Data'!$A$1:$AN$3144,MATCH($C1378&amp;" "&amp;$B1378,'Raw Election Data'!$C$1:$C$3144,0),MATCH('Joined Data'!K$1,'Raw Election Data'!$A$1:$AN$1,0))</f>
        <v>1141</v>
      </c>
      <c r="L1378">
        <f>INDEX('Raw Election Data'!$A$1:$AN$3144,MATCH($C1378&amp;" "&amp;$B1378,'Raw Election Data'!$C$1:$C$3144,0),MATCH('Joined Data'!L$1,'Raw Election Data'!$A$1:$AN$1,0))</f>
        <v>1871</v>
      </c>
      <c r="M1378">
        <f>INDEX('Raw Election Data'!$A$1:$AN$3144,MATCH($C1378&amp;" "&amp;$B1378,'Raw Election Data'!$C$1:$C$3144,0),MATCH('Joined Data'!M$1,'Raw Election Data'!$A$1:$AN$1,0))</f>
        <v>0.28861571352218063</v>
      </c>
      <c r="N1378">
        <f>INDEX('Raw Election Data'!$A$1:$AN$3144,MATCH($C1378&amp;" "&amp;$B1378,'Raw Election Data'!$C$1:$C$3144,0),MATCH('Joined Data'!N$1,'Raw Election Data'!$A$1:$AN$1,0))</f>
        <v>0.6098343132014965</v>
      </c>
      <c r="O1378">
        <f>INDEX('Raw Election Data'!$A$1:$AN$3144,MATCH($C1378&amp;" "&amp;$B1378,'Raw Election Data'!$C$1:$C$3144,0),MATCH('Joined Data'!O$1,'Raw Election Data'!$A$1:$AN$1,0))</f>
        <v>-601</v>
      </c>
      <c r="P1378">
        <f>INDEX('Raw Election Data'!$A$1:$AN$3144,MATCH($C1378&amp;" "&amp;$B1378,'Raw Election Data'!$C$1:$C$3144,0),MATCH('Joined Data'!P$1,'Raw Election Data'!$A$1:$AN$1,0))</f>
        <v>601</v>
      </c>
      <c r="Q1378">
        <f>INDEX('Raw Election Data'!$A$1:$AN$3144,MATCH($C1378&amp;" "&amp;$B1378,'Raw Election Data'!$C$1:$C$3144,0),MATCH('Joined Data'!Q$1,'Raw Election Data'!$A$1:$AN$1,0))</f>
        <v>-0.32121859967931587</v>
      </c>
      <c r="R1378">
        <f>INDEX('Raw Election Data'!$A$1:$AN$3144,MATCH($C1378&amp;" "&amp;$B1378,'Raw Election Data'!$C$1:$C$3144,0),MATCH('Joined Data'!R$1,'Raw Election Data'!$A$1:$AN$1,0))</f>
        <v>0.32121859967931587</v>
      </c>
    </row>
    <row r="1379" spans="1:18" ht="13.5" hidden="1" customHeight="1" x14ac:dyDescent="0.15">
      <c r="A1379" t="s">
        <v>243</v>
      </c>
      <c r="B1379" t="s">
        <v>3704</v>
      </c>
      <c r="C1379" t="str">
        <f>INDEX(FIPS!$A$1:$E$3236,MATCH($F1379,FIPS!$D$1:$D$3236,0),5)</f>
        <v>Redwood County</v>
      </c>
      <c r="D1379" t="s">
        <v>244</v>
      </c>
      <c r="E1379" s="15" t="s">
        <v>69</v>
      </c>
      <c r="F1379" t="s">
        <v>3863</v>
      </c>
      <c r="G1379" t="s">
        <v>438</v>
      </c>
      <c r="H1379" t="str">
        <f>IFERROR(VLOOKUP($G1379,'Team Colors'!$A:$B,2,0),"#c9c9c9")</f>
        <v>#4f2683</v>
      </c>
      <c r="I1379">
        <f>INDEX('Raw Election Data'!$A$1:$AN$3144,MATCH($C1379&amp;" "&amp;$B1379,'Raw Election Data'!$C$1:$C$3144,0),MATCH('Joined Data'!I$1,'Raw Election Data'!$A$1:$AN$1,0))</f>
        <v>15471</v>
      </c>
      <c r="J1379">
        <f>INDEX('Raw Election Data'!$A$1:$AN$3144,MATCH($C1379&amp;" "&amp;$B1379,'Raw Election Data'!$C$1:$C$3144,0),MATCH('Joined Data'!J$1,'Raw Election Data'!$A$1:$AN$1,0))</f>
        <v>1887</v>
      </c>
      <c r="K1379">
        <f>INDEX('Raw Election Data'!$A$1:$AN$3144,MATCH($C1379&amp;" "&amp;$B1379,'Raw Election Data'!$C$1:$C$3144,0),MATCH('Joined Data'!K$1,'Raw Election Data'!$A$1:$AN$1,0))</f>
        <v>5137</v>
      </c>
      <c r="L1379">
        <f>INDEX('Raw Election Data'!$A$1:$AN$3144,MATCH($C1379&amp;" "&amp;$B1379,'Raw Election Data'!$C$1:$C$3144,0),MATCH('Joined Data'!L$1,'Raw Election Data'!$A$1:$AN$1,0))</f>
        <v>7566</v>
      </c>
      <c r="M1379">
        <f>INDEX('Raw Election Data'!$A$1:$AN$3144,MATCH($C1379&amp;" "&amp;$B1379,'Raw Election Data'!$C$1:$C$3144,0),MATCH('Joined Data'!M$1,'Raw Election Data'!$A$1:$AN$1,0))</f>
        <v>0.24940523394131642</v>
      </c>
      <c r="N1379">
        <f>INDEX('Raw Election Data'!$A$1:$AN$3144,MATCH($C1379&amp;" "&amp;$B1379,'Raw Election Data'!$C$1:$C$3144,0),MATCH('Joined Data'!N$1,'Raw Election Data'!$A$1:$AN$1,0))</f>
        <v>0.67895849854612744</v>
      </c>
      <c r="O1379">
        <f>INDEX('Raw Election Data'!$A$1:$AN$3144,MATCH($C1379&amp;" "&amp;$B1379,'Raw Election Data'!$C$1:$C$3144,0),MATCH('Joined Data'!O$1,'Raw Election Data'!$A$1:$AN$1,0))</f>
        <v>-3250</v>
      </c>
      <c r="P1379">
        <f>INDEX('Raw Election Data'!$A$1:$AN$3144,MATCH($C1379&amp;" "&amp;$B1379,'Raw Election Data'!$C$1:$C$3144,0),MATCH('Joined Data'!P$1,'Raw Election Data'!$A$1:$AN$1,0))</f>
        <v>3250</v>
      </c>
      <c r="Q1379">
        <f>INDEX('Raw Election Data'!$A$1:$AN$3144,MATCH($C1379&amp;" "&amp;$B1379,'Raw Election Data'!$C$1:$C$3144,0),MATCH('Joined Data'!Q$1,'Raw Election Data'!$A$1:$AN$1,0))</f>
        <v>-0.42955326460481102</v>
      </c>
      <c r="R1379">
        <f>INDEX('Raw Election Data'!$A$1:$AN$3144,MATCH($C1379&amp;" "&amp;$B1379,'Raw Election Data'!$C$1:$C$3144,0),MATCH('Joined Data'!R$1,'Raw Election Data'!$A$1:$AN$1,0))</f>
        <v>0.42955326460481102</v>
      </c>
    </row>
    <row r="1380" spans="1:18" ht="13.5" hidden="1" customHeight="1" x14ac:dyDescent="0.15">
      <c r="A1380" t="s">
        <v>243</v>
      </c>
      <c r="B1380" t="s">
        <v>3704</v>
      </c>
      <c r="C1380" t="str">
        <f>INDEX(FIPS!$A$1:$E$3236,MATCH($F1380,FIPS!$D$1:$D$3236,0),5)</f>
        <v>Renville County</v>
      </c>
      <c r="D1380" t="s">
        <v>244</v>
      </c>
      <c r="E1380" s="15" t="s">
        <v>71</v>
      </c>
      <c r="F1380" t="s">
        <v>3865</v>
      </c>
      <c r="G1380" t="s">
        <v>438</v>
      </c>
      <c r="H1380" t="str">
        <f>IFERROR(VLOOKUP($G1380,'Team Colors'!$A:$B,2,0),"#c9c9c9")</f>
        <v>#4f2683</v>
      </c>
      <c r="I1380">
        <f>INDEX('Raw Election Data'!$A$1:$AN$3144,MATCH($C1380&amp;" "&amp;$B1380,'Raw Election Data'!$C$1:$C$3144,0),MATCH('Joined Data'!I$1,'Raw Election Data'!$A$1:$AN$1,0))</f>
        <v>14892</v>
      </c>
      <c r="J1380">
        <f>INDEX('Raw Election Data'!$A$1:$AN$3144,MATCH($C1380&amp;" "&amp;$B1380,'Raw Election Data'!$C$1:$C$3144,0),MATCH('Joined Data'!J$1,'Raw Election Data'!$A$1:$AN$1,0))</f>
        <v>2117</v>
      </c>
      <c r="K1380">
        <f>INDEX('Raw Election Data'!$A$1:$AN$3144,MATCH($C1380&amp;" "&amp;$B1380,'Raw Election Data'!$C$1:$C$3144,0),MATCH('Joined Data'!K$1,'Raw Election Data'!$A$1:$AN$1,0))</f>
        <v>4890</v>
      </c>
      <c r="L1380">
        <f>INDEX('Raw Election Data'!$A$1:$AN$3144,MATCH($C1380&amp;" "&amp;$B1380,'Raw Election Data'!$C$1:$C$3144,0),MATCH('Joined Data'!L$1,'Raw Election Data'!$A$1:$AN$1,0))</f>
        <v>7563</v>
      </c>
      <c r="M1380">
        <f>INDEX('Raw Election Data'!$A$1:$AN$3144,MATCH($C1380&amp;" "&amp;$B1380,'Raw Election Data'!$C$1:$C$3144,0),MATCH('Joined Data'!M$1,'Raw Election Data'!$A$1:$AN$1,0))</f>
        <v>0.27991537749570278</v>
      </c>
      <c r="N1380">
        <f>INDEX('Raw Election Data'!$A$1:$AN$3144,MATCH($C1380&amp;" "&amp;$B1380,'Raw Election Data'!$C$1:$C$3144,0),MATCH('Joined Data'!N$1,'Raw Election Data'!$A$1:$AN$1,0))</f>
        <v>0.64656882189607301</v>
      </c>
      <c r="O1380">
        <f>INDEX('Raw Election Data'!$A$1:$AN$3144,MATCH($C1380&amp;" "&amp;$B1380,'Raw Election Data'!$C$1:$C$3144,0),MATCH('Joined Data'!O$1,'Raw Election Data'!$A$1:$AN$1,0))</f>
        <v>-2773</v>
      </c>
      <c r="P1380">
        <f>INDEX('Raw Election Data'!$A$1:$AN$3144,MATCH($C1380&amp;" "&amp;$B1380,'Raw Election Data'!$C$1:$C$3144,0),MATCH('Joined Data'!P$1,'Raw Election Data'!$A$1:$AN$1,0))</f>
        <v>2773</v>
      </c>
      <c r="Q1380">
        <f>INDEX('Raw Election Data'!$A$1:$AN$3144,MATCH($C1380&amp;" "&amp;$B1380,'Raw Election Data'!$C$1:$C$3144,0),MATCH('Joined Data'!Q$1,'Raw Election Data'!$A$1:$AN$1,0))</f>
        <v>-0.36665344440037023</v>
      </c>
      <c r="R1380">
        <f>INDEX('Raw Election Data'!$A$1:$AN$3144,MATCH($C1380&amp;" "&amp;$B1380,'Raw Election Data'!$C$1:$C$3144,0),MATCH('Joined Data'!R$1,'Raw Election Data'!$A$1:$AN$1,0))</f>
        <v>0.36665344440037023</v>
      </c>
    </row>
    <row r="1381" spans="1:18" ht="13.5" hidden="1" customHeight="1" x14ac:dyDescent="0.15">
      <c r="A1381" t="s">
        <v>243</v>
      </c>
      <c r="B1381" t="s">
        <v>3704</v>
      </c>
      <c r="C1381" t="str">
        <f>INDEX(FIPS!$A$1:$E$3236,MATCH($F1381,FIPS!$D$1:$D$3236,0),5)</f>
        <v>Rice County</v>
      </c>
      <c r="D1381" t="s">
        <v>244</v>
      </c>
      <c r="E1381" s="15" t="s">
        <v>72</v>
      </c>
      <c r="F1381" t="s">
        <v>3866</v>
      </c>
      <c r="G1381" t="s">
        <v>438</v>
      </c>
      <c r="H1381" t="str">
        <f>IFERROR(VLOOKUP($G1381,'Team Colors'!$A:$B,2,0),"#c9c9c9")</f>
        <v>#4f2683</v>
      </c>
      <c r="I1381">
        <f>INDEX('Raw Election Data'!$A$1:$AN$3144,MATCH($C1381&amp;" "&amp;$B1381,'Raw Election Data'!$C$1:$C$3144,0),MATCH('Joined Data'!I$1,'Raw Election Data'!$A$1:$AN$1,0))</f>
        <v>65400</v>
      </c>
      <c r="J1381">
        <f>INDEX('Raw Election Data'!$A$1:$AN$3144,MATCH($C1381&amp;" "&amp;$B1381,'Raw Election Data'!$C$1:$C$3144,0),MATCH('Joined Data'!J$1,'Raw Election Data'!$A$1:$AN$1,0))</f>
        <v>14437</v>
      </c>
      <c r="K1381">
        <f>INDEX('Raw Election Data'!$A$1:$AN$3144,MATCH($C1381&amp;" "&amp;$B1381,'Raw Election Data'!$C$1:$C$3144,0),MATCH('Joined Data'!K$1,'Raw Election Data'!$A$1:$AN$1,0))</f>
        <v>15429</v>
      </c>
      <c r="L1381">
        <f>INDEX('Raw Election Data'!$A$1:$AN$3144,MATCH($C1381&amp;" "&amp;$B1381,'Raw Election Data'!$C$1:$C$3144,0),MATCH('Joined Data'!L$1,'Raw Election Data'!$A$1:$AN$1,0))</f>
        <v>32217</v>
      </c>
      <c r="M1381">
        <f>INDEX('Raw Election Data'!$A$1:$AN$3144,MATCH($C1381&amp;" "&amp;$B1381,'Raw Election Data'!$C$1:$C$3144,0),MATCH('Joined Data'!M$1,'Raw Election Data'!$A$1:$AN$1,0))</f>
        <v>0.44811745351832882</v>
      </c>
      <c r="N1381">
        <f>INDEX('Raw Election Data'!$A$1:$AN$3144,MATCH($C1381&amp;" "&amp;$B1381,'Raw Election Data'!$C$1:$C$3144,0),MATCH('Joined Data'!N$1,'Raw Election Data'!$A$1:$AN$1,0))</f>
        <v>0.47890865071235683</v>
      </c>
      <c r="O1381">
        <f>INDEX('Raw Election Data'!$A$1:$AN$3144,MATCH($C1381&amp;" "&amp;$B1381,'Raw Election Data'!$C$1:$C$3144,0),MATCH('Joined Data'!O$1,'Raw Election Data'!$A$1:$AN$1,0))</f>
        <v>-992</v>
      </c>
      <c r="P1381">
        <f>INDEX('Raw Election Data'!$A$1:$AN$3144,MATCH($C1381&amp;" "&amp;$B1381,'Raw Election Data'!$C$1:$C$3144,0),MATCH('Joined Data'!P$1,'Raw Election Data'!$A$1:$AN$1,0))</f>
        <v>992</v>
      </c>
      <c r="Q1381">
        <f>INDEX('Raw Election Data'!$A$1:$AN$3144,MATCH($C1381&amp;" "&amp;$B1381,'Raw Election Data'!$C$1:$C$3144,0),MATCH('Joined Data'!Q$1,'Raw Election Data'!$A$1:$AN$1,0))</f>
        <v>-3.0791197194028008E-2</v>
      </c>
      <c r="R1381">
        <f>INDEX('Raw Election Data'!$A$1:$AN$3144,MATCH($C1381&amp;" "&amp;$B1381,'Raw Election Data'!$C$1:$C$3144,0),MATCH('Joined Data'!R$1,'Raw Election Data'!$A$1:$AN$1,0))</f>
        <v>3.0791197194028008E-2</v>
      </c>
    </row>
    <row r="1382" spans="1:18" ht="13.5" hidden="1" customHeight="1" x14ac:dyDescent="0.15">
      <c r="A1382" t="s">
        <v>243</v>
      </c>
      <c r="B1382" t="s">
        <v>3704</v>
      </c>
      <c r="C1382" t="str">
        <f>INDEX(FIPS!$A$1:$E$3236,MATCH($F1382,FIPS!$D$1:$D$3236,0),5)</f>
        <v>Rock County</v>
      </c>
      <c r="D1382" t="s">
        <v>244</v>
      </c>
      <c r="E1382" s="15" t="s">
        <v>73</v>
      </c>
      <c r="F1382" t="s">
        <v>3870</v>
      </c>
      <c r="G1382" t="s">
        <v>438</v>
      </c>
      <c r="H1382" t="str">
        <f>IFERROR(VLOOKUP($G1382,'Team Colors'!$A:$B,2,0),"#c9c9c9")</f>
        <v>#4f2683</v>
      </c>
      <c r="I1382">
        <f>INDEX('Raw Election Data'!$A$1:$AN$3144,MATCH($C1382&amp;" "&amp;$B1382,'Raw Election Data'!$C$1:$C$3144,0),MATCH('Joined Data'!I$1,'Raw Election Data'!$A$1:$AN$1,0))</f>
        <v>9600</v>
      </c>
      <c r="J1382">
        <f>INDEX('Raw Election Data'!$A$1:$AN$3144,MATCH($C1382&amp;" "&amp;$B1382,'Raw Election Data'!$C$1:$C$3144,0),MATCH('Joined Data'!J$1,'Raw Election Data'!$A$1:$AN$1,0))</f>
        <v>1373</v>
      </c>
      <c r="K1382">
        <f>INDEX('Raw Election Data'!$A$1:$AN$3144,MATCH($C1382&amp;" "&amp;$B1382,'Raw Election Data'!$C$1:$C$3144,0),MATCH('Joined Data'!K$1,'Raw Election Data'!$A$1:$AN$1,0))</f>
        <v>3091</v>
      </c>
      <c r="L1382">
        <f>INDEX('Raw Election Data'!$A$1:$AN$3144,MATCH($C1382&amp;" "&amp;$B1382,'Raw Election Data'!$C$1:$C$3144,0),MATCH('Joined Data'!L$1,'Raw Election Data'!$A$1:$AN$1,0))</f>
        <v>4807</v>
      </c>
      <c r="M1382">
        <f>INDEX('Raw Election Data'!$A$1:$AN$3144,MATCH($C1382&amp;" "&amp;$B1382,'Raw Election Data'!$C$1:$C$3144,0),MATCH('Joined Data'!M$1,'Raw Election Data'!$A$1:$AN$1,0))</f>
        <v>0.28562513001872269</v>
      </c>
      <c r="N1382">
        <f>INDEX('Raw Election Data'!$A$1:$AN$3144,MATCH($C1382&amp;" "&amp;$B1382,'Raw Election Data'!$C$1:$C$3144,0),MATCH('Joined Data'!N$1,'Raw Election Data'!$A$1:$AN$1,0))</f>
        <v>0.6430205949656751</v>
      </c>
      <c r="O1382">
        <f>INDEX('Raw Election Data'!$A$1:$AN$3144,MATCH($C1382&amp;" "&amp;$B1382,'Raw Election Data'!$C$1:$C$3144,0),MATCH('Joined Data'!O$1,'Raw Election Data'!$A$1:$AN$1,0))</f>
        <v>-1718</v>
      </c>
      <c r="P1382">
        <f>INDEX('Raw Election Data'!$A$1:$AN$3144,MATCH($C1382&amp;" "&amp;$B1382,'Raw Election Data'!$C$1:$C$3144,0),MATCH('Joined Data'!P$1,'Raw Election Data'!$A$1:$AN$1,0))</f>
        <v>1718</v>
      </c>
      <c r="Q1382">
        <f>INDEX('Raw Election Data'!$A$1:$AN$3144,MATCH($C1382&amp;" "&amp;$B1382,'Raw Election Data'!$C$1:$C$3144,0),MATCH('Joined Data'!Q$1,'Raw Election Data'!$A$1:$AN$1,0))</f>
        <v>-0.3573954649469524</v>
      </c>
      <c r="R1382">
        <f>INDEX('Raw Election Data'!$A$1:$AN$3144,MATCH($C1382&amp;" "&amp;$B1382,'Raw Election Data'!$C$1:$C$3144,0),MATCH('Joined Data'!R$1,'Raw Election Data'!$A$1:$AN$1,0))</f>
        <v>0.3573954649469524</v>
      </c>
    </row>
    <row r="1383" spans="1:18" ht="13.5" hidden="1" customHeight="1" x14ac:dyDescent="0.15">
      <c r="A1383" t="s">
        <v>243</v>
      </c>
      <c r="B1383" t="s">
        <v>3704</v>
      </c>
      <c r="C1383" t="str">
        <f>INDEX(FIPS!$A$1:$E$3236,MATCH($F1383,FIPS!$D$1:$D$3236,0),5)</f>
        <v>Roseau County</v>
      </c>
      <c r="D1383" t="s">
        <v>244</v>
      </c>
      <c r="E1383" s="15" t="s">
        <v>114</v>
      </c>
      <c r="F1383" t="s">
        <v>3872</v>
      </c>
      <c r="G1383" t="s">
        <v>438</v>
      </c>
      <c r="H1383" t="str">
        <f>IFERROR(VLOOKUP($G1383,'Team Colors'!$A:$B,2,0),"#c9c9c9")</f>
        <v>#4f2683</v>
      </c>
      <c r="I1383">
        <f>INDEX('Raw Election Data'!$A$1:$AN$3144,MATCH($C1383&amp;" "&amp;$B1383,'Raw Election Data'!$C$1:$C$3144,0),MATCH('Joined Data'!I$1,'Raw Election Data'!$A$1:$AN$1,0))</f>
        <v>15770</v>
      </c>
      <c r="J1383">
        <f>INDEX('Raw Election Data'!$A$1:$AN$3144,MATCH($C1383&amp;" "&amp;$B1383,'Raw Election Data'!$C$1:$C$3144,0),MATCH('Joined Data'!J$1,'Raw Election Data'!$A$1:$AN$1,0))</f>
        <v>1856</v>
      </c>
      <c r="K1383">
        <f>INDEX('Raw Election Data'!$A$1:$AN$3144,MATCH($C1383&amp;" "&amp;$B1383,'Raw Election Data'!$C$1:$C$3144,0),MATCH('Joined Data'!K$1,'Raw Election Data'!$A$1:$AN$1,0))</f>
        <v>5451</v>
      </c>
      <c r="L1383">
        <f>INDEX('Raw Election Data'!$A$1:$AN$3144,MATCH($C1383&amp;" "&amp;$B1383,'Raw Election Data'!$C$1:$C$3144,0),MATCH('Joined Data'!L$1,'Raw Election Data'!$A$1:$AN$1,0))</f>
        <v>7767</v>
      </c>
      <c r="M1383">
        <f>INDEX('Raw Election Data'!$A$1:$AN$3144,MATCH($C1383&amp;" "&amp;$B1383,'Raw Election Data'!$C$1:$C$3144,0),MATCH('Joined Data'!M$1,'Raw Election Data'!$A$1:$AN$1,0))</f>
        <v>0.23895970130037336</v>
      </c>
      <c r="N1383">
        <f>INDEX('Raw Election Data'!$A$1:$AN$3144,MATCH($C1383&amp;" "&amp;$B1383,'Raw Election Data'!$C$1:$C$3144,0),MATCH('Joined Data'!N$1,'Raw Election Data'!$A$1:$AN$1,0))</f>
        <v>0.70181537273078409</v>
      </c>
      <c r="O1383">
        <f>INDEX('Raw Election Data'!$A$1:$AN$3144,MATCH($C1383&amp;" "&amp;$B1383,'Raw Election Data'!$C$1:$C$3144,0),MATCH('Joined Data'!O$1,'Raw Election Data'!$A$1:$AN$1,0))</f>
        <v>-3595</v>
      </c>
      <c r="P1383">
        <f>INDEX('Raw Election Data'!$A$1:$AN$3144,MATCH($C1383&amp;" "&amp;$B1383,'Raw Election Data'!$C$1:$C$3144,0),MATCH('Joined Data'!P$1,'Raw Election Data'!$A$1:$AN$1,0))</f>
        <v>3595</v>
      </c>
      <c r="Q1383">
        <f>INDEX('Raw Election Data'!$A$1:$AN$3144,MATCH($C1383&amp;" "&amp;$B1383,'Raw Election Data'!$C$1:$C$3144,0),MATCH('Joined Data'!Q$1,'Raw Election Data'!$A$1:$AN$1,0))</f>
        <v>-0.46285567143041073</v>
      </c>
      <c r="R1383">
        <f>INDEX('Raw Election Data'!$A$1:$AN$3144,MATCH($C1383&amp;" "&amp;$B1383,'Raw Election Data'!$C$1:$C$3144,0),MATCH('Joined Data'!R$1,'Raw Election Data'!$A$1:$AN$1,0))</f>
        <v>0.46285567143041073</v>
      </c>
    </row>
    <row r="1384" spans="1:18" ht="13.5" hidden="1" customHeight="1" x14ac:dyDescent="0.15">
      <c r="A1384" t="s">
        <v>243</v>
      </c>
      <c r="B1384" t="s">
        <v>3704</v>
      </c>
      <c r="C1384" t="str">
        <f>INDEX(FIPS!$A$1:$E$3236,MATCH($F1384,FIPS!$D$1:$D$3236,0),5)</f>
        <v>St. Louis County</v>
      </c>
      <c r="D1384" t="s">
        <v>244</v>
      </c>
      <c r="E1384" s="15" t="s">
        <v>115</v>
      </c>
      <c r="F1384" t="s">
        <v>3874</v>
      </c>
      <c r="G1384" t="s">
        <v>438</v>
      </c>
      <c r="H1384" t="str">
        <f>IFERROR(VLOOKUP($G1384,'Team Colors'!$A:$B,2,0),"#c9c9c9")</f>
        <v>#4f2683</v>
      </c>
      <c r="I1384">
        <f>INDEX('Raw Election Data'!$A$1:$AN$3144,MATCH($C1384&amp;" "&amp;$B1384,'Raw Election Data'!$C$1:$C$3144,0),MATCH('Joined Data'!I$1,'Raw Election Data'!$A$1:$AN$1,0))</f>
        <v>200431</v>
      </c>
      <c r="J1384">
        <f>INDEX('Raw Election Data'!$A$1:$AN$3144,MATCH($C1384&amp;" "&amp;$B1384,'Raw Election Data'!$C$1:$C$3144,0),MATCH('Joined Data'!J$1,'Raw Election Data'!$A$1:$AN$1,0))</f>
        <v>57769</v>
      </c>
      <c r="K1384">
        <f>INDEX('Raw Election Data'!$A$1:$AN$3144,MATCH($C1384&amp;" "&amp;$B1384,'Raw Election Data'!$C$1:$C$3144,0),MATCH('Joined Data'!K$1,'Raw Election Data'!$A$1:$AN$1,0))</f>
        <v>44631</v>
      </c>
      <c r="L1384">
        <f>INDEX('Raw Election Data'!$A$1:$AN$3144,MATCH($C1384&amp;" "&amp;$B1384,'Raw Election Data'!$C$1:$C$3144,0),MATCH('Joined Data'!L$1,'Raw Election Data'!$A$1:$AN$1,0))</f>
        <v>111260</v>
      </c>
      <c r="M1384">
        <f>INDEX('Raw Election Data'!$A$1:$AN$3144,MATCH($C1384&amp;" "&amp;$B1384,'Raw Election Data'!$C$1:$C$3144,0),MATCH('Joined Data'!M$1,'Raw Election Data'!$A$1:$AN$1,0))</f>
        <v>0.51922523818083766</v>
      </c>
      <c r="N1384">
        <f>INDEX('Raw Election Data'!$A$1:$AN$3144,MATCH($C1384&amp;" "&amp;$B1384,'Raw Election Data'!$C$1:$C$3144,0),MATCH('Joined Data'!N$1,'Raw Election Data'!$A$1:$AN$1,0))</f>
        <v>0.40114147042962428</v>
      </c>
      <c r="O1384">
        <f>INDEX('Raw Election Data'!$A$1:$AN$3144,MATCH($C1384&amp;" "&amp;$B1384,'Raw Election Data'!$C$1:$C$3144,0),MATCH('Joined Data'!O$1,'Raw Election Data'!$A$1:$AN$1,0))</f>
        <v>13138</v>
      </c>
      <c r="P1384">
        <f>INDEX('Raw Election Data'!$A$1:$AN$3144,MATCH($C1384&amp;" "&amp;$B1384,'Raw Election Data'!$C$1:$C$3144,0),MATCH('Joined Data'!P$1,'Raw Election Data'!$A$1:$AN$1,0))</f>
        <v>-13138</v>
      </c>
      <c r="Q1384">
        <f>INDEX('Raw Election Data'!$A$1:$AN$3144,MATCH($C1384&amp;" "&amp;$B1384,'Raw Election Data'!$C$1:$C$3144,0),MATCH('Joined Data'!Q$1,'Raw Election Data'!$A$1:$AN$1,0))</f>
        <v>0.11808376775121338</v>
      </c>
      <c r="R1384">
        <f>INDEX('Raw Election Data'!$A$1:$AN$3144,MATCH($C1384&amp;" "&amp;$B1384,'Raw Election Data'!$C$1:$C$3144,0),MATCH('Joined Data'!R$1,'Raw Election Data'!$A$1:$AN$1,0))</f>
        <v>-0.11808376775121338</v>
      </c>
    </row>
    <row r="1385" spans="1:18" ht="13.5" hidden="1" customHeight="1" x14ac:dyDescent="0.15">
      <c r="A1385" t="s">
        <v>243</v>
      </c>
      <c r="B1385" t="s">
        <v>3704</v>
      </c>
      <c r="C1385" t="str">
        <f>INDEX(FIPS!$A$1:$E$3236,MATCH($F1385,FIPS!$D$1:$D$3236,0),5)</f>
        <v>Scott County</v>
      </c>
      <c r="D1385" t="s">
        <v>244</v>
      </c>
      <c r="E1385" s="15" t="s">
        <v>116</v>
      </c>
      <c r="F1385" t="s">
        <v>3875</v>
      </c>
      <c r="G1385" t="s">
        <v>438</v>
      </c>
      <c r="H1385" t="str">
        <f>IFERROR(VLOOKUP($G1385,'Team Colors'!$A:$B,2,0),"#c9c9c9")</f>
        <v>#4f2683</v>
      </c>
      <c r="I1385">
        <f>INDEX('Raw Election Data'!$A$1:$AN$3144,MATCH($C1385&amp;" "&amp;$B1385,'Raw Election Data'!$C$1:$C$3144,0),MATCH('Joined Data'!I$1,'Raw Election Data'!$A$1:$AN$1,0))</f>
        <v>141660</v>
      </c>
      <c r="J1385">
        <f>INDEX('Raw Election Data'!$A$1:$AN$3144,MATCH($C1385&amp;" "&amp;$B1385,'Raw Election Data'!$C$1:$C$3144,0),MATCH('Joined Data'!J$1,'Raw Election Data'!$A$1:$AN$1,0))</f>
        <v>28502</v>
      </c>
      <c r="K1385">
        <f>INDEX('Raw Election Data'!$A$1:$AN$3144,MATCH($C1385&amp;" "&amp;$B1385,'Raw Election Data'!$C$1:$C$3144,0),MATCH('Joined Data'!K$1,'Raw Election Data'!$A$1:$AN$1,0))</f>
        <v>39948</v>
      </c>
      <c r="L1385">
        <f>INDEX('Raw Election Data'!$A$1:$AN$3144,MATCH($C1385&amp;" "&amp;$B1385,'Raw Election Data'!$C$1:$C$3144,0),MATCH('Joined Data'!L$1,'Raw Election Data'!$A$1:$AN$1,0))</f>
        <v>74390</v>
      </c>
      <c r="M1385">
        <f>INDEX('Raw Election Data'!$A$1:$AN$3144,MATCH($C1385&amp;" "&amp;$B1385,'Raw Election Data'!$C$1:$C$3144,0),MATCH('Joined Data'!M$1,'Raw Election Data'!$A$1:$AN$1,0))</f>
        <v>0.3831428955504772</v>
      </c>
      <c r="N1385">
        <f>INDEX('Raw Election Data'!$A$1:$AN$3144,MATCH($C1385&amp;" "&amp;$B1385,'Raw Election Data'!$C$1:$C$3144,0),MATCH('Joined Data'!N$1,'Raw Election Data'!$A$1:$AN$1,0))</f>
        <v>0.53700766232020436</v>
      </c>
      <c r="O1385">
        <f>INDEX('Raw Election Data'!$A$1:$AN$3144,MATCH($C1385&amp;" "&amp;$B1385,'Raw Election Data'!$C$1:$C$3144,0),MATCH('Joined Data'!O$1,'Raw Election Data'!$A$1:$AN$1,0))</f>
        <v>-11446</v>
      </c>
      <c r="P1385">
        <f>INDEX('Raw Election Data'!$A$1:$AN$3144,MATCH($C1385&amp;" "&amp;$B1385,'Raw Election Data'!$C$1:$C$3144,0),MATCH('Joined Data'!P$1,'Raw Election Data'!$A$1:$AN$1,0))</f>
        <v>11446</v>
      </c>
      <c r="Q1385">
        <f>INDEX('Raw Election Data'!$A$1:$AN$3144,MATCH($C1385&amp;" "&amp;$B1385,'Raw Election Data'!$C$1:$C$3144,0),MATCH('Joined Data'!Q$1,'Raw Election Data'!$A$1:$AN$1,0))</f>
        <v>-0.15386476676972716</v>
      </c>
      <c r="R1385">
        <f>INDEX('Raw Election Data'!$A$1:$AN$3144,MATCH($C1385&amp;" "&amp;$B1385,'Raw Election Data'!$C$1:$C$3144,0),MATCH('Joined Data'!R$1,'Raw Election Data'!$A$1:$AN$1,0))</f>
        <v>0.15386476676972716</v>
      </c>
    </row>
    <row r="1386" spans="1:18" ht="13.5" hidden="1" customHeight="1" x14ac:dyDescent="0.15">
      <c r="A1386" t="s">
        <v>243</v>
      </c>
      <c r="B1386" t="s">
        <v>3704</v>
      </c>
      <c r="C1386" t="str">
        <f>INDEX(FIPS!$A$1:$E$3236,MATCH($F1386,FIPS!$D$1:$D$3236,0),5)</f>
        <v>Sherburne County</v>
      </c>
      <c r="D1386" t="s">
        <v>244</v>
      </c>
      <c r="E1386" s="15" t="s">
        <v>117</v>
      </c>
      <c r="F1386" t="s">
        <v>3877</v>
      </c>
      <c r="G1386" t="s">
        <v>438</v>
      </c>
      <c r="H1386" t="str">
        <f>IFERROR(VLOOKUP($G1386,'Team Colors'!$A:$B,2,0),"#c9c9c9")</f>
        <v>#4f2683</v>
      </c>
      <c r="I1386">
        <f>INDEX('Raw Election Data'!$A$1:$AN$3144,MATCH($C1386&amp;" "&amp;$B1386,'Raw Election Data'!$C$1:$C$3144,0),MATCH('Joined Data'!I$1,'Raw Election Data'!$A$1:$AN$1,0))</f>
        <v>91705</v>
      </c>
      <c r="J1386">
        <f>INDEX('Raw Election Data'!$A$1:$AN$3144,MATCH($C1386&amp;" "&amp;$B1386,'Raw Election Data'!$C$1:$C$3144,0),MATCH('Joined Data'!J$1,'Raw Election Data'!$A$1:$AN$1,0))</f>
        <v>13299</v>
      </c>
      <c r="K1386">
        <f>INDEX('Raw Election Data'!$A$1:$AN$3144,MATCH($C1386&amp;" "&amp;$B1386,'Raw Election Data'!$C$1:$C$3144,0),MATCH('Joined Data'!K$1,'Raw Election Data'!$A$1:$AN$1,0))</f>
        <v>31049</v>
      </c>
      <c r="L1386">
        <f>INDEX('Raw Election Data'!$A$1:$AN$3144,MATCH($C1386&amp;" "&amp;$B1386,'Raw Election Data'!$C$1:$C$3144,0),MATCH('Joined Data'!L$1,'Raw Election Data'!$A$1:$AN$1,0))</f>
        <v>47938</v>
      </c>
      <c r="M1386">
        <f>INDEX('Raw Election Data'!$A$1:$AN$3144,MATCH($C1386&amp;" "&amp;$B1386,'Raw Election Data'!$C$1:$C$3144,0),MATCH('Joined Data'!M$1,'Raw Election Data'!$A$1:$AN$1,0))</f>
        <v>0.27742083524552547</v>
      </c>
      <c r="N1386">
        <f>INDEX('Raw Election Data'!$A$1:$AN$3144,MATCH($C1386&amp;" "&amp;$B1386,'Raw Election Data'!$C$1:$C$3144,0),MATCH('Joined Data'!N$1,'Raw Election Data'!$A$1:$AN$1,0))</f>
        <v>0.6476907672410197</v>
      </c>
      <c r="O1386">
        <f>INDEX('Raw Election Data'!$A$1:$AN$3144,MATCH($C1386&amp;" "&amp;$B1386,'Raw Election Data'!$C$1:$C$3144,0),MATCH('Joined Data'!O$1,'Raw Election Data'!$A$1:$AN$1,0))</f>
        <v>-17750</v>
      </c>
      <c r="P1386">
        <f>INDEX('Raw Election Data'!$A$1:$AN$3144,MATCH($C1386&amp;" "&amp;$B1386,'Raw Election Data'!$C$1:$C$3144,0),MATCH('Joined Data'!P$1,'Raw Election Data'!$A$1:$AN$1,0))</f>
        <v>17750</v>
      </c>
      <c r="Q1386">
        <f>INDEX('Raw Election Data'!$A$1:$AN$3144,MATCH($C1386&amp;" "&amp;$B1386,'Raw Election Data'!$C$1:$C$3144,0),MATCH('Joined Data'!Q$1,'Raw Election Data'!$A$1:$AN$1,0))</f>
        <v>-0.37026993199549424</v>
      </c>
      <c r="R1386">
        <f>INDEX('Raw Election Data'!$A$1:$AN$3144,MATCH($C1386&amp;" "&amp;$B1386,'Raw Election Data'!$C$1:$C$3144,0),MATCH('Joined Data'!R$1,'Raw Election Data'!$A$1:$AN$1,0))</f>
        <v>0.37026993199549424</v>
      </c>
    </row>
    <row r="1387" spans="1:18" ht="13.5" hidden="1" customHeight="1" x14ac:dyDescent="0.15">
      <c r="A1387" t="s">
        <v>243</v>
      </c>
      <c r="B1387" t="s">
        <v>3704</v>
      </c>
      <c r="C1387" t="str">
        <f>INDEX(FIPS!$A$1:$E$3236,MATCH($F1387,FIPS!$D$1:$D$3236,0),5)</f>
        <v>Sibley County</v>
      </c>
      <c r="D1387" t="s">
        <v>244</v>
      </c>
      <c r="E1387" s="15" t="s">
        <v>118</v>
      </c>
      <c r="F1387" t="s">
        <v>3879</v>
      </c>
      <c r="G1387" t="s">
        <v>438</v>
      </c>
      <c r="H1387" t="str">
        <f>IFERROR(VLOOKUP($G1387,'Team Colors'!$A:$B,2,0),"#c9c9c9")</f>
        <v>#4f2683</v>
      </c>
      <c r="I1387">
        <f>INDEX('Raw Election Data'!$A$1:$AN$3144,MATCH($C1387&amp;" "&amp;$B1387,'Raw Election Data'!$C$1:$C$3144,0),MATCH('Joined Data'!I$1,'Raw Election Data'!$A$1:$AN$1,0))</f>
        <v>14875</v>
      </c>
      <c r="J1387">
        <f>INDEX('Raw Election Data'!$A$1:$AN$3144,MATCH($C1387&amp;" "&amp;$B1387,'Raw Election Data'!$C$1:$C$3144,0),MATCH('Joined Data'!J$1,'Raw Election Data'!$A$1:$AN$1,0))</f>
        <v>1954</v>
      </c>
      <c r="K1387">
        <f>INDEX('Raw Election Data'!$A$1:$AN$3144,MATCH($C1387&amp;" "&amp;$B1387,'Raw Election Data'!$C$1:$C$3144,0),MATCH('Joined Data'!K$1,'Raw Election Data'!$A$1:$AN$1,0))</f>
        <v>5193</v>
      </c>
      <c r="L1387">
        <f>INDEX('Raw Election Data'!$A$1:$AN$3144,MATCH($C1387&amp;" "&amp;$B1387,'Raw Election Data'!$C$1:$C$3144,0),MATCH('Joined Data'!L$1,'Raw Election Data'!$A$1:$AN$1,0))</f>
        <v>7727</v>
      </c>
      <c r="M1387">
        <f>INDEX('Raw Election Data'!$A$1:$AN$3144,MATCH($C1387&amp;" "&amp;$B1387,'Raw Election Data'!$C$1:$C$3144,0),MATCH('Joined Data'!M$1,'Raw Election Data'!$A$1:$AN$1,0))</f>
        <v>0.25287951339459042</v>
      </c>
      <c r="N1387">
        <f>INDEX('Raw Election Data'!$A$1:$AN$3144,MATCH($C1387&amp;" "&amp;$B1387,'Raw Election Data'!$C$1:$C$3144,0),MATCH('Joined Data'!N$1,'Raw Election Data'!$A$1:$AN$1,0))</f>
        <v>0.67205901384754752</v>
      </c>
      <c r="O1387">
        <f>INDEX('Raw Election Data'!$A$1:$AN$3144,MATCH($C1387&amp;" "&amp;$B1387,'Raw Election Data'!$C$1:$C$3144,0),MATCH('Joined Data'!O$1,'Raw Election Data'!$A$1:$AN$1,0))</f>
        <v>-3239</v>
      </c>
      <c r="P1387">
        <f>INDEX('Raw Election Data'!$A$1:$AN$3144,MATCH($C1387&amp;" "&amp;$B1387,'Raw Election Data'!$C$1:$C$3144,0),MATCH('Joined Data'!P$1,'Raw Election Data'!$A$1:$AN$1,0))</f>
        <v>3239</v>
      </c>
      <c r="Q1387">
        <f>INDEX('Raw Election Data'!$A$1:$AN$3144,MATCH($C1387&amp;" "&amp;$B1387,'Raw Election Data'!$C$1:$C$3144,0),MATCH('Joined Data'!Q$1,'Raw Election Data'!$A$1:$AN$1,0))</f>
        <v>-0.4191795004529571</v>
      </c>
      <c r="R1387">
        <f>INDEX('Raw Election Data'!$A$1:$AN$3144,MATCH($C1387&amp;" "&amp;$B1387,'Raw Election Data'!$C$1:$C$3144,0),MATCH('Joined Data'!R$1,'Raw Election Data'!$A$1:$AN$1,0))</f>
        <v>0.4191795004529571</v>
      </c>
    </row>
    <row r="1388" spans="1:18" ht="13.5" hidden="1" customHeight="1" x14ac:dyDescent="0.15">
      <c r="A1388" t="s">
        <v>243</v>
      </c>
      <c r="B1388" t="s">
        <v>3704</v>
      </c>
      <c r="C1388" t="str">
        <f>INDEX(FIPS!$A$1:$E$3236,MATCH($F1388,FIPS!$D$1:$D$3236,0),5)</f>
        <v>Stearns County</v>
      </c>
      <c r="D1388" t="s">
        <v>244</v>
      </c>
      <c r="E1388" s="15" t="s">
        <v>119</v>
      </c>
      <c r="F1388" t="s">
        <v>3881</v>
      </c>
      <c r="G1388" t="s">
        <v>438</v>
      </c>
      <c r="H1388" t="str">
        <f>IFERROR(VLOOKUP($G1388,'Team Colors'!$A:$B,2,0),"#c9c9c9")</f>
        <v>#4f2683</v>
      </c>
      <c r="I1388">
        <f>INDEX('Raw Election Data'!$A$1:$AN$3144,MATCH($C1388&amp;" "&amp;$B1388,'Raw Election Data'!$C$1:$C$3144,0),MATCH('Joined Data'!I$1,'Raw Election Data'!$A$1:$AN$1,0))</f>
        <v>154708</v>
      </c>
      <c r="J1388">
        <f>INDEX('Raw Election Data'!$A$1:$AN$3144,MATCH($C1388&amp;" "&amp;$B1388,'Raw Election Data'!$C$1:$C$3144,0),MATCH('Joined Data'!J$1,'Raw Election Data'!$A$1:$AN$1,0))</f>
        <v>25575</v>
      </c>
      <c r="K1388">
        <f>INDEX('Raw Election Data'!$A$1:$AN$3144,MATCH($C1388&amp;" "&amp;$B1388,'Raw Election Data'!$C$1:$C$3144,0),MATCH('Joined Data'!K$1,'Raw Election Data'!$A$1:$AN$1,0))</f>
        <v>47618</v>
      </c>
      <c r="L1388">
        <f>INDEX('Raw Election Data'!$A$1:$AN$3144,MATCH($C1388&amp;" "&amp;$B1388,'Raw Election Data'!$C$1:$C$3144,0),MATCH('Joined Data'!L$1,'Raw Election Data'!$A$1:$AN$1,0))</f>
        <v>78985</v>
      </c>
      <c r="M1388">
        <f>INDEX('Raw Election Data'!$A$1:$AN$3144,MATCH($C1388&amp;" "&amp;$B1388,'Raw Election Data'!$C$1:$C$3144,0),MATCH('Joined Data'!M$1,'Raw Election Data'!$A$1:$AN$1,0))</f>
        <v>0.3237956574033044</v>
      </c>
      <c r="N1388">
        <f>INDEX('Raw Election Data'!$A$1:$AN$3144,MATCH($C1388&amp;" "&amp;$B1388,'Raw Election Data'!$C$1:$C$3144,0),MATCH('Joined Data'!N$1,'Raw Election Data'!$A$1:$AN$1,0))</f>
        <v>0.60287396341077415</v>
      </c>
      <c r="O1388">
        <f>INDEX('Raw Election Data'!$A$1:$AN$3144,MATCH($C1388&amp;" "&amp;$B1388,'Raw Election Data'!$C$1:$C$3144,0),MATCH('Joined Data'!O$1,'Raw Election Data'!$A$1:$AN$1,0))</f>
        <v>-22043</v>
      </c>
      <c r="P1388">
        <f>INDEX('Raw Election Data'!$A$1:$AN$3144,MATCH($C1388&amp;" "&amp;$B1388,'Raw Election Data'!$C$1:$C$3144,0),MATCH('Joined Data'!P$1,'Raw Election Data'!$A$1:$AN$1,0))</f>
        <v>22043</v>
      </c>
      <c r="Q1388">
        <f>INDEX('Raw Election Data'!$A$1:$AN$3144,MATCH($C1388&amp;" "&amp;$B1388,'Raw Election Data'!$C$1:$C$3144,0),MATCH('Joined Data'!Q$1,'Raw Election Data'!$A$1:$AN$1,0))</f>
        <v>-0.27907830600746975</v>
      </c>
      <c r="R1388">
        <f>INDEX('Raw Election Data'!$A$1:$AN$3144,MATCH($C1388&amp;" "&amp;$B1388,'Raw Election Data'!$C$1:$C$3144,0),MATCH('Joined Data'!R$1,'Raw Election Data'!$A$1:$AN$1,0))</f>
        <v>0.27907830600746975</v>
      </c>
    </row>
    <row r="1389" spans="1:18" ht="13.5" hidden="1" customHeight="1" x14ac:dyDescent="0.15">
      <c r="A1389" t="s">
        <v>243</v>
      </c>
      <c r="B1389" t="s">
        <v>3704</v>
      </c>
      <c r="C1389" t="str">
        <f>INDEX(FIPS!$A$1:$E$3236,MATCH($F1389,FIPS!$D$1:$D$3236,0),5)</f>
        <v>Steele County</v>
      </c>
      <c r="D1389" t="s">
        <v>244</v>
      </c>
      <c r="E1389" s="15" t="s">
        <v>120</v>
      </c>
      <c r="F1389" t="s">
        <v>3883</v>
      </c>
      <c r="G1389" t="s">
        <v>438</v>
      </c>
      <c r="H1389" t="str">
        <f>IFERROR(VLOOKUP($G1389,'Team Colors'!$A:$B,2,0),"#c9c9c9")</f>
        <v>#4f2683</v>
      </c>
      <c r="I1389">
        <f>INDEX('Raw Election Data'!$A$1:$AN$3144,MATCH($C1389&amp;" "&amp;$B1389,'Raw Election Data'!$C$1:$C$3144,0),MATCH('Joined Data'!I$1,'Raw Election Data'!$A$1:$AN$1,0))</f>
        <v>36755</v>
      </c>
      <c r="J1389">
        <f>INDEX('Raw Election Data'!$A$1:$AN$3144,MATCH($C1389&amp;" "&amp;$B1389,'Raw Election Data'!$C$1:$C$3144,0),MATCH('Joined Data'!J$1,'Raw Election Data'!$A$1:$AN$1,0))</f>
        <v>6239</v>
      </c>
      <c r="K1389">
        <f>INDEX('Raw Election Data'!$A$1:$AN$3144,MATCH($C1389&amp;" "&amp;$B1389,'Raw Election Data'!$C$1:$C$3144,0),MATCH('Joined Data'!K$1,'Raw Election Data'!$A$1:$AN$1,0))</f>
        <v>11198</v>
      </c>
      <c r="L1389">
        <f>INDEX('Raw Election Data'!$A$1:$AN$3144,MATCH($C1389&amp;" "&amp;$B1389,'Raw Election Data'!$C$1:$C$3144,0),MATCH('Joined Data'!L$1,'Raw Election Data'!$A$1:$AN$1,0))</f>
        <v>19040</v>
      </c>
      <c r="M1389">
        <f>INDEX('Raw Election Data'!$A$1:$AN$3144,MATCH($C1389&amp;" "&amp;$B1389,'Raw Election Data'!$C$1:$C$3144,0),MATCH('Joined Data'!M$1,'Raw Election Data'!$A$1:$AN$1,0))</f>
        <v>0.32767857142857143</v>
      </c>
      <c r="N1389">
        <f>INDEX('Raw Election Data'!$A$1:$AN$3144,MATCH($C1389&amp;" "&amp;$B1389,'Raw Election Data'!$C$1:$C$3144,0),MATCH('Joined Data'!N$1,'Raw Election Data'!$A$1:$AN$1,0))</f>
        <v>0.58813025210084036</v>
      </c>
      <c r="O1389">
        <f>INDEX('Raw Election Data'!$A$1:$AN$3144,MATCH($C1389&amp;" "&amp;$B1389,'Raw Election Data'!$C$1:$C$3144,0),MATCH('Joined Data'!O$1,'Raw Election Data'!$A$1:$AN$1,0))</f>
        <v>-4959</v>
      </c>
      <c r="P1389">
        <f>INDEX('Raw Election Data'!$A$1:$AN$3144,MATCH($C1389&amp;" "&amp;$B1389,'Raw Election Data'!$C$1:$C$3144,0),MATCH('Joined Data'!P$1,'Raw Election Data'!$A$1:$AN$1,0))</f>
        <v>4959</v>
      </c>
      <c r="Q1389">
        <f>INDEX('Raw Election Data'!$A$1:$AN$3144,MATCH($C1389&amp;" "&amp;$B1389,'Raw Election Data'!$C$1:$C$3144,0),MATCH('Joined Data'!Q$1,'Raw Election Data'!$A$1:$AN$1,0))</f>
        <v>-0.26045168067226893</v>
      </c>
      <c r="R1389">
        <f>INDEX('Raw Election Data'!$A$1:$AN$3144,MATCH($C1389&amp;" "&amp;$B1389,'Raw Election Data'!$C$1:$C$3144,0),MATCH('Joined Data'!R$1,'Raw Election Data'!$A$1:$AN$1,0))</f>
        <v>0.26045168067226893</v>
      </c>
    </row>
    <row r="1390" spans="1:18" ht="13.5" hidden="1" customHeight="1" x14ac:dyDescent="0.15">
      <c r="A1390" t="s">
        <v>243</v>
      </c>
      <c r="B1390" t="s">
        <v>3704</v>
      </c>
      <c r="C1390" t="str">
        <f>INDEX(FIPS!$A$1:$E$3236,MATCH($F1390,FIPS!$D$1:$D$3236,0),5)</f>
        <v>Stevens County</v>
      </c>
      <c r="D1390" t="s">
        <v>244</v>
      </c>
      <c r="E1390" s="15" t="s">
        <v>121</v>
      </c>
      <c r="F1390" t="s">
        <v>3886</v>
      </c>
      <c r="G1390" t="s">
        <v>438</v>
      </c>
      <c r="H1390" t="str">
        <f>IFERROR(VLOOKUP($G1390,'Team Colors'!$A:$B,2,0),"#c9c9c9")</f>
        <v>#4f2683</v>
      </c>
      <c r="I1390">
        <f>INDEX('Raw Election Data'!$A$1:$AN$3144,MATCH($C1390&amp;" "&amp;$B1390,'Raw Election Data'!$C$1:$C$3144,0),MATCH('Joined Data'!I$1,'Raw Election Data'!$A$1:$AN$1,0))</f>
        <v>9796</v>
      </c>
      <c r="J1390">
        <f>INDEX('Raw Election Data'!$A$1:$AN$3144,MATCH($C1390&amp;" "&amp;$B1390,'Raw Election Data'!$C$1:$C$3144,0),MATCH('Joined Data'!J$1,'Raw Election Data'!$A$1:$AN$1,0))</f>
        <v>2116</v>
      </c>
      <c r="K1390">
        <f>INDEX('Raw Election Data'!$A$1:$AN$3144,MATCH($C1390&amp;" "&amp;$B1390,'Raw Election Data'!$C$1:$C$3144,0),MATCH('Joined Data'!K$1,'Raw Election Data'!$A$1:$AN$1,0))</f>
        <v>2800</v>
      </c>
      <c r="L1390">
        <f>INDEX('Raw Election Data'!$A$1:$AN$3144,MATCH($C1390&amp;" "&amp;$B1390,'Raw Election Data'!$C$1:$C$3144,0),MATCH('Joined Data'!L$1,'Raw Election Data'!$A$1:$AN$1,0))</f>
        <v>5350</v>
      </c>
      <c r="M1390">
        <f>INDEX('Raw Election Data'!$A$1:$AN$3144,MATCH($C1390&amp;" "&amp;$B1390,'Raw Election Data'!$C$1:$C$3144,0),MATCH('Joined Data'!M$1,'Raw Election Data'!$A$1:$AN$1,0))</f>
        <v>0.39551401869158881</v>
      </c>
      <c r="N1390">
        <f>INDEX('Raw Election Data'!$A$1:$AN$3144,MATCH($C1390&amp;" "&amp;$B1390,'Raw Election Data'!$C$1:$C$3144,0),MATCH('Joined Data'!N$1,'Raw Election Data'!$A$1:$AN$1,0))</f>
        <v>0.52336448598130836</v>
      </c>
      <c r="O1390">
        <f>INDEX('Raw Election Data'!$A$1:$AN$3144,MATCH($C1390&amp;" "&amp;$B1390,'Raw Election Data'!$C$1:$C$3144,0),MATCH('Joined Data'!O$1,'Raw Election Data'!$A$1:$AN$1,0))</f>
        <v>-684</v>
      </c>
      <c r="P1390">
        <f>INDEX('Raw Election Data'!$A$1:$AN$3144,MATCH($C1390&amp;" "&amp;$B1390,'Raw Election Data'!$C$1:$C$3144,0),MATCH('Joined Data'!P$1,'Raw Election Data'!$A$1:$AN$1,0))</f>
        <v>684</v>
      </c>
      <c r="Q1390">
        <f>INDEX('Raw Election Data'!$A$1:$AN$3144,MATCH($C1390&amp;" "&amp;$B1390,'Raw Election Data'!$C$1:$C$3144,0),MATCH('Joined Data'!Q$1,'Raw Election Data'!$A$1:$AN$1,0))</f>
        <v>-0.12785046728971955</v>
      </c>
      <c r="R1390">
        <f>INDEX('Raw Election Data'!$A$1:$AN$3144,MATCH($C1390&amp;" "&amp;$B1390,'Raw Election Data'!$C$1:$C$3144,0),MATCH('Joined Data'!R$1,'Raw Election Data'!$A$1:$AN$1,0))</f>
        <v>0.12785046728971955</v>
      </c>
    </row>
    <row r="1391" spans="1:18" ht="13.5" hidden="1" customHeight="1" x14ac:dyDescent="0.15">
      <c r="A1391" t="s">
        <v>243</v>
      </c>
      <c r="B1391" t="s">
        <v>3704</v>
      </c>
      <c r="C1391" t="str">
        <f>INDEX(FIPS!$A$1:$E$3236,MATCH($F1391,FIPS!$D$1:$D$3236,0),5)</f>
        <v>Swift County</v>
      </c>
      <c r="D1391" t="s">
        <v>244</v>
      </c>
      <c r="E1391" s="15" t="s">
        <v>138</v>
      </c>
      <c r="F1391" t="s">
        <v>3888</v>
      </c>
      <c r="G1391" t="s">
        <v>438</v>
      </c>
      <c r="H1391" t="str">
        <f>IFERROR(VLOOKUP($G1391,'Team Colors'!$A:$B,2,0),"#c9c9c9")</f>
        <v>#4f2683</v>
      </c>
      <c r="I1391">
        <f>INDEX('Raw Election Data'!$A$1:$AN$3144,MATCH($C1391&amp;" "&amp;$B1391,'Raw Election Data'!$C$1:$C$3144,0),MATCH('Joined Data'!I$1,'Raw Election Data'!$A$1:$AN$1,0))</f>
        <v>9340</v>
      </c>
      <c r="J1391">
        <f>INDEX('Raw Election Data'!$A$1:$AN$3144,MATCH($C1391&amp;" "&amp;$B1391,'Raw Election Data'!$C$1:$C$3144,0),MATCH('Joined Data'!J$1,'Raw Election Data'!$A$1:$AN$1,0))</f>
        <v>1679</v>
      </c>
      <c r="K1391">
        <f>INDEX('Raw Election Data'!$A$1:$AN$3144,MATCH($C1391&amp;" "&amp;$B1391,'Raw Election Data'!$C$1:$C$3144,0),MATCH('Joined Data'!K$1,'Raw Election Data'!$A$1:$AN$1,0))</f>
        <v>2962</v>
      </c>
      <c r="L1391">
        <f>INDEX('Raw Election Data'!$A$1:$AN$3144,MATCH($C1391&amp;" "&amp;$B1391,'Raw Election Data'!$C$1:$C$3144,0),MATCH('Joined Data'!L$1,'Raw Election Data'!$A$1:$AN$1,0))</f>
        <v>4968</v>
      </c>
      <c r="M1391">
        <f>INDEX('Raw Election Data'!$A$1:$AN$3144,MATCH($C1391&amp;" "&amp;$B1391,'Raw Election Data'!$C$1:$C$3144,0),MATCH('Joined Data'!M$1,'Raw Election Data'!$A$1:$AN$1,0))</f>
        <v>0.33796296296296297</v>
      </c>
      <c r="N1391">
        <f>INDEX('Raw Election Data'!$A$1:$AN$3144,MATCH($C1391&amp;" "&amp;$B1391,'Raw Election Data'!$C$1:$C$3144,0),MATCH('Joined Data'!N$1,'Raw Election Data'!$A$1:$AN$1,0))</f>
        <v>0.59621578099838968</v>
      </c>
      <c r="O1391">
        <f>INDEX('Raw Election Data'!$A$1:$AN$3144,MATCH($C1391&amp;" "&amp;$B1391,'Raw Election Data'!$C$1:$C$3144,0),MATCH('Joined Data'!O$1,'Raw Election Data'!$A$1:$AN$1,0))</f>
        <v>-1283</v>
      </c>
      <c r="P1391">
        <f>INDEX('Raw Election Data'!$A$1:$AN$3144,MATCH($C1391&amp;" "&amp;$B1391,'Raw Election Data'!$C$1:$C$3144,0),MATCH('Joined Data'!P$1,'Raw Election Data'!$A$1:$AN$1,0))</f>
        <v>1283</v>
      </c>
      <c r="Q1391">
        <f>INDEX('Raw Election Data'!$A$1:$AN$3144,MATCH($C1391&amp;" "&amp;$B1391,'Raw Election Data'!$C$1:$C$3144,0),MATCH('Joined Data'!Q$1,'Raw Election Data'!$A$1:$AN$1,0))</f>
        <v>-0.25825281803542671</v>
      </c>
      <c r="R1391">
        <f>INDEX('Raw Election Data'!$A$1:$AN$3144,MATCH($C1391&amp;" "&amp;$B1391,'Raw Election Data'!$C$1:$C$3144,0),MATCH('Joined Data'!R$1,'Raw Election Data'!$A$1:$AN$1,0))</f>
        <v>0.25825281803542671</v>
      </c>
    </row>
    <row r="1392" spans="1:18" ht="13.5" hidden="1" customHeight="1" x14ac:dyDescent="0.15">
      <c r="A1392" t="s">
        <v>243</v>
      </c>
      <c r="B1392" t="s">
        <v>3704</v>
      </c>
      <c r="C1392" t="str">
        <f>INDEX(FIPS!$A$1:$E$3236,MATCH($F1392,FIPS!$D$1:$D$3236,0),5)</f>
        <v>Todd County</v>
      </c>
      <c r="D1392" t="s">
        <v>244</v>
      </c>
      <c r="E1392" s="15" t="s">
        <v>96</v>
      </c>
      <c r="F1392" t="s">
        <v>3889</v>
      </c>
      <c r="G1392" t="s">
        <v>438</v>
      </c>
      <c r="H1392" t="str">
        <f>IFERROR(VLOOKUP($G1392,'Team Colors'!$A:$B,2,0),"#c9c9c9")</f>
        <v>#4f2683</v>
      </c>
      <c r="I1392">
        <f>INDEX('Raw Election Data'!$A$1:$AN$3144,MATCH($C1392&amp;" "&amp;$B1392,'Raw Election Data'!$C$1:$C$3144,0),MATCH('Joined Data'!I$1,'Raw Election Data'!$A$1:$AN$1,0))</f>
        <v>24257</v>
      </c>
      <c r="J1392">
        <f>INDEX('Raw Election Data'!$A$1:$AN$3144,MATCH($C1392&amp;" "&amp;$B1392,'Raw Election Data'!$C$1:$C$3144,0),MATCH('Joined Data'!J$1,'Raw Election Data'!$A$1:$AN$1,0))</f>
        <v>2783</v>
      </c>
      <c r="K1392">
        <f>INDEX('Raw Election Data'!$A$1:$AN$3144,MATCH($C1392&amp;" "&amp;$B1392,'Raw Election Data'!$C$1:$C$3144,0),MATCH('Joined Data'!K$1,'Raw Election Data'!$A$1:$AN$1,0))</f>
        <v>8485</v>
      </c>
      <c r="L1392">
        <f>INDEX('Raw Election Data'!$A$1:$AN$3144,MATCH($C1392&amp;" "&amp;$B1392,'Raw Election Data'!$C$1:$C$3144,0),MATCH('Joined Data'!L$1,'Raw Election Data'!$A$1:$AN$1,0))</f>
        <v>11944</v>
      </c>
      <c r="M1392">
        <f>INDEX('Raw Election Data'!$A$1:$AN$3144,MATCH($C1392&amp;" "&amp;$B1392,'Raw Election Data'!$C$1:$C$3144,0),MATCH('Joined Data'!M$1,'Raw Election Data'!$A$1:$AN$1,0))</f>
        <v>0.23300401875418619</v>
      </c>
      <c r="N1392">
        <f>INDEX('Raw Election Data'!$A$1:$AN$3144,MATCH($C1392&amp;" "&amp;$B1392,'Raw Election Data'!$C$1:$C$3144,0),MATCH('Joined Data'!N$1,'Raw Election Data'!$A$1:$AN$1,0))</f>
        <v>0.71039852645679835</v>
      </c>
      <c r="O1392">
        <f>INDEX('Raw Election Data'!$A$1:$AN$3144,MATCH($C1392&amp;" "&amp;$B1392,'Raw Election Data'!$C$1:$C$3144,0),MATCH('Joined Data'!O$1,'Raw Election Data'!$A$1:$AN$1,0))</f>
        <v>-5702</v>
      </c>
      <c r="P1392">
        <f>INDEX('Raw Election Data'!$A$1:$AN$3144,MATCH($C1392&amp;" "&amp;$B1392,'Raw Election Data'!$C$1:$C$3144,0),MATCH('Joined Data'!P$1,'Raw Election Data'!$A$1:$AN$1,0))</f>
        <v>5702</v>
      </c>
      <c r="Q1392">
        <f>INDEX('Raw Election Data'!$A$1:$AN$3144,MATCH($C1392&amp;" "&amp;$B1392,'Raw Election Data'!$C$1:$C$3144,0),MATCH('Joined Data'!Q$1,'Raw Election Data'!$A$1:$AN$1,0))</f>
        <v>-0.47739450770261216</v>
      </c>
      <c r="R1392">
        <f>INDEX('Raw Election Data'!$A$1:$AN$3144,MATCH($C1392&amp;" "&amp;$B1392,'Raw Election Data'!$C$1:$C$3144,0),MATCH('Joined Data'!R$1,'Raw Election Data'!$A$1:$AN$1,0))</f>
        <v>0.47739450770261216</v>
      </c>
    </row>
    <row r="1393" spans="1:18" ht="13.5" hidden="1" customHeight="1" x14ac:dyDescent="0.15">
      <c r="A1393" t="s">
        <v>243</v>
      </c>
      <c r="B1393" t="s">
        <v>3704</v>
      </c>
      <c r="C1393" t="str">
        <f>INDEX(FIPS!$A$1:$E$3236,MATCH($F1393,FIPS!$D$1:$D$3236,0),5)</f>
        <v>Traverse County</v>
      </c>
      <c r="D1393" t="s">
        <v>244</v>
      </c>
      <c r="E1393" s="15" t="s">
        <v>97</v>
      </c>
      <c r="F1393" t="s">
        <v>3891</v>
      </c>
      <c r="G1393" t="s">
        <v>438</v>
      </c>
      <c r="H1393" t="str">
        <f>IFERROR(VLOOKUP($G1393,'Team Colors'!$A:$B,2,0),"#c9c9c9")</f>
        <v>#4f2683</v>
      </c>
      <c r="I1393">
        <f>INDEX('Raw Election Data'!$A$1:$AN$3144,MATCH($C1393&amp;" "&amp;$B1393,'Raw Election Data'!$C$1:$C$3144,0),MATCH('Joined Data'!I$1,'Raw Election Data'!$A$1:$AN$1,0))</f>
        <v>3401</v>
      </c>
      <c r="J1393">
        <f>INDEX('Raw Election Data'!$A$1:$AN$3144,MATCH($C1393&amp;" "&amp;$B1393,'Raw Election Data'!$C$1:$C$3144,0),MATCH('Joined Data'!J$1,'Raw Election Data'!$A$1:$AN$1,0))</f>
        <v>631</v>
      </c>
      <c r="K1393">
        <f>INDEX('Raw Election Data'!$A$1:$AN$3144,MATCH($C1393&amp;" "&amp;$B1393,'Raw Election Data'!$C$1:$C$3144,0),MATCH('Joined Data'!K$1,'Raw Election Data'!$A$1:$AN$1,0))</f>
        <v>1050</v>
      </c>
      <c r="L1393">
        <f>INDEX('Raw Election Data'!$A$1:$AN$3144,MATCH($C1393&amp;" "&amp;$B1393,'Raw Election Data'!$C$1:$C$3144,0),MATCH('Joined Data'!L$1,'Raw Election Data'!$A$1:$AN$1,0))</f>
        <v>1791</v>
      </c>
      <c r="M1393">
        <f>INDEX('Raw Election Data'!$A$1:$AN$3144,MATCH($C1393&amp;" "&amp;$B1393,'Raw Election Data'!$C$1:$C$3144,0),MATCH('Joined Data'!M$1,'Raw Election Data'!$A$1:$AN$1,0))</f>
        <v>0.35231714126186486</v>
      </c>
      <c r="N1393">
        <f>INDEX('Raw Election Data'!$A$1:$AN$3144,MATCH($C1393&amp;" "&amp;$B1393,'Raw Election Data'!$C$1:$C$3144,0),MATCH('Joined Data'!N$1,'Raw Election Data'!$A$1:$AN$1,0))</f>
        <v>0.58626465661641536</v>
      </c>
      <c r="O1393">
        <f>INDEX('Raw Election Data'!$A$1:$AN$3144,MATCH($C1393&amp;" "&amp;$B1393,'Raw Election Data'!$C$1:$C$3144,0),MATCH('Joined Data'!O$1,'Raw Election Data'!$A$1:$AN$1,0))</f>
        <v>-419</v>
      </c>
      <c r="P1393">
        <f>INDEX('Raw Election Data'!$A$1:$AN$3144,MATCH($C1393&amp;" "&amp;$B1393,'Raw Election Data'!$C$1:$C$3144,0),MATCH('Joined Data'!P$1,'Raw Election Data'!$A$1:$AN$1,0))</f>
        <v>419</v>
      </c>
      <c r="Q1393">
        <f>INDEX('Raw Election Data'!$A$1:$AN$3144,MATCH($C1393&amp;" "&amp;$B1393,'Raw Election Data'!$C$1:$C$3144,0),MATCH('Joined Data'!Q$1,'Raw Election Data'!$A$1:$AN$1,0))</f>
        <v>-0.23394751535455049</v>
      </c>
      <c r="R1393">
        <f>INDEX('Raw Election Data'!$A$1:$AN$3144,MATCH($C1393&amp;" "&amp;$B1393,'Raw Election Data'!$C$1:$C$3144,0),MATCH('Joined Data'!R$1,'Raw Election Data'!$A$1:$AN$1,0))</f>
        <v>0.23394751535455049</v>
      </c>
    </row>
    <row r="1394" spans="1:18" ht="13.5" hidden="1" customHeight="1" x14ac:dyDescent="0.15">
      <c r="A1394" t="s">
        <v>243</v>
      </c>
      <c r="B1394" t="s">
        <v>3704</v>
      </c>
      <c r="C1394" t="str">
        <f>INDEX(FIPS!$A$1:$E$3236,MATCH($F1394,FIPS!$D$1:$D$3236,0),5)</f>
        <v>Wabasha County</v>
      </c>
      <c r="D1394" t="s">
        <v>244</v>
      </c>
      <c r="E1394" s="15" t="s">
        <v>98</v>
      </c>
      <c r="F1394" t="s">
        <v>3893</v>
      </c>
      <c r="G1394" t="s">
        <v>438</v>
      </c>
      <c r="H1394" t="str">
        <f>IFERROR(VLOOKUP($G1394,'Team Colors'!$A:$B,2,0),"#c9c9c9")</f>
        <v>#4f2683</v>
      </c>
      <c r="I1394">
        <f>INDEX('Raw Election Data'!$A$1:$AN$3144,MATCH($C1394&amp;" "&amp;$B1394,'Raw Election Data'!$C$1:$C$3144,0),MATCH('Joined Data'!I$1,'Raw Election Data'!$A$1:$AN$1,0))</f>
        <v>21239</v>
      </c>
      <c r="J1394">
        <f>INDEX('Raw Election Data'!$A$1:$AN$3144,MATCH($C1394&amp;" "&amp;$B1394,'Raw Election Data'!$C$1:$C$3144,0),MATCH('Joined Data'!J$1,'Raw Election Data'!$A$1:$AN$1,0))</f>
        <v>3866</v>
      </c>
      <c r="K1394">
        <f>INDEX('Raw Election Data'!$A$1:$AN$3144,MATCH($C1394&amp;" "&amp;$B1394,'Raw Election Data'!$C$1:$C$3144,0),MATCH('Joined Data'!K$1,'Raw Election Data'!$A$1:$AN$1,0))</f>
        <v>6989</v>
      </c>
      <c r="L1394">
        <f>INDEX('Raw Election Data'!$A$1:$AN$3144,MATCH($C1394&amp;" "&amp;$B1394,'Raw Election Data'!$C$1:$C$3144,0),MATCH('Joined Data'!L$1,'Raw Election Data'!$A$1:$AN$1,0))</f>
        <v>11764</v>
      </c>
      <c r="M1394">
        <f>INDEX('Raw Election Data'!$A$1:$AN$3144,MATCH($C1394&amp;" "&amp;$B1394,'Raw Election Data'!$C$1:$C$3144,0),MATCH('Joined Data'!M$1,'Raw Election Data'!$A$1:$AN$1,0))</f>
        <v>0.32862971778306699</v>
      </c>
      <c r="N1394">
        <f>INDEX('Raw Election Data'!$A$1:$AN$3144,MATCH($C1394&amp;" "&amp;$B1394,'Raw Election Data'!$C$1:$C$3144,0),MATCH('Joined Data'!N$1,'Raw Election Data'!$A$1:$AN$1,0))</f>
        <v>0.59410064603876234</v>
      </c>
      <c r="O1394">
        <f>INDEX('Raw Election Data'!$A$1:$AN$3144,MATCH($C1394&amp;" "&amp;$B1394,'Raw Election Data'!$C$1:$C$3144,0),MATCH('Joined Data'!O$1,'Raw Election Data'!$A$1:$AN$1,0))</f>
        <v>-3123</v>
      </c>
      <c r="P1394">
        <f>INDEX('Raw Election Data'!$A$1:$AN$3144,MATCH($C1394&amp;" "&amp;$B1394,'Raw Election Data'!$C$1:$C$3144,0),MATCH('Joined Data'!P$1,'Raw Election Data'!$A$1:$AN$1,0))</f>
        <v>3123</v>
      </c>
      <c r="Q1394">
        <f>INDEX('Raw Election Data'!$A$1:$AN$3144,MATCH($C1394&amp;" "&amp;$B1394,'Raw Election Data'!$C$1:$C$3144,0),MATCH('Joined Data'!Q$1,'Raw Election Data'!$A$1:$AN$1,0))</f>
        <v>-0.26547092825569535</v>
      </c>
      <c r="R1394">
        <f>INDEX('Raw Election Data'!$A$1:$AN$3144,MATCH($C1394&amp;" "&amp;$B1394,'Raw Election Data'!$C$1:$C$3144,0),MATCH('Joined Data'!R$1,'Raw Election Data'!$A$1:$AN$1,0))</f>
        <v>0.26547092825569535</v>
      </c>
    </row>
    <row r="1395" spans="1:18" ht="13.5" hidden="1" customHeight="1" x14ac:dyDescent="0.15">
      <c r="A1395" t="s">
        <v>243</v>
      </c>
      <c r="B1395" t="s">
        <v>3704</v>
      </c>
      <c r="C1395" t="str">
        <f>INDEX(FIPS!$A$1:$E$3236,MATCH($F1395,FIPS!$D$1:$D$3236,0),5)</f>
        <v>Wadena County</v>
      </c>
      <c r="D1395" t="s">
        <v>244</v>
      </c>
      <c r="E1395" s="15" t="s">
        <v>99</v>
      </c>
      <c r="F1395" t="s">
        <v>3895</v>
      </c>
      <c r="G1395" t="s">
        <v>438</v>
      </c>
      <c r="H1395" t="str">
        <f>IFERROR(VLOOKUP($G1395,'Team Colors'!$A:$B,2,0),"#c9c9c9")</f>
        <v>#4f2683</v>
      </c>
      <c r="I1395">
        <f>INDEX('Raw Election Data'!$A$1:$AN$3144,MATCH($C1395&amp;" "&amp;$B1395,'Raw Election Data'!$C$1:$C$3144,0),MATCH('Joined Data'!I$1,'Raw Election Data'!$A$1:$AN$1,0))</f>
        <v>13875</v>
      </c>
      <c r="J1395">
        <f>INDEX('Raw Election Data'!$A$1:$AN$3144,MATCH($C1395&amp;" "&amp;$B1395,'Raw Election Data'!$C$1:$C$3144,0),MATCH('Joined Data'!J$1,'Raw Election Data'!$A$1:$AN$1,0))</f>
        <v>1684</v>
      </c>
      <c r="K1395">
        <f>INDEX('Raw Election Data'!$A$1:$AN$3144,MATCH($C1395&amp;" "&amp;$B1395,'Raw Election Data'!$C$1:$C$3144,0),MATCH('Joined Data'!K$1,'Raw Election Data'!$A$1:$AN$1,0))</f>
        <v>4837</v>
      </c>
      <c r="L1395">
        <f>INDEX('Raw Election Data'!$A$1:$AN$3144,MATCH($C1395&amp;" "&amp;$B1395,'Raw Election Data'!$C$1:$C$3144,0),MATCH('Joined Data'!L$1,'Raw Election Data'!$A$1:$AN$1,0))</f>
        <v>6894</v>
      </c>
      <c r="M1395">
        <f>INDEX('Raw Election Data'!$A$1:$AN$3144,MATCH($C1395&amp;" "&amp;$B1395,'Raw Election Data'!$C$1:$C$3144,0),MATCH('Joined Data'!M$1,'Raw Election Data'!$A$1:$AN$1,0))</f>
        <v>0.24427038004061502</v>
      </c>
      <c r="N1395">
        <f>INDEX('Raw Election Data'!$A$1:$AN$3144,MATCH($C1395&amp;" "&amp;$B1395,'Raw Election Data'!$C$1:$C$3144,0),MATCH('Joined Data'!N$1,'Raw Election Data'!$A$1:$AN$1,0))</f>
        <v>0.70162460110240787</v>
      </c>
      <c r="O1395">
        <f>INDEX('Raw Election Data'!$A$1:$AN$3144,MATCH($C1395&amp;" "&amp;$B1395,'Raw Election Data'!$C$1:$C$3144,0),MATCH('Joined Data'!O$1,'Raw Election Data'!$A$1:$AN$1,0))</f>
        <v>-3153</v>
      </c>
      <c r="P1395">
        <f>INDEX('Raw Election Data'!$A$1:$AN$3144,MATCH($C1395&amp;" "&amp;$B1395,'Raw Election Data'!$C$1:$C$3144,0),MATCH('Joined Data'!P$1,'Raw Election Data'!$A$1:$AN$1,0))</f>
        <v>3153</v>
      </c>
      <c r="Q1395">
        <f>INDEX('Raw Election Data'!$A$1:$AN$3144,MATCH($C1395&amp;" "&amp;$B1395,'Raw Election Data'!$C$1:$C$3144,0),MATCH('Joined Data'!Q$1,'Raw Election Data'!$A$1:$AN$1,0))</f>
        <v>-0.45735422106179285</v>
      </c>
      <c r="R1395">
        <f>INDEX('Raw Election Data'!$A$1:$AN$3144,MATCH($C1395&amp;" "&amp;$B1395,'Raw Election Data'!$C$1:$C$3144,0),MATCH('Joined Data'!R$1,'Raw Election Data'!$A$1:$AN$1,0))</f>
        <v>0.45735422106179285</v>
      </c>
    </row>
    <row r="1396" spans="1:18" ht="13.5" hidden="1" customHeight="1" x14ac:dyDescent="0.15">
      <c r="A1396" t="s">
        <v>243</v>
      </c>
      <c r="B1396" t="s">
        <v>3704</v>
      </c>
      <c r="C1396" t="str">
        <f>INDEX(FIPS!$A$1:$E$3236,MATCH($F1396,FIPS!$D$1:$D$3236,0),5)</f>
        <v>Waseca County</v>
      </c>
      <c r="D1396" t="s">
        <v>244</v>
      </c>
      <c r="E1396" s="15" t="s">
        <v>100</v>
      </c>
      <c r="F1396" t="s">
        <v>3897</v>
      </c>
      <c r="G1396" t="s">
        <v>438</v>
      </c>
      <c r="H1396" t="str">
        <f>IFERROR(VLOOKUP($G1396,'Team Colors'!$A:$B,2,0),"#c9c9c9")</f>
        <v>#4f2683</v>
      </c>
      <c r="I1396">
        <f>INDEX('Raw Election Data'!$A$1:$AN$3144,MATCH($C1396&amp;" "&amp;$B1396,'Raw Election Data'!$C$1:$C$3144,0),MATCH('Joined Data'!I$1,'Raw Election Data'!$A$1:$AN$1,0))</f>
        <v>18989</v>
      </c>
      <c r="J1396">
        <f>INDEX('Raw Election Data'!$A$1:$AN$3144,MATCH($C1396&amp;" "&amp;$B1396,'Raw Election Data'!$C$1:$C$3144,0),MATCH('Joined Data'!J$1,'Raw Election Data'!$A$1:$AN$1,0))</f>
        <v>2838</v>
      </c>
      <c r="K1396">
        <f>INDEX('Raw Election Data'!$A$1:$AN$3144,MATCH($C1396&amp;" "&amp;$B1396,'Raw Election Data'!$C$1:$C$3144,0),MATCH('Joined Data'!K$1,'Raw Election Data'!$A$1:$AN$1,0))</f>
        <v>5967</v>
      </c>
      <c r="L1396">
        <f>INDEX('Raw Election Data'!$A$1:$AN$3144,MATCH($C1396&amp;" "&amp;$B1396,'Raw Election Data'!$C$1:$C$3144,0),MATCH('Joined Data'!L$1,'Raw Election Data'!$A$1:$AN$1,0))</f>
        <v>9579</v>
      </c>
      <c r="M1396">
        <f>INDEX('Raw Election Data'!$A$1:$AN$3144,MATCH($C1396&amp;" "&amp;$B1396,'Raw Election Data'!$C$1:$C$3144,0),MATCH('Joined Data'!M$1,'Raw Election Data'!$A$1:$AN$1,0))</f>
        <v>0.29627309740056373</v>
      </c>
      <c r="N1396">
        <f>INDEX('Raw Election Data'!$A$1:$AN$3144,MATCH($C1396&amp;" "&amp;$B1396,'Raw Election Data'!$C$1:$C$3144,0),MATCH('Joined Data'!N$1,'Raw Election Data'!$A$1:$AN$1,0))</f>
        <v>0.62292514876291893</v>
      </c>
      <c r="O1396">
        <f>INDEX('Raw Election Data'!$A$1:$AN$3144,MATCH($C1396&amp;" "&amp;$B1396,'Raw Election Data'!$C$1:$C$3144,0),MATCH('Joined Data'!O$1,'Raw Election Data'!$A$1:$AN$1,0))</f>
        <v>-3129</v>
      </c>
      <c r="P1396">
        <f>INDEX('Raw Election Data'!$A$1:$AN$3144,MATCH($C1396&amp;" "&amp;$B1396,'Raw Election Data'!$C$1:$C$3144,0),MATCH('Joined Data'!P$1,'Raw Election Data'!$A$1:$AN$1,0))</f>
        <v>3129</v>
      </c>
      <c r="Q1396">
        <f>INDEX('Raw Election Data'!$A$1:$AN$3144,MATCH($C1396&amp;" "&amp;$B1396,'Raw Election Data'!$C$1:$C$3144,0),MATCH('Joined Data'!Q$1,'Raw Election Data'!$A$1:$AN$1,0))</f>
        <v>-0.3266520513623552</v>
      </c>
      <c r="R1396">
        <f>INDEX('Raw Election Data'!$A$1:$AN$3144,MATCH($C1396&amp;" "&amp;$B1396,'Raw Election Data'!$C$1:$C$3144,0),MATCH('Joined Data'!R$1,'Raw Election Data'!$A$1:$AN$1,0))</f>
        <v>0.3266520513623552</v>
      </c>
    </row>
    <row r="1397" spans="1:18" ht="13.5" hidden="1" customHeight="1" x14ac:dyDescent="0.15">
      <c r="A1397" t="s">
        <v>243</v>
      </c>
      <c r="B1397" t="s">
        <v>3704</v>
      </c>
      <c r="C1397" t="str">
        <f>INDEX(FIPS!$A$1:$E$3236,MATCH($F1397,FIPS!$D$1:$D$3236,0),5)</f>
        <v>Washington County</v>
      </c>
      <c r="D1397" t="s">
        <v>244</v>
      </c>
      <c r="E1397" s="15" t="s">
        <v>101</v>
      </c>
      <c r="F1397" t="s">
        <v>3898</v>
      </c>
      <c r="G1397" t="s">
        <v>438</v>
      </c>
      <c r="H1397" t="str">
        <f>IFERROR(VLOOKUP($G1397,'Team Colors'!$A:$B,2,0),"#c9c9c9")</f>
        <v>#4f2683</v>
      </c>
      <c r="I1397">
        <f>INDEX('Raw Election Data'!$A$1:$AN$3144,MATCH($C1397&amp;" "&amp;$B1397,'Raw Election Data'!$C$1:$C$3144,0),MATCH('Joined Data'!I$1,'Raw Election Data'!$A$1:$AN$1,0))</f>
        <v>251597</v>
      </c>
      <c r="J1397">
        <f>INDEX('Raw Election Data'!$A$1:$AN$3144,MATCH($C1397&amp;" "&amp;$B1397,'Raw Election Data'!$C$1:$C$3144,0),MATCH('Joined Data'!J$1,'Raw Election Data'!$A$1:$AN$1,0))</f>
        <v>67086</v>
      </c>
      <c r="K1397">
        <f>INDEX('Raw Election Data'!$A$1:$AN$3144,MATCH($C1397&amp;" "&amp;$B1397,'Raw Election Data'!$C$1:$C$3144,0),MATCH('Joined Data'!K$1,'Raw Election Data'!$A$1:$AN$1,0))</f>
        <v>64429</v>
      </c>
      <c r="L1397">
        <f>INDEX('Raw Election Data'!$A$1:$AN$3144,MATCH($C1397&amp;" "&amp;$B1397,'Raw Election Data'!$C$1:$C$3144,0),MATCH('Joined Data'!L$1,'Raw Election Data'!$A$1:$AN$1,0))</f>
        <v>142843</v>
      </c>
      <c r="M1397">
        <f>INDEX('Raw Election Data'!$A$1:$AN$3144,MATCH($C1397&amp;" "&amp;$B1397,'Raw Election Data'!$C$1:$C$3144,0),MATCH('Joined Data'!M$1,'Raw Election Data'!$A$1:$AN$1,0))</f>
        <v>0.46964849520102492</v>
      </c>
      <c r="N1397">
        <f>INDEX('Raw Election Data'!$A$1:$AN$3144,MATCH($C1397&amp;" "&amp;$B1397,'Raw Election Data'!$C$1:$C$3144,0),MATCH('Joined Data'!N$1,'Raw Election Data'!$A$1:$AN$1,0))</f>
        <v>0.45104765371771804</v>
      </c>
      <c r="O1397">
        <f>INDEX('Raw Election Data'!$A$1:$AN$3144,MATCH($C1397&amp;" "&amp;$B1397,'Raw Election Data'!$C$1:$C$3144,0),MATCH('Joined Data'!O$1,'Raw Election Data'!$A$1:$AN$1,0))</f>
        <v>2657</v>
      </c>
      <c r="P1397">
        <f>INDEX('Raw Election Data'!$A$1:$AN$3144,MATCH($C1397&amp;" "&amp;$B1397,'Raw Election Data'!$C$1:$C$3144,0),MATCH('Joined Data'!P$1,'Raw Election Data'!$A$1:$AN$1,0))</f>
        <v>-2657</v>
      </c>
      <c r="Q1397">
        <f>INDEX('Raw Election Data'!$A$1:$AN$3144,MATCH($C1397&amp;" "&amp;$B1397,'Raw Election Data'!$C$1:$C$3144,0),MATCH('Joined Data'!Q$1,'Raw Election Data'!$A$1:$AN$1,0))</f>
        <v>1.8600841483306874E-2</v>
      </c>
      <c r="R1397">
        <f>INDEX('Raw Election Data'!$A$1:$AN$3144,MATCH($C1397&amp;" "&amp;$B1397,'Raw Election Data'!$C$1:$C$3144,0),MATCH('Joined Data'!R$1,'Raw Election Data'!$A$1:$AN$1,0))</f>
        <v>-1.8600841483306874E-2</v>
      </c>
    </row>
    <row r="1398" spans="1:18" ht="13.5" hidden="1" customHeight="1" x14ac:dyDescent="0.15">
      <c r="A1398" t="s">
        <v>243</v>
      </c>
      <c r="B1398" t="s">
        <v>3704</v>
      </c>
      <c r="C1398" t="str">
        <f>INDEX(FIPS!$A$1:$E$3236,MATCH($F1398,FIPS!$D$1:$D$3236,0),5)</f>
        <v>Watonwan County</v>
      </c>
      <c r="D1398" t="s">
        <v>244</v>
      </c>
      <c r="E1398" s="15" t="s">
        <v>102</v>
      </c>
      <c r="F1398" t="s">
        <v>3900</v>
      </c>
      <c r="G1398" t="s">
        <v>438</v>
      </c>
      <c r="H1398" t="str">
        <f>IFERROR(VLOOKUP($G1398,'Team Colors'!$A:$B,2,0),"#c9c9c9")</f>
        <v>#4f2683</v>
      </c>
      <c r="I1398">
        <f>INDEX('Raw Election Data'!$A$1:$AN$3144,MATCH($C1398&amp;" "&amp;$B1398,'Raw Election Data'!$C$1:$C$3144,0),MATCH('Joined Data'!I$1,'Raw Election Data'!$A$1:$AN$1,0))</f>
        <v>10952</v>
      </c>
      <c r="J1398">
        <f>INDEX('Raw Election Data'!$A$1:$AN$3144,MATCH($C1398&amp;" "&amp;$B1398,'Raw Election Data'!$C$1:$C$3144,0),MATCH('Joined Data'!J$1,'Raw Election Data'!$A$1:$AN$1,0))</f>
        <v>1814</v>
      </c>
      <c r="K1398">
        <f>INDEX('Raw Election Data'!$A$1:$AN$3144,MATCH($C1398&amp;" "&amp;$B1398,'Raw Election Data'!$C$1:$C$3144,0),MATCH('Joined Data'!K$1,'Raw Election Data'!$A$1:$AN$1,0))</f>
        <v>2768</v>
      </c>
      <c r="L1398">
        <f>INDEX('Raw Election Data'!$A$1:$AN$3144,MATCH($C1398&amp;" "&amp;$B1398,'Raw Election Data'!$C$1:$C$3144,0),MATCH('Joined Data'!L$1,'Raw Election Data'!$A$1:$AN$1,0))</f>
        <v>4971</v>
      </c>
      <c r="M1398">
        <f>INDEX('Raw Election Data'!$A$1:$AN$3144,MATCH($C1398&amp;" "&amp;$B1398,'Raw Election Data'!$C$1:$C$3144,0),MATCH('Joined Data'!M$1,'Raw Election Data'!$A$1:$AN$1,0))</f>
        <v>0.36491651579159123</v>
      </c>
      <c r="N1398">
        <f>INDEX('Raw Election Data'!$A$1:$AN$3144,MATCH($C1398&amp;" "&amp;$B1398,'Raw Election Data'!$C$1:$C$3144,0),MATCH('Joined Data'!N$1,'Raw Election Data'!$A$1:$AN$1,0))</f>
        <v>0.55682961174813916</v>
      </c>
      <c r="O1398">
        <f>INDEX('Raw Election Data'!$A$1:$AN$3144,MATCH($C1398&amp;" "&amp;$B1398,'Raw Election Data'!$C$1:$C$3144,0),MATCH('Joined Data'!O$1,'Raw Election Data'!$A$1:$AN$1,0))</f>
        <v>-954</v>
      </c>
      <c r="P1398">
        <f>INDEX('Raw Election Data'!$A$1:$AN$3144,MATCH($C1398&amp;" "&amp;$B1398,'Raw Election Data'!$C$1:$C$3144,0),MATCH('Joined Data'!P$1,'Raw Election Data'!$A$1:$AN$1,0))</f>
        <v>954</v>
      </c>
      <c r="Q1398">
        <f>INDEX('Raw Election Data'!$A$1:$AN$3144,MATCH($C1398&amp;" "&amp;$B1398,'Raw Election Data'!$C$1:$C$3144,0),MATCH('Joined Data'!Q$1,'Raw Election Data'!$A$1:$AN$1,0))</f>
        <v>-0.19191309595654793</v>
      </c>
      <c r="R1398">
        <f>INDEX('Raw Election Data'!$A$1:$AN$3144,MATCH($C1398&amp;" "&amp;$B1398,'Raw Election Data'!$C$1:$C$3144,0),MATCH('Joined Data'!R$1,'Raw Election Data'!$A$1:$AN$1,0))</f>
        <v>0.19191309595654793</v>
      </c>
    </row>
    <row r="1399" spans="1:18" ht="13.5" hidden="1" customHeight="1" x14ac:dyDescent="0.15">
      <c r="A1399" t="s">
        <v>243</v>
      </c>
      <c r="B1399" t="s">
        <v>3704</v>
      </c>
      <c r="C1399" t="str">
        <f>INDEX(FIPS!$A$1:$E$3236,MATCH($F1399,FIPS!$D$1:$D$3236,0),5)</f>
        <v>Wilkin County</v>
      </c>
      <c r="D1399" t="s">
        <v>244</v>
      </c>
      <c r="E1399" s="15" t="s">
        <v>103</v>
      </c>
      <c r="F1399" t="s">
        <v>3902</v>
      </c>
      <c r="G1399" t="s">
        <v>438</v>
      </c>
      <c r="H1399" t="str">
        <f>IFERROR(VLOOKUP($G1399,'Team Colors'!$A:$B,2,0),"#c9c9c9")</f>
        <v>#4f2683</v>
      </c>
      <c r="I1399">
        <f>INDEX('Raw Election Data'!$A$1:$AN$3144,MATCH($C1399&amp;" "&amp;$B1399,'Raw Election Data'!$C$1:$C$3144,0),MATCH('Joined Data'!I$1,'Raw Election Data'!$A$1:$AN$1,0))</f>
        <v>6396</v>
      </c>
      <c r="J1399">
        <f>INDEX('Raw Election Data'!$A$1:$AN$3144,MATCH($C1399&amp;" "&amp;$B1399,'Raw Election Data'!$C$1:$C$3144,0),MATCH('Joined Data'!J$1,'Raw Election Data'!$A$1:$AN$1,0))</f>
        <v>893</v>
      </c>
      <c r="K1399">
        <f>INDEX('Raw Election Data'!$A$1:$AN$3144,MATCH($C1399&amp;" "&amp;$B1399,'Raw Election Data'!$C$1:$C$3144,0),MATCH('Joined Data'!K$1,'Raw Election Data'!$A$1:$AN$1,0))</f>
        <v>2129</v>
      </c>
      <c r="L1399">
        <f>INDEX('Raw Election Data'!$A$1:$AN$3144,MATCH($C1399&amp;" "&amp;$B1399,'Raw Election Data'!$C$1:$C$3144,0),MATCH('Joined Data'!L$1,'Raw Election Data'!$A$1:$AN$1,0))</f>
        <v>3279</v>
      </c>
      <c r="M1399">
        <f>INDEX('Raw Election Data'!$A$1:$AN$3144,MATCH($C1399&amp;" "&amp;$B1399,'Raw Election Data'!$C$1:$C$3144,0),MATCH('Joined Data'!M$1,'Raw Election Data'!$A$1:$AN$1,0))</f>
        <v>0.27233912778286062</v>
      </c>
      <c r="N1399">
        <f>INDEX('Raw Election Data'!$A$1:$AN$3144,MATCH($C1399&amp;" "&amp;$B1399,'Raw Election Data'!$C$1:$C$3144,0),MATCH('Joined Data'!N$1,'Raw Election Data'!$A$1:$AN$1,0))</f>
        <v>0.6492833180847819</v>
      </c>
      <c r="O1399">
        <f>INDEX('Raw Election Data'!$A$1:$AN$3144,MATCH($C1399&amp;" "&amp;$B1399,'Raw Election Data'!$C$1:$C$3144,0),MATCH('Joined Data'!O$1,'Raw Election Data'!$A$1:$AN$1,0))</f>
        <v>-1236</v>
      </c>
      <c r="P1399">
        <f>INDEX('Raw Election Data'!$A$1:$AN$3144,MATCH($C1399&amp;" "&amp;$B1399,'Raw Election Data'!$C$1:$C$3144,0),MATCH('Joined Data'!P$1,'Raw Election Data'!$A$1:$AN$1,0))</f>
        <v>1236</v>
      </c>
      <c r="Q1399">
        <f>INDEX('Raw Election Data'!$A$1:$AN$3144,MATCH($C1399&amp;" "&amp;$B1399,'Raw Election Data'!$C$1:$C$3144,0),MATCH('Joined Data'!Q$1,'Raw Election Data'!$A$1:$AN$1,0))</f>
        <v>-0.37694419030192128</v>
      </c>
      <c r="R1399">
        <f>INDEX('Raw Election Data'!$A$1:$AN$3144,MATCH($C1399&amp;" "&amp;$B1399,'Raw Election Data'!$C$1:$C$3144,0),MATCH('Joined Data'!R$1,'Raw Election Data'!$A$1:$AN$1,0))</f>
        <v>0.37694419030192128</v>
      </c>
    </row>
    <row r="1400" spans="1:18" ht="13.5" hidden="1" customHeight="1" x14ac:dyDescent="0.15">
      <c r="A1400" t="s">
        <v>243</v>
      </c>
      <c r="B1400" t="s">
        <v>3704</v>
      </c>
      <c r="C1400" t="str">
        <f>INDEX(FIPS!$A$1:$E$3236,MATCH($F1400,FIPS!$D$1:$D$3236,0),5)</f>
        <v>Winona County</v>
      </c>
      <c r="D1400" t="s">
        <v>244</v>
      </c>
      <c r="E1400" s="15" t="s">
        <v>139</v>
      </c>
      <c r="F1400" t="s">
        <v>3906</v>
      </c>
      <c r="G1400" t="s">
        <v>438</v>
      </c>
      <c r="H1400" t="str">
        <f>IFERROR(VLOOKUP($G1400,'Team Colors'!$A:$B,2,0),"#c9c9c9")</f>
        <v>#4f2683</v>
      </c>
      <c r="I1400">
        <f>INDEX('Raw Election Data'!$A$1:$AN$3144,MATCH($C1400&amp;" "&amp;$B1400,'Raw Election Data'!$C$1:$C$3144,0),MATCH('Joined Data'!I$1,'Raw Election Data'!$A$1:$AN$1,0))</f>
        <v>50885</v>
      </c>
      <c r="J1400">
        <f>INDEX('Raw Election Data'!$A$1:$AN$3144,MATCH($C1400&amp;" "&amp;$B1400,'Raw Election Data'!$C$1:$C$3144,0),MATCH('Joined Data'!J$1,'Raw Election Data'!$A$1:$AN$1,0))</f>
        <v>11366</v>
      </c>
      <c r="K1400">
        <f>INDEX('Raw Election Data'!$A$1:$AN$3144,MATCH($C1400&amp;" "&amp;$B1400,'Raw Election Data'!$C$1:$C$3144,0),MATCH('Joined Data'!K$1,'Raw Election Data'!$A$1:$AN$1,0))</f>
        <v>12122</v>
      </c>
      <c r="L1400">
        <f>INDEX('Raw Election Data'!$A$1:$AN$3144,MATCH($C1400&amp;" "&amp;$B1400,'Raw Election Data'!$C$1:$C$3144,0),MATCH('Joined Data'!L$1,'Raw Election Data'!$A$1:$AN$1,0))</f>
        <v>25852</v>
      </c>
      <c r="M1400">
        <f>INDEX('Raw Election Data'!$A$1:$AN$3144,MATCH($C1400&amp;" "&amp;$B1400,'Raw Election Data'!$C$1:$C$3144,0),MATCH('Joined Data'!M$1,'Raw Election Data'!$A$1:$AN$1,0))</f>
        <v>0.43965650626643971</v>
      </c>
      <c r="N1400">
        <f>INDEX('Raw Election Data'!$A$1:$AN$3144,MATCH($C1400&amp;" "&amp;$B1400,'Raw Election Data'!$C$1:$C$3144,0),MATCH('Joined Data'!N$1,'Raw Election Data'!$A$1:$AN$1,0))</f>
        <v>0.46889989169116508</v>
      </c>
      <c r="O1400">
        <f>INDEX('Raw Election Data'!$A$1:$AN$3144,MATCH($C1400&amp;" "&amp;$B1400,'Raw Election Data'!$C$1:$C$3144,0),MATCH('Joined Data'!O$1,'Raw Election Data'!$A$1:$AN$1,0))</f>
        <v>-756</v>
      </c>
      <c r="P1400">
        <f>INDEX('Raw Election Data'!$A$1:$AN$3144,MATCH($C1400&amp;" "&amp;$B1400,'Raw Election Data'!$C$1:$C$3144,0),MATCH('Joined Data'!P$1,'Raw Election Data'!$A$1:$AN$1,0))</f>
        <v>756</v>
      </c>
      <c r="Q1400">
        <f>INDEX('Raw Election Data'!$A$1:$AN$3144,MATCH($C1400&amp;" "&amp;$B1400,'Raw Election Data'!$C$1:$C$3144,0),MATCH('Joined Data'!Q$1,'Raw Election Data'!$A$1:$AN$1,0))</f>
        <v>-2.9243385424725377E-2</v>
      </c>
      <c r="R1400">
        <f>INDEX('Raw Election Data'!$A$1:$AN$3144,MATCH($C1400&amp;" "&amp;$B1400,'Raw Election Data'!$C$1:$C$3144,0),MATCH('Joined Data'!R$1,'Raw Election Data'!$A$1:$AN$1,0))</f>
        <v>2.9243385424725377E-2</v>
      </c>
    </row>
    <row r="1401" spans="1:18" ht="13.5" hidden="1" customHeight="1" x14ac:dyDescent="0.15">
      <c r="A1401" t="s">
        <v>243</v>
      </c>
      <c r="B1401" t="s">
        <v>3704</v>
      </c>
      <c r="C1401" t="str">
        <f>INDEX(FIPS!$A$1:$E$3236,MATCH($F1401,FIPS!$D$1:$D$3236,0),5)</f>
        <v>Wright County</v>
      </c>
      <c r="D1401" t="s">
        <v>244</v>
      </c>
      <c r="E1401" s="15" t="s">
        <v>140</v>
      </c>
      <c r="F1401" t="s">
        <v>3909</v>
      </c>
      <c r="G1401" t="s">
        <v>438</v>
      </c>
      <c r="H1401" t="str">
        <f>IFERROR(VLOOKUP($G1401,'Team Colors'!$A:$B,2,0),"#c9c9c9")</f>
        <v>#4f2683</v>
      </c>
      <c r="I1401">
        <f>INDEX('Raw Election Data'!$A$1:$AN$3144,MATCH($C1401&amp;" "&amp;$B1401,'Raw Election Data'!$C$1:$C$3144,0),MATCH('Joined Data'!I$1,'Raw Election Data'!$A$1:$AN$1,0))</f>
        <v>131311</v>
      </c>
      <c r="J1401">
        <f>INDEX('Raw Election Data'!$A$1:$AN$3144,MATCH($C1401&amp;" "&amp;$B1401,'Raw Election Data'!$C$1:$C$3144,0),MATCH('Joined Data'!J$1,'Raw Election Data'!$A$1:$AN$1,0))</f>
        <v>20336</v>
      </c>
      <c r="K1401">
        <f>INDEX('Raw Election Data'!$A$1:$AN$3144,MATCH($C1401&amp;" "&amp;$B1401,'Raw Election Data'!$C$1:$C$3144,0),MATCH('Joined Data'!K$1,'Raw Election Data'!$A$1:$AN$1,0))</f>
        <v>43274</v>
      </c>
      <c r="L1401">
        <f>INDEX('Raw Election Data'!$A$1:$AN$3144,MATCH($C1401&amp;" "&amp;$B1401,'Raw Election Data'!$C$1:$C$3144,0),MATCH('Joined Data'!L$1,'Raw Election Data'!$A$1:$AN$1,0))</f>
        <v>69154</v>
      </c>
      <c r="M1401">
        <f>INDEX('Raw Election Data'!$A$1:$AN$3144,MATCH($C1401&amp;" "&amp;$B1401,'Raw Election Data'!$C$1:$C$3144,0),MATCH('Joined Data'!M$1,'Raw Election Data'!$A$1:$AN$1,0))</f>
        <v>0.29406831130520289</v>
      </c>
      <c r="N1401">
        <f>INDEX('Raw Election Data'!$A$1:$AN$3144,MATCH($C1401&amp;" "&amp;$B1401,'Raw Election Data'!$C$1:$C$3144,0),MATCH('Joined Data'!N$1,'Raw Election Data'!$A$1:$AN$1,0))</f>
        <v>0.62576279029412618</v>
      </c>
      <c r="O1401">
        <f>INDEX('Raw Election Data'!$A$1:$AN$3144,MATCH($C1401&amp;" "&amp;$B1401,'Raw Election Data'!$C$1:$C$3144,0),MATCH('Joined Data'!O$1,'Raw Election Data'!$A$1:$AN$1,0))</f>
        <v>-22938</v>
      </c>
      <c r="P1401">
        <f>INDEX('Raw Election Data'!$A$1:$AN$3144,MATCH($C1401&amp;" "&amp;$B1401,'Raw Election Data'!$C$1:$C$3144,0),MATCH('Joined Data'!P$1,'Raw Election Data'!$A$1:$AN$1,0))</f>
        <v>22938</v>
      </c>
      <c r="Q1401">
        <f>INDEX('Raw Election Data'!$A$1:$AN$3144,MATCH($C1401&amp;" "&amp;$B1401,'Raw Election Data'!$C$1:$C$3144,0),MATCH('Joined Data'!Q$1,'Raw Election Data'!$A$1:$AN$1,0))</f>
        <v>-0.33169447898892329</v>
      </c>
      <c r="R1401">
        <f>INDEX('Raw Election Data'!$A$1:$AN$3144,MATCH($C1401&amp;" "&amp;$B1401,'Raw Election Data'!$C$1:$C$3144,0),MATCH('Joined Data'!R$1,'Raw Election Data'!$A$1:$AN$1,0))</f>
        <v>0.33169447898892329</v>
      </c>
    </row>
    <row r="1402" spans="1:18" ht="13.5" hidden="1" customHeight="1" x14ac:dyDescent="0.15">
      <c r="A1402" t="s">
        <v>243</v>
      </c>
      <c r="B1402" t="s">
        <v>3704</v>
      </c>
      <c r="C1402" t="str">
        <f>INDEX(FIPS!$A$1:$E$3236,MATCH($F1402,FIPS!$D$1:$D$3236,0),5)</f>
        <v>Yellow Medicine County</v>
      </c>
      <c r="D1402" t="s">
        <v>244</v>
      </c>
      <c r="E1402" s="15" t="s">
        <v>141</v>
      </c>
      <c r="F1402" t="s">
        <v>3911</v>
      </c>
      <c r="G1402" t="s">
        <v>438</v>
      </c>
      <c r="H1402" t="str">
        <f>IFERROR(VLOOKUP($G1402,'Team Colors'!$A:$B,2,0),"#c9c9c9")</f>
        <v>#4f2683</v>
      </c>
      <c r="I1402">
        <f>INDEX('Raw Election Data'!$A$1:$AN$3144,MATCH($C1402&amp;" "&amp;$B1402,'Raw Election Data'!$C$1:$C$3144,0),MATCH('Joined Data'!I$1,'Raw Election Data'!$A$1:$AN$1,0))</f>
        <v>9875</v>
      </c>
      <c r="J1402">
        <f>INDEX('Raw Election Data'!$A$1:$AN$3144,MATCH($C1402&amp;" "&amp;$B1402,'Raw Election Data'!$C$1:$C$3144,0),MATCH('Joined Data'!J$1,'Raw Election Data'!$A$1:$AN$1,0))</f>
        <v>1524</v>
      </c>
      <c r="K1402">
        <f>INDEX('Raw Election Data'!$A$1:$AN$3144,MATCH($C1402&amp;" "&amp;$B1402,'Raw Election Data'!$C$1:$C$3144,0),MATCH('Joined Data'!K$1,'Raw Election Data'!$A$1:$AN$1,0))</f>
        <v>3382</v>
      </c>
      <c r="L1402">
        <f>INDEX('Raw Election Data'!$A$1:$AN$3144,MATCH($C1402&amp;" "&amp;$B1402,'Raw Election Data'!$C$1:$C$3144,0),MATCH('Joined Data'!L$1,'Raw Election Data'!$A$1:$AN$1,0))</f>
        <v>5253</v>
      </c>
      <c r="M1402">
        <f>INDEX('Raw Election Data'!$A$1:$AN$3144,MATCH($C1402&amp;" "&amp;$B1402,'Raw Election Data'!$C$1:$C$3144,0),MATCH('Joined Data'!M$1,'Raw Election Data'!$A$1:$AN$1,0))</f>
        <v>0.29011993146773274</v>
      </c>
      <c r="N1402">
        <f>INDEX('Raw Election Data'!$A$1:$AN$3144,MATCH($C1402&amp;" "&amp;$B1402,'Raw Election Data'!$C$1:$C$3144,0),MATCH('Joined Data'!N$1,'Raw Election Data'!$A$1:$AN$1,0))</f>
        <v>0.64382257757471917</v>
      </c>
      <c r="O1402">
        <f>INDEX('Raw Election Data'!$A$1:$AN$3144,MATCH($C1402&amp;" "&amp;$B1402,'Raw Election Data'!$C$1:$C$3144,0),MATCH('Joined Data'!O$1,'Raw Election Data'!$A$1:$AN$1,0))</f>
        <v>-1858</v>
      </c>
      <c r="P1402">
        <f>INDEX('Raw Election Data'!$A$1:$AN$3144,MATCH($C1402&amp;" "&amp;$B1402,'Raw Election Data'!$C$1:$C$3144,0),MATCH('Joined Data'!P$1,'Raw Election Data'!$A$1:$AN$1,0))</f>
        <v>1858</v>
      </c>
      <c r="Q1402">
        <f>INDEX('Raw Election Data'!$A$1:$AN$3144,MATCH($C1402&amp;" "&amp;$B1402,'Raw Election Data'!$C$1:$C$3144,0),MATCH('Joined Data'!Q$1,'Raw Election Data'!$A$1:$AN$1,0))</f>
        <v>-0.35370264610698643</v>
      </c>
      <c r="R1402">
        <f>INDEX('Raw Election Data'!$A$1:$AN$3144,MATCH($C1402&amp;" "&amp;$B1402,'Raw Election Data'!$C$1:$C$3144,0),MATCH('Joined Data'!R$1,'Raw Election Data'!$A$1:$AN$1,0))</f>
        <v>0.35370264610698643</v>
      </c>
    </row>
    <row r="1403" spans="1:18" ht="13.5" hidden="1" customHeight="1" x14ac:dyDescent="0.15">
      <c r="A1403" t="s">
        <v>112</v>
      </c>
      <c r="B1403" t="s">
        <v>3912</v>
      </c>
      <c r="C1403" t="str">
        <f>INDEX(FIPS!$A$1:$E$3236,MATCH($F1403,FIPS!$D$1:$D$3236,0),5)</f>
        <v>Adams County</v>
      </c>
      <c r="D1403" t="s">
        <v>245</v>
      </c>
      <c r="E1403" s="15" t="s">
        <v>6</v>
      </c>
      <c r="F1403" t="s">
        <v>3913</v>
      </c>
      <c r="G1403" t="s">
        <v>440</v>
      </c>
      <c r="H1403" t="str">
        <f>IFERROR(VLOOKUP($G1403,'Team Colors'!$A:$B,2,0),"#c9c9c9")</f>
        <v>#9f8958</v>
      </c>
      <c r="I1403">
        <f>INDEX('Raw Election Data'!$A$1:$AN$3144,MATCH($C1403&amp;" "&amp;$B1403,'Raw Election Data'!$C$1:$C$3144,0),MATCH('Joined Data'!I$1,'Raw Election Data'!$A$1:$AN$1,0))</f>
        <v>31254</v>
      </c>
      <c r="J1403">
        <f>INDEX('Raw Election Data'!$A$1:$AN$3144,MATCH($C1403&amp;" "&amp;$B1403,'Raw Election Data'!$C$1:$C$3144,0),MATCH('Joined Data'!J$1,'Raw Election Data'!$A$1:$AN$1,0))</f>
        <v>6921</v>
      </c>
      <c r="K1403">
        <f>INDEX('Raw Election Data'!$A$1:$AN$3144,MATCH($C1403&amp;" "&amp;$B1403,'Raw Election Data'!$C$1:$C$3144,0),MATCH('Joined Data'!K$1,'Raw Election Data'!$A$1:$AN$1,0))</f>
        <v>5125</v>
      </c>
      <c r="L1403">
        <f>INDEX('Raw Election Data'!$A$1:$AN$3144,MATCH($C1403&amp;" "&amp;$B1403,'Raw Election Data'!$C$1:$C$3144,0),MATCH('Joined Data'!L$1,'Raw Election Data'!$A$1:$AN$1,0))</f>
        <v>12214</v>
      </c>
      <c r="M1403">
        <f>INDEX('Raw Election Data'!$A$1:$AN$3144,MATCH($C1403&amp;" "&amp;$B1403,'Raw Election Data'!$C$1:$C$3144,0),MATCH('Joined Data'!M$1,'Raw Election Data'!$A$1:$AN$1,0))</f>
        <v>0.56664483379728181</v>
      </c>
      <c r="N1403">
        <f>INDEX('Raw Election Data'!$A$1:$AN$3144,MATCH($C1403&amp;" "&amp;$B1403,'Raw Election Data'!$C$1:$C$3144,0),MATCH('Joined Data'!N$1,'Raw Election Data'!$A$1:$AN$1,0))</f>
        <v>0.41960045849025707</v>
      </c>
      <c r="O1403">
        <f>INDEX('Raw Election Data'!$A$1:$AN$3144,MATCH($C1403&amp;" "&amp;$B1403,'Raw Election Data'!$C$1:$C$3144,0),MATCH('Joined Data'!O$1,'Raw Election Data'!$A$1:$AN$1,0))</f>
        <v>1796</v>
      </c>
      <c r="P1403">
        <f>INDEX('Raw Election Data'!$A$1:$AN$3144,MATCH($C1403&amp;" "&amp;$B1403,'Raw Election Data'!$C$1:$C$3144,0),MATCH('Joined Data'!P$1,'Raw Election Data'!$A$1:$AN$1,0))</f>
        <v>-1796</v>
      </c>
      <c r="Q1403">
        <f>INDEX('Raw Election Data'!$A$1:$AN$3144,MATCH($C1403&amp;" "&amp;$B1403,'Raw Election Data'!$C$1:$C$3144,0),MATCH('Joined Data'!Q$1,'Raw Election Data'!$A$1:$AN$1,0))</f>
        <v>0.14704437530702474</v>
      </c>
      <c r="R1403">
        <f>INDEX('Raw Election Data'!$A$1:$AN$3144,MATCH($C1403&amp;" "&amp;$B1403,'Raw Election Data'!$C$1:$C$3144,0),MATCH('Joined Data'!R$1,'Raw Election Data'!$A$1:$AN$1,0))</f>
        <v>-0.14704437530702474</v>
      </c>
    </row>
    <row r="1404" spans="1:18" ht="13.5" hidden="1" customHeight="1" x14ac:dyDescent="0.15">
      <c r="A1404" t="s">
        <v>112</v>
      </c>
      <c r="B1404" t="s">
        <v>3912</v>
      </c>
      <c r="C1404" t="str">
        <f>INDEX(FIPS!$A$1:$E$3236,MATCH($F1404,FIPS!$D$1:$D$3236,0),5)</f>
        <v>Alcorn County</v>
      </c>
      <c r="D1404" t="s">
        <v>245</v>
      </c>
      <c r="E1404" s="15" t="s">
        <v>7</v>
      </c>
      <c r="F1404" t="s">
        <v>3915</v>
      </c>
      <c r="G1404" t="s">
        <v>440</v>
      </c>
      <c r="H1404" t="str">
        <f>IFERROR(VLOOKUP($G1404,'Team Colors'!$A:$B,2,0),"#c9c9c9")</f>
        <v>#9f8958</v>
      </c>
      <c r="I1404">
        <f>INDEX('Raw Election Data'!$A$1:$AN$3144,MATCH($C1404&amp;" "&amp;$B1404,'Raw Election Data'!$C$1:$C$3144,0),MATCH('Joined Data'!I$1,'Raw Election Data'!$A$1:$AN$1,0))</f>
        <v>37388</v>
      </c>
      <c r="J1404">
        <f>INDEX('Raw Election Data'!$A$1:$AN$3144,MATCH($C1404&amp;" "&amp;$B1404,'Raw Election Data'!$C$1:$C$3144,0),MATCH('Joined Data'!J$1,'Raw Election Data'!$A$1:$AN$1,0))</f>
        <v>2684</v>
      </c>
      <c r="K1404">
        <f>INDEX('Raw Election Data'!$A$1:$AN$3144,MATCH($C1404&amp;" "&amp;$B1404,'Raw Election Data'!$C$1:$C$3144,0),MATCH('Joined Data'!K$1,'Raw Election Data'!$A$1:$AN$1,0))</f>
        <v>11817</v>
      </c>
      <c r="L1404">
        <f>INDEX('Raw Election Data'!$A$1:$AN$3144,MATCH($C1404&amp;" "&amp;$B1404,'Raw Election Data'!$C$1:$C$3144,0),MATCH('Joined Data'!L$1,'Raw Election Data'!$A$1:$AN$1,0))</f>
        <v>14781</v>
      </c>
      <c r="M1404">
        <f>INDEX('Raw Election Data'!$A$1:$AN$3144,MATCH($C1404&amp;" "&amp;$B1404,'Raw Election Data'!$C$1:$C$3144,0),MATCH('Joined Data'!M$1,'Raw Election Data'!$A$1:$AN$1,0))</f>
        <v>0.18158446654488872</v>
      </c>
      <c r="N1404">
        <f>INDEX('Raw Election Data'!$A$1:$AN$3144,MATCH($C1404&amp;" "&amp;$B1404,'Raw Election Data'!$C$1:$C$3144,0),MATCH('Joined Data'!N$1,'Raw Election Data'!$A$1:$AN$1,0))</f>
        <v>0.79947229551451182</v>
      </c>
      <c r="O1404">
        <f>INDEX('Raw Election Data'!$A$1:$AN$3144,MATCH($C1404&amp;" "&amp;$B1404,'Raw Election Data'!$C$1:$C$3144,0),MATCH('Joined Data'!O$1,'Raw Election Data'!$A$1:$AN$1,0))</f>
        <v>-9133</v>
      </c>
      <c r="P1404">
        <f>INDEX('Raw Election Data'!$A$1:$AN$3144,MATCH($C1404&amp;" "&amp;$B1404,'Raw Election Data'!$C$1:$C$3144,0),MATCH('Joined Data'!P$1,'Raw Election Data'!$A$1:$AN$1,0))</f>
        <v>9133</v>
      </c>
      <c r="Q1404">
        <f>INDEX('Raw Election Data'!$A$1:$AN$3144,MATCH($C1404&amp;" "&amp;$B1404,'Raw Election Data'!$C$1:$C$3144,0),MATCH('Joined Data'!Q$1,'Raw Election Data'!$A$1:$AN$1,0))</f>
        <v>-0.61788782896962313</v>
      </c>
      <c r="R1404">
        <f>INDEX('Raw Election Data'!$A$1:$AN$3144,MATCH($C1404&amp;" "&amp;$B1404,'Raw Election Data'!$C$1:$C$3144,0),MATCH('Joined Data'!R$1,'Raw Election Data'!$A$1:$AN$1,0))</f>
        <v>0.61788782896962313</v>
      </c>
    </row>
    <row r="1405" spans="1:18" ht="13.5" hidden="1" customHeight="1" x14ac:dyDescent="0.15">
      <c r="A1405" t="s">
        <v>112</v>
      </c>
      <c r="B1405" t="s">
        <v>3912</v>
      </c>
      <c r="C1405" t="str">
        <f>INDEX(FIPS!$A$1:$E$3236,MATCH($F1405,FIPS!$D$1:$D$3236,0),5)</f>
        <v>Amite County</v>
      </c>
      <c r="D1405" t="s">
        <v>245</v>
      </c>
      <c r="E1405" s="15" t="s">
        <v>8</v>
      </c>
      <c r="F1405" t="s">
        <v>3919</v>
      </c>
      <c r="G1405" t="s">
        <v>440</v>
      </c>
      <c r="H1405" t="str">
        <f>IFERROR(VLOOKUP($G1405,'Team Colors'!$A:$B,2,0),"#c9c9c9")</f>
        <v>#9f8958</v>
      </c>
      <c r="I1405">
        <f>INDEX('Raw Election Data'!$A$1:$AN$3144,MATCH($C1405&amp;" "&amp;$B1405,'Raw Election Data'!$C$1:$C$3144,0),MATCH('Joined Data'!I$1,'Raw Election Data'!$A$1:$AN$1,0))</f>
        <v>12574</v>
      </c>
      <c r="J1405">
        <f>INDEX('Raw Election Data'!$A$1:$AN$3144,MATCH($C1405&amp;" "&amp;$B1405,'Raw Election Data'!$C$1:$C$3144,0),MATCH('Joined Data'!J$1,'Raw Election Data'!$A$1:$AN$1,0))</f>
        <v>2688</v>
      </c>
      <c r="K1405">
        <f>INDEX('Raw Election Data'!$A$1:$AN$3144,MATCH($C1405&amp;" "&amp;$B1405,'Raw Election Data'!$C$1:$C$3144,0),MATCH('Joined Data'!K$1,'Raw Election Data'!$A$1:$AN$1,0))</f>
        <v>4282</v>
      </c>
      <c r="L1405">
        <f>INDEX('Raw Election Data'!$A$1:$AN$3144,MATCH($C1405&amp;" "&amp;$B1405,'Raw Election Data'!$C$1:$C$3144,0),MATCH('Joined Data'!L$1,'Raw Election Data'!$A$1:$AN$1,0))</f>
        <v>7033</v>
      </c>
      <c r="M1405">
        <f>INDEX('Raw Election Data'!$A$1:$AN$3144,MATCH($C1405&amp;" "&amp;$B1405,'Raw Election Data'!$C$1:$C$3144,0),MATCH('Joined Data'!M$1,'Raw Election Data'!$A$1:$AN$1,0))</f>
        <v>0.38219820844589791</v>
      </c>
      <c r="N1405">
        <f>INDEX('Raw Election Data'!$A$1:$AN$3144,MATCH($C1405&amp;" "&amp;$B1405,'Raw Election Data'!$C$1:$C$3144,0),MATCH('Joined Data'!N$1,'Raw Election Data'!$A$1:$AN$1,0))</f>
        <v>0.60884402104365132</v>
      </c>
      <c r="O1405">
        <f>INDEX('Raw Election Data'!$A$1:$AN$3144,MATCH($C1405&amp;" "&amp;$B1405,'Raw Election Data'!$C$1:$C$3144,0),MATCH('Joined Data'!O$1,'Raw Election Data'!$A$1:$AN$1,0))</f>
        <v>-1594</v>
      </c>
      <c r="P1405">
        <f>INDEX('Raw Election Data'!$A$1:$AN$3144,MATCH($C1405&amp;" "&amp;$B1405,'Raw Election Data'!$C$1:$C$3144,0),MATCH('Joined Data'!P$1,'Raw Election Data'!$A$1:$AN$1,0))</f>
        <v>1594</v>
      </c>
      <c r="Q1405">
        <f>INDEX('Raw Election Data'!$A$1:$AN$3144,MATCH($C1405&amp;" "&amp;$B1405,'Raw Election Data'!$C$1:$C$3144,0),MATCH('Joined Data'!Q$1,'Raw Election Data'!$A$1:$AN$1,0))</f>
        <v>-0.2266458125977534</v>
      </c>
      <c r="R1405">
        <f>INDEX('Raw Election Data'!$A$1:$AN$3144,MATCH($C1405&amp;" "&amp;$B1405,'Raw Election Data'!$C$1:$C$3144,0),MATCH('Joined Data'!R$1,'Raw Election Data'!$A$1:$AN$1,0))</f>
        <v>0.2266458125977534</v>
      </c>
    </row>
    <row r="1406" spans="1:18" ht="13.5" hidden="1" customHeight="1" x14ac:dyDescent="0.15">
      <c r="A1406" t="s">
        <v>112</v>
      </c>
      <c r="B1406" t="s">
        <v>3912</v>
      </c>
      <c r="C1406" t="str">
        <f>INDEX(FIPS!$A$1:$E$3236,MATCH($F1406,FIPS!$D$1:$D$3236,0),5)</f>
        <v>Attala County</v>
      </c>
      <c r="D1406" t="s">
        <v>245</v>
      </c>
      <c r="E1406" s="15" t="s">
        <v>9</v>
      </c>
      <c r="F1406" t="s">
        <v>3923</v>
      </c>
      <c r="G1406" t="s">
        <v>440</v>
      </c>
      <c r="H1406" t="str">
        <f>IFERROR(VLOOKUP($G1406,'Team Colors'!$A:$B,2,0),"#c9c9c9")</f>
        <v>#9f8958</v>
      </c>
      <c r="I1406">
        <f>INDEX('Raw Election Data'!$A$1:$AN$3144,MATCH($C1406&amp;" "&amp;$B1406,'Raw Election Data'!$C$1:$C$3144,0),MATCH('Joined Data'!I$1,'Raw Election Data'!$A$1:$AN$1,0))</f>
        <v>19043</v>
      </c>
      <c r="J1406">
        <f>INDEX('Raw Election Data'!$A$1:$AN$3144,MATCH($C1406&amp;" "&amp;$B1406,'Raw Election Data'!$C$1:$C$3144,0),MATCH('Joined Data'!J$1,'Raw Election Data'!$A$1:$AN$1,0))</f>
        <v>2847</v>
      </c>
      <c r="K1406">
        <f>INDEX('Raw Election Data'!$A$1:$AN$3144,MATCH($C1406&amp;" "&amp;$B1406,'Raw Election Data'!$C$1:$C$3144,0),MATCH('Joined Data'!K$1,'Raw Election Data'!$A$1:$AN$1,0))</f>
        <v>4288</v>
      </c>
      <c r="L1406">
        <f>INDEX('Raw Election Data'!$A$1:$AN$3144,MATCH($C1406&amp;" "&amp;$B1406,'Raw Election Data'!$C$1:$C$3144,0),MATCH('Joined Data'!L$1,'Raw Election Data'!$A$1:$AN$1,0))</f>
        <v>7242</v>
      </c>
      <c r="M1406">
        <f>INDEX('Raw Election Data'!$A$1:$AN$3144,MATCH($C1406&amp;" "&amp;$B1406,'Raw Election Data'!$C$1:$C$3144,0),MATCH('Joined Data'!M$1,'Raw Election Data'!$A$1:$AN$1,0))</f>
        <v>0.39312344656172327</v>
      </c>
      <c r="N1406">
        <f>INDEX('Raw Election Data'!$A$1:$AN$3144,MATCH($C1406&amp;" "&amp;$B1406,'Raw Election Data'!$C$1:$C$3144,0),MATCH('Joined Data'!N$1,'Raw Election Data'!$A$1:$AN$1,0))</f>
        <v>0.59210162938414801</v>
      </c>
      <c r="O1406">
        <f>INDEX('Raw Election Data'!$A$1:$AN$3144,MATCH($C1406&amp;" "&amp;$B1406,'Raw Election Data'!$C$1:$C$3144,0),MATCH('Joined Data'!O$1,'Raw Election Data'!$A$1:$AN$1,0))</f>
        <v>-1441</v>
      </c>
      <c r="P1406">
        <f>INDEX('Raw Election Data'!$A$1:$AN$3144,MATCH($C1406&amp;" "&amp;$B1406,'Raw Election Data'!$C$1:$C$3144,0),MATCH('Joined Data'!P$1,'Raw Election Data'!$A$1:$AN$1,0))</f>
        <v>1441</v>
      </c>
      <c r="Q1406">
        <f>INDEX('Raw Election Data'!$A$1:$AN$3144,MATCH($C1406&amp;" "&amp;$B1406,'Raw Election Data'!$C$1:$C$3144,0),MATCH('Joined Data'!Q$1,'Raw Election Data'!$A$1:$AN$1,0))</f>
        <v>-0.19897818282242474</v>
      </c>
      <c r="R1406">
        <f>INDEX('Raw Election Data'!$A$1:$AN$3144,MATCH($C1406&amp;" "&amp;$B1406,'Raw Election Data'!$C$1:$C$3144,0),MATCH('Joined Data'!R$1,'Raw Election Data'!$A$1:$AN$1,0))</f>
        <v>0.19897818282242474</v>
      </c>
    </row>
    <row r="1407" spans="1:18" ht="13.5" hidden="1" customHeight="1" x14ac:dyDescent="0.15">
      <c r="A1407" t="s">
        <v>112</v>
      </c>
      <c r="B1407" t="s">
        <v>3912</v>
      </c>
      <c r="C1407" t="str">
        <f>INDEX(FIPS!$A$1:$E$3236,MATCH($F1407,FIPS!$D$1:$D$3236,0),5)</f>
        <v>Benton County</v>
      </c>
      <c r="D1407" t="s">
        <v>245</v>
      </c>
      <c r="E1407" s="15" t="s">
        <v>10</v>
      </c>
      <c r="F1407" t="s">
        <v>3924</v>
      </c>
      <c r="G1407" t="s">
        <v>440</v>
      </c>
      <c r="H1407" t="str">
        <f>IFERROR(VLOOKUP($G1407,'Team Colors'!$A:$B,2,0),"#c9c9c9")</f>
        <v>#9f8958</v>
      </c>
      <c r="I1407">
        <f>INDEX('Raw Election Data'!$A$1:$AN$3144,MATCH($C1407&amp;" "&amp;$B1407,'Raw Election Data'!$C$1:$C$3144,0),MATCH('Joined Data'!I$1,'Raw Election Data'!$A$1:$AN$1,0))</f>
        <v>8182</v>
      </c>
      <c r="J1407">
        <f>INDEX('Raw Election Data'!$A$1:$AN$3144,MATCH($C1407&amp;" "&amp;$B1407,'Raw Election Data'!$C$1:$C$3144,0),MATCH('Joined Data'!J$1,'Raw Election Data'!$A$1:$AN$1,0))</f>
        <v>1713</v>
      </c>
      <c r="K1407">
        <f>INDEX('Raw Election Data'!$A$1:$AN$3144,MATCH($C1407&amp;" "&amp;$B1407,'Raw Election Data'!$C$1:$C$3144,0),MATCH('Joined Data'!K$1,'Raw Election Data'!$A$1:$AN$1,0))</f>
        <v>2240</v>
      </c>
      <c r="L1407">
        <f>INDEX('Raw Election Data'!$A$1:$AN$3144,MATCH($C1407&amp;" "&amp;$B1407,'Raw Election Data'!$C$1:$C$3144,0),MATCH('Joined Data'!L$1,'Raw Election Data'!$A$1:$AN$1,0))</f>
        <v>3996</v>
      </c>
      <c r="M1407">
        <f>INDEX('Raw Election Data'!$A$1:$AN$3144,MATCH($C1407&amp;" "&amp;$B1407,'Raw Election Data'!$C$1:$C$3144,0),MATCH('Joined Data'!M$1,'Raw Election Data'!$A$1:$AN$1,0))</f>
        <v>0.4286786786786787</v>
      </c>
      <c r="N1407">
        <f>INDEX('Raw Election Data'!$A$1:$AN$3144,MATCH($C1407&amp;" "&amp;$B1407,'Raw Election Data'!$C$1:$C$3144,0),MATCH('Joined Data'!N$1,'Raw Election Data'!$A$1:$AN$1,0))</f>
        <v>0.56056056056056058</v>
      </c>
      <c r="O1407">
        <f>INDEX('Raw Election Data'!$A$1:$AN$3144,MATCH($C1407&amp;" "&amp;$B1407,'Raw Election Data'!$C$1:$C$3144,0),MATCH('Joined Data'!O$1,'Raw Election Data'!$A$1:$AN$1,0))</f>
        <v>-527</v>
      </c>
      <c r="P1407">
        <f>INDEX('Raw Election Data'!$A$1:$AN$3144,MATCH($C1407&amp;" "&amp;$B1407,'Raw Election Data'!$C$1:$C$3144,0),MATCH('Joined Data'!P$1,'Raw Election Data'!$A$1:$AN$1,0))</f>
        <v>527</v>
      </c>
      <c r="Q1407">
        <f>INDEX('Raw Election Data'!$A$1:$AN$3144,MATCH($C1407&amp;" "&amp;$B1407,'Raw Election Data'!$C$1:$C$3144,0),MATCH('Joined Data'!Q$1,'Raw Election Data'!$A$1:$AN$1,0))</f>
        <v>-0.13188188188188188</v>
      </c>
      <c r="R1407">
        <f>INDEX('Raw Election Data'!$A$1:$AN$3144,MATCH($C1407&amp;" "&amp;$B1407,'Raw Election Data'!$C$1:$C$3144,0),MATCH('Joined Data'!R$1,'Raw Election Data'!$A$1:$AN$1,0))</f>
        <v>0.13188188188188188</v>
      </c>
    </row>
    <row r="1408" spans="1:18" ht="13.5" hidden="1" customHeight="1" x14ac:dyDescent="0.15">
      <c r="A1408" t="s">
        <v>112</v>
      </c>
      <c r="B1408" t="s">
        <v>3912</v>
      </c>
      <c r="C1408" t="str">
        <f>INDEX(FIPS!$A$1:$E$3236,MATCH($F1408,FIPS!$D$1:$D$3236,0),5)</f>
        <v>Bolivar County</v>
      </c>
      <c r="D1408" t="s">
        <v>245</v>
      </c>
      <c r="E1408" s="15" t="s">
        <v>11</v>
      </c>
      <c r="F1408" t="s">
        <v>3926</v>
      </c>
      <c r="G1408" t="s">
        <v>440</v>
      </c>
      <c r="H1408" t="str">
        <f>IFERROR(VLOOKUP($G1408,'Team Colors'!$A:$B,2,0),"#c9c9c9")</f>
        <v>#9f8958</v>
      </c>
      <c r="I1408">
        <f>INDEX('Raw Election Data'!$A$1:$AN$3144,MATCH($C1408&amp;" "&amp;$B1408,'Raw Election Data'!$C$1:$C$3144,0),MATCH('Joined Data'!I$1,'Raw Election Data'!$A$1:$AN$1,0))</f>
        <v>33322</v>
      </c>
      <c r="J1408">
        <f>INDEX('Raw Election Data'!$A$1:$AN$3144,MATCH($C1408&amp;" "&amp;$B1408,'Raw Election Data'!$C$1:$C$3144,0),MATCH('Joined Data'!J$1,'Raw Election Data'!$A$1:$AN$1,0))</f>
        <v>8410</v>
      </c>
      <c r="K1408">
        <f>INDEX('Raw Election Data'!$A$1:$AN$3144,MATCH($C1408&amp;" "&amp;$B1408,'Raw Election Data'!$C$1:$C$3144,0),MATCH('Joined Data'!K$1,'Raw Election Data'!$A$1:$AN$1,0))</f>
        <v>4251</v>
      </c>
      <c r="L1408">
        <f>INDEX('Raw Election Data'!$A$1:$AN$3144,MATCH($C1408&amp;" "&amp;$B1408,'Raw Election Data'!$C$1:$C$3144,0),MATCH('Joined Data'!L$1,'Raw Election Data'!$A$1:$AN$1,0))</f>
        <v>12831</v>
      </c>
      <c r="M1408">
        <f>INDEX('Raw Election Data'!$A$1:$AN$3144,MATCH($C1408&amp;" "&amp;$B1408,'Raw Election Data'!$C$1:$C$3144,0),MATCH('Joined Data'!M$1,'Raw Election Data'!$A$1:$AN$1,0))</f>
        <v>0.65544384693320867</v>
      </c>
      <c r="N1408">
        <f>INDEX('Raw Election Data'!$A$1:$AN$3144,MATCH($C1408&amp;" "&amp;$B1408,'Raw Election Data'!$C$1:$C$3144,0),MATCH('Joined Data'!N$1,'Raw Election Data'!$A$1:$AN$1,0))</f>
        <v>0.33130699088145898</v>
      </c>
      <c r="O1408">
        <f>INDEX('Raw Election Data'!$A$1:$AN$3144,MATCH($C1408&amp;" "&amp;$B1408,'Raw Election Data'!$C$1:$C$3144,0),MATCH('Joined Data'!O$1,'Raw Election Data'!$A$1:$AN$1,0))</f>
        <v>4159</v>
      </c>
      <c r="P1408">
        <f>INDEX('Raw Election Data'!$A$1:$AN$3144,MATCH($C1408&amp;" "&amp;$B1408,'Raw Election Data'!$C$1:$C$3144,0),MATCH('Joined Data'!P$1,'Raw Election Data'!$A$1:$AN$1,0))</f>
        <v>-4159</v>
      </c>
      <c r="Q1408">
        <f>INDEX('Raw Election Data'!$A$1:$AN$3144,MATCH($C1408&amp;" "&amp;$B1408,'Raw Election Data'!$C$1:$C$3144,0),MATCH('Joined Data'!Q$1,'Raw Election Data'!$A$1:$AN$1,0))</f>
        <v>0.32413685605174969</v>
      </c>
      <c r="R1408">
        <f>INDEX('Raw Election Data'!$A$1:$AN$3144,MATCH($C1408&amp;" "&amp;$B1408,'Raw Election Data'!$C$1:$C$3144,0),MATCH('Joined Data'!R$1,'Raw Election Data'!$A$1:$AN$1,0))</f>
        <v>-0.32413685605174969</v>
      </c>
    </row>
    <row r="1409" spans="1:18" ht="13.5" hidden="1" customHeight="1" x14ac:dyDescent="0.15">
      <c r="A1409" t="s">
        <v>112</v>
      </c>
      <c r="B1409" t="s">
        <v>3912</v>
      </c>
      <c r="C1409" t="str">
        <f>INDEX(FIPS!$A$1:$E$3236,MATCH($F1409,FIPS!$D$1:$D$3236,0),5)</f>
        <v>Calhoun County</v>
      </c>
      <c r="D1409" t="s">
        <v>245</v>
      </c>
      <c r="E1409" s="15" t="s">
        <v>12</v>
      </c>
      <c r="F1409" t="s">
        <v>3930</v>
      </c>
      <c r="G1409" t="s">
        <v>440</v>
      </c>
      <c r="H1409" t="str">
        <f>IFERROR(VLOOKUP($G1409,'Team Colors'!$A:$B,2,0),"#c9c9c9")</f>
        <v>#9f8958</v>
      </c>
      <c r="I1409">
        <f>INDEX('Raw Election Data'!$A$1:$AN$3144,MATCH($C1409&amp;" "&amp;$B1409,'Raw Election Data'!$C$1:$C$3144,0),MATCH('Joined Data'!I$1,'Raw Election Data'!$A$1:$AN$1,0))</f>
        <v>14717</v>
      </c>
      <c r="J1409">
        <f>INDEX('Raw Election Data'!$A$1:$AN$3144,MATCH($C1409&amp;" "&amp;$B1409,'Raw Election Data'!$C$1:$C$3144,0),MATCH('Joined Data'!J$1,'Raw Election Data'!$A$1:$AN$1,0))</f>
        <v>1884</v>
      </c>
      <c r="K1409">
        <f>INDEX('Raw Election Data'!$A$1:$AN$3144,MATCH($C1409&amp;" "&amp;$B1409,'Raw Election Data'!$C$1:$C$3144,0),MATCH('Joined Data'!K$1,'Raw Election Data'!$A$1:$AN$1,0))</f>
        <v>4360</v>
      </c>
      <c r="L1409">
        <f>INDEX('Raw Election Data'!$A$1:$AN$3144,MATCH($C1409&amp;" "&amp;$B1409,'Raw Election Data'!$C$1:$C$3144,0),MATCH('Joined Data'!L$1,'Raw Election Data'!$A$1:$AN$1,0))</f>
        <v>6339</v>
      </c>
      <c r="M1409">
        <f>INDEX('Raw Election Data'!$A$1:$AN$3144,MATCH($C1409&amp;" "&amp;$B1409,'Raw Election Data'!$C$1:$C$3144,0),MATCH('Joined Data'!M$1,'Raw Election Data'!$A$1:$AN$1,0))</f>
        <v>0.29720776147657357</v>
      </c>
      <c r="N1409">
        <f>INDEX('Raw Election Data'!$A$1:$AN$3144,MATCH($C1409&amp;" "&amp;$B1409,'Raw Election Data'!$C$1:$C$3144,0),MATCH('Joined Data'!N$1,'Raw Election Data'!$A$1:$AN$1,0))</f>
        <v>0.68780564757848239</v>
      </c>
      <c r="O1409">
        <f>INDEX('Raw Election Data'!$A$1:$AN$3144,MATCH($C1409&amp;" "&amp;$B1409,'Raw Election Data'!$C$1:$C$3144,0),MATCH('Joined Data'!O$1,'Raw Election Data'!$A$1:$AN$1,0))</f>
        <v>-2476</v>
      </c>
      <c r="P1409">
        <f>INDEX('Raw Election Data'!$A$1:$AN$3144,MATCH($C1409&amp;" "&amp;$B1409,'Raw Election Data'!$C$1:$C$3144,0),MATCH('Joined Data'!P$1,'Raw Election Data'!$A$1:$AN$1,0))</f>
        <v>2476</v>
      </c>
      <c r="Q1409">
        <f>INDEX('Raw Election Data'!$A$1:$AN$3144,MATCH($C1409&amp;" "&amp;$B1409,'Raw Election Data'!$C$1:$C$3144,0),MATCH('Joined Data'!Q$1,'Raw Election Data'!$A$1:$AN$1,0))</f>
        <v>-0.39059788610190882</v>
      </c>
      <c r="R1409">
        <f>INDEX('Raw Election Data'!$A$1:$AN$3144,MATCH($C1409&amp;" "&amp;$B1409,'Raw Election Data'!$C$1:$C$3144,0),MATCH('Joined Data'!R$1,'Raw Election Data'!$A$1:$AN$1,0))</f>
        <v>0.39059788610190882</v>
      </c>
    </row>
    <row r="1410" spans="1:18" ht="13.5" hidden="1" customHeight="1" x14ac:dyDescent="0.15">
      <c r="A1410" t="s">
        <v>112</v>
      </c>
      <c r="B1410" t="s">
        <v>3912</v>
      </c>
      <c r="C1410" t="str">
        <f>INDEX(FIPS!$A$1:$E$3236,MATCH($F1410,FIPS!$D$1:$D$3236,0),5)</f>
        <v>Carroll County</v>
      </c>
      <c r="D1410" t="s">
        <v>245</v>
      </c>
      <c r="E1410" s="15" t="s">
        <v>13</v>
      </c>
      <c r="F1410" t="s">
        <v>3931</v>
      </c>
      <c r="G1410" t="s">
        <v>440</v>
      </c>
      <c r="H1410" t="str">
        <f>IFERROR(VLOOKUP($G1410,'Team Colors'!$A:$B,2,0),"#c9c9c9")</f>
        <v>#9f8958</v>
      </c>
      <c r="I1410">
        <f>INDEX('Raw Election Data'!$A$1:$AN$3144,MATCH($C1410&amp;" "&amp;$B1410,'Raw Election Data'!$C$1:$C$3144,0),MATCH('Joined Data'!I$1,'Raw Election Data'!$A$1:$AN$1,0))</f>
        <v>10243</v>
      </c>
      <c r="J1410">
        <f>INDEX('Raw Election Data'!$A$1:$AN$3144,MATCH($C1410&amp;" "&amp;$B1410,'Raw Election Data'!$C$1:$C$3144,0),MATCH('Joined Data'!J$1,'Raw Election Data'!$A$1:$AN$1,0))</f>
        <v>1648</v>
      </c>
      <c r="K1410">
        <f>INDEX('Raw Election Data'!$A$1:$AN$3144,MATCH($C1410&amp;" "&amp;$B1410,'Raw Election Data'!$C$1:$C$3144,0),MATCH('Joined Data'!K$1,'Raw Election Data'!$A$1:$AN$1,0))</f>
        <v>3774</v>
      </c>
      <c r="L1410">
        <f>INDEX('Raw Election Data'!$A$1:$AN$3144,MATCH($C1410&amp;" "&amp;$B1410,'Raw Election Data'!$C$1:$C$3144,0),MATCH('Joined Data'!L$1,'Raw Election Data'!$A$1:$AN$1,0))</f>
        <v>5470</v>
      </c>
      <c r="M1410">
        <f>INDEX('Raw Election Data'!$A$1:$AN$3144,MATCH($C1410&amp;" "&amp;$B1410,'Raw Election Data'!$C$1:$C$3144,0),MATCH('Joined Data'!M$1,'Raw Election Data'!$A$1:$AN$1,0))</f>
        <v>0.30127970749542959</v>
      </c>
      <c r="N1410">
        <f>INDEX('Raw Election Data'!$A$1:$AN$3144,MATCH($C1410&amp;" "&amp;$B1410,'Raw Election Data'!$C$1:$C$3144,0),MATCH('Joined Data'!N$1,'Raw Election Data'!$A$1:$AN$1,0))</f>
        <v>0.68994515539305301</v>
      </c>
      <c r="O1410">
        <f>INDEX('Raw Election Data'!$A$1:$AN$3144,MATCH($C1410&amp;" "&amp;$B1410,'Raw Election Data'!$C$1:$C$3144,0),MATCH('Joined Data'!O$1,'Raw Election Data'!$A$1:$AN$1,0))</f>
        <v>-2126</v>
      </c>
      <c r="P1410">
        <f>INDEX('Raw Election Data'!$A$1:$AN$3144,MATCH($C1410&amp;" "&amp;$B1410,'Raw Election Data'!$C$1:$C$3144,0),MATCH('Joined Data'!P$1,'Raw Election Data'!$A$1:$AN$1,0))</f>
        <v>2126</v>
      </c>
      <c r="Q1410">
        <f>INDEX('Raw Election Data'!$A$1:$AN$3144,MATCH($C1410&amp;" "&amp;$B1410,'Raw Election Data'!$C$1:$C$3144,0),MATCH('Joined Data'!Q$1,'Raw Election Data'!$A$1:$AN$1,0))</f>
        <v>-0.38866544789762342</v>
      </c>
      <c r="R1410">
        <f>INDEX('Raw Election Data'!$A$1:$AN$3144,MATCH($C1410&amp;" "&amp;$B1410,'Raw Election Data'!$C$1:$C$3144,0),MATCH('Joined Data'!R$1,'Raw Election Data'!$A$1:$AN$1,0))</f>
        <v>0.38866544789762342</v>
      </c>
    </row>
    <row r="1411" spans="1:18" ht="13.5" hidden="1" customHeight="1" x14ac:dyDescent="0.15">
      <c r="A1411" t="s">
        <v>112</v>
      </c>
      <c r="B1411" t="s">
        <v>3912</v>
      </c>
      <c r="C1411" t="str">
        <f>INDEX(FIPS!$A$1:$E$3236,MATCH($F1411,FIPS!$D$1:$D$3236,0),5)</f>
        <v>Chickasaw County</v>
      </c>
      <c r="D1411" t="s">
        <v>245</v>
      </c>
      <c r="E1411" s="15" t="s">
        <v>14</v>
      </c>
      <c r="F1411" t="s">
        <v>3934</v>
      </c>
      <c r="G1411" t="s">
        <v>440</v>
      </c>
      <c r="H1411" t="str">
        <f>IFERROR(VLOOKUP($G1411,'Team Colors'!$A:$B,2,0),"#c9c9c9")</f>
        <v>#9f8958</v>
      </c>
      <c r="I1411">
        <f>INDEX('Raw Election Data'!$A$1:$AN$3144,MATCH($C1411&amp;" "&amp;$B1411,'Raw Election Data'!$C$1:$C$3144,0),MATCH('Joined Data'!I$1,'Raw Election Data'!$A$1:$AN$1,0))</f>
        <v>17328</v>
      </c>
      <c r="J1411">
        <f>INDEX('Raw Election Data'!$A$1:$AN$3144,MATCH($C1411&amp;" "&amp;$B1411,'Raw Election Data'!$C$1:$C$3144,0),MATCH('Joined Data'!J$1,'Raw Election Data'!$A$1:$AN$1,0))</f>
        <v>3649</v>
      </c>
      <c r="K1411">
        <f>INDEX('Raw Election Data'!$A$1:$AN$3144,MATCH($C1411&amp;" "&amp;$B1411,'Raw Election Data'!$C$1:$C$3144,0),MATCH('Joined Data'!K$1,'Raw Election Data'!$A$1:$AN$1,0))</f>
        <v>4127</v>
      </c>
      <c r="L1411">
        <f>INDEX('Raw Election Data'!$A$1:$AN$3144,MATCH($C1411&amp;" "&amp;$B1411,'Raw Election Data'!$C$1:$C$3144,0),MATCH('Joined Data'!L$1,'Raw Election Data'!$A$1:$AN$1,0))</f>
        <v>7890</v>
      </c>
      <c r="M1411">
        <f>INDEX('Raw Election Data'!$A$1:$AN$3144,MATCH($C1411&amp;" "&amp;$B1411,'Raw Election Data'!$C$1:$C$3144,0),MATCH('Joined Data'!M$1,'Raw Election Data'!$A$1:$AN$1,0))</f>
        <v>0.46248415716096325</v>
      </c>
      <c r="N1411">
        <f>INDEX('Raw Election Data'!$A$1:$AN$3144,MATCH($C1411&amp;" "&amp;$B1411,'Raw Election Data'!$C$1:$C$3144,0),MATCH('Joined Data'!N$1,'Raw Election Data'!$A$1:$AN$1,0))</f>
        <v>0.52306717363751587</v>
      </c>
      <c r="O1411">
        <f>INDEX('Raw Election Data'!$A$1:$AN$3144,MATCH($C1411&amp;" "&amp;$B1411,'Raw Election Data'!$C$1:$C$3144,0),MATCH('Joined Data'!O$1,'Raw Election Data'!$A$1:$AN$1,0))</f>
        <v>-478</v>
      </c>
      <c r="P1411">
        <f>INDEX('Raw Election Data'!$A$1:$AN$3144,MATCH($C1411&amp;" "&amp;$B1411,'Raw Election Data'!$C$1:$C$3144,0),MATCH('Joined Data'!P$1,'Raw Election Data'!$A$1:$AN$1,0))</f>
        <v>478</v>
      </c>
      <c r="Q1411">
        <f>INDEX('Raw Election Data'!$A$1:$AN$3144,MATCH($C1411&amp;" "&amp;$B1411,'Raw Election Data'!$C$1:$C$3144,0),MATCH('Joined Data'!Q$1,'Raw Election Data'!$A$1:$AN$1,0))</f>
        <v>-6.058301647655262E-2</v>
      </c>
      <c r="R1411">
        <f>INDEX('Raw Election Data'!$A$1:$AN$3144,MATCH($C1411&amp;" "&amp;$B1411,'Raw Election Data'!$C$1:$C$3144,0),MATCH('Joined Data'!R$1,'Raw Election Data'!$A$1:$AN$1,0))</f>
        <v>6.058301647655262E-2</v>
      </c>
    </row>
    <row r="1412" spans="1:18" ht="13.5" hidden="1" customHeight="1" x14ac:dyDescent="0.15">
      <c r="A1412" t="s">
        <v>112</v>
      </c>
      <c r="B1412" t="s">
        <v>3912</v>
      </c>
      <c r="C1412" t="str">
        <f>INDEX(FIPS!$A$1:$E$3236,MATCH($F1412,FIPS!$D$1:$D$3236,0),5)</f>
        <v>Choctaw County</v>
      </c>
      <c r="D1412" t="s">
        <v>245</v>
      </c>
      <c r="E1412" s="15" t="s">
        <v>15</v>
      </c>
      <c r="F1412" t="s">
        <v>3935</v>
      </c>
      <c r="G1412" t="s">
        <v>440</v>
      </c>
      <c r="H1412" t="str">
        <f>IFERROR(VLOOKUP($G1412,'Team Colors'!$A:$B,2,0),"#c9c9c9")</f>
        <v>#9f8958</v>
      </c>
      <c r="I1412">
        <f>INDEX('Raw Election Data'!$A$1:$AN$3144,MATCH($C1412&amp;" "&amp;$B1412,'Raw Election Data'!$C$1:$C$3144,0),MATCH('Joined Data'!I$1,'Raw Election Data'!$A$1:$AN$1,0))</f>
        <v>8299</v>
      </c>
      <c r="J1412">
        <f>INDEX('Raw Election Data'!$A$1:$AN$3144,MATCH($C1412&amp;" "&amp;$B1412,'Raw Election Data'!$C$1:$C$3144,0),MATCH('Joined Data'!J$1,'Raw Election Data'!$A$1:$AN$1,0))</f>
        <v>1198</v>
      </c>
      <c r="K1412">
        <f>INDEX('Raw Election Data'!$A$1:$AN$3144,MATCH($C1412&amp;" "&amp;$B1412,'Raw Election Data'!$C$1:$C$3144,0),MATCH('Joined Data'!K$1,'Raw Election Data'!$A$1:$AN$1,0))</f>
        <v>2763</v>
      </c>
      <c r="L1412">
        <f>INDEX('Raw Election Data'!$A$1:$AN$3144,MATCH($C1412&amp;" "&amp;$B1412,'Raw Election Data'!$C$1:$C$3144,0),MATCH('Joined Data'!L$1,'Raw Election Data'!$A$1:$AN$1,0))</f>
        <v>4020</v>
      </c>
      <c r="M1412">
        <f>INDEX('Raw Election Data'!$A$1:$AN$3144,MATCH($C1412&amp;" "&amp;$B1412,'Raw Election Data'!$C$1:$C$3144,0),MATCH('Joined Data'!M$1,'Raw Election Data'!$A$1:$AN$1,0))</f>
        <v>0.29800995024875621</v>
      </c>
      <c r="N1412">
        <f>INDEX('Raw Election Data'!$A$1:$AN$3144,MATCH($C1412&amp;" "&amp;$B1412,'Raw Election Data'!$C$1:$C$3144,0),MATCH('Joined Data'!N$1,'Raw Election Data'!$A$1:$AN$1,0))</f>
        <v>0.68731343283582091</v>
      </c>
      <c r="O1412">
        <f>INDEX('Raw Election Data'!$A$1:$AN$3144,MATCH($C1412&amp;" "&amp;$B1412,'Raw Election Data'!$C$1:$C$3144,0),MATCH('Joined Data'!O$1,'Raw Election Data'!$A$1:$AN$1,0))</f>
        <v>-1565</v>
      </c>
      <c r="P1412">
        <f>INDEX('Raw Election Data'!$A$1:$AN$3144,MATCH($C1412&amp;" "&amp;$B1412,'Raw Election Data'!$C$1:$C$3144,0),MATCH('Joined Data'!P$1,'Raw Election Data'!$A$1:$AN$1,0))</f>
        <v>1565</v>
      </c>
      <c r="Q1412">
        <f>INDEX('Raw Election Data'!$A$1:$AN$3144,MATCH($C1412&amp;" "&amp;$B1412,'Raw Election Data'!$C$1:$C$3144,0),MATCH('Joined Data'!Q$1,'Raw Election Data'!$A$1:$AN$1,0))</f>
        <v>-0.38930348258706471</v>
      </c>
      <c r="R1412">
        <f>INDEX('Raw Election Data'!$A$1:$AN$3144,MATCH($C1412&amp;" "&amp;$B1412,'Raw Election Data'!$C$1:$C$3144,0),MATCH('Joined Data'!R$1,'Raw Election Data'!$A$1:$AN$1,0))</f>
        <v>0.38930348258706471</v>
      </c>
    </row>
    <row r="1413" spans="1:18" ht="13.5" hidden="1" customHeight="1" x14ac:dyDescent="0.15">
      <c r="A1413" t="s">
        <v>112</v>
      </c>
      <c r="B1413" t="s">
        <v>3912</v>
      </c>
      <c r="C1413" t="str">
        <f>INDEX(FIPS!$A$1:$E$3236,MATCH($F1413,FIPS!$D$1:$D$3236,0),5)</f>
        <v>Claiborne County</v>
      </c>
      <c r="D1413" t="s">
        <v>245</v>
      </c>
      <c r="E1413" s="15" t="s">
        <v>16</v>
      </c>
      <c r="F1413" t="s">
        <v>3937</v>
      </c>
      <c r="G1413" t="s">
        <v>440</v>
      </c>
      <c r="H1413" t="str">
        <f>IFERROR(VLOOKUP($G1413,'Team Colors'!$A:$B,2,0),"#c9c9c9")</f>
        <v>#9f8958</v>
      </c>
      <c r="I1413">
        <f>INDEX('Raw Election Data'!$A$1:$AN$3144,MATCH($C1413&amp;" "&amp;$B1413,'Raw Election Data'!$C$1:$C$3144,0),MATCH('Joined Data'!I$1,'Raw Election Data'!$A$1:$AN$1,0))</f>
        <v>9150</v>
      </c>
      <c r="J1413">
        <f>INDEX('Raw Election Data'!$A$1:$AN$3144,MATCH($C1413&amp;" "&amp;$B1413,'Raw Election Data'!$C$1:$C$3144,0),MATCH('Joined Data'!J$1,'Raw Election Data'!$A$1:$AN$1,0))</f>
        <v>2523</v>
      </c>
      <c r="K1413">
        <f>INDEX('Raw Election Data'!$A$1:$AN$3144,MATCH($C1413&amp;" "&amp;$B1413,'Raw Election Data'!$C$1:$C$3144,0),MATCH('Joined Data'!K$1,'Raw Election Data'!$A$1:$AN$1,0))</f>
        <v>414</v>
      </c>
      <c r="L1413">
        <f>INDEX('Raw Election Data'!$A$1:$AN$3144,MATCH($C1413&amp;" "&amp;$B1413,'Raw Election Data'!$C$1:$C$3144,0),MATCH('Joined Data'!L$1,'Raw Election Data'!$A$1:$AN$1,0))</f>
        <v>2954</v>
      </c>
      <c r="M1413">
        <f>INDEX('Raw Election Data'!$A$1:$AN$3144,MATCH($C1413&amp;" "&amp;$B1413,'Raw Election Data'!$C$1:$C$3144,0),MATCH('Joined Data'!M$1,'Raw Election Data'!$A$1:$AN$1,0))</f>
        <v>0.85409614082599861</v>
      </c>
      <c r="N1413">
        <f>INDEX('Raw Election Data'!$A$1:$AN$3144,MATCH($C1413&amp;" "&amp;$B1413,'Raw Election Data'!$C$1:$C$3144,0),MATCH('Joined Data'!N$1,'Raw Election Data'!$A$1:$AN$1,0))</f>
        <v>0.14014895057549087</v>
      </c>
      <c r="O1413">
        <f>INDEX('Raw Election Data'!$A$1:$AN$3144,MATCH($C1413&amp;" "&amp;$B1413,'Raw Election Data'!$C$1:$C$3144,0),MATCH('Joined Data'!O$1,'Raw Election Data'!$A$1:$AN$1,0))</f>
        <v>2109</v>
      </c>
      <c r="P1413">
        <f>INDEX('Raw Election Data'!$A$1:$AN$3144,MATCH($C1413&amp;" "&amp;$B1413,'Raw Election Data'!$C$1:$C$3144,0),MATCH('Joined Data'!P$1,'Raw Election Data'!$A$1:$AN$1,0))</f>
        <v>-2109</v>
      </c>
      <c r="Q1413">
        <f>INDEX('Raw Election Data'!$A$1:$AN$3144,MATCH($C1413&amp;" "&amp;$B1413,'Raw Election Data'!$C$1:$C$3144,0),MATCH('Joined Data'!Q$1,'Raw Election Data'!$A$1:$AN$1,0))</f>
        <v>0.71394719025050768</v>
      </c>
      <c r="R1413">
        <f>INDEX('Raw Election Data'!$A$1:$AN$3144,MATCH($C1413&amp;" "&amp;$B1413,'Raw Election Data'!$C$1:$C$3144,0),MATCH('Joined Data'!R$1,'Raw Election Data'!$A$1:$AN$1,0))</f>
        <v>-0.71394719025050768</v>
      </c>
    </row>
    <row r="1414" spans="1:18" ht="13.5" hidden="1" customHeight="1" x14ac:dyDescent="0.15">
      <c r="A1414" t="s">
        <v>112</v>
      </c>
      <c r="B1414" t="s">
        <v>3912</v>
      </c>
      <c r="C1414" t="str">
        <f>INDEX(FIPS!$A$1:$E$3236,MATCH($F1414,FIPS!$D$1:$D$3236,0),5)</f>
        <v>Clarke County</v>
      </c>
      <c r="D1414" t="s">
        <v>245</v>
      </c>
      <c r="E1414" s="15" t="s">
        <v>17</v>
      </c>
      <c r="F1414" t="s">
        <v>3942</v>
      </c>
      <c r="G1414" t="s">
        <v>440</v>
      </c>
      <c r="H1414" t="str">
        <f>IFERROR(VLOOKUP($G1414,'Team Colors'!$A:$B,2,0),"#c9c9c9")</f>
        <v>#9f8958</v>
      </c>
      <c r="I1414">
        <f>INDEX('Raw Election Data'!$A$1:$AN$3144,MATCH($C1414&amp;" "&amp;$B1414,'Raw Election Data'!$C$1:$C$3144,0),MATCH('Joined Data'!I$1,'Raw Election Data'!$A$1:$AN$1,0))</f>
        <v>16006</v>
      </c>
      <c r="J1414">
        <f>INDEX('Raw Election Data'!$A$1:$AN$3144,MATCH($C1414&amp;" "&amp;$B1414,'Raw Election Data'!$C$1:$C$3144,0),MATCH('Joined Data'!J$1,'Raw Election Data'!$A$1:$AN$1,0))</f>
        <v>2556</v>
      </c>
      <c r="K1414">
        <f>INDEX('Raw Election Data'!$A$1:$AN$3144,MATCH($C1414&amp;" "&amp;$B1414,'Raw Election Data'!$C$1:$C$3144,0),MATCH('Joined Data'!K$1,'Raw Election Data'!$A$1:$AN$1,0))</f>
        <v>5088</v>
      </c>
      <c r="L1414">
        <f>INDEX('Raw Election Data'!$A$1:$AN$3144,MATCH($C1414&amp;" "&amp;$B1414,'Raw Election Data'!$C$1:$C$3144,0),MATCH('Joined Data'!L$1,'Raw Election Data'!$A$1:$AN$1,0))</f>
        <v>7713</v>
      </c>
      <c r="M1414">
        <f>INDEX('Raw Election Data'!$A$1:$AN$3144,MATCH($C1414&amp;" "&amp;$B1414,'Raw Election Data'!$C$1:$C$3144,0),MATCH('Joined Data'!M$1,'Raw Election Data'!$A$1:$AN$1,0))</f>
        <v>0.33138856476079348</v>
      </c>
      <c r="N1414">
        <f>INDEX('Raw Election Data'!$A$1:$AN$3144,MATCH($C1414&amp;" "&amp;$B1414,'Raw Election Data'!$C$1:$C$3144,0),MATCH('Joined Data'!N$1,'Raw Election Data'!$A$1:$AN$1,0))</f>
        <v>0.65966549980552314</v>
      </c>
      <c r="O1414">
        <f>INDEX('Raw Election Data'!$A$1:$AN$3144,MATCH($C1414&amp;" "&amp;$B1414,'Raw Election Data'!$C$1:$C$3144,0),MATCH('Joined Data'!O$1,'Raw Election Data'!$A$1:$AN$1,0))</f>
        <v>-2532</v>
      </c>
      <c r="P1414">
        <f>INDEX('Raw Election Data'!$A$1:$AN$3144,MATCH($C1414&amp;" "&amp;$B1414,'Raw Election Data'!$C$1:$C$3144,0),MATCH('Joined Data'!P$1,'Raw Election Data'!$A$1:$AN$1,0))</f>
        <v>2532</v>
      </c>
      <c r="Q1414">
        <f>INDEX('Raw Election Data'!$A$1:$AN$3144,MATCH($C1414&amp;" "&amp;$B1414,'Raw Election Data'!$C$1:$C$3144,0),MATCH('Joined Data'!Q$1,'Raw Election Data'!$A$1:$AN$1,0))</f>
        <v>-0.32827693504472966</v>
      </c>
      <c r="R1414">
        <f>INDEX('Raw Election Data'!$A$1:$AN$3144,MATCH($C1414&amp;" "&amp;$B1414,'Raw Election Data'!$C$1:$C$3144,0),MATCH('Joined Data'!R$1,'Raw Election Data'!$A$1:$AN$1,0))</f>
        <v>0.32827693504472966</v>
      </c>
    </row>
    <row r="1415" spans="1:18" ht="13.5" hidden="1" customHeight="1" x14ac:dyDescent="0.15">
      <c r="A1415" t="s">
        <v>112</v>
      </c>
      <c r="B1415" t="s">
        <v>3912</v>
      </c>
      <c r="C1415" t="str">
        <f>INDEX(FIPS!$A$1:$E$3236,MATCH($F1415,FIPS!$D$1:$D$3236,0),5)</f>
        <v>Clay County</v>
      </c>
      <c r="D1415" t="s">
        <v>245</v>
      </c>
      <c r="E1415" s="15" t="s">
        <v>18</v>
      </c>
      <c r="F1415" t="s">
        <v>3945</v>
      </c>
      <c r="G1415" t="s">
        <v>440</v>
      </c>
      <c r="H1415" t="str">
        <f>IFERROR(VLOOKUP($G1415,'Team Colors'!$A:$B,2,0),"#c9c9c9")</f>
        <v>#9f8958</v>
      </c>
      <c r="I1415">
        <f>INDEX('Raw Election Data'!$A$1:$AN$3144,MATCH($C1415&amp;" "&amp;$B1415,'Raw Election Data'!$C$1:$C$3144,0),MATCH('Joined Data'!I$1,'Raw Election Data'!$A$1:$AN$1,0))</f>
        <v>20048</v>
      </c>
      <c r="J1415">
        <f>INDEX('Raw Election Data'!$A$1:$AN$3144,MATCH($C1415&amp;" "&amp;$B1415,'Raw Election Data'!$C$1:$C$3144,0),MATCH('Joined Data'!J$1,'Raw Election Data'!$A$1:$AN$1,0))</f>
        <v>5695</v>
      </c>
      <c r="K1415">
        <f>INDEX('Raw Election Data'!$A$1:$AN$3144,MATCH($C1415&amp;" "&amp;$B1415,'Raw Election Data'!$C$1:$C$3144,0),MATCH('Joined Data'!K$1,'Raw Election Data'!$A$1:$AN$1,0))</f>
        <v>4136</v>
      </c>
      <c r="L1415">
        <f>INDEX('Raw Election Data'!$A$1:$AN$3144,MATCH($C1415&amp;" "&amp;$B1415,'Raw Election Data'!$C$1:$C$3144,0),MATCH('Joined Data'!L$1,'Raw Election Data'!$A$1:$AN$1,0))</f>
        <v>9960</v>
      </c>
      <c r="M1415">
        <f>INDEX('Raw Election Data'!$A$1:$AN$3144,MATCH($C1415&amp;" "&amp;$B1415,'Raw Election Data'!$C$1:$C$3144,0),MATCH('Joined Data'!M$1,'Raw Election Data'!$A$1:$AN$1,0))</f>
        <v>0.57178714859437751</v>
      </c>
      <c r="N1415">
        <f>INDEX('Raw Election Data'!$A$1:$AN$3144,MATCH($C1415&amp;" "&amp;$B1415,'Raw Election Data'!$C$1:$C$3144,0),MATCH('Joined Data'!N$1,'Raw Election Data'!$A$1:$AN$1,0))</f>
        <v>0.41526104417670684</v>
      </c>
      <c r="O1415">
        <f>INDEX('Raw Election Data'!$A$1:$AN$3144,MATCH($C1415&amp;" "&amp;$B1415,'Raw Election Data'!$C$1:$C$3144,0),MATCH('Joined Data'!O$1,'Raw Election Data'!$A$1:$AN$1,0))</f>
        <v>1559</v>
      </c>
      <c r="P1415">
        <f>INDEX('Raw Election Data'!$A$1:$AN$3144,MATCH($C1415&amp;" "&amp;$B1415,'Raw Election Data'!$C$1:$C$3144,0),MATCH('Joined Data'!P$1,'Raw Election Data'!$A$1:$AN$1,0))</f>
        <v>-1559</v>
      </c>
      <c r="Q1415">
        <f>INDEX('Raw Election Data'!$A$1:$AN$3144,MATCH($C1415&amp;" "&amp;$B1415,'Raw Election Data'!$C$1:$C$3144,0),MATCH('Joined Data'!Q$1,'Raw Election Data'!$A$1:$AN$1,0))</f>
        <v>0.15652610441767068</v>
      </c>
      <c r="R1415">
        <f>INDEX('Raw Election Data'!$A$1:$AN$3144,MATCH($C1415&amp;" "&amp;$B1415,'Raw Election Data'!$C$1:$C$3144,0),MATCH('Joined Data'!R$1,'Raw Election Data'!$A$1:$AN$1,0))</f>
        <v>-0.15652610441767068</v>
      </c>
    </row>
    <row r="1416" spans="1:18" ht="13.5" hidden="1" customHeight="1" x14ac:dyDescent="0.15">
      <c r="A1416" t="s">
        <v>112</v>
      </c>
      <c r="B1416" t="s">
        <v>3912</v>
      </c>
      <c r="C1416" t="str">
        <f>INDEX(FIPS!$A$1:$E$3236,MATCH($F1416,FIPS!$D$1:$D$3236,0),5)</f>
        <v>Coahoma County</v>
      </c>
      <c r="D1416" t="s">
        <v>245</v>
      </c>
      <c r="E1416" s="15" t="s">
        <v>19</v>
      </c>
      <c r="F1416" t="s">
        <v>3951</v>
      </c>
      <c r="G1416" t="s">
        <v>440</v>
      </c>
      <c r="H1416" t="str">
        <f>IFERROR(VLOOKUP($G1416,'Team Colors'!$A:$B,2,0),"#c9c9c9")</f>
        <v>#9f8958</v>
      </c>
      <c r="I1416">
        <f>INDEX('Raw Election Data'!$A$1:$AN$3144,MATCH($C1416&amp;" "&amp;$B1416,'Raw Election Data'!$C$1:$C$3144,0),MATCH('Joined Data'!I$1,'Raw Election Data'!$A$1:$AN$1,0))</f>
        <v>24620</v>
      </c>
      <c r="J1416">
        <f>INDEX('Raw Election Data'!$A$1:$AN$3144,MATCH($C1416&amp;" "&amp;$B1416,'Raw Election Data'!$C$1:$C$3144,0),MATCH('Joined Data'!J$1,'Raw Election Data'!$A$1:$AN$1,0))</f>
        <v>6378</v>
      </c>
      <c r="K1416">
        <f>INDEX('Raw Election Data'!$A$1:$AN$3144,MATCH($C1416&amp;" "&amp;$B1416,'Raw Election Data'!$C$1:$C$3144,0),MATCH('Joined Data'!K$1,'Raw Election Data'!$A$1:$AN$1,0))</f>
        <v>2426</v>
      </c>
      <c r="L1416">
        <f>INDEX('Raw Election Data'!$A$1:$AN$3144,MATCH($C1416&amp;" "&amp;$B1416,'Raw Election Data'!$C$1:$C$3144,0),MATCH('Joined Data'!L$1,'Raw Election Data'!$A$1:$AN$1,0))</f>
        <v>8912</v>
      </c>
      <c r="M1416">
        <f>INDEX('Raw Election Data'!$A$1:$AN$3144,MATCH($C1416&amp;" "&amp;$B1416,'Raw Election Data'!$C$1:$C$3144,0),MATCH('Joined Data'!M$1,'Raw Election Data'!$A$1:$AN$1,0))</f>
        <v>0.71566427289048473</v>
      </c>
      <c r="N1416">
        <f>INDEX('Raw Election Data'!$A$1:$AN$3144,MATCH($C1416&amp;" "&amp;$B1416,'Raw Election Data'!$C$1:$C$3144,0),MATCH('Joined Data'!N$1,'Raw Election Data'!$A$1:$AN$1,0))</f>
        <v>0.27221723518850988</v>
      </c>
      <c r="O1416">
        <f>INDEX('Raw Election Data'!$A$1:$AN$3144,MATCH($C1416&amp;" "&amp;$B1416,'Raw Election Data'!$C$1:$C$3144,0),MATCH('Joined Data'!O$1,'Raw Election Data'!$A$1:$AN$1,0))</f>
        <v>3952</v>
      </c>
      <c r="P1416">
        <f>INDEX('Raw Election Data'!$A$1:$AN$3144,MATCH($C1416&amp;" "&amp;$B1416,'Raw Election Data'!$C$1:$C$3144,0),MATCH('Joined Data'!P$1,'Raw Election Data'!$A$1:$AN$1,0))</f>
        <v>-3952</v>
      </c>
      <c r="Q1416">
        <f>INDEX('Raw Election Data'!$A$1:$AN$3144,MATCH($C1416&amp;" "&amp;$B1416,'Raw Election Data'!$C$1:$C$3144,0),MATCH('Joined Data'!Q$1,'Raw Election Data'!$A$1:$AN$1,0))</f>
        <v>0.44344703770197486</v>
      </c>
      <c r="R1416">
        <f>INDEX('Raw Election Data'!$A$1:$AN$3144,MATCH($C1416&amp;" "&amp;$B1416,'Raw Election Data'!$C$1:$C$3144,0),MATCH('Joined Data'!R$1,'Raw Election Data'!$A$1:$AN$1,0))</f>
        <v>-0.44344703770197486</v>
      </c>
    </row>
    <row r="1417" spans="1:18" ht="13.5" hidden="1" customHeight="1" x14ac:dyDescent="0.15">
      <c r="A1417" t="s">
        <v>112</v>
      </c>
      <c r="B1417" t="s">
        <v>3912</v>
      </c>
      <c r="C1417" t="str">
        <f>INDEX(FIPS!$A$1:$E$3236,MATCH($F1417,FIPS!$D$1:$D$3236,0),5)</f>
        <v>Copiah County</v>
      </c>
      <c r="D1417" t="s">
        <v>245</v>
      </c>
      <c r="E1417" s="15" t="s">
        <v>20</v>
      </c>
      <c r="F1417" t="s">
        <v>3955</v>
      </c>
      <c r="G1417" t="s">
        <v>440</v>
      </c>
      <c r="H1417" t="str">
        <f>IFERROR(VLOOKUP($G1417,'Team Colors'!$A:$B,2,0),"#c9c9c9")</f>
        <v>#9f8958</v>
      </c>
      <c r="I1417">
        <f>INDEX('Raw Election Data'!$A$1:$AN$3144,MATCH($C1417&amp;" "&amp;$B1417,'Raw Election Data'!$C$1:$C$3144,0),MATCH('Joined Data'!I$1,'Raw Election Data'!$A$1:$AN$1,0))</f>
        <v>28773</v>
      </c>
      <c r="J1417">
        <f>INDEX('Raw Election Data'!$A$1:$AN$3144,MATCH($C1417&amp;" "&amp;$B1417,'Raw Election Data'!$C$1:$C$3144,0),MATCH('Joined Data'!J$1,'Raw Election Data'!$A$1:$AN$1,0))</f>
        <v>6203</v>
      </c>
      <c r="K1417">
        <f>INDEX('Raw Election Data'!$A$1:$AN$3144,MATCH($C1417&amp;" "&amp;$B1417,'Raw Election Data'!$C$1:$C$3144,0),MATCH('Joined Data'!K$1,'Raw Election Data'!$A$1:$AN$1,0))</f>
        <v>5576</v>
      </c>
      <c r="L1417">
        <f>INDEX('Raw Election Data'!$A$1:$AN$3144,MATCH($C1417&amp;" "&amp;$B1417,'Raw Election Data'!$C$1:$C$3144,0),MATCH('Joined Data'!L$1,'Raw Election Data'!$A$1:$AN$1,0))</f>
        <v>11906</v>
      </c>
      <c r="M1417">
        <f>INDEX('Raw Election Data'!$A$1:$AN$3144,MATCH($C1417&amp;" "&amp;$B1417,'Raw Election Data'!$C$1:$C$3144,0),MATCH('Joined Data'!M$1,'Raw Election Data'!$A$1:$AN$1,0))</f>
        <v>0.52099781622711239</v>
      </c>
      <c r="N1417">
        <f>INDEX('Raw Election Data'!$A$1:$AN$3144,MATCH($C1417&amp;" "&amp;$B1417,'Raw Election Data'!$C$1:$C$3144,0),MATCH('Joined Data'!N$1,'Raw Election Data'!$A$1:$AN$1,0))</f>
        <v>0.46833529312951455</v>
      </c>
      <c r="O1417">
        <f>INDEX('Raw Election Data'!$A$1:$AN$3144,MATCH($C1417&amp;" "&amp;$B1417,'Raw Election Data'!$C$1:$C$3144,0),MATCH('Joined Data'!O$1,'Raw Election Data'!$A$1:$AN$1,0))</f>
        <v>627</v>
      </c>
      <c r="P1417">
        <f>INDEX('Raw Election Data'!$A$1:$AN$3144,MATCH($C1417&amp;" "&amp;$B1417,'Raw Election Data'!$C$1:$C$3144,0),MATCH('Joined Data'!P$1,'Raw Election Data'!$A$1:$AN$1,0))</f>
        <v>-627</v>
      </c>
      <c r="Q1417">
        <f>INDEX('Raw Election Data'!$A$1:$AN$3144,MATCH($C1417&amp;" "&amp;$B1417,'Raw Election Data'!$C$1:$C$3144,0),MATCH('Joined Data'!Q$1,'Raw Election Data'!$A$1:$AN$1,0))</f>
        <v>5.2662523097597835E-2</v>
      </c>
      <c r="R1417">
        <f>INDEX('Raw Election Data'!$A$1:$AN$3144,MATCH($C1417&amp;" "&amp;$B1417,'Raw Election Data'!$C$1:$C$3144,0),MATCH('Joined Data'!R$1,'Raw Election Data'!$A$1:$AN$1,0))</f>
        <v>-5.2662523097597835E-2</v>
      </c>
    </row>
    <row r="1418" spans="1:18" ht="13.5" hidden="1" customHeight="1" x14ac:dyDescent="0.15">
      <c r="A1418" t="s">
        <v>112</v>
      </c>
      <c r="B1418" t="s">
        <v>3912</v>
      </c>
      <c r="C1418" t="str">
        <f>INDEX(FIPS!$A$1:$E$3236,MATCH($F1418,FIPS!$D$1:$D$3236,0),5)</f>
        <v>Covington County</v>
      </c>
      <c r="D1418" t="s">
        <v>245</v>
      </c>
      <c r="E1418" s="15" t="s">
        <v>21</v>
      </c>
      <c r="F1418" t="s">
        <v>3958</v>
      </c>
      <c r="G1418" t="s">
        <v>440</v>
      </c>
      <c r="H1418" t="str">
        <f>IFERROR(VLOOKUP($G1418,'Team Colors'!$A:$B,2,0),"#c9c9c9")</f>
        <v>#9f8958</v>
      </c>
      <c r="I1418">
        <f>INDEX('Raw Election Data'!$A$1:$AN$3144,MATCH($C1418&amp;" "&amp;$B1418,'Raw Election Data'!$C$1:$C$3144,0),MATCH('Joined Data'!I$1,'Raw Election Data'!$A$1:$AN$1,0))</f>
        <v>19543</v>
      </c>
      <c r="J1418">
        <f>INDEX('Raw Election Data'!$A$1:$AN$3144,MATCH($C1418&amp;" "&amp;$B1418,'Raw Election Data'!$C$1:$C$3144,0),MATCH('Joined Data'!J$1,'Raw Election Data'!$A$1:$AN$1,0))</f>
        <v>3267</v>
      </c>
      <c r="K1418">
        <f>INDEX('Raw Election Data'!$A$1:$AN$3144,MATCH($C1418&amp;" "&amp;$B1418,'Raw Election Data'!$C$1:$C$3144,0),MATCH('Joined Data'!K$1,'Raw Election Data'!$A$1:$AN$1,0))</f>
        <v>5423</v>
      </c>
      <c r="L1418">
        <f>INDEX('Raw Election Data'!$A$1:$AN$3144,MATCH($C1418&amp;" "&amp;$B1418,'Raw Election Data'!$C$1:$C$3144,0),MATCH('Joined Data'!L$1,'Raw Election Data'!$A$1:$AN$1,0))</f>
        <v>8790</v>
      </c>
      <c r="M1418">
        <f>INDEX('Raw Election Data'!$A$1:$AN$3144,MATCH($C1418&amp;" "&amp;$B1418,'Raw Election Data'!$C$1:$C$3144,0),MATCH('Joined Data'!M$1,'Raw Election Data'!$A$1:$AN$1,0))</f>
        <v>0.37167235494880546</v>
      </c>
      <c r="N1418">
        <f>INDEX('Raw Election Data'!$A$1:$AN$3144,MATCH($C1418&amp;" "&amp;$B1418,'Raw Election Data'!$C$1:$C$3144,0),MATCH('Joined Data'!N$1,'Raw Election Data'!$A$1:$AN$1,0))</f>
        <v>0.61695108077360639</v>
      </c>
      <c r="O1418">
        <f>INDEX('Raw Election Data'!$A$1:$AN$3144,MATCH($C1418&amp;" "&amp;$B1418,'Raw Election Data'!$C$1:$C$3144,0),MATCH('Joined Data'!O$1,'Raw Election Data'!$A$1:$AN$1,0))</f>
        <v>-2156</v>
      </c>
      <c r="P1418">
        <f>INDEX('Raw Election Data'!$A$1:$AN$3144,MATCH($C1418&amp;" "&amp;$B1418,'Raw Election Data'!$C$1:$C$3144,0),MATCH('Joined Data'!P$1,'Raw Election Data'!$A$1:$AN$1,0))</f>
        <v>2156</v>
      </c>
      <c r="Q1418">
        <f>INDEX('Raw Election Data'!$A$1:$AN$3144,MATCH($C1418&amp;" "&amp;$B1418,'Raw Election Data'!$C$1:$C$3144,0),MATCH('Joined Data'!Q$1,'Raw Election Data'!$A$1:$AN$1,0))</f>
        <v>-0.24527872582480093</v>
      </c>
      <c r="R1418">
        <f>INDEX('Raw Election Data'!$A$1:$AN$3144,MATCH($C1418&amp;" "&amp;$B1418,'Raw Election Data'!$C$1:$C$3144,0),MATCH('Joined Data'!R$1,'Raw Election Data'!$A$1:$AN$1,0))</f>
        <v>0.24527872582480093</v>
      </c>
    </row>
    <row r="1419" spans="1:18" ht="13.5" hidden="1" customHeight="1" x14ac:dyDescent="0.15">
      <c r="A1419" t="s">
        <v>112</v>
      </c>
      <c r="B1419" t="s">
        <v>3912</v>
      </c>
      <c r="C1419" t="str">
        <f>INDEX(FIPS!$A$1:$E$3236,MATCH($F1419,FIPS!$D$1:$D$3236,0),5)</f>
        <v>DeSoto County</v>
      </c>
      <c r="D1419" t="s">
        <v>245</v>
      </c>
      <c r="E1419" s="15" t="s">
        <v>22</v>
      </c>
      <c r="F1419" t="s">
        <v>3959</v>
      </c>
      <c r="G1419" t="s">
        <v>439</v>
      </c>
      <c r="H1419" t="str">
        <f>IFERROR(VLOOKUP($G1419,'Team Colors'!$A:$B,2,0),"#c9c9c9")</f>
        <v>#002244</v>
      </c>
      <c r="I1419">
        <f>INDEX('Raw Election Data'!$A$1:$AN$3144,MATCH($C1419&amp;" "&amp;$B1419,'Raw Election Data'!$C$1:$C$3144,0),MATCH('Joined Data'!I$1,'Raw Election Data'!$A$1:$AN$1,0))</f>
        <v>173323</v>
      </c>
      <c r="J1419">
        <f>INDEX('Raw Election Data'!$A$1:$AN$3144,MATCH($C1419&amp;" "&amp;$B1419,'Raw Election Data'!$C$1:$C$3144,0),MATCH('Joined Data'!J$1,'Raw Election Data'!$A$1:$AN$1,0))</f>
        <v>19892</v>
      </c>
      <c r="K1419">
        <f>INDEX('Raw Election Data'!$A$1:$AN$3144,MATCH($C1419&amp;" "&amp;$B1419,'Raw Election Data'!$C$1:$C$3144,0),MATCH('Joined Data'!K$1,'Raw Election Data'!$A$1:$AN$1,0))</f>
        <v>42155</v>
      </c>
      <c r="L1419">
        <f>INDEX('Raw Election Data'!$A$1:$AN$3144,MATCH($C1419&amp;" "&amp;$B1419,'Raw Election Data'!$C$1:$C$3144,0),MATCH('Joined Data'!L$1,'Raw Election Data'!$A$1:$AN$1,0))</f>
        <v>64022</v>
      </c>
      <c r="M1419">
        <f>INDEX('Raw Election Data'!$A$1:$AN$3144,MATCH($C1419&amp;" "&amp;$B1419,'Raw Election Data'!$C$1:$C$3144,0),MATCH('Joined Data'!M$1,'Raw Election Data'!$A$1:$AN$1,0))</f>
        <v>0.31070569491737215</v>
      </c>
      <c r="N1419">
        <f>INDEX('Raw Election Data'!$A$1:$AN$3144,MATCH($C1419&amp;" "&amp;$B1419,'Raw Election Data'!$C$1:$C$3144,0),MATCH('Joined Data'!N$1,'Raw Election Data'!$A$1:$AN$1,0))</f>
        <v>0.65844553434756803</v>
      </c>
      <c r="O1419">
        <f>INDEX('Raw Election Data'!$A$1:$AN$3144,MATCH($C1419&amp;" "&amp;$B1419,'Raw Election Data'!$C$1:$C$3144,0),MATCH('Joined Data'!O$1,'Raw Election Data'!$A$1:$AN$1,0))</f>
        <v>-22263</v>
      </c>
      <c r="P1419">
        <f>INDEX('Raw Election Data'!$A$1:$AN$3144,MATCH($C1419&amp;" "&amp;$B1419,'Raw Election Data'!$C$1:$C$3144,0),MATCH('Joined Data'!P$1,'Raw Election Data'!$A$1:$AN$1,0))</f>
        <v>22263</v>
      </c>
      <c r="Q1419">
        <f>INDEX('Raw Election Data'!$A$1:$AN$3144,MATCH($C1419&amp;" "&amp;$B1419,'Raw Election Data'!$C$1:$C$3144,0),MATCH('Joined Data'!Q$1,'Raw Election Data'!$A$1:$AN$1,0))</f>
        <v>-0.34773983943019587</v>
      </c>
      <c r="R1419">
        <f>INDEX('Raw Election Data'!$A$1:$AN$3144,MATCH($C1419&amp;" "&amp;$B1419,'Raw Election Data'!$C$1:$C$3144,0),MATCH('Joined Data'!R$1,'Raw Election Data'!$A$1:$AN$1,0))</f>
        <v>0.34773983943019587</v>
      </c>
    </row>
    <row r="1420" spans="1:18" ht="13.5" hidden="1" customHeight="1" x14ac:dyDescent="0.15">
      <c r="A1420" t="s">
        <v>112</v>
      </c>
      <c r="B1420" t="s">
        <v>3912</v>
      </c>
      <c r="C1420" t="str">
        <f>INDEX(FIPS!$A$1:$E$3236,MATCH($F1420,FIPS!$D$1:$D$3236,0),5)</f>
        <v>Forrest County</v>
      </c>
      <c r="D1420" t="s">
        <v>245</v>
      </c>
      <c r="E1420" s="15" t="s">
        <v>23</v>
      </c>
      <c r="F1420" t="s">
        <v>3961</v>
      </c>
      <c r="G1420" t="s">
        <v>440</v>
      </c>
      <c r="H1420" t="str">
        <f>IFERROR(VLOOKUP($G1420,'Team Colors'!$A:$B,2,0),"#c9c9c9")</f>
        <v>#9f8958</v>
      </c>
      <c r="I1420">
        <f>INDEX('Raw Election Data'!$A$1:$AN$3144,MATCH($C1420&amp;" "&amp;$B1420,'Raw Election Data'!$C$1:$C$3144,0),MATCH('Joined Data'!I$1,'Raw Election Data'!$A$1:$AN$1,0))</f>
        <v>75944</v>
      </c>
      <c r="J1420">
        <f>INDEX('Raw Election Data'!$A$1:$AN$3144,MATCH($C1420&amp;" "&amp;$B1420,'Raw Election Data'!$C$1:$C$3144,0),MATCH('Joined Data'!J$1,'Raw Election Data'!$A$1:$AN$1,0))</f>
        <v>11271</v>
      </c>
      <c r="K1420">
        <f>INDEX('Raw Election Data'!$A$1:$AN$3144,MATCH($C1420&amp;" "&amp;$B1420,'Raw Election Data'!$C$1:$C$3144,0),MATCH('Joined Data'!K$1,'Raw Election Data'!$A$1:$AN$1,0))</f>
        <v>15149</v>
      </c>
      <c r="L1420">
        <f>INDEX('Raw Election Data'!$A$1:$AN$3144,MATCH($C1420&amp;" "&amp;$B1420,'Raw Election Data'!$C$1:$C$3144,0),MATCH('Joined Data'!L$1,'Raw Election Data'!$A$1:$AN$1,0))</f>
        <v>27284</v>
      </c>
      <c r="M1420">
        <f>INDEX('Raw Election Data'!$A$1:$AN$3144,MATCH($C1420&amp;" "&amp;$B1420,'Raw Election Data'!$C$1:$C$3144,0),MATCH('Joined Data'!M$1,'Raw Election Data'!$A$1:$AN$1,0))</f>
        <v>0.41309925230904559</v>
      </c>
      <c r="N1420">
        <f>INDEX('Raw Election Data'!$A$1:$AN$3144,MATCH($C1420&amp;" "&amp;$B1420,'Raw Election Data'!$C$1:$C$3144,0),MATCH('Joined Data'!N$1,'Raw Election Data'!$A$1:$AN$1,0))</f>
        <v>0.55523383668083859</v>
      </c>
      <c r="O1420">
        <f>INDEX('Raw Election Data'!$A$1:$AN$3144,MATCH($C1420&amp;" "&amp;$B1420,'Raw Election Data'!$C$1:$C$3144,0),MATCH('Joined Data'!O$1,'Raw Election Data'!$A$1:$AN$1,0))</f>
        <v>-3878</v>
      </c>
      <c r="P1420">
        <f>INDEX('Raw Election Data'!$A$1:$AN$3144,MATCH($C1420&amp;" "&amp;$B1420,'Raw Election Data'!$C$1:$C$3144,0),MATCH('Joined Data'!P$1,'Raw Election Data'!$A$1:$AN$1,0))</f>
        <v>3878</v>
      </c>
      <c r="Q1420">
        <f>INDEX('Raw Election Data'!$A$1:$AN$3144,MATCH($C1420&amp;" "&amp;$B1420,'Raw Election Data'!$C$1:$C$3144,0),MATCH('Joined Data'!Q$1,'Raw Election Data'!$A$1:$AN$1,0))</f>
        <v>-0.14213458437179299</v>
      </c>
      <c r="R1420">
        <f>INDEX('Raw Election Data'!$A$1:$AN$3144,MATCH($C1420&amp;" "&amp;$B1420,'Raw Election Data'!$C$1:$C$3144,0),MATCH('Joined Data'!R$1,'Raw Election Data'!$A$1:$AN$1,0))</f>
        <v>0.14213458437179299</v>
      </c>
    </row>
    <row r="1421" spans="1:18" ht="13.5" hidden="1" customHeight="1" x14ac:dyDescent="0.15">
      <c r="A1421" t="s">
        <v>112</v>
      </c>
      <c r="B1421" t="s">
        <v>3912</v>
      </c>
      <c r="C1421" t="str">
        <f>INDEX(FIPS!$A$1:$E$3236,MATCH($F1421,FIPS!$D$1:$D$3236,0),5)</f>
        <v>Franklin County</v>
      </c>
      <c r="D1421" t="s">
        <v>245</v>
      </c>
      <c r="E1421" s="15" t="s">
        <v>24</v>
      </c>
      <c r="F1421" t="s">
        <v>3964</v>
      </c>
      <c r="G1421" t="s">
        <v>440</v>
      </c>
      <c r="H1421" t="str">
        <f>IFERROR(VLOOKUP($G1421,'Team Colors'!$A:$B,2,0),"#c9c9c9")</f>
        <v>#9f8958</v>
      </c>
      <c r="I1421">
        <f>INDEX('Raw Election Data'!$A$1:$AN$3144,MATCH($C1421&amp;" "&amp;$B1421,'Raw Election Data'!$C$1:$C$3144,0),MATCH('Joined Data'!I$1,'Raw Election Data'!$A$1:$AN$1,0))</f>
        <v>7743</v>
      </c>
      <c r="J1421">
        <f>INDEX('Raw Election Data'!$A$1:$AN$3144,MATCH($C1421&amp;" "&amp;$B1421,'Raw Election Data'!$C$1:$C$3144,0),MATCH('Joined Data'!J$1,'Raw Election Data'!$A$1:$AN$1,0))</f>
        <v>1471</v>
      </c>
      <c r="K1421">
        <f>INDEX('Raw Election Data'!$A$1:$AN$3144,MATCH($C1421&amp;" "&amp;$B1421,'Raw Election Data'!$C$1:$C$3144,0),MATCH('Joined Data'!K$1,'Raw Election Data'!$A$1:$AN$1,0))</f>
        <v>2685</v>
      </c>
      <c r="L1421">
        <f>INDEX('Raw Election Data'!$A$1:$AN$3144,MATCH($C1421&amp;" "&amp;$B1421,'Raw Election Data'!$C$1:$C$3144,0),MATCH('Joined Data'!L$1,'Raw Election Data'!$A$1:$AN$1,0))</f>
        <v>4219</v>
      </c>
      <c r="M1421">
        <f>INDEX('Raw Election Data'!$A$1:$AN$3144,MATCH($C1421&amp;" "&amp;$B1421,'Raw Election Data'!$C$1:$C$3144,0),MATCH('Joined Data'!M$1,'Raw Election Data'!$A$1:$AN$1,0))</f>
        <v>0.34866082009954963</v>
      </c>
      <c r="N1421">
        <f>INDEX('Raw Election Data'!$A$1:$AN$3144,MATCH($C1421&amp;" "&amp;$B1421,'Raw Election Data'!$C$1:$C$3144,0),MATCH('Joined Data'!N$1,'Raw Election Data'!$A$1:$AN$1,0))</f>
        <v>0.6364067314529509</v>
      </c>
      <c r="O1421">
        <f>INDEX('Raw Election Data'!$A$1:$AN$3144,MATCH($C1421&amp;" "&amp;$B1421,'Raw Election Data'!$C$1:$C$3144,0),MATCH('Joined Data'!O$1,'Raw Election Data'!$A$1:$AN$1,0))</f>
        <v>-1214</v>
      </c>
      <c r="P1421">
        <f>INDEX('Raw Election Data'!$A$1:$AN$3144,MATCH($C1421&amp;" "&amp;$B1421,'Raw Election Data'!$C$1:$C$3144,0),MATCH('Joined Data'!P$1,'Raw Election Data'!$A$1:$AN$1,0))</f>
        <v>1214</v>
      </c>
      <c r="Q1421">
        <f>INDEX('Raw Election Data'!$A$1:$AN$3144,MATCH($C1421&amp;" "&amp;$B1421,'Raw Election Data'!$C$1:$C$3144,0),MATCH('Joined Data'!Q$1,'Raw Election Data'!$A$1:$AN$1,0))</f>
        <v>-0.28774591135340127</v>
      </c>
      <c r="R1421">
        <f>INDEX('Raw Election Data'!$A$1:$AN$3144,MATCH($C1421&amp;" "&amp;$B1421,'Raw Election Data'!$C$1:$C$3144,0),MATCH('Joined Data'!R$1,'Raw Election Data'!$A$1:$AN$1,0))</f>
        <v>0.28774591135340127</v>
      </c>
    </row>
    <row r="1422" spans="1:18" ht="13.5" hidden="1" customHeight="1" x14ac:dyDescent="0.15">
      <c r="A1422" t="s">
        <v>112</v>
      </c>
      <c r="B1422" t="s">
        <v>3912</v>
      </c>
      <c r="C1422" t="str">
        <f>INDEX(FIPS!$A$1:$E$3236,MATCH($F1422,FIPS!$D$1:$D$3236,0),5)</f>
        <v>George County</v>
      </c>
      <c r="D1422" t="s">
        <v>245</v>
      </c>
      <c r="E1422" s="15" t="s">
        <v>25</v>
      </c>
      <c r="F1422" t="s">
        <v>3966</v>
      </c>
      <c r="G1422" t="s">
        <v>440</v>
      </c>
      <c r="H1422" t="str">
        <f>IFERROR(VLOOKUP($G1422,'Team Colors'!$A:$B,2,0),"#c9c9c9")</f>
        <v>#9f8958</v>
      </c>
      <c r="I1422">
        <f>INDEX('Raw Election Data'!$A$1:$AN$3144,MATCH($C1422&amp;" "&amp;$B1422,'Raw Election Data'!$C$1:$C$3144,0),MATCH('Joined Data'!I$1,'Raw Election Data'!$A$1:$AN$1,0))</f>
        <v>23373</v>
      </c>
      <c r="J1422">
        <f>INDEX('Raw Election Data'!$A$1:$AN$3144,MATCH($C1422&amp;" "&amp;$B1422,'Raw Election Data'!$C$1:$C$3144,0),MATCH('Joined Data'!J$1,'Raw Election Data'!$A$1:$AN$1,0))</f>
        <v>1013</v>
      </c>
      <c r="K1422">
        <f>INDEX('Raw Election Data'!$A$1:$AN$3144,MATCH($C1422&amp;" "&amp;$B1422,'Raw Election Data'!$C$1:$C$3144,0),MATCH('Joined Data'!K$1,'Raw Election Data'!$A$1:$AN$1,0))</f>
        <v>8652</v>
      </c>
      <c r="L1422">
        <f>INDEX('Raw Election Data'!$A$1:$AN$3144,MATCH($C1422&amp;" "&amp;$B1422,'Raw Election Data'!$C$1:$C$3144,0),MATCH('Joined Data'!L$1,'Raw Election Data'!$A$1:$AN$1,0))</f>
        <v>9831</v>
      </c>
      <c r="M1422">
        <f>INDEX('Raw Election Data'!$A$1:$AN$3144,MATCH($C1422&amp;" "&amp;$B1422,'Raw Election Data'!$C$1:$C$3144,0),MATCH('Joined Data'!M$1,'Raw Election Data'!$A$1:$AN$1,0))</f>
        <v>0.10304139965415522</v>
      </c>
      <c r="N1422">
        <f>INDEX('Raw Election Data'!$A$1:$AN$3144,MATCH($C1422&amp;" "&amp;$B1422,'Raw Election Data'!$C$1:$C$3144,0),MATCH('Joined Data'!N$1,'Raw Election Data'!$A$1:$AN$1,0))</f>
        <v>0.88007323771742452</v>
      </c>
      <c r="O1422">
        <f>INDEX('Raw Election Data'!$A$1:$AN$3144,MATCH($C1422&amp;" "&amp;$B1422,'Raw Election Data'!$C$1:$C$3144,0),MATCH('Joined Data'!O$1,'Raw Election Data'!$A$1:$AN$1,0))</f>
        <v>-7639</v>
      </c>
      <c r="P1422">
        <f>INDEX('Raw Election Data'!$A$1:$AN$3144,MATCH($C1422&amp;" "&amp;$B1422,'Raw Election Data'!$C$1:$C$3144,0),MATCH('Joined Data'!P$1,'Raw Election Data'!$A$1:$AN$1,0))</f>
        <v>7639</v>
      </c>
      <c r="Q1422">
        <f>INDEX('Raw Election Data'!$A$1:$AN$3144,MATCH($C1422&amp;" "&amp;$B1422,'Raw Election Data'!$C$1:$C$3144,0),MATCH('Joined Data'!Q$1,'Raw Election Data'!$A$1:$AN$1,0))</f>
        <v>-0.77703183806326925</v>
      </c>
      <c r="R1422">
        <f>INDEX('Raw Election Data'!$A$1:$AN$3144,MATCH($C1422&amp;" "&amp;$B1422,'Raw Election Data'!$C$1:$C$3144,0),MATCH('Joined Data'!R$1,'Raw Election Data'!$A$1:$AN$1,0))</f>
        <v>0.77703183806326925</v>
      </c>
    </row>
    <row r="1423" spans="1:18" ht="13.5" hidden="1" customHeight="1" x14ac:dyDescent="0.15">
      <c r="A1423" t="s">
        <v>112</v>
      </c>
      <c r="B1423" t="s">
        <v>3912</v>
      </c>
      <c r="C1423" t="str">
        <f>INDEX(FIPS!$A$1:$E$3236,MATCH($F1423,FIPS!$D$1:$D$3236,0),5)</f>
        <v>Greene County</v>
      </c>
      <c r="D1423" t="s">
        <v>245</v>
      </c>
      <c r="E1423" s="15" t="s">
        <v>26</v>
      </c>
      <c r="F1423" t="s">
        <v>3967</v>
      </c>
      <c r="G1423" t="s">
        <v>440</v>
      </c>
      <c r="H1423" t="str">
        <f>IFERROR(VLOOKUP($G1423,'Team Colors'!$A:$B,2,0),"#c9c9c9")</f>
        <v>#9f8958</v>
      </c>
      <c r="I1423">
        <f>INDEX('Raw Election Data'!$A$1:$AN$3144,MATCH($C1423&amp;" "&amp;$B1423,'Raw Election Data'!$C$1:$C$3144,0),MATCH('Joined Data'!I$1,'Raw Election Data'!$A$1:$AN$1,0))</f>
        <v>13522</v>
      </c>
      <c r="J1423">
        <f>INDEX('Raw Election Data'!$A$1:$AN$3144,MATCH($C1423&amp;" "&amp;$B1423,'Raw Election Data'!$C$1:$C$3144,0),MATCH('Joined Data'!J$1,'Raw Election Data'!$A$1:$AN$1,0))</f>
        <v>956</v>
      </c>
      <c r="K1423">
        <f>INDEX('Raw Election Data'!$A$1:$AN$3144,MATCH($C1423&amp;" "&amp;$B1423,'Raw Election Data'!$C$1:$C$3144,0),MATCH('Joined Data'!K$1,'Raw Election Data'!$A$1:$AN$1,0))</f>
        <v>4309</v>
      </c>
      <c r="L1423">
        <f>INDEX('Raw Election Data'!$A$1:$AN$3144,MATCH($C1423&amp;" "&amp;$B1423,'Raw Election Data'!$C$1:$C$3144,0),MATCH('Joined Data'!L$1,'Raw Election Data'!$A$1:$AN$1,0))</f>
        <v>5325</v>
      </c>
      <c r="M1423">
        <f>INDEX('Raw Election Data'!$A$1:$AN$3144,MATCH($C1423&amp;" "&amp;$B1423,'Raw Election Data'!$C$1:$C$3144,0),MATCH('Joined Data'!M$1,'Raw Election Data'!$A$1:$AN$1,0))</f>
        <v>0.17953051643192489</v>
      </c>
      <c r="N1423">
        <f>INDEX('Raw Election Data'!$A$1:$AN$3144,MATCH($C1423&amp;" "&amp;$B1423,'Raw Election Data'!$C$1:$C$3144,0),MATCH('Joined Data'!N$1,'Raw Election Data'!$A$1:$AN$1,0))</f>
        <v>0.80920187793427234</v>
      </c>
      <c r="O1423">
        <f>INDEX('Raw Election Data'!$A$1:$AN$3144,MATCH($C1423&amp;" "&amp;$B1423,'Raw Election Data'!$C$1:$C$3144,0),MATCH('Joined Data'!O$1,'Raw Election Data'!$A$1:$AN$1,0))</f>
        <v>-3353</v>
      </c>
      <c r="P1423">
        <f>INDEX('Raw Election Data'!$A$1:$AN$3144,MATCH($C1423&amp;" "&amp;$B1423,'Raw Election Data'!$C$1:$C$3144,0),MATCH('Joined Data'!P$1,'Raw Election Data'!$A$1:$AN$1,0))</f>
        <v>3353</v>
      </c>
      <c r="Q1423">
        <f>INDEX('Raw Election Data'!$A$1:$AN$3144,MATCH($C1423&amp;" "&amp;$B1423,'Raw Election Data'!$C$1:$C$3144,0),MATCH('Joined Data'!Q$1,'Raw Election Data'!$A$1:$AN$1,0))</f>
        <v>-0.62967136150234748</v>
      </c>
      <c r="R1423">
        <f>INDEX('Raw Election Data'!$A$1:$AN$3144,MATCH($C1423&amp;" "&amp;$B1423,'Raw Election Data'!$C$1:$C$3144,0),MATCH('Joined Data'!R$1,'Raw Election Data'!$A$1:$AN$1,0))</f>
        <v>0.62967136150234748</v>
      </c>
    </row>
    <row r="1424" spans="1:18" ht="13.5" hidden="1" customHeight="1" x14ac:dyDescent="0.15">
      <c r="A1424" t="s">
        <v>112</v>
      </c>
      <c r="B1424" t="s">
        <v>3912</v>
      </c>
      <c r="C1424" t="str">
        <f>INDEX(FIPS!$A$1:$E$3236,MATCH($F1424,FIPS!$D$1:$D$3236,0),5)</f>
        <v>Grenada County</v>
      </c>
      <c r="D1424" t="s">
        <v>245</v>
      </c>
      <c r="E1424" s="15" t="s">
        <v>27</v>
      </c>
      <c r="F1424" t="s">
        <v>3969</v>
      </c>
      <c r="G1424" t="s">
        <v>440</v>
      </c>
      <c r="H1424" t="str">
        <f>IFERROR(VLOOKUP($G1424,'Team Colors'!$A:$B,2,0),"#c9c9c9")</f>
        <v>#9f8958</v>
      </c>
      <c r="I1424">
        <f>INDEX('Raw Election Data'!$A$1:$AN$3144,MATCH($C1424&amp;" "&amp;$B1424,'Raw Election Data'!$C$1:$C$3144,0),MATCH('Joined Data'!I$1,'Raw Election Data'!$A$1:$AN$1,0))</f>
        <v>21578</v>
      </c>
      <c r="J1424">
        <f>INDEX('Raw Election Data'!$A$1:$AN$3144,MATCH($C1424&amp;" "&amp;$B1424,'Raw Election Data'!$C$1:$C$3144,0),MATCH('Joined Data'!J$1,'Raw Election Data'!$A$1:$AN$1,0))</f>
        <v>4386</v>
      </c>
      <c r="K1424">
        <f>INDEX('Raw Election Data'!$A$1:$AN$3144,MATCH($C1424&amp;" "&amp;$B1424,'Raw Election Data'!$C$1:$C$3144,0),MATCH('Joined Data'!K$1,'Raw Election Data'!$A$1:$AN$1,0))</f>
        <v>5940</v>
      </c>
      <c r="L1424">
        <f>INDEX('Raw Election Data'!$A$1:$AN$3144,MATCH($C1424&amp;" "&amp;$B1424,'Raw Election Data'!$C$1:$C$3144,0),MATCH('Joined Data'!L$1,'Raw Election Data'!$A$1:$AN$1,0))</f>
        <v>10442</v>
      </c>
      <c r="M1424">
        <f>INDEX('Raw Election Data'!$A$1:$AN$3144,MATCH($C1424&amp;" "&amp;$B1424,'Raw Election Data'!$C$1:$C$3144,0),MATCH('Joined Data'!M$1,'Raw Election Data'!$A$1:$AN$1,0))</f>
        <v>0.42003447615399347</v>
      </c>
      <c r="N1424">
        <f>INDEX('Raw Election Data'!$A$1:$AN$3144,MATCH($C1424&amp;" "&amp;$B1424,'Raw Election Data'!$C$1:$C$3144,0),MATCH('Joined Data'!N$1,'Raw Election Data'!$A$1:$AN$1,0))</f>
        <v>0.56885654089254933</v>
      </c>
      <c r="O1424">
        <f>INDEX('Raw Election Data'!$A$1:$AN$3144,MATCH($C1424&amp;" "&amp;$B1424,'Raw Election Data'!$C$1:$C$3144,0),MATCH('Joined Data'!O$1,'Raw Election Data'!$A$1:$AN$1,0))</f>
        <v>-1554</v>
      </c>
      <c r="P1424">
        <f>INDEX('Raw Election Data'!$A$1:$AN$3144,MATCH($C1424&amp;" "&amp;$B1424,'Raw Election Data'!$C$1:$C$3144,0),MATCH('Joined Data'!P$1,'Raw Election Data'!$A$1:$AN$1,0))</f>
        <v>1554</v>
      </c>
      <c r="Q1424">
        <f>INDEX('Raw Election Data'!$A$1:$AN$3144,MATCH($C1424&amp;" "&amp;$B1424,'Raw Election Data'!$C$1:$C$3144,0),MATCH('Joined Data'!Q$1,'Raw Election Data'!$A$1:$AN$1,0))</f>
        <v>-0.14882206473855586</v>
      </c>
      <c r="R1424">
        <f>INDEX('Raw Election Data'!$A$1:$AN$3144,MATCH($C1424&amp;" "&amp;$B1424,'Raw Election Data'!$C$1:$C$3144,0),MATCH('Joined Data'!R$1,'Raw Election Data'!$A$1:$AN$1,0))</f>
        <v>0.14882206473855586</v>
      </c>
    </row>
    <row r="1425" spans="1:18" ht="13.5" hidden="1" customHeight="1" x14ac:dyDescent="0.15">
      <c r="A1425" t="s">
        <v>112</v>
      </c>
      <c r="B1425" t="s">
        <v>3912</v>
      </c>
      <c r="C1425" t="str">
        <f>INDEX(FIPS!$A$1:$E$3236,MATCH($F1425,FIPS!$D$1:$D$3236,0),5)</f>
        <v>Hancock County</v>
      </c>
      <c r="D1425" t="s">
        <v>245</v>
      </c>
      <c r="E1425" s="15" t="s">
        <v>28</v>
      </c>
      <c r="F1425" t="s">
        <v>3972</v>
      </c>
      <c r="G1425" t="s">
        <v>440</v>
      </c>
      <c r="H1425" t="str">
        <f>IFERROR(VLOOKUP($G1425,'Team Colors'!$A:$B,2,0),"#c9c9c9")</f>
        <v>#9f8958</v>
      </c>
      <c r="I1425">
        <f>INDEX('Raw Election Data'!$A$1:$AN$3144,MATCH($C1425&amp;" "&amp;$B1425,'Raw Election Data'!$C$1:$C$3144,0),MATCH('Joined Data'!I$1,'Raw Election Data'!$A$1:$AN$1,0))</f>
        <v>46420</v>
      </c>
      <c r="J1425">
        <f>INDEX('Raw Election Data'!$A$1:$AN$3144,MATCH($C1425&amp;" "&amp;$B1425,'Raw Election Data'!$C$1:$C$3144,0),MATCH('Joined Data'!J$1,'Raw Election Data'!$A$1:$AN$1,0))</f>
        <v>3320</v>
      </c>
      <c r="K1425">
        <f>INDEX('Raw Election Data'!$A$1:$AN$3144,MATCH($C1425&amp;" "&amp;$B1425,'Raw Election Data'!$C$1:$C$3144,0),MATCH('Joined Data'!K$1,'Raw Election Data'!$A$1:$AN$1,0))</f>
        <v>13720</v>
      </c>
      <c r="L1425">
        <f>INDEX('Raw Election Data'!$A$1:$AN$3144,MATCH($C1425&amp;" "&amp;$B1425,'Raw Election Data'!$C$1:$C$3144,0),MATCH('Joined Data'!L$1,'Raw Election Data'!$A$1:$AN$1,0))</f>
        <v>17517</v>
      </c>
      <c r="M1425">
        <f>INDEX('Raw Election Data'!$A$1:$AN$3144,MATCH($C1425&amp;" "&amp;$B1425,'Raw Election Data'!$C$1:$C$3144,0),MATCH('Joined Data'!M$1,'Raw Election Data'!$A$1:$AN$1,0))</f>
        <v>0.18953017069132844</v>
      </c>
      <c r="N1425">
        <f>INDEX('Raw Election Data'!$A$1:$AN$3144,MATCH($C1425&amp;" "&amp;$B1425,'Raw Election Data'!$C$1:$C$3144,0),MATCH('Joined Data'!N$1,'Raw Election Data'!$A$1:$AN$1,0))</f>
        <v>0.78323913912199583</v>
      </c>
      <c r="O1425">
        <f>INDEX('Raw Election Data'!$A$1:$AN$3144,MATCH($C1425&amp;" "&amp;$B1425,'Raw Election Data'!$C$1:$C$3144,0),MATCH('Joined Data'!O$1,'Raw Election Data'!$A$1:$AN$1,0))</f>
        <v>-10400</v>
      </c>
      <c r="P1425">
        <f>INDEX('Raw Election Data'!$A$1:$AN$3144,MATCH($C1425&amp;" "&amp;$B1425,'Raw Election Data'!$C$1:$C$3144,0),MATCH('Joined Data'!P$1,'Raw Election Data'!$A$1:$AN$1,0))</f>
        <v>10400</v>
      </c>
      <c r="Q1425">
        <f>INDEX('Raw Election Data'!$A$1:$AN$3144,MATCH($C1425&amp;" "&amp;$B1425,'Raw Election Data'!$C$1:$C$3144,0),MATCH('Joined Data'!Q$1,'Raw Election Data'!$A$1:$AN$1,0))</f>
        <v>-0.59370896843066734</v>
      </c>
      <c r="R1425">
        <f>INDEX('Raw Election Data'!$A$1:$AN$3144,MATCH($C1425&amp;" "&amp;$B1425,'Raw Election Data'!$C$1:$C$3144,0),MATCH('Joined Data'!R$1,'Raw Election Data'!$A$1:$AN$1,0))</f>
        <v>0.59370896843066734</v>
      </c>
    </row>
    <row r="1426" spans="1:18" ht="13.5" hidden="1" customHeight="1" x14ac:dyDescent="0.15">
      <c r="A1426" t="s">
        <v>112</v>
      </c>
      <c r="B1426" t="s">
        <v>3912</v>
      </c>
      <c r="C1426" t="str">
        <f>INDEX(FIPS!$A$1:$E$3236,MATCH($F1426,FIPS!$D$1:$D$3236,0),5)</f>
        <v>Harrison County</v>
      </c>
      <c r="D1426" t="s">
        <v>245</v>
      </c>
      <c r="E1426" s="15" t="s">
        <v>29</v>
      </c>
      <c r="F1426" t="s">
        <v>3975</v>
      </c>
      <c r="G1426" t="s">
        <v>440</v>
      </c>
      <c r="H1426" t="str">
        <f>IFERROR(VLOOKUP($G1426,'Team Colors'!$A:$B,2,0),"#c9c9c9")</f>
        <v>#9f8958</v>
      </c>
      <c r="I1426">
        <f>INDEX('Raw Election Data'!$A$1:$AN$3144,MATCH($C1426&amp;" "&amp;$B1426,'Raw Election Data'!$C$1:$C$3144,0),MATCH('Joined Data'!I$1,'Raw Election Data'!$A$1:$AN$1,0))</f>
        <v>201410</v>
      </c>
      <c r="J1426">
        <f>INDEX('Raw Election Data'!$A$1:$AN$3144,MATCH($C1426&amp;" "&amp;$B1426,'Raw Election Data'!$C$1:$C$3144,0),MATCH('Joined Data'!J$1,'Raw Election Data'!$A$1:$AN$1,0))</f>
        <v>20679</v>
      </c>
      <c r="K1426">
        <f>INDEX('Raw Election Data'!$A$1:$AN$3144,MATCH($C1426&amp;" "&amp;$B1426,'Raw Election Data'!$C$1:$C$3144,0),MATCH('Joined Data'!K$1,'Raw Election Data'!$A$1:$AN$1,0))</f>
        <v>39710</v>
      </c>
      <c r="L1426">
        <f>INDEX('Raw Election Data'!$A$1:$AN$3144,MATCH($C1426&amp;" "&amp;$B1426,'Raw Election Data'!$C$1:$C$3144,0),MATCH('Joined Data'!L$1,'Raw Election Data'!$A$1:$AN$1,0))</f>
        <v>62076</v>
      </c>
      <c r="M1426">
        <f>INDEX('Raw Election Data'!$A$1:$AN$3144,MATCH($C1426&amp;" "&amp;$B1426,'Raw Election Data'!$C$1:$C$3144,0),MATCH('Joined Data'!M$1,'Raw Election Data'!$A$1:$AN$1,0))</f>
        <v>0.33312391262323604</v>
      </c>
      <c r="N1426">
        <f>INDEX('Raw Election Data'!$A$1:$AN$3144,MATCH($C1426&amp;" "&amp;$B1426,'Raw Election Data'!$C$1:$C$3144,0),MATCH('Joined Data'!N$1,'Raw Election Data'!$A$1:$AN$1,0))</f>
        <v>0.6396997229202912</v>
      </c>
      <c r="O1426">
        <f>INDEX('Raw Election Data'!$A$1:$AN$3144,MATCH($C1426&amp;" "&amp;$B1426,'Raw Election Data'!$C$1:$C$3144,0),MATCH('Joined Data'!O$1,'Raw Election Data'!$A$1:$AN$1,0))</f>
        <v>-19031</v>
      </c>
      <c r="P1426">
        <f>INDEX('Raw Election Data'!$A$1:$AN$3144,MATCH($C1426&amp;" "&amp;$B1426,'Raw Election Data'!$C$1:$C$3144,0),MATCH('Joined Data'!P$1,'Raw Election Data'!$A$1:$AN$1,0))</f>
        <v>19031</v>
      </c>
      <c r="Q1426">
        <f>INDEX('Raw Election Data'!$A$1:$AN$3144,MATCH($C1426&amp;" "&amp;$B1426,'Raw Election Data'!$C$1:$C$3144,0),MATCH('Joined Data'!Q$1,'Raw Election Data'!$A$1:$AN$1,0))</f>
        <v>-0.30657581029705516</v>
      </c>
      <c r="R1426">
        <f>INDEX('Raw Election Data'!$A$1:$AN$3144,MATCH($C1426&amp;" "&amp;$B1426,'Raw Election Data'!$C$1:$C$3144,0),MATCH('Joined Data'!R$1,'Raw Election Data'!$A$1:$AN$1,0))</f>
        <v>0.30657581029705516</v>
      </c>
    </row>
    <row r="1427" spans="1:18" ht="13.5" hidden="1" customHeight="1" x14ac:dyDescent="0.15">
      <c r="A1427" t="s">
        <v>112</v>
      </c>
      <c r="B1427" t="s">
        <v>3912</v>
      </c>
      <c r="C1427" t="str">
        <f>INDEX(FIPS!$A$1:$E$3236,MATCH($F1427,FIPS!$D$1:$D$3236,0),5)</f>
        <v>Hinds County</v>
      </c>
      <c r="D1427" t="s">
        <v>245</v>
      </c>
      <c r="E1427" s="15" t="s">
        <v>30</v>
      </c>
      <c r="F1427" t="s">
        <v>3977</v>
      </c>
      <c r="G1427" t="s">
        <v>440</v>
      </c>
      <c r="H1427" t="str">
        <f>IFERROR(VLOOKUP($G1427,'Team Colors'!$A:$B,2,0),"#c9c9c9")</f>
        <v>#9f8958</v>
      </c>
      <c r="I1427">
        <f>INDEX('Raw Election Data'!$A$1:$AN$3144,MATCH($C1427&amp;" "&amp;$B1427,'Raw Election Data'!$C$1:$C$3144,0),MATCH('Joined Data'!I$1,'Raw Election Data'!$A$1:$AN$1,0))</f>
        <v>242891</v>
      </c>
      <c r="J1427">
        <f>INDEX('Raw Election Data'!$A$1:$AN$3144,MATCH($C1427&amp;" "&amp;$B1427,'Raw Election Data'!$C$1:$C$3144,0),MATCH('Joined Data'!J$1,'Raw Election Data'!$A$1:$AN$1,0))</f>
        <v>64922</v>
      </c>
      <c r="K1427">
        <f>INDEX('Raw Election Data'!$A$1:$AN$3144,MATCH($C1427&amp;" "&amp;$B1427,'Raw Election Data'!$C$1:$C$3144,0),MATCH('Joined Data'!K$1,'Raw Election Data'!$A$1:$AN$1,0))</f>
        <v>24919</v>
      </c>
      <c r="L1427">
        <f>INDEX('Raw Election Data'!$A$1:$AN$3144,MATCH($C1427&amp;" "&amp;$B1427,'Raw Election Data'!$C$1:$C$3144,0),MATCH('Joined Data'!L$1,'Raw Election Data'!$A$1:$AN$1,0))</f>
        <v>91536</v>
      </c>
      <c r="M1427">
        <f>INDEX('Raw Election Data'!$A$1:$AN$3144,MATCH($C1427&amp;" "&amp;$B1427,'Raw Election Data'!$C$1:$C$3144,0),MATCH('Joined Data'!M$1,'Raw Election Data'!$A$1:$AN$1,0))</f>
        <v>0.70925100506904393</v>
      </c>
      <c r="N1427">
        <f>INDEX('Raw Election Data'!$A$1:$AN$3144,MATCH($C1427&amp;" "&amp;$B1427,'Raw Election Data'!$C$1:$C$3144,0),MATCH('Joined Data'!N$1,'Raw Election Data'!$A$1:$AN$1,0))</f>
        <v>0.2722316902639399</v>
      </c>
      <c r="O1427">
        <f>INDEX('Raw Election Data'!$A$1:$AN$3144,MATCH($C1427&amp;" "&amp;$B1427,'Raw Election Data'!$C$1:$C$3144,0),MATCH('Joined Data'!O$1,'Raw Election Data'!$A$1:$AN$1,0))</f>
        <v>40003</v>
      </c>
      <c r="P1427">
        <f>INDEX('Raw Election Data'!$A$1:$AN$3144,MATCH($C1427&amp;" "&amp;$B1427,'Raw Election Data'!$C$1:$C$3144,0),MATCH('Joined Data'!P$1,'Raw Election Data'!$A$1:$AN$1,0))</f>
        <v>-40003</v>
      </c>
      <c r="Q1427">
        <f>INDEX('Raw Election Data'!$A$1:$AN$3144,MATCH($C1427&amp;" "&amp;$B1427,'Raw Election Data'!$C$1:$C$3144,0),MATCH('Joined Data'!Q$1,'Raw Election Data'!$A$1:$AN$1,0))</f>
        <v>0.43701931480510403</v>
      </c>
      <c r="R1427">
        <f>INDEX('Raw Election Data'!$A$1:$AN$3144,MATCH($C1427&amp;" "&amp;$B1427,'Raw Election Data'!$C$1:$C$3144,0),MATCH('Joined Data'!R$1,'Raw Election Data'!$A$1:$AN$1,0))</f>
        <v>-0.43701931480510403</v>
      </c>
    </row>
    <row r="1428" spans="1:18" ht="13.5" hidden="1" customHeight="1" x14ac:dyDescent="0.15">
      <c r="A1428" t="s">
        <v>112</v>
      </c>
      <c r="B1428" t="s">
        <v>3912</v>
      </c>
      <c r="C1428" t="str">
        <f>INDEX(FIPS!$A$1:$E$3236,MATCH($F1428,FIPS!$D$1:$D$3236,0),5)</f>
        <v>Holmes County</v>
      </c>
      <c r="D1428" t="s">
        <v>245</v>
      </c>
      <c r="E1428" s="15" t="s">
        <v>31</v>
      </c>
      <c r="F1428" t="s">
        <v>3978</v>
      </c>
      <c r="G1428" t="s">
        <v>440</v>
      </c>
      <c r="H1428" t="str">
        <f>IFERROR(VLOOKUP($G1428,'Team Colors'!$A:$B,2,0),"#c9c9c9")</f>
        <v>#9f8958</v>
      </c>
      <c r="I1428">
        <f>INDEX('Raw Election Data'!$A$1:$AN$3144,MATCH($C1428&amp;" "&amp;$B1428,'Raw Election Data'!$C$1:$C$3144,0),MATCH('Joined Data'!I$1,'Raw Election Data'!$A$1:$AN$1,0))</f>
        <v>18340</v>
      </c>
      <c r="J1428">
        <f>INDEX('Raw Election Data'!$A$1:$AN$3144,MATCH($C1428&amp;" "&amp;$B1428,'Raw Election Data'!$C$1:$C$3144,0),MATCH('Joined Data'!J$1,'Raw Election Data'!$A$1:$AN$1,0))</f>
        <v>5820</v>
      </c>
      <c r="K1428">
        <f>INDEX('Raw Election Data'!$A$1:$AN$3144,MATCH($C1428&amp;" "&amp;$B1428,'Raw Election Data'!$C$1:$C$3144,0),MATCH('Joined Data'!K$1,'Raw Election Data'!$A$1:$AN$1,0))</f>
        <v>1151</v>
      </c>
      <c r="L1428">
        <f>INDEX('Raw Election Data'!$A$1:$AN$3144,MATCH($C1428&amp;" "&amp;$B1428,'Raw Election Data'!$C$1:$C$3144,0),MATCH('Joined Data'!L$1,'Raw Election Data'!$A$1:$AN$1,0))</f>
        <v>7045</v>
      </c>
      <c r="M1428">
        <f>INDEX('Raw Election Data'!$A$1:$AN$3144,MATCH($C1428&amp;" "&amp;$B1428,'Raw Election Data'!$C$1:$C$3144,0),MATCH('Joined Data'!M$1,'Raw Election Data'!$A$1:$AN$1,0))</f>
        <v>0.82611781405251949</v>
      </c>
      <c r="N1428">
        <f>INDEX('Raw Election Data'!$A$1:$AN$3144,MATCH($C1428&amp;" "&amp;$B1428,'Raw Election Data'!$C$1:$C$3144,0),MATCH('Joined Data'!N$1,'Raw Election Data'!$A$1:$AN$1,0))</f>
        <v>0.16337828246983677</v>
      </c>
      <c r="O1428">
        <f>INDEX('Raw Election Data'!$A$1:$AN$3144,MATCH($C1428&amp;" "&amp;$B1428,'Raw Election Data'!$C$1:$C$3144,0),MATCH('Joined Data'!O$1,'Raw Election Data'!$A$1:$AN$1,0))</f>
        <v>4669</v>
      </c>
      <c r="P1428">
        <f>INDEX('Raw Election Data'!$A$1:$AN$3144,MATCH($C1428&amp;" "&amp;$B1428,'Raw Election Data'!$C$1:$C$3144,0),MATCH('Joined Data'!P$1,'Raw Election Data'!$A$1:$AN$1,0))</f>
        <v>-4669</v>
      </c>
      <c r="Q1428">
        <f>INDEX('Raw Election Data'!$A$1:$AN$3144,MATCH($C1428&amp;" "&amp;$B1428,'Raw Election Data'!$C$1:$C$3144,0),MATCH('Joined Data'!Q$1,'Raw Election Data'!$A$1:$AN$1,0))</f>
        <v>0.66273953158268273</v>
      </c>
      <c r="R1428">
        <f>INDEX('Raw Election Data'!$A$1:$AN$3144,MATCH($C1428&amp;" "&amp;$B1428,'Raw Election Data'!$C$1:$C$3144,0),MATCH('Joined Data'!R$1,'Raw Election Data'!$A$1:$AN$1,0))</f>
        <v>-0.66273953158268273</v>
      </c>
    </row>
    <row r="1429" spans="1:18" ht="13.5" hidden="1" customHeight="1" x14ac:dyDescent="0.15">
      <c r="A1429" t="s">
        <v>112</v>
      </c>
      <c r="B1429" t="s">
        <v>3912</v>
      </c>
      <c r="C1429" t="str">
        <f>INDEX(FIPS!$A$1:$E$3236,MATCH($F1429,FIPS!$D$1:$D$3236,0),5)</f>
        <v>Humphreys County</v>
      </c>
      <c r="D1429" t="s">
        <v>245</v>
      </c>
      <c r="E1429" s="15" t="s">
        <v>32</v>
      </c>
      <c r="F1429" t="s">
        <v>3980</v>
      </c>
      <c r="G1429" t="s">
        <v>440</v>
      </c>
      <c r="H1429" t="str">
        <f>IFERROR(VLOOKUP($G1429,'Team Colors'!$A:$B,2,0),"#c9c9c9")</f>
        <v>#9f8958</v>
      </c>
      <c r="I1429">
        <f>INDEX('Raw Election Data'!$A$1:$AN$3144,MATCH($C1429&amp;" "&amp;$B1429,'Raw Election Data'!$C$1:$C$3144,0),MATCH('Joined Data'!I$1,'Raw Election Data'!$A$1:$AN$1,0))</f>
        <v>8669</v>
      </c>
      <c r="J1429">
        <f>INDEX('Raw Election Data'!$A$1:$AN$3144,MATCH($C1429&amp;" "&amp;$B1429,'Raw Election Data'!$C$1:$C$3144,0),MATCH('Joined Data'!J$1,'Raw Election Data'!$A$1:$AN$1,0))</f>
        <v>2652</v>
      </c>
      <c r="K1429">
        <f>INDEX('Raw Election Data'!$A$1:$AN$3144,MATCH($C1429&amp;" "&amp;$B1429,'Raw Election Data'!$C$1:$C$3144,0),MATCH('Joined Data'!K$1,'Raw Election Data'!$A$1:$AN$1,0))</f>
        <v>924</v>
      </c>
      <c r="L1429">
        <f>INDEX('Raw Election Data'!$A$1:$AN$3144,MATCH($C1429&amp;" "&amp;$B1429,'Raw Election Data'!$C$1:$C$3144,0),MATCH('Joined Data'!L$1,'Raw Election Data'!$A$1:$AN$1,0))</f>
        <v>3599</v>
      </c>
      <c r="M1429">
        <f>INDEX('Raw Election Data'!$A$1:$AN$3144,MATCH($C1429&amp;" "&amp;$B1429,'Raw Election Data'!$C$1:$C$3144,0),MATCH('Joined Data'!M$1,'Raw Election Data'!$A$1:$AN$1,0))</f>
        <v>0.73687135315365382</v>
      </c>
      <c r="N1429">
        <f>INDEX('Raw Election Data'!$A$1:$AN$3144,MATCH($C1429&amp;" "&amp;$B1429,'Raw Election Data'!$C$1:$C$3144,0),MATCH('Joined Data'!N$1,'Raw Election Data'!$A$1:$AN$1,0))</f>
        <v>0.25673798277299248</v>
      </c>
      <c r="O1429">
        <f>INDEX('Raw Election Data'!$A$1:$AN$3144,MATCH($C1429&amp;" "&amp;$B1429,'Raw Election Data'!$C$1:$C$3144,0),MATCH('Joined Data'!O$1,'Raw Election Data'!$A$1:$AN$1,0))</f>
        <v>1728</v>
      </c>
      <c r="P1429">
        <f>INDEX('Raw Election Data'!$A$1:$AN$3144,MATCH($C1429&amp;" "&amp;$B1429,'Raw Election Data'!$C$1:$C$3144,0),MATCH('Joined Data'!P$1,'Raw Election Data'!$A$1:$AN$1,0))</f>
        <v>-1728</v>
      </c>
      <c r="Q1429">
        <f>INDEX('Raw Election Data'!$A$1:$AN$3144,MATCH($C1429&amp;" "&amp;$B1429,'Raw Election Data'!$C$1:$C$3144,0),MATCH('Joined Data'!Q$1,'Raw Election Data'!$A$1:$AN$1,0))</f>
        <v>0.48013337038066134</v>
      </c>
      <c r="R1429">
        <f>INDEX('Raw Election Data'!$A$1:$AN$3144,MATCH($C1429&amp;" "&amp;$B1429,'Raw Election Data'!$C$1:$C$3144,0),MATCH('Joined Data'!R$1,'Raw Election Data'!$A$1:$AN$1,0))</f>
        <v>-0.48013337038066134</v>
      </c>
    </row>
    <row r="1430" spans="1:18" ht="13.5" hidden="1" customHeight="1" x14ac:dyDescent="0.15">
      <c r="A1430" t="s">
        <v>112</v>
      </c>
      <c r="B1430" t="s">
        <v>3912</v>
      </c>
      <c r="C1430" t="str">
        <f>INDEX(FIPS!$A$1:$E$3236,MATCH($F1430,FIPS!$D$1:$D$3236,0),5)</f>
        <v>Issaquena County</v>
      </c>
      <c r="D1430" t="s">
        <v>245</v>
      </c>
      <c r="E1430" s="15" t="s">
        <v>33</v>
      </c>
      <c r="F1430" t="s">
        <v>3982</v>
      </c>
      <c r="G1430" t="s">
        <v>440</v>
      </c>
      <c r="H1430" t="str">
        <f>IFERROR(VLOOKUP($G1430,'Team Colors'!$A:$B,2,0),"#c9c9c9")</f>
        <v>#9f8958</v>
      </c>
      <c r="I1430">
        <f>INDEX('Raw Election Data'!$A$1:$AN$3144,MATCH($C1430&amp;" "&amp;$B1430,'Raw Election Data'!$C$1:$C$3144,0),MATCH('Joined Data'!I$1,'Raw Election Data'!$A$1:$AN$1,0))</f>
        <v>1337</v>
      </c>
      <c r="J1430">
        <f>INDEX('Raw Election Data'!$A$1:$AN$3144,MATCH($C1430&amp;" "&amp;$B1430,'Raw Election Data'!$C$1:$C$3144,0),MATCH('Joined Data'!J$1,'Raw Election Data'!$A$1:$AN$1,0))</f>
        <v>395</v>
      </c>
      <c r="K1430">
        <f>INDEX('Raw Election Data'!$A$1:$AN$3144,MATCH($C1430&amp;" "&amp;$B1430,'Raw Election Data'!$C$1:$C$3144,0),MATCH('Joined Data'!K$1,'Raw Election Data'!$A$1:$AN$1,0))</f>
        <v>298</v>
      </c>
      <c r="L1430">
        <f>INDEX('Raw Election Data'!$A$1:$AN$3144,MATCH($C1430&amp;" "&amp;$B1430,'Raw Election Data'!$C$1:$C$3144,0),MATCH('Joined Data'!L$1,'Raw Election Data'!$A$1:$AN$1,0))</f>
        <v>699</v>
      </c>
      <c r="M1430">
        <f>INDEX('Raw Election Data'!$A$1:$AN$3144,MATCH($C1430&amp;" "&amp;$B1430,'Raw Election Data'!$C$1:$C$3144,0),MATCH('Joined Data'!M$1,'Raw Election Data'!$A$1:$AN$1,0))</f>
        <v>0.56509298998569379</v>
      </c>
      <c r="N1430">
        <f>INDEX('Raw Election Data'!$A$1:$AN$3144,MATCH($C1430&amp;" "&amp;$B1430,'Raw Election Data'!$C$1:$C$3144,0),MATCH('Joined Data'!N$1,'Raw Election Data'!$A$1:$AN$1,0))</f>
        <v>0.42632331902718168</v>
      </c>
      <c r="O1430">
        <f>INDEX('Raw Election Data'!$A$1:$AN$3144,MATCH($C1430&amp;" "&amp;$B1430,'Raw Election Data'!$C$1:$C$3144,0),MATCH('Joined Data'!O$1,'Raw Election Data'!$A$1:$AN$1,0))</f>
        <v>97</v>
      </c>
      <c r="P1430">
        <f>INDEX('Raw Election Data'!$A$1:$AN$3144,MATCH($C1430&amp;" "&amp;$B1430,'Raw Election Data'!$C$1:$C$3144,0),MATCH('Joined Data'!P$1,'Raw Election Data'!$A$1:$AN$1,0))</f>
        <v>-97</v>
      </c>
      <c r="Q1430">
        <f>INDEX('Raw Election Data'!$A$1:$AN$3144,MATCH($C1430&amp;" "&amp;$B1430,'Raw Election Data'!$C$1:$C$3144,0),MATCH('Joined Data'!Q$1,'Raw Election Data'!$A$1:$AN$1,0))</f>
        <v>0.13876967095851211</v>
      </c>
      <c r="R1430">
        <f>INDEX('Raw Election Data'!$A$1:$AN$3144,MATCH($C1430&amp;" "&amp;$B1430,'Raw Election Data'!$C$1:$C$3144,0),MATCH('Joined Data'!R$1,'Raw Election Data'!$A$1:$AN$1,0))</f>
        <v>-0.13876967095851211</v>
      </c>
    </row>
    <row r="1431" spans="1:18" ht="13.5" hidden="1" customHeight="1" x14ac:dyDescent="0.15">
      <c r="A1431" t="s">
        <v>112</v>
      </c>
      <c r="B1431" t="s">
        <v>3912</v>
      </c>
      <c r="C1431" t="str">
        <f>INDEX(FIPS!$A$1:$E$3236,MATCH($F1431,FIPS!$D$1:$D$3236,0),5)</f>
        <v>Itawamba County</v>
      </c>
      <c r="D1431" t="s">
        <v>245</v>
      </c>
      <c r="E1431" s="15" t="s">
        <v>34</v>
      </c>
      <c r="F1431" t="s">
        <v>3984</v>
      </c>
      <c r="G1431" t="s">
        <v>440</v>
      </c>
      <c r="H1431" t="str">
        <f>IFERROR(VLOOKUP($G1431,'Team Colors'!$A:$B,2,0),"#c9c9c9")</f>
        <v>#9f8958</v>
      </c>
      <c r="I1431">
        <f>INDEX('Raw Election Data'!$A$1:$AN$3144,MATCH($C1431&amp;" "&amp;$B1431,'Raw Election Data'!$C$1:$C$3144,0),MATCH('Joined Data'!I$1,'Raw Election Data'!$A$1:$AN$1,0))</f>
        <v>23609</v>
      </c>
      <c r="J1431">
        <f>INDEX('Raw Election Data'!$A$1:$AN$3144,MATCH($C1431&amp;" "&amp;$B1431,'Raw Election Data'!$C$1:$C$3144,0),MATCH('Joined Data'!J$1,'Raw Election Data'!$A$1:$AN$1,0))</f>
        <v>1100</v>
      </c>
      <c r="K1431">
        <f>INDEX('Raw Election Data'!$A$1:$AN$3144,MATCH($C1431&amp;" "&amp;$B1431,'Raw Election Data'!$C$1:$C$3144,0),MATCH('Joined Data'!K$1,'Raw Election Data'!$A$1:$AN$1,0))</f>
        <v>8385</v>
      </c>
      <c r="L1431">
        <f>INDEX('Raw Election Data'!$A$1:$AN$3144,MATCH($C1431&amp;" "&amp;$B1431,'Raw Election Data'!$C$1:$C$3144,0),MATCH('Joined Data'!L$1,'Raw Election Data'!$A$1:$AN$1,0))</f>
        <v>9634</v>
      </c>
      <c r="M1431">
        <f>INDEX('Raw Election Data'!$A$1:$AN$3144,MATCH($C1431&amp;" "&amp;$B1431,'Raw Election Data'!$C$1:$C$3144,0),MATCH('Joined Data'!M$1,'Raw Election Data'!$A$1:$AN$1,0))</f>
        <v>0.1141789495536641</v>
      </c>
      <c r="N1431">
        <f>INDEX('Raw Election Data'!$A$1:$AN$3144,MATCH($C1431&amp;" "&amp;$B1431,'Raw Election Data'!$C$1:$C$3144,0),MATCH('Joined Data'!N$1,'Raw Election Data'!$A$1:$AN$1,0))</f>
        <v>0.8703549927340668</v>
      </c>
      <c r="O1431">
        <f>INDEX('Raw Election Data'!$A$1:$AN$3144,MATCH($C1431&amp;" "&amp;$B1431,'Raw Election Data'!$C$1:$C$3144,0),MATCH('Joined Data'!O$1,'Raw Election Data'!$A$1:$AN$1,0))</f>
        <v>-7285</v>
      </c>
      <c r="P1431">
        <f>INDEX('Raw Election Data'!$A$1:$AN$3144,MATCH($C1431&amp;" "&amp;$B1431,'Raw Election Data'!$C$1:$C$3144,0),MATCH('Joined Data'!P$1,'Raw Election Data'!$A$1:$AN$1,0))</f>
        <v>7285</v>
      </c>
      <c r="Q1431">
        <f>INDEX('Raw Election Data'!$A$1:$AN$3144,MATCH($C1431&amp;" "&amp;$B1431,'Raw Election Data'!$C$1:$C$3144,0),MATCH('Joined Data'!Q$1,'Raw Election Data'!$A$1:$AN$1,0))</f>
        <v>-0.75617604318040266</v>
      </c>
      <c r="R1431">
        <f>INDEX('Raw Election Data'!$A$1:$AN$3144,MATCH($C1431&amp;" "&amp;$B1431,'Raw Election Data'!$C$1:$C$3144,0),MATCH('Joined Data'!R$1,'Raw Election Data'!$A$1:$AN$1,0))</f>
        <v>0.75617604318040266</v>
      </c>
    </row>
    <row r="1432" spans="1:18" ht="13.5" hidden="1" customHeight="1" x14ac:dyDescent="0.15">
      <c r="A1432" t="s">
        <v>112</v>
      </c>
      <c r="B1432" t="s">
        <v>3912</v>
      </c>
      <c r="C1432" t="str">
        <f>INDEX(FIPS!$A$1:$E$3236,MATCH($F1432,FIPS!$D$1:$D$3236,0),5)</f>
        <v>Jackson County</v>
      </c>
      <c r="D1432" t="s">
        <v>245</v>
      </c>
      <c r="E1432" s="15" t="s">
        <v>35</v>
      </c>
      <c r="F1432" t="s">
        <v>3987</v>
      </c>
      <c r="G1432" t="s">
        <v>440</v>
      </c>
      <c r="H1432" t="str">
        <f>IFERROR(VLOOKUP($G1432,'Team Colors'!$A:$B,2,0),"#c9c9c9")</f>
        <v>#9f8958</v>
      </c>
      <c r="I1432">
        <f>INDEX('Raw Election Data'!$A$1:$AN$3144,MATCH($C1432&amp;" "&amp;$B1432,'Raw Election Data'!$C$1:$C$3144,0),MATCH('Joined Data'!I$1,'Raw Election Data'!$A$1:$AN$1,0))</f>
        <v>141425</v>
      </c>
      <c r="J1432">
        <f>INDEX('Raw Election Data'!$A$1:$AN$3144,MATCH($C1432&amp;" "&amp;$B1432,'Raw Election Data'!$C$1:$C$3144,0),MATCH('Joined Data'!J$1,'Raw Election Data'!$A$1:$AN$1,0))</f>
        <v>13087</v>
      </c>
      <c r="K1432">
        <f>INDEX('Raw Election Data'!$A$1:$AN$3144,MATCH($C1432&amp;" "&amp;$B1432,'Raw Election Data'!$C$1:$C$3144,0),MATCH('Joined Data'!K$1,'Raw Election Data'!$A$1:$AN$1,0))</f>
        <v>31204</v>
      </c>
      <c r="L1432">
        <f>INDEX('Raw Election Data'!$A$1:$AN$3144,MATCH($C1432&amp;" "&amp;$B1432,'Raw Election Data'!$C$1:$C$3144,0),MATCH('Joined Data'!L$1,'Raw Election Data'!$A$1:$AN$1,0))</f>
        <v>45465</v>
      </c>
      <c r="M1432">
        <f>INDEX('Raw Election Data'!$A$1:$AN$3144,MATCH($C1432&amp;" "&amp;$B1432,'Raw Election Data'!$C$1:$C$3144,0),MATCH('Joined Data'!M$1,'Raw Election Data'!$A$1:$AN$1,0))</f>
        <v>0.28784779500714835</v>
      </c>
      <c r="N1432">
        <f>INDEX('Raw Election Data'!$A$1:$AN$3144,MATCH($C1432&amp;" "&amp;$B1432,'Raw Election Data'!$C$1:$C$3144,0),MATCH('Joined Data'!N$1,'Raw Election Data'!$A$1:$AN$1,0))</f>
        <v>0.68633014406686466</v>
      </c>
      <c r="O1432">
        <f>INDEX('Raw Election Data'!$A$1:$AN$3144,MATCH($C1432&amp;" "&amp;$B1432,'Raw Election Data'!$C$1:$C$3144,0),MATCH('Joined Data'!O$1,'Raw Election Data'!$A$1:$AN$1,0))</f>
        <v>-18117</v>
      </c>
      <c r="P1432">
        <f>INDEX('Raw Election Data'!$A$1:$AN$3144,MATCH($C1432&amp;" "&amp;$B1432,'Raw Election Data'!$C$1:$C$3144,0),MATCH('Joined Data'!P$1,'Raw Election Data'!$A$1:$AN$1,0))</f>
        <v>18117</v>
      </c>
      <c r="Q1432">
        <f>INDEX('Raw Election Data'!$A$1:$AN$3144,MATCH($C1432&amp;" "&amp;$B1432,'Raw Election Data'!$C$1:$C$3144,0),MATCH('Joined Data'!Q$1,'Raw Election Data'!$A$1:$AN$1,0))</f>
        <v>-0.3984823490597163</v>
      </c>
      <c r="R1432">
        <f>INDEX('Raw Election Data'!$A$1:$AN$3144,MATCH($C1432&amp;" "&amp;$B1432,'Raw Election Data'!$C$1:$C$3144,0),MATCH('Joined Data'!R$1,'Raw Election Data'!$A$1:$AN$1,0))</f>
        <v>0.3984823490597163</v>
      </c>
    </row>
    <row r="1433" spans="1:18" ht="13.5" hidden="1" customHeight="1" x14ac:dyDescent="0.15">
      <c r="A1433" t="s">
        <v>112</v>
      </c>
      <c r="B1433" t="s">
        <v>3912</v>
      </c>
      <c r="C1433" t="str">
        <f>INDEX(FIPS!$A$1:$E$3236,MATCH($F1433,FIPS!$D$1:$D$3236,0),5)</f>
        <v>Jasper County</v>
      </c>
      <c r="D1433" t="s">
        <v>245</v>
      </c>
      <c r="E1433" s="15" t="s">
        <v>36</v>
      </c>
      <c r="F1433" t="s">
        <v>3988</v>
      </c>
      <c r="G1433" t="s">
        <v>440</v>
      </c>
      <c r="H1433" t="str">
        <f>IFERROR(VLOOKUP($G1433,'Team Colors'!$A:$B,2,0),"#c9c9c9")</f>
        <v>#9f8958</v>
      </c>
      <c r="I1433">
        <f>INDEX('Raw Election Data'!$A$1:$AN$3144,MATCH($C1433&amp;" "&amp;$B1433,'Raw Election Data'!$C$1:$C$3144,0),MATCH('Joined Data'!I$1,'Raw Election Data'!$A$1:$AN$1,0))</f>
        <v>16569</v>
      </c>
      <c r="J1433">
        <f>INDEX('Raw Election Data'!$A$1:$AN$3144,MATCH($C1433&amp;" "&amp;$B1433,'Raw Election Data'!$C$1:$C$3144,0),MATCH('Joined Data'!J$1,'Raw Election Data'!$A$1:$AN$1,0))</f>
        <v>4367</v>
      </c>
      <c r="K1433">
        <f>INDEX('Raw Election Data'!$A$1:$AN$3144,MATCH($C1433&amp;" "&amp;$B1433,'Raw Election Data'!$C$1:$C$3144,0),MATCH('Joined Data'!K$1,'Raw Election Data'!$A$1:$AN$1,0))</f>
        <v>4032</v>
      </c>
      <c r="L1433">
        <f>INDEX('Raw Election Data'!$A$1:$AN$3144,MATCH($C1433&amp;" "&amp;$B1433,'Raw Election Data'!$C$1:$C$3144,0),MATCH('Joined Data'!L$1,'Raw Election Data'!$A$1:$AN$1,0))</f>
        <v>8468</v>
      </c>
      <c r="M1433">
        <f>INDEX('Raw Election Data'!$A$1:$AN$3144,MATCH($C1433&amp;" "&amp;$B1433,'Raw Election Data'!$C$1:$C$3144,0),MATCH('Joined Data'!M$1,'Raw Election Data'!$A$1:$AN$1,0))</f>
        <v>0.5157061880018895</v>
      </c>
      <c r="N1433">
        <f>INDEX('Raw Election Data'!$A$1:$AN$3144,MATCH($C1433&amp;" "&amp;$B1433,'Raw Election Data'!$C$1:$C$3144,0),MATCH('Joined Data'!N$1,'Raw Election Data'!$A$1:$AN$1,0))</f>
        <v>0.4761454888993859</v>
      </c>
      <c r="O1433">
        <f>INDEX('Raw Election Data'!$A$1:$AN$3144,MATCH($C1433&amp;" "&amp;$B1433,'Raw Election Data'!$C$1:$C$3144,0),MATCH('Joined Data'!O$1,'Raw Election Data'!$A$1:$AN$1,0))</f>
        <v>335</v>
      </c>
      <c r="P1433">
        <f>INDEX('Raw Election Data'!$A$1:$AN$3144,MATCH($C1433&amp;" "&amp;$B1433,'Raw Election Data'!$C$1:$C$3144,0),MATCH('Joined Data'!P$1,'Raw Election Data'!$A$1:$AN$1,0))</f>
        <v>-335</v>
      </c>
      <c r="Q1433">
        <f>INDEX('Raw Election Data'!$A$1:$AN$3144,MATCH($C1433&amp;" "&amp;$B1433,'Raw Election Data'!$C$1:$C$3144,0),MATCH('Joined Data'!Q$1,'Raw Election Data'!$A$1:$AN$1,0))</f>
        <v>3.9560699102503594E-2</v>
      </c>
      <c r="R1433">
        <f>INDEX('Raw Election Data'!$A$1:$AN$3144,MATCH($C1433&amp;" "&amp;$B1433,'Raw Election Data'!$C$1:$C$3144,0),MATCH('Joined Data'!R$1,'Raw Election Data'!$A$1:$AN$1,0))</f>
        <v>-3.9560699102503594E-2</v>
      </c>
    </row>
    <row r="1434" spans="1:18" ht="13.5" hidden="1" customHeight="1" x14ac:dyDescent="0.15">
      <c r="A1434" t="s">
        <v>112</v>
      </c>
      <c r="B1434" t="s">
        <v>3912</v>
      </c>
      <c r="C1434" t="str">
        <f>INDEX(FIPS!$A$1:$E$3236,MATCH($F1434,FIPS!$D$1:$D$3236,0),5)</f>
        <v>Jefferson County</v>
      </c>
      <c r="D1434" t="s">
        <v>245</v>
      </c>
      <c r="E1434" s="15" t="s">
        <v>37</v>
      </c>
      <c r="F1434" t="s">
        <v>3991</v>
      </c>
      <c r="G1434" t="s">
        <v>440</v>
      </c>
      <c r="H1434" t="str">
        <f>IFERROR(VLOOKUP($G1434,'Team Colors'!$A:$B,2,0),"#c9c9c9")</f>
        <v>#9f8958</v>
      </c>
      <c r="I1434">
        <f>INDEX('Raw Election Data'!$A$1:$AN$3144,MATCH($C1434&amp;" "&amp;$B1434,'Raw Election Data'!$C$1:$C$3144,0),MATCH('Joined Data'!I$1,'Raw Election Data'!$A$1:$AN$1,0))</f>
        <v>7507</v>
      </c>
      <c r="J1434">
        <f>INDEX('Raw Election Data'!$A$1:$AN$3144,MATCH($C1434&amp;" "&amp;$B1434,'Raw Election Data'!$C$1:$C$3144,0),MATCH('Joined Data'!J$1,'Raw Election Data'!$A$1:$AN$1,0))</f>
        <v>3337</v>
      </c>
      <c r="K1434">
        <f>INDEX('Raw Election Data'!$A$1:$AN$3144,MATCH($C1434&amp;" "&amp;$B1434,'Raw Election Data'!$C$1:$C$3144,0),MATCH('Joined Data'!K$1,'Raw Election Data'!$A$1:$AN$1,0))</f>
        <v>489</v>
      </c>
      <c r="L1434">
        <f>INDEX('Raw Election Data'!$A$1:$AN$3144,MATCH($C1434&amp;" "&amp;$B1434,'Raw Election Data'!$C$1:$C$3144,0),MATCH('Joined Data'!L$1,'Raw Election Data'!$A$1:$AN$1,0))</f>
        <v>3859</v>
      </c>
      <c r="M1434">
        <f>INDEX('Raw Election Data'!$A$1:$AN$3144,MATCH($C1434&amp;" "&amp;$B1434,'Raw Election Data'!$C$1:$C$3144,0),MATCH('Joined Data'!M$1,'Raw Election Data'!$A$1:$AN$1,0))</f>
        <v>0.8647317958020212</v>
      </c>
      <c r="N1434">
        <f>INDEX('Raw Election Data'!$A$1:$AN$3144,MATCH($C1434&amp;" "&amp;$B1434,'Raw Election Data'!$C$1:$C$3144,0),MATCH('Joined Data'!N$1,'Raw Election Data'!$A$1:$AN$1,0))</f>
        <v>0.12671676600155482</v>
      </c>
      <c r="O1434">
        <f>INDEX('Raw Election Data'!$A$1:$AN$3144,MATCH($C1434&amp;" "&amp;$B1434,'Raw Election Data'!$C$1:$C$3144,0),MATCH('Joined Data'!O$1,'Raw Election Data'!$A$1:$AN$1,0))</f>
        <v>2848</v>
      </c>
      <c r="P1434">
        <f>INDEX('Raw Election Data'!$A$1:$AN$3144,MATCH($C1434&amp;" "&amp;$B1434,'Raw Election Data'!$C$1:$C$3144,0),MATCH('Joined Data'!P$1,'Raw Election Data'!$A$1:$AN$1,0))</f>
        <v>-2848</v>
      </c>
      <c r="Q1434">
        <f>INDEX('Raw Election Data'!$A$1:$AN$3144,MATCH($C1434&amp;" "&amp;$B1434,'Raw Election Data'!$C$1:$C$3144,0),MATCH('Joined Data'!Q$1,'Raw Election Data'!$A$1:$AN$1,0))</f>
        <v>0.7380150298004664</v>
      </c>
      <c r="R1434">
        <f>INDEX('Raw Election Data'!$A$1:$AN$3144,MATCH($C1434&amp;" "&amp;$B1434,'Raw Election Data'!$C$1:$C$3144,0),MATCH('Joined Data'!R$1,'Raw Election Data'!$A$1:$AN$1,0))</f>
        <v>-0.7380150298004664</v>
      </c>
    </row>
    <row r="1435" spans="1:18" ht="13.5" hidden="1" customHeight="1" x14ac:dyDescent="0.15">
      <c r="A1435" t="s">
        <v>112</v>
      </c>
      <c r="B1435" t="s">
        <v>3912</v>
      </c>
      <c r="C1435" t="str">
        <f>INDEX(FIPS!$A$1:$E$3236,MATCH($F1435,FIPS!$D$1:$D$3236,0),5)</f>
        <v>Jefferson Davis County</v>
      </c>
      <c r="D1435" t="s">
        <v>245</v>
      </c>
      <c r="E1435" s="15" t="s">
        <v>38</v>
      </c>
      <c r="F1435" t="s">
        <v>3993</v>
      </c>
      <c r="G1435" t="s">
        <v>440</v>
      </c>
      <c r="H1435" t="str">
        <f>IFERROR(VLOOKUP($G1435,'Team Colors'!$A:$B,2,0),"#c9c9c9")</f>
        <v>#9f8958</v>
      </c>
      <c r="I1435">
        <f>INDEX('Raw Election Data'!$A$1:$AN$3144,MATCH($C1435&amp;" "&amp;$B1435,'Raw Election Data'!$C$1:$C$3144,0),MATCH('Joined Data'!I$1,'Raw Election Data'!$A$1:$AN$1,0))</f>
        <v>11665</v>
      </c>
      <c r="J1435">
        <f>INDEX('Raw Election Data'!$A$1:$AN$3144,MATCH($C1435&amp;" "&amp;$B1435,'Raw Election Data'!$C$1:$C$3144,0),MATCH('Joined Data'!J$1,'Raw Election Data'!$A$1:$AN$1,0))</f>
        <v>3720</v>
      </c>
      <c r="K1435">
        <f>INDEX('Raw Election Data'!$A$1:$AN$3144,MATCH($C1435&amp;" "&amp;$B1435,'Raw Election Data'!$C$1:$C$3144,0),MATCH('Joined Data'!K$1,'Raw Election Data'!$A$1:$AN$1,0))</f>
        <v>2466</v>
      </c>
      <c r="L1435">
        <f>INDEX('Raw Election Data'!$A$1:$AN$3144,MATCH($C1435&amp;" "&amp;$B1435,'Raw Election Data'!$C$1:$C$3144,0),MATCH('Joined Data'!L$1,'Raw Election Data'!$A$1:$AN$1,0))</f>
        <v>6237</v>
      </c>
      <c r="M1435">
        <f>INDEX('Raw Election Data'!$A$1:$AN$3144,MATCH($C1435&amp;" "&amp;$B1435,'Raw Election Data'!$C$1:$C$3144,0),MATCH('Joined Data'!M$1,'Raw Election Data'!$A$1:$AN$1,0))</f>
        <v>0.59644059644059644</v>
      </c>
      <c r="N1435">
        <f>INDEX('Raw Election Data'!$A$1:$AN$3144,MATCH($C1435&amp;" "&amp;$B1435,'Raw Election Data'!$C$1:$C$3144,0),MATCH('Joined Data'!N$1,'Raw Election Data'!$A$1:$AN$1,0))</f>
        <v>0.39538239538239539</v>
      </c>
      <c r="O1435">
        <f>INDEX('Raw Election Data'!$A$1:$AN$3144,MATCH($C1435&amp;" "&amp;$B1435,'Raw Election Data'!$C$1:$C$3144,0),MATCH('Joined Data'!O$1,'Raw Election Data'!$A$1:$AN$1,0))</f>
        <v>1254</v>
      </c>
      <c r="P1435">
        <f>INDEX('Raw Election Data'!$A$1:$AN$3144,MATCH($C1435&amp;" "&amp;$B1435,'Raw Election Data'!$C$1:$C$3144,0),MATCH('Joined Data'!P$1,'Raw Election Data'!$A$1:$AN$1,0))</f>
        <v>-1254</v>
      </c>
      <c r="Q1435">
        <f>INDEX('Raw Election Data'!$A$1:$AN$3144,MATCH($C1435&amp;" "&amp;$B1435,'Raw Election Data'!$C$1:$C$3144,0),MATCH('Joined Data'!Q$1,'Raw Election Data'!$A$1:$AN$1,0))</f>
        <v>0.20105820105820105</v>
      </c>
      <c r="R1435">
        <f>INDEX('Raw Election Data'!$A$1:$AN$3144,MATCH($C1435&amp;" "&amp;$B1435,'Raw Election Data'!$C$1:$C$3144,0),MATCH('Joined Data'!R$1,'Raw Election Data'!$A$1:$AN$1,0))</f>
        <v>-0.20105820105820105</v>
      </c>
    </row>
    <row r="1436" spans="1:18" ht="13.5" hidden="1" customHeight="1" x14ac:dyDescent="0.15">
      <c r="A1436" t="s">
        <v>112</v>
      </c>
      <c r="B1436" t="s">
        <v>3912</v>
      </c>
      <c r="C1436" t="str">
        <f>INDEX(FIPS!$A$1:$E$3236,MATCH($F1436,FIPS!$D$1:$D$3236,0),5)</f>
        <v>Jones County</v>
      </c>
      <c r="D1436" t="s">
        <v>245</v>
      </c>
      <c r="E1436" s="15" t="s">
        <v>39</v>
      </c>
      <c r="F1436" t="s">
        <v>3994</v>
      </c>
      <c r="G1436" t="s">
        <v>440</v>
      </c>
      <c r="H1436" t="str">
        <f>IFERROR(VLOOKUP($G1436,'Team Colors'!$A:$B,2,0),"#c9c9c9")</f>
        <v>#9f8958</v>
      </c>
      <c r="I1436">
        <f>INDEX('Raw Election Data'!$A$1:$AN$3144,MATCH($C1436&amp;" "&amp;$B1436,'Raw Election Data'!$C$1:$C$3144,0),MATCH('Joined Data'!I$1,'Raw Election Data'!$A$1:$AN$1,0))</f>
        <v>68215</v>
      </c>
      <c r="J1436">
        <f>INDEX('Raw Election Data'!$A$1:$AN$3144,MATCH($C1436&amp;" "&amp;$B1436,'Raw Election Data'!$C$1:$C$3144,0),MATCH('Joined Data'!J$1,'Raw Election Data'!$A$1:$AN$1,0))</f>
        <v>7748</v>
      </c>
      <c r="K1436">
        <f>INDEX('Raw Election Data'!$A$1:$AN$3144,MATCH($C1436&amp;" "&amp;$B1436,'Raw Election Data'!$C$1:$C$3144,0),MATCH('Joined Data'!K$1,'Raw Election Data'!$A$1:$AN$1,0))</f>
        <v>20076</v>
      </c>
      <c r="L1436">
        <f>INDEX('Raw Election Data'!$A$1:$AN$3144,MATCH($C1436&amp;" "&amp;$B1436,'Raw Election Data'!$C$1:$C$3144,0),MATCH('Joined Data'!L$1,'Raw Election Data'!$A$1:$AN$1,0))</f>
        <v>28250</v>
      </c>
      <c r="M1436">
        <f>INDEX('Raw Election Data'!$A$1:$AN$3144,MATCH($C1436&amp;" "&amp;$B1436,'Raw Election Data'!$C$1:$C$3144,0),MATCH('Joined Data'!M$1,'Raw Election Data'!$A$1:$AN$1,0))</f>
        <v>0.2742654867256637</v>
      </c>
      <c r="N1436">
        <f>INDEX('Raw Election Data'!$A$1:$AN$3144,MATCH($C1436&amp;" "&amp;$B1436,'Raw Election Data'!$C$1:$C$3144,0),MATCH('Joined Data'!N$1,'Raw Election Data'!$A$1:$AN$1,0))</f>
        <v>0.71065486725663718</v>
      </c>
      <c r="O1436">
        <f>INDEX('Raw Election Data'!$A$1:$AN$3144,MATCH($C1436&amp;" "&amp;$B1436,'Raw Election Data'!$C$1:$C$3144,0),MATCH('Joined Data'!O$1,'Raw Election Data'!$A$1:$AN$1,0))</f>
        <v>-12328</v>
      </c>
      <c r="P1436">
        <f>INDEX('Raw Election Data'!$A$1:$AN$3144,MATCH($C1436&amp;" "&amp;$B1436,'Raw Election Data'!$C$1:$C$3144,0),MATCH('Joined Data'!P$1,'Raw Election Data'!$A$1:$AN$1,0))</f>
        <v>12328</v>
      </c>
      <c r="Q1436">
        <f>INDEX('Raw Election Data'!$A$1:$AN$3144,MATCH($C1436&amp;" "&amp;$B1436,'Raw Election Data'!$C$1:$C$3144,0),MATCH('Joined Data'!Q$1,'Raw Election Data'!$A$1:$AN$1,0))</f>
        <v>-0.43638938053097348</v>
      </c>
      <c r="R1436">
        <f>INDEX('Raw Election Data'!$A$1:$AN$3144,MATCH($C1436&amp;" "&amp;$B1436,'Raw Election Data'!$C$1:$C$3144,0),MATCH('Joined Data'!R$1,'Raw Election Data'!$A$1:$AN$1,0))</f>
        <v>0.43638938053097348</v>
      </c>
    </row>
    <row r="1437" spans="1:18" ht="13.5" hidden="1" customHeight="1" x14ac:dyDescent="0.15">
      <c r="A1437" t="s">
        <v>112</v>
      </c>
      <c r="B1437" t="s">
        <v>3912</v>
      </c>
      <c r="C1437" t="str">
        <f>INDEX(FIPS!$A$1:$E$3236,MATCH($F1437,FIPS!$D$1:$D$3236,0),5)</f>
        <v>Kemper County</v>
      </c>
      <c r="D1437" t="s">
        <v>245</v>
      </c>
      <c r="E1437" s="15" t="s">
        <v>40</v>
      </c>
      <c r="F1437" t="s">
        <v>3996</v>
      </c>
      <c r="G1437" t="s">
        <v>440</v>
      </c>
      <c r="H1437" t="str">
        <f>IFERROR(VLOOKUP($G1437,'Team Colors'!$A:$B,2,0),"#c9c9c9")</f>
        <v>#9f8958</v>
      </c>
      <c r="I1437">
        <f>INDEX('Raw Election Data'!$A$1:$AN$3144,MATCH($C1437&amp;" "&amp;$B1437,'Raw Election Data'!$C$1:$C$3144,0),MATCH('Joined Data'!I$1,'Raw Election Data'!$A$1:$AN$1,0))</f>
        <v>9969</v>
      </c>
      <c r="J1437">
        <f>INDEX('Raw Election Data'!$A$1:$AN$3144,MATCH($C1437&amp;" "&amp;$B1437,'Raw Election Data'!$C$1:$C$3144,0),MATCH('Joined Data'!J$1,'Raw Election Data'!$A$1:$AN$1,0))</f>
        <v>2827</v>
      </c>
      <c r="K1437">
        <f>INDEX('Raw Election Data'!$A$1:$AN$3144,MATCH($C1437&amp;" "&amp;$B1437,'Raw Election Data'!$C$1:$C$3144,0),MATCH('Joined Data'!K$1,'Raw Election Data'!$A$1:$AN$1,0))</f>
        <v>1778</v>
      </c>
      <c r="L1437">
        <f>INDEX('Raw Election Data'!$A$1:$AN$3144,MATCH($C1437&amp;" "&amp;$B1437,'Raw Election Data'!$C$1:$C$3144,0),MATCH('Joined Data'!L$1,'Raw Election Data'!$A$1:$AN$1,0))</f>
        <v>4639</v>
      </c>
      <c r="M1437">
        <f>INDEX('Raw Election Data'!$A$1:$AN$3144,MATCH($C1437&amp;" "&amp;$B1437,'Raw Election Data'!$C$1:$C$3144,0),MATCH('Joined Data'!M$1,'Raw Election Data'!$A$1:$AN$1,0))</f>
        <v>0.60939857727958613</v>
      </c>
      <c r="N1437">
        <f>INDEX('Raw Election Data'!$A$1:$AN$3144,MATCH($C1437&amp;" "&amp;$B1437,'Raw Election Data'!$C$1:$C$3144,0),MATCH('Joined Data'!N$1,'Raw Election Data'!$A$1:$AN$1,0))</f>
        <v>0.38327225695192929</v>
      </c>
      <c r="O1437">
        <f>INDEX('Raw Election Data'!$A$1:$AN$3144,MATCH($C1437&amp;" "&amp;$B1437,'Raw Election Data'!$C$1:$C$3144,0),MATCH('Joined Data'!O$1,'Raw Election Data'!$A$1:$AN$1,0))</f>
        <v>1049</v>
      </c>
      <c r="P1437">
        <f>INDEX('Raw Election Data'!$A$1:$AN$3144,MATCH($C1437&amp;" "&amp;$B1437,'Raw Election Data'!$C$1:$C$3144,0),MATCH('Joined Data'!P$1,'Raw Election Data'!$A$1:$AN$1,0))</f>
        <v>-1049</v>
      </c>
      <c r="Q1437">
        <f>INDEX('Raw Election Data'!$A$1:$AN$3144,MATCH($C1437&amp;" "&amp;$B1437,'Raw Election Data'!$C$1:$C$3144,0),MATCH('Joined Data'!Q$1,'Raw Election Data'!$A$1:$AN$1,0))</f>
        <v>0.22612632032765684</v>
      </c>
      <c r="R1437">
        <f>INDEX('Raw Election Data'!$A$1:$AN$3144,MATCH($C1437&amp;" "&amp;$B1437,'Raw Election Data'!$C$1:$C$3144,0),MATCH('Joined Data'!R$1,'Raw Election Data'!$A$1:$AN$1,0))</f>
        <v>-0.22612632032765684</v>
      </c>
    </row>
    <row r="1438" spans="1:18" ht="13.5" hidden="1" customHeight="1" x14ac:dyDescent="0.15">
      <c r="A1438" t="s">
        <v>112</v>
      </c>
      <c r="B1438" t="s">
        <v>3912</v>
      </c>
      <c r="C1438" t="str">
        <f>INDEX(FIPS!$A$1:$E$3236,MATCH($F1438,FIPS!$D$1:$D$3236,0),5)</f>
        <v>Lafayette County</v>
      </c>
      <c r="D1438" t="s">
        <v>245</v>
      </c>
      <c r="E1438" s="15" t="s">
        <v>41</v>
      </c>
      <c r="F1438" t="s">
        <v>3997</v>
      </c>
      <c r="G1438" t="s">
        <v>440</v>
      </c>
      <c r="H1438" t="str">
        <f>IFERROR(VLOOKUP($G1438,'Team Colors'!$A:$B,2,0),"#c9c9c9")</f>
        <v>#9f8958</v>
      </c>
      <c r="I1438">
        <f>INDEX('Raw Election Data'!$A$1:$AN$3144,MATCH($C1438&amp;" "&amp;$B1438,'Raw Election Data'!$C$1:$C$3144,0),MATCH('Joined Data'!I$1,'Raw Election Data'!$A$1:$AN$1,0))</f>
        <v>53154</v>
      </c>
      <c r="J1438">
        <f>INDEX('Raw Election Data'!$A$1:$AN$3144,MATCH($C1438&amp;" "&amp;$B1438,'Raw Election Data'!$C$1:$C$3144,0),MATCH('Joined Data'!J$1,'Raw Election Data'!$A$1:$AN$1,0))</f>
        <v>7968</v>
      </c>
      <c r="K1438">
        <f>INDEX('Raw Election Data'!$A$1:$AN$3144,MATCH($C1438&amp;" "&amp;$B1438,'Raw Election Data'!$C$1:$C$3144,0),MATCH('Joined Data'!K$1,'Raw Election Data'!$A$1:$AN$1,0))</f>
        <v>10872</v>
      </c>
      <c r="L1438">
        <f>INDEX('Raw Election Data'!$A$1:$AN$3144,MATCH($C1438&amp;" "&amp;$B1438,'Raw Election Data'!$C$1:$C$3144,0),MATCH('Joined Data'!L$1,'Raw Election Data'!$A$1:$AN$1,0))</f>
        <v>19642</v>
      </c>
      <c r="M1438">
        <f>INDEX('Raw Election Data'!$A$1:$AN$3144,MATCH($C1438&amp;" "&amp;$B1438,'Raw Election Data'!$C$1:$C$3144,0),MATCH('Joined Data'!M$1,'Raw Election Data'!$A$1:$AN$1,0))</f>
        <v>0.40566133794929232</v>
      </c>
      <c r="N1438">
        <f>INDEX('Raw Election Data'!$A$1:$AN$3144,MATCH($C1438&amp;" "&amp;$B1438,'Raw Election Data'!$C$1:$C$3144,0),MATCH('Joined Data'!N$1,'Raw Election Data'!$A$1:$AN$1,0))</f>
        <v>0.55350778943081158</v>
      </c>
      <c r="O1438">
        <f>INDEX('Raw Election Data'!$A$1:$AN$3144,MATCH($C1438&amp;" "&amp;$B1438,'Raw Election Data'!$C$1:$C$3144,0),MATCH('Joined Data'!O$1,'Raw Election Data'!$A$1:$AN$1,0))</f>
        <v>-2904</v>
      </c>
      <c r="P1438">
        <f>INDEX('Raw Election Data'!$A$1:$AN$3144,MATCH($C1438&amp;" "&amp;$B1438,'Raw Election Data'!$C$1:$C$3144,0),MATCH('Joined Data'!P$1,'Raw Election Data'!$A$1:$AN$1,0))</f>
        <v>2904</v>
      </c>
      <c r="Q1438">
        <f>INDEX('Raw Election Data'!$A$1:$AN$3144,MATCH($C1438&amp;" "&amp;$B1438,'Raw Election Data'!$C$1:$C$3144,0),MATCH('Joined Data'!Q$1,'Raw Election Data'!$A$1:$AN$1,0))</f>
        <v>-0.14784645148151926</v>
      </c>
      <c r="R1438">
        <f>INDEX('Raw Election Data'!$A$1:$AN$3144,MATCH($C1438&amp;" "&amp;$B1438,'Raw Election Data'!$C$1:$C$3144,0),MATCH('Joined Data'!R$1,'Raw Election Data'!$A$1:$AN$1,0))</f>
        <v>0.14784645148151926</v>
      </c>
    </row>
    <row r="1439" spans="1:18" ht="13.5" hidden="1" customHeight="1" x14ac:dyDescent="0.15">
      <c r="A1439" t="s">
        <v>112</v>
      </c>
      <c r="B1439" t="s">
        <v>3912</v>
      </c>
      <c r="C1439" t="str">
        <f>INDEX(FIPS!$A$1:$E$3236,MATCH($F1439,FIPS!$D$1:$D$3236,0),5)</f>
        <v>Lamar County</v>
      </c>
      <c r="D1439" t="s">
        <v>245</v>
      </c>
      <c r="E1439" s="15" t="s">
        <v>42</v>
      </c>
      <c r="F1439" t="s">
        <v>4000</v>
      </c>
      <c r="G1439" t="s">
        <v>440</v>
      </c>
      <c r="H1439" t="str">
        <f>IFERROR(VLOOKUP($G1439,'Team Colors'!$A:$B,2,0),"#c9c9c9")</f>
        <v>#9f8958</v>
      </c>
      <c r="I1439">
        <f>INDEX('Raw Election Data'!$A$1:$AN$3144,MATCH($C1439&amp;" "&amp;$B1439,'Raw Election Data'!$C$1:$C$3144,0),MATCH('Joined Data'!I$1,'Raw Election Data'!$A$1:$AN$1,0))</f>
        <v>60618</v>
      </c>
      <c r="J1439">
        <f>INDEX('Raw Election Data'!$A$1:$AN$3144,MATCH($C1439&amp;" "&amp;$B1439,'Raw Election Data'!$C$1:$C$3144,0),MATCH('Joined Data'!J$1,'Raw Election Data'!$A$1:$AN$1,0))</f>
        <v>5044</v>
      </c>
      <c r="K1439">
        <f>INDEX('Raw Election Data'!$A$1:$AN$3144,MATCH($C1439&amp;" "&amp;$B1439,'Raw Election Data'!$C$1:$C$3144,0),MATCH('Joined Data'!K$1,'Raw Election Data'!$A$1:$AN$1,0))</f>
        <v>18493</v>
      </c>
      <c r="L1439">
        <f>INDEX('Raw Election Data'!$A$1:$AN$3144,MATCH($C1439&amp;" "&amp;$B1439,'Raw Election Data'!$C$1:$C$3144,0),MATCH('Joined Data'!L$1,'Raw Election Data'!$A$1:$AN$1,0))</f>
        <v>24179</v>
      </c>
      <c r="M1439">
        <f>INDEX('Raw Election Data'!$A$1:$AN$3144,MATCH($C1439&amp;" "&amp;$B1439,'Raw Election Data'!$C$1:$C$3144,0),MATCH('Joined Data'!M$1,'Raw Election Data'!$A$1:$AN$1,0))</f>
        <v>0.20861077794780594</v>
      </c>
      <c r="N1439">
        <f>INDEX('Raw Election Data'!$A$1:$AN$3144,MATCH($C1439&amp;" "&amp;$B1439,'Raw Election Data'!$C$1:$C$3144,0),MATCH('Joined Data'!N$1,'Raw Election Data'!$A$1:$AN$1,0))</f>
        <v>0.76483725546962245</v>
      </c>
      <c r="O1439">
        <f>INDEX('Raw Election Data'!$A$1:$AN$3144,MATCH($C1439&amp;" "&amp;$B1439,'Raw Election Data'!$C$1:$C$3144,0),MATCH('Joined Data'!O$1,'Raw Election Data'!$A$1:$AN$1,0))</f>
        <v>-13449</v>
      </c>
      <c r="P1439">
        <f>INDEX('Raw Election Data'!$A$1:$AN$3144,MATCH($C1439&amp;" "&amp;$B1439,'Raw Election Data'!$C$1:$C$3144,0),MATCH('Joined Data'!P$1,'Raw Election Data'!$A$1:$AN$1,0))</f>
        <v>13449</v>
      </c>
      <c r="Q1439">
        <f>INDEX('Raw Election Data'!$A$1:$AN$3144,MATCH($C1439&amp;" "&amp;$B1439,'Raw Election Data'!$C$1:$C$3144,0),MATCH('Joined Data'!Q$1,'Raw Election Data'!$A$1:$AN$1,0))</f>
        <v>-0.55622647752181653</v>
      </c>
      <c r="R1439">
        <f>INDEX('Raw Election Data'!$A$1:$AN$3144,MATCH($C1439&amp;" "&amp;$B1439,'Raw Election Data'!$C$1:$C$3144,0),MATCH('Joined Data'!R$1,'Raw Election Data'!$A$1:$AN$1,0))</f>
        <v>0.55622647752181653</v>
      </c>
    </row>
    <row r="1440" spans="1:18" ht="13.5" hidden="1" customHeight="1" x14ac:dyDescent="0.15">
      <c r="A1440" t="s">
        <v>112</v>
      </c>
      <c r="B1440" t="s">
        <v>3912</v>
      </c>
      <c r="C1440" t="str">
        <f>INDEX(FIPS!$A$1:$E$3236,MATCH($F1440,FIPS!$D$1:$D$3236,0),5)</f>
        <v>Lauderdale County</v>
      </c>
      <c r="D1440" t="s">
        <v>245</v>
      </c>
      <c r="E1440" s="15" t="s">
        <v>43</v>
      </c>
      <c r="F1440" t="s">
        <v>4001</v>
      </c>
      <c r="G1440" t="s">
        <v>440</v>
      </c>
      <c r="H1440" t="str">
        <f>IFERROR(VLOOKUP($G1440,'Team Colors'!$A:$B,2,0),"#c9c9c9")</f>
        <v>#9f8958</v>
      </c>
      <c r="I1440">
        <f>INDEX('Raw Election Data'!$A$1:$AN$3144,MATCH($C1440&amp;" "&amp;$B1440,'Raw Election Data'!$C$1:$C$3144,0),MATCH('Joined Data'!I$1,'Raw Election Data'!$A$1:$AN$1,0))</f>
        <v>78524</v>
      </c>
      <c r="J1440">
        <f>INDEX('Raw Election Data'!$A$1:$AN$3144,MATCH($C1440&amp;" "&amp;$B1440,'Raw Election Data'!$C$1:$C$3144,0),MATCH('Joined Data'!J$1,'Raw Election Data'!$A$1:$AN$1,0))</f>
        <v>10910</v>
      </c>
      <c r="K1440">
        <f>INDEX('Raw Election Data'!$A$1:$AN$3144,MATCH($C1440&amp;" "&amp;$B1440,'Raw Election Data'!$C$1:$C$3144,0),MATCH('Joined Data'!K$1,'Raw Election Data'!$A$1:$AN$1,0))</f>
        <v>17574</v>
      </c>
      <c r="L1440">
        <f>INDEX('Raw Election Data'!$A$1:$AN$3144,MATCH($C1440&amp;" "&amp;$B1440,'Raw Election Data'!$C$1:$C$3144,0),MATCH('Joined Data'!L$1,'Raw Election Data'!$A$1:$AN$1,0))</f>
        <v>28967</v>
      </c>
      <c r="M1440">
        <f>INDEX('Raw Election Data'!$A$1:$AN$3144,MATCH($C1440&amp;" "&amp;$B1440,'Raw Election Data'!$C$1:$C$3144,0),MATCH('Joined Data'!M$1,'Raw Election Data'!$A$1:$AN$1,0))</f>
        <v>0.37663548175510064</v>
      </c>
      <c r="N1440">
        <f>INDEX('Raw Election Data'!$A$1:$AN$3144,MATCH($C1440&amp;" "&amp;$B1440,'Raw Election Data'!$C$1:$C$3144,0),MATCH('Joined Data'!N$1,'Raw Election Data'!$A$1:$AN$1,0))</f>
        <v>0.60669037180239582</v>
      </c>
      <c r="O1440">
        <f>INDEX('Raw Election Data'!$A$1:$AN$3144,MATCH($C1440&amp;" "&amp;$B1440,'Raw Election Data'!$C$1:$C$3144,0),MATCH('Joined Data'!O$1,'Raw Election Data'!$A$1:$AN$1,0))</f>
        <v>-6664</v>
      </c>
      <c r="P1440">
        <f>INDEX('Raw Election Data'!$A$1:$AN$3144,MATCH($C1440&amp;" "&amp;$B1440,'Raw Election Data'!$C$1:$C$3144,0),MATCH('Joined Data'!P$1,'Raw Election Data'!$A$1:$AN$1,0))</f>
        <v>6664</v>
      </c>
      <c r="Q1440">
        <f>INDEX('Raw Election Data'!$A$1:$AN$3144,MATCH($C1440&amp;" "&amp;$B1440,'Raw Election Data'!$C$1:$C$3144,0),MATCH('Joined Data'!Q$1,'Raw Election Data'!$A$1:$AN$1,0))</f>
        <v>-0.23005489004729518</v>
      </c>
      <c r="R1440">
        <f>INDEX('Raw Election Data'!$A$1:$AN$3144,MATCH($C1440&amp;" "&amp;$B1440,'Raw Election Data'!$C$1:$C$3144,0),MATCH('Joined Data'!R$1,'Raw Election Data'!$A$1:$AN$1,0))</f>
        <v>0.23005489004729518</v>
      </c>
    </row>
    <row r="1441" spans="1:18" ht="13.5" hidden="1" customHeight="1" x14ac:dyDescent="0.15">
      <c r="A1441" t="s">
        <v>112</v>
      </c>
      <c r="B1441" t="s">
        <v>3912</v>
      </c>
      <c r="C1441" t="str">
        <f>INDEX(FIPS!$A$1:$E$3236,MATCH($F1441,FIPS!$D$1:$D$3236,0),5)</f>
        <v>Lawrence County</v>
      </c>
      <c r="D1441" t="s">
        <v>245</v>
      </c>
      <c r="E1441" s="15" t="s">
        <v>44</v>
      </c>
      <c r="F1441" t="s">
        <v>4002</v>
      </c>
      <c r="G1441" t="s">
        <v>440</v>
      </c>
      <c r="H1441" t="str">
        <f>IFERROR(VLOOKUP($G1441,'Team Colors'!$A:$B,2,0),"#c9c9c9")</f>
        <v>#9f8958</v>
      </c>
      <c r="I1441">
        <f>INDEX('Raw Election Data'!$A$1:$AN$3144,MATCH($C1441&amp;" "&amp;$B1441,'Raw Election Data'!$C$1:$C$3144,0),MATCH('Joined Data'!I$1,'Raw Election Data'!$A$1:$AN$1,0))</f>
        <v>12622</v>
      </c>
      <c r="J1441">
        <f>INDEX('Raw Election Data'!$A$1:$AN$3144,MATCH($C1441&amp;" "&amp;$B1441,'Raw Election Data'!$C$1:$C$3144,0),MATCH('Joined Data'!J$1,'Raw Election Data'!$A$1:$AN$1,0))</f>
        <v>2181</v>
      </c>
      <c r="K1441">
        <f>INDEX('Raw Election Data'!$A$1:$AN$3144,MATCH($C1441&amp;" "&amp;$B1441,'Raw Election Data'!$C$1:$C$3144,0),MATCH('Joined Data'!K$1,'Raw Election Data'!$A$1:$AN$1,0))</f>
        <v>4072</v>
      </c>
      <c r="L1441">
        <f>INDEX('Raw Election Data'!$A$1:$AN$3144,MATCH($C1441&amp;" "&amp;$B1441,'Raw Election Data'!$C$1:$C$3144,0),MATCH('Joined Data'!L$1,'Raw Election Data'!$A$1:$AN$1,0))</f>
        <v>6329</v>
      </c>
      <c r="M1441">
        <f>INDEX('Raw Election Data'!$A$1:$AN$3144,MATCH($C1441&amp;" "&amp;$B1441,'Raw Election Data'!$C$1:$C$3144,0),MATCH('Joined Data'!M$1,'Raw Election Data'!$A$1:$AN$1,0))</f>
        <v>0.34460420287565174</v>
      </c>
      <c r="N1441">
        <f>INDEX('Raw Election Data'!$A$1:$AN$3144,MATCH($C1441&amp;" "&amp;$B1441,'Raw Election Data'!$C$1:$C$3144,0),MATCH('Joined Data'!N$1,'Raw Election Data'!$A$1:$AN$1,0))</f>
        <v>0.64338758097645754</v>
      </c>
      <c r="O1441">
        <f>INDEX('Raw Election Data'!$A$1:$AN$3144,MATCH($C1441&amp;" "&amp;$B1441,'Raw Election Data'!$C$1:$C$3144,0),MATCH('Joined Data'!O$1,'Raw Election Data'!$A$1:$AN$1,0))</f>
        <v>-1891</v>
      </c>
      <c r="P1441">
        <f>INDEX('Raw Election Data'!$A$1:$AN$3144,MATCH($C1441&amp;" "&amp;$B1441,'Raw Election Data'!$C$1:$C$3144,0),MATCH('Joined Data'!P$1,'Raw Election Data'!$A$1:$AN$1,0))</f>
        <v>1891</v>
      </c>
      <c r="Q1441">
        <f>INDEX('Raw Election Data'!$A$1:$AN$3144,MATCH($C1441&amp;" "&amp;$B1441,'Raw Election Data'!$C$1:$C$3144,0),MATCH('Joined Data'!Q$1,'Raw Election Data'!$A$1:$AN$1,0))</f>
        <v>-0.2987833781008058</v>
      </c>
      <c r="R1441">
        <f>INDEX('Raw Election Data'!$A$1:$AN$3144,MATCH($C1441&amp;" "&amp;$B1441,'Raw Election Data'!$C$1:$C$3144,0),MATCH('Joined Data'!R$1,'Raw Election Data'!$A$1:$AN$1,0))</f>
        <v>0.2987833781008058</v>
      </c>
    </row>
    <row r="1442" spans="1:18" ht="13.5" hidden="1" customHeight="1" x14ac:dyDescent="0.15">
      <c r="A1442" t="s">
        <v>112</v>
      </c>
      <c r="B1442" t="s">
        <v>3912</v>
      </c>
      <c r="C1442" t="str">
        <f>INDEX(FIPS!$A$1:$E$3236,MATCH($F1442,FIPS!$D$1:$D$3236,0),5)</f>
        <v>Leake County</v>
      </c>
      <c r="D1442" t="s">
        <v>245</v>
      </c>
      <c r="E1442" s="15" t="s">
        <v>45</v>
      </c>
      <c r="F1442" t="s">
        <v>4004</v>
      </c>
      <c r="G1442" t="s">
        <v>440</v>
      </c>
      <c r="H1442" t="str">
        <f>IFERROR(VLOOKUP($G1442,'Team Colors'!$A:$B,2,0),"#c9c9c9")</f>
        <v>#9f8958</v>
      </c>
      <c r="I1442">
        <f>INDEX('Raw Election Data'!$A$1:$AN$3144,MATCH($C1442&amp;" "&amp;$B1442,'Raw Election Data'!$C$1:$C$3144,0),MATCH('Joined Data'!I$1,'Raw Election Data'!$A$1:$AN$1,0))</f>
        <v>22763</v>
      </c>
      <c r="J1442">
        <f>INDEX('Raw Election Data'!$A$1:$AN$3144,MATCH($C1442&amp;" "&amp;$B1442,'Raw Election Data'!$C$1:$C$3144,0),MATCH('Joined Data'!J$1,'Raw Election Data'!$A$1:$AN$1,0))</f>
        <v>3579</v>
      </c>
      <c r="K1442">
        <f>INDEX('Raw Election Data'!$A$1:$AN$3144,MATCH($C1442&amp;" "&amp;$B1442,'Raw Election Data'!$C$1:$C$3144,0),MATCH('Joined Data'!K$1,'Raw Election Data'!$A$1:$AN$1,0))</f>
        <v>4775</v>
      </c>
      <c r="L1442">
        <f>INDEX('Raw Election Data'!$A$1:$AN$3144,MATCH($C1442&amp;" "&amp;$B1442,'Raw Election Data'!$C$1:$C$3144,0),MATCH('Joined Data'!L$1,'Raw Election Data'!$A$1:$AN$1,0))</f>
        <v>8436</v>
      </c>
      <c r="M1442">
        <f>INDEX('Raw Election Data'!$A$1:$AN$3144,MATCH($C1442&amp;" "&amp;$B1442,'Raw Election Data'!$C$1:$C$3144,0),MATCH('Joined Data'!M$1,'Raw Election Data'!$A$1:$AN$1,0))</f>
        <v>0.42425320056899002</v>
      </c>
      <c r="N1442">
        <f>INDEX('Raw Election Data'!$A$1:$AN$3144,MATCH($C1442&amp;" "&amp;$B1442,'Raw Election Data'!$C$1:$C$3144,0),MATCH('Joined Data'!N$1,'Raw Election Data'!$A$1:$AN$1,0))</f>
        <v>0.56602655286865811</v>
      </c>
      <c r="O1442">
        <f>INDEX('Raw Election Data'!$A$1:$AN$3144,MATCH($C1442&amp;" "&amp;$B1442,'Raw Election Data'!$C$1:$C$3144,0),MATCH('Joined Data'!O$1,'Raw Election Data'!$A$1:$AN$1,0))</f>
        <v>-1196</v>
      </c>
      <c r="P1442">
        <f>INDEX('Raw Election Data'!$A$1:$AN$3144,MATCH($C1442&amp;" "&amp;$B1442,'Raw Election Data'!$C$1:$C$3144,0),MATCH('Joined Data'!P$1,'Raw Election Data'!$A$1:$AN$1,0))</f>
        <v>1196</v>
      </c>
      <c r="Q1442">
        <f>INDEX('Raw Election Data'!$A$1:$AN$3144,MATCH($C1442&amp;" "&amp;$B1442,'Raw Election Data'!$C$1:$C$3144,0),MATCH('Joined Data'!Q$1,'Raw Election Data'!$A$1:$AN$1,0))</f>
        <v>-0.14177335229966809</v>
      </c>
      <c r="R1442">
        <f>INDEX('Raw Election Data'!$A$1:$AN$3144,MATCH($C1442&amp;" "&amp;$B1442,'Raw Election Data'!$C$1:$C$3144,0),MATCH('Joined Data'!R$1,'Raw Election Data'!$A$1:$AN$1,0))</f>
        <v>0.14177335229966809</v>
      </c>
    </row>
    <row r="1443" spans="1:18" ht="13.5" hidden="1" customHeight="1" x14ac:dyDescent="0.15">
      <c r="A1443" t="s">
        <v>112</v>
      </c>
      <c r="B1443" t="s">
        <v>3912</v>
      </c>
      <c r="C1443" t="str">
        <f>INDEX(FIPS!$A$1:$E$3236,MATCH($F1443,FIPS!$D$1:$D$3236,0),5)</f>
        <v>Lee County</v>
      </c>
      <c r="D1443" t="s">
        <v>245</v>
      </c>
      <c r="E1443" s="15" t="s">
        <v>46</v>
      </c>
      <c r="F1443" t="s">
        <v>4005</v>
      </c>
      <c r="G1443" t="s">
        <v>440</v>
      </c>
      <c r="H1443" t="str">
        <f>IFERROR(VLOOKUP($G1443,'Team Colors'!$A:$B,2,0),"#c9c9c9")</f>
        <v>#9f8958</v>
      </c>
      <c r="I1443">
        <f>INDEX('Raw Election Data'!$A$1:$AN$3144,MATCH($C1443&amp;" "&amp;$B1443,'Raw Election Data'!$C$1:$C$3144,0),MATCH('Joined Data'!I$1,'Raw Election Data'!$A$1:$AN$1,0))</f>
        <v>85300</v>
      </c>
      <c r="J1443">
        <f>INDEX('Raw Election Data'!$A$1:$AN$3144,MATCH($C1443&amp;" "&amp;$B1443,'Raw Election Data'!$C$1:$C$3144,0),MATCH('Joined Data'!J$1,'Raw Election Data'!$A$1:$AN$1,0))</f>
        <v>9635</v>
      </c>
      <c r="K1443">
        <f>INDEX('Raw Election Data'!$A$1:$AN$3144,MATCH($C1443&amp;" "&amp;$B1443,'Raw Election Data'!$C$1:$C$3144,0),MATCH('Joined Data'!K$1,'Raw Election Data'!$A$1:$AN$1,0))</f>
        <v>21695</v>
      </c>
      <c r="L1443">
        <f>INDEX('Raw Election Data'!$A$1:$AN$3144,MATCH($C1443&amp;" "&amp;$B1443,'Raw Election Data'!$C$1:$C$3144,0),MATCH('Joined Data'!L$1,'Raw Election Data'!$A$1:$AN$1,0))</f>
        <v>31974</v>
      </c>
      <c r="M1443">
        <f>INDEX('Raw Election Data'!$A$1:$AN$3144,MATCH($C1443&amp;" "&amp;$B1443,'Raw Election Data'!$C$1:$C$3144,0),MATCH('Joined Data'!M$1,'Raw Election Data'!$A$1:$AN$1,0))</f>
        <v>0.30133858760242699</v>
      </c>
      <c r="N1443">
        <f>INDEX('Raw Election Data'!$A$1:$AN$3144,MATCH($C1443&amp;" "&amp;$B1443,'Raw Election Data'!$C$1:$C$3144,0),MATCH('Joined Data'!N$1,'Raw Election Data'!$A$1:$AN$1,0))</f>
        <v>0.67852004753862516</v>
      </c>
      <c r="O1443">
        <f>INDEX('Raw Election Data'!$A$1:$AN$3144,MATCH($C1443&amp;" "&amp;$B1443,'Raw Election Data'!$C$1:$C$3144,0),MATCH('Joined Data'!O$1,'Raw Election Data'!$A$1:$AN$1,0))</f>
        <v>-12060</v>
      </c>
      <c r="P1443">
        <f>INDEX('Raw Election Data'!$A$1:$AN$3144,MATCH($C1443&amp;" "&amp;$B1443,'Raw Election Data'!$C$1:$C$3144,0),MATCH('Joined Data'!P$1,'Raw Election Data'!$A$1:$AN$1,0))</f>
        <v>12060</v>
      </c>
      <c r="Q1443">
        <f>INDEX('Raw Election Data'!$A$1:$AN$3144,MATCH($C1443&amp;" "&amp;$B1443,'Raw Election Data'!$C$1:$C$3144,0),MATCH('Joined Data'!Q$1,'Raw Election Data'!$A$1:$AN$1,0))</f>
        <v>-0.37718145993619817</v>
      </c>
      <c r="R1443">
        <f>INDEX('Raw Election Data'!$A$1:$AN$3144,MATCH($C1443&amp;" "&amp;$B1443,'Raw Election Data'!$C$1:$C$3144,0),MATCH('Joined Data'!R$1,'Raw Election Data'!$A$1:$AN$1,0))</f>
        <v>0.37718145993619817</v>
      </c>
    </row>
    <row r="1444" spans="1:18" ht="13.5" hidden="1" customHeight="1" x14ac:dyDescent="0.15">
      <c r="A1444" t="s">
        <v>112</v>
      </c>
      <c r="B1444" t="s">
        <v>3912</v>
      </c>
      <c r="C1444" t="str">
        <f>INDEX(FIPS!$A$1:$E$3236,MATCH($F1444,FIPS!$D$1:$D$3236,0),5)</f>
        <v>Leflore County</v>
      </c>
      <c r="D1444" t="s">
        <v>245</v>
      </c>
      <c r="E1444" s="15" t="s">
        <v>47</v>
      </c>
      <c r="F1444" t="s">
        <v>4007</v>
      </c>
      <c r="G1444" t="s">
        <v>440</v>
      </c>
      <c r="H1444" t="str">
        <f>IFERROR(VLOOKUP($G1444,'Team Colors'!$A:$B,2,0),"#c9c9c9")</f>
        <v>#9f8958</v>
      </c>
      <c r="I1444">
        <f>INDEX('Raw Election Data'!$A$1:$AN$3144,MATCH($C1444&amp;" "&amp;$B1444,'Raw Election Data'!$C$1:$C$3144,0),MATCH('Joined Data'!I$1,'Raw Election Data'!$A$1:$AN$1,0))</f>
        <v>30999</v>
      </c>
      <c r="J1444">
        <f>INDEX('Raw Election Data'!$A$1:$AN$3144,MATCH($C1444&amp;" "&amp;$B1444,'Raw Election Data'!$C$1:$C$3144,0),MATCH('Joined Data'!J$1,'Raw Election Data'!$A$1:$AN$1,0))</f>
        <v>6677</v>
      </c>
      <c r="K1444">
        <f>INDEX('Raw Election Data'!$A$1:$AN$3144,MATCH($C1444&amp;" "&amp;$B1444,'Raw Election Data'!$C$1:$C$3144,0),MATCH('Joined Data'!K$1,'Raw Election Data'!$A$1:$AN$1,0))</f>
        <v>2757</v>
      </c>
      <c r="L1444">
        <f>INDEX('Raw Election Data'!$A$1:$AN$3144,MATCH($C1444&amp;" "&amp;$B1444,'Raw Election Data'!$C$1:$C$3144,0),MATCH('Joined Data'!L$1,'Raw Election Data'!$A$1:$AN$1,0))</f>
        <v>9566</v>
      </c>
      <c r="M1444">
        <f>INDEX('Raw Election Data'!$A$1:$AN$3144,MATCH($C1444&amp;" "&amp;$B1444,'Raw Election Data'!$C$1:$C$3144,0),MATCH('Joined Data'!M$1,'Raw Election Data'!$A$1:$AN$1,0))</f>
        <v>0.69799289149069621</v>
      </c>
      <c r="N1444">
        <f>INDEX('Raw Election Data'!$A$1:$AN$3144,MATCH($C1444&amp;" "&amp;$B1444,'Raw Election Data'!$C$1:$C$3144,0),MATCH('Joined Data'!N$1,'Raw Election Data'!$A$1:$AN$1,0))</f>
        <v>0.28820823750784025</v>
      </c>
      <c r="O1444">
        <f>INDEX('Raw Election Data'!$A$1:$AN$3144,MATCH($C1444&amp;" "&amp;$B1444,'Raw Election Data'!$C$1:$C$3144,0),MATCH('Joined Data'!O$1,'Raw Election Data'!$A$1:$AN$1,0))</f>
        <v>3920</v>
      </c>
      <c r="P1444">
        <f>INDEX('Raw Election Data'!$A$1:$AN$3144,MATCH($C1444&amp;" "&amp;$B1444,'Raw Election Data'!$C$1:$C$3144,0),MATCH('Joined Data'!P$1,'Raw Election Data'!$A$1:$AN$1,0))</f>
        <v>-3920</v>
      </c>
      <c r="Q1444">
        <f>INDEX('Raw Election Data'!$A$1:$AN$3144,MATCH($C1444&amp;" "&amp;$B1444,'Raw Election Data'!$C$1:$C$3144,0),MATCH('Joined Data'!Q$1,'Raw Election Data'!$A$1:$AN$1,0))</f>
        <v>0.40978465398285596</v>
      </c>
      <c r="R1444">
        <f>INDEX('Raw Election Data'!$A$1:$AN$3144,MATCH($C1444&amp;" "&amp;$B1444,'Raw Election Data'!$C$1:$C$3144,0),MATCH('Joined Data'!R$1,'Raw Election Data'!$A$1:$AN$1,0))</f>
        <v>-0.40978465398285596</v>
      </c>
    </row>
    <row r="1445" spans="1:18" ht="13.5" hidden="1" customHeight="1" x14ac:dyDescent="0.15">
      <c r="A1445" t="s">
        <v>112</v>
      </c>
      <c r="B1445" t="s">
        <v>3912</v>
      </c>
      <c r="C1445" t="str">
        <f>INDEX(FIPS!$A$1:$E$3236,MATCH($F1445,FIPS!$D$1:$D$3236,0),5)</f>
        <v>Lincoln County</v>
      </c>
      <c r="D1445" t="s">
        <v>245</v>
      </c>
      <c r="E1445" s="15" t="s">
        <v>48</v>
      </c>
      <c r="F1445" t="s">
        <v>4008</v>
      </c>
      <c r="G1445" t="s">
        <v>440</v>
      </c>
      <c r="H1445" t="str">
        <f>IFERROR(VLOOKUP($G1445,'Team Colors'!$A:$B,2,0),"#c9c9c9")</f>
        <v>#9f8958</v>
      </c>
      <c r="I1445">
        <f>INDEX('Raw Election Data'!$A$1:$AN$3144,MATCH($C1445&amp;" "&amp;$B1445,'Raw Election Data'!$C$1:$C$3144,0),MATCH('Joined Data'!I$1,'Raw Election Data'!$A$1:$AN$1,0))</f>
        <v>34649</v>
      </c>
      <c r="J1445">
        <f>INDEX('Raw Election Data'!$A$1:$AN$3144,MATCH($C1445&amp;" "&amp;$B1445,'Raw Election Data'!$C$1:$C$3144,0),MATCH('Joined Data'!J$1,'Raw Election Data'!$A$1:$AN$1,0))</f>
        <v>4458</v>
      </c>
      <c r="K1445">
        <f>INDEX('Raw Election Data'!$A$1:$AN$3144,MATCH($C1445&amp;" "&amp;$B1445,'Raw Election Data'!$C$1:$C$3144,0),MATCH('Joined Data'!K$1,'Raw Election Data'!$A$1:$AN$1,0))</f>
        <v>10550</v>
      </c>
      <c r="L1445">
        <f>INDEX('Raw Election Data'!$A$1:$AN$3144,MATCH($C1445&amp;" "&amp;$B1445,'Raw Election Data'!$C$1:$C$3144,0),MATCH('Joined Data'!L$1,'Raw Election Data'!$A$1:$AN$1,0))</f>
        <v>15193</v>
      </c>
      <c r="M1445">
        <f>INDEX('Raw Election Data'!$A$1:$AN$3144,MATCH($C1445&amp;" "&amp;$B1445,'Raw Election Data'!$C$1:$C$3144,0),MATCH('Joined Data'!M$1,'Raw Election Data'!$A$1:$AN$1,0))</f>
        <v>0.2934246034357928</v>
      </c>
      <c r="N1445">
        <f>INDEX('Raw Election Data'!$A$1:$AN$3144,MATCH($C1445&amp;" "&amp;$B1445,'Raw Election Data'!$C$1:$C$3144,0),MATCH('Joined Data'!N$1,'Raw Election Data'!$A$1:$AN$1,0))</f>
        <v>0.69439873626011983</v>
      </c>
      <c r="O1445">
        <f>INDEX('Raw Election Data'!$A$1:$AN$3144,MATCH($C1445&amp;" "&amp;$B1445,'Raw Election Data'!$C$1:$C$3144,0),MATCH('Joined Data'!O$1,'Raw Election Data'!$A$1:$AN$1,0))</f>
        <v>-6092</v>
      </c>
      <c r="P1445">
        <f>INDEX('Raw Election Data'!$A$1:$AN$3144,MATCH($C1445&amp;" "&amp;$B1445,'Raw Election Data'!$C$1:$C$3144,0),MATCH('Joined Data'!P$1,'Raw Election Data'!$A$1:$AN$1,0))</f>
        <v>6092</v>
      </c>
      <c r="Q1445">
        <f>INDEX('Raw Election Data'!$A$1:$AN$3144,MATCH($C1445&amp;" "&amp;$B1445,'Raw Election Data'!$C$1:$C$3144,0),MATCH('Joined Data'!Q$1,'Raw Election Data'!$A$1:$AN$1,0))</f>
        <v>-0.40097413282432703</v>
      </c>
      <c r="R1445">
        <f>INDEX('Raw Election Data'!$A$1:$AN$3144,MATCH($C1445&amp;" "&amp;$B1445,'Raw Election Data'!$C$1:$C$3144,0),MATCH('Joined Data'!R$1,'Raw Election Data'!$A$1:$AN$1,0))</f>
        <v>0.40097413282432703</v>
      </c>
    </row>
    <row r="1446" spans="1:18" ht="13.5" hidden="1" customHeight="1" x14ac:dyDescent="0.15">
      <c r="A1446" t="s">
        <v>112</v>
      </c>
      <c r="B1446" t="s">
        <v>3912</v>
      </c>
      <c r="C1446" t="str">
        <f>INDEX(FIPS!$A$1:$E$3236,MATCH($F1446,FIPS!$D$1:$D$3236,0),5)</f>
        <v>Lowndes County</v>
      </c>
      <c r="D1446" t="s">
        <v>245</v>
      </c>
      <c r="E1446" s="15" t="s">
        <v>49</v>
      </c>
      <c r="F1446" t="s">
        <v>4011</v>
      </c>
      <c r="G1446" t="s">
        <v>440</v>
      </c>
      <c r="H1446" t="str">
        <f>IFERROR(VLOOKUP($G1446,'Team Colors'!$A:$B,2,0),"#c9c9c9")</f>
        <v>#9f8958</v>
      </c>
      <c r="I1446">
        <f>INDEX('Raw Election Data'!$A$1:$AN$3144,MATCH($C1446&amp;" "&amp;$B1446,'Raw Election Data'!$C$1:$C$3144,0),MATCH('Joined Data'!I$1,'Raw Election Data'!$A$1:$AN$1,0))</f>
        <v>59710</v>
      </c>
      <c r="J1446">
        <f>INDEX('Raw Election Data'!$A$1:$AN$3144,MATCH($C1446&amp;" "&amp;$B1446,'Raw Election Data'!$C$1:$C$3144,0),MATCH('Joined Data'!J$1,'Raw Election Data'!$A$1:$AN$1,0))</f>
        <v>11545</v>
      </c>
      <c r="K1446">
        <f>INDEX('Raw Election Data'!$A$1:$AN$3144,MATCH($C1446&amp;" "&amp;$B1446,'Raw Election Data'!$C$1:$C$3144,0),MATCH('Joined Data'!K$1,'Raw Election Data'!$A$1:$AN$1,0))</f>
        <v>13124</v>
      </c>
      <c r="L1446">
        <f>INDEX('Raw Election Data'!$A$1:$AN$3144,MATCH($C1446&amp;" "&amp;$B1446,'Raw Election Data'!$C$1:$C$3144,0),MATCH('Joined Data'!L$1,'Raw Election Data'!$A$1:$AN$1,0))</f>
        <v>25139</v>
      </c>
      <c r="M1446">
        <f>INDEX('Raw Election Data'!$A$1:$AN$3144,MATCH($C1446&amp;" "&amp;$B1446,'Raw Election Data'!$C$1:$C$3144,0),MATCH('Joined Data'!M$1,'Raw Election Data'!$A$1:$AN$1,0))</f>
        <v>0.45924658896535264</v>
      </c>
      <c r="N1446">
        <f>INDEX('Raw Election Data'!$A$1:$AN$3144,MATCH($C1446&amp;" "&amp;$B1446,'Raw Election Data'!$C$1:$C$3144,0),MATCH('Joined Data'!N$1,'Raw Election Data'!$A$1:$AN$1,0))</f>
        <v>0.52205736107243728</v>
      </c>
      <c r="O1446">
        <f>INDEX('Raw Election Data'!$A$1:$AN$3144,MATCH($C1446&amp;" "&amp;$B1446,'Raw Election Data'!$C$1:$C$3144,0),MATCH('Joined Data'!O$1,'Raw Election Data'!$A$1:$AN$1,0))</f>
        <v>-1579</v>
      </c>
      <c r="P1446">
        <f>INDEX('Raw Election Data'!$A$1:$AN$3144,MATCH($C1446&amp;" "&amp;$B1446,'Raw Election Data'!$C$1:$C$3144,0),MATCH('Joined Data'!P$1,'Raw Election Data'!$A$1:$AN$1,0))</f>
        <v>1579</v>
      </c>
      <c r="Q1446">
        <f>INDEX('Raw Election Data'!$A$1:$AN$3144,MATCH($C1446&amp;" "&amp;$B1446,'Raw Election Data'!$C$1:$C$3144,0),MATCH('Joined Data'!Q$1,'Raw Election Data'!$A$1:$AN$1,0))</f>
        <v>-6.2810772107084634E-2</v>
      </c>
      <c r="R1446">
        <f>INDEX('Raw Election Data'!$A$1:$AN$3144,MATCH($C1446&amp;" "&amp;$B1446,'Raw Election Data'!$C$1:$C$3144,0),MATCH('Joined Data'!R$1,'Raw Election Data'!$A$1:$AN$1,0))</f>
        <v>6.2810772107084634E-2</v>
      </c>
    </row>
    <row r="1447" spans="1:18" ht="13.5" hidden="1" customHeight="1" x14ac:dyDescent="0.15">
      <c r="A1447" t="s">
        <v>112</v>
      </c>
      <c r="B1447" t="s">
        <v>3912</v>
      </c>
      <c r="C1447" t="str">
        <f>INDEX(FIPS!$A$1:$E$3236,MATCH($F1447,FIPS!$D$1:$D$3236,0),5)</f>
        <v>Madison County</v>
      </c>
      <c r="D1447" t="s">
        <v>245</v>
      </c>
      <c r="E1447" s="15" t="s">
        <v>50</v>
      </c>
      <c r="F1447" t="s">
        <v>4014</v>
      </c>
      <c r="G1447" t="s">
        <v>440</v>
      </c>
      <c r="H1447" t="str">
        <f>IFERROR(VLOOKUP($G1447,'Team Colors'!$A:$B,2,0),"#c9c9c9")</f>
        <v>#9f8958</v>
      </c>
      <c r="I1447">
        <f>INDEX('Raw Election Data'!$A$1:$AN$3144,MATCH($C1447&amp;" "&amp;$B1447,'Raw Election Data'!$C$1:$C$3144,0),MATCH('Joined Data'!I$1,'Raw Election Data'!$A$1:$AN$1,0))</f>
        <v>103465</v>
      </c>
      <c r="J1447">
        <f>INDEX('Raw Election Data'!$A$1:$AN$3144,MATCH($C1447&amp;" "&amp;$B1447,'Raw Election Data'!$C$1:$C$3144,0),MATCH('Joined Data'!J$1,'Raw Election Data'!$A$1:$AN$1,0))</f>
        <v>18358</v>
      </c>
      <c r="K1447">
        <f>INDEX('Raw Election Data'!$A$1:$AN$3144,MATCH($C1447&amp;" "&amp;$B1447,'Raw Election Data'!$C$1:$C$3144,0),MATCH('Joined Data'!K$1,'Raw Election Data'!$A$1:$AN$1,0))</f>
        <v>25607</v>
      </c>
      <c r="L1447">
        <f>INDEX('Raw Election Data'!$A$1:$AN$3144,MATCH($C1447&amp;" "&amp;$B1447,'Raw Election Data'!$C$1:$C$3144,0),MATCH('Joined Data'!L$1,'Raw Election Data'!$A$1:$AN$1,0))</f>
        <v>45048</v>
      </c>
      <c r="M1447">
        <f>INDEX('Raw Election Data'!$A$1:$AN$3144,MATCH($C1447&amp;" "&amp;$B1447,'Raw Election Data'!$C$1:$C$3144,0),MATCH('Joined Data'!M$1,'Raw Election Data'!$A$1:$AN$1,0))</f>
        <v>0.407520866631149</v>
      </c>
      <c r="N1447">
        <f>INDEX('Raw Election Data'!$A$1:$AN$3144,MATCH($C1447&amp;" "&amp;$B1447,'Raw Election Data'!$C$1:$C$3144,0),MATCH('Joined Data'!N$1,'Raw Election Data'!$A$1:$AN$1,0))</f>
        <v>0.56843811045995385</v>
      </c>
      <c r="O1447">
        <f>INDEX('Raw Election Data'!$A$1:$AN$3144,MATCH($C1447&amp;" "&amp;$B1447,'Raw Election Data'!$C$1:$C$3144,0),MATCH('Joined Data'!O$1,'Raw Election Data'!$A$1:$AN$1,0))</f>
        <v>-7249</v>
      </c>
      <c r="P1447">
        <f>INDEX('Raw Election Data'!$A$1:$AN$3144,MATCH($C1447&amp;" "&amp;$B1447,'Raw Election Data'!$C$1:$C$3144,0),MATCH('Joined Data'!P$1,'Raw Election Data'!$A$1:$AN$1,0))</f>
        <v>7249</v>
      </c>
      <c r="Q1447">
        <f>INDEX('Raw Election Data'!$A$1:$AN$3144,MATCH($C1447&amp;" "&amp;$B1447,'Raw Election Data'!$C$1:$C$3144,0),MATCH('Joined Data'!Q$1,'Raw Election Data'!$A$1:$AN$1,0))</f>
        <v>-0.16091724382880485</v>
      </c>
      <c r="R1447">
        <f>INDEX('Raw Election Data'!$A$1:$AN$3144,MATCH($C1447&amp;" "&amp;$B1447,'Raw Election Data'!$C$1:$C$3144,0),MATCH('Joined Data'!R$1,'Raw Election Data'!$A$1:$AN$1,0))</f>
        <v>0.16091724382880485</v>
      </c>
    </row>
    <row r="1448" spans="1:18" ht="13.5" hidden="1" customHeight="1" x14ac:dyDescent="0.15">
      <c r="A1448" t="s">
        <v>112</v>
      </c>
      <c r="B1448" t="s">
        <v>3912</v>
      </c>
      <c r="C1448" t="str">
        <f>INDEX(FIPS!$A$1:$E$3236,MATCH($F1448,FIPS!$D$1:$D$3236,0),5)</f>
        <v>Marion County</v>
      </c>
      <c r="D1448" t="s">
        <v>245</v>
      </c>
      <c r="E1448" s="15" t="s">
        <v>51</v>
      </c>
      <c r="F1448" t="s">
        <v>4015</v>
      </c>
      <c r="G1448" t="s">
        <v>440</v>
      </c>
      <c r="H1448" t="str">
        <f>IFERROR(VLOOKUP($G1448,'Team Colors'!$A:$B,2,0),"#c9c9c9")</f>
        <v>#9f8958</v>
      </c>
      <c r="I1448">
        <f>INDEX('Raw Election Data'!$A$1:$AN$3144,MATCH($C1448&amp;" "&amp;$B1448,'Raw Election Data'!$C$1:$C$3144,0),MATCH('Joined Data'!I$1,'Raw Election Data'!$A$1:$AN$1,0))</f>
        <v>25563</v>
      </c>
      <c r="J1448">
        <f>INDEX('Raw Election Data'!$A$1:$AN$3144,MATCH($C1448&amp;" "&amp;$B1448,'Raw Election Data'!$C$1:$C$3144,0),MATCH('Joined Data'!J$1,'Raw Election Data'!$A$1:$AN$1,0))</f>
        <v>3572</v>
      </c>
      <c r="K1448">
        <f>INDEX('Raw Election Data'!$A$1:$AN$3144,MATCH($C1448&amp;" "&amp;$B1448,'Raw Election Data'!$C$1:$C$3144,0),MATCH('Joined Data'!K$1,'Raw Election Data'!$A$1:$AN$1,0))</f>
        <v>7697</v>
      </c>
      <c r="L1448">
        <f>INDEX('Raw Election Data'!$A$1:$AN$3144,MATCH($C1448&amp;" "&amp;$B1448,'Raw Election Data'!$C$1:$C$3144,0),MATCH('Joined Data'!L$1,'Raw Election Data'!$A$1:$AN$1,0))</f>
        <v>11443</v>
      </c>
      <c r="M1448">
        <f>INDEX('Raw Election Data'!$A$1:$AN$3144,MATCH($C1448&amp;" "&amp;$B1448,'Raw Election Data'!$C$1:$C$3144,0),MATCH('Joined Data'!M$1,'Raw Election Data'!$A$1:$AN$1,0))</f>
        <v>0.31215590317224506</v>
      </c>
      <c r="N1448">
        <f>INDEX('Raw Election Data'!$A$1:$AN$3144,MATCH($C1448&amp;" "&amp;$B1448,'Raw Election Data'!$C$1:$C$3144,0),MATCH('Joined Data'!N$1,'Raw Election Data'!$A$1:$AN$1,0))</f>
        <v>0.67263829415363108</v>
      </c>
      <c r="O1448">
        <f>INDEX('Raw Election Data'!$A$1:$AN$3144,MATCH($C1448&amp;" "&amp;$B1448,'Raw Election Data'!$C$1:$C$3144,0),MATCH('Joined Data'!O$1,'Raw Election Data'!$A$1:$AN$1,0))</f>
        <v>-4125</v>
      </c>
      <c r="P1448">
        <f>INDEX('Raw Election Data'!$A$1:$AN$3144,MATCH($C1448&amp;" "&amp;$B1448,'Raw Election Data'!$C$1:$C$3144,0),MATCH('Joined Data'!P$1,'Raw Election Data'!$A$1:$AN$1,0))</f>
        <v>4125</v>
      </c>
      <c r="Q1448">
        <f>INDEX('Raw Election Data'!$A$1:$AN$3144,MATCH($C1448&amp;" "&amp;$B1448,'Raw Election Data'!$C$1:$C$3144,0),MATCH('Joined Data'!Q$1,'Raw Election Data'!$A$1:$AN$1,0))</f>
        <v>-0.36048239098138601</v>
      </c>
      <c r="R1448">
        <f>INDEX('Raw Election Data'!$A$1:$AN$3144,MATCH($C1448&amp;" "&amp;$B1448,'Raw Election Data'!$C$1:$C$3144,0),MATCH('Joined Data'!R$1,'Raw Election Data'!$A$1:$AN$1,0))</f>
        <v>0.36048239098138601</v>
      </c>
    </row>
    <row r="1449" spans="1:18" ht="13.5" hidden="1" customHeight="1" x14ac:dyDescent="0.15">
      <c r="A1449" t="s">
        <v>112</v>
      </c>
      <c r="B1449" t="s">
        <v>3912</v>
      </c>
      <c r="C1449" t="str">
        <f>INDEX(FIPS!$A$1:$E$3236,MATCH($F1449,FIPS!$D$1:$D$3236,0),5)</f>
        <v>Marshall County</v>
      </c>
      <c r="D1449" t="s">
        <v>245</v>
      </c>
      <c r="E1449" s="15" t="s">
        <v>52</v>
      </c>
      <c r="F1449" t="s">
        <v>4016</v>
      </c>
      <c r="G1449" t="s">
        <v>439</v>
      </c>
      <c r="H1449" t="str">
        <f>IFERROR(VLOOKUP($G1449,'Team Colors'!$A:$B,2,0),"#c9c9c9")</f>
        <v>#002244</v>
      </c>
      <c r="I1449">
        <f>INDEX('Raw Election Data'!$A$1:$AN$3144,MATCH($C1449&amp;" "&amp;$B1449,'Raw Election Data'!$C$1:$C$3144,0),MATCH('Joined Data'!I$1,'Raw Election Data'!$A$1:$AN$1,0))</f>
        <v>35916</v>
      </c>
      <c r="J1449">
        <f>INDEX('Raw Election Data'!$A$1:$AN$3144,MATCH($C1449&amp;" "&amp;$B1449,'Raw Election Data'!$C$1:$C$3144,0),MATCH('Joined Data'!J$1,'Raw Election Data'!$A$1:$AN$1,0))</f>
        <v>7944</v>
      </c>
      <c r="K1449">
        <f>INDEX('Raw Election Data'!$A$1:$AN$3144,MATCH($C1449&amp;" "&amp;$B1449,'Raw Election Data'!$C$1:$C$3144,0),MATCH('Joined Data'!K$1,'Raw Election Data'!$A$1:$AN$1,0))</f>
        <v>6525</v>
      </c>
      <c r="L1449">
        <f>INDEX('Raw Election Data'!$A$1:$AN$3144,MATCH($C1449&amp;" "&amp;$B1449,'Raw Election Data'!$C$1:$C$3144,0),MATCH('Joined Data'!L$1,'Raw Election Data'!$A$1:$AN$1,0))</f>
        <v>14698</v>
      </c>
      <c r="M1449">
        <f>INDEX('Raw Election Data'!$A$1:$AN$3144,MATCH($C1449&amp;" "&amp;$B1449,'Raw Election Data'!$C$1:$C$3144,0),MATCH('Joined Data'!M$1,'Raw Election Data'!$A$1:$AN$1,0))</f>
        <v>0.54048169819022995</v>
      </c>
      <c r="N1449">
        <f>INDEX('Raw Election Data'!$A$1:$AN$3144,MATCH($C1449&amp;" "&amp;$B1449,'Raw Election Data'!$C$1:$C$3144,0),MATCH('Joined Data'!N$1,'Raw Election Data'!$A$1:$AN$1,0))</f>
        <v>0.44393795074159748</v>
      </c>
      <c r="O1449">
        <f>INDEX('Raw Election Data'!$A$1:$AN$3144,MATCH($C1449&amp;" "&amp;$B1449,'Raw Election Data'!$C$1:$C$3144,0),MATCH('Joined Data'!O$1,'Raw Election Data'!$A$1:$AN$1,0))</f>
        <v>1419</v>
      </c>
      <c r="P1449">
        <f>INDEX('Raw Election Data'!$A$1:$AN$3144,MATCH($C1449&amp;" "&amp;$B1449,'Raw Election Data'!$C$1:$C$3144,0),MATCH('Joined Data'!P$1,'Raw Election Data'!$A$1:$AN$1,0))</f>
        <v>-1419</v>
      </c>
      <c r="Q1449">
        <f>INDEX('Raw Election Data'!$A$1:$AN$3144,MATCH($C1449&amp;" "&amp;$B1449,'Raw Election Data'!$C$1:$C$3144,0),MATCH('Joined Data'!Q$1,'Raw Election Data'!$A$1:$AN$1,0))</f>
        <v>9.6543747448632478E-2</v>
      </c>
      <c r="R1449">
        <f>INDEX('Raw Election Data'!$A$1:$AN$3144,MATCH($C1449&amp;" "&amp;$B1449,'Raw Election Data'!$C$1:$C$3144,0),MATCH('Joined Data'!R$1,'Raw Election Data'!$A$1:$AN$1,0))</f>
        <v>-9.6543747448632478E-2</v>
      </c>
    </row>
    <row r="1450" spans="1:18" ht="13.5" hidden="1" customHeight="1" x14ac:dyDescent="0.15">
      <c r="A1450" t="s">
        <v>112</v>
      </c>
      <c r="B1450" t="s">
        <v>3912</v>
      </c>
      <c r="C1450" t="str">
        <f>INDEX(FIPS!$A$1:$E$3236,MATCH($F1450,FIPS!$D$1:$D$3236,0),5)</f>
        <v>Monroe County</v>
      </c>
      <c r="D1450" t="s">
        <v>245</v>
      </c>
      <c r="E1450" s="15" t="s">
        <v>53</v>
      </c>
      <c r="F1450" t="s">
        <v>4017</v>
      </c>
      <c r="G1450" t="s">
        <v>440</v>
      </c>
      <c r="H1450" t="str">
        <f>IFERROR(VLOOKUP($G1450,'Team Colors'!$A:$B,2,0),"#c9c9c9")</f>
        <v>#9f8958</v>
      </c>
      <c r="I1450">
        <f>INDEX('Raw Election Data'!$A$1:$AN$3144,MATCH($C1450&amp;" "&amp;$B1450,'Raw Election Data'!$C$1:$C$3144,0),MATCH('Joined Data'!I$1,'Raw Election Data'!$A$1:$AN$1,0))</f>
        <v>35827</v>
      </c>
      <c r="J1450">
        <f>INDEX('Raw Election Data'!$A$1:$AN$3144,MATCH($C1450&amp;" "&amp;$B1450,'Raw Election Data'!$C$1:$C$3144,0),MATCH('Joined Data'!J$1,'Raw Election Data'!$A$1:$AN$1,0))</f>
        <v>5485</v>
      </c>
      <c r="K1450">
        <f>INDEX('Raw Election Data'!$A$1:$AN$3144,MATCH($C1450&amp;" "&amp;$B1450,'Raw Election Data'!$C$1:$C$3144,0),MATCH('Joined Data'!K$1,'Raw Election Data'!$A$1:$AN$1,0))</f>
        <v>10107</v>
      </c>
      <c r="L1450">
        <f>INDEX('Raw Election Data'!$A$1:$AN$3144,MATCH($C1450&amp;" "&amp;$B1450,'Raw Election Data'!$C$1:$C$3144,0),MATCH('Joined Data'!L$1,'Raw Election Data'!$A$1:$AN$1,0))</f>
        <v>15781</v>
      </c>
      <c r="M1450">
        <f>INDEX('Raw Election Data'!$A$1:$AN$3144,MATCH($C1450&amp;" "&amp;$B1450,'Raw Election Data'!$C$1:$C$3144,0),MATCH('Joined Data'!M$1,'Raw Election Data'!$A$1:$AN$1,0))</f>
        <v>0.3475698624928712</v>
      </c>
      <c r="N1450">
        <f>INDEX('Raw Election Data'!$A$1:$AN$3144,MATCH($C1450&amp;" "&amp;$B1450,'Raw Election Data'!$C$1:$C$3144,0),MATCH('Joined Data'!N$1,'Raw Election Data'!$A$1:$AN$1,0))</f>
        <v>0.64045371015778463</v>
      </c>
      <c r="O1450">
        <f>INDEX('Raw Election Data'!$A$1:$AN$3144,MATCH($C1450&amp;" "&amp;$B1450,'Raw Election Data'!$C$1:$C$3144,0),MATCH('Joined Data'!O$1,'Raw Election Data'!$A$1:$AN$1,0))</f>
        <v>-4622</v>
      </c>
      <c r="P1450">
        <f>INDEX('Raw Election Data'!$A$1:$AN$3144,MATCH($C1450&amp;" "&amp;$B1450,'Raw Election Data'!$C$1:$C$3144,0),MATCH('Joined Data'!P$1,'Raw Election Data'!$A$1:$AN$1,0))</f>
        <v>4622</v>
      </c>
      <c r="Q1450">
        <f>INDEX('Raw Election Data'!$A$1:$AN$3144,MATCH($C1450&amp;" "&amp;$B1450,'Raw Election Data'!$C$1:$C$3144,0),MATCH('Joined Data'!Q$1,'Raw Election Data'!$A$1:$AN$1,0))</f>
        <v>-0.29288384766491343</v>
      </c>
      <c r="R1450">
        <f>INDEX('Raw Election Data'!$A$1:$AN$3144,MATCH($C1450&amp;" "&amp;$B1450,'Raw Election Data'!$C$1:$C$3144,0),MATCH('Joined Data'!R$1,'Raw Election Data'!$A$1:$AN$1,0))</f>
        <v>0.29288384766491343</v>
      </c>
    </row>
    <row r="1451" spans="1:18" ht="13.5" hidden="1" customHeight="1" x14ac:dyDescent="0.15">
      <c r="A1451" t="s">
        <v>112</v>
      </c>
      <c r="B1451" t="s">
        <v>3912</v>
      </c>
      <c r="C1451" t="str">
        <f>INDEX(FIPS!$A$1:$E$3236,MATCH($F1451,FIPS!$D$1:$D$3236,0),5)</f>
        <v>Montgomery County</v>
      </c>
      <c r="D1451" t="s">
        <v>245</v>
      </c>
      <c r="E1451" s="15" t="s">
        <v>54</v>
      </c>
      <c r="F1451" t="s">
        <v>4018</v>
      </c>
      <c r="G1451" t="s">
        <v>440</v>
      </c>
      <c r="H1451" t="str">
        <f>IFERROR(VLOOKUP($G1451,'Team Colors'!$A:$B,2,0),"#c9c9c9")</f>
        <v>#9f8958</v>
      </c>
      <c r="I1451">
        <f>INDEX('Raw Election Data'!$A$1:$AN$3144,MATCH($C1451&amp;" "&amp;$B1451,'Raw Election Data'!$C$1:$C$3144,0),MATCH('Joined Data'!I$1,'Raw Election Data'!$A$1:$AN$1,0))</f>
        <v>10152</v>
      </c>
      <c r="J1451">
        <f>INDEX('Raw Election Data'!$A$1:$AN$3144,MATCH($C1451&amp;" "&amp;$B1451,'Raw Election Data'!$C$1:$C$3144,0),MATCH('Joined Data'!J$1,'Raw Election Data'!$A$1:$AN$1,0))</f>
        <v>1775</v>
      </c>
      <c r="K1451">
        <f>INDEX('Raw Election Data'!$A$1:$AN$3144,MATCH($C1451&amp;" "&amp;$B1451,'Raw Election Data'!$C$1:$C$3144,0),MATCH('Joined Data'!K$1,'Raw Election Data'!$A$1:$AN$1,0))</f>
        <v>2334</v>
      </c>
      <c r="L1451">
        <f>INDEX('Raw Election Data'!$A$1:$AN$3144,MATCH($C1451&amp;" "&amp;$B1451,'Raw Election Data'!$C$1:$C$3144,0),MATCH('Joined Data'!L$1,'Raw Election Data'!$A$1:$AN$1,0))</f>
        <v>4162</v>
      </c>
      <c r="M1451">
        <f>INDEX('Raw Election Data'!$A$1:$AN$3144,MATCH($C1451&amp;" "&amp;$B1451,'Raw Election Data'!$C$1:$C$3144,0),MATCH('Joined Data'!M$1,'Raw Election Data'!$A$1:$AN$1,0))</f>
        <v>0.42647765497357037</v>
      </c>
      <c r="N1451">
        <f>INDEX('Raw Election Data'!$A$1:$AN$3144,MATCH($C1451&amp;" "&amp;$B1451,'Raw Election Data'!$C$1:$C$3144,0),MATCH('Joined Data'!N$1,'Raw Election Data'!$A$1:$AN$1,0))</f>
        <v>0.56078808265257085</v>
      </c>
      <c r="O1451">
        <f>INDEX('Raw Election Data'!$A$1:$AN$3144,MATCH($C1451&amp;" "&amp;$B1451,'Raw Election Data'!$C$1:$C$3144,0),MATCH('Joined Data'!O$1,'Raw Election Data'!$A$1:$AN$1,0))</f>
        <v>-559</v>
      </c>
      <c r="P1451">
        <f>INDEX('Raw Election Data'!$A$1:$AN$3144,MATCH($C1451&amp;" "&amp;$B1451,'Raw Election Data'!$C$1:$C$3144,0),MATCH('Joined Data'!P$1,'Raw Election Data'!$A$1:$AN$1,0))</f>
        <v>559</v>
      </c>
      <c r="Q1451">
        <f>INDEX('Raw Election Data'!$A$1:$AN$3144,MATCH($C1451&amp;" "&amp;$B1451,'Raw Election Data'!$C$1:$C$3144,0),MATCH('Joined Data'!Q$1,'Raw Election Data'!$A$1:$AN$1,0))</f>
        <v>-0.13431042767900048</v>
      </c>
      <c r="R1451">
        <f>INDEX('Raw Election Data'!$A$1:$AN$3144,MATCH($C1451&amp;" "&amp;$B1451,'Raw Election Data'!$C$1:$C$3144,0),MATCH('Joined Data'!R$1,'Raw Election Data'!$A$1:$AN$1,0))</f>
        <v>0.13431042767900048</v>
      </c>
    </row>
    <row r="1452" spans="1:18" ht="13.5" hidden="1" customHeight="1" x14ac:dyDescent="0.15">
      <c r="A1452" t="s">
        <v>112</v>
      </c>
      <c r="B1452" t="s">
        <v>3912</v>
      </c>
      <c r="C1452" t="str">
        <f>INDEX(FIPS!$A$1:$E$3236,MATCH($F1452,FIPS!$D$1:$D$3236,0),5)</f>
        <v>Neshoba County</v>
      </c>
      <c r="D1452" t="s">
        <v>245</v>
      </c>
      <c r="E1452" s="15" t="s">
        <v>55</v>
      </c>
      <c r="F1452" t="s">
        <v>4020</v>
      </c>
      <c r="G1452" t="s">
        <v>440</v>
      </c>
      <c r="H1452" t="str">
        <f>IFERROR(VLOOKUP($G1452,'Team Colors'!$A:$B,2,0),"#c9c9c9")</f>
        <v>#9f8958</v>
      </c>
      <c r="I1452">
        <f>INDEX('Raw Election Data'!$A$1:$AN$3144,MATCH($C1452&amp;" "&amp;$B1452,'Raw Election Data'!$C$1:$C$3144,0),MATCH('Joined Data'!I$1,'Raw Election Data'!$A$1:$AN$1,0))</f>
        <v>29463</v>
      </c>
      <c r="J1452">
        <f>INDEX('Raw Election Data'!$A$1:$AN$3144,MATCH($C1452&amp;" "&amp;$B1452,'Raw Election Data'!$C$1:$C$3144,0),MATCH('Joined Data'!J$1,'Raw Election Data'!$A$1:$AN$1,0))</f>
        <v>2668</v>
      </c>
      <c r="K1452">
        <f>INDEX('Raw Election Data'!$A$1:$AN$3144,MATCH($C1452&amp;" "&amp;$B1452,'Raw Election Data'!$C$1:$C$3144,0),MATCH('Joined Data'!K$1,'Raw Election Data'!$A$1:$AN$1,0))</f>
        <v>7613</v>
      </c>
      <c r="L1452">
        <f>INDEX('Raw Election Data'!$A$1:$AN$3144,MATCH($C1452&amp;" "&amp;$B1452,'Raw Election Data'!$C$1:$C$3144,0),MATCH('Joined Data'!L$1,'Raw Election Data'!$A$1:$AN$1,0))</f>
        <v>10438</v>
      </c>
      <c r="M1452">
        <f>INDEX('Raw Election Data'!$A$1:$AN$3144,MATCH($C1452&amp;" "&amp;$B1452,'Raw Election Data'!$C$1:$C$3144,0),MATCH('Joined Data'!M$1,'Raw Election Data'!$A$1:$AN$1,0))</f>
        <v>0.2556045219390688</v>
      </c>
      <c r="N1452">
        <f>INDEX('Raw Election Data'!$A$1:$AN$3144,MATCH($C1452&amp;" "&amp;$B1452,'Raw Election Data'!$C$1:$C$3144,0),MATCH('Joined Data'!N$1,'Raw Election Data'!$A$1:$AN$1,0))</f>
        <v>0.72935428242958422</v>
      </c>
      <c r="O1452">
        <f>INDEX('Raw Election Data'!$A$1:$AN$3144,MATCH($C1452&amp;" "&amp;$B1452,'Raw Election Data'!$C$1:$C$3144,0),MATCH('Joined Data'!O$1,'Raw Election Data'!$A$1:$AN$1,0))</f>
        <v>-4945</v>
      </c>
      <c r="P1452">
        <f>INDEX('Raw Election Data'!$A$1:$AN$3144,MATCH($C1452&amp;" "&amp;$B1452,'Raw Election Data'!$C$1:$C$3144,0),MATCH('Joined Data'!P$1,'Raw Election Data'!$A$1:$AN$1,0))</f>
        <v>4945</v>
      </c>
      <c r="Q1452">
        <f>INDEX('Raw Election Data'!$A$1:$AN$3144,MATCH($C1452&amp;" "&amp;$B1452,'Raw Election Data'!$C$1:$C$3144,0),MATCH('Joined Data'!Q$1,'Raw Election Data'!$A$1:$AN$1,0))</f>
        <v>-0.47374976049051543</v>
      </c>
      <c r="R1452">
        <f>INDEX('Raw Election Data'!$A$1:$AN$3144,MATCH($C1452&amp;" "&amp;$B1452,'Raw Election Data'!$C$1:$C$3144,0),MATCH('Joined Data'!R$1,'Raw Election Data'!$A$1:$AN$1,0))</f>
        <v>0.47374976049051543</v>
      </c>
    </row>
    <row r="1453" spans="1:18" ht="13.5" hidden="1" customHeight="1" x14ac:dyDescent="0.15">
      <c r="A1453" t="s">
        <v>112</v>
      </c>
      <c r="B1453" t="s">
        <v>3912</v>
      </c>
      <c r="C1453" t="str">
        <f>INDEX(FIPS!$A$1:$E$3236,MATCH($F1453,FIPS!$D$1:$D$3236,0),5)</f>
        <v>Newton County</v>
      </c>
      <c r="D1453" t="s">
        <v>245</v>
      </c>
      <c r="E1453" s="15" t="s">
        <v>56</v>
      </c>
      <c r="F1453" t="s">
        <v>4021</v>
      </c>
      <c r="G1453" t="s">
        <v>440</v>
      </c>
      <c r="H1453" t="str">
        <f>IFERROR(VLOOKUP($G1453,'Team Colors'!$A:$B,2,0),"#c9c9c9")</f>
        <v>#9f8958</v>
      </c>
      <c r="I1453">
        <f>INDEX('Raw Election Data'!$A$1:$AN$3144,MATCH($C1453&amp;" "&amp;$B1453,'Raw Election Data'!$C$1:$C$3144,0),MATCH('Joined Data'!I$1,'Raw Election Data'!$A$1:$AN$1,0))</f>
        <v>21747</v>
      </c>
      <c r="J1453">
        <f>INDEX('Raw Election Data'!$A$1:$AN$3144,MATCH($C1453&amp;" "&amp;$B1453,'Raw Election Data'!$C$1:$C$3144,0),MATCH('Joined Data'!J$1,'Raw Election Data'!$A$1:$AN$1,0))</f>
        <v>2549</v>
      </c>
      <c r="K1453">
        <f>INDEX('Raw Election Data'!$A$1:$AN$3144,MATCH($C1453&amp;" "&amp;$B1453,'Raw Election Data'!$C$1:$C$3144,0),MATCH('Joined Data'!K$1,'Raw Election Data'!$A$1:$AN$1,0))</f>
        <v>5929</v>
      </c>
      <c r="L1453">
        <f>INDEX('Raw Election Data'!$A$1:$AN$3144,MATCH($C1453&amp;" "&amp;$B1453,'Raw Election Data'!$C$1:$C$3144,0),MATCH('Joined Data'!L$1,'Raw Election Data'!$A$1:$AN$1,0))</f>
        <v>8594</v>
      </c>
      <c r="M1453">
        <f>INDEX('Raw Election Data'!$A$1:$AN$3144,MATCH($C1453&amp;" "&amp;$B1453,'Raw Election Data'!$C$1:$C$3144,0),MATCH('Joined Data'!M$1,'Raw Election Data'!$A$1:$AN$1,0))</f>
        <v>0.29660228066092625</v>
      </c>
      <c r="N1453">
        <f>INDEX('Raw Election Data'!$A$1:$AN$3144,MATCH($C1453&amp;" "&amp;$B1453,'Raw Election Data'!$C$1:$C$3144,0),MATCH('Joined Data'!N$1,'Raw Election Data'!$A$1:$AN$1,0))</f>
        <v>0.68989993018384921</v>
      </c>
      <c r="O1453">
        <f>INDEX('Raw Election Data'!$A$1:$AN$3144,MATCH($C1453&amp;" "&amp;$B1453,'Raw Election Data'!$C$1:$C$3144,0),MATCH('Joined Data'!O$1,'Raw Election Data'!$A$1:$AN$1,0))</f>
        <v>-3380</v>
      </c>
      <c r="P1453">
        <f>INDEX('Raw Election Data'!$A$1:$AN$3144,MATCH($C1453&amp;" "&amp;$B1453,'Raw Election Data'!$C$1:$C$3144,0),MATCH('Joined Data'!P$1,'Raw Election Data'!$A$1:$AN$1,0))</f>
        <v>3380</v>
      </c>
      <c r="Q1453">
        <f>INDEX('Raw Election Data'!$A$1:$AN$3144,MATCH($C1453&amp;" "&amp;$B1453,'Raw Election Data'!$C$1:$C$3144,0),MATCH('Joined Data'!Q$1,'Raw Election Data'!$A$1:$AN$1,0))</f>
        <v>-0.39329764952292295</v>
      </c>
      <c r="R1453">
        <f>INDEX('Raw Election Data'!$A$1:$AN$3144,MATCH($C1453&amp;" "&amp;$B1453,'Raw Election Data'!$C$1:$C$3144,0),MATCH('Joined Data'!R$1,'Raw Election Data'!$A$1:$AN$1,0))</f>
        <v>0.39329764952292295</v>
      </c>
    </row>
    <row r="1454" spans="1:18" ht="13.5" hidden="1" customHeight="1" x14ac:dyDescent="0.15">
      <c r="A1454" t="s">
        <v>112</v>
      </c>
      <c r="B1454" t="s">
        <v>3912</v>
      </c>
      <c r="C1454" t="str">
        <f>INDEX(FIPS!$A$1:$E$3236,MATCH($F1454,FIPS!$D$1:$D$3236,0),5)</f>
        <v>Noxubee County</v>
      </c>
      <c r="D1454" t="s">
        <v>245</v>
      </c>
      <c r="E1454" s="15" t="s">
        <v>57</v>
      </c>
      <c r="F1454" t="s">
        <v>4023</v>
      </c>
      <c r="G1454" t="s">
        <v>440</v>
      </c>
      <c r="H1454" t="str">
        <f>IFERROR(VLOOKUP($G1454,'Team Colors'!$A:$B,2,0),"#c9c9c9")</f>
        <v>#9f8958</v>
      </c>
      <c r="I1454">
        <f>INDEX('Raw Election Data'!$A$1:$AN$3144,MATCH($C1454&amp;" "&amp;$B1454,'Raw Election Data'!$C$1:$C$3144,0),MATCH('Joined Data'!I$1,'Raw Election Data'!$A$1:$AN$1,0))</f>
        <v>11043</v>
      </c>
      <c r="J1454">
        <f>INDEX('Raw Election Data'!$A$1:$AN$3144,MATCH($C1454&amp;" "&amp;$B1454,'Raw Election Data'!$C$1:$C$3144,0),MATCH('Joined Data'!J$1,'Raw Election Data'!$A$1:$AN$1,0))</f>
        <v>4330</v>
      </c>
      <c r="K1454">
        <f>INDEX('Raw Election Data'!$A$1:$AN$3144,MATCH($C1454&amp;" "&amp;$B1454,'Raw Election Data'!$C$1:$C$3144,0),MATCH('Joined Data'!K$1,'Raw Election Data'!$A$1:$AN$1,0))</f>
        <v>1181</v>
      </c>
      <c r="L1454">
        <f>INDEX('Raw Election Data'!$A$1:$AN$3144,MATCH($C1454&amp;" "&amp;$B1454,'Raw Election Data'!$C$1:$C$3144,0),MATCH('Joined Data'!L$1,'Raw Election Data'!$A$1:$AN$1,0))</f>
        <v>5538</v>
      </c>
      <c r="M1454">
        <f>INDEX('Raw Election Data'!$A$1:$AN$3144,MATCH($C1454&amp;" "&amp;$B1454,'Raw Election Data'!$C$1:$C$3144,0),MATCH('Joined Data'!M$1,'Raw Election Data'!$A$1:$AN$1,0))</f>
        <v>0.78187071144817621</v>
      </c>
      <c r="N1454">
        <f>INDEX('Raw Election Data'!$A$1:$AN$3144,MATCH($C1454&amp;" "&amp;$B1454,'Raw Election Data'!$C$1:$C$3144,0),MATCH('Joined Data'!N$1,'Raw Election Data'!$A$1:$AN$1,0))</f>
        <v>0.21325388226796677</v>
      </c>
      <c r="O1454">
        <f>INDEX('Raw Election Data'!$A$1:$AN$3144,MATCH($C1454&amp;" "&amp;$B1454,'Raw Election Data'!$C$1:$C$3144,0),MATCH('Joined Data'!O$1,'Raw Election Data'!$A$1:$AN$1,0))</f>
        <v>3149</v>
      </c>
      <c r="P1454">
        <f>INDEX('Raw Election Data'!$A$1:$AN$3144,MATCH($C1454&amp;" "&amp;$B1454,'Raw Election Data'!$C$1:$C$3144,0),MATCH('Joined Data'!P$1,'Raw Election Data'!$A$1:$AN$1,0))</f>
        <v>-3149</v>
      </c>
      <c r="Q1454">
        <f>INDEX('Raw Election Data'!$A$1:$AN$3144,MATCH($C1454&amp;" "&amp;$B1454,'Raw Election Data'!$C$1:$C$3144,0),MATCH('Joined Data'!Q$1,'Raw Election Data'!$A$1:$AN$1,0))</f>
        <v>0.56861682918020939</v>
      </c>
      <c r="R1454">
        <f>INDEX('Raw Election Data'!$A$1:$AN$3144,MATCH($C1454&amp;" "&amp;$B1454,'Raw Election Data'!$C$1:$C$3144,0),MATCH('Joined Data'!R$1,'Raw Election Data'!$A$1:$AN$1,0))</f>
        <v>-0.56861682918020939</v>
      </c>
    </row>
    <row r="1455" spans="1:18" ht="13.5" hidden="1" customHeight="1" x14ac:dyDescent="0.15">
      <c r="A1455" t="s">
        <v>112</v>
      </c>
      <c r="B1455" t="s">
        <v>3912</v>
      </c>
      <c r="C1455" t="str">
        <f>INDEX(FIPS!$A$1:$E$3236,MATCH($F1455,FIPS!$D$1:$D$3236,0),5)</f>
        <v>Oktibbeha County</v>
      </c>
      <c r="D1455" t="s">
        <v>245</v>
      </c>
      <c r="E1455" s="15" t="s">
        <v>58</v>
      </c>
      <c r="F1455" t="s">
        <v>4025</v>
      </c>
      <c r="G1455" t="s">
        <v>440</v>
      </c>
      <c r="H1455" t="str">
        <f>IFERROR(VLOOKUP($G1455,'Team Colors'!$A:$B,2,0),"#c9c9c9")</f>
        <v>#9f8958</v>
      </c>
      <c r="I1455">
        <f>INDEX('Raw Election Data'!$A$1:$AN$3144,MATCH($C1455&amp;" "&amp;$B1455,'Raw Election Data'!$C$1:$C$3144,0),MATCH('Joined Data'!I$1,'Raw Election Data'!$A$1:$AN$1,0))</f>
        <v>49800</v>
      </c>
      <c r="J1455">
        <f>INDEX('Raw Election Data'!$A$1:$AN$3144,MATCH($C1455&amp;" "&amp;$B1455,'Raw Election Data'!$C$1:$C$3144,0),MATCH('Joined Data'!J$1,'Raw Election Data'!$A$1:$AN$1,0))</f>
        <v>7851</v>
      </c>
      <c r="K1455">
        <f>INDEX('Raw Election Data'!$A$1:$AN$3144,MATCH($C1455&amp;" "&amp;$B1455,'Raw Election Data'!$C$1:$C$3144,0),MATCH('Joined Data'!K$1,'Raw Election Data'!$A$1:$AN$1,0))</f>
        <v>7671</v>
      </c>
      <c r="L1455">
        <f>INDEX('Raw Election Data'!$A$1:$AN$3144,MATCH($C1455&amp;" "&amp;$B1455,'Raw Election Data'!$C$1:$C$3144,0),MATCH('Joined Data'!L$1,'Raw Election Data'!$A$1:$AN$1,0))</f>
        <v>16151</v>
      </c>
      <c r="M1455">
        <f>INDEX('Raw Election Data'!$A$1:$AN$3144,MATCH($C1455&amp;" "&amp;$B1455,'Raw Election Data'!$C$1:$C$3144,0),MATCH('Joined Data'!M$1,'Raw Election Data'!$A$1:$AN$1,0))</f>
        <v>0.48609993189276207</v>
      </c>
      <c r="N1455">
        <f>INDEX('Raw Election Data'!$A$1:$AN$3144,MATCH($C1455&amp;" "&amp;$B1455,'Raw Election Data'!$C$1:$C$3144,0),MATCH('Joined Data'!N$1,'Raw Election Data'!$A$1:$AN$1,0))</f>
        <v>0.4749551111386292</v>
      </c>
      <c r="O1455">
        <f>INDEX('Raw Election Data'!$A$1:$AN$3144,MATCH($C1455&amp;" "&amp;$B1455,'Raw Election Data'!$C$1:$C$3144,0),MATCH('Joined Data'!O$1,'Raw Election Data'!$A$1:$AN$1,0))</f>
        <v>180</v>
      </c>
      <c r="P1455">
        <f>INDEX('Raw Election Data'!$A$1:$AN$3144,MATCH($C1455&amp;" "&amp;$B1455,'Raw Election Data'!$C$1:$C$3144,0),MATCH('Joined Data'!P$1,'Raw Election Data'!$A$1:$AN$1,0))</f>
        <v>-180</v>
      </c>
      <c r="Q1455">
        <f>INDEX('Raw Election Data'!$A$1:$AN$3144,MATCH($C1455&amp;" "&amp;$B1455,'Raw Election Data'!$C$1:$C$3144,0),MATCH('Joined Data'!Q$1,'Raw Election Data'!$A$1:$AN$1,0))</f>
        <v>1.1144820754132867E-2</v>
      </c>
      <c r="R1455">
        <f>INDEX('Raw Election Data'!$A$1:$AN$3144,MATCH($C1455&amp;" "&amp;$B1455,'Raw Election Data'!$C$1:$C$3144,0),MATCH('Joined Data'!R$1,'Raw Election Data'!$A$1:$AN$1,0))</f>
        <v>-1.1144820754132867E-2</v>
      </c>
    </row>
    <row r="1456" spans="1:18" ht="13.5" hidden="1" customHeight="1" x14ac:dyDescent="0.15">
      <c r="A1456" t="s">
        <v>112</v>
      </c>
      <c r="B1456" t="s">
        <v>3912</v>
      </c>
      <c r="C1456" t="str">
        <f>INDEX(FIPS!$A$1:$E$3236,MATCH($F1456,FIPS!$D$1:$D$3236,0),5)</f>
        <v>Panola County</v>
      </c>
      <c r="D1456" t="s">
        <v>245</v>
      </c>
      <c r="E1456" s="15" t="s">
        <v>59</v>
      </c>
      <c r="F1456" t="s">
        <v>4029</v>
      </c>
      <c r="G1456" t="s">
        <v>440</v>
      </c>
      <c r="H1456" t="str">
        <f>IFERROR(VLOOKUP($G1456,'Team Colors'!$A:$B,2,0),"#c9c9c9")</f>
        <v>#9f8958</v>
      </c>
      <c r="I1456">
        <f>INDEX('Raw Election Data'!$A$1:$AN$3144,MATCH($C1456&amp;" "&amp;$B1456,'Raw Election Data'!$C$1:$C$3144,0),MATCH('Joined Data'!I$1,'Raw Election Data'!$A$1:$AN$1,0))</f>
        <v>34167</v>
      </c>
      <c r="J1456">
        <f>INDEX('Raw Election Data'!$A$1:$AN$3144,MATCH($C1456&amp;" "&amp;$B1456,'Raw Election Data'!$C$1:$C$3144,0),MATCH('Joined Data'!J$1,'Raw Election Data'!$A$1:$AN$1,0))</f>
        <v>7300</v>
      </c>
      <c r="K1456">
        <f>INDEX('Raw Election Data'!$A$1:$AN$3144,MATCH($C1456&amp;" "&amp;$B1456,'Raw Election Data'!$C$1:$C$3144,0),MATCH('Joined Data'!K$1,'Raw Election Data'!$A$1:$AN$1,0))</f>
        <v>7371</v>
      </c>
      <c r="L1456">
        <f>INDEX('Raw Election Data'!$A$1:$AN$3144,MATCH($C1456&amp;" "&amp;$B1456,'Raw Election Data'!$C$1:$C$3144,0),MATCH('Joined Data'!L$1,'Raw Election Data'!$A$1:$AN$1,0))</f>
        <v>14854</v>
      </c>
      <c r="M1456">
        <f>INDEX('Raw Election Data'!$A$1:$AN$3144,MATCH($C1456&amp;" "&amp;$B1456,'Raw Election Data'!$C$1:$C$3144,0),MATCH('Joined Data'!M$1,'Raw Election Data'!$A$1:$AN$1,0))</f>
        <v>0.49145011444728692</v>
      </c>
      <c r="N1456">
        <f>INDEX('Raw Election Data'!$A$1:$AN$3144,MATCH($C1456&amp;" "&amp;$B1456,'Raw Election Data'!$C$1:$C$3144,0),MATCH('Joined Data'!N$1,'Raw Election Data'!$A$1:$AN$1,0))</f>
        <v>0.49622997172478794</v>
      </c>
      <c r="O1456">
        <f>INDEX('Raw Election Data'!$A$1:$AN$3144,MATCH($C1456&amp;" "&amp;$B1456,'Raw Election Data'!$C$1:$C$3144,0),MATCH('Joined Data'!O$1,'Raw Election Data'!$A$1:$AN$1,0))</f>
        <v>-71</v>
      </c>
      <c r="P1456">
        <f>INDEX('Raw Election Data'!$A$1:$AN$3144,MATCH($C1456&amp;" "&amp;$B1456,'Raw Election Data'!$C$1:$C$3144,0),MATCH('Joined Data'!P$1,'Raw Election Data'!$A$1:$AN$1,0))</f>
        <v>71</v>
      </c>
      <c r="Q1456">
        <f>INDEX('Raw Election Data'!$A$1:$AN$3144,MATCH($C1456&amp;" "&amp;$B1456,'Raw Election Data'!$C$1:$C$3144,0),MATCH('Joined Data'!Q$1,'Raw Election Data'!$A$1:$AN$1,0))</f>
        <v>-4.7798572775010206E-3</v>
      </c>
      <c r="R1456">
        <f>INDEX('Raw Election Data'!$A$1:$AN$3144,MATCH($C1456&amp;" "&amp;$B1456,'Raw Election Data'!$C$1:$C$3144,0),MATCH('Joined Data'!R$1,'Raw Election Data'!$A$1:$AN$1,0))</f>
        <v>4.7798572775010206E-3</v>
      </c>
    </row>
    <row r="1457" spans="1:18" ht="13.5" hidden="1" customHeight="1" x14ac:dyDescent="0.15">
      <c r="A1457" t="s">
        <v>112</v>
      </c>
      <c r="B1457" t="s">
        <v>3912</v>
      </c>
      <c r="C1457" t="str">
        <f>INDEX(FIPS!$A$1:$E$3236,MATCH($F1457,FIPS!$D$1:$D$3236,0),5)</f>
        <v>Pearl River County</v>
      </c>
      <c r="D1457" t="s">
        <v>245</v>
      </c>
      <c r="E1457" s="15" t="s">
        <v>60</v>
      </c>
      <c r="F1457" t="s">
        <v>4031</v>
      </c>
      <c r="G1457" t="s">
        <v>440</v>
      </c>
      <c r="H1457" t="str">
        <f>IFERROR(VLOOKUP($G1457,'Team Colors'!$A:$B,2,0),"#c9c9c9")</f>
        <v>#9f8958</v>
      </c>
      <c r="I1457">
        <f>INDEX('Raw Election Data'!$A$1:$AN$3144,MATCH($C1457&amp;" "&amp;$B1457,'Raw Election Data'!$C$1:$C$3144,0),MATCH('Joined Data'!I$1,'Raw Election Data'!$A$1:$AN$1,0))</f>
        <v>55191</v>
      </c>
      <c r="J1457">
        <f>INDEX('Raw Election Data'!$A$1:$AN$3144,MATCH($C1457&amp;" "&amp;$B1457,'Raw Election Data'!$C$1:$C$3144,0),MATCH('Joined Data'!J$1,'Raw Election Data'!$A$1:$AN$1,0))</f>
        <v>2919</v>
      </c>
      <c r="K1457">
        <f>INDEX('Raw Election Data'!$A$1:$AN$3144,MATCH($C1457&amp;" "&amp;$B1457,'Raw Election Data'!$C$1:$C$3144,0),MATCH('Joined Data'!K$1,'Raw Election Data'!$A$1:$AN$1,0))</f>
        <v>15530</v>
      </c>
      <c r="L1457">
        <f>INDEX('Raw Election Data'!$A$1:$AN$3144,MATCH($C1457&amp;" "&amp;$B1457,'Raw Election Data'!$C$1:$C$3144,0),MATCH('Joined Data'!L$1,'Raw Election Data'!$A$1:$AN$1,0))</f>
        <v>18893</v>
      </c>
      <c r="M1457">
        <f>INDEX('Raw Election Data'!$A$1:$AN$3144,MATCH($C1457&amp;" "&amp;$B1457,'Raw Election Data'!$C$1:$C$3144,0),MATCH('Joined Data'!M$1,'Raw Election Data'!$A$1:$AN$1,0))</f>
        <v>0.15450166728417933</v>
      </c>
      <c r="N1457">
        <f>INDEX('Raw Election Data'!$A$1:$AN$3144,MATCH($C1457&amp;" "&amp;$B1457,'Raw Election Data'!$C$1:$C$3144,0),MATCH('Joined Data'!N$1,'Raw Election Data'!$A$1:$AN$1,0))</f>
        <v>0.82199756523580159</v>
      </c>
      <c r="O1457">
        <f>INDEX('Raw Election Data'!$A$1:$AN$3144,MATCH($C1457&amp;" "&amp;$B1457,'Raw Election Data'!$C$1:$C$3144,0),MATCH('Joined Data'!O$1,'Raw Election Data'!$A$1:$AN$1,0))</f>
        <v>-12611</v>
      </c>
      <c r="P1457">
        <f>INDEX('Raw Election Data'!$A$1:$AN$3144,MATCH($C1457&amp;" "&amp;$B1457,'Raw Election Data'!$C$1:$C$3144,0),MATCH('Joined Data'!P$1,'Raw Election Data'!$A$1:$AN$1,0))</f>
        <v>12611</v>
      </c>
      <c r="Q1457">
        <f>INDEX('Raw Election Data'!$A$1:$AN$3144,MATCH($C1457&amp;" "&amp;$B1457,'Raw Election Data'!$C$1:$C$3144,0),MATCH('Joined Data'!Q$1,'Raw Election Data'!$A$1:$AN$1,0))</f>
        <v>-0.66749589795162223</v>
      </c>
      <c r="R1457">
        <f>INDEX('Raw Election Data'!$A$1:$AN$3144,MATCH($C1457&amp;" "&amp;$B1457,'Raw Election Data'!$C$1:$C$3144,0),MATCH('Joined Data'!R$1,'Raw Election Data'!$A$1:$AN$1,0))</f>
        <v>0.66749589795162223</v>
      </c>
    </row>
    <row r="1458" spans="1:18" ht="13.5" hidden="1" customHeight="1" x14ac:dyDescent="0.15">
      <c r="A1458" t="s">
        <v>112</v>
      </c>
      <c r="B1458" t="s">
        <v>3912</v>
      </c>
      <c r="C1458" t="str">
        <f>INDEX(FIPS!$A$1:$E$3236,MATCH($F1458,FIPS!$D$1:$D$3236,0),5)</f>
        <v>Perry County</v>
      </c>
      <c r="D1458" t="s">
        <v>245</v>
      </c>
      <c r="E1458" s="15" t="s">
        <v>61</v>
      </c>
      <c r="F1458" t="s">
        <v>4034</v>
      </c>
      <c r="G1458" t="s">
        <v>440</v>
      </c>
      <c r="H1458" t="str">
        <f>IFERROR(VLOOKUP($G1458,'Team Colors'!$A:$B,2,0),"#c9c9c9")</f>
        <v>#9f8958</v>
      </c>
      <c r="I1458">
        <f>INDEX('Raw Election Data'!$A$1:$AN$3144,MATCH($C1458&amp;" "&amp;$B1458,'Raw Election Data'!$C$1:$C$3144,0),MATCH('Joined Data'!I$1,'Raw Election Data'!$A$1:$AN$1,0))</f>
        <v>12277</v>
      </c>
      <c r="J1458">
        <f>INDEX('Raw Election Data'!$A$1:$AN$3144,MATCH($C1458&amp;" "&amp;$B1458,'Raw Election Data'!$C$1:$C$3144,0),MATCH('Joined Data'!J$1,'Raw Election Data'!$A$1:$AN$1,0))</f>
        <v>1220</v>
      </c>
      <c r="K1458">
        <f>INDEX('Raw Election Data'!$A$1:$AN$3144,MATCH($C1458&amp;" "&amp;$B1458,'Raw Election Data'!$C$1:$C$3144,0),MATCH('Joined Data'!K$1,'Raw Election Data'!$A$1:$AN$1,0))</f>
        <v>4135</v>
      </c>
      <c r="L1458">
        <f>INDEX('Raw Election Data'!$A$1:$AN$3144,MATCH($C1458&amp;" "&amp;$B1458,'Raw Election Data'!$C$1:$C$3144,0),MATCH('Joined Data'!L$1,'Raw Election Data'!$A$1:$AN$1,0))</f>
        <v>5432</v>
      </c>
      <c r="M1458">
        <f>INDEX('Raw Election Data'!$A$1:$AN$3144,MATCH($C1458&amp;" "&amp;$B1458,'Raw Election Data'!$C$1:$C$3144,0),MATCH('Joined Data'!M$1,'Raw Election Data'!$A$1:$AN$1,0))</f>
        <v>0.22459499263622976</v>
      </c>
      <c r="N1458">
        <f>INDEX('Raw Election Data'!$A$1:$AN$3144,MATCH($C1458&amp;" "&amp;$B1458,'Raw Election Data'!$C$1:$C$3144,0),MATCH('Joined Data'!N$1,'Raw Election Data'!$A$1:$AN$1,0))</f>
        <v>0.76122974963181145</v>
      </c>
      <c r="O1458">
        <f>INDEX('Raw Election Data'!$A$1:$AN$3144,MATCH($C1458&amp;" "&amp;$B1458,'Raw Election Data'!$C$1:$C$3144,0),MATCH('Joined Data'!O$1,'Raw Election Data'!$A$1:$AN$1,0))</f>
        <v>-2915</v>
      </c>
      <c r="P1458">
        <f>INDEX('Raw Election Data'!$A$1:$AN$3144,MATCH($C1458&amp;" "&amp;$B1458,'Raw Election Data'!$C$1:$C$3144,0),MATCH('Joined Data'!P$1,'Raw Election Data'!$A$1:$AN$1,0))</f>
        <v>2915</v>
      </c>
      <c r="Q1458">
        <f>INDEX('Raw Election Data'!$A$1:$AN$3144,MATCH($C1458&amp;" "&amp;$B1458,'Raw Election Data'!$C$1:$C$3144,0),MATCH('Joined Data'!Q$1,'Raw Election Data'!$A$1:$AN$1,0))</f>
        <v>-0.53663475699558172</v>
      </c>
      <c r="R1458">
        <f>INDEX('Raw Election Data'!$A$1:$AN$3144,MATCH($C1458&amp;" "&amp;$B1458,'Raw Election Data'!$C$1:$C$3144,0),MATCH('Joined Data'!R$1,'Raw Election Data'!$A$1:$AN$1,0))</f>
        <v>0.53663475699558172</v>
      </c>
    </row>
    <row r="1459" spans="1:18" ht="13.5" hidden="1" customHeight="1" x14ac:dyDescent="0.15">
      <c r="A1459" t="s">
        <v>112</v>
      </c>
      <c r="B1459" t="s">
        <v>3912</v>
      </c>
      <c r="C1459" t="str">
        <f>INDEX(FIPS!$A$1:$E$3236,MATCH($F1459,FIPS!$D$1:$D$3236,0),5)</f>
        <v>Pike County</v>
      </c>
      <c r="D1459" t="s">
        <v>245</v>
      </c>
      <c r="E1459" s="15" t="s">
        <v>62</v>
      </c>
      <c r="F1459" t="s">
        <v>4035</v>
      </c>
      <c r="G1459" t="s">
        <v>440</v>
      </c>
      <c r="H1459" t="str">
        <f>IFERROR(VLOOKUP($G1459,'Team Colors'!$A:$B,2,0),"#c9c9c9")</f>
        <v>#9f8958</v>
      </c>
      <c r="I1459">
        <f>INDEX('Raw Election Data'!$A$1:$AN$3144,MATCH($C1459&amp;" "&amp;$B1459,'Raw Election Data'!$C$1:$C$3144,0),MATCH('Joined Data'!I$1,'Raw Election Data'!$A$1:$AN$1,0))</f>
        <v>39956</v>
      </c>
      <c r="J1459">
        <f>INDEX('Raw Election Data'!$A$1:$AN$3144,MATCH($C1459&amp;" "&amp;$B1459,'Raw Election Data'!$C$1:$C$3144,0),MATCH('Joined Data'!J$1,'Raw Election Data'!$A$1:$AN$1,0))</f>
        <v>7636</v>
      </c>
      <c r="K1459">
        <f>INDEX('Raw Election Data'!$A$1:$AN$3144,MATCH($C1459&amp;" "&amp;$B1459,'Raw Election Data'!$C$1:$C$3144,0),MATCH('Joined Data'!K$1,'Raw Election Data'!$A$1:$AN$1,0))</f>
        <v>7748</v>
      </c>
      <c r="L1459">
        <f>INDEX('Raw Election Data'!$A$1:$AN$3144,MATCH($C1459&amp;" "&amp;$B1459,'Raw Election Data'!$C$1:$C$3144,0),MATCH('Joined Data'!L$1,'Raw Election Data'!$A$1:$AN$1,0))</f>
        <v>15633</v>
      </c>
      <c r="M1459">
        <f>INDEX('Raw Election Data'!$A$1:$AN$3144,MATCH($C1459&amp;" "&amp;$B1459,'Raw Election Data'!$C$1:$C$3144,0),MATCH('Joined Data'!M$1,'Raw Election Data'!$A$1:$AN$1,0))</f>
        <v>0.4884539115972622</v>
      </c>
      <c r="N1459">
        <f>INDEX('Raw Election Data'!$A$1:$AN$3144,MATCH($C1459&amp;" "&amp;$B1459,'Raw Election Data'!$C$1:$C$3144,0),MATCH('Joined Data'!N$1,'Raw Election Data'!$A$1:$AN$1,0))</f>
        <v>0.4956182434593488</v>
      </c>
      <c r="O1459">
        <f>INDEX('Raw Election Data'!$A$1:$AN$3144,MATCH($C1459&amp;" "&amp;$B1459,'Raw Election Data'!$C$1:$C$3144,0),MATCH('Joined Data'!O$1,'Raw Election Data'!$A$1:$AN$1,0))</f>
        <v>-112</v>
      </c>
      <c r="P1459">
        <f>INDEX('Raw Election Data'!$A$1:$AN$3144,MATCH($C1459&amp;" "&amp;$B1459,'Raw Election Data'!$C$1:$C$3144,0),MATCH('Joined Data'!P$1,'Raw Election Data'!$A$1:$AN$1,0))</f>
        <v>112</v>
      </c>
      <c r="Q1459">
        <f>INDEX('Raw Election Data'!$A$1:$AN$3144,MATCH($C1459&amp;" "&amp;$B1459,'Raw Election Data'!$C$1:$C$3144,0),MATCH('Joined Data'!Q$1,'Raw Election Data'!$A$1:$AN$1,0))</f>
        <v>-7.1643318620865926E-3</v>
      </c>
      <c r="R1459">
        <f>INDEX('Raw Election Data'!$A$1:$AN$3144,MATCH($C1459&amp;" "&amp;$B1459,'Raw Election Data'!$C$1:$C$3144,0),MATCH('Joined Data'!R$1,'Raw Election Data'!$A$1:$AN$1,0))</f>
        <v>7.1643318620865926E-3</v>
      </c>
    </row>
    <row r="1460" spans="1:18" ht="13.5" hidden="1" customHeight="1" x14ac:dyDescent="0.15">
      <c r="A1460" t="s">
        <v>112</v>
      </c>
      <c r="B1460" t="s">
        <v>3912</v>
      </c>
      <c r="C1460" t="str">
        <f>INDEX(FIPS!$A$1:$E$3236,MATCH($F1460,FIPS!$D$1:$D$3236,0),5)</f>
        <v>Pontotoc County</v>
      </c>
      <c r="D1460" t="s">
        <v>245</v>
      </c>
      <c r="E1460" s="15" t="s">
        <v>63</v>
      </c>
      <c r="F1460" t="s">
        <v>4037</v>
      </c>
      <c r="G1460" t="s">
        <v>440</v>
      </c>
      <c r="H1460" t="str">
        <f>IFERROR(VLOOKUP($G1460,'Team Colors'!$A:$B,2,0),"#c9c9c9")</f>
        <v>#9f8958</v>
      </c>
      <c r="I1460">
        <f>INDEX('Raw Election Data'!$A$1:$AN$3144,MATCH($C1460&amp;" "&amp;$B1460,'Raw Election Data'!$C$1:$C$3144,0),MATCH('Joined Data'!I$1,'Raw Election Data'!$A$1:$AN$1,0))</f>
        <v>30908</v>
      </c>
      <c r="J1460">
        <f>INDEX('Raw Election Data'!$A$1:$AN$3144,MATCH($C1460&amp;" "&amp;$B1460,'Raw Election Data'!$C$1:$C$3144,0),MATCH('Joined Data'!J$1,'Raw Election Data'!$A$1:$AN$1,0))</f>
        <v>2123</v>
      </c>
      <c r="K1460">
        <f>INDEX('Raw Election Data'!$A$1:$AN$3144,MATCH($C1460&amp;" "&amp;$B1460,'Raw Election Data'!$C$1:$C$3144,0),MATCH('Joined Data'!K$1,'Raw Election Data'!$A$1:$AN$1,0))</f>
        <v>9442</v>
      </c>
      <c r="L1460">
        <f>INDEX('Raw Election Data'!$A$1:$AN$3144,MATCH($C1460&amp;" "&amp;$B1460,'Raw Election Data'!$C$1:$C$3144,0),MATCH('Joined Data'!L$1,'Raw Election Data'!$A$1:$AN$1,0))</f>
        <v>11811</v>
      </c>
      <c r="M1460">
        <f>INDEX('Raw Election Data'!$A$1:$AN$3144,MATCH($C1460&amp;" "&amp;$B1460,'Raw Election Data'!$C$1:$C$3144,0),MATCH('Joined Data'!M$1,'Raw Election Data'!$A$1:$AN$1,0))</f>
        <v>0.179747692828719</v>
      </c>
      <c r="N1460">
        <f>INDEX('Raw Election Data'!$A$1:$AN$3144,MATCH($C1460&amp;" "&amp;$B1460,'Raw Election Data'!$C$1:$C$3144,0),MATCH('Joined Data'!N$1,'Raw Election Data'!$A$1:$AN$1,0))</f>
        <v>0.79942426551519774</v>
      </c>
      <c r="O1460">
        <f>INDEX('Raw Election Data'!$A$1:$AN$3144,MATCH($C1460&amp;" "&amp;$B1460,'Raw Election Data'!$C$1:$C$3144,0),MATCH('Joined Data'!O$1,'Raw Election Data'!$A$1:$AN$1,0))</f>
        <v>-7319</v>
      </c>
      <c r="P1460">
        <f>INDEX('Raw Election Data'!$A$1:$AN$3144,MATCH($C1460&amp;" "&amp;$B1460,'Raw Election Data'!$C$1:$C$3144,0),MATCH('Joined Data'!P$1,'Raw Election Data'!$A$1:$AN$1,0))</f>
        <v>7319</v>
      </c>
      <c r="Q1460">
        <f>INDEX('Raw Election Data'!$A$1:$AN$3144,MATCH($C1460&amp;" "&amp;$B1460,'Raw Election Data'!$C$1:$C$3144,0),MATCH('Joined Data'!Q$1,'Raw Election Data'!$A$1:$AN$1,0))</f>
        <v>-0.6196765726864788</v>
      </c>
      <c r="R1460">
        <f>INDEX('Raw Election Data'!$A$1:$AN$3144,MATCH($C1460&amp;" "&amp;$B1460,'Raw Election Data'!$C$1:$C$3144,0),MATCH('Joined Data'!R$1,'Raw Election Data'!$A$1:$AN$1,0))</f>
        <v>0.6196765726864788</v>
      </c>
    </row>
    <row r="1461" spans="1:18" ht="13.5" hidden="1" customHeight="1" x14ac:dyDescent="0.15">
      <c r="A1461" t="s">
        <v>112</v>
      </c>
      <c r="B1461" t="s">
        <v>3912</v>
      </c>
      <c r="C1461" t="str">
        <f>INDEX(FIPS!$A$1:$E$3236,MATCH($F1461,FIPS!$D$1:$D$3236,0),5)</f>
        <v>Prentiss County</v>
      </c>
      <c r="D1461" t="s">
        <v>245</v>
      </c>
      <c r="E1461" s="15" t="s">
        <v>64</v>
      </c>
      <c r="F1461" t="s">
        <v>4039</v>
      </c>
      <c r="G1461" t="s">
        <v>440</v>
      </c>
      <c r="H1461" t="str">
        <f>IFERROR(VLOOKUP($G1461,'Team Colors'!$A:$B,2,0),"#c9c9c9")</f>
        <v>#9f8958</v>
      </c>
      <c r="I1461">
        <f>INDEX('Raw Election Data'!$A$1:$AN$3144,MATCH($C1461&amp;" "&amp;$B1461,'Raw Election Data'!$C$1:$C$3144,0),MATCH('Joined Data'!I$1,'Raw Election Data'!$A$1:$AN$1,0))</f>
        <v>25459</v>
      </c>
      <c r="J1461">
        <f>INDEX('Raw Election Data'!$A$1:$AN$3144,MATCH($C1461&amp;" "&amp;$B1461,'Raw Election Data'!$C$1:$C$3144,0),MATCH('Joined Data'!J$1,'Raw Election Data'!$A$1:$AN$1,0))</f>
        <v>2067</v>
      </c>
      <c r="K1461">
        <f>INDEX('Raw Election Data'!$A$1:$AN$3144,MATCH($C1461&amp;" "&amp;$B1461,'Raw Election Data'!$C$1:$C$3144,0),MATCH('Joined Data'!K$1,'Raw Election Data'!$A$1:$AN$1,0))</f>
        <v>7647</v>
      </c>
      <c r="L1461">
        <f>INDEX('Raw Election Data'!$A$1:$AN$3144,MATCH($C1461&amp;" "&amp;$B1461,'Raw Election Data'!$C$1:$C$3144,0),MATCH('Joined Data'!L$1,'Raw Election Data'!$A$1:$AN$1,0))</f>
        <v>9871</v>
      </c>
      <c r="M1461">
        <f>INDEX('Raw Election Data'!$A$1:$AN$3144,MATCH($C1461&amp;" "&amp;$B1461,'Raw Election Data'!$C$1:$C$3144,0),MATCH('Joined Data'!M$1,'Raw Election Data'!$A$1:$AN$1,0))</f>
        <v>0.20940127646641676</v>
      </c>
      <c r="N1461">
        <f>INDEX('Raw Election Data'!$A$1:$AN$3144,MATCH($C1461&amp;" "&amp;$B1461,'Raw Election Data'!$C$1:$C$3144,0),MATCH('Joined Data'!N$1,'Raw Election Data'!$A$1:$AN$1,0))</f>
        <v>0.77469354675311519</v>
      </c>
      <c r="O1461">
        <f>INDEX('Raw Election Data'!$A$1:$AN$3144,MATCH($C1461&amp;" "&amp;$B1461,'Raw Election Data'!$C$1:$C$3144,0),MATCH('Joined Data'!O$1,'Raw Election Data'!$A$1:$AN$1,0))</f>
        <v>-5580</v>
      </c>
      <c r="P1461">
        <f>INDEX('Raw Election Data'!$A$1:$AN$3144,MATCH($C1461&amp;" "&amp;$B1461,'Raw Election Data'!$C$1:$C$3144,0),MATCH('Joined Data'!P$1,'Raw Election Data'!$A$1:$AN$1,0))</f>
        <v>5580</v>
      </c>
      <c r="Q1461">
        <f>INDEX('Raw Election Data'!$A$1:$AN$3144,MATCH($C1461&amp;" "&amp;$B1461,'Raw Election Data'!$C$1:$C$3144,0),MATCH('Joined Data'!Q$1,'Raw Election Data'!$A$1:$AN$1,0))</f>
        <v>-0.56529227028669848</v>
      </c>
      <c r="R1461">
        <f>INDEX('Raw Election Data'!$A$1:$AN$3144,MATCH($C1461&amp;" "&amp;$B1461,'Raw Election Data'!$C$1:$C$3144,0),MATCH('Joined Data'!R$1,'Raw Election Data'!$A$1:$AN$1,0))</f>
        <v>0.56529227028669848</v>
      </c>
    </row>
    <row r="1462" spans="1:18" ht="13.5" hidden="1" customHeight="1" x14ac:dyDescent="0.15">
      <c r="A1462" t="s">
        <v>112</v>
      </c>
      <c r="B1462" t="s">
        <v>3912</v>
      </c>
      <c r="C1462" t="str">
        <f>INDEX(FIPS!$A$1:$E$3236,MATCH($F1462,FIPS!$D$1:$D$3236,0),5)</f>
        <v>Quitman County</v>
      </c>
      <c r="D1462" t="s">
        <v>245</v>
      </c>
      <c r="E1462" s="15" t="s">
        <v>65</v>
      </c>
      <c r="F1462" t="s">
        <v>4040</v>
      </c>
      <c r="G1462" t="s">
        <v>440</v>
      </c>
      <c r="H1462" t="str">
        <f>IFERROR(VLOOKUP($G1462,'Team Colors'!$A:$B,2,0),"#c9c9c9")</f>
        <v>#9f8958</v>
      </c>
      <c r="I1462">
        <f>INDEX('Raw Election Data'!$A$1:$AN$3144,MATCH($C1462&amp;" "&amp;$B1462,'Raw Election Data'!$C$1:$C$3144,0),MATCH('Joined Data'!I$1,'Raw Election Data'!$A$1:$AN$1,0))</f>
        <v>7486</v>
      </c>
      <c r="J1462">
        <f>INDEX('Raw Election Data'!$A$1:$AN$3144,MATCH($C1462&amp;" "&amp;$B1462,'Raw Election Data'!$C$1:$C$3144,0),MATCH('Joined Data'!J$1,'Raw Election Data'!$A$1:$AN$1,0))</f>
        <v>2303</v>
      </c>
      <c r="K1462">
        <f>INDEX('Raw Election Data'!$A$1:$AN$3144,MATCH($C1462&amp;" "&amp;$B1462,'Raw Election Data'!$C$1:$C$3144,0),MATCH('Joined Data'!K$1,'Raw Election Data'!$A$1:$AN$1,0))</f>
        <v>998</v>
      </c>
      <c r="L1462">
        <f>INDEX('Raw Election Data'!$A$1:$AN$3144,MATCH($C1462&amp;" "&amp;$B1462,'Raw Election Data'!$C$1:$C$3144,0),MATCH('Joined Data'!L$1,'Raw Election Data'!$A$1:$AN$1,0))</f>
        <v>3353</v>
      </c>
      <c r="M1462">
        <f>INDEX('Raw Election Data'!$A$1:$AN$3144,MATCH($C1462&amp;" "&amp;$B1462,'Raw Election Data'!$C$1:$C$3144,0),MATCH('Joined Data'!M$1,'Raw Election Data'!$A$1:$AN$1,0))</f>
        <v>0.68684759916492688</v>
      </c>
      <c r="N1462">
        <f>INDEX('Raw Election Data'!$A$1:$AN$3144,MATCH($C1462&amp;" "&amp;$B1462,'Raw Election Data'!$C$1:$C$3144,0),MATCH('Joined Data'!N$1,'Raw Election Data'!$A$1:$AN$1,0))</f>
        <v>0.29764390098419324</v>
      </c>
      <c r="O1462">
        <f>INDEX('Raw Election Data'!$A$1:$AN$3144,MATCH($C1462&amp;" "&amp;$B1462,'Raw Election Data'!$C$1:$C$3144,0),MATCH('Joined Data'!O$1,'Raw Election Data'!$A$1:$AN$1,0))</f>
        <v>1305</v>
      </c>
      <c r="P1462">
        <f>INDEX('Raw Election Data'!$A$1:$AN$3144,MATCH($C1462&amp;" "&amp;$B1462,'Raw Election Data'!$C$1:$C$3144,0),MATCH('Joined Data'!P$1,'Raw Election Data'!$A$1:$AN$1,0))</f>
        <v>-1305</v>
      </c>
      <c r="Q1462">
        <f>INDEX('Raw Election Data'!$A$1:$AN$3144,MATCH($C1462&amp;" "&amp;$B1462,'Raw Election Data'!$C$1:$C$3144,0),MATCH('Joined Data'!Q$1,'Raw Election Data'!$A$1:$AN$1,0))</f>
        <v>0.38920369818073364</v>
      </c>
      <c r="R1462">
        <f>INDEX('Raw Election Data'!$A$1:$AN$3144,MATCH($C1462&amp;" "&amp;$B1462,'Raw Election Data'!$C$1:$C$3144,0),MATCH('Joined Data'!R$1,'Raw Election Data'!$A$1:$AN$1,0))</f>
        <v>-0.38920369818073364</v>
      </c>
    </row>
    <row r="1463" spans="1:18" ht="13.5" hidden="1" customHeight="1" x14ac:dyDescent="0.15">
      <c r="A1463" t="s">
        <v>112</v>
      </c>
      <c r="B1463" t="s">
        <v>3912</v>
      </c>
      <c r="C1463" t="str">
        <f>INDEX(FIPS!$A$1:$E$3236,MATCH($F1463,FIPS!$D$1:$D$3236,0),5)</f>
        <v>Rankin County</v>
      </c>
      <c r="D1463" t="s">
        <v>245</v>
      </c>
      <c r="E1463" s="15" t="s">
        <v>66</v>
      </c>
      <c r="F1463" t="s">
        <v>4042</v>
      </c>
      <c r="G1463" t="s">
        <v>440</v>
      </c>
      <c r="H1463" t="str">
        <f>IFERROR(VLOOKUP($G1463,'Team Colors'!$A:$B,2,0),"#c9c9c9")</f>
        <v>#9f8958</v>
      </c>
      <c r="I1463">
        <f>INDEX('Raw Election Data'!$A$1:$AN$3144,MATCH($C1463&amp;" "&amp;$B1463,'Raw Election Data'!$C$1:$C$3144,0),MATCH('Joined Data'!I$1,'Raw Election Data'!$A$1:$AN$1,0))</f>
        <v>149039</v>
      </c>
      <c r="J1463">
        <f>INDEX('Raw Election Data'!$A$1:$AN$3144,MATCH($C1463&amp;" "&amp;$B1463,'Raw Election Data'!$C$1:$C$3144,0),MATCH('Joined Data'!J$1,'Raw Election Data'!$A$1:$AN$1,0))</f>
        <v>13741</v>
      </c>
      <c r="K1463">
        <f>INDEX('Raw Election Data'!$A$1:$AN$3144,MATCH($C1463&amp;" "&amp;$B1463,'Raw Election Data'!$C$1:$C$3144,0),MATCH('Joined Data'!K$1,'Raw Election Data'!$A$1:$AN$1,0))</f>
        <v>46168</v>
      </c>
      <c r="L1463">
        <f>INDEX('Raw Election Data'!$A$1:$AN$3144,MATCH($C1463&amp;" "&amp;$B1463,'Raw Election Data'!$C$1:$C$3144,0),MATCH('Joined Data'!L$1,'Raw Election Data'!$A$1:$AN$1,0))</f>
        <v>61356</v>
      </c>
      <c r="M1463">
        <f>INDEX('Raw Election Data'!$A$1:$AN$3144,MATCH($C1463&amp;" "&amp;$B1463,'Raw Election Data'!$C$1:$C$3144,0),MATCH('Joined Data'!M$1,'Raw Election Data'!$A$1:$AN$1,0))</f>
        <v>0.22395527739748353</v>
      </c>
      <c r="N1463">
        <f>INDEX('Raw Election Data'!$A$1:$AN$3144,MATCH($C1463&amp;" "&amp;$B1463,'Raw Election Data'!$C$1:$C$3144,0),MATCH('Joined Data'!N$1,'Raw Election Data'!$A$1:$AN$1,0))</f>
        <v>0.752461047004368</v>
      </c>
      <c r="O1463">
        <f>INDEX('Raw Election Data'!$A$1:$AN$3144,MATCH($C1463&amp;" "&amp;$B1463,'Raw Election Data'!$C$1:$C$3144,0),MATCH('Joined Data'!O$1,'Raw Election Data'!$A$1:$AN$1,0))</f>
        <v>-32427</v>
      </c>
      <c r="P1463">
        <f>INDEX('Raw Election Data'!$A$1:$AN$3144,MATCH($C1463&amp;" "&amp;$B1463,'Raw Election Data'!$C$1:$C$3144,0),MATCH('Joined Data'!P$1,'Raw Election Data'!$A$1:$AN$1,0))</f>
        <v>32427</v>
      </c>
      <c r="Q1463">
        <f>INDEX('Raw Election Data'!$A$1:$AN$3144,MATCH($C1463&amp;" "&amp;$B1463,'Raw Election Data'!$C$1:$C$3144,0),MATCH('Joined Data'!Q$1,'Raw Election Data'!$A$1:$AN$1,0))</f>
        <v>-0.52850576960688445</v>
      </c>
      <c r="R1463">
        <f>INDEX('Raw Election Data'!$A$1:$AN$3144,MATCH($C1463&amp;" "&amp;$B1463,'Raw Election Data'!$C$1:$C$3144,0),MATCH('Joined Data'!R$1,'Raw Election Data'!$A$1:$AN$1,0))</f>
        <v>0.52850576960688445</v>
      </c>
    </row>
    <row r="1464" spans="1:18" ht="13.5" hidden="1" customHeight="1" x14ac:dyDescent="0.15">
      <c r="A1464" t="s">
        <v>112</v>
      </c>
      <c r="B1464" t="s">
        <v>3912</v>
      </c>
      <c r="C1464" t="str">
        <f>INDEX(FIPS!$A$1:$E$3236,MATCH($F1464,FIPS!$D$1:$D$3236,0),5)</f>
        <v>Scott County</v>
      </c>
      <c r="D1464" t="s">
        <v>245</v>
      </c>
      <c r="E1464" s="15" t="s">
        <v>67</v>
      </c>
      <c r="F1464" t="s">
        <v>4043</v>
      </c>
      <c r="G1464" t="s">
        <v>440</v>
      </c>
      <c r="H1464" t="str">
        <f>IFERROR(VLOOKUP($G1464,'Team Colors'!$A:$B,2,0),"#c9c9c9")</f>
        <v>#9f8958</v>
      </c>
      <c r="I1464">
        <f>INDEX('Raw Election Data'!$A$1:$AN$3144,MATCH($C1464&amp;" "&amp;$B1464,'Raw Election Data'!$C$1:$C$3144,0),MATCH('Joined Data'!I$1,'Raw Election Data'!$A$1:$AN$1,0))</f>
        <v>28265</v>
      </c>
      <c r="J1464">
        <f>INDEX('Raw Election Data'!$A$1:$AN$3144,MATCH($C1464&amp;" "&amp;$B1464,'Raw Election Data'!$C$1:$C$3144,0),MATCH('Joined Data'!J$1,'Raw Election Data'!$A$1:$AN$1,0))</f>
        <v>3999</v>
      </c>
      <c r="K1464">
        <f>INDEX('Raw Election Data'!$A$1:$AN$3144,MATCH($C1464&amp;" "&amp;$B1464,'Raw Election Data'!$C$1:$C$3144,0),MATCH('Joined Data'!K$1,'Raw Election Data'!$A$1:$AN$1,0))</f>
        <v>5742</v>
      </c>
      <c r="L1464">
        <f>INDEX('Raw Election Data'!$A$1:$AN$3144,MATCH($C1464&amp;" "&amp;$B1464,'Raw Election Data'!$C$1:$C$3144,0),MATCH('Joined Data'!L$1,'Raw Election Data'!$A$1:$AN$1,0))</f>
        <v>9867</v>
      </c>
      <c r="M1464">
        <f>INDEX('Raw Election Data'!$A$1:$AN$3144,MATCH($C1464&amp;" "&amp;$B1464,'Raw Election Data'!$C$1:$C$3144,0),MATCH('Joined Data'!M$1,'Raw Election Data'!$A$1:$AN$1,0))</f>
        <v>0.40529036181210093</v>
      </c>
      <c r="N1464">
        <f>INDEX('Raw Election Data'!$A$1:$AN$3144,MATCH($C1464&amp;" "&amp;$B1464,'Raw Election Data'!$C$1:$C$3144,0),MATCH('Joined Data'!N$1,'Raw Election Data'!$A$1:$AN$1,0))</f>
        <v>0.58193979933110362</v>
      </c>
      <c r="O1464">
        <f>INDEX('Raw Election Data'!$A$1:$AN$3144,MATCH($C1464&amp;" "&amp;$B1464,'Raw Election Data'!$C$1:$C$3144,0),MATCH('Joined Data'!O$1,'Raw Election Data'!$A$1:$AN$1,0))</f>
        <v>-1743</v>
      </c>
      <c r="P1464">
        <f>INDEX('Raw Election Data'!$A$1:$AN$3144,MATCH($C1464&amp;" "&amp;$B1464,'Raw Election Data'!$C$1:$C$3144,0),MATCH('Joined Data'!P$1,'Raw Election Data'!$A$1:$AN$1,0))</f>
        <v>1743</v>
      </c>
      <c r="Q1464">
        <f>INDEX('Raw Election Data'!$A$1:$AN$3144,MATCH($C1464&amp;" "&amp;$B1464,'Raw Election Data'!$C$1:$C$3144,0),MATCH('Joined Data'!Q$1,'Raw Election Data'!$A$1:$AN$1,0))</f>
        <v>-0.17664943751900269</v>
      </c>
      <c r="R1464">
        <f>INDEX('Raw Election Data'!$A$1:$AN$3144,MATCH($C1464&amp;" "&amp;$B1464,'Raw Election Data'!$C$1:$C$3144,0),MATCH('Joined Data'!R$1,'Raw Election Data'!$A$1:$AN$1,0))</f>
        <v>0.17664943751900269</v>
      </c>
    </row>
    <row r="1465" spans="1:18" ht="13.5" hidden="1" customHeight="1" x14ac:dyDescent="0.15">
      <c r="A1465" t="s">
        <v>112</v>
      </c>
      <c r="B1465" t="s">
        <v>3912</v>
      </c>
      <c r="C1465" t="str">
        <f>INDEX(FIPS!$A$1:$E$3236,MATCH($F1465,FIPS!$D$1:$D$3236,0),5)</f>
        <v>Sharkey County</v>
      </c>
      <c r="D1465" t="s">
        <v>245</v>
      </c>
      <c r="E1465" s="15" t="s">
        <v>68</v>
      </c>
      <c r="F1465" t="s">
        <v>4045</v>
      </c>
      <c r="G1465" t="s">
        <v>440</v>
      </c>
      <c r="H1465" t="str">
        <f>IFERROR(VLOOKUP($G1465,'Team Colors'!$A:$B,2,0),"#c9c9c9")</f>
        <v>#9f8958</v>
      </c>
      <c r="I1465">
        <f>INDEX('Raw Election Data'!$A$1:$AN$3144,MATCH($C1465&amp;" "&amp;$B1465,'Raw Election Data'!$C$1:$C$3144,0),MATCH('Joined Data'!I$1,'Raw Election Data'!$A$1:$AN$1,0))</f>
        <v>4585</v>
      </c>
      <c r="J1465">
        <f>INDEX('Raw Election Data'!$A$1:$AN$3144,MATCH($C1465&amp;" "&amp;$B1465,'Raw Election Data'!$C$1:$C$3144,0),MATCH('Joined Data'!J$1,'Raw Election Data'!$A$1:$AN$1,0))</f>
        <v>1290</v>
      </c>
      <c r="K1465">
        <f>INDEX('Raw Election Data'!$A$1:$AN$3144,MATCH($C1465&amp;" "&amp;$B1465,'Raw Election Data'!$C$1:$C$3144,0),MATCH('Joined Data'!K$1,'Raw Election Data'!$A$1:$AN$1,0))</f>
        <v>619</v>
      </c>
      <c r="L1465">
        <f>INDEX('Raw Election Data'!$A$1:$AN$3144,MATCH($C1465&amp;" "&amp;$B1465,'Raw Election Data'!$C$1:$C$3144,0),MATCH('Joined Data'!L$1,'Raw Election Data'!$A$1:$AN$1,0))</f>
        <v>1926</v>
      </c>
      <c r="M1465">
        <f>INDEX('Raw Election Data'!$A$1:$AN$3144,MATCH($C1465&amp;" "&amp;$B1465,'Raw Election Data'!$C$1:$C$3144,0),MATCH('Joined Data'!M$1,'Raw Election Data'!$A$1:$AN$1,0))</f>
        <v>0.66978193146417442</v>
      </c>
      <c r="N1465">
        <f>INDEX('Raw Election Data'!$A$1:$AN$3144,MATCH($C1465&amp;" "&amp;$B1465,'Raw Election Data'!$C$1:$C$3144,0),MATCH('Joined Data'!N$1,'Raw Election Data'!$A$1:$AN$1,0))</f>
        <v>0.32139148494288683</v>
      </c>
      <c r="O1465">
        <f>INDEX('Raw Election Data'!$A$1:$AN$3144,MATCH($C1465&amp;" "&amp;$B1465,'Raw Election Data'!$C$1:$C$3144,0),MATCH('Joined Data'!O$1,'Raw Election Data'!$A$1:$AN$1,0))</f>
        <v>671</v>
      </c>
      <c r="P1465">
        <f>INDEX('Raw Election Data'!$A$1:$AN$3144,MATCH($C1465&amp;" "&amp;$B1465,'Raw Election Data'!$C$1:$C$3144,0),MATCH('Joined Data'!P$1,'Raw Election Data'!$A$1:$AN$1,0))</f>
        <v>-671</v>
      </c>
      <c r="Q1465">
        <f>INDEX('Raw Election Data'!$A$1:$AN$3144,MATCH($C1465&amp;" "&amp;$B1465,'Raw Election Data'!$C$1:$C$3144,0),MATCH('Joined Data'!Q$1,'Raw Election Data'!$A$1:$AN$1,0))</f>
        <v>0.34839044652128759</v>
      </c>
      <c r="R1465">
        <f>INDEX('Raw Election Data'!$A$1:$AN$3144,MATCH($C1465&amp;" "&amp;$B1465,'Raw Election Data'!$C$1:$C$3144,0),MATCH('Joined Data'!R$1,'Raw Election Data'!$A$1:$AN$1,0))</f>
        <v>-0.34839044652128759</v>
      </c>
    </row>
    <row r="1466" spans="1:18" ht="13.5" hidden="1" customHeight="1" x14ac:dyDescent="0.15">
      <c r="A1466" t="s">
        <v>112</v>
      </c>
      <c r="B1466" t="s">
        <v>3912</v>
      </c>
      <c r="C1466" t="str">
        <f>INDEX(FIPS!$A$1:$E$3236,MATCH($F1466,FIPS!$D$1:$D$3236,0),5)</f>
        <v>Simpson County</v>
      </c>
      <c r="D1466" t="s">
        <v>245</v>
      </c>
      <c r="E1466" s="15" t="s">
        <v>69</v>
      </c>
      <c r="F1466" t="s">
        <v>4046</v>
      </c>
      <c r="G1466" t="s">
        <v>440</v>
      </c>
      <c r="H1466" t="str">
        <f>IFERROR(VLOOKUP($G1466,'Team Colors'!$A:$B,2,0),"#c9c9c9")</f>
        <v>#9f8958</v>
      </c>
      <c r="I1466">
        <f>INDEX('Raw Election Data'!$A$1:$AN$3144,MATCH($C1466&amp;" "&amp;$B1466,'Raw Election Data'!$C$1:$C$3144,0),MATCH('Joined Data'!I$1,'Raw Election Data'!$A$1:$AN$1,0))</f>
        <v>27222</v>
      </c>
      <c r="J1466">
        <f>INDEX('Raw Election Data'!$A$1:$AN$3144,MATCH($C1466&amp;" "&amp;$B1466,'Raw Election Data'!$C$1:$C$3144,0),MATCH('Joined Data'!J$1,'Raw Election Data'!$A$1:$AN$1,0))</f>
        <v>3871</v>
      </c>
      <c r="K1466">
        <f>INDEX('Raw Election Data'!$A$1:$AN$3144,MATCH($C1466&amp;" "&amp;$B1466,'Raw Election Data'!$C$1:$C$3144,0),MATCH('Joined Data'!K$1,'Raw Election Data'!$A$1:$AN$1,0))</f>
        <v>7393</v>
      </c>
      <c r="L1466">
        <f>INDEX('Raw Election Data'!$A$1:$AN$3144,MATCH($C1466&amp;" "&amp;$B1466,'Raw Election Data'!$C$1:$C$3144,0),MATCH('Joined Data'!L$1,'Raw Election Data'!$A$1:$AN$1,0))</f>
        <v>11416</v>
      </c>
      <c r="M1466">
        <f>INDEX('Raw Election Data'!$A$1:$AN$3144,MATCH($C1466&amp;" "&amp;$B1466,'Raw Election Data'!$C$1:$C$3144,0),MATCH('Joined Data'!M$1,'Raw Election Data'!$A$1:$AN$1,0))</f>
        <v>0.33908549404344779</v>
      </c>
      <c r="N1466">
        <f>INDEX('Raw Election Data'!$A$1:$AN$3144,MATCH($C1466&amp;" "&amp;$B1466,'Raw Election Data'!$C$1:$C$3144,0),MATCH('Joined Data'!N$1,'Raw Election Data'!$A$1:$AN$1,0))</f>
        <v>0.64759985984583046</v>
      </c>
      <c r="O1466">
        <f>INDEX('Raw Election Data'!$A$1:$AN$3144,MATCH($C1466&amp;" "&amp;$B1466,'Raw Election Data'!$C$1:$C$3144,0),MATCH('Joined Data'!O$1,'Raw Election Data'!$A$1:$AN$1,0))</f>
        <v>-3522</v>
      </c>
      <c r="P1466">
        <f>INDEX('Raw Election Data'!$A$1:$AN$3144,MATCH($C1466&amp;" "&amp;$B1466,'Raw Election Data'!$C$1:$C$3144,0),MATCH('Joined Data'!P$1,'Raw Election Data'!$A$1:$AN$1,0))</f>
        <v>3522</v>
      </c>
      <c r="Q1466">
        <f>INDEX('Raw Election Data'!$A$1:$AN$3144,MATCH($C1466&amp;" "&amp;$B1466,'Raw Election Data'!$C$1:$C$3144,0),MATCH('Joined Data'!Q$1,'Raw Election Data'!$A$1:$AN$1,0))</f>
        <v>-0.30851436580238267</v>
      </c>
      <c r="R1466">
        <f>INDEX('Raw Election Data'!$A$1:$AN$3144,MATCH($C1466&amp;" "&amp;$B1466,'Raw Election Data'!$C$1:$C$3144,0),MATCH('Joined Data'!R$1,'Raw Election Data'!$A$1:$AN$1,0))</f>
        <v>0.30851436580238267</v>
      </c>
    </row>
    <row r="1467" spans="1:18" ht="13.5" hidden="1" customHeight="1" x14ac:dyDescent="0.15">
      <c r="A1467" t="s">
        <v>112</v>
      </c>
      <c r="B1467" t="s">
        <v>3912</v>
      </c>
      <c r="C1467" t="str">
        <f>INDEX(FIPS!$A$1:$E$3236,MATCH($F1467,FIPS!$D$1:$D$3236,0),5)</f>
        <v>Smith County</v>
      </c>
      <c r="D1467" t="s">
        <v>245</v>
      </c>
      <c r="E1467" s="15" t="s">
        <v>71</v>
      </c>
      <c r="F1467" t="s">
        <v>4047</v>
      </c>
      <c r="G1467" t="s">
        <v>440</v>
      </c>
      <c r="H1467" t="str">
        <f>IFERROR(VLOOKUP($G1467,'Team Colors'!$A:$B,2,0),"#c9c9c9")</f>
        <v>#9f8958</v>
      </c>
      <c r="I1467">
        <f>INDEX('Raw Election Data'!$A$1:$AN$3144,MATCH($C1467&amp;" "&amp;$B1467,'Raw Election Data'!$C$1:$C$3144,0),MATCH('Joined Data'!I$1,'Raw Election Data'!$A$1:$AN$1,0))</f>
        <v>16059</v>
      </c>
      <c r="J1467">
        <f>INDEX('Raw Election Data'!$A$1:$AN$3144,MATCH($C1467&amp;" "&amp;$B1467,'Raw Election Data'!$C$1:$C$3144,0),MATCH('Joined Data'!J$1,'Raw Election Data'!$A$1:$AN$1,0))</f>
        <v>1598</v>
      </c>
      <c r="K1467">
        <f>INDEX('Raw Election Data'!$A$1:$AN$3144,MATCH($C1467&amp;" "&amp;$B1467,'Raw Election Data'!$C$1:$C$3144,0),MATCH('Joined Data'!K$1,'Raw Election Data'!$A$1:$AN$1,0))</f>
        <v>5877</v>
      </c>
      <c r="L1467">
        <f>INDEX('Raw Election Data'!$A$1:$AN$3144,MATCH($C1467&amp;" "&amp;$B1467,'Raw Election Data'!$C$1:$C$3144,0),MATCH('Joined Data'!L$1,'Raw Election Data'!$A$1:$AN$1,0))</f>
        <v>7556</v>
      </c>
      <c r="M1467">
        <f>INDEX('Raw Election Data'!$A$1:$AN$3144,MATCH($C1467&amp;" "&amp;$B1467,'Raw Election Data'!$C$1:$C$3144,0),MATCH('Joined Data'!M$1,'Raw Election Data'!$A$1:$AN$1,0))</f>
        <v>0.21148755955532028</v>
      </c>
      <c r="N1467">
        <f>INDEX('Raw Election Data'!$A$1:$AN$3144,MATCH($C1467&amp;" "&amp;$B1467,'Raw Election Data'!$C$1:$C$3144,0),MATCH('Joined Data'!N$1,'Raw Election Data'!$A$1:$AN$1,0))</f>
        <v>0.77779248279512969</v>
      </c>
      <c r="O1467">
        <f>INDEX('Raw Election Data'!$A$1:$AN$3144,MATCH($C1467&amp;" "&amp;$B1467,'Raw Election Data'!$C$1:$C$3144,0),MATCH('Joined Data'!O$1,'Raw Election Data'!$A$1:$AN$1,0))</f>
        <v>-4279</v>
      </c>
      <c r="P1467">
        <f>INDEX('Raw Election Data'!$A$1:$AN$3144,MATCH($C1467&amp;" "&amp;$B1467,'Raw Election Data'!$C$1:$C$3144,0),MATCH('Joined Data'!P$1,'Raw Election Data'!$A$1:$AN$1,0))</f>
        <v>4279</v>
      </c>
      <c r="Q1467">
        <f>INDEX('Raw Election Data'!$A$1:$AN$3144,MATCH($C1467&amp;" "&amp;$B1467,'Raw Election Data'!$C$1:$C$3144,0),MATCH('Joined Data'!Q$1,'Raw Election Data'!$A$1:$AN$1,0))</f>
        <v>-0.56630492323980941</v>
      </c>
      <c r="R1467">
        <f>INDEX('Raw Election Data'!$A$1:$AN$3144,MATCH($C1467&amp;" "&amp;$B1467,'Raw Election Data'!$C$1:$C$3144,0),MATCH('Joined Data'!R$1,'Raw Election Data'!$A$1:$AN$1,0))</f>
        <v>0.56630492323980941</v>
      </c>
    </row>
    <row r="1468" spans="1:18" ht="13.5" hidden="1" customHeight="1" x14ac:dyDescent="0.15">
      <c r="A1468" t="s">
        <v>112</v>
      </c>
      <c r="B1468" t="s">
        <v>3912</v>
      </c>
      <c r="C1468" t="str">
        <f>INDEX(FIPS!$A$1:$E$3236,MATCH($F1468,FIPS!$D$1:$D$3236,0),5)</f>
        <v>Stone County</v>
      </c>
      <c r="D1468" t="s">
        <v>245</v>
      </c>
      <c r="E1468" s="15" t="s">
        <v>72</v>
      </c>
      <c r="F1468" t="s">
        <v>4048</v>
      </c>
      <c r="G1468" t="s">
        <v>440</v>
      </c>
      <c r="H1468" t="str">
        <f>IFERROR(VLOOKUP($G1468,'Team Colors'!$A:$B,2,0),"#c9c9c9")</f>
        <v>#9f8958</v>
      </c>
      <c r="I1468">
        <f>INDEX('Raw Election Data'!$A$1:$AN$3144,MATCH($C1468&amp;" "&amp;$B1468,'Raw Election Data'!$C$1:$C$3144,0),MATCH('Joined Data'!I$1,'Raw Election Data'!$A$1:$AN$1,0))</f>
        <v>18070</v>
      </c>
      <c r="J1468">
        <f>INDEX('Raw Election Data'!$A$1:$AN$3144,MATCH($C1468&amp;" "&amp;$B1468,'Raw Election Data'!$C$1:$C$3144,0),MATCH('Joined Data'!J$1,'Raw Election Data'!$A$1:$AN$1,0))</f>
        <v>1400</v>
      </c>
      <c r="K1468">
        <f>INDEX('Raw Election Data'!$A$1:$AN$3144,MATCH($C1468&amp;" "&amp;$B1468,'Raw Election Data'!$C$1:$C$3144,0),MATCH('Joined Data'!K$1,'Raw Election Data'!$A$1:$AN$1,0))</f>
        <v>4810</v>
      </c>
      <c r="L1468">
        <f>INDEX('Raw Election Data'!$A$1:$AN$3144,MATCH($C1468&amp;" "&amp;$B1468,'Raw Election Data'!$C$1:$C$3144,0),MATCH('Joined Data'!L$1,'Raw Election Data'!$A$1:$AN$1,0))</f>
        <v>6368</v>
      </c>
      <c r="M1468">
        <f>INDEX('Raw Election Data'!$A$1:$AN$3144,MATCH($C1468&amp;" "&amp;$B1468,'Raw Election Data'!$C$1:$C$3144,0),MATCH('Joined Data'!M$1,'Raw Election Data'!$A$1:$AN$1,0))</f>
        <v>0.21984924623115579</v>
      </c>
      <c r="N1468">
        <f>INDEX('Raw Election Data'!$A$1:$AN$3144,MATCH($C1468&amp;" "&amp;$B1468,'Raw Election Data'!$C$1:$C$3144,0),MATCH('Joined Data'!N$1,'Raw Election Data'!$A$1:$AN$1,0))</f>
        <v>0.75533919597989951</v>
      </c>
      <c r="O1468">
        <f>INDEX('Raw Election Data'!$A$1:$AN$3144,MATCH($C1468&amp;" "&amp;$B1468,'Raw Election Data'!$C$1:$C$3144,0),MATCH('Joined Data'!O$1,'Raw Election Data'!$A$1:$AN$1,0))</f>
        <v>-3410</v>
      </c>
      <c r="P1468">
        <f>INDEX('Raw Election Data'!$A$1:$AN$3144,MATCH($C1468&amp;" "&amp;$B1468,'Raw Election Data'!$C$1:$C$3144,0),MATCH('Joined Data'!P$1,'Raw Election Data'!$A$1:$AN$1,0))</f>
        <v>3410</v>
      </c>
      <c r="Q1468">
        <f>INDEX('Raw Election Data'!$A$1:$AN$3144,MATCH($C1468&amp;" "&amp;$B1468,'Raw Election Data'!$C$1:$C$3144,0),MATCH('Joined Data'!Q$1,'Raw Election Data'!$A$1:$AN$1,0))</f>
        <v>-0.53548994974874375</v>
      </c>
      <c r="R1468">
        <f>INDEX('Raw Election Data'!$A$1:$AN$3144,MATCH($C1468&amp;" "&amp;$B1468,'Raw Election Data'!$C$1:$C$3144,0),MATCH('Joined Data'!R$1,'Raw Election Data'!$A$1:$AN$1,0))</f>
        <v>0.53548994974874375</v>
      </c>
    </row>
    <row r="1469" spans="1:18" ht="13.5" hidden="1" customHeight="1" x14ac:dyDescent="0.15">
      <c r="A1469" t="s">
        <v>112</v>
      </c>
      <c r="B1469" t="s">
        <v>3912</v>
      </c>
      <c r="C1469" t="str">
        <f>INDEX(FIPS!$A$1:$E$3236,MATCH($F1469,FIPS!$D$1:$D$3236,0),5)</f>
        <v>Sunflower County</v>
      </c>
      <c r="D1469" t="s">
        <v>245</v>
      </c>
      <c r="E1469" s="15" t="s">
        <v>73</v>
      </c>
      <c r="F1469" t="s">
        <v>4050</v>
      </c>
      <c r="G1469" t="s">
        <v>440</v>
      </c>
      <c r="H1469" t="str">
        <f>IFERROR(VLOOKUP($G1469,'Team Colors'!$A:$B,2,0),"#c9c9c9")</f>
        <v>#9f8958</v>
      </c>
      <c r="I1469">
        <f>INDEX('Raw Election Data'!$A$1:$AN$3144,MATCH($C1469&amp;" "&amp;$B1469,'Raw Election Data'!$C$1:$C$3144,0),MATCH('Joined Data'!I$1,'Raw Election Data'!$A$1:$AN$1,0))</f>
        <v>27005</v>
      </c>
      <c r="J1469">
        <f>INDEX('Raw Election Data'!$A$1:$AN$3144,MATCH($C1469&amp;" "&amp;$B1469,'Raw Election Data'!$C$1:$C$3144,0),MATCH('Joined Data'!J$1,'Raw Election Data'!$A$1:$AN$1,0))</f>
        <v>6560</v>
      </c>
      <c r="K1469">
        <f>INDEX('Raw Election Data'!$A$1:$AN$3144,MATCH($C1469&amp;" "&amp;$B1469,'Raw Election Data'!$C$1:$C$3144,0),MATCH('Joined Data'!K$1,'Raw Election Data'!$A$1:$AN$1,0))</f>
        <v>2768</v>
      </c>
      <c r="L1469">
        <f>INDEX('Raw Election Data'!$A$1:$AN$3144,MATCH($C1469&amp;" "&amp;$B1469,'Raw Election Data'!$C$1:$C$3144,0),MATCH('Joined Data'!L$1,'Raw Election Data'!$A$1:$AN$1,0))</f>
        <v>9406</v>
      </c>
      <c r="M1469">
        <f>INDEX('Raw Election Data'!$A$1:$AN$3144,MATCH($C1469&amp;" "&amp;$B1469,'Raw Election Data'!$C$1:$C$3144,0),MATCH('Joined Data'!M$1,'Raw Election Data'!$A$1:$AN$1,0))</f>
        <v>0.69742717414416333</v>
      </c>
      <c r="N1469">
        <f>INDEX('Raw Election Data'!$A$1:$AN$3144,MATCH($C1469&amp;" "&amp;$B1469,'Raw Election Data'!$C$1:$C$3144,0),MATCH('Joined Data'!N$1,'Raw Election Data'!$A$1:$AN$1,0))</f>
        <v>0.29428024665107377</v>
      </c>
      <c r="O1469">
        <f>INDEX('Raw Election Data'!$A$1:$AN$3144,MATCH($C1469&amp;" "&amp;$B1469,'Raw Election Data'!$C$1:$C$3144,0),MATCH('Joined Data'!O$1,'Raw Election Data'!$A$1:$AN$1,0))</f>
        <v>3792</v>
      </c>
      <c r="P1469">
        <f>INDEX('Raw Election Data'!$A$1:$AN$3144,MATCH($C1469&amp;" "&amp;$B1469,'Raw Election Data'!$C$1:$C$3144,0),MATCH('Joined Data'!P$1,'Raw Election Data'!$A$1:$AN$1,0))</f>
        <v>-3792</v>
      </c>
      <c r="Q1469">
        <f>INDEX('Raw Election Data'!$A$1:$AN$3144,MATCH($C1469&amp;" "&amp;$B1469,'Raw Election Data'!$C$1:$C$3144,0),MATCH('Joined Data'!Q$1,'Raw Election Data'!$A$1:$AN$1,0))</f>
        <v>0.40314692749308956</v>
      </c>
      <c r="R1469">
        <f>INDEX('Raw Election Data'!$A$1:$AN$3144,MATCH($C1469&amp;" "&amp;$B1469,'Raw Election Data'!$C$1:$C$3144,0),MATCH('Joined Data'!R$1,'Raw Election Data'!$A$1:$AN$1,0))</f>
        <v>-0.40314692749308956</v>
      </c>
    </row>
    <row r="1470" spans="1:18" ht="13.5" hidden="1" customHeight="1" x14ac:dyDescent="0.15">
      <c r="A1470" t="s">
        <v>112</v>
      </c>
      <c r="B1470" t="s">
        <v>3912</v>
      </c>
      <c r="C1470" t="str">
        <f>INDEX(FIPS!$A$1:$E$3236,MATCH($F1470,FIPS!$D$1:$D$3236,0),5)</f>
        <v>Tallahatchie County</v>
      </c>
      <c r="D1470" t="s">
        <v>245</v>
      </c>
      <c r="E1470" s="15" t="s">
        <v>114</v>
      </c>
      <c r="F1470" t="s">
        <v>4054</v>
      </c>
      <c r="G1470" t="s">
        <v>440</v>
      </c>
      <c r="H1470" t="str">
        <f>IFERROR(VLOOKUP($G1470,'Team Colors'!$A:$B,2,0),"#c9c9c9")</f>
        <v>#9f8958</v>
      </c>
      <c r="I1470">
        <f>INDEX('Raw Election Data'!$A$1:$AN$3144,MATCH($C1470&amp;" "&amp;$B1470,'Raw Election Data'!$C$1:$C$3144,0),MATCH('Joined Data'!I$1,'Raw Election Data'!$A$1:$AN$1,0))</f>
        <v>14588</v>
      </c>
      <c r="J1470">
        <f>INDEX('Raw Election Data'!$A$1:$AN$3144,MATCH($C1470&amp;" "&amp;$B1470,'Raw Election Data'!$C$1:$C$3144,0),MATCH('Joined Data'!J$1,'Raw Election Data'!$A$1:$AN$1,0))</f>
        <v>3337</v>
      </c>
      <c r="K1470">
        <f>INDEX('Raw Election Data'!$A$1:$AN$3144,MATCH($C1470&amp;" "&amp;$B1470,'Raw Election Data'!$C$1:$C$3144,0),MATCH('Joined Data'!K$1,'Raw Election Data'!$A$1:$AN$1,0))</f>
        <v>2462</v>
      </c>
      <c r="L1470">
        <f>INDEX('Raw Election Data'!$A$1:$AN$3144,MATCH($C1470&amp;" "&amp;$B1470,'Raw Election Data'!$C$1:$C$3144,0),MATCH('Joined Data'!L$1,'Raw Election Data'!$A$1:$AN$1,0))</f>
        <v>5870</v>
      </c>
      <c r="M1470">
        <f>INDEX('Raw Election Data'!$A$1:$AN$3144,MATCH($C1470&amp;" "&amp;$B1470,'Raw Election Data'!$C$1:$C$3144,0),MATCH('Joined Data'!M$1,'Raw Election Data'!$A$1:$AN$1,0))</f>
        <v>0.56848381601362863</v>
      </c>
      <c r="N1470">
        <f>INDEX('Raw Election Data'!$A$1:$AN$3144,MATCH($C1470&amp;" "&amp;$B1470,'Raw Election Data'!$C$1:$C$3144,0),MATCH('Joined Data'!N$1,'Raw Election Data'!$A$1:$AN$1,0))</f>
        <v>0.41942078364565588</v>
      </c>
      <c r="O1470">
        <f>INDEX('Raw Election Data'!$A$1:$AN$3144,MATCH($C1470&amp;" "&amp;$B1470,'Raw Election Data'!$C$1:$C$3144,0),MATCH('Joined Data'!O$1,'Raw Election Data'!$A$1:$AN$1,0))</f>
        <v>875</v>
      </c>
      <c r="P1470">
        <f>INDEX('Raw Election Data'!$A$1:$AN$3144,MATCH($C1470&amp;" "&amp;$B1470,'Raw Election Data'!$C$1:$C$3144,0),MATCH('Joined Data'!P$1,'Raw Election Data'!$A$1:$AN$1,0))</f>
        <v>-875</v>
      </c>
      <c r="Q1470">
        <f>INDEX('Raw Election Data'!$A$1:$AN$3144,MATCH($C1470&amp;" "&amp;$B1470,'Raw Election Data'!$C$1:$C$3144,0),MATCH('Joined Data'!Q$1,'Raw Election Data'!$A$1:$AN$1,0))</f>
        <v>0.14906303236797275</v>
      </c>
      <c r="R1470">
        <f>INDEX('Raw Election Data'!$A$1:$AN$3144,MATCH($C1470&amp;" "&amp;$B1470,'Raw Election Data'!$C$1:$C$3144,0),MATCH('Joined Data'!R$1,'Raw Election Data'!$A$1:$AN$1,0))</f>
        <v>-0.14906303236797275</v>
      </c>
    </row>
    <row r="1471" spans="1:18" ht="13.5" hidden="1" customHeight="1" x14ac:dyDescent="0.15">
      <c r="A1471" t="s">
        <v>112</v>
      </c>
      <c r="B1471" t="s">
        <v>3912</v>
      </c>
      <c r="C1471" t="str">
        <f>INDEX(FIPS!$A$1:$E$3236,MATCH($F1471,FIPS!$D$1:$D$3236,0),5)</f>
        <v>Tate County</v>
      </c>
      <c r="D1471" t="s">
        <v>245</v>
      </c>
      <c r="E1471" s="15" t="s">
        <v>115</v>
      </c>
      <c r="F1471" t="s">
        <v>4056</v>
      </c>
      <c r="G1471" t="s">
        <v>439</v>
      </c>
      <c r="H1471" t="str">
        <f>IFERROR(VLOOKUP($G1471,'Team Colors'!$A:$B,2,0),"#c9c9c9")</f>
        <v>#002244</v>
      </c>
      <c r="I1471">
        <f>INDEX('Raw Election Data'!$A$1:$AN$3144,MATCH($C1471&amp;" "&amp;$B1471,'Raw Election Data'!$C$1:$C$3144,0),MATCH('Joined Data'!I$1,'Raw Election Data'!$A$1:$AN$1,0))</f>
        <v>28296</v>
      </c>
      <c r="J1471">
        <f>INDEX('Raw Election Data'!$A$1:$AN$3144,MATCH($C1471&amp;" "&amp;$B1471,'Raw Election Data'!$C$1:$C$3144,0),MATCH('Joined Data'!J$1,'Raw Election Data'!$A$1:$AN$1,0))</f>
        <v>3804</v>
      </c>
      <c r="K1471">
        <f>INDEX('Raw Election Data'!$A$1:$AN$3144,MATCH($C1471&amp;" "&amp;$B1471,'Raw Election Data'!$C$1:$C$3144,0),MATCH('Joined Data'!K$1,'Raw Election Data'!$A$1:$AN$1,0))</f>
        <v>7385</v>
      </c>
      <c r="L1471">
        <f>INDEX('Raw Election Data'!$A$1:$AN$3144,MATCH($C1471&amp;" "&amp;$B1471,'Raw Election Data'!$C$1:$C$3144,0),MATCH('Joined Data'!L$1,'Raw Election Data'!$A$1:$AN$1,0))</f>
        <v>11389</v>
      </c>
      <c r="M1471">
        <f>INDEX('Raw Election Data'!$A$1:$AN$3144,MATCH($C1471&amp;" "&amp;$B1471,'Raw Election Data'!$C$1:$C$3144,0),MATCH('Joined Data'!M$1,'Raw Election Data'!$A$1:$AN$1,0))</f>
        <v>0.33400649749758538</v>
      </c>
      <c r="N1471">
        <f>INDEX('Raw Election Data'!$A$1:$AN$3144,MATCH($C1471&amp;" "&amp;$B1471,'Raw Election Data'!$C$1:$C$3144,0),MATCH('Joined Data'!N$1,'Raw Election Data'!$A$1:$AN$1,0))</f>
        <v>0.64843269821757832</v>
      </c>
      <c r="O1471">
        <f>INDEX('Raw Election Data'!$A$1:$AN$3144,MATCH($C1471&amp;" "&amp;$B1471,'Raw Election Data'!$C$1:$C$3144,0),MATCH('Joined Data'!O$1,'Raw Election Data'!$A$1:$AN$1,0))</f>
        <v>-3581</v>
      </c>
      <c r="P1471">
        <f>INDEX('Raw Election Data'!$A$1:$AN$3144,MATCH($C1471&amp;" "&amp;$B1471,'Raw Election Data'!$C$1:$C$3144,0),MATCH('Joined Data'!P$1,'Raw Election Data'!$A$1:$AN$1,0))</f>
        <v>3581</v>
      </c>
      <c r="Q1471">
        <f>INDEX('Raw Election Data'!$A$1:$AN$3144,MATCH($C1471&amp;" "&amp;$B1471,'Raw Election Data'!$C$1:$C$3144,0),MATCH('Joined Data'!Q$1,'Raw Election Data'!$A$1:$AN$1,0))</f>
        <v>-0.31442620071999294</v>
      </c>
      <c r="R1471">
        <f>INDEX('Raw Election Data'!$A$1:$AN$3144,MATCH($C1471&amp;" "&amp;$B1471,'Raw Election Data'!$C$1:$C$3144,0),MATCH('Joined Data'!R$1,'Raw Election Data'!$A$1:$AN$1,0))</f>
        <v>0.31442620071999294</v>
      </c>
    </row>
    <row r="1472" spans="1:18" ht="13.5" hidden="1" customHeight="1" x14ac:dyDescent="0.15">
      <c r="A1472" t="s">
        <v>112</v>
      </c>
      <c r="B1472" t="s">
        <v>3912</v>
      </c>
      <c r="C1472" t="str">
        <f>INDEX(FIPS!$A$1:$E$3236,MATCH($F1472,FIPS!$D$1:$D$3236,0),5)</f>
        <v>Tippah County</v>
      </c>
      <c r="D1472" t="s">
        <v>245</v>
      </c>
      <c r="E1472" s="15" t="s">
        <v>116</v>
      </c>
      <c r="F1472" t="s">
        <v>4058</v>
      </c>
      <c r="G1472" t="s">
        <v>440</v>
      </c>
      <c r="H1472" t="str">
        <f>IFERROR(VLOOKUP($G1472,'Team Colors'!$A:$B,2,0),"#c9c9c9")</f>
        <v>#9f8958</v>
      </c>
      <c r="I1472">
        <f>INDEX('Raw Election Data'!$A$1:$AN$3144,MATCH($C1472&amp;" "&amp;$B1472,'Raw Election Data'!$C$1:$C$3144,0),MATCH('Joined Data'!I$1,'Raw Election Data'!$A$1:$AN$1,0))</f>
        <v>22131</v>
      </c>
      <c r="J1472">
        <f>INDEX('Raw Election Data'!$A$1:$AN$3144,MATCH($C1472&amp;" "&amp;$B1472,'Raw Election Data'!$C$1:$C$3144,0),MATCH('Joined Data'!J$1,'Raw Election Data'!$A$1:$AN$1,0))</f>
        <v>1808</v>
      </c>
      <c r="K1472">
        <f>INDEX('Raw Election Data'!$A$1:$AN$3144,MATCH($C1472&amp;" "&amp;$B1472,'Raw Election Data'!$C$1:$C$3144,0),MATCH('Joined Data'!K$1,'Raw Election Data'!$A$1:$AN$1,0))</f>
        <v>7182</v>
      </c>
      <c r="L1472">
        <f>INDEX('Raw Election Data'!$A$1:$AN$3144,MATCH($C1472&amp;" "&amp;$B1472,'Raw Election Data'!$C$1:$C$3144,0),MATCH('Joined Data'!L$1,'Raw Election Data'!$A$1:$AN$1,0))</f>
        <v>9143</v>
      </c>
      <c r="M1472">
        <f>INDEX('Raw Election Data'!$A$1:$AN$3144,MATCH($C1472&amp;" "&amp;$B1472,'Raw Election Data'!$C$1:$C$3144,0),MATCH('Joined Data'!M$1,'Raw Election Data'!$A$1:$AN$1,0))</f>
        <v>0.19774691020452806</v>
      </c>
      <c r="N1472">
        <f>INDEX('Raw Election Data'!$A$1:$AN$3144,MATCH($C1472&amp;" "&amp;$B1472,'Raw Election Data'!$C$1:$C$3144,0),MATCH('Joined Data'!N$1,'Raw Election Data'!$A$1:$AN$1,0))</f>
        <v>0.78551897626599587</v>
      </c>
      <c r="O1472">
        <f>INDEX('Raw Election Data'!$A$1:$AN$3144,MATCH($C1472&amp;" "&amp;$B1472,'Raw Election Data'!$C$1:$C$3144,0),MATCH('Joined Data'!O$1,'Raw Election Data'!$A$1:$AN$1,0))</f>
        <v>-5374</v>
      </c>
      <c r="P1472">
        <f>INDEX('Raw Election Data'!$A$1:$AN$3144,MATCH($C1472&amp;" "&amp;$B1472,'Raw Election Data'!$C$1:$C$3144,0),MATCH('Joined Data'!P$1,'Raw Election Data'!$A$1:$AN$1,0))</f>
        <v>5374</v>
      </c>
      <c r="Q1472">
        <f>INDEX('Raw Election Data'!$A$1:$AN$3144,MATCH($C1472&amp;" "&amp;$B1472,'Raw Election Data'!$C$1:$C$3144,0),MATCH('Joined Data'!Q$1,'Raw Election Data'!$A$1:$AN$1,0))</f>
        <v>-0.58777206606146781</v>
      </c>
      <c r="R1472">
        <f>INDEX('Raw Election Data'!$A$1:$AN$3144,MATCH($C1472&amp;" "&amp;$B1472,'Raw Election Data'!$C$1:$C$3144,0),MATCH('Joined Data'!R$1,'Raw Election Data'!$A$1:$AN$1,0))</f>
        <v>0.58777206606146781</v>
      </c>
    </row>
    <row r="1473" spans="1:18" ht="13.5" hidden="1" customHeight="1" x14ac:dyDescent="0.15">
      <c r="A1473" t="s">
        <v>112</v>
      </c>
      <c r="B1473" t="s">
        <v>3912</v>
      </c>
      <c r="C1473" t="str">
        <f>INDEX(FIPS!$A$1:$E$3236,MATCH($F1473,FIPS!$D$1:$D$3236,0),5)</f>
        <v>Tishomingo County</v>
      </c>
      <c r="D1473" t="s">
        <v>245</v>
      </c>
      <c r="E1473" s="15" t="s">
        <v>117</v>
      </c>
      <c r="F1473" t="s">
        <v>4060</v>
      </c>
      <c r="G1473" t="s">
        <v>440</v>
      </c>
      <c r="H1473" t="str">
        <f>IFERROR(VLOOKUP($G1473,'Team Colors'!$A:$B,2,0),"#c9c9c9")</f>
        <v>#9f8958</v>
      </c>
      <c r="I1473">
        <f>INDEX('Raw Election Data'!$A$1:$AN$3144,MATCH($C1473&amp;" "&amp;$B1473,'Raw Election Data'!$C$1:$C$3144,0),MATCH('Joined Data'!I$1,'Raw Election Data'!$A$1:$AN$1,0))</f>
        <v>19552</v>
      </c>
      <c r="J1473">
        <f>INDEX('Raw Election Data'!$A$1:$AN$3144,MATCH($C1473&amp;" "&amp;$B1473,'Raw Election Data'!$C$1:$C$3144,0),MATCH('Joined Data'!J$1,'Raw Election Data'!$A$1:$AN$1,0))</f>
        <v>990</v>
      </c>
      <c r="K1473">
        <f>INDEX('Raw Election Data'!$A$1:$AN$3144,MATCH($C1473&amp;" "&amp;$B1473,'Raw Election Data'!$C$1:$C$3144,0),MATCH('Joined Data'!K$1,'Raw Election Data'!$A$1:$AN$1,0))</f>
        <v>7117</v>
      </c>
      <c r="L1473">
        <f>INDEX('Raw Election Data'!$A$1:$AN$3144,MATCH($C1473&amp;" "&amp;$B1473,'Raw Election Data'!$C$1:$C$3144,0),MATCH('Joined Data'!L$1,'Raw Election Data'!$A$1:$AN$1,0))</f>
        <v>8310</v>
      </c>
      <c r="M1473">
        <f>INDEX('Raw Election Data'!$A$1:$AN$3144,MATCH($C1473&amp;" "&amp;$B1473,'Raw Election Data'!$C$1:$C$3144,0),MATCH('Joined Data'!M$1,'Raw Election Data'!$A$1:$AN$1,0))</f>
        <v>0.11913357400722022</v>
      </c>
      <c r="N1473">
        <f>INDEX('Raw Election Data'!$A$1:$AN$3144,MATCH($C1473&amp;" "&amp;$B1473,'Raw Election Data'!$C$1:$C$3144,0),MATCH('Joined Data'!N$1,'Raw Election Data'!$A$1:$AN$1,0))</f>
        <v>0.85643802647412759</v>
      </c>
      <c r="O1473">
        <f>INDEX('Raw Election Data'!$A$1:$AN$3144,MATCH($C1473&amp;" "&amp;$B1473,'Raw Election Data'!$C$1:$C$3144,0),MATCH('Joined Data'!O$1,'Raw Election Data'!$A$1:$AN$1,0))</f>
        <v>-6127</v>
      </c>
      <c r="P1473">
        <f>INDEX('Raw Election Data'!$A$1:$AN$3144,MATCH($C1473&amp;" "&amp;$B1473,'Raw Election Data'!$C$1:$C$3144,0),MATCH('Joined Data'!P$1,'Raw Election Data'!$A$1:$AN$1,0))</f>
        <v>6127</v>
      </c>
      <c r="Q1473">
        <f>INDEX('Raw Election Data'!$A$1:$AN$3144,MATCH($C1473&amp;" "&amp;$B1473,'Raw Election Data'!$C$1:$C$3144,0),MATCH('Joined Data'!Q$1,'Raw Election Data'!$A$1:$AN$1,0))</f>
        <v>-0.73730445246690735</v>
      </c>
      <c r="R1473">
        <f>INDEX('Raw Election Data'!$A$1:$AN$3144,MATCH($C1473&amp;" "&amp;$B1473,'Raw Election Data'!$C$1:$C$3144,0),MATCH('Joined Data'!R$1,'Raw Election Data'!$A$1:$AN$1,0))</f>
        <v>0.73730445246690735</v>
      </c>
    </row>
    <row r="1474" spans="1:18" ht="13.5" hidden="1" customHeight="1" x14ac:dyDescent="0.15">
      <c r="A1474" t="s">
        <v>112</v>
      </c>
      <c r="B1474" t="s">
        <v>3912</v>
      </c>
      <c r="C1474" t="str">
        <f>INDEX(FIPS!$A$1:$E$3236,MATCH($F1474,FIPS!$D$1:$D$3236,0),5)</f>
        <v>Tunica County</v>
      </c>
      <c r="D1474" t="s">
        <v>245</v>
      </c>
      <c r="E1474" s="15" t="s">
        <v>118</v>
      </c>
      <c r="F1474" t="s">
        <v>4062</v>
      </c>
      <c r="G1474" t="s">
        <v>439</v>
      </c>
      <c r="H1474" t="str">
        <f>IFERROR(VLOOKUP($G1474,'Team Colors'!$A:$B,2,0),"#c9c9c9")</f>
        <v>#002244</v>
      </c>
      <c r="I1474">
        <f>INDEX('Raw Election Data'!$A$1:$AN$3144,MATCH($C1474&amp;" "&amp;$B1474,'Raw Election Data'!$C$1:$C$3144,0),MATCH('Joined Data'!I$1,'Raw Election Data'!$A$1:$AN$1,0))</f>
        <v>10343</v>
      </c>
      <c r="J1474">
        <f>INDEX('Raw Election Data'!$A$1:$AN$3144,MATCH($C1474&amp;" "&amp;$B1474,'Raw Election Data'!$C$1:$C$3144,0),MATCH('Joined Data'!J$1,'Raw Election Data'!$A$1:$AN$1,0))</f>
        <v>2577</v>
      </c>
      <c r="K1474">
        <f>INDEX('Raw Election Data'!$A$1:$AN$3144,MATCH($C1474&amp;" "&amp;$B1474,'Raw Election Data'!$C$1:$C$3144,0),MATCH('Joined Data'!K$1,'Raw Election Data'!$A$1:$AN$1,0))</f>
        <v>840</v>
      </c>
      <c r="L1474">
        <f>INDEX('Raw Election Data'!$A$1:$AN$3144,MATCH($C1474&amp;" "&amp;$B1474,'Raw Election Data'!$C$1:$C$3144,0),MATCH('Joined Data'!L$1,'Raw Election Data'!$A$1:$AN$1,0))</f>
        <v>3463</v>
      </c>
      <c r="M1474">
        <f>INDEX('Raw Election Data'!$A$1:$AN$3144,MATCH($C1474&amp;" "&amp;$B1474,'Raw Election Data'!$C$1:$C$3144,0),MATCH('Joined Data'!M$1,'Raw Election Data'!$A$1:$AN$1,0))</f>
        <v>0.74415246895755127</v>
      </c>
      <c r="N1474">
        <f>INDEX('Raw Election Data'!$A$1:$AN$3144,MATCH($C1474&amp;" "&amp;$B1474,'Raw Election Data'!$C$1:$C$3144,0),MATCH('Joined Data'!N$1,'Raw Election Data'!$A$1:$AN$1,0))</f>
        <v>0.24256425064972567</v>
      </c>
      <c r="O1474">
        <f>INDEX('Raw Election Data'!$A$1:$AN$3144,MATCH($C1474&amp;" "&amp;$B1474,'Raw Election Data'!$C$1:$C$3144,0),MATCH('Joined Data'!O$1,'Raw Election Data'!$A$1:$AN$1,0))</f>
        <v>1737</v>
      </c>
      <c r="P1474">
        <f>INDEX('Raw Election Data'!$A$1:$AN$3144,MATCH($C1474&amp;" "&amp;$B1474,'Raw Election Data'!$C$1:$C$3144,0),MATCH('Joined Data'!P$1,'Raw Election Data'!$A$1:$AN$1,0))</f>
        <v>-1737</v>
      </c>
      <c r="Q1474">
        <f>INDEX('Raw Election Data'!$A$1:$AN$3144,MATCH($C1474&amp;" "&amp;$B1474,'Raw Election Data'!$C$1:$C$3144,0),MATCH('Joined Data'!Q$1,'Raw Election Data'!$A$1:$AN$1,0))</f>
        <v>0.50158821830782563</v>
      </c>
      <c r="R1474">
        <f>INDEX('Raw Election Data'!$A$1:$AN$3144,MATCH($C1474&amp;" "&amp;$B1474,'Raw Election Data'!$C$1:$C$3144,0),MATCH('Joined Data'!R$1,'Raw Election Data'!$A$1:$AN$1,0))</f>
        <v>-0.50158821830782563</v>
      </c>
    </row>
    <row r="1475" spans="1:18" ht="13.5" hidden="1" customHeight="1" x14ac:dyDescent="0.15">
      <c r="A1475" t="s">
        <v>112</v>
      </c>
      <c r="B1475" t="s">
        <v>3912</v>
      </c>
      <c r="C1475" t="str">
        <f>INDEX(FIPS!$A$1:$E$3236,MATCH($F1475,FIPS!$D$1:$D$3236,0),5)</f>
        <v>Union County</v>
      </c>
      <c r="D1475" t="s">
        <v>245</v>
      </c>
      <c r="E1475" s="15" t="s">
        <v>119</v>
      </c>
      <c r="F1475" t="s">
        <v>4063</v>
      </c>
      <c r="G1475" t="s">
        <v>440</v>
      </c>
      <c r="H1475" t="str">
        <f>IFERROR(VLOOKUP($G1475,'Team Colors'!$A:$B,2,0),"#c9c9c9")</f>
        <v>#9f8958</v>
      </c>
      <c r="I1475">
        <f>INDEX('Raw Election Data'!$A$1:$AN$3144,MATCH($C1475&amp;" "&amp;$B1475,'Raw Election Data'!$C$1:$C$3144,0),MATCH('Joined Data'!I$1,'Raw Election Data'!$A$1:$AN$1,0))</f>
        <v>28429</v>
      </c>
      <c r="J1475">
        <f>INDEX('Raw Election Data'!$A$1:$AN$3144,MATCH($C1475&amp;" "&amp;$B1475,'Raw Election Data'!$C$1:$C$3144,0),MATCH('Joined Data'!J$1,'Raw Election Data'!$A$1:$AN$1,0))</f>
        <v>1969</v>
      </c>
      <c r="K1475">
        <f>INDEX('Raw Election Data'!$A$1:$AN$3144,MATCH($C1475&amp;" "&amp;$B1475,'Raw Election Data'!$C$1:$C$3144,0),MATCH('Joined Data'!K$1,'Raw Election Data'!$A$1:$AN$1,0))</f>
        <v>9161</v>
      </c>
      <c r="L1475">
        <f>INDEX('Raw Election Data'!$A$1:$AN$3144,MATCH($C1475&amp;" "&amp;$B1475,'Raw Election Data'!$C$1:$C$3144,0),MATCH('Joined Data'!L$1,'Raw Election Data'!$A$1:$AN$1,0))</f>
        <v>11374</v>
      </c>
      <c r="M1475">
        <f>INDEX('Raw Election Data'!$A$1:$AN$3144,MATCH($C1475&amp;" "&amp;$B1475,'Raw Election Data'!$C$1:$C$3144,0),MATCH('Joined Data'!M$1,'Raw Election Data'!$A$1:$AN$1,0))</f>
        <v>0.17311411992263057</v>
      </c>
      <c r="N1475">
        <f>INDEX('Raw Election Data'!$A$1:$AN$3144,MATCH($C1475&amp;" "&amp;$B1475,'Raw Election Data'!$C$1:$C$3144,0),MATCH('Joined Data'!N$1,'Raw Election Data'!$A$1:$AN$1,0))</f>
        <v>0.80543344469843503</v>
      </c>
      <c r="O1475">
        <f>INDEX('Raw Election Data'!$A$1:$AN$3144,MATCH($C1475&amp;" "&amp;$B1475,'Raw Election Data'!$C$1:$C$3144,0),MATCH('Joined Data'!O$1,'Raw Election Data'!$A$1:$AN$1,0))</f>
        <v>-7192</v>
      </c>
      <c r="P1475">
        <f>INDEX('Raw Election Data'!$A$1:$AN$3144,MATCH($C1475&amp;" "&amp;$B1475,'Raw Election Data'!$C$1:$C$3144,0),MATCH('Joined Data'!P$1,'Raw Election Data'!$A$1:$AN$1,0))</f>
        <v>7192</v>
      </c>
      <c r="Q1475">
        <f>INDEX('Raw Election Data'!$A$1:$AN$3144,MATCH($C1475&amp;" "&amp;$B1475,'Raw Election Data'!$C$1:$C$3144,0),MATCH('Joined Data'!Q$1,'Raw Election Data'!$A$1:$AN$1,0))</f>
        <v>-0.63231932477580444</v>
      </c>
      <c r="R1475">
        <f>INDEX('Raw Election Data'!$A$1:$AN$3144,MATCH($C1475&amp;" "&amp;$B1475,'Raw Election Data'!$C$1:$C$3144,0),MATCH('Joined Data'!R$1,'Raw Election Data'!$A$1:$AN$1,0))</f>
        <v>0.63231932477580444</v>
      </c>
    </row>
    <row r="1476" spans="1:18" ht="13.5" hidden="1" customHeight="1" x14ac:dyDescent="0.15">
      <c r="A1476" t="s">
        <v>112</v>
      </c>
      <c r="B1476" t="s">
        <v>3912</v>
      </c>
      <c r="C1476" t="str">
        <f>INDEX(FIPS!$A$1:$E$3236,MATCH($F1476,FIPS!$D$1:$D$3236,0),5)</f>
        <v>Walthall County</v>
      </c>
      <c r="D1476" t="s">
        <v>245</v>
      </c>
      <c r="E1476" s="15" t="s">
        <v>120</v>
      </c>
      <c r="F1476" t="s">
        <v>4065</v>
      </c>
      <c r="G1476" t="s">
        <v>440</v>
      </c>
      <c r="H1476" t="str">
        <f>IFERROR(VLOOKUP($G1476,'Team Colors'!$A:$B,2,0),"#c9c9c9")</f>
        <v>#9f8958</v>
      </c>
      <c r="I1476">
        <f>INDEX('Raw Election Data'!$A$1:$AN$3144,MATCH($C1476&amp;" "&amp;$B1476,'Raw Election Data'!$C$1:$C$3144,0),MATCH('Joined Data'!I$1,'Raw Election Data'!$A$1:$AN$1,0))</f>
        <v>14638</v>
      </c>
      <c r="J1476">
        <f>INDEX('Raw Election Data'!$A$1:$AN$3144,MATCH($C1476&amp;" "&amp;$B1476,'Raw Election Data'!$C$1:$C$3144,0),MATCH('Joined Data'!J$1,'Raw Election Data'!$A$1:$AN$1,0))</f>
        <v>2475</v>
      </c>
      <c r="K1476">
        <f>INDEX('Raw Election Data'!$A$1:$AN$3144,MATCH($C1476&amp;" "&amp;$B1476,'Raw Election Data'!$C$1:$C$3144,0),MATCH('Joined Data'!K$1,'Raw Election Data'!$A$1:$AN$1,0))</f>
        <v>3374</v>
      </c>
      <c r="L1476">
        <f>INDEX('Raw Election Data'!$A$1:$AN$3144,MATCH($C1476&amp;" "&amp;$B1476,'Raw Election Data'!$C$1:$C$3144,0),MATCH('Joined Data'!L$1,'Raw Election Data'!$A$1:$AN$1,0))</f>
        <v>5909</v>
      </c>
      <c r="M1476">
        <f>INDEX('Raw Election Data'!$A$1:$AN$3144,MATCH($C1476&amp;" "&amp;$B1476,'Raw Election Data'!$C$1:$C$3144,0),MATCH('Joined Data'!M$1,'Raw Election Data'!$A$1:$AN$1,0))</f>
        <v>0.41885259773227279</v>
      </c>
      <c r="N1476">
        <f>INDEX('Raw Election Data'!$A$1:$AN$3144,MATCH($C1476&amp;" "&amp;$B1476,'Raw Election Data'!$C$1:$C$3144,0),MATCH('Joined Data'!N$1,'Raw Election Data'!$A$1:$AN$1,0))</f>
        <v>0.57099339989845999</v>
      </c>
      <c r="O1476">
        <f>INDEX('Raw Election Data'!$A$1:$AN$3144,MATCH($C1476&amp;" "&amp;$B1476,'Raw Election Data'!$C$1:$C$3144,0),MATCH('Joined Data'!O$1,'Raw Election Data'!$A$1:$AN$1,0))</f>
        <v>-899</v>
      </c>
      <c r="P1476">
        <f>INDEX('Raw Election Data'!$A$1:$AN$3144,MATCH($C1476&amp;" "&amp;$B1476,'Raw Election Data'!$C$1:$C$3144,0),MATCH('Joined Data'!P$1,'Raw Election Data'!$A$1:$AN$1,0))</f>
        <v>899</v>
      </c>
      <c r="Q1476">
        <f>INDEX('Raw Election Data'!$A$1:$AN$3144,MATCH($C1476&amp;" "&amp;$B1476,'Raw Election Data'!$C$1:$C$3144,0),MATCH('Joined Data'!Q$1,'Raw Election Data'!$A$1:$AN$1,0))</f>
        <v>-0.15214080216618719</v>
      </c>
      <c r="R1476">
        <f>INDEX('Raw Election Data'!$A$1:$AN$3144,MATCH($C1476&amp;" "&amp;$B1476,'Raw Election Data'!$C$1:$C$3144,0),MATCH('Joined Data'!R$1,'Raw Election Data'!$A$1:$AN$1,0))</f>
        <v>0.15214080216618719</v>
      </c>
    </row>
    <row r="1477" spans="1:18" ht="13.5" hidden="1" customHeight="1" x14ac:dyDescent="0.15">
      <c r="A1477" t="s">
        <v>112</v>
      </c>
      <c r="B1477" t="s">
        <v>3912</v>
      </c>
      <c r="C1477" t="str">
        <f>INDEX(FIPS!$A$1:$E$3236,MATCH($F1477,FIPS!$D$1:$D$3236,0),5)</f>
        <v>Warren County</v>
      </c>
      <c r="D1477" t="s">
        <v>245</v>
      </c>
      <c r="E1477" s="15" t="s">
        <v>121</v>
      </c>
      <c r="F1477" t="s">
        <v>4066</v>
      </c>
      <c r="G1477" t="s">
        <v>440</v>
      </c>
      <c r="H1477" t="str">
        <f>IFERROR(VLOOKUP($G1477,'Team Colors'!$A:$B,2,0),"#c9c9c9")</f>
        <v>#9f8958</v>
      </c>
      <c r="I1477">
        <f>INDEX('Raw Election Data'!$A$1:$AN$3144,MATCH($C1477&amp;" "&amp;$B1477,'Raw Election Data'!$C$1:$C$3144,0),MATCH('Joined Data'!I$1,'Raw Election Data'!$A$1:$AN$1,0))</f>
        <v>47485</v>
      </c>
      <c r="J1477">
        <f>INDEX('Raw Election Data'!$A$1:$AN$3144,MATCH($C1477&amp;" "&amp;$B1477,'Raw Election Data'!$C$1:$C$3144,0),MATCH('Joined Data'!J$1,'Raw Election Data'!$A$1:$AN$1,0))</f>
        <v>8518</v>
      </c>
      <c r="K1477">
        <f>INDEX('Raw Election Data'!$A$1:$AN$3144,MATCH($C1477&amp;" "&amp;$B1477,'Raw Election Data'!$C$1:$C$3144,0),MATCH('Joined Data'!K$1,'Raw Election Data'!$A$1:$AN$1,0))</f>
        <v>9420</v>
      </c>
      <c r="L1477">
        <f>INDEX('Raw Election Data'!$A$1:$AN$3144,MATCH($C1477&amp;" "&amp;$B1477,'Raw Election Data'!$C$1:$C$3144,0),MATCH('Joined Data'!L$1,'Raw Election Data'!$A$1:$AN$1,0))</f>
        <v>18287</v>
      </c>
      <c r="M1477">
        <f>INDEX('Raw Election Data'!$A$1:$AN$3144,MATCH($C1477&amp;" "&amp;$B1477,'Raw Election Data'!$C$1:$C$3144,0),MATCH('Joined Data'!M$1,'Raw Election Data'!$A$1:$AN$1,0))</f>
        <v>0.46579537376278229</v>
      </c>
      <c r="N1477">
        <f>INDEX('Raw Election Data'!$A$1:$AN$3144,MATCH($C1477&amp;" "&amp;$B1477,'Raw Election Data'!$C$1:$C$3144,0),MATCH('Joined Data'!N$1,'Raw Election Data'!$A$1:$AN$1,0))</f>
        <v>0.51512003062284684</v>
      </c>
      <c r="O1477">
        <f>INDEX('Raw Election Data'!$A$1:$AN$3144,MATCH($C1477&amp;" "&amp;$B1477,'Raw Election Data'!$C$1:$C$3144,0),MATCH('Joined Data'!O$1,'Raw Election Data'!$A$1:$AN$1,0))</f>
        <v>-902</v>
      </c>
      <c r="P1477">
        <f>INDEX('Raw Election Data'!$A$1:$AN$3144,MATCH($C1477&amp;" "&amp;$B1477,'Raw Election Data'!$C$1:$C$3144,0),MATCH('Joined Data'!P$1,'Raw Election Data'!$A$1:$AN$1,0))</f>
        <v>902</v>
      </c>
      <c r="Q1477">
        <f>INDEX('Raw Election Data'!$A$1:$AN$3144,MATCH($C1477&amp;" "&amp;$B1477,'Raw Election Data'!$C$1:$C$3144,0),MATCH('Joined Data'!Q$1,'Raw Election Data'!$A$1:$AN$1,0))</f>
        <v>-4.9324656860064542E-2</v>
      </c>
      <c r="R1477">
        <f>INDEX('Raw Election Data'!$A$1:$AN$3144,MATCH($C1477&amp;" "&amp;$B1477,'Raw Election Data'!$C$1:$C$3144,0),MATCH('Joined Data'!R$1,'Raw Election Data'!$A$1:$AN$1,0))</f>
        <v>4.9324656860064542E-2</v>
      </c>
    </row>
    <row r="1478" spans="1:18" ht="13.5" hidden="1" customHeight="1" x14ac:dyDescent="0.15">
      <c r="A1478" t="s">
        <v>112</v>
      </c>
      <c r="B1478" t="s">
        <v>3912</v>
      </c>
      <c r="C1478" t="str">
        <f>INDEX(FIPS!$A$1:$E$3236,MATCH($F1478,FIPS!$D$1:$D$3236,0),5)</f>
        <v>Washington County</v>
      </c>
      <c r="D1478" t="s">
        <v>245</v>
      </c>
      <c r="E1478" s="15" t="s">
        <v>138</v>
      </c>
      <c r="F1478" t="s">
        <v>4067</v>
      </c>
      <c r="G1478" t="s">
        <v>440</v>
      </c>
      <c r="H1478" t="str">
        <f>IFERROR(VLOOKUP($G1478,'Team Colors'!$A:$B,2,0),"#c9c9c9")</f>
        <v>#9f8958</v>
      </c>
      <c r="I1478">
        <f>INDEX('Raw Election Data'!$A$1:$AN$3144,MATCH($C1478&amp;" "&amp;$B1478,'Raw Election Data'!$C$1:$C$3144,0),MATCH('Joined Data'!I$1,'Raw Election Data'!$A$1:$AN$1,0))</f>
        <v>48130</v>
      </c>
      <c r="J1478">
        <f>INDEX('Raw Election Data'!$A$1:$AN$3144,MATCH($C1478&amp;" "&amp;$B1478,'Raw Election Data'!$C$1:$C$3144,0),MATCH('Joined Data'!J$1,'Raw Election Data'!$A$1:$AN$1,0))</f>
        <v>9847</v>
      </c>
      <c r="K1478">
        <f>INDEX('Raw Election Data'!$A$1:$AN$3144,MATCH($C1478&amp;" "&amp;$B1478,'Raw Election Data'!$C$1:$C$3144,0),MATCH('Joined Data'!K$1,'Raw Election Data'!$A$1:$AN$1,0))</f>
        <v>4541</v>
      </c>
      <c r="L1478">
        <f>INDEX('Raw Election Data'!$A$1:$AN$3144,MATCH($C1478&amp;" "&amp;$B1478,'Raw Election Data'!$C$1:$C$3144,0),MATCH('Joined Data'!L$1,'Raw Election Data'!$A$1:$AN$1,0))</f>
        <v>14571</v>
      </c>
      <c r="M1478">
        <f>INDEX('Raw Election Data'!$A$1:$AN$3144,MATCH($C1478&amp;" "&amp;$B1478,'Raw Election Data'!$C$1:$C$3144,0),MATCH('Joined Data'!M$1,'Raw Election Data'!$A$1:$AN$1,0))</f>
        <v>0.67579438610939535</v>
      </c>
      <c r="N1478">
        <f>INDEX('Raw Election Data'!$A$1:$AN$3144,MATCH($C1478&amp;" "&amp;$B1478,'Raw Election Data'!$C$1:$C$3144,0),MATCH('Joined Data'!N$1,'Raw Election Data'!$A$1:$AN$1,0))</f>
        <v>0.31164642097316586</v>
      </c>
      <c r="O1478">
        <f>INDEX('Raw Election Data'!$A$1:$AN$3144,MATCH($C1478&amp;" "&amp;$B1478,'Raw Election Data'!$C$1:$C$3144,0),MATCH('Joined Data'!O$1,'Raw Election Data'!$A$1:$AN$1,0))</f>
        <v>5306</v>
      </c>
      <c r="P1478">
        <f>INDEX('Raw Election Data'!$A$1:$AN$3144,MATCH($C1478&amp;" "&amp;$B1478,'Raw Election Data'!$C$1:$C$3144,0),MATCH('Joined Data'!P$1,'Raw Election Data'!$A$1:$AN$1,0))</f>
        <v>-5306</v>
      </c>
      <c r="Q1478">
        <f>INDEX('Raw Election Data'!$A$1:$AN$3144,MATCH($C1478&amp;" "&amp;$B1478,'Raw Election Data'!$C$1:$C$3144,0),MATCH('Joined Data'!Q$1,'Raw Election Data'!$A$1:$AN$1,0))</f>
        <v>0.36414796513622949</v>
      </c>
      <c r="R1478">
        <f>INDEX('Raw Election Data'!$A$1:$AN$3144,MATCH($C1478&amp;" "&amp;$B1478,'Raw Election Data'!$C$1:$C$3144,0),MATCH('Joined Data'!R$1,'Raw Election Data'!$A$1:$AN$1,0))</f>
        <v>-0.36414796513622949</v>
      </c>
    </row>
    <row r="1479" spans="1:18" ht="13.5" hidden="1" customHeight="1" x14ac:dyDescent="0.15">
      <c r="A1479" t="s">
        <v>112</v>
      </c>
      <c r="B1479" t="s">
        <v>3912</v>
      </c>
      <c r="C1479" t="str">
        <f>INDEX(FIPS!$A$1:$E$3236,MATCH($F1479,FIPS!$D$1:$D$3236,0),5)</f>
        <v>Wayne County</v>
      </c>
      <c r="D1479" t="s">
        <v>245</v>
      </c>
      <c r="E1479" s="15" t="s">
        <v>96</v>
      </c>
      <c r="F1479" t="s">
        <v>4070</v>
      </c>
      <c r="G1479" t="s">
        <v>440</v>
      </c>
      <c r="H1479" t="str">
        <f>IFERROR(VLOOKUP($G1479,'Team Colors'!$A:$B,2,0),"#c9c9c9")</f>
        <v>#9f8958</v>
      </c>
      <c r="I1479">
        <f>INDEX('Raw Election Data'!$A$1:$AN$3144,MATCH($C1479&amp;" "&amp;$B1479,'Raw Election Data'!$C$1:$C$3144,0),MATCH('Joined Data'!I$1,'Raw Election Data'!$A$1:$AN$1,0))</f>
        <v>20566</v>
      </c>
      <c r="J1479">
        <f>INDEX('Raw Election Data'!$A$1:$AN$3144,MATCH($C1479&amp;" "&amp;$B1479,'Raw Election Data'!$C$1:$C$3144,0),MATCH('Joined Data'!J$1,'Raw Election Data'!$A$1:$AN$1,0))</f>
        <v>3493</v>
      </c>
      <c r="K1479">
        <f>INDEX('Raw Election Data'!$A$1:$AN$3144,MATCH($C1479&amp;" "&amp;$B1479,'Raw Election Data'!$C$1:$C$3144,0),MATCH('Joined Data'!K$1,'Raw Election Data'!$A$1:$AN$1,0))</f>
        <v>5957</v>
      </c>
      <c r="L1479">
        <f>INDEX('Raw Election Data'!$A$1:$AN$3144,MATCH($C1479&amp;" "&amp;$B1479,'Raw Election Data'!$C$1:$C$3144,0),MATCH('Joined Data'!L$1,'Raw Election Data'!$A$1:$AN$1,0))</f>
        <v>9534</v>
      </c>
      <c r="M1479">
        <f>INDEX('Raw Election Data'!$A$1:$AN$3144,MATCH($C1479&amp;" "&amp;$B1479,'Raw Election Data'!$C$1:$C$3144,0),MATCH('Joined Data'!M$1,'Raw Election Data'!$A$1:$AN$1,0))</f>
        <v>0.36637298091042586</v>
      </c>
      <c r="N1479">
        <f>INDEX('Raw Election Data'!$A$1:$AN$3144,MATCH($C1479&amp;" "&amp;$B1479,'Raw Election Data'!$C$1:$C$3144,0),MATCH('Joined Data'!N$1,'Raw Election Data'!$A$1:$AN$1,0))</f>
        <v>0.62481644640234946</v>
      </c>
      <c r="O1479">
        <f>INDEX('Raw Election Data'!$A$1:$AN$3144,MATCH($C1479&amp;" "&amp;$B1479,'Raw Election Data'!$C$1:$C$3144,0),MATCH('Joined Data'!O$1,'Raw Election Data'!$A$1:$AN$1,0))</f>
        <v>-2464</v>
      </c>
      <c r="P1479">
        <f>INDEX('Raw Election Data'!$A$1:$AN$3144,MATCH($C1479&amp;" "&amp;$B1479,'Raw Election Data'!$C$1:$C$3144,0),MATCH('Joined Data'!P$1,'Raw Election Data'!$A$1:$AN$1,0))</f>
        <v>2464</v>
      </c>
      <c r="Q1479">
        <f>INDEX('Raw Election Data'!$A$1:$AN$3144,MATCH($C1479&amp;" "&amp;$B1479,'Raw Election Data'!$C$1:$C$3144,0),MATCH('Joined Data'!Q$1,'Raw Election Data'!$A$1:$AN$1,0))</f>
        <v>-0.2584434654919236</v>
      </c>
      <c r="R1479">
        <f>INDEX('Raw Election Data'!$A$1:$AN$3144,MATCH($C1479&amp;" "&amp;$B1479,'Raw Election Data'!$C$1:$C$3144,0),MATCH('Joined Data'!R$1,'Raw Election Data'!$A$1:$AN$1,0))</f>
        <v>0.2584434654919236</v>
      </c>
    </row>
    <row r="1480" spans="1:18" ht="13.5" hidden="1" customHeight="1" x14ac:dyDescent="0.15">
      <c r="A1480" t="s">
        <v>112</v>
      </c>
      <c r="B1480" t="s">
        <v>3912</v>
      </c>
      <c r="C1480" t="str">
        <f>INDEX(FIPS!$A$1:$E$3236,MATCH($F1480,FIPS!$D$1:$D$3236,0),5)</f>
        <v>Webster County</v>
      </c>
      <c r="D1480" t="s">
        <v>245</v>
      </c>
      <c r="E1480" s="15" t="s">
        <v>97</v>
      </c>
      <c r="F1480" t="s">
        <v>4071</v>
      </c>
      <c r="G1480" t="s">
        <v>440</v>
      </c>
      <c r="H1480" t="str">
        <f>IFERROR(VLOOKUP($G1480,'Team Colors'!$A:$B,2,0),"#c9c9c9")</f>
        <v>#9f8958</v>
      </c>
      <c r="I1480">
        <f>INDEX('Raw Election Data'!$A$1:$AN$3144,MATCH($C1480&amp;" "&amp;$B1480,'Raw Election Data'!$C$1:$C$3144,0),MATCH('Joined Data'!I$1,'Raw Election Data'!$A$1:$AN$1,0))</f>
        <v>9899</v>
      </c>
      <c r="J1480">
        <f>INDEX('Raw Election Data'!$A$1:$AN$3144,MATCH($C1480&amp;" "&amp;$B1480,'Raw Election Data'!$C$1:$C$3144,0),MATCH('Joined Data'!J$1,'Raw Election Data'!$A$1:$AN$1,0))</f>
        <v>1001</v>
      </c>
      <c r="K1480">
        <f>INDEX('Raw Election Data'!$A$1:$AN$3144,MATCH($C1480&amp;" "&amp;$B1480,'Raw Election Data'!$C$1:$C$3144,0),MATCH('Joined Data'!K$1,'Raw Election Data'!$A$1:$AN$1,0))</f>
        <v>3949</v>
      </c>
      <c r="L1480">
        <f>INDEX('Raw Election Data'!$A$1:$AN$3144,MATCH($C1480&amp;" "&amp;$B1480,'Raw Election Data'!$C$1:$C$3144,0),MATCH('Joined Data'!L$1,'Raw Election Data'!$A$1:$AN$1,0))</f>
        <v>5024</v>
      </c>
      <c r="M1480">
        <f>INDEX('Raw Election Data'!$A$1:$AN$3144,MATCH($C1480&amp;" "&amp;$B1480,'Raw Election Data'!$C$1:$C$3144,0),MATCH('Joined Data'!M$1,'Raw Election Data'!$A$1:$AN$1,0))</f>
        <v>0.1992436305732484</v>
      </c>
      <c r="N1480">
        <f>INDEX('Raw Election Data'!$A$1:$AN$3144,MATCH($C1480&amp;" "&amp;$B1480,'Raw Election Data'!$C$1:$C$3144,0),MATCH('Joined Data'!N$1,'Raw Election Data'!$A$1:$AN$1,0))</f>
        <v>0.78602707006369432</v>
      </c>
      <c r="O1480">
        <f>INDEX('Raw Election Data'!$A$1:$AN$3144,MATCH($C1480&amp;" "&amp;$B1480,'Raw Election Data'!$C$1:$C$3144,0),MATCH('Joined Data'!O$1,'Raw Election Data'!$A$1:$AN$1,0))</f>
        <v>-2948</v>
      </c>
      <c r="P1480">
        <f>INDEX('Raw Election Data'!$A$1:$AN$3144,MATCH($C1480&amp;" "&amp;$B1480,'Raw Election Data'!$C$1:$C$3144,0),MATCH('Joined Data'!P$1,'Raw Election Data'!$A$1:$AN$1,0))</f>
        <v>2948</v>
      </c>
      <c r="Q1480">
        <f>INDEX('Raw Election Data'!$A$1:$AN$3144,MATCH($C1480&amp;" "&amp;$B1480,'Raw Election Data'!$C$1:$C$3144,0),MATCH('Joined Data'!Q$1,'Raw Election Data'!$A$1:$AN$1,0))</f>
        <v>-0.58678343949044587</v>
      </c>
      <c r="R1480">
        <f>INDEX('Raw Election Data'!$A$1:$AN$3144,MATCH($C1480&amp;" "&amp;$B1480,'Raw Election Data'!$C$1:$C$3144,0),MATCH('Joined Data'!R$1,'Raw Election Data'!$A$1:$AN$1,0))</f>
        <v>0.58678343949044587</v>
      </c>
    </row>
    <row r="1481" spans="1:18" ht="13.5" hidden="1" customHeight="1" x14ac:dyDescent="0.15">
      <c r="A1481" t="s">
        <v>112</v>
      </c>
      <c r="B1481" t="s">
        <v>3912</v>
      </c>
      <c r="C1481" t="str">
        <f>INDEX(FIPS!$A$1:$E$3236,MATCH($F1481,FIPS!$D$1:$D$3236,0),5)</f>
        <v>Wilkinson County</v>
      </c>
      <c r="D1481" t="s">
        <v>245</v>
      </c>
      <c r="E1481" s="15" t="s">
        <v>98</v>
      </c>
      <c r="F1481" t="s">
        <v>4072</v>
      </c>
      <c r="G1481" t="s">
        <v>440</v>
      </c>
      <c r="H1481" t="str">
        <f>IFERROR(VLOOKUP($G1481,'Team Colors'!$A:$B,2,0),"#c9c9c9")</f>
        <v>#9f8958</v>
      </c>
      <c r="I1481">
        <f>INDEX('Raw Election Data'!$A$1:$AN$3144,MATCH($C1481&amp;" "&amp;$B1481,'Raw Election Data'!$C$1:$C$3144,0),MATCH('Joined Data'!I$1,'Raw Election Data'!$A$1:$AN$1,0))</f>
        <v>9122</v>
      </c>
      <c r="J1481">
        <f>INDEX('Raw Election Data'!$A$1:$AN$3144,MATCH($C1481&amp;" "&amp;$B1481,'Raw Election Data'!$C$1:$C$3144,0),MATCH('Joined Data'!J$1,'Raw Election Data'!$A$1:$AN$1,0))</f>
        <v>2826</v>
      </c>
      <c r="K1481">
        <f>INDEX('Raw Election Data'!$A$1:$AN$3144,MATCH($C1481&amp;" "&amp;$B1481,'Raw Election Data'!$C$1:$C$3144,0),MATCH('Joined Data'!K$1,'Raw Election Data'!$A$1:$AN$1,0))</f>
        <v>1305</v>
      </c>
      <c r="L1481">
        <f>INDEX('Raw Election Data'!$A$1:$AN$3144,MATCH($C1481&amp;" "&amp;$B1481,'Raw Election Data'!$C$1:$C$3144,0),MATCH('Joined Data'!L$1,'Raw Election Data'!$A$1:$AN$1,0))</f>
        <v>4174</v>
      </c>
      <c r="M1481">
        <f>INDEX('Raw Election Data'!$A$1:$AN$3144,MATCH($C1481&amp;" "&amp;$B1481,'Raw Election Data'!$C$1:$C$3144,0),MATCH('Joined Data'!M$1,'Raw Election Data'!$A$1:$AN$1,0))</f>
        <v>0.67704839482510781</v>
      </c>
      <c r="N1481">
        <f>INDEX('Raw Election Data'!$A$1:$AN$3144,MATCH($C1481&amp;" "&amp;$B1481,'Raw Election Data'!$C$1:$C$3144,0),MATCH('Joined Data'!N$1,'Raw Election Data'!$A$1:$AN$1,0))</f>
        <v>0.31264973646382366</v>
      </c>
      <c r="O1481">
        <f>INDEX('Raw Election Data'!$A$1:$AN$3144,MATCH($C1481&amp;" "&amp;$B1481,'Raw Election Data'!$C$1:$C$3144,0),MATCH('Joined Data'!O$1,'Raw Election Data'!$A$1:$AN$1,0))</f>
        <v>1521</v>
      </c>
      <c r="P1481">
        <f>INDEX('Raw Election Data'!$A$1:$AN$3144,MATCH($C1481&amp;" "&amp;$B1481,'Raw Election Data'!$C$1:$C$3144,0),MATCH('Joined Data'!P$1,'Raw Election Data'!$A$1:$AN$1,0))</f>
        <v>-1521</v>
      </c>
      <c r="Q1481">
        <f>INDEX('Raw Election Data'!$A$1:$AN$3144,MATCH($C1481&amp;" "&amp;$B1481,'Raw Election Data'!$C$1:$C$3144,0),MATCH('Joined Data'!Q$1,'Raw Election Data'!$A$1:$AN$1,0))</f>
        <v>0.36439865836128416</v>
      </c>
      <c r="R1481">
        <f>INDEX('Raw Election Data'!$A$1:$AN$3144,MATCH($C1481&amp;" "&amp;$B1481,'Raw Election Data'!$C$1:$C$3144,0),MATCH('Joined Data'!R$1,'Raw Election Data'!$A$1:$AN$1,0))</f>
        <v>-0.36439865836128416</v>
      </c>
    </row>
    <row r="1482" spans="1:18" ht="13.5" hidden="1" customHeight="1" x14ac:dyDescent="0.15">
      <c r="A1482" t="s">
        <v>112</v>
      </c>
      <c r="B1482" t="s">
        <v>3912</v>
      </c>
      <c r="C1482" t="str">
        <f>INDEX(FIPS!$A$1:$E$3236,MATCH($F1482,FIPS!$D$1:$D$3236,0),5)</f>
        <v>Winston County</v>
      </c>
      <c r="D1482" t="s">
        <v>245</v>
      </c>
      <c r="E1482" s="15" t="s">
        <v>99</v>
      </c>
      <c r="F1482" t="s">
        <v>4073</v>
      </c>
      <c r="G1482" t="s">
        <v>440</v>
      </c>
      <c r="H1482" t="str">
        <f>IFERROR(VLOOKUP($G1482,'Team Colors'!$A:$B,2,0),"#c9c9c9")</f>
        <v>#9f8958</v>
      </c>
      <c r="I1482">
        <f>INDEX('Raw Election Data'!$A$1:$AN$3144,MATCH($C1482&amp;" "&amp;$B1482,'Raw Election Data'!$C$1:$C$3144,0),MATCH('Joined Data'!I$1,'Raw Election Data'!$A$1:$AN$1,0))</f>
        <v>18317</v>
      </c>
      <c r="J1482">
        <f>INDEX('Raw Election Data'!$A$1:$AN$3144,MATCH($C1482&amp;" "&amp;$B1482,'Raw Election Data'!$C$1:$C$3144,0),MATCH('Joined Data'!J$1,'Raw Election Data'!$A$1:$AN$1,0))</f>
        <v>3778</v>
      </c>
      <c r="K1482">
        <f>INDEX('Raw Election Data'!$A$1:$AN$3144,MATCH($C1482&amp;" "&amp;$B1482,'Raw Election Data'!$C$1:$C$3144,0),MATCH('Joined Data'!K$1,'Raw Election Data'!$A$1:$AN$1,0))</f>
        <v>4874</v>
      </c>
      <c r="L1482">
        <f>INDEX('Raw Election Data'!$A$1:$AN$3144,MATCH($C1482&amp;" "&amp;$B1482,'Raw Election Data'!$C$1:$C$3144,0),MATCH('Joined Data'!L$1,'Raw Election Data'!$A$1:$AN$1,0))</f>
        <v>8771</v>
      </c>
      <c r="M1482">
        <f>INDEX('Raw Election Data'!$A$1:$AN$3144,MATCH($C1482&amp;" "&amp;$B1482,'Raw Election Data'!$C$1:$C$3144,0),MATCH('Joined Data'!M$1,'Raw Election Data'!$A$1:$AN$1,0))</f>
        <v>0.43073765819176835</v>
      </c>
      <c r="N1482">
        <f>INDEX('Raw Election Data'!$A$1:$AN$3144,MATCH($C1482&amp;" "&amp;$B1482,'Raw Election Data'!$C$1:$C$3144,0),MATCH('Joined Data'!N$1,'Raw Election Data'!$A$1:$AN$1,0))</f>
        <v>0.55569490365978791</v>
      </c>
      <c r="O1482">
        <f>INDEX('Raw Election Data'!$A$1:$AN$3144,MATCH($C1482&amp;" "&amp;$B1482,'Raw Election Data'!$C$1:$C$3144,0),MATCH('Joined Data'!O$1,'Raw Election Data'!$A$1:$AN$1,0))</f>
        <v>-1096</v>
      </c>
      <c r="P1482">
        <f>INDEX('Raw Election Data'!$A$1:$AN$3144,MATCH($C1482&amp;" "&amp;$B1482,'Raw Election Data'!$C$1:$C$3144,0),MATCH('Joined Data'!P$1,'Raw Election Data'!$A$1:$AN$1,0))</f>
        <v>1096</v>
      </c>
      <c r="Q1482">
        <f>INDEX('Raw Election Data'!$A$1:$AN$3144,MATCH($C1482&amp;" "&amp;$B1482,'Raw Election Data'!$C$1:$C$3144,0),MATCH('Joined Data'!Q$1,'Raw Election Data'!$A$1:$AN$1,0))</f>
        <v>-0.12495724546801956</v>
      </c>
      <c r="R1482">
        <f>INDEX('Raw Election Data'!$A$1:$AN$3144,MATCH($C1482&amp;" "&amp;$B1482,'Raw Election Data'!$C$1:$C$3144,0),MATCH('Joined Data'!R$1,'Raw Election Data'!$A$1:$AN$1,0))</f>
        <v>0.12495724546801956</v>
      </c>
    </row>
    <row r="1483" spans="1:18" ht="13.5" hidden="1" customHeight="1" x14ac:dyDescent="0.15">
      <c r="A1483" t="s">
        <v>112</v>
      </c>
      <c r="B1483" t="s">
        <v>3912</v>
      </c>
      <c r="C1483" t="str">
        <f>INDEX(FIPS!$A$1:$E$3236,MATCH($F1483,FIPS!$D$1:$D$3236,0),5)</f>
        <v>Yalobusha County</v>
      </c>
      <c r="D1483" t="s">
        <v>245</v>
      </c>
      <c r="E1483" s="15" t="s">
        <v>100</v>
      </c>
      <c r="F1483" t="s">
        <v>4075</v>
      </c>
      <c r="G1483" t="s">
        <v>440</v>
      </c>
      <c r="H1483" t="str">
        <f>IFERROR(VLOOKUP($G1483,'Team Colors'!$A:$B,2,0),"#c9c9c9")</f>
        <v>#9f8958</v>
      </c>
      <c r="I1483">
        <f>INDEX('Raw Election Data'!$A$1:$AN$3144,MATCH($C1483&amp;" "&amp;$B1483,'Raw Election Data'!$C$1:$C$3144,0),MATCH('Joined Data'!I$1,'Raw Election Data'!$A$1:$AN$1,0))</f>
        <v>12447</v>
      </c>
      <c r="J1483">
        <f>INDEX('Raw Election Data'!$A$1:$AN$3144,MATCH($C1483&amp;" "&amp;$B1483,'Raw Election Data'!$C$1:$C$3144,0),MATCH('Joined Data'!J$1,'Raw Election Data'!$A$1:$AN$1,0))</f>
        <v>2574</v>
      </c>
      <c r="K1483">
        <f>INDEX('Raw Election Data'!$A$1:$AN$3144,MATCH($C1483&amp;" "&amp;$B1483,'Raw Election Data'!$C$1:$C$3144,0),MATCH('Joined Data'!K$1,'Raw Election Data'!$A$1:$AN$1,0))</f>
        <v>3366</v>
      </c>
      <c r="L1483">
        <f>INDEX('Raw Election Data'!$A$1:$AN$3144,MATCH($C1483&amp;" "&amp;$B1483,'Raw Election Data'!$C$1:$C$3144,0),MATCH('Joined Data'!L$1,'Raw Election Data'!$A$1:$AN$1,0))</f>
        <v>6058</v>
      </c>
      <c r="M1483">
        <f>INDEX('Raw Election Data'!$A$1:$AN$3144,MATCH($C1483&amp;" "&amp;$B1483,'Raw Election Data'!$C$1:$C$3144,0),MATCH('Joined Data'!M$1,'Raw Election Data'!$A$1:$AN$1,0))</f>
        <v>0.42489270386266093</v>
      </c>
      <c r="N1483">
        <f>INDEX('Raw Election Data'!$A$1:$AN$3144,MATCH($C1483&amp;" "&amp;$B1483,'Raw Election Data'!$C$1:$C$3144,0),MATCH('Joined Data'!N$1,'Raw Election Data'!$A$1:$AN$1,0))</f>
        <v>0.55562892043578738</v>
      </c>
      <c r="O1483">
        <f>INDEX('Raw Election Data'!$A$1:$AN$3144,MATCH($C1483&amp;" "&amp;$B1483,'Raw Election Data'!$C$1:$C$3144,0),MATCH('Joined Data'!O$1,'Raw Election Data'!$A$1:$AN$1,0))</f>
        <v>-792</v>
      </c>
      <c r="P1483">
        <f>INDEX('Raw Election Data'!$A$1:$AN$3144,MATCH($C1483&amp;" "&amp;$B1483,'Raw Election Data'!$C$1:$C$3144,0),MATCH('Joined Data'!P$1,'Raw Election Data'!$A$1:$AN$1,0))</f>
        <v>792</v>
      </c>
      <c r="Q1483">
        <f>INDEX('Raw Election Data'!$A$1:$AN$3144,MATCH($C1483&amp;" "&amp;$B1483,'Raw Election Data'!$C$1:$C$3144,0),MATCH('Joined Data'!Q$1,'Raw Election Data'!$A$1:$AN$1,0))</f>
        <v>-0.13073621657312645</v>
      </c>
      <c r="R1483">
        <f>INDEX('Raw Election Data'!$A$1:$AN$3144,MATCH($C1483&amp;" "&amp;$B1483,'Raw Election Data'!$C$1:$C$3144,0),MATCH('Joined Data'!R$1,'Raw Election Data'!$A$1:$AN$1,0))</f>
        <v>0.13073621657312645</v>
      </c>
    </row>
    <row r="1484" spans="1:18" ht="13.5" hidden="1" customHeight="1" x14ac:dyDescent="0.15">
      <c r="A1484" t="s">
        <v>112</v>
      </c>
      <c r="B1484" t="s">
        <v>3912</v>
      </c>
      <c r="C1484" t="str">
        <f>INDEX(FIPS!$A$1:$E$3236,MATCH($F1484,FIPS!$D$1:$D$3236,0),5)</f>
        <v>Yazoo County</v>
      </c>
      <c r="D1484" t="s">
        <v>245</v>
      </c>
      <c r="E1484" s="15" t="s">
        <v>101</v>
      </c>
      <c r="F1484" t="s">
        <v>4077</v>
      </c>
      <c r="G1484" t="s">
        <v>440</v>
      </c>
      <c r="H1484" t="str">
        <f>IFERROR(VLOOKUP($G1484,'Team Colors'!$A:$B,2,0),"#c9c9c9")</f>
        <v>#9f8958</v>
      </c>
      <c r="I1484">
        <f>INDEX('Raw Election Data'!$A$1:$AN$3144,MATCH($C1484&amp;" "&amp;$B1484,'Raw Election Data'!$C$1:$C$3144,0),MATCH('Joined Data'!I$1,'Raw Election Data'!$A$1:$AN$1,0))</f>
        <v>27387</v>
      </c>
      <c r="J1484">
        <f>INDEX('Raw Election Data'!$A$1:$AN$3144,MATCH($C1484&amp;" "&amp;$B1484,'Raw Election Data'!$C$1:$C$3144,0),MATCH('Joined Data'!J$1,'Raw Election Data'!$A$1:$AN$1,0))</f>
        <v>5221</v>
      </c>
      <c r="K1484">
        <f>INDEX('Raw Election Data'!$A$1:$AN$3144,MATCH($C1484&amp;" "&amp;$B1484,'Raw Election Data'!$C$1:$C$3144,0),MATCH('Joined Data'!K$1,'Raw Election Data'!$A$1:$AN$1,0))</f>
        <v>4568</v>
      </c>
      <c r="L1484">
        <f>INDEX('Raw Election Data'!$A$1:$AN$3144,MATCH($C1484&amp;" "&amp;$B1484,'Raw Election Data'!$C$1:$C$3144,0),MATCH('Joined Data'!L$1,'Raw Election Data'!$A$1:$AN$1,0))</f>
        <v>9892</v>
      </c>
      <c r="M1484">
        <f>INDEX('Raw Election Data'!$A$1:$AN$3144,MATCH($C1484&amp;" "&amp;$B1484,'Raw Election Data'!$C$1:$C$3144,0),MATCH('Joined Data'!M$1,'Raw Election Data'!$A$1:$AN$1,0))</f>
        <v>0.52780024262029923</v>
      </c>
      <c r="N1484">
        <f>INDEX('Raw Election Data'!$A$1:$AN$3144,MATCH($C1484&amp;" "&amp;$B1484,'Raw Election Data'!$C$1:$C$3144,0),MATCH('Joined Data'!N$1,'Raw Election Data'!$A$1:$AN$1,0))</f>
        <v>0.46178730287100689</v>
      </c>
      <c r="O1484">
        <f>INDEX('Raw Election Data'!$A$1:$AN$3144,MATCH($C1484&amp;" "&amp;$B1484,'Raw Election Data'!$C$1:$C$3144,0),MATCH('Joined Data'!O$1,'Raw Election Data'!$A$1:$AN$1,0))</f>
        <v>653</v>
      </c>
      <c r="P1484">
        <f>INDEX('Raw Election Data'!$A$1:$AN$3144,MATCH($C1484&amp;" "&amp;$B1484,'Raw Election Data'!$C$1:$C$3144,0),MATCH('Joined Data'!P$1,'Raw Election Data'!$A$1:$AN$1,0))</f>
        <v>-653</v>
      </c>
      <c r="Q1484">
        <f>INDEX('Raw Election Data'!$A$1:$AN$3144,MATCH($C1484&amp;" "&amp;$B1484,'Raw Election Data'!$C$1:$C$3144,0),MATCH('Joined Data'!Q$1,'Raw Election Data'!$A$1:$AN$1,0))</f>
        <v>6.6012939749292343E-2</v>
      </c>
      <c r="R1484">
        <f>INDEX('Raw Election Data'!$A$1:$AN$3144,MATCH($C1484&amp;" "&amp;$B1484,'Raw Election Data'!$C$1:$C$3144,0),MATCH('Joined Data'!R$1,'Raw Election Data'!$A$1:$AN$1,0))</f>
        <v>-6.6012939749292343E-2</v>
      </c>
    </row>
    <row r="1485" spans="1:18" ht="13.5" hidden="1" customHeight="1" x14ac:dyDescent="0.15">
      <c r="A1485" t="s">
        <v>229</v>
      </c>
      <c r="B1485" t="s">
        <v>4078</v>
      </c>
      <c r="C1485" t="str">
        <f>INDEX(FIPS!$A$1:$E$3236,MATCH($F1485,FIPS!$D$1:$D$3236,0),5)</f>
        <v>Adair County</v>
      </c>
      <c r="D1485" t="s">
        <v>230</v>
      </c>
      <c r="E1485" s="15" t="s">
        <v>6</v>
      </c>
      <c r="F1485" t="s">
        <v>4079</v>
      </c>
      <c r="G1485" t="s">
        <v>7773</v>
      </c>
      <c r="H1485" t="str">
        <f>IFERROR(VLOOKUP($G1485,'Team Colors'!$A:$B,2,0),"#c9c9c9")</f>
        <v>#e31837</v>
      </c>
      <c r="I1485">
        <f>INDEX('Raw Election Data'!$A$1:$AN$3144,MATCH($C1485&amp;" "&amp;$B1485,'Raw Election Data'!$C$1:$C$3144,0),MATCH('Joined Data'!I$1,'Raw Election Data'!$A$1:$AN$1,0))</f>
        <v>25378</v>
      </c>
      <c r="J1485">
        <f>INDEX('Raw Election Data'!$A$1:$AN$3144,MATCH($C1485&amp;" "&amp;$B1485,'Raw Election Data'!$C$1:$C$3144,0),MATCH('Joined Data'!J$1,'Raw Election Data'!$A$1:$AN$1,0))</f>
        <v>3495</v>
      </c>
      <c r="K1485">
        <f>INDEX('Raw Election Data'!$A$1:$AN$3144,MATCH($C1485&amp;" "&amp;$B1485,'Raw Election Data'!$C$1:$C$3144,0),MATCH('Joined Data'!K$1,'Raw Election Data'!$A$1:$AN$1,0))</f>
        <v>6019</v>
      </c>
      <c r="L1485">
        <f>INDEX('Raw Election Data'!$A$1:$AN$3144,MATCH($C1485&amp;" "&amp;$B1485,'Raw Election Data'!$C$1:$C$3144,0),MATCH('Joined Data'!L$1,'Raw Election Data'!$A$1:$AN$1,0))</f>
        <v>10137</v>
      </c>
      <c r="M1485">
        <f>INDEX('Raw Election Data'!$A$1:$AN$3144,MATCH($C1485&amp;" "&amp;$B1485,'Raw Election Data'!$C$1:$C$3144,0),MATCH('Joined Data'!M$1,'Raw Election Data'!$A$1:$AN$1,0))</f>
        <v>0.34477656111275523</v>
      </c>
      <c r="N1485">
        <f>INDEX('Raw Election Data'!$A$1:$AN$3144,MATCH($C1485&amp;" "&amp;$B1485,'Raw Election Data'!$C$1:$C$3144,0),MATCH('Joined Data'!N$1,'Raw Election Data'!$A$1:$AN$1,0))</f>
        <v>0.59376541383052184</v>
      </c>
      <c r="O1485">
        <f>INDEX('Raw Election Data'!$A$1:$AN$3144,MATCH($C1485&amp;" "&amp;$B1485,'Raw Election Data'!$C$1:$C$3144,0),MATCH('Joined Data'!O$1,'Raw Election Data'!$A$1:$AN$1,0))</f>
        <v>-2524</v>
      </c>
      <c r="P1485">
        <f>INDEX('Raw Election Data'!$A$1:$AN$3144,MATCH($C1485&amp;" "&amp;$B1485,'Raw Election Data'!$C$1:$C$3144,0),MATCH('Joined Data'!P$1,'Raw Election Data'!$A$1:$AN$1,0))</f>
        <v>2524</v>
      </c>
      <c r="Q1485">
        <f>INDEX('Raw Election Data'!$A$1:$AN$3144,MATCH($C1485&amp;" "&amp;$B1485,'Raw Election Data'!$C$1:$C$3144,0),MATCH('Joined Data'!Q$1,'Raw Election Data'!$A$1:$AN$1,0))</f>
        <v>-0.24898885271776661</v>
      </c>
      <c r="R1485">
        <f>INDEX('Raw Election Data'!$A$1:$AN$3144,MATCH($C1485&amp;" "&amp;$B1485,'Raw Election Data'!$C$1:$C$3144,0),MATCH('Joined Data'!R$1,'Raw Election Data'!$A$1:$AN$1,0))</f>
        <v>0.24898885271776661</v>
      </c>
    </row>
    <row r="1486" spans="1:18" ht="13.5" hidden="1" customHeight="1" x14ac:dyDescent="0.15">
      <c r="A1486" t="s">
        <v>229</v>
      </c>
      <c r="B1486" t="s">
        <v>4078</v>
      </c>
      <c r="C1486" t="str">
        <f>INDEX(FIPS!$A$1:$E$3236,MATCH($F1486,FIPS!$D$1:$D$3236,0),5)</f>
        <v>Andrew County</v>
      </c>
      <c r="D1486" t="s">
        <v>230</v>
      </c>
      <c r="E1486" s="15" t="s">
        <v>7</v>
      </c>
      <c r="F1486" t="s">
        <v>4083</v>
      </c>
      <c r="G1486" t="s">
        <v>7773</v>
      </c>
      <c r="H1486" t="str">
        <f>IFERROR(VLOOKUP($G1486,'Team Colors'!$A:$B,2,0),"#c9c9c9")</f>
        <v>#e31837</v>
      </c>
      <c r="I1486">
        <f>INDEX('Raw Election Data'!$A$1:$AN$3144,MATCH($C1486&amp;" "&amp;$B1486,'Raw Election Data'!$C$1:$C$3144,0),MATCH('Joined Data'!I$1,'Raw Election Data'!$A$1:$AN$1,0))</f>
        <v>17296</v>
      </c>
      <c r="J1486">
        <f>INDEX('Raw Election Data'!$A$1:$AN$3144,MATCH($C1486&amp;" "&amp;$B1486,'Raw Election Data'!$C$1:$C$3144,0),MATCH('Joined Data'!J$1,'Raw Election Data'!$A$1:$AN$1,0))</f>
        <v>2045</v>
      </c>
      <c r="K1486">
        <f>INDEX('Raw Election Data'!$A$1:$AN$3144,MATCH($C1486&amp;" "&amp;$B1486,'Raw Election Data'!$C$1:$C$3144,0),MATCH('Joined Data'!K$1,'Raw Election Data'!$A$1:$AN$1,0))</f>
        <v>6665</v>
      </c>
      <c r="L1486">
        <f>INDEX('Raw Election Data'!$A$1:$AN$3144,MATCH($C1486&amp;" "&amp;$B1486,'Raw Election Data'!$C$1:$C$3144,0),MATCH('Joined Data'!L$1,'Raw Election Data'!$A$1:$AN$1,0))</f>
        <v>9140</v>
      </c>
      <c r="M1486">
        <f>INDEX('Raw Election Data'!$A$1:$AN$3144,MATCH($C1486&amp;" "&amp;$B1486,'Raw Election Data'!$C$1:$C$3144,0),MATCH('Joined Data'!M$1,'Raw Election Data'!$A$1:$AN$1,0))</f>
        <v>0.22374179431072211</v>
      </c>
      <c r="N1486">
        <f>INDEX('Raw Election Data'!$A$1:$AN$3144,MATCH($C1486&amp;" "&amp;$B1486,'Raw Election Data'!$C$1:$C$3144,0),MATCH('Joined Data'!N$1,'Raw Election Data'!$A$1:$AN$1,0))</f>
        <v>0.72921225382932164</v>
      </c>
      <c r="O1486">
        <f>INDEX('Raw Election Data'!$A$1:$AN$3144,MATCH($C1486&amp;" "&amp;$B1486,'Raw Election Data'!$C$1:$C$3144,0),MATCH('Joined Data'!O$1,'Raw Election Data'!$A$1:$AN$1,0))</f>
        <v>-4620</v>
      </c>
      <c r="P1486">
        <f>INDEX('Raw Election Data'!$A$1:$AN$3144,MATCH($C1486&amp;" "&amp;$B1486,'Raw Election Data'!$C$1:$C$3144,0),MATCH('Joined Data'!P$1,'Raw Election Data'!$A$1:$AN$1,0))</f>
        <v>4620</v>
      </c>
      <c r="Q1486">
        <f>INDEX('Raw Election Data'!$A$1:$AN$3144,MATCH($C1486&amp;" "&amp;$B1486,'Raw Election Data'!$C$1:$C$3144,0),MATCH('Joined Data'!Q$1,'Raw Election Data'!$A$1:$AN$1,0))</f>
        <v>-0.50547045951859948</v>
      </c>
      <c r="R1486">
        <f>INDEX('Raw Election Data'!$A$1:$AN$3144,MATCH($C1486&amp;" "&amp;$B1486,'Raw Election Data'!$C$1:$C$3144,0),MATCH('Joined Data'!R$1,'Raw Election Data'!$A$1:$AN$1,0))</f>
        <v>0.50547045951859948</v>
      </c>
    </row>
    <row r="1487" spans="1:18" ht="13.5" hidden="1" customHeight="1" x14ac:dyDescent="0.15">
      <c r="A1487" t="s">
        <v>229</v>
      </c>
      <c r="B1487" t="s">
        <v>4078</v>
      </c>
      <c r="C1487" t="str">
        <f>INDEX(FIPS!$A$1:$E$3236,MATCH($F1487,FIPS!$D$1:$D$3236,0),5)</f>
        <v>Atchison County</v>
      </c>
      <c r="D1487" t="s">
        <v>230</v>
      </c>
      <c r="E1487" s="15" t="s">
        <v>8</v>
      </c>
      <c r="F1487" t="s">
        <v>4084</v>
      </c>
      <c r="G1487" t="s">
        <v>7773</v>
      </c>
      <c r="H1487" t="str">
        <f>IFERROR(VLOOKUP($G1487,'Team Colors'!$A:$B,2,0),"#c9c9c9")</f>
        <v>#e31837</v>
      </c>
      <c r="I1487">
        <f>INDEX('Raw Election Data'!$A$1:$AN$3144,MATCH($C1487&amp;" "&amp;$B1487,'Raw Election Data'!$C$1:$C$3144,0),MATCH('Joined Data'!I$1,'Raw Election Data'!$A$1:$AN$1,0))</f>
        <v>5306</v>
      </c>
      <c r="J1487">
        <f>INDEX('Raw Election Data'!$A$1:$AN$3144,MATCH($C1487&amp;" "&amp;$B1487,'Raw Election Data'!$C$1:$C$3144,0),MATCH('Joined Data'!J$1,'Raw Election Data'!$A$1:$AN$1,0))</f>
        <v>541</v>
      </c>
      <c r="K1487">
        <f>INDEX('Raw Election Data'!$A$1:$AN$3144,MATCH($C1487&amp;" "&amp;$B1487,'Raw Election Data'!$C$1:$C$3144,0),MATCH('Joined Data'!K$1,'Raw Election Data'!$A$1:$AN$1,0))</f>
        <v>2059</v>
      </c>
      <c r="L1487">
        <f>INDEX('Raw Election Data'!$A$1:$AN$3144,MATCH($C1487&amp;" "&amp;$B1487,'Raw Election Data'!$C$1:$C$3144,0),MATCH('Joined Data'!L$1,'Raw Election Data'!$A$1:$AN$1,0))</f>
        <v>2723</v>
      </c>
      <c r="M1487">
        <f>INDEX('Raw Election Data'!$A$1:$AN$3144,MATCH($C1487&amp;" "&amp;$B1487,'Raw Election Data'!$C$1:$C$3144,0),MATCH('Joined Data'!M$1,'Raw Election Data'!$A$1:$AN$1,0))</f>
        <v>0.19867792875504958</v>
      </c>
      <c r="N1487">
        <f>INDEX('Raw Election Data'!$A$1:$AN$3144,MATCH($C1487&amp;" "&amp;$B1487,'Raw Election Data'!$C$1:$C$3144,0),MATCH('Joined Data'!N$1,'Raw Election Data'!$A$1:$AN$1,0))</f>
        <v>0.7561513037091443</v>
      </c>
      <c r="O1487">
        <f>INDEX('Raw Election Data'!$A$1:$AN$3144,MATCH($C1487&amp;" "&amp;$B1487,'Raw Election Data'!$C$1:$C$3144,0),MATCH('Joined Data'!O$1,'Raw Election Data'!$A$1:$AN$1,0))</f>
        <v>-1518</v>
      </c>
      <c r="P1487">
        <f>INDEX('Raw Election Data'!$A$1:$AN$3144,MATCH($C1487&amp;" "&amp;$B1487,'Raw Election Data'!$C$1:$C$3144,0),MATCH('Joined Data'!P$1,'Raw Election Data'!$A$1:$AN$1,0))</f>
        <v>1518</v>
      </c>
      <c r="Q1487">
        <f>INDEX('Raw Election Data'!$A$1:$AN$3144,MATCH($C1487&amp;" "&amp;$B1487,'Raw Election Data'!$C$1:$C$3144,0),MATCH('Joined Data'!Q$1,'Raw Election Data'!$A$1:$AN$1,0))</f>
        <v>-0.55747337495409477</v>
      </c>
      <c r="R1487">
        <f>INDEX('Raw Election Data'!$A$1:$AN$3144,MATCH($C1487&amp;" "&amp;$B1487,'Raw Election Data'!$C$1:$C$3144,0),MATCH('Joined Data'!R$1,'Raw Election Data'!$A$1:$AN$1,0))</f>
        <v>0.55747337495409477</v>
      </c>
    </row>
    <row r="1488" spans="1:18" ht="13.5" hidden="1" customHeight="1" x14ac:dyDescent="0.15">
      <c r="A1488" t="s">
        <v>229</v>
      </c>
      <c r="B1488" t="s">
        <v>4078</v>
      </c>
      <c r="C1488" t="str">
        <f>INDEX(FIPS!$A$1:$E$3236,MATCH($F1488,FIPS!$D$1:$D$3236,0),5)</f>
        <v>Audrain County</v>
      </c>
      <c r="D1488" t="s">
        <v>230</v>
      </c>
      <c r="E1488" s="15" t="s">
        <v>9</v>
      </c>
      <c r="F1488" t="s">
        <v>4086</v>
      </c>
      <c r="G1488" t="s">
        <v>7773</v>
      </c>
      <c r="H1488" t="str">
        <f>IFERROR(VLOOKUP($G1488,'Team Colors'!$A:$B,2,0),"#c9c9c9")</f>
        <v>#e31837</v>
      </c>
      <c r="I1488">
        <f>INDEX('Raw Election Data'!$A$1:$AN$3144,MATCH($C1488&amp;" "&amp;$B1488,'Raw Election Data'!$C$1:$C$3144,0),MATCH('Joined Data'!I$1,'Raw Election Data'!$A$1:$AN$1,0))</f>
        <v>26096</v>
      </c>
      <c r="J1488">
        <f>INDEX('Raw Election Data'!$A$1:$AN$3144,MATCH($C1488&amp;" "&amp;$B1488,'Raw Election Data'!$C$1:$C$3144,0),MATCH('Joined Data'!J$1,'Raw Election Data'!$A$1:$AN$1,0))</f>
        <v>2567</v>
      </c>
      <c r="K1488">
        <f>INDEX('Raw Election Data'!$A$1:$AN$3144,MATCH($C1488&amp;" "&amp;$B1488,'Raw Election Data'!$C$1:$C$3144,0),MATCH('Joined Data'!K$1,'Raw Election Data'!$A$1:$AN$1,0))</f>
        <v>6981</v>
      </c>
      <c r="L1488">
        <f>INDEX('Raw Election Data'!$A$1:$AN$3144,MATCH($C1488&amp;" "&amp;$B1488,'Raw Election Data'!$C$1:$C$3144,0),MATCH('Joined Data'!L$1,'Raw Election Data'!$A$1:$AN$1,0))</f>
        <v>10043</v>
      </c>
      <c r="M1488">
        <f>INDEX('Raw Election Data'!$A$1:$AN$3144,MATCH($C1488&amp;" "&amp;$B1488,'Raw Election Data'!$C$1:$C$3144,0),MATCH('Joined Data'!M$1,'Raw Election Data'!$A$1:$AN$1,0))</f>
        <v>0.25560091606093799</v>
      </c>
      <c r="N1488">
        <f>INDEX('Raw Election Data'!$A$1:$AN$3144,MATCH($C1488&amp;" "&amp;$B1488,'Raw Election Data'!$C$1:$C$3144,0),MATCH('Joined Data'!N$1,'Raw Election Data'!$A$1:$AN$1,0))</f>
        <v>0.69511102260280788</v>
      </c>
      <c r="O1488">
        <f>INDEX('Raw Election Data'!$A$1:$AN$3144,MATCH($C1488&amp;" "&amp;$B1488,'Raw Election Data'!$C$1:$C$3144,0),MATCH('Joined Data'!O$1,'Raw Election Data'!$A$1:$AN$1,0))</f>
        <v>-4414</v>
      </c>
      <c r="P1488">
        <f>INDEX('Raw Election Data'!$A$1:$AN$3144,MATCH($C1488&amp;" "&amp;$B1488,'Raw Election Data'!$C$1:$C$3144,0),MATCH('Joined Data'!P$1,'Raw Election Data'!$A$1:$AN$1,0))</f>
        <v>4414</v>
      </c>
      <c r="Q1488">
        <f>INDEX('Raw Election Data'!$A$1:$AN$3144,MATCH($C1488&amp;" "&amp;$B1488,'Raw Election Data'!$C$1:$C$3144,0),MATCH('Joined Data'!Q$1,'Raw Election Data'!$A$1:$AN$1,0))</f>
        <v>-0.43951010654186989</v>
      </c>
      <c r="R1488">
        <f>INDEX('Raw Election Data'!$A$1:$AN$3144,MATCH($C1488&amp;" "&amp;$B1488,'Raw Election Data'!$C$1:$C$3144,0),MATCH('Joined Data'!R$1,'Raw Election Data'!$A$1:$AN$1,0))</f>
        <v>0.43951010654186989</v>
      </c>
    </row>
    <row r="1489" spans="1:18" ht="13.5" hidden="1" customHeight="1" x14ac:dyDescent="0.15">
      <c r="A1489" t="s">
        <v>229</v>
      </c>
      <c r="B1489" t="s">
        <v>4078</v>
      </c>
      <c r="C1489" t="str">
        <f>INDEX(FIPS!$A$1:$E$3236,MATCH($F1489,FIPS!$D$1:$D$3236,0),5)</f>
        <v>Barry County</v>
      </c>
      <c r="D1489" t="s">
        <v>230</v>
      </c>
      <c r="E1489" s="15" t="s">
        <v>10</v>
      </c>
      <c r="F1489" t="s">
        <v>4091</v>
      </c>
      <c r="G1489" t="s">
        <v>7773</v>
      </c>
      <c r="H1489" t="str">
        <f>IFERROR(VLOOKUP($G1489,'Team Colors'!$A:$B,2,0),"#c9c9c9")</f>
        <v>#e31837</v>
      </c>
      <c r="I1489">
        <f>INDEX('Raw Election Data'!$A$1:$AN$3144,MATCH($C1489&amp;" "&amp;$B1489,'Raw Election Data'!$C$1:$C$3144,0),MATCH('Joined Data'!I$1,'Raw Election Data'!$A$1:$AN$1,0))</f>
        <v>35829</v>
      </c>
      <c r="J1489">
        <f>INDEX('Raw Election Data'!$A$1:$AN$3144,MATCH($C1489&amp;" "&amp;$B1489,'Raw Election Data'!$C$1:$C$3144,0),MATCH('Joined Data'!J$1,'Raw Election Data'!$A$1:$AN$1,0))</f>
        <v>2710</v>
      </c>
      <c r="K1489">
        <f>INDEX('Raw Election Data'!$A$1:$AN$3144,MATCH($C1489&amp;" "&amp;$B1489,'Raw Election Data'!$C$1:$C$3144,0),MATCH('Joined Data'!K$1,'Raw Election Data'!$A$1:$AN$1,0))</f>
        <v>11427</v>
      </c>
      <c r="L1489">
        <f>INDEX('Raw Election Data'!$A$1:$AN$3144,MATCH($C1489&amp;" "&amp;$B1489,'Raw Election Data'!$C$1:$C$3144,0),MATCH('Joined Data'!L$1,'Raw Election Data'!$A$1:$AN$1,0))</f>
        <v>14604</v>
      </c>
      <c r="M1489">
        <f>INDEX('Raw Election Data'!$A$1:$AN$3144,MATCH($C1489&amp;" "&amp;$B1489,'Raw Election Data'!$C$1:$C$3144,0),MATCH('Joined Data'!M$1,'Raw Election Data'!$A$1:$AN$1,0))</f>
        <v>0.18556559846617365</v>
      </c>
      <c r="N1489">
        <f>INDEX('Raw Election Data'!$A$1:$AN$3144,MATCH($C1489&amp;" "&amp;$B1489,'Raw Election Data'!$C$1:$C$3144,0),MATCH('Joined Data'!N$1,'Raw Election Data'!$A$1:$AN$1,0))</f>
        <v>0.78245686113393587</v>
      </c>
      <c r="O1489">
        <f>INDEX('Raw Election Data'!$A$1:$AN$3144,MATCH($C1489&amp;" "&amp;$B1489,'Raw Election Data'!$C$1:$C$3144,0),MATCH('Joined Data'!O$1,'Raw Election Data'!$A$1:$AN$1,0))</f>
        <v>-8717</v>
      </c>
      <c r="P1489">
        <f>INDEX('Raw Election Data'!$A$1:$AN$3144,MATCH($C1489&amp;" "&amp;$B1489,'Raw Election Data'!$C$1:$C$3144,0),MATCH('Joined Data'!P$1,'Raw Election Data'!$A$1:$AN$1,0))</f>
        <v>8717</v>
      </c>
      <c r="Q1489">
        <f>INDEX('Raw Election Data'!$A$1:$AN$3144,MATCH($C1489&amp;" "&amp;$B1489,'Raw Election Data'!$C$1:$C$3144,0),MATCH('Joined Data'!Q$1,'Raw Election Data'!$A$1:$AN$1,0))</f>
        <v>-0.59689126266776227</v>
      </c>
      <c r="R1489">
        <f>INDEX('Raw Election Data'!$A$1:$AN$3144,MATCH($C1489&amp;" "&amp;$B1489,'Raw Election Data'!$C$1:$C$3144,0),MATCH('Joined Data'!R$1,'Raw Election Data'!$A$1:$AN$1,0))</f>
        <v>0.59689126266776227</v>
      </c>
    </row>
    <row r="1490" spans="1:18" ht="13.5" hidden="1" customHeight="1" x14ac:dyDescent="0.15">
      <c r="A1490" t="s">
        <v>229</v>
      </c>
      <c r="B1490" t="s">
        <v>4078</v>
      </c>
      <c r="C1490" t="str">
        <f>INDEX(FIPS!$A$1:$E$3236,MATCH($F1490,FIPS!$D$1:$D$3236,0),5)</f>
        <v>Barton County</v>
      </c>
      <c r="D1490" t="s">
        <v>230</v>
      </c>
      <c r="E1490" s="15" t="s">
        <v>11</v>
      </c>
      <c r="F1490" t="s">
        <v>4092</v>
      </c>
      <c r="G1490" t="s">
        <v>7773</v>
      </c>
      <c r="H1490" t="str">
        <f>IFERROR(VLOOKUP($G1490,'Team Colors'!$A:$B,2,0),"#c9c9c9")</f>
        <v>#e31837</v>
      </c>
      <c r="I1490">
        <f>INDEX('Raw Election Data'!$A$1:$AN$3144,MATCH($C1490&amp;" "&amp;$B1490,'Raw Election Data'!$C$1:$C$3144,0),MATCH('Joined Data'!I$1,'Raw Election Data'!$A$1:$AN$1,0))</f>
        <v>11880</v>
      </c>
      <c r="J1490">
        <f>INDEX('Raw Election Data'!$A$1:$AN$3144,MATCH($C1490&amp;" "&amp;$B1490,'Raw Election Data'!$C$1:$C$3144,0),MATCH('Joined Data'!J$1,'Raw Election Data'!$A$1:$AN$1,0))</f>
        <v>795</v>
      </c>
      <c r="K1490">
        <f>INDEX('Raw Election Data'!$A$1:$AN$3144,MATCH($C1490&amp;" "&amp;$B1490,'Raw Election Data'!$C$1:$C$3144,0),MATCH('Joined Data'!K$1,'Raw Election Data'!$A$1:$AN$1,0))</f>
        <v>4958</v>
      </c>
      <c r="L1490">
        <f>INDEX('Raw Election Data'!$A$1:$AN$3144,MATCH($C1490&amp;" "&amp;$B1490,'Raw Election Data'!$C$1:$C$3144,0),MATCH('Joined Data'!L$1,'Raw Election Data'!$A$1:$AN$1,0))</f>
        <v>5932</v>
      </c>
      <c r="M1490">
        <f>INDEX('Raw Election Data'!$A$1:$AN$3144,MATCH($C1490&amp;" "&amp;$B1490,'Raw Election Data'!$C$1:$C$3144,0),MATCH('Joined Data'!M$1,'Raw Election Data'!$A$1:$AN$1,0))</f>
        <v>0.13401888064733647</v>
      </c>
      <c r="N1490">
        <f>INDEX('Raw Election Data'!$A$1:$AN$3144,MATCH($C1490&amp;" "&amp;$B1490,'Raw Election Data'!$C$1:$C$3144,0),MATCH('Joined Data'!N$1,'Raw Election Data'!$A$1:$AN$1,0))</f>
        <v>0.83580579905596764</v>
      </c>
      <c r="O1490">
        <f>INDEX('Raw Election Data'!$A$1:$AN$3144,MATCH($C1490&amp;" "&amp;$B1490,'Raw Election Data'!$C$1:$C$3144,0),MATCH('Joined Data'!O$1,'Raw Election Data'!$A$1:$AN$1,0))</f>
        <v>-4163</v>
      </c>
      <c r="P1490">
        <f>INDEX('Raw Election Data'!$A$1:$AN$3144,MATCH($C1490&amp;" "&amp;$B1490,'Raw Election Data'!$C$1:$C$3144,0),MATCH('Joined Data'!P$1,'Raw Election Data'!$A$1:$AN$1,0))</f>
        <v>4163</v>
      </c>
      <c r="Q1490">
        <f>INDEX('Raw Election Data'!$A$1:$AN$3144,MATCH($C1490&amp;" "&amp;$B1490,'Raw Election Data'!$C$1:$C$3144,0),MATCH('Joined Data'!Q$1,'Raw Election Data'!$A$1:$AN$1,0))</f>
        <v>-0.70178691840863117</v>
      </c>
      <c r="R1490">
        <f>INDEX('Raw Election Data'!$A$1:$AN$3144,MATCH($C1490&amp;" "&amp;$B1490,'Raw Election Data'!$C$1:$C$3144,0),MATCH('Joined Data'!R$1,'Raw Election Data'!$A$1:$AN$1,0))</f>
        <v>0.70178691840863117</v>
      </c>
    </row>
    <row r="1491" spans="1:18" ht="13.5" hidden="1" customHeight="1" x14ac:dyDescent="0.15">
      <c r="A1491" t="s">
        <v>229</v>
      </c>
      <c r="B1491" t="s">
        <v>4078</v>
      </c>
      <c r="C1491" t="str">
        <f>INDEX(FIPS!$A$1:$E$3236,MATCH($F1491,FIPS!$D$1:$D$3236,0),5)</f>
        <v>Bates County</v>
      </c>
      <c r="D1491" t="s">
        <v>230</v>
      </c>
      <c r="E1491" s="15" t="s">
        <v>12</v>
      </c>
      <c r="F1491" t="s">
        <v>4094</v>
      </c>
      <c r="G1491" t="s">
        <v>7773</v>
      </c>
      <c r="H1491" t="str">
        <f>IFERROR(VLOOKUP($G1491,'Team Colors'!$A:$B,2,0),"#c9c9c9")</f>
        <v>#e31837</v>
      </c>
      <c r="I1491">
        <f>INDEX('Raw Election Data'!$A$1:$AN$3144,MATCH($C1491&amp;" "&amp;$B1491,'Raw Election Data'!$C$1:$C$3144,0),MATCH('Joined Data'!I$1,'Raw Election Data'!$A$1:$AN$1,0))</f>
        <v>16446</v>
      </c>
      <c r="J1491">
        <f>INDEX('Raw Election Data'!$A$1:$AN$3144,MATCH($C1491&amp;" "&amp;$B1491,'Raw Election Data'!$C$1:$C$3144,0),MATCH('Joined Data'!J$1,'Raw Election Data'!$A$1:$AN$1,0))</f>
        <v>1617</v>
      </c>
      <c r="K1491">
        <f>INDEX('Raw Election Data'!$A$1:$AN$3144,MATCH($C1491&amp;" "&amp;$B1491,'Raw Election Data'!$C$1:$C$3144,0),MATCH('Joined Data'!K$1,'Raw Election Data'!$A$1:$AN$1,0))</f>
        <v>6000</v>
      </c>
      <c r="L1491">
        <f>INDEX('Raw Election Data'!$A$1:$AN$3144,MATCH($C1491&amp;" "&amp;$B1491,'Raw Election Data'!$C$1:$C$3144,0),MATCH('Joined Data'!L$1,'Raw Election Data'!$A$1:$AN$1,0))</f>
        <v>8021</v>
      </c>
      <c r="M1491">
        <f>INDEX('Raw Election Data'!$A$1:$AN$3144,MATCH($C1491&amp;" "&amp;$B1491,'Raw Election Data'!$C$1:$C$3144,0),MATCH('Joined Data'!M$1,'Raw Election Data'!$A$1:$AN$1,0))</f>
        <v>0.20159581099613513</v>
      </c>
      <c r="N1491">
        <f>INDEX('Raw Election Data'!$A$1:$AN$3144,MATCH($C1491&amp;" "&amp;$B1491,'Raw Election Data'!$C$1:$C$3144,0),MATCH('Joined Data'!N$1,'Raw Election Data'!$A$1:$AN$1,0))</f>
        <v>0.74803640443834929</v>
      </c>
      <c r="O1491">
        <f>INDEX('Raw Election Data'!$A$1:$AN$3144,MATCH($C1491&amp;" "&amp;$B1491,'Raw Election Data'!$C$1:$C$3144,0),MATCH('Joined Data'!O$1,'Raw Election Data'!$A$1:$AN$1,0))</f>
        <v>-4383</v>
      </c>
      <c r="P1491">
        <f>INDEX('Raw Election Data'!$A$1:$AN$3144,MATCH($C1491&amp;" "&amp;$B1491,'Raw Election Data'!$C$1:$C$3144,0),MATCH('Joined Data'!P$1,'Raw Election Data'!$A$1:$AN$1,0))</f>
        <v>4383</v>
      </c>
      <c r="Q1491">
        <f>INDEX('Raw Election Data'!$A$1:$AN$3144,MATCH($C1491&amp;" "&amp;$B1491,'Raw Election Data'!$C$1:$C$3144,0),MATCH('Joined Data'!Q$1,'Raw Election Data'!$A$1:$AN$1,0))</f>
        <v>-0.54644059344221418</v>
      </c>
      <c r="R1491">
        <f>INDEX('Raw Election Data'!$A$1:$AN$3144,MATCH($C1491&amp;" "&amp;$B1491,'Raw Election Data'!$C$1:$C$3144,0),MATCH('Joined Data'!R$1,'Raw Election Data'!$A$1:$AN$1,0))</f>
        <v>0.54644059344221418</v>
      </c>
    </row>
    <row r="1492" spans="1:18" ht="13.5" hidden="1" customHeight="1" x14ac:dyDescent="0.15">
      <c r="A1492" t="s">
        <v>229</v>
      </c>
      <c r="B1492" t="s">
        <v>4078</v>
      </c>
      <c r="C1492" t="str">
        <f>INDEX(FIPS!$A$1:$E$3236,MATCH($F1492,FIPS!$D$1:$D$3236,0),5)</f>
        <v>Benton County</v>
      </c>
      <c r="D1492" t="s">
        <v>230</v>
      </c>
      <c r="E1492" s="15" t="s">
        <v>13</v>
      </c>
      <c r="F1492" t="s">
        <v>4095</v>
      </c>
      <c r="G1492" t="s">
        <v>7773</v>
      </c>
      <c r="H1492" t="str">
        <f>IFERROR(VLOOKUP($G1492,'Team Colors'!$A:$B,2,0),"#c9c9c9")</f>
        <v>#e31837</v>
      </c>
      <c r="I1492">
        <f>INDEX('Raw Election Data'!$A$1:$AN$3144,MATCH($C1492&amp;" "&amp;$B1492,'Raw Election Data'!$C$1:$C$3144,0),MATCH('Joined Data'!I$1,'Raw Election Data'!$A$1:$AN$1,0))</f>
        <v>18670</v>
      </c>
      <c r="J1492">
        <f>INDEX('Raw Election Data'!$A$1:$AN$3144,MATCH($C1492&amp;" "&amp;$B1492,'Raw Election Data'!$C$1:$C$3144,0),MATCH('Joined Data'!J$1,'Raw Election Data'!$A$1:$AN$1,0))</f>
        <v>2024</v>
      </c>
      <c r="K1492">
        <f>INDEX('Raw Election Data'!$A$1:$AN$3144,MATCH($C1492&amp;" "&amp;$B1492,'Raw Election Data'!$C$1:$C$3144,0),MATCH('Joined Data'!K$1,'Raw Election Data'!$A$1:$AN$1,0))</f>
        <v>7212</v>
      </c>
      <c r="L1492">
        <f>INDEX('Raw Election Data'!$A$1:$AN$3144,MATCH($C1492&amp;" "&amp;$B1492,'Raw Election Data'!$C$1:$C$3144,0),MATCH('Joined Data'!L$1,'Raw Election Data'!$A$1:$AN$1,0))</f>
        <v>9584</v>
      </c>
      <c r="M1492">
        <f>INDEX('Raw Election Data'!$A$1:$AN$3144,MATCH($C1492&amp;" "&amp;$B1492,'Raw Election Data'!$C$1:$C$3144,0),MATCH('Joined Data'!M$1,'Raw Election Data'!$A$1:$AN$1,0))</f>
        <v>0.21118530884808012</v>
      </c>
      <c r="N1492">
        <f>INDEX('Raw Election Data'!$A$1:$AN$3144,MATCH($C1492&amp;" "&amp;$B1492,'Raw Election Data'!$C$1:$C$3144,0),MATCH('Joined Data'!N$1,'Raw Election Data'!$A$1:$AN$1,0))</f>
        <v>0.7525041736227045</v>
      </c>
      <c r="O1492">
        <f>INDEX('Raw Election Data'!$A$1:$AN$3144,MATCH($C1492&amp;" "&amp;$B1492,'Raw Election Data'!$C$1:$C$3144,0),MATCH('Joined Data'!O$1,'Raw Election Data'!$A$1:$AN$1,0))</f>
        <v>-5188</v>
      </c>
      <c r="P1492">
        <f>INDEX('Raw Election Data'!$A$1:$AN$3144,MATCH($C1492&amp;" "&amp;$B1492,'Raw Election Data'!$C$1:$C$3144,0),MATCH('Joined Data'!P$1,'Raw Election Data'!$A$1:$AN$1,0))</f>
        <v>5188</v>
      </c>
      <c r="Q1492">
        <f>INDEX('Raw Election Data'!$A$1:$AN$3144,MATCH($C1492&amp;" "&amp;$B1492,'Raw Election Data'!$C$1:$C$3144,0),MATCH('Joined Data'!Q$1,'Raw Election Data'!$A$1:$AN$1,0))</f>
        <v>-0.54131886477462432</v>
      </c>
      <c r="R1492">
        <f>INDEX('Raw Election Data'!$A$1:$AN$3144,MATCH($C1492&amp;" "&amp;$B1492,'Raw Election Data'!$C$1:$C$3144,0),MATCH('Joined Data'!R$1,'Raw Election Data'!$A$1:$AN$1,0))</f>
        <v>0.54131886477462432</v>
      </c>
    </row>
    <row r="1493" spans="1:18" ht="13.5" hidden="1" customHeight="1" x14ac:dyDescent="0.15">
      <c r="A1493" t="s">
        <v>229</v>
      </c>
      <c r="B1493" t="s">
        <v>4078</v>
      </c>
      <c r="C1493" t="str">
        <f>INDEX(FIPS!$A$1:$E$3236,MATCH($F1493,FIPS!$D$1:$D$3236,0),5)</f>
        <v>Bollinger County</v>
      </c>
      <c r="D1493" t="s">
        <v>230</v>
      </c>
      <c r="E1493" s="15" t="s">
        <v>14</v>
      </c>
      <c r="F1493" t="s">
        <v>4097</v>
      </c>
      <c r="G1493" s="17" t="s">
        <v>7795</v>
      </c>
      <c r="H1493" t="str">
        <f>IFERROR(VLOOKUP($G1493,'Team Colors'!$A:$B,2,0),"#c9c9c9")</f>
        <v>#b3995d</v>
      </c>
      <c r="I1493">
        <f>INDEX('Raw Election Data'!$A$1:$AN$3144,MATCH($C1493&amp;" "&amp;$B1493,'Raw Election Data'!$C$1:$C$3144,0),MATCH('Joined Data'!I$1,'Raw Election Data'!$A$1:$AN$1,0))</f>
        <v>12182</v>
      </c>
      <c r="J1493">
        <f>INDEX('Raw Election Data'!$A$1:$AN$3144,MATCH($C1493&amp;" "&amp;$B1493,'Raw Election Data'!$C$1:$C$3144,0),MATCH('Joined Data'!J$1,'Raw Election Data'!$A$1:$AN$1,0))</f>
        <v>705</v>
      </c>
      <c r="K1493">
        <f>INDEX('Raw Election Data'!$A$1:$AN$3144,MATCH($C1493&amp;" "&amp;$B1493,'Raw Election Data'!$C$1:$C$3144,0),MATCH('Joined Data'!K$1,'Raw Election Data'!$A$1:$AN$1,0))</f>
        <v>4827</v>
      </c>
      <c r="L1493">
        <f>INDEX('Raw Election Data'!$A$1:$AN$3144,MATCH($C1493&amp;" "&amp;$B1493,'Raw Election Data'!$C$1:$C$3144,0),MATCH('Joined Data'!L$1,'Raw Election Data'!$A$1:$AN$1,0))</f>
        <v>5669</v>
      </c>
      <c r="M1493">
        <f>INDEX('Raw Election Data'!$A$1:$AN$3144,MATCH($C1493&amp;" "&amp;$B1493,'Raw Election Data'!$C$1:$C$3144,0),MATCH('Joined Data'!M$1,'Raw Election Data'!$A$1:$AN$1,0))</f>
        <v>0.12436055741753396</v>
      </c>
      <c r="N1493">
        <f>INDEX('Raw Election Data'!$A$1:$AN$3144,MATCH($C1493&amp;" "&amp;$B1493,'Raw Election Data'!$C$1:$C$3144,0),MATCH('Joined Data'!N$1,'Raw Election Data'!$A$1:$AN$1,0))</f>
        <v>0.85147292291409415</v>
      </c>
      <c r="O1493">
        <f>INDEX('Raw Election Data'!$A$1:$AN$3144,MATCH($C1493&amp;" "&amp;$B1493,'Raw Election Data'!$C$1:$C$3144,0),MATCH('Joined Data'!O$1,'Raw Election Data'!$A$1:$AN$1,0))</f>
        <v>-4122</v>
      </c>
      <c r="P1493">
        <f>INDEX('Raw Election Data'!$A$1:$AN$3144,MATCH($C1493&amp;" "&amp;$B1493,'Raw Election Data'!$C$1:$C$3144,0),MATCH('Joined Data'!P$1,'Raw Election Data'!$A$1:$AN$1,0))</f>
        <v>4122</v>
      </c>
      <c r="Q1493">
        <f>INDEX('Raw Election Data'!$A$1:$AN$3144,MATCH($C1493&amp;" "&amp;$B1493,'Raw Election Data'!$C$1:$C$3144,0),MATCH('Joined Data'!Q$1,'Raw Election Data'!$A$1:$AN$1,0))</f>
        <v>-0.72711236549656022</v>
      </c>
      <c r="R1493">
        <f>INDEX('Raw Election Data'!$A$1:$AN$3144,MATCH($C1493&amp;" "&amp;$B1493,'Raw Election Data'!$C$1:$C$3144,0),MATCH('Joined Data'!R$1,'Raw Election Data'!$A$1:$AN$1,0))</f>
        <v>0.72711236549656022</v>
      </c>
    </row>
    <row r="1494" spans="1:18" ht="13.5" hidden="1" customHeight="1" x14ac:dyDescent="0.15">
      <c r="A1494" t="s">
        <v>229</v>
      </c>
      <c r="B1494" t="s">
        <v>4078</v>
      </c>
      <c r="C1494" t="str">
        <f>INDEX(FIPS!$A$1:$E$3236,MATCH($F1494,FIPS!$D$1:$D$3236,0),5)</f>
        <v>Boone County</v>
      </c>
      <c r="D1494" t="s">
        <v>230</v>
      </c>
      <c r="E1494" s="15" t="s">
        <v>15</v>
      </c>
      <c r="F1494" t="s">
        <v>4098</v>
      </c>
      <c r="G1494" t="s">
        <v>7773</v>
      </c>
      <c r="H1494" t="str">
        <f>IFERROR(VLOOKUP($G1494,'Team Colors'!$A:$B,2,0),"#c9c9c9")</f>
        <v>#e31837</v>
      </c>
      <c r="I1494">
        <f>INDEX('Raw Election Data'!$A$1:$AN$3144,MATCH($C1494&amp;" "&amp;$B1494,'Raw Election Data'!$C$1:$C$3144,0),MATCH('Joined Data'!I$1,'Raw Election Data'!$A$1:$AN$1,0))</f>
        <v>174974</v>
      </c>
      <c r="J1494">
        <f>INDEX('Raw Election Data'!$A$1:$AN$3144,MATCH($C1494&amp;" "&amp;$B1494,'Raw Election Data'!$C$1:$C$3144,0),MATCH('Joined Data'!J$1,'Raw Election Data'!$A$1:$AN$1,0))</f>
        <v>41072</v>
      </c>
      <c r="K1494">
        <f>INDEX('Raw Election Data'!$A$1:$AN$3144,MATCH($C1494&amp;" "&amp;$B1494,'Raw Election Data'!$C$1:$C$3144,0),MATCH('Joined Data'!K$1,'Raw Election Data'!$A$1:$AN$1,0))</f>
        <v>36146</v>
      </c>
      <c r="L1494">
        <f>INDEX('Raw Election Data'!$A$1:$AN$3144,MATCH($C1494&amp;" "&amp;$B1494,'Raw Election Data'!$C$1:$C$3144,0),MATCH('Joined Data'!L$1,'Raw Election Data'!$A$1:$AN$1,0))</f>
        <v>83312</v>
      </c>
      <c r="M1494">
        <f>INDEX('Raw Election Data'!$A$1:$AN$3144,MATCH($C1494&amp;" "&amp;$B1494,'Raw Election Data'!$C$1:$C$3144,0),MATCH('Joined Data'!M$1,'Raw Election Data'!$A$1:$AN$1,0))</f>
        <v>0.49299020549260608</v>
      </c>
      <c r="N1494">
        <f>INDEX('Raw Election Data'!$A$1:$AN$3144,MATCH($C1494&amp;" "&amp;$B1494,'Raw Election Data'!$C$1:$C$3144,0),MATCH('Joined Data'!N$1,'Raw Election Data'!$A$1:$AN$1,0))</f>
        <v>0.43386306894565008</v>
      </c>
      <c r="O1494">
        <f>INDEX('Raw Election Data'!$A$1:$AN$3144,MATCH($C1494&amp;" "&amp;$B1494,'Raw Election Data'!$C$1:$C$3144,0),MATCH('Joined Data'!O$1,'Raw Election Data'!$A$1:$AN$1,0))</f>
        <v>4926</v>
      </c>
      <c r="P1494">
        <f>INDEX('Raw Election Data'!$A$1:$AN$3144,MATCH($C1494&amp;" "&amp;$B1494,'Raw Election Data'!$C$1:$C$3144,0),MATCH('Joined Data'!P$1,'Raw Election Data'!$A$1:$AN$1,0))</f>
        <v>-4926</v>
      </c>
      <c r="Q1494">
        <f>INDEX('Raw Election Data'!$A$1:$AN$3144,MATCH($C1494&amp;" "&amp;$B1494,'Raw Election Data'!$C$1:$C$3144,0),MATCH('Joined Data'!Q$1,'Raw Election Data'!$A$1:$AN$1,0))</f>
        <v>5.9127136546956005E-2</v>
      </c>
      <c r="R1494">
        <f>INDEX('Raw Election Data'!$A$1:$AN$3144,MATCH($C1494&amp;" "&amp;$B1494,'Raw Election Data'!$C$1:$C$3144,0),MATCH('Joined Data'!R$1,'Raw Election Data'!$A$1:$AN$1,0))</f>
        <v>-5.9127136546956005E-2</v>
      </c>
    </row>
    <row r="1495" spans="1:18" ht="13.5" hidden="1" customHeight="1" x14ac:dyDescent="0.15">
      <c r="A1495" t="s">
        <v>229</v>
      </c>
      <c r="B1495" t="s">
        <v>4078</v>
      </c>
      <c r="C1495" t="str">
        <f>INDEX(FIPS!$A$1:$E$3236,MATCH($F1495,FIPS!$D$1:$D$3236,0),5)</f>
        <v>Buchanan County</v>
      </c>
      <c r="D1495" t="s">
        <v>230</v>
      </c>
      <c r="E1495" s="15" t="s">
        <v>16</v>
      </c>
      <c r="F1495" t="s">
        <v>4101</v>
      </c>
      <c r="G1495" t="s">
        <v>7773</v>
      </c>
      <c r="H1495" t="str">
        <f>IFERROR(VLOOKUP($G1495,'Team Colors'!$A:$B,2,0),"#c9c9c9")</f>
        <v>#e31837</v>
      </c>
      <c r="I1495">
        <f>INDEX('Raw Election Data'!$A$1:$AN$3144,MATCH($C1495&amp;" "&amp;$B1495,'Raw Election Data'!$C$1:$C$3144,0),MATCH('Joined Data'!I$1,'Raw Election Data'!$A$1:$AN$1,0))</f>
        <v>89100</v>
      </c>
      <c r="J1495">
        <f>INDEX('Raw Election Data'!$A$1:$AN$3144,MATCH($C1495&amp;" "&amp;$B1495,'Raw Election Data'!$C$1:$C$3144,0),MATCH('Joined Data'!J$1,'Raw Election Data'!$A$1:$AN$1,0))</f>
        <v>12010</v>
      </c>
      <c r="K1495">
        <f>INDEX('Raw Election Data'!$A$1:$AN$3144,MATCH($C1495&amp;" "&amp;$B1495,'Raw Election Data'!$C$1:$C$3144,0),MATCH('Joined Data'!K$1,'Raw Election Data'!$A$1:$AN$1,0))</f>
        <v>21315</v>
      </c>
      <c r="L1495">
        <f>INDEX('Raw Election Data'!$A$1:$AN$3144,MATCH($C1495&amp;" "&amp;$B1495,'Raw Election Data'!$C$1:$C$3144,0),MATCH('Joined Data'!L$1,'Raw Election Data'!$A$1:$AN$1,0))</f>
        <v>35563</v>
      </c>
      <c r="M1495">
        <f>INDEX('Raw Election Data'!$A$1:$AN$3144,MATCH($C1495&amp;" "&amp;$B1495,'Raw Election Data'!$C$1:$C$3144,0),MATCH('Joined Data'!M$1,'Raw Election Data'!$A$1:$AN$1,0))</f>
        <v>0.33771054185529903</v>
      </c>
      <c r="N1495">
        <f>INDEX('Raw Election Data'!$A$1:$AN$3144,MATCH($C1495&amp;" "&amp;$B1495,'Raw Election Data'!$C$1:$C$3144,0),MATCH('Joined Data'!N$1,'Raw Election Data'!$A$1:$AN$1,0))</f>
        <v>0.59935888423361361</v>
      </c>
      <c r="O1495">
        <f>INDEX('Raw Election Data'!$A$1:$AN$3144,MATCH($C1495&amp;" "&amp;$B1495,'Raw Election Data'!$C$1:$C$3144,0),MATCH('Joined Data'!O$1,'Raw Election Data'!$A$1:$AN$1,0))</f>
        <v>-9305</v>
      </c>
      <c r="P1495">
        <f>INDEX('Raw Election Data'!$A$1:$AN$3144,MATCH($C1495&amp;" "&amp;$B1495,'Raw Election Data'!$C$1:$C$3144,0),MATCH('Joined Data'!P$1,'Raw Election Data'!$A$1:$AN$1,0))</f>
        <v>9305</v>
      </c>
      <c r="Q1495">
        <f>INDEX('Raw Election Data'!$A$1:$AN$3144,MATCH($C1495&amp;" "&amp;$B1495,'Raw Election Data'!$C$1:$C$3144,0),MATCH('Joined Data'!Q$1,'Raw Election Data'!$A$1:$AN$1,0))</f>
        <v>-0.26164834237831458</v>
      </c>
      <c r="R1495">
        <f>INDEX('Raw Election Data'!$A$1:$AN$3144,MATCH($C1495&amp;" "&amp;$B1495,'Raw Election Data'!$C$1:$C$3144,0),MATCH('Joined Data'!R$1,'Raw Election Data'!$A$1:$AN$1,0))</f>
        <v>0.26164834237831458</v>
      </c>
    </row>
    <row r="1496" spans="1:18" ht="13.5" hidden="1" customHeight="1" x14ac:dyDescent="0.15">
      <c r="A1496" t="s">
        <v>229</v>
      </c>
      <c r="B1496" t="s">
        <v>4078</v>
      </c>
      <c r="C1496" t="str">
        <f>INDEX(FIPS!$A$1:$E$3236,MATCH($F1496,FIPS!$D$1:$D$3236,0),5)</f>
        <v>Butler County</v>
      </c>
      <c r="D1496" t="s">
        <v>230</v>
      </c>
      <c r="E1496" s="15" t="s">
        <v>17</v>
      </c>
      <c r="F1496" t="s">
        <v>4102</v>
      </c>
      <c r="G1496" s="17" t="s">
        <v>7795</v>
      </c>
      <c r="H1496" t="str">
        <f>IFERROR(VLOOKUP($G1496,'Team Colors'!$A:$B,2,0),"#c9c9c9")</f>
        <v>#b3995d</v>
      </c>
      <c r="I1496">
        <f>INDEX('Raw Election Data'!$A$1:$AN$3144,MATCH($C1496&amp;" "&amp;$B1496,'Raw Election Data'!$C$1:$C$3144,0),MATCH('Joined Data'!I$1,'Raw Election Data'!$A$1:$AN$1,0))</f>
        <v>42951</v>
      </c>
      <c r="J1496">
        <f>INDEX('Raw Election Data'!$A$1:$AN$3144,MATCH($C1496&amp;" "&amp;$B1496,'Raw Election Data'!$C$1:$C$3144,0),MATCH('Joined Data'!J$1,'Raw Election Data'!$A$1:$AN$1,0))</f>
        <v>3036</v>
      </c>
      <c r="K1496">
        <f>INDEX('Raw Election Data'!$A$1:$AN$3144,MATCH($C1496&amp;" "&amp;$B1496,'Raw Election Data'!$C$1:$C$3144,0),MATCH('Joined Data'!K$1,'Raw Election Data'!$A$1:$AN$1,0))</f>
        <v>13647</v>
      </c>
      <c r="L1496">
        <f>INDEX('Raw Election Data'!$A$1:$AN$3144,MATCH($C1496&amp;" "&amp;$B1496,'Raw Election Data'!$C$1:$C$3144,0),MATCH('Joined Data'!L$1,'Raw Election Data'!$A$1:$AN$1,0))</f>
        <v>17232</v>
      </c>
      <c r="M1496">
        <f>INDEX('Raw Election Data'!$A$1:$AN$3144,MATCH($C1496&amp;" "&amp;$B1496,'Raw Election Data'!$C$1:$C$3144,0),MATCH('Joined Data'!M$1,'Raw Election Data'!$A$1:$AN$1,0))</f>
        <v>0.17618384401114207</v>
      </c>
      <c r="N1496">
        <f>INDEX('Raw Election Data'!$A$1:$AN$3144,MATCH($C1496&amp;" "&amp;$B1496,'Raw Election Data'!$C$1:$C$3144,0),MATCH('Joined Data'!N$1,'Raw Election Data'!$A$1:$AN$1,0))</f>
        <v>0.7919568245125348</v>
      </c>
      <c r="O1496">
        <f>INDEX('Raw Election Data'!$A$1:$AN$3144,MATCH($C1496&amp;" "&amp;$B1496,'Raw Election Data'!$C$1:$C$3144,0),MATCH('Joined Data'!O$1,'Raw Election Data'!$A$1:$AN$1,0))</f>
        <v>-10611</v>
      </c>
      <c r="P1496">
        <f>INDEX('Raw Election Data'!$A$1:$AN$3144,MATCH($C1496&amp;" "&amp;$B1496,'Raw Election Data'!$C$1:$C$3144,0),MATCH('Joined Data'!P$1,'Raw Election Data'!$A$1:$AN$1,0))</f>
        <v>10611</v>
      </c>
      <c r="Q1496">
        <f>INDEX('Raw Election Data'!$A$1:$AN$3144,MATCH($C1496&amp;" "&amp;$B1496,'Raw Election Data'!$C$1:$C$3144,0),MATCH('Joined Data'!Q$1,'Raw Election Data'!$A$1:$AN$1,0))</f>
        <v>-0.61577298050139273</v>
      </c>
      <c r="R1496">
        <f>INDEX('Raw Election Data'!$A$1:$AN$3144,MATCH($C1496&amp;" "&amp;$B1496,'Raw Election Data'!$C$1:$C$3144,0),MATCH('Joined Data'!R$1,'Raw Election Data'!$A$1:$AN$1,0))</f>
        <v>0.61577298050139273</v>
      </c>
    </row>
    <row r="1497" spans="1:18" ht="13.5" hidden="1" customHeight="1" x14ac:dyDescent="0.15">
      <c r="A1497" t="s">
        <v>229</v>
      </c>
      <c r="B1497" t="s">
        <v>4078</v>
      </c>
      <c r="C1497" t="str">
        <f>INDEX(FIPS!$A$1:$E$3236,MATCH($F1497,FIPS!$D$1:$D$3236,0),5)</f>
        <v>Caldwell County</v>
      </c>
      <c r="D1497" t="s">
        <v>230</v>
      </c>
      <c r="E1497" s="15" t="s">
        <v>18</v>
      </c>
      <c r="F1497" t="s">
        <v>4105</v>
      </c>
      <c r="G1497" t="s">
        <v>7773</v>
      </c>
      <c r="H1497" t="str">
        <f>IFERROR(VLOOKUP($G1497,'Team Colors'!$A:$B,2,0),"#c9c9c9")</f>
        <v>#e31837</v>
      </c>
      <c r="I1497">
        <f>INDEX('Raw Election Data'!$A$1:$AN$3144,MATCH($C1497&amp;" "&amp;$B1497,'Raw Election Data'!$C$1:$C$3144,0),MATCH('Joined Data'!I$1,'Raw Election Data'!$A$1:$AN$1,0))</f>
        <v>9014</v>
      </c>
      <c r="J1497">
        <f>INDEX('Raw Election Data'!$A$1:$AN$3144,MATCH($C1497&amp;" "&amp;$B1497,'Raw Election Data'!$C$1:$C$3144,0),MATCH('Joined Data'!J$1,'Raw Election Data'!$A$1:$AN$1,0))</f>
        <v>837</v>
      </c>
      <c r="K1497">
        <f>INDEX('Raw Election Data'!$A$1:$AN$3144,MATCH($C1497&amp;" "&amp;$B1497,'Raw Election Data'!$C$1:$C$3144,0),MATCH('Joined Data'!K$1,'Raw Election Data'!$A$1:$AN$1,0))</f>
        <v>3231</v>
      </c>
      <c r="L1497">
        <f>INDEX('Raw Election Data'!$A$1:$AN$3144,MATCH($C1497&amp;" "&amp;$B1497,'Raw Election Data'!$C$1:$C$3144,0),MATCH('Joined Data'!L$1,'Raw Election Data'!$A$1:$AN$1,0))</f>
        <v>4309</v>
      </c>
      <c r="M1497">
        <f>INDEX('Raw Election Data'!$A$1:$AN$3144,MATCH($C1497&amp;" "&amp;$B1497,'Raw Election Data'!$C$1:$C$3144,0),MATCH('Joined Data'!M$1,'Raw Election Data'!$A$1:$AN$1,0))</f>
        <v>0.19424460431654678</v>
      </c>
      <c r="N1497">
        <f>INDEX('Raw Election Data'!$A$1:$AN$3144,MATCH($C1497&amp;" "&amp;$B1497,'Raw Election Data'!$C$1:$C$3144,0),MATCH('Joined Data'!N$1,'Raw Election Data'!$A$1:$AN$1,0))</f>
        <v>0.74982594569505689</v>
      </c>
      <c r="O1497">
        <f>INDEX('Raw Election Data'!$A$1:$AN$3144,MATCH($C1497&amp;" "&amp;$B1497,'Raw Election Data'!$C$1:$C$3144,0),MATCH('Joined Data'!O$1,'Raw Election Data'!$A$1:$AN$1,0))</f>
        <v>-2394</v>
      </c>
      <c r="P1497">
        <f>INDEX('Raw Election Data'!$A$1:$AN$3144,MATCH($C1497&amp;" "&amp;$B1497,'Raw Election Data'!$C$1:$C$3144,0),MATCH('Joined Data'!P$1,'Raw Election Data'!$A$1:$AN$1,0))</f>
        <v>2394</v>
      </c>
      <c r="Q1497">
        <f>INDEX('Raw Election Data'!$A$1:$AN$3144,MATCH($C1497&amp;" "&amp;$B1497,'Raw Election Data'!$C$1:$C$3144,0),MATCH('Joined Data'!Q$1,'Raw Election Data'!$A$1:$AN$1,0))</f>
        <v>-0.55558134137851012</v>
      </c>
      <c r="R1497">
        <f>INDEX('Raw Election Data'!$A$1:$AN$3144,MATCH($C1497&amp;" "&amp;$B1497,'Raw Election Data'!$C$1:$C$3144,0),MATCH('Joined Data'!R$1,'Raw Election Data'!$A$1:$AN$1,0))</f>
        <v>0.55558134137851012</v>
      </c>
    </row>
    <row r="1498" spans="1:18" ht="13.5" hidden="1" customHeight="1" x14ac:dyDescent="0.15">
      <c r="A1498" t="s">
        <v>229</v>
      </c>
      <c r="B1498" t="s">
        <v>4078</v>
      </c>
      <c r="C1498" t="str">
        <f>INDEX(FIPS!$A$1:$E$3236,MATCH($F1498,FIPS!$D$1:$D$3236,0),5)</f>
        <v>Callaway County</v>
      </c>
      <c r="D1498" t="s">
        <v>230</v>
      </c>
      <c r="E1498" s="15" t="s">
        <v>19</v>
      </c>
      <c r="F1498" t="s">
        <v>4107</v>
      </c>
      <c r="G1498" t="s">
        <v>7773</v>
      </c>
      <c r="H1498" t="str">
        <f>IFERROR(VLOOKUP($G1498,'Team Colors'!$A:$B,2,0),"#c9c9c9")</f>
        <v>#e31837</v>
      </c>
      <c r="I1498">
        <f>INDEX('Raw Election Data'!$A$1:$AN$3144,MATCH($C1498&amp;" "&amp;$B1498,'Raw Election Data'!$C$1:$C$3144,0),MATCH('Joined Data'!I$1,'Raw Election Data'!$A$1:$AN$1,0))</f>
        <v>44834</v>
      </c>
      <c r="J1498">
        <f>INDEX('Raw Election Data'!$A$1:$AN$3144,MATCH($C1498&amp;" "&amp;$B1498,'Raw Election Data'!$C$1:$C$3144,0),MATCH('Joined Data'!J$1,'Raw Election Data'!$A$1:$AN$1,0))</f>
        <v>4988</v>
      </c>
      <c r="K1498">
        <f>INDEX('Raw Election Data'!$A$1:$AN$3144,MATCH($C1498&amp;" "&amp;$B1498,'Raw Election Data'!$C$1:$C$3144,0),MATCH('Joined Data'!K$1,'Raw Election Data'!$A$1:$AN$1,0))</f>
        <v>13052</v>
      </c>
      <c r="L1498">
        <f>INDEX('Raw Election Data'!$A$1:$AN$3144,MATCH($C1498&amp;" "&amp;$B1498,'Raw Election Data'!$C$1:$C$3144,0),MATCH('Joined Data'!L$1,'Raw Election Data'!$A$1:$AN$1,0))</f>
        <v>19127</v>
      </c>
      <c r="M1498">
        <f>INDEX('Raw Election Data'!$A$1:$AN$3144,MATCH($C1498&amp;" "&amp;$B1498,'Raw Election Data'!$C$1:$C$3144,0),MATCH('Joined Data'!M$1,'Raw Election Data'!$A$1:$AN$1,0))</f>
        <v>0.26078318607204476</v>
      </c>
      <c r="N1498">
        <f>INDEX('Raw Election Data'!$A$1:$AN$3144,MATCH($C1498&amp;" "&amp;$B1498,'Raw Election Data'!$C$1:$C$3144,0),MATCH('Joined Data'!N$1,'Raw Election Data'!$A$1:$AN$1,0))</f>
        <v>0.68238615569613637</v>
      </c>
      <c r="O1498">
        <f>INDEX('Raw Election Data'!$A$1:$AN$3144,MATCH($C1498&amp;" "&amp;$B1498,'Raw Election Data'!$C$1:$C$3144,0),MATCH('Joined Data'!O$1,'Raw Election Data'!$A$1:$AN$1,0))</f>
        <v>-8064</v>
      </c>
      <c r="P1498">
        <f>INDEX('Raw Election Data'!$A$1:$AN$3144,MATCH($C1498&amp;" "&amp;$B1498,'Raw Election Data'!$C$1:$C$3144,0),MATCH('Joined Data'!P$1,'Raw Election Data'!$A$1:$AN$1,0))</f>
        <v>8064</v>
      </c>
      <c r="Q1498">
        <f>INDEX('Raw Election Data'!$A$1:$AN$3144,MATCH($C1498&amp;" "&amp;$B1498,'Raw Election Data'!$C$1:$C$3144,0),MATCH('Joined Data'!Q$1,'Raw Election Data'!$A$1:$AN$1,0))</f>
        <v>-0.42160296962409161</v>
      </c>
      <c r="R1498">
        <f>INDEX('Raw Election Data'!$A$1:$AN$3144,MATCH($C1498&amp;" "&amp;$B1498,'Raw Election Data'!$C$1:$C$3144,0),MATCH('Joined Data'!R$1,'Raw Election Data'!$A$1:$AN$1,0))</f>
        <v>0.42160296962409161</v>
      </c>
    </row>
    <row r="1499" spans="1:18" ht="13.5" hidden="1" customHeight="1" x14ac:dyDescent="0.15">
      <c r="A1499" t="s">
        <v>229</v>
      </c>
      <c r="B1499" t="s">
        <v>4078</v>
      </c>
      <c r="C1499" t="str">
        <f>INDEX(FIPS!$A$1:$E$3236,MATCH($F1499,FIPS!$D$1:$D$3236,0),5)</f>
        <v>Camden County</v>
      </c>
      <c r="D1499" t="s">
        <v>230</v>
      </c>
      <c r="E1499" s="15" t="s">
        <v>20</v>
      </c>
      <c r="F1499" t="s">
        <v>4110</v>
      </c>
      <c r="G1499" t="s">
        <v>7773</v>
      </c>
      <c r="H1499" t="str">
        <f>IFERROR(VLOOKUP($G1499,'Team Colors'!$A:$B,2,0),"#c9c9c9")</f>
        <v>#e31837</v>
      </c>
      <c r="I1499">
        <f>INDEX('Raw Election Data'!$A$1:$AN$3144,MATCH($C1499&amp;" "&amp;$B1499,'Raw Election Data'!$C$1:$C$3144,0),MATCH('Joined Data'!I$1,'Raw Election Data'!$A$1:$AN$1,0))</f>
        <v>44237</v>
      </c>
      <c r="J1499">
        <f>INDEX('Raw Election Data'!$A$1:$AN$3144,MATCH($C1499&amp;" "&amp;$B1499,'Raw Election Data'!$C$1:$C$3144,0),MATCH('Joined Data'!J$1,'Raw Election Data'!$A$1:$AN$1,0))</f>
        <v>4706</v>
      </c>
      <c r="K1499">
        <f>INDEX('Raw Election Data'!$A$1:$AN$3144,MATCH($C1499&amp;" "&amp;$B1499,'Raw Election Data'!$C$1:$C$3144,0),MATCH('Joined Data'!K$1,'Raw Election Data'!$A$1:$AN$1,0))</f>
        <v>16721</v>
      </c>
      <c r="L1499">
        <f>INDEX('Raw Election Data'!$A$1:$AN$3144,MATCH($C1499&amp;" "&amp;$B1499,'Raw Election Data'!$C$1:$C$3144,0),MATCH('Joined Data'!L$1,'Raw Election Data'!$A$1:$AN$1,0))</f>
        <v>22182</v>
      </c>
      <c r="M1499">
        <f>INDEX('Raw Election Data'!$A$1:$AN$3144,MATCH($C1499&amp;" "&amp;$B1499,'Raw Election Data'!$C$1:$C$3144,0),MATCH('Joined Data'!M$1,'Raw Election Data'!$A$1:$AN$1,0))</f>
        <v>0.21215399873771526</v>
      </c>
      <c r="N1499">
        <f>INDEX('Raw Election Data'!$A$1:$AN$3144,MATCH($C1499&amp;" "&amp;$B1499,'Raw Election Data'!$C$1:$C$3144,0),MATCH('Joined Data'!N$1,'Raw Election Data'!$A$1:$AN$1,0))</f>
        <v>0.75380939500495903</v>
      </c>
      <c r="O1499">
        <f>INDEX('Raw Election Data'!$A$1:$AN$3144,MATCH($C1499&amp;" "&amp;$B1499,'Raw Election Data'!$C$1:$C$3144,0),MATCH('Joined Data'!O$1,'Raw Election Data'!$A$1:$AN$1,0))</f>
        <v>-12015</v>
      </c>
      <c r="P1499">
        <f>INDEX('Raw Election Data'!$A$1:$AN$3144,MATCH($C1499&amp;" "&amp;$B1499,'Raw Election Data'!$C$1:$C$3144,0),MATCH('Joined Data'!P$1,'Raw Election Data'!$A$1:$AN$1,0))</f>
        <v>12015</v>
      </c>
      <c r="Q1499">
        <f>INDEX('Raw Election Data'!$A$1:$AN$3144,MATCH($C1499&amp;" "&amp;$B1499,'Raw Election Data'!$C$1:$C$3144,0),MATCH('Joined Data'!Q$1,'Raw Election Data'!$A$1:$AN$1,0))</f>
        <v>-0.54165539626724379</v>
      </c>
      <c r="R1499">
        <f>INDEX('Raw Election Data'!$A$1:$AN$3144,MATCH($C1499&amp;" "&amp;$B1499,'Raw Election Data'!$C$1:$C$3144,0),MATCH('Joined Data'!R$1,'Raw Election Data'!$A$1:$AN$1,0))</f>
        <v>0.54165539626724379</v>
      </c>
    </row>
    <row r="1500" spans="1:18" ht="13.5" hidden="1" customHeight="1" x14ac:dyDescent="0.15">
      <c r="A1500" t="s">
        <v>229</v>
      </c>
      <c r="B1500" t="s">
        <v>4078</v>
      </c>
      <c r="C1500" t="str">
        <f>INDEX(FIPS!$A$1:$E$3236,MATCH($F1500,FIPS!$D$1:$D$3236,0),5)</f>
        <v>Cape Girardeau County</v>
      </c>
      <c r="D1500" t="s">
        <v>230</v>
      </c>
      <c r="E1500" s="15" t="s">
        <v>21</v>
      </c>
      <c r="F1500" t="s">
        <v>4112</v>
      </c>
      <c r="G1500" s="17" t="s">
        <v>7795</v>
      </c>
      <c r="H1500" t="str">
        <f>IFERROR(VLOOKUP($G1500,'Team Colors'!$A:$B,2,0),"#c9c9c9")</f>
        <v>#b3995d</v>
      </c>
      <c r="I1500">
        <f>INDEX('Raw Election Data'!$A$1:$AN$3144,MATCH($C1500&amp;" "&amp;$B1500,'Raw Election Data'!$C$1:$C$3144,0),MATCH('Joined Data'!I$1,'Raw Election Data'!$A$1:$AN$1,0))</f>
        <v>78572</v>
      </c>
      <c r="J1500">
        <f>INDEX('Raw Election Data'!$A$1:$AN$3144,MATCH($C1500&amp;" "&amp;$B1500,'Raw Election Data'!$C$1:$C$3144,0),MATCH('Joined Data'!J$1,'Raw Election Data'!$A$1:$AN$1,0))</f>
        <v>8468</v>
      </c>
      <c r="K1500">
        <f>INDEX('Raw Election Data'!$A$1:$AN$3144,MATCH($C1500&amp;" "&amp;$B1500,'Raw Election Data'!$C$1:$C$3144,0),MATCH('Joined Data'!K$1,'Raw Election Data'!$A$1:$AN$1,0))</f>
        <v>26939</v>
      </c>
      <c r="L1500">
        <f>INDEX('Raw Election Data'!$A$1:$AN$3144,MATCH($C1500&amp;" "&amp;$B1500,'Raw Election Data'!$C$1:$C$3144,0),MATCH('Joined Data'!L$1,'Raw Election Data'!$A$1:$AN$1,0))</f>
        <v>36875</v>
      </c>
      <c r="M1500">
        <f>INDEX('Raw Election Data'!$A$1:$AN$3144,MATCH($C1500&amp;" "&amp;$B1500,'Raw Election Data'!$C$1:$C$3144,0),MATCH('Joined Data'!M$1,'Raw Election Data'!$A$1:$AN$1,0))</f>
        <v>0.22964067796610169</v>
      </c>
      <c r="N1500">
        <f>INDEX('Raw Election Data'!$A$1:$AN$3144,MATCH($C1500&amp;" "&amp;$B1500,'Raw Election Data'!$C$1:$C$3144,0),MATCH('Joined Data'!N$1,'Raw Election Data'!$A$1:$AN$1,0))</f>
        <v>0.73054915254237285</v>
      </c>
      <c r="O1500">
        <f>INDEX('Raw Election Data'!$A$1:$AN$3144,MATCH($C1500&amp;" "&amp;$B1500,'Raw Election Data'!$C$1:$C$3144,0),MATCH('Joined Data'!O$1,'Raw Election Data'!$A$1:$AN$1,0))</f>
        <v>-18471</v>
      </c>
      <c r="P1500">
        <f>INDEX('Raw Election Data'!$A$1:$AN$3144,MATCH($C1500&amp;" "&amp;$B1500,'Raw Election Data'!$C$1:$C$3144,0),MATCH('Joined Data'!P$1,'Raw Election Data'!$A$1:$AN$1,0))</f>
        <v>18471</v>
      </c>
      <c r="Q1500">
        <f>INDEX('Raw Election Data'!$A$1:$AN$3144,MATCH($C1500&amp;" "&amp;$B1500,'Raw Election Data'!$C$1:$C$3144,0),MATCH('Joined Data'!Q$1,'Raw Election Data'!$A$1:$AN$1,0))</f>
        <v>-0.50090847457627119</v>
      </c>
      <c r="R1500">
        <f>INDEX('Raw Election Data'!$A$1:$AN$3144,MATCH($C1500&amp;" "&amp;$B1500,'Raw Election Data'!$C$1:$C$3144,0),MATCH('Joined Data'!R$1,'Raw Election Data'!$A$1:$AN$1,0))</f>
        <v>0.50090847457627119</v>
      </c>
    </row>
    <row r="1501" spans="1:18" ht="13.5" hidden="1" customHeight="1" x14ac:dyDescent="0.15">
      <c r="A1501" t="s">
        <v>229</v>
      </c>
      <c r="B1501" t="s">
        <v>4078</v>
      </c>
      <c r="C1501" t="str">
        <f>INDEX(FIPS!$A$1:$E$3236,MATCH($F1501,FIPS!$D$1:$D$3236,0),5)</f>
        <v>Carroll County</v>
      </c>
      <c r="D1501" t="s">
        <v>230</v>
      </c>
      <c r="E1501" s="15" t="s">
        <v>22</v>
      </c>
      <c r="F1501" t="s">
        <v>4113</v>
      </c>
      <c r="G1501" t="s">
        <v>7773</v>
      </c>
      <c r="H1501" t="str">
        <f>IFERROR(VLOOKUP($G1501,'Team Colors'!$A:$B,2,0),"#c9c9c9")</f>
        <v>#e31837</v>
      </c>
      <c r="I1501">
        <f>INDEX('Raw Election Data'!$A$1:$AN$3144,MATCH($C1501&amp;" "&amp;$B1501,'Raw Election Data'!$C$1:$C$3144,0),MATCH('Joined Data'!I$1,'Raw Election Data'!$A$1:$AN$1,0))</f>
        <v>8992</v>
      </c>
      <c r="J1501">
        <f>INDEX('Raw Election Data'!$A$1:$AN$3144,MATCH($C1501&amp;" "&amp;$B1501,'Raw Election Data'!$C$1:$C$3144,0),MATCH('Joined Data'!J$1,'Raw Election Data'!$A$1:$AN$1,0))</f>
        <v>745</v>
      </c>
      <c r="K1501">
        <f>INDEX('Raw Election Data'!$A$1:$AN$3144,MATCH($C1501&amp;" "&amp;$B1501,'Raw Election Data'!$C$1:$C$3144,0),MATCH('Joined Data'!K$1,'Raw Election Data'!$A$1:$AN$1,0))</f>
        <v>3480</v>
      </c>
      <c r="L1501">
        <f>INDEX('Raw Election Data'!$A$1:$AN$3144,MATCH($C1501&amp;" "&amp;$B1501,'Raw Election Data'!$C$1:$C$3144,0),MATCH('Joined Data'!L$1,'Raw Election Data'!$A$1:$AN$1,0))</f>
        <v>4361</v>
      </c>
      <c r="M1501">
        <f>INDEX('Raw Election Data'!$A$1:$AN$3144,MATCH($C1501&amp;" "&amp;$B1501,'Raw Election Data'!$C$1:$C$3144,0),MATCH('Joined Data'!M$1,'Raw Election Data'!$A$1:$AN$1,0))</f>
        <v>0.17083237789497821</v>
      </c>
      <c r="N1501">
        <f>INDEX('Raw Election Data'!$A$1:$AN$3144,MATCH($C1501&amp;" "&amp;$B1501,'Raw Election Data'!$C$1:$C$3144,0),MATCH('Joined Data'!N$1,'Raw Election Data'!$A$1:$AN$1,0))</f>
        <v>0.79798211419399223</v>
      </c>
      <c r="O1501">
        <f>INDEX('Raw Election Data'!$A$1:$AN$3144,MATCH($C1501&amp;" "&amp;$B1501,'Raw Election Data'!$C$1:$C$3144,0),MATCH('Joined Data'!O$1,'Raw Election Data'!$A$1:$AN$1,0))</f>
        <v>-2735</v>
      </c>
      <c r="P1501">
        <f>INDEX('Raw Election Data'!$A$1:$AN$3144,MATCH($C1501&amp;" "&amp;$B1501,'Raw Election Data'!$C$1:$C$3144,0),MATCH('Joined Data'!P$1,'Raw Election Data'!$A$1:$AN$1,0))</f>
        <v>2735</v>
      </c>
      <c r="Q1501">
        <f>INDEX('Raw Election Data'!$A$1:$AN$3144,MATCH($C1501&amp;" "&amp;$B1501,'Raw Election Data'!$C$1:$C$3144,0),MATCH('Joined Data'!Q$1,'Raw Election Data'!$A$1:$AN$1,0))</f>
        <v>-0.62714973629901405</v>
      </c>
      <c r="R1501">
        <f>INDEX('Raw Election Data'!$A$1:$AN$3144,MATCH($C1501&amp;" "&amp;$B1501,'Raw Election Data'!$C$1:$C$3144,0),MATCH('Joined Data'!R$1,'Raw Election Data'!$A$1:$AN$1,0))</f>
        <v>0.62714973629901405</v>
      </c>
    </row>
    <row r="1502" spans="1:18" ht="13.5" hidden="1" customHeight="1" x14ac:dyDescent="0.15">
      <c r="A1502" t="s">
        <v>229</v>
      </c>
      <c r="B1502" t="s">
        <v>4078</v>
      </c>
      <c r="C1502" t="str">
        <f>INDEX(FIPS!$A$1:$E$3236,MATCH($F1502,FIPS!$D$1:$D$3236,0),5)</f>
        <v>Carter County</v>
      </c>
      <c r="D1502" t="s">
        <v>230</v>
      </c>
      <c r="E1502" s="15" t="s">
        <v>23</v>
      </c>
      <c r="F1502" t="s">
        <v>4114</v>
      </c>
      <c r="G1502" t="s">
        <v>7795</v>
      </c>
      <c r="H1502" t="str">
        <f>IFERROR(VLOOKUP($G1502,'Team Colors'!$A:$B,2,0),"#c9c9c9")</f>
        <v>#b3995d</v>
      </c>
      <c r="I1502">
        <f>INDEX('Raw Election Data'!$A$1:$AN$3144,MATCH($C1502&amp;" "&amp;$B1502,'Raw Election Data'!$C$1:$C$3144,0),MATCH('Joined Data'!I$1,'Raw Election Data'!$A$1:$AN$1,0))</f>
        <v>6263</v>
      </c>
      <c r="J1502">
        <f>INDEX('Raw Election Data'!$A$1:$AN$3144,MATCH($C1502&amp;" "&amp;$B1502,'Raw Election Data'!$C$1:$C$3144,0),MATCH('Joined Data'!J$1,'Raw Election Data'!$A$1:$AN$1,0))</f>
        <v>436</v>
      </c>
      <c r="K1502">
        <f>INDEX('Raw Election Data'!$A$1:$AN$3144,MATCH($C1502&amp;" "&amp;$B1502,'Raw Election Data'!$C$1:$C$3144,0),MATCH('Joined Data'!K$1,'Raw Election Data'!$A$1:$AN$1,0))</f>
        <v>2323</v>
      </c>
      <c r="L1502">
        <f>INDEX('Raw Election Data'!$A$1:$AN$3144,MATCH($C1502&amp;" "&amp;$B1502,'Raw Election Data'!$C$1:$C$3144,0),MATCH('Joined Data'!L$1,'Raw Election Data'!$A$1:$AN$1,0))</f>
        <v>2842</v>
      </c>
      <c r="M1502">
        <f>INDEX('Raw Election Data'!$A$1:$AN$3144,MATCH($C1502&amp;" "&amp;$B1502,'Raw Election Data'!$C$1:$C$3144,0),MATCH('Joined Data'!M$1,'Raw Election Data'!$A$1:$AN$1,0))</f>
        <v>0.15341308937368051</v>
      </c>
      <c r="N1502">
        <f>INDEX('Raw Election Data'!$A$1:$AN$3144,MATCH($C1502&amp;" "&amp;$B1502,'Raw Election Data'!$C$1:$C$3144,0),MATCH('Joined Data'!N$1,'Raw Election Data'!$A$1:$AN$1,0))</f>
        <v>0.81738212526389864</v>
      </c>
      <c r="O1502">
        <f>INDEX('Raw Election Data'!$A$1:$AN$3144,MATCH($C1502&amp;" "&amp;$B1502,'Raw Election Data'!$C$1:$C$3144,0),MATCH('Joined Data'!O$1,'Raw Election Data'!$A$1:$AN$1,0))</f>
        <v>-1887</v>
      </c>
      <c r="P1502">
        <f>INDEX('Raw Election Data'!$A$1:$AN$3144,MATCH($C1502&amp;" "&amp;$B1502,'Raw Election Data'!$C$1:$C$3144,0),MATCH('Joined Data'!P$1,'Raw Election Data'!$A$1:$AN$1,0))</f>
        <v>1887</v>
      </c>
      <c r="Q1502">
        <f>INDEX('Raw Election Data'!$A$1:$AN$3144,MATCH($C1502&amp;" "&amp;$B1502,'Raw Election Data'!$C$1:$C$3144,0),MATCH('Joined Data'!Q$1,'Raw Election Data'!$A$1:$AN$1,0))</f>
        <v>-0.66396903589021816</v>
      </c>
      <c r="R1502">
        <f>INDEX('Raw Election Data'!$A$1:$AN$3144,MATCH($C1502&amp;" "&amp;$B1502,'Raw Election Data'!$C$1:$C$3144,0),MATCH('Joined Data'!R$1,'Raw Election Data'!$A$1:$AN$1,0))</f>
        <v>0.66396903589021816</v>
      </c>
    </row>
    <row r="1503" spans="1:18" ht="13.5" hidden="1" customHeight="1" x14ac:dyDescent="0.15">
      <c r="A1503" t="s">
        <v>229</v>
      </c>
      <c r="B1503" t="s">
        <v>4078</v>
      </c>
      <c r="C1503" t="str">
        <f>INDEX(FIPS!$A$1:$E$3236,MATCH($F1503,FIPS!$D$1:$D$3236,0),5)</f>
        <v>Cass County</v>
      </c>
      <c r="D1503" t="s">
        <v>230</v>
      </c>
      <c r="E1503" s="15" t="s">
        <v>24</v>
      </c>
      <c r="F1503" t="s">
        <v>4115</v>
      </c>
      <c r="G1503" t="s">
        <v>7773</v>
      </c>
      <c r="H1503" t="str">
        <f>IFERROR(VLOOKUP($G1503,'Team Colors'!$A:$B,2,0),"#c9c9c9")</f>
        <v>#e31837</v>
      </c>
      <c r="I1503">
        <f>INDEX('Raw Election Data'!$A$1:$AN$3144,MATCH($C1503&amp;" "&amp;$B1503,'Raw Election Data'!$C$1:$C$3144,0),MATCH('Joined Data'!I$1,'Raw Election Data'!$A$1:$AN$1,0))</f>
        <v>101603</v>
      </c>
      <c r="J1503">
        <f>INDEX('Raw Election Data'!$A$1:$AN$3144,MATCH($C1503&amp;" "&amp;$B1503,'Raw Election Data'!$C$1:$C$3144,0),MATCH('Joined Data'!J$1,'Raw Election Data'!$A$1:$AN$1,0))</f>
        <v>14816</v>
      </c>
      <c r="K1503">
        <f>INDEX('Raw Election Data'!$A$1:$AN$3144,MATCH($C1503&amp;" "&amp;$B1503,'Raw Election Data'!$C$1:$C$3144,0),MATCH('Joined Data'!K$1,'Raw Election Data'!$A$1:$AN$1,0))</f>
        <v>33006</v>
      </c>
      <c r="L1503">
        <f>INDEX('Raw Election Data'!$A$1:$AN$3144,MATCH($C1503&amp;" "&amp;$B1503,'Raw Election Data'!$C$1:$C$3144,0),MATCH('Joined Data'!L$1,'Raw Election Data'!$A$1:$AN$1,0))</f>
        <v>50715</v>
      </c>
      <c r="M1503">
        <f>INDEX('Raw Election Data'!$A$1:$AN$3144,MATCH($C1503&amp;" "&amp;$B1503,'Raw Election Data'!$C$1:$C$3144,0),MATCH('Joined Data'!M$1,'Raw Election Data'!$A$1:$AN$1,0))</f>
        <v>0.29214236419205364</v>
      </c>
      <c r="N1503">
        <f>INDEX('Raw Election Data'!$A$1:$AN$3144,MATCH($C1503&amp;" "&amp;$B1503,'Raw Election Data'!$C$1:$C$3144,0),MATCH('Joined Data'!N$1,'Raw Election Data'!$A$1:$AN$1,0))</f>
        <v>0.65081336882579122</v>
      </c>
      <c r="O1503">
        <f>INDEX('Raw Election Data'!$A$1:$AN$3144,MATCH($C1503&amp;" "&amp;$B1503,'Raw Election Data'!$C$1:$C$3144,0),MATCH('Joined Data'!O$1,'Raw Election Data'!$A$1:$AN$1,0))</f>
        <v>-18190</v>
      </c>
      <c r="P1503">
        <f>INDEX('Raw Election Data'!$A$1:$AN$3144,MATCH($C1503&amp;" "&amp;$B1503,'Raw Election Data'!$C$1:$C$3144,0),MATCH('Joined Data'!P$1,'Raw Election Data'!$A$1:$AN$1,0))</f>
        <v>18190</v>
      </c>
      <c r="Q1503">
        <f>INDEX('Raw Election Data'!$A$1:$AN$3144,MATCH($C1503&amp;" "&amp;$B1503,'Raw Election Data'!$C$1:$C$3144,0),MATCH('Joined Data'!Q$1,'Raw Election Data'!$A$1:$AN$1,0))</f>
        <v>-0.35867100463373758</v>
      </c>
      <c r="R1503">
        <f>INDEX('Raw Election Data'!$A$1:$AN$3144,MATCH($C1503&amp;" "&amp;$B1503,'Raw Election Data'!$C$1:$C$3144,0),MATCH('Joined Data'!R$1,'Raw Election Data'!$A$1:$AN$1,0))</f>
        <v>0.35867100463373758</v>
      </c>
    </row>
    <row r="1504" spans="1:18" ht="13.5" hidden="1" customHeight="1" x14ac:dyDescent="0.15">
      <c r="A1504" t="s">
        <v>229</v>
      </c>
      <c r="B1504" t="s">
        <v>4078</v>
      </c>
      <c r="C1504" t="str">
        <f>INDEX(FIPS!$A$1:$E$3236,MATCH($F1504,FIPS!$D$1:$D$3236,0),5)</f>
        <v>Cedar County</v>
      </c>
      <c r="D1504" t="s">
        <v>230</v>
      </c>
      <c r="E1504" s="15" t="s">
        <v>25</v>
      </c>
      <c r="F1504" t="s">
        <v>4116</v>
      </c>
      <c r="G1504" t="s">
        <v>7773</v>
      </c>
      <c r="H1504" t="str">
        <f>IFERROR(VLOOKUP($G1504,'Team Colors'!$A:$B,2,0),"#c9c9c9")</f>
        <v>#e31837</v>
      </c>
      <c r="I1504">
        <f>INDEX('Raw Election Data'!$A$1:$AN$3144,MATCH($C1504&amp;" "&amp;$B1504,'Raw Election Data'!$C$1:$C$3144,0),MATCH('Joined Data'!I$1,'Raw Election Data'!$A$1:$AN$1,0))</f>
        <v>13934</v>
      </c>
      <c r="J1504">
        <f>INDEX('Raw Election Data'!$A$1:$AN$3144,MATCH($C1504&amp;" "&amp;$B1504,'Raw Election Data'!$C$1:$C$3144,0),MATCH('Joined Data'!J$1,'Raw Election Data'!$A$1:$AN$1,0))</f>
        <v>1010</v>
      </c>
      <c r="K1504">
        <f>INDEX('Raw Election Data'!$A$1:$AN$3144,MATCH($C1504&amp;" "&amp;$B1504,'Raw Election Data'!$C$1:$C$3144,0),MATCH('Joined Data'!K$1,'Raw Election Data'!$A$1:$AN$1,0))</f>
        <v>5019</v>
      </c>
      <c r="L1504">
        <f>INDEX('Raw Election Data'!$A$1:$AN$3144,MATCH($C1504&amp;" "&amp;$B1504,'Raw Election Data'!$C$1:$C$3144,0),MATCH('Joined Data'!L$1,'Raw Election Data'!$A$1:$AN$1,0))</f>
        <v>6278</v>
      </c>
      <c r="M1504">
        <f>INDEX('Raw Election Data'!$A$1:$AN$3144,MATCH($C1504&amp;" "&amp;$B1504,'Raw Election Data'!$C$1:$C$3144,0),MATCH('Joined Data'!M$1,'Raw Election Data'!$A$1:$AN$1,0))</f>
        <v>0.16087926091111818</v>
      </c>
      <c r="N1504">
        <f>INDEX('Raw Election Data'!$A$1:$AN$3144,MATCH($C1504&amp;" "&amp;$B1504,'Raw Election Data'!$C$1:$C$3144,0),MATCH('Joined Data'!N$1,'Raw Election Data'!$A$1:$AN$1,0))</f>
        <v>0.7994584262503982</v>
      </c>
      <c r="O1504">
        <f>INDEX('Raw Election Data'!$A$1:$AN$3144,MATCH($C1504&amp;" "&amp;$B1504,'Raw Election Data'!$C$1:$C$3144,0),MATCH('Joined Data'!O$1,'Raw Election Data'!$A$1:$AN$1,0))</f>
        <v>-4009</v>
      </c>
      <c r="P1504">
        <f>INDEX('Raw Election Data'!$A$1:$AN$3144,MATCH($C1504&amp;" "&amp;$B1504,'Raw Election Data'!$C$1:$C$3144,0),MATCH('Joined Data'!P$1,'Raw Election Data'!$A$1:$AN$1,0))</f>
        <v>4009</v>
      </c>
      <c r="Q1504">
        <f>INDEX('Raw Election Data'!$A$1:$AN$3144,MATCH($C1504&amp;" "&amp;$B1504,'Raw Election Data'!$C$1:$C$3144,0),MATCH('Joined Data'!Q$1,'Raw Election Data'!$A$1:$AN$1,0))</f>
        <v>-0.63857916533928005</v>
      </c>
      <c r="R1504">
        <f>INDEX('Raw Election Data'!$A$1:$AN$3144,MATCH($C1504&amp;" "&amp;$B1504,'Raw Election Data'!$C$1:$C$3144,0),MATCH('Joined Data'!R$1,'Raw Election Data'!$A$1:$AN$1,0))</f>
        <v>0.63857916533928005</v>
      </c>
    </row>
    <row r="1505" spans="1:18" ht="13.5" hidden="1" customHeight="1" x14ac:dyDescent="0.15">
      <c r="A1505" t="s">
        <v>229</v>
      </c>
      <c r="B1505" t="s">
        <v>4078</v>
      </c>
      <c r="C1505" t="str">
        <f>INDEX(FIPS!$A$1:$E$3236,MATCH($F1505,FIPS!$D$1:$D$3236,0),5)</f>
        <v>Chariton County</v>
      </c>
      <c r="D1505" t="s">
        <v>230</v>
      </c>
      <c r="E1505" s="15" t="s">
        <v>26</v>
      </c>
      <c r="F1505" t="s">
        <v>4118</v>
      </c>
      <c r="G1505" t="s">
        <v>7773</v>
      </c>
      <c r="H1505" t="str">
        <f>IFERROR(VLOOKUP($G1505,'Team Colors'!$A:$B,2,0),"#c9c9c9")</f>
        <v>#e31837</v>
      </c>
      <c r="I1505">
        <f>INDEX('Raw Election Data'!$A$1:$AN$3144,MATCH($C1505&amp;" "&amp;$B1505,'Raw Election Data'!$C$1:$C$3144,0),MATCH('Joined Data'!I$1,'Raw Election Data'!$A$1:$AN$1,0))</f>
        <v>7589</v>
      </c>
      <c r="J1505">
        <f>INDEX('Raw Election Data'!$A$1:$AN$3144,MATCH($C1505&amp;" "&amp;$B1505,'Raw Election Data'!$C$1:$C$3144,0),MATCH('Joined Data'!J$1,'Raw Election Data'!$A$1:$AN$1,0))</f>
        <v>888</v>
      </c>
      <c r="K1505">
        <f>INDEX('Raw Election Data'!$A$1:$AN$3144,MATCH($C1505&amp;" "&amp;$B1505,'Raw Election Data'!$C$1:$C$3144,0),MATCH('Joined Data'!K$1,'Raw Election Data'!$A$1:$AN$1,0))</f>
        <v>2948</v>
      </c>
      <c r="L1505">
        <f>INDEX('Raw Election Data'!$A$1:$AN$3144,MATCH($C1505&amp;" "&amp;$B1505,'Raw Election Data'!$C$1:$C$3144,0),MATCH('Joined Data'!L$1,'Raw Election Data'!$A$1:$AN$1,0))</f>
        <v>3962</v>
      </c>
      <c r="M1505">
        <f>INDEX('Raw Election Data'!$A$1:$AN$3144,MATCH($C1505&amp;" "&amp;$B1505,'Raw Election Data'!$C$1:$C$3144,0),MATCH('Joined Data'!M$1,'Raw Election Data'!$A$1:$AN$1,0))</f>
        <v>0.22412922766279655</v>
      </c>
      <c r="N1505">
        <f>INDEX('Raw Election Data'!$A$1:$AN$3144,MATCH($C1505&amp;" "&amp;$B1505,'Raw Election Data'!$C$1:$C$3144,0),MATCH('Joined Data'!N$1,'Raw Election Data'!$A$1:$AN$1,0))</f>
        <v>0.74406865219586071</v>
      </c>
      <c r="O1505">
        <f>INDEX('Raw Election Data'!$A$1:$AN$3144,MATCH($C1505&amp;" "&amp;$B1505,'Raw Election Data'!$C$1:$C$3144,0),MATCH('Joined Data'!O$1,'Raw Election Data'!$A$1:$AN$1,0))</f>
        <v>-2060</v>
      </c>
      <c r="P1505">
        <f>INDEX('Raw Election Data'!$A$1:$AN$3144,MATCH($C1505&amp;" "&amp;$B1505,'Raw Election Data'!$C$1:$C$3144,0),MATCH('Joined Data'!P$1,'Raw Election Data'!$A$1:$AN$1,0))</f>
        <v>2060</v>
      </c>
      <c r="Q1505">
        <f>INDEX('Raw Election Data'!$A$1:$AN$3144,MATCH($C1505&amp;" "&amp;$B1505,'Raw Election Data'!$C$1:$C$3144,0),MATCH('Joined Data'!Q$1,'Raw Election Data'!$A$1:$AN$1,0))</f>
        <v>-0.51993942453306419</v>
      </c>
      <c r="R1505">
        <f>INDEX('Raw Election Data'!$A$1:$AN$3144,MATCH($C1505&amp;" "&amp;$B1505,'Raw Election Data'!$C$1:$C$3144,0),MATCH('Joined Data'!R$1,'Raw Election Data'!$A$1:$AN$1,0))</f>
        <v>0.51993942453306419</v>
      </c>
    </row>
    <row r="1506" spans="1:18" ht="13.5" hidden="1" customHeight="1" x14ac:dyDescent="0.15">
      <c r="A1506" t="s">
        <v>229</v>
      </c>
      <c r="B1506" t="s">
        <v>4078</v>
      </c>
      <c r="C1506" t="str">
        <f>INDEX(FIPS!$A$1:$E$3236,MATCH($F1506,FIPS!$D$1:$D$3236,0),5)</f>
        <v>Christian County</v>
      </c>
      <c r="D1506" t="s">
        <v>230</v>
      </c>
      <c r="E1506" s="15" t="s">
        <v>27</v>
      </c>
      <c r="F1506" t="s">
        <v>4119</v>
      </c>
      <c r="G1506" t="s">
        <v>7773</v>
      </c>
      <c r="H1506" t="str">
        <f>IFERROR(VLOOKUP($G1506,'Team Colors'!$A:$B,2,0),"#c9c9c9")</f>
        <v>#e31837</v>
      </c>
      <c r="I1506">
        <f>INDEX('Raw Election Data'!$A$1:$AN$3144,MATCH($C1506&amp;" "&amp;$B1506,'Raw Election Data'!$C$1:$C$3144,0),MATCH('Joined Data'!I$1,'Raw Election Data'!$A$1:$AN$1,0))</f>
        <v>83279</v>
      </c>
      <c r="J1506">
        <f>INDEX('Raw Election Data'!$A$1:$AN$3144,MATCH($C1506&amp;" "&amp;$B1506,'Raw Election Data'!$C$1:$C$3144,0),MATCH('Joined Data'!J$1,'Raw Election Data'!$A$1:$AN$1,0))</f>
        <v>8505</v>
      </c>
      <c r="K1506">
        <f>INDEX('Raw Election Data'!$A$1:$AN$3144,MATCH($C1506&amp;" "&amp;$B1506,'Raw Election Data'!$C$1:$C$3144,0),MATCH('Joined Data'!K$1,'Raw Election Data'!$A$1:$AN$1,0))</f>
        <v>30941</v>
      </c>
      <c r="L1506">
        <f>INDEX('Raw Election Data'!$A$1:$AN$3144,MATCH($C1506&amp;" "&amp;$B1506,'Raw Election Data'!$C$1:$C$3144,0),MATCH('Joined Data'!L$1,'Raw Election Data'!$A$1:$AN$1,0))</f>
        <v>41394</v>
      </c>
      <c r="M1506">
        <f>INDEX('Raw Election Data'!$A$1:$AN$3144,MATCH($C1506&amp;" "&amp;$B1506,'Raw Election Data'!$C$1:$C$3144,0),MATCH('Joined Data'!M$1,'Raw Election Data'!$A$1:$AN$1,0))</f>
        <v>0.20546456008117117</v>
      </c>
      <c r="N1506">
        <f>INDEX('Raw Election Data'!$A$1:$AN$3144,MATCH($C1506&amp;" "&amp;$B1506,'Raw Election Data'!$C$1:$C$3144,0),MATCH('Joined Data'!N$1,'Raw Election Data'!$A$1:$AN$1,0))</f>
        <v>0.74747547953809734</v>
      </c>
      <c r="O1506">
        <f>INDEX('Raw Election Data'!$A$1:$AN$3144,MATCH($C1506&amp;" "&amp;$B1506,'Raw Election Data'!$C$1:$C$3144,0),MATCH('Joined Data'!O$1,'Raw Election Data'!$A$1:$AN$1,0))</f>
        <v>-22436</v>
      </c>
      <c r="P1506">
        <f>INDEX('Raw Election Data'!$A$1:$AN$3144,MATCH($C1506&amp;" "&amp;$B1506,'Raw Election Data'!$C$1:$C$3144,0),MATCH('Joined Data'!P$1,'Raw Election Data'!$A$1:$AN$1,0))</f>
        <v>22436</v>
      </c>
      <c r="Q1506">
        <f>INDEX('Raw Election Data'!$A$1:$AN$3144,MATCH($C1506&amp;" "&amp;$B1506,'Raw Election Data'!$C$1:$C$3144,0),MATCH('Joined Data'!Q$1,'Raw Election Data'!$A$1:$AN$1,0))</f>
        <v>-0.54201091945692614</v>
      </c>
      <c r="R1506">
        <f>INDEX('Raw Election Data'!$A$1:$AN$3144,MATCH($C1506&amp;" "&amp;$B1506,'Raw Election Data'!$C$1:$C$3144,0),MATCH('Joined Data'!R$1,'Raw Election Data'!$A$1:$AN$1,0))</f>
        <v>0.54201091945692614</v>
      </c>
    </row>
    <row r="1507" spans="1:18" ht="13.5" hidden="1" customHeight="1" x14ac:dyDescent="0.15">
      <c r="A1507" t="s">
        <v>229</v>
      </c>
      <c r="B1507" t="s">
        <v>4078</v>
      </c>
      <c r="C1507" t="str">
        <f>INDEX(FIPS!$A$1:$E$3236,MATCH($F1507,FIPS!$D$1:$D$3236,0),5)</f>
        <v>Clark County</v>
      </c>
      <c r="D1507" t="s">
        <v>230</v>
      </c>
      <c r="E1507" s="15" t="s">
        <v>28</v>
      </c>
      <c r="F1507" t="s">
        <v>4123</v>
      </c>
      <c r="G1507" t="s">
        <v>7773</v>
      </c>
      <c r="H1507" t="str">
        <f>IFERROR(VLOOKUP($G1507,'Team Colors'!$A:$B,2,0),"#c9c9c9")</f>
        <v>#e31837</v>
      </c>
      <c r="I1507">
        <f>INDEX('Raw Election Data'!$A$1:$AN$3144,MATCH($C1507&amp;" "&amp;$B1507,'Raw Election Data'!$C$1:$C$3144,0),MATCH('Joined Data'!I$1,'Raw Election Data'!$A$1:$AN$1,0))</f>
        <v>6801</v>
      </c>
      <c r="J1507">
        <f>INDEX('Raw Election Data'!$A$1:$AN$3144,MATCH($C1507&amp;" "&amp;$B1507,'Raw Election Data'!$C$1:$C$3144,0),MATCH('Joined Data'!J$1,'Raw Election Data'!$A$1:$AN$1,0))</f>
        <v>724</v>
      </c>
      <c r="K1507">
        <f>INDEX('Raw Election Data'!$A$1:$AN$3144,MATCH($C1507&amp;" "&amp;$B1507,'Raw Election Data'!$C$1:$C$3144,0),MATCH('Joined Data'!K$1,'Raw Election Data'!$A$1:$AN$1,0))</f>
        <v>2458</v>
      </c>
      <c r="L1507">
        <f>INDEX('Raw Election Data'!$A$1:$AN$3144,MATCH($C1507&amp;" "&amp;$B1507,'Raw Election Data'!$C$1:$C$3144,0),MATCH('Joined Data'!L$1,'Raw Election Data'!$A$1:$AN$1,0))</f>
        <v>3316</v>
      </c>
      <c r="M1507">
        <f>INDEX('Raw Election Data'!$A$1:$AN$3144,MATCH($C1507&amp;" "&amp;$B1507,'Raw Election Data'!$C$1:$C$3144,0),MATCH('Joined Data'!M$1,'Raw Election Data'!$A$1:$AN$1,0))</f>
        <v>0.21833534378769601</v>
      </c>
      <c r="N1507">
        <f>INDEX('Raw Election Data'!$A$1:$AN$3144,MATCH($C1507&amp;" "&amp;$B1507,'Raw Election Data'!$C$1:$C$3144,0),MATCH('Joined Data'!N$1,'Raw Election Data'!$A$1:$AN$1,0))</f>
        <v>0.74125452352231602</v>
      </c>
      <c r="O1507">
        <f>INDEX('Raw Election Data'!$A$1:$AN$3144,MATCH($C1507&amp;" "&amp;$B1507,'Raw Election Data'!$C$1:$C$3144,0),MATCH('Joined Data'!O$1,'Raw Election Data'!$A$1:$AN$1,0))</f>
        <v>-1734</v>
      </c>
      <c r="P1507">
        <f>INDEX('Raw Election Data'!$A$1:$AN$3144,MATCH($C1507&amp;" "&amp;$B1507,'Raw Election Data'!$C$1:$C$3144,0),MATCH('Joined Data'!P$1,'Raw Election Data'!$A$1:$AN$1,0))</f>
        <v>1734</v>
      </c>
      <c r="Q1507">
        <f>INDEX('Raw Election Data'!$A$1:$AN$3144,MATCH($C1507&amp;" "&amp;$B1507,'Raw Election Data'!$C$1:$C$3144,0),MATCH('Joined Data'!Q$1,'Raw Election Data'!$A$1:$AN$1,0))</f>
        <v>-0.52291917973461999</v>
      </c>
      <c r="R1507">
        <f>INDEX('Raw Election Data'!$A$1:$AN$3144,MATCH($C1507&amp;" "&amp;$B1507,'Raw Election Data'!$C$1:$C$3144,0),MATCH('Joined Data'!R$1,'Raw Election Data'!$A$1:$AN$1,0))</f>
        <v>0.52291917973461999</v>
      </c>
    </row>
    <row r="1508" spans="1:18" ht="13.5" hidden="1" customHeight="1" x14ac:dyDescent="0.15">
      <c r="A1508" t="s">
        <v>229</v>
      </c>
      <c r="B1508" t="s">
        <v>4078</v>
      </c>
      <c r="C1508" t="str">
        <f>INDEX(FIPS!$A$1:$E$3236,MATCH($F1508,FIPS!$D$1:$D$3236,0),5)</f>
        <v>Clay County</v>
      </c>
      <c r="D1508" t="s">
        <v>230</v>
      </c>
      <c r="E1508" s="15" t="s">
        <v>29</v>
      </c>
      <c r="F1508" t="s">
        <v>4124</v>
      </c>
      <c r="G1508" t="s">
        <v>7773</v>
      </c>
      <c r="H1508" t="str">
        <f>IFERROR(VLOOKUP($G1508,'Team Colors'!$A:$B,2,0),"#c9c9c9")</f>
        <v>#e31837</v>
      </c>
      <c r="I1508">
        <f>INDEX('Raw Election Data'!$A$1:$AN$3144,MATCH($C1508&amp;" "&amp;$B1508,'Raw Election Data'!$C$1:$C$3144,0),MATCH('Joined Data'!I$1,'Raw Election Data'!$A$1:$AN$1,0))</f>
        <v>235637</v>
      </c>
      <c r="J1508">
        <f>INDEX('Raw Election Data'!$A$1:$AN$3144,MATCH($C1508&amp;" "&amp;$B1508,'Raw Election Data'!$C$1:$C$3144,0),MATCH('Joined Data'!J$1,'Raw Election Data'!$A$1:$AN$1,0))</f>
        <v>45182</v>
      </c>
      <c r="K1508">
        <f>INDEX('Raw Election Data'!$A$1:$AN$3144,MATCH($C1508&amp;" "&amp;$B1508,'Raw Election Data'!$C$1:$C$3144,0),MATCH('Joined Data'!K$1,'Raw Election Data'!$A$1:$AN$1,0))</f>
        <v>57328</v>
      </c>
      <c r="L1508">
        <f>INDEX('Raw Election Data'!$A$1:$AN$3144,MATCH($C1508&amp;" "&amp;$B1508,'Raw Election Data'!$C$1:$C$3144,0),MATCH('Joined Data'!L$1,'Raw Election Data'!$A$1:$AN$1,0))</f>
        <v>109237</v>
      </c>
      <c r="M1508">
        <f>INDEX('Raw Election Data'!$A$1:$AN$3144,MATCH($C1508&amp;" "&amp;$B1508,'Raw Election Data'!$C$1:$C$3144,0),MATCH('Joined Data'!M$1,'Raw Election Data'!$A$1:$AN$1,0))</f>
        <v>0.41361443466957165</v>
      </c>
      <c r="N1508">
        <f>INDEX('Raw Election Data'!$A$1:$AN$3144,MATCH($C1508&amp;" "&amp;$B1508,'Raw Election Data'!$C$1:$C$3144,0),MATCH('Joined Data'!N$1,'Raw Election Data'!$A$1:$AN$1,0))</f>
        <v>0.52480386682168134</v>
      </c>
      <c r="O1508">
        <f>INDEX('Raw Election Data'!$A$1:$AN$3144,MATCH($C1508&amp;" "&amp;$B1508,'Raw Election Data'!$C$1:$C$3144,0),MATCH('Joined Data'!O$1,'Raw Election Data'!$A$1:$AN$1,0))</f>
        <v>-12146</v>
      </c>
      <c r="P1508">
        <f>INDEX('Raw Election Data'!$A$1:$AN$3144,MATCH($C1508&amp;" "&amp;$B1508,'Raw Election Data'!$C$1:$C$3144,0),MATCH('Joined Data'!P$1,'Raw Election Data'!$A$1:$AN$1,0))</f>
        <v>12146</v>
      </c>
      <c r="Q1508">
        <f>INDEX('Raw Election Data'!$A$1:$AN$3144,MATCH($C1508&amp;" "&amp;$B1508,'Raw Election Data'!$C$1:$C$3144,0),MATCH('Joined Data'!Q$1,'Raw Election Data'!$A$1:$AN$1,0))</f>
        <v>-0.11118943215210969</v>
      </c>
      <c r="R1508">
        <f>INDEX('Raw Election Data'!$A$1:$AN$3144,MATCH($C1508&amp;" "&amp;$B1508,'Raw Election Data'!$C$1:$C$3144,0),MATCH('Joined Data'!R$1,'Raw Election Data'!$A$1:$AN$1,0))</f>
        <v>0.11118943215210969</v>
      </c>
    </row>
    <row r="1509" spans="1:18" ht="13.5" hidden="1" customHeight="1" x14ac:dyDescent="0.15">
      <c r="A1509" t="s">
        <v>229</v>
      </c>
      <c r="B1509" t="s">
        <v>4078</v>
      </c>
      <c r="C1509" t="str">
        <f>INDEX(FIPS!$A$1:$E$3236,MATCH($F1509,FIPS!$D$1:$D$3236,0),5)</f>
        <v>Clinton County</v>
      </c>
      <c r="D1509" t="s">
        <v>230</v>
      </c>
      <c r="E1509" s="15" t="s">
        <v>30</v>
      </c>
      <c r="F1509" t="s">
        <v>4125</v>
      </c>
      <c r="G1509" t="s">
        <v>7773</v>
      </c>
      <c r="H1509" t="str">
        <f>IFERROR(VLOOKUP($G1509,'Team Colors'!$A:$B,2,0),"#c9c9c9")</f>
        <v>#e31837</v>
      </c>
      <c r="I1509">
        <f>INDEX('Raw Election Data'!$A$1:$AN$3144,MATCH($C1509&amp;" "&amp;$B1509,'Raw Election Data'!$C$1:$C$3144,0),MATCH('Joined Data'!I$1,'Raw Election Data'!$A$1:$AN$1,0))</f>
        <v>20609</v>
      </c>
      <c r="J1509">
        <f>INDEX('Raw Election Data'!$A$1:$AN$3144,MATCH($C1509&amp;" "&amp;$B1509,'Raw Election Data'!$C$1:$C$3144,0),MATCH('Joined Data'!J$1,'Raw Election Data'!$A$1:$AN$1,0))</f>
        <v>2572</v>
      </c>
      <c r="K1509">
        <f>INDEX('Raw Election Data'!$A$1:$AN$3144,MATCH($C1509&amp;" "&amp;$B1509,'Raw Election Data'!$C$1:$C$3144,0),MATCH('Joined Data'!K$1,'Raw Election Data'!$A$1:$AN$1,0))</f>
        <v>7058</v>
      </c>
      <c r="L1509">
        <f>INDEX('Raw Election Data'!$A$1:$AN$3144,MATCH($C1509&amp;" "&amp;$B1509,'Raw Election Data'!$C$1:$C$3144,0),MATCH('Joined Data'!L$1,'Raw Election Data'!$A$1:$AN$1,0))</f>
        <v>10197</v>
      </c>
      <c r="M1509">
        <f>INDEX('Raw Election Data'!$A$1:$AN$3144,MATCH($C1509&amp;" "&amp;$B1509,'Raw Election Data'!$C$1:$C$3144,0),MATCH('Joined Data'!M$1,'Raw Election Data'!$A$1:$AN$1,0))</f>
        <v>0.25223104834755322</v>
      </c>
      <c r="N1509">
        <f>INDEX('Raw Election Data'!$A$1:$AN$3144,MATCH($C1509&amp;" "&amp;$B1509,'Raw Election Data'!$C$1:$C$3144,0),MATCH('Joined Data'!N$1,'Raw Election Data'!$A$1:$AN$1,0))</f>
        <v>0.69216436206727472</v>
      </c>
      <c r="O1509">
        <f>INDEX('Raw Election Data'!$A$1:$AN$3144,MATCH($C1509&amp;" "&amp;$B1509,'Raw Election Data'!$C$1:$C$3144,0),MATCH('Joined Data'!O$1,'Raw Election Data'!$A$1:$AN$1,0))</f>
        <v>-4486</v>
      </c>
      <c r="P1509">
        <f>INDEX('Raw Election Data'!$A$1:$AN$3144,MATCH($C1509&amp;" "&amp;$B1509,'Raw Election Data'!$C$1:$C$3144,0),MATCH('Joined Data'!P$1,'Raw Election Data'!$A$1:$AN$1,0))</f>
        <v>4486</v>
      </c>
      <c r="Q1509">
        <f>INDEX('Raw Election Data'!$A$1:$AN$3144,MATCH($C1509&amp;" "&amp;$B1509,'Raw Election Data'!$C$1:$C$3144,0),MATCH('Joined Data'!Q$1,'Raw Election Data'!$A$1:$AN$1,0))</f>
        <v>-0.4399333137197215</v>
      </c>
      <c r="R1509">
        <f>INDEX('Raw Election Data'!$A$1:$AN$3144,MATCH($C1509&amp;" "&amp;$B1509,'Raw Election Data'!$C$1:$C$3144,0),MATCH('Joined Data'!R$1,'Raw Election Data'!$A$1:$AN$1,0))</f>
        <v>0.4399333137197215</v>
      </c>
    </row>
    <row r="1510" spans="1:18" ht="13.5" hidden="1" customHeight="1" x14ac:dyDescent="0.15">
      <c r="A1510" t="s">
        <v>229</v>
      </c>
      <c r="B1510" t="s">
        <v>4078</v>
      </c>
      <c r="C1510" t="str">
        <f>INDEX(FIPS!$A$1:$E$3236,MATCH($F1510,FIPS!$D$1:$D$3236,0),5)</f>
        <v>Cole County</v>
      </c>
      <c r="D1510" t="s">
        <v>230</v>
      </c>
      <c r="E1510" s="15" t="s">
        <v>31</v>
      </c>
      <c r="F1510" t="s">
        <v>4127</v>
      </c>
      <c r="G1510" t="s">
        <v>7773</v>
      </c>
      <c r="H1510" t="str">
        <f>IFERROR(VLOOKUP($G1510,'Team Colors'!$A:$B,2,0),"#c9c9c9")</f>
        <v>#e31837</v>
      </c>
      <c r="I1510">
        <f>INDEX('Raw Election Data'!$A$1:$AN$3144,MATCH($C1510&amp;" "&amp;$B1510,'Raw Election Data'!$C$1:$C$3144,0),MATCH('Joined Data'!I$1,'Raw Election Data'!$A$1:$AN$1,0))</f>
        <v>76720</v>
      </c>
      <c r="J1510">
        <f>INDEX('Raw Election Data'!$A$1:$AN$3144,MATCH($C1510&amp;" "&amp;$B1510,'Raw Election Data'!$C$1:$C$3144,0),MATCH('Joined Data'!J$1,'Raw Election Data'!$A$1:$AN$1,0))</f>
        <v>10907</v>
      </c>
      <c r="K1510">
        <f>INDEX('Raw Election Data'!$A$1:$AN$3144,MATCH($C1510&amp;" "&amp;$B1510,'Raw Election Data'!$C$1:$C$3144,0),MATCH('Joined Data'!K$1,'Raw Election Data'!$A$1:$AN$1,0))</f>
        <v>24610</v>
      </c>
      <c r="L1510">
        <f>INDEX('Raw Election Data'!$A$1:$AN$3144,MATCH($C1510&amp;" "&amp;$B1510,'Raw Election Data'!$C$1:$C$3144,0),MATCH('Joined Data'!L$1,'Raw Election Data'!$A$1:$AN$1,0))</f>
        <v>37261</v>
      </c>
      <c r="M1510">
        <f>INDEX('Raw Election Data'!$A$1:$AN$3144,MATCH($C1510&amp;" "&amp;$B1510,'Raw Election Data'!$C$1:$C$3144,0),MATCH('Joined Data'!M$1,'Raw Election Data'!$A$1:$AN$1,0))</f>
        <v>0.29271892863852284</v>
      </c>
      <c r="N1510">
        <f>INDEX('Raw Election Data'!$A$1:$AN$3144,MATCH($C1510&amp;" "&amp;$B1510,'Raw Election Data'!$C$1:$C$3144,0),MATCH('Joined Data'!N$1,'Raw Election Data'!$A$1:$AN$1,0))</f>
        <v>0.66047610101714926</v>
      </c>
      <c r="O1510">
        <f>INDEX('Raw Election Data'!$A$1:$AN$3144,MATCH($C1510&amp;" "&amp;$B1510,'Raw Election Data'!$C$1:$C$3144,0),MATCH('Joined Data'!O$1,'Raw Election Data'!$A$1:$AN$1,0))</f>
        <v>-13703</v>
      </c>
      <c r="P1510">
        <f>INDEX('Raw Election Data'!$A$1:$AN$3144,MATCH($C1510&amp;" "&amp;$B1510,'Raw Election Data'!$C$1:$C$3144,0),MATCH('Joined Data'!P$1,'Raw Election Data'!$A$1:$AN$1,0))</f>
        <v>13703</v>
      </c>
      <c r="Q1510">
        <f>INDEX('Raw Election Data'!$A$1:$AN$3144,MATCH($C1510&amp;" "&amp;$B1510,'Raw Election Data'!$C$1:$C$3144,0),MATCH('Joined Data'!Q$1,'Raw Election Data'!$A$1:$AN$1,0))</f>
        <v>-0.36775717237862643</v>
      </c>
      <c r="R1510">
        <f>INDEX('Raw Election Data'!$A$1:$AN$3144,MATCH($C1510&amp;" "&amp;$B1510,'Raw Election Data'!$C$1:$C$3144,0),MATCH('Joined Data'!R$1,'Raw Election Data'!$A$1:$AN$1,0))</f>
        <v>0.36775717237862643</v>
      </c>
    </row>
    <row r="1511" spans="1:18" ht="13.5" hidden="1" customHeight="1" x14ac:dyDescent="0.15">
      <c r="A1511" t="s">
        <v>229</v>
      </c>
      <c r="B1511" t="s">
        <v>4078</v>
      </c>
      <c r="C1511" t="str">
        <f>INDEX(FIPS!$A$1:$E$3236,MATCH($F1511,FIPS!$D$1:$D$3236,0),5)</f>
        <v>Cooper County</v>
      </c>
      <c r="D1511" t="s">
        <v>230</v>
      </c>
      <c r="E1511" s="15" t="s">
        <v>32</v>
      </c>
      <c r="F1511" t="s">
        <v>4129</v>
      </c>
      <c r="G1511" t="s">
        <v>7773</v>
      </c>
      <c r="H1511" t="str">
        <f>IFERROR(VLOOKUP($G1511,'Team Colors'!$A:$B,2,0),"#c9c9c9")</f>
        <v>#e31837</v>
      </c>
      <c r="I1511">
        <f>INDEX('Raw Election Data'!$A$1:$AN$3144,MATCH($C1511&amp;" "&amp;$B1511,'Raw Election Data'!$C$1:$C$3144,0),MATCH('Joined Data'!I$1,'Raw Election Data'!$A$1:$AN$1,0))</f>
        <v>17642</v>
      </c>
      <c r="J1511">
        <f>INDEX('Raw Election Data'!$A$1:$AN$3144,MATCH($C1511&amp;" "&amp;$B1511,'Raw Election Data'!$C$1:$C$3144,0),MATCH('Joined Data'!J$1,'Raw Election Data'!$A$1:$AN$1,0))</f>
        <v>1932</v>
      </c>
      <c r="K1511">
        <f>INDEX('Raw Election Data'!$A$1:$AN$3144,MATCH($C1511&amp;" "&amp;$B1511,'Raw Election Data'!$C$1:$C$3144,0),MATCH('Joined Data'!K$1,'Raw Election Data'!$A$1:$AN$1,0))</f>
        <v>5623</v>
      </c>
      <c r="L1511">
        <f>INDEX('Raw Election Data'!$A$1:$AN$3144,MATCH($C1511&amp;" "&amp;$B1511,'Raw Election Data'!$C$1:$C$3144,0),MATCH('Joined Data'!L$1,'Raw Election Data'!$A$1:$AN$1,0))</f>
        <v>7976</v>
      </c>
      <c r="M1511">
        <f>INDEX('Raw Election Data'!$A$1:$AN$3144,MATCH($C1511&amp;" "&amp;$B1511,'Raw Election Data'!$C$1:$C$3144,0),MATCH('Joined Data'!M$1,'Raw Election Data'!$A$1:$AN$1,0))</f>
        <v>0.24222668004012035</v>
      </c>
      <c r="N1511">
        <f>INDEX('Raw Election Data'!$A$1:$AN$3144,MATCH($C1511&amp;" "&amp;$B1511,'Raw Election Data'!$C$1:$C$3144,0),MATCH('Joined Data'!N$1,'Raw Election Data'!$A$1:$AN$1,0))</f>
        <v>0.70498996990972917</v>
      </c>
      <c r="O1511">
        <f>INDEX('Raw Election Data'!$A$1:$AN$3144,MATCH($C1511&amp;" "&amp;$B1511,'Raw Election Data'!$C$1:$C$3144,0),MATCH('Joined Data'!O$1,'Raw Election Data'!$A$1:$AN$1,0))</f>
        <v>-3691</v>
      </c>
      <c r="P1511">
        <f>INDEX('Raw Election Data'!$A$1:$AN$3144,MATCH($C1511&amp;" "&amp;$B1511,'Raw Election Data'!$C$1:$C$3144,0),MATCH('Joined Data'!P$1,'Raw Election Data'!$A$1:$AN$1,0))</f>
        <v>3691</v>
      </c>
      <c r="Q1511">
        <f>INDEX('Raw Election Data'!$A$1:$AN$3144,MATCH($C1511&amp;" "&amp;$B1511,'Raw Election Data'!$C$1:$C$3144,0),MATCH('Joined Data'!Q$1,'Raw Election Data'!$A$1:$AN$1,0))</f>
        <v>-0.4627632898696088</v>
      </c>
      <c r="R1511">
        <f>INDEX('Raw Election Data'!$A$1:$AN$3144,MATCH($C1511&amp;" "&amp;$B1511,'Raw Election Data'!$C$1:$C$3144,0),MATCH('Joined Data'!R$1,'Raw Election Data'!$A$1:$AN$1,0))</f>
        <v>0.4627632898696088</v>
      </c>
    </row>
    <row r="1512" spans="1:18" ht="13.5" hidden="1" customHeight="1" x14ac:dyDescent="0.15">
      <c r="A1512" t="s">
        <v>229</v>
      </c>
      <c r="B1512" t="s">
        <v>4078</v>
      </c>
      <c r="C1512" t="str">
        <f>INDEX(FIPS!$A$1:$E$3236,MATCH($F1512,FIPS!$D$1:$D$3236,0),5)</f>
        <v>Crawford County</v>
      </c>
      <c r="D1512" t="s">
        <v>230</v>
      </c>
      <c r="E1512" s="15" t="s">
        <v>33</v>
      </c>
      <c r="F1512" t="s">
        <v>4130</v>
      </c>
      <c r="G1512" t="s">
        <v>7795</v>
      </c>
      <c r="H1512" t="str">
        <f>IFERROR(VLOOKUP($G1512,'Team Colors'!$A:$B,2,0),"#c9c9c9")</f>
        <v>#b3995d</v>
      </c>
      <c r="I1512">
        <f>INDEX('Raw Election Data'!$A$1:$AN$3144,MATCH($C1512&amp;" "&amp;$B1512,'Raw Election Data'!$C$1:$C$3144,0),MATCH('Joined Data'!I$1,'Raw Election Data'!$A$1:$AN$1,0))</f>
        <v>24526</v>
      </c>
      <c r="J1512">
        <f>INDEX('Raw Election Data'!$A$1:$AN$3144,MATCH($C1512&amp;" "&amp;$B1512,'Raw Election Data'!$C$1:$C$3144,0),MATCH('Joined Data'!J$1,'Raw Election Data'!$A$1:$AN$1,0))</f>
        <v>1824</v>
      </c>
      <c r="K1512">
        <f>INDEX('Raw Election Data'!$A$1:$AN$3144,MATCH($C1512&amp;" "&amp;$B1512,'Raw Election Data'!$C$1:$C$3144,0),MATCH('Joined Data'!K$1,'Raw Election Data'!$A$1:$AN$1,0))</f>
        <v>7724</v>
      </c>
      <c r="L1512">
        <f>INDEX('Raw Election Data'!$A$1:$AN$3144,MATCH($C1512&amp;" "&amp;$B1512,'Raw Election Data'!$C$1:$C$3144,0),MATCH('Joined Data'!L$1,'Raw Election Data'!$A$1:$AN$1,0))</f>
        <v>9920</v>
      </c>
      <c r="M1512">
        <f>INDEX('Raw Election Data'!$A$1:$AN$3144,MATCH($C1512&amp;" "&amp;$B1512,'Raw Election Data'!$C$1:$C$3144,0),MATCH('Joined Data'!M$1,'Raw Election Data'!$A$1:$AN$1,0))</f>
        <v>0.18387096774193548</v>
      </c>
      <c r="N1512">
        <f>INDEX('Raw Election Data'!$A$1:$AN$3144,MATCH($C1512&amp;" "&amp;$B1512,'Raw Election Data'!$C$1:$C$3144,0),MATCH('Joined Data'!N$1,'Raw Election Data'!$A$1:$AN$1,0))</f>
        <v>0.77862903225806457</v>
      </c>
      <c r="O1512">
        <f>INDEX('Raw Election Data'!$A$1:$AN$3144,MATCH($C1512&amp;" "&amp;$B1512,'Raw Election Data'!$C$1:$C$3144,0),MATCH('Joined Data'!O$1,'Raw Election Data'!$A$1:$AN$1,0))</f>
        <v>-5900</v>
      </c>
      <c r="P1512">
        <f>INDEX('Raw Election Data'!$A$1:$AN$3144,MATCH($C1512&amp;" "&amp;$B1512,'Raw Election Data'!$C$1:$C$3144,0),MATCH('Joined Data'!P$1,'Raw Election Data'!$A$1:$AN$1,0))</f>
        <v>5900</v>
      </c>
      <c r="Q1512">
        <f>INDEX('Raw Election Data'!$A$1:$AN$3144,MATCH($C1512&amp;" "&amp;$B1512,'Raw Election Data'!$C$1:$C$3144,0),MATCH('Joined Data'!Q$1,'Raw Election Data'!$A$1:$AN$1,0))</f>
        <v>-0.59475806451612911</v>
      </c>
      <c r="R1512">
        <f>INDEX('Raw Election Data'!$A$1:$AN$3144,MATCH($C1512&amp;" "&amp;$B1512,'Raw Election Data'!$C$1:$C$3144,0),MATCH('Joined Data'!R$1,'Raw Election Data'!$A$1:$AN$1,0))</f>
        <v>0.59475806451612911</v>
      </c>
    </row>
    <row r="1513" spans="1:18" ht="13.5" hidden="1" customHeight="1" x14ac:dyDescent="0.15">
      <c r="A1513" t="s">
        <v>229</v>
      </c>
      <c r="B1513" t="s">
        <v>4078</v>
      </c>
      <c r="C1513" t="str">
        <f>INDEX(FIPS!$A$1:$E$3236,MATCH($F1513,FIPS!$D$1:$D$3236,0),5)</f>
        <v>Dade County</v>
      </c>
      <c r="D1513" t="s">
        <v>230</v>
      </c>
      <c r="E1513" s="15" t="s">
        <v>34</v>
      </c>
      <c r="F1513" t="s">
        <v>4131</v>
      </c>
      <c r="G1513" t="s">
        <v>7773</v>
      </c>
      <c r="H1513" t="str">
        <f>IFERROR(VLOOKUP($G1513,'Team Colors'!$A:$B,2,0),"#c9c9c9")</f>
        <v>#e31837</v>
      </c>
      <c r="I1513">
        <f>INDEX('Raw Election Data'!$A$1:$AN$3144,MATCH($C1513&amp;" "&amp;$B1513,'Raw Election Data'!$C$1:$C$3144,0),MATCH('Joined Data'!I$1,'Raw Election Data'!$A$1:$AN$1,0))</f>
        <v>7595</v>
      </c>
      <c r="J1513">
        <f>INDEX('Raw Election Data'!$A$1:$AN$3144,MATCH($C1513&amp;" "&amp;$B1513,'Raw Election Data'!$C$1:$C$3144,0),MATCH('Joined Data'!J$1,'Raw Election Data'!$A$1:$AN$1,0))</f>
        <v>637</v>
      </c>
      <c r="K1513">
        <f>INDEX('Raw Election Data'!$A$1:$AN$3144,MATCH($C1513&amp;" "&amp;$B1513,'Raw Election Data'!$C$1:$C$3144,0),MATCH('Joined Data'!K$1,'Raw Election Data'!$A$1:$AN$1,0))</f>
        <v>3184</v>
      </c>
      <c r="L1513">
        <f>INDEX('Raw Election Data'!$A$1:$AN$3144,MATCH($C1513&amp;" "&amp;$B1513,'Raw Election Data'!$C$1:$C$3144,0),MATCH('Joined Data'!L$1,'Raw Election Data'!$A$1:$AN$1,0))</f>
        <v>3951</v>
      </c>
      <c r="M1513">
        <f>INDEX('Raw Election Data'!$A$1:$AN$3144,MATCH($C1513&amp;" "&amp;$B1513,'Raw Election Data'!$C$1:$C$3144,0),MATCH('Joined Data'!M$1,'Raw Election Data'!$A$1:$AN$1,0))</f>
        <v>0.16122500632751202</v>
      </c>
      <c r="N1513">
        <f>INDEX('Raw Election Data'!$A$1:$AN$3144,MATCH($C1513&amp;" "&amp;$B1513,'Raw Election Data'!$C$1:$C$3144,0),MATCH('Joined Data'!N$1,'Raw Election Data'!$A$1:$AN$1,0))</f>
        <v>0.80587193115666922</v>
      </c>
      <c r="O1513">
        <f>INDEX('Raw Election Data'!$A$1:$AN$3144,MATCH($C1513&amp;" "&amp;$B1513,'Raw Election Data'!$C$1:$C$3144,0),MATCH('Joined Data'!O$1,'Raw Election Data'!$A$1:$AN$1,0))</f>
        <v>-2547</v>
      </c>
      <c r="P1513">
        <f>INDEX('Raw Election Data'!$A$1:$AN$3144,MATCH($C1513&amp;" "&amp;$B1513,'Raw Election Data'!$C$1:$C$3144,0),MATCH('Joined Data'!P$1,'Raw Election Data'!$A$1:$AN$1,0))</f>
        <v>2547</v>
      </c>
      <c r="Q1513">
        <f>INDEX('Raw Election Data'!$A$1:$AN$3144,MATCH($C1513&amp;" "&amp;$B1513,'Raw Election Data'!$C$1:$C$3144,0),MATCH('Joined Data'!Q$1,'Raw Election Data'!$A$1:$AN$1,0))</f>
        <v>-0.6446469248291572</v>
      </c>
      <c r="R1513">
        <f>INDEX('Raw Election Data'!$A$1:$AN$3144,MATCH($C1513&amp;" "&amp;$B1513,'Raw Election Data'!$C$1:$C$3144,0),MATCH('Joined Data'!R$1,'Raw Election Data'!$A$1:$AN$1,0))</f>
        <v>0.6446469248291572</v>
      </c>
    </row>
    <row r="1514" spans="1:18" ht="13.5" hidden="1" customHeight="1" x14ac:dyDescent="0.15">
      <c r="A1514" t="s">
        <v>229</v>
      </c>
      <c r="B1514" t="s">
        <v>4078</v>
      </c>
      <c r="C1514" t="str">
        <f>INDEX(FIPS!$A$1:$E$3236,MATCH($F1514,FIPS!$D$1:$D$3236,0),5)</f>
        <v>Dallas County</v>
      </c>
      <c r="D1514" t="s">
        <v>230</v>
      </c>
      <c r="E1514" s="15" t="s">
        <v>35</v>
      </c>
      <c r="F1514" t="s">
        <v>4132</v>
      </c>
      <c r="G1514" t="s">
        <v>7773</v>
      </c>
      <c r="H1514" t="str">
        <f>IFERROR(VLOOKUP($G1514,'Team Colors'!$A:$B,2,0),"#c9c9c9")</f>
        <v>#e31837</v>
      </c>
      <c r="I1514">
        <f>INDEX('Raw Election Data'!$A$1:$AN$3144,MATCH($C1514&amp;" "&amp;$B1514,'Raw Election Data'!$C$1:$C$3144,0),MATCH('Joined Data'!I$1,'Raw Election Data'!$A$1:$AN$1,0))</f>
        <v>16393</v>
      </c>
      <c r="J1514">
        <f>INDEX('Raw Election Data'!$A$1:$AN$3144,MATCH($C1514&amp;" "&amp;$B1514,'Raw Election Data'!$C$1:$C$3144,0),MATCH('Joined Data'!J$1,'Raw Election Data'!$A$1:$AN$1,0))</f>
        <v>1271</v>
      </c>
      <c r="K1514">
        <f>INDEX('Raw Election Data'!$A$1:$AN$3144,MATCH($C1514&amp;" "&amp;$B1514,'Raw Election Data'!$C$1:$C$3144,0),MATCH('Joined Data'!K$1,'Raw Election Data'!$A$1:$AN$1,0))</f>
        <v>5895</v>
      </c>
      <c r="L1514">
        <f>INDEX('Raw Election Data'!$A$1:$AN$3144,MATCH($C1514&amp;" "&amp;$B1514,'Raw Election Data'!$C$1:$C$3144,0),MATCH('Joined Data'!L$1,'Raw Election Data'!$A$1:$AN$1,0))</f>
        <v>7440</v>
      </c>
      <c r="M1514">
        <f>INDEX('Raw Election Data'!$A$1:$AN$3144,MATCH($C1514&amp;" "&amp;$B1514,'Raw Election Data'!$C$1:$C$3144,0),MATCH('Joined Data'!M$1,'Raw Election Data'!$A$1:$AN$1,0))</f>
        <v>0.17083333333333334</v>
      </c>
      <c r="N1514">
        <f>INDEX('Raw Election Data'!$A$1:$AN$3144,MATCH($C1514&amp;" "&amp;$B1514,'Raw Election Data'!$C$1:$C$3144,0),MATCH('Joined Data'!N$1,'Raw Election Data'!$A$1:$AN$1,0))</f>
        <v>0.79233870967741937</v>
      </c>
      <c r="O1514">
        <f>INDEX('Raw Election Data'!$A$1:$AN$3144,MATCH($C1514&amp;" "&amp;$B1514,'Raw Election Data'!$C$1:$C$3144,0),MATCH('Joined Data'!O$1,'Raw Election Data'!$A$1:$AN$1,0))</f>
        <v>-4624</v>
      </c>
      <c r="P1514">
        <f>INDEX('Raw Election Data'!$A$1:$AN$3144,MATCH($C1514&amp;" "&amp;$B1514,'Raw Election Data'!$C$1:$C$3144,0),MATCH('Joined Data'!P$1,'Raw Election Data'!$A$1:$AN$1,0))</f>
        <v>4624</v>
      </c>
      <c r="Q1514">
        <f>INDEX('Raw Election Data'!$A$1:$AN$3144,MATCH($C1514&amp;" "&amp;$B1514,'Raw Election Data'!$C$1:$C$3144,0),MATCH('Joined Data'!Q$1,'Raw Election Data'!$A$1:$AN$1,0))</f>
        <v>-0.62150537634408609</v>
      </c>
      <c r="R1514">
        <f>INDEX('Raw Election Data'!$A$1:$AN$3144,MATCH($C1514&amp;" "&amp;$B1514,'Raw Election Data'!$C$1:$C$3144,0),MATCH('Joined Data'!R$1,'Raw Election Data'!$A$1:$AN$1,0))</f>
        <v>0.62150537634408609</v>
      </c>
    </row>
    <row r="1515" spans="1:18" ht="13.5" hidden="1" customHeight="1" x14ac:dyDescent="0.15">
      <c r="A1515" t="s">
        <v>229</v>
      </c>
      <c r="B1515" t="s">
        <v>4078</v>
      </c>
      <c r="C1515" t="str">
        <f>INDEX(FIPS!$A$1:$E$3236,MATCH($F1515,FIPS!$D$1:$D$3236,0),5)</f>
        <v>Daviess County</v>
      </c>
      <c r="D1515" t="s">
        <v>230</v>
      </c>
      <c r="E1515" s="15" t="s">
        <v>36</v>
      </c>
      <c r="F1515" t="s">
        <v>4133</v>
      </c>
      <c r="G1515" t="s">
        <v>7773</v>
      </c>
      <c r="H1515" t="str">
        <f>IFERROR(VLOOKUP($G1515,'Team Colors'!$A:$B,2,0),"#c9c9c9")</f>
        <v>#e31837</v>
      </c>
      <c r="I1515">
        <f>INDEX('Raw Election Data'!$A$1:$AN$3144,MATCH($C1515&amp;" "&amp;$B1515,'Raw Election Data'!$C$1:$C$3144,0),MATCH('Joined Data'!I$1,'Raw Election Data'!$A$1:$AN$1,0))</f>
        <v>8253</v>
      </c>
      <c r="J1515">
        <f>INDEX('Raw Election Data'!$A$1:$AN$3144,MATCH($C1515&amp;" "&amp;$B1515,'Raw Election Data'!$C$1:$C$3144,0),MATCH('Joined Data'!J$1,'Raw Election Data'!$A$1:$AN$1,0))</f>
        <v>730</v>
      </c>
      <c r="K1515">
        <f>INDEX('Raw Election Data'!$A$1:$AN$3144,MATCH($C1515&amp;" "&amp;$B1515,'Raw Election Data'!$C$1:$C$3144,0),MATCH('Joined Data'!K$1,'Raw Election Data'!$A$1:$AN$1,0))</f>
        <v>2763</v>
      </c>
      <c r="L1515">
        <f>INDEX('Raw Election Data'!$A$1:$AN$3144,MATCH($C1515&amp;" "&amp;$B1515,'Raw Election Data'!$C$1:$C$3144,0),MATCH('Joined Data'!L$1,'Raw Election Data'!$A$1:$AN$1,0))</f>
        <v>3689</v>
      </c>
      <c r="M1515">
        <f>INDEX('Raw Election Data'!$A$1:$AN$3144,MATCH($C1515&amp;" "&amp;$B1515,'Raw Election Data'!$C$1:$C$3144,0),MATCH('Joined Data'!M$1,'Raw Election Data'!$A$1:$AN$1,0))</f>
        <v>0.19788560585524531</v>
      </c>
      <c r="N1515">
        <f>INDEX('Raw Election Data'!$A$1:$AN$3144,MATCH($C1515&amp;" "&amp;$B1515,'Raw Election Data'!$C$1:$C$3144,0),MATCH('Joined Data'!N$1,'Raw Election Data'!$A$1:$AN$1,0))</f>
        <v>0.74898346435348329</v>
      </c>
      <c r="O1515">
        <f>INDEX('Raw Election Data'!$A$1:$AN$3144,MATCH($C1515&amp;" "&amp;$B1515,'Raw Election Data'!$C$1:$C$3144,0),MATCH('Joined Data'!O$1,'Raw Election Data'!$A$1:$AN$1,0))</f>
        <v>-2033</v>
      </c>
      <c r="P1515">
        <f>INDEX('Raw Election Data'!$A$1:$AN$3144,MATCH($C1515&amp;" "&amp;$B1515,'Raw Election Data'!$C$1:$C$3144,0),MATCH('Joined Data'!P$1,'Raw Election Data'!$A$1:$AN$1,0))</f>
        <v>2033</v>
      </c>
      <c r="Q1515">
        <f>INDEX('Raw Election Data'!$A$1:$AN$3144,MATCH($C1515&amp;" "&amp;$B1515,'Raw Election Data'!$C$1:$C$3144,0),MATCH('Joined Data'!Q$1,'Raw Election Data'!$A$1:$AN$1,0))</f>
        <v>-0.551097858498238</v>
      </c>
      <c r="R1515">
        <f>INDEX('Raw Election Data'!$A$1:$AN$3144,MATCH($C1515&amp;" "&amp;$B1515,'Raw Election Data'!$C$1:$C$3144,0),MATCH('Joined Data'!R$1,'Raw Election Data'!$A$1:$AN$1,0))</f>
        <v>0.551097858498238</v>
      </c>
    </row>
    <row r="1516" spans="1:18" ht="13.5" hidden="1" customHeight="1" x14ac:dyDescent="0.15">
      <c r="A1516" t="s">
        <v>229</v>
      </c>
      <c r="B1516" t="s">
        <v>4078</v>
      </c>
      <c r="C1516" t="str">
        <f>INDEX(FIPS!$A$1:$E$3236,MATCH($F1516,FIPS!$D$1:$D$3236,0),5)</f>
        <v>DeKalb County</v>
      </c>
      <c r="D1516" t="s">
        <v>230</v>
      </c>
      <c r="E1516" s="15" t="s">
        <v>37</v>
      </c>
      <c r="F1516" t="s">
        <v>4134</v>
      </c>
      <c r="G1516" t="s">
        <v>7773</v>
      </c>
      <c r="H1516" t="str">
        <f>IFERROR(VLOOKUP($G1516,'Team Colors'!$A:$B,2,0),"#c9c9c9")</f>
        <v>#e31837</v>
      </c>
      <c r="I1516">
        <f>INDEX('Raw Election Data'!$A$1:$AN$3144,MATCH($C1516&amp;" "&amp;$B1516,'Raw Election Data'!$C$1:$C$3144,0),MATCH('Joined Data'!I$1,'Raw Election Data'!$A$1:$AN$1,0))</f>
        <v>12687</v>
      </c>
      <c r="J1516">
        <f>INDEX('Raw Election Data'!$A$1:$AN$3144,MATCH($C1516&amp;" "&amp;$B1516,'Raw Election Data'!$C$1:$C$3144,0),MATCH('Joined Data'!J$1,'Raw Election Data'!$A$1:$AN$1,0))</f>
        <v>824</v>
      </c>
      <c r="K1516">
        <f>INDEX('Raw Election Data'!$A$1:$AN$3144,MATCH($C1516&amp;" "&amp;$B1516,'Raw Election Data'!$C$1:$C$3144,0),MATCH('Joined Data'!K$1,'Raw Election Data'!$A$1:$AN$1,0))</f>
        <v>3540</v>
      </c>
      <c r="L1516">
        <f>INDEX('Raw Election Data'!$A$1:$AN$3144,MATCH($C1516&amp;" "&amp;$B1516,'Raw Election Data'!$C$1:$C$3144,0),MATCH('Joined Data'!L$1,'Raw Election Data'!$A$1:$AN$1,0))</f>
        <v>4590</v>
      </c>
      <c r="M1516">
        <f>INDEX('Raw Election Data'!$A$1:$AN$3144,MATCH($C1516&amp;" "&amp;$B1516,'Raw Election Data'!$C$1:$C$3144,0),MATCH('Joined Data'!M$1,'Raw Election Data'!$A$1:$AN$1,0))</f>
        <v>0.17952069716775598</v>
      </c>
      <c r="N1516">
        <f>INDEX('Raw Election Data'!$A$1:$AN$3144,MATCH($C1516&amp;" "&amp;$B1516,'Raw Election Data'!$C$1:$C$3144,0),MATCH('Joined Data'!N$1,'Raw Election Data'!$A$1:$AN$1,0))</f>
        <v>0.77124183006535951</v>
      </c>
      <c r="O1516">
        <f>INDEX('Raw Election Data'!$A$1:$AN$3144,MATCH($C1516&amp;" "&amp;$B1516,'Raw Election Data'!$C$1:$C$3144,0),MATCH('Joined Data'!O$1,'Raw Election Data'!$A$1:$AN$1,0))</f>
        <v>-2716</v>
      </c>
      <c r="P1516">
        <f>INDEX('Raw Election Data'!$A$1:$AN$3144,MATCH($C1516&amp;" "&amp;$B1516,'Raw Election Data'!$C$1:$C$3144,0),MATCH('Joined Data'!P$1,'Raw Election Data'!$A$1:$AN$1,0))</f>
        <v>2716</v>
      </c>
      <c r="Q1516">
        <f>INDEX('Raw Election Data'!$A$1:$AN$3144,MATCH($C1516&amp;" "&amp;$B1516,'Raw Election Data'!$C$1:$C$3144,0),MATCH('Joined Data'!Q$1,'Raw Election Data'!$A$1:$AN$1,0))</f>
        <v>-0.59172113289760353</v>
      </c>
      <c r="R1516">
        <f>INDEX('Raw Election Data'!$A$1:$AN$3144,MATCH($C1516&amp;" "&amp;$B1516,'Raw Election Data'!$C$1:$C$3144,0),MATCH('Joined Data'!R$1,'Raw Election Data'!$A$1:$AN$1,0))</f>
        <v>0.59172113289760353</v>
      </c>
    </row>
    <row r="1517" spans="1:18" ht="13.5" hidden="1" customHeight="1" x14ac:dyDescent="0.15">
      <c r="A1517" t="s">
        <v>229</v>
      </c>
      <c r="B1517" t="s">
        <v>4078</v>
      </c>
      <c r="C1517" t="str">
        <f>INDEX(FIPS!$A$1:$E$3236,MATCH($F1517,FIPS!$D$1:$D$3236,0),5)</f>
        <v>Dent County</v>
      </c>
      <c r="D1517" t="s">
        <v>230</v>
      </c>
      <c r="E1517" s="15" t="s">
        <v>38</v>
      </c>
      <c r="F1517" t="s">
        <v>4136</v>
      </c>
      <c r="G1517" t="s">
        <v>7795</v>
      </c>
      <c r="H1517" t="str">
        <f>IFERROR(VLOOKUP($G1517,'Team Colors'!$A:$B,2,0),"#c9c9c9")</f>
        <v>#b3995d</v>
      </c>
      <c r="I1517">
        <f>INDEX('Raw Election Data'!$A$1:$AN$3144,MATCH($C1517&amp;" "&amp;$B1517,'Raw Election Data'!$C$1:$C$3144,0),MATCH('Joined Data'!I$1,'Raw Election Data'!$A$1:$AN$1,0))</f>
        <v>15593</v>
      </c>
      <c r="J1517">
        <f>INDEX('Raw Election Data'!$A$1:$AN$3144,MATCH($C1517&amp;" "&amp;$B1517,'Raw Election Data'!$C$1:$C$3144,0),MATCH('Joined Data'!J$1,'Raw Election Data'!$A$1:$AN$1,0))</f>
        <v>978</v>
      </c>
      <c r="K1517">
        <f>INDEX('Raw Election Data'!$A$1:$AN$3144,MATCH($C1517&amp;" "&amp;$B1517,'Raw Election Data'!$C$1:$C$3144,0),MATCH('Joined Data'!K$1,'Raw Election Data'!$A$1:$AN$1,0))</f>
        <v>5599</v>
      </c>
      <c r="L1517">
        <f>INDEX('Raw Election Data'!$A$1:$AN$3144,MATCH($C1517&amp;" "&amp;$B1517,'Raw Election Data'!$C$1:$C$3144,0),MATCH('Joined Data'!L$1,'Raw Election Data'!$A$1:$AN$1,0))</f>
        <v>6778</v>
      </c>
      <c r="M1517">
        <f>INDEX('Raw Election Data'!$A$1:$AN$3144,MATCH($C1517&amp;" "&amp;$B1517,'Raw Election Data'!$C$1:$C$3144,0),MATCH('Joined Data'!M$1,'Raw Election Data'!$A$1:$AN$1,0))</f>
        <v>0.14429035113602834</v>
      </c>
      <c r="N1517">
        <f>INDEX('Raw Election Data'!$A$1:$AN$3144,MATCH($C1517&amp;" "&amp;$B1517,'Raw Election Data'!$C$1:$C$3144,0),MATCH('Joined Data'!N$1,'Raw Election Data'!$A$1:$AN$1,0))</f>
        <v>0.8260548834464444</v>
      </c>
      <c r="O1517">
        <f>INDEX('Raw Election Data'!$A$1:$AN$3144,MATCH($C1517&amp;" "&amp;$B1517,'Raw Election Data'!$C$1:$C$3144,0),MATCH('Joined Data'!O$1,'Raw Election Data'!$A$1:$AN$1,0))</f>
        <v>-4621</v>
      </c>
      <c r="P1517">
        <f>INDEX('Raw Election Data'!$A$1:$AN$3144,MATCH($C1517&amp;" "&amp;$B1517,'Raw Election Data'!$C$1:$C$3144,0),MATCH('Joined Data'!P$1,'Raw Election Data'!$A$1:$AN$1,0))</f>
        <v>4621</v>
      </c>
      <c r="Q1517">
        <f>INDEX('Raw Election Data'!$A$1:$AN$3144,MATCH($C1517&amp;" "&amp;$B1517,'Raw Election Data'!$C$1:$C$3144,0),MATCH('Joined Data'!Q$1,'Raw Election Data'!$A$1:$AN$1,0))</f>
        <v>-0.681764532310416</v>
      </c>
      <c r="R1517">
        <f>INDEX('Raw Election Data'!$A$1:$AN$3144,MATCH($C1517&amp;" "&amp;$B1517,'Raw Election Data'!$C$1:$C$3144,0),MATCH('Joined Data'!R$1,'Raw Election Data'!$A$1:$AN$1,0))</f>
        <v>0.681764532310416</v>
      </c>
    </row>
    <row r="1518" spans="1:18" ht="13.5" hidden="1" customHeight="1" x14ac:dyDescent="0.15">
      <c r="A1518" t="s">
        <v>229</v>
      </c>
      <c r="B1518" t="s">
        <v>4078</v>
      </c>
      <c r="C1518" t="str">
        <f>INDEX(FIPS!$A$1:$E$3236,MATCH($F1518,FIPS!$D$1:$D$3236,0),5)</f>
        <v>Douglas County</v>
      </c>
      <c r="D1518" t="s">
        <v>230</v>
      </c>
      <c r="E1518" s="15" t="s">
        <v>39</v>
      </c>
      <c r="F1518" t="s">
        <v>4137</v>
      </c>
      <c r="G1518" t="s">
        <v>7773</v>
      </c>
      <c r="H1518" t="str">
        <f>IFERROR(VLOOKUP($G1518,'Team Colors'!$A:$B,2,0),"#c9c9c9")</f>
        <v>#e31837</v>
      </c>
      <c r="I1518">
        <f>INDEX('Raw Election Data'!$A$1:$AN$3144,MATCH($C1518&amp;" "&amp;$B1518,'Raw Election Data'!$C$1:$C$3144,0),MATCH('Joined Data'!I$1,'Raw Election Data'!$A$1:$AN$1,0))</f>
        <v>13373</v>
      </c>
      <c r="J1518">
        <f>INDEX('Raw Election Data'!$A$1:$AN$3144,MATCH($C1518&amp;" "&amp;$B1518,'Raw Election Data'!$C$1:$C$3144,0),MATCH('Joined Data'!J$1,'Raw Election Data'!$A$1:$AN$1,0))</f>
        <v>984</v>
      </c>
      <c r="K1518">
        <f>INDEX('Raw Election Data'!$A$1:$AN$3144,MATCH($C1518&amp;" "&amp;$B1518,'Raw Election Data'!$C$1:$C$3144,0),MATCH('Joined Data'!K$1,'Raw Election Data'!$A$1:$AN$1,0))</f>
        <v>5486</v>
      </c>
      <c r="L1518">
        <f>INDEX('Raw Election Data'!$A$1:$AN$3144,MATCH($C1518&amp;" "&amp;$B1518,'Raw Election Data'!$C$1:$C$3144,0),MATCH('Joined Data'!L$1,'Raw Election Data'!$A$1:$AN$1,0))</f>
        <v>6664</v>
      </c>
      <c r="M1518">
        <f>INDEX('Raw Election Data'!$A$1:$AN$3144,MATCH($C1518&amp;" "&amp;$B1518,'Raw Election Data'!$C$1:$C$3144,0),MATCH('Joined Data'!M$1,'Raw Election Data'!$A$1:$AN$1,0))</f>
        <v>0.14765906362545017</v>
      </c>
      <c r="N1518">
        <f>INDEX('Raw Election Data'!$A$1:$AN$3144,MATCH($C1518&amp;" "&amp;$B1518,'Raw Election Data'!$C$1:$C$3144,0),MATCH('Joined Data'!N$1,'Raw Election Data'!$A$1:$AN$1,0))</f>
        <v>0.82322929171668668</v>
      </c>
      <c r="O1518">
        <f>INDEX('Raw Election Data'!$A$1:$AN$3144,MATCH($C1518&amp;" "&amp;$B1518,'Raw Election Data'!$C$1:$C$3144,0),MATCH('Joined Data'!O$1,'Raw Election Data'!$A$1:$AN$1,0))</f>
        <v>-4502</v>
      </c>
      <c r="P1518">
        <f>INDEX('Raw Election Data'!$A$1:$AN$3144,MATCH($C1518&amp;" "&amp;$B1518,'Raw Election Data'!$C$1:$C$3144,0),MATCH('Joined Data'!P$1,'Raw Election Data'!$A$1:$AN$1,0))</f>
        <v>4502</v>
      </c>
      <c r="Q1518">
        <f>INDEX('Raw Election Data'!$A$1:$AN$3144,MATCH($C1518&amp;" "&amp;$B1518,'Raw Election Data'!$C$1:$C$3144,0),MATCH('Joined Data'!Q$1,'Raw Election Data'!$A$1:$AN$1,0))</f>
        <v>-0.67557022809123657</v>
      </c>
      <c r="R1518">
        <f>INDEX('Raw Election Data'!$A$1:$AN$3144,MATCH($C1518&amp;" "&amp;$B1518,'Raw Election Data'!$C$1:$C$3144,0),MATCH('Joined Data'!R$1,'Raw Election Data'!$A$1:$AN$1,0))</f>
        <v>0.67557022809123657</v>
      </c>
    </row>
    <row r="1519" spans="1:18" ht="13.5" hidden="1" customHeight="1" x14ac:dyDescent="0.15">
      <c r="A1519" t="s">
        <v>229</v>
      </c>
      <c r="B1519" t="s">
        <v>4078</v>
      </c>
      <c r="C1519" t="str">
        <f>INDEX(FIPS!$A$1:$E$3236,MATCH($F1519,FIPS!$D$1:$D$3236,0),5)</f>
        <v>Dunklin County</v>
      </c>
      <c r="D1519" t="s">
        <v>230</v>
      </c>
      <c r="E1519" s="15" t="s">
        <v>40</v>
      </c>
      <c r="F1519" t="s">
        <v>4139</v>
      </c>
      <c r="G1519" s="17" t="s">
        <v>7795</v>
      </c>
      <c r="H1519" t="str">
        <f>IFERROR(VLOOKUP($G1519,'Team Colors'!$A:$B,2,0),"#c9c9c9")</f>
        <v>#b3995d</v>
      </c>
      <c r="I1519">
        <f>INDEX('Raw Election Data'!$A$1:$AN$3144,MATCH($C1519&amp;" "&amp;$B1519,'Raw Election Data'!$C$1:$C$3144,0),MATCH('Joined Data'!I$1,'Raw Election Data'!$A$1:$AN$1,0))</f>
        <v>30895</v>
      </c>
      <c r="J1519">
        <f>INDEX('Raw Election Data'!$A$1:$AN$3144,MATCH($C1519&amp;" "&amp;$B1519,'Raw Election Data'!$C$1:$C$3144,0),MATCH('Joined Data'!J$1,'Raw Election Data'!$A$1:$AN$1,0))</f>
        <v>2360</v>
      </c>
      <c r="K1519">
        <f>INDEX('Raw Election Data'!$A$1:$AN$3144,MATCH($C1519&amp;" "&amp;$B1519,'Raw Election Data'!$C$1:$C$3144,0),MATCH('Joined Data'!K$1,'Raw Election Data'!$A$1:$AN$1,0))</f>
        <v>8026</v>
      </c>
      <c r="L1519">
        <f>INDEX('Raw Election Data'!$A$1:$AN$3144,MATCH($C1519&amp;" "&amp;$B1519,'Raw Election Data'!$C$1:$C$3144,0),MATCH('Joined Data'!L$1,'Raw Election Data'!$A$1:$AN$1,0))</f>
        <v>10574</v>
      </c>
      <c r="M1519">
        <f>INDEX('Raw Election Data'!$A$1:$AN$3144,MATCH($C1519&amp;" "&amp;$B1519,'Raw Election Data'!$C$1:$C$3144,0),MATCH('Joined Data'!M$1,'Raw Election Data'!$A$1:$AN$1,0))</f>
        <v>0.22318895403820693</v>
      </c>
      <c r="N1519">
        <f>INDEX('Raw Election Data'!$A$1:$AN$3144,MATCH($C1519&amp;" "&amp;$B1519,'Raw Election Data'!$C$1:$C$3144,0),MATCH('Joined Data'!N$1,'Raw Election Data'!$A$1:$AN$1,0))</f>
        <v>0.7590315869112918</v>
      </c>
      <c r="O1519">
        <f>INDEX('Raw Election Data'!$A$1:$AN$3144,MATCH($C1519&amp;" "&amp;$B1519,'Raw Election Data'!$C$1:$C$3144,0),MATCH('Joined Data'!O$1,'Raw Election Data'!$A$1:$AN$1,0))</f>
        <v>-5666</v>
      </c>
      <c r="P1519">
        <f>INDEX('Raw Election Data'!$A$1:$AN$3144,MATCH($C1519&amp;" "&amp;$B1519,'Raw Election Data'!$C$1:$C$3144,0),MATCH('Joined Data'!P$1,'Raw Election Data'!$A$1:$AN$1,0))</f>
        <v>5666</v>
      </c>
      <c r="Q1519">
        <f>INDEX('Raw Election Data'!$A$1:$AN$3144,MATCH($C1519&amp;" "&amp;$B1519,'Raw Election Data'!$C$1:$C$3144,0),MATCH('Joined Data'!Q$1,'Raw Election Data'!$A$1:$AN$1,0))</f>
        <v>-0.53584263287308487</v>
      </c>
      <c r="R1519">
        <f>INDEX('Raw Election Data'!$A$1:$AN$3144,MATCH($C1519&amp;" "&amp;$B1519,'Raw Election Data'!$C$1:$C$3144,0),MATCH('Joined Data'!R$1,'Raw Election Data'!$A$1:$AN$1,0))</f>
        <v>0.53584263287308487</v>
      </c>
    </row>
    <row r="1520" spans="1:18" ht="13.5" hidden="1" customHeight="1" x14ac:dyDescent="0.15">
      <c r="A1520" t="s">
        <v>229</v>
      </c>
      <c r="B1520" t="s">
        <v>4078</v>
      </c>
      <c r="C1520" t="str">
        <f>INDEX(FIPS!$A$1:$E$3236,MATCH($F1520,FIPS!$D$1:$D$3236,0),5)</f>
        <v>Franklin County</v>
      </c>
      <c r="D1520" t="s">
        <v>230</v>
      </c>
      <c r="E1520" s="15" t="s">
        <v>41</v>
      </c>
      <c r="F1520" t="s">
        <v>4142</v>
      </c>
      <c r="G1520" t="s">
        <v>7795</v>
      </c>
      <c r="H1520" t="str">
        <f>IFERROR(VLOOKUP($G1520,'Team Colors'!$A:$B,2,0),"#c9c9c9")</f>
        <v>#b3995d</v>
      </c>
      <c r="I1520">
        <f>INDEX('Raw Election Data'!$A$1:$AN$3144,MATCH($C1520&amp;" "&amp;$B1520,'Raw Election Data'!$C$1:$C$3144,0),MATCH('Joined Data'!I$1,'Raw Election Data'!$A$1:$AN$1,0))</f>
        <v>102426</v>
      </c>
      <c r="J1520">
        <f>INDEX('Raw Election Data'!$A$1:$AN$3144,MATCH($C1520&amp;" "&amp;$B1520,'Raw Election Data'!$C$1:$C$3144,0),MATCH('Joined Data'!J$1,'Raw Election Data'!$A$1:$AN$1,0))</f>
        <v>12339</v>
      </c>
      <c r="K1520">
        <f>INDEX('Raw Election Data'!$A$1:$AN$3144,MATCH($C1520&amp;" "&amp;$B1520,'Raw Election Data'!$C$1:$C$3144,0),MATCH('Joined Data'!K$1,'Raw Election Data'!$A$1:$AN$1,0))</f>
        <v>35420</v>
      </c>
      <c r="L1520">
        <f>INDEX('Raw Election Data'!$A$1:$AN$3144,MATCH($C1520&amp;" "&amp;$B1520,'Raw Election Data'!$C$1:$C$3144,0),MATCH('Joined Data'!L$1,'Raw Election Data'!$A$1:$AN$1,0))</f>
        <v>50045</v>
      </c>
      <c r="M1520">
        <f>INDEX('Raw Election Data'!$A$1:$AN$3144,MATCH($C1520&amp;" "&amp;$B1520,'Raw Election Data'!$C$1:$C$3144,0),MATCH('Joined Data'!M$1,'Raw Election Data'!$A$1:$AN$1,0))</f>
        <v>0.24655809771205914</v>
      </c>
      <c r="N1520">
        <f>INDEX('Raw Election Data'!$A$1:$AN$3144,MATCH($C1520&amp;" "&amp;$B1520,'Raw Election Data'!$C$1:$C$3144,0),MATCH('Joined Data'!N$1,'Raw Election Data'!$A$1:$AN$1,0))</f>
        <v>0.70776301328804081</v>
      </c>
      <c r="O1520">
        <f>INDEX('Raw Election Data'!$A$1:$AN$3144,MATCH($C1520&amp;" "&amp;$B1520,'Raw Election Data'!$C$1:$C$3144,0),MATCH('Joined Data'!O$1,'Raw Election Data'!$A$1:$AN$1,0))</f>
        <v>-23081</v>
      </c>
      <c r="P1520">
        <f>INDEX('Raw Election Data'!$A$1:$AN$3144,MATCH($C1520&amp;" "&amp;$B1520,'Raw Election Data'!$C$1:$C$3144,0),MATCH('Joined Data'!P$1,'Raw Election Data'!$A$1:$AN$1,0))</f>
        <v>23081</v>
      </c>
      <c r="Q1520">
        <f>INDEX('Raw Election Data'!$A$1:$AN$3144,MATCH($C1520&amp;" "&amp;$B1520,'Raw Election Data'!$C$1:$C$3144,0),MATCH('Joined Data'!Q$1,'Raw Election Data'!$A$1:$AN$1,0))</f>
        <v>-0.46120491557598164</v>
      </c>
      <c r="R1520">
        <f>INDEX('Raw Election Data'!$A$1:$AN$3144,MATCH($C1520&amp;" "&amp;$B1520,'Raw Election Data'!$C$1:$C$3144,0),MATCH('Joined Data'!R$1,'Raw Election Data'!$A$1:$AN$1,0))</f>
        <v>0.46120491557598164</v>
      </c>
    </row>
    <row r="1521" spans="1:18" ht="13.5" hidden="1" customHeight="1" x14ac:dyDescent="0.15">
      <c r="A1521" t="s">
        <v>229</v>
      </c>
      <c r="B1521" t="s">
        <v>4078</v>
      </c>
      <c r="C1521" t="str">
        <f>INDEX(FIPS!$A$1:$E$3236,MATCH($F1521,FIPS!$D$1:$D$3236,0),5)</f>
        <v>Gasconade County</v>
      </c>
      <c r="D1521" t="s">
        <v>230</v>
      </c>
      <c r="E1521" s="15" t="s">
        <v>42</v>
      </c>
      <c r="F1521" t="s">
        <v>4144</v>
      </c>
      <c r="G1521" t="s">
        <v>7795</v>
      </c>
      <c r="H1521" t="str">
        <f>IFERROR(VLOOKUP($G1521,'Team Colors'!$A:$B,2,0),"#c9c9c9")</f>
        <v>#b3995d</v>
      </c>
      <c r="I1521">
        <f>INDEX('Raw Election Data'!$A$1:$AN$3144,MATCH($C1521&amp;" "&amp;$B1521,'Raw Election Data'!$C$1:$C$3144,0),MATCH('Joined Data'!I$1,'Raw Election Data'!$A$1:$AN$1,0))</f>
        <v>14858</v>
      </c>
      <c r="J1521">
        <f>INDEX('Raw Election Data'!$A$1:$AN$3144,MATCH($C1521&amp;" "&amp;$B1521,'Raw Election Data'!$C$1:$C$3144,0),MATCH('Joined Data'!J$1,'Raw Election Data'!$A$1:$AN$1,0))</f>
        <v>1519</v>
      </c>
      <c r="K1521">
        <f>INDEX('Raw Election Data'!$A$1:$AN$3144,MATCH($C1521&amp;" "&amp;$B1521,'Raw Election Data'!$C$1:$C$3144,0),MATCH('Joined Data'!K$1,'Raw Election Data'!$A$1:$AN$1,0))</f>
        <v>5670</v>
      </c>
      <c r="L1521">
        <f>INDEX('Raw Election Data'!$A$1:$AN$3144,MATCH($C1521&amp;" "&amp;$B1521,'Raw Election Data'!$C$1:$C$3144,0),MATCH('Joined Data'!L$1,'Raw Election Data'!$A$1:$AN$1,0))</f>
        <v>7444</v>
      </c>
      <c r="M1521">
        <f>INDEX('Raw Election Data'!$A$1:$AN$3144,MATCH($C1521&amp;" "&amp;$B1521,'Raw Election Data'!$C$1:$C$3144,0),MATCH('Joined Data'!M$1,'Raw Election Data'!$A$1:$AN$1,0))</f>
        <v>0.20405695862439549</v>
      </c>
      <c r="N1521">
        <f>INDEX('Raw Election Data'!$A$1:$AN$3144,MATCH($C1521&amp;" "&amp;$B1521,'Raw Election Data'!$C$1:$C$3144,0),MATCH('Joined Data'!N$1,'Raw Election Data'!$A$1:$AN$1,0))</f>
        <v>0.76168726491133798</v>
      </c>
      <c r="O1521">
        <f>INDEX('Raw Election Data'!$A$1:$AN$3144,MATCH($C1521&amp;" "&amp;$B1521,'Raw Election Data'!$C$1:$C$3144,0),MATCH('Joined Data'!O$1,'Raw Election Data'!$A$1:$AN$1,0))</f>
        <v>-4151</v>
      </c>
      <c r="P1521">
        <f>INDEX('Raw Election Data'!$A$1:$AN$3144,MATCH($C1521&amp;" "&amp;$B1521,'Raw Election Data'!$C$1:$C$3144,0),MATCH('Joined Data'!P$1,'Raw Election Data'!$A$1:$AN$1,0))</f>
        <v>4151</v>
      </c>
      <c r="Q1521">
        <f>INDEX('Raw Election Data'!$A$1:$AN$3144,MATCH($C1521&amp;" "&amp;$B1521,'Raw Election Data'!$C$1:$C$3144,0),MATCH('Joined Data'!Q$1,'Raw Election Data'!$A$1:$AN$1,0))</f>
        <v>-0.55763030628694255</v>
      </c>
      <c r="R1521">
        <f>INDEX('Raw Election Data'!$A$1:$AN$3144,MATCH($C1521&amp;" "&amp;$B1521,'Raw Election Data'!$C$1:$C$3144,0),MATCH('Joined Data'!R$1,'Raw Election Data'!$A$1:$AN$1,0))</f>
        <v>0.55763030628694255</v>
      </c>
    </row>
    <row r="1522" spans="1:18" ht="13.5" hidden="1" customHeight="1" x14ac:dyDescent="0.15">
      <c r="A1522" t="s">
        <v>229</v>
      </c>
      <c r="B1522" t="s">
        <v>4078</v>
      </c>
      <c r="C1522" t="str">
        <f>INDEX(FIPS!$A$1:$E$3236,MATCH($F1522,FIPS!$D$1:$D$3236,0),5)</f>
        <v>Gentry County</v>
      </c>
      <c r="D1522" t="s">
        <v>230</v>
      </c>
      <c r="E1522" s="15" t="s">
        <v>43</v>
      </c>
      <c r="F1522" t="s">
        <v>4146</v>
      </c>
      <c r="G1522" t="s">
        <v>7773</v>
      </c>
      <c r="H1522" t="str">
        <f>IFERROR(VLOOKUP($G1522,'Team Colors'!$A:$B,2,0),"#c9c9c9")</f>
        <v>#e31837</v>
      </c>
      <c r="I1522">
        <f>INDEX('Raw Election Data'!$A$1:$AN$3144,MATCH($C1522&amp;" "&amp;$B1522,'Raw Election Data'!$C$1:$C$3144,0),MATCH('Joined Data'!I$1,'Raw Election Data'!$A$1:$AN$1,0))</f>
        <v>6692</v>
      </c>
      <c r="J1522">
        <f>INDEX('Raw Election Data'!$A$1:$AN$3144,MATCH($C1522&amp;" "&amp;$B1522,'Raw Election Data'!$C$1:$C$3144,0),MATCH('Joined Data'!J$1,'Raw Election Data'!$A$1:$AN$1,0))</f>
        <v>605</v>
      </c>
      <c r="K1522">
        <f>INDEX('Raw Election Data'!$A$1:$AN$3144,MATCH($C1522&amp;" "&amp;$B1522,'Raw Election Data'!$C$1:$C$3144,0),MATCH('Joined Data'!K$1,'Raw Election Data'!$A$1:$AN$1,0))</f>
        <v>2304</v>
      </c>
      <c r="L1522">
        <f>INDEX('Raw Election Data'!$A$1:$AN$3144,MATCH($C1522&amp;" "&amp;$B1522,'Raw Election Data'!$C$1:$C$3144,0),MATCH('Joined Data'!L$1,'Raw Election Data'!$A$1:$AN$1,0))</f>
        <v>3033</v>
      </c>
      <c r="M1522">
        <f>INDEX('Raw Election Data'!$A$1:$AN$3144,MATCH($C1522&amp;" "&amp;$B1522,'Raw Election Data'!$C$1:$C$3144,0),MATCH('Joined Data'!M$1,'Raw Election Data'!$A$1:$AN$1,0))</f>
        <v>0.19947246950214309</v>
      </c>
      <c r="N1522">
        <f>INDEX('Raw Election Data'!$A$1:$AN$3144,MATCH($C1522&amp;" "&amp;$B1522,'Raw Election Data'!$C$1:$C$3144,0),MATCH('Joined Data'!N$1,'Raw Election Data'!$A$1:$AN$1,0))</f>
        <v>0.75964391691394662</v>
      </c>
      <c r="O1522">
        <f>INDEX('Raw Election Data'!$A$1:$AN$3144,MATCH($C1522&amp;" "&amp;$B1522,'Raw Election Data'!$C$1:$C$3144,0),MATCH('Joined Data'!O$1,'Raw Election Data'!$A$1:$AN$1,0))</f>
        <v>-1699</v>
      </c>
      <c r="P1522">
        <f>INDEX('Raw Election Data'!$A$1:$AN$3144,MATCH($C1522&amp;" "&amp;$B1522,'Raw Election Data'!$C$1:$C$3144,0),MATCH('Joined Data'!P$1,'Raw Election Data'!$A$1:$AN$1,0))</f>
        <v>1699</v>
      </c>
      <c r="Q1522">
        <f>INDEX('Raw Election Data'!$A$1:$AN$3144,MATCH($C1522&amp;" "&amp;$B1522,'Raw Election Data'!$C$1:$C$3144,0),MATCH('Joined Data'!Q$1,'Raw Election Data'!$A$1:$AN$1,0))</f>
        <v>-0.56017144741180358</v>
      </c>
      <c r="R1522">
        <f>INDEX('Raw Election Data'!$A$1:$AN$3144,MATCH($C1522&amp;" "&amp;$B1522,'Raw Election Data'!$C$1:$C$3144,0),MATCH('Joined Data'!R$1,'Raw Election Data'!$A$1:$AN$1,0))</f>
        <v>0.56017144741180358</v>
      </c>
    </row>
    <row r="1523" spans="1:18" ht="13.5" hidden="1" customHeight="1" x14ac:dyDescent="0.15">
      <c r="A1523" t="s">
        <v>229</v>
      </c>
      <c r="B1523" t="s">
        <v>4078</v>
      </c>
      <c r="C1523" t="str">
        <f>INDEX(FIPS!$A$1:$E$3236,MATCH($F1523,FIPS!$D$1:$D$3236,0),5)</f>
        <v>Greene County</v>
      </c>
      <c r="D1523" t="s">
        <v>230</v>
      </c>
      <c r="E1523" s="15" t="s">
        <v>44</v>
      </c>
      <c r="F1523" t="s">
        <v>4147</v>
      </c>
      <c r="G1523" t="s">
        <v>7773</v>
      </c>
      <c r="H1523" t="str">
        <f>IFERROR(VLOOKUP($G1523,'Team Colors'!$A:$B,2,0),"#c9c9c9")</f>
        <v>#e31837</v>
      </c>
      <c r="I1523">
        <f>INDEX('Raw Election Data'!$A$1:$AN$3144,MATCH($C1523&amp;" "&amp;$B1523,'Raw Election Data'!$C$1:$C$3144,0),MATCH('Joined Data'!I$1,'Raw Election Data'!$A$1:$AN$1,0))</f>
        <v>288072</v>
      </c>
      <c r="J1523">
        <f>INDEX('Raw Election Data'!$A$1:$AN$3144,MATCH($C1523&amp;" "&amp;$B1523,'Raw Election Data'!$C$1:$C$3144,0),MATCH('Joined Data'!J$1,'Raw Election Data'!$A$1:$AN$1,0))</f>
        <v>42400</v>
      </c>
      <c r="K1523">
        <f>INDEX('Raw Election Data'!$A$1:$AN$3144,MATCH($C1523&amp;" "&amp;$B1523,'Raw Election Data'!$C$1:$C$3144,0),MATCH('Joined Data'!K$1,'Raw Election Data'!$A$1:$AN$1,0))</f>
        <v>77387</v>
      </c>
      <c r="L1523">
        <f>INDEX('Raw Election Data'!$A$1:$AN$3144,MATCH($C1523&amp;" "&amp;$B1523,'Raw Election Data'!$C$1:$C$3144,0),MATCH('Joined Data'!L$1,'Raw Election Data'!$A$1:$AN$1,0))</f>
        <v>127609</v>
      </c>
      <c r="M1523">
        <f>INDEX('Raw Election Data'!$A$1:$AN$3144,MATCH($C1523&amp;" "&amp;$B1523,'Raw Election Data'!$C$1:$C$3144,0),MATCH('Joined Data'!M$1,'Raw Election Data'!$A$1:$AN$1,0))</f>
        <v>0.33226496563721997</v>
      </c>
      <c r="N1523">
        <f>INDEX('Raw Election Data'!$A$1:$AN$3144,MATCH($C1523&amp;" "&amp;$B1523,'Raw Election Data'!$C$1:$C$3144,0),MATCH('Joined Data'!N$1,'Raw Election Data'!$A$1:$AN$1,0))</f>
        <v>0.60643841735300796</v>
      </c>
      <c r="O1523">
        <f>INDEX('Raw Election Data'!$A$1:$AN$3144,MATCH($C1523&amp;" "&amp;$B1523,'Raw Election Data'!$C$1:$C$3144,0),MATCH('Joined Data'!O$1,'Raw Election Data'!$A$1:$AN$1,0))</f>
        <v>-34987</v>
      </c>
      <c r="P1523">
        <f>INDEX('Raw Election Data'!$A$1:$AN$3144,MATCH($C1523&amp;" "&amp;$B1523,'Raw Election Data'!$C$1:$C$3144,0),MATCH('Joined Data'!P$1,'Raw Election Data'!$A$1:$AN$1,0))</f>
        <v>34987</v>
      </c>
      <c r="Q1523">
        <f>INDEX('Raw Election Data'!$A$1:$AN$3144,MATCH($C1523&amp;" "&amp;$B1523,'Raw Election Data'!$C$1:$C$3144,0),MATCH('Joined Data'!Q$1,'Raw Election Data'!$A$1:$AN$1,0))</f>
        <v>-0.274173451715788</v>
      </c>
      <c r="R1523">
        <f>INDEX('Raw Election Data'!$A$1:$AN$3144,MATCH($C1523&amp;" "&amp;$B1523,'Raw Election Data'!$C$1:$C$3144,0),MATCH('Joined Data'!R$1,'Raw Election Data'!$A$1:$AN$1,0))</f>
        <v>0.274173451715788</v>
      </c>
    </row>
    <row r="1524" spans="1:18" ht="13.5" hidden="1" customHeight="1" x14ac:dyDescent="0.15">
      <c r="A1524" t="s">
        <v>229</v>
      </c>
      <c r="B1524" t="s">
        <v>4078</v>
      </c>
      <c r="C1524" t="str">
        <f>INDEX(FIPS!$A$1:$E$3236,MATCH($F1524,FIPS!$D$1:$D$3236,0),5)</f>
        <v>Grundy County</v>
      </c>
      <c r="D1524" t="s">
        <v>230</v>
      </c>
      <c r="E1524" s="15" t="s">
        <v>45</v>
      </c>
      <c r="F1524" t="s">
        <v>4148</v>
      </c>
      <c r="G1524" t="s">
        <v>7773</v>
      </c>
      <c r="H1524" t="str">
        <f>IFERROR(VLOOKUP($G1524,'Team Colors'!$A:$B,2,0),"#c9c9c9")</f>
        <v>#e31837</v>
      </c>
      <c r="I1524">
        <f>INDEX('Raw Election Data'!$A$1:$AN$3144,MATCH($C1524&amp;" "&amp;$B1524,'Raw Election Data'!$C$1:$C$3144,0),MATCH('Joined Data'!I$1,'Raw Election Data'!$A$1:$AN$1,0))</f>
        <v>10097</v>
      </c>
      <c r="J1524">
        <f>INDEX('Raw Election Data'!$A$1:$AN$3144,MATCH($C1524&amp;" "&amp;$B1524,'Raw Election Data'!$C$1:$C$3144,0),MATCH('Joined Data'!J$1,'Raw Election Data'!$A$1:$AN$1,0))</f>
        <v>780</v>
      </c>
      <c r="K1524">
        <f>INDEX('Raw Election Data'!$A$1:$AN$3144,MATCH($C1524&amp;" "&amp;$B1524,'Raw Election Data'!$C$1:$C$3144,0),MATCH('Joined Data'!K$1,'Raw Election Data'!$A$1:$AN$1,0))</f>
        <v>3462</v>
      </c>
      <c r="L1524">
        <f>INDEX('Raw Election Data'!$A$1:$AN$3144,MATCH($C1524&amp;" "&amp;$B1524,'Raw Election Data'!$C$1:$C$3144,0),MATCH('Joined Data'!L$1,'Raw Election Data'!$A$1:$AN$1,0))</f>
        <v>4413</v>
      </c>
      <c r="M1524">
        <f>INDEX('Raw Election Data'!$A$1:$AN$3144,MATCH($C1524&amp;" "&amp;$B1524,'Raw Election Data'!$C$1:$C$3144,0),MATCH('Joined Data'!M$1,'Raw Election Data'!$A$1:$AN$1,0))</f>
        <v>0.17675050985723997</v>
      </c>
      <c r="N1524">
        <f>INDEX('Raw Election Data'!$A$1:$AN$3144,MATCH($C1524&amp;" "&amp;$B1524,'Raw Election Data'!$C$1:$C$3144,0),MATCH('Joined Data'!N$1,'Raw Election Data'!$A$1:$AN$1,0))</f>
        <v>0.78450033990482659</v>
      </c>
      <c r="O1524">
        <f>INDEX('Raw Election Data'!$A$1:$AN$3144,MATCH($C1524&amp;" "&amp;$B1524,'Raw Election Data'!$C$1:$C$3144,0),MATCH('Joined Data'!O$1,'Raw Election Data'!$A$1:$AN$1,0))</f>
        <v>-2682</v>
      </c>
      <c r="P1524">
        <f>INDEX('Raw Election Data'!$A$1:$AN$3144,MATCH($C1524&amp;" "&amp;$B1524,'Raw Election Data'!$C$1:$C$3144,0),MATCH('Joined Data'!P$1,'Raw Election Data'!$A$1:$AN$1,0))</f>
        <v>2682</v>
      </c>
      <c r="Q1524">
        <f>INDEX('Raw Election Data'!$A$1:$AN$3144,MATCH($C1524&amp;" "&amp;$B1524,'Raw Election Data'!$C$1:$C$3144,0),MATCH('Joined Data'!Q$1,'Raw Election Data'!$A$1:$AN$1,0))</f>
        <v>-0.60774983004758665</v>
      </c>
      <c r="R1524">
        <f>INDEX('Raw Election Data'!$A$1:$AN$3144,MATCH($C1524&amp;" "&amp;$B1524,'Raw Election Data'!$C$1:$C$3144,0),MATCH('Joined Data'!R$1,'Raw Election Data'!$A$1:$AN$1,0))</f>
        <v>0.60774983004758665</v>
      </c>
    </row>
    <row r="1525" spans="1:18" ht="13.5" hidden="1" customHeight="1" x14ac:dyDescent="0.15">
      <c r="A1525" t="s">
        <v>229</v>
      </c>
      <c r="B1525" t="s">
        <v>4078</v>
      </c>
      <c r="C1525" t="str">
        <f>INDEX(FIPS!$A$1:$E$3236,MATCH($F1525,FIPS!$D$1:$D$3236,0),5)</f>
        <v>Harrison County</v>
      </c>
      <c r="D1525" t="s">
        <v>230</v>
      </c>
      <c r="E1525" s="15" t="s">
        <v>46</v>
      </c>
      <c r="F1525" t="s">
        <v>4149</v>
      </c>
      <c r="G1525" t="s">
        <v>7773</v>
      </c>
      <c r="H1525" t="str">
        <f>IFERROR(VLOOKUP($G1525,'Team Colors'!$A:$B,2,0),"#c9c9c9")</f>
        <v>#e31837</v>
      </c>
      <c r="I1525">
        <f>INDEX('Raw Election Data'!$A$1:$AN$3144,MATCH($C1525&amp;" "&amp;$B1525,'Raw Election Data'!$C$1:$C$3144,0),MATCH('Joined Data'!I$1,'Raw Election Data'!$A$1:$AN$1,0))</f>
        <v>8615</v>
      </c>
      <c r="J1525">
        <f>INDEX('Raw Election Data'!$A$1:$AN$3144,MATCH($C1525&amp;" "&amp;$B1525,'Raw Election Data'!$C$1:$C$3144,0),MATCH('Joined Data'!J$1,'Raw Election Data'!$A$1:$AN$1,0))</f>
        <v>574</v>
      </c>
      <c r="K1525">
        <f>INDEX('Raw Election Data'!$A$1:$AN$3144,MATCH($C1525&amp;" "&amp;$B1525,'Raw Election Data'!$C$1:$C$3144,0),MATCH('Joined Data'!K$1,'Raw Election Data'!$A$1:$AN$1,0))</f>
        <v>2965</v>
      </c>
      <c r="L1525">
        <f>INDEX('Raw Election Data'!$A$1:$AN$3144,MATCH($C1525&amp;" "&amp;$B1525,'Raw Election Data'!$C$1:$C$3144,0),MATCH('Joined Data'!L$1,'Raw Election Data'!$A$1:$AN$1,0))</f>
        <v>3682</v>
      </c>
      <c r="M1525">
        <f>INDEX('Raw Election Data'!$A$1:$AN$3144,MATCH($C1525&amp;" "&amp;$B1525,'Raw Election Data'!$C$1:$C$3144,0),MATCH('Joined Data'!M$1,'Raw Election Data'!$A$1:$AN$1,0))</f>
        <v>0.155893536121673</v>
      </c>
      <c r="N1525">
        <f>INDEX('Raw Election Data'!$A$1:$AN$3144,MATCH($C1525&amp;" "&amp;$B1525,'Raw Election Data'!$C$1:$C$3144,0),MATCH('Joined Data'!N$1,'Raw Election Data'!$A$1:$AN$1,0))</f>
        <v>0.80526887561108096</v>
      </c>
      <c r="O1525">
        <f>INDEX('Raw Election Data'!$A$1:$AN$3144,MATCH($C1525&amp;" "&amp;$B1525,'Raw Election Data'!$C$1:$C$3144,0),MATCH('Joined Data'!O$1,'Raw Election Data'!$A$1:$AN$1,0))</f>
        <v>-2391</v>
      </c>
      <c r="P1525">
        <f>INDEX('Raw Election Data'!$A$1:$AN$3144,MATCH($C1525&amp;" "&amp;$B1525,'Raw Election Data'!$C$1:$C$3144,0),MATCH('Joined Data'!P$1,'Raw Election Data'!$A$1:$AN$1,0))</f>
        <v>2391</v>
      </c>
      <c r="Q1525">
        <f>INDEX('Raw Election Data'!$A$1:$AN$3144,MATCH($C1525&amp;" "&amp;$B1525,'Raw Election Data'!$C$1:$C$3144,0),MATCH('Joined Data'!Q$1,'Raw Election Data'!$A$1:$AN$1,0))</f>
        <v>-0.64937533948940795</v>
      </c>
      <c r="R1525">
        <f>INDEX('Raw Election Data'!$A$1:$AN$3144,MATCH($C1525&amp;" "&amp;$B1525,'Raw Election Data'!$C$1:$C$3144,0),MATCH('Joined Data'!R$1,'Raw Election Data'!$A$1:$AN$1,0))</f>
        <v>0.64937533948940795</v>
      </c>
    </row>
    <row r="1526" spans="1:18" ht="13.5" hidden="1" customHeight="1" x14ac:dyDescent="0.15">
      <c r="A1526" t="s">
        <v>229</v>
      </c>
      <c r="B1526" t="s">
        <v>4078</v>
      </c>
      <c r="C1526" t="str">
        <f>INDEX(FIPS!$A$1:$E$3236,MATCH($F1526,FIPS!$D$1:$D$3236,0),5)</f>
        <v>Henry County</v>
      </c>
      <c r="D1526" t="s">
        <v>230</v>
      </c>
      <c r="E1526" s="15" t="s">
        <v>47</v>
      </c>
      <c r="F1526" t="s">
        <v>4150</v>
      </c>
      <c r="G1526" t="s">
        <v>7773</v>
      </c>
      <c r="H1526" t="str">
        <f>IFERROR(VLOOKUP($G1526,'Team Colors'!$A:$B,2,0),"#c9c9c9")</f>
        <v>#e31837</v>
      </c>
      <c r="I1526">
        <f>INDEX('Raw Election Data'!$A$1:$AN$3144,MATCH($C1526&amp;" "&amp;$B1526,'Raw Election Data'!$C$1:$C$3144,0),MATCH('Joined Data'!I$1,'Raw Election Data'!$A$1:$AN$1,0))</f>
        <v>21737</v>
      </c>
      <c r="J1526">
        <f>INDEX('Raw Election Data'!$A$1:$AN$3144,MATCH($C1526&amp;" "&amp;$B1526,'Raw Election Data'!$C$1:$C$3144,0),MATCH('Joined Data'!J$1,'Raw Election Data'!$A$1:$AN$1,0))</f>
        <v>2356</v>
      </c>
      <c r="K1526">
        <f>INDEX('Raw Election Data'!$A$1:$AN$3144,MATCH($C1526&amp;" "&amp;$B1526,'Raw Election Data'!$C$1:$C$3144,0),MATCH('Joined Data'!K$1,'Raw Election Data'!$A$1:$AN$1,0))</f>
        <v>7072</v>
      </c>
      <c r="L1526">
        <f>INDEX('Raw Election Data'!$A$1:$AN$3144,MATCH($C1526&amp;" "&amp;$B1526,'Raw Election Data'!$C$1:$C$3144,0),MATCH('Joined Data'!L$1,'Raw Election Data'!$A$1:$AN$1,0))</f>
        <v>9855</v>
      </c>
      <c r="M1526">
        <f>INDEX('Raw Election Data'!$A$1:$AN$3144,MATCH($C1526&amp;" "&amp;$B1526,'Raw Election Data'!$C$1:$C$3144,0),MATCH('Joined Data'!M$1,'Raw Election Data'!$A$1:$AN$1,0))</f>
        <v>0.23906646372399798</v>
      </c>
      <c r="N1526">
        <f>INDEX('Raw Election Data'!$A$1:$AN$3144,MATCH($C1526&amp;" "&amp;$B1526,'Raw Election Data'!$C$1:$C$3144,0),MATCH('Joined Data'!N$1,'Raw Election Data'!$A$1:$AN$1,0))</f>
        <v>0.7176052765093861</v>
      </c>
      <c r="O1526">
        <f>INDEX('Raw Election Data'!$A$1:$AN$3144,MATCH($C1526&amp;" "&amp;$B1526,'Raw Election Data'!$C$1:$C$3144,0),MATCH('Joined Data'!O$1,'Raw Election Data'!$A$1:$AN$1,0))</f>
        <v>-4716</v>
      </c>
      <c r="P1526">
        <f>INDEX('Raw Election Data'!$A$1:$AN$3144,MATCH($C1526&amp;" "&amp;$B1526,'Raw Election Data'!$C$1:$C$3144,0),MATCH('Joined Data'!P$1,'Raw Election Data'!$A$1:$AN$1,0))</f>
        <v>4716</v>
      </c>
      <c r="Q1526">
        <f>INDEX('Raw Election Data'!$A$1:$AN$3144,MATCH($C1526&amp;" "&amp;$B1526,'Raw Election Data'!$C$1:$C$3144,0),MATCH('Joined Data'!Q$1,'Raw Election Data'!$A$1:$AN$1,0))</f>
        <v>-0.47853881278538812</v>
      </c>
      <c r="R1526">
        <f>INDEX('Raw Election Data'!$A$1:$AN$3144,MATCH($C1526&amp;" "&amp;$B1526,'Raw Election Data'!$C$1:$C$3144,0),MATCH('Joined Data'!R$1,'Raw Election Data'!$A$1:$AN$1,0))</f>
        <v>0.47853881278538812</v>
      </c>
    </row>
    <row r="1527" spans="1:18" ht="13.5" hidden="1" customHeight="1" x14ac:dyDescent="0.15">
      <c r="A1527" t="s">
        <v>229</v>
      </c>
      <c r="B1527" t="s">
        <v>4078</v>
      </c>
      <c r="C1527" t="str">
        <f>INDEX(FIPS!$A$1:$E$3236,MATCH($F1527,FIPS!$D$1:$D$3236,0),5)</f>
        <v>Hickory County</v>
      </c>
      <c r="D1527" t="s">
        <v>230</v>
      </c>
      <c r="E1527" s="15" t="s">
        <v>48</v>
      </c>
      <c r="F1527" t="s">
        <v>4152</v>
      </c>
      <c r="G1527" t="s">
        <v>7773</v>
      </c>
      <c r="H1527" t="str">
        <f>IFERROR(VLOOKUP($G1527,'Team Colors'!$A:$B,2,0),"#c9c9c9")</f>
        <v>#e31837</v>
      </c>
      <c r="I1527">
        <f>INDEX('Raw Election Data'!$A$1:$AN$3144,MATCH($C1527&amp;" "&amp;$B1527,'Raw Election Data'!$C$1:$C$3144,0),MATCH('Joined Data'!I$1,'Raw Election Data'!$A$1:$AN$1,0))</f>
        <v>9201</v>
      </c>
      <c r="J1527">
        <f>INDEX('Raw Election Data'!$A$1:$AN$3144,MATCH($C1527&amp;" "&amp;$B1527,'Raw Election Data'!$C$1:$C$3144,0),MATCH('Joined Data'!J$1,'Raw Election Data'!$A$1:$AN$1,0))</f>
        <v>1016</v>
      </c>
      <c r="K1527">
        <f>INDEX('Raw Election Data'!$A$1:$AN$3144,MATCH($C1527&amp;" "&amp;$B1527,'Raw Election Data'!$C$1:$C$3144,0),MATCH('Joined Data'!K$1,'Raw Election Data'!$A$1:$AN$1,0))</f>
        <v>3539</v>
      </c>
      <c r="L1527">
        <f>INDEX('Raw Election Data'!$A$1:$AN$3144,MATCH($C1527&amp;" "&amp;$B1527,'Raw Election Data'!$C$1:$C$3144,0),MATCH('Joined Data'!L$1,'Raw Election Data'!$A$1:$AN$1,0))</f>
        <v>4717</v>
      </c>
      <c r="M1527">
        <f>INDEX('Raw Election Data'!$A$1:$AN$3144,MATCH($C1527&amp;" "&amp;$B1527,'Raw Election Data'!$C$1:$C$3144,0),MATCH('Joined Data'!M$1,'Raw Election Data'!$A$1:$AN$1,0))</f>
        <v>0.21539113843544624</v>
      </c>
      <c r="N1527">
        <f>INDEX('Raw Election Data'!$A$1:$AN$3144,MATCH($C1527&amp;" "&amp;$B1527,'Raw Election Data'!$C$1:$C$3144,0),MATCH('Joined Data'!N$1,'Raw Election Data'!$A$1:$AN$1,0))</f>
        <v>0.7502649989400042</v>
      </c>
      <c r="O1527">
        <f>INDEX('Raw Election Data'!$A$1:$AN$3144,MATCH($C1527&amp;" "&amp;$B1527,'Raw Election Data'!$C$1:$C$3144,0),MATCH('Joined Data'!O$1,'Raw Election Data'!$A$1:$AN$1,0))</f>
        <v>-2523</v>
      </c>
      <c r="P1527">
        <f>INDEX('Raw Election Data'!$A$1:$AN$3144,MATCH($C1527&amp;" "&amp;$B1527,'Raw Election Data'!$C$1:$C$3144,0),MATCH('Joined Data'!P$1,'Raw Election Data'!$A$1:$AN$1,0))</f>
        <v>2523</v>
      </c>
      <c r="Q1527">
        <f>INDEX('Raw Election Data'!$A$1:$AN$3144,MATCH($C1527&amp;" "&amp;$B1527,'Raw Election Data'!$C$1:$C$3144,0),MATCH('Joined Data'!Q$1,'Raw Election Data'!$A$1:$AN$1,0))</f>
        <v>-0.53487386050455799</v>
      </c>
      <c r="R1527">
        <f>INDEX('Raw Election Data'!$A$1:$AN$3144,MATCH($C1527&amp;" "&amp;$B1527,'Raw Election Data'!$C$1:$C$3144,0),MATCH('Joined Data'!R$1,'Raw Election Data'!$A$1:$AN$1,0))</f>
        <v>0.53487386050455799</v>
      </c>
    </row>
    <row r="1528" spans="1:18" ht="13.5" hidden="1" customHeight="1" x14ac:dyDescent="0.15">
      <c r="A1528" t="s">
        <v>229</v>
      </c>
      <c r="B1528" t="s">
        <v>4078</v>
      </c>
      <c r="C1528" t="str">
        <f>INDEX(FIPS!$A$1:$E$3236,MATCH($F1528,FIPS!$D$1:$D$3236,0),5)</f>
        <v>Holt County</v>
      </c>
      <c r="D1528" t="s">
        <v>230</v>
      </c>
      <c r="E1528" s="15" t="s">
        <v>49</v>
      </c>
      <c r="F1528" t="s">
        <v>4154</v>
      </c>
      <c r="G1528" t="s">
        <v>7773</v>
      </c>
      <c r="H1528" t="str">
        <f>IFERROR(VLOOKUP($G1528,'Team Colors'!$A:$B,2,0),"#c9c9c9")</f>
        <v>#e31837</v>
      </c>
      <c r="I1528">
        <f>INDEX('Raw Election Data'!$A$1:$AN$3144,MATCH($C1528&amp;" "&amp;$B1528,'Raw Election Data'!$C$1:$C$3144,0),MATCH('Joined Data'!I$1,'Raw Election Data'!$A$1:$AN$1,0))</f>
        <v>4484</v>
      </c>
      <c r="J1528">
        <f>INDEX('Raw Election Data'!$A$1:$AN$3144,MATCH($C1528&amp;" "&amp;$B1528,'Raw Election Data'!$C$1:$C$3144,0),MATCH('Joined Data'!J$1,'Raw Election Data'!$A$1:$AN$1,0))</f>
        <v>346</v>
      </c>
      <c r="K1528">
        <f>INDEX('Raw Election Data'!$A$1:$AN$3144,MATCH($C1528&amp;" "&amp;$B1528,'Raw Election Data'!$C$1:$C$3144,0),MATCH('Joined Data'!K$1,'Raw Election Data'!$A$1:$AN$1,0))</f>
        <v>1926</v>
      </c>
      <c r="L1528">
        <f>INDEX('Raw Election Data'!$A$1:$AN$3144,MATCH($C1528&amp;" "&amp;$B1528,'Raw Election Data'!$C$1:$C$3144,0),MATCH('Joined Data'!L$1,'Raw Election Data'!$A$1:$AN$1,0))</f>
        <v>2348</v>
      </c>
      <c r="M1528">
        <f>INDEX('Raw Election Data'!$A$1:$AN$3144,MATCH($C1528&amp;" "&amp;$B1528,'Raw Election Data'!$C$1:$C$3144,0),MATCH('Joined Data'!M$1,'Raw Election Data'!$A$1:$AN$1,0))</f>
        <v>0.14735945485519591</v>
      </c>
      <c r="N1528">
        <f>INDEX('Raw Election Data'!$A$1:$AN$3144,MATCH($C1528&amp;" "&amp;$B1528,'Raw Election Data'!$C$1:$C$3144,0),MATCH('Joined Data'!N$1,'Raw Election Data'!$A$1:$AN$1,0))</f>
        <v>0.82027257240204432</v>
      </c>
      <c r="O1528">
        <f>INDEX('Raw Election Data'!$A$1:$AN$3144,MATCH($C1528&amp;" "&amp;$B1528,'Raw Election Data'!$C$1:$C$3144,0),MATCH('Joined Data'!O$1,'Raw Election Data'!$A$1:$AN$1,0))</f>
        <v>-1580</v>
      </c>
      <c r="P1528">
        <f>INDEX('Raw Election Data'!$A$1:$AN$3144,MATCH($C1528&amp;" "&amp;$B1528,'Raw Election Data'!$C$1:$C$3144,0),MATCH('Joined Data'!P$1,'Raw Election Data'!$A$1:$AN$1,0))</f>
        <v>1580</v>
      </c>
      <c r="Q1528">
        <f>INDEX('Raw Election Data'!$A$1:$AN$3144,MATCH($C1528&amp;" "&amp;$B1528,'Raw Election Data'!$C$1:$C$3144,0),MATCH('Joined Data'!Q$1,'Raw Election Data'!$A$1:$AN$1,0))</f>
        <v>-0.67291311754684835</v>
      </c>
      <c r="R1528">
        <f>INDEX('Raw Election Data'!$A$1:$AN$3144,MATCH($C1528&amp;" "&amp;$B1528,'Raw Election Data'!$C$1:$C$3144,0),MATCH('Joined Data'!R$1,'Raw Election Data'!$A$1:$AN$1,0))</f>
        <v>0.67291311754684835</v>
      </c>
    </row>
    <row r="1529" spans="1:18" ht="13.5" hidden="1" customHeight="1" x14ac:dyDescent="0.15">
      <c r="A1529" t="s">
        <v>229</v>
      </c>
      <c r="B1529" t="s">
        <v>4078</v>
      </c>
      <c r="C1529" t="str">
        <f>INDEX(FIPS!$A$1:$E$3236,MATCH($F1529,FIPS!$D$1:$D$3236,0),5)</f>
        <v>Howard County</v>
      </c>
      <c r="D1529" t="s">
        <v>230</v>
      </c>
      <c r="E1529" s="15" t="s">
        <v>50</v>
      </c>
      <c r="F1529" t="s">
        <v>4155</v>
      </c>
      <c r="G1529" t="s">
        <v>7773</v>
      </c>
      <c r="H1529" t="str">
        <f>IFERROR(VLOOKUP($G1529,'Team Colors'!$A:$B,2,0),"#c9c9c9")</f>
        <v>#e31837</v>
      </c>
      <c r="I1529">
        <f>INDEX('Raw Election Data'!$A$1:$AN$3144,MATCH($C1529&amp;" "&amp;$B1529,'Raw Election Data'!$C$1:$C$3144,0),MATCH('Joined Data'!I$1,'Raw Election Data'!$A$1:$AN$1,0))</f>
        <v>10139</v>
      </c>
      <c r="J1529">
        <f>INDEX('Raw Election Data'!$A$1:$AN$3144,MATCH($C1529&amp;" "&amp;$B1529,'Raw Election Data'!$C$1:$C$3144,0),MATCH('Joined Data'!J$1,'Raw Election Data'!$A$1:$AN$1,0))</f>
        <v>1279</v>
      </c>
      <c r="K1529">
        <f>INDEX('Raw Election Data'!$A$1:$AN$3144,MATCH($C1529&amp;" "&amp;$B1529,'Raw Election Data'!$C$1:$C$3144,0),MATCH('Joined Data'!K$1,'Raw Election Data'!$A$1:$AN$1,0))</f>
        <v>3277</v>
      </c>
      <c r="L1529">
        <f>INDEX('Raw Election Data'!$A$1:$AN$3144,MATCH($C1529&amp;" "&amp;$B1529,'Raw Election Data'!$C$1:$C$3144,0),MATCH('Joined Data'!L$1,'Raw Election Data'!$A$1:$AN$1,0))</f>
        <v>4851</v>
      </c>
      <c r="M1529">
        <f>INDEX('Raw Election Data'!$A$1:$AN$3144,MATCH($C1529&amp;" "&amp;$B1529,'Raw Election Data'!$C$1:$C$3144,0),MATCH('Joined Data'!M$1,'Raw Election Data'!$A$1:$AN$1,0))</f>
        <v>0.26365697794269222</v>
      </c>
      <c r="N1529">
        <f>INDEX('Raw Election Data'!$A$1:$AN$3144,MATCH($C1529&amp;" "&amp;$B1529,'Raw Election Data'!$C$1:$C$3144,0),MATCH('Joined Data'!N$1,'Raw Election Data'!$A$1:$AN$1,0))</f>
        <v>0.67553081838796125</v>
      </c>
      <c r="O1529">
        <f>INDEX('Raw Election Data'!$A$1:$AN$3144,MATCH($C1529&amp;" "&amp;$B1529,'Raw Election Data'!$C$1:$C$3144,0),MATCH('Joined Data'!O$1,'Raw Election Data'!$A$1:$AN$1,0))</f>
        <v>-1998</v>
      </c>
      <c r="P1529">
        <f>INDEX('Raw Election Data'!$A$1:$AN$3144,MATCH($C1529&amp;" "&amp;$B1529,'Raw Election Data'!$C$1:$C$3144,0),MATCH('Joined Data'!P$1,'Raw Election Data'!$A$1:$AN$1,0))</f>
        <v>1998</v>
      </c>
      <c r="Q1529">
        <f>INDEX('Raw Election Data'!$A$1:$AN$3144,MATCH($C1529&amp;" "&amp;$B1529,'Raw Election Data'!$C$1:$C$3144,0),MATCH('Joined Data'!Q$1,'Raw Election Data'!$A$1:$AN$1,0))</f>
        <v>-0.41187384044526903</v>
      </c>
      <c r="R1529">
        <f>INDEX('Raw Election Data'!$A$1:$AN$3144,MATCH($C1529&amp;" "&amp;$B1529,'Raw Election Data'!$C$1:$C$3144,0),MATCH('Joined Data'!R$1,'Raw Election Data'!$A$1:$AN$1,0))</f>
        <v>0.41187384044526903</v>
      </c>
    </row>
    <row r="1530" spans="1:18" ht="13.5" hidden="1" customHeight="1" x14ac:dyDescent="0.15">
      <c r="A1530" t="s">
        <v>229</v>
      </c>
      <c r="B1530" t="s">
        <v>4078</v>
      </c>
      <c r="C1530" t="str">
        <f>INDEX(FIPS!$A$1:$E$3236,MATCH($F1530,FIPS!$D$1:$D$3236,0),5)</f>
        <v>Howell County</v>
      </c>
      <c r="D1530" t="s">
        <v>230</v>
      </c>
      <c r="E1530" s="15" t="s">
        <v>51</v>
      </c>
      <c r="F1530" t="s">
        <v>4157</v>
      </c>
      <c r="G1530" t="s">
        <v>7773</v>
      </c>
      <c r="H1530" t="str">
        <f>IFERROR(VLOOKUP($G1530,'Team Colors'!$A:$B,2,0),"#c9c9c9")</f>
        <v>#e31837</v>
      </c>
      <c r="I1530">
        <f>INDEX('Raw Election Data'!$A$1:$AN$3144,MATCH($C1530&amp;" "&amp;$B1530,'Raw Election Data'!$C$1:$C$3144,0),MATCH('Joined Data'!I$1,'Raw Election Data'!$A$1:$AN$1,0))</f>
        <v>40117</v>
      </c>
      <c r="J1530">
        <f>INDEX('Raw Election Data'!$A$1:$AN$3144,MATCH($C1530&amp;" "&amp;$B1530,'Raw Election Data'!$C$1:$C$3144,0),MATCH('Joined Data'!J$1,'Raw Election Data'!$A$1:$AN$1,0))</f>
        <v>2880</v>
      </c>
      <c r="K1530">
        <f>INDEX('Raw Election Data'!$A$1:$AN$3144,MATCH($C1530&amp;" "&amp;$B1530,'Raw Election Data'!$C$1:$C$3144,0),MATCH('Joined Data'!K$1,'Raw Election Data'!$A$1:$AN$1,0))</f>
        <v>13888</v>
      </c>
      <c r="L1530">
        <f>INDEX('Raw Election Data'!$A$1:$AN$3144,MATCH($C1530&amp;" "&amp;$B1530,'Raw Election Data'!$C$1:$C$3144,0),MATCH('Joined Data'!L$1,'Raw Election Data'!$A$1:$AN$1,0))</f>
        <v>17415</v>
      </c>
      <c r="M1530">
        <f>INDEX('Raw Election Data'!$A$1:$AN$3144,MATCH($C1530&amp;" "&amp;$B1530,'Raw Election Data'!$C$1:$C$3144,0),MATCH('Joined Data'!M$1,'Raw Election Data'!$A$1:$AN$1,0))</f>
        <v>0.16537467700258399</v>
      </c>
      <c r="N1530">
        <f>INDEX('Raw Election Data'!$A$1:$AN$3144,MATCH($C1530&amp;" "&amp;$B1530,'Raw Election Data'!$C$1:$C$3144,0),MATCH('Joined Data'!N$1,'Raw Election Data'!$A$1:$AN$1,0))</f>
        <v>0.79747344243468277</v>
      </c>
      <c r="O1530">
        <f>INDEX('Raw Election Data'!$A$1:$AN$3144,MATCH($C1530&amp;" "&amp;$B1530,'Raw Election Data'!$C$1:$C$3144,0),MATCH('Joined Data'!O$1,'Raw Election Data'!$A$1:$AN$1,0))</f>
        <v>-11008</v>
      </c>
      <c r="P1530">
        <f>INDEX('Raw Election Data'!$A$1:$AN$3144,MATCH($C1530&amp;" "&amp;$B1530,'Raw Election Data'!$C$1:$C$3144,0),MATCH('Joined Data'!P$1,'Raw Election Data'!$A$1:$AN$1,0))</f>
        <v>11008</v>
      </c>
      <c r="Q1530">
        <f>INDEX('Raw Election Data'!$A$1:$AN$3144,MATCH($C1530&amp;" "&amp;$B1530,'Raw Election Data'!$C$1:$C$3144,0),MATCH('Joined Data'!Q$1,'Raw Election Data'!$A$1:$AN$1,0))</f>
        <v>-0.63209876543209875</v>
      </c>
      <c r="R1530">
        <f>INDEX('Raw Election Data'!$A$1:$AN$3144,MATCH($C1530&amp;" "&amp;$B1530,'Raw Election Data'!$C$1:$C$3144,0),MATCH('Joined Data'!R$1,'Raw Election Data'!$A$1:$AN$1,0))</f>
        <v>0.63209876543209875</v>
      </c>
    </row>
    <row r="1531" spans="1:18" ht="13.5" hidden="1" customHeight="1" x14ac:dyDescent="0.15">
      <c r="A1531" t="s">
        <v>229</v>
      </c>
      <c r="B1531" t="s">
        <v>4078</v>
      </c>
      <c r="C1531" t="str">
        <f>INDEX(FIPS!$A$1:$E$3236,MATCH($F1531,FIPS!$D$1:$D$3236,0),5)</f>
        <v>Iron County</v>
      </c>
      <c r="D1531" t="s">
        <v>230</v>
      </c>
      <c r="E1531" s="15" t="s">
        <v>52</v>
      </c>
      <c r="F1531" t="s">
        <v>4160</v>
      </c>
      <c r="G1531" s="17" t="s">
        <v>7795</v>
      </c>
      <c r="H1531" t="str">
        <f>IFERROR(VLOOKUP($G1531,'Team Colors'!$A:$B,2,0),"#c9c9c9")</f>
        <v>#b3995d</v>
      </c>
      <c r="I1531">
        <f>INDEX('Raw Election Data'!$A$1:$AN$3144,MATCH($C1531&amp;" "&amp;$B1531,'Raw Election Data'!$C$1:$C$3144,0),MATCH('Joined Data'!I$1,'Raw Election Data'!$A$1:$AN$1,0))</f>
        <v>10125</v>
      </c>
      <c r="J1531">
        <f>INDEX('Raw Election Data'!$A$1:$AN$3144,MATCH($C1531&amp;" "&amp;$B1531,'Raw Election Data'!$C$1:$C$3144,0),MATCH('Joined Data'!J$1,'Raw Election Data'!$A$1:$AN$1,0))</f>
        <v>933</v>
      </c>
      <c r="K1531">
        <f>INDEX('Raw Election Data'!$A$1:$AN$3144,MATCH($C1531&amp;" "&amp;$B1531,'Raw Election Data'!$C$1:$C$3144,0),MATCH('Joined Data'!K$1,'Raw Election Data'!$A$1:$AN$1,0))</f>
        <v>3173</v>
      </c>
      <c r="L1531">
        <f>INDEX('Raw Election Data'!$A$1:$AN$3144,MATCH($C1531&amp;" "&amp;$B1531,'Raw Election Data'!$C$1:$C$3144,0),MATCH('Joined Data'!L$1,'Raw Election Data'!$A$1:$AN$1,0))</f>
        <v>4260</v>
      </c>
      <c r="M1531">
        <f>INDEX('Raw Election Data'!$A$1:$AN$3144,MATCH($C1531&amp;" "&amp;$B1531,'Raw Election Data'!$C$1:$C$3144,0),MATCH('Joined Data'!M$1,'Raw Election Data'!$A$1:$AN$1,0))</f>
        <v>0.21901408450704227</v>
      </c>
      <c r="N1531">
        <f>INDEX('Raw Election Data'!$A$1:$AN$3144,MATCH($C1531&amp;" "&amp;$B1531,'Raw Election Data'!$C$1:$C$3144,0),MATCH('Joined Data'!N$1,'Raw Election Data'!$A$1:$AN$1,0))</f>
        <v>0.74483568075117368</v>
      </c>
      <c r="O1531">
        <f>INDEX('Raw Election Data'!$A$1:$AN$3144,MATCH($C1531&amp;" "&amp;$B1531,'Raw Election Data'!$C$1:$C$3144,0),MATCH('Joined Data'!O$1,'Raw Election Data'!$A$1:$AN$1,0))</f>
        <v>-2240</v>
      </c>
      <c r="P1531">
        <f>INDEX('Raw Election Data'!$A$1:$AN$3144,MATCH($C1531&amp;" "&amp;$B1531,'Raw Election Data'!$C$1:$C$3144,0),MATCH('Joined Data'!P$1,'Raw Election Data'!$A$1:$AN$1,0))</f>
        <v>2240</v>
      </c>
      <c r="Q1531">
        <f>INDEX('Raw Election Data'!$A$1:$AN$3144,MATCH($C1531&amp;" "&amp;$B1531,'Raw Election Data'!$C$1:$C$3144,0),MATCH('Joined Data'!Q$1,'Raw Election Data'!$A$1:$AN$1,0))</f>
        <v>-0.52582159624413138</v>
      </c>
      <c r="R1531">
        <f>INDEX('Raw Election Data'!$A$1:$AN$3144,MATCH($C1531&amp;" "&amp;$B1531,'Raw Election Data'!$C$1:$C$3144,0),MATCH('Joined Data'!R$1,'Raw Election Data'!$A$1:$AN$1,0))</f>
        <v>0.52582159624413138</v>
      </c>
    </row>
    <row r="1532" spans="1:18" ht="13.5" hidden="1" customHeight="1" x14ac:dyDescent="0.15">
      <c r="A1532" t="s">
        <v>229</v>
      </c>
      <c r="B1532" t="s">
        <v>4078</v>
      </c>
      <c r="C1532" t="str">
        <f>INDEX(FIPS!$A$1:$E$3236,MATCH($F1532,FIPS!$D$1:$D$3236,0),5)</f>
        <v>Jackson County</v>
      </c>
      <c r="D1532" t="s">
        <v>230</v>
      </c>
      <c r="E1532" s="15" t="s">
        <v>53</v>
      </c>
      <c r="F1532" t="s">
        <v>4161</v>
      </c>
      <c r="G1532" t="s">
        <v>7773</v>
      </c>
      <c r="H1532" t="str">
        <f>IFERROR(VLOOKUP($G1532,'Team Colors'!$A:$B,2,0),"#c9c9c9")</f>
        <v>#e31837</v>
      </c>
      <c r="I1532">
        <f>INDEX('Raw Election Data'!$A$1:$AN$3144,MATCH($C1532&amp;" "&amp;$B1532,'Raw Election Data'!$C$1:$C$3144,0),MATCH('Joined Data'!I$1,'Raw Election Data'!$A$1:$AN$1,0))</f>
        <v>687623</v>
      </c>
      <c r="J1532">
        <f>INDEX('Raw Election Data'!$A$1:$AN$3144,MATCH($C1532&amp;" "&amp;$B1532,'Raw Election Data'!$C$1:$C$3144,0),MATCH('Joined Data'!J$1,'Raw Election Data'!$A$1:$AN$1,0))</f>
        <v>163723</v>
      </c>
      <c r="K1532">
        <f>INDEX('Raw Election Data'!$A$1:$AN$3144,MATCH($C1532&amp;" "&amp;$B1532,'Raw Election Data'!$C$1:$C$3144,0),MATCH('Joined Data'!K$1,'Raw Election Data'!$A$1:$AN$1,0))</f>
        <v>114777</v>
      </c>
      <c r="L1532">
        <f>INDEX('Raw Election Data'!$A$1:$AN$3144,MATCH($C1532&amp;" "&amp;$B1532,'Raw Election Data'!$C$1:$C$3144,0),MATCH('Joined Data'!L$1,'Raw Election Data'!$A$1:$AN$1,0))</f>
        <v>294063</v>
      </c>
      <c r="M1532">
        <f>INDEX('Raw Election Data'!$A$1:$AN$3144,MATCH($C1532&amp;" "&amp;$B1532,'Raw Election Data'!$C$1:$C$3144,0),MATCH('Joined Data'!M$1,'Raw Election Data'!$A$1:$AN$1,0))</f>
        <v>0.55676164631388514</v>
      </c>
      <c r="N1532">
        <f>INDEX('Raw Election Data'!$A$1:$AN$3144,MATCH($C1532&amp;" "&amp;$B1532,'Raw Election Data'!$C$1:$C$3144,0),MATCH('Joined Data'!N$1,'Raw Election Data'!$A$1:$AN$1,0))</f>
        <v>0.39031432040073044</v>
      </c>
      <c r="O1532">
        <f>INDEX('Raw Election Data'!$A$1:$AN$3144,MATCH($C1532&amp;" "&amp;$B1532,'Raw Election Data'!$C$1:$C$3144,0),MATCH('Joined Data'!O$1,'Raw Election Data'!$A$1:$AN$1,0))</f>
        <v>48946</v>
      </c>
      <c r="P1532">
        <f>INDEX('Raw Election Data'!$A$1:$AN$3144,MATCH($C1532&amp;" "&amp;$B1532,'Raw Election Data'!$C$1:$C$3144,0),MATCH('Joined Data'!P$1,'Raw Election Data'!$A$1:$AN$1,0))</f>
        <v>-48946</v>
      </c>
      <c r="Q1532">
        <f>INDEX('Raw Election Data'!$A$1:$AN$3144,MATCH($C1532&amp;" "&amp;$B1532,'Raw Election Data'!$C$1:$C$3144,0),MATCH('Joined Data'!Q$1,'Raw Election Data'!$A$1:$AN$1,0))</f>
        <v>0.1664473259131547</v>
      </c>
      <c r="R1532">
        <f>INDEX('Raw Election Data'!$A$1:$AN$3144,MATCH($C1532&amp;" "&amp;$B1532,'Raw Election Data'!$C$1:$C$3144,0),MATCH('Joined Data'!R$1,'Raw Election Data'!$A$1:$AN$1,0))</f>
        <v>-0.1664473259131547</v>
      </c>
    </row>
    <row r="1533" spans="1:18" ht="13.5" hidden="1" customHeight="1" x14ac:dyDescent="0.15">
      <c r="A1533" t="s">
        <v>229</v>
      </c>
      <c r="B1533" t="s">
        <v>4078</v>
      </c>
      <c r="C1533" t="str">
        <f>INDEX(FIPS!$A$1:$E$3236,MATCH($F1533,FIPS!$D$1:$D$3236,0),5)</f>
        <v>Jasper County</v>
      </c>
      <c r="D1533" t="s">
        <v>230</v>
      </c>
      <c r="E1533" s="15" t="s">
        <v>54</v>
      </c>
      <c r="F1533" t="s">
        <v>4162</v>
      </c>
      <c r="G1533" t="s">
        <v>7773</v>
      </c>
      <c r="H1533" t="str">
        <f>IFERROR(VLOOKUP($G1533,'Team Colors'!$A:$B,2,0),"#c9c9c9")</f>
        <v>#e31837</v>
      </c>
      <c r="I1533">
        <f>INDEX('Raw Election Data'!$A$1:$AN$3144,MATCH($C1533&amp;" "&amp;$B1533,'Raw Election Data'!$C$1:$C$3144,0),MATCH('Joined Data'!I$1,'Raw Election Data'!$A$1:$AN$1,0))</f>
        <v>118596</v>
      </c>
      <c r="J1533">
        <f>INDEX('Raw Election Data'!$A$1:$AN$3144,MATCH($C1533&amp;" "&amp;$B1533,'Raw Election Data'!$C$1:$C$3144,0),MATCH('Joined Data'!J$1,'Raw Election Data'!$A$1:$AN$1,0))</f>
        <v>10565</v>
      </c>
      <c r="K1533">
        <f>INDEX('Raw Election Data'!$A$1:$AN$3144,MATCH($C1533&amp;" "&amp;$B1533,'Raw Election Data'!$C$1:$C$3144,0),MATCH('Joined Data'!K$1,'Raw Election Data'!$A$1:$AN$1,0))</f>
        <v>35058</v>
      </c>
      <c r="L1533">
        <f>INDEX('Raw Election Data'!$A$1:$AN$3144,MATCH($C1533&amp;" "&amp;$B1533,'Raw Election Data'!$C$1:$C$3144,0),MATCH('Joined Data'!L$1,'Raw Election Data'!$A$1:$AN$1,0))</f>
        <v>48179</v>
      </c>
      <c r="M1533">
        <f>INDEX('Raw Election Data'!$A$1:$AN$3144,MATCH($C1533&amp;" "&amp;$B1533,'Raw Election Data'!$C$1:$C$3144,0),MATCH('Joined Data'!M$1,'Raw Election Data'!$A$1:$AN$1,0))</f>
        <v>0.21928641109196953</v>
      </c>
      <c r="N1533">
        <f>INDEX('Raw Election Data'!$A$1:$AN$3144,MATCH($C1533&amp;" "&amp;$B1533,'Raw Election Data'!$C$1:$C$3144,0),MATCH('Joined Data'!N$1,'Raw Election Data'!$A$1:$AN$1,0))</f>
        <v>0.72766142925340915</v>
      </c>
      <c r="O1533">
        <f>INDEX('Raw Election Data'!$A$1:$AN$3144,MATCH($C1533&amp;" "&amp;$B1533,'Raw Election Data'!$C$1:$C$3144,0),MATCH('Joined Data'!O$1,'Raw Election Data'!$A$1:$AN$1,0))</f>
        <v>-24493</v>
      </c>
      <c r="P1533">
        <f>INDEX('Raw Election Data'!$A$1:$AN$3144,MATCH($C1533&amp;" "&amp;$B1533,'Raw Election Data'!$C$1:$C$3144,0),MATCH('Joined Data'!P$1,'Raw Election Data'!$A$1:$AN$1,0))</f>
        <v>24493</v>
      </c>
      <c r="Q1533">
        <f>INDEX('Raw Election Data'!$A$1:$AN$3144,MATCH($C1533&amp;" "&amp;$B1533,'Raw Election Data'!$C$1:$C$3144,0),MATCH('Joined Data'!Q$1,'Raw Election Data'!$A$1:$AN$1,0))</f>
        <v>-0.5083750181614396</v>
      </c>
      <c r="R1533">
        <f>INDEX('Raw Election Data'!$A$1:$AN$3144,MATCH($C1533&amp;" "&amp;$B1533,'Raw Election Data'!$C$1:$C$3144,0),MATCH('Joined Data'!R$1,'Raw Election Data'!$A$1:$AN$1,0))</f>
        <v>0.5083750181614396</v>
      </c>
    </row>
    <row r="1534" spans="1:18" ht="13.5" hidden="1" customHeight="1" x14ac:dyDescent="0.15">
      <c r="A1534" t="s">
        <v>229</v>
      </c>
      <c r="B1534" t="s">
        <v>4078</v>
      </c>
      <c r="C1534" t="str">
        <f>INDEX(FIPS!$A$1:$E$3236,MATCH($F1534,FIPS!$D$1:$D$3236,0),5)</f>
        <v>Jefferson County</v>
      </c>
      <c r="D1534" t="s">
        <v>230</v>
      </c>
      <c r="E1534" s="15" t="s">
        <v>55</v>
      </c>
      <c r="F1534" t="s">
        <v>4166</v>
      </c>
      <c r="G1534" t="s">
        <v>7795</v>
      </c>
      <c r="H1534" t="str">
        <f>IFERROR(VLOOKUP($G1534,'Team Colors'!$A:$B,2,0),"#c9c9c9")</f>
        <v>#b3995d</v>
      </c>
      <c r="I1534">
        <f>INDEX('Raw Election Data'!$A$1:$AN$3144,MATCH($C1534&amp;" "&amp;$B1534,'Raw Election Data'!$C$1:$C$3144,0),MATCH('Joined Data'!I$1,'Raw Election Data'!$A$1:$AN$1,0))</f>
        <v>224124</v>
      </c>
      <c r="J1534">
        <f>INDEX('Raw Election Data'!$A$1:$AN$3144,MATCH($C1534&amp;" "&amp;$B1534,'Raw Election Data'!$C$1:$C$3144,0),MATCH('Joined Data'!J$1,'Raw Election Data'!$A$1:$AN$1,0))</f>
        <v>31546</v>
      </c>
      <c r="K1534">
        <f>INDEX('Raw Election Data'!$A$1:$AN$3144,MATCH($C1534&amp;" "&amp;$B1534,'Raw Election Data'!$C$1:$C$3144,0),MATCH('Joined Data'!K$1,'Raw Election Data'!$A$1:$AN$1,0))</f>
        <v>68973</v>
      </c>
      <c r="L1534">
        <f>INDEX('Raw Election Data'!$A$1:$AN$3144,MATCH($C1534&amp;" "&amp;$B1534,'Raw Election Data'!$C$1:$C$3144,0),MATCH('Joined Data'!L$1,'Raw Election Data'!$A$1:$AN$1,0))</f>
        <v>105969</v>
      </c>
      <c r="M1534">
        <f>INDEX('Raw Election Data'!$A$1:$AN$3144,MATCH($C1534&amp;" "&amp;$B1534,'Raw Election Data'!$C$1:$C$3144,0),MATCH('Joined Data'!M$1,'Raw Election Data'!$A$1:$AN$1,0))</f>
        <v>0.29769083411186292</v>
      </c>
      <c r="N1534">
        <f>INDEX('Raw Election Data'!$A$1:$AN$3144,MATCH($C1534&amp;" "&amp;$B1534,'Raw Election Data'!$C$1:$C$3144,0),MATCH('Joined Data'!N$1,'Raw Election Data'!$A$1:$AN$1,0))</f>
        <v>0.65087903065990993</v>
      </c>
      <c r="O1534">
        <f>INDEX('Raw Election Data'!$A$1:$AN$3144,MATCH($C1534&amp;" "&amp;$B1534,'Raw Election Data'!$C$1:$C$3144,0),MATCH('Joined Data'!O$1,'Raw Election Data'!$A$1:$AN$1,0))</f>
        <v>-37427</v>
      </c>
      <c r="P1534">
        <f>INDEX('Raw Election Data'!$A$1:$AN$3144,MATCH($C1534&amp;" "&amp;$B1534,'Raw Election Data'!$C$1:$C$3144,0),MATCH('Joined Data'!P$1,'Raw Election Data'!$A$1:$AN$1,0))</f>
        <v>37427</v>
      </c>
      <c r="Q1534">
        <f>INDEX('Raw Election Data'!$A$1:$AN$3144,MATCH($C1534&amp;" "&amp;$B1534,'Raw Election Data'!$C$1:$C$3144,0),MATCH('Joined Data'!Q$1,'Raw Election Data'!$A$1:$AN$1,0))</f>
        <v>-0.35318819654804701</v>
      </c>
      <c r="R1534">
        <f>INDEX('Raw Election Data'!$A$1:$AN$3144,MATCH($C1534&amp;" "&amp;$B1534,'Raw Election Data'!$C$1:$C$3144,0),MATCH('Joined Data'!R$1,'Raw Election Data'!$A$1:$AN$1,0))</f>
        <v>0.35318819654804701</v>
      </c>
    </row>
    <row r="1535" spans="1:18" ht="13.5" hidden="1" customHeight="1" x14ac:dyDescent="0.15">
      <c r="A1535" t="s">
        <v>229</v>
      </c>
      <c r="B1535" t="s">
        <v>4078</v>
      </c>
      <c r="C1535" t="str">
        <f>INDEX(FIPS!$A$1:$E$3236,MATCH($F1535,FIPS!$D$1:$D$3236,0),5)</f>
        <v>Johnson County</v>
      </c>
      <c r="D1535" t="s">
        <v>230</v>
      </c>
      <c r="E1535" s="15" t="s">
        <v>56</v>
      </c>
      <c r="F1535" t="s">
        <v>4167</v>
      </c>
      <c r="G1535" t="s">
        <v>7773</v>
      </c>
      <c r="H1535" t="str">
        <f>IFERROR(VLOOKUP($G1535,'Team Colors'!$A:$B,2,0),"#c9c9c9")</f>
        <v>#e31837</v>
      </c>
      <c r="I1535">
        <f>INDEX('Raw Election Data'!$A$1:$AN$3144,MATCH($C1535&amp;" "&amp;$B1535,'Raw Election Data'!$C$1:$C$3144,0),MATCH('Joined Data'!I$1,'Raw Election Data'!$A$1:$AN$1,0))</f>
        <v>53951</v>
      </c>
      <c r="J1535">
        <f>INDEX('Raw Election Data'!$A$1:$AN$3144,MATCH($C1535&amp;" "&amp;$B1535,'Raw Election Data'!$C$1:$C$3144,0),MATCH('Joined Data'!J$1,'Raw Election Data'!$A$1:$AN$1,0))</f>
        <v>5924</v>
      </c>
      <c r="K1535">
        <f>INDEX('Raw Election Data'!$A$1:$AN$3144,MATCH($C1535&amp;" "&amp;$B1535,'Raw Election Data'!$C$1:$C$3144,0),MATCH('Joined Data'!K$1,'Raw Election Data'!$A$1:$AN$1,0))</f>
        <v>13702</v>
      </c>
      <c r="L1535">
        <f>INDEX('Raw Election Data'!$A$1:$AN$3144,MATCH($C1535&amp;" "&amp;$B1535,'Raw Election Data'!$C$1:$C$3144,0),MATCH('Joined Data'!L$1,'Raw Election Data'!$A$1:$AN$1,0))</f>
        <v>21087</v>
      </c>
      <c r="M1535">
        <f>INDEX('Raw Election Data'!$A$1:$AN$3144,MATCH($C1535&amp;" "&amp;$B1535,'Raw Election Data'!$C$1:$C$3144,0),MATCH('Joined Data'!M$1,'Raw Election Data'!$A$1:$AN$1,0))</f>
        <v>0.28093137952292879</v>
      </c>
      <c r="N1535">
        <f>INDEX('Raw Election Data'!$A$1:$AN$3144,MATCH($C1535&amp;" "&amp;$B1535,'Raw Election Data'!$C$1:$C$3144,0),MATCH('Joined Data'!N$1,'Raw Election Data'!$A$1:$AN$1,0))</f>
        <v>0.64978422724901597</v>
      </c>
      <c r="O1535">
        <f>INDEX('Raw Election Data'!$A$1:$AN$3144,MATCH($C1535&amp;" "&amp;$B1535,'Raw Election Data'!$C$1:$C$3144,0),MATCH('Joined Data'!O$1,'Raw Election Data'!$A$1:$AN$1,0))</f>
        <v>-7778</v>
      </c>
      <c r="P1535">
        <f>INDEX('Raw Election Data'!$A$1:$AN$3144,MATCH($C1535&amp;" "&amp;$B1535,'Raw Election Data'!$C$1:$C$3144,0),MATCH('Joined Data'!P$1,'Raw Election Data'!$A$1:$AN$1,0))</f>
        <v>7778</v>
      </c>
      <c r="Q1535">
        <f>INDEX('Raw Election Data'!$A$1:$AN$3144,MATCH($C1535&amp;" "&amp;$B1535,'Raw Election Data'!$C$1:$C$3144,0),MATCH('Joined Data'!Q$1,'Raw Election Data'!$A$1:$AN$1,0))</f>
        <v>-0.36885284772608717</v>
      </c>
      <c r="R1535">
        <f>INDEX('Raw Election Data'!$A$1:$AN$3144,MATCH($C1535&amp;" "&amp;$B1535,'Raw Election Data'!$C$1:$C$3144,0),MATCH('Joined Data'!R$1,'Raw Election Data'!$A$1:$AN$1,0))</f>
        <v>0.36885284772608717</v>
      </c>
    </row>
    <row r="1536" spans="1:18" ht="13.5" hidden="1" customHeight="1" x14ac:dyDescent="0.15">
      <c r="A1536" t="s">
        <v>229</v>
      </c>
      <c r="B1536" t="s">
        <v>4078</v>
      </c>
      <c r="C1536" t="str">
        <f>INDEX(FIPS!$A$1:$E$3236,MATCH($F1536,FIPS!$D$1:$D$3236,0),5)</f>
        <v>Knox County</v>
      </c>
      <c r="D1536" t="s">
        <v>230</v>
      </c>
      <c r="E1536" s="15" t="s">
        <v>57</v>
      </c>
      <c r="F1536" t="s">
        <v>4170</v>
      </c>
      <c r="G1536" t="s">
        <v>7773</v>
      </c>
      <c r="H1536" t="str">
        <f>IFERROR(VLOOKUP($G1536,'Team Colors'!$A:$B,2,0),"#c9c9c9")</f>
        <v>#e31837</v>
      </c>
      <c r="I1536">
        <f>INDEX('Raw Election Data'!$A$1:$AN$3144,MATCH($C1536&amp;" "&amp;$B1536,'Raw Election Data'!$C$1:$C$3144,0),MATCH('Joined Data'!I$1,'Raw Election Data'!$A$1:$AN$1,0))</f>
        <v>3910</v>
      </c>
      <c r="J1536">
        <f>INDEX('Raw Election Data'!$A$1:$AN$3144,MATCH($C1536&amp;" "&amp;$B1536,'Raw Election Data'!$C$1:$C$3144,0),MATCH('Joined Data'!J$1,'Raw Election Data'!$A$1:$AN$1,0))</f>
        <v>379</v>
      </c>
      <c r="K1536">
        <f>INDEX('Raw Election Data'!$A$1:$AN$3144,MATCH($C1536&amp;" "&amp;$B1536,'Raw Election Data'!$C$1:$C$3144,0),MATCH('Joined Data'!K$1,'Raw Election Data'!$A$1:$AN$1,0))</f>
        <v>1413</v>
      </c>
      <c r="L1536">
        <f>INDEX('Raw Election Data'!$A$1:$AN$3144,MATCH($C1536&amp;" "&amp;$B1536,'Raw Election Data'!$C$1:$C$3144,0),MATCH('Joined Data'!L$1,'Raw Election Data'!$A$1:$AN$1,0))</f>
        <v>1867</v>
      </c>
      <c r="M1536">
        <f>INDEX('Raw Election Data'!$A$1:$AN$3144,MATCH($C1536&amp;" "&amp;$B1536,'Raw Election Data'!$C$1:$C$3144,0),MATCH('Joined Data'!M$1,'Raw Election Data'!$A$1:$AN$1,0))</f>
        <v>0.20299946438136046</v>
      </c>
      <c r="N1536">
        <f>INDEX('Raw Election Data'!$A$1:$AN$3144,MATCH($C1536&amp;" "&amp;$B1536,'Raw Election Data'!$C$1:$C$3144,0),MATCH('Joined Data'!N$1,'Raw Election Data'!$A$1:$AN$1,0))</f>
        <v>0.7568291376539904</v>
      </c>
      <c r="O1536">
        <f>INDEX('Raw Election Data'!$A$1:$AN$3144,MATCH($C1536&amp;" "&amp;$B1536,'Raw Election Data'!$C$1:$C$3144,0),MATCH('Joined Data'!O$1,'Raw Election Data'!$A$1:$AN$1,0))</f>
        <v>-1034</v>
      </c>
      <c r="P1536">
        <f>INDEX('Raw Election Data'!$A$1:$AN$3144,MATCH($C1536&amp;" "&amp;$B1536,'Raw Election Data'!$C$1:$C$3144,0),MATCH('Joined Data'!P$1,'Raw Election Data'!$A$1:$AN$1,0))</f>
        <v>1034</v>
      </c>
      <c r="Q1536">
        <f>INDEX('Raw Election Data'!$A$1:$AN$3144,MATCH($C1536&amp;" "&amp;$B1536,'Raw Election Data'!$C$1:$C$3144,0),MATCH('Joined Data'!Q$1,'Raw Election Data'!$A$1:$AN$1,0))</f>
        <v>-0.55382967327263</v>
      </c>
      <c r="R1536">
        <f>INDEX('Raw Election Data'!$A$1:$AN$3144,MATCH($C1536&amp;" "&amp;$B1536,'Raw Election Data'!$C$1:$C$3144,0),MATCH('Joined Data'!R$1,'Raw Election Data'!$A$1:$AN$1,0))</f>
        <v>0.55382967327263</v>
      </c>
    </row>
    <row r="1537" spans="1:18" ht="13.5" hidden="1" customHeight="1" x14ac:dyDescent="0.15">
      <c r="A1537" t="s">
        <v>229</v>
      </c>
      <c r="B1537" t="s">
        <v>4078</v>
      </c>
      <c r="C1537" t="str">
        <f>INDEX(FIPS!$A$1:$E$3236,MATCH($F1537,FIPS!$D$1:$D$3236,0),5)</f>
        <v>Laclede County</v>
      </c>
      <c r="D1537" t="s">
        <v>230</v>
      </c>
      <c r="E1537" s="15" t="s">
        <v>58</v>
      </c>
      <c r="F1537" t="s">
        <v>4172</v>
      </c>
      <c r="G1537" t="s">
        <v>7773</v>
      </c>
      <c r="H1537" t="str">
        <f>IFERROR(VLOOKUP($G1537,'Team Colors'!$A:$B,2,0),"#c9c9c9")</f>
        <v>#e31837</v>
      </c>
      <c r="I1537">
        <f>INDEX('Raw Election Data'!$A$1:$AN$3144,MATCH($C1537&amp;" "&amp;$B1537,'Raw Election Data'!$C$1:$C$3144,0),MATCH('Joined Data'!I$1,'Raw Election Data'!$A$1:$AN$1,0))</f>
        <v>35473</v>
      </c>
      <c r="J1537">
        <f>INDEX('Raw Election Data'!$A$1:$AN$3144,MATCH($C1537&amp;" "&amp;$B1537,'Raw Election Data'!$C$1:$C$3144,0),MATCH('Joined Data'!J$1,'Raw Election Data'!$A$1:$AN$1,0))</f>
        <v>2543</v>
      </c>
      <c r="K1537">
        <f>INDEX('Raw Election Data'!$A$1:$AN$3144,MATCH($C1537&amp;" "&amp;$B1537,'Raw Election Data'!$C$1:$C$3144,0),MATCH('Joined Data'!K$1,'Raw Election Data'!$A$1:$AN$1,0))</f>
        <v>12834</v>
      </c>
      <c r="L1537">
        <f>INDEX('Raw Election Data'!$A$1:$AN$3144,MATCH($C1537&amp;" "&amp;$B1537,'Raw Election Data'!$C$1:$C$3144,0),MATCH('Joined Data'!L$1,'Raw Election Data'!$A$1:$AN$1,0))</f>
        <v>15959</v>
      </c>
      <c r="M1537">
        <f>INDEX('Raw Election Data'!$A$1:$AN$3144,MATCH($C1537&amp;" "&amp;$B1537,'Raw Election Data'!$C$1:$C$3144,0),MATCH('Joined Data'!M$1,'Raw Election Data'!$A$1:$AN$1,0))</f>
        <v>0.15934582367316247</v>
      </c>
      <c r="N1537">
        <f>INDEX('Raw Election Data'!$A$1:$AN$3144,MATCH($C1537&amp;" "&amp;$B1537,'Raw Election Data'!$C$1:$C$3144,0),MATCH('Joined Data'!N$1,'Raw Election Data'!$A$1:$AN$1,0))</f>
        <v>0.8041857259226769</v>
      </c>
      <c r="O1537">
        <f>INDEX('Raw Election Data'!$A$1:$AN$3144,MATCH($C1537&amp;" "&amp;$B1537,'Raw Election Data'!$C$1:$C$3144,0),MATCH('Joined Data'!O$1,'Raw Election Data'!$A$1:$AN$1,0))</f>
        <v>-10291</v>
      </c>
      <c r="P1537">
        <f>INDEX('Raw Election Data'!$A$1:$AN$3144,MATCH($C1537&amp;" "&amp;$B1537,'Raw Election Data'!$C$1:$C$3144,0),MATCH('Joined Data'!P$1,'Raw Election Data'!$A$1:$AN$1,0))</f>
        <v>10291</v>
      </c>
      <c r="Q1537">
        <f>INDEX('Raw Election Data'!$A$1:$AN$3144,MATCH($C1537&amp;" "&amp;$B1537,'Raw Election Data'!$C$1:$C$3144,0),MATCH('Joined Data'!Q$1,'Raw Election Data'!$A$1:$AN$1,0))</f>
        <v>-0.64483990224951437</v>
      </c>
      <c r="R1537">
        <f>INDEX('Raw Election Data'!$A$1:$AN$3144,MATCH($C1537&amp;" "&amp;$B1537,'Raw Election Data'!$C$1:$C$3144,0),MATCH('Joined Data'!R$1,'Raw Election Data'!$A$1:$AN$1,0))</f>
        <v>0.64483990224951437</v>
      </c>
    </row>
    <row r="1538" spans="1:18" ht="13.5" hidden="1" customHeight="1" x14ac:dyDescent="0.15">
      <c r="A1538" t="s">
        <v>229</v>
      </c>
      <c r="B1538" t="s">
        <v>4078</v>
      </c>
      <c r="C1538" t="str">
        <f>INDEX(FIPS!$A$1:$E$3236,MATCH($F1538,FIPS!$D$1:$D$3236,0),5)</f>
        <v>Lafayette County</v>
      </c>
      <c r="D1538" t="s">
        <v>230</v>
      </c>
      <c r="E1538" s="15" t="s">
        <v>59</v>
      </c>
      <c r="F1538" t="s">
        <v>4175</v>
      </c>
      <c r="G1538" t="s">
        <v>7773</v>
      </c>
      <c r="H1538" t="str">
        <f>IFERROR(VLOOKUP($G1538,'Team Colors'!$A:$B,2,0),"#c9c9c9")</f>
        <v>#e31837</v>
      </c>
      <c r="I1538">
        <f>INDEX('Raw Election Data'!$A$1:$AN$3144,MATCH($C1538&amp;" "&amp;$B1538,'Raw Election Data'!$C$1:$C$3144,0),MATCH('Joined Data'!I$1,'Raw Election Data'!$A$1:$AN$1,0))</f>
        <v>32701</v>
      </c>
      <c r="J1538">
        <f>INDEX('Raw Election Data'!$A$1:$AN$3144,MATCH($C1538&amp;" "&amp;$B1538,'Raw Election Data'!$C$1:$C$3144,0),MATCH('Joined Data'!J$1,'Raw Election Data'!$A$1:$AN$1,0))</f>
        <v>4047</v>
      </c>
      <c r="K1538">
        <f>INDEX('Raw Election Data'!$A$1:$AN$3144,MATCH($C1538&amp;" "&amp;$B1538,'Raw Election Data'!$C$1:$C$3144,0),MATCH('Joined Data'!K$1,'Raw Election Data'!$A$1:$AN$1,0))</f>
        <v>10977</v>
      </c>
      <c r="L1538">
        <f>INDEX('Raw Election Data'!$A$1:$AN$3144,MATCH($C1538&amp;" "&amp;$B1538,'Raw Election Data'!$C$1:$C$3144,0),MATCH('Joined Data'!L$1,'Raw Election Data'!$A$1:$AN$1,0))</f>
        <v>15815</v>
      </c>
      <c r="M1538">
        <f>INDEX('Raw Election Data'!$A$1:$AN$3144,MATCH($C1538&amp;" "&amp;$B1538,'Raw Election Data'!$C$1:$C$3144,0),MATCH('Joined Data'!M$1,'Raw Election Data'!$A$1:$AN$1,0))</f>
        <v>0.2558963009800822</v>
      </c>
      <c r="N1538">
        <f>INDEX('Raw Election Data'!$A$1:$AN$3144,MATCH($C1538&amp;" "&amp;$B1538,'Raw Election Data'!$C$1:$C$3144,0),MATCH('Joined Data'!N$1,'Raw Election Data'!$A$1:$AN$1,0))</f>
        <v>0.69408789124249126</v>
      </c>
      <c r="O1538">
        <f>INDEX('Raw Election Data'!$A$1:$AN$3144,MATCH($C1538&amp;" "&amp;$B1538,'Raw Election Data'!$C$1:$C$3144,0),MATCH('Joined Data'!O$1,'Raw Election Data'!$A$1:$AN$1,0))</f>
        <v>-6930</v>
      </c>
      <c r="P1538">
        <f>INDEX('Raw Election Data'!$A$1:$AN$3144,MATCH($C1538&amp;" "&amp;$B1538,'Raw Election Data'!$C$1:$C$3144,0),MATCH('Joined Data'!P$1,'Raw Election Data'!$A$1:$AN$1,0))</f>
        <v>6930</v>
      </c>
      <c r="Q1538">
        <f>INDEX('Raw Election Data'!$A$1:$AN$3144,MATCH($C1538&amp;" "&amp;$B1538,'Raw Election Data'!$C$1:$C$3144,0),MATCH('Joined Data'!Q$1,'Raw Election Data'!$A$1:$AN$1,0))</f>
        <v>-0.43819159026240906</v>
      </c>
      <c r="R1538">
        <f>INDEX('Raw Election Data'!$A$1:$AN$3144,MATCH($C1538&amp;" "&amp;$B1538,'Raw Election Data'!$C$1:$C$3144,0),MATCH('Joined Data'!R$1,'Raw Election Data'!$A$1:$AN$1,0))</f>
        <v>0.43819159026240906</v>
      </c>
    </row>
    <row r="1539" spans="1:18" ht="13.5" hidden="1" customHeight="1" x14ac:dyDescent="0.15">
      <c r="A1539" t="s">
        <v>229</v>
      </c>
      <c r="B1539" t="s">
        <v>4078</v>
      </c>
      <c r="C1539" t="str">
        <f>INDEX(FIPS!$A$1:$E$3236,MATCH($F1539,FIPS!$D$1:$D$3236,0),5)</f>
        <v>Lawrence County</v>
      </c>
      <c r="D1539" t="s">
        <v>230</v>
      </c>
      <c r="E1539" s="15" t="s">
        <v>60</v>
      </c>
      <c r="F1539" t="s">
        <v>4176</v>
      </c>
      <c r="G1539" t="s">
        <v>7773</v>
      </c>
      <c r="H1539" t="str">
        <f>IFERROR(VLOOKUP($G1539,'Team Colors'!$A:$B,2,0),"#c9c9c9")</f>
        <v>#e31837</v>
      </c>
      <c r="I1539">
        <f>INDEX('Raw Election Data'!$A$1:$AN$3144,MATCH($C1539&amp;" "&amp;$B1539,'Raw Election Data'!$C$1:$C$3144,0),MATCH('Joined Data'!I$1,'Raw Election Data'!$A$1:$AN$1,0))</f>
        <v>38180</v>
      </c>
      <c r="J1539">
        <f>INDEX('Raw Election Data'!$A$1:$AN$3144,MATCH($C1539&amp;" "&amp;$B1539,'Raw Election Data'!$C$1:$C$3144,0),MATCH('Joined Data'!J$1,'Raw Election Data'!$A$1:$AN$1,0))</f>
        <v>2898</v>
      </c>
      <c r="K1539">
        <f>INDEX('Raw Election Data'!$A$1:$AN$3144,MATCH($C1539&amp;" "&amp;$B1539,'Raw Election Data'!$C$1:$C$3144,0),MATCH('Joined Data'!K$1,'Raw Election Data'!$A$1:$AN$1,0))</f>
        <v>13084</v>
      </c>
      <c r="L1539">
        <f>INDEX('Raw Election Data'!$A$1:$AN$3144,MATCH($C1539&amp;" "&amp;$B1539,'Raw Election Data'!$C$1:$C$3144,0),MATCH('Joined Data'!L$1,'Raw Election Data'!$A$1:$AN$1,0))</f>
        <v>16674</v>
      </c>
      <c r="M1539">
        <f>INDEX('Raw Election Data'!$A$1:$AN$3144,MATCH($C1539&amp;" "&amp;$B1539,'Raw Election Data'!$C$1:$C$3144,0),MATCH('Joined Data'!M$1,'Raw Election Data'!$A$1:$AN$1,0))</f>
        <v>0.17380352644836272</v>
      </c>
      <c r="N1539">
        <f>INDEX('Raw Election Data'!$A$1:$AN$3144,MATCH($C1539&amp;" "&amp;$B1539,'Raw Election Data'!$C$1:$C$3144,0),MATCH('Joined Data'!N$1,'Raw Election Data'!$A$1:$AN$1,0))</f>
        <v>0.78469473431690051</v>
      </c>
      <c r="O1539">
        <f>INDEX('Raw Election Data'!$A$1:$AN$3144,MATCH($C1539&amp;" "&amp;$B1539,'Raw Election Data'!$C$1:$C$3144,0),MATCH('Joined Data'!O$1,'Raw Election Data'!$A$1:$AN$1,0))</f>
        <v>-10186</v>
      </c>
      <c r="P1539">
        <f>INDEX('Raw Election Data'!$A$1:$AN$3144,MATCH($C1539&amp;" "&amp;$B1539,'Raw Election Data'!$C$1:$C$3144,0),MATCH('Joined Data'!P$1,'Raw Election Data'!$A$1:$AN$1,0))</f>
        <v>10186</v>
      </c>
      <c r="Q1539">
        <f>INDEX('Raw Election Data'!$A$1:$AN$3144,MATCH($C1539&amp;" "&amp;$B1539,'Raw Election Data'!$C$1:$C$3144,0),MATCH('Joined Data'!Q$1,'Raw Election Data'!$A$1:$AN$1,0))</f>
        <v>-0.61089120786853779</v>
      </c>
      <c r="R1539">
        <f>INDEX('Raw Election Data'!$A$1:$AN$3144,MATCH($C1539&amp;" "&amp;$B1539,'Raw Election Data'!$C$1:$C$3144,0),MATCH('Joined Data'!R$1,'Raw Election Data'!$A$1:$AN$1,0))</f>
        <v>0.61089120786853779</v>
      </c>
    </row>
    <row r="1540" spans="1:18" ht="13.5" hidden="1" customHeight="1" x14ac:dyDescent="0.15">
      <c r="A1540" t="s">
        <v>229</v>
      </c>
      <c r="B1540" t="s">
        <v>4078</v>
      </c>
      <c r="C1540" t="str">
        <f>INDEX(FIPS!$A$1:$E$3236,MATCH($F1540,FIPS!$D$1:$D$3236,0),5)</f>
        <v>Lewis County</v>
      </c>
      <c r="D1540" t="s">
        <v>230</v>
      </c>
      <c r="E1540" s="15" t="s">
        <v>61</v>
      </c>
      <c r="F1540" t="s">
        <v>4177</v>
      </c>
      <c r="G1540" t="s">
        <v>7773</v>
      </c>
      <c r="H1540" t="str">
        <f>IFERROR(VLOOKUP($G1540,'Team Colors'!$A:$B,2,0),"#c9c9c9")</f>
        <v>#e31837</v>
      </c>
      <c r="I1540">
        <f>INDEX('Raw Election Data'!$A$1:$AN$3144,MATCH($C1540&amp;" "&amp;$B1540,'Raw Election Data'!$C$1:$C$3144,0),MATCH('Joined Data'!I$1,'Raw Election Data'!$A$1:$AN$1,0))</f>
        <v>10207</v>
      </c>
      <c r="J1540">
        <f>INDEX('Raw Election Data'!$A$1:$AN$3144,MATCH($C1540&amp;" "&amp;$B1540,'Raw Election Data'!$C$1:$C$3144,0),MATCH('Joined Data'!J$1,'Raw Election Data'!$A$1:$AN$1,0))</f>
        <v>933</v>
      </c>
      <c r="K1540">
        <f>INDEX('Raw Election Data'!$A$1:$AN$3144,MATCH($C1540&amp;" "&amp;$B1540,'Raw Election Data'!$C$1:$C$3144,0),MATCH('Joined Data'!K$1,'Raw Election Data'!$A$1:$AN$1,0))</f>
        <v>3343</v>
      </c>
      <c r="L1540">
        <f>INDEX('Raw Election Data'!$A$1:$AN$3144,MATCH($C1540&amp;" "&amp;$B1540,'Raw Election Data'!$C$1:$C$3144,0),MATCH('Joined Data'!L$1,'Raw Election Data'!$A$1:$AN$1,0))</f>
        <v>4452</v>
      </c>
      <c r="M1540">
        <f>INDEX('Raw Election Data'!$A$1:$AN$3144,MATCH($C1540&amp;" "&amp;$B1540,'Raw Election Data'!$C$1:$C$3144,0),MATCH('Joined Data'!M$1,'Raw Election Data'!$A$1:$AN$1,0))</f>
        <v>0.2095687331536388</v>
      </c>
      <c r="N1540">
        <f>INDEX('Raw Election Data'!$A$1:$AN$3144,MATCH($C1540&amp;" "&amp;$B1540,'Raw Election Data'!$C$1:$C$3144,0),MATCH('Joined Data'!N$1,'Raw Election Data'!$A$1:$AN$1,0))</f>
        <v>0.75089847259658582</v>
      </c>
      <c r="O1540">
        <f>INDEX('Raw Election Data'!$A$1:$AN$3144,MATCH($C1540&amp;" "&amp;$B1540,'Raw Election Data'!$C$1:$C$3144,0),MATCH('Joined Data'!O$1,'Raw Election Data'!$A$1:$AN$1,0))</f>
        <v>-2410</v>
      </c>
      <c r="P1540">
        <f>INDEX('Raw Election Data'!$A$1:$AN$3144,MATCH($C1540&amp;" "&amp;$B1540,'Raw Election Data'!$C$1:$C$3144,0),MATCH('Joined Data'!P$1,'Raw Election Data'!$A$1:$AN$1,0))</f>
        <v>2410</v>
      </c>
      <c r="Q1540">
        <f>INDEX('Raw Election Data'!$A$1:$AN$3144,MATCH($C1540&amp;" "&amp;$B1540,'Raw Election Data'!$C$1:$C$3144,0),MATCH('Joined Data'!Q$1,'Raw Election Data'!$A$1:$AN$1,0))</f>
        <v>-0.54132973944294704</v>
      </c>
      <c r="R1540">
        <f>INDEX('Raw Election Data'!$A$1:$AN$3144,MATCH($C1540&amp;" "&amp;$B1540,'Raw Election Data'!$C$1:$C$3144,0),MATCH('Joined Data'!R$1,'Raw Election Data'!$A$1:$AN$1,0))</f>
        <v>0.54132973944294704</v>
      </c>
    </row>
    <row r="1541" spans="1:18" ht="13.5" hidden="1" customHeight="1" x14ac:dyDescent="0.15">
      <c r="A1541" t="s">
        <v>229</v>
      </c>
      <c r="B1541" t="s">
        <v>4078</v>
      </c>
      <c r="C1541" t="str">
        <f>INDEX(FIPS!$A$1:$E$3236,MATCH($F1541,FIPS!$D$1:$D$3236,0),5)</f>
        <v>Lincoln County</v>
      </c>
      <c r="D1541" t="s">
        <v>230</v>
      </c>
      <c r="E1541" s="15" t="s">
        <v>62</v>
      </c>
      <c r="F1541" t="s">
        <v>4178</v>
      </c>
      <c r="G1541" t="s">
        <v>7795</v>
      </c>
      <c r="H1541" t="str">
        <f>IFERROR(VLOOKUP($G1541,'Team Colors'!$A:$B,2,0),"#c9c9c9")</f>
        <v>#b3995d</v>
      </c>
      <c r="I1541">
        <f>INDEX('Raw Election Data'!$A$1:$AN$3144,MATCH($C1541&amp;" "&amp;$B1541,'Raw Election Data'!$C$1:$C$3144,0),MATCH('Joined Data'!I$1,'Raw Election Data'!$A$1:$AN$1,0))</f>
        <v>54696</v>
      </c>
      <c r="J1541">
        <f>INDEX('Raw Election Data'!$A$1:$AN$3144,MATCH($C1541&amp;" "&amp;$B1541,'Raw Election Data'!$C$1:$C$3144,0),MATCH('Joined Data'!J$1,'Raw Election Data'!$A$1:$AN$1,0))</f>
        <v>5561</v>
      </c>
      <c r="K1541">
        <f>INDEX('Raw Election Data'!$A$1:$AN$3144,MATCH($C1541&amp;" "&amp;$B1541,'Raw Election Data'!$C$1:$C$3144,0),MATCH('Joined Data'!K$1,'Raw Election Data'!$A$1:$AN$1,0))</f>
        <v>18111</v>
      </c>
      <c r="L1541">
        <f>INDEX('Raw Election Data'!$A$1:$AN$3144,MATCH($C1541&amp;" "&amp;$B1541,'Raw Election Data'!$C$1:$C$3144,0),MATCH('Joined Data'!L$1,'Raw Election Data'!$A$1:$AN$1,0))</f>
        <v>24857</v>
      </c>
      <c r="M1541">
        <f>INDEX('Raw Election Data'!$A$1:$AN$3144,MATCH($C1541&amp;" "&amp;$B1541,'Raw Election Data'!$C$1:$C$3144,0),MATCH('Joined Data'!M$1,'Raw Election Data'!$A$1:$AN$1,0))</f>
        <v>0.22371967654986524</v>
      </c>
      <c r="N1541">
        <f>INDEX('Raw Election Data'!$A$1:$AN$3144,MATCH($C1541&amp;" "&amp;$B1541,'Raw Election Data'!$C$1:$C$3144,0),MATCH('Joined Data'!N$1,'Raw Election Data'!$A$1:$AN$1,0))</f>
        <v>0.72860763567606712</v>
      </c>
      <c r="O1541">
        <f>INDEX('Raw Election Data'!$A$1:$AN$3144,MATCH($C1541&amp;" "&amp;$B1541,'Raw Election Data'!$C$1:$C$3144,0),MATCH('Joined Data'!O$1,'Raw Election Data'!$A$1:$AN$1,0))</f>
        <v>-12550</v>
      </c>
      <c r="P1541">
        <f>INDEX('Raw Election Data'!$A$1:$AN$3144,MATCH($C1541&amp;" "&amp;$B1541,'Raw Election Data'!$C$1:$C$3144,0),MATCH('Joined Data'!P$1,'Raw Election Data'!$A$1:$AN$1,0))</f>
        <v>12550</v>
      </c>
      <c r="Q1541">
        <f>INDEX('Raw Election Data'!$A$1:$AN$3144,MATCH($C1541&amp;" "&amp;$B1541,'Raw Election Data'!$C$1:$C$3144,0),MATCH('Joined Data'!Q$1,'Raw Election Data'!$A$1:$AN$1,0))</f>
        <v>-0.50488795912620188</v>
      </c>
      <c r="R1541">
        <f>INDEX('Raw Election Data'!$A$1:$AN$3144,MATCH($C1541&amp;" "&amp;$B1541,'Raw Election Data'!$C$1:$C$3144,0),MATCH('Joined Data'!R$1,'Raw Election Data'!$A$1:$AN$1,0))</f>
        <v>0.50488795912620188</v>
      </c>
    </row>
    <row r="1542" spans="1:18" ht="13.5" hidden="1" customHeight="1" x14ac:dyDescent="0.15">
      <c r="A1542" t="s">
        <v>229</v>
      </c>
      <c r="B1542" t="s">
        <v>4078</v>
      </c>
      <c r="C1542" t="str">
        <f>INDEX(FIPS!$A$1:$E$3236,MATCH($F1542,FIPS!$D$1:$D$3236,0),5)</f>
        <v>Linn County</v>
      </c>
      <c r="D1542" t="s">
        <v>230</v>
      </c>
      <c r="E1542" s="15" t="s">
        <v>63</v>
      </c>
      <c r="F1542" t="s">
        <v>4179</v>
      </c>
      <c r="G1542" t="s">
        <v>7773</v>
      </c>
      <c r="H1542" t="str">
        <f>IFERROR(VLOOKUP($G1542,'Team Colors'!$A:$B,2,0),"#c9c9c9")</f>
        <v>#e31837</v>
      </c>
      <c r="I1542">
        <f>INDEX('Raw Election Data'!$A$1:$AN$3144,MATCH($C1542&amp;" "&amp;$B1542,'Raw Election Data'!$C$1:$C$3144,0),MATCH('Joined Data'!I$1,'Raw Election Data'!$A$1:$AN$1,0))</f>
        <v>12308</v>
      </c>
      <c r="J1542">
        <f>INDEX('Raw Election Data'!$A$1:$AN$3144,MATCH($C1542&amp;" "&amp;$B1542,'Raw Election Data'!$C$1:$C$3144,0),MATCH('Joined Data'!J$1,'Raw Election Data'!$A$1:$AN$1,0))</f>
        <v>1239</v>
      </c>
      <c r="K1542">
        <f>INDEX('Raw Election Data'!$A$1:$AN$3144,MATCH($C1542&amp;" "&amp;$B1542,'Raw Election Data'!$C$1:$C$3144,0),MATCH('Joined Data'!K$1,'Raw Election Data'!$A$1:$AN$1,0))</f>
        <v>4084</v>
      </c>
      <c r="L1542">
        <f>INDEX('Raw Election Data'!$A$1:$AN$3144,MATCH($C1542&amp;" "&amp;$B1542,'Raw Election Data'!$C$1:$C$3144,0),MATCH('Joined Data'!L$1,'Raw Election Data'!$A$1:$AN$1,0))</f>
        <v>5572</v>
      </c>
      <c r="M1542">
        <f>INDEX('Raw Election Data'!$A$1:$AN$3144,MATCH($C1542&amp;" "&amp;$B1542,'Raw Election Data'!$C$1:$C$3144,0),MATCH('Joined Data'!M$1,'Raw Election Data'!$A$1:$AN$1,0))</f>
        <v>0.22236180904522612</v>
      </c>
      <c r="N1542">
        <f>INDEX('Raw Election Data'!$A$1:$AN$3144,MATCH($C1542&amp;" "&amp;$B1542,'Raw Election Data'!$C$1:$C$3144,0),MATCH('Joined Data'!N$1,'Raw Election Data'!$A$1:$AN$1,0))</f>
        <v>0.73295046661880836</v>
      </c>
      <c r="O1542">
        <f>INDEX('Raw Election Data'!$A$1:$AN$3144,MATCH($C1542&amp;" "&amp;$B1542,'Raw Election Data'!$C$1:$C$3144,0),MATCH('Joined Data'!O$1,'Raw Election Data'!$A$1:$AN$1,0))</f>
        <v>-2845</v>
      </c>
      <c r="P1542">
        <f>INDEX('Raw Election Data'!$A$1:$AN$3144,MATCH($C1542&amp;" "&amp;$B1542,'Raw Election Data'!$C$1:$C$3144,0),MATCH('Joined Data'!P$1,'Raw Election Data'!$A$1:$AN$1,0))</f>
        <v>2845</v>
      </c>
      <c r="Q1542">
        <f>INDEX('Raw Election Data'!$A$1:$AN$3144,MATCH($C1542&amp;" "&amp;$B1542,'Raw Election Data'!$C$1:$C$3144,0),MATCH('Joined Data'!Q$1,'Raw Election Data'!$A$1:$AN$1,0))</f>
        <v>-0.51058865757358229</v>
      </c>
      <c r="R1542">
        <f>INDEX('Raw Election Data'!$A$1:$AN$3144,MATCH($C1542&amp;" "&amp;$B1542,'Raw Election Data'!$C$1:$C$3144,0),MATCH('Joined Data'!R$1,'Raw Election Data'!$A$1:$AN$1,0))</f>
        <v>0.51058865757358229</v>
      </c>
    </row>
    <row r="1543" spans="1:18" ht="13.5" hidden="1" customHeight="1" x14ac:dyDescent="0.15">
      <c r="A1543" t="s">
        <v>229</v>
      </c>
      <c r="B1543" t="s">
        <v>4078</v>
      </c>
      <c r="C1543" t="str">
        <f>INDEX(FIPS!$A$1:$E$3236,MATCH($F1543,FIPS!$D$1:$D$3236,0),5)</f>
        <v>Livingston County</v>
      </c>
      <c r="D1543" t="s">
        <v>230</v>
      </c>
      <c r="E1543" s="15" t="s">
        <v>64</v>
      </c>
      <c r="F1543" t="s">
        <v>4180</v>
      </c>
      <c r="G1543" t="s">
        <v>7773</v>
      </c>
      <c r="H1543" t="str">
        <f>IFERROR(VLOOKUP($G1543,'Team Colors'!$A:$B,2,0),"#c9c9c9")</f>
        <v>#e31837</v>
      </c>
      <c r="I1543">
        <f>INDEX('Raw Election Data'!$A$1:$AN$3144,MATCH($C1543&amp;" "&amp;$B1543,'Raw Election Data'!$C$1:$C$3144,0),MATCH('Joined Data'!I$1,'Raw Election Data'!$A$1:$AN$1,0))</f>
        <v>15028</v>
      </c>
      <c r="J1543">
        <f>INDEX('Raw Election Data'!$A$1:$AN$3144,MATCH($C1543&amp;" "&amp;$B1543,'Raw Election Data'!$C$1:$C$3144,0),MATCH('Joined Data'!J$1,'Raw Election Data'!$A$1:$AN$1,0))</f>
        <v>1265</v>
      </c>
      <c r="K1543">
        <f>INDEX('Raw Election Data'!$A$1:$AN$3144,MATCH($C1543&amp;" "&amp;$B1543,'Raw Election Data'!$C$1:$C$3144,0),MATCH('Joined Data'!K$1,'Raw Election Data'!$A$1:$AN$1,0))</f>
        <v>4879</v>
      </c>
      <c r="L1543">
        <f>INDEX('Raw Election Data'!$A$1:$AN$3144,MATCH($C1543&amp;" "&amp;$B1543,'Raw Election Data'!$C$1:$C$3144,0),MATCH('Joined Data'!L$1,'Raw Election Data'!$A$1:$AN$1,0))</f>
        <v>6408</v>
      </c>
      <c r="M1543">
        <f>INDEX('Raw Election Data'!$A$1:$AN$3144,MATCH($C1543&amp;" "&amp;$B1543,'Raw Election Data'!$C$1:$C$3144,0),MATCH('Joined Data'!M$1,'Raw Election Data'!$A$1:$AN$1,0))</f>
        <v>0.19740948813982523</v>
      </c>
      <c r="N1543">
        <f>INDEX('Raw Election Data'!$A$1:$AN$3144,MATCH($C1543&amp;" "&amp;$B1543,'Raw Election Data'!$C$1:$C$3144,0),MATCH('Joined Data'!N$1,'Raw Election Data'!$A$1:$AN$1,0))</f>
        <v>0.76139200998751555</v>
      </c>
      <c r="O1543">
        <f>INDEX('Raw Election Data'!$A$1:$AN$3144,MATCH($C1543&amp;" "&amp;$B1543,'Raw Election Data'!$C$1:$C$3144,0),MATCH('Joined Data'!O$1,'Raw Election Data'!$A$1:$AN$1,0))</f>
        <v>-3614</v>
      </c>
      <c r="P1543">
        <f>INDEX('Raw Election Data'!$A$1:$AN$3144,MATCH($C1543&amp;" "&amp;$B1543,'Raw Election Data'!$C$1:$C$3144,0),MATCH('Joined Data'!P$1,'Raw Election Data'!$A$1:$AN$1,0))</f>
        <v>3614</v>
      </c>
      <c r="Q1543">
        <f>INDEX('Raw Election Data'!$A$1:$AN$3144,MATCH($C1543&amp;" "&amp;$B1543,'Raw Election Data'!$C$1:$C$3144,0),MATCH('Joined Data'!Q$1,'Raw Election Data'!$A$1:$AN$1,0))</f>
        <v>-0.56398252184769038</v>
      </c>
      <c r="R1543">
        <f>INDEX('Raw Election Data'!$A$1:$AN$3144,MATCH($C1543&amp;" "&amp;$B1543,'Raw Election Data'!$C$1:$C$3144,0),MATCH('Joined Data'!R$1,'Raw Election Data'!$A$1:$AN$1,0))</f>
        <v>0.56398252184769038</v>
      </c>
    </row>
    <row r="1544" spans="1:18" ht="13.5" hidden="1" customHeight="1" x14ac:dyDescent="0.15">
      <c r="A1544" t="s">
        <v>229</v>
      </c>
      <c r="B1544" t="s">
        <v>4078</v>
      </c>
      <c r="C1544" t="str">
        <f>INDEX(FIPS!$A$1:$E$3236,MATCH($F1544,FIPS!$D$1:$D$3236,0),5)</f>
        <v>McDonald County</v>
      </c>
      <c r="D1544" t="s">
        <v>230</v>
      </c>
      <c r="E1544" s="15" t="s">
        <v>65</v>
      </c>
      <c r="F1544" t="s">
        <v>4182</v>
      </c>
      <c r="G1544" t="s">
        <v>7773</v>
      </c>
      <c r="H1544" t="str">
        <f>IFERROR(VLOOKUP($G1544,'Team Colors'!$A:$B,2,0),"#c9c9c9")</f>
        <v>#e31837</v>
      </c>
      <c r="I1544">
        <f>INDEX('Raw Election Data'!$A$1:$AN$3144,MATCH($C1544&amp;" "&amp;$B1544,'Raw Election Data'!$C$1:$C$3144,0),MATCH('Joined Data'!I$1,'Raw Election Data'!$A$1:$AN$1,0))</f>
        <v>22643</v>
      </c>
      <c r="J1544">
        <f>INDEX('Raw Election Data'!$A$1:$AN$3144,MATCH($C1544&amp;" "&amp;$B1544,'Raw Election Data'!$C$1:$C$3144,0),MATCH('Joined Data'!J$1,'Raw Election Data'!$A$1:$AN$1,0))</f>
        <v>1329</v>
      </c>
      <c r="K1544">
        <f>INDEX('Raw Election Data'!$A$1:$AN$3144,MATCH($C1544&amp;" "&amp;$B1544,'Raw Election Data'!$C$1:$C$3144,0),MATCH('Joined Data'!K$1,'Raw Election Data'!$A$1:$AN$1,0))</f>
        <v>6599</v>
      </c>
      <c r="L1544">
        <f>INDEX('Raw Election Data'!$A$1:$AN$3144,MATCH($C1544&amp;" "&amp;$B1544,'Raw Election Data'!$C$1:$C$3144,0),MATCH('Joined Data'!L$1,'Raw Election Data'!$A$1:$AN$1,0))</f>
        <v>8233</v>
      </c>
      <c r="M1544">
        <f>INDEX('Raw Election Data'!$A$1:$AN$3144,MATCH($C1544&amp;" "&amp;$B1544,'Raw Election Data'!$C$1:$C$3144,0),MATCH('Joined Data'!M$1,'Raw Election Data'!$A$1:$AN$1,0))</f>
        <v>0.1614235394145512</v>
      </c>
      <c r="N1544">
        <f>INDEX('Raw Election Data'!$A$1:$AN$3144,MATCH($C1544&amp;" "&amp;$B1544,'Raw Election Data'!$C$1:$C$3144,0),MATCH('Joined Data'!N$1,'Raw Election Data'!$A$1:$AN$1,0))</f>
        <v>0.80153042633304994</v>
      </c>
      <c r="O1544">
        <f>INDEX('Raw Election Data'!$A$1:$AN$3144,MATCH($C1544&amp;" "&amp;$B1544,'Raw Election Data'!$C$1:$C$3144,0),MATCH('Joined Data'!O$1,'Raw Election Data'!$A$1:$AN$1,0))</f>
        <v>-5270</v>
      </c>
      <c r="P1544">
        <f>INDEX('Raw Election Data'!$A$1:$AN$3144,MATCH($C1544&amp;" "&amp;$B1544,'Raw Election Data'!$C$1:$C$3144,0),MATCH('Joined Data'!P$1,'Raw Election Data'!$A$1:$AN$1,0))</f>
        <v>5270</v>
      </c>
      <c r="Q1544">
        <f>INDEX('Raw Election Data'!$A$1:$AN$3144,MATCH($C1544&amp;" "&amp;$B1544,'Raw Election Data'!$C$1:$C$3144,0),MATCH('Joined Data'!Q$1,'Raw Election Data'!$A$1:$AN$1,0))</f>
        <v>-0.64010688691849871</v>
      </c>
      <c r="R1544">
        <f>INDEX('Raw Election Data'!$A$1:$AN$3144,MATCH($C1544&amp;" "&amp;$B1544,'Raw Election Data'!$C$1:$C$3144,0),MATCH('Joined Data'!R$1,'Raw Election Data'!$A$1:$AN$1,0))</f>
        <v>0.64010688691849871</v>
      </c>
    </row>
    <row r="1545" spans="1:18" ht="13.5" hidden="1" customHeight="1" x14ac:dyDescent="0.15">
      <c r="A1545" t="s">
        <v>229</v>
      </c>
      <c r="B1545" t="s">
        <v>4078</v>
      </c>
      <c r="C1545" t="str">
        <f>INDEX(FIPS!$A$1:$E$3236,MATCH($F1545,FIPS!$D$1:$D$3236,0),5)</f>
        <v>Macon County</v>
      </c>
      <c r="D1545" t="s">
        <v>230</v>
      </c>
      <c r="E1545" s="15" t="s">
        <v>66</v>
      </c>
      <c r="F1545" t="s">
        <v>4183</v>
      </c>
      <c r="G1545" t="s">
        <v>7773</v>
      </c>
      <c r="H1545" t="str">
        <f>IFERROR(VLOOKUP($G1545,'Team Colors'!$A:$B,2,0),"#c9c9c9")</f>
        <v>#e31837</v>
      </c>
      <c r="I1545">
        <f>INDEX('Raw Election Data'!$A$1:$AN$3144,MATCH($C1545&amp;" "&amp;$B1545,'Raw Election Data'!$C$1:$C$3144,0),MATCH('Joined Data'!I$1,'Raw Election Data'!$A$1:$AN$1,0))</f>
        <v>15335</v>
      </c>
      <c r="J1545">
        <f>INDEX('Raw Election Data'!$A$1:$AN$3144,MATCH($C1545&amp;" "&amp;$B1545,'Raw Election Data'!$C$1:$C$3144,0),MATCH('Joined Data'!J$1,'Raw Election Data'!$A$1:$AN$1,0))</f>
        <v>1518</v>
      </c>
      <c r="K1545">
        <f>INDEX('Raw Election Data'!$A$1:$AN$3144,MATCH($C1545&amp;" "&amp;$B1545,'Raw Election Data'!$C$1:$C$3144,0),MATCH('Joined Data'!K$1,'Raw Election Data'!$A$1:$AN$1,0))</f>
        <v>5794</v>
      </c>
      <c r="L1545">
        <f>INDEX('Raw Election Data'!$A$1:$AN$3144,MATCH($C1545&amp;" "&amp;$B1545,'Raw Election Data'!$C$1:$C$3144,0),MATCH('Joined Data'!L$1,'Raw Election Data'!$A$1:$AN$1,0))</f>
        <v>7579</v>
      </c>
      <c r="M1545">
        <f>INDEX('Raw Election Data'!$A$1:$AN$3144,MATCH($C1545&amp;" "&amp;$B1545,'Raw Election Data'!$C$1:$C$3144,0),MATCH('Joined Data'!M$1,'Raw Election Data'!$A$1:$AN$1,0))</f>
        <v>0.20029027576197386</v>
      </c>
      <c r="N1545">
        <f>INDEX('Raw Election Data'!$A$1:$AN$3144,MATCH($C1545&amp;" "&amp;$B1545,'Raw Election Data'!$C$1:$C$3144,0),MATCH('Joined Data'!N$1,'Raw Election Data'!$A$1:$AN$1,0))</f>
        <v>0.76448080221665127</v>
      </c>
      <c r="O1545">
        <f>INDEX('Raw Election Data'!$A$1:$AN$3144,MATCH($C1545&amp;" "&amp;$B1545,'Raw Election Data'!$C$1:$C$3144,0),MATCH('Joined Data'!O$1,'Raw Election Data'!$A$1:$AN$1,0))</f>
        <v>-4276</v>
      </c>
      <c r="P1545">
        <f>INDEX('Raw Election Data'!$A$1:$AN$3144,MATCH($C1545&amp;" "&amp;$B1545,'Raw Election Data'!$C$1:$C$3144,0),MATCH('Joined Data'!P$1,'Raw Election Data'!$A$1:$AN$1,0))</f>
        <v>4276</v>
      </c>
      <c r="Q1545">
        <f>INDEX('Raw Election Data'!$A$1:$AN$3144,MATCH($C1545&amp;" "&amp;$B1545,'Raw Election Data'!$C$1:$C$3144,0),MATCH('Joined Data'!Q$1,'Raw Election Data'!$A$1:$AN$1,0))</f>
        <v>-0.56419052645467738</v>
      </c>
      <c r="R1545">
        <f>INDEX('Raw Election Data'!$A$1:$AN$3144,MATCH($C1545&amp;" "&amp;$B1545,'Raw Election Data'!$C$1:$C$3144,0),MATCH('Joined Data'!R$1,'Raw Election Data'!$A$1:$AN$1,0))</f>
        <v>0.56419052645467738</v>
      </c>
    </row>
    <row r="1546" spans="1:18" ht="13.5" hidden="1" customHeight="1" x14ac:dyDescent="0.15">
      <c r="A1546" t="s">
        <v>229</v>
      </c>
      <c r="B1546" t="s">
        <v>4078</v>
      </c>
      <c r="C1546" t="str">
        <f>INDEX(FIPS!$A$1:$E$3236,MATCH($F1546,FIPS!$D$1:$D$3236,0),5)</f>
        <v>Madison County</v>
      </c>
      <c r="D1546" t="s">
        <v>230</v>
      </c>
      <c r="E1546" s="15" t="s">
        <v>67</v>
      </c>
      <c r="F1546" t="s">
        <v>4184</v>
      </c>
      <c r="G1546" s="17" t="s">
        <v>7795</v>
      </c>
      <c r="H1546" t="str">
        <f>IFERROR(VLOOKUP($G1546,'Team Colors'!$A:$B,2,0),"#c9c9c9")</f>
        <v>#b3995d</v>
      </c>
      <c r="I1546">
        <f>INDEX('Raw Election Data'!$A$1:$AN$3144,MATCH($C1546&amp;" "&amp;$B1546,'Raw Election Data'!$C$1:$C$3144,0),MATCH('Joined Data'!I$1,'Raw Election Data'!$A$1:$AN$1,0))</f>
        <v>12408</v>
      </c>
      <c r="J1546">
        <f>INDEX('Raw Election Data'!$A$1:$AN$3144,MATCH($C1546&amp;" "&amp;$B1546,'Raw Election Data'!$C$1:$C$3144,0),MATCH('Joined Data'!J$1,'Raw Election Data'!$A$1:$AN$1,0))</f>
        <v>1005</v>
      </c>
      <c r="K1546">
        <f>INDEX('Raw Election Data'!$A$1:$AN$3144,MATCH($C1546&amp;" "&amp;$B1546,'Raw Election Data'!$C$1:$C$3144,0),MATCH('Joined Data'!K$1,'Raw Election Data'!$A$1:$AN$1,0))</f>
        <v>4102</v>
      </c>
      <c r="L1546">
        <f>INDEX('Raw Election Data'!$A$1:$AN$3144,MATCH($C1546&amp;" "&amp;$B1546,'Raw Election Data'!$C$1:$C$3144,0),MATCH('Joined Data'!L$1,'Raw Election Data'!$A$1:$AN$1,0))</f>
        <v>5318</v>
      </c>
      <c r="M1546">
        <f>INDEX('Raw Election Data'!$A$1:$AN$3144,MATCH($C1546&amp;" "&amp;$B1546,'Raw Election Data'!$C$1:$C$3144,0),MATCH('Joined Data'!M$1,'Raw Election Data'!$A$1:$AN$1,0))</f>
        <v>0.18898081985708914</v>
      </c>
      <c r="N1546">
        <f>INDEX('Raw Election Data'!$A$1:$AN$3144,MATCH($C1546&amp;" "&amp;$B1546,'Raw Election Data'!$C$1:$C$3144,0),MATCH('Joined Data'!N$1,'Raw Election Data'!$A$1:$AN$1,0))</f>
        <v>0.77134261000376081</v>
      </c>
      <c r="O1546">
        <f>INDEX('Raw Election Data'!$A$1:$AN$3144,MATCH($C1546&amp;" "&amp;$B1546,'Raw Election Data'!$C$1:$C$3144,0),MATCH('Joined Data'!O$1,'Raw Election Data'!$A$1:$AN$1,0))</f>
        <v>-3097</v>
      </c>
      <c r="P1546">
        <f>INDEX('Raw Election Data'!$A$1:$AN$3144,MATCH($C1546&amp;" "&amp;$B1546,'Raw Election Data'!$C$1:$C$3144,0),MATCH('Joined Data'!P$1,'Raw Election Data'!$A$1:$AN$1,0))</f>
        <v>3097</v>
      </c>
      <c r="Q1546">
        <f>INDEX('Raw Election Data'!$A$1:$AN$3144,MATCH($C1546&amp;" "&amp;$B1546,'Raw Election Data'!$C$1:$C$3144,0),MATCH('Joined Data'!Q$1,'Raw Election Data'!$A$1:$AN$1,0))</f>
        <v>-0.58236179014667167</v>
      </c>
      <c r="R1546">
        <f>INDEX('Raw Election Data'!$A$1:$AN$3144,MATCH($C1546&amp;" "&amp;$B1546,'Raw Election Data'!$C$1:$C$3144,0),MATCH('Joined Data'!R$1,'Raw Election Data'!$A$1:$AN$1,0))</f>
        <v>0.58236179014667167</v>
      </c>
    </row>
    <row r="1547" spans="1:18" ht="13.5" hidden="1" customHeight="1" x14ac:dyDescent="0.15">
      <c r="A1547" t="s">
        <v>229</v>
      </c>
      <c r="B1547" t="s">
        <v>4078</v>
      </c>
      <c r="C1547" t="str">
        <f>INDEX(FIPS!$A$1:$E$3236,MATCH($F1547,FIPS!$D$1:$D$3236,0),5)</f>
        <v>Maries County</v>
      </c>
      <c r="D1547" t="s">
        <v>230</v>
      </c>
      <c r="E1547" s="15" t="s">
        <v>68</v>
      </c>
      <c r="F1547" t="s">
        <v>4186</v>
      </c>
      <c r="G1547" t="s">
        <v>7773</v>
      </c>
      <c r="H1547" t="str">
        <f>IFERROR(VLOOKUP($G1547,'Team Colors'!$A:$B,2,0),"#c9c9c9")</f>
        <v>#e31837</v>
      </c>
      <c r="I1547">
        <f>INDEX('Raw Election Data'!$A$1:$AN$3144,MATCH($C1547&amp;" "&amp;$B1547,'Raw Election Data'!$C$1:$C$3144,0),MATCH('Joined Data'!I$1,'Raw Election Data'!$A$1:$AN$1,0))</f>
        <v>8963</v>
      </c>
      <c r="J1547">
        <f>INDEX('Raw Election Data'!$A$1:$AN$3144,MATCH($C1547&amp;" "&amp;$B1547,'Raw Election Data'!$C$1:$C$3144,0),MATCH('Joined Data'!J$1,'Raw Election Data'!$A$1:$AN$1,0))</f>
        <v>794</v>
      </c>
      <c r="K1547">
        <f>INDEX('Raw Election Data'!$A$1:$AN$3144,MATCH($C1547&amp;" "&amp;$B1547,'Raw Election Data'!$C$1:$C$3144,0),MATCH('Joined Data'!K$1,'Raw Election Data'!$A$1:$AN$1,0))</f>
        <v>3559</v>
      </c>
      <c r="L1547">
        <f>INDEX('Raw Election Data'!$A$1:$AN$3144,MATCH($C1547&amp;" "&amp;$B1547,'Raw Election Data'!$C$1:$C$3144,0),MATCH('Joined Data'!L$1,'Raw Election Data'!$A$1:$AN$1,0))</f>
        <v>4498</v>
      </c>
      <c r="M1547">
        <f>INDEX('Raw Election Data'!$A$1:$AN$3144,MATCH($C1547&amp;" "&amp;$B1547,'Raw Election Data'!$C$1:$C$3144,0),MATCH('Joined Data'!M$1,'Raw Election Data'!$A$1:$AN$1,0))</f>
        <v>0.17652289906625165</v>
      </c>
      <c r="N1547">
        <f>INDEX('Raw Election Data'!$A$1:$AN$3144,MATCH($C1547&amp;" "&amp;$B1547,'Raw Election Data'!$C$1:$C$3144,0),MATCH('Joined Data'!N$1,'Raw Election Data'!$A$1:$AN$1,0))</f>
        <v>0.79124055135615834</v>
      </c>
      <c r="O1547">
        <f>INDEX('Raw Election Data'!$A$1:$AN$3144,MATCH($C1547&amp;" "&amp;$B1547,'Raw Election Data'!$C$1:$C$3144,0),MATCH('Joined Data'!O$1,'Raw Election Data'!$A$1:$AN$1,0))</f>
        <v>-2765</v>
      </c>
      <c r="P1547">
        <f>INDEX('Raw Election Data'!$A$1:$AN$3144,MATCH($C1547&amp;" "&amp;$B1547,'Raw Election Data'!$C$1:$C$3144,0),MATCH('Joined Data'!P$1,'Raw Election Data'!$A$1:$AN$1,0))</f>
        <v>2765</v>
      </c>
      <c r="Q1547">
        <f>INDEX('Raw Election Data'!$A$1:$AN$3144,MATCH($C1547&amp;" "&amp;$B1547,'Raw Election Data'!$C$1:$C$3144,0),MATCH('Joined Data'!Q$1,'Raw Election Data'!$A$1:$AN$1,0))</f>
        <v>-0.61471765228990671</v>
      </c>
      <c r="R1547">
        <f>INDEX('Raw Election Data'!$A$1:$AN$3144,MATCH($C1547&amp;" "&amp;$B1547,'Raw Election Data'!$C$1:$C$3144,0),MATCH('Joined Data'!R$1,'Raw Election Data'!$A$1:$AN$1,0))</f>
        <v>0.61471765228990671</v>
      </c>
    </row>
    <row r="1548" spans="1:18" ht="13.5" hidden="1" customHeight="1" x14ac:dyDescent="0.15">
      <c r="A1548" t="s">
        <v>229</v>
      </c>
      <c r="B1548" t="s">
        <v>4078</v>
      </c>
      <c r="C1548" t="str">
        <f>INDEX(FIPS!$A$1:$E$3236,MATCH($F1548,FIPS!$D$1:$D$3236,0),5)</f>
        <v>Marion County</v>
      </c>
      <c r="D1548" t="s">
        <v>230</v>
      </c>
      <c r="E1548" s="15" t="s">
        <v>69</v>
      </c>
      <c r="F1548" t="s">
        <v>4187</v>
      </c>
      <c r="G1548" t="s">
        <v>7773</v>
      </c>
      <c r="H1548" t="str">
        <f>IFERROR(VLOOKUP($G1548,'Team Colors'!$A:$B,2,0),"#c9c9c9")</f>
        <v>#e31837</v>
      </c>
      <c r="I1548">
        <f>INDEX('Raw Election Data'!$A$1:$AN$3144,MATCH($C1548&amp;" "&amp;$B1548,'Raw Election Data'!$C$1:$C$3144,0),MATCH('Joined Data'!I$1,'Raw Election Data'!$A$1:$AN$1,0))</f>
        <v>28880</v>
      </c>
      <c r="J1548">
        <f>INDEX('Raw Election Data'!$A$1:$AN$3144,MATCH($C1548&amp;" "&amp;$B1548,'Raw Election Data'!$C$1:$C$3144,0),MATCH('Joined Data'!J$1,'Raw Election Data'!$A$1:$AN$1,0))</f>
        <v>2993</v>
      </c>
      <c r="K1548">
        <f>INDEX('Raw Election Data'!$A$1:$AN$3144,MATCH($C1548&amp;" "&amp;$B1548,'Raw Election Data'!$C$1:$C$3144,0),MATCH('Joined Data'!K$1,'Raw Election Data'!$A$1:$AN$1,0))</f>
        <v>9418</v>
      </c>
      <c r="L1548">
        <f>INDEX('Raw Election Data'!$A$1:$AN$3144,MATCH($C1548&amp;" "&amp;$B1548,'Raw Election Data'!$C$1:$C$3144,0),MATCH('Joined Data'!L$1,'Raw Election Data'!$A$1:$AN$1,0))</f>
        <v>12902</v>
      </c>
      <c r="M1548">
        <f>INDEX('Raw Election Data'!$A$1:$AN$3144,MATCH($C1548&amp;" "&amp;$B1548,'Raw Election Data'!$C$1:$C$3144,0),MATCH('Joined Data'!M$1,'Raw Election Data'!$A$1:$AN$1,0))</f>
        <v>0.23197953805611532</v>
      </c>
      <c r="N1548">
        <f>INDEX('Raw Election Data'!$A$1:$AN$3144,MATCH($C1548&amp;" "&amp;$B1548,'Raw Election Data'!$C$1:$C$3144,0),MATCH('Joined Data'!N$1,'Raw Election Data'!$A$1:$AN$1,0))</f>
        <v>0.72996434661292819</v>
      </c>
      <c r="O1548">
        <f>INDEX('Raw Election Data'!$A$1:$AN$3144,MATCH($C1548&amp;" "&amp;$B1548,'Raw Election Data'!$C$1:$C$3144,0),MATCH('Joined Data'!O$1,'Raw Election Data'!$A$1:$AN$1,0))</f>
        <v>-6425</v>
      </c>
      <c r="P1548">
        <f>INDEX('Raw Election Data'!$A$1:$AN$3144,MATCH($C1548&amp;" "&amp;$B1548,'Raw Election Data'!$C$1:$C$3144,0),MATCH('Joined Data'!P$1,'Raw Election Data'!$A$1:$AN$1,0))</f>
        <v>6425</v>
      </c>
      <c r="Q1548">
        <f>INDEX('Raw Election Data'!$A$1:$AN$3144,MATCH($C1548&amp;" "&amp;$B1548,'Raw Election Data'!$C$1:$C$3144,0),MATCH('Joined Data'!Q$1,'Raw Election Data'!$A$1:$AN$1,0))</f>
        <v>-0.49798480855681287</v>
      </c>
      <c r="R1548">
        <f>INDEX('Raw Election Data'!$A$1:$AN$3144,MATCH($C1548&amp;" "&amp;$B1548,'Raw Election Data'!$C$1:$C$3144,0),MATCH('Joined Data'!R$1,'Raw Election Data'!$A$1:$AN$1,0))</f>
        <v>0.49798480855681287</v>
      </c>
    </row>
    <row r="1549" spans="1:18" ht="13.5" hidden="1" customHeight="1" x14ac:dyDescent="0.15">
      <c r="A1549" t="s">
        <v>229</v>
      </c>
      <c r="B1549" t="s">
        <v>4078</v>
      </c>
      <c r="C1549" t="str">
        <f>INDEX(FIPS!$A$1:$E$3236,MATCH($F1549,FIPS!$D$1:$D$3236,0),5)</f>
        <v>Mercer County</v>
      </c>
      <c r="D1549" t="s">
        <v>230</v>
      </c>
      <c r="E1549" s="15" t="s">
        <v>71</v>
      </c>
      <c r="F1549" t="s">
        <v>4190</v>
      </c>
      <c r="G1549" t="s">
        <v>7773</v>
      </c>
      <c r="H1549" t="str">
        <f>IFERROR(VLOOKUP($G1549,'Team Colors'!$A:$B,2,0),"#c9c9c9")</f>
        <v>#e31837</v>
      </c>
      <c r="I1549">
        <f>INDEX('Raw Election Data'!$A$1:$AN$3144,MATCH($C1549&amp;" "&amp;$B1549,'Raw Election Data'!$C$1:$C$3144,0),MATCH('Joined Data'!I$1,'Raw Election Data'!$A$1:$AN$1,0))</f>
        <v>3694</v>
      </c>
      <c r="J1549">
        <f>INDEX('Raw Election Data'!$A$1:$AN$3144,MATCH($C1549&amp;" "&amp;$B1549,'Raw Election Data'!$C$1:$C$3144,0),MATCH('Joined Data'!J$1,'Raw Election Data'!$A$1:$AN$1,0))</f>
        <v>216</v>
      </c>
      <c r="K1549">
        <f>INDEX('Raw Election Data'!$A$1:$AN$3144,MATCH($C1549&amp;" "&amp;$B1549,'Raw Election Data'!$C$1:$C$3144,0),MATCH('Joined Data'!K$1,'Raw Election Data'!$A$1:$AN$1,0))</f>
        <v>1486</v>
      </c>
      <c r="L1549">
        <f>INDEX('Raw Election Data'!$A$1:$AN$3144,MATCH($C1549&amp;" "&amp;$B1549,'Raw Election Data'!$C$1:$C$3144,0),MATCH('Joined Data'!L$1,'Raw Election Data'!$A$1:$AN$1,0))</f>
        <v>1739</v>
      </c>
      <c r="M1549">
        <f>INDEX('Raw Election Data'!$A$1:$AN$3144,MATCH($C1549&amp;" "&amp;$B1549,'Raw Election Data'!$C$1:$C$3144,0),MATCH('Joined Data'!M$1,'Raw Election Data'!$A$1:$AN$1,0))</f>
        <v>0.12420931569867739</v>
      </c>
      <c r="N1549">
        <f>INDEX('Raw Election Data'!$A$1:$AN$3144,MATCH($C1549&amp;" "&amp;$B1549,'Raw Election Data'!$C$1:$C$3144,0),MATCH('Joined Data'!N$1,'Raw Election Data'!$A$1:$AN$1,0))</f>
        <v>0.85451408855664179</v>
      </c>
      <c r="O1549">
        <f>INDEX('Raw Election Data'!$A$1:$AN$3144,MATCH($C1549&amp;" "&amp;$B1549,'Raw Election Data'!$C$1:$C$3144,0),MATCH('Joined Data'!O$1,'Raw Election Data'!$A$1:$AN$1,0))</f>
        <v>-1270</v>
      </c>
      <c r="P1549">
        <f>INDEX('Raw Election Data'!$A$1:$AN$3144,MATCH($C1549&amp;" "&amp;$B1549,'Raw Election Data'!$C$1:$C$3144,0),MATCH('Joined Data'!P$1,'Raw Election Data'!$A$1:$AN$1,0))</f>
        <v>1270</v>
      </c>
      <c r="Q1549">
        <f>INDEX('Raw Election Data'!$A$1:$AN$3144,MATCH($C1549&amp;" "&amp;$B1549,'Raw Election Data'!$C$1:$C$3144,0),MATCH('Joined Data'!Q$1,'Raw Election Data'!$A$1:$AN$1,0))</f>
        <v>-0.73030477285796436</v>
      </c>
      <c r="R1549">
        <f>INDEX('Raw Election Data'!$A$1:$AN$3144,MATCH($C1549&amp;" "&amp;$B1549,'Raw Election Data'!$C$1:$C$3144,0),MATCH('Joined Data'!R$1,'Raw Election Data'!$A$1:$AN$1,0))</f>
        <v>0.73030477285796436</v>
      </c>
    </row>
    <row r="1550" spans="1:18" ht="13.5" hidden="1" customHeight="1" x14ac:dyDescent="0.15">
      <c r="A1550" t="s">
        <v>229</v>
      </c>
      <c r="B1550" t="s">
        <v>4078</v>
      </c>
      <c r="C1550" t="str">
        <f>INDEX(FIPS!$A$1:$E$3236,MATCH($F1550,FIPS!$D$1:$D$3236,0),5)</f>
        <v>Miller County</v>
      </c>
      <c r="D1550" t="s">
        <v>230</v>
      </c>
      <c r="E1550" s="15" t="s">
        <v>72</v>
      </c>
      <c r="F1550" t="s">
        <v>4191</v>
      </c>
      <c r="G1550" t="s">
        <v>7773</v>
      </c>
      <c r="H1550" t="str">
        <f>IFERROR(VLOOKUP($G1550,'Team Colors'!$A:$B,2,0),"#c9c9c9")</f>
        <v>#e31837</v>
      </c>
      <c r="I1550">
        <f>INDEX('Raw Election Data'!$A$1:$AN$3144,MATCH($C1550&amp;" "&amp;$B1550,'Raw Election Data'!$C$1:$C$3144,0),MATCH('Joined Data'!I$1,'Raw Election Data'!$A$1:$AN$1,0))</f>
        <v>25113</v>
      </c>
      <c r="J1550">
        <f>INDEX('Raw Election Data'!$A$1:$AN$3144,MATCH($C1550&amp;" "&amp;$B1550,'Raw Election Data'!$C$1:$C$3144,0),MATCH('Joined Data'!J$1,'Raw Election Data'!$A$1:$AN$1,0))</f>
        <v>1750</v>
      </c>
      <c r="K1550">
        <f>INDEX('Raw Election Data'!$A$1:$AN$3144,MATCH($C1550&amp;" "&amp;$B1550,'Raw Election Data'!$C$1:$C$3144,0),MATCH('Joined Data'!K$1,'Raw Election Data'!$A$1:$AN$1,0))</f>
        <v>9285</v>
      </c>
      <c r="L1550">
        <f>INDEX('Raw Election Data'!$A$1:$AN$3144,MATCH($C1550&amp;" "&amp;$B1550,'Raw Election Data'!$C$1:$C$3144,0),MATCH('Joined Data'!L$1,'Raw Election Data'!$A$1:$AN$1,0))</f>
        <v>11414</v>
      </c>
      <c r="M1550">
        <f>INDEX('Raw Election Data'!$A$1:$AN$3144,MATCH($C1550&amp;" "&amp;$B1550,'Raw Election Data'!$C$1:$C$3144,0),MATCH('Joined Data'!M$1,'Raw Election Data'!$A$1:$AN$1,0))</f>
        <v>0.15332048361661119</v>
      </c>
      <c r="N1550">
        <f>INDEX('Raw Election Data'!$A$1:$AN$3144,MATCH($C1550&amp;" "&amp;$B1550,'Raw Election Data'!$C$1:$C$3144,0),MATCH('Joined Data'!N$1,'Raw Election Data'!$A$1:$AN$1,0))</f>
        <v>0.81347468021727698</v>
      </c>
      <c r="O1550">
        <f>INDEX('Raw Election Data'!$A$1:$AN$3144,MATCH($C1550&amp;" "&amp;$B1550,'Raw Election Data'!$C$1:$C$3144,0),MATCH('Joined Data'!O$1,'Raw Election Data'!$A$1:$AN$1,0))</f>
        <v>-7535</v>
      </c>
      <c r="P1550">
        <f>INDEX('Raw Election Data'!$A$1:$AN$3144,MATCH($C1550&amp;" "&amp;$B1550,'Raw Election Data'!$C$1:$C$3144,0),MATCH('Joined Data'!P$1,'Raw Election Data'!$A$1:$AN$1,0))</f>
        <v>7535</v>
      </c>
      <c r="Q1550">
        <f>INDEX('Raw Election Data'!$A$1:$AN$3144,MATCH($C1550&amp;" "&amp;$B1550,'Raw Election Data'!$C$1:$C$3144,0),MATCH('Joined Data'!Q$1,'Raw Election Data'!$A$1:$AN$1,0))</f>
        <v>-0.66015419660066577</v>
      </c>
      <c r="R1550">
        <f>INDEX('Raw Election Data'!$A$1:$AN$3144,MATCH($C1550&amp;" "&amp;$B1550,'Raw Election Data'!$C$1:$C$3144,0),MATCH('Joined Data'!R$1,'Raw Election Data'!$A$1:$AN$1,0))</f>
        <v>0.66015419660066577</v>
      </c>
    </row>
    <row r="1551" spans="1:18" ht="13.5" hidden="1" customHeight="1" x14ac:dyDescent="0.15">
      <c r="A1551" t="s">
        <v>229</v>
      </c>
      <c r="B1551" t="s">
        <v>4078</v>
      </c>
      <c r="C1551" t="str">
        <f>INDEX(FIPS!$A$1:$E$3236,MATCH($F1551,FIPS!$D$1:$D$3236,0),5)</f>
        <v>Mississippi County</v>
      </c>
      <c r="D1551" t="s">
        <v>230</v>
      </c>
      <c r="E1551" s="15" t="s">
        <v>73</v>
      </c>
      <c r="F1551" t="s">
        <v>4192</v>
      </c>
      <c r="G1551" s="17" t="s">
        <v>7795</v>
      </c>
      <c r="H1551" t="str">
        <f>IFERROR(VLOOKUP($G1551,'Team Colors'!$A:$B,2,0),"#c9c9c9")</f>
        <v>#b3995d</v>
      </c>
      <c r="I1551">
        <f>INDEX('Raw Election Data'!$A$1:$AN$3144,MATCH($C1551&amp;" "&amp;$B1551,'Raw Election Data'!$C$1:$C$3144,0),MATCH('Joined Data'!I$1,'Raw Election Data'!$A$1:$AN$1,0))</f>
        <v>14036</v>
      </c>
      <c r="J1551">
        <f>INDEX('Raw Election Data'!$A$1:$AN$3144,MATCH($C1551&amp;" "&amp;$B1551,'Raw Election Data'!$C$1:$C$3144,0),MATCH('Joined Data'!J$1,'Raw Election Data'!$A$1:$AN$1,0))</f>
        <v>1458</v>
      </c>
      <c r="K1551">
        <f>INDEX('Raw Election Data'!$A$1:$AN$3144,MATCH($C1551&amp;" "&amp;$B1551,'Raw Election Data'!$C$1:$C$3144,0),MATCH('Joined Data'!K$1,'Raw Election Data'!$A$1:$AN$1,0))</f>
        <v>3600</v>
      </c>
      <c r="L1551">
        <f>INDEX('Raw Election Data'!$A$1:$AN$3144,MATCH($C1551&amp;" "&amp;$B1551,'Raw Election Data'!$C$1:$C$3144,0),MATCH('Joined Data'!L$1,'Raw Election Data'!$A$1:$AN$1,0))</f>
        <v>5165</v>
      </c>
      <c r="M1551">
        <f>INDEX('Raw Election Data'!$A$1:$AN$3144,MATCH($C1551&amp;" "&amp;$B1551,'Raw Election Data'!$C$1:$C$3144,0),MATCH('Joined Data'!M$1,'Raw Election Data'!$A$1:$AN$1,0))</f>
        <v>0.28228460793804455</v>
      </c>
      <c r="N1551">
        <f>INDEX('Raw Election Data'!$A$1:$AN$3144,MATCH($C1551&amp;" "&amp;$B1551,'Raw Election Data'!$C$1:$C$3144,0),MATCH('Joined Data'!N$1,'Raw Election Data'!$A$1:$AN$1,0))</f>
        <v>0.69699903194578894</v>
      </c>
      <c r="O1551">
        <f>INDEX('Raw Election Data'!$A$1:$AN$3144,MATCH($C1551&amp;" "&amp;$B1551,'Raw Election Data'!$C$1:$C$3144,0),MATCH('Joined Data'!O$1,'Raw Election Data'!$A$1:$AN$1,0))</f>
        <v>-2142</v>
      </c>
      <c r="P1551">
        <f>INDEX('Raw Election Data'!$A$1:$AN$3144,MATCH($C1551&amp;" "&amp;$B1551,'Raw Election Data'!$C$1:$C$3144,0),MATCH('Joined Data'!P$1,'Raw Election Data'!$A$1:$AN$1,0))</f>
        <v>2142</v>
      </c>
      <c r="Q1551">
        <f>INDEX('Raw Election Data'!$A$1:$AN$3144,MATCH($C1551&amp;" "&amp;$B1551,'Raw Election Data'!$C$1:$C$3144,0),MATCH('Joined Data'!Q$1,'Raw Election Data'!$A$1:$AN$1,0))</f>
        <v>-0.41471442400774439</v>
      </c>
      <c r="R1551">
        <f>INDEX('Raw Election Data'!$A$1:$AN$3144,MATCH($C1551&amp;" "&amp;$B1551,'Raw Election Data'!$C$1:$C$3144,0),MATCH('Joined Data'!R$1,'Raw Election Data'!$A$1:$AN$1,0))</f>
        <v>0.41471442400774439</v>
      </c>
    </row>
    <row r="1552" spans="1:18" ht="13.5" hidden="1" customHeight="1" x14ac:dyDescent="0.15">
      <c r="A1552" t="s">
        <v>229</v>
      </c>
      <c r="B1552" t="s">
        <v>4078</v>
      </c>
      <c r="C1552" t="str">
        <f>INDEX(FIPS!$A$1:$E$3236,MATCH($F1552,FIPS!$D$1:$D$3236,0),5)</f>
        <v>Moniteau County</v>
      </c>
      <c r="D1552" t="s">
        <v>230</v>
      </c>
      <c r="E1552" s="15" t="s">
        <v>114</v>
      </c>
      <c r="F1552" t="s">
        <v>4194</v>
      </c>
      <c r="G1552" t="s">
        <v>7773</v>
      </c>
      <c r="H1552" t="str">
        <f>IFERROR(VLOOKUP($G1552,'Team Colors'!$A:$B,2,0),"#c9c9c9")</f>
        <v>#e31837</v>
      </c>
      <c r="I1552">
        <f>INDEX('Raw Election Data'!$A$1:$AN$3144,MATCH($C1552&amp;" "&amp;$B1552,'Raw Election Data'!$C$1:$C$3144,0),MATCH('Joined Data'!I$1,'Raw Election Data'!$A$1:$AN$1,0))</f>
        <v>15963</v>
      </c>
      <c r="J1552">
        <f>INDEX('Raw Election Data'!$A$1:$AN$3144,MATCH($C1552&amp;" "&amp;$B1552,'Raw Election Data'!$C$1:$C$3144,0),MATCH('Joined Data'!J$1,'Raw Election Data'!$A$1:$AN$1,0))</f>
        <v>1237</v>
      </c>
      <c r="K1552">
        <f>INDEX('Raw Election Data'!$A$1:$AN$3144,MATCH($C1552&amp;" "&amp;$B1552,'Raw Election Data'!$C$1:$C$3144,0),MATCH('Joined Data'!K$1,'Raw Election Data'!$A$1:$AN$1,0))</f>
        <v>5344</v>
      </c>
      <c r="L1552">
        <f>INDEX('Raw Election Data'!$A$1:$AN$3144,MATCH($C1552&amp;" "&amp;$B1552,'Raw Election Data'!$C$1:$C$3144,0),MATCH('Joined Data'!L$1,'Raw Election Data'!$A$1:$AN$1,0))</f>
        <v>6808</v>
      </c>
      <c r="M1552">
        <f>INDEX('Raw Election Data'!$A$1:$AN$3144,MATCH($C1552&amp;" "&amp;$B1552,'Raw Election Data'!$C$1:$C$3144,0),MATCH('Joined Data'!M$1,'Raw Election Data'!$A$1:$AN$1,0))</f>
        <v>0.18169800235017627</v>
      </c>
      <c r="N1552">
        <f>INDEX('Raw Election Data'!$A$1:$AN$3144,MATCH($C1552&amp;" "&amp;$B1552,'Raw Election Data'!$C$1:$C$3144,0),MATCH('Joined Data'!N$1,'Raw Election Data'!$A$1:$AN$1,0))</f>
        <v>0.78495887191539371</v>
      </c>
      <c r="O1552">
        <f>INDEX('Raw Election Data'!$A$1:$AN$3144,MATCH($C1552&amp;" "&amp;$B1552,'Raw Election Data'!$C$1:$C$3144,0),MATCH('Joined Data'!O$1,'Raw Election Data'!$A$1:$AN$1,0))</f>
        <v>-4107</v>
      </c>
      <c r="P1552">
        <f>INDEX('Raw Election Data'!$A$1:$AN$3144,MATCH($C1552&amp;" "&amp;$B1552,'Raw Election Data'!$C$1:$C$3144,0),MATCH('Joined Data'!P$1,'Raw Election Data'!$A$1:$AN$1,0))</f>
        <v>4107</v>
      </c>
      <c r="Q1552">
        <f>INDEX('Raw Election Data'!$A$1:$AN$3144,MATCH($C1552&amp;" "&amp;$B1552,'Raw Election Data'!$C$1:$C$3144,0),MATCH('Joined Data'!Q$1,'Raw Election Data'!$A$1:$AN$1,0))</f>
        <v>-0.60326086956521741</v>
      </c>
      <c r="R1552">
        <f>INDEX('Raw Election Data'!$A$1:$AN$3144,MATCH($C1552&amp;" "&amp;$B1552,'Raw Election Data'!$C$1:$C$3144,0),MATCH('Joined Data'!R$1,'Raw Election Data'!$A$1:$AN$1,0))</f>
        <v>0.60326086956521741</v>
      </c>
    </row>
    <row r="1553" spans="1:18" ht="13.5" hidden="1" customHeight="1" x14ac:dyDescent="0.15">
      <c r="A1553" t="s">
        <v>229</v>
      </c>
      <c r="B1553" t="s">
        <v>4078</v>
      </c>
      <c r="C1553" t="str">
        <f>INDEX(FIPS!$A$1:$E$3236,MATCH($F1553,FIPS!$D$1:$D$3236,0),5)</f>
        <v>Monroe County</v>
      </c>
      <c r="D1553" t="s">
        <v>230</v>
      </c>
      <c r="E1553" s="15" t="s">
        <v>115</v>
      </c>
      <c r="F1553" t="s">
        <v>4195</v>
      </c>
      <c r="G1553" t="s">
        <v>7773</v>
      </c>
      <c r="H1553" t="str">
        <f>IFERROR(VLOOKUP($G1553,'Team Colors'!$A:$B,2,0),"#c9c9c9")</f>
        <v>#e31837</v>
      </c>
      <c r="I1553">
        <f>INDEX('Raw Election Data'!$A$1:$AN$3144,MATCH($C1553&amp;" "&amp;$B1553,'Raw Election Data'!$C$1:$C$3144,0),MATCH('Joined Data'!I$1,'Raw Election Data'!$A$1:$AN$1,0))</f>
        <v>8583</v>
      </c>
      <c r="J1553">
        <f>INDEX('Raw Election Data'!$A$1:$AN$3144,MATCH($C1553&amp;" "&amp;$B1553,'Raw Election Data'!$C$1:$C$3144,0),MATCH('Joined Data'!J$1,'Raw Election Data'!$A$1:$AN$1,0))</f>
        <v>853</v>
      </c>
      <c r="K1553">
        <f>INDEX('Raw Election Data'!$A$1:$AN$3144,MATCH($C1553&amp;" "&amp;$B1553,'Raw Election Data'!$C$1:$C$3144,0),MATCH('Joined Data'!K$1,'Raw Election Data'!$A$1:$AN$1,0))</f>
        <v>3159</v>
      </c>
      <c r="L1553">
        <f>INDEX('Raw Election Data'!$A$1:$AN$3144,MATCH($C1553&amp;" "&amp;$B1553,'Raw Election Data'!$C$1:$C$3144,0),MATCH('Joined Data'!L$1,'Raw Election Data'!$A$1:$AN$1,0))</f>
        <v>4147</v>
      </c>
      <c r="M1553">
        <f>INDEX('Raw Election Data'!$A$1:$AN$3144,MATCH($C1553&amp;" "&amp;$B1553,'Raw Election Data'!$C$1:$C$3144,0),MATCH('Joined Data'!M$1,'Raw Election Data'!$A$1:$AN$1,0))</f>
        <v>0.20569086086327465</v>
      </c>
      <c r="N1553">
        <f>INDEX('Raw Election Data'!$A$1:$AN$3144,MATCH($C1553&amp;" "&amp;$B1553,'Raw Election Data'!$C$1:$C$3144,0),MATCH('Joined Data'!N$1,'Raw Election Data'!$A$1:$AN$1,0))</f>
        <v>0.76175548589341691</v>
      </c>
      <c r="O1553">
        <f>INDEX('Raw Election Data'!$A$1:$AN$3144,MATCH($C1553&amp;" "&amp;$B1553,'Raw Election Data'!$C$1:$C$3144,0),MATCH('Joined Data'!O$1,'Raw Election Data'!$A$1:$AN$1,0))</f>
        <v>-2306</v>
      </c>
      <c r="P1553">
        <f>INDEX('Raw Election Data'!$A$1:$AN$3144,MATCH($C1553&amp;" "&amp;$B1553,'Raw Election Data'!$C$1:$C$3144,0),MATCH('Joined Data'!P$1,'Raw Election Data'!$A$1:$AN$1,0))</f>
        <v>2306</v>
      </c>
      <c r="Q1553">
        <f>INDEX('Raw Election Data'!$A$1:$AN$3144,MATCH($C1553&amp;" "&amp;$B1553,'Raw Election Data'!$C$1:$C$3144,0),MATCH('Joined Data'!Q$1,'Raw Election Data'!$A$1:$AN$1,0))</f>
        <v>-0.5560646250301422</v>
      </c>
      <c r="R1553">
        <f>INDEX('Raw Election Data'!$A$1:$AN$3144,MATCH($C1553&amp;" "&amp;$B1553,'Raw Election Data'!$C$1:$C$3144,0),MATCH('Joined Data'!R$1,'Raw Election Data'!$A$1:$AN$1,0))</f>
        <v>0.5560646250301422</v>
      </c>
    </row>
    <row r="1554" spans="1:18" ht="13.5" hidden="1" customHeight="1" x14ac:dyDescent="0.15">
      <c r="A1554" t="s">
        <v>229</v>
      </c>
      <c r="B1554" t="s">
        <v>4078</v>
      </c>
      <c r="C1554" t="str">
        <f>INDEX(FIPS!$A$1:$E$3236,MATCH($F1554,FIPS!$D$1:$D$3236,0),5)</f>
        <v>Montgomery County</v>
      </c>
      <c r="D1554" t="s">
        <v>230</v>
      </c>
      <c r="E1554" s="15" t="s">
        <v>116</v>
      </c>
      <c r="F1554" t="s">
        <v>4196</v>
      </c>
      <c r="G1554" t="s">
        <v>7795</v>
      </c>
      <c r="H1554" t="str">
        <f>IFERROR(VLOOKUP($G1554,'Team Colors'!$A:$B,2,0),"#c9c9c9")</f>
        <v>#b3995d</v>
      </c>
      <c r="I1554">
        <f>INDEX('Raw Election Data'!$A$1:$AN$3144,MATCH($C1554&amp;" "&amp;$B1554,'Raw Election Data'!$C$1:$C$3144,0),MATCH('Joined Data'!I$1,'Raw Election Data'!$A$1:$AN$1,0))</f>
        <v>11703</v>
      </c>
      <c r="J1554">
        <f>INDEX('Raw Election Data'!$A$1:$AN$3144,MATCH($C1554&amp;" "&amp;$B1554,'Raw Election Data'!$C$1:$C$3144,0),MATCH('Joined Data'!J$1,'Raw Election Data'!$A$1:$AN$1,0))</f>
        <v>1118</v>
      </c>
      <c r="K1554">
        <f>INDEX('Raw Election Data'!$A$1:$AN$3144,MATCH($C1554&amp;" "&amp;$B1554,'Raw Election Data'!$C$1:$C$3144,0),MATCH('Joined Data'!K$1,'Raw Election Data'!$A$1:$AN$1,0))</f>
        <v>4124</v>
      </c>
      <c r="L1554">
        <f>INDEX('Raw Election Data'!$A$1:$AN$3144,MATCH($C1554&amp;" "&amp;$B1554,'Raw Election Data'!$C$1:$C$3144,0),MATCH('Joined Data'!L$1,'Raw Election Data'!$A$1:$AN$1,0))</f>
        <v>5424</v>
      </c>
      <c r="M1554">
        <f>INDEX('Raw Election Data'!$A$1:$AN$3144,MATCH($C1554&amp;" "&amp;$B1554,'Raw Election Data'!$C$1:$C$3144,0),MATCH('Joined Data'!M$1,'Raw Election Data'!$A$1:$AN$1,0))</f>
        <v>0.20612094395280237</v>
      </c>
      <c r="N1554">
        <f>INDEX('Raw Election Data'!$A$1:$AN$3144,MATCH($C1554&amp;" "&amp;$B1554,'Raw Election Data'!$C$1:$C$3144,0),MATCH('Joined Data'!N$1,'Raw Election Data'!$A$1:$AN$1,0))</f>
        <v>0.76032448377581119</v>
      </c>
      <c r="O1554">
        <f>INDEX('Raw Election Data'!$A$1:$AN$3144,MATCH($C1554&amp;" "&amp;$B1554,'Raw Election Data'!$C$1:$C$3144,0),MATCH('Joined Data'!O$1,'Raw Election Data'!$A$1:$AN$1,0))</f>
        <v>-3006</v>
      </c>
      <c r="P1554">
        <f>INDEX('Raw Election Data'!$A$1:$AN$3144,MATCH($C1554&amp;" "&amp;$B1554,'Raw Election Data'!$C$1:$C$3144,0),MATCH('Joined Data'!P$1,'Raw Election Data'!$A$1:$AN$1,0))</f>
        <v>3006</v>
      </c>
      <c r="Q1554">
        <f>INDEX('Raw Election Data'!$A$1:$AN$3144,MATCH($C1554&amp;" "&amp;$B1554,'Raw Election Data'!$C$1:$C$3144,0),MATCH('Joined Data'!Q$1,'Raw Election Data'!$A$1:$AN$1,0))</f>
        <v>-0.55420353982300885</v>
      </c>
      <c r="R1554">
        <f>INDEX('Raw Election Data'!$A$1:$AN$3144,MATCH($C1554&amp;" "&amp;$B1554,'Raw Election Data'!$C$1:$C$3144,0),MATCH('Joined Data'!R$1,'Raw Election Data'!$A$1:$AN$1,0))</f>
        <v>0.55420353982300885</v>
      </c>
    </row>
    <row r="1555" spans="1:18" ht="13.5" hidden="1" customHeight="1" x14ac:dyDescent="0.15">
      <c r="A1555" t="s">
        <v>229</v>
      </c>
      <c r="B1555" t="s">
        <v>4078</v>
      </c>
      <c r="C1555" t="str">
        <f>INDEX(FIPS!$A$1:$E$3236,MATCH($F1555,FIPS!$D$1:$D$3236,0),5)</f>
        <v>Morgan County</v>
      </c>
      <c r="D1555" t="s">
        <v>230</v>
      </c>
      <c r="E1555" s="15" t="s">
        <v>117</v>
      </c>
      <c r="F1555" t="s">
        <v>4197</v>
      </c>
      <c r="G1555" t="s">
        <v>7773</v>
      </c>
      <c r="H1555" t="str">
        <f>IFERROR(VLOOKUP($G1555,'Team Colors'!$A:$B,2,0),"#c9c9c9")</f>
        <v>#e31837</v>
      </c>
      <c r="I1555">
        <f>INDEX('Raw Election Data'!$A$1:$AN$3144,MATCH($C1555&amp;" "&amp;$B1555,'Raw Election Data'!$C$1:$C$3144,0),MATCH('Joined Data'!I$1,'Raw Election Data'!$A$1:$AN$1,0))</f>
        <v>20171</v>
      </c>
      <c r="J1555">
        <f>INDEX('Raw Election Data'!$A$1:$AN$3144,MATCH($C1555&amp;" "&amp;$B1555,'Raw Election Data'!$C$1:$C$3144,0),MATCH('Joined Data'!J$1,'Raw Election Data'!$A$1:$AN$1,0))</f>
        <v>1768</v>
      </c>
      <c r="K1555">
        <f>INDEX('Raw Election Data'!$A$1:$AN$3144,MATCH($C1555&amp;" "&amp;$B1555,'Raw Election Data'!$C$1:$C$3144,0),MATCH('Joined Data'!K$1,'Raw Election Data'!$A$1:$AN$1,0))</f>
        <v>6757</v>
      </c>
      <c r="L1555">
        <f>INDEX('Raw Election Data'!$A$1:$AN$3144,MATCH($C1555&amp;" "&amp;$B1555,'Raw Election Data'!$C$1:$C$3144,0),MATCH('Joined Data'!L$1,'Raw Election Data'!$A$1:$AN$1,0))</f>
        <v>8815</v>
      </c>
      <c r="M1555">
        <f>INDEX('Raw Election Data'!$A$1:$AN$3144,MATCH($C1555&amp;" "&amp;$B1555,'Raw Election Data'!$C$1:$C$3144,0),MATCH('Joined Data'!M$1,'Raw Election Data'!$A$1:$AN$1,0))</f>
        <v>0.20056721497447533</v>
      </c>
      <c r="N1555">
        <f>INDEX('Raw Election Data'!$A$1:$AN$3144,MATCH($C1555&amp;" "&amp;$B1555,'Raw Election Data'!$C$1:$C$3144,0),MATCH('Joined Data'!N$1,'Raw Election Data'!$A$1:$AN$1,0))</f>
        <v>0.76653431650595572</v>
      </c>
      <c r="O1555">
        <f>INDEX('Raw Election Data'!$A$1:$AN$3144,MATCH($C1555&amp;" "&amp;$B1555,'Raw Election Data'!$C$1:$C$3144,0),MATCH('Joined Data'!O$1,'Raw Election Data'!$A$1:$AN$1,0))</f>
        <v>-4989</v>
      </c>
      <c r="P1555">
        <f>INDEX('Raw Election Data'!$A$1:$AN$3144,MATCH($C1555&amp;" "&amp;$B1555,'Raw Election Data'!$C$1:$C$3144,0),MATCH('Joined Data'!P$1,'Raw Election Data'!$A$1:$AN$1,0))</f>
        <v>4989</v>
      </c>
      <c r="Q1555">
        <f>INDEX('Raw Election Data'!$A$1:$AN$3144,MATCH($C1555&amp;" "&amp;$B1555,'Raw Election Data'!$C$1:$C$3144,0),MATCH('Joined Data'!Q$1,'Raw Election Data'!$A$1:$AN$1,0))</f>
        <v>-0.56596710153148044</v>
      </c>
      <c r="R1555">
        <f>INDEX('Raw Election Data'!$A$1:$AN$3144,MATCH($C1555&amp;" "&amp;$B1555,'Raw Election Data'!$C$1:$C$3144,0),MATCH('Joined Data'!R$1,'Raw Election Data'!$A$1:$AN$1,0))</f>
        <v>0.56596710153148044</v>
      </c>
    </row>
    <row r="1556" spans="1:18" ht="13.5" hidden="1" customHeight="1" x14ac:dyDescent="0.15">
      <c r="A1556" t="s">
        <v>229</v>
      </c>
      <c r="B1556" t="s">
        <v>4078</v>
      </c>
      <c r="C1556" t="str">
        <f>INDEX(FIPS!$A$1:$E$3236,MATCH($F1556,FIPS!$D$1:$D$3236,0),5)</f>
        <v>New Madrid County</v>
      </c>
      <c r="D1556" t="s">
        <v>230</v>
      </c>
      <c r="E1556" s="15" t="s">
        <v>118</v>
      </c>
      <c r="F1556" t="s">
        <v>4199</v>
      </c>
      <c r="G1556" s="17" t="s">
        <v>7795</v>
      </c>
      <c r="H1556" t="str">
        <f>IFERROR(VLOOKUP($G1556,'Team Colors'!$A:$B,2,0),"#c9c9c9")</f>
        <v>#b3995d</v>
      </c>
      <c r="I1556">
        <f>INDEX('Raw Election Data'!$A$1:$AN$3144,MATCH($C1556&amp;" "&amp;$B1556,'Raw Election Data'!$C$1:$C$3144,0),MATCH('Joined Data'!I$1,'Raw Election Data'!$A$1:$AN$1,0))</f>
        <v>18208</v>
      </c>
      <c r="J1556">
        <f>INDEX('Raw Election Data'!$A$1:$AN$3144,MATCH($C1556&amp;" "&amp;$B1556,'Raw Election Data'!$C$1:$C$3144,0),MATCH('Joined Data'!J$1,'Raw Election Data'!$A$1:$AN$1,0))</f>
        <v>1933</v>
      </c>
      <c r="K1556">
        <f>INDEX('Raw Election Data'!$A$1:$AN$3144,MATCH($C1556&amp;" "&amp;$B1556,'Raw Election Data'!$C$1:$C$3144,0),MATCH('Joined Data'!K$1,'Raw Election Data'!$A$1:$AN$1,0))</f>
        <v>5270</v>
      </c>
      <c r="L1556">
        <f>INDEX('Raw Election Data'!$A$1:$AN$3144,MATCH($C1556&amp;" "&amp;$B1556,'Raw Election Data'!$C$1:$C$3144,0),MATCH('Joined Data'!L$1,'Raw Election Data'!$A$1:$AN$1,0))</f>
        <v>7352</v>
      </c>
      <c r="M1556">
        <f>INDEX('Raw Election Data'!$A$1:$AN$3144,MATCH($C1556&amp;" "&amp;$B1556,'Raw Election Data'!$C$1:$C$3144,0),MATCH('Joined Data'!M$1,'Raw Election Data'!$A$1:$AN$1,0))</f>
        <v>0.26292165397170836</v>
      </c>
      <c r="N1556">
        <f>INDEX('Raw Election Data'!$A$1:$AN$3144,MATCH($C1556&amp;" "&amp;$B1556,'Raw Election Data'!$C$1:$C$3144,0),MATCH('Joined Data'!N$1,'Raw Election Data'!$A$1:$AN$1,0))</f>
        <v>0.71681175190424373</v>
      </c>
      <c r="O1556">
        <f>INDEX('Raw Election Data'!$A$1:$AN$3144,MATCH($C1556&amp;" "&amp;$B1556,'Raw Election Data'!$C$1:$C$3144,0),MATCH('Joined Data'!O$1,'Raw Election Data'!$A$1:$AN$1,0))</f>
        <v>-3337</v>
      </c>
      <c r="P1556">
        <f>INDEX('Raw Election Data'!$A$1:$AN$3144,MATCH($C1556&amp;" "&amp;$B1556,'Raw Election Data'!$C$1:$C$3144,0),MATCH('Joined Data'!P$1,'Raw Election Data'!$A$1:$AN$1,0))</f>
        <v>3337</v>
      </c>
      <c r="Q1556">
        <f>INDEX('Raw Election Data'!$A$1:$AN$3144,MATCH($C1556&amp;" "&amp;$B1556,'Raw Election Data'!$C$1:$C$3144,0),MATCH('Joined Data'!Q$1,'Raw Election Data'!$A$1:$AN$1,0))</f>
        <v>-0.45389009793253537</v>
      </c>
      <c r="R1556">
        <f>INDEX('Raw Election Data'!$A$1:$AN$3144,MATCH($C1556&amp;" "&amp;$B1556,'Raw Election Data'!$C$1:$C$3144,0),MATCH('Joined Data'!R$1,'Raw Election Data'!$A$1:$AN$1,0))</f>
        <v>0.45389009793253537</v>
      </c>
    </row>
    <row r="1557" spans="1:18" ht="13.5" hidden="1" customHeight="1" x14ac:dyDescent="0.15">
      <c r="A1557" t="s">
        <v>229</v>
      </c>
      <c r="B1557" t="s">
        <v>4078</v>
      </c>
      <c r="C1557" t="str">
        <f>INDEX(FIPS!$A$1:$E$3236,MATCH($F1557,FIPS!$D$1:$D$3236,0),5)</f>
        <v>Newton County</v>
      </c>
      <c r="D1557" t="s">
        <v>230</v>
      </c>
      <c r="E1557" s="15" t="s">
        <v>119</v>
      </c>
      <c r="F1557" t="s">
        <v>4200</v>
      </c>
      <c r="G1557" t="s">
        <v>7773</v>
      </c>
      <c r="H1557" t="str">
        <f>IFERROR(VLOOKUP($G1557,'Team Colors'!$A:$B,2,0),"#c9c9c9")</f>
        <v>#e31837</v>
      </c>
      <c r="I1557">
        <f>INDEX('Raw Election Data'!$A$1:$AN$3144,MATCH($C1557&amp;" "&amp;$B1557,'Raw Election Data'!$C$1:$C$3144,0),MATCH('Joined Data'!I$1,'Raw Election Data'!$A$1:$AN$1,0))</f>
        <v>58615</v>
      </c>
      <c r="J1557">
        <f>INDEX('Raw Election Data'!$A$1:$AN$3144,MATCH($C1557&amp;" "&amp;$B1557,'Raw Election Data'!$C$1:$C$3144,0),MATCH('Joined Data'!J$1,'Raw Election Data'!$A$1:$AN$1,0))</f>
        <v>4988</v>
      </c>
      <c r="K1557">
        <f>INDEX('Raw Election Data'!$A$1:$AN$3144,MATCH($C1557&amp;" "&amp;$B1557,'Raw Election Data'!$C$1:$C$3144,0),MATCH('Joined Data'!K$1,'Raw Election Data'!$A$1:$AN$1,0))</f>
        <v>20546</v>
      </c>
      <c r="L1557">
        <f>INDEX('Raw Election Data'!$A$1:$AN$3144,MATCH($C1557&amp;" "&amp;$B1557,'Raw Election Data'!$C$1:$C$3144,0),MATCH('Joined Data'!L$1,'Raw Election Data'!$A$1:$AN$1,0))</f>
        <v>26506</v>
      </c>
      <c r="M1557">
        <f>INDEX('Raw Election Data'!$A$1:$AN$3144,MATCH($C1557&amp;" "&amp;$B1557,'Raw Election Data'!$C$1:$C$3144,0),MATCH('Joined Data'!M$1,'Raw Election Data'!$A$1:$AN$1,0))</f>
        <v>0.18818380743982493</v>
      </c>
      <c r="N1557">
        <f>INDEX('Raw Election Data'!$A$1:$AN$3144,MATCH($C1557&amp;" "&amp;$B1557,'Raw Election Data'!$C$1:$C$3144,0),MATCH('Joined Data'!N$1,'Raw Election Data'!$A$1:$AN$1,0))</f>
        <v>0.7751452501320456</v>
      </c>
      <c r="O1557">
        <f>INDEX('Raw Election Data'!$A$1:$AN$3144,MATCH($C1557&amp;" "&amp;$B1557,'Raw Election Data'!$C$1:$C$3144,0),MATCH('Joined Data'!O$1,'Raw Election Data'!$A$1:$AN$1,0))</f>
        <v>-15558</v>
      </c>
      <c r="P1557">
        <f>INDEX('Raw Election Data'!$A$1:$AN$3144,MATCH($C1557&amp;" "&amp;$B1557,'Raw Election Data'!$C$1:$C$3144,0),MATCH('Joined Data'!P$1,'Raw Election Data'!$A$1:$AN$1,0))</f>
        <v>15558</v>
      </c>
      <c r="Q1557">
        <f>INDEX('Raw Election Data'!$A$1:$AN$3144,MATCH($C1557&amp;" "&amp;$B1557,'Raw Election Data'!$C$1:$C$3144,0),MATCH('Joined Data'!Q$1,'Raw Election Data'!$A$1:$AN$1,0))</f>
        <v>-0.58696144269222073</v>
      </c>
      <c r="R1557">
        <f>INDEX('Raw Election Data'!$A$1:$AN$3144,MATCH($C1557&amp;" "&amp;$B1557,'Raw Election Data'!$C$1:$C$3144,0),MATCH('Joined Data'!R$1,'Raw Election Data'!$A$1:$AN$1,0))</f>
        <v>0.58696144269222073</v>
      </c>
    </row>
    <row r="1558" spans="1:18" ht="13.5" hidden="1" customHeight="1" x14ac:dyDescent="0.15">
      <c r="A1558" t="s">
        <v>229</v>
      </c>
      <c r="B1558" t="s">
        <v>4078</v>
      </c>
      <c r="C1558" t="str">
        <f>INDEX(FIPS!$A$1:$E$3236,MATCH($F1558,FIPS!$D$1:$D$3236,0),5)</f>
        <v>Nodaway County</v>
      </c>
      <c r="D1558" t="s">
        <v>230</v>
      </c>
      <c r="E1558" s="15" t="s">
        <v>120</v>
      </c>
      <c r="F1558" t="s">
        <v>4202</v>
      </c>
      <c r="G1558" t="s">
        <v>7773</v>
      </c>
      <c r="H1558" t="str">
        <f>IFERROR(VLOOKUP($G1558,'Team Colors'!$A:$B,2,0),"#c9c9c9")</f>
        <v>#e31837</v>
      </c>
      <c r="I1558">
        <f>INDEX('Raw Election Data'!$A$1:$AN$3144,MATCH($C1558&amp;" "&amp;$B1558,'Raw Election Data'!$C$1:$C$3144,0),MATCH('Joined Data'!I$1,'Raw Election Data'!$A$1:$AN$1,0))</f>
        <v>22810</v>
      </c>
      <c r="J1558">
        <f>INDEX('Raw Election Data'!$A$1:$AN$3144,MATCH($C1558&amp;" "&amp;$B1558,'Raw Election Data'!$C$1:$C$3144,0),MATCH('Joined Data'!J$1,'Raw Election Data'!$A$1:$AN$1,0))</f>
        <v>2529</v>
      </c>
      <c r="K1558">
        <f>INDEX('Raw Election Data'!$A$1:$AN$3144,MATCH($C1558&amp;" "&amp;$B1558,'Raw Election Data'!$C$1:$C$3144,0),MATCH('Joined Data'!K$1,'Raw Election Data'!$A$1:$AN$1,0))</f>
        <v>6379</v>
      </c>
      <c r="L1558">
        <f>INDEX('Raw Election Data'!$A$1:$AN$3144,MATCH($C1558&amp;" "&amp;$B1558,'Raw Election Data'!$C$1:$C$3144,0),MATCH('Joined Data'!L$1,'Raw Election Data'!$A$1:$AN$1,0))</f>
        <v>9439</v>
      </c>
      <c r="M1558">
        <f>INDEX('Raw Election Data'!$A$1:$AN$3144,MATCH($C1558&amp;" "&amp;$B1558,'Raw Election Data'!$C$1:$C$3144,0),MATCH('Joined Data'!M$1,'Raw Election Data'!$A$1:$AN$1,0))</f>
        <v>0.26793092488611081</v>
      </c>
      <c r="N1558">
        <f>INDEX('Raw Election Data'!$A$1:$AN$3144,MATCH($C1558&amp;" "&amp;$B1558,'Raw Election Data'!$C$1:$C$3144,0),MATCH('Joined Data'!N$1,'Raw Election Data'!$A$1:$AN$1,0))</f>
        <v>0.67581311579616488</v>
      </c>
      <c r="O1558">
        <f>INDEX('Raw Election Data'!$A$1:$AN$3144,MATCH($C1558&amp;" "&amp;$B1558,'Raw Election Data'!$C$1:$C$3144,0),MATCH('Joined Data'!O$1,'Raw Election Data'!$A$1:$AN$1,0))</f>
        <v>-3850</v>
      </c>
      <c r="P1558">
        <f>INDEX('Raw Election Data'!$A$1:$AN$3144,MATCH($C1558&amp;" "&amp;$B1558,'Raw Election Data'!$C$1:$C$3144,0),MATCH('Joined Data'!P$1,'Raw Election Data'!$A$1:$AN$1,0))</f>
        <v>3850</v>
      </c>
      <c r="Q1558">
        <f>INDEX('Raw Election Data'!$A$1:$AN$3144,MATCH($C1558&amp;" "&amp;$B1558,'Raw Election Data'!$C$1:$C$3144,0),MATCH('Joined Data'!Q$1,'Raw Election Data'!$A$1:$AN$1,0))</f>
        <v>-0.40788219091005407</v>
      </c>
      <c r="R1558">
        <f>INDEX('Raw Election Data'!$A$1:$AN$3144,MATCH($C1558&amp;" "&amp;$B1558,'Raw Election Data'!$C$1:$C$3144,0),MATCH('Joined Data'!R$1,'Raw Election Data'!$A$1:$AN$1,0))</f>
        <v>0.40788219091005407</v>
      </c>
    </row>
    <row r="1559" spans="1:18" ht="13.5" hidden="1" customHeight="1" x14ac:dyDescent="0.15">
      <c r="A1559" t="s">
        <v>229</v>
      </c>
      <c r="B1559" t="s">
        <v>4078</v>
      </c>
      <c r="C1559" t="str">
        <f>INDEX(FIPS!$A$1:$E$3236,MATCH($F1559,FIPS!$D$1:$D$3236,0),5)</f>
        <v>Oregon County</v>
      </c>
      <c r="D1559" t="s">
        <v>230</v>
      </c>
      <c r="E1559" s="15" t="s">
        <v>121</v>
      </c>
      <c r="F1559" t="s">
        <v>4206</v>
      </c>
      <c r="G1559" t="s">
        <v>7773</v>
      </c>
      <c r="H1559" t="str">
        <f>IFERROR(VLOOKUP($G1559,'Team Colors'!$A:$B,2,0),"#c9c9c9")</f>
        <v>#e31837</v>
      </c>
      <c r="I1559">
        <f>INDEX('Raw Election Data'!$A$1:$AN$3144,MATCH($C1559&amp;" "&amp;$B1559,'Raw Election Data'!$C$1:$C$3144,0),MATCH('Joined Data'!I$1,'Raw Election Data'!$A$1:$AN$1,0))</f>
        <v>10953</v>
      </c>
      <c r="J1559">
        <f>INDEX('Raw Election Data'!$A$1:$AN$3144,MATCH($C1559&amp;" "&amp;$B1559,'Raw Election Data'!$C$1:$C$3144,0),MATCH('Joined Data'!J$1,'Raw Election Data'!$A$1:$AN$1,0))</f>
        <v>865</v>
      </c>
      <c r="K1559">
        <f>INDEX('Raw Election Data'!$A$1:$AN$3144,MATCH($C1559&amp;" "&amp;$B1559,'Raw Election Data'!$C$1:$C$3144,0),MATCH('Joined Data'!K$1,'Raw Election Data'!$A$1:$AN$1,0))</f>
        <v>3668</v>
      </c>
      <c r="L1559">
        <f>INDEX('Raw Election Data'!$A$1:$AN$3144,MATCH($C1559&amp;" "&amp;$B1559,'Raw Election Data'!$C$1:$C$3144,0),MATCH('Joined Data'!L$1,'Raw Election Data'!$A$1:$AN$1,0))</f>
        <v>4664</v>
      </c>
      <c r="M1559">
        <f>INDEX('Raw Election Data'!$A$1:$AN$3144,MATCH($C1559&amp;" "&amp;$B1559,'Raw Election Data'!$C$1:$C$3144,0),MATCH('Joined Data'!M$1,'Raw Election Data'!$A$1:$AN$1,0))</f>
        <v>0.1854631217838765</v>
      </c>
      <c r="N1559">
        <f>INDEX('Raw Election Data'!$A$1:$AN$3144,MATCH($C1559&amp;" "&amp;$B1559,'Raw Election Data'!$C$1:$C$3144,0),MATCH('Joined Data'!N$1,'Raw Election Data'!$A$1:$AN$1,0))</f>
        <v>0.78644939965694682</v>
      </c>
      <c r="O1559">
        <f>INDEX('Raw Election Data'!$A$1:$AN$3144,MATCH($C1559&amp;" "&amp;$B1559,'Raw Election Data'!$C$1:$C$3144,0),MATCH('Joined Data'!O$1,'Raw Election Data'!$A$1:$AN$1,0))</f>
        <v>-2803</v>
      </c>
      <c r="P1559">
        <f>INDEX('Raw Election Data'!$A$1:$AN$3144,MATCH($C1559&amp;" "&amp;$B1559,'Raw Election Data'!$C$1:$C$3144,0),MATCH('Joined Data'!P$1,'Raw Election Data'!$A$1:$AN$1,0))</f>
        <v>2803</v>
      </c>
      <c r="Q1559">
        <f>INDEX('Raw Election Data'!$A$1:$AN$3144,MATCH($C1559&amp;" "&amp;$B1559,'Raw Election Data'!$C$1:$C$3144,0),MATCH('Joined Data'!Q$1,'Raw Election Data'!$A$1:$AN$1,0))</f>
        <v>-0.60098627787307035</v>
      </c>
      <c r="R1559">
        <f>INDEX('Raw Election Data'!$A$1:$AN$3144,MATCH($C1559&amp;" "&amp;$B1559,'Raw Election Data'!$C$1:$C$3144,0),MATCH('Joined Data'!R$1,'Raw Election Data'!$A$1:$AN$1,0))</f>
        <v>0.60098627787307035</v>
      </c>
    </row>
    <row r="1560" spans="1:18" ht="13.5" hidden="1" customHeight="1" x14ac:dyDescent="0.15">
      <c r="A1560" t="s">
        <v>229</v>
      </c>
      <c r="B1560" t="s">
        <v>4078</v>
      </c>
      <c r="C1560" t="str">
        <f>INDEX(FIPS!$A$1:$E$3236,MATCH($F1560,FIPS!$D$1:$D$3236,0),5)</f>
        <v>Osage County</v>
      </c>
      <c r="D1560" t="s">
        <v>230</v>
      </c>
      <c r="E1560" s="15" t="s">
        <v>138</v>
      </c>
      <c r="F1560" t="s">
        <v>4207</v>
      </c>
      <c r="G1560" t="s">
        <v>7773</v>
      </c>
      <c r="H1560" t="str">
        <f>IFERROR(VLOOKUP($G1560,'Team Colors'!$A:$B,2,0),"#c9c9c9")</f>
        <v>#e31837</v>
      </c>
      <c r="I1560">
        <f>INDEX('Raw Election Data'!$A$1:$AN$3144,MATCH($C1560&amp;" "&amp;$B1560,'Raw Election Data'!$C$1:$C$3144,0),MATCH('Joined Data'!I$1,'Raw Election Data'!$A$1:$AN$1,0))</f>
        <v>13628</v>
      </c>
      <c r="J1560">
        <f>INDEX('Raw Election Data'!$A$1:$AN$3144,MATCH($C1560&amp;" "&amp;$B1560,'Raw Election Data'!$C$1:$C$3144,0),MATCH('Joined Data'!J$1,'Raw Election Data'!$A$1:$AN$1,0))</f>
        <v>998</v>
      </c>
      <c r="K1560">
        <f>INDEX('Raw Election Data'!$A$1:$AN$3144,MATCH($C1560&amp;" "&amp;$B1560,'Raw Election Data'!$C$1:$C$3144,0),MATCH('Joined Data'!K$1,'Raw Election Data'!$A$1:$AN$1,0))</f>
        <v>5845</v>
      </c>
      <c r="L1560">
        <f>INDEX('Raw Election Data'!$A$1:$AN$3144,MATCH($C1560&amp;" "&amp;$B1560,'Raw Election Data'!$C$1:$C$3144,0),MATCH('Joined Data'!L$1,'Raw Election Data'!$A$1:$AN$1,0))</f>
        <v>7078</v>
      </c>
      <c r="M1560">
        <f>INDEX('Raw Election Data'!$A$1:$AN$3144,MATCH($C1560&amp;" "&amp;$B1560,'Raw Election Data'!$C$1:$C$3144,0),MATCH('Joined Data'!M$1,'Raw Election Data'!$A$1:$AN$1,0))</f>
        <v>0.14100028256569652</v>
      </c>
      <c r="N1560">
        <f>INDEX('Raw Election Data'!$A$1:$AN$3144,MATCH($C1560&amp;" "&amp;$B1560,'Raw Election Data'!$C$1:$C$3144,0),MATCH('Joined Data'!N$1,'Raw Election Data'!$A$1:$AN$1,0))</f>
        <v>0.82579824809268154</v>
      </c>
      <c r="O1560">
        <f>INDEX('Raw Election Data'!$A$1:$AN$3144,MATCH($C1560&amp;" "&amp;$B1560,'Raw Election Data'!$C$1:$C$3144,0),MATCH('Joined Data'!O$1,'Raw Election Data'!$A$1:$AN$1,0))</f>
        <v>-4847</v>
      </c>
      <c r="P1560">
        <f>INDEX('Raw Election Data'!$A$1:$AN$3144,MATCH($C1560&amp;" "&amp;$B1560,'Raw Election Data'!$C$1:$C$3144,0),MATCH('Joined Data'!P$1,'Raw Election Data'!$A$1:$AN$1,0))</f>
        <v>4847</v>
      </c>
      <c r="Q1560">
        <f>INDEX('Raw Election Data'!$A$1:$AN$3144,MATCH($C1560&amp;" "&amp;$B1560,'Raw Election Data'!$C$1:$C$3144,0),MATCH('Joined Data'!Q$1,'Raw Election Data'!$A$1:$AN$1,0))</f>
        <v>-0.68479796552698502</v>
      </c>
      <c r="R1560">
        <f>INDEX('Raw Election Data'!$A$1:$AN$3144,MATCH($C1560&amp;" "&amp;$B1560,'Raw Election Data'!$C$1:$C$3144,0),MATCH('Joined Data'!R$1,'Raw Election Data'!$A$1:$AN$1,0))</f>
        <v>0.68479796552698502</v>
      </c>
    </row>
    <row r="1561" spans="1:18" ht="13.5" hidden="1" customHeight="1" x14ac:dyDescent="0.15">
      <c r="A1561" t="s">
        <v>229</v>
      </c>
      <c r="B1561" t="s">
        <v>4078</v>
      </c>
      <c r="C1561" t="str">
        <f>INDEX(FIPS!$A$1:$E$3236,MATCH($F1561,FIPS!$D$1:$D$3236,0),5)</f>
        <v>Ozark County</v>
      </c>
      <c r="D1561" t="s">
        <v>230</v>
      </c>
      <c r="E1561" s="15" t="s">
        <v>96</v>
      </c>
      <c r="F1561" t="s">
        <v>4209</v>
      </c>
      <c r="G1561" t="s">
        <v>7773</v>
      </c>
      <c r="H1561" t="str">
        <f>IFERROR(VLOOKUP($G1561,'Team Colors'!$A:$B,2,0),"#c9c9c9")</f>
        <v>#e31837</v>
      </c>
      <c r="I1561">
        <f>INDEX('Raw Election Data'!$A$1:$AN$3144,MATCH($C1561&amp;" "&amp;$B1561,'Raw Election Data'!$C$1:$C$3144,0),MATCH('Joined Data'!I$1,'Raw Election Data'!$A$1:$AN$1,0))</f>
        <v>9409</v>
      </c>
      <c r="J1561">
        <f>INDEX('Raw Election Data'!$A$1:$AN$3144,MATCH($C1561&amp;" "&amp;$B1561,'Raw Election Data'!$C$1:$C$3144,0),MATCH('Joined Data'!J$1,'Raw Election Data'!$A$1:$AN$1,0))</f>
        <v>724</v>
      </c>
      <c r="K1561">
        <f>INDEX('Raw Election Data'!$A$1:$AN$3144,MATCH($C1561&amp;" "&amp;$B1561,'Raw Election Data'!$C$1:$C$3144,0),MATCH('Joined Data'!K$1,'Raw Election Data'!$A$1:$AN$1,0))</f>
        <v>3639</v>
      </c>
      <c r="L1561">
        <f>INDEX('Raw Election Data'!$A$1:$AN$3144,MATCH($C1561&amp;" "&amp;$B1561,'Raw Election Data'!$C$1:$C$3144,0),MATCH('Joined Data'!L$1,'Raw Election Data'!$A$1:$AN$1,0))</f>
        <v>4501</v>
      </c>
      <c r="M1561">
        <f>INDEX('Raw Election Data'!$A$1:$AN$3144,MATCH($C1561&amp;" "&amp;$B1561,'Raw Election Data'!$C$1:$C$3144,0),MATCH('Joined Data'!M$1,'Raw Election Data'!$A$1:$AN$1,0))</f>
        <v>0.16085314374583426</v>
      </c>
      <c r="N1561">
        <f>INDEX('Raw Election Data'!$A$1:$AN$3144,MATCH($C1561&amp;" "&amp;$B1561,'Raw Election Data'!$C$1:$C$3144,0),MATCH('Joined Data'!N$1,'Raw Election Data'!$A$1:$AN$1,0))</f>
        <v>0.80848700288824704</v>
      </c>
      <c r="O1561">
        <f>INDEX('Raw Election Data'!$A$1:$AN$3144,MATCH($C1561&amp;" "&amp;$B1561,'Raw Election Data'!$C$1:$C$3144,0),MATCH('Joined Data'!O$1,'Raw Election Data'!$A$1:$AN$1,0))</f>
        <v>-2915</v>
      </c>
      <c r="P1561">
        <f>INDEX('Raw Election Data'!$A$1:$AN$3144,MATCH($C1561&amp;" "&amp;$B1561,'Raw Election Data'!$C$1:$C$3144,0),MATCH('Joined Data'!P$1,'Raw Election Data'!$A$1:$AN$1,0))</f>
        <v>2915</v>
      </c>
      <c r="Q1561">
        <f>INDEX('Raw Election Data'!$A$1:$AN$3144,MATCH($C1561&amp;" "&amp;$B1561,'Raw Election Data'!$C$1:$C$3144,0),MATCH('Joined Data'!Q$1,'Raw Election Data'!$A$1:$AN$1,0))</f>
        <v>-0.64763385914241278</v>
      </c>
      <c r="R1561">
        <f>INDEX('Raw Election Data'!$A$1:$AN$3144,MATCH($C1561&amp;" "&amp;$B1561,'Raw Election Data'!$C$1:$C$3144,0),MATCH('Joined Data'!R$1,'Raw Election Data'!$A$1:$AN$1,0))</f>
        <v>0.64763385914241278</v>
      </c>
    </row>
    <row r="1562" spans="1:18" ht="13.5" hidden="1" customHeight="1" x14ac:dyDescent="0.15">
      <c r="A1562" t="s">
        <v>229</v>
      </c>
      <c r="B1562" t="s">
        <v>4078</v>
      </c>
      <c r="C1562" t="str">
        <f>INDEX(FIPS!$A$1:$E$3236,MATCH($F1562,FIPS!$D$1:$D$3236,0),5)</f>
        <v>Pemiscot County</v>
      </c>
      <c r="D1562" t="s">
        <v>230</v>
      </c>
      <c r="E1562" s="15" t="s">
        <v>97</v>
      </c>
      <c r="F1562" t="s">
        <v>4211</v>
      </c>
      <c r="G1562" s="17" t="s">
        <v>439</v>
      </c>
      <c r="H1562" t="str">
        <f>IFERROR(VLOOKUP($G1562,'Team Colors'!$A:$B,2,0),"#c9c9c9")</f>
        <v>#002244</v>
      </c>
      <c r="I1562">
        <f>INDEX('Raw Election Data'!$A$1:$AN$3144,MATCH($C1562&amp;" "&amp;$B1562,'Raw Election Data'!$C$1:$C$3144,0),MATCH('Joined Data'!I$1,'Raw Election Data'!$A$1:$AN$1,0))</f>
        <v>17482</v>
      </c>
      <c r="J1562">
        <f>INDEX('Raw Election Data'!$A$1:$AN$3144,MATCH($C1562&amp;" "&amp;$B1562,'Raw Election Data'!$C$1:$C$3144,0),MATCH('Joined Data'!J$1,'Raw Election Data'!$A$1:$AN$1,0))</f>
        <v>1946</v>
      </c>
      <c r="K1562">
        <f>INDEX('Raw Election Data'!$A$1:$AN$3144,MATCH($C1562&amp;" "&amp;$B1562,'Raw Election Data'!$C$1:$C$3144,0),MATCH('Joined Data'!K$1,'Raw Election Data'!$A$1:$AN$1,0))</f>
        <v>3964</v>
      </c>
      <c r="L1562">
        <f>INDEX('Raw Election Data'!$A$1:$AN$3144,MATCH($C1562&amp;" "&amp;$B1562,'Raw Election Data'!$C$1:$C$3144,0),MATCH('Joined Data'!L$1,'Raw Election Data'!$A$1:$AN$1,0))</f>
        <v>6025</v>
      </c>
      <c r="M1562">
        <f>INDEX('Raw Election Data'!$A$1:$AN$3144,MATCH($C1562&amp;" "&amp;$B1562,'Raw Election Data'!$C$1:$C$3144,0),MATCH('Joined Data'!M$1,'Raw Election Data'!$A$1:$AN$1,0))</f>
        <v>0.32298755186721989</v>
      </c>
      <c r="N1562">
        <f>INDEX('Raw Election Data'!$A$1:$AN$3144,MATCH($C1562&amp;" "&amp;$B1562,'Raw Election Data'!$C$1:$C$3144,0),MATCH('Joined Data'!N$1,'Raw Election Data'!$A$1:$AN$1,0))</f>
        <v>0.65792531120331954</v>
      </c>
      <c r="O1562">
        <f>INDEX('Raw Election Data'!$A$1:$AN$3144,MATCH($C1562&amp;" "&amp;$B1562,'Raw Election Data'!$C$1:$C$3144,0),MATCH('Joined Data'!O$1,'Raw Election Data'!$A$1:$AN$1,0))</f>
        <v>-2018</v>
      </c>
      <c r="P1562">
        <f>INDEX('Raw Election Data'!$A$1:$AN$3144,MATCH($C1562&amp;" "&amp;$B1562,'Raw Election Data'!$C$1:$C$3144,0),MATCH('Joined Data'!P$1,'Raw Election Data'!$A$1:$AN$1,0))</f>
        <v>2018</v>
      </c>
      <c r="Q1562">
        <f>INDEX('Raw Election Data'!$A$1:$AN$3144,MATCH($C1562&amp;" "&amp;$B1562,'Raw Election Data'!$C$1:$C$3144,0),MATCH('Joined Data'!Q$1,'Raw Election Data'!$A$1:$AN$1,0))</f>
        <v>-0.33493775933609965</v>
      </c>
      <c r="R1562">
        <f>INDEX('Raw Election Data'!$A$1:$AN$3144,MATCH($C1562&amp;" "&amp;$B1562,'Raw Election Data'!$C$1:$C$3144,0),MATCH('Joined Data'!R$1,'Raw Election Data'!$A$1:$AN$1,0))</f>
        <v>0.33493775933609965</v>
      </c>
    </row>
    <row r="1563" spans="1:18" ht="13.5" hidden="1" customHeight="1" x14ac:dyDescent="0.15">
      <c r="A1563" t="s">
        <v>229</v>
      </c>
      <c r="B1563" t="s">
        <v>4078</v>
      </c>
      <c r="C1563" t="str">
        <f>INDEX(FIPS!$A$1:$E$3236,MATCH($F1563,FIPS!$D$1:$D$3236,0),5)</f>
        <v>Perry County</v>
      </c>
      <c r="D1563" t="s">
        <v>230</v>
      </c>
      <c r="E1563" s="15" t="s">
        <v>98</v>
      </c>
      <c r="F1563" t="s">
        <v>4212</v>
      </c>
      <c r="G1563" s="17" t="s">
        <v>7795</v>
      </c>
      <c r="H1563" t="str">
        <f>IFERROR(VLOOKUP($G1563,'Team Colors'!$A:$B,2,0),"#c9c9c9")</f>
        <v>#b3995d</v>
      </c>
      <c r="I1563">
        <f>INDEX('Raw Election Data'!$A$1:$AN$3144,MATCH($C1563&amp;" "&amp;$B1563,'Raw Election Data'!$C$1:$C$3144,0),MATCH('Joined Data'!I$1,'Raw Election Data'!$A$1:$AN$1,0))</f>
        <v>19183</v>
      </c>
      <c r="J1563">
        <f>INDEX('Raw Election Data'!$A$1:$AN$3144,MATCH($C1563&amp;" "&amp;$B1563,'Raw Election Data'!$C$1:$C$3144,0),MATCH('Joined Data'!J$1,'Raw Election Data'!$A$1:$AN$1,0))</f>
        <v>1520</v>
      </c>
      <c r="K1563">
        <f>INDEX('Raw Election Data'!$A$1:$AN$3144,MATCH($C1563&amp;" "&amp;$B1563,'Raw Election Data'!$C$1:$C$3144,0),MATCH('Joined Data'!K$1,'Raw Election Data'!$A$1:$AN$1,0))</f>
        <v>6907</v>
      </c>
      <c r="L1563">
        <f>INDEX('Raw Election Data'!$A$1:$AN$3144,MATCH($C1563&amp;" "&amp;$B1563,'Raw Election Data'!$C$1:$C$3144,0),MATCH('Joined Data'!L$1,'Raw Election Data'!$A$1:$AN$1,0))</f>
        <v>8732</v>
      </c>
      <c r="M1563">
        <f>INDEX('Raw Election Data'!$A$1:$AN$3144,MATCH($C1563&amp;" "&amp;$B1563,'Raw Election Data'!$C$1:$C$3144,0),MATCH('Joined Data'!M$1,'Raw Election Data'!$A$1:$AN$1,0))</f>
        <v>0.17407237746220797</v>
      </c>
      <c r="N1563">
        <f>INDEX('Raw Election Data'!$A$1:$AN$3144,MATCH($C1563&amp;" "&amp;$B1563,'Raw Election Data'!$C$1:$C$3144,0),MATCH('Joined Data'!N$1,'Raw Election Data'!$A$1:$AN$1,0))</f>
        <v>0.79099862574438851</v>
      </c>
      <c r="O1563">
        <f>INDEX('Raw Election Data'!$A$1:$AN$3144,MATCH($C1563&amp;" "&amp;$B1563,'Raw Election Data'!$C$1:$C$3144,0),MATCH('Joined Data'!O$1,'Raw Election Data'!$A$1:$AN$1,0))</f>
        <v>-5387</v>
      </c>
      <c r="P1563">
        <f>INDEX('Raw Election Data'!$A$1:$AN$3144,MATCH($C1563&amp;" "&amp;$B1563,'Raw Election Data'!$C$1:$C$3144,0),MATCH('Joined Data'!P$1,'Raw Election Data'!$A$1:$AN$1,0))</f>
        <v>5387</v>
      </c>
      <c r="Q1563">
        <f>INDEX('Raw Election Data'!$A$1:$AN$3144,MATCH($C1563&amp;" "&amp;$B1563,'Raw Election Data'!$C$1:$C$3144,0),MATCH('Joined Data'!Q$1,'Raw Election Data'!$A$1:$AN$1,0))</f>
        <v>-0.61692624828218057</v>
      </c>
      <c r="R1563">
        <f>INDEX('Raw Election Data'!$A$1:$AN$3144,MATCH($C1563&amp;" "&amp;$B1563,'Raw Election Data'!$C$1:$C$3144,0),MATCH('Joined Data'!R$1,'Raw Election Data'!$A$1:$AN$1,0))</f>
        <v>0.61692624828218057</v>
      </c>
    </row>
    <row r="1564" spans="1:18" ht="13.5" hidden="1" customHeight="1" x14ac:dyDescent="0.15">
      <c r="A1564" t="s">
        <v>229</v>
      </c>
      <c r="B1564" t="s">
        <v>4078</v>
      </c>
      <c r="C1564" t="str">
        <f>INDEX(FIPS!$A$1:$E$3236,MATCH($F1564,FIPS!$D$1:$D$3236,0),5)</f>
        <v>Pettis County</v>
      </c>
      <c r="D1564" t="s">
        <v>230</v>
      </c>
      <c r="E1564" s="15" t="s">
        <v>99</v>
      </c>
      <c r="F1564" t="s">
        <v>4214</v>
      </c>
      <c r="G1564" t="s">
        <v>7773</v>
      </c>
      <c r="H1564" t="str">
        <f>IFERROR(VLOOKUP($G1564,'Team Colors'!$A:$B,2,0),"#c9c9c9")</f>
        <v>#e31837</v>
      </c>
      <c r="I1564">
        <f>INDEX('Raw Election Data'!$A$1:$AN$3144,MATCH($C1564&amp;" "&amp;$B1564,'Raw Election Data'!$C$1:$C$3144,0),MATCH('Joined Data'!I$1,'Raw Election Data'!$A$1:$AN$1,0))</f>
        <v>42255</v>
      </c>
      <c r="J1564">
        <f>INDEX('Raw Election Data'!$A$1:$AN$3144,MATCH($C1564&amp;" "&amp;$B1564,'Raw Election Data'!$C$1:$C$3144,0),MATCH('Joined Data'!J$1,'Raw Election Data'!$A$1:$AN$1,0))</f>
        <v>4322</v>
      </c>
      <c r="K1564">
        <f>INDEX('Raw Election Data'!$A$1:$AN$3144,MATCH($C1564&amp;" "&amp;$B1564,'Raw Election Data'!$C$1:$C$3144,0),MATCH('Joined Data'!K$1,'Raw Election Data'!$A$1:$AN$1,0))</f>
        <v>12792</v>
      </c>
      <c r="L1564">
        <f>INDEX('Raw Election Data'!$A$1:$AN$3144,MATCH($C1564&amp;" "&amp;$B1564,'Raw Election Data'!$C$1:$C$3144,0),MATCH('Joined Data'!L$1,'Raw Election Data'!$A$1:$AN$1,0))</f>
        <v>18045</v>
      </c>
      <c r="M1564">
        <f>INDEX('Raw Election Data'!$A$1:$AN$3144,MATCH($C1564&amp;" "&amp;$B1564,'Raw Election Data'!$C$1:$C$3144,0),MATCH('Joined Data'!M$1,'Raw Election Data'!$A$1:$AN$1,0))</f>
        <v>0.23951233028539762</v>
      </c>
      <c r="N1564">
        <f>INDEX('Raw Election Data'!$A$1:$AN$3144,MATCH($C1564&amp;" "&amp;$B1564,'Raw Election Data'!$C$1:$C$3144,0),MATCH('Joined Data'!N$1,'Raw Election Data'!$A$1:$AN$1,0))</f>
        <v>0.70889443059019119</v>
      </c>
      <c r="O1564">
        <f>INDEX('Raw Election Data'!$A$1:$AN$3144,MATCH($C1564&amp;" "&amp;$B1564,'Raw Election Data'!$C$1:$C$3144,0),MATCH('Joined Data'!O$1,'Raw Election Data'!$A$1:$AN$1,0))</f>
        <v>-8470</v>
      </c>
      <c r="P1564">
        <f>INDEX('Raw Election Data'!$A$1:$AN$3144,MATCH($C1564&amp;" "&amp;$B1564,'Raw Election Data'!$C$1:$C$3144,0),MATCH('Joined Data'!P$1,'Raw Election Data'!$A$1:$AN$1,0))</f>
        <v>8470</v>
      </c>
      <c r="Q1564">
        <f>INDEX('Raw Election Data'!$A$1:$AN$3144,MATCH($C1564&amp;" "&amp;$B1564,'Raw Election Data'!$C$1:$C$3144,0),MATCH('Joined Data'!Q$1,'Raw Election Data'!$A$1:$AN$1,0))</f>
        <v>-0.46938210030479355</v>
      </c>
      <c r="R1564">
        <f>INDEX('Raw Election Data'!$A$1:$AN$3144,MATCH($C1564&amp;" "&amp;$B1564,'Raw Election Data'!$C$1:$C$3144,0),MATCH('Joined Data'!R$1,'Raw Election Data'!$A$1:$AN$1,0))</f>
        <v>0.46938210030479355</v>
      </c>
    </row>
    <row r="1565" spans="1:18" ht="13.5" hidden="1" customHeight="1" x14ac:dyDescent="0.15">
      <c r="A1565" t="s">
        <v>229</v>
      </c>
      <c r="B1565" t="s">
        <v>4078</v>
      </c>
      <c r="C1565" t="str">
        <f>INDEX(FIPS!$A$1:$E$3236,MATCH($F1565,FIPS!$D$1:$D$3236,0),5)</f>
        <v>Phelps County</v>
      </c>
      <c r="D1565" t="s">
        <v>230</v>
      </c>
      <c r="E1565" s="15" t="s">
        <v>100</v>
      </c>
      <c r="F1565" t="s">
        <v>4218</v>
      </c>
      <c r="G1565" t="s">
        <v>7795</v>
      </c>
      <c r="H1565" t="str">
        <f>IFERROR(VLOOKUP($G1565,'Team Colors'!$A:$B,2,0),"#c9c9c9")</f>
        <v>#b3995d</v>
      </c>
      <c r="I1565">
        <f>INDEX('Raw Election Data'!$A$1:$AN$3144,MATCH($C1565&amp;" "&amp;$B1565,'Raw Election Data'!$C$1:$C$3144,0),MATCH('Joined Data'!I$1,'Raw Election Data'!$A$1:$AN$1,0))</f>
        <v>44794</v>
      </c>
      <c r="J1565">
        <f>INDEX('Raw Election Data'!$A$1:$AN$3144,MATCH($C1565&amp;" "&amp;$B1565,'Raw Election Data'!$C$1:$C$3144,0),MATCH('Joined Data'!J$1,'Raw Election Data'!$A$1:$AN$1,0))</f>
        <v>4761</v>
      </c>
      <c r="K1565">
        <f>INDEX('Raw Election Data'!$A$1:$AN$3144,MATCH($C1565&amp;" "&amp;$B1565,'Raw Election Data'!$C$1:$C$3144,0),MATCH('Joined Data'!K$1,'Raw Election Data'!$A$1:$AN$1,0))</f>
        <v>12699</v>
      </c>
      <c r="L1565">
        <f>INDEX('Raw Election Data'!$A$1:$AN$3144,MATCH($C1565&amp;" "&amp;$B1565,'Raw Election Data'!$C$1:$C$3144,0),MATCH('Joined Data'!L$1,'Raw Election Data'!$A$1:$AN$1,0))</f>
        <v>18499</v>
      </c>
      <c r="M1565">
        <f>INDEX('Raw Election Data'!$A$1:$AN$3144,MATCH($C1565&amp;" "&amp;$B1565,'Raw Election Data'!$C$1:$C$3144,0),MATCH('Joined Data'!M$1,'Raw Election Data'!$A$1:$AN$1,0))</f>
        <v>0.25736526298718848</v>
      </c>
      <c r="N1565">
        <f>INDEX('Raw Election Data'!$A$1:$AN$3144,MATCH($C1565&amp;" "&amp;$B1565,'Raw Election Data'!$C$1:$C$3144,0),MATCH('Joined Data'!N$1,'Raw Election Data'!$A$1:$AN$1,0))</f>
        <v>0.68646953889399431</v>
      </c>
      <c r="O1565">
        <f>INDEX('Raw Election Data'!$A$1:$AN$3144,MATCH($C1565&amp;" "&amp;$B1565,'Raw Election Data'!$C$1:$C$3144,0),MATCH('Joined Data'!O$1,'Raw Election Data'!$A$1:$AN$1,0))</f>
        <v>-7938</v>
      </c>
      <c r="P1565">
        <f>INDEX('Raw Election Data'!$A$1:$AN$3144,MATCH($C1565&amp;" "&amp;$B1565,'Raw Election Data'!$C$1:$C$3144,0),MATCH('Joined Data'!P$1,'Raw Election Data'!$A$1:$AN$1,0))</f>
        <v>7938</v>
      </c>
      <c r="Q1565">
        <f>INDEX('Raw Election Data'!$A$1:$AN$3144,MATCH($C1565&amp;" "&amp;$B1565,'Raw Election Data'!$C$1:$C$3144,0),MATCH('Joined Data'!Q$1,'Raw Election Data'!$A$1:$AN$1,0))</f>
        <v>-0.42910427590680583</v>
      </c>
      <c r="R1565">
        <f>INDEX('Raw Election Data'!$A$1:$AN$3144,MATCH($C1565&amp;" "&amp;$B1565,'Raw Election Data'!$C$1:$C$3144,0),MATCH('Joined Data'!R$1,'Raw Election Data'!$A$1:$AN$1,0))</f>
        <v>0.42910427590680583</v>
      </c>
    </row>
    <row r="1566" spans="1:18" ht="13.5" hidden="1" customHeight="1" x14ac:dyDescent="0.15">
      <c r="A1566" t="s">
        <v>229</v>
      </c>
      <c r="B1566" t="s">
        <v>4078</v>
      </c>
      <c r="C1566" t="str">
        <f>INDEX(FIPS!$A$1:$E$3236,MATCH($F1566,FIPS!$D$1:$D$3236,0),5)</f>
        <v>Pike County</v>
      </c>
      <c r="D1566" t="s">
        <v>230</v>
      </c>
      <c r="E1566" s="15" t="s">
        <v>101</v>
      </c>
      <c r="F1566" t="s">
        <v>4221</v>
      </c>
      <c r="G1566" t="s">
        <v>7795</v>
      </c>
      <c r="H1566" t="str">
        <f>IFERROR(VLOOKUP($G1566,'Team Colors'!$A:$B,2,0),"#c9c9c9")</f>
        <v>#b3995d</v>
      </c>
      <c r="I1566">
        <f>INDEX('Raw Election Data'!$A$1:$AN$3144,MATCH($C1566&amp;" "&amp;$B1566,'Raw Election Data'!$C$1:$C$3144,0),MATCH('Joined Data'!I$1,'Raw Election Data'!$A$1:$AN$1,0))</f>
        <v>18348</v>
      </c>
      <c r="J1566">
        <f>INDEX('Raw Election Data'!$A$1:$AN$3144,MATCH($C1566&amp;" "&amp;$B1566,'Raw Election Data'!$C$1:$C$3144,0),MATCH('Joined Data'!J$1,'Raw Election Data'!$A$1:$AN$1,0))</f>
        <v>1806</v>
      </c>
      <c r="K1566">
        <f>INDEX('Raw Election Data'!$A$1:$AN$3144,MATCH($C1566&amp;" "&amp;$B1566,'Raw Election Data'!$C$1:$C$3144,0),MATCH('Joined Data'!K$1,'Raw Election Data'!$A$1:$AN$1,0))</f>
        <v>5274</v>
      </c>
      <c r="L1566">
        <f>INDEX('Raw Election Data'!$A$1:$AN$3144,MATCH($C1566&amp;" "&amp;$B1566,'Raw Election Data'!$C$1:$C$3144,0),MATCH('Joined Data'!L$1,'Raw Election Data'!$A$1:$AN$1,0))</f>
        <v>7375</v>
      </c>
      <c r="M1566">
        <f>INDEX('Raw Election Data'!$A$1:$AN$3144,MATCH($C1566&amp;" "&amp;$B1566,'Raw Election Data'!$C$1:$C$3144,0),MATCH('Joined Data'!M$1,'Raw Election Data'!$A$1:$AN$1,0))</f>
        <v>0.24488135593220339</v>
      </c>
      <c r="N1566">
        <f>INDEX('Raw Election Data'!$A$1:$AN$3144,MATCH($C1566&amp;" "&amp;$B1566,'Raw Election Data'!$C$1:$C$3144,0),MATCH('Joined Data'!N$1,'Raw Election Data'!$A$1:$AN$1,0))</f>
        <v>0.71511864406779657</v>
      </c>
      <c r="O1566">
        <f>INDEX('Raw Election Data'!$A$1:$AN$3144,MATCH($C1566&amp;" "&amp;$B1566,'Raw Election Data'!$C$1:$C$3144,0),MATCH('Joined Data'!O$1,'Raw Election Data'!$A$1:$AN$1,0))</f>
        <v>-3468</v>
      </c>
      <c r="P1566">
        <f>INDEX('Raw Election Data'!$A$1:$AN$3144,MATCH($C1566&amp;" "&amp;$B1566,'Raw Election Data'!$C$1:$C$3144,0),MATCH('Joined Data'!P$1,'Raw Election Data'!$A$1:$AN$1,0))</f>
        <v>3468</v>
      </c>
      <c r="Q1566">
        <f>INDEX('Raw Election Data'!$A$1:$AN$3144,MATCH($C1566&amp;" "&amp;$B1566,'Raw Election Data'!$C$1:$C$3144,0),MATCH('Joined Data'!Q$1,'Raw Election Data'!$A$1:$AN$1,0))</f>
        <v>-0.47023728813559318</v>
      </c>
      <c r="R1566">
        <f>INDEX('Raw Election Data'!$A$1:$AN$3144,MATCH($C1566&amp;" "&amp;$B1566,'Raw Election Data'!$C$1:$C$3144,0),MATCH('Joined Data'!R$1,'Raw Election Data'!$A$1:$AN$1,0))</f>
        <v>0.47023728813559318</v>
      </c>
    </row>
    <row r="1567" spans="1:18" ht="13.5" hidden="1" customHeight="1" x14ac:dyDescent="0.15">
      <c r="A1567" t="s">
        <v>229</v>
      </c>
      <c r="B1567" t="s">
        <v>4078</v>
      </c>
      <c r="C1567" t="str">
        <f>INDEX(FIPS!$A$1:$E$3236,MATCH($F1567,FIPS!$D$1:$D$3236,0),5)</f>
        <v>Platte County</v>
      </c>
      <c r="D1567" t="s">
        <v>230</v>
      </c>
      <c r="E1567" s="15" t="s">
        <v>102</v>
      </c>
      <c r="F1567" t="s">
        <v>4223</v>
      </c>
      <c r="G1567" t="s">
        <v>7773</v>
      </c>
      <c r="H1567" t="str">
        <f>IFERROR(VLOOKUP($G1567,'Team Colors'!$A:$B,2,0),"#c9c9c9")</f>
        <v>#e31837</v>
      </c>
      <c r="I1567">
        <f>INDEX('Raw Election Data'!$A$1:$AN$3144,MATCH($C1567&amp;" "&amp;$B1567,'Raw Election Data'!$C$1:$C$3144,0),MATCH('Joined Data'!I$1,'Raw Election Data'!$A$1:$AN$1,0))</f>
        <v>96096</v>
      </c>
      <c r="J1567">
        <f>INDEX('Raw Election Data'!$A$1:$AN$3144,MATCH($C1567&amp;" "&amp;$B1567,'Raw Election Data'!$C$1:$C$3144,0),MATCH('Joined Data'!J$1,'Raw Election Data'!$A$1:$AN$1,0))</f>
        <v>18915</v>
      </c>
      <c r="K1567">
        <f>INDEX('Raw Election Data'!$A$1:$AN$3144,MATCH($C1567&amp;" "&amp;$B1567,'Raw Election Data'!$C$1:$C$3144,0),MATCH('Joined Data'!K$1,'Raw Election Data'!$A$1:$AN$1,0))</f>
        <v>24975</v>
      </c>
      <c r="L1567">
        <f>INDEX('Raw Election Data'!$A$1:$AN$3144,MATCH($C1567&amp;" "&amp;$B1567,'Raw Election Data'!$C$1:$C$3144,0),MATCH('Joined Data'!L$1,'Raw Election Data'!$A$1:$AN$1,0))</f>
        <v>46641</v>
      </c>
      <c r="M1567">
        <f>INDEX('Raw Election Data'!$A$1:$AN$3144,MATCH($C1567&amp;" "&amp;$B1567,'Raw Election Data'!$C$1:$C$3144,0),MATCH('Joined Data'!M$1,'Raw Election Data'!$A$1:$AN$1,0))</f>
        <v>0.40554447803434746</v>
      </c>
      <c r="N1567">
        <f>INDEX('Raw Election Data'!$A$1:$AN$3144,MATCH($C1567&amp;" "&amp;$B1567,'Raw Election Data'!$C$1:$C$3144,0),MATCH('Joined Data'!N$1,'Raw Election Data'!$A$1:$AN$1,0))</f>
        <v>0.5354730816234643</v>
      </c>
      <c r="O1567">
        <f>INDEX('Raw Election Data'!$A$1:$AN$3144,MATCH($C1567&amp;" "&amp;$B1567,'Raw Election Data'!$C$1:$C$3144,0),MATCH('Joined Data'!O$1,'Raw Election Data'!$A$1:$AN$1,0))</f>
        <v>-6060</v>
      </c>
      <c r="P1567">
        <f>INDEX('Raw Election Data'!$A$1:$AN$3144,MATCH($C1567&amp;" "&amp;$B1567,'Raw Election Data'!$C$1:$C$3144,0),MATCH('Joined Data'!P$1,'Raw Election Data'!$A$1:$AN$1,0))</f>
        <v>6060</v>
      </c>
      <c r="Q1567">
        <f>INDEX('Raw Election Data'!$A$1:$AN$3144,MATCH($C1567&amp;" "&amp;$B1567,'Raw Election Data'!$C$1:$C$3144,0),MATCH('Joined Data'!Q$1,'Raw Election Data'!$A$1:$AN$1,0))</f>
        <v>-0.12992860358911684</v>
      </c>
      <c r="R1567">
        <f>INDEX('Raw Election Data'!$A$1:$AN$3144,MATCH($C1567&amp;" "&amp;$B1567,'Raw Election Data'!$C$1:$C$3144,0),MATCH('Joined Data'!R$1,'Raw Election Data'!$A$1:$AN$1,0))</f>
        <v>0.12992860358911684</v>
      </c>
    </row>
    <row r="1568" spans="1:18" ht="13.5" hidden="1" customHeight="1" x14ac:dyDescent="0.15">
      <c r="A1568" t="s">
        <v>229</v>
      </c>
      <c r="B1568" t="s">
        <v>4078</v>
      </c>
      <c r="C1568" t="str">
        <f>INDEX(FIPS!$A$1:$E$3236,MATCH($F1568,FIPS!$D$1:$D$3236,0),5)</f>
        <v>Polk County</v>
      </c>
      <c r="D1568" t="s">
        <v>230</v>
      </c>
      <c r="E1568" s="15" t="s">
        <v>103</v>
      </c>
      <c r="F1568" t="s">
        <v>4224</v>
      </c>
      <c r="G1568" t="s">
        <v>7773</v>
      </c>
      <c r="H1568" t="str">
        <f>IFERROR(VLOOKUP($G1568,'Team Colors'!$A:$B,2,0),"#c9c9c9")</f>
        <v>#e31837</v>
      </c>
      <c r="I1568">
        <f>INDEX('Raw Election Data'!$A$1:$AN$3144,MATCH($C1568&amp;" "&amp;$B1568,'Raw Election Data'!$C$1:$C$3144,0),MATCH('Joined Data'!I$1,'Raw Election Data'!$A$1:$AN$1,0))</f>
        <v>31229</v>
      </c>
      <c r="J1568">
        <f>INDEX('Raw Election Data'!$A$1:$AN$3144,MATCH($C1568&amp;" "&amp;$B1568,'Raw Election Data'!$C$1:$C$3144,0),MATCH('Joined Data'!J$1,'Raw Election Data'!$A$1:$AN$1,0))</f>
        <v>2630</v>
      </c>
      <c r="K1568">
        <f>INDEX('Raw Election Data'!$A$1:$AN$3144,MATCH($C1568&amp;" "&amp;$B1568,'Raw Election Data'!$C$1:$C$3144,0),MATCH('Joined Data'!K$1,'Raw Election Data'!$A$1:$AN$1,0))</f>
        <v>10435</v>
      </c>
      <c r="L1568">
        <f>INDEX('Raw Election Data'!$A$1:$AN$3144,MATCH($C1568&amp;" "&amp;$B1568,'Raw Election Data'!$C$1:$C$3144,0),MATCH('Joined Data'!L$1,'Raw Election Data'!$A$1:$AN$1,0))</f>
        <v>13709</v>
      </c>
      <c r="M1568">
        <f>INDEX('Raw Election Data'!$A$1:$AN$3144,MATCH($C1568&amp;" "&amp;$B1568,'Raw Election Data'!$C$1:$C$3144,0),MATCH('Joined Data'!M$1,'Raw Election Data'!$A$1:$AN$1,0))</f>
        <v>0.19184477350645562</v>
      </c>
      <c r="N1568">
        <f>INDEX('Raw Election Data'!$A$1:$AN$3144,MATCH($C1568&amp;" "&amp;$B1568,'Raw Election Data'!$C$1:$C$3144,0),MATCH('Joined Data'!N$1,'Raw Election Data'!$A$1:$AN$1,0))</f>
        <v>0.76117878765774305</v>
      </c>
      <c r="O1568">
        <f>INDEX('Raw Election Data'!$A$1:$AN$3144,MATCH($C1568&amp;" "&amp;$B1568,'Raw Election Data'!$C$1:$C$3144,0),MATCH('Joined Data'!O$1,'Raw Election Data'!$A$1:$AN$1,0))</f>
        <v>-7805</v>
      </c>
      <c r="P1568">
        <f>INDEX('Raw Election Data'!$A$1:$AN$3144,MATCH($C1568&amp;" "&amp;$B1568,'Raw Election Data'!$C$1:$C$3144,0),MATCH('Joined Data'!P$1,'Raw Election Data'!$A$1:$AN$1,0))</f>
        <v>7805</v>
      </c>
      <c r="Q1568">
        <f>INDEX('Raw Election Data'!$A$1:$AN$3144,MATCH($C1568&amp;" "&amp;$B1568,'Raw Election Data'!$C$1:$C$3144,0),MATCH('Joined Data'!Q$1,'Raw Election Data'!$A$1:$AN$1,0))</f>
        <v>-0.56933401415128748</v>
      </c>
      <c r="R1568">
        <f>INDEX('Raw Election Data'!$A$1:$AN$3144,MATCH($C1568&amp;" "&amp;$B1568,'Raw Election Data'!$C$1:$C$3144,0),MATCH('Joined Data'!R$1,'Raw Election Data'!$A$1:$AN$1,0))</f>
        <v>0.56933401415128748</v>
      </c>
    </row>
    <row r="1569" spans="1:18" ht="13.5" hidden="1" customHeight="1" x14ac:dyDescent="0.15">
      <c r="A1569" t="s">
        <v>229</v>
      </c>
      <c r="B1569" t="s">
        <v>4078</v>
      </c>
      <c r="C1569" t="str">
        <f>INDEX(FIPS!$A$1:$E$3236,MATCH($F1569,FIPS!$D$1:$D$3236,0),5)</f>
        <v>Pulaski County</v>
      </c>
      <c r="D1569" t="s">
        <v>230</v>
      </c>
      <c r="E1569" s="15" t="s">
        <v>139</v>
      </c>
      <c r="F1569" t="s">
        <v>4225</v>
      </c>
      <c r="G1569" t="s">
        <v>439</v>
      </c>
      <c r="H1569" t="str">
        <f>IFERROR(VLOOKUP($G1569,'Team Colors'!$A:$B,2,0),"#c9c9c9")</f>
        <v>#002244</v>
      </c>
      <c r="I1569">
        <f>INDEX('Raw Election Data'!$A$1:$AN$3144,MATCH($C1569&amp;" "&amp;$B1569,'Raw Election Data'!$C$1:$C$3144,0),MATCH('Joined Data'!I$1,'Raw Election Data'!$A$1:$AN$1,0))</f>
        <v>53221</v>
      </c>
      <c r="J1569">
        <f>INDEX('Raw Election Data'!$A$1:$AN$3144,MATCH($C1569&amp;" "&amp;$B1569,'Raw Election Data'!$C$1:$C$3144,0),MATCH('Joined Data'!J$1,'Raw Election Data'!$A$1:$AN$1,0))</f>
        <v>2918</v>
      </c>
      <c r="K1569">
        <f>INDEX('Raw Election Data'!$A$1:$AN$3144,MATCH($C1569&amp;" "&amp;$B1569,'Raw Election Data'!$C$1:$C$3144,0),MATCH('Joined Data'!K$1,'Raw Election Data'!$A$1:$AN$1,0))</f>
        <v>9870</v>
      </c>
      <c r="L1569">
        <f>INDEX('Raw Election Data'!$A$1:$AN$3144,MATCH($C1569&amp;" "&amp;$B1569,'Raw Election Data'!$C$1:$C$3144,0),MATCH('Joined Data'!L$1,'Raw Election Data'!$A$1:$AN$1,0))</f>
        <v>13443</v>
      </c>
      <c r="M1569">
        <f>INDEX('Raw Election Data'!$A$1:$AN$3144,MATCH($C1569&amp;" "&amp;$B1569,'Raw Election Data'!$C$1:$C$3144,0),MATCH('Joined Data'!M$1,'Raw Election Data'!$A$1:$AN$1,0))</f>
        <v>0.21706464330878525</v>
      </c>
      <c r="N1569">
        <f>INDEX('Raw Election Data'!$A$1:$AN$3144,MATCH($C1569&amp;" "&amp;$B1569,'Raw Election Data'!$C$1:$C$3144,0),MATCH('Joined Data'!N$1,'Raw Election Data'!$A$1:$AN$1,0))</f>
        <v>0.73421111359071634</v>
      </c>
      <c r="O1569">
        <f>INDEX('Raw Election Data'!$A$1:$AN$3144,MATCH($C1569&amp;" "&amp;$B1569,'Raw Election Data'!$C$1:$C$3144,0),MATCH('Joined Data'!O$1,'Raw Election Data'!$A$1:$AN$1,0))</f>
        <v>-6952</v>
      </c>
      <c r="P1569">
        <f>INDEX('Raw Election Data'!$A$1:$AN$3144,MATCH($C1569&amp;" "&amp;$B1569,'Raw Election Data'!$C$1:$C$3144,0),MATCH('Joined Data'!P$1,'Raw Election Data'!$A$1:$AN$1,0))</f>
        <v>6952</v>
      </c>
      <c r="Q1569">
        <f>INDEX('Raw Election Data'!$A$1:$AN$3144,MATCH($C1569&amp;" "&amp;$B1569,'Raw Election Data'!$C$1:$C$3144,0),MATCH('Joined Data'!Q$1,'Raw Election Data'!$A$1:$AN$1,0))</f>
        <v>-0.51714647028193106</v>
      </c>
      <c r="R1569">
        <f>INDEX('Raw Election Data'!$A$1:$AN$3144,MATCH($C1569&amp;" "&amp;$B1569,'Raw Election Data'!$C$1:$C$3144,0),MATCH('Joined Data'!R$1,'Raw Election Data'!$A$1:$AN$1,0))</f>
        <v>0.51714647028193106</v>
      </c>
    </row>
    <row r="1570" spans="1:18" ht="13.5" hidden="1" customHeight="1" x14ac:dyDescent="0.15">
      <c r="A1570" t="s">
        <v>229</v>
      </c>
      <c r="B1570" t="s">
        <v>4078</v>
      </c>
      <c r="C1570" t="str">
        <f>INDEX(FIPS!$A$1:$E$3236,MATCH($F1570,FIPS!$D$1:$D$3236,0),5)</f>
        <v>Putnam County</v>
      </c>
      <c r="D1570" t="s">
        <v>230</v>
      </c>
      <c r="E1570" s="15" t="s">
        <v>140</v>
      </c>
      <c r="F1570" t="s">
        <v>4228</v>
      </c>
      <c r="G1570" t="s">
        <v>7773</v>
      </c>
      <c r="H1570" t="str">
        <f>IFERROR(VLOOKUP($G1570,'Team Colors'!$A:$B,2,0),"#c9c9c9")</f>
        <v>#e31837</v>
      </c>
      <c r="I1570">
        <f>INDEX('Raw Election Data'!$A$1:$AN$3144,MATCH($C1570&amp;" "&amp;$B1570,'Raw Election Data'!$C$1:$C$3144,0),MATCH('Joined Data'!I$1,'Raw Election Data'!$A$1:$AN$1,0))</f>
        <v>4858</v>
      </c>
      <c r="J1570">
        <f>INDEX('Raw Election Data'!$A$1:$AN$3144,MATCH($C1570&amp;" "&amp;$B1570,'Raw Election Data'!$C$1:$C$3144,0),MATCH('Joined Data'!J$1,'Raw Election Data'!$A$1:$AN$1,0))</f>
        <v>352</v>
      </c>
      <c r="K1570">
        <f>INDEX('Raw Election Data'!$A$1:$AN$3144,MATCH($C1570&amp;" "&amp;$B1570,'Raw Election Data'!$C$1:$C$3144,0),MATCH('Joined Data'!K$1,'Raw Election Data'!$A$1:$AN$1,0))</f>
        <v>1936</v>
      </c>
      <c r="L1570">
        <f>INDEX('Raw Election Data'!$A$1:$AN$3144,MATCH($C1570&amp;" "&amp;$B1570,'Raw Election Data'!$C$1:$C$3144,0),MATCH('Joined Data'!L$1,'Raw Election Data'!$A$1:$AN$1,0))</f>
        <v>2342</v>
      </c>
      <c r="M1570">
        <f>INDEX('Raw Election Data'!$A$1:$AN$3144,MATCH($C1570&amp;" "&amp;$B1570,'Raw Election Data'!$C$1:$C$3144,0),MATCH('Joined Data'!M$1,'Raw Election Data'!$A$1:$AN$1,0))</f>
        <v>0.1502988898377455</v>
      </c>
      <c r="N1570">
        <f>INDEX('Raw Election Data'!$A$1:$AN$3144,MATCH($C1570&amp;" "&amp;$B1570,'Raw Election Data'!$C$1:$C$3144,0),MATCH('Joined Data'!N$1,'Raw Election Data'!$A$1:$AN$1,0))</f>
        <v>0.82664389410760031</v>
      </c>
      <c r="O1570">
        <f>INDEX('Raw Election Data'!$A$1:$AN$3144,MATCH($C1570&amp;" "&amp;$B1570,'Raw Election Data'!$C$1:$C$3144,0),MATCH('Joined Data'!O$1,'Raw Election Data'!$A$1:$AN$1,0))</f>
        <v>-1584</v>
      </c>
      <c r="P1570">
        <f>INDEX('Raw Election Data'!$A$1:$AN$3144,MATCH($C1570&amp;" "&amp;$B1570,'Raw Election Data'!$C$1:$C$3144,0),MATCH('Joined Data'!P$1,'Raw Election Data'!$A$1:$AN$1,0))</f>
        <v>1584</v>
      </c>
      <c r="Q1570">
        <f>INDEX('Raw Election Data'!$A$1:$AN$3144,MATCH($C1570&amp;" "&amp;$B1570,'Raw Election Data'!$C$1:$C$3144,0),MATCH('Joined Data'!Q$1,'Raw Election Data'!$A$1:$AN$1,0))</f>
        <v>-0.67634500426985478</v>
      </c>
      <c r="R1570">
        <f>INDEX('Raw Election Data'!$A$1:$AN$3144,MATCH($C1570&amp;" "&amp;$B1570,'Raw Election Data'!$C$1:$C$3144,0),MATCH('Joined Data'!R$1,'Raw Election Data'!$A$1:$AN$1,0))</f>
        <v>0.67634500426985478</v>
      </c>
    </row>
    <row r="1571" spans="1:18" ht="13.5" hidden="1" customHeight="1" x14ac:dyDescent="0.15">
      <c r="A1571" t="s">
        <v>229</v>
      </c>
      <c r="B1571" t="s">
        <v>4078</v>
      </c>
      <c r="C1571" t="str">
        <f>INDEX(FIPS!$A$1:$E$3236,MATCH($F1571,FIPS!$D$1:$D$3236,0),5)</f>
        <v>Ralls County</v>
      </c>
      <c r="D1571" t="s">
        <v>230</v>
      </c>
      <c r="E1571" s="15" t="s">
        <v>141</v>
      </c>
      <c r="F1571" t="s">
        <v>4230</v>
      </c>
      <c r="G1571" t="s">
        <v>7773</v>
      </c>
      <c r="H1571" t="str">
        <f>IFERROR(VLOOKUP($G1571,'Team Colors'!$A:$B,2,0),"#c9c9c9")</f>
        <v>#e31837</v>
      </c>
      <c r="I1571">
        <f>INDEX('Raw Election Data'!$A$1:$AN$3144,MATCH($C1571&amp;" "&amp;$B1571,'Raw Election Data'!$C$1:$C$3144,0),MATCH('Joined Data'!I$1,'Raw Election Data'!$A$1:$AN$1,0))</f>
        <v>10196</v>
      </c>
      <c r="J1571">
        <f>INDEX('Raw Election Data'!$A$1:$AN$3144,MATCH($C1571&amp;" "&amp;$B1571,'Raw Election Data'!$C$1:$C$3144,0),MATCH('Joined Data'!J$1,'Raw Election Data'!$A$1:$AN$1,0))</f>
        <v>1138</v>
      </c>
      <c r="K1571">
        <f>INDEX('Raw Election Data'!$A$1:$AN$3144,MATCH($C1571&amp;" "&amp;$B1571,'Raw Election Data'!$C$1:$C$3144,0),MATCH('Joined Data'!K$1,'Raw Election Data'!$A$1:$AN$1,0))</f>
        <v>3969</v>
      </c>
      <c r="L1571">
        <f>INDEX('Raw Election Data'!$A$1:$AN$3144,MATCH($C1571&amp;" "&amp;$B1571,'Raw Election Data'!$C$1:$C$3144,0),MATCH('Joined Data'!L$1,'Raw Election Data'!$A$1:$AN$1,0))</f>
        <v>5266</v>
      </c>
      <c r="M1571">
        <f>INDEX('Raw Election Data'!$A$1:$AN$3144,MATCH($C1571&amp;" "&amp;$B1571,'Raw Election Data'!$C$1:$C$3144,0),MATCH('Joined Data'!M$1,'Raw Election Data'!$A$1:$AN$1,0))</f>
        <v>0.21610330421572352</v>
      </c>
      <c r="N1571">
        <f>INDEX('Raw Election Data'!$A$1:$AN$3144,MATCH($C1571&amp;" "&amp;$B1571,'Raw Election Data'!$C$1:$C$3144,0),MATCH('Joined Data'!N$1,'Raw Election Data'!$A$1:$AN$1,0))</f>
        <v>0.75370300037979487</v>
      </c>
      <c r="O1571">
        <f>INDEX('Raw Election Data'!$A$1:$AN$3144,MATCH($C1571&amp;" "&amp;$B1571,'Raw Election Data'!$C$1:$C$3144,0),MATCH('Joined Data'!O$1,'Raw Election Data'!$A$1:$AN$1,0))</f>
        <v>-2831</v>
      </c>
      <c r="P1571">
        <f>INDEX('Raw Election Data'!$A$1:$AN$3144,MATCH($C1571&amp;" "&amp;$B1571,'Raw Election Data'!$C$1:$C$3144,0),MATCH('Joined Data'!P$1,'Raw Election Data'!$A$1:$AN$1,0))</f>
        <v>2831</v>
      </c>
      <c r="Q1571">
        <f>INDEX('Raw Election Data'!$A$1:$AN$3144,MATCH($C1571&amp;" "&amp;$B1571,'Raw Election Data'!$C$1:$C$3144,0),MATCH('Joined Data'!Q$1,'Raw Election Data'!$A$1:$AN$1,0))</f>
        <v>-0.53759969616407133</v>
      </c>
      <c r="R1571">
        <f>INDEX('Raw Election Data'!$A$1:$AN$3144,MATCH($C1571&amp;" "&amp;$B1571,'Raw Election Data'!$C$1:$C$3144,0),MATCH('Joined Data'!R$1,'Raw Election Data'!$A$1:$AN$1,0))</f>
        <v>0.53759969616407133</v>
      </c>
    </row>
    <row r="1572" spans="1:18" ht="13.5" hidden="1" customHeight="1" x14ac:dyDescent="0.15">
      <c r="A1572" t="s">
        <v>229</v>
      </c>
      <c r="B1572" t="s">
        <v>4078</v>
      </c>
      <c r="C1572" t="str">
        <f>INDEX(FIPS!$A$1:$E$3236,MATCH($F1572,FIPS!$D$1:$D$3236,0),5)</f>
        <v>Randolph County</v>
      </c>
      <c r="D1572" t="s">
        <v>230</v>
      </c>
      <c r="E1572" s="15" t="s">
        <v>142</v>
      </c>
      <c r="F1572" t="s">
        <v>4231</v>
      </c>
      <c r="G1572" t="s">
        <v>7773</v>
      </c>
      <c r="H1572" t="str">
        <f>IFERROR(VLOOKUP($G1572,'Team Colors'!$A:$B,2,0),"#c9c9c9")</f>
        <v>#e31837</v>
      </c>
      <c r="I1572">
        <f>INDEX('Raw Election Data'!$A$1:$AN$3144,MATCH($C1572&amp;" "&amp;$B1572,'Raw Election Data'!$C$1:$C$3144,0),MATCH('Joined Data'!I$1,'Raw Election Data'!$A$1:$AN$1,0))</f>
        <v>25104</v>
      </c>
      <c r="J1572">
        <f>INDEX('Raw Election Data'!$A$1:$AN$3144,MATCH($C1572&amp;" "&amp;$B1572,'Raw Election Data'!$C$1:$C$3144,0),MATCH('Joined Data'!J$1,'Raw Election Data'!$A$1:$AN$1,0))</f>
        <v>2283</v>
      </c>
      <c r="K1572">
        <f>INDEX('Raw Election Data'!$A$1:$AN$3144,MATCH($C1572&amp;" "&amp;$B1572,'Raw Election Data'!$C$1:$C$3144,0),MATCH('Joined Data'!K$1,'Raw Election Data'!$A$1:$AN$1,0))</f>
        <v>7529</v>
      </c>
      <c r="L1572">
        <f>INDEX('Raw Election Data'!$A$1:$AN$3144,MATCH($C1572&amp;" "&amp;$B1572,'Raw Election Data'!$C$1:$C$3144,0),MATCH('Joined Data'!L$1,'Raw Election Data'!$A$1:$AN$1,0))</f>
        <v>10309</v>
      </c>
      <c r="M1572">
        <f>INDEX('Raw Election Data'!$A$1:$AN$3144,MATCH($C1572&amp;" "&amp;$B1572,'Raw Election Data'!$C$1:$C$3144,0),MATCH('Joined Data'!M$1,'Raw Election Data'!$A$1:$AN$1,0))</f>
        <v>0.22145697933844213</v>
      </c>
      <c r="N1572">
        <f>INDEX('Raw Election Data'!$A$1:$AN$3144,MATCH($C1572&amp;" "&amp;$B1572,'Raw Election Data'!$C$1:$C$3144,0),MATCH('Joined Data'!N$1,'Raw Election Data'!$A$1:$AN$1,0))</f>
        <v>0.73033271898341257</v>
      </c>
      <c r="O1572">
        <f>INDEX('Raw Election Data'!$A$1:$AN$3144,MATCH($C1572&amp;" "&amp;$B1572,'Raw Election Data'!$C$1:$C$3144,0),MATCH('Joined Data'!O$1,'Raw Election Data'!$A$1:$AN$1,0))</f>
        <v>-5246</v>
      </c>
      <c r="P1572">
        <f>INDEX('Raw Election Data'!$A$1:$AN$3144,MATCH($C1572&amp;" "&amp;$B1572,'Raw Election Data'!$C$1:$C$3144,0),MATCH('Joined Data'!P$1,'Raw Election Data'!$A$1:$AN$1,0))</f>
        <v>5246</v>
      </c>
      <c r="Q1572">
        <f>INDEX('Raw Election Data'!$A$1:$AN$3144,MATCH($C1572&amp;" "&amp;$B1572,'Raw Election Data'!$C$1:$C$3144,0),MATCH('Joined Data'!Q$1,'Raw Election Data'!$A$1:$AN$1,0))</f>
        <v>-0.50887573964497046</v>
      </c>
      <c r="R1572">
        <f>INDEX('Raw Election Data'!$A$1:$AN$3144,MATCH($C1572&amp;" "&amp;$B1572,'Raw Election Data'!$C$1:$C$3144,0),MATCH('Joined Data'!R$1,'Raw Election Data'!$A$1:$AN$1,0))</f>
        <v>0.50887573964497046</v>
      </c>
    </row>
    <row r="1573" spans="1:18" ht="13.5" hidden="1" customHeight="1" x14ac:dyDescent="0.15">
      <c r="A1573" t="s">
        <v>229</v>
      </c>
      <c r="B1573" t="s">
        <v>4078</v>
      </c>
      <c r="C1573" t="str">
        <f>INDEX(FIPS!$A$1:$E$3236,MATCH($F1573,FIPS!$D$1:$D$3236,0),5)</f>
        <v>Ray County</v>
      </c>
      <c r="D1573" t="s">
        <v>230</v>
      </c>
      <c r="E1573" s="15" t="s">
        <v>143</v>
      </c>
      <c r="F1573" t="s">
        <v>4235</v>
      </c>
      <c r="G1573" t="s">
        <v>7773</v>
      </c>
      <c r="H1573" t="str">
        <f>IFERROR(VLOOKUP($G1573,'Team Colors'!$A:$B,2,0),"#c9c9c9")</f>
        <v>#e31837</v>
      </c>
      <c r="I1573">
        <f>INDEX('Raw Election Data'!$A$1:$AN$3144,MATCH($C1573&amp;" "&amp;$B1573,'Raw Election Data'!$C$1:$C$3144,0),MATCH('Joined Data'!I$1,'Raw Election Data'!$A$1:$AN$1,0))</f>
        <v>22810</v>
      </c>
      <c r="J1573">
        <f>INDEX('Raw Election Data'!$A$1:$AN$3144,MATCH($C1573&amp;" "&amp;$B1573,'Raw Election Data'!$C$1:$C$3144,0),MATCH('Joined Data'!J$1,'Raw Election Data'!$A$1:$AN$1,0))</f>
        <v>3088</v>
      </c>
      <c r="K1573">
        <f>INDEX('Raw Election Data'!$A$1:$AN$3144,MATCH($C1573&amp;" "&amp;$B1573,'Raw Election Data'!$C$1:$C$3144,0),MATCH('Joined Data'!K$1,'Raw Election Data'!$A$1:$AN$1,0))</f>
        <v>7103</v>
      </c>
      <c r="L1573">
        <f>INDEX('Raw Election Data'!$A$1:$AN$3144,MATCH($C1573&amp;" "&amp;$B1573,'Raw Election Data'!$C$1:$C$3144,0),MATCH('Joined Data'!L$1,'Raw Election Data'!$A$1:$AN$1,0))</f>
        <v>10835</v>
      </c>
      <c r="M1573">
        <f>INDEX('Raw Election Data'!$A$1:$AN$3144,MATCH($C1573&amp;" "&amp;$B1573,'Raw Election Data'!$C$1:$C$3144,0),MATCH('Joined Data'!M$1,'Raw Election Data'!$A$1:$AN$1,0))</f>
        <v>0.28500230733733273</v>
      </c>
      <c r="N1573">
        <f>INDEX('Raw Election Data'!$A$1:$AN$3144,MATCH($C1573&amp;" "&amp;$B1573,'Raw Election Data'!$C$1:$C$3144,0),MATCH('Joined Data'!N$1,'Raw Election Data'!$A$1:$AN$1,0))</f>
        <v>0.65556068297185044</v>
      </c>
      <c r="O1573">
        <f>INDEX('Raw Election Data'!$A$1:$AN$3144,MATCH($C1573&amp;" "&amp;$B1573,'Raw Election Data'!$C$1:$C$3144,0),MATCH('Joined Data'!O$1,'Raw Election Data'!$A$1:$AN$1,0))</f>
        <v>-4015</v>
      </c>
      <c r="P1573">
        <f>INDEX('Raw Election Data'!$A$1:$AN$3144,MATCH($C1573&amp;" "&amp;$B1573,'Raw Election Data'!$C$1:$C$3144,0),MATCH('Joined Data'!P$1,'Raw Election Data'!$A$1:$AN$1,0))</f>
        <v>4015</v>
      </c>
      <c r="Q1573">
        <f>INDEX('Raw Election Data'!$A$1:$AN$3144,MATCH($C1573&amp;" "&amp;$B1573,'Raw Election Data'!$C$1:$C$3144,0),MATCH('Joined Data'!Q$1,'Raw Election Data'!$A$1:$AN$1,0))</f>
        <v>-0.37055837563451771</v>
      </c>
      <c r="R1573">
        <f>INDEX('Raw Election Data'!$A$1:$AN$3144,MATCH($C1573&amp;" "&amp;$B1573,'Raw Election Data'!$C$1:$C$3144,0),MATCH('Joined Data'!R$1,'Raw Election Data'!$A$1:$AN$1,0))</f>
        <v>0.37055837563451771</v>
      </c>
    </row>
    <row r="1574" spans="1:18" ht="13.5" hidden="1" customHeight="1" x14ac:dyDescent="0.15">
      <c r="A1574" t="s">
        <v>229</v>
      </c>
      <c r="B1574" t="s">
        <v>4078</v>
      </c>
      <c r="C1574" t="str">
        <f>INDEX(FIPS!$A$1:$E$3236,MATCH($F1574,FIPS!$D$1:$D$3236,0),5)</f>
        <v>Reynolds County</v>
      </c>
      <c r="D1574" t="s">
        <v>230</v>
      </c>
      <c r="E1574" s="15" t="s">
        <v>144</v>
      </c>
      <c r="F1574" t="s">
        <v>4237</v>
      </c>
      <c r="G1574" t="s">
        <v>7795</v>
      </c>
      <c r="H1574" t="str">
        <f>IFERROR(VLOOKUP($G1574,'Team Colors'!$A:$B,2,0),"#c9c9c9")</f>
        <v>#b3995d</v>
      </c>
      <c r="I1574">
        <f>INDEX('Raw Election Data'!$A$1:$AN$3144,MATCH($C1574&amp;" "&amp;$B1574,'Raw Election Data'!$C$1:$C$3144,0),MATCH('Joined Data'!I$1,'Raw Election Data'!$A$1:$AN$1,0))</f>
        <v>6432</v>
      </c>
      <c r="J1574">
        <f>INDEX('Raw Election Data'!$A$1:$AN$3144,MATCH($C1574&amp;" "&amp;$B1574,'Raw Election Data'!$C$1:$C$3144,0),MATCH('Joined Data'!J$1,'Raw Election Data'!$A$1:$AN$1,0))</f>
        <v>540</v>
      </c>
      <c r="K1574">
        <f>INDEX('Raw Election Data'!$A$1:$AN$3144,MATCH($C1574&amp;" "&amp;$B1574,'Raw Election Data'!$C$1:$C$3144,0),MATCH('Joined Data'!K$1,'Raw Election Data'!$A$1:$AN$1,0))</f>
        <v>2402</v>
      </c>
      <c r="L1574">
        <f>INDEX('Raw Election Data'!$A$1:$AN$3144,MATCH($C1574&amp;" "&amp;$B1574,'Raw Election Data'!$C$1:$C$3144,0),MATCH('Joined Data'!L$1,'Raw Election Data'!$A$1:$AN$1,0))</f>
        <v>3032</v>
      </c>
      <c r="M1574">
        <f>INDEX('Raw Election Data'!$A$1:$AN$3144,MATCH($C1574&amp;" "&amp;$B1574,'Raw Election Data'!$C$1:$C$3144,0),MATCH('Joined Data'!M$1,'Raw Election Data'!$A$1:$AN$1,0))</f>
        <v>0.17810026385224276</v>
      </c>
      <c r="N1574">
        <f>INDEX('Raw Election Data'!$A$1:$AN$3144,MATCH($C1574&amp;" "&amp;$B1574,'Raw Election Data'!$C$1:$C$3144,0),MATCH('Joined Data'!N$1,'Raw Election Data'!$A$1:$AN$1,0))</f>
        <v>0.79221635883905017</v>
      </c>
      <c r="O1574">
        <f>INDEX('Raw Election Data'!$A$1:$AN$3144,MATCH($C1574&amp;" "&amp;$B1574,'Raw Election Data'!$C$1:$C$3144,0),MATCH('Joined Data'!O$1,'Raw Election Data'!$A$1:$AN$1,0))</f>
        <v>-1862</v>
      </c>
      <c r="P1574">
        <f>INDEX('Raw Election Data'!$A$1:$AN$3144,MATCH($C1574&amp;" "&amp;$B1574,'Raw Election Data'!$C$1:$C$3144,0),MATCH('Joined Data'!P$1,'Raw Election Data'!$A$1:$AN$1,0))</f>
        <v>1862</v>
      </c>
      <c r="Q1574">
        <f>INDEX('Raw Election Data'!$A$1:$AN$3144,MATCH($C1574&amp;" "&amp;$B1574,'Raw Election Data'!$C$1:$C$3144,0),MATCH('Joined Data'!Q$1,'Raw Election Data'!$A$1:$AN$1,0))</f>
        <v>-0.61411609498680741</v>
      </c>
      <c r="R1574">
        <f>INDEX('Raw Election Data'!$A$1:$AN$3144,MATCH($C1574&amp;" "&amp;$B1574,'Raw Election Data'!$C$1:$C$3144,0),MATCH('Joined Data'!R$1,'Raw Election Data'!$A$1:$AN$1,0))</f>
        <v>0.61411609498680741</v>
      </c>
    </row>
    <row r="1575" spans="1:18" ht="13.5" hidden="1" customHeight="1" x14ac:dyDescent="0.15">
      <c r="A1575" t="s">
        <v>229</v>
      </c>
      <c r="B1575" t="s">
        <v>4078</v>
      </c>
      <c r="C1575" t="str">
        <f>INDEX(FIPS!$A$1:$E$3236,MATCH($F1575,FIPS!$D$1:$D$3236,0),5)</f>
        <v>Ripley County</v>
      </c>
      <c r="D1575" t="s">
        <v>230</v>
      </c>
      <c r="E1575" s="15" t="s">
        <v>145</v>
      </c>
      <c r="F1575" t="s">
        <v>4238</v>
      </c>
      <c r="G1575" t="s">
        <v>7795</v>
      </c>
      <c r="H1575" t="str">
        <f>IFERROR(VLOOKUP($G1575,'Team Colors'!$A:$B,2,0),"#c9c9c9")</f>
        <v>#b3995d</v>
      </c>
      <c r="I1575">
        <f>INDEX('Raw Election Data'!$A$1:$AN$3144,MATCH($C1575&amp;" "&amp;$B1575,'Raw Election Data'!$C$1:$C$3144,0),MATCH('Joined Data'!I$1,'Raw Election Data'!$A$1:$AN$1,0))</f>
        <v>13802</v>
      </c>
      <c r="J1575">
        <f>INDEX('Raw Election Data'!$A$1:$AN$3144,MATCH($C1575&amp;" "&amp;$B1575,'Raw Election Data'!$C$1:$C$3144,0),MATCH('Joined Data'!J$1,'Raw Election Data'!$A$1:$AN$1,0))</f>
        <v>830</v>
      </c>
      <c r="K1575">
        <f>INDEX('Raw Election Data'!$A$1:$AN$3144,MATCH($C1575&amp;" "&amp;$B1575,'Raw Election Data'!$C$1:$C$3144,0),MATCH('Joined Data'!K$1,'Raw Election Data'!$A$1:$AN$1,0))</f>
        <v>4520</v>
      </c>
      <c r="L1575">
        <f>INDEX('Raw Election Data'!$A$1:$AN$3144,MATCH($C1575&amp;" "&amp;$B1575,'Raw Election Data'!$C$1:$C$3144,0),MATCH('Joined Data'!L$1,'Raw Election Data'!$A$1:$AN$1,0))</f>
        <v>5518</v>
      </c>
      <c r="M1575">
        <f>INDEX('Raw Election Data'!$A$1:$AN$3144,MATCH($C1575&amp;" "&amp;$B1575,'Raw Election Data'!$C$1:$C$3144,0),MATCH('Joined Data'!M$1,'Raw Election Data'!$A$1:$AN$1,0))</f>
        <v>0.15041681768756796</v>
      </c>
      <c r="N1575">
        <f>INDEX('Raw Election Data'!$A$1:$AN$3144,MATCH($C1575&amp;" "&amp;$B1575,'Raw Election Data'!$C$1:$C$3144,0),MATCH('Joined Data'!N$1,'Raw Election Data'!$A$1:$AN$1,0))</f>
        <v>0.81913736861181585</v>
      </c>
      <c r="O1575">
        <f>INDEX('Raw Election Data'!$A$1:$AN$3144,MATCH($C1575&amp;" "&amp;$B1575,'Raw Election Data'!$C$1:$C$3144,0),MATCH('Joined Data'!O$1,'Raw Election Data'!$A$1:$AN$1,0))</f>
        <v>-3690</v>
      </c>
      <c r="P1575">
        <f>INDEX('Raw Election Data'!$A$1:$AN$3144,MATCH($C1575&amp;" "&amp;$B1575,'Raw Election Data'!$C$1:$C$3144,0),MATCH('Joined Data'!P$1,'Raw Election Data'!$A$1:$AN$1,0))</f>
        <v>3690</v>
      </c>
      <c r="Q1575">
        <f>INDEX('Raw Election Data'!$A$1:$AN$3144,MATCH($C1575&amp;" "&amp;$B1575,'Raw Election Data'!$C$1:$C$3144,0),MATCH('Joined Data'!Q$1,'Raw Election Data'!$A$1:$AN$1,0))</f>
        <v>-0.66872055092424787</v>
      </c>
      <c r="R1575">
        <f>INDEX('Raw Election Data'!$A$1:$AN$3144,MATCH($C1575&amp;" "&amp;$B1575,'Raw Election Data'!$C$1:$C$3144,0),MATCH('Joined Data'!R$1,'Raw Election Data'!$A$1:$AN$1,0))</f>
        <v>0.66872055092424787</v>
      </c>
    </row>
    <row r="1576" spans="1:18" ht="13.5" hidden="1" customHeight="1" x14ac:dyDescent="0.15">
      <c r="A1576" t="s">
        <v>229</v>
      </c>
      <c r="B1576" t="s">
        <v>4078</v>
      </c>
      <c r="C1576" t="str">
        <f>INDEX(FIPS!$A$1:$E$3236,MATCH($F1576,FIPS!$D$1:$D$3236,0),5)</f>
        <v>St. Charles County</v>
      </c>
      <c r="D1576" t="s">
        <v>230</v>
      </c>
      <c r="E1576" s="15" t="s">
        <v>146</v>
      </c>
      <c r="F1576" t="s">
        <v>4240</v>
      </c>
      <c r="G1576" t="s">
        <v>7795</v>
      </c>
      <c r="H1576" t="str">
        <f>IFERROR(VLOOKUP($G1576,'Team Colors'!$A:$B,2,0),"#c9c9c9")</f>
        <v>#b3995d</v>
      </c>
      <c r="I1576">
        <f>INDEX('Raw Election Data'!$A$1:$AN$3144,MATCH($C1576&amp;" "&amp;$B1576,'Raw Election Data'!$C$1:$C$3144,0),MATCH('Joined Data'!I$1,'Raw Election Data'!$A$1:$AN$1,0))</f>
        <v>385590</v>
      </c>
      <c r="J1576">
        <f>INDEX('Raw Election Data'!$A$1:$AN$3144,MATCH($C1576&amp;" "&amp;$B1576,'Raw Election Data'!$C$1:$C$3144,0),MATCH('Joined Data'!J$1,'Raw Election Data'!$A$1:$AN$1,0))</f>
        <v>68225</v>
      </c>
      <c r="K1576">
        <f>INDEX('Raw Election Data'!$A$1:$AN$3144,MATCH($C1576&amp;" "&amp;$B1576,'Raw Election Data'!$C$1:$C$3144,0),MATCH('Joined Data'!K$1,'Raw Election Data'!$A$1:$AN$1,0))</f>
        <v>120899</v>
      </c>
      <c r="L1576">
        <f>INDEX('Raw Election Data'!$A$1:$AN$3144,MATCH($C1576&amp;" "&amp;$B1576,'Raw Election Data'!$C$1:$C$3144,0),MATCH('Joined Data'!L$1,'Raw Election Data'!$A$1:$AN$1,0))</f>
        <v>199513</v>
      </c>
      <c r="M1576">
        <f>INDEX('Raw Election Data'!$A$1:$AN$3144,MATCH($C1576&amp;" "&amp;$B1576,'Raw Election Data'!$C$1:$C$3144,0),MATCH('Joined Data'!M$1,'Raw Election Data'!$A$1:$AN$1,0))</f>
        <v>0.34195766691894763</v>
      </c>
      <c r="N1576">
        <f>INDEX('Raw Election Data'!$A$1:$AN$3144,MATCH($C1576&amp;" "&amp;$B1576,'Raw Election Data'!$C$1:$C$3144,0),MATCH('Joined Data'!N$1,'Raw Election Data'!$A$1:$AN$1,0))</f>
        <v>0.60597053826066472</v>
      </c>
      <c r="O1576">
        <f>INDEX('Raw Election Data'!$A$1:$AN$3144,MATCH($C1576&amp;" "&amp;$B1576,'Raw Election Data'!$C$1:$C$3144,0),MATCH('Joined Data'!O$1,'Raw Election Data'!$A$1:$AN$1,0))</f>
        <v>-52674</v>
      </c>
      <c r="P1576">
        <f>INDEX('Raw Election Data'!$A$1:$AN$3144,MATCH($C1576&amp;" "&amp;$B1576,'Raw Election Data'!$C$1:$C$3144,0),MATCH('Joined Data'!P$1,'Raw Election Data'!$A$1:$AN$1,0))</f>
        <v>52674</v>
      </c>
      <c r="Q1576">
        <f>INDEX('Raw Election Data'!$A$1:$AN$3144,MATCH($C1576&amp;" "&amp;$B1576,'Raw Election Data'!$C$1:$C$3144,0),MATCH('Joined Data'!Q$1,'Raw Election Data'!$A$1:$AN$1,0))</f>
        <v>-0.26401287134171708</v>
      </c>
      <c r="R1576">
        <f>INDEX('Raw Election Data'!$A$1:$AN$3144,MATCH($C1576&amp;" "&amp;$B1576,'Raw Election Data'!$C$1:$C$3144,0),MATCH('Joined Data'!R$1,'Raw Election Data'!$A$1:$AN$1,0))</f>
        <v>0.26401287134171708</v>
      </c>
    </row>
    <row r="1577" spans="1:18" ht="13.5" hidden="1" customHeight="1" x14ac:dyDescent="0.15">
      <c r="A1577" t="s">
        <v>229</v>
      </c>
      <c r="B1577" t="s">
        <v>4078</v>
      </c>
      <c r="C1577" t="str">
        <f>INDEX(FIPS!$A$1:$E$3236,MATCH($F1577,FIPS!$D$1:$D$3236,0),5)</f>
        <v>St. Clair County</v>
      </c>
      <c r="D1577" t="s">
        <v>230</v>
      </c>
      <c r="E1577" s="15" t="s">
        <v>91</v>
      </c>
      <c r="F1577" t="s">
        <v>4241</v>
      </c>
      <c r="G1577" t="s">
        <v>7773</v>
      </c>
      <c r="H1577" t="str">
        <f>IFERROR(VLOOKUP($G1577,'Team Colors'!$A:$B,2,0),"#c9c9c9")</f>
        <v>#e31837</v>
      </c>
      <c r="I1577">
        <f>INDEX('Raw Election Data'!$A$1:$AN$3144,MATCH($C1577&amp;" "&amp;$B1577,'Raw Election Data'!$C$1:$C$3144,0),MATCH('Joined Data'!I$1,'Raw Election Data'!$A$1:$AN$1,0))</f>
        <v>9440</v>
      </c>
      <c r="J1577">
        <f>INDEX('Raw Election Data'!$A$1:$AN$3144,MATCH($C1577&amp;" "&amp;$B1577,'Raw Election Data'!$C$1:$C$3144,0),MATCH('Joined Data'!J$1,'Raw Election Data'!$A$1:$AN$1,0))</f>
        <v>936</v>
      </c>
      <c r="K1577">
        <f>INDEX('Raw Election Data'!$A$1:$AN$3144,MATCH($C1577&amp;" "&amp;$B1577,'Raw Election Data'!$C$1:$C$3144,0),MATCH('Joined Data'!K$1,'Raw Election Data'!$A$1:$AN$1,0))</f>
        <v>3501</v>
      </c>
      <c r="L1577">
        <f>INDEX('Raw Election Data'!$A$1:$AN$3144,MATCH($C1577&amp;" "&amp;$B1577,'Raw Election Data'!$C$1:$C$3144,0),MATCH('Joined Data'!L$1,'Raw Election Data'!$A$1:$AN$1,0))</f>
        <v>4630</v>
      </c>
      <c r="M1577">
        <f>INDEX('Raw Election Data'!$A$1:$AN$3144,MATCH($C1577&amp;" "&amp;$B1577,'Raw Election Data'!$C$1:$C$3144,0),MATCH('Joined Data'!M$1,'Raw Election Data'!$A$1:$AN$1,0))</f>
        <v>0.20215982721382289</v>
      </c>
      <c r="N1577">
        <f>INDEX('Raw Election Data'!$A$1:$AN$3144,MATCH($C1577&amp;" "&amp;$B1577,'Raw Election Data'!$C$1:$C$3144,0),MATCH('Joined Data'!N$1,'Raw Election Data'!$A$1:$AN$1,0))</f>
        <v>0.7561555075593952</v>
      </c>
      <c r="O1577">
        <f>INDEX('Raw Election Data'!$A$1:$AN$3144,MATCH($C1577&amp;" "&amp;$B1577,'Raw Election Data'!$C$1:$C$3144,0),MATCH('Joined Data'!O$1,'Raw Election Data'!$A$1:$AN$1,0))</f>
        <v>-2565</v>
      </c>
      <c r="P1577">
        <f>INDEX('Raw Election Data'!$A$1:$AN$3144,MATCH($C1577&amp;" "&amp;$B1577,'Raw Election Data'!$C$1:$C$3144,0),MATCH('Joined Data'!P$1,'Raw Election Data'!$A$1:$AN$1,0))</f>
        <v>2565</v>
      </c>
      <c r="Q1577">
        <f>INDEX('Raw Election Data'!$A$1:$AN$3144,MATCH($C1577&amp;" "&amp;$B1577,'Raw Election Data'!$C$1:$C$3144,0),MATCH('Joined Data'!Q$1,'Raw Election Data'!$A$1:$AN$1,0))</f>
        <v>-0.55399568034557234</v>
      </c>
      <c r="R1577">
        <f>INDEX('Raw Election Data'!$A$1:$AN$3144,MATCH($C1577&amp;" "&amp;$B1577,'Raw Election Data'!$C$1:$C$3144,0),MATCH('Joined Data'!R$1,'Raw Election Data'!$A$1:$AN$1,0))</f>
        <v>0.55399568034557234</v>
      </c>
    </row>
    <row r="1578" spans="1:18" ht="13.5" hidden="1" customHeight="1" x14ac:dyDescent="0.15">
      <c r="A1578" t="s">
        <v>229</v>
      </c>
      <c r="B1578" t="s">
        <v>4078</v>
      </c>
      <c r="C1578" t="str">
        <f>INDEX(FIPS!$A$1:$E$3236,MATCH($F1578,FIPS!$D$1:$D$3236,0),5)</f>
        <v>Ste. Genevieve County</v>
      </c>
      <c r="D1578" t="s">
        <v>230</v>
      </c>
      <c r="E1578" s="15" t="s">
        <v>247</v>
      </c>
      <c r="F1578" t="s">
        <v>4243</v>
      </c>
      <c r="G1578" t="s">
        <v>7795</v>
      </c>
      <c r="H1578" t="str">
        <f>IFERROR(VLOOKUP($G1578,'Team Colors'!$A:$B,2,0),"#c9c9c9")</f>
        <v>#b3995d</v>
      </c>
      <c r="I1578">
        <f>INDEX('Raw Election Data'!$A$1:$AN$3144,MATCH($C1578&amp;" "&amp;$B1578,'Raw Election Data'!$C$1:$C$3144,0),MATCH('Joined Data'!I$1,'Raw Election Data'!$A$1:$AN$1,0))</f>
        <v>17919</v>
      </c>
      <c r="J1578">
        <f>INDEX('Raw Election Data'!$A$1:$AN$3144,MATCH($C1578&amp;" "&amp;$B1578,'Raw Election Data'!$C$1:$C$3144,0),MATCH('Joined Data'!J$1,'Raw Election Data'!$A$1:$AN$1,0))</f>
        <v>2540</v>
      </c>
      <c r="K1578">
        <f>INDEX('Raw Election Data'!$A$1:$AN$3144,MATCH($C1578&amp;" "&amp;$B1578,'Raw Election Data'!$C$1:$C$3144,0),MATCH('Joined Data'!K$1,'Raw Election Data'!$A$1:$AN$1,0))</f>
        <v>5495</v>
      </c>
      <c r="L1578">
        <f>INDEX('Raw Election Data'!$A$1:$AN$3144,MATCH($C1578&amp;" "&amp;$B1578,'Raw Election Data'!$C$1:$C$3144,0),MATCH('Joined Data'!L$1,'Raw Election Data'!$A$1:$AN$1,0))</f>
        <v>8459</v>
      </c>
      <c r="M1578">
        <f>INDEX('Raw Election Data'!$A$1:$AN$3144,MATCH($C1578&amp;" "&amp;$B1578,'Raw Election Data'!$C$1:$C$3144,0),MATCH('Joined Data'!M$1,'Raw Election Data'!$A$1:$AN$1,0))</f>
        <v>0.30027189975174373</v>
      </c>
      <c r="N1578">
        <f>INDEX('Raw Election Data'!$A$1:$AN$3144,MATCH($C1578&amp;" "&amp;$B1578,'Raw Election Data'!$C$1:$C$3144,0),MATCH('Joined Data'!N$1,'Raw Election Data'!$A$1:$AN$1,0))</f>
        <v>0.64960397210072107</v>
      </c>
      <c r="O1578">
        <f>INDEX('Raw Election Data'!$A$1:$AN$3144,MATCH($C1578&amp;" "&amp;$B1578,'Raw Election Data'!$C$1:$C$3144,0),MATCH('Joined Data'!O$1,'Raw Election Data'!$A$1:$AN$1,0))</f>
        <v>-2955</v>
      </c>
      <c r="P1578">
        <f>INDEX('Raw Election Data'!$A$1:$AN$3144,MATCH($C1578&amp;" "&amp;$B1578,'Raw Election Data'!$C$1:$C$3144,0),MATCH('Joined Data'!P$1,'Raw Election Data'!$A$1:$AN$1,0))</f>
        <v>2955</v>
      </c>
      <c r="Q1578">
        <f>INDEX('Raw Election Data'!$A$1:$AN$3144,MATCH($C1578&amp;" "&amp;$B1578,'Raw Election Data'!$C$1:$C$3144,0),MATCH('Joined Data'!Q$1,'Raw Election Data'!$A$1:$AN$1,0))</f>
        <v>-0.34933207234897734</v>
      </c>
      <c r="R1578">
        <f>INDEX('Raw Election Data'!$A$1:$AN$3144,MATCH($C1578&amp;" "&amp;$B1578,'Raw Election Data'!$C$1:$C$3144,0),MATCH('Joined Data'!R$1,'Raw Election Data'!$A$1:$AN$1,0))</f>
        <v>0.34933207234897734</v>
      </c>
    </row>
    <row r="1579" spans="1:18" ht="13.5" hidden="1" customHeight="1" x14ac:dyDescent="0.15">
      <c r="A1579" t="s">
        <v>229</v>
      </c>
      <c r="B1579" t="s">
        <v>4078</v>
      </c>
      <c r="C1579" t="str">
        <f>INDEX(FIPS!$A$1:$E$3236,MATCH($F1579,FIPS!$D$1:$D$3236,0),5)</f>
        <v>St. Francois County</v>
      </c>
      <c r="D1579" t="s">
        <v>230</v>
      </c>
      <c r="E1579" s="15" t="s">
        <v>147</v>
      </c>
      <c r="F1579" t="s">
        <v>4245</v>
      </c>
      <c r="G1579" s="17" t="s">
        <v>7795</v>
      </c>
      <c r="H1579" t="str">
        <f>IFERROR(VLOOKUP($G1579,'Team Colors'!$A:$B,2,0),"#c9c9c9")</f>
        <v>#b3995d</v>
      </c>
      <c r="I1579">
        <f>INDEX('Raw Election Data'!$A$1:$AN$3144,MATCH($C1579&amp;" "&amp;$B1579,'Raw Election Data'!$C$1:$C$3144,0),MATCH('Joined Data'!I$1,'Raw Election Data'!$A$1:$AN$1,0))</f>
        <v>66520</v>
      </c>
      <c r="J1579">
        <f>INDEX('Raw Election Data'!$A$1:$AN$3144,MATCH($C1579&amp;" "&amp;$B1579,'Raw Election Data'!$C$1:$C$3144,0),MATCH('Joined Data'!J$1,'Raw Election Data'!$A$1:$AN$1,0))</f>
        <v>6250</v>
      </c>
      <c r="K1579">
        <f>INDEX('Raw Election Data'!$A$1:$AN$3144,MATCH($C1579&amp;" "&amp;$B1579,'Raw Election Data'!$C$1:$C$3144,0),MATCH('Joined Data'!K$1,'Raw Election Data'!$A$1:$AN$1,0))</f>
        <v>17467</v>
      </c>
      <c r="L1579">
        <f>INDEX('Raw Election Data'!$A$1:$AN$3144,MATCH($C1579&amp;" "&amp;$B1579,'Raw Election Data'!$C$1:$C$3144,0),MATCH('Joined Data'!L$1,'Raw Election Data'!$A$1:$AN$1,0))</f>
        <v>24714</v>
      </c>
      <c r="M1579">
        <f>INDEX('Raw Election Data'!$A$1:$AN$3144,MATCH($C1579&amp;" "&amp;$B1579,'Raw Election Data'!$C$1:$C$3144,0),MATCH('Joined Data'!M$1,'Raw Election Data'!$A$1:$AN$1,0))</f>
        <v>0.25289309703002349</v>
      </c>
      <c r="N1579">
        <f>INDEX('Raw Election Data'!$A$1:$AN$3144,MATCH($C1579&amp;" "&amp;$B1579,'Raw Election Data'!$C$1:$C$3144,0),MATCH('Joined Data'!N$1,'Raw Election Data'!$A$1:$AN$1,0))</f>
        <v>0.70676539613174716</v>
      </c>
      <c r="O1579">
        <f>INDEX('Raw Election Data'!$A$1:$AN$3144,MATCH($C1579&amp;" "&amp;$B1579,'Raw Election Data'!$C$1:$C$3144,0),MATCH('Joined Data'!O$1,'Raw Election Data'!$A$1:$AN$1,0))</f>
        <v>-11217</v>
      </c>
      <c r="P1579">
        <f>INDEX('Raw Election Data'!$A$1:$AN$3144,MATCH($C1579&amp;" "&amp;$B1579,'Raw Election Data'!$C$1:$C$3144,0),MATCH('Joined Data'!P$1,'Raw Election Data'!$A$1:$AN$1,0))</f>
        <v>11217</v>
      </c>
      <c r="Q1579">
        <f>INDEX('Raw Election Data'!$A$1:$AN$3144,MATCH($C1579&amp;" "&amp;$B1579,'Raw Election Data'!$C$1:$C$3144,0),MATCH('Joined Data'!Q$1,'Raw Election Data'!$A$1:$AN$1,0))</f>
        <v>-0.45387229910172366</v>
      </c>
      <c r="R1579">
        <f>INDEX('Raw Election Data'!$A$1:$AN$3144,MATCH($C1579&amp;" "&amp;$B1579,'Raw Election Data'!$C$1:$C$3144,0),MATCH('Joined Data'!R$1,'Raw Election Data'!$A$1:$AN$1,0))</f>
        <v>0.45387229910172366</v>
      </c>
    </row>
    <row r="1580" spans="1:18" ht="13.5" hidden="1" customHeight="1" x14ac:dyDescent="0.15">
      <c r="A1580" t="s">
        <v>229</v>
      </c>
      <c r="B1580" t="s">
        <v>4078</v>
      </c>
      <c r="C1580" t="str">
        <f>INDEX(FIPS!$A$1:$E$3236,MATCH($F1580,FIPS!$D$1:$D$3236,0),5)</f>
        <v>St. Louis County</v>
      </c>
      <c r="D1580" t="s">
        <v>230</v>
      </c>
      <c r="E1580" s="15" t="s">
        <v>148</v>
      </c>
      <c r="F1580" t="s">
        <v>4248</v>
      </c>
      <c r="G1580" t="s">
        <v>7795</v>
      </c>
      <c r="H1580" t="str">
        <f>IFERROR(VLOOKUP($G1580,'Team Colors'!$A:$B,2,0),"#c9c9c9")</f>
        <v>#b3995d</v>
      </c>
      <c r="I1580">
        <f>INDEX('Raw Election Data'!$A$1:$AN$3144,MATCH($C1580&amp;" "&amp;$B1580,'Raw Election Data'!$C$1:$C$3144,0),MATCH('Joined Data'!I$1,'Raw Election Data'!$A$1:$AN$1,0))</f>
        <v>1003362</v>
      </c>
      <c r="J1580">
        <f>INDEX('Raw Election Data'!$A$1:$AN$3144,MATCH($C1580&amp;" "&amp;$B1580,'Raw Election Data'!$C$1:$C$3144,0),MATCH('Joined Data'!J$1,'Raw Election Data'!$A$1:$AN$1,0))</f>
        <v>280866</v>
      </c>
      <c r="K1580">
        <f>INDEX('Raw Election Data'!$A$1:$AN$3144,MATCH($C1580&amp;" "&amp;$B1580,'Raw Election Data'!$C$1:$C$3144,0),MATCH('Joined Data'!K$1,'Raw Election Data'!$A$1:$AN$1,0))</f>
        <v>199081</v>
      </c>
      <c r="L1580">
        <f>INDEX('Raw Election Data'!$A$1:$AN$3144,MATCH($C1580&amp;" "&amp;$B1580,'Raw Election Data'!$C$1:$C$3144,0),MATCH('Joined Data'!L$1,'Raw Election Data'!$A$1:$AN$1,0))</f>
        <v>503493</v>
      </c>
      <c r="M1580">
        <f>INDEX('Raw Election Data'!$A$1:$AN$3144,MATCH($C1580&amp;" "&amp;$B1580,'Raw Election Data'!$C$1:$C$3144,0),MATCH('Joined Data'!M$1,'Raw Election Data'!$A$1:$AN$1,0))</f>
        <v>0.55783496493496432</v>
      </c>
      <c r="N1580">
        <f>INDEX('Raw Election Data'!$A$1:$AN$3144,MATCH($C1580&amp;" "&amp;$B1580,'Raw Election Data'!$C$1:$C$3144,0),MATCH('Joined Data'!N$1,'Raw Election Data'!$A$1:$AN$1,0))</f>
        <v>0.39539973743428408</v>
      </c>
      <c r="O1580">
        <f>INDEX('Raw Election Data'!$A$1:$AN$3144,MATCH($C1580&amp;" "&amp;$B1580,'Raw Election Data'!$C$1:$C$3144,0),MATCH('Joined Data'!O$1,'Raw Election Data'!$A$1:$AN$1,0))</f>
        <v>81785</v>
      </c>
      <c r="P1580">
        <f>INDEX('Raw Election Data'!$A$1:$AN$3144,MATCH($C1580&amp;" "&amp;$B1580,'Raw Election Data'!$C$1:$C$3144,0),MATCH('Joined Data'!P$1,'Raw Election Data'!$A$1:$AN$1,0))</f>
        <v>-81785</v>
      </c>
      <c r="Q1580">
        <f>INDEX('Raw Election Data'!$A$1:$AN$3144,MATCH($C1580&amp;" "&amp;$B1580,'Raw Election Data'!$C$1:$C$3144,0),MATCH('Joined Data'!Q$1,'Raw Election Data'!$A$1:$AN$1,0))</f>
        <v>0.16243522750068023</v>
      </c>
      <c r="R1580">
        <f>INDEX('Raw Election Data'!$A$1:$AN$3144,MATCH($C1580&amp;" "&amp;$B1580,'Raw Election Data'!$C$1:$C$3144,0),MATCH('Joined Data'!R$1,'Raw Election Data'!$A$1:$AN$1,0))</f>
        <v>-0.16243522750068023</v>
      </c>
    </row>
    <row r="1581" spans="1:18" ht="13.5" hidden="1" customHeight="1" x14ac:dyDescent="0.15">
      <c r="A1581" t="s">
        <v>229</v>
      </c>
      <c r="B1581" t="s">
        <v>4078</v>
      </c>
      <c r="C1581" t="str">
        <f>INDEX(FIPS!$A$1:$E$3236,MATCH($F1581,FIPS!$D$1:$D$3236,0),5)</f>
        <v>Saline County</v>
      </c>
      <c r="D1581" t="s">
        <v>230</v>
      </c>
      <c r="E1581" s="15" t="s">
        <v>151</v>
      </c>
      <c r="F1581" t="s">
        <v>4249</v>
      </c>
      <c r="G1581" t="s">
        <v>7773</v>
      </c>
      <c r="H1581" t="str">
        <f>IFERROR(VLOOKUP($G1581,'Team Colors'!$A:$B,2,0),"#c9c9c9")</f>
        <v>#e31837</v>
      </c>
      <c r="I1581">
        <f>INDEX('Raw Election Data'!$A$1:$AN$3144,MATCH($C1581&amp;" "&amp;$B1581,'Raw Election Data'!$C$1:$C$3144,0),MATCH('Joined Data'!I$1,'Raw Election Data'!$A$1:$AN$1,0))</f>
        <v>23258</v>
      </c>
      <c r="J1581">
        <f>INDEX('Raw Election Data'!$A$1:$AN$3144,MATCH($C1581&amp;" "&amp;$B1581,'Raw Election Data'!$C$1:$C$3144,0),MATCH('Joined Data'!J$1,'Raw Election Data'!$A$1:$AN$1,0))</f>
        <v>2787</v>
      </c>
      <c r="K1581">
        <f>INDEX('Raw Election Data'!$A$1:$AN$3144,MATCH($C1581&amp;" "&amp;$B1581,'Raw Election Data'!$C$1:$C$3144,0),MATCH('Joined Data'!K$1,'Raw Election Data'!$A$1:$AN$1,0))</f>
        <v>5977</v>
      </c>
      <c r="L1581">
        <f>INDEX('Raw Election Data'!$A$1:$AN$3144,MATCH($C1581&amp;" "&amp;$B1581,'Raw Election Data'!$C$1:$C$3144,0),MATCH('Joined Data'!L$1,'Raw Election Data'!$A$1:$AN$1,0))</f>
        <v>9245</v>
      </c>
      <c r="M1581">
        <f>INDEX('Raw Election Data'!$A$1:$AN$3144,MATCH($C1581&amp;" "&amp;$B1581,'Raw Election Data'!$C$1:$C$3144,0),MATCH('Joined Data'!M$1,'Raw Election Data'!$A$1:$AN$1,0))</f>
        <v>0.30146024878312599</v>
      </c>
      <c r="N1581">
        <f>INDEX('Raw Election Data'!$A$1:$AN$3144,MATCH($C1581&amp;" "&amp;$B1581,'Raw Election Data'!$C$1:$C$3144,0),MATCH('Joined Data'!N$1,'Raw Election Data'!$A$1:$AN$1,0))</f>
        <v>0.64651162790697669</v>
      </c>
      <c r="O1581">
        <f>INDEX('Raw Election Data'!$A$1:$AN$3144,MATCH($C1581&amp;" "&amp;$B1581,'Raw Election Data'!$C$1:$C$3144,0),MATCH('Joined Data'!O$1,'Raw Election Data'!$A$1:$AN$1,0))</f>
        <v>-3190</v>
      </c>
      <c r="P1581">
        <f>INDEX('Raw Election Data'!$A$1:$AN$3144,MATCH($C1581&amp;" "&amp;$B1581,'Raw Election Data'!$C$1:$C$3144,0),MATCH('Joined Data'!P$1,'Raw Election Data'!$A$1:$AN$1,0))</f>
        <v>3190</v>
      </c>
      <c r="Q1581">
        <f>INDEX('Raw Election Data'!$A$1:$AN$3144,MATCH($C1581&amp;" "&amp;$B1581,'Raw Election Data'!$C$1:$C$3144,0),MATCH('Joined Data'!Q$1,'Raw Election Data'!$A$1:$AN$1,0))</f>
        <v>-0.3450513791238507</v>
      </c>
      <c r="R1581">
        <f>INDEX('Raw Election Data'!$A$1:$AN$3144,MATCH($C1581&amp;" "&amp;$B1581,'Raw Election Data'!$C$1:$C$3144,0),MATCH('Joined Data'!R$1,'Raw Election Data'!$A$1:$AN$1,0))</f>
        <v>0.3450513791238507</v>
      </c>
    </row>
    <row r="1582" spans="1:18" ht="13.5" hidden="1" customHeight="1" x14ac:dyDescent="0.15">
      <c r="A1582" t="s">
        <v>229</v>
      </c>
      <c r="B1582" t="s">
        <v>4078</v>
      </c>
      <c r="C1582" t="str">
        <f>INDEX(FIPS!$A$1:$E$3236,MATCH($F1582,FIPS!$D$1:$D$3236,0),5)</f>
        <v>Schuyler County</v>
      </c>
      <c r="D1582" t="s">
        <v>230</v>
      </c>
      <c r="E1582" s="15" t="s">
        <v>152</v>
      </c>
      <c r="F1582" t="s">
        <v>4252</v>
      </c>
      <c r="G1582" t="s">
        <v>7773</v>
      </c>
      <c r="H1582" t="str">
        <f>IFERROR(VLOOKUP($G1582,'Team Colors'!$A:$B,2,0),"#c9c9c9")</f>
        <v>#e31837</v>
      </c>
      <c r="I1582">
        <f>INDEX('Raw Election Data'!$A$1:$AN$3144,MATCH($C1582&amp;" "&amp;$B1582,'Raw Election Data'!$C$1:$C$3144,0),MATCH('Joined Data'!I$1,'Raw Election Data'!$A$1:$AN$1,0))</f>
        <v>4436</v>
      </c>
      <c r="J1582">
        <f>INDEX('Raw Election Data'!$A$1:$AN$3144,MATCH($C1582&amp;" "&amp;$B1582,'Raw Election Data'!$C$1:$C$3144,0),MATCH('Joined Data'!J$1,'Raw Election Data'!$A$1:$AN$1,0))</f>
        <v>354</v>
      </c>
      <c r="K1582">
        <f>INDEX('Raw Election Data'!$A$1:$AN$3144,MATCH($C1582&amp;" "&amp;$B1582,'Raw Election Data'!$C$1:$C$3144,0),MATCH('Joined Data'!K$1,'Raw Election Data'!$A$1:$AN$1,0))</f>
        <v>1505</v>
      </c>
      <c r="L1582">
        <f>INDEX('Raw Election Data'!$A$1:$AN$3144,MATCH($C1582&amp;" "&amp;$B1582,'Raw Election Data'!$C$1:$C$3144,0),MATCH('Joined Data'!L$1,'Raw Election Data'!$A$1:$AN$1,0))</f>
        <v>1933</v>
      </c>
      <c r="M1582">
        <f>INDEX('Raw Election Data'!$A$1:$AN$3144,MATCH($C1582&amp;" "&amp;$B1582,'Raw Election Data'!$C$1:$C$3144,0),MATCH('Joined Data'!M$1,'Raw Election Data'!$A$1:$AN$1,0))</f>
        <v>0.18313502327987585</v>
      </c>
      <c r="N1582">
        <f>INDEX('Raw Election Data'!$A$1:$AN$3144,MATCH($C1582&amp;" "&amp;$B1582,'Raw Election Data'!$C$1:$C$3144,0),MATCH('Joined Data'!N$1,'Raw Election Data'!$A$1:$AN$1,0))</f>
        <v>0.77858251422659075</v>
      </c>
      <c r="O1582">
        <f>INDEX('Raw Election Data'!$A$1:$AN$3144,MATCH($C1582&amp;" "&amp;$B1582,'Raw Election Data'!$C$1:$C$3144,0),MATCH('Joined Data'!O$1,'Raw Election Data'!$A$1:$AN$1,0))</f>
        <v>-1151</v>
      </c>
      <c r="P1582">
        <f>INDEX('Raw Election Data'!$A$1:$AN$3144,MATCH($C1582&amp;" "&amp;$B1582,'Raw Election Data'!$C$1:$C$3144,0),MATCH('Joined Data'!P$1,'Raw Election Data'!$A$1:$AN$1,0))</f>
        <v>1151</v>
      </c>
      <c r="Q1582">
        <f>INDEX('Raw Election Data'!$A$1:$AN$3144,MATCH($C1582&amp;" "&amp;$B1582,'Raw Election Data'!$C$1:$C$3144,0),MATCH('Joined Data'!Q$1,'Raw Election Data'!$A$1:$AN$1,0))</f>
        <v>-0.5954474909467149</v>
      </c>
      <c r="R1582">
        <f>INDEX('Raw Election Data'!$A$1:$AN$3144,MATCH($C1582&amp;" "&amp;$B1582,'Raw Election Data'!$C$1:$C$3144,0),MATCH('Joined Data'!R$1,'Raw Election Data'!$A$1:$AN$1,0))</f>
        <v>0.5954474909467149</v>
      </c>
    </row>
    <row r="1583" spans="1:18" ht="13.5" hidden="1" customHeight="1" x14ac:dyDescent="0.15">
      <c r="A1583" t="s">
        <v>229</v>
      </c>
      <c r="B1583" t="s">
        <v>4078</v>
      </c>
      <c r="C1583" t="str">
        <f>INDEX(FIPS!$A$1:$E$3236,MATCH($F1583,FIPS!$D$1:$D$3236,0),5)</f>
        <v>Scotland County</v>
      </c>
      <c r="D1583" t="s">
        <v>230</v>
      </c>
      <c r="E1583" s="15" t="s">
        <v>153</v>
      </c>
      <c r="F1583" t="s">
        <v>4254</v>
      </c>
      <c r="G1583" t="s">
        <v>7773</v>
      </c>
      <c r="H1583" t="str">
        <f>IFERROR(VLOOKUP($G1583,'Team Colors'!$A:$B,2,0),"#c9c9c9")</f>
        <v>#e31837</v>
      </c>
      <c r="I1583">
        <f>INDEX('Raw Election Data'!$A$1:$AN$3144,MATCH($C1583&amp;" "&amp;$B1583,'Raw Election Data'!$C$1:$C$3144,0),MATCH('Joined Data'!I$1,'Raw Election Data'!$A$1:$AN$1,0))</f>
        <v>4854</v>
      </c>
      <c r="J1583">
        <f>INDEX('Raw Election Data'!$A$1:$AN$3144,MATCH($C1583&amp;" "&amp;$B1583,'Raw Election Data'!$C$1:$C$3144,0),MATCH('Joined Data'!J$1,'Raw Election Data'!$A$1:$AN$1,0))</f>
        <v>365</v>
      </c>
      <c r="K1583">
        <f>INDEX('Raw Election Data'!$A$1:$AN$3144,MATCH($C1583&amp;" "&amp;$B1583,'Raw Election Data'!$C$1:$C$3144,0),MATCH('Joined Data'!K$1,'Raw Election Data'!$A$1:$AN$1,0))</f>
        <v>1525</v>
      </c>
      <c r="L1583">
        <f>INDEX('Raw Election Data'!$A$1:$AN$3144,MATCH($C1583&amp;" "&amp;$B1583,'Raw Election Data'!$C$1:$C$3144,0),MATCH('Joined Data'!L$1,'Raw Election Data'!$A$1:$AN$1,0))</f>
        <v>1968</v>
      </c>
      <c r="M1583">
        <f>INDEX('Raw Election Data'!$A$1:$AN$3144,MATCH($C1583&amp;" "&amp;$B1583,'Raw Election Data'!$C$1:$C$3144,0),MATCH('Joined Data'!M$1,'Raw Election Data'!$A$1:$AN$1,0))</f>
        <v>0.18546747967479674</v>
      </c>
      <c r="N1583">
        <f>INDEX('Raw Election Data'!$A$1:$AN$3144,MATCH($C1583&amp;" "&amp;$B1583,'Raw Election Data'!$C$1:$C$3144,0),MATCH('Joined Data'!N$1,'Raw Election Data'!$A$1:$AN$1,0))</f>
        <v>0.77489837398373984</v>
      </c>
      <c r="O1583">
        <f>INDEX('Raw Election Data'!$A$1:$AN$3144,MATCH($C1583&amp;" "&amp;$B1583,'Raw Election Data'!$C$1:$C$3144,0),MATCH('Joined Data'!O$1,'Raw Election Data'!$A$1:$AN$1,0))</f>
        <v>-1160</v>
      </c>
      <c r="P1583">
        <f>INDEX('Raw Election Data'!$A$1:$AN$3144,MATCH($C1583&amp;" "&amp;$B1583,'Raw Election Data'!$C$1:$C$3144,0),MATCH('Joined Data'!P$1,'Raw Election Data'!$A$1:$AN$1,0))</f>
        <v>1160</v>
      </c>
      <c r="Q1583">
        <f>INDEX('Raw Election Data'!$A$1:$AN$3144,MATCH($C1583&amp;" "&amp;$B1583,'Raw Election Data'!$C$1:$C$3144,0),MATCH('Joined Data'!Q$1,'Raw Election Data'!$A$1:$AN$1,0))</f>
        <v>-0.58943089430894313</v>
      </c>
      <c r="R1583">
        <f>INDEX('Raw Election Data'!$A$1:$AN$3144,MATCH($C1583&amp;" "&amp;$B1583,'Raw Election Data'!$C$1:$C$3144,0),MATCH('Joined Data'!R$1,'Raw Election Data'!$A$1:$AN$1,0))</f>
        <v>0.58943089430894313</v>
      </c>
    </row>
    <row r="1584" spans="1:18" ht="13.5" hidden="1" customHeight="1" x14ac:dyDescent="0.15">
      <c r="A1584" t="s">
        <v>229</v>
      </c>
      <c r="B1584" t="s">
        <v>4078</v>
      </c>
      <c r="C1584" t="str">
        <f>INDEX(FIPS!$A$1:$E$3236,MATCH($F1584,FIPS!$D$1:$D$3236,0),5)</f>
        <v>Scott County</v>
      </c>
      <c r="D1584" t="s">
        <v>230</v>
      </c>
      <c r="E1584" s="15" t="s">
        <v>93</v>
      </c>
      <c r="F1584" t="s">
        <v>4255</v>
      </c>
      <c r="G1584" s="17" t="s">
        <v>7795</v>
      </c>
      <c r="H1584" t="str">
        <f>IFERROR(VLOOKUP($G1584,'Team Colors'!$A:$B,2,0),"#c9c9c9")</f>
        <v>#b3995d</v>
      </c>
      <c r="I1584">
        <f>INDEX('Raw Election Data'!$A$1:$AN$3144,MATCH($C1584&amp;" "&amp;$B1584,'Raw Election Data'!$C$1:$C$3144,0),MATCH('Joined Data'!I$1,'Raw Election Data'!$A$1:$AN$1,0))</f>
        <v>39008</v>
      </c>
      <c r="J1584">
        <f>INDEX('Raw Election Data'!$A$1:$AN$3144,MATCH($C1584&amp;" "&amp;$B1584,'Raw Election Data'!$C$1:$C$3144,0),MATCH('Joined Data'!J$1,'Raw Election Data'!$A$1:$AN$1,0))</f>
        <v>3574</v>
      </c>
      <c r="K1584">
        <f>INDEX('Raw Election Data'!$A$1:$AN$3144,MATCH($C1584&amp;" "&amp;$B1584,'Raw Election Data'!$C$1:$C$3144,0),MATCH('Joined Data'!K$1,'Raw Election Data'!$A$1:$AN$1,0))</f>
        <v>13168</v>
      </c>
      <c r="L1584">
        <f>INDEX('Raw Election Data'!$A$1:$AN$3144,MATCH($C1584&amp;" "&amp;$B1584,'Raw Election Data'!$C$1:$C$3144,0),MATCH('Joined Data'!L$1,'Raw Election Data'!$A$1:$AN$1,0))</f>
        <v>17244</v>
      </c>
      <c r="M1584">
        <f>INDEX('Raw Election Data'!$A$1:$AN$3144,MATCH($C1584&amp;" "&amp;$B1584,'Raw Election Data'!$C$1:$C$3144,0),MATCH('Joined Data'!M$1,'Raw Election Data'!$A$1:$AN$1,0))</f>
        <v>0.2072604964045465</v>
      </c>
      <c r="N1584">
        <f>INDEX('Raw Election Data'!$A$1:$AN$3144,MATCH($C1584&amp;" "&amp;$B1584,'Raw Election Data'!$C$1:$C$3144,0),MATCH('Joined Data'!N$1,'Raw Election Data'!$A$1:$AN$1,0))</f>
        <v>0.76362792855485961</v>
      </c>
      <c r="O1584">
        <f>INDEX('Raw Election Data'!$A$1:$AN$3144,MATCH($C1584&amp;" "&amp;$B1584,'Raw Election Data'!$C$1:$C$3144,0),MATCH('Joined Data'!O$1,'Raw Election Data'!$A$1:$AN$1,0))</f>
        <v>-9594</v>
      </c>
      <c r="P1584">
        <f>INDEX('Raw Election Data'!$A$1:$AN$3144,MATCH($C1584&amp;" "&amp;$B1584,'Raw Election Data'!$C$1:$C$3144,0),MATCH('Joined Data'!P$1,'Raw Election Data'!$A$1:$AN$1,0))</f>
        <v>9594</v>
      </c>
      <c r="Q1584">
        <f>INDEX('Raw Election Data'!$A$1:$AN$3144,MATCH($C1584&amp;" "&amp;$B1584,'Raw Election Data'!$C$1:$C$3144,0),MATCH('Joined Data'!Q$1,'Raw Election Data'!$A$1:$AN$1,0))</f>
        <v>-0.55636743215031315</v>
      </c>
      <c r="R1584">
        <f>INDEX('Raw Election Data'!$A$1:$AN$3144,MATCH($C1584&amp;" "&amp;$B1584,'Raw Election Data'!$C$1:$C$3144,0),MATCH('Joined Data'!R$1,'Raw Election Data'!$A$1:$AN$1,0))</f>
        <v>0.55636743215031315</v>
      </c>
    </row>
    <row r="1585" spans="1:18" ht="13.5" hidden="1" customHeight="1" x14ac:dyDescent="0.15">
      <c r="A1585" t="s">
        <v>229</v>
      </c>
      <c r="B1585" t="s">
        <v>4078</v>
      </c>
      <c r="C1585" t="str">
        <f>INDEX(FIPS!$A$1:$E$3236,MATCH($F1585,FIPS!$D$1:$D$3236,0),5)</f>
        <v>Shannon County</v>
      </c>
      <c r="D1585" t="s">
        <v>230</v>
      </c>
      <c r="E1585" s="15" t="s">
        <v>221</v>
      </c>
      <c r="F1585" t="s">
        <v>4259</v>
      </c>
      <c r="G1585" t="s">
        <v>7773</v>
      </c>
      <c r="H1585" t="str">
        <f>IFERROR(VLOOKUP($G1585,'Team Colors'!$A:$B,2,0),"#c9c9c9")</f>
        <v>#e31837</v>
      </c>
      <c r="I1585">
        <f>INDEX('Raw Election Data'!$A$1:$AN$3144,MATCH($C1585&amp;" "&amp;$B1585,'Raw Election Data'!$C$1:$C$3144,0),MATCH('Joined Data'!I$1,'Raw Election Data'!$A$1:$AN$1,0))</f>
        <v>8258</v>
      </c>
      <c r="J1585">
        <f>INDEX('Raw Election Data'!$A$1:$AN$3144,MATCH($C1585&amp;" "&amp;$B1585,'Raw Election Data'!$C$1:$C$3144,0),MATCH('Joined Data'!J$1,'Raw Election Data'!$A$1:$AN$1,0))</f>
        <v>776</v>
      </c>
      <c r="K1585">
        <f>INDEX('Raw Election Data'!$A$1:$AN$3144,MATCH($C1585&amp;" "&amp;$B1585,'Raw Election Data'!$C$1:$C$3144,0),MATCH('Joined Data'!K$1,'Raw Election Data'!$A$1:$AN$1,0))</f>
        <v>2966</v>
      </c>
      <c r="L1585">
        <f>INDEX('Raw Election Data'!$A$1:$AN$3144,MATCH($C1585&amp;" "&amp;$B1585,'Raw Election Data'!$C$1:$C$3144,0),MATCH('Joined Data'!L$1,'Raw Election Data'!$A$1:$AN$1,0))</f>
        <v>3904</v>
      </c>
      <c r="M1585">
        <f>INDEX('Raw Election Data'!$A$1:$AN$3144,MATCH($C1585&amp;" "&amp;$B1585,'Raw Election Data'!$C$1:$C$3144,0),MATCH('Joined Data'!M$1,'Raw Election Data'!$A$1:$AN$1,0))</f>
        <v>0.19877049180327869</v>
      </c>
      <c r="N1585">
        <f>INDEX('Raw Election Data'!$A$1:$AN$3144,MATCH($C1585&amp;" "&amp;$B1585,'Raw Election Data'!$C$1:$C$3144,0),MATCH('Joined Data'!N$1,'Raw Election Data'!$A$1:$AN$1,0))</f>
        <v>0.75973360655737709</v>
      </c>
      <c r="O1585">
        <f>INDEX('Raw Election Data'!$A$1:$AN$3144,MATCH($C1585&amp;" "&amp;$B1585,'Raw Election Data'!$C$1:$C$3144,0),MATCH('Joined Data'!O$1,'Raw Election Data'!$A$1:$AN$1,0))</f>
        <v>-2190</v>
      </c>
      <c r="P1585">
        <f>INDEX('Raw Election Data'!$A$1:$AN$3144,MATCH($C1585&amp;" "&amp;$B1585,'Raw Election Data'!$C$1:$C$3144,0),MATCH('Joined Data'!P$1,'Raw Election Data'!$A$1:$AN$1,0))</f>
        <v>2190</v>
      </c>
      <c r="Q1585">
        <f>INDEX('Raw Election Data'!$A$1:$AN$3144,MATCH($C1585&amp;" "&amp;$B1585,'Raw Election Data'!$C$1:$C$3144,0),MATCH('Joined Data'!Q$1,'Raw Election Data'!$A$1:$AN$1,0))</f>
        <v>-0.56096311475409844</v>
      </c>
      <c r="R1585">
        <f>INDEX('Raw Election Data'!$A$1:$AN$3144,MATCH($C1585&amp;" "&amp;$B1585,'Raw Election Data'!$C$1:$C$3144,0),MATCH('Joined Data'!R$1,'Raw Election Data'!$A$1:$AN$1,0))</f>
        <v>0.56096311475409844</v>
      </c>
    </row>
    <row r="1586" spans="1:18" ht="13.5" hidden="1" customHeight="1" x14ac:dyDescent="0.15">
      <c r="A1586" t="s">
        <v>229</v>
      </c>
      <c r="B1586" t="s">
        <v>4078</v>
      </c>
      <c r="C1586" t="str">
        <f>INDEX(FIPS!$A$1:$E$3236,MATCH($F1586,FIPS!$D$1:$D$3236,0),5)</f>
        <v>Shelby County</v>
      </c>
      <c r="D1586" t="s">
        <v>230</v>
      </c>
      <c r="E1586" s="15" t="s">
        <v>154</v>
      </c>
      <c r="F1586" t="s">
        <v>4260</v>
      </c>
      <c r="G1586" t="s">
        <v>7773</v>
      </c>
      <c r="H1586" t="str">
        <f>IFERROR(VLOOKUP($G1586,'Team Colors'!$A:$B,2,0),"#c9c9c9")</f>
        <v>#e31837</v>
      </c>
      <c r="I1586">
        <f>INDEX('Raw Election Data'!$A$1:$AN$3144,MATCH($C1586&amp;" "&amp;$B1586,'Raw Election Data'!$C$1:$C$3144,0),MATCH('Joined Data'!I$1,'Raw Election Data'!$A$1:$AN$1,0))</f>
        <v>6128</v>
      </c>
      <c r="J1586">
        <f>INDEX('Raw Election Data'!$A$1:$AN$3144,MATCH($C1586&amp;" "&amp;$B1586,'Raw Election Data'!$C$1:$C$3144,0),MATCH('Joined Data'!J$1,'Raw Election Data'!$A$1:$AN$1,0))</f>
        <v>606</v>
      </c>
      <c r="K1586">
        <f>INDEX('Raw Election Data'!$A$1:$AN$3144,MATCH($C1586&amp;" "&amp;$B1586,'Raw Election Data'!$C$1:$C$3144,0),MATCH('Joined Data'!K$1,'Raw Election Data'!$A$1:$AN$1,0))</f>
        <v>2524</v>
      </c>
      <c r="L1586">
        <f>INDEX('Raw Election Data'!$A$1:$AN$3144,MATCH($C1586&amp;" "&amp;$B1586,'Raw Election Data'!$C$1:$C$3144,0),MATCH('Joined Data'!L$1,'Raw Election Data'!$A$1:$AN$1,0))</f>
        <v>3252</v>
      </c>
      <c r="M1586">
        <f>INDEX('Raw Election Data'!$A$1:$AN$3144,MATCH($C1586&amp;" "&amp;$B1586,'Raw Election Data'!$C$1:$C$3144,0),MATCH('Joined Data'!M$1,'Raw Election Data'!$A$1:$AN$1,0))</f>
        <v>0.18634686346863469</v>
      </c>
      <c r="N1586">
        <f>INDEX('Raw Election Data'!$A$1:$AN$3144,MATCH($C1586&amp;" "&amp;$B1586,'Raw Election Data'!$C$1:$C$3144,0),MATCH('Joined Data'!N$1,'Raw Election Data'!$A$1:$AN$1,0))</f>
        <v>0.77613776137761381</v>
      </c>
      <c r="O1586">
        <f>INDEX('Raw Election Data'!$A$1:$AN$3144,MATCH($C1586&amp;" "&amp;$B1586,'Raw Election Data'!$C$1:$C$3144,0),MATCH('Joined Data'!O$1,'Raw Election Data'!$A$1:$AN$1,0))</f>
        <v>-1918</v>
      </c>
      <c r="P1586">
        <f>INDEX('Raw Election Data'!$A$1:$AN$3144,MATCH($C1586&amp;" "&amp;$B1586,'Raw Election Data'!$C$1:$C$3144,0),MATCH('Joined Data'!P$1,'Raw Election Data'!$A$1:$AN$1,0))</f>
        <v>1918</v>
      </c>
      <c r="Q1586">
        <f>INDEX('Raw Election Data'!$A$1:$AN$3144,MATCH($C1586&amp;" "&amp;$B1586,'Raw Election Data'!$C$1:$C$3144,0),MATCH('Joined Data'!Q$1,'Raw Election Data'!$A$1:$AN$1,0))</f>
        <v>-0.58979089790897909</v>
      </c>
      <c r="R1586">
        <f>INDEX('Raw Election Data'!$A$1:$AN$3144,MATCH($C1586&amp;" "&amp;$B1586,'Raw Election Data'!$C$1:$C$3144,0),MATCH('Joined Data'!R$1,'Raw Election Data'!$A$1:$AN$1,0))</f>
        <v>0.58979089790897909</v>
      </c>
    </row>
    <row r="1587" spans="1:18" ht="13.5" hidden="1" customHeight="1" x14ac:dyDescent="0.15">
      <c r="A1587" t="s">
        <v>229</v>
      </c>
      <c r="B1587" t="s">
        <v>4078</v>
      </c>
      <c r="C1587" t="str">
        <f>INDEX(FIPS!$A$1:$E$3236,MATCH($F1587,FIPS!$D$1:$D$3236,0),5)</f>
        <v>Stoddard County</v>
      </c>
      <c r="D1587" t="s">
        <v>230</v>
      </c>
      <c r="E1587" s="15" t="s">
        <v>155</v>
      </c>
      <c r="F1587" t="s">
        <v>4262</v>
      </c>
      <c r="G1587" s="17" t="s">
        <v>7795</v>
      </c>
      <c r="H1587" t="str">
        <f>IFERROR(VLOOKUP($G1587,'Team Colors'!$A:$B,2,0),"#c9c9c9")</f>
        <v>#b3995d</v>
      </c>
      <c r="I1587">
        <f>INDEX('Raw Election Data'!$A$1:$AN$3144,MATCH($C1587&amp;" "&amp;$B1587,'Raw Election Data'!$C$1:$C$3144,0),MATCH('Joined Data'!I$1,'Raw Election Data'!$A$1:$AN$1,0))</f>
        <v>29862</v>
      </c>
      <c r="J1587">
        <f>INDEX('Raw Election Data'!$A$1:$AN$3144,MATCH($C1587&amp;" "&amp;$B1587,'Raw Election Data'!$C$1:$C$3144,0),MATCH('Joined Data'!J$1,'Raw Election Data'!$A$1:$AN$1,0))</f>
        <v>1873</v>
      </c>
      <c r="K1587">
        <f>INDEX('Raw Election Data'!$A$1:$AN$3144,MATCH($C1587&amp;" "&amp;$B1587,'Raw Election Data'!$C$1:$C$3144,0),MATCH('Joined Data'!K$1,'Raw Election Data'!$A$1:$AN$1,0))</f>
        <v>11077</v>
      </c>
      <c r="L1587">
        <f>INDEX('Raw Election Data'!$A$1:$AN$3144,MATCH($C1587&amp;" "&amp;$B1587,'Raw Election Data'!$C$1:$C$3144,0),MATCH('Joined Data'!L$1,'Raw Election Data'!$A$1:$AN$1,0))</f>
        <v>13278</v>
      </c>
      <c r="M1587">
        <f>INDEX('Raw Election Data'!$A$1:$AN$3144,MATCH($C1587&amp;" "&amp;$B1587,'Raw Election Data'!$C$1:$C$3144,0),MATCH('Joined Data'!M$1,'Raw Election Data'!$A$1:$AN$1,0))</f>
        <v>0.14106040066275041</v>
      </c>
      <c r="N1587">
        <f>INDEX('Raw Election Data'!$A$1:$AN$3144,MATCH($C1587&amp;" "&amp;$B1587,'Raw Election Data'!$C$1:$C$3144,0),MATCH('Joined Data'!N$1,'Raw Election Data'!$A$1:$AN$1,0))</f>
        <v>0.83423708389817741</v>
      </c>
      <c r="O1587">
        <f>INDEX('Raw Election Data'!$A$1:$AN$3144,MATCH($C1587&amp;" "&amp;$B1587,'Raw Election Data'!$C$1:$C$3144,0),MATCH('Joined Data'!O$1,'Raw Election Data'!$A$1:$AN$1,0))</f>
        <v>-9204</v>
      </c>
      <c r="P1587">
        <f>INDEX('Raw Election Data'!$A$1:$AN$3144,MATCH($C1587&amp;" "&amp;$B1587,'Raw Election Data'!$C$1:$C$3144,0),MATCH('Joined Data'!P$1,'Raw Election Data'!$A$1:$AN$1,0))</f>
        <v>9204</v>
      </c>
      <c r="Q1587">
        <f>INDEX('Raw Election Data'!$A$1:$AN$3144,MATCH($C1587&amp;" "&amp;$B1587,'Raw Election Data'!$C$1:$C$3144,0),MATCH('Joined Data'!Q$1,'Raw Election Data'!$A$1:$AN$1,0))</f>
        <v>-0.69317668323542703</v>
      </c>
      <c r="R1587">
        <f>INDEX('Raw Election Data'!$A$1:$AN$3144,MATCH($C1587&amp;" "&amp;$B1587,'Raw Election Data'!$C$1:$C$3144,0),MATCH('Joined Data'!R$1,'Raw Election Data'!$A$1:$AN$1,0))</f>
        <v>0.69317668323542703</v>
      </c>
    </row>
    <row r="1588" spans="1:18" ht="13.5" hidden="1" customHeight="1" x14ac:dyDescent="0.15">
      <c r="A1588" t="s">
        <v>229</v>
      </c>
      <c r="B1588" t="s">
        <v>4078</v>
      </c>
      <c r="C1588" t="str">
        <f>INDEX(FIPS!$A$1:$E$3236,MATCH($F1588,FIPS!$D$1:$D$3236,0),5)</f>
        <v>Stone County</v>
      </c>
      <c r="D1588" t="s">
        <v>230</v>
      </c>
      <c r="E1588" s="15" t="s">
        <v>156</v>
      </c>
      <c r="F1588" t="s">
        <v>4263</v>
      </c>
      <c r="G1588" t="s">
        <v>7773</v>
      </c>
      <c r="H1588" t="str">
        <f>IFERROR(VLOOKUP($G1588,'Team Colors'!$A:$B,2,0),"#c9c9c9")</f>
        <v>#e31837</v>
      </c>
      <c r="I1588">
        <f>INDEX('Raw Election Data'!$A$1:$AN$3144,MATCH($C1588&amp;" "&amp;$B1588,'Raw Election Data'!$C$1:$C$3144,0),MATCH('Joined Data'!I$1,'Raw Election Data'!$A$1:$AN$1,0))</f>
        <v>30943</v>
      </c>
      <c r="J1588">
        <f>INDEX('Raw Election Data'!$A$1:$AN$3144,MATCH($C1588&amp;" "&amp;$B1588,'Raw Election Data'!$C$1:$C$3144,0),MATCH('Joined Data'!J$1,'Raw Election Data'!$A$1:$AN$1,0))</f>
        <v>2886</v>
      </c>
      <c r="K1588">
        <f>INDEX('Raw Election Data'!$A$1:$AN$3144,MATCH($C1588&amp;" "&amp;$B1588,'Raw Election Data'!$C$1:$C$3144,0),MATCH('Joined Data'!K$1,'Raw Election Data'!$A$1:$AN$1,0))</f>
        <v>13149</v>
      </c>
      <c r="L1588">
        <f>INDEX('Raw Election Data'!$A$1:$AN$3144,MATCH($C1588&amp;" "&amp;$B1588,'Raw Election Data'!$C$1:$C$3144,0),MATCH('Joined Data'!L$1,'Raw Election Data'!$A$1:$AN$1,0))</f>
        <v>16538</v>
      </c>
      <c r="M1588">
        <f>INDEX('Raw Election Data'!$A$1:$AN$3144,MATCH($C1588&amp;" "&amp;$B1588,'Raw Election Data'!$C$1:$C$3144,0),MATCH('Joined Data'!M$1,'Raw Election Data'!$A$1:$AN$1,0))</f>
        <v>0.17450719554964325</v>
      </c>
      <c r="N1588">
        <f>INDEX('Raw Election Data'!$A$1:$AN$3144,MATCH($C1588&amp;" "&amp;$B1588,'Raw Election Data'!$C$1:$C$3144,0),MATCH('Joined Data'!N$1,'Raw Election Data'!$A$1:$AN$1,0))</f>
        <v>0.79507800217680491</v>
      </c>
      <c r="O1588">
        <f>INDEX('Raw Election Data'!$A$1:$AN$3144,MATCH($C1588&amp;" "&amp;$B1588,'Raw Election Data'!$C$1:$C$3144,0),MATCH('Joined Data'!O$1,'Raw Election Data'!$A$1:$AN$1,0))</f>
        <v>-10263</v>
      </c>
      <c r="P1588">
        <f>INDEX('Raw Election Data'!$A$1:$AN$3144,MATCH($C1588&amp;" "&amp;$B1588,'Raw Election Data'!$C$1:$C$3144,0),MATCH('Joined Data'!P$1,'Raw Election Data'!$A$1:$AN$1,0))</f>
        <v>10263</v>
      </c>
      <c r="Q1588">
        <f>INDEX('Raw Election Data'!$A$1:$AN$3144,MATCH($C1588&amp;" "&amp;$B1588,'Raw Election Data'!$C$1:$C$3144,0),MATCH('Joined Data'!Q$1,'Raw Election Data'!$A$1:$AN$1,0))</f>
        <v>-0.62057080662716169</v>
      </c>
      <c r="R1588">
        <f>INDEX('Raw Election Data'!$A$1:$AN$3144,MATCH($C1588&amp;" "&amp;$B1588,'Raw Election Data'!$C$1:$C$3144,0),MATCH('Joined Data'!R$1,'Raw Election Data'!$A$1:$AN$1,0))</f>
        <v>0.62057080662716169</v>
      </c>
    </row>
    <row r="1589" spans="1:18" ht="13.5" hidden="1" customHeight="1" x14ac:dyDescent="0.15">
      <c r="A1589" t="s">
        <v>229</v>
      </c>
      <c r="B1589" t="s">
        <v>4078</v>
      </c>
      <c r="C1589" t="str">
        <f>INDEX(FIPS!$A$1:$E$3236,MATCH($F1589,FIPS!$D$1:$D$3236,0),5)</f>
        <v>Sullivan County</v>
      </c>
      <c r="D1589" t="s">
        <v>230</v>
      </c>
      <c r="E1589" s="15" t="s">
        <v>157</v>
      </c>
      <c r="F1589" t="s">
        <v>4266</v>
      </c>
      <c r="G1589" t="s">
        <v>7773</v>
      </c>
      <c r="H1589" t="str">
        <f>IFERROR(VLOOKUP($G1589,'Team Colors'!$A:$B,2,0),"#c9c9c9")</f>
        <v>#e31837</v>
      </c>
      <c r="I1589">
        <f>INDEX('Raw Election Data'!$A$1:$AN$3144,MATCH($C1589&amp;" "&amp;$B1589,'Raw Election Data'!$C$1:$C$3144,0),MATCH('Joined Data'!I$1,'Raw Election Data'!$A$1:$AN$1,0))</f>
        <v>6353</v>
      </c>
      <c r="J1589">
        <f>INDEX('Raw Election Data'!$A$1:$AN$3144,MATCH($C1589&amp;" "&amp;$B1589,'Raw Election Data'!$C$1:$C$3144,0),MATCH('Joined Data'!J$1,'Raw Election Data'!$A$1:$AN$1,0))</f>
        <v>526</v>
      </c>
      <c r="K1589">
        <f>INDEX('Raw Election Data'!$A$1:$AN$3144,MATCH($C1589&amp;" "&amp;$B1589,'Raw Election Data'!$C$1:$C$3144,0),MATCH('Joined Data'!K$1,'Raw Election Data'!$A$1:$AN$1,0))</f>
        <v>1884</v>
      </c>
      <c r="L1589">
        <f>INDEX('Raw Election Data'!$A$1:$AN$3144,MATCH($C1589&amp;" "&amp;$B1589,'Raw Election Data'!$C$1:$C$3144,0),MATCH('Joined Data'!L$1,'Raw Election Data'!$A$1:$AN$1,0))</f>
        <v>2484</v>
      </c>
      <c r="M1589">
        <f>INDEX('Raw Election Data'!$A$1:$AN$3144,MATCH($C1589&amp;" "&amp;$B1589,'Raw Election Data'!$C$1:$C$3144,0),MATCH('Joined Data'!M$1,'Raw Election Data'!$A$1:$AN$1,0))</f>
        <v>0.21175523349436393</v>
      </c>
      <c r="N1589">
        <f>INDEX('Raw Election Data'!$A$1:$AN$3144,MATCH($C1589&amp;" "&amp;$B1589,'Raw Election Data'!$C$1:$C$3144,0),MATCH('Joined Data'!N$1,'Raw Election Data'!$A$1:$AN$1,0))</f>
        <v>0.75845410628019327</v>
      </c>
      <c r="O1589">
        <f>INDEX('Raw Election Data'!$A$1:$AN$3144,MATCH($C1589&amp;" "&amp;$B1589,'Raw Election Data'!$C$1:$C$3144,0),MATCH('Joined Data'!O$1,'Raw Election Data'!$A$1:$AN$1,0))</f>
        <v>-1358</v>
      </c>
      <c r="P1589">
        <f>INDEX('Raw Election Data'!$A$1:$AN$3144,MATCH($C1589&amp;" "&amp;$B1589,'Raw Election Data'!$C$1:$C$3144,0),MATCH('Joined Data'!P$1,'Raw Election Data'!$A$1:$AN$1,0))</f>
        <v>1358</v>
      </c>
      <c r="Q1589">
        <f>INDEX('Raw Election Data'!$A$1:$AN$3144,MATCH($C1589&amp;" "&amp;$B1589,'Raw Election Data'!$C$1:$C$3144,0),MATCH('Joined Data'!Q$1,'Raw Election Data'!$A$1:$AN$1,0))</f>
        <v>-0.54669887278582929</v>
      </c>
      <c r="R1589">
        <f>INDEX('Raw Election Data'!$A$1:$AN$3144,MATCH($C1589&amp;" "&amp;$B1589,'Raw Election Data'!$C$1:$C$3144,0),MATCH('Joined Data'!R$1,'Raw Election Data'!$A$1:$AN$1,0))</f>
        <v>0.54669887278582929</v>
      </c>
    </row>
    <row r="1590" spans="1:18" ht="13.5" hidden="1" customHeight="1" x14ac:dyDescent="0.15">
      <c r="A1590" t="s">
        <v>229</v>
      </c>
      <c r="B1590" t="s">
        <v>4078</v>
      </c>
      <c r="C1590" t="str">
        <f>INDEX(FIPS!$A$1:$E$3236,MATCH($F1590,FIPS!$D$1:$D$3236,0),5)</f>
        <v>Taney County</v>
      </c>
      <c r="D1590" t="s">
        <v>230</v>
      </c>
      <c r="E1590" s="15" t="s">
        <v>158</v>
      </c>
      <c r="F1590" t="s">
        <v>4268</v>
      </c>
      <c r="G1590" t="s">
        <v>7773</v>
      </c>
      <c r="H1590" t="str">
        <f>IFERROR(VLOOKUP($G1590,'Team Colors'!$A:$B,2,0),"#c9c9c9")</f>
        <v>#e31837</v>
      </c>
      <c r="I1590">
        <f>INDEX('Raw Election Data'!$A$1:$AN$3144,MATCH($C1590&amp;" "&amp;$B1590,'Raw Election Data'!$C$1:$C$3144,0),MATCH('Joined Data'!I$1,'Raw Election Data'!$A$1:$AN$1,0))</f>
        <v>54592</v>
      </c>
      <c r="J1590">
        <f>INDEX('Raw Election Data'!$A$1:$AN$3144,MATCH($C1590&amp;" "&amp;$B1590,'Raw Election Data'!$C$1:$C$3144,0),MATCH('Joined Data'!J$1,'Raw Election Data'!$A$1:$AN$1,0))</f>
        <v>4367</v>
      </c>
      <c r="K1590">
        <f>INDEX('Raw Election Data'!$A$1:$AN$3144,MATCH($C1590&amp;" "&amp;$B1590,'Raw Election Data'!$C$1:$C$3144,0),MATCH('Joined Data'!K$1,'Raw Election Data'!$A$1:$AN$1,0))</f>
        <v>18240</v>
      </c>
      <c r="L1590">
        <f>INDEX('Raw Election Data'!$A$1:$AN$3144,MATCH($C1590&amp;" "&amp;$B1590,'Raw Election Data'!$C$1:$C$3144,0),MATCH('Joined Data'!L$1,'Raw Election Data'!$A$1:$AN$1,0))</f>
        <v>23399</v>
      </c>
      <c r="M1590">
        <f>INDEX('Raw Election Data'!$A$1:$AN$3144,MATCH($C1590&amp;" "&amp;$B1590,'Raw Election Data'!$C$1:$C$3144,0),MATCH('Joined Data'!M$1,'Raw Election Data'!$A$1:$AN$1,0))</f>
        <v>0.18663190734646778</v>
      </c>
      <c r="N1590">
        <f>INDEX('Raw Election Data'!$A$1:$AN$3144,MATCH($C1590&amp;" "&amp;$B1590,'Raw Election Data'!$C$1:$C$3144,0),MATCH('Joined Data'!N$1,'Raw Election Data'!$A$1:$AN$1,0))</f>
        <v>0.779520492328732</v>
      </c>
      <c r="O1590">
        <f>INDEX('Raw Election Data'!$A$1:$AN$3144,MATCH($C1590&amp;" "&amp;$B1590,'Raw Election Data'!$C$1:$C$3144,0),MATCH('Joined Data'!O$1,'Raw Election Data'!$A$1:$AN$1,0))</f>
        <v>-13873</v>
      </c>
      <c r="P1590">
        <f>INDEX('Raw Election Data'!$A$1:$AN$3144,MATCH($C1590&amp;" "&amp;$B1590,'Raw Election Data'!$C$1:$C$3144,0),MATCH('Joined Data'!P$1,'Raw Election Data'!$A$1:$AN$1,0))</f>
        <v>13873</v>
      </c>
      <c r="Q1590">
        <f>INDEX('Raw Election Data'!$A$1:$AN$3144,MATCH($C1590&amp;" "&amp;$B1590,'Raw Election Data'!$C$1:$C$3144,0),MATCH('Joined Data'!Q$1,'Raw Election Data'!$A$1:$AN$1,0))</f>
        <v>-0.59288858498226427</v>
      </c>
      <c r="R1590">
        <f>INDEX('Raw Election Data'!$A$1:$AN$3144,MATCH($C1590&amp;" "&amp;$B1590,'Raw Election Data'!$C$1:$C$3144,0),MATCH('Joined Data'!R$1,'Raw Election Data'!$A$1:$AN$1,0))</f>
        <v>0.59288858498226427</v>
      </c>
    </row>
    <row r="1591" spans="1:18" ht="13.5" hidden="1" customHeight="1" x14ac:dyDescent="0.15">
      <c r="A1591" t="s">
        <v>229</v>
      </c>
      <c r="B1591" t="s">
        <v>4078</v>
      </c>
      <c r="C1591" t="str">
        <f>INDEX(FIPS!$A$1:$E$3236,MATCH($F1591,FIPS!$D$1:$D$3236,0),5)</f>
        <v>Texas County</v>
      </c>
      <c r="D1591" t="s">
        <v>230</v>
      </c>
      <c r="E1591" s="15" t="s">
        <v>159</v>
      </c>
      <c r="F1591" t="s">
        <v>4270</v>
      </c>
      <c r="G1591" t="s">
        <v>7773</v>
      </c>
      <c r="H1591" t="str">
        <f>IFERROR(VLOOKUP($G1591,'Team Colors'!$A:$B,2,0),"#c9c9c9")</f>
        <v>#e31837</v>
      </c>
      <c r="I1591">
        <f>INDEX('Raw Election Data'!$A$1:$AN$3144,MATCH($C1591&amp;" "&amp;$B1591,'Raw Election Data'!$C$1:$C$3144,0),MATCH('Joined Data'!I$1,'Raw Election Data'!$A$1:$AN$1,0))</f>
        <v>25690</v>
      </c>
      <c r="J1591">
        <f>INDEX('Raw Election Data'!$A$1:$AN$3144,MATCH($C1591&amp;" "&amp;$B1591,'Raw Election Data'!$C$1:$C$3144,0),MATCH('Joined Data'!J$1,'Raw Election Data'!$A$1:$AN$1,0))</f>
        <v>1728</v>
      </c>
      <c r="K1591">
        <f>INDEX('Raw Election Data'!$A$1:$AN$3144,MATCH($C1591&amp;" "&amp;$B1591,'Raw Election Data'!$C$1:$C$3144,0),MATCH('Joined Data'!K$1,'Raw Election Data'!$A$1:$AN$1,0))</f>
        <v>8875</v>
      </c>
      <c r="L1591">
        <f>INDEX('Raw Election Data'!$A$1:$AN$3144,MATCH($C1591&amp;" "&amp;$B1591,'Raw Election Data'!$C$1:$C$3144,0),MATCH('Joined Data'!L$1,'Raw Election Data'!$A$1:$AN$1,0))</f>
        <v>10935</v>
      </c>
      <c r="M1591">
        <f>INDEX('Raw Election Data'!$A$1:$AN$3144,MATCH($C1591&amp;" "&amp;$B1591,'Raw Election Data'!$C$1:$C$3144,0),MATCH('Joined Data'!M$1,'Raw Election Data'!$A$1:$AN$1,0))</f>
        <v>0.15802469135802469</v>
      </c>
      <c r="N1591">
        <f>INDEX('Raw Election Data'!$A$1:$AN$3144,MATCH($C1591&amp;" "&amp;$B1591,'Raw Election Data'!$C$1:$C$3144,0),MATCH('Joined Data'!N$1,'Raw Election Data'!$A$1:$AN$1,0))</f>
        <v>0.81161408321902151</v>
      </c>
      <c r="O1591">
        <f>INDEX('Raw Election Data'!$A$1:$AN$3144,MATCH($C1591&amp;" "&amp;$B1591,'Raw Election Data'!$C$1:$C$3144,0),MATCH('Joined Data'!O$1,'Raw Election Data'!$A$1:$AN$1,0))</f>
        <v>-7147</v>
      </c>
      <c r="P1591">
        <f>INDEX('Raw Election Data'!$A$1:$AN$3144,MATCH($C1591&amp;" "&amp;$B1591,'Raw Election Data'!$C$1:$C$3144,0),MATCH('Joined Data'!P$1,'Raw Election Data'!$A$1:$AN$1,0))</f>
        <v>7147</v>
      </c>
      <c r="Q1591">
        <f>INDEX('Raw Election Data'!$A$1:$AN$3144,MATCH($C1591&amp;" "&amp;$B1591,'Raw Election Data'!$C$1:$C$3144,0),MATCH('Joined Data'!Q$1,'Raw Election Data'!$A$1:$AN$1,0))</f>
        <v>-0.65358939186099685</v>
      </c>
      <c r="R1591">
        <f>INDEX('Raw Election Data'!$A$1:$AN$3144,MATCH($C1591&amp;" "&amp;$B1591,'Raw Election Data'!$C$1:$C$3144,0),MATCH('Joined Data'!R$1,'Raw Election Data'!$A$1:$AN$1,0))</f>
        <v>0.65358939186099685</v>
      </c>
    </row>
    <row r="1592" spans="1:18" ht="13.5" hidden="1" customHeight="1" x14ac:dyDescent="0.15">
      <c r="A1592" t="s">
        <v>229</v>
      </c>
      <c r="B1592" t="s">
        <v>4078</v>
      </c>
      <c r="C1592" t="str">
        <f>INDEX(FIPS!$A$1:$E$3236,MATCH($F1592,FIPS!$D$1:$D$3236,0),5)</f>
        <v>Vernon County</v>
      </c>
      <c r="D1592" t="s">
        <v>230</v>
      </c>
      <c r="E1592" s="15" t="s">
        <v>160</v>
      </c>
      <c r="F1592" t="s">
        <v>4272</v>
      </c>
      <c r="G1592" t="s">
        <v>7773</v>
      </c>
      <c r="H1592" t="str">
        <f>IFERROR(VLOOKUP($G1592,'Team Colors'!$A:$B,2,0),"#c9c9c9")</f>
        <v>#e31837</v>
      </c>
      <c r="I1592">
        <f>INDEX('Raw Election Data'!$A$1:$AN$3144,MATCH($C1592&amp;" "&amp;$B1592,'Raw Election Data'!$C$1:$C$3144,0),MATCH('Joined Data'!I$1,'Raw Election Data'!$A$1:$AN$1,0))</f>
        <v>20826</v>
      </c>
      <c r="J1592">
        <f>INDEX('Raw Election Data'!$A$1:$AN$3144,MATCH($C1592&amp;" "&amp;$B1592,'Raw Election Data'!$C$1:$C$3144,0),MATCH('Joined Data'!J$1,'Raw Election Data'!$A$1:$AN$1,0))</f>
        <v>1706</v>
      </c>
      <c r="K1592">
        <f>INDEX('Raw Election Data'!$A$1:$AN$3144,MATCH($C1592&amp;" "&amp;$B1592,'Raw Election Data'!$C$1:$C$3144,0),MATCH('Joined Data'!K$1,'Raw Election Data'!$A$1:$AN$1,0))</f>
        <v>6526</v>
      </c>
      <c r="L1592">
        <f>INDEX('Raw Election Data'!$A$1:$AN$3144,MATCH($C1592&amp;" "&amp;$B1592,'Raw Election Data'!$C$1:$C$3144,0),MATCH('Joined Data'!L$1,'Raw Election Data'!$A$1:$AN$1,0))</f>
        <v>8576</v>
      </c>
      <c r="M1592">
        <f>INDEX('Raw Election Data'!$A$1:$AN$3144,MATCH($C1592&amp;" "&amp;$B1592,'Raw Election Data'!$C$1:$C$3144,0),MATCH('Joined Data'!M$1,'Raw Election Data'!$A$1:$AN$1,0))</f>
        <v>0.19892723880597016</v>
      </c>
      <c r="N1592">
        <f>INDEX('Raw Election Data'!$A$1:$AN$3144,MATCH($C1592&amp;" "&amp;$B1592,'Raw Election Data'!$C$1:$C$3144,0),MATCH('Joined Data'!N$1,'Raw Election Data'!$A$1:$AN$1,0))</f>
        <v>0.76096082089552242</v>
      </c>
      <c r="O1592">
        <f>INDEX('Raw Election Data'!$A$1:$AN$3144,MATCH($C1592&amp;" "&amp;$B1592,'Raw Election Data'!$C$1:$C$3144,0),MATCH('Joined Data'!O$1,'Raw Election Data'!$A$1:$AN$1,0))</f>
        <v>-4820</v>
      </c>
      <c r="P1592">
        <f>INDEX('Raw Election Data'!$A$1:$AN$3144,MATCH($C1592&amp;" "&amp;$B1592,'Raw Election Data'!$C$1:$C$3144,0),MATCH('Joined Data'!P$1,'Raw Election Data'!$A$1:$AN$1,0))</f>
        <v>4820</v>
      </c>
      <c r="Q1592">
        <f>INDEX('Raw Election Data'!$A$1:$AN$3144,MATCH($C1592&amp;" "&amp;$B1592,'Raw Election Data'!$C$1:$C$3144,0),MATCH('Joined Data'!Q$1,'Raw Election Data'!$A$1:$AN$1,0))</f>
        <v>-0.56203358208955223</v>
      </c>
      <c r="R1592">
        <f>INDEX('Raw Election Data'!$A$1:$AN$3144,MATCH($C1592&amp;" "&amp;$B1592,'Raw Election Data'!$C$1:$C$3144,0),MATCH('Joined Data'!R$1,'Raw Election Data'!$A$1:$AN$1,0))</f>
        <v>0.56203358208955223</v>
      </c>
    </row>
    <row r="1593" spans="1:18" ht="13.5" hidden="1" customHeight="1" x14ac:dyDescent="0.15">
      <c r="A1593" t="s">
        <v>229</v>
      </c>
      <c r="B1593" t="s">
        <v>4078</v>
      </c>
      <c r="C1593" t="str">
        <f>INDEX(FIPS!$A$1:$E$3236,MATCH($F1593,FIPS!$D$1:$D$3236,0),5)</f>
        <v>Warren County</v>
      </c>
      <c r="D1593" t="s">
        <v>230</v>
      </c>
      <c r="E1593" s="15" t="s">
        <v>161</v>
      </c>
      <c r="F1593" t="s">
        <v>4273</v>
      </c>
      <c r="G1593" t="s">
        <v>7795</v>
      </c>
      <c r="H1593" t="str">
        <f>IFERROR(VLOOKUP($G1593,'Team Colors'!$A:$B,2,0),"#c9c9c9")</f>
        <v>#b3995d</v>
      </c>
      <c r="I1593">
        <f>INDEX('Raw Election Data'!$A$1:$AN$3144,MATCH($C1593&amp;" "&amp;$B1593,'Raw Election Data'!$C$1:$C$3144,0),MATCH('Joined Data'!I$1,'Raw Election Data'!$A$1:$AN$1,0))</f>
        <v>33513</v>
      </c>
      <c r="J1593">
        <f>INDEX('Raw Election Data'!$A$1:$AN$3144,MATCH($C1593&amp;" "&amp;$B1593,'Raw Election Data'!$C$1:$C$3144,0),MATCH('Joined Data'!J$1,'Raw Election Data'!$A$1:$AN$1,0))</f>
        <v>3915</v>
      </c>
      <c r="K1593">
        <f>INDEX('Raw Election Data'!$A$1:$AN$3144,MATCH($C1593&amp;" "&amp;$B1593,'Raw Election Data'!$C$1:$C$3144,0),MATCH('Joined Data'!K$1,'Raw Election Data'!$A$1:$AN$1,0))</f>
        <v>11109</v>
      </c>
      <c r="L1593">
        <f>INDEX('Raw Election Data'!$A$1:$AN$3144,MATCH($C1593&amp;" "&amp;$B1593,'Raw Election Data'!$C$1:$C$3144,0),MATCH('Joined Data'!L$1,'Raw Election Data'!$A$1:$AN$1,0))</f>
        <v>15766</v>
      </c>
      <c r="M1593">
        <f>INDEX('Raw Election Data'!$A$1:$AN$3144,MATCH($C1593&amp;" "&amp;$B1593,'Raw Election Data'!$C$1:$C$3144,0),MATCH('Joined Data'!M$1,'Raw Election Data'!$A$1:$AN$1,0))</f>
        <v>0.24831916782950653</v>
      </c>
      <c r="N1593">
        <f>INDEX('Raw Election Data'!$A$1:$AN$3144,MATCH($C1593&amp;" "&amp;$B1593,'Raw Election Data'!$C$1:$C$3144,0),MATCH('Joined Data'!N$1,'Raw Election Data'!$A$1:$AN$1,0))</f>
        <v>0.70461753139667638</v>
      </c>
      <c r="O1593">
        <f>INDEX('Raw Election Data'!$A$1:$AN$3144,MATCH($C1593&amp;" "&amp;$B1593,'Raw Election Data'!$C$1:$C$3144,0),MATCH('Joined Data'!O$1,'Raw Election Data'!$A$1:$AN$1,0))</f>
        <v>-7194</v>
      </c>
      <c r="P1593">
        <f>INDEX('Raw Election Data'!$A$1:$AN$3144,MATCH($C1593&amp;" "&amp;$B1593,'Raw Election Data'!$C$1:$C$3144,0),MATCH('Joined Data'!P$1,'Raw Election Data'!$A$1:$AN$1,0))</f>
        <v>7194</v>
      </c>
      <c r="Q1593">
        <f>INDEX('Raw Election Data'!$A$1:$AN$3144,MATCH($C1593&amp;" "&amp;$B1593,'Raw Election Data'!$C$1:$C$3144,0),MATCH('Joined Data'!Q$1,'Raw Election Data'!$A$1:$AN$1,0))</f>
        <v>-0.45629836356716985</v>
      </c>
      <c r="R1593">
        <f>INDEX('Raw Election Data'!$A$1:$AN$3144,MATCH($C1593&amp;" "&amp;$B1593,'Raw Election Data'!$C$1:$C$3144,0),MATCH('Joined Data'!R$1,'Raw Election Data'!$A$1:$AN$1,0))</f>
        <v>0.45629836356716985</v>
      </c>
    </row>
    <row r="1594" spans="1:18" ht="13.5" hidden="1" customHeight="1" x14ac:dyDescent="0.15">
      <c r="A1594" t="s">
        <v>229</v>
      </c>
      <c r="B1594" t="s">
        <v>4078</v>
      </c>
      <c r="C1594" t="str">
        <f>INDEX(FIPS!$A$1:$E$3236,MATCH($F1594,FIPS!$D$1:$D$3236,0),5)</f>
        <v>Washington County</v>
      </c>
      <c r="D1594" t="s">
        <v>230</v>
      </c>
      <c r="E1594" s="15" t="s">
        <v>162</v>
      </c>
      <c r="F1594" t="s">
        <v>4274</v>
      </c>
      <c r="G1594" t="s">
        <v>7795</v>
      </c>
      <c r="H1594" t="str">
        <f>IFERROR(VLOOKUP($G1594,'Team Colors'!$A:$B,2,0),"#c9c9c9")</f>
        <v>#b3995d</v>
      </c>
      <c r="I1594">
        <f>INDEX('Raw Election Data'!$A$1:$AN$3144,MATCH($C1594&amp;" "&amp;$B1594,'Raw Election Data'!$C$1:$C$3144,0),MATCH('Joined Data'!I$1,'Raw Election Data'!$A$1:$AN$1,0))</f>
        <v>24788</v>
      </c>
      <c r="J1594">
        <f>INDEX('Raw Election Data'!$A$1:$AN$3144,MATCH($C1594&amp;" "&amp;$B1594,'Raw Election Data'!$C$1:$C$3144,0),MATCH('Joined Data'!J$1,'Raw Election Data'!$A$1:$AN$1,0))</f>
        <v>1926</v>
      </c>
      <c r="K1594">
        <f>INDEX('Raw Election Data'!$A$1:$AN$3144,MATCH($C1594&amp;" "&amp;$B1594,'Raw Election Data'!$C$1:$C$3144,0),MATCH('Joined Data'!K$1,'Raw Election Data'!$A$1:$AN$1,0))</f>
        <v>7047</v>
      </c>
      <c r="L1594">
        <f>INDEX('Raw Election Data'!$A$1:$AN$3144,MATCH($C1594&amp;" "&amp;$B1594,'Raw Election Data'!$C$1:$C$3144,0),MATCH('Joined Data'!L$1,'Raw Election Data'!$A$1:$AN$1,0))</f>
        <v>9279</v>
      </c>
      <c r="M1594">
        <f>INDEX('Raw Election Data'!$A$1:$AN$3144,MATCH($C1594&amp;" "&amp;$B1594,'Raw Election Data'!$C$1:$C$3144,0),MATCH('Joined Data'!M$1,'Raw Election Data'!$A$1:$AN$1,0))</f>
        <v>0.2075654704170708</v>
      </c>
      <c r="N1594">
        <f>INDEX('Raw Election Data'!$A$1:$AN$3144,MATCH($C1594&amp;" "&amp;$B1594,'Raw Election Data'!$C$1:$C$3144,0),MATCH('Joined Data'!N$1,'Raw Election Data'!$A$1:$AN$1,0))</f>
        <v>0.75945683802133845</v>
      </c>
      <c r="O1594">
        <f>INDEX('Raw Election Data'!$A$1:$AN$3144,MATCH($C1594&amp;" "&amp;$B1594,'Raw Election Data'!$C$1:$C$3144,0),MATCH('Joined Data'!O$1,'Raw Election Data'!$A$1:$AN$1,0))</f>
        <v>-5121</v>
      </c>
      <c r="P1594">
        <f>INDEX('Raw Election Data'!$A$1:$AN$3144,MATCH($C1594&amp;" "&amp;$B1594,'Raw Election Data'!$C$1:$C$3144,0),MATCH('Joined Data'!P$1,'Raw Election Data'!$A$1:$AN$1,0))</f>
        <v>5121</v>
      </c>
      <c r="Q1594">
        <f>INDEX('Raw Election Data'!$A$1:$AN$3144,MATCH($C1594&amp;" "&amp;$B1594,'Raw Election Data'!$C$1:$C$3144,0),MATCH('Joined Data'!Q$1,'Raw Election Data'!$A$1:$AN$1,0))</f>
        <v>-0.5518913676042676</v>
      </c>
      <c r="R1594">
        <f>INDEX('Raw Election Data'!$A$1:$AN$3144,MATCH($C1594&amp;" "&amp;$B1594,'Raw Election Data'!$C$1:$C$3144,0),MATCH('Joined Data'!R$1,'Raw Election Data'!$A$1:$AN$1,0))</f>
        <v>0.5518913676042676</v>
      </c>
    </row>
    <row r="1595" spans="1:18" ht="13.5" hidden="1" customHeight="1" x14ac:dyDescent="0.15">
      <c r="A1595" t="s">
        <v>229</v>
      </c>
      <c r="B1595" t="s">
        <v>4078</v>
      </c>
      <c r="C1595" t="str">
        <f>INDEX(FIPS!$A$1:$E$3236,MATCH($F1595,FIPS!$D$1:$D$3236,0),5)</f>
        <v>Wayne County</v>
      </c>
      <c r="D1595" t="s">
        <v>230</v>
      </c>
      <c r="E1595" s="15" t="s">
        <v>163</v>
      </c>
      <c r="F1595" t="s">
        <v>4275</v>
      </c>
      <c r="G1595" s="17" t="s">
        <v>7795</v>
      </c>
      <c r="H1595" t="str">
        <f>IFERROR(VLOOKUP($G1595,'Team Colors'!$A:$B,2,0),"#c9c9c9")</f>
        <v>#b3995d</v>
      </c>
      <c r="I1595">
        <f>INDEX('Raw Election Data'!$A$1:$AN$3144,MATCH($C1595&amp;" "&amp;$B1595,'Raw Election Data'!$C$1:$C$3144,0),MATCH('Joined Data'!I$1,'Raw Election Data'!$A$1:$AN$1,0))</f>
        <v>13405</v>
      </c>
      <c r="J1595">
        <f>INDEX('Raw Election Data'!$A$1:$AN$3144,MATCH($C1595&amp;" "&amp;$B1595,'Raw Election Data'!$C$1:$C$3144,0),MATCH('Joined Data'!J$1,'Raw Election Data'!$A$1:$AN$1,0))</f>
        <v>946</v>
      </c>
      <c r="K1595">
        <f>INDEX('Raw Election Data'!$A$1:$AN$3144,MATCH($C1595&amp;" "&amp;$B1595,'Raw Election Data'!$C$1:$C$3144,0),MATCH('Joined Data'!K$1,'Raw Election Data'!$A$1:$AN$1,0))</f>
        <v>4640</v>
      </c>
      <c r="L1595">
        <f>INDEX('Raw Election Data'!$A$1:$AN$3144,MATCH($C1595&amp;" "&amp;$B1595,'Raw Election Data'!$C$1:$C$3144,0),MATCH('Joined Data'!L$1,'Raw Election Data'!$A$1:$AN$1,0))</f>
        <v>5738</v>
      </c>
      <c r="M1595">
        <f>INDEX('Raw Election Data'!$A$1:$AN$3144,MATCH($C1595&amp;" "&amp;$B1595,'Raw Election Data'!$C$1:$C$3144,0),MATCH('Joined Data'!M$1,'Raw Election Data'!$A$1:$AN$1,0))</f>
        <v>0.16486580690135935</v>
      </c>
      <c r="N1595">
        <f>INDEX('Raw Election Data'!$A$1:$AN$3144,MATCH($C1595&amp;" "&amp;$B1595,'Raw Election Data'!$C$1:$C$3144,0),MATCH('Joined Data'!N$1,'Raw Election Data'!$A$1:$AN$1,0))</f>
        <v>0.80864412687347509</v>
      </c>
      <c r="O1595">
        <f>INDEX('Raw Election Data'!$A$1:$AN$3144,MATCH($C1595&amp;" "&amp;$B1595,'Raw Election Data'!$C$1:$C$3144,0),MATCH('Joined Data'!O$1,'Raw Election Data'!$A$1:$AN$1,0))</f>
        <v>-3694</v>
      </c>
      <c r="P1595">
        <f>INDEX('Raw Election Data'!$A$1:$AN$3144,MATCH($C1595&amp;" "&amp;$B1595,'Raw Election Data'!$C$1:$C$3144,0),MATCH('Joined Data'!P$1,'Raw Election Data'!$A$1:$AN$1,0))</f>
        <v>3694</v>
      </c>
      <c r="Q1595">
        <f>INDEX('Raw Election Data'!$A$1:$AN$3144,MATCH($C1595&amp;" "&amp;$B1595,'Raw Election Data'!$C$1:$C$3144,0),MATCH('Joined Data'!Q$1,'Raw Election Data'!$A$1:$AN$1,0))</f>
        <v>-0.64377831997211576</v>
      </c>
      <c r="R1595">
        <f>INDEX('Raw Election Data'!$A$1:$AN$3144,MATCH($C1595&amp;" "&amp;$B1595,'Raw Election Data'!$C$1:$C$3144,0),MATCH('Joined Data'!R$1,'Raw Election Data'!$A$1:$AN$1,0))</f>
        <v>0.64377831997211576</v>
      </c>
    </row>
    <row r="1596" spans="1:18" ht="13.5" hidden="1" customHeight="1" x14ac:dyDescent="0.15">
      <c r="A1596" t="s">
        <v>229</v>
      </c>
      <c r="B1596" t="s">
        <v>4078</v>
      </c>
      <c r="C1596" t="str">
        <f>INDEX(FIPS!$A$1:$E$3236,MATCH($F1596,FIPS!$D$1:$D$3236,0),5)</f>
        <v>Webster County</v>
      </c>
      <c r="D1596" t="s">
        <v>230</v>
      </c>
      <c r="E1596" s="15" t="s">
        <v>164</v>
      </c>
      <c r="F1596" t="s">
        <v>4276</v>
      </c>
      <c r="G1596" t="s">
        <v>7773</v>
      </c>
      <c r="H1596" t="str">
        <f>IFERROR(VLOOKUP($G1596,'Team Colors'!$A:$B,2,0),"#c9c9c9")</f>
        <v>#e31837</v>
      </c>
      <c r="I1596">
        <f>INDEX('Raw Election Data'!$A$1:$AN$3144,MATCH($C1596&amp;" "&amp;$B1596,'Raw Election Data'!$C$1:$C$3144,0),MATCH('Joined Data'!I$1,'Raw Election Data'!$A$1:$AN$1,0))</f>
        <v>37483</v>
      </c>
      <c r="J1596">
        <f>INDEX('Raw Election Data'!$A$1:$AN$3144,MATCH($C1596&amp;" "&amp;$B1596,'Raw Election Data'!$C$1:$C$3144,0),MATCH('Joined Data'!J$1,'Raw Election Data'!$A$1:$AN$1,0))</f>
        <v>3173</v>
      </c>
      <c r="K1596">
        <f>INDEX('Raw Election Data'!$A$1:$AN$3144,MATCH($C1596&amp;" "&amp;$B1596,'Raw Election Data'!$C$1:$C$3144,0),MATCH('Joined Data'!K$1,'Raw Election Data'!$A$1:$AN$1,0))</f>
        <v>12829</v>
      </c>
      <c r="L1596">
        <f>INDEX('Raw Election Data'!$A$1:$AN$3144,MATCH($C1596&amp;" "&amp;$B1596,'Raw Election Data'!$C$1:$C$3144,0),MATCH('Joined Data'!L$1,'Raw Election Data'!$A$1:$AN$1,0))</f>
        <v>16690</v>
      </c>
      <c r="M1596">
        <f>INDEX('Raw Election Data'!$A$1:$AN$3144,MATCH($C1596&amp;" "&amp;$B1596,'Raw Election Data'!$C$1:$C$3144,0),MATCH('Joined Data'!M$1,'Raw Election Data'!$A$1:$AN$1,0))</f>
        <v>0.19011384062312761</v>
      </c>
      <c r="N1596">
        <f>INDEX('Raw Election Data'!$A$1:$AN$3144,MATCH($C1596&amp;" "&amp;$B1596,'Raw Election Data'!$C$1:$C$3144,0),MATCH('Joined Data'!N$1,'Raw Election Data'!$A$1:$AN$1,0))</f>
        <v>0.76866387058118635</v>
      </c>
      <c r="O1596">
        <f>INDEX('Raw Election Data'!$A$1:$AN$3144,MATCH($C1596&amp;" "&amp;$B1596,'Raw Election Data'!$C$1:$C$3144,0),MATCH('Joined Data'!O$1,'Raw Election Data'!$A$1:$AN$1,0))</f>
        <v>-9656</v>
      </c>
      <c r="P1596">
        <f>INDEX('Raw Election Data'!$A$1:$AN$3144,MATCH($C1596&amp;" "&amp;$B1596,'Raw Election Data'!$C$1:$C$3144,0),MATCH('Joined Data'!P$1,'Raw Election Data'!$A$1:$AN$1,0))</f>
        <v>9656</v>
      </c>
      <c r="Q1596">
        <f>INDEX('Raw Election Data'!$A$1:$AN$3144,MATCH($C1596&amp;" "&amp;$B1596,'Raw Election Data'!$C$1:$C$3144,0),MATCH('Joined Data'!Q$1,'Raw Election Data'!$A$1:$AN$1,0))</f>
        <v>-0.57855002995805871</v>
      </c>
      <c r="R1596">
        <f>INDEX('Raw Election Data'!$A$1:$AN$3144,MATCH($C1596&amp;" "&amp;$B1596,'Raw Election Data'!$C$1:$C$3144,0),MATCH('Joined Data'!R$1,'Raw Election Data'!$A$1:$AN$1,0))</f>
        <v>0.57855002995805871</v>
      </c>
    </row>
    <row r="1597" spans="1:18" ht="13.5" hidden="1" customHeight="1" x14ac:dyDescent="0.15">
      <c r="A1597" t="s">
        <v>229</v>
      </c>
      <c r="B1597" t="s">
        <v>4078</v>
      </c>
      <c r="C1597" t="str">
        <f>INDEX(FIPS!$A$1:$E$3236,MATCH($F1597,FIPS!$D$1:$D$3236,0),5)</f>
        <v>Worth County</v>
      </c>
      <c r="D1597" t="s">
        <v>230</v>
      </c>
      <c r="E1597" s="15" t="s">
        <v>165</v>
      </c>
      <c r="F1597" t="s">
        <v>4277</v>
      </c>
      <c r="G1597" t="s">
        <v>7773</v>
      </c>
      <c r="H1597" t="str">
        <f>IFERROR(VLOOKUP($G1597,'Team Colors'!$A:$B,2,0),"#c9c9c9")</f>
        <v>#e31837</v>
      </c>
      <c r="I1597">
        <f>INDEX('Raw Election Data'!$A$1:$AN$3144,MATCH($C1597&amp;" "&amp;$B1597,'Raw Election Data'!$C$1:$C$3144,0),MATCH('Joined Data'!I$1,'Raw Election Data'!$A$1:$AN$1,0))</f>
        <v>2057</v>
      </c>
      <c r="J1597">
        <f>INDEX('Raw Election Data'!$A$1:$AN$3144,MATCH($C1597&amp;" "&amp;$B1597,'Raw Election Data'!$C$1:$C$3144,0),MATCH('Joined Data'!J$1,'Raw Election Data'!$A$1:$AN$1,0))</f>
        <v>195</v>
      </c>
      <c r="K1597">
        <f>INDEX('Raw Election Data'!$A$1:$AN$3144,MATCH($C1597&amp;" "&amp;$B1597,'Raw Election Data'!$C$1:$C$3144,0),MATCH('Joined Data'!K$1,'Raw Election Data'!$A$1:$AN$1,0))</f>
        <v>808</v>
      </c>
      <c r="L1597">
        <f>INDEX('Raw Election Data'!$A$1:$AN$3144,MATCH($C1597&amp;" "&amp;$B1597,'Raw Election Data'!$C$1:$C$3144,0),MATCH('Joined Data'!L$1,'Raw Election Data'!$A$1:$AN$1,0))</f>
        <v>1046</v>
      </c>
      <c r="M1597">
        <f>INDEX('Raw Election Data'!$A$1:$AN$3144,MATCH($C1597&amp;" "&amp;$B1597,'Raw Election Data'!$C$1:$C$3144,0),MATCH('Joined Data'!M$1,'Raw Election Data'!$A$1:$AN$1,0))</f>
        <v>0.18642447418738051</v>
      </c>
      <c r="N1597">
        <f>INDEX('Raw Election Data'!$A$1:$AN$3144,MATCH($C1597&amp;" "&amp;$B1597,'Raw Election Data'!$C$1:$C$3144,0),MATCH('Joined Data'!N$1,'Raw Election Data'!$A$1:$AN$1,0))</f>
        <v>0.77246653919694075</v>
      </c>
      <c r="O1597">
        <f>INDEX('Raw Election Data'!$A$1:$AN$3144,MATCH($C1597&amp;" "&amp;$B1597,'Raw Election Data'!$C$1:$C$3144,0),MATCH('Joined Data'!O$1,'Raw Election Data'!$A$1:$AN$1,0))</f>
        <v>-613</v>
      </c>
      <c r="P1597">
        <f>INDEX('Raw Election Data'!$A$1:$AN$3144,MATCH($C1597&amp;" "&amp;$B1597,'Raw Election Data'!$C$1:$C$3144,0),MATCH('Joined Data'!P$1,'Raw Election Data'!$A$1:$AN$1,0))</f>
        <v>613</v>
      </c>
      <c r="Q1597">
        <f>INDEX('Raw Election Data'!$A$1:$AN$3144,MATCH($C1597&amp;" "&amp;$B1597,'Raw Election Data'!$C$1:$C$3144,0),MATCH('Joined Data'!Q$1,'Raw Election Data'!$A$1:$AN$1,0))</f>
        <v>-0.58604206500956024</v>
      </c>
      <c r="R1597">
        <f>INDEX('Raw Election Data'!$A$1:$AN$3144,MATCH($C1597&amp;" "&amp;$B1597,'Raw Election Data'!$C$1:$C$3144,0),MATCH('Joined Data'!R$1,'Raw Election Data'!$A$1:$AN$1,0))</f>
        <v>0.58604206500956024</v>
      </c>
    </row>
    <row r="1598" spans="1:18" ht="13.5" hidden="1" customHeight="1" x14ac:dyDescent="0.15">
      <c r="A1598" t="s">
        <v>229</v>
      </c>
      <c r="B1598" t="s">
        <v>4078</v>
      </c>
      <c r="C1598" t="str">
        <f>INDEX(FIPS!$A$1:$E$3236,MATCH($F1598,FIPS!$D$1:$D$3236,0),5)</f>
        <v>Wright County</v>
      </c>
      <c r="D1598" t="s">
        <v>230</v>
      </c>
      <c r="E1598" s="15" t="s">
        <v>166</v>
      </c>
      <c r="F1598" t="s">
        <v>4278</v>
      </c>
      <c r="G1598" t="s">
        <v>7773</v>
      </c>
      <c r="H1598" t="str">
        <f>IFERROR(VLOOKUP($G1598,'Team Colors'!$A:$B,2,0),"#c9c9c9")</f>
        <v>#e31837</v>
      </c>
      <c r="I1598">
        <f>INDEX('Raw Election Data'!$A$1:$AN$3144,MATCH($C1598&amp;" "&amp;$B1598,'Raw Election Data'!$C$1:$C$3144,0),MATCH('Joined Data'!I$1,'Raw Election Data'!$A$1:$AN$1,0))</f>
        <v>18268</v>
      </c>
      <c r="J1598">
        <f>INDEX('Raw Election Data'!$A$1:$AN$3144,MATCH($C1598&amp;" "&amp;$B1598,'Raw Election Data'!$C$1:$C$3144,0),MATCH('Joined Data'!J$1,'Raw Election Data'!$A$1:$AN$1,0))</f>
        <v>1166</v>
      </c>
      <c r="K1598">
        <f>INDEX('Raw Election Data'!$A$1:$AN$3144,MATCH($C1598&amp;" "&amp;$B1598,'Raw Election Data'!$C$1:$C$3144,0),MATCH('Joined Data'!K$1,'Raw Election Data'!$A$1:$AN$1,0))</f>
        <v>6703</v>
      </c>
      <c r="L1598">
        <f>INDEX('Raw Election Data'!$A$1:$AN$3144,MATCH($C1598&amp;" "&amp;$B1598,'Raw Election Data'!$C$1:$C$3144,0),MATCH('Joined Data'!L$1,'Raw Election Data'!$A$1:$AN$1,0))</f>
        <v>8086</v>
      </c>
      <c r="M1598">
        <f>INDEX('Raw Election Data'!$A$1:$AN$3144,MATCH($C1598&amp;" "&amp;$B1598,'Raw Election Data'!$C$1:$C$3144,0),MATCH('Joined Data'!M$1,'Raw Election Data'!$A$1:$AN$1,0))</f>
        <v>0.14419985159534998</v>
      </c>
      <c r="N1598">
        <f>INDEX('Raw Election Data'!$A$1:$AN$3144,MATCH($C1598&amp;" "&amp;$B1598,'Raw Election Data'!$C$1:$C$3144,0),MATCH('Joined Data'!N$1,'Raw Election Data'!$A$1:$AN$1,0))</f>
        <v>0.82896364086074692</v>
      </c>
      <c r="O1598">
        <f>INDEX('Raw Election Data'!$A$1:$AN$3144,MATCH($C1598&amp;" "&amp;$B1598,'Raw Election Data'!$C$1:$C$3144,0),MATCH('Joined Data'!O$1,'Raw Election Data'!$A$1:$AN$1,0))</f>
        <v>-5537</v>
      </c>
      <c r="P1598">
        <f>INDEX('Raw Election Data'!$A$1:$AN$3144,MATCH($C1598&amp;" "&amp;$B1598,'Raw Election Data'!$C$1:$C$3144,0),MATCH('Joined Data'!P$1,'Raw Election Data'!$A$1:$AN$1,0))</f>
        <v>5537</v>
      </c>
      <c r="Q1598">
        <f>INDEX('Raw Election Data'!$A$1:$AN$3144,MATCH($C1598&amp;" "&amp;$B1598,'Raw Election Data'!$C$1:$C$3144,0),MATCH('Joined Data'!Q$1,'Raw Election Data'!$A$1:$AN$1,0))</f>
        <v>-0.68476378926539694</v>
      </c>
      <c r="R1598">
        <f>INDEX('Raw Election Data'!$A$1:$AN$3144,MATCH($C1598&amp;" "&amp;$B1598,'Raw Election Data'!$C$1:$C$3144,0),MATCH('Joined Data'!R$1,'Raw Election Data'!$A$1:$AN$1,0))</f>
        <v>0.68476378926539694</v>
      </c>
    </row>
    <row r="1599" spans="1:18" ht="13.5" hidden="1" customHeight="1" x14ac:dyDescent="0.15">
      <c r="A1599" t="s">
        <v>229</v>
      </c>
      <c r="B1599" t="s">
        <v>4078</v>
      </c>
      <c r="C1599" t="str">
        <f>INDEX(FIPS!$A$1:$E$3236,MATCH($F1599,FIPS!$D$1:$D$3236,0),5)</f>
        <v>St. Louis city</v>
      </c>
      <c r="D1599" t="s">
        <v>230</v>
      </c>
      <c r="E1599" s="15" t="s">
        <v>239</v>
      </c>
      <c r="F1599" t="s">
        <v>4280</v>
      </c>
      <c r="G1599" s="17" t="s">
        <v>7795</v>
      </c>
      <c r="H1599" t="str">
        <f>IFERROR(VLOOKUP($G1599,'Team Colors'!$A:$B,2,0),"#c9c9c9")</f>
        <v>#b3995d</v>
      </c>
      <c r="I1599">
        <f>INDEX('Raw Election Data'!$A$1:$AN$3144,MATCH($C1599&amp;" "&amp;$B1599,'Raw Election Data'!$C$1:$C$3144,0),MATCH('Joined Data'!I$1,'Raw Election Data'!$A$1:$AN$1,0))</f>
        <v>315685</v>
      </c>
      <c r="J1599">
        <f>INDEX('Raw Election Data'!$A$1:$AN$3144,MATCH($C1599&amp;" "&amp;$B1599,'Raw Election Data'!$C$1:$C$3144,0),MATCH('Joined Data'!J$1,'Raw Election Data'!$A$1:$AN$1,0))</f>
        <v>101487</v>
      </c>
      <c r="K1599">
        <f>INDEX('Raw Election Data'!$A$1:$AN$3144,MATCH($C1599&amp;" "&amp;$B1599,'Raw Election Data'!$C$1:$C$3144,0),MATCH('Joined Data'!K$1,'Raw Election Data'!$A$1:$AN$1,0))</f>
        <v>20281</v>
      </c>
      <c r="L1599">
        <f>INDEX('Raw Election Data'!$A$1:$AN$3144,MATCH($C1599&amp;" "&amp;$B1599,'Raw Election Data'!$C$1:$C$3144,0),MATCH('Joined Data'!L$1,'Raw Election Data'!$A$1:$AN$1,0))</f>
        <v>127403</v>
      </c>
      <c r="M1599">
        <f>INDEX('Raw Election Data'!$A$1:$AN$3144,MATCH($C1599&amp;" "&amp;$B1599,'Raw Election Data'!$C$1:$C$3144,0),MATCH('Joined Data'!M$1,'Raw Election Data'!$A$1:$AN$1,0))</f>
        <v>0.7965824980573456</v>
      </c>
      <c r="N1599">
        <f>INDEX('Raw Election Data'!$A$1:$AN$3144,MATCH($C1599&amp;" "&amp;$B1599,'Raw Election Data'!$C$1:$C$3144,0),MATCH('Joined Data'!N$1,'Raw Election Data'!$A$1:$AN$1,0))</f>
        <v>0.15918777422823638</v>
      </c>
      <c r="O1599">
        <f>INDEX('Raw Election Data'!$A$1:$AN$3144,MATCH($C1599&amp;" "&amp;$B1599,'Raw Election Data'!$C$1:$C$3144,0),MATCH('Joined Data'!O$1,'Raw Election Data'!$A$1:$AN$1,0))</f>
        <v>81206</v>
      </c>
      <c r="P1599">
        <f>INDEX('Raw Election Data'!$A$1:$AN$3144,MATCH($C1599&amp;" "&amp;$B1599,'Raw Election Data'!$C$1:$C$3144,0),MATCH('Joined Data'!P$1,'Raw Election Data'!$A$1:$AN$1,0))</f>
        <v>-81206</v>
      </c>
      <c r="Q1599">
        <f>INDEX('Raw Election Data'!$A$1:$AN$3144,MATCH($C1599&amp;" "&amp;$B1599,'Raw Election Data'!$C$1:$C$3144,0),MATCH('Joined Data'!Q$1,'Raw Election Data'!$A$1:$AN$1,0))</f>
        <v>0.63739472382910922</v>
      </c>
      <c r="R1599">
        <f>INDEX('Raw Election Data'!$A$1:$AN$3144,MATCH($C1599&amp;" "&amp;$B1599,'Raw Election Data'!$C$1:$C$3144,0),MATCH('Joined Data'!R$1,'Raw Election Data'!$A$1:$AN$1,0))</f>
        <v>-0.63739472382910922</v>
      </c>
    </row>
    <row r="1600" spans="1:18" ht="13.5" hidden="1" customHeight="1" x14ac:dyDescent="0.15">
      <c r="A1600" t="s">
        <v>249</v>
      </c>
      <c r="B1600" t="s">
        <v>4281</v>
      </c>
      <c r="C1600" t="str">
        <f>INDEX(FIPS!$A$1:$E$3236,MATCH($F1600,FIPS!$D$1:$D$3236,0),5)</f>
        <v>Beaverhead County</v>
      </c>
      <c r="D1600" t="s">
        <v>250</v>
      </c>
      <c r="E1600" s="15" t="s">
        <v>6</v>
      </c>
      <c r="F1600" t="s">
        <v>4283</v>
      </c>
      <c r="G1600" t="s">
        <v>437</v>
      </c>
      <c r="H1600" t="str">
        <f>IFERROR(VLOOKUP($G1600,'Team Colors'!$A:$B,2,0),"#c9c9c9")</f>
        <v>#fb4f14</v>
      </c>
      <c r="I1600">
        <f>INDEX('Raw Election Data'!$A$1:$AN$3144,MATCH($C1600&amp;" "&amp;$B1600,'Raw Election Data'!$C$1:$C$3144,0),MATCH('Joined Data'!I$1,'Raw Election Data'!$A$1:$AN$1,0))</f>
        <v>9300</v>
      </c>
      <c r="J1600">
        <f>INDEX('Raw Election Data'!$A$1:$AN$3144,MATCH($C1600&amp;" "&amp;$B1600,'Raw Election Data'!$C$1:$C$3144,0),MATCH('Joined Data'!J$1,'Raw Election Data'!$A$1:$AN$1,0))</f>
        <v>1115</v>
      </c>
      <c r="K1600">
        <f>INDEX('Raw Election Data'!$A$1:$AN$3144,MATCH($C1600&amp;" "&amp;$B1600,'Raw Election Data'!$C$1:$C$3144,0),MATCH('Joined Data'!K$1,'Raw Election Data'!$A$1:$AN$1,0))</f>
        <v>3243</v>
      </c>
      <c r="L1600">
        <f>INDEX('Raw Election Data'!$A$1:$AN$3144,MATCH($C1600&amp;" "&amp;$B1600,'Raw Election Data'!$C$1:$C$3144,0),MATCH('Joined Data'!L$1,'Raw Election Data'!$A$1:$AN$1,0))</f>
        <v>4676</v>
      </c>
      <c r="M1600">
        <f>INDEX('Raw Election Data'!$A$1:$AN$3144,MATCH($C1600&amp;" "&amp;$B1600,'Raw Election Data'!$C$1:$C$3144,0),MATCH('Joined Data'!M$1,'Raw Election Data'!$A$1:$AN$1,0))</f>
        <v>0.23845166809238666</v>
      </c>
      <c r="N1600">
        <f>INDEX('Raw Election Data'!$A$1:$AN$3144,MATCH($C1600&amp;" "&amp;$B1600,'Raw Election Data'!$C$1:$C$3144,0),MATCH('Joined Data'!N$1,'Raw Election Data'!$A$1:$AN$1,0))</f>
        <v>0.69354148845166808</v>
      </c>
      <c r="O1600">
        <f>INDEX('Raw Election Data'!$A$1:$AN$3144,MATCH($C1600&amp;" "&amp;$B1600,'Raw Election Data'!$C$1:$C$3144,0),MATCH('Joined Data'!O$1,'Raw Election Data'!$A$1:$AN$1,0))</f>
        <v>-2128</v>
      </c>
      <c r="P1600">
        <f>INDEX('Raw Election Data'!$A$1:$AN$3144,MATCH($C1600&amp;" "&amp;$B1600,'Raw Election Data'!$C$1:$C$3144,0),MATCH('Joined Data'!P$1,'Raw Election Data'!$A$1:$AN$1,0))</f>
        <v>2128</v>
      </c>
      <c r="Q1600">
        <f>INDEX('Raw Election Data'!$A$1:$AN$3144,MATCH($C1600&amp;" "&amp;$B1600,'Raw Election Data'!$C$1:$C$3144,0),MATCH('Joined Data'!Q$1,'Raw Election Data'!$A$1:$AN$1,0))</f>
        <v>-0.45508982035928142</v>
      </c>
      <c r="R1600">
        <f>INDEX('Raw Election Data'!$A$1:$AN$3144,MATCH($C1600&amp;" "&amp;$B1600,'Raw Election Data'!$C$1:$C$3144,0),MATCH('Joined Data'!R$1,'Raw Election Data'!$A$1:$AN$1,0))</f>
        <v>0.45508982035928142</v>
      </c>
    </row>
    <row r="1601" spans="1:18" ht="13.5" hidden="1" customHeight="1" x14ac:dyDescent="0.15">
      <c r="A1601" t="s">
        <v>249</v>
      </c>
      <c r="B1601" t="s">
        <v>4281</v>
      </c>
      <c r="C1601" t="str">
        <f>INDEX(FIPS!$A$1:$E$3236,MATCH($F1601,FIPS!$D$1:$D$3236,0),5)</f>
        <v>Big Horn County</v>
      </c>
      <c r="D1601" t="s">
        <v>250</v>
      </c>
      <c r="E1601" s="15" t="s">
        <v>7</v>
      </c>
      <c r="F1601" t="s">
        <v>4285</v>
      </c>
      <c r="G1601" t="s">
        <v>437</v>
      </c>
      <c r="H1601" t="str">
        <f>IFERROR(VLOOKUP($G1601,'Team Colors'!$A:$B,2,0),"#c9c9c9")</f>
        <v>#fb4f14</v>
      </c>
      <c r="I1601">
        <f>INDEX('Raw Election Data'!$A$1:$AN$3144,MATCH($C1601&amp;" "&amp;$B1601,'Raw Election Data'!$C$1:$C$3144,0),MATCH('Joined Data'!I$1,'Raw Election Data'!$A$1:$AN$1,0))</f>
        <v>13242</v>
      </c>
      <c r="J1601">
        <f>INDEX('Raw Election Data'!$A$1:$AN$3144,MATCH($C1601&amp;" "&amp;$B1601,'Raw Election Data'!$C$1:$C$3144,0),MATCH('Joined Data'!J$1,'Raw Election Data'!$A$1:$AN$1,0))</f>
        <v>2061</v>
      </c>
      <c r="K1601">
        <f>INDEX('Raw Election Data'!$A$1:$AN$3144,MATCH($C1601&amp;" "&amp;$B1601,'Raw Election Data'!$C$1:$C$3144,0),MATCH('Joined Data'!K$1,'Raw Election Data'!$A$1:$AN$1,0))</f>
        <v>1833</v>
      </c>
      <c r="L1601">
        <f>INDEX('Raw Election Data'!$A$1:$AN$3144,MATCH($C1601&amp;" "&amp;$B1601,'Raw Election Data'!$C$1:$C$3144,0),MATCH('Joined Data'!L$1,'Raw Election Data'!$A$1:$AN$1,0))</f>
        <v>4148</v>
      </c>
      <c r="M1601">
        <f>INDEX('Raw Election Data'!$A$1:$AN$3144,MATCH($C1601&amp;" "&amp;$B1601,'Raw Election Data'!$C$1:$C$3144,0),MATCH('Joined Data'!M$1,'Raw Election Data'!$A$1:$AN$1,0))</f>
        <v>0.4968659594985535</v>
      </c>
      <c r="N1601">
        <f>INDEX('Raw Election Data'!$A$1:$AN$3144,MATCH($C1601&amp;" "&amp;$B1601,'Raw Election Data'!$C$1:$C$3144,0),MATCH('Joined Data'!N$1,'Raw Election Data'!$A$1:$AN$1,0))</f>
        <v>0.44189971070395373</v>
      </c>
      <c r="O1601">
        <f>INDEX('Raw Election Data'!$A$1:$AN$3144,MATCH($C1601&amp;" "&amp;$B1601,'Raw Election Data'!$C$1:$C$3144,0),MATCH('Joined Data'!O$1,'Raw Election Data'!$A$1:$AN$1,0))</f>
        <v>228</v>
      </c>
      <c r="P1601">
        <f>INDEX('Raw Election Data'!$A$1:$AN$3144,MATCH($C1601&amp;" "&amp;$B1601,'Raw Election Data'!$C$1:$C$3144,0),MATCH('Joined Data'!P$1,'Raw Election Data'!$A$1:$AN$1,0))</f>
        <v>-228</v>
      </c>
      <c r="Q1601">
        <f>INDEX('Raw Election Data'!$A$1:$AN$3144,MATCH($C1601&amp;" "&amp;$B1601,'Raw Election Data'!$C$1:$C$3144,0),MATCH('Joined Data'!Q$1,'Raw Election Data'!$A$1:$AN$1,0))</f>
        <v>5.496624879459977E-2</v>
      </c>
      <c r="R1601">
        <f>INDEX('Raw Election Data'!$A$1:$AN$3144,MATCH($C1601&amp;" "&amp;$B1601,'Raw Election Data'!$C$1:$C$3144,0),MATCH('Joined Data'!R$1,'Raw Election Data'!$A$1:$AN$1,0))</f>
        <v>-5.496624879459977E-2</v>
      </c>
    </row>
    <row r="1602" spans="1:18" ht="13.5" hidden="1" customHeight="1" x14ac:dyDescent="0.15">
      <c r="A1602" t="s">
        <v>249</v>
      </c>
      <c r="B1602" t="s">
        <v>4281</v>
      </c>
      <c r="C1602" t="str">
        <f>INDEX(FIPS!$A$1:$E$3236,MATCH($F1602,FIPS!$D$1:$D$3236,0),5)</f>
        <v>Blaine County</v>
      </c>
      <c r="D1602" t="s">
        <v>250</v>
      </c>
      <c r="E1602" s="15" t="s">
        <v>8</v>
      </c>
      <c r="F1602" t="s">
        <v>4286</v>
      </c>
      <c r="G1602" t="s">
        <v>437</v>
      </c>
      <c r="H1602" t="str">
        <f>IFERROR(VLOOKUP($G1602,'Team Colors'!$A:$B,2,0),"#c9c9c9")</f>
        <v>#fb4f14</v>
      </c>
      <c r="I1602">
        <f>INDEX('Raw Election Data'!$A$1:$AN$3144,MATCH($C1602&amp;" "&amp;$B1602,'Raw Election Data'!$C$1:$C$3144,0),MATCH('Joined Data'!I$1,'Raw Election Data'!$A$1:$AN$1,0))</f>
        <v>6577</v>
      </c>
      <c r="J1602">
        <f>INDEX('Raw Election Data'!$A$1:$AN$3144,MATCH($C1602&amp;" "&amp;$B1602,'Raw Election Data'!$C$1:$C$3144,0),MATCH('Joined Data'!J$1,'Raw Election Data'!$A$1:$AN$1,0))</f>
        <v>1187</v>
      </c>
      <c r="K1602">
        <f>INDEX('Raw Election Data'!$A$1:$AN$3144,MATCH($C1602&amp;" "&amp;$B1602,'Raw Election Data'!$C$1:$C$3144,0),MATCH('Joined Data'!K$1,'Raw Election Data'!$A$1:$AN$1,0))</f>
        <v>1259</v>
      </c>
      <c r="L1602">
        <f>INDEX('Raw Election Data'!$A$1:$AN$3144,MATCH($C1602&amp;" "&amp;$B1602,'Raw Election Data'!$C$1:$C$3144,0),MATCH('Joined Data'!L$1,'Raw Election Data'!$A$1:$AN$1,0))</f>
        <v>2621</v>
      </c>
      <c r="M1602">
        <f>INDEX('Raw Election Data'!$A$1:$AN$3144,MATCH($C1602&amp;" "&amp;$B1602,'Raw Election Data'!$C$1:$C$3144,0),MATCH('Joined Data'!M$1,'Raw Election Data'!$A$1:$AN$1,0))</f>
        <v>0.45288057993132391</v>
      </c>
      <c r="N1602">
        <f>INDEX('Raw Election Data'!$A$1:$AN$3144,MATCH($C1602&amp;" "&amp;$B1602,'Raw Election Data'!$C$1:$C$3144,0),MATCH('Joined Data'!N$1,'Raw Election Data'!$A$1:$AN$1,0))</f>
        <v>0.48035101106447919</v>
      </c>
      <c r="O1602">
        <f>INDEX('Raw Election Data'!$A$1:$AN$3144,MATCH($C1602&amp;" "&amp;$B1602,'Raw Election Data'!$C$1:$C$3144,0),MATCH('Joined Data'!O$1,'Raw Election Data'!$A$1:$AN$1,0))</f>
        <v>-72</v>
      </c>
      <c r="P1602">
        <f>INDEX('Raw Election Data'!$A$1:$AN$3144,MATCH($C1602&amp;" "&amp;$B1602,'Raw Election Data'!$C$1:$C$3144,0),MATCH('Joined Data'!P$1,'Raw Election Data'!$A$1:$AN$1,0))</f>
        <v>72</v>
      </c>
      <c r="Q1602">
        <f>INDEX('Raw Election Data'!$A$1:$AN$3144,MATCH($C1602&amp;" "&amp;$B1602,'Raw Election Data'!$C$1:$C$3144,0),MATCH('Joined Data'!Q$1,'Raw Election Data'!$A$1:$AN$1,0))</f>
        <v>-2.7470431133155282E-2</v>
      </c>
      <c r="R1602">
        <f>INDEX('Raw Election Data'!$A$1:$AN$3144,MATCH($C1602&amp;" "&amp;$B1602,'Raw Election Data'!$C$1:$C$3144,0),MATCH('Joined Data'!R$1,'Raw Election Data'!$A$1:$AN$1,0))</f>
        <v>2.7470431133155282E-2</v>
      </c>
    </row>
    <row r="1603" spans="1:18" ht="13.5" hidden="1" customHeight="1" x14ac:dyDescent="0.15">
      <c r="A1603" t="s">
        <v>249</v>
      </c>
      <c r="B1603" t="s">
        <v>4281</v>
      </c>
      <c r="C1603" t="str">
        <f>INDEX(FIPS!$A$1:$E$3236,MATCH($F1603,FIPS!$D$1:$D$3236,0),5)</f>
        <v>Broadwater County</v>
      </c>
      <c r="D1603" t="s">
        <v>250</v>
      </c>
      <c r="E1603" s="15" t="s">
        <v>9</v>
      </c>
      <c r="F1603" t="s">
        <v>4288</v>
      </c>
      <c r="G1603" t="s">
        <v>437</v>
      </c>
      <c r="H1603" t="str">
        <f>IFERROR(VLOOKUP($G1603,'Team Colors'!$A:$B,2,0),"#c9c9c9")</f>
        <v>#fb4f14</v>
      </c>
      <c r="I1603">
        <f>INDEX('Raw Election Data'!$A$1:$AN$3144,MATCH($C1603&amp;" "&amp;$B1603,'Raw Election Data'!$C$1:$C$3144,0),MATCH('Joined Data'!I$1,'Raw Election Data'!$A$1:$AN$1,0))</f>
        <v>5689</v>
      </c>
      <c r="J1603">
        <f>INDEX('Raw Election Data'!$A$1:$AN$3144,MATCH($C1603&amp;" "&amp;$B1603,'Raw Election Data'!$C$1:$C$3144,0),MATCH('Joined Data'!J$1,'Raw Election Data'!$A$1:$AN$1,0))</f>
        <v>566</v>
      </c>
      <c r="K1603">
        <f>INDEX('Raw Election Data'!$A$1:$AN$3144,MATCH($C1603&amp;" "&amp;$B1603,'Raw Election Data'!$C$1:$C$3144,0),MATCH('Joined Data'!K$1,'Raw Election Data'!$A$1:$AN$1,0))</f>
        <v>2329</v>
      </c>
      <c r="L1603">
        <f>INDEX('Raw Election Data'!$A$1:$AN$3144,MATCH($C1603&amp;" "&amp;$B1603,'Raw Election Data'!$C$1:$C$3144,0),MATCH('Joined Data'!L$1,'Raw Election Data'!$A$1:$AN$1,0))</f>
        <v>3097</v>
      </c>
      <c r="M1603">
        <f>INDEX('Raw Election Data'!$A$1:$AN$3144,MATCH($C1603&amp;" "&amp;$B1603,'Raw Election Data'!$C$1:$C$3144,0),MATCH('Joined Data'!M$1,'Raw Election Data'!$A$1:$AN$1,0))</f>
        <v>0.18275750726509526</v>
      </c>
      <c r="N1603">
        <f>INDEX('Raw Election Data'!$A$1:$AN$3144,MATCH($C1603&amp;" "&amp;$B1603,'Raw Election Data'!$C$1:$C$3144,0),MATCH('Joined Data'!N$1,'Raw Election Data'!$A$1:$AN$1,0))</f>
        <v>0.7520180820148531</v>
      </c>
      <c r="O1603">
        <f>INDEX('Raw Election Data'!$A$1:$AN$3144,MATCH($C1603&amp;" "&amp;$B1603,'Raw Election Data'!$C$1:$C$3144,0),MATCH('Joined Data'!O$1,'Raw Election Data'!$A$1:$AN$1,0))</f>
        <v>-1763</v>
      </c>
      <c r="P1603">
        <f>INDEX('Raw Election Data'!$A$1:$AN$3144,MATCH($C1603&amp;" "&amp;$B1603,'Raw Election Data'!$C$1:$C$3144,0),MATCH('Joined Data'!P$1,'Raw Election Data'!$A$1:$AN$1,0))</f>
        <v>1763</v>
      </c>
      <c r="Q1603">
        <f>INDEX('Raw Election Data'!$A$1:$AN$3144,MATCH($C1603&amp;" "&amp;$B1603,'Raw Election Data'!$C$1:$C$3144,0),MATCH('Joined Data'!Q$1,'Raw Election Data'!$A$1:$AN$1,0))</f>
        <v>-0.56926057474975789</v>
      </c>
      <c r="R1603">
        <f>INDEX('Raw Election Data'!$A$1:$AN$3144,MATCH($C1603&amp;" "&amp;$B1603,'Raw Election Data'!$C$1:$C$3144,0),MATCH('Joined Data'!R$1,'Raw Election Data'!$A$1:$AN$1,0))</f>
        <v>0.56926057474975789</v>
      </c>
    </row>
    <row r="1604" spans="1:18" ht="13.5" hidden="1" customHeight="1" x14ac:dyDescent="0.15">
      <c r="A1604" t="s">
        <v>249</v>
      </c>
      <c r="B1604" t="s">
        <v>4281</v>
      </c>
      <c r="C1604" t="str">
        <f>INDEX(FIPS!$A$1:$E$3236,MATCH($F1604,FIPS!$D$1:$D$3236,0),5)</f>
        <v>Carbon County</v>
      </c>
      <c r="D1604" t="s">
        <v>250</v>
      </c>
      <c r="E1604" s="15" t="s">
        <v>10</v>
      </c>
      <c r="F1604" t="s">
        <v>4290</v>
      </c>
      <c r="G1604" t="s">
        <v>437</v>
      </c>
      <c r="H1604" t="str">
        <f>IFERROR(VLOOKUP($G1604,'Team Colors'!$A:$B,2,0),"#c9c9c9")</f>
        <v>#fb4f14</v>
      </c>
      <c r="I1604">
        <f>INDEX('Raw Election Data'!$A$1:$AN$3144,MATCH($C1604&amp;" "&amp;$B1604,'Raw Election Data'!$C$1:$C$3144,0),MATCH('Joined Data'!I$1,'Raw Election Data'!$A$1:$AN$1,0))</f>
        <v>10408</v>
      </c>
      <c r="J1604">
        <f>INDEX('Raw Election Data'!$A$1:$AN$3144,MATCH($C1604&amp;" "&amp;$B1604,'Raw Election Data'!$C$1:$C$3144,0),MATCH('Joined Data'!J$1,'Raw Election Data'!$A$1:$AN$1,0))</f>
        <v>1824</v>
      </c>
      <c r="K1604">
        <f>INDEX('Raw Election Data'!$A$1:$AN$3144,MATCH($C1604&amp;" "&amp;$B1604,'Raw Election Data'!$C$1:$C$3144,0),MATCH('Joined Data'!K$1,'Raw Election Data'!$A$1:$AN$1,0))</f>
        <v>3729</v>
      </c>
      <c r="L1604">
        <f>INDEX('Raw Election Data'!$A$1:$AN$3144,MATCH($C1604&amp;" "&amp;$B1604,'Raw Election Data'!$C$1:$C$3144,0),MATCH('Joined Data'!L$1,'Raw Election Data'!$A$1:$AN$1,0))</f>
        <v>5923</v>
      </c>
      <c r="M1604">
        <f>INDEX('Raw Election Data'!$A$1:$AN$3144,MATCH($C1604&amp;" "&amp;$B1604,'Raw Election Data'!$C$1:$C$3144,0),MATCH('Joined Data'!M$1,'Raw Election Data'!$A$1:$AN$1,0))</f>
        <v>0.30795205132534187</v>
      </c>
      <c r="N1604">
        <f>INDEX('Raw Election Data'!$A$1:$AN$3144,MATCH($C1604&amp;" "&amp;$B1604,'Raw Election Data'!$C$1:$C$3144,0),MATCH('Joined Data'!N$1,'Raw Election Data'!$A$1:$AN$1,0))</f>
        <v>0.62957960492993414</v>
      </c>
      <c r="O1604">
        <f>INDEX('Raw Election Data'!$A$1:$AN$3144,MATCH($C1604&amp;" "&amp;$B1604,'Raw Election Data'!$C$1:$C$3144,0),MATCH('Joined Data'!O$1,'Raw Election Data'!$A$1:$AN$1,0))</f>
        <v>-1905</v>
      </c>
      <c r="P1604">
        <f>INDEX('Raw Election Data'!$A$1:$AN$3144,MATCH($C1604&amp;" "&amp;$B1604,'Raw Election Data'!$C$1:$C$3144,0),MATCH('Joined Data'!P$1,'Raw Election Data'!$A$1:$AN$1,0))</f>
        <v>1905</v>
      </c>
      <c r="Q1604">
        <f>INDEX('Raw Election Data'!$A$1:$AN$3144,MATCH($C1604&amp;" "&amp;$B1604,'Raw Election Data'!$C$1:$C$3144,0),MATCH('Joined Data'!Q$1,'Raw Election Data'!$A$1:$AN$1,0))</f>
        <v>-0.32162755360459228</v>
      </c>
      <c r="R1604">
        <f>INDEX('Raw Election Data'!$A$1:$AN$3144,MATCH($C1604&amp;" "&amp;$B1604,'Raw Election Data'!$C$1:$C$3144,0),MATCH('Joined Data'!R$1,'Raw Election Data'!$A$1:$AN$1,0))</f>
        <v>0.32162755360459228</v>
      </c>
    </row>
    <row r="1605" spans="1:18" ht="13.5" hidden="1" customHeight="1" x14ac:dyDescent="0.15">
      <c r="A1605" t="s">
        <v>249</v>
      </c>
      <c r="B1605" t="s">
        <v>4281</v>
      </c>
      <c r="C1605" t="str">
        <f>INDEX(FIPS!$A$1:$E$3236,MATCH($F1605,FIPS!$D$1:$D$3236,0),5)</f>
        <v>Carter County</v>
      </c>
      <c r="D1605" t="s">
        <v>250</v>
      </c>
      <c r="E1605" s="15" t="s">
        <v>11</v>
      </c>
      <c r="F1605" t="s">
        <v>4293</v>
      </c>
      <c r="G1605" t="s">
        <v>439</v>
      </c>
      <c r="H1605" t="str">
        <f>IFERROR(VLOOKUP($G1605,'Team Colors'!$A:$B,2,0),"#c9c9c9")</f>
        <v>#002244</v>
      </c>
      <c r="I1605">
        <f>INDEX('Raw Election Data'!$A$1:$AN$3144,MATCH($C1605&amp;" "&amp;$B1605,'Raw Election Data'!$C$1:$C$3144,0),MATCH('Joined Data'!I$1,'Raw Election Data'!$A$1:$AN$1,0))</f>
        <v>1180</v>
      </c>
      <c r="J1605">
        <f>INDEX('Raw Election Data'!$A$1:$AN$3144,MATCH($C1605&amp;" "&amp;$B1605,'Raw Election Data'!$C$1:$C$3144,0),MATCH('Joined Data'!J$1,'Raw Election Data'!$A$1:$AN$1,0))</f>
        <v>70</v>
      </c>
      <c r="K1605">
        <f>INDEX('Raw Election Data'!$A$1:$AN$3144,MATCH($C1605&amp;" "&amp;$B1605,'Raw Election Data'!$C$1:$C$3144,0),MATCH('Joined Data'!K$1,'Raw Election Data'!$A$1:$AN$1,0))</f>
        <v>677</v>
      </c>
      <c r="L1605">
        <f>INDEX('Raw Election Data'!$A$1:$AN$3144,MATCH($C1605&amp;" "&amp;$B1605,'Raw Election Data'!$C$1:$C$3144,0),MATCH('Joined Data'!L$1,'Raw Election Data'!$A$1:$AN$1,0))</f>
        <v>777</v>
      </c>
      <c r="M1605">
        <f>INDEX('Raw Election Data'!$A$1:$AN$3144,MATCH($C1605&amp;" "&amp;$B1605,'Raw Election Data'!$C$1:$C$3144,0),MATCH('Joined Data'!M$1,'Raw Election Data'!$A$1:$AN$1,0))</f>
        <v>9.0090090090090086E-2</v>
      </c>
      <c r="N1605">
        <f>INDEX('Raw Election Data'!$A$1:$AN$3144,MATCH($C1605&amp;" "&amp;$B1605,'Raw Election Data'!$C$1:$C$3144,0),MATCH('Joined Data'!N$1,'Raw Election Data'!$A$1:$AN$1,0))</f>
        <v>0.8712998712998713</v>
      </c>
      <c r="O1605">
        <f>INDEX('Raw Election Data'!$A$1:$AN$3144,MATCH($C1605&amp;" "&amp;$B1605,'Raw Election Data'!$C$1:$C$3144,0),MATCH('Joined Data'!O$1,'Raw Election Data'!$A$1:$AN$1,0))</f>
        <v>-607</v>
      </c>
      <c r="P1605">
        <f>INDEX('Raw Election Data'!$A$1:$AN$3144,MATCH($C1605&amp;" "&amp;$B1605,'Raw Election Data'!$C$1:$C$3144,0),MATCH('Joined Data'!P$1,'Raw Election Data'!$A$1:$AN$1,0))</f>
        <v>607</v>
      </c>
      <c r="Q1605">
        <f>INDEX('Raw Election Data'!$A$1:$AN$3144,MATCH($C1605&amp;" "&amp;$B1605,'Raw Election Data'!$C$1:$C$3144,0),MATCH('Joined Data'!Q$1,'Raw Election Data'!$A$1:$AN$1,0))</f>
        <v>-0.78120978120978124</v>
      </c>
      <c r="R1605">
        <f>INDEX('Raw Election Data'!$A$1:$AN$3144,MATCH($C1605&amp;" "&amp;$B1605,'Raw Election Data'!$C$1:$C$3144,0),MATCH('Joined Data'!R$1,'Raw Election Data'!$A$1:$AN$1,0))</f>
        <v>0.78120978120978124</v>
      </c>
    </row>
    <row r="1606" spans="1:18" ht="13.5" hidden="1" customHeight="1" x14ac:dyDescent="0.15">
      <c r="A1606" t="s">
        <v>249</v>
      </c>
      <c r="B1606" t="s">
        <v>4281</v>
      </c>
      <c r="C1606" t="str">
        <f>INDEX(FIPS!$A$1:$E$3236,MATCH($F1606,FIPS!$D$1:$D$3236,0),5)</f>
        <v>Cascade County</v>
      </c>
      <c r="D1606" t="s">
        <v>250</v>
      </c>
      <c r="E1606" s="15" t="s">
        <v>12</v>
      </c>
      <c r="F1606" t="s">
        <v>4295</v>
      </c>
      <c r="G1606" t="s">
        <v>437</v>
      </c>
      <c r="H1606" t="str">
        <f>IFERROR(VLOOKUP($G1606,'Team Colors'!$A:$B,2,0),"#c9c9c9")</f>
        <v>#fb4f14</v>
      </c>
      <c r="I1606">
        <f>INDEX('Raw Election Data'!$A$1:$AN$3144,MATCH($C1606&amp;" "&amp;$B1606,'Raw Election Data'!$C$1:$C$3144,0),MATCH('Joined Data'!I$1,'Raw Election Data'!$A$1:$AN$1,0))</f>
        <v>82278</v>
      </c>
      <c r="J1606">
        <f>INDEX('Raw Election Data'!$A$1:$AN$3144,MATCH($C1606&amp;" "&amp;$B1606,'Raw Election Data'!$C$1:$C$3144,0),MATCH('Joined Data'!J$1,'Raw Election Data'!$A$1:$AN$1,0))</f>
        <v>12053</v>
      </c>
      <c r="K1606">
        <f>INDEX('Raw Election Data'!$A$1:$AN$3144,MATCH($C1606&amp;" "&amp;$B1606,'Raw Election Data'!$C$1:$C$3144,0),MATCH('Joined Data'!K$1,'Raw Election Data'!$A$1:$AN$1,0))</f>
        <v>19343</v>
      </c>
      <c r="L1606">
        <f>INDEX('Raw Election Data'!$A$1:$AN$3144,MATCH($C1606&amp;" "&amp;$B1606,'Raw Election Data'!$C$1:$C$3144,0),MATCH('Joined Data'!L$1,'Raw Election Data'!$A$1:$AN$1,0))</f>
        <v>33791</v>
      </c>
      <c r="M1606">
        <f>INDEX('Raw Election Data'!$A$1:$AN$3144,MATCH($C1606&amp;" "&amp;$B1606,'Raw Election Data'!$C$1:$C$3144,0),MATCH('Joined Data'!M$1,'Raw Election Data'!$A$1:$AN$1,0))</f>
        <v>0.35669261045840611</v>
      </c>
      <c r="N1606">
        <f>INDEX('Raw Election Data'!$A$1:$AN$3144,MATCH($C1606&amp;" "&amp;$B1606,'Raw Election Data'!$C$1:$C$3144,0),MATCH('Joined Data'!N$1,'Raw Election Data'!$A$1:$AN$1,0))</f>
        <v>0.57243052883904</v>
      </c>
      <c r="O1606">
        <f>INDEX('Raw Election Data'!$A$1:$AN$3144,MATCH($C1606&amp;" "&amp;$B1606,'Raw Election Data'!$C$1:$C$3144,0),MATCH('Joined Data'!O$1,'Raw Election Data'!$A$1:$AN$1,0))</f>
        <v>-7290</v>
      </c>
      <c r="P1606">
        <f>INDEX('Raw Election Data'!$A$1:$AN$3144,MATCH($C1606&amp;" "&amp;$B1606,'Raw Election Data'!$C$1:$C$3144,0),MATCH('Joined Data'!P$1,'Raw Election Data'!$A$1:$AN$1,0))</f>
        <v>7290</v>
      </c>
      <c r="Q1606">
        <f>INDEX('Raw Election Data'!$A$1:$AN$3144,MATCH($C1606&amp;" "&amp;$B1606,'Raw Election Data'!$C$1:$C$3144,0),MATCH('Joined Data'!Q$1,'Raw Election Data'!$A$1:$AN$1,0))</f>
        <v>-0.21573791838063389</v>
      </c>
      <c r="R1606">
        <f>INDEX('Raw Election Data'!$A$1:$AN$3144,MATCH($C1606&amp;" "&amp;$B1606,'Raw Election Data'!$C$1:$C$3144,0),MATCH('Joined Data'!R$1,'Raw Election Data'!$A$1:$AN$1,0))</f>
        <v>0.21573791838063389</v>
      </c>
    </row>
    <row r="1607" spans="1:18" ht="13.5" hidden="1" customHeight="1" x14ac:dyDescent="0.15">
      <c r="A1607" t="s">
        <v>249</v>
      </c>
      <c r="B1607" t="s">
        <v>4281</v>
      </c>
      <c r="C1607" t="str">
        <f>INDEX(FIPS!$A$1:$E$3236,MATCH($F1607,FIPS!$D$1:$D$3236,0),5)</f>
        <v>Chouteau County</v>
      </c>
      <c r="D1607" t="s">
        <v>250</v>
      </c>
      <c r="E1607" s="15" t="s">
        <v>13</v>
      </c>
      <c r="F1607" t="s">
        <v>4299</v>
      </c>
      <c r="G1607" t="s">
        <v>439</v>
      </c>
      <c r="H1607" t="str">
        <f>IFERROR(VLOOKUP($G1607,'Team Colors'!$A:$B,2,0),"#c9c9c9")</f>
        <v>#002244</v>
      </c>
      <c r="I1607">
        <f>INDEX('Raw Election Data'!$A$1:$AN$3144,MATCH($C1607&amp;" "&amp;$B1607,'Raw Election Data'!$C$1:$C$3144,0),MATCH('Joined Data'!I$1,'Raw Election Data'!$A$1:$AN$1,0))</f>
        <v>5767</v>
      </c>
      <c r="J1607">
        <f>INDEX('Raw Election Data'!$A$1:$AN$3144,MATCH($C1607&amp;" "&amp;$B1607,'Raw Election Data'!$C$1:$C$3144,0),MATCH('Joined Data'!J$1,'Raw Election Data'!$A$1:$AN$1,0))</f>
        <v>729</v>
      </c>
      <c r="K1607">
        <f>INDEX('Raw Election Data'!$A$1:$AN$3144,MATCH($C1607&amp;" "&amp;$B1607,'Raw Election Data'!$C$1:$C$3144,0),MATCH('Joined Data'!K$1,'Raw Election Data'!$A$1:$AN$1,0))</f>
        <v>1676</v>
      </c>
      <c r="L1607">
        <f>INDEX('Raw Election Data'!$A$1:$AN$3144,MATCH($C1607&amp;" "&amp;$B1607,'Raw Election Data'!$C$1:$C$3144,0),MATCH('Joined Data'!L$1,'Raw Election Data'!$A$1:$AN$1,0))</f>
        <v>2571</v>
      </c>
      <c r="M1607">
        <f>INDEX('Raw Election Data'!$A$1:$AN$3144,MATCH($C1607&amp;" "&amp;$B1607,'Raw Election Data'!$C$1:$C$3144,0),MATCH('Joined Data'!M$1,'Raw Election Data'!$A$1:$AN$1,0))</f>
        <v>0.28354725787631274</v>
      </c>
      <c r="N1607">
        <f>INDEX('Raw Election Data'!$A$1:$AN$3144,MATCH($C1607&amp;" "&amp;$B1607,'Raw Election Data'!$C$1:$C$3144,0),MATCH('Joined Data'!N$1,'Raw Election Data'!$A$1:$AN$1,0))</f>
        <v>0.65188642551536369</v>
      </c>
      <c r="O1607">
        <f>INDEX('Raw Election Data'!$A$1:$AN$3144,MATCH($C1607&amp;" "&amp;$B1607,'Raw Election Data'!$C$1:$C$3144,0),MATCH('Joined Data'!O$1,'Raw Election Data'!$A$1:$AN$1,0))</f>
        <v>-947</v>
      </c>
      <c r="P1607">
        <f>INDEX('Raw Election Data'!$A$1:$AN$3144,MATCH($C1607&amp;" "&amp;$B1607,'Raw Election Data'!$C$1:$C$3144,0),MATCH('Joined Data'!P$1,'Raw Election Data'!$A$1:$AN$1,0))</f>
        <v>947</v>
      </c>
      <c r="Q1607">
        <f>INDEX('Raw Election Data'!$A$1:$AN$3144,MATCH($C1607&amp;" "&amp;$B1607,'Raw Election Data'!$C$1:$C$3144,0),MATCH('Joined Data'!Q$1,'Raw Election Data'!$A$1:$AN$1,0))</f>
        <v>-0.36833916763905095</v>
      </c>
      <c r="R1607">
        <f>INDEX('Raw Election Data'!$A$1:$AN$3144,MATCH($C1607&amp;" "&amp;$B1607,'Raw Election Data'!$C$1:$C$3144,0),MATCH('Joined Data'!R$1,'Raw Election Data'!$A$1:$AN$1,0))</f>
        <v>0.36833916763905095</v>
      </c>
    </row>
    <row r="1608" spans="1:18" ht="13.5" hidden="1" customHeight="1" x14ac:dyDescent="0.15">
      <c r="A1608" t="s">
        <v>249</v>
      </c>
      <c r="B1608" t="s">
        <v>4281</v>
      </c>
      <c r="C1608" t="str">
        <f>INDEX(FIPS!$A$1:$E$3236,MATCH($F1608,FIPS!$D$1:$D$3236,0),5)</f>
        <v>Custer County</v>
      </c>
      <c r="D1608" t="s">
        <v>250</v>
      </c>
      <c r="E1608" s="15" t="s">
        <v>14</v>
      </c>
      <c r="F1608" t="s">
        <v>4300</v>
      </c>
      <c r="G1608" t="s">
        <v>437</v>
      </c>
      <c r="H1608" t="str">
        <f>IFERROR(VLOOKUP($G1608,'Team Colors'!$A:$B,2,0),"#c9c9c9")</f>
        <v>#fb4f14</v>
      </c>
      <c r="I1608">
        <f>INDEX('Raw Election Data'!$A$1:$AN$3144,MATCH($C1608&amp;" "&amp;$B1608,'Raw Election Data'!$C$1:$C$3144,0),MATCH('Joined Data'!I$1,'Raw Election Data'!$A$1:$AN$1,0))</f>
        <v>12135</v>
      </c>
      <c r="J1608">
        <f>INDEX('Raw Election Data'!$A$1:$AN$3144,MATCH($C1608&amp;" "&amp;$B1608,'Raw Election Data'!$C$1:$C$3144,0),MATCH('Joined Data'!J$1,'Raw Election Data'!$A$1:$AN$1,0))</f>
        <v>1172</v>
      </c>
      <c r="K1608">
        <f>INDEX('Raw Election Data'!$A$1:$AN$3144,MATCH($C1608&amp;" "&amp;$B1608,'Raw Election Data'!$C$1:$C$3144,0),MATCH('Joined Data'!K$1,'Raw Election Data'!$A$1:$AN$1,0))</f>
        <v>3638</v>
      </c>
      <c r="L1608">
        <f>INDEX('Raw Election Data'!$A$1:$AN$3144,MATCH($C1608&amp;" "&amp;$B1608,'Raw Election Data'!$C$1:$C$3144,0),MATCH('Joined Data'!L$1,'Raw Election Data'!$A$1:$AN$1,0))</f>
        <v>5145</v>
      </c>
      <c r="M1608">
        <f>INDEX('Raw Election Data'!$A$1:$AN$3144,MATCH($C1608&amp;" "&amp;$B1608,'Raw Election Data'!$C$1:$C$3144,0),MATCH('Joined Data'!M$1,'Raw Election Data'!$A$1:$AN$1,0))</f>
        <v>0.22779397473275023</v>
      </c>
      <c r="N1608">
        <f>INDEX('Raw Election Data'!$A$1:$AN$3144,MATCH($C1608&amp;" "&amp;$B1608,'Raw Election Data'!$C$1:$C$3144,0),MATCH('Joined Data'!N$1,'Raw Election Data'!$A$1:$AN$1,0))</f>
        <v>0.7070942662779397</v>
      </c>
      <c r="O1608">
        <f>INDEX('Raw Election Data'!$A$1:$AN$3144,MATCH($C1608&amp;" "&amp;$B1608,'Raw Election Data'!$C$1:$C$3144,0),MATCH('Joined Data'!O$1,'Raw Election Data'!$A$1:$AN$1,0))</f>
        <v>-2466</v>
      </c>
      <c r="P1608">
        <f>INDEX('Raw Election Data'!$A$1:$AN$3144,MATCH($C1608&amp;" "&amp;$B1608,'Raw Election Data'!$C$1:$C$3144,0),MATCH('Joined Data'!P$1,'Raw Election Data'!$A$1:$AN$1,0))</f>
        <v>2466</v>
      </c>
      <c r="Q1608">
        <f>INDEX('Raw Election Data'!$A$1:$AN$3144,MATCH($C1608&amp;" "&amp;$B1608,'Raw Election Data'!$C$1:$C$3144,0),MATCH('Joined Data'!Q$1,'Raw Election Data'!$A$1:$AN$1,0))</f>
        <v>-0.47930029154518949</v>
      </c>
      <c r="R1608">
        <f>INDEX('Raw Election Data'!$A$1:$AN$3144,MATCH($C1608&amp;" "&amp;$B1608,'Raw Election Data'!$C$1:$C$3144,0),MATCH('Joined Data'!R$1,'Raw Election Data'!$A$1:$AN$1,0))</f>
        <v>0.47930029154518949</v>
      </c>
    </row>
    <row r="1609" spans="1:18" ht="13.5" hidden="1" customHeight="1" x14ac:dyDescent="0.15">
      <c r="A1609" t="s">
        <v>249</v>
      </c>
      <c r="B1609" t="s">
        <v>4281</v>
      </c>
      <c r="C1609" t="str">
        <f>INDEX(FIPS!$A$1:$E$3236,MATCH($F1609,FIPS!$D$1:$D$3236,0),5)</f>
        <v>Daniels County</v>
      </c>
      <c r="D1609" t="s">
        <v>250</v>
      </c>
      <c r="E1609" s="15" t="s">
        <v>15</v>
      </c>
      <c r="F1609" t="s">
        <v>4302</v>
      </c>
      <c r="G1609" t="s">
        <v>437</v>
      </c>
      <c r="H1609" t="str">
        <f>IFERROR(VLOOKUP($G1609,'Team Colors'!$A:$B,2,0),"#c9c9c9")</f>
        <v>#fb4f14</v>
      </c>
      <c r="I1609">
        <f>INDEX('Raw Election Data'!$A$1:$AN$3144,MATCH($C1609&amp;" "&amp;$B1609,'Raw Election Data'!$C$1:$C$3144,0),MATCH('Joined Data'!I$1,'Raw Election Data'!$A$1:$AN$1,0))</f>
        <v>1760</v>
      </c>
      <c r="J1609">
        <f>INDEX('Raw Election Data'!$A$1:$AN$3144,MATCH($C1609&amp;" "&amp;$B1609,'Raw Election Data'!$C$1:$C$3144,0),MATCH('Joined Data'!J$1,'Raw Election Data'!$A$1:$AN$1,0))</f>
        <v>167</v>
      </c>
      <c r="K1609">
        <f>INDEX('Raw Election Data'!$A$1:$AN$3144,MATCH($C1609&amp;" "&amp;$B1609,'Raw Election Data'!$C$1:$C$3144,0),MATCH('Joined Data'!K$1,'Raw Election Data'!$A$1:$AN$1,0))</f>
        <v>729</v>
      </c>
      <c r="L1609">
        <f>INDEX('Raw Election Data'!$A$1:$AN$3144,MATCH($C1609&amp;" "&amp;$B1609,'Raw Election Data'!$C$1:$C$3144,0),MATCH('Joined Data'!L$1,'Raw Election Data'!$A$1:$AN$1,0))</f>
        <v>952</v>
      </c>
      <c r="M1609">
        <f>INDEX('Raw Election Data'!$A$1:$AN$3144,MATCH($C1609&amp;" "&amp;$B1609,'Raw Election Data'!$C$1:$C$3144,0),MATCH('Joined Data'!M$1,'Raw Election Data'!$A$1:$AN$1,0))</f>
        <v>0.17542016806722688</v>
      </c>
      <c r="N1609">
        <f>INDEX('Raw Election Data'!$A$1:$AN$3144,MATCH($C1609&amp;" "&amp;$B1609,'Raw Election Data'!$C$1:$C$3144,0),MATCH('Joined Data'!N$1,'Raw Election Data'!$A$1:$AN$1,0))</f>
        <v>0.76575630252100846</v>
      </c>
      <c r="O1609">
        <f>INDEX('Raw Election Data'!$A$1:$AN$3144,MATCH($C1609&amp;" "&amp;$B1609,'Raw Election Data'!$C$1:$C$3144,0),MATCH('Joined Data'!O$1,'Raw Election Data'!$A$1:$AN$1,0))</f>
        <v>-562</v>
      </c>
      <c r="P1609">
        <f>INDEX('Raw Election Data'!$A$1:$AN$3144,MATCH($C1609&amp;" "&amp;$B1609,'Raw Election Data'!$C$1:$C$3144,0),MATCH('Joined Data'!P$1,'Raw Election Data'!$A$1:$AN$1,0))</f>
        <v>562</v>
      </c>
      <c r="Q1609">
        <f>INDEX('Raw Election Data'!$A$1:$AN$3144,MATCH($C1609&amp;" "&amp;$B1609,'Raw Election Data'!$C$1:$C$3144,0),MATCH('Joined Data'!Q$1,'Raw Election Data'!$A$1:$AN$1,0))</f>
        <v>-0.59033613445378164</v>
      </c>
      <c r="R1609">
        <f>INDEX('Raw Election Data'!$A$1:$AN$3144,MATCH($C1609&amp;" "&amp;$B1609,'Raw Election Data'!$C$1:$C$3144,0),MATCH('Joined Data'!R$1,'Raw Election Data'!$A$1:$AN$1,0))</f>
        <v>0.59033613445378164</v>
      </c>
    </row>
    <row r="1610" spans="1:18" ht="13.5" hidden="1" customHeight="1" x14ac:dyDescent="0.15">
      <c r="A1610" t="s">
        <v>249</v>
      </c>
      <c r="B1610" t="s">
        <v>4281</v>
      </c>
      <c r="C1610" t="str">
        <f>INDEX(FIPS!$A$1:$E$3236,MATCH($F1610,FIPS!$D$1:$D$3236,0),5)</f>
        <v>Dawson County</v>
      </c>
      <c r="D1610" t="s">
        <v>250</v>
      </c>
      <c r="E1610" s="15" t="s">
        <v>16</v>
      </c>
      <c r="F1610" t="s">
        <v>4303</v>
      </c>
      <c r="G1610" t="s">
        <v>437</v>
      </c>
      <c r="H1610" t="str">
        <f>IFERROR(VLOOKUP($G1610,'Team Colors'!$A:$B,2,0),"#c9c9c9")</f>
        <v>#fb4f14</v>
      </c>
      <c r="I1610">
        <f>INDEX('Raw Election Data'!$A$1:$AN$3144,MATCH($C1610&amp;" "&amp;$B1610,'Raw Election Data'!$C$1:$C$3144,0),MATCH('Joined Data'!I$1,'Raw Election Data'!$A$1:$AN$1,0))</f>
        <v>9625</v>
      </c>
      <c r="J1610">
        <f>INDEX('Raw Election Data'!$A$1:$AN$3144,MATCH($C1610&amp;" "&amp;$B1610,'Raw Election Data'!$C$1:$C$3144,0),MATCH('Joined Data'!J$1,'Raw Election Data'!$A$1:$AN$1,0))</f>
        <v>786</v>
      </c>
      <c r="K1610">
        <f>INDEX('Raw Election Data'!$A$1:$AN$3144,MATCH($C1610&amp;" "&amp;$B1610,'Raw Election Data'!$C$1:$C$3144,0),MATCH('Joined Data'!K$1,'Raw Election Data'!$A$1:$AN$1,0))</f>
        <v>3298</v>
      </c>
      <c r="L1610">
        <f>INDEX('Raw Election Data'!$A$1:$AN$3144,MATCH($C1610&amp;" "&amp;$B1610,'Raw Election Data'!$C$1:$C$3144,0),MATCH('Joined Data'!L$1,'Raw Election Data'!$A$1:$AN$1,0))</f>
        <v>4297</v>
      </c>
      <c r="M1610">
        <f>INDEX('Raw Election Data'!$A$1:$AN$3144,MATCH($C1610&amp;" "&amp;$B1610,'Raw Election Data'!$C$1:$C$3144,0),MATCH('Joined Data'!M$1,'Raw Election Data'!$A$1:$AN$1,0))</f>
        <v>0.18291831510356063</v>
      </c>
      <c r="N1610">
        <f>INDEX('Raw Election Data'!$A$1:$AN$3144,MATCH($C1610&amp;" "&amp;$B1610,'Raw Election Data'!$C$1:$C$3144,0),MATCH('Joined Data'!N$1,'Raw Election Data'!$A$1:$AN$1,0))</f>
        <v>0.76751221782639045</v>
      </c>
      <c r="O1610">
        <f>INDEX('Raw Election Data'!$A$1:$AN$3144,MATCH($C1610&amp;" "&amp;$B1610,'Raw Election Data'!$C$1:$C$3144,0),MATCH('Joined Data'!O$1,'Raw Election Data'!$A$1:$AN$1,0))</f>
        <v>-2512</v>
      </c>
      <c r="P1610">
        <f>INDEX('Raw Election Data'!$A$1:$AN$3144,MATCH($C1610&amp;" "&amp;$B1610,'Raw Election Data'!$C$1:$C$3144,0),MATCH('Joined Data'!P$1,'Raw Election Data'!$A$1:$AN$1,0))</f>
        <v>2512</v>
      </c>
      <c r="Q1610">
        <f>INDEX('Raw Election Data'!$A$1:$AN$3144,MATCH($C1610&amp;" "&amp;$B1610,'Raw Election Data'!$C$1:$C$3144,0),MATCH('Joined Data'!Q$1,'Raw Election Data'!$A$1:$AN$1,0))</f>
        <v>-0.58459390272282985</v>
      </c>
      <c r="R1610">
        <f>INDEX('Raw Election Data'!$A$1:$AN$3144,MATCH($C1610&amp;" "&amp;$B1610,'Raw Election Data'!$C$1:$C$3144,0),MATCH('Joined Data'!R$1,'Raw Election Data'!$A$1:$AN$1,0))</f>
        <v>0.58459390272282985</v>
      </c>
    </row>
    <row r="1611" spans="1:18" ht="13.5" customHeight="1" x14ac:dyDescent="0.15">
      <c r="A1611" t="s">
        <v>249</v>
      </c>
      <c r="B1611" t="s">
        <v>4281</v>
      </c>
      <c r="C1611" t="str">
        <f>INDEX(FIPS!$A$1:$E$3236,MATCH($F1611,FIPS!$D$1:$D$3236,0),5)</f>
        <v>Deer Lodge County</v>
      </c>
      <c r="D1611" t="s">
        <v>250</v>
      </c>
      <c r="E1611" s="15" t="s">
        <v>17</v>
      </c>
      <c r="F1611" t="s">
        <v>4305</v>
      </c>
      <c r="G1611" t="s">
        <v>436</v>
      </c>
      <c r="H1611" t="str">
        <f>IFERROR(VLOOKUP($G1611,'Team Colors'!$A:$B,2,0),"#c9c9c9")</f>
        <v>#69be28</v>
      </c>
      <c r="I1611">
        <f>INDEX('Raw Election Data'!$A$1:$AN$3144,MATCH($C1611&amp;" "&amp;$B1611,'Raw Election Data'!$C$1:$C$3144,0),MATCH('Joined Data'!I$1,'Raw Election Data'!$A$1:$AN$1,0))</f>
        <v>9139</v>
      </c>
      <c r="J1611">
        <f>INDEX('Raw Election Data'!$A$1:$AN$3144,MATCH($C1611&amp;" "&amp;$B1611,'Raw Election Data'!$C$1:$C$3144,0),MATCH('Joined Data'!J$1,'Raw Election Data'!$A$1:$AN$1,0))</f>
        <v>2018</v>
      </c>
      <c r="K1611">
        <f>INDEX('Raw Election Data'!$A$1:$AN$3144,MATCH($C1611&amp;" "&amp;$B1611,'Raw Election Data'!$C$1:$C$3144,0),MATCH('Joined Data'!K$1,'Raw Election Data'!$A$1:$AN$1,0))</f>
        <v>1736</v>
      </c>
      <c r="L1611">
        <f>INDEX('Raw Election Data'!$A$1:$AN$3144,MATCH($C1611&amp;" "&amp;$B1611,'Raw Election Data'!$C$1:$C$3144,0),MATCH('Joined Data'!L$1,'Raw Election Data'!$A$1:$AN$1,0))</f>
        <v>4099</v>
      </c>
      <c r="M1611">
        <f>INDEX('Raw Election Data'!$A$1:$AN$3144,MATCH($C1611&amp;" "&amp;$B1611,'Raw Election Data'!$C$1:$C$3144,0),MATCH('Joined Data'!M$1,'Raw Election Data'!$A$1:$AN$1,0))</f>
        <v>0.49231519882898267</v>
      </c>
      <c r="N1611">
        <f>INDEX('Raw Election Data'!$A$1:$AN$3144,MATCH($C1611&amp;" "&amp;$B1611,'Raw Election Data'!$C$1:$C$3144,0),MATCH('Joined Data'!N$1,'Raw Election Data'!$A$1:$AN$1,0))</f>
        <v>0.4235179312027324</v>
      </c>
      <c r="O1611">
        <f>INDEX('Raw Election Data'!$A$1:$AN$3144,MATCH($C1611&amp;" "&amp;$B1611,'Raw Election Data'!$C$1:$C$3144,0),MATCH('Joined Data'!O$1,'Raw Election Data'!$A$1:$AN$1,0))</f>
        <v>282</v>
      </c>
      <c r="P1611">
        <f>INDEX('Raw Election Data'!$A$1:$AN$3144,MATCH($C1611&amp;" "&amp;$B1611,'Raw Election Data'!$C$1:$C$3144,0),MATCH('Joined Data'!P$1,'Raw Election Data'!$A$1:$AN$1,0))</f>
        <v>-282</v>
      </c>
      <c r="Q1611">
        <f>INDEX('Raw Election Data'!$A$1:$AN$3144,MATCH($C1611&amp;" "&amp;$B1611,'Raw Election Data'!$C$1:$C$3144,0),MATCH('Joined Data'!Q$1,'Raw Election Data'!$A$1:$AN$1,0))</f>
        <v>6.8797267626250269E-2</v>
      </c>
      <c r="R1611">
        <f>INDEX('Raw Election Data'!$A$1:$AN$3144,MATCH($C1611&amp;" "&amp;$B1611,'Raw Election Data'!$C$1:$C$3144,0),MATCH('Joined Data'!R$1,'Raw Election Data'!$A$1:$AN$1,0))</f>
        <v>-6.8797267626250269E-2</v>
      </c>
    </row>
    <row r="1612" spans="1:18" ht="13.5" hidden="1" customHeight="1" x14ac:dyDescent="0.15">
      <c r="A1612" t="s">
        <v>249</v>
      </c>
      <c r="B1612" t="s">
        <v>4281</v>
      </c>
      <c r="C1612" t="str">
        <f>INDEX(FIPS!$A$1:$E$3236,MATCH($F1612,FIPS!$D$1:$D$3236,0),5)</f>
        <v>Fallon County</v>
      </c>
      <c r="D1612" t="s">
        <v>250</v>
      </c>
      <c r="E1612" s="15" t="s">
        <v>18</v>
      </c>
      <c r="F1612" t="s">
        <v>4307</v>
      </c>
      <c r="G1612" t="s">
        <v>437</v>
      </c>
      <c r="H1612" t="str">
        <f>IFERROR(VLOOKUP($G1612,'Team Colors'!$A:$B,2,0),"#c9c9c9")</f>
        <v>#fb4f14</v>
      </c>
      <c r="I1612">
        <f>INDEX('Raw Election Data'!$A$1:$AN$3144,MATCH($C1612&amp;" "&amp;$B1612,'Raw Election Data'!$C$1:$C$3144,0),MATCH('Joined Data'!I$1,'Raw Election Data'!$A$1:$AN$1,0))</f>
        <v>3190</v>
      </c>
      <c r="J1612">
        <f>INDEX('Raw Election Data'!$A$1:$AN$3144,MATCH($C1612&amp;" "&amp;$B1612,'Raw Election Data'!$C$1:$C$3144,0),MATCH('Joined Data'!J$1,'Raw Election Data'!$A$1:$AN$1,0))</f>
        <v>154</v>
      </c>
      <c r="K1612">
        <f>INDEX('Raw Election Data'!$A$1:$AN$3144,MATCH($C1612&amp;" "&amp;$B1612,'Raw Election Data'!$C$1:$C$3144,0),MATCH('Joined Data'!K$1,'Raw Election Data'!$A$1:$AN$1,0))</f>
        <v>1276</v>
      </c>
      <c r="L1612">
        <f>INDEX('Raw Election Data'!$A$1:$AN$3144,MATCH($C1612&amp;" "&amp;$B1612,'Raw Election Data'!$C$1:$C$3144,0),MATCH('Joined Data'!L$1,'Raw Election Data'!$A$1:$AN$1,0))</f>
        <v>1474</v>
      </c>
      <c r="M1612">
        <f>INDEX('Raw Election Data'!$A$1:$AN$3144,MATCH($C1612&amp;" "&amp;$B1612,'Raw Election Data'!$C$1:$C$3144,0),MATCH('Joined Data'!M$1,'Raw Election Data'!$A$1:$AN$1,0))</f>
        <v>0.1044776119402985</v>
      </c>
      <c r="N1612">
        <f>INDEX('Raw Election Data'!$A$1:$AN$3144,MATCH($C1612&amp;" "&amp;$B1612,'Raw Election Data'!$C$1:$C$3144,0),MATCH('Joined Data'!N$1,'Raw Election Data'!$A$1:$AN$1,0))</f>
        <v>0.86567164179104472</v>
      </c>
      <c r="O1612">
        <f>INDEX('Raw Election Data'!$A$1:$AN$3144,MATCH($C1612&amp;" "&amp;$B1612,'Raw Election Data'!$C$1:$C$3144,0),MATCH('Joined Data'!O$1,'Raw Election Data'!$A$1:$AN$1,0))</f>
        <v>-1122</v>
      </c>
      <c r="P1612">
        <f>INDEX('Raw Election Data'!$A$1:$AN$3144,MATCH($C1612&amp;" "&amp;$B1612,'Raw Election Data'!$C$1:$C$3144,0),MATCH('Joined Data'!P$1,'Raw Election Data'!$A$1:$AN$1,0))</f>
        <v>1122</v>
      </c>
      <c r="Q1612">
        <f>INDEX('Raw Election Data'!$A$1:$AN$3144,MATCH($C1612&amp;" "&amp;$B1612,'Raw Election Data'!$C$1:$C$3144,0),MATCH('Joined Data'!Q$1,'Raw Election Data'!$A$1:$AN$1,0))</f>
        <v>-0.76119402985074625</v>
      </c>
      <c r="R1612">
        <f>INDEX('Raw Election Data'!$A$1:$AN$3144,MATCH($C1612&amp;" "&amp;$B1612,'Raw Election Data'!$C$1:$C$3144,0),MATCH('Joined Data'!R$1,'Raw Election Data'!$A$1:$AN$1,0))</f>
        <v>0.76119402985074625</v>
      </c>
    </row>
    <row r="1613" spans="1:18" ht="13.5" hidden="1" customHeight="1" x14ac:dyDescent="0.15">
      <c r="A1613" t="s">
        <v>249</v>
      </c>
      <c r="B1613" t="s">
        <v>4281</v>
      </c>
      <c r="C1613" t="str">
        <f>INDEX(FIPS!$A$1:$E$3236,MATCH($F1613,FIPS!$D$1:$D$3236,0),5)</f>
        <v>Fergus County</v>
      </c>
      <c r="D1613" t="s">
        <v>250</v>
      </c>
      <c r="E1613" s="15" t="s">
        <v>19</v>
      </c>
      <c r="F1613" t="s">
        <v>4309</v>
      </c>
      <c r="G1613" t="s">
        <v>437</v>
      </c>
      <c r="H1613" t="str">
        <f>IFERROR(VLOOKUP($G1613,'Team Colors'!$A:$B,2,0),"#c9c9c9")</f>
        <v>#fb4f14</v>
      </c>
      <c r="I1613">
        <f>INDEX('Raw Election Data'!$A$1:$AN$3144,MATCH($C1613&amp;" "&amp;$B1613,'Raw Election Data'!$C$1:$C$3144,0),MATCH('Joined Data'!I$1,'Raw Election Data'!$A$1:$AN$1,0))</f>
        <v>11427</v>
      </c>
      <c r="J1613">
        <f>INDEX('Raw Election Data'!$A$1:$AN$3144,MATCH($C1613&amp;" "&amp;$B1613,'Raw Election Data'!$C$1:$C$3144,0),MATCH('Joined Data'!J$1,'Raw Election Data'!$A$1:$AN$1,0))</f>
        <v>1196</v>
      </c>
      <c r="K1613">
        <f>INDEX('Raw Election Data'!$A$1:$AN$3144,MATCH($C1613&amp;" "&amp;$B1613,'Raw Election Data'!$C$1:$C$3144,0),MATCH('Joined Data'!K$1,'Raw Election Data'!$A$1:$AN$1,0))</f>
        <v>4235</v>
      </c>
      <c r="L1613">
        <f>INDEX('Raw Election Data'!$A$1:$AN$3144,MATCH($C1613&amp;" "&amp;$B1613,'Raw Election Data'!$C$1:$C$3144,0),MATCH('Joined Data'!L$1,'Raw Election Data'!$A$1:$AN$1,0))</f>
        <v>5782</v>
      </c>
      <c r="M1613">
        <f>INDEX('Raw Election Data'!$A$1:$AN$3144,MATCH($C1613&amp;" "&amp;$B1613,'Raw Election Data'!$C$1:$C$3144,0),MATCH('Joined Data'!M$1,'Raw Election Data'!$A$1:$AN$1,0))</f>
        <v>0.20684884123140782</v>
      </c>
      <c r="N1613">
        <f>INDEX('Raw Election Data'!$A$1:$AN$3144,MATCH($C1613&amp;" "&amp;$B1613,'Raw Election Data'!$C$1:$C$3144,0),MATCH('Joined Data'!N$1,'Raw Election Data'!$A$1:$AN$1,0))</f>
        <v>0.73244552058111378</v>
      </c>
      <c r="O1613">
        <f>INDEX('Raw Election Data'!$A$1:$AN$3144,MATCH($C1613&amp;" "&amp;$B1613,'Raw Election Data'!$C$1:$C$3144,0),MATCH('Joined Data'!O$1,'Raw Election Data'!$A$1:$AN$1,0))</f>
        <v>-3039</v>
      </c>
      <c r="P1613">
        <f>INDEX('Raw Election Data'!$A$1:$AN$3144,MATCH($C1613&amp;" "&amp;$B1613,'Raw Election Data'!$C$1:$C$3144,0),MATCH('Joined Data'!P$1,'Raw Election Data'!$A$1:$AN$1,0))</f>
        <v>3039</v>
      </c>
      <c r="Q1613">
        <f>INDEX('Raw Election Data'!$A$1:$AN$3144,MATCH($C1613&amp;" "&amp;$B1613,'Raw Election Data'!$C$1:$C$3144,0),MATCH('Joined Data'!Q$1,'Raw Election Data'!$A$1:$AN$1,0))</f>
        <v>-0.525596679349706</v>
      </c>
      <c r="R1613">
        <f>INDEX('Raw Election Data'!$A$1:$AN$3144,MATCH($C1613&amp;" "&amp;$B1613,'Raw Election Data'!$C$1:$C$3144,0),MATCH('Joined Data'!R$1,'Raw Election Data'!$A$1:$AN$1,0))</f>
        <v>0.525596679349706</v>
      </c>
    </row>
    <row r="1614" spans="1:18" ht="13.5" customHeight="1" x14ac:dyDescent="0.15">
      <c r="A1614" t="s">
        <v>249</v>
      </c>
      <c r="B1614" t="s">
        <v>4281</v>
      </c>
      <c r="C1614" t="str">
        <f>INDEX(FIPS!$A$1:$E$3236,MATCH($F1614,FIPS!$D$1:$D$3236,0),5)</f>
        <v>Flathead County</v>
      </c>
      <c r="D1614" t="s">
        <v>250</v>
      </c>
      <c r="E1614" s="15" t="s">
        <v>20</v>
      </c>
      <c r="F1614" t="s">
        <v>4311</v>
      </c>
      <c r="G1614" t="s">
        <v>436</v>
      </c>
      <c r="H1614" t="str">
        <f>IFERROR(VLOOKUP($G1614,'Team Colors'!$A:$B,2,0),"#c9c9c9")</f>
        <v>#69be28</v>
      </c>
      <c r="I1614">
        <f>INDEX('Raw Election Data'!$A$1:$AN$3144,MATCH($C1614&amp;" "&amp;$B1614,'Raw Election Data'!$C$1:$C$3144,0),MATCH('Joined Data'!I$1,'Raw Election Data'!$A$1:$AN$1,0))</f>
        <v>96165</v>
      </c>
      <c r="J1614">
        <f>INDEX('Raw Election Data'!$A$1:$AN$3144,MATCH($C1614&amp;" "&amp;$B1614,'Raw Election Data'!$C$1:$C$3144,0),MATCH('Joined Data'!J$1,'Raw Election Data'!$A$1:$AN$1,0))</f>
        <v>13233</v>
      </c>
      <c r="K1614">
        <f>INDEX('Raw Election Data'!$A$1:$AN$3144,MATCH($C1614&amp;" "&amp;$B1614,'Raw Election Data'!$C$1:$C$3144,0),MATCH('Joined Data'!K$1,'Raw Election Data'!$A$1:$AN$1,0))</f>
        <v>30079</v>
      </c>
      <c r="L1614">
        <f>INDEX('Raw Election Data'!$A$1:$AN$3144,MATCH($C1614&amp;" "&amp;$B1614,'Raw Election Data'!$C$1:$C$3144,0),MATCH('Joined Data'!L$1,'Raw Election Data'!$A$1:$AN$1,0))</f>
        <v>46144</v>
      </c>
      <c r="M1614">
        <f>INDEX('Raw Election Data'!$A$1:$AN$3144,MATCH($C1614&amp;" "&amp;$B1614,'Raw Election Data'!$C$1:$C$3144,0),MATCH('Joined Data'!M$1,'Raw Election Data'!$A$1:$AN$1,0))</f>
        <v>0.2867761789181692</v>
      </c>
      <c r="N1614">
        <f>INDEX('Raw Election Data'!$A$1:$AN$3144,MATCH($C1614&amp;" "&amp;$B1614,'Raw Election Data'!$C$1:$C$3144,0),MATCH('Joined Data'!N$1,'Raw Election Data'!$A$1:$AN$1,0))</f>
        <v>0.65185072815533984</v>
      </c>
      <c r="O1614">
        <f>INDEX('Raw Election Data'!$A$1:$AN$3144,MATCH($C1614&amp;" "&amp;$B1614,'Raw Election Data'!$C$1:$C$3144,0),MATCH('Joined Data'!O$1,'Raw Election Data'!$A$1:$AN$1,0))</f>
        <v>-16846</v>
      </c>
      <c r="P1614">
        <f>INDEX('Raw Election Data'!$A$1:$AN$3144,MATCH($C1614&amp;" "&amp;$B1614,'Raw Election Data'!$C$1:$C$3144,0),MATCH('Joined Data'!P$1,'Raw Election Data'!$A$1:$AN$1,0))</f>
        <v>16846</v>
      </c>
      <c r="Q1614">
        <f>INDEX('Raw Election Data'!$A$1:$AN$3144,MATCH($C1614&amp;" "&amp;$B1614,'Raw Election Data'!$C$1:$C$3144,0),MATCH('Joined Data'!Q$1,'Raw Election Data'!$A$1:$AN$1,0))</f>
        <v>-0.36507454923717064</v>
      </c>
      <c r="R1614">
        <f>INDEX('Raw Election Data'!$A$1:$AN$3144,MATCH($C1614&amp;" "&amp;$B1614,'Raw Election Data'!$C$1:$C$3144,0),MATCH('Joined Data'!R$1,'Raw Election Data'!$A$1:$AN$1,0))</f>
        <v>0.36507454923717064</v>
      </c>
    </row>
    <row r="1615" spans="1:18" ht="13.5" hidden="1" customHeight="1" x14ac:dyDescent="0.15">
      <c r="A1615" t="s">
        <v>249</v>
      </c>
      <c r="B1615" t="s">
        <v>4281</v>
      </c>
      <c r="C1615" t="str">
        <f>INDEX(FIPS!$A$1:$E$3236,MATCH($F1615,FIPS!$D$1:$D$3236,0),5)</f>
        <v>Gallatin County</v>
      </c>
      <c r="D1615" t="s">
        <v>250</v>
      </c>
      <c r="E1615" s="15" t="s">
        <v>21</v>
      </c>
      <c r="F1615" t="s">
        <v>4314</v>
      </c>
      <c r="G1615" t="s">
        <v>437</v>
      </c>
      <c r="H1615" t="str">
        <f>IFERROR(VLOOKUP($G1615,'Team Colors'!$A:$B,2,0),"#c9c9c9")</f>
        <v>#fb4f14</v>
      </c>
      <c r="I1615">
        <f>INDEX('Raw Election Data'!$A$1:$AN$3144,MATCH($C1615&amp;" "&amp;$B1615,'Raw Election Data'!$C$1:$C$3144,0),MATCH('Joined Data'!I$1,'Raw Election Data'!$A$1:$AN$1,0))</f>
        <v>100739</v>
      </c>
      <c r="J1615">
        <f>INDEX('Raw Election Data'!$A$1:$AN$3144,MATCH($C1615&amp;" "&amp;$B1615,'Raw Election Data'!$C$1:$C$3144,0),MATCH('Joined Data'!J$1,'Raw Election Data'!$A$1:$AN$1,0))</f>
        <v>23879</v>
      </c>
      <c r="K1615">
        <f>INDEX('Raw Election Data'!$A$1:$AN$3144,MATCH($C1615&amp;" "&amp;$B1615,'Raw Election Data'!$C$1:$C$3144,0),MATCH('Joined Data'!K$1,'Raw Election Data'!$A$1:$AN$1,0))</f>
        <v>23360</v>
      </c>
      <c r="L1615">
        <f>INDEX('Raw Election Data'!$A$1:$AN$3144,MATCH($C1615&amp;" "&amp;$B1615,'Raw Election Data'!$C$1:$C$3144,0),MATCH('Joined Data'!L$1,'Raw Election Data'!$A$1:$AN$1,0))</f>
        <v>52169</v>
      </c>
      <c r="M1615">
        <f>INDEX('Raw Election Data'!$A$1:$AN$3144,MATCH($C1615&amp;" "&amp;$B1615,'Raw Election Data'!$C$1:$C$3144,0),MATCH('Joined Data'!M$1,'Raw Election Data'!$A$1:$AN$1,0))</f>
        <v>0.45772393567060898</v>
      </c>
      <c r="N1615">
        <f>INDEX('Raw Election Data'!$A$1:$AN$3144,MATCH($C1615&amp;" "&amp;$B1615,'Raw Election Data'!$C$1:$C$3144,0),MATCH('Joined Data'!N$1,'Raw Election Data'!$A$1:$AN$1,0))</f>
        <v>0.44777549885947593</v>
      </c>
      <c r="O1615">
        <f>INDEX('Raw Election Data'!$A$1:$AN$3144,MATCH($C1615&amp;" "&amp;$B1615,'Raw Election Data'!$C$1:$C$3144,0),MATCH('Joined Data'!O$1,'Raw Election Data'!$A$1:$AN$1,0))</f>
        <v>519</v>
      </c>
      <c r="P1615">
        <f>INDEX('Raw Election Data'!$A$1:$AN$3144,MATCH($C1615&amp;" "&amp;$B1615,'Raw Election Data'!$C$1:$C$3144,0),MATCH('Joined Data'!P$1,'Raw Election Data'!$A$1:$AN$1,0))</f>
        <v>-519</v>
      </c>
      <c r="Q1615">
        <f>INDEX('Raw Election Data'!$A$1:$AN$3144,MATCH($C1615&amp;" "&amp;$B1615,'Raw Election Data'!$C$1:$C$3144,0),MATCH('Joined Data'!Q$1,'Raw Election Data'!$A$1:$AN$1,0))</f>
        <v>9.9484368111330546E-3</v>
      </c>
      <c r="R1615">
        <f>INDEX('Raw Election Data'!$A$1:$AN$3144,MATCH($C1615&amp;" "&amp;$B1615,'Raw Election Data'!$C$1:$C$3144,0),MATCH('Joined Data'!R$1,'Raw Election Data'!$A$1:$AN$1,0))</f>
        <v>-9.9484368111330546E-3</v>
      </c>
    </row>
    <row r="1616" spans="1:18" ht="13.5" hidden="1" customHeight="1" x14ac:dyDescent="0.15">
      <c r="A1616" t="s">
        <v>249</v>
      </c>
      <c r="B1616" t="s">
        <v>4281</v>
      </c>
      <c r="C1616" t="str">
        <f>INDEX(FIPS!$A$1:$E$3236,MATCH($F1616,FIPS!$D$1:$D$3236,0),5)</f>
        <v>Garfield County</v>
      </c>
      <c r="D1616" t="s">
        <v>250</v>
      </c>
      <c r="E1616" s="15" t="s">
        <v>22</v>
      </c>
      <c r="F1616" t="s">
        <v>4317</v>
      </c>
      <c r="G1616" t="s">
        <v>437</v>
      </c>
      <c r="H1616" t="str">
        <f>IFERROR(VLOOKUP($G1616,'Team Colors'!$A:$B,2,0),"#c9c9c9")</f>
        <v>#fb4f14</v>
      </c>
      <c r="I1616">
        <f>INDEX('Raw Election Data'!$A$1:$AN$3144,MATCH($C1616&amp;" "&amp;$B1616,'Raw Election Data'!$C$1:$C$3144,0),MATCH('Joined Data'!I$1,'Raw Election Data'!$A$1:$AN$1,0))</f>
        <v>1314</v>
      </c>
      <c r="J1616">
        <f>INDEX('Raw Election Data'!$A$1:$AN$3144,MATCH($C1616&amp;" "&amp;$B1616,'Raw Election Data'!$C$1:$C$3144,0),MATCH('Joined Data'!J$1,'Raw Election Data'!$A$1:$AN$1,0))</f>
        <v>34</v>
      </c>
      <c r="K1616">
        <f>INDEX('Raw Election Data'!$A$1:$AN$3144,MATCH($C1616&amp;" "&amp;$B1616,'Raw Election Data'!$C$1:$C$3144,0),MATCH('Joined Data'!K$1,'Raw Election Data'!$A$1:$AN$1,0))</f>
        <v>653</v>
      </c>
      <c r="L1616">
        <f>INDEX('Raw Election Data'!$A$1:$AN$3144,MATCH($C1616&amp;" "&amp;$B1616,'Raw Election Data'!$C$1:$C$3144,0),MATCH('Joined Data'!L$1,'Raw Election Data'!$A$1:$AN$1,0))</f>
        <v>715</v>
      </c>
      <c r="M1616">
        <f>INDEX('Raw Election Data'!$A$1:$AN$3144,MATCH($C1616&amp;" "&amp;$B1616,'Raw Election Data'!$C$1:$C$3144,0),MATCH('Joined Data'!M$1,'Raw Election Data'!$A$1:$AN$1,0))</f>
        <v>4.7552447552447551E-2</v>
      </c>
      <c r="N1616">
        <f>INDEX('Raw Election Data'!$A$1:$AN$3144,MATCH($C1616&amp;" "&amp;$B1616,'Raw Election Data'!$C$1:$C$3144,0),MATCH('Joined Data'!N$1,'Raw Election Data'!$A$1:$AN$1,0))</f>
        <v>0.91328671328671329</v>
      </c>
      <c r="O1616">
        <f>INDEX('Raw Election Data'!$A$1:$AN$3144,MATCH($C1616&amp;" "&amp;$B1616,'Raw Election Data'!$C$1:$C$3144,0),MATCH('Joined Data'!O$1,'Raw Election Data'!$A$1:$AN$1,0))</f>
        <v>-619</v>
      </c>
      <c r="P1616">
        <f>INDEX('Raw Election Data'!$A$1:$AN$3144,MATCH($C1616&amp;" "&amp;$B1616,'Raw Election Data'!$C$1:$C$3144,0),MATCH('Joined Data'!P$1,'Raw Election Data'!$A$1:$AN$1,0))</f>
        <v>619</v>
      </c>
      <c r="Q1616">
        <f>INDEX('Raw Election Data'!$A$1:$AN$3144,MATCH($C1616&amp;" "&amp;$B1616,'Raw Election Data'!$C$1:$C$3144,0),MATCH('Joined Data'!Q$1,'Raw Election Data'!$A$1:$AN$1,0))</f>
        <v>-0.86573426573426571</v>
      </c>
      <c r="R1616">
        <f>INDEX('Raw Election Data'!$A$1:$AN$3144,MATCH($C1616&amp;" "&amp;$B1616,'Raw Election Data'!$C$1:$C$3144,0),MATCH('Joined Data'!R$1,'Raw Election Data'!$A$1:$AN$1,0))</f>
        <v>0.86573426573426571</v>
      </c>
    </row>
    <row r="1617" spans="1:18" ht="13.5" customHeight="1" x14ac:dyDescent="0.15">
      <c r="A1617" t="s">
        <v>249</v>
      </c>
      <c r="B1617" t="s">
        <v>4281</v>
      </c>
      <c r="C1617" t="str">
        <f>INDEX(FIPS!$A$1:$E$3236,MATCH($F1617,FIPS!$D$1:$D$3236,0),5)</f>
        <v>Glacier County</v>
      </c>
      <c r="D1617" t="s">
        <v>250</v>
      </c>
      <c r="E1617" s="15" t="s">
        <v>23</v>
      </c>
      <c r="F1617" t="s">
        <v>4319</v>
      </c>
      <c r="G1617" t="s">
        <v>436</v>
      </c>
      <c r="H1617" t="str">
        <f>IFERROR(VLOOKUP($G1617,'Team Colors'!$A:$B,2,0),"#c9c9c9")</f>
        <v>#69be28</v>
      </c>
      <c r="I1617">
        <f>INDEX('Raw Election Data'!$A$1:$AN$3144,MATCH($C1617&amp;" "&amp;$B1617,'Raw Election Data'!$C$1:$C$3144,0),MATCH('Joined Data'!I$1,'Raw Election Data'!$A$1:$AN$1,0))</f>
        <v>13647</v>
      </c>
      <c r="J1617">
        <f>INDEX('Raw Election Data'!$A$1:$AN$3144,MATCH($C1617&amp;" "&amp;$B1617,'Raw Election Data'!$C$1:$C$3144,0),MATCH('Joined Data'!J$1,'Raw Election Data'!$A$1:$AN$1,0))</f>
        <v>3076</v>
      </c>
      <c r="K1617">
        <f>INDEX('Raw Election Data'!$A$1:$AN$3144,MATCH($C1617&amp;" "&amp;$B1617,'Raw Election Data'!$C$1:$C$3144,0),MATCH('Joined Data'!K$1,'Raw Election Data'!$A$1:$AN$1,0))</f>
        <v>1598</v>
      </c>
      <c r="L1617">
        <f>INDEX('Raw Election Data'!$A$1:$AN$3144,MATCH($C1617&amp;" "&amp;$B1617,'Raw Election Data'!$C$1:$C$3144,0),MATCH('Joined Data'!L$1,'Raw Election Data'!$A$1:$AN$1,0))</f>
        <v>4969</v>
      </c>
      <c r="M1617">
        <f>INDEX('Raw Election Data'!$A$1:$AN$3144,MATCH($C1617&amp;" "&amp;$B1617,'Raw Election Data'!$C$1:$C$3144,0),MATCH('Joined Data'!M$1,'Raw Election Data'!$A$1:$AN$1,0))</f>
        <v>0.61903803582209704</v>
      </c>
      <c r="N1617">
        <f>INDEX('Raw Election Data'!$A$1:$AN$3144,MATCH($C1617&amp;" "&amp;$B1617,'Raw Election Data'!$C$1:$C$3144,0),MATCH('Joined Data'!N$1,'Raw Election Data'!$A$1:$AN$1,0))</f>
        <v>0.32159388206882672</v>
      </c>
      <c r="O1617">
        <f>INDEX('Raw Election Data'!$A$1:$AN$3144,MATCH($C1617&amp;" "&amp;$B1617,'Raw Election Data'!$C$1:$C$3144,0),MATCH('Joined Data'!O$1,'Raw Election Data'!$A$1:$AN$1,0))</f>
        <v>1478</v>
      </c>
      <c r="P1617">
        <f>INDEX('Raw Election Data'!$A$1:$AN$3144,MATCH($C1617&amp;" "&amp;$B1617,'Raw Election Data'!$C$1:$C$3144,0),MATCH('Joined Data'!P$1,'Raw Election Data'!$A$1:$AN$1,0))</f>
        <v>-1478</v>
      </c>
      <c r="Q1617">
        <f>INDEX('Raw Election Data'!$A$1:$AN$3144,MATCH($C1617&amp;" "&amp;$B1617,'Raw Election Data'!$C$1:$C$3144,0),MATCH('Joined Data'!Q$1,'Raw Election Data'!$A$1:$AN$1,0))</f>
        <v>0.29744415375327032</v>
      </c>
      <c r="R1617">
        <f>INDEX('Raw Election Data'!$A$1:$AN$3144,MATCH($C1617&amp;" "&amp;$B1617,'Raw Election Data'!$C$1:$C$3144,0),MATCH('Joined Data'!R$1,'Raw Election Data'!$A$1:$AN$1,0))</f>
        <v>-0.29744415375327032</v>
      </c>
    </row>
    <row r="1618" spans="1:18" ht="13.5" hidden="1" customHeight="1" x14ac:dyDescent="0.15">
      <c r="A1618" t="s">
        <v>249</v>
      </c>
      <c r="B1618" t="s">
        <v>4281</v>
      </c>
      <c r="C1618" t="str">
        <f>INDEX(FIPS!$A$1:$E$3236,MATCH($F1618,FIPS!$D$1:$D$3236,0),5)</f>
        <v>Golden Valley County</v>
      </c>
      <c r="D1618" t="s">
        <v>250</v>
      </c>
      <c r="E1618" s="15" t="s">
        <v>24</v>
      </c>
      <c r="F1618" t="s">
        <v>4321</v>
      </c>
      <c r="G1618" t="s">
        <v>437</v>
      </c>
      <c r="H1618" t="str">
        <f>IFERROR(VLOOKUP($G1618,'Team Colors'!$A:$B,2,0),"#c9c9c9")</f>
        <v>#fb4f14</v>
      </c>
      <c r="I1618">
        <f>INDEX('Raw Election Data'!$A$1:$AN$3144,MATCH($C1618&amp;" "&amp;$B1618,'Raw Election Data'!$C$1:$C$3144,0),MATCH('Joined Data'!I$1,'Raw Election Data'!$A$1:$AN$1,0))</f>
        <v>827</v>
      </c>
      <c r="J1618">
        <f>INDEX('Raw Election Data'!$A$1:$AN$3144,MATCH($C1618&amp;" "&amp;$B1618,'Raw Election Data'!$C$1:$C$3144,0),MATCH('Joined Data'!J$1,'Raw Election Data'!$A$1:$AN$1,0))</f>
        <v>71</v>
      </c>
      <c r="K1618">
        <f>INDEX('Raw Election Data'!$A$1:$AN$3144,MATCH($C1618&amp;" "&amp;$B1618,'Raw Election Data'!$C$1:$C$3144,0),MATCH('Joined Data'!K$1,'Raw Election Data'!$A$1:$AN$1,0))</f>
        <v>365</v>
      </c>
      <c r="L1618">
        <f>INDEX('Raw Election Data'!$A$1:$AN$3144,MATCH($C1618&amp;" "&amp;$B1618,'Raw Election Data'!$C$1:$C$3144,0),MATCH('Joined Data'!L$1,'Raw Election Data'!$A$1:$AN$1,0))</f>
        <v>468</v>
      </c>
      <c r="M1618">
        <f>INDEX('Raw Election Data'!$A$1:$AN$3144,MATCH($C1618&amp;" "&amp;$B1618,'Raw Election Data'!$C$1:$C$3144,0),MATCH('Joined Data'!M$1,'Raw Election Data'!$A$1:$AN$1,0))</f>
        <v>0.1517094017094017</v>
      </c>
      <c r="N1618">
        <f>INDEX('Raw Election Data'!$A$1:$AN$3144,MATCH($C1618&amp;" "&amp;$B1618,'Raw Election Data'!$C$1:$C$3144,0),MATCH('Joined Data'!N$1,'Raw Election Data'!$A$1:$AN$1,0))</f>
        <v>0.77991452991452992</v>
      </c>
      <c r="O1618">
        <f>INDEX('Raw Election Data'!$A$1:$AN$3144,MATCH($C1618&amp;" "&amp;$B1618,'Raw Election Data'!$C$1:$C$3144,0),MATCH('Joined Data'!O$1,'Raw Election Data'!$A$1:$AN$1,0))</f>
        <v>-294</v>
      </c>
      <c r="P1618">
        <f>INDEX('Raw Election Data'!$A$1:$AN$3144,MATCH($C1618&amp;" "&amp;$B1618,'Raw Election Data'!$C$1:$C$3144,0),MATCH('Joined Data'!P$1,'Raw Election Data'!$A$1:$AN$1,0))</f>
        <v>294</v>
      </c>
      <c r="Q1618">
        <f>INDEX('Raw Election Data'!$A$1:$AN$3144,MATCH($C1618&amp;" "&amp;$B1618,'Raw Election Data'!$C$1:$C$3144,0),MATCH('Joined Data'!Q$1,'Raw Election Data'!$A$1:$AN$1,0))</f>
        <v>-0.62820512820512819</v>
      </c>
      <c r="R1618">
        <f>INDEX('Raw Election Data'!$A$1:$AN$3144,MATCH($C1618&amp;" "&amp;$B1618,'Raw Election Data'!$C$1:$C$3144,0),MATCH('Joined Data'!R$1,'Raw Election Data'!$A$1:$AN$1,0))</f>
        <v>0.62820512820512819</v>
      </c>
    </row>
    <row r="1619" spans="1:18" ht="13.5" customHeight="1" x14ac:dyDescent="0.15">
      <c r="A1619" t="s">
        <v>249</v>
      </c>
      <c r="B1619" t="s">
        <v>4281</v>
      </c>
      <c r="C1619" t="str">
        <f>INDEX(FIPS!$A$1:$E$3236,MATCH($F1619,FIPS!$D$1:$D$3236,0),5)</f>
        <v>Granite County</v>
      </c>
      <c r="D1619" t="s">
        <v>250</v>
      </c>
      <c r="E1619" s="15" t="s">
        <v>25</v>
      </c>
      <c r="F1619" t="s">
        <v>4323</v>
      </c>
      <c r="G1619" t="s">
        <v>436</v>
      </c>
      <c r="H1619" t="str">
        <f>IFERROR(VLOOKUP($G1619,'Team Colors'!$A:$B,2,0),"#c9c9c9")</f>
        <v>#69be28</v>
      </c>
      <c r="I1619">
        <f>INDEX('Raw Election Data'!$A$1:$AN$3144,MATCH($C1619&amp;" "&amp;$B1619,'Raw Election Data'!$C$1:$C$3144,0),MATCH('Joined Data'!I$1,'Raw Election Data'!$A$1:$AN$1,0))</f>
        <v>3240</v>
      </c>
      <c r="J1619">
        <f>INDEX('Raw Election Data'!$A$1:$AN$3144,MATCH($C1619&amp;" "&amp;$B1619,'Raw Election Data'!$C$1:$C$3144,0),MATCH('Joined Data'!J$1,'Raw Election Data'!$A$1:$AN$1,0))</f>
        <v>469</v>
      </c>
      <c r="K1619">
        <f>INDEX('Raw Election Data'!$A$1:$AN$3144,MATCH($C1619&amp;" "&amp;$B1619,'Raw Election Data'!$C$1:$C$3144,0),MATCH('Joined Data'!K$1,'Raw Election Data'!$A$1:$AN$1,0))</f>
        <v>1185</v>
      </c>
      <c r="L1619">
        <f>INDEX('Raw Election Data'!$A$1:$AN$3144,MATCH($C1619&amp;" "&amp;$B1619,'Raw Election Data'!$C$1:$C$3144,0),MATCH('Joined Data'!L$1,'Raw Election Data'!$A$1:$AN$1,0))</f>
        <v>1762</v>
      </c>
      <c r="M1619">
        <f>INDEX('Raw Election Data'!$A$1:$AN$3144,MATCH($C1619&amp;" "&amp;$B1619,'Raw Election Data'!$C$1:$C$3144,0),MATCH('Joined Data'!M$1,'Raw Election Data'!$A$1:$AN$1,0))</f>
        <v>0.26617480136208854</v>
      </c>
      <c r="N1619">
        <f>INDEX('Raw Election Data'!$A$1:$AN$3144,MATCH($C1619&amp;" "&amp;$B1619,'Raw Election Data'!$C$1:$C$3144,0),MATCH('Joined Data'!N$1,'Raw Election Data'!$A$1:$AN$1,0))</f>
        <v>0.67253121452894438</v>
      </c>
      <c r="O1619">
        <f>INDEX('Raw Election Data'!$A$1:$AN$3144,MATCH($C1619&amp;" "&amp;$B1619,'Raw Election Data'!$C$1:$C$3144,0),MATCH('Joined Data'!O$1,'Raw Election Data'!$A$1:$AN$1,0))</f>
        <v>-716</v>
      </c>
      <c r="P1619">
        <f>INDEX('Raw Election Data'!$A$1:$AN$3144,MATCH($C1619&amp;" "&amp;$B1619,'Raw Election Data'!$C$1:$C$3144,0),MATCH('Joined Data'!P$1,'Raw Election Data'!$A$1:$AN$1,0))</f>
        <v>716</v>
      </c>
      <c r="Q1619">
        <f>INDEX('Raw Election Data'!$A$1:$AN$3144,MATCH($C1619&amp;" "&amp;$B1619,'Raw Election Data'!$C$1:$C$3144,0),MATCH('Joined Data'!Q$1,'Raw Election Data'!$A$1:$AN$1,0))</f>
        <v>-0.40635641316685583</v>
      </c>
      <c r="R1619">
        <f>INDEX('Raw Election Data'!$A$1:$AN$3144,MATCH($C1619&amp;" "&amp;$B1619,'Raw Election Data'!$C$1:$C$3144,0),MATCH('Joined Data'!R$1,'Raw Election Data'!$A$1:$AN$1,0))</f>
        <v>0.40635641316685583</v>
      </c>
    </row>
    <row r="1620" spans="1:18" ht="13.5" hidden="1" customHeight="1" x14ac:dyDescent="0.15">
      <c r="A1620" t="s">
        <v>249</v>
      </c>
      <c r="B1620" t="s">
        <v>4281</v>
      </c>
      <c r="C1620" t="str">
        <f>INDEX(FIPS!$A$1:$E$3236,MATCH($F1620,FIPS!$D$1:$D$3236,0),5)</f>
        <v>Hill County</v>
      </c>
      <c r="D1620" t="s">
        <v>250</v>
      </c>
      <c r="E1620" s="15" t="s">
        <v>26</v>
      </c>
      <c r="F1620" t="s">
        <v>4325</v>
      </c>
      <c r="G1620" t="s">
        <v>437</v>
      </c>
      <c r="H1620" t="str">
        <f>IFERROR(VLOOKUP($G1620,'Team Colors'!$A:$B,2,0),"#c9c9c9")</f>
        <v>#fb4f14</v>
      </c>
      <c r="I1620">
        <f>INDEX('Raw Election Data'!$A$1:$AN$3144,MATCH($C1620&amp;" "&amp;$B1620,'Raw Election Data'!$C$1:$C$3144,0),MATCH('Joined Data'!I$1,'Raw Election Data'!$A$1:$AN$1,0))</f>
        <v>16572</v>
      </c>
      <c r="J1620">
        <f>INDEX('Raw Election Data'!$A$1:$AN$3144,MATCH($C1620&amp;" "&amp;$B1620,'Raw Election Data'!$C$1:$C$3144,0),MATCH('Joined Data'!J$1,'Raw Election Data'!$A$1:$AN$1,0))</f>
        <v>2350</v>
      </c>
      <c r="K1620">
        <f>INDEX('Raw Election Data'!$A$1:$AN$3144,MATCH($C1620&amp;" "&amp;$B1620,'Raw Election Data'!$C$1:$C$3144,0),MATCH('Joined Data'!K$1,'Raw Election Data'!$A$1:$AN$1,0))</f>
        <v>3446</v>
      </c>
      <c r="L1620">
        <f>INDEX('Raw Election Data'!$A$1:$AN$3144,MATCH($C1620&amp;" "&amp;$B1620,'Raw Election Data'!$C$1:$C$3144,0),MATCH('Joined Data'!L$1,'Raw Election Data'!$A$1:$AN$1,0))</f>
        <v>6347</v>
      </c>
      <c r="M1620">
        <f>INDEX('Raw Election Data'!$A$1:$AN$3144,MATCH($C1620&amp;" "&amp;$B1620,'Raw Election Data'!$C$1:$C$3144,0),MATCH('Joined Data'!M$1,'Raw Election Data'!$A$1:$AN$1,0))</f>
        <v>0.37025366314794389</v>
      </c>
      <c r="N1620">
        <f>INDEX('Raw Election Data'!$A$1:$AN$3144,MATCH($C1620&amp;" "&amp;$B1620,'Raw Election Data'!$C$1:$C$3144,0),MATCH('Joined Data'!N$1,'Raw Election Data'!$A$1:$AN$1,0))</f>
        <v>0.54293366945013388</v>
      </c>
      <c r="O1620">
        <f>INDEX('Raw Election Data'!$A$1:$AN$3144,MATCH($C1620&amp;" "&amp;$B1620,'Raw Election Data'!$C$1:$C$3144,0),MATCH('Joined Data'!O$1,'Raw Election Data'!$A$1:$AN$1,0))</f>
        <v>-1096</v>
      </c>
      <c r="P1620">
        <f>INDEX('Raw Election Data'!$A$1:$AN$3144,MATCH($C1620&amp;" "&amp;$B1620,'Raw Election Data'!$C$1:$C$3144,0),MATCH('Joined Data'!P$1,'Raw Election Data'!$A$1:$AN$1,0))</f>
        <v>1096</v>
      </c>
      <c r="Q1620">
        <f>INDEX('Raw Election Data'!$A$1:$AN$3144,MATCH($C1620&amp;" "&amp;$B1620,'Raw Election Data'!$C$1:$C$3144,0),MATCH('Joined Data'!Q$1,'Raw Election Data'!$A$1:$AN$1,0))</f>
        <v>-0.17268000630218999</v>
      </c>
      <c r="R1620">
        <f>INDEX('Raw Election Data'!$A$1:$AN$3144,MATCH($C1620&amp;" "&amp;$B1620,'Raw Election Data'!$C$1:$C$3144,0),MATCH('Joined Data'!R$1,'Raw Election Data'!$A$1:$AN$1,0))</f>
        <v>0.17268000630218999</v>
      </c>
    </row>
    <row r="1621" spans="1:18" ht="13.5" hidden="1" customHeight="1" x14ac:dyDescent="0.15">
      <c r="A1621" t="s">
        <v>249</v>
      </c>
      <c r="B1621" t="s">
        <v>4281</v>
      </c>
      <c r="C1621" t="str">
        <f>INDEX(FIPS!$A$1:$E$3236,MATCH($F1621,FIPS!$D$1:$D$3236,0),5)</f>
        <v>Jefferson County</v>
      </c>
      <c r="D1621" t="s">
        <v>250</v>
      </c>
      <c r="E1621" s="15" t="s">
        <v>27</v>
      </c>
      <c r="F1621" t="s">
        <v>4326</v>
      </c>
      <c r="G1621" t="s">
        <v>437</v>
      </c>
      <c r="H1621" t="str">
        <f>IFERROR(VLOOKUP($G1621,'Team Colors'!$A:$B,2,0),"#c9c9c9")</f>
        <v>#fb4f14</v>
      </c>
      <c r="I1621">
        <f>INDEX('Raw Election Data'!$A$1:$AN$3144,MATCH($C1621&amp;" "&amp;$B1621,'Raw Election Data'!$C$1:$C$3144,0),MATCH('Joined Data'!I$1,'Raw Election Data'!$A$1:$AN$1,0))</f>
        <v>11645</v>
      </c>
      <c r="J1621">
        <f>INDEX('Raw Election Data'!$A$1:$AN$3144,MATCH($C1621&amp;" "&amp;$B1621,'Raw Election Data'!$C$1:$C$3144,0),MATCH('Joined Data'!J$1,'Raw Election Data'!$A$1:$AN$1,0))</f>
        <v>1975</v>
      </c>
      <c r="K1621">
        <f>INDEX('Raw Election Data'!$A$1:$AN$3144,MATCH($C1621&amp;" "&amp;$B1621,'Raw Election Data'!$C$1:$C$3144,0),MATCH('Joined Data'!K$1,'Raw Election Data'!$A$1:$AN$1,0))</f>
        <v>4099</v>
      </c>
      <c r="L1621">
        <f>INDEX('Raw Election Data'!$A$1:$AN$3144,MATCH($C1621&amp;" "&amp;$B1621,'Raw Election Data'!$C$1:$C$3144,0),MATCH('Joined Data'!L$1,'Raw Election Data'!$A$1:$AN$1,0))</f>
        <v>6535</v>
      </c>
      <c r="M1621">
        <f>INDEX('Raw Election Data'!$A$1:$AN$3144,MATCH($C1621&amp;" "&amp;$B1621,'Raw Election Data'!$C$1:$C$3144,0),MATCH('Joined Data'!M$1,'Raw Election Data'!$A$1:$AN$1,0))</f>
        <v>0.30221882172915071</v>
      </c>
      <c r="N1621">
        <f>INDEX('Raw Election Data'!$A$1:$AN$3144,MATCH($C1621&amp;" "&amp;$B1621,'Raw Election Data'!$C$1:$C$3144,0),MATCH('Joined Data'!N$1,'Raw Election Data'!$A$1:$AN$1,0))</f>
        <v>0.62723794950267786</v>
      </c>
      <c r="O1621">
        <f>INDEX('Raw Election Data'!$A$1:$AN$3144,MATCH($C1621&amp;" "&amp;$B1621,'Raw Election Data'!$C$1:$C$3144,0),MATCH('Joined Data'!O$1,'Raw Election Data'!$A$1:$AN$1,0))</f>
        <v>-2124</v>
      </c>
      <c r="P1621">
        <f>INDEX('Raw Election Data'!$A$1:$AN$3144,MATCH($C1621&amp;" "&amp;$B1621,'Raw Election Data'!$C$1:$C$3144,0),MATCH('Joined Data'!P$1,'Raw Election Data'!$A$1:$AN$1,0))</f>
        <v>2124</v>
      </c>
      <c r="Q1621">
        <f>INDEX('Raw Election Data'!$A$1:$AN$3144,MATCH($C1621&amp;" "&amp;$B1621,'Raw Election Data'!$C$1:$C$3144,0),MATCH('Joined Data'!Q$1,'Raw Election Data'!$A$1:$AN$1,0))</f>
        <v>-0.32501912777352715</v>
      </c>
      <c r="R1621">
        <f>INDEX('Raw Election Data'!$A$1:$AN$3144,MATCH($C1621&amp;" "&amp;$B1621,'Raw Election Data'!$C$1:$C$3144,0),MATCH('Joined Data'!R$1,'Raw Election Data'!$A$1:$AN$1,0))</f>
        <v>0.32501912777352715</v>
      </c>
    </row>
    <row r="1622" spans="1:18" ht="13.5" hidden="1" customHeight="1" x14ac:dyDescent="0.15">
      <c r="A1622" t="s">
        <v>249</v>
      </c>
      <c r="B1622" t="s">
        <v>4281</v>
      </c>
      <c r="C1622" t="str">
        <f>INDEX(FIPS!$A$1:$E$3236,MATCH($F1622,FIPS!$D$1:$D$3236,0),5)</f>
        <v>Judith Basin County</v>
      </c>
      <c r="D1622" t="s">
        <v>250</v>
      </c>
      <c r="E1622" s="15" t="s">
        <v>28</v>
      </c>
      <c r="F1622" t="s">
        <v>4330</v>
      </c>
      <c r="G1622" t="s">
        <v>7755</v>
      </c>
      <c r="H1622" t="str">
        <f>IFERROR(VLOOKUP($G1622,'Team Colors'!$A:$B,2,0),"#c9c9c9")</f>
        <v>#203731</v>
      </c>
      <c r="I1622">
        <f>INDEX('Raw Election Data'!$A$1:$AN$3144,MATCH($C1622&amp;" "&amp;$B1622,'Raw Election Data'!$C$1:$C$3144,0),MATCH('Joined Data'!I$1,'Raw Election Data'!$A$1:$AN$1,0))</f>
        <v>1926</v>
      </c>
      <c r="J1622">
        <f>INDEX('Raw Election Data'!$A$1:$AN$3144,MATCH($C1622&amp;" "&amp;$B1622,'Raw Election Data'!$C$1:$C$3144,0),MATCH('Joined Data'!J$1,'Raw Election Data'!$A$1:$AN$1,0))</f>
        <v>232</v>
      </c>
      <c r="K1622">
        <f>INDEX('Raw Election Data'!$A$1:$AN$3144,MATCH($C1622&amp;" "&amp;$B1622,'Raw Election Data'!$C$1:$C$3144,0),MATCH('Joined Data'!K$1,'Raw Election Data'!$A$1:$AN$1,0))</f>
        <v>867</v>
      </c>
      <c r="L1622">
        <f>INDEX('Raw Election Data'!$A$1:$AN$3144,MATCH($C1622&amp;" "&amp;$B1622,'Raw Election Data'!$C$1:$C$3144,0),MATCH('Joined Data'!L$1,'Raw Election Data'!$A$1:$AN$1,0))</f>
        <v>1189</v>
      </c>
      <c r="M1622">
        <f>INDEX('Raw Election Data'!$A$1:$AN$3144,MATCH($C1622&amp;" "&amp;$B1622,'Raw Election Data'!$C$1:$C$3144,0),MATCH('Joined Data'!M$1,'Raw Election Data'!$A$1:$AN$1,0))</f>
        <v>0.1951219512195122</v>
      </c>
      <c r="N1622">
        <f>INDEX('Raw Election Data'!$A$1:$AN$3144,MATCH($C1622&amp;" "&amp;$B1622,'Raw Election Data'!$C$1:$C$3144,0),MATCH('Joined Data'!N$1,'Raw Election Data'!$A$1:$AN$1,0))</f>
        <v>0.7291841883936081</v>
      </c>
      <c r="O1622">
        <f>INDEX('Raw Election Data'!$A$1:$AN$3144,MATCH($C1622&amp;" "&amp;$B1622,'Raw Election Data'!$C$1:$C$3144,0),MATCH('Joined Data'!O$1,'Raw Election Data'!$A$1:$AN$1,0))</f>
        <v>-635</v>
      </c>
      <c r="P1622">
        <f>INDEX('Raw Election Data'!$A$1:$AN$3144,MATCH($C1622&amp;" "&amp;$B1622,'Raw Election Data'!$C$1:$C$3144,0),MATCH('Joined Data'!P$1,'Raw Election Data'!$A$1:$AN$1,0))</f>
        <v>635</v>
      </c>
      <c r="Q1622">
        <f>INDEX('Raw Election Data'!$A$1:$AN$3144,MATCH($C1622&amp;" "&amp;$B1622,'Raw Election Data'!$C$1:$C$3144,0),MATCH('Joined Data'!Q$1,'Raw Election Data'!$A$1:$AN$1,0))</f>
        <v>-0.53406223717409596</v>
      </c>
      <c r="R1622">
        <f>INDEX('Raw Election Data'!$A$1:$AN$3144,MATCH($C1622&amp;" "&amp;$B1622,'Raw Election Data'!$C$1:$C$3144,0),MATCH('Joined Data'!R$1,'Raw Election Data'!$A$1:$AN$1,0))</f>
        <v>0.53406223717409596</v>
      </c>
    </row>
    <row r="1623" spans="1:18" ht="13.5" customHeight="1" x14ac:dyDescent="0.15">
      <c r="A1623" t="s">
        <v>249</v>
      </c>
      <c r="B1623" t="s">
        <v>4281</v>
      </c>
      <c r="C1623" t="str">
        <f>INDEX(FIPS!$A$1:$E$3236,MATCH($F1623,FIPS!$D$1:$D$3236,0),5)</f>
        <v>Lake County</v>
      </c>
      <c r="D1623" t="s">
        <v>250</v>
      </c>
      <c r="E1623" s="15" t="s">
        <v>29</v>
      </c>
      <c r="F1623" t="s">
        <v>4331</v>
      </c>
      <c r="G1623" s="17" t="s">
        <v>436</v>
      </c>
      <c r="H1623" t="str">
        <f>IFERROR(VLOOKUP($G1623,'Team Colors'!$A:$B,2,0),"#c9c9c9")</f>
        <v>#69be28</v>
      </c>
      <c r="I1623">
        <f>INDEX('Raw Election Data'!$A$1:$AN$3144,MATCH($C1623&amp;" "&amp;$B1623,'Raw Election Data'!$C$1:$C$3144,0),MATCH('Joined Data'!I$1,'Raw Election Data'!$A$1:$AN$1,0))</f>
        <v>29457</v>
      </c>
      <c r="J1623">
        <f>INDEX('Raw Election Data'!$A$1:$AN$3144,MATCH($C1623&amp;" "&amp;$B1623,'Raw Election Data'!$C$1:$C$3144,0),MATCH('Joined Data'!J$1,'Raw Election Data'!$A$1:$AN$1,0))</f>
        <v>4703</v>
      </c>
      <c r="K1623">
        <f>INDEX('Raw Election Data'!$A$1:$AN$3144,MATCH($C1623&amp;" "&amp;$B1623,'Raw Election Data'!$C$1:$C$3144,0),MATCH('Joined Data'!K$1,'Raw Election Data'!$A$1:$AN$1,0))</f>
        <v>7453</v>
      </c>
      <c r="L1623">
        <f>INDEX('Raw Election Data'!$A$1:$AN$3144,MATCH($C1623&amp;" "&amp;$B1623,'Raw Election Data'!$C$1:$C$3144,0),MATCH('Joined Data'!L$1,'Raw Election Data'!$A$1:$AN$1,0))</f>
        <v>12898</v>
      </c>
      <c r="M1623">
        <f>INDEX('Raw Election Data'!$A$1:$AN$3144,MATCH($C1623&amp;" "&amp;$B1623,'Raw Election Data'!$C$1:$C$3144,0),MATCH('Joined Data'!M$1,'Raw Election Data'!$A$1:$AN$1,0))</f>
        <v>0.36463017522096447</v>
      </c>
      <c r="N1623">
        <f>INDEX('Raw Election Data'!$A$1:$AN$3144,MATCH($C1623&amp;" "&amp;$B1623,'Raw Election Data'!$C$1:$C$3144,0),MATCH('Joined Data'!N$1,'Raw Election Data'!$A$1:$AN$1,0))</f>
        <v>0.57784152581795623</v>
      </c>
      <c r="O1623">
        <f>INDEX('Raw Election Data'!$A$1:$AN$3144,MATCH($C1623&amp;" "&amp;$B1623,'Raw Election Data'!$C$1:$C$3144,0),MATCH('Joined Data'!O$1,'Raw Election Data'!$A$1:$AN$1,0))</f>
        <v>-2750</v>
      </c>
      <c r="P1623">
        <f>INDEX('Raw Election Data'!$A$1:$AN$3144,MATCH($C1623&amp;" "&amp;$B1623,'Raw Election Data'!$C$1:$C$3144,0),MATCH('Joined Data'!P$1,'Raw Election Data'!$A$1:$AN$1,0))</f>
        <v>2750</v>
      </c>
      <c r="Q1623">
        <f>INDEX('Raw Election Data'!$A$1:$AN$3144,MATCH($C1623&amp;" "&amp;$B1623,'Raw Election Data'!$C$1:$C$3144,0),MATCH('Joined Data'!Q$1,'Raw Election Data'!$A$1:$AN$1,0))</f>
        <v>-0.21321135059699176</v>
      </c>
      <c r="R1623">
        <f>INDEX('Raw Election Data'!$A$1:$AN$3144,MATCH($C1623&amp;" "&amp;$B1623,'Raw Election Data'!$C$1:$C$3144,0),MATCH('Joined Data'!R$1,'Raw Election Data'!$A$1:$AN$1,0))</f>
        <v>0.21321135059699176</v>
      </c>
    </row>
    <row r="1624" spans="1:18" ht="13.5" customHeight="1" x14ac:dyDescent="0.15">
      <c r="A1624" t="s">
        <v>249</v>
      </c>
      <c r="B1624" t="s">
        <v>4281</v>
      </c>
      <c r="C1624" t="str">
        <f>INDEX(FIPS!$A$1:$E$3236,MATCH($F1624,FIPS!$D$1:$D$3236,0),5)</f>
        <v>Lewis and Clark County</v>
      </c>
      <c r="D1624" t="s">
        <v>250</v>
      </c>
      <c r="E1624" s="15" t="s">
        <v>30</v>
      </c>
      <c r="F1624" t="s">
        <v>4333</v>
      </c>
      <c r="G1624" t="s">
        <v>436</v>
      </c>
      <c r="H1624" t="str">
        <f>IFERROR(VLOOKUP($G1624,'Team Colors'!$A:$B,2,0),"#c9c9c9")</f>
        <v>#69be28</v>
      </c>
      <c r="I1624">
        <f>INDEX('Raw Election Data'!$A$1:$AN$3144,MATCH($C1624&amp;" "&amp;$B1624,'Raw Election Data'!$C$1:$C$3144,0),MATCH('Joined Data'!I$1,'Raw Election Data'!$A$1:$AN$1,0))</f>
        <v>66418</v>
      </c>
      <c r="J1624">
        <f>INDEX('Raw Election Data'!$A$1:$AN$3144,MATCH($C1624&amp;" "&amp;$B1624,'Raw Election Data'!$C$1:$C$3144,0),MATCH('Joined Data'!J$1,'Raw Election Data'!$A$1:$AN$1,0))</f>
        <v>14331</v>
      </c>
      <c r="K1624">
        <f>INDEX('Raw Election Data'!$A$1:$AN$3144,MATCH($C1624&amp;" "&amp;$B1624,'Raw Election Data'!$C$1:$C$3144,0),MATCH('Joined Data'!K$1,'Raw Election Data'!$A$1:$AN$1,0))</f>
        <v>16665</v>
      </c>
      <c r="L1624">
        <f>INDEX('Raw Election Data'!$A$1:$AN$3144,MATCH($C1624&amp;" "&amp;$B1624,'Raw Election Data'!$C$1:$C$3144,0),MATCH('Joined Data'!L$1,'Raw Election Data'!$A$1:$AN$1,0))</f>
        <v>33697</v>
      </c>
      <c r="M1624">
        <f>INDEX('Raw Election Data'!$A$1:$AN$3144,MATCH($C1624&amp;" "&amp;$B1624,'Raw Election Data'!$C$1:$C$3144,0),MATCH('Joined Data'!M$1,'Raw Election Data'!$A$1:$AN$1,0))</f>
        <v>0.4252900851707867</v>
      </c>
      <c r="N1624">
        <f>INDEX('Raw Election Data'!$A$1:$AN$3144,MATCH($C1624&amp;" "&amp;$B1624,'Raw Election Data'!$C$1:$C$3144,0),MATCH('Joined Data'!N$1,'Raw Election Data'!$A$1:$AN$1,0))</f>
        <v>0.49455441137193223</v>
      </c>
      <c r="O1624">
        <f>INDEX('Raw Election Data'!$A$1:$AN$3144,MATCH($C1624&amp;" "&amp;$B1624,'Raw Election Data'!$C$1:$C$3144,0),MATCH('Joined Data'!O$1,'Raw Election Data'!$A$1:$AN$1,0))</f>
        <v>-2334</v>
      </c>
      <c r="P1624">
        <f>INDEX('Raw Election Data'!$A$1:$AN$3144,MATCH($C1624&amp;" "&amp;$B1624,'Raw Election Data'!$C$1:$C$3144,0),MATCH('Joined Data'!P$1,'Raw Election Data'!$A$1:$AN$1,0))</f>
        <v>2334</v>
      </c>
      <c r="Q1624">
        <f>INDEX('Raw Election Data'!$A$1:$AN$3144,MATCH($C1624&amp;" "&amp;$B1624,'Raw Election Data'!$C$1:$C$3144,0),MATCH('Joined Data'!Q$1,'Raw Election Data'!$A$1:$AN$1,0))</f>
        <v>-6.9264326201145532E-2</v>
      </c>
      <c r="R1624">
        <f>INDEX('Raw Election Data'!$A$1:$AN$3144,MATCH($C1624&amp;" "&amp;$B1624,'Raw Election Data'!$C$1:$C$3144,0),MATCH('Joined Data'!R$1,'Raw Election Data'!$A$1:$AN$1,0))</f>
        <v>6.9264326201145532E-2</v>
      </c>
    </row>
    <row r="1625" spans="1:18" ht="13.5" hidden="1" customHeight="1" x14ac:dyDescent="0.15">
      <c r="A1625" t="s">
        <v>249</v>
      </c>
      <c r="B1625" t="s">
        <v>4281</v>
      </c>
      <c r="C1625" t="str">
        <f>INDEX(FIPS!$A$1:$E$3236,MATCH($F1625,FIPS!$D$1:$D$3236,0),5)</f>
        <v>Liberty County</v>
      </c>
      <c r="D1625" t="s">
        <v>250</v>
      </c>
      <c r="E1625" s="15" t="s">
        <v>31</v>
      </c>
      <c r="F1625" t="s">
        <v>4334</v>
      </c>
      <c r="G1625" t="s">
        <v>437</v>
      </c>
      <c r="H1625" t="str">
        <f>IFERROR(VLOOKUP($G1625,'Team Colors'!$A:$B,2,0),"#c9c9c9")</f>
        <v>#fb4f14</v>
      </c>
      <c r="I1625">
        <f>INDEX('Raw Election Data'!$A$1:$AN$3144,MATCH($C1625&amp;" "&amp;$B1625,'Raw Election Data'!$C$1:$C$3144,0),MATCH('Joined Data'!I$1,'Raw Election Data'!$A$1:$AN$1,0))</f>
        <v>2408</v>
      </c>
      <c r="J1625">
        <f>INDEX('Raw Election Data'!$A$1:$AN$3144,MATCH($C1625&amp;" "&amp;$B1625,'Raw Election Data'!$C$1:$C$3144,0),MATCH('Joined Data'!J$1,'Raw Election Data'!$A$1:$AN$1,0))</f>
        <v>205</v>
      </c>
      <c r="K1625">
        <f>INDEX('Raw Election Data'!$A$1:$AN$3144,MATCH($C1625&amp;" "&amp;$B1625,'Raw Election Data'!$C$1:$C$3144,0),MATCH('Joined Data'!K$1,'Raw Election Data'!$A$1:$AN$1,0))</f>
        <v>695</v>
      </c>
      <c r="L1625">
        <f>INDEX('Raw Election Data'!$A$1:$AN$3144,MATCH($C1625&amp;" "&amp;$B1625,'Raw Election Data'!$C$1:$C$3144,0),MATCH('Joined Data'!L$1,'Raw Election Data'!$A$1:$AN$1,0))</f>
        <v>949</v>
      </c>
      <c r="M1625">
        <f>INDEX('Raw Election Data'!$A$1:$AN$3144,MATCH($C1625&amp;" "&amp;$B1625,'Raw Election Data'!$C$1:$C$3144,0),MATCH('Joined Data'!M$1,'Raw Election Data'!$A$1:$AN$1,0))</f>
        <v>0.21601685985247629</v>
      </c>
      <c r="N1625">
        <f>INDEX('Raw Election Data'!$A$1:$AN$3144,MATCH($C1625&amp;" "&amp;$B1625,'Raw Election Data'!$C$1:$C$3144,0),MATCH('Joined Data'!N$1,'Raw Election Data'!$A$1:$AN$1,0))</f>
        <v>0.73234984193888308</v>
      </c>
      <c r="O1625">
        <f>INDEX('Raw Election Data'!$A$1:$AN$3144,MATCH($C1625&amp;" "&amp;$B1625,'Raw Election Data'!$C$1:$C$3144,0),MATCH('Joined Data'!O$1,'Raw Election Data'!$A$1:$AN$1,0))</f>
        <v>-490</v>
      </c>
      <c r="P1625">
        <f>INDEX('Raw Election Data'!$A$1:$AN$3144,MATCH($C1625&amp;" "&amp;$B1625,'Raw Election Data'!$C$1:$C$3144,0),MATCH('Joined Data'!P$1,'Raw Election Data'!$A$1:$AN$1,0))</f>
        <v>490</v>
      </c>
      <c r="Q1625">
        <f>INDEX('Raw Election Data'!$A$1:$AN$3144,MATCH($C1625&amp;" "&amp;$B1625,'Raw Election Data'!$C$1:$C$3144,0),MATCH('Joined Data'!Q$1,'Raw Election Data'!$A$1:$AN$1,0))</f>
        <v>-0.51633298208640677</v>
      </c>
      <c r="R1625">
        <f>INDEX('Raw Election Data'!$A$1:$AN$3144,MATCH($C1625&amp;" "&amp;$B1625,'Raw Election Data'!$C$1:$C$3144,0),MATCH('Joined Data'!R$1,'Raw Election Data'!$A$1:$AN$1,0))</f>
        <v>0.51633298208640677</v>
      </c>
    </row>
    <row r="1626" spans="1:18" ht="13.5" customHeight="1" x14ac:dyDescent="0.15">
      <c r="A1626" t="s">
        <v>249</v>
      </c>
      <c r="B1626" t="s">
        <v>4281</v>
      </c>
      <c r="C1626" t="str">
        <f>INDEX(FIPS!$A$1:$E$3236,MATCH($F1626,FIPS!$D$1:$D$3236,0),5)</f>
        <v>Lincoln County</v>
      </c>
      <c r="D1626" t="s">
        <v>250</v>
      </c>
      <c r="E1626" s="15" t="s">
        <v>32</v>
      </c>
      <c r="F1626" t="s">
        <v>4335</v>
      </c>
      <c r="G1626" t="s">
        <v>436</v>
      </c>
      <c r="H1626" t="str">
        <f>IFERROR(VLOOKUP($G1626,'Team Colors'!$A:$B,2,0),"#c9c9c9")</f>
        <v>#69be28</v>
      </c>
      <c r="I1626">
        <f>INDEX('Raw Election Data'!$A$1:$AN$3144,MATCH($C1626&amp;" "&amp;$B1626,'Raw Election Data'!$C$1:$C$3144,0),MATCH('Joined Data'!I$1,'Raw Election Data'!$A$1:$AN$1,0))</f>
        <v>19052</v>
      </c>
      <c r="J1626">
        <f>INDEX('Raw Election Data'!$A$1:$AN$3144,MATCH($C1626&amp;" "&amp;$B1626,'Raw Election Data'!$C$1:$C$3144,0),MATCH('Joined Data'!J$1,'Raw Election Data'!$A$1:$AN$1,0))</f>
        <v>2040</v>
      </c>
      <c r="K1626">
        <f>INDEX('Raw Election Data'!$A$1:$AN$3144,MATCH($C1626&amp;" "&amp;$B1626,'Raw Election Data'!$C$1:$C$3144,0),MATCH('Joined Data'!K$1,'Raw Election Data'!$A$1:$AN$1,0))</f>
        <v>6720</v>
      </c>
      <c r="L1626">
        <f>INDEX('Raw Election Data'!$A$1:$AN$3144,MATCH($C1626&amp;" "&amp;$B1626,'Raw Election Data'!$C$1:$C$3144,0),MATCH('Joined Data'!L$1,'Raw Election Data'!$A$1:$AN$1,0))</f>
        <v>9250</v>
      </c>
      <c r="M1626">
        <f>INDEX('Raw Election Data'!$A$1:$AN$3144,MATCH($C1626&amp;" "&amp;$B1626,'Raw Election Data'!$C$1:$C$3144,0),MATCH('Joined Data'!M$1,'Raw Election Data'!$A$1:$AN$1,0))</f>
        <v>0.22054054054054054</v>
      </c>
      <c r="N1626">
        <f>INDEX('Raw Election Data'!$A$1:$AN$3144,MATCH($C1626&amp;" "&amp;$B1626,'Raw Election Data'!$C$1:$C$3144,0),MATCH('Joined Data'!N$1,'Raw Election Data'!$A$1:$AN$1,0))</f>
        <v>0.7264864864864865</v>
      </c>
      <c r="O1626">
        <f>INDEX('Raw Election Data'!$A$1:$AN$3144,MATCH($C1626&amp;" "&amp;$B1626,'Raw Election Data'!$C$1:$C$3144,0),MATCH('Joined Data'!O$1,'Raw Election Data'!$A$1:$AN$1,0))</f>
        <v>-4680</v>
      </c>
      <c r="P1626">
        <f>INDEX('Raw Election Data'!$A$1:$AN$3144,MATCH($C1626&amp;" "&amp;$B1626,'Raw Election Data'!$C$1:$C$3144,0),MATCH('Joined Data'!P$1,'Raw Election Data'!$A$1:$AN$1,0))</f>
        <v>4680</v>
      </c>
      <c r="Q1626">
        <f>INDEX('Raw Election Data'!$A$1:$AN$3144,MATCH($C1626&amp;" "&amp;$B1626,'Raw Election Data'!$C$1:$C$3144,0),MATCH('Joined Data'!Q$1,'Raw Election Data'!$A$1:$AN$1,0))</f>
        <v>-0.505945945945946</v>
      </c>
      <c r="R1626">
        <f>INDEX('Raw Election Data'!$A$1:$AN$3144,MATCH($C1626&amp;" "&amp;$B1626,'Raw Election Data'!$C$1:$C$3144,0),MATCH('Joined Data'!R$1,'Raw Election Data'!$A$1:$AN$1,0))</f>
        <v>0.505945945945946</v>
      </c>
    </row>
    <row r="1627" spans="1:18" ht="13.5" hidden="1" customHeight="1" x14ac:dyDescent="0.15">
      <c r="A1627" t="s">
        <v>249</v>
      </c>
      <c r="B1627" t="s">
        <v>4281</v>
      </c>
      <c r="C1627" t="str">
        <f>INDEX(FIPS!$A$1:$E$3236,MATCH($F1627,FIPS!$D$1:$D$3236,0),5)</f>
        <v>McCone County</v>
      </c>
      <c r="D1627" t="s">
        <v>250</v>
      </c>
      <c r="E1627" s="15" t="s">
        <v>33</v>
      </c>
      <c r="F1627" t="s">
        <v>4337</v>
      </c>
      <c r="G1627" t="s">
        <v>439</v>
      </c>
      <c r="H1627" t="str">
        <f>IFERROR(VLOOKUP($G1627,'Team Colors'!$A:$B,2,0),"#c9c9c9")</f>
        <v>#002244</v>
      </c>
      <c r="I1627">
        <f>INDEX('Raw Election Data'!$A$1:$AN$3144,MATCH($C1627&amp;" "&amp;$B1627,'Raw Election Data'!$C$1:$C$3144,0),MATCH('Joined Data'!I$1,'Raw Election Data'!$A$1:$AN$1,0))</f>
        <v>1683</v>
      </c>
      <c r="J1627">
        <f>INDEX('Raw Election Data'!$A$1:$AN$3144,MATCH($C1627&amp;" "&amp;$B1627,'Raw Election Data'!$C$1:$C$3144,0),MATCH('Joined Data'!J$1,'Raw Election Data'!$A$1:$AN$1,0))</f>
        <v>154</v>
      </c>
      <c r="K1627">
        <f>INDEX('Raw Election Data'!$A$1:$AN$3144,MATCH($C1627&amp;" "&amp;$B1627,'Raw Election Data'!$C$1:$C$3144,0),MATCH('Joined Data'!K$1,'Raw Election Data'!$A$1:$AN$1,0))</f>
        <v>858</v>
      </c>
      <c r="L1627">
        <f>INDEX('Raw Election Data'!$A$1:$AN$3144,MATCH($C1627&amp;" "&amp;$B1627,'Raw Election Data'!$C$1:$C$3144,0),MATCH('Joined Data'!L$1,'Raw Election Data'!$A$1:$AN$1,0))</f>
        <v>1056</v>
      </c>
      <c r="M1627">
        <f>INDEX('Raw Election Data'!$A$1:$AN$3144,MATCH($C1627&amp;" "&amp;$B1627,'Raw Election Data'!$C$1:$C$3144,0),MATCH('Joined Data'!M$1,'Raw Election Data'!$A$1:$AN$1,0))</f>
        <v>0.14583333333333334</v>
      </c>
      <c r="N1627">
        <f>INDEX('Raw Election Data'!$A$1:$AN$3144,MATCH($C1627&amp;" "&amp;$B1627,'Raw Election Data'!$C$1:$C$3144,0),MATCH('Joined Data'!N$1,'Raw Election Data'!$A$1:$AN$1,0))</f>
        <v>0.8125</v>
      </c>
      <c r="O1627">
        <f>INDEX('Raw Election Data'!$A$1:$AN$3144,MATCH($C1627&amp;" "&amp;$B1627,'Raw Election Data'!$C$1:$C$3144,0),MATCH('Joined Data'!O$1,'Raw Election Data'!$A$1:$AN$1,0))</f>
        <v>-704</v>
      </c>
      <c r="P1627">
        <f>INDEX('Raw Election Data'!$A$1:$AN$3144,MATCH($C1627&amp;" "&amp;$B1627,'Raw Election Data'!$C$1:$C$3144,0),MATCH('Joined Data'!P$1,'Raw Election Data'!$A$1:$AN$1,0))</f>
        <v>704</v>
      </c>
      <c r="Q1627">
        <f>INDEX('Raw Election Data'!$A$1:$AN$3144,MATCH($C1627&amp;" "&amp;$B1627,'Raw Election Data'!$C$1:$C$3144,0),MATCH('Joined Data'!Q$1,'Raw Election Data'!$A$1:$AN$1,0))</f>
        <v>-0.66666666666666663</v>
      </c>
      <c r="R1627">
        <f>INDEX('Raw Election Data'!$A$1:$AN$3144,MATCH($C1627&amp;" "&amp;$B1627,'Raw Election Data'!$C$1:$C$3144,0),MATCH('Joined Data'!R$1,'Raw Election Data'!$A$1:$AN$1,0))</f>
        <v>0.66666666666666663</v>
      </c>
    </row>
    <row r="1628" spans="1:18" ht="13.5" hidden="1" customHeight="1" x14ac:dyDescent="0.15">
      <c r="A1628" t="s">
        <v>249</v>
      </c>
      <c r="B1628" t="s">
        <v>4281</v>
      </c>
      <c r="C1628" t="str">
        <f>INDEX(FIPS!$A$1:$E$3236,MATCH($F1628,FIPS!$D$1:$D$3236,0),5)</f>
        <v>Madison County</v>
      </c>
      <c r="D1628" t="s">
        <v>250</v>
      </c>
      <c r="E1628" s="15" t="s">
        <v>34</v>
      </c>
      <c r="F1628" t="s">
        <v>4338</v>
      </c>
      <c r="G1628" t="s">
        <v>437</v>
      </c>
      <c r="H1628" t="str">
        <f>IFERROR(VLOOKUP($G1628,'Team Colors'!$A:$B,2,0),"#c9c9c9")</f>
        <v>#fb4f14</v>
      </c>
      <c r="I1628">
        <f>INDEX('Raw Election Data'!$A$1:$AN$3144,MATCH($C1628&amp;" "&amp;$B1628,'Raw Election Data'!$C$1:$C$3144,0),MATCH('Joined Data'!I$1,'Raw Election Data'!$A$1:$AN$1,0))</f>
        <v>7915</v>
      </c>
      <c r="J1628">
        <f>INDEX('Raw Election Data'!$A$1:$AN$3144,MATCH($C1628&amp;" "&amp;$B1628,'Raw Election Data'!$C$1:$C$3144,0),MATCH('Joined Data'!J$1,'Raw Election Data'!$A$1:$AN$1,0))</f>
        <v>1175</v>
      </c>
      <c r="K1628">
        <f>INDEX('Raw Election Data'!$A$1:$AN$3144,MATCH($C1628&amp;" "&amp;$B1628,'Raw Election Data'!$C$1:$C$3144,0),MATCH('Joined Data'!K$1,'Raw Election Data'!$A$1:$AN$1,0))</f>
        <v>3280</v>
      </c>
      <c r="L1628">
        <f>INDEX('Raw Election Data'!$A$1:$AN$3144,MATCH($C1628&amp;" "&amp;$B1628,'Raw Election Data'!$C$1:$C$3144,0),MATCH('Joined Data'!L$1,'Raw Election Data'!$A$1:$AN$1,0))</f>
        <v>4708</v>
      </c>
      <c r="M1628">
        <f>INDEX('Raw Election Data'!$A$1:$AN$3144,MATCH($C1628&amp;" "&amp;$B1628,'Raw Election Data'!$C$1:$C$3144,0),MATCH('Joined Data'!M$1,'Raw Election Data'!$A$1:$AN$1,0))</f>
        <v>0.24957519116397622</v>
      </c>
      <c r="N1628">
        <f>INDEX('Raw Election Data'!$A$1:$AN$3144,MATCH($C1628&amp;" "&amp;$B1628,'Raw Election Data'!$C$1:$C$3144,0),MATCH('Joined Data'!N$1,'Raw Election Data'!$A$1:$AN$1,0))</f>
        <v>0.69668649107901448</v>
      </c>
      <c r="O1628">
        <f>INDEX('Raw Election Data'!$A$1:$AN$3144,MATCH($C1628&amp;" "&amp;$B1628,'Raw Election Data'!$C$1:$C$3144,0),MATCH('Joined Data'!O$1,'Raw Election Data'!$A$1:$AN$1,0))</f>
        <v>-2105</v>
      </c>
      <c r="P1628">
        <f>INDEX('Raw Election Data'!$A$1:$AN$3144,MATCH($C1628&amp;" "&amp;$B1628,'Raw Election Data'!$C$1:$C$3144,0),MATCH('Joined Data'!P$1,'Raw Election Data'!$A$1:$AN$1,0))</f>
        <v>2105</v>
      </c>
      <c r="Q1628">
        <f>INDEX('Raw Election Data'!$A$1:$AN$3144,MATCH($C1628&amp;" "&amp;$B1628,'Raw Election Data'!$C$1:$C$3144,0),MATCH('Joined Data'!Q$1,'Raw Election Data'!$A$1:$AN$1,0))</f>
        <v>-0.44711129991503828</v>
      </c>
      <c r="R1628">
        <f>INDEX('Raw Election Data'!$A$1:$AN$3144,MATCH($C1628&amp;" "&amp;$B1628,'Raw Election Data'!$C$1:$C$3144,0),MATCH('Joined Data'!R$1,'Raw Election Data'!$A$1:$AN$1,0))</f>
        <v>0.44711129991503828</v>
      </c>
    </row>
    <row r="1629" spans="1:18" ht="13.5" hidden="1" customHeight="1" x14ac:dyDescent="0.15">
      <c r="A1629" t="s">
        <v>249</v>
      </c>
      <c r="B1629" t="s">
        <v>4281</v>
      </c>
      <c r="C1629" t="str">
        <f>INDEX(FIPS!$A$1:$E$3236,MATCH($F1629,FIPS!$D$1:$D$3236,0),5)</f>
        <v>Meagher County</v>
      </c>
      <c r="D1629" t="s">
        <v>250</v>
      </c>
      <c r="E1629" s="15" t="s">
        <v>35</v>
      </c>
      <c r="F1629" t="s">
        <v>4340</v>
      </c>
      <c r="G1629" t="s">
        <v>437</v>
      </c>
      <c r="H1629" t="str">
        <f>IFERROR(VLOOKUP($G1629,'Team Colors'!$A:$B,2,0),"#c9c9c9")</f>
        <v>#fb4f14</v>
      </c>
      <c r="I1629">
        <f>INDEX('Raw Election Data'!$A$1:$AN$3144,MATCH($C1629&amp;" "&amp;$B1629,'Raw Election Data'!$C$1:$C$3144,0),MATCH('Joined Data'!I$1,'Raw Election Data'!$A$1:$AN$1,0))</f>
        <v>1830</v>
      </c>
      <c r="J1629">
        <f>INDEX('Raw Election Data'!$A$1:$AN$3144,MATCH($C1629&amp;" "&amp;$B1629,'Raw Election Data'!$C$1:$C$3144,0),MATCH('Joined Data'!J$1,'Raw Election Data'!$A$1:$AN$1,0))</f>
        <v>191</v>
      </c>
      <c r="K1629">
        <f>INDEX('Raw Election Data'!$A$1:$AN$3144,MATCH($C1629&amp;" "&amp;$B1629,'Raw Election Data'!$C$1:$C$3144,0),MATCH('Joined Data'!K$1,'Raw Election Data'!$A$1:$AN$1,0))</f>
        <v>728</v>
      </c>
      <c r="L1629">
        <f>INDEX('Raw Election Data'!$A$1:$AN$3144,MATCH($C1629&amp;" "&amp;$B1629,'Raw Election Data'!$C$1:$C$3144,0),MATCH('Joined Data'!L$1,'Raw Election Data'!$A$1:$AN$1,0))</f>
        <v>970</v>
      </c>
      <c r="M1629">
        <f>INDEX('Raw Election Data'!$A$1:$AN$3144,MATCH($C1629&amp;" "&amp;$B1629,'Raw Election Data'!$C$1:$C$3144,0),MATCH('Joined Data'!M$1,'Raw Election Data'!$A$1:$AN$1,0))</f>
        <v>0.19690721649484536</v>
      </c>
      <c r="N1629">
        <f>INDEX('Raw Election Data'!$A$1:$AN$3144,MATCH($C1629&amp;" "&amp;$B1629,'Raw Election Data'!$C$1:$C$3144,0),MATCH('Joined Data'!N$1,'Raw Election Data'!$A$1:$AN$1,0))</f>
        <v>0.75051546391752577</v>
      </c>
      <c r="O1629">
        <f>INDEX('Raw Election Data'!$A$1:$AN$3144,MATCH($C1629&amp;" "&amp;$B1629,'Raw Election Data'!$C$1:$C$3144,0),MATCH('Joined Data'!O$1,'Raw Election Data'!$A$1:$AN$1,0))</f>
        <v>-537</v>
      </c>
      <c r="P1629">
        <f>INDEX('Raw Election Data'!$A$1:$AN$3144,MATCH($C1629&amp;" "&amp;$B1629,'Raw Election Data'!$C$1:$C$3144,0),MATCH('Joined Data'!P$1,'Raw Election Data'!$A$1:$AN$1,0))</f>
        <v>537</v>
      </c>
      <c r="Q1629">
        <f>INDEX('Raw Election Data'!$A$1:$AN$3144,MATCH($C1629&amp;" "&amp;$B1629,'Raw Election Data'!$C$1:$C$3144,0),MATCH('Joined Data'!Q$1,'Raw Election Data'!$A$1:$AN$1,0))</f>
        <v>-0.55360824742268044</v>
      </c>
      <c r="R1629">
        <f>INDEX('Raw Election Data'!$A$1:$AN$3144,MATCH($C1629&amp;" "&amp;$B1629,'Raw Election Data'!$C$1:$C$3144,0),MATCH('Joined Data'!R$1,'Raw Election Data'!$A$1:$AN$1,0))</f>
        <v>0.55360824742268044</v>
      </c>
    </row>
    <row r="1630" spans="1:18" ht="13.5" customHeight="1" x14ac:dyDescent="0.15">
      <c r="A1630" t="s">
        <v>249</v>
      </c>
      <c r="B1630" t="s">
        <v>4281</v>
      </c>
      <c r="C1630" t="str">
        <f>INDEX(FIPS!$A$1:$E$3236,MATCH($F1630,FIPS!$D$1:$D$3236,0),5)</f>
        <v>Mineral County</v>
      </c>
      <c r="D1630" t="s">
        <v>250</v>
      </c>
      <c r="E1630" s="15" t="s">
        <v>36</v>
      </c>
      <c r="F1630" t="s">
        <v>4341</v>
      </c>
      <c r="G1630" t="s">
        <v>436</v>
      </c>
      <c r="H1630" t="str">
        <f>IFERROR(VLOOKUP($G1630,'Team Colors'!$A:$B,2,0),"#c9c9c9")</f>
        <v>#69be28</v>
      </c>
      <c r="I1630">
        <f>INDEX('Raw Election Data'!$A$1:$AN$3144,MATCH($C1630&amp;" "&amp;$B1630,'Raw Election Data'!$C$1:$C$3144,0),MATCH('Joined Data'!I$1,'Raw Election Data'!$A$1:$AN$1,0))</f>
        <v>4251</v>
      </c>
      <c r="J1630">
        <f>INDEX('Raw Election Data'!$A$1:$AN$3144,MATCH($C1630&amp;" "&amp;$B1630,'Raw Election Data'!$C$1:$C$3144,0),MATCH('Joined Data'!J$1,'Raw Election Data'!$A$1:$AN$1,0))</f>
        <v>515</v>
      </c>
      <c r="K1630">
        <f>INDEX('Raw Election Data'!$A$1:$AN$3144,MATCH($C1630&amp;" "&amp;$B1630,'Raw Election Data'!$C$1:$C$3144,0),MATCH('Joined Data'!K$1,'Raw Election Data'!$A$1:$AN$1,0))</f>
        <v>1322</v>
      </c>
      <c r="L1630">
        <f>INDEX('Raw Election Data'!$A$1:$AN$3144,MATCH($C1630&amp;" "&amp;$B1630,'Raw Election Data'!$C$1:$C$3144,0),MATCH('Joined Data'!L$1,'Raw Election Data'!$A$1:$AN$1,0))</f>
        <v>1974</v>
      </c>
      <c r="M1630">
        <f>INDEX('Raw Election Data'!$A$1:$AN$3144,MATCH($C1630&amp;" "&amp;$B1630,'Raw Election Data'!$C$1:$C$3144,0),MATCH('Joined Data'!M$1,'Raw Election Data'!$A$1:$AN$1,0))</f>
        <v>0.26089159067882473</v>
      </c>
      <c r="N1630">
        <f>INDEX('Raw Election Data'!$A$1:$AN$3144,MATCH($C1630&amp;" "&amp;$B1630,'Raw Election Data'!$C$1:$C$3144,0),MATCH('Joined Data'!N$1,'Raw Election Data'!$A$1:$AN$1,0))</f>
        <v>0.66970618034447826</v>
      </c>
      <c r="O1630">
        <f>INDEX('Raw Election Data'!$A$1:$AN$3144,MATCH($C1630&amp;" "&amp;$B1630,'Raw Election Data'!$C$1:$C$3144,0),MATCH('Joined Data'!O$1,'Raw Election Data'!$A$1:$AN$1,0))</f>
        <v>-807</v>
      </c>
      <c r="P1630">
        <f>INDEX('Raw Election Data'!$A$1:$AN$3144,MATCH($C1630&amp;" "&amp;$B1630,'Raw Election Data'!$C$1:$C$3144,0),MATCH('Joined Data'!P$1,'Raw Election Data'!$A$1:$AN$1,0))</f>
        <v>807</v>
      </c>
      <c r="Q1630">
        <f>INDEX('Raw Election Data'!$A$1:$AN$3144,MATCH($C1630&amp;" "&amp;$B1630,'Raw Election Data'!$C$1:$C$3144,0),MATCH('Joined Data'!Q$1,'Raw Election Data'!$A$1:$AN$1,0))</f>
        <v>-0.40881458966565354</v>
      </c>
      <c r="R1630">
        <f>INDEX('Raw Election Data'!$A$1:$AN$3144,MATCH($C1630&amp;" "&amp;$B1630,'Raw Election Data'!$C$1:$C$3144,0),MATCH('Joined Data'!R$1,'Raw Election Data'!$A$1:$AN$1,0))</f>
        <v>0.40881458966565354</v>
      </c>
    </row>
    <row r="1631" spans="1:18" ht="13.5" customHeight="1" x14ac:dyDescent="0.15">
      <c r="A1631" t="s">
        <v>249</v>
      </c>
      <c r="B1631" t="s">
        <v>4281</v>
      </c>
      <c r="C1631" t="str">
        <f>INDEX(FIPS!$A$1:$E$3236,MATCH($F1631,FIPS!$D$1:$D$3236,0),5)</f>
        <v>Missoula County</v>
      </c>
      <c r="D1631" t="s">
        <v>250</v>
      </c>
      <c r="E1631" s="15" t="s">
        <v>37</v>
      </c>
      <c r="F1631" t="s">
        <v>4343</v>
      </c>
      <c r="G1631" s="17" t="s">
        <v>436</v>
      </c>
      <c r="H1631" t="str">
        <f>IFERROR(VLOOKUP($G1631,'Team Colors'!$A:$B,2,0),"#c9c9c9")</f>
        <v>#69be28</v>
      </c>
      <c r="I1631">
        <f>INDEX('Raw Election Data'!$A$1:$AN$3144,MATCH($C1631&amp;" "&amp;$B1631,'Raw Election Data'!$C$1:$C$3144,0),MATCH('Joined Data'!I$1,'Raw Election Data'!$A$1:$AN$1,0))</f>
        <v>114181</v>
      </c>
      <c r="J1631">
        <f>INDEX('Raw Election Data'!$A$1:$AN$3144,MATCH($C1631&amp;" "&amp;$B1631,'Raw Election Data'!$C$1:$C$3144,0),MATCH('Joined Data'!J$1,'Raw Election Data'!$A$1:$AN$1,0))</f>
        <v>30740</v>
      </c>
      <c r="K1631">
        <f>INDEX('Raw Election Data'!$A$1:$AN$3144,MATCH($C1631&amp;" "&amp;$B1631,'Raw Election Data'!$C$1:$C$3144,0),MATCH('Joined Data'!K$1,'Raw Election Data'!$A$1:$AN$1,0))</f>
        <v>21699</v>
      </c>
      <c r="L1631">
        <f>INDEX('Raw Election Data'!$A$1:$AN$3144,MATCH($C1631&amp;" "&amp;$B1631,'Raw Election Data'!$C$1:$C$3144,0),MATCH('Joined Data'!L$1,'Raw Election Data'!$A$1:$AN$1,0))</f>
        <v>57271</v>
      </c>
      <c r="M1631">
        <f>INDEX('Raw Election Data'!$A$1:$AN$3144,MATCH($C1631&amp;" "&amp;$B1631,'Raw Election Data'!$C$1:$C$3144,0),MATCH('Joined Data'!M$1,'Raw Election Data'!$A$1:$AN$1,0))</f>
        <v>0.53674634631838103</v>
      </c>
      <c r="N1631">
        <f>INDEX('Raw Election Data'!$A$1:$AN$3144,MATCH($C1631&amp;" "&amp;$B1631,'Raw Election Data'!$C$1:$C$3144,0),MATCH('Joined Data'!N$1,'Raw Election Data'!$A$1:$AN$1,0))</f>
        <v>0.37888285519722026</v>
      </c>
      <c r="O1631">
        <f>INDEX('Raw Election Data'!$A$1:$AN$3144,MATCH($C1631&amp;" "&amp;$B1631,'Raw Election Data'!$C$1:$C$3144,0),MATCH('Joined Data'!O$1,'Raw Election Data'!$A$1:$AN$1,0))</f>
        <v>9041</v>
      </c>
      <c r="P1631">
        <f>INDEX('Raw Election Data'!$A$1:$AN$3144,MATCH($C1631&amp;" "&amp;$B1631,'Raw Election Data'!$C$1:$C$3144,0),MATCH('Joined Data'!P$1,'Raw Election Data'!$A$1:$AN$1,0))</f>
        <v>-9041</v>
      </c>
      <c r="Q1631">
        <f>INDEX('Raw Election Data'!$A$1:$AN$3144,MATCH($C1631&amp;" "&amp;$B1631,'Raw Election Data'!$C$1:$C$3144,0),MATCH('Joined Data'!Q$1,'Raw Election Data'!$A$1:$AN$1,0))</f>
        <v>0.15786349112116077</v>
      </c>
      <c r="R1631">
        <f>INDEX('Raw Election Data'!$A$1:$AN$3144,MATCH($C1631&amp;" "&amp;$B1631,'Raw Election Data'!$C$1:$C$3144,0),MATCH('Joined Data'!R$1,'Raw Election Data'!$A$1:$AN$1,0))</f>
        <v>-0.15786349112116077</v>
      </c>
    </row>
    <row r="1632" spans="1:18" ht="13.5" hidden="1" customHeight="1" x14ac:dyDescent="0.15">
      <c r="A1632" t="s">
        <v>249</v>
      </c>
      <c r="B1632" t="s">
        <v>4281</v>
      </c>
      <c r="C1632" t="str">
        <f>INDEX(FIPS!$A$1:$E$3236,MATCH($F1632,FIPS!$D$1:$D$3236,0),5)</f>
        <v>Musselshell County</v>
      </c>
      <c r="D1632" t="s">
        <v>250</v>
      </c>
      <c r="E1632" s="15" t="s">
        <v>38</v>
      </c>
      <c r="F1632" t="s">
        <v>4347</v>
      </c>
      <c r="G1632" t="s">
        <v>437</v>
      </c>
      <c r="H1632" t="str">
        <f>IFERROR(VLOOKUP($G1632,'Team Colors'!$A:$B,2,0),"#c9c9c9")</f>
        <v>#fb4f14</v>
      </c>
      <c r="I1632">
        <f>INDEX('Raw Election Data'!$A$1:$AN$3144,MATCH($C1632&amp;" "&amp;$B1632,'Raw Election Data'!$C$1:$C$3144,0),MATCH('Joined Data'!I$1,'Raw Election Data'!$A$1:$AN$1,0))</f>
        <v>4582</v>
      </c>
      <c r="J1632">
        <f>INDEX('Raw Election Data'!$A$1:$AN$3144,MATCH($C1632&amp;" "&amp;$B1632,'Raw Election Data'!$C$1:$C$3144,0),MATCH('Joined Data'!J$1,'Raw Election Data'!$A$1:$AN$1,0))</f>
        <v>331</v>
      </c>
      <c r="K1632">
        <f>INDEX('Raw Election Data'!$A$1:$AN$3144,MATCH($C1632&amp;" "&amp;$B1632,'Raw Election Data'!$C$1:$C$3144,0),MATCH('Joined Data'!K$1,'Raw Election Data'!$A$1:$AN$1,0))</f>
        <v>1961</v>
      </c>
      <c r="L1632">
        <f>INDEX('Raw Election Data'!$A$1:$AN$3144,MATCH($C1632&amp;" "&amp;$B1632,'Raw Election Data'!$C$1:$C$3144,0),MATCH('Joined Data'!L$1,'Raw Election Data'!$A$1:$AN$1,0))</f>
        <v>2404</v>
      </c>
      <c r="M1632">
        <f>INDEX('Raw Election Data'!$A$1:$AN$3144,MATCH($C1632&amp;" "&amp;$B1632,'Raw Election Data'!$C$1:$C$3144,0),MATCH('Joined Data'!M$1,'Raw Election Data'!$A$1:$AN$1,0))</f>
        <v>0.13768718801996671</v>
      </c>
      <c r="N1632">
        <f>INDEX('Raw Election Data'!$A$1:$AN$3144,MATCH($C1632&amp;" "&amp;$B1632,'Raw Election Data'!$C$1:$C$3144,0),MATCH('Joined Data'!N$1,'Raw Election Data'!$A$1:$AN$1,0))</f>
        <v>0.81572379367720471</v>
      </c>
      <c r="O1632">
        <f>INDEX('Raw Election Data'!$A$1:$AN$3144,MATCH($C1632&amp;" "&amp;$B1632,'Raw Election Data'!$C$1:$C$3144,0),MATCH('Joined Data'!O$1,'Raw Election Data'!$A$1:$AN$1,0))</f>
        <v>-1630</v>
      </c>
      <c r="P1632">
        <f>INDEX('Raw Election Data'!$A$1:$AN$3144,MATCH($C1632&amp;" "&amp;$B1632,'Raw Election Data'!$C$1:$C$3144,0),MATCH('Joined Data'!P$1,'Raw Election Data'!$A$1:$AN$1,0))</f>
        <v>1630</v>
      </c>
      <c r="Q1632">
        <f>INDEX('Raw Election Data'!$A$1:$AN$3144,MATCH($C1632&amp;" "&amp;$B1632,'Raw Election Data'!$C$1:$C$3144,0),MATCH('Joined Data'!Q$1,'Raw Election Data'!$A$1:$AN$1,0))</f>
        <v>-0.678036605657238</v>
      </c>
      <c r="R1632">
        <f>INDEX('Raw Election Data'!$A$1:$AN$3144,MATCH($C1632&amp;" "&amp;$B1632,'Raw Election Data'!$C$1:$C$3144,0),MATCH('Joined Data'!R$1,'Raw Election Data'!$A$1:$AN$1,0))</f>
        <v>0.678036605657238</v>
      </c>
    </row>
    <row r="1633" spans="1:18" ht="13.5" hidden="1" customHeight="1" x14ac:dyDescent="0.15">
      <c r="A1633" t="s">
        <v>249</v>
      </c>
      <c r="B1633" t="s">
        <v>4281</v>
      </c>
      <c r="C1633" t="str">
        <f>INDEX(FIPS!$A$1:$E$3236,MATCH($F1633,FIPS!$D$1:$D$3236,0),5)</f>
        <v>Park County</v>
      </c>
      <c r="D1633" t="s">
        <v>250</v>
      </c>
      <c r="E1633" s="15" t="s">
        <v>39</v>
      </c>
      <c r="F1633" t="s">
        <v>4348</v>
      </c>
      <c r="G1633" t="s">
        <v>437</v>
      </c>
      <c r="H1633" t="str">
        <f>IFERROR(VLOOKUP($G1633,'Team Colors'!$A:$B,2,0),"#c9c9c9")</f>
        <v>#fb4f14</v>
      </c>
      <c r="I1633">
        <f>INDEX('Raw Election Data'!$A$1:$AN$3144,MATCH($C1633&amp;" "&amp;$B1633,'Raw Election Data'!$C$1:$C$3144,0),MATCH('Joined Data'!I$1,'Raw Election Data'!$A$1:$AN$1,0))</f>
        <v>15972</v>
      </c>
      <c r="J1633">
        <f>INDEX('Raw Election Data'!$A$1:$AN$3144,MATCH($C1633&amp;" "&amp;$B1633,'Raw Election Data'!$C$1:$C$3144,0),MATCH('Joined Data'!J$1,'Raw Election Data'!$A$1:$AN$1,0))</f>
        <v>3521</v>
      </c>
      <c r="K1633">
        <f>INDEX('Raw Election Data'!$A$1:$AN$3144,MATCH($C1633&amp;" "&amp;$B1633,'Raw Election Data'!$C$1:$C$3144,0),MATCH('Joined Data'!K$1,'Raw Election Data'!$A$1:$AN$1,0))</f>
        <v>4872</v>
      </c>
      <c r="L1633">
        <f>INDEX('Raw Election Data'!$A$1:$AN$3144,MATCH($C1633&amp;" "&amp;$B1633,'Raw Election Data'!$C$1:$C$3144,0),MATCH('Joined Data'!L$1,'Raw Election Data'!$A$1:$AN$1,0))</f>
        <v>9056</v>
      </c>
      <c r="M1633">
        <f>INDEX('Raw Election Data'!$A$1:$AN$3144,MATCH($C1633&amp;" "&amp;$B1633,'Raw Election Data'!$C$1:$C$3144,0),MATCH('Joined Data'!M$1,'Raw Election Data'!$A$1:$AN$1,0))</f>
        <v>0.38880300353356889</v>
      </c>
      <c r="N1633">
        <f>INDEX('Raw Election Data'!$A$1:$AN$3144,MATCH($C1633&amp;" "&amp;$B1633,'Raw Election Data'!$C$1:$C$3144,0),MATCH('Joined Data'!N$1,'Raw Election Data'!$A$1:$AN$1,0))</f>
        <v>0.53798586572438167</v>
      </c>
      <c r="O1633">
        <f>INDEX('Raw Election Data'!$A$1:$AN$3144,MATCH($C1633&amp;" "&amp;$B1633,'Raw Election Data'!$C$1:$C$3144,0),MATCH('Joined Data'!O$1,'Raw Election Data'!$A$1:$AN$1,0))</f>
        <v>-1351</v>
      </c>
      <c r="P1633">
        <f>INDEX('Raw Election Data'!$A$1:$AN$3144,MATCH($C1633&amp;" "&amp;$B1633,'Raw Election Data'!$C$1:$C$3144,0),MATCH('Joined Data'!P$1,'Raw Election Data'!$A$1:$AN$1,0))</f>
        <v>1351</v>
      </c>
      <c r="Q1633">
        <f>INDEX('Raw Election Data'!$A$1:$AN$3144,MATCH($C1633&amp;" "&amp;$B1633,'Raw Election Data'!$C$1:$C$3144,0),MATCH('Joined Data'!Q$1,'Raw Election Data'!$A$1:$AN$1,0))</f>
        <v>-0.14918286219081278</v>
      </c>
      <c r="R1633">
        <f>INDEX('Raw Election Data'!$A$1:$AN$3144,MATCH($C1633&amp;" "&amp;$B1633,'Raw Election Data'!$C$1:$C$3144,0),MATCH('Joined Data'!R$1,'Raw Election Data'!$A$1:$AN$1,0))</f>
        <v>0.14918286219081278</v>
      </c>
    </row>
    <row r="1634" spans="1:18" ht="13.5" hidden="1" customHeight="1" x14ac:dyDescent="0.15">
      <c r="A1634" t="s">
        <v>249</v>
      </c>
      <c r="B1634" t="s">
        <v>4281</v>
      </c>
      <c r="C1634" t="str">
        <f>INDEX(FIPS!$A$1:$E$3236,MATCH($F1634,FIPS!$D$1:$D$3236,0),5)</f>
        <v>Petroleum County</v>
      </c>
      <c r="D1634" t="s">
        <v>250</v>
      </c>
      <c r="E1634" s="15" t="s">
        <v>40</v>
      </c>
      <c r="F1634" t="s">
        <v>4350</v>
      </c>
      <c r="G1634" t="s">
        <v>7755</v>
      </c>
      <c r="H1634" t="str">
        <f>IFERROR(VLOOKUP($G1634,'Team Colors'!$A:$B,2,0),"#c9c9c9")</f>
        <v>#203731</v>
      </c>
      <c r="I1634">
        <f>INDEX('Raw Election Data'!$A$1:$AN$3144,MATCH($C1634&amp;" "&amp;$B1634,'Raw Election Data'!$C$1:$C$3144,0),MATCH('Joined Data'!I$1,'Raw Election Data'!$A$1:$AN$1,0))</f>
        <v>475</v>
      </c>
      <c r="J1634">
        <f>INDEX('Raw Election Data'!$A$1:$AN$3144,MATCH($C1634&amp;" "&amp;$B1634,'Raw Election Data'!$C$1:$C$3144,0),MATCH('Joined Data'!J$1,'Raw Election Data'!$A$1:$AN$1,0))</f>
        <v>30</v>
      </c>
      <c r="K1634">
        <f>INDEX('Raw Election Data'!$A$1:$AN$3144,MATCH($C1634&amp;" "&amp;$B1634,'Raw Election Data'!$C$1:$C$3144,0),MATCH('Joined Data'!K$1,'Raw Election Data'!$A$1:$AN$1,0))</f>
        <v>276</v>
      </c>
      <c r="L1634">
        <f>INDEX('Raw Election Data'!$A$1:$AN$3144,MATCH($C1634&amp;" "&amp;$B1634,'Raw Election Data'!$C$1:$C$3144,0),MATCH('Joined Data'!L$1,'Raw Election Data'!$A$1:$AN$1,0))</f>
        <v>319</v>
      </c>
      <c r="M1634">
        <f>INDEX('Raw Election Data'!$A$1:$AN$3144,MATCH($C1634&amp;" "&amp;$B1634,'Raw Election Data'!$C$1:$C$3144,0),MATCH('Joined Data'!M$1,'Raw Election Data'!$A$1:$AN$1,0))</f>
        <v>9.4043887147335428E-2</v>
      </c>
      <c r="N1634">
        <f>INDEX('Raw Election Data'!$A$1:$AN$3144,MATCH($C1634&amp;" "&amp;$B1634,'Raw Election Data'!$C$1:$C$3144,0),MATCH('Joined Data'!N$1,'Raw Election Data'!$A$1:$AN$1,0))</f>
        <v>0.86520376175548586</v>
      </c>
      <c r="O1634">
        <f>INDEX('Raw Election Data'!$A$1:$AN$3144,MATCH($C1634&amp;" "&amp;$B1634,'Raw Election Data'!$C$1:$C$3144,0),MATCH('Joined Data'!O$1,'Raw Election Data'!$A$1:$AN$1,0))</f>
        <v>-246</v>
      </c>
      <c r="P1634">
        <f>INDEX('Raw Election Data'!$A$1:$AN$3144,MATCH($C1634&amp;" "&amp;$B1634,'Raw Election Data'!$C$1:$C$3144,0),MATCH('Joined Data'!P$1,'Raw Election Data'!$A$1:$AN$1,0))</f>
        <v>246</v>
      </c>
      <c r="Q1634">
        <f>INDEX('Raw Election Data'!$A$1:$AN$3144,MATCH($C1634&amp;" "&amp;$B1634,'Raw Election Data'!$C$1:$C$3144,0),MATCH('Joined Data'!Q$1,'Raw Election Data'!$A$1:$AN$1,0))</f>
        <v>-0.77115987460815039</v>
      </c>
      <c r="R1634">
        <f>INDEX('Raw Election Data'!$A$1:$AN$3144,MATCH($C1634&amp;" "&amp;$B1634,'Raw Election Data'!$C$1:$C$3144,0),MATCH('Joined Data'!R$1,'Raw Election Data'!$A$1:$AN$1,0))</f>
        <v>0.77115987460815039</v>
      </c>
    </row>
    <row r="1635" spans="1:18" ht="13.5" hidden="1" customHeight="1" x14ac:dyDescent="0.15">
      <c r="A1635" t="s">
        <v>249</v>
      </c>
      <c r="B1635" t="s">
        <v>4281</v>
      </c>
      <c r="C1635" t="str">
        <f>INDEX(FIPS!$A$1:$E$3236,MATCH($F1635,FIPS!$D$1:$D$3236,0),5)</f>
        <v>Phillips County</v>
      </c>
      <c r="D1635" t="s">
        <v>250</v>
      </c>
      <c r="E1635" s="15" t="s">
        <v>41</v>
      </c>
      <c r="F1635" t="s">
        <v>4351</v>
      </c>
      <c r="G1635" t="s">
        <v>437</v>
      </c>
      <c r="H1635" t="str">
        <f>IFERROR(VLOOKUP($G1635,'Team Colors'!$A:$B,2,0),"#c9c9c9")</f>
        <v>#fb4f14</v>
      </c>
      <c r="I1635">
        <f>INDEX('Raw Election Data'!$A$1:$AN$3144,MATCH($C1635&amp;" "&amp;$B1635,'Raw Election Data'!$C$1:$C$3144,0),MATCH('Joined Data'!I$1,'Raw Election Data'!$A$1:$AN$1,0))</f>
        <v>4169</v>
      </c>
      <c r="J1635">
        <f>INDEX('Raw Election Data'!$A$1:$AN$3144,MATCH($C1635&amp;" "&amp;$B1635,'Raw Election Data'!$C$1:$C$3144,0),MATCH('Joined Data'!J$1,'Raw Election Data'!$A$1:$AN$1,0))</f>
        <v>315</v>
      </c>
      <c r="K1635">
        <f>INDEX('Raw Election Data'!$A$1:$AN$3144,MATCH($C1635&amp;" "&amp;$B1635,'Raw Election Data'!$C$1:$C$3144,0),MATCH('Joined Data'!K$1,'Raw Election Data'!$A$1:$AN$1,0))</f>
        <v>1715</v>
      </c>
      <c r="L1635">
        <f>INDEX('Raw Election Data'!$A$1:$AN$3144,MATCH($C1635&amp;" "&amp;$B1635,'Raw Election Data'!$C$1:$C$3144,0),MATCH('Joined Data'!L$1,'Raw Election Data'!$A$1:$AN$1,0))</f>
        <v>2147</v>
      </c>
      <c r="M1635">
        <f>INDEX('Raw Election Data'!$A$1:$AN$3144,MATCH($C1635&amp;" "&amp;$B1635,'Raw Election Data'!$C$1:$C$3144,0),MATCH('Joined Data'!M$1,'Raw Election Data'!$A$1:$AN$1,0))</f>
        <v>0.14671634839310665</v>
      </c>
      <c r="N1635">
        <f>INDEX('Raw Election Data'!$A$1:$AN$3144,MATCH($C1635&amp;" "&amp;$B1635,'Raw Election Data'!$C$1:$C$3144,0),MATCH('Joined Data'!N$1,'Raw Election Data'!$A$1:$AN$1,0))</f>
        <v>0.79878900791802521</v>
      </c>
      <c r="O1635">
        <f>INDEX('Raw Election Data'!$A$1:$AN$3144,MATCH($C1635&amp;" "&amp;$B1635,'Raw Election Data'!$C$1:$C$3144,0),MATCH('Joined Data'!O$1,'Raw Election Data'!$A$1:$AN$1,0))</f>
        <v>-1400</v>
      </c>
      <c r="P1635">
        <f>INDEX('Raw Election Data'!$A$1:$AN$3144,MATCH($C1635&amp;" "&amp;$B1635,'Raw Election Data'!$C$1:$C$3144,0),MATCH('Joined Data'!P$1,'Raw Election Data'!$A$1:$AN$1,0))</f>
        <v>1400</v>
      </c>
      <c r="Q1635">
        <f>INDEX('Raw Election Data'!$A$1:$AN$3144,MATCH($C1635&amp;" "&amp;$B1635,'Raw Election Data'!$C$1:$C$3144,0),MATCH('Joined Data'!Q$1,'Raw Election Data'!$A$1:$AN$1,0))</f>
        <v>-0.65207265952491855</v>
      </c>
      <c r="R1635">
        <f>INDEX('Raw Election Data'!$A$1:$AN$3144,MATCH($C1635&amp;" "&amp;$B1635,'Raw Election Data'!$C$1:$C$3144,0),MATCH('Joined Data'!R$1,'Raw Election Data'!$A$1:$AN$1,0))</f>
        <v>0.65207265952491855</v>
      </c>
    </row>
    <row r="1636" spans="1:18" ht="13.5" customHeight="1" x14ac:dyDescent="0.15">
      <c r="A1636" t="s">
        <v>249</v>
      </c>
      <c r="B1636" t="s">
        <v>4281</v>
      </c>
      <c r="C1636" t="str">
        <f>INDEX(FIPS!$A$1:$E$3236,MATCH($F1636,FIPS!$D$1:$D$3236,0),5)</f>
        <v>Pondera County</v>
      </c>
      <c r="D1636" t="s">
        <v>250</v>
      </c>
      <c r="E1636" s="15" t="s">
        <v>42</v>
      </c>
      <c r="F1636" t="s">
        <v>4353</v>
      </c>
      <c r="G1636" t="s">
        <v>436</v>
      </c>
      <c r="H1636" t="str">
        <f>IFERROR(VLOOKUP($G1636,'Team Colors'!$A:$B,2,0),"#c9c9c9")</f>
        <v>#69be28</v>
      </c>
      <c r="I1636">
        <f>INDEX('Raw Election Data'!$A$1:$AN$3144,MATCH($C1636&amp;" "&amp;$B1636,'Raw Election Data'!$C$1:$C$3144,0),MATCH('Joined Data'!I$1,'Raw Election Data'!$A$1:$AN$1,0))</f>
        <v>6184</v>
      </c>
      <c r="J1636">
        <f>INDEX('Raw Election Data'!$A$1:$AN$3144,MATCH($C1636&amp;" "&amp;$B1636,'Raw Election Data'!$C$1:$C$3144,0),MATCH('Joined Data'!J$1,'Raw Election Data'!$A$1:$AN$1,0))</f>
        <v>737</v>
      </c>
      <c r="K1636">
        <f>INDEX('Raw Election Data'!$A$1:$AN$3144,MATCH($C1636&amp;" "&amp;$B1636,'Raw Election Data'!$C$1:$C$3144,0),MATCH('Joined Data'!K$1,'Raw Election Data'!$A$1:$AN$1,0))</f>
        <v>1786</v>
      </c>
      <c r="L1636">
        <f>INDEX('Raw Election Data'!$A$1:$AN$3144,MATCH($C1636&amp;" "&amp;$B1636,'Raw Election Data'!$C$1:$C$3144,0),MATCH('Joined Data'!L$1,'Raw Election Data'!$A$1:$AN$1,0))</f>
        <v>2692</v>
      </c>
      <c r="M1636">
        <f>INDEX('Raw Election Data'!$A$1:$AN$3144,MATCH($C1636&amp;" "&amp;$B1636,'Raw Election Data'!$C$1:$C$3144,0),MATCH('Joined Data'!M$1,'Raw Election Data'!$A$1:$AN$1,0))</f>
        <v>0.27377414561664193</v>
      </c>
      <c r="N1636">
        <f>INDEX('Raw Election Data'!$A$1:$AN$3144,MATCH($C1636&amp;" "&amp;$B1636,'Raw Election Data'!$C$1:$C$3144,0),MATCH('Joined Data'!N$1,'Raw Election Data'!$A$1:$AN$1,0))</f>
        <v>0.66344725111441305</v>
      </c>
      <c r="O1636">
        <f>INDEX('Raw Election Data'!$A$1:$AN$3144,MATCH($C1636&amp;" "&amp;$B1636,'Raw Election Data'!$C$1:$C$3144,0),MATCH('Joined Data'!O$1,'Raw Election Data'!$A$1:$AN$1,0))</f>
        <v>-1049</v>
      </c>
      <c r="P1636">
        <f>INDEX('Raw Election Data'!$A$1:$AN$3144,MATCH($C1636&amp;" "&amp;$B1636,'Raw Election Data'!$C$1:$C$3144,0),MATCH('Joined Data'!P$1,'Raw Election Data'!$A$1:$AN$1,0))</f>
        <v>1049</v>
      </c>
      <c r="Q1636">
        <f>INDEX('Raw Election Data'!$A$1:$AN$3144,MATCH($C1636&amp;" "&amp;$B1636,'Raw Election Data'!$C$1:$C$3144,0),MATCH('Joined Data'!Q$1,'Raw Election Data'!$A$1:$AN$1,0))</f>
        <v>-0.38967310549777112</v>
      </c>
      <c r="R1636">
        <f>INDEX('Raw Election Data'!$A$1:$AN$3144,MATCH($C1636&amp;" "&amp;$B1636,'Raw Election Data'!$C$1:$C$3144,0),MATCH('Joined Data'!R$1,'Raw Election Data'!$A$1:$AN$1,0))</f>
        <v>0.38967310549777112</v>
      </c>
    </row>
    <row r="1637" spans="1:18" ht="13.5" hidden="1" customHeight="1" x14ac:dyDescent="0.15">
      <c r="A1637" t="s">
        <v>249</v>
      </c>
      <c r="B1637" t="s">
        <v>4281</v>
      </c>
      <c r="C1637" t="str">
        <f>INDEX(FIPS!$A$1:$E$3236,MATCH($F1637,FIPS!$D$1:$D$3236,0),5)</f>
        <v>Powder River County</v>
      </c>
      <c r="D1637" t="s">
        <v>250</v>
      </c>
      <c r="E1637" s="15" t="s">
        <v>43</v>
      </c>
      <c r="F1637" t="s">
        <v>4355</v>
      </c>
      <c r="G1637" t="s">
        <v>437</v>
      </c>
      <c r="H1637" t="str">
        <f>IFERROR(VLOOKUP($G1637,'Team Colors'!$A:$B,2,0),"#c9c9c9")</f>
        <v>#fb4f14</v>
      </c>
      <c r="I1637">
        <f>INDEX('Raw Election Data'!$A$1:$AN$3144,MATCH($C1637&amp;" "&amp;$B1637,'Raw Election Data'!$C$1:$C$3144,0),MATCH('Joined Data'!I$1,'Raw Election Data'!$A$1:$AN$1,0))</f>
        <v>1773</v>
      </c>
      <c r="J1637">
        <f>INDEX('Raw Election Data'!$A$1:$AN$3144,MATCH($C1637&amp;" "&amp;$B1637,'Raw Election Data'!$C$1:$C$3144,0),MATCH('Joined Data'!J$1,'Raw Election Data'!$A$1:$AN$1,0))</f>
        <v>127</v>
      </c>
      <c r="K1637">
        <f>INDEX('Raw Election Data'!$A$1:$AN$3144,MATCH($C1637&amp;" "&amp;$B1637,'Raw Election Data'!$C$1:$C$3144,0),MATCH('Joined Data'!K$1,'Raw Election Data'!$A$1:$AN$1,0))</f>
        <v>880</v>
      </c>
      <c r="L1637">
        <f>INDEX('Raw Election Data'!$A$1:$AN$3144,MATCH($C1637&amp;" "&amp;$B1637,'Raw Election Data'!$C$1:$C$3144,0),MATCH('Joined Data'!L$1,'Raw Election Data'!$A$1:$AN$1,0))</f>
        <v>1047</v>
      </c>
      <c r="M1637">
        <f>INDEX('Raw Election Data'!$A$1:$AN$3144,MATCH($C1637&amp;" "&amp;$B1637,'Raw Election Data'!$C$1:$C$3144,0),MATCH('Joined Data'!M$1,'Raw Election Data'!$A$1:$AN$1,0))</f>
        <v>0.12129894937917861</v>
      </c>
      <c r="N1637">
        <f>INDEX('Raw Election Data'!$A$1:$AN$3144,MATCH($C1637&amp;" "&amp;$B1637,'Raw Election Data'!$C$1:$C$3144,0),MATCH('Joined Data'!N$1,'Raw Election Data'!$A$1:$AN$1,0))</f>
        <v>0.84049665711556831</v>
      </c>
      <c r="O1637">
        <f>INDEX('Raw Election Data'!$A$1:$AN$3144,MATCH($C1637&amp;" "&amp;$B1637,'Raw Election Data'!$C$1:$C$3144,0),MATCH('Joined Data'!O$1,'Raw Election Data'!$A$1:$AN$1,0))</f>
        <v>-753</v>
      </c>
      <c r="P1637">
        <f>INDEX('Raw Election Data'!$A$1:$AN$3144,MATCH($C1637&amp;" "&amp;$B1637,'Raw Election Data'!$C$1:$C$3144,0),MATCH('Joined Data'!P$1,'Raw Election Data'!$A$1:$AN$1,0))</f>
        <v>753</v>
      </c>
      <c r="Q1637">
        <f>INDEX('Raw Election Data'!$A$1:$AN$3144,MATCH($C1637&amp;" "&amp;$B1637,'Raw Election Data'!$C$1:$C$3144,0),MATCH('Joined Data'!Q$1,'Raw Election Data'!$A$1:$AN$1,0))</f>
        <v>-0.71919770773638969</v>
      </c>
      <c r="R1637">
        <f>INDEX('Raw Election Data'!$A$1:$AN$3144,MATCH($C1637&amp;" "&amp;$B1637,'Raw Election Data'!$C$1:$C$3144,0),MATCH('Joined Data'!R$1,'Raw Election Data'!$A$1:$AN$1,0))</f>
        <v>0.71919770773638969</v>
      </c>
    </row>
    <row r="1638" spans="1:18" ht="13.5" customHeight="1" x14ac:dyDescent="0.15">
      <c r="A1638" t="s">
        <v>249</v>
      </c>
      <c r="B1638" t="s">
        <v>4281</v>
      </c>
      <c r="C1638" t="str">
        <f>INDEX(FIPS!$A$1:$E$3236,MATCH($F1638,FIPS!$D$1:$D$3236,0),5)</f>
        <v>Powell County</v>
      </c>
      <c r="D1638" t="s">
        <v>250</v>
      </c>
      <c r="E1638" s="15" t="s">
        <v>44</v>
      </c>
      <c r="F1638" t="s">
        <v>4356</v>
      </c>
      <c r="G1638" t="s">
        <v>436</v>
      </c>
      <c r="H1638" t="str">
        <f>IFERROR(VLOOKUP($G1638,'Team Colors'!$A:$B,2,0),"#c9c9c9")</f>
        <v>#69be28</v>
      </c>
      <c r="I1638">
        <f>INDEX('Raw Election Data'!$A$1:$AN$3144,MATCH($C1638&amp;" "&amp;$B1638,'Raw Election Data'!$C$1:$C$3144,0),MATCH('Joined Data'!I$1,'Raw Election Data'!$A$1:$AN$1,0))</f>
        <v>6840</v>
      </c>
      <c r="J1638">
        <f>INDEX('Raw Election Data'!$A$1:$AN$3144,MATCH($C1638&amp;" "&amp;$B1638,'Raw Election Data'!$C$1:$C$3144,0),MATCH('Joined Data'!J$1,'Raw Election Data'!$A$1:$AN$1,0))</f>
        <v>549</v>
      </c>
      <c r="K1638">
        <f>INDEX('Raw Election Data'!$A$1:$AN$3144,MATCH($C1638&amp;" "&amp;$B1638,'Raw Election Data'!$C$1:$C$3144,0),MATCH('Joined Data'!K$1,'Raw Election Data'!$A$1:$AN$1,0))</f>
        <v>2017</v>
      </c>
      <c r="L1638">
        <f>INDEX('Raw Election Data'!$A$1:$AN$3144,MATCH($C1638&amp;" "&amp;$B1638,'Raw Election Data'!$C$1:$C$3144,0),MATCH('Joined Data'!L$1,'Raw Election Data'!$A$1:$AN$1,0))</f>
        <v>2768</v>
      </c>
      <c r="M1638">
        <f>INDEX('Raw Election Data'!$A$1:$AN$3144,MATCH($C1638&amp;" "&amp;$B1638,'Raw Election Data'!$C$1:$C$3144,0),MATCH('Joined Data'!M$1,'Raw Election Data'!$A$1:$AN$1,0))</f>
        <v>0.19833815028901733</v>
      </c>
      <c r="N1638">
        <f>INDEX('Raw Election Data'!$A$1:$AN$3144,MATCH($C1638&amp;" "&amp;$B1638,'Raw Election Data'!$C$1:$C$3144,0),MATCH('Joined Data'!N$1,'Raw Election Data'!$A$1:$AN$1,0))</f>
        <v>0.72868497109826591</v>
      </c>
      <c r="O1638">
        <f>INDEX('Raw Election Data'!$A$1:$AN$3144,MATCH($C1638&amp;" "&amp;$B1638,'Raw Election Data'!$C$1:$C$3144,0),MATCH('Joined Data'!O$1,'Raw Election Data'!$A$1:$AN$1,0))</f>
        <v>-1468</v>
      </c>
      <c r="P1638">
        <f>INDEX('Raw Election Data'!$A$1:$AN$3144,MATCH($C1638&amp;" "&amp;$B1638,'Raw Election Data'!$C$1:$C$3144,0),MATCH('Joined Data'!P$1,'Raw Election Data'!$A$1:$AN$1,0))</f>
        <v>1468</v>
      </c>
      <c r="Q1638">
        <f>INDEX('Raw Election Data'!$A$1:$AN$3144,MATCH($C1638&amp;" "&amp;$B1638,'Raw Election Data'!$C$1:$C$3144,0),MATCH('Joined Data'!Q$1,'Raw Election Data'!$A$1:$AN$1,0))</f>
        <v>-0.53034682080924855</v>
      </c>
      <c r="R1638">
        <f>INDEX('Raw Election Data'!$A$1:$AN$3144,MATCH($C1638&amp;" "&amp;$B1638,'Raw Election Data'!$C$1:$C$3144,0),MATCH('Joined Data'!R$1,'Raw Election Data'!$A$1:$AN$1,0))</f>
        <v>0.53034682080924855</v>
      </c>
    </row>
    <row r="1639" spans="1:18" ht="13.5" hidden="1" customHeight="1" x14ac:dyDescent="0.15">
      <c r="A1639" t="s">
        <v>249</v>
      </c>
      <c r="B1639" t="s">
        <v>4281</v>
      </c>
      <c r="C1639" t="str">
        <f>INDEX(FIPS!$A$1:$E$3236,MATCH($F1639,FIPS!$D$1:$D$3236,0),5)</f>
        <v>Prairie County</v>
      </c>
      <c r="D1639" t="s">
        <v>250</v>
      </c>
      <c r="E1639" s="15" t="s">
        <v>45</v>
      </c>
      <c r="F1639" t="s">
        <v>4357</v>
      </c>
      <c r="G1639" t="s">
        <v>437</v>
      </c>
      <c r="H1639" t="str">
        <f>IFERROR(VLOOKUP($G1639,'Team Colors'!$A:$B,2,0),"#c9c9c9")</f>
        <v>#fb4f14</v>
      </c>
      <c r="I1639">
        <f>INDEX('Raw Election Data'!$A$1:$AN$3144,MATCH($C1639&amp;" "&amp;$B1639,'Raw Election Data'!$C$1:$C$3144,0),MATCH('Joined Data'!I$1,'Raw Election Data'!$A$1:$AN$1,0))</f>
        <v>1160</v>
      </c>
      <c r="J1639">
        <f>INDEX('Raw Election Data'!$A$1:$AN$3144,MATCH($C1639&amp;" "&amp;$B1639,'Raw Election Data'!$C$1:$C$3144,0),MATCH('Joined Data'!J$1,'Raw Election Data'!$A$1:$AN$1,0))</f>
        <v>100</v>
      </c>
      <c r="K1639">
        <f>INDEX('Raw Election Data'!$A$1:$AN$3144,MATCH($C1639&amp;" "&amp;$B1639,'Raw Election Data'!$C$1:$C$3144,0),MATCH('Joined Data'!K$1,'Raw Election Data'!$A$1:$AN$1,0))</f>
        <v>555</v>
      </c>
      <c r="L1639">
        <f>INDEX('Raw Election Data'!$A$1:$AN$3144,MATCH($C1639&amp;" "&amp;$B1639,'Raw Election Data'!$C$1:$C$3144,0),MATCH('Joined Data'!L$1,'Raw Election Data'!$A$1:$AN$1,0))</f>
        <v>686</v>
      </c>
      <c r="M1639">
        <f>INDEX('Raw Election Data'!$A$1:$AN$3144,MATCH($C1639&amp;" "&amp;$B1639,'Raw Election Data'!$C$1:$C$3144,0),MATCH('Joined Data'!M$1,'Raw Election Data'!$A$1:$AN$1,0))</f>
        <v>0.1457725947521866</v>
      </c>
      <c r="N1639">
        <f>INDEX('Raw Election Data'!$A$1:$AN$3144,MATCH($C1639&amp;" "&amp;$B1639,'Raw Election Data'!$C$1:$C$3144,0),MATCH('Joined Data'!N$1,'Raw Election Data'!$A$1:$AN$1,0))</f>
        <v>0.80903790087463556</v>
      </c>
      <c r="O1639">
        <f>INDEX('Raw Election Data'!$A$1:$AN$3144,MATCH($C1639&amp;" "&amp;$B1639,'Raw Election Data'!$C$1:$C$3144,0),MATCH('Joined Data'!O$1,'Raw Election Data'!$A$1:$AN$1,0))</f>
        <v>-455</v>
      </c>
      <c r="P1639">
        <f>INDEX('Raw Election Data'!$A$1:$AN$3144,MATCH($C1639&amp;" "&amp;$B1639,'Raw Election Data'!$C$1:$C$3144,0),MATCH('Joined Data'!P$1,'Raw Election Data'!$A$1:$AN$1,0))</f>
        <v>455</v>
      </c>
      <c r="Q1639">
        <f>INDEX('Raw Election Data'!$A$1:$AN$3144,MATCH($C1639&amp;" "&amp;$B1639,'Raw Election Data'!$C$1:$C$3144,0),MATCH('Joined Data'!Q$1,'Raw Election Data'!$A$1:$AN$1,0))</f>
        <v>-0.66326530612244894</v>
      </c>
      <c r="R1639">
        <f>INDEX('Raw Election Data'!$A$1:$AN$3144,MATCH($C1639&amp;" "&amp;$B1639,'Raw Election Data'!$C$1:$C$3144,0),MATCH('Joined Data'!R$1,'Raw Election Data'!$A$1:$AN$1,0))</f>
        <v>0.66326530612244894</v>
      </c>
    </row>
    <row r="1640" spans="1:18" ht="13.5" customHeight="1" x14ac:dyDescent="0.15">
      <c r="A1640" t="s">
        <v>249</v>
      </c>
      <c r="B1640" t="s">
        <v>4281</v>
      </c>
      <c r="C1640" t="str">
        <f>INDEX(FIPS!$A$1:$E$3236,MATCH($F1640,FIPS!$D$1:$D$3236,0),5)</f>
        <v>Ravalli County</v>
      </c>
      <c r="D1640" t="s">
        <v>250</v>
      </c>
      <c r="E1640" s="15" t="s">
        <v>46</v>
      </c>
      <c r="F1640" t="s">
        <v>4359</v>
      </c>
      <c r="G1640" t="s">
        <v>436</v>
      </c>
      <c r="H1640" t="str">
        <f>IFERROR(VLOOKUP($G1640,'Team Colors'!$A:$B,2,0),"#c9c9c9")</f>
        <v>#69be28</v>
      </c>
      <c r="I1640">
        <f>INDEX('Raw Election Data'!$A$1:$AN$3144,MATCH($C1640&amp;" "&amp;$B1640,'Raw Election Data'!$C$1:$C$3144,0),MATCH('Joined Data'!I$1,'Raw Election Data'!$A$1:$AN$1,0))</f>
        <v>41373</v>
      </c>
      <c r="J1640">
        <f>INDEX('Raw Election Data'!$A$1:$AN$3144,MATCH($C1640&amp;" "&amp;$B1640,'Raw Election Data'!$C$1:$C$3144,0),MATCH('Joined Data'!J$1,'Raw Election Data'!$A$1:$AN$1,0))</f>
        <v>6166</v>
      </c>
      <c r="K1640">
        <f>INDEX('Raw Election Data'!$A$1:$AN$3144,MATCH($C1640&amp;" "&amp;$B1640,'Raw Election Data'!$C$1:$C$3144,0),MATCH('Joined Data'!K$1,'Raw Election Data'!$A$1:$AN$1,0))</f>
        <v>14673</v>
      </c>
      <c r="L1640">
        <f>INDEX('Raw Election Data'!$A$1:$AN$3144,MATCH($C1640&amp;" "&amp;$B1640,'Raw Election Data'!$C$1:$C$3144,0),MATCH('Joined Data'!L$1,'Raw Election Data'!$A$1:$AN$1,0))</f>
        <v>22063</v>
      </c>
      <c r="M1640">
        <f>INDEX('Raw Election Data'!$A$1:$AN$3144,MATCH($C1640&amp;" "&amp;$B1640,'Raw Election Data'!$C$1:$C$3144,0),MATCH('Joined Data'!M$1,'Raw Election Data'!$A$1:$AN$1,0))</f>
        <v>0.27947241988850113</v>
      </c>
      <c r="N1640">
        <f>INDEX('Raw Election Data'!$A$1:$AN$3144,MATCH($C1640&amp;" "&amp;$B1640,'Raw Election Data'!$C$1:$C$3144,0),MATCH('Joined Data'!N$1,'Raw Election Data'!$A$1:$AN$1,0))</f>
        <v>0.6650500838507909</v>
      </c>
      <c r="O1640">
        <f>INDEX('Raw Election Data'!$A$1:$AN$3144,MATCH($C1640&amp;" "&amp;$B1640,'Raw Election Data'!$C$1:$C$3144,0),MATCH('Joined Data'!O$1,'Raw Election Data'!$A$1:$AN$1,0))</f>
        <v>-8507</v>
      </c>
      <c r="P1640">
        <f>INDEX('Raw Election Data'!$A$1:$AN$3144,MATCH($C1640&amp;" "&amp;$B1640,'Raw Election Data'!$C$1:$C$3144,0),MATCH('Joined Data'!P$1,'Raw Election Data'!$A$1:$AN$1,0))</f>
        <v>8507</v>
      </c>
      <c r="Q1640">
        <f>INDEX('Raw Election Data'!$A$1:$AN$3144,MATCH($C1640&amp;" "&amp;$B1640,'Raw Election Data'!$C$1:$C$3144,0),MATCH('Joined Data'!Q$1,'Raw Election Data'!$A$1:$AN$1,0))</f>
        <v>-0.38557766396228976</v>
      </c>
      <c r="R1640">
        <f>INDEX('Raw Election Data'!$A$1:$AN$3144,MATCH($C1640&amp;" "&amp;$B1640,'Raw Election Data'!$C$1:$C$3144,0),MATCH('Joined Data'!R$1,'Raw Election Data'!$A$1:$AN$1,0))</f>
        <v>0.38557766396228976</v>
      </c>
    </row>
    <row r="1641" spans="1:18" ht="13.5" hidden="1" customHeight="1" x14ac:dyDescent="0.15">
      <c r="A1641" t="s">
        <v>249</v>
      </c>
      <c r="B1641" t="s">
        <v>4281</v>
      </c>
      <c r="C1641" t="str">
        <f>INDEX(FIPS!$A$1:$E$3236,MATCH($F1641,FIPS!$D$1:$D$3236,0),5)</f>
        <v>Richland County</v>
      </c>
      <c r="D1641" t="s">
        <v>250</v>
      </c>
      <c r="E1641" s="15" t="s">
        <v>47</v>
      </c>
      <c r="F1641" t="s">
        <v>4360</v>
      </c>
      <c r="G1641" t="s">
        <v>437</v>
      </c>
      <c r="H1641" t="str">
        <f>IFERROR(VLOOKUP($G1641,'Team Colors'!$A:$B,2,0),"#c9c9c9")</f>
        <v>#fb4f14</v>
      </c>
      <c r="I1641">
        <f>INDEX('Raw Election Data'!$A$1:$AN$3144,MATCH($C1641&amp;" "&amp;$B1641,'Raw Election Data'!$C$1:$C$3144,0),MATCH('Joined Data'!I$1,'Raw Election Data'!$A$1:$AN$1,0))</f>
        <v>11960</v>
      </c>
      <c r="J1641">
        <f>INDEX('Raw Election Data'!$A$1:$AN$3144,MATCH($C1641&amp;" "&amp;$B1641,'Raw Election Data'!$C$1:$C$3144,0),MATCH('Joined Data'!J$1,'Raw Election Data'!$A$1:$AN$1,0))</f>
        <v>669</v>
      </c>
      <c r="K1641">
        <f>INDEX('Raw Election Data'!$A$1:$AN$3144,MATCH($C1641&amp;" "&amp;$B1641,'Raw Election Data'!$C$1:$C$3144,0),MATCH('Joined Data'!K$1,'Raw Election Data'!$A$1:$AN$1,0))</f>
        <v>3885</v>
      </c>
      <c r="L1641">
        <f>INDEX('Raw Election Data'!$A$1:$AN$3144,MATCH($C1641&amp;" "&amp;$B1641,'Raw Election Data'!$C$1:$C$3144,0),MATCH('Joined Data'!L$1,'Raw Election Data'!$A$1:$AN$1,0))</f>
        <v>4812</v>
      </c>
      <c r="M1641">
        <f>INDEX('Raw Election Data'!$A$1:$AN$3144,MATCH($C1641&amp;" "&amp;$B1641,'Raw Election Data'!$C$1:$C$3144,0),MATCH('Joined Data'!M$1,'Raw Election Data'!$A$1:$AN$1,0))</f>
        <v>0.13902743142144638</v>
      </c>
      <c r="N1641">
        <f>INDEX('Raw Election Data'!$A$1:$AN$3144,MATCH($C1641&amp;" "&amp;$B1641,'Raw Election Data'!$C$1:$C$3144,0),MATCH('Joined Data'!N$1,'Raw Election Data'!$A$1:$AN$1,0))</f>
        <v>0.80735660847880297</v>
      </c>
      <c r="O1641">
        <f>INDEX('Raw Election Data'!$A$1:$AN$3144,MATCH($C1641&amp;" "&amp;$B1641,'Raw Election Data'!$C$1:$C$3144,0),MATCH('Joined Data'!O$1,'Raw Election Data'!$A$1:$AN$1,0))</f>
        <v>-3216</v>
      </c>
      <c r="P1641">
        <f>INDEX('Raw Election Data'!$A$1:$AN$3144,MATCH($C1641&amp;" "&amp;$B1641,'Raw Election Data'!$C$1:$C$3144,0),MATCH('Joined Data'!P$1,'Raw Election Data'!$A$1:$AN$1,0))</f>
        <v>3216</v>
      </c>
      <c r="Q1641">
        <f>INDEX('Raw Election Data'!$A$1:$AN$3144,MATCH($C1641&amp;" "&amp;$B1641,'Raw Election Data'!$C$1:$C$3144,0),MATCH('Joined Data'!Q$1,'Raw Election Data'!$A$1:$AN$1,0))</f>
        <v>-0.66832917705735662</v>
      </c>
      <c r="R1641">
        <f>INDEX('Raw Election Data'!$A$1:$AN$3144,MATCH($C1641&amp;" "&amp;$B1641,'Raw Election Data'!$C$1:$C$3144,0),MATCH('Joined Data'!R$1,'Raw Election Data'!$A$1:$AN$1,0))</f>
        <v>0.66832917705735662</v>
      </c>
    </row>
    <row r="1642" spans="1:18" ht="13.5" hidden="1" customHeight="1" x14ac:dyDescent="0.15">
      <c r="A1642" t="s">
        <v>249</v>
      </c>
      <c r="B1642" t="s">
        <v>4281</v>
      </c>
      <c r="C1642" t="str">
        <f>INDEX(FIPS!$A$1:$E$3236,MATCH($F1642,FIPS!$D$1:$D$3236,0),5)</f>
        <v>Roosevelt County</v>
      </c>
      <c r="D1642" t="s">
        <v>250</v>
      </c>
      <c r="E1642" s="15" t="s">
        <v>48</v>
      </c>
      <c r="F1642" t="s">
        <v>4362</v>
      </c>
      <c r="G1642" t="s">
        <v>437</v>
      </c>
      <c r="H1642" t="str">
        <f>IFERROR(VLOOKUP($G1642,'Team Colors'!$A:$B,2,0),"#c9c9c9")</f>
        <v>#fb4f14</v>
      </c>
      <c r="I1642">
        <f>INDEX('Raw Election Data'!$A$1:$AN$3144,MATCH($C1642&amp;" "&amp;$B1642,'Raw Election Data'!$C$1:$C$3144,0),MATCH('Joined Data'!I$1,'Raw Election Data'!$A$1:$AN$1,0))</f>
        <v>11476</v>
      </c>
      <c r="J1642">
        <f>INDEX('Raw Election Data'!$A$1:$AN$3144,MATCH($C1642&amp;" "&amp;$B1642,'Raw Election Data'!$C$1:$C$3144,0),MATCH('Joined Data'!J$1,'Raw Election Data'!$A$1:$AN$1,0))</f>
        <v>1504</v>
      </c>
      <c r="K1642">
        <f>INDEX('Raw Election Data'!$A$1:$AN$3144,MATCH($C1642&amp;" "&amp;$B1642,'Raw Election Data'!$C$1:$C$3144,0),MATCH('Joined Data'!K$1,'Raw Election Data'!$A$1:$AN$1,0))</f>
        <v>1722</v>
      </c>
      <c r="L1642">
        <f>INDEX('Raw Election Data'!$A$1:$AN$3144,MATCH($C1642&amp;" "&amp;$B1642,'Raw Election Data'!$C$1:$C$3144,0),MATCH('Joined Data'!L$1,'Raw Election Data'!$A$1:$AN$1,0))</f>
        <v>3486</v>
      </c>
      <c r="M1642">
        <f>INDEX('Raw Election Data'!$A$1:$AN$3144,MATCH($C1642&amp;" "&amp;$B1642,'Raw Election Data'!$C$1:$C$3144,0),MATCH('Joined Data'!M$1,'Raw Election Data'!$A$1:$AN$1,0))</f>
        <v>0.43144004589787721</v>
      </c>
      <c r="N1642">
        <f>INDEX('Raw Election Data'!$A$1:$AN$3144,MATCH($C1642&amp;" "&amp;$B1642,'Raw Election Data'!$C$1:$C$3144,0),MATCH('Joined Data'!N$1,'Raw Election Data'!$A$1:$AN$1,0))</f>
        <v>0.49397590361445781</v>
      </c>
      <c r="O1642">
        <f>INDEX('Raw Election Data'!$A$1:$AN$3144,MATCH($C1642&amp;" "&amp;$B1642,'Raw Election Data'!$C$1:$C$3144,0),MATCH('Joined Data'!O$1,'Raw Election Data'!$A$1:$AN$1,0))</f>
        <v>-218</v>
      </c>
      <c r="P1642">
        <f>INDEX('Raw Election Data'!$A$1:$AN$3144,MATCH($C1642&amp;" "&amp;$B1642,'Raw Election Data'!$C$1:$C$3144,0),MATCH('Joined Data'!P$1,'Raw Election Data'!$A$1:$AN$1,0))</f>
        <v>218</v>
      </c>
      <c r="Q1642">
        <f>INDEX('Raw Election Data'!$A$1:$AN$3144,MATCH($C1642&amp;" "&amp;$B1642,'Raw Election Data'!$C$1:$C$3144,0),MATCH('Joined Data'!Q$1,'Raw Election Data'!$A$1:$AN$1,0))</f>
        <v>-6.2535857716580601E-2</v>
      </c>
      <c r="R1642">
        <f>INDEX('Raw Election Data'!$A$1:$AN$3144,MATCH($C1642&amp;" "&amp;$B1642,'Raw Election Data'!$C$1:$C$3144,0),MATCH('Joined Data'!R$1,'Raw Election Data'!$A$1:$AN$1,0))</f>
        <v>6.2535857716580601E-2</v>
      </c>
    </row>
    <row r="1643" spans="1:18" ht="13.5" hidden="1" customHeight="1" x14ac:dyDescent="0.15">
      <c r="A1643" t="s">
        <v>249</v>
      </c>
      <c r="B1643" t="s">
        <v>4281</v>
      </c>
      <c r="C1643" t="str">
        <f>INDEX(FIPS!$A$1:$E$3236,MATCH($F1643,FIPS!$D$1:$D$3236,0),5)</f>
        <v>Rosebud County</v>
      </c>
      <c r="D1643" t="s">
        <v>250</v>
      </c>
      <c r="E1643" s="15" t="s">
        <v>49</v>
      </c>
      <c r="F1643" t="s">
        <v>4364</v>
      </c>
      <c r="G1643" t="s">
        <v>437</v>
      </c>
      <c r="H1643" t="str">
        <f>IFERROR(VLOOKUP($G1643,'Team Colors'!$A:$B,2,0),"#c9c9c9")</f>
        <v>#fb4f14</v>
      </c>
      <c r="I1643">
        <f>INDEX('Raw Election Data'!$A$1:$AN$3144,MATCH($C1643&amp;" "&amp;$B1643,'Raw Election Data'!$C$1:$C$3144,0),MATCH('Joined Data'!I$1,'Raw Election Data'!$A$1:$AN$1,0))</f>
        <v>9398</v>
      </c>
      <c r="J1643">
        <f>INDEX('Raw Election Data'!$A$1:$AN$3144,MATCH($C1643&amp;" "&amp;$B1643,'Raw Election Data'!$C$1:$C$3144,0),MATCH('Joined Data'!J$1,'Raw Election Data'!$A$1:$AN$1,0))</f>
        <v>969</v>
      </c>
      <c r="K1643">
        <f>INDEX('Raw Election Data'!$A$1:$AN$3144,MATCH($C1643&amp;" "&amp;$B1643,'Raw Election Data'!$C$1:$C$3144,0),MATCH('Joined Data'!K$1,'Raw Election Data'!$A$1:$AN$1,0))</f>
        <v>2211</v>
      </c>
      <c r="L1643">
        <f>INDEX('Raw Election Data'!$A$1:$AN$3144,MATCH($C1643&amp;" "&amp;$B1643,'Raw Election Data'!$C$1:$C$3144,0),MATCH('Joined Data'!L$1,'Raw Election Data'!$A$1:$AN$1,0))</f>
        <v>3357</v>
      </c>
      <c r="M1643">
        <f>INDEX('Raw Election Data'!$A$1:$AN$3144,MATCH($C1643&amp;" "&amp;$B1643,'Raw Election Data'!$C$1:$C$3144,0),MATCH('Joined Data'!M$1,'Raw Election Data'!$A$1:$AN$1,0))</f>
        <v>0.28865058087578194</v>
      </c>
      <c r="N1643">
        <f>INDEX('Raw Election Data'!$A$1:$AN$3144,MATCH($C1643&amp;" "&amp;$B1643,'Raw Election Data'!$C$1:$C$3144,0),MATCH('Joined Data'!N$1,'Raw Election Data'!$A$1:$AN$1,0))</f>
        <v>0.65862377122430737</v>
      </c>
      <c r="O1643">
        <f>INDEX('Raw Election Data'!$A$1:$AN$3144,MATCH($C1643&amp;" "&amp;$B1643,'Raw Election Data'!$C$1:$C$3144,0),MATCH('Joined Data'!O$1,'Raw Election Data'!$A$1:$AN$1,0))</f>
        <v>-1242</v>
      </c>
      <c r="P1643">
        <f>INDEX('Raw Election Data'!$A$1:$AN$3144,MATCH($C1643&amp;" "&amp;$B1643,'Raw Election Data'!$C$1:$C$3144,0),MATCH('Joined Data'!P$1,'Raw Election Data'!$A$1:$AN$1,0))</f>
        <v>1242</v>
      </c>
      <c r="Q1643">
        <f>INDEX('Raw Election Data'!$A$1:$AN$3144,MATCH($C1643&amp;" "&amp;$B1643,'Raw Election Data'!$C$1:$C$3144,0),MATCH('Joined Data'!Q$1,'Raw Election Data'!$A$1:$AN$1,0))</f>
        <v>-0.36997319034852544</v>
      </c>
      <c r="R1643">
        <f>INDEX('Raw Election Data'!$A$1:$AN$3144,MATCH($C1643&amp;" "&amp;$B1643,'Raw Election Data'!$C$1:$C$3144,0),MATCH('Joined Data'!R$1,'Raw Election Data'!$A$1:$AN$1,0))</f>
        <v>0.36997319034852544</v>
      </c>
    </row>
    <row r="1644" spans="1:18" ht="13.5" customHeight="1" x14ac:dyDescent="0.15">
      <c r="A1644" t="s">
        <v>249</v>
      </c>
      <c r="B1644" t="s">
        <v>4281</v>
      </c>
      <c r="C1644" t="str">
        <f>INDEX(FIPS!$A$1:$E$3236,MATCH($F1644,FIPS!$D$1:$D$3236,0),5)</f>
        <v>Sanders County</v>
      </c>
      <c r="D1644" t="s">
        <v>250</v>
      </c>
      <c r="E1644" s="15" t="s">
        <v>50</v>
      </c>
      <c r="F1644" t="s">
        <v>4366</v>
      </c>
      <c r="G1644" t="s">
        <v>436</v>
      </c>
      <c r="H1644" t="str">
        <f>IFERROR(VLOOKUP($G1644,'Team Colors'!$A:$B,2,0),"#c9c9c9")</f>
        <v>#69be28</v>
      </c>
      <c r="I1644">
        <f>INDEX('Raw Election Data'!$A$1:$AN$3144,MATCH($C1644&amp;" "&amp;$B1644,'Raw Election Data'!$C$1:$C$3144,0),MATCH('Joined Data'!I$1,'Raw Election Data'!$A$1:$AN$1,0))</f>
        <v>11336</v>
      </c>
      <c r="J1644">
        <f>INDEX('Raw Election Data'!$A$1:$AN$3144,MATCH($C1644&amp;" "&amp;$B1644,'Raw Election Data'!$C$1:$C$3144,0),MATCH('Joined Data'!J$1,'Raw Election Data'!$A$1:$AN$1,0))</f>
        <v>1211</v>
      </c>
      <c r="K1644">
        <f>INDEX('Raw Election Data'!$A$1:$AN$3144,MATCH($C1644&amp;" "&amp;$B1644,'Raw Election Data'!$C$1:$C$3144,0),MATCH('Joined Data'!K$1,'Raw Election Data'!$A$1:$AN$1,0))</f>
        <v>4268</v>
      </c>
      <c r="L1644">
        <f>INDEX('Raw Election Data'!$A$1:$AN$3144,MATCH($C1644&amp;" "&amp;$B1644,'Raw Election Data'!$C$1:$C$3144,0),MATCH('Joined Data'!L$1,'Raw Election Data'!$A$1:$AN$1,0))</f>
        <v>5871</v>
      </c>
      <c r="M1644">
        <f>INDEX('Raw Election Data'!$A$1:$AN$3144,MATCH($C1644&amp;" "&amp;$B1644,'Raw Election Data'!$C$1:$C$3144,0),MATCH('Joined Data'!M$1,'Raw Election Data'!$A$1:$AN$1,0))</f>
        <v>0.20626809742803612</v>
      </c>
      <c r="N1644">
        <f>INDEX('Raw Election Data'!$A$1:$AN$3144,MATCH($C1644&amp;" "&amp;$B1644,'Raw Election Data'!$C$1:$C$3144,0),MATCH('Joined Data'!N$1,'Raw Election Data'!$A$1:$AN$1,0))</f>
        <v>0.72696303866462275</v>
      </c>
      <c r="O1644">
        <f>INDEX('Raw Election Data'!$A$1:$AN$3144,MATCH($C1644&amp;" "&amp;$B1644,'Raw Election Data'!$C$1:$C$3144,0),MATCH('Joined Data'!O$1,'Raw Election Data'!$A$1:$AN$1,0))</f>
        <v>-3057</v>
      </c>
      <c r="P1644">
        <f>INDEX('Raw Election Data'!$A$1:$AN$3144,MATCH($C1644&amp;" "&amp;$B1644,'Raw Election Data'!$C$1:$C$3144,0),MATCH('Joined Data'!P$1,'Raw Election Data'!$A$1:$AN$1,0))</f>
        <v>3057</v>
      </c>
      <c r="Q1644">
        <f>INDEX('Raw Election Data'!$A$1:$AN$3144,MATCH($C1644&amp;" "&amp;$B1644,'Raw Election Data'!$C$1:$C$3144,0),MATCH('Joined Data'!Q$1,'Raw Election Data'!$A$1:$AN$1,0))</f>
        <v>-0.52069494123658666</v>
      </c>
      <c r="R1644">
        <f>INDEX('Raw Election Data'!$A$1:$AN$3144,MATCH($C1644&amp;" "&amp;$B1644,'Raw Election Data'!$C$1:$C$3144,0),MATCH('Joined Data'!R$1,'Raw Election Data'!$A$1:$AN$1,0))</f>
        <v>0.52069494123658666</v>
      </c>
    </row>
    <row r="1645" spans="1:18" ht="13.5" hidden="1" customHeight="1" x14ac:dyDescent="0.15">
      <c r="A1645" t="s">
        <v>249</v>
      </c>
      <c r="B1645" t="s">
        <v>4281</v>
      </c>
      <c r="C1645" t="str">
        <f>INDEX(FIPS!$A$1:$E$3236,MATCH($F1645,FIPS!$D$1:$D$3236,0),5)</f>
        <v>Sheridan County</v>
      </c>
      <c r="D1645" t="s">
        <v>250</v>
      </c>
      <c r="E1645" s="15" t="s">
        <v>51</v>
      </c>
      <c r="F1645" t="s">
        <v>4367</v>
      </c>
      <c r="G1645" t="s">
        <v>438</v>
      </c>
      <c r="H1645" t="str">
        <f>IFERROR(VLOOKUP($G1645,'Team Colors'!$A:$B,2,0),"#c9c9c9")</f>
        <v>#4f2683</v>
      </c>
      <c r="I1645">
        <f>INDEX('Raw Election Data'!$A$1:$AN$3144,MATCH($C1645&amp;" "&amp;$B1645,'Raw Election Data'!$C$1:$C$3144,0),MATCH('Joined Data'!I$1,'Raw Election Data'!$A$1:$AN$1,0))</f>
        <v>3687</v>
      </c>
      <c r="J1645">
        <f>INDEX('Raw Election Data'!$A$1:$AN$3144,MATCH($C1645&amp;" "&amp;$B1645,'Raw Election Data'!$C$1:$C$3144,0),MATCH('Joined Data'!J$1,'Raw Election Data'!$A$1:$AN$1,0))</f>
        <v>476</v>
      </c>
      <c r="K1645">
        <f>INDEX('Raw Election Data'!$A$1:$AN$3144,MATCH($C1645&amp;" "&amp;$B1645,'Raw Election Data'!$C$1:$C$3144,0),MATCH('Joined Data'!K$1,'Raw Election Data'!$A$1:$AN$1,0))</f>
        <v>1237</v>
      </c>
      <c r="L1645">
        <f>INDEX('Raw Election Data'!$A$1:$AN$3144,MATCH($C1645&amp;" "&amp;$B1645,'Raw Election Data'!$C$1:$C$3144,0),MATCH('Joined Data'!L$1,'Raw Election Data'!$A$1:$AN$1,0))</f>
        <v>1825</v>
      </c>
      <c r="M1645">
        <f>INDEX('Raw Election Data'!$A$1:$AN$3144,MATCH($C1645&amp;" "&amp;$B1645,'Raw Election Data'!$C$1:$C$3144,0),MATCH('Joined Data'!M$1,'Raw Election Data'!$A$1:$AN$1,0))</f>
        <v>0.26082191780821917</v>
      </c>
      <c r="N1645">
        <f>INDEX('Raw Election Data'!$A$1:$AN$3144,MATCH($C1645&amp;" "&amp;$B1645,'Raw Election Data'!$C$1:$C$3144,0),MATCH('Joined Data'!N$1,'Raw Election Data'!$A$1:$AN$1,0))</f>
        <v>0.67780821917808221</v>
      </c>
      <c r="O1645">
        <f>INDEX('Raw Election Data'!$A$1:$AN$3144,MATCH($C1645&amp;" "&amp;$B1645,'Raw Election Data'!$C$1:$C$3144,0),MATCH('Joined Data'!O$1,'Raw Election Data'!$A$1:$AN$1,0))</f>
        <v>-761</v>
      </c>
      <c r="P1645">
        <f>INDEX('Raw Election Data'!$A$1:$AN$3144,MATCH($C1645&amp;" "&amp;$B1645,'Raw Election Data'!$C$1:$C$3144,0),MATCH('Joined Data'!P$1,'Raw Election Data'!$A$1:$AN$1,0))</f>
        <v>761</v>
      </c>
      <c r="Q1645">
        <f>INDEX('Raw Election Data'!$A$1:$AN$3144,MATCH($C1645&amp;" "&amp;$B1645,'Raw Election Data'!$C$1:$C$3144,0),MATCH('Joined Data'!Q$1,'Raw Election Data'!$A$1:$AN$1,0))</f>
        <v>-0.41698630136986303</v>
      </c>
      <c r="R1645">
        <f>INDEX('Raw Election Data'!$A$1:$AN$3144,MATCH($C1645&amp;" "&amp;$B1645,'Raw Election Data'!$C$1:$C$3144,0),MATCH('Joined Data'!R$1,'Raw Election Data'!$A$1:$AN$1,0))</f>
        <v>0.41698630136986303</v>
      </c>
    </row>
    <row r="1646" spans="1:18" ht="13.5" hidden="1" customHeight="1" x14ac:dyDescent="0.15">
      <c r="A1646" t="s">
        <v>249</v>
      </c>
      <c r="B1646" t="s">
        <v>4281</v>
      </c>
      <c r="C1646" t="str">
        <f>INDEX(FIPS!$A$1:$E$3236,MATCH($F1646,FIPS!$D$1:$D$3236,0),5)</f>
        <v>Silver Bow County</v>
      </c>
      <c r="D1646" t="s">
        <v>250</v>
      </c>
      <c r="E1646" s="15" t="s">
        <v>52</v>
      </c>
      <c r="F1646" t="s">
        <v>4369</v>
      </c>
      <c r="G1646" t="s">
        <v>437</v>
      </c>
      <c r="H1646" t="str">
        <f>IFERROR(VLOOKUP($G1646,'Team Colors'!$A:$B,2,0),"#c9c9c9")</f>
        <v>#fb4f14</v>
      </c>
      <c r="I1646">
        <f>INDEX('Raw Election Data'!$A$1:$AN$3144,MATCH($C1646&amp;" "&amp;$B1646,'Raw Election Data'!$C$1:$C$3144,0),MATCH('Joined Data'!I$1,'Raw Election Data'!$A$1:$AN$1,0))</f>
        <v>34622</v>
      </c>
      <c r="J1646">
        <f>INDEX('Raw Election Data'!$A$1:$AN$3144,MATCH($C1646&amp;" "&amp;$B1646,'Raw Election Data'!$C$1:$C$3144,0),MATCH('Joined Data'!J$1,'Raw Election Data'!$A$1:$AN$1,0))</f>
        <v>8545</v>
      </c>
      <c r="K1646">
        <f>INDEX('Raw Election Data'!$A$1:$AN$3144,MATCH($C1646&amp;" "&amp;$B1646,'Raw Election Data'!$C$1:$C$3144,0),MATCH('Joined Data'!K$1,'Raw Election Data'!$A$1:$AN$1,0))</f>
        <v>6252</v>
      </c>
      <c r="L1646">
        <f>INDEX('Raw Election Data'!$A$1:$AN$3144,MATCH($C1646&amp;" "&amp;$B1646,'Raw Election Data'!$C$1:$C$3144,0),MATCH('Joined Data'!L$1,'Raw Election Data'!$A$1:$AN$1,0))</f>
        <v>16122</v>
      </c>
      <c r="M1646">
        <f>INDEX('Raw Election Data'!$A$1:$AN$3144,MATCH($C1646&amp;" "&amp;$B1646,'Raw Election Data'!$C$1:$C$3144,0),MATCH('Joined Data'!M$1,'Raw Election Data'!$A$1:$AN$1,0))</f>
        <v>0.53002108919488899</v>
      </c>
      <c r="N1646">
        <f>INDEX('Raw Election Data'!$A$1:$AN$3144,MATCH($C1646&amp;" "&amp;$B1646,'Raw Election Data'!$C$1:$C$3144,0),MATCH('Joined Data'!N$1,'Raw Election Data'!$A$1:$AN$1,0))</f>
        <v>0.38779307778191291</v>
      </c>
      <c r="O1646">
        <f>INDEX('Raw Election Data'!$A$1:$AN$3144,MATCH($C1646&amp;" "&amp;$B1646,'Raw Election Data'!$C$1:$C$3144,0),MATCH('Joined Data'!O$1,'Raw Election Data'!$A$1:$AN$1,0))</f>
        <v>2293</v>
      </c>
      <c r="P1646">
        <f>INDEX('Raw Election Data'!$A$1:$AN$3144,MATCH($C1646&amp;" "&amp;$B1646,'Raw Election Data'!$C$1:$C$3144,0),MATCH('Joined Data'!P$1,'Raw Election Data'!$A$1:$AN$1,0))</f>
        <v>-2293</v>
      </c>
      <c r="Q1646">
        <f>INDEX('Raw Election Data'!$A$1:$AN$3144,MATCH($C1646&amp;" "&amp;$B1646,'Raw Election Data'!$C$1:$C$3144,0),MATCH('Joined Data'!Q$1,'Raw Election Data'!$A$1:$AN$1,0))</f>
        <v>0.14222801141297609</v>
      </c>
      <c r="R1646">
        <f>INDEX('Raw Election Data'!$A$1:$AN$3144,MATCH($C1646&amp;" "&amp;$B1646,'Raw Election Data'!$C$1:$C$3144,0),MATCH('Joined Data'!R$1,'Raw Election Data'!$A$1:$AN$1,0))</f>
        <v>-0.14222801141297609</v>
      </c>
    </row>
    <row r="1647" spans="1:18" ht="13.5" hidden="1" customHeight="1" x14ac:dyDescent="0.15">
      <c r="A1647" t="s">
        <v>249</v>
      </c>
      <c r="B1647" t="s">
        <v>4281</v>
      </c>
      <c r="C1647" t="str">
        <f>INDEX(FIPS!$A$1:$E$3236,MATCH($F1647,FIPS!$D$1:$D$3236,0),5)</f>
        <v>Stillwater County</v>
      </c>
      <c r="D1647" t="s">
        <v>250</v>
      </c>
      <c r="E1647" s="15" t="s">
        <v>53</v>
      </c>
      <c r="F1647" t="s">
        <v>4373</v>
      </c>
      <c r="G1647" t="s">
        <v>437</v>
      </c>
      <c r="H1647" t="str">
        <f>IFERROR(VLOOKUP($G1647,'Team Colors'!$A:$B,2,0),"#c9c9c9")</f>
        <v>#fb4f14</v>
      </c>
      <c r="I1647">
        <f>INDEX('Raw Election Data'!$A$1:$AN$3144,MATCH($C1647&amp;" "&amp;$B1647,'Raw Election Data'!$C$1:$C$3144,0),MATCH('Joined Data'!I$1,'Raw Election Data'!$A$1:$AN$1,0))</f>
        <v>9486</v>
      </c>
      <c r="J1647">
        <f>INDEX('Raw Election Data'!$A$1:$AN$3144,MATCH($C1647&amp;" "&amp;$B1647,'Raw Election Data'!$C$1:$C$3144,0),MATCH('Joined Data'!J$1,'Raw Election Data'!$A$1:$AN$1,0))</f>
        <v>904</v>
      </c>
      <c r="K1647">
        <f>INDEX('Raw Election Data'!$A$1:$AN$3144,MATCH($C1647&amp;" "&amp;$B1647,'Raw Election Data'!$C$1:$C$3144,0),MATCH('Joined Data'!K$1,'Raw Election Data'!$A$1:$AN$1,0))</f>
        <v>3630</v>
      </c>
      <c r="L1647">
        <f>INDEX('Raw Election Data'!$A$1:$AN$3144,MATCH($C1647&amp;" "&amp;$B1647,'Raw Election Data'!$C$1:$C$3144,0),MATCH('Joined Data'!L$1,'Raw Election Data'!$A$1:$AN$1,0))</f>
        <v>4816</v>
      </c>
      <c r="M1647">
        <f>INDEX('Raw Election Data'!$A$1:$AN$3144,MATCH($C1647&amp;" "&amp;$B1647,'Raw Election Data'!$C$1:$C$3144,0),MATCH('Joined Data'!M$1,'Raw Election Data'!$A$1:$AN$1,0))</f>
        <v>0.1877076411960133</v>
      </c>
      <c r="N1647">
        <f>INDEX('Raw Election Data'!$A$1:$AN$3144,MATCH($C1647&amp;" "&amp;$B1647,'Raw Election Data'!$C$1:$C$3144,0),MATCH('Joined Data'!N$1,'Raw Election Data'!$A$1:$AN$1,0))</f>
        <v>0.75373754152823924</v>
      </c>
      <c r="O1647">
        <f>INDEX('Raw Election Data'!$A$1:$AN$3144,MATCH($C1647&amp;" "&amp;$B1647,'Raw Election Data'!$C$1:$C$3144,0),MATCH('Joined Data'!O$1,'Raw Election Data'!$A$1:$AN$1,0))</f>
        <v>-2726</v>
      </c>
      <c r="P1647">
        <f>INDEX('Raw Election Data'!$A$1:$AN$3144,MATCH($C1647&amp;" "&amp;$B1647,'Raw Election Data'!$C$1:$C$3144,0),MATCH('Joined Data'!P$1,'Raw Election Data'!$A$1:$AN$1,0))</f>
        <v>2726</v>
      </c>
      <c r="Q1647">
        <f>INDEX('Raw Election Data'!$A$1:$AN$3144,MATCH($C1647&amp;" "&amp;$B1647,'Raw Election Data'!$C$1:$C$3144,0),MATCH('Joined Data'!Q$1,'Raw Election Data'!$A$1:$AN$1,0))</f>
        <v>-0.566029900332226</v>
      </c>
      <c r="R1647">
        <f>INDEX('Raw Election Data'!$A$1:$AN$3144,MATCH($C1647&amp;" "&amp;$B1647,'Raw Election Data'!$C$1:$C$3144,0),MATCH('Joined Data'!R$1,'Raw Election Data'!$A$1:$AN$1,0))</f>
        <v>0.566029900332226</v>
      </c>
    </row>
    <row r="1648" spans="1:18" ht="13.5" hidden="1" customHeight="1" x14ac:dyDescent="0.15">
      <c r="A1648" t="s">
        <v>249</v>
      </c>
      <c r="B1648" t="s">
        <v>4281</v>
      </c>
      <c r="C1648" t="str">
        <f>INDEX(FIPS!$A$1:$E$3236,MATCH($F1648,FIPS!$D$1:$D$3236,0),5)</f>
        <v>Sweet Grass County</v>
      </c>
      <c r="D1648" t="s">
        <v>250</v>
      </c>
      <c r="E1648" s="15" t="s">
        <v>54</v>
      </c>
      <c r="F1648" t="s">
        <v>4375</v>
      </c>
      <c r="G1648" t="s">
        <v>437</v>
      </c>
      <c r="H1648" t="str">
        <f>IFERROR(VLOOKUP($G1648,'Team Colors'!$A:$B,2,0),"#c9c9c9")</f>
        <v>#fb4f14</v>
      </c>
      <c r="I1648">
        <f>INDEX('Raw Election Data'!$A$1:$AN$3144,MATCH($C1648&amp;" "&amp;$B1648,'Raw Election Data'!$C$1:$C$3144,0),MATCH('Joined Data'!I$1,'Raw Election Data'!$A$1:$AN$1,0))</f>
        <v>3634</v>
      </c>
      <c r="J1648">
        <f>INDEX('Raw Election Data'!$A$1:$AN$3144,MATCH($C1648&amp;" "&amp;$B1648,'Raw Election Data'!$C$1:$C$3144,0),MATCH('Joined Data'!J$1,'Raw Election Data'!$A$1:$AN$1,0))</f>
        <v>398</v>
      </c>
      <c r="K1648">
        <f>INDEX('Raw Election Data'!$A$1:$AN$3144,MATCH($C1648&amp;" "&amp;$B1648,'Raw Election Data'!$C$1:$C$3144,0),MATCH('Joined Data'!K$1,'Raw Election Data'!$A$1:$AN$1,0))</f>
        <v>1580</v>
      </c>
      <c r="L1648">
        <f>INDEX('Raw Election Data'!$A$1:$AN$3144,MATCH($C1648&amp;" "&amp;$B1648,'Raw Election Data'!$C$1:$C$3144,0),MATCH('Joined Data'!L$1,'Raw Election Data'!$A$1:$AN$1,0))</f>
        <v>2077</v>
      </c>
      <c r="M1648">
        <f>INDEX('Raw Election Data'!$A$1:$AN$3144,MATCH($C1648&amp;" "&amp;$B1648,'Raw Election Data'!$C$1:$C$3144,0),MATCH('Joined Data'!M$1,'Raw Election Data'!$A$1:$AN$1,0))</f>
        <v>0.19162253249879635</v>
      </c>
      <c r="N1648">
        <f>INDEX('Raw Election Data'!$A$1:$AN$3144,MATCH($C1648&amp;" "&amp;$B1648,'Raw Election Data'!$C$1:$C$3144,0),MATCH('Joined Data'!N$1,'Raw Election Data'!$A$1:$AN$1,0))</f>
        <v>0.76071256620125183</v>
      </c>
      <c r="O1648">
        <f>INDEX('Raw Election Data'!$A$1:$AN$3144,MATCH($C1648&amp;" "&amp;$B1648,'Raw Election Data'!$C$1:$C$3144,0),MATCH('Joined Data'!O$1,'Raw Election Data'!$A$1:$AN$1,0))</f>
        <v>-1182</v>
      </c>
      <c r="P1648">
        <f>INDEX('Raw Election Data'!$A$1:$AN$3144,MATCH($C1648&amp;" "&amp;$B1648,'Raw Election Data'!$C$1:$C$3144,0),MATCH('Joined Data'!P$1,'Raw Election Data'!$A$1:$AN$1,0))</f>
        <v>1182</v>
      </c>
      <c r="Q1648">
        <f>INDEX('Raw Election Data'!$A$1:$AN$3144,MATCH($C1648&amp;" "&amp;$B1648,'Raw Election Data'!$C$1:$C$3144,0),MATCH('Joined Data'!Q$1,'Raw Election Data'!$A$1:$AN$1,0))</f>
        <v>-0.56909003370245548</v>
      </c>
      <c r="R1648">
        <f>INDEX('Raw Election Data'!$A$1:$AN$3144,MATCH($C1648&amp;" "&amp;$B1648,'Raw Election Data'!$C$1:$C$3144,0),MATCH('Joined Data'!R$1,'Raw Election Data'!$A$1:$AN$1,0))</f>
        <v>0.56909003370245548</v>
      </c>
    </row>
    <row r="1649" spans="1:18" ht="13.5" hidden="1" customHeight="1" x14ac:dyDescent="0.15">
      <c r="A1649" t="s">
        <v>249</v>
      </c>
      <c r="B1649" t="s">
        <v>4281</v>
      </c>
      <c r="C1649" t="str">
        <f>INDEX(FIPS!$A$1:$E$3236,MATCH($F1649,FIPS!$D$1:$D$3236,0),5)</f>
        <v>Teton County</v>
      </c>
      <c r="D1649" t="s">
        <v>250</v>
      </c>
      <c r="E1649" s="15" t="s">
        <v>55</v>
      </c>
      <c r="F1649" t="s">
        <v>4376</v>
      </c>
      <c r="G1649" t="s">
        <v>437</v>
      </c>
      <c r="H1649" t="str">
        <f>IFERROR(VLOOKUP($G1649,'Team Colors'!$A:$B,2,0),"#c9c9c9")</f>
        <v>#fb4f14</v>
      </c>
      <c r="I1649">
        <f>INDEX('Raw Election Data'!$A$1:$AN$3144,MATCH($C1649&amp;" "&amp;$B1649,'Raw Election Data'!$C$1:$C$3144,0),MATCH('Joined Data'!I$1,'Raw Election Data'!$A$1:$AN$1,0))</f>
        <v>6104</v>
      </c>
      <c r="J1649">
        <f>INDEX('Raw Election Data'!$A$1:$AN$3144,MATCH($C1649&amp;" "&amp;$B1649,'Raw Election Data'!$C$1:$C$3144,0),MATCH('Joined Data'!J$1,'Raw Election Data'!$A$1:$AN$1,0))</f>
        <v>803</v>
      </c>
      <c r="K1649">
        <f>INDEX('Raw Election Data'!$A$1:$AN$3144,MATCH($C1649&amp;" "&amp;$B1649,'Raw Election Data'!$C$1:$C$3144,0),MATCH('Joined Data'!K$1,'Raw Election Data'!$A$1:$AN$1,0))</f>
        <v>2152</v>
      </c>
      <c r="L1649">
        <f>INDEX('Raw Election Data'!$A$1:$AN$3144,MATCH($C1649&amp;" "&amp;$B1649,'Raw Election Data'!$C$1:$C$3144,0),MATCH('Joined Data'!L$1,'Raw Election Data'!$A$1:$AN$1,0))</f>
        <v>3143</v>
      </c>
      <c r="M1649">
        <f>INDEX('Raw Election Data'!$A$1:$AN$3144,MATCH($C1649&amp;" "&amp;$B1649,'Raw Election Data'!$C$1:$C$3144,0),MATCH('Joined Data'!M$1,'Raw Election Data'!$A$1:$AN$1,0))</f>
        <v>0.25548838689150494</v>
      </c>
      <c r="N1649">
        <f>INDEX('Raw Election Data'!$A$1:$AN$3144,MATCH($C1649&amp;" "&amp;$B1649,'Raw Election Data'!$C$1:$C$3144,0),MATCH('Joined Data'!N$1,'Raw Election Data'!$A$1:$AN$1,0))</f>
        <v>0.68469615017499208</v>
      </c>
      <c r="O1649">
        <f>INDEX('Raw Election Data'!$A$1:$AN$3144,MATCH($C1649&amp;" "&amp;$B1649,'Raw Election Data'!$C$1:$C$3144,0),MATCH('Joined Data'!O$1,'Raw Election Data'!$A$1:$AN$1,0))</f>
        <v>-1349</v>
      </c>
      <c r="P1649">
        <f>INDEX('Raw Election Data'!$A$1:$AN$3144,MATCH($C1649&amp;" "&amp;$B1649,'Raw Election Data'!$C$1:$C$3144,0),MATCH('Joined Data'!P$1,'Raw Election Data'!$A$1:$AN$1,0))</f>
        <v>1349</v>
      </c>
      <c r="Q1649">
        <f>INDEX('Raw Election Data'!$A$1:$AN$3144,MATCH($C1649&amp;" "&amp;$B1649,'Raw Election Data'!$C$1:$C$3144,0),MATCH('Joined Data'!Q$1,'Raw Election Data'!$A$1:$AN$1,0))</f>
        <v>-0.42920776328348714</v>
      </c>
      <c r="R1649">
        <f>INDEX('Raw Election Data'!$A$1:$AN$3144,MATCH($C1649&amp;" "&amp;$B1649,'Raw Election Data'!$C$1:$C$3144,0),MATCH('Joined Data'!R$1,'Raw Election Data'!$A$1:$AN$1,0))</f>
        <v>0.42920776328348714</v>
      </c>
    </row>
    <row r="1650" spans="1:18" ht="13.5" customHeight="1" x14ac:dyDescent="0.15">
      <c r="A1650" t="s">
        <v>249</v>
      </c>
      <c r="B1650" t="s">
        <v>4281</v>
      </c>
      <c r="C1650" t="str">
        <f>INDEX(FIPS!$A$1:$E$3236,MATCH($F1650,FIPS!$D$1:$D$3236,0),5)</f>
        <v>Toole County</v>
      </c>
      <c r="D1650" t="s">
        <v>250</v>
      </c>
      <c r="E1650" s="15" t="s">
        <v>56</v>
      </c>
      <c r="F1650" t="s">
        <v>4378</v>
      </c>
      <c r="G1650" t="s">
        <v>436</v>
      </c>
      <c r="H1650" t="str">
        <f>IFERROR(VLOOKUP($G1650,'Team Colors'!$A:$B,2,0),"#c9c9c9")</f>
        <v>#69be28</v>
      </c>
      <c r="I1650">
        <f>INDEX('Raw Election Data'!$A$1:$AN$3144,MATCH($C1650&amp;" "&amp;$B1650,'Raw Election Data'!$C$1:$C$3144,0),MATCH('Joined Data'!I$1,'Raw Election Data'!$A$1:$AN$1,0))</f>
        <v>5087</v>
      </c>
      <c r="J1650">
        <f>INDEX('Raw Election Data'!$A$1:$AN$3144,MATCH($C1650&amp;" "&amp;$B1650,'Raw Election Data'!$C$1:$C$3144,0),MATCH('Joined Data'!J$1,'Raw Election Data'!$A$1:$AN$1,0))</f>
        <v>399</v>
      </c>
      <c r="K1650">
        <f>INDEX('Raw Election Data'!$A$1:$AN$3144,MATCH($C1650&amp;" "&amp;$B1650,'Raw Election Data'!$C$1:$C$3144,0),MATCH('Joined Data'!K$1,'Raw Election Data'!$A$1:$AN$1,0))</f>
        <v>1495</v>
      </c>
      <c r="L1650">
        <f>INDEX('Raw Election Data'!$A$1:$AN$3144,MATCH($C1650&amp;" "&amp;$B1650,'Raw Election Data'!$C$1:$C$3144,0),MATCH('Joined Data'!L$1,'Raw Election Data'!$A$1:$AN$1,0))</f>
        <v>2018</v>
      </c>
      <c r="M1650">
        <f>INDEX('Raw Election Data'!$A$1:$AN$3144,MATCH($C1650&amp;" "&amp;$B1650,'Raw Election Data'!$C$1:$C$3144,0),MATCH('Joined Data'!M$1,'Raw Election Data'!$A$1:$AN$1,0))</f>
        <v>0.19772051536174431</v>
      </c>
      <c r="N1650">
        <f>INDEX('Raw Election Data'!$A$1:$AN$3144,MATCH($C1650&amp;" "&amp;$B1650,'Raw Election Data'!$C$1:$C$3144,0),MATCH('Joined Data'!N$1,'Raw Election Data'!$A$1:$AN$1,0))</f>
        <v>0.74083250743310203</v>
      </c>
      <c r="O1650">
        <f>INDEX('Raw Election Data'!$A$1:$AN$3144,MATCH($C1650&amp;" "&amp;$B1650,'Raw Election Data'!$C$1:$C$3144,0),MATCH('Joined Data'!O$1,'Raw Election Data'!$A$1:$AN$1,0))</f>
        <v>-1096</v>
      </c>
      <c r="P1650">
        <f>INDEX('Raw Election Data'!$A$1:$AN$3144,MATCH($C1650&amp;" "&amp;$B1650,'Raw Election Data'!$C$1:$C$3144,0),MATCH('Joined Data'!P$1,'Raw Election Data'!$A$1:$AN$1,0))</f>
        <v>1096</v>
      </c>
      <c r="Q1650">
        <f>INDEX('Raw Election Data'!$A$1:$AN$3144,MATCH($C1650&amp;" "&amp;$B1650,'Raw Election Data'!$C$1:$C$3144,0),MATCH('Joined Data'!Q$1,'Raw Election Data'!$A$1:$AN$1,0))</f>
        <v>-0.54311199207135774</v>
      </c>
      <c r="R1650">
        <f>INDEX('Raw Election Data'!$A$1:$AN$3144,MATCH($C1650&amp;" "&amp;$B1650,'Raw Election Data'!$C$1:$C$3144,0),MATCH('Joined Data'!R$1,'Raw Election Data'!$A$1:$AN$1,0))</f>
        <v>0.54311199207135774</v>
      </c>
    </row>
    <row r="1651" spans="1:18" ht="13.5" hidden="1" customHeight="1" x14ac:dyDescent="0.15">
      <c r="A1651" t="s">
        <v>249</v>
      </c>
      <c r="B1651" t="s">
        <v>4281</v>
      </c>
      <c r="C1651" t="str">
        <f>INDEX(FIPS!$A$1:$E$3236,MATCH($F1651,FIPS!$D$1:$D$3236,0),5)</f>
        <v>Treasure County</v>
      </c>
      <c r="D1651" t="s">
        <v>250</v>
      </c>
      <c r="E1651" s="15" t="s">
        <v>57</v>
      </c>
      <c r="F1651" t="s">
        <v>4380</v>
      </c>
      <c r="G1651" t="s">
        <v>437</v>
      </c>
      <c r="H1651" t="str">
        <f>IFERROR(VLOOKUP($G1651,'Team Colors'!$A:$B,2,0),"#c9c9c9")</f>
        <v>#fb4f14</v>
      </c>
      <c r="I1651">
        <f>INDEX('Raw Election Data'!$A$1:$AN$3144,MATCH($C1651&amp;" "&amp;$B1651,'Raw Election Data'!$C$1:$C$3144,0),MATCH('Joined Data'!I$1,'Raw Election Data'!$A$1:$AN$1,0))</f>
        <v>697</v>
      </c>
      <c r="J1651">
        <f>INDEX('Raw Election Data'!$A$1:$AN$3144,MATCH($C1651&amp;" "&amp;$B1651,'Raw Election Data'!$C$1:$C$3144,0),MATCH('Joined Data'!J$1,'Raw Election Data'!$A$1:$AN$1,0))</f>
        <v>59</v>
      </c>
      <c r="K1651">
        <f>INDEX('Raw Election Data'!$A$1:$AN$3144,MATCH($C1651&amp;" "&amp;$B1651,'Raw Election Data'!$C$1:$C$3144,0),MATCH('Joined Data'!K$1,'Raw Election Data'!$A$1:$AN$1,0))</f>
        <v>350</v>
      </c>
      <c r="L1651">
        <f>INDEX('Raw Election Data'!$A$1:$AN$3144,MATCH($C1651&amp;" "&amp;$B1651,'Raw Election Data'!$C$1:$C$3144,0),MATCH('Joined Data'!L$1,'Raw Election Data'!$A$1:$AN$1,0))</f>
        <v>441</v>
      </c>
      <c r="M1651">
        <f>INDEX('Raw Election Data'!$A$1:$AN$3144,MATCH($C1651&amp;" "&amp;$B1651,'Raw Election Data'!$C$1:$C$3144,0),MATCH('Joined Data'!M$1,'Raw Election Data'!$A$1:$AN$1,0))</f>
        <v>0.13378684807256236</v>
      </c>
      <c r="N1651">
        <f>INDEX('Raw Election Data'!$A$1:$AN$3144,MATCH($C1651&amp;" "&amp;$B1651,'Raw Election Data'!$C$1:$C$3144,0),MATCH('Joined Data'!N$1,'Raw Election Data'!$A$1:$AN$1,0))</f>
        <v>0.79365079365079361</v>
      </c>
      <c r="O1651">
        <f>INDEX('Raw Election Data'!$A$1:$AN$3144,MATCH($C1651&amp;" "&amp;$B1651,'Raw Election Data'!$C$1:$C$3144,0),MATCH('Joined Data'!O$1,'Raw Election Data'!$A$1:$AN$1,0))</f>
        <v>-291</v>
      </c>
      <c r="P1651">
        <f>INDEX('Raw Election Data'!$A$1:$AN$3144,MATCH($C1651&amp;" "&amp;$B1651,'Raw Election Data'!$C$1:$C$3144,0),MATCH('Joined Data'!P$1,'Raw Election Data'!$A$1:$AN$1,0))</f>
        <v>291</v>
      </c>
      <c r="Q1651">
        <f>INDEX('Raw Election Data'!$A$1:$AN$3144,MATCH($C1651&amp;" "&amp;$B1651,'Raw Election Data'!$C$1:$C$3144,0),MATCH('Joined Data'!Q$1,'Raw Election Data'!$A$1:$AN$1,0))</f>
        <v>-0.65986394557823125</v>
      </c>
      <c r="R1651">
        <f>INDEX('Raw Election Data'!$A$1:$AN$3144,MATCH($C1651&amp;" "&amp;$B1651,'Raw Election Data'!$C$1:$C$3144,0),MATCH('Joined Data'!R$1,'Raw Election Data'!$A$1:$AN$1,0))</f>
        <v>0.65986394557823125</v>
      </c>
    </row>
    <row r="1652" spans="1:18" ht="13.5" hidden="1" customHeight="1" x14ac:dyDescent="0.15">
      <c r="A1652" t="s">
        <v>249</v>
      </c>
      <c r="B1652" t="s">
        <v>4281</v>
      </c>
      <c r="C1652" t="str">
        <f>INDEX(FIPS!$A$1:$E$3236,MATCH($F1652,FIPS!$D$1:$D$3236,0),5)</f>
        <v>Valley County</v>
      </c>
      <c r="D1652" t="s">
        <v>250</v>
      </c>
      <c r="E1652" s="15" t="s">
        <v>58</v>
      </c>
      <c r="F1652" t="s">
        <v>4381</v>
      </c>
      <c r="G1652" t="s">
        <v>437</v>
      </c>
      <c r="H1652" t="str">
        <f>IFERROR(VLOOKUP($G1652,'Team Colors'!$A:$B,2,0),"#c9c9c9")</f>
        <v>#fb4f14</v>
      </c>
      <c r="I1652">
        <f>INDEX('Raw Election Data'!$A$1:$AN$3144,MATCH($C1652&amp;" "&amp;$B1652,'Raw Election Data'!$C$1:$C$3144,0),MATCH('Joined Data'!I$1,'Raw Election Data'!$A$1:$AN$1,0))</f>
        <v>7659</v>
      </c>
      <c r="J1652">
        <f>INDEX('Raw Election Data'!$A$1:$AN$3144,MATCH($C1652&amp;" "&amp;$B1652,'Raw Election Data'!$C$1:$C$3144,0),MATCH('Joined Data'!J$1,'Raw Election Data'!$A$1:$AN$1,0))</f>
        <v>886</v>
      </c>
      <c r="K1652">
        <f>INDEX('Raw Election Data'!$A$1:$AN$3144,MATCH($C1652&amp;" "&amp;$B1652,'Raw Election Data'!$C$1:$C$3144,0),MATCH('Joined Data'!K$1,'Raw Election Data'!$A$1:$AN$1,0))</f>
        <v>2697</v>
      </c>
      <c r="L1652">
        <f>INDEX('Raw Election Data'!$A$1:$AN$3144,MATCH($C1652&amp;" "&amp;$B1652,'Raw Election Data'!$C$1:$C$3144,0),MATCH('Joined Data'!L$1,'Raw Election Data'!$A$1:$AN$1,0))</f>
        <v>3860</v>
      </c>
      <c r="M1652">
        <f>INDEX('Raw Election Data'!$A$1:$AN$3144,MATCH($C1652&amp;" "&amp;$B1652,'Raw Election Data'!$C$1:$C$3144,0),MATCH('Joined Data'!M$1,'Raw Election Data'!$A$1:$AN$1,0))</f>
        <v>0.22953367875647668</v>
      </c>
      <c r="N1652">
        <f>INDEX('Raw Election Data'!$A$1:$AN$3144,MATCH($C1652&amp;" "&amp;$B1652,'Raw Election Data'!$C$1:$C$3144,0),MATCH('Joined Data'!N$1,'Raw Election Data'!$A$1:$AN$1,0))</f>
        <v>0.69870466321243518</v>
      </c>
      <c r="O1652">
        <f>INDEX('Raw Election Data'!$A$1:$AN$3144,MATCH($C1652&amp;" "&amp;$B1652,'Raw Election Data'!$C$1:$C$3144,0),MATCH('Joined Data'!O$1,'Raw Election Data'!$A$1:$AN$1,0))</f>
        <v>-1811</v>
      </c>
      <c r="P1652">
        <f>INDEX('Raw Election Data'!$A$1:$AN$3144,MATCH($C1652&amp;" "&amp;$B1652,'Raw Election Data'!$C$1:$C$3144,0),MATCH('Joined Data'!P$1,'Raw Election Data'!$A$1:$AN$1,0))</f>
        <v>1811</v>
      </c>
      <c r="Q1652">
        <f>INDEX('Raw Election Data'!$A$1:$AN$3144,MATCH($C1652&amp;" "&amp;$B1652,'Raw Election Data'!$C$1:$C$3144,0),MATCH('Joined Data'!Q$1,'Raw Election Data'!$A$1:$AN$1,0))</f>
        <v>-0.46917098445595851</v>
      </c>
      <c r="R1652">
        <f>INDEX('Raw Election Data'!$A$1:$AN$3144,MATCH($C1652&amp;" "&amp;$B1652,'Raw Election Data'!$C$1:$C$3144,0),MATCH('Joined Data'!R$1,'Raw Election Data'!$A$1:$AN$1,0))</f>
        <v>0.46917098445595851</v>
      </c>
    </row>
    <row r="1653" spans="1:18" ht="13.5" hidden="1" customHeight="1" x14ac:dyDescent="0.15">
      <c r="A1653" t="s">
        <v>249</v>
      </c>
      <c r="B1653" t="s">
        <v>4281</v>
      </c>
      <c r="C1653" t="str">
        <f>INDEX(FIPS!$A$1:$E$3236,MATCH($F1653,FIPS!$D$1:$D$3236,0),5)</f>
        <v>Wheatland County</v>
      </c>
      <c r="D1653" t="s">
        <v>250</v>
      </c>
      <c r="E1653" s="15" t="s">
        <v>59</v>
      </c>
      <c r="F1653" t="s">
        <v>4383</v>
      </c>
      <c r="G1653" t="s">
        <v>437</v>
      </c>
      <c r="H1653" t="str">
        <f>IFERROR(VLOOKUP($G1653,'Team Colors'!$A:$B,2,0),"#c9c9c9")</f>
        <v>#fb4f14</v>
      </c>
      <c r="I1653">
        <f>INDEX('Raw Election Data'!$A$1:$AN$3144,MATCH($C1653&amp;" "&amp;$B1653,'Raw Election Data'!$C$1:$C$3144,0),MATCH('Joined Data'!I$1,'Raw Election Data'!$A$1:$AN$1,0))</f>
        <v>2110</v>
      </c>
      <c r="J1653">
        <f>INDEX('Raw Election Data'!$A$1:$AN$3144,MATCH($C1653&amp;" "&amp;$B1653,'Raw Election Data'!$C$1:$C$3144,0),MATCH('Joined Data'!J$1,'Raw Election Data'!$A$1:$AN$1,0))</f>
        <v>179</v>
      </c>
      <c r="K1653">
        <f>INDEX('Raw Election Data'!$A$1:$AN$3144,MATCH($C1653&amp;" "&amp;$B1653,'Raw Election Data'!$C$1:$C$3144,0),MATCH('Joined Data'!K$1,'Raw Election Data'!$A$1:$AN$1,0))</f>
        <v>698</v>
      </c>
      <c r="L1653">
        <f>INDEX('Raw Election Data'!$A$1:$AN$3144,MATCH($C1653&amp;" "&amp;$B1653,'Raw Election Data'!$C$1:$C$3144,0),MATCH('Joined Data'!L$1,'Raw Election Data'!$A$1:$AN$1,0))</f>
        <v>932</v>
      </c>
      <c r="M1653">
        <f>INDEX('Raw Election Data'!$A$1:$AN$3144,MATCH($C1653&amp;" "&amp;$B1653,'Raw Election Data'!$C$1:$C$3144,0),MATCH('Joined Data'!M$1,'Raw Election Data'!$A$1:$AN$1,0))</f>
        <v>0.19206008583690987</v>
      </c>
      <c r="N1653">
        <f>INDEX('Raw Election Data'!$A$1:$AN$3144,MATCH($C1653&amp;" "&amp;$B1653,'Raw Election Data'!$C$1:$C$3144,0),MATCH('Joined Data'!N$1,'Raw Election Data'!$A$1:$AN$1,0))</f>
        <v>0.74892703862660948</v>
      </c>
      <c r="O1653">
        <f>INDEX('Raw Election Data'!$A$1:$AN$3144,MATCH($C1653&amp;" "&amp;$B1653,'Raw Election Data'!$C$1:$C$3144,0),MATCH('Joined Data'!O$1,'Raw Election Data'!$A$1:$AN$1,0))</f>
        <v>-519</v>
      </c>
      <c r="P1653">
        <f>INDEX('Raw Election Data'!$A$1:$AN$3144,MATCH($C1653&amp;" "&amp;$B1653,'Raw Election Data'!$C$1:$C$3144,0),MATCH('Joined Data'!P$1,'Raw Election Data'!$A$1:$AN$1,0))</f>
        <v>519</v>
      </c>
      <c r="Q1653">
        <f>INDEX('Raw Election Data'!$A$1:$AN$3144,MATCH($C1653&amp;" "&amp;$B1653,'Raw Election Data'!$C$1:$C$3144,0),MATCH('Joined Data'!Q$1,'Raw Election Data'!$A$1:$AN$1,0))</f>
        <v>-0.55686695278969967</v>
      </c>
      <c r="R1653">
        <f>INDEX('Raw Election Data'!$A$1:$AN$3144,MATCH($C1653&amp;" "&amp;$B1653,'Raw Election Data'!$C$1:$C$3144,0),MATCH('Joined Data'!R$1,'Raw Election Data'!$A$1:$AN$1,0))</f>
        <v>0.55686695278969967</v>
      </c>
    </row>
    <row r="1654" spans="1:18" ht="13.5" hidden="1" customHeight="1" x14ac:dyDescent="0.15">
      <c r="A1654" t="s">
        <v>249</v>
      </c>
      <c r="B1654" t="s">
        <v>4281</v>
      </c>
      <c r="C1654" t="str">
        <f>INDEX(FIPS!$A$1:$E$3236,MATCH($F1654,FIPS!$D$1:$D$3236,0),5)</f>
        <v>Wibaux County</v>
      </c>
      <c r="D1654" t="s">
        <v>250</v>
      </c>
      <c r="E1654" s="15" t="s">
        <v>60</v>
      </c>
      <c r="F1654" t="s">
        <v>4385</v>
      </c>
      <c r="G1654" t="s">
        <v>437</v>
      </c>
      <c r="H1654" t="str">
        <f>IFERROR(VLOOKUP($G1654,'Team Colors'!$A:$B,2,0),"#c9c9c9")</f>
        <v>#fb4f14</v>
      </c>
      <c r="I1654">
        <f>INDEX('Raw Election Data'!$A$1:$AN$3144,MATCH($C1654&amp;" "&amp;$B1654,'Raw Election Data'!$C$1:$C$3144,0),MATCH('Joined Data'!I$1,'Raw Election Data'!$A$1:$AN$1,0))</f>
        <v>1130</v>
      </c>
      <c r="J1654">
        <f>INDEX('Raw Election Data'!$A$1:$AN$3144,MATCH($C1654&amp;" "&amp;$B1654,'Raw Election Data'!$C$1:$C$3144,0),MATCH('Joined Data'!J$1,'Raw Election Data'!$A$1:$AN$1,0))</f>
        <v>55</v>
      </c>
      <c r="K1654">
        <f>INDEX('Raw Election Data'!$A$1:$AN$3144,MATCH($C1654&amp;" "&amp;$B1654,'Raw Election Data'!$C$1:$C$3144,0),MATCH('Joined Data'!K$1,'Raw Election Data'!$A$1:$AN$1,0))</f>
        <v>460</v>
      </c>
      <c r="L1654">
        <f>INDEX('Raw Election Data'!$A$1:$AN$3144,MATCH($C1654&amp;" "&amp;$B1654,'Raw Election Data'!$C$1:$C$3144,0),MATCH('Joined Data'!L$1,'Raw Election Data'!$A$1:$AN$1,0))</f>
        <v>533</v>
      </c>
      <c r="M1654">
        <f>INDEX('Raw Election Data'!$A$1:$AN$3144,MATCH($C1654&amp;" "&amp;$B1654,'Raw Election Data'!$C$1:$C$3144,0),MATCH('Joined Data'!M$1,'Raw Election Data'!$A$1:$AN$1,0))</f>
        <v>0.10318949343339587</v>
      </c>
      <c r="N1654">
        <f>INDEX('Raw Election Data'!$A$1:$AN$3144,MATCH($C1654&amp;" "&amp;$B1654,'Raw Election Data'!$C$1:$C$3144,0),MATCH('Joined Data'!N$1,'Raw Election Data'!$A$1:$AN$1,0))</f>
        <v>0.8630393996247655</v>
      </c>
      <c r="O1654">
        <f>INDEX('Raw Election Data'!$A$1:$AN$3144,MATCH($C1654&amp;" "&amp;$B1654,'Raw Election Data'!$C$1:$C$3144,0),MATCH('Joined Data'!O$1,'Raw Election Data'!$A$1:$AN$1,0))</f>
        <v>-405</v>
      </c>
      <c r="P1654">
        <f>INDEX('Raw Election Data'!$A$1:$AN$3144,MATCH($C1654&amp;" "&amp;$B1654,'Raw Election Data'!$C$1:$C$3144,0),MATCH('Joined Data'!P$1,'Raw Election Data'!$A$1:$AN$1,0))</f>
        <v>405</v>
      </c>
      <c r="Q1654">
        <f>INDEX('Raw Election Data'!$A$1:$AN$3144,MATCH($C1654&amp;" "&amp;$B1654,'Raw Election Data'!$C$1:$C$3144,0),MATCH('Joined Data'!Q$1,'Raw Election Data'!$A$1:$AN$1,0))</f>
        <v>-0.75984990619136961</v>
      </c>
      <c r="R1654">
        <f>INDEX('Raw Election Data'!$A$1:$AN$3144,MATCH($C1654&amp;" "&amp;$B1654,'Raw Election Data'!$C$1:$C$3144,0),MATCH('Joined Data'!R$1,'Raw Election Data'!$A$1:$AN$1,0))</f>
        <v>0.75984990619136961</v>
      </c>
    </row>
    <row r="1655" spans="1:18" ht="13.5" hidden="1" customHeight="1" x14ac:dyDescent="0.15">
      <c r="A1655" t="s">
        <v>249</v>
      </c>
      <c r="B1655" t="s">
        <v>4281</v>
      </c>
      <c r="C1655" t="str">
        <f>INDEX(FIPS!$A$1:$E$3236,MATCH($F1655,FIPS!$D$1:$D$3236,0),5)</f>
        <v>Yellowstone County</v>
      </c>
      <c r="D1655" t="s">
        <v>250</v>
      </c>
      <c r="E1655" s="15" t="s">
        <v>61</v>
      </c>
      <c r="F1655" t="s">
        <v>4387</v>
      </c>
      <c r="G1655" t="s">
        <v>437</v>
      </c>
      <c r="H1655" t="str">
        <f>IFERROR(VLOOKUP($G1655,'Team Colors'!$A:$B,2,0),"#c9c9c9")</f>
        <v>#fb4f14</v>
      </c>
      <c r="I1655">
        <f>INDEX('Raw Election Data'!$A$1:$AN$3144,MATCH($C1655&amp;" "&amp;$B1655,'Raw Election Data'!$C$1:$C$3144,0),MATCH('Joined Data'!I$1,'Raw Election Data'!$A$1:$AN$1,0))</f>
        <v>157048</v>
      </c>
      <c r="J1655">
        <f>INDEX('Raw Election Data'!$A$1:$AN$3144,MATCH($C1655&amp;" "&amp;$B1655,'Raw Election Data'!$C$1:$C$3144,0),MATCH('Joined Data'!J$1,'Raw Election Data'!$A$1:$AN$1,0))</f>
        <v>21117</v>
      </c>
      <c r="K1655">
        <f>INDEX('Raw Election Data'!$A$1:$AN$3144,MATCH($C1655&amp;" "&amp;$B1655,'Raw Election Data'!$C$1:$C$3144,0),MATCH('Joined Data'!K$1,'Raw Election Data'!$A$1:$AN$1,0))</f>
        <v>38675</v>
      </c>
      <c r="L1655">
        <f>INDEX('Raw Election Data'!$A$1:$AN$3144,MATCH($C1655&amp;" "&amp;$B1655,'Raw Election Data'!$C$1:$C$3144,0),MATCH('Joined Data'!L$1,'Raw Election Data'!$A$1:$AN$1,0))</f>
        <v>64675</v>
      </c>
      <c r="M1655">
        <f>INDEX('Raw Election Data'!$A$1:$AN$3144,MATCH($C1655&amp;" "&amp;$B1655,'Raw Election Data'!$C$1:$C$3144,0),MATCH('Joined Data'!M$1,'Raw Election Data'!$A$1:$AN$1,0))</f>
        <v>0.32650947042906842</v>
      </c>
      <c r="N1655">
        <f>INDEX('Raw Election Data'!$A$1:$AN$3144,MATCH($C1655&amp;" "&amp;$B1655,'Raw Election Data'!$C$1:$C$3144,0),MATCH('Joined Data'!N$1,'Raw Election Data'!$A$1:$AN$1,0))</f>
        <v>0.59798994974874375</v>
      </c>
      <c r="O1655">
        <f>INDEX('Raw Election Data'!$A$1:$AN$3144,MATCH($C1655&amp;" "&amp;$B1655,'Raw Election Data'!$C$1:$C$3144,0),MATCH('Joined Data'!O$1,'Raw Election Data'!$A$1:$AN$1,0))</f>
        <v>-17558</v>
      </c>
      <c r="P1655">
        <f>INDEX('Raw Election Data'!$A$1:$AN$3144,MATCH($C1655&amp;" "&amp;$B1655,'Raw Election Data'!$C$1:$C$3144,0),MATCH('Joined Data'!P$1,'Raw Election Data'!$A$1:$AN$1,0))</f>
        <v>17558</v>
      </c>
      <c r="Q1655">
        <f>INDEX('Raw Election Data'!$A$1:$AN$3144,MATCH($C1655&amp;" "&amp;$B1655,'Raw Election Data'!$C$1:$C$3144,0),MATCH('Joined Data'!Q$1,'Raw Election Data'!$A$1:$AN$1,0))</f>
        <v>-0.27148047931967534</v>
      </c>
      <c r="R1655">
        <f>INDEX('Raw Election Data'!$A$1:$AN$3144,MATCH($C1655&amp;" "&amp;$B1655,'Raw Election Data'!$C$1:$C$3144,0),MATCH('Joined Data'!R$1,'Raw Election Data'!$A$1:$AN$1,0))</f>
        <v>0.27148047931967534</v>
      </c>
    </row>
    <row r="1656" spans="1:18" ht="13.5" hidden="1" customHeight="1" x14ac:dyDescent="0.15">
      <c r="A1656" t="s">
        <v>251</v>
      </c>
      <c r="B1656" t="s">
        <v>4388</v>
      </c>
      <c r="C1656" t="str">
        <f>INDEX(FIPS!$A$1:$E$3236,MATCH($F1656,FIPS!$D$1:$D$3236,0),5)</f>
        <v>Adams County</v>
      </c>
      <c r="D1656" t="s">
        <v>252</v>
      </c>
      <c r="E1656" s="15" t="s">
        <v>6</v>
      </c>
      <c r="F1656" t="s">
        <v>4389</v>
      </c>
      <c r="G1656" t="s">
        <v>437</v>
      </c>
      <c r="H1656" t="str">
        <f>IFERROR(VLOOKUP($G1656,'Team Colors'!$A:$B,2,0),"#c9c9c9")</f>
        <v>#fb4f14</v>
      </c>
      <c r="I1656">
        <f>INDEX('Raw Election Data'!$A$1:$AN$3144,MATCH($C1656&amp;" "&amp;$B1656,'Raw Election Data'!$C$1:$C$3144,0),MATCH('Joined Data'!I$1,'Raw Election Data'!$A$1:$AN$1,0))</f>
        <v>31587</v>
      </c>
      <c r="J1656">
        <f>INDEX('Raw Election Data'!$A$1:$AN$3144,MATCH($C1656&amp;" "&amp;$B1656,'Raw Election Data'!$C$1:$C$3144,0),MATCH('Joined Data'!J$1,'Raw Election Data'!$A$1:$AN$1,0))</f>
        <v>3272</v>
      </c>
      <c r="K1656">
        <f>INDEX('Raw Election Data'!$A$1:$AN$3144,MATCH($C1656&amp;" "&amp;$B1656,'Raw Election Data'!$C$1:$C$3144,0),MATCH('Joined Data'!K$1,'Raw Election Data'!$A$1:$AN$1,0))</f>
        <v>9205</v>
      </c>
      <c r="L1656">
        <f>INDEX('Raw Election Data'!$A$1:$AN$3144,MATCH($C1656&amp;" "&amp;$B1656,'Raw Election Data'!$C$1:$C$3144,0),MATCH('Joined Data'!L$1,'Raw Election Data'!$A$1:$AN$1,0))</f>
        <v>13172</v>
      </c>
      <c r="M1656">
        <f>INDEX('Raw Election Data'!$A$1:$AN$3144,MATCH($C1656&amp;" "&amp;$B1656,'Raw Election Data'!$C$1:$C$3144,0),MATCH('Joined Data'!M$1,'Raw Election Data'!$A$1:$AN$1,0))</f>
        <v>0.24840570907986639</v>
      </c>
      <c r="N1656">
        <f>INDEX('Raw Election Data'!$A$1:$AN$3144,MATCH($C1656&amp;" "&amp;$B1656,'Raw Election Data'!$C$1:$C$3144,0),MATCH('Joined Data'!N$1,'Raw Election Data'!$A$1:$AN$1,0))</f>
        <v>0.69883085332523531</v>
      </c>
      <c r="O1656">
        <f>INDEX('Raw Election Data'!$A$1:$AN$3144,MATCH($C1656&amp;" "&amp;$B1656,'Raw Election Data'!$C$1:$C$3144,0),MATCH('Joined Data'!O$1,'Raw Election Data'!$A$1:$AN$1,0))</f>
        <v>-5933</v>
      </c>
      <c r="P1656">
        <f>INDEX('Raw Election Data'!$A$1:$AN$3144,MATCH($C1656&amp;" "&amp;$B1656,'Raw Election Data'!$C$1:$C$3144,0),MATCH('Joined Data'!P$1,'Raw Election Data'!$A$1:$AN$1,0))</f>
        <v>5933</v>
      </c>
      <c r="Q1656">
        <f>INDEX('Raw Election Data'!$A$1:$AN$3144,MATCH($C1656&amp;" "&amp;$B1656,'Raw Election Data'!$C$1:$C$3144,0),MATCH('Joined Data'!Q$1,'Raw Election Data'!$A$1:$AN$1,0))</f>
        <v>-0.45042514424536895</v>
      </c>
      <c r="R1656">
        <f>INDEX('Raw Election Data'!$A$1:$AN$3144,MATCH($C1656&amp;" "&amp;$B1656,'Raw Election Data'!$C$1:$C$3144,0),MATCH('Joined Data'!R$1,'Raw Election Data'!$A$1:$AN$1,0))</f>
        <v>0.45042514424536895</v>
      </c>
    </row>
    <row r="1657" spans="1:18" ht="13.5" hidden="1" customHeight="1" x14ac:dyDescent="0.15">
      <c r="A1657" t="s">
        <v>251</v>
      </c>
      <c r="B1657" t="s">
        <v>4388</v>
      </c>
      <c r="C1657" t="str">
        <f>INDEX(FIPS!$A$1:$E$3236,MATCH($F1657,FIPS!$D$1:$D$3236,0),5)</f>
        <v>Antelope County</v>
      </c>
      <c r="D1657" t="s">
        <v>252</v>
      </c>
      <c r="E1657" s="15" t="s">
        <v>7</v>
      </c>
      <c r="F1657" t="s">
        <v>4393</v>
      </c>
      <c r="G1657" t="s">
        <v>437</v>
      </c>
      <c r="H1657" t="str">
        <f>IFERROR(VLOOKUP($G1657,'Team Colors'!$A:$B,2,0),"#c9c9c9")</f>
        <v>#fb4f14</v>
      </c>
      <c r="I1657">
        <f>INDEX('Raw Election Data'!$A$1:$AN$3144,MATCH($C1657&amp;" "&amp;$B1657,'Raw Election Data'!$C$1:$C$3144,0),MATCH('Joined Data'!I$1,'Raw Election Data'!$A$1:$AN$1,0))</f>
        <v>6414</v>
      </c>
      <c r="J1657">
        <f>INDEX('Raw Election Data'!$A$1:$AN$3144,MATCH($C1657&amp;" "&amp;$B1657,'Raw Election Data'!$C$1:$C$3144,0),MATCH('Joined Data'!J$1,'Raw Election Data'!$A$1:$AN$1,0))</f>
        <v>381</v>
      </c>
      <c r="K1657">
        <f>INDEX('Raw Election Data'!$A$1:$AN$3144,MATCH($C1657&amp;" "&amp;$B1657,'Raw Election Data'!$C$1:$C$3144,0),MATCH('Joined Data'!K$1,'Raw Election Data'!$A$1:$AN$1,0))</f>
        <v>2717</v>
      </c>
      <c r="L1657">
        <f>INDEX('Raw Election Data'!$A$1:$AN$3144,MATCH($C1657&amp;" "&amp;$B1657,'Raw Election Data'!$C$1:$C$3144,0),MATCH('Joined Data'!L$1,'Raw Election Data'!$A$1:$AN$1,0))</f>
        <v>3220</v>
      </c>
      <c r="M1657">
        <f>INDEX('Raw Election Data'!$A$1:$AN$3144,MATCH($C1657&amp;" "&amp;$B1657,'Raw Election Data'!$C$1:$C$3144,0),MATCH('Joined Data'!M$1,'Raw Election Data'!$A$1:$AN$1,0))</f>
        <v>0.11832298136645963</v>
      </c>
      <c r="N1657">
        <f>INDEX('Raw Election Data'!$A$1:$AN$3144,MATCH($C1657&amp;" "&amp;$B1657,'Raw Election Data'!$C$1:$C$3144,0),MATCH('Joined Data'!N$1,'Raw Election Data'!$A$1:$AN$1,0))</f>
        <v>0.84378881987577636</v>
      </c>
      <c r="O1657">
        <f>INDEX('Raw Election Data'!$A$1:$AN$3144,MATCH($C1657&amp;" "&amp;$B1657,'Raw Election Data'!$C$1:$C$3144,0),MATCH('Joined Data'!O$1,'Raw Election Data'!$A$1:$AN$1,0))</f>
        <v>-2336</v>
      </c>
      <c r="P1657">
        <f>INDEX('Raw Election Data'!$A$1:$AN$3144,MATCH($C1657&amp;" "&amp;$B1657,'Raw Election Data'!$C$1:$C$3144,0),MATCH('Joined Data'!P$1,'Raw Election Data'!$A$1:$AN$1,0))</f>
        <v>2336</v>
      </c>
      <c r="Q1657">
        <f>INDEX('Raw Election Data'!$A$1:$AN$3144,MATCH($C1657&amp;" "&amp;$B1657,'Raw Election Data'!$C$1:$C$3144,0),MATCH('Joined Data'!Q$1,'Raw Election Data'!$A$1:$AN$1,0))</f>
        <v>-0.72546583850931667</v>
      </c>
      <c r="R1657">
        <f>INDEX('Raw Election Data'!$A$1:$AN$3144,MATCH($C1657&amp;" "&amp;$B1657,'Raw Election Data'!$C$1:$C$3144,0),MATCH('Joined Data'!R$1,'Raw Election Data'!$A$1:$AN$1,0))</f>
        <v>0.72546583850931667</v>
      </c>
    </row>
    <row r="1658" spans="1:18" ht="13.5" hidden="1" customHeight="1" x14ac:dyDescent="0.15">
      <c r="A1658" t="s">
        <v>251</v>
      </c>
      <c r="B1658" t="s">
        <v>4388</v>
      </c>
      <c r="C1658" t="str">
        <f>INDEX(FIPS!$A$1:$E$3236,MATCH($F1658,FIPS!$D$1:$D$3236,0),5)</f>
        <v>Arthur County</v>
      </c>
      <c r="D1658" t="s">
        <v>252</v>
      </c>
      <c r="E1658" s="15" t="s">
        <v>8</v>
      </c>
      <c r="F1658" t="s">
        <v>4395</v>
      </c>
      <c r="G1658" t="s">
        <v>437</v>
      </c>
      <c r="H1658" t="str">
        <f>IFERROR(VLOOKUP($G1658,'Team Colors'!$A:$B,2,0),"#c9c9c9")</f>
        <v>#fb4f14</v>
      </c>
      <c r="I1658">
        <f>INDEX('Raw Election Data'!$A$1:$AN$3144,MATCH($C1658&amp;" "&amp;$B1658,'Raw Election Data'!$C$1:$C$3144,0),MATCH('Joined Data'!I$1,'Raw Election Data'!$A$1:$AN$1,0))</f>
        <v>456</v>
      </c>
      <c r="J1658">
        <f>INDEX('Raw Election Data'!$A$1:$AN$3144,MATCH($C1658&amp;" "&amp;$B1658,'Raw Election Data'!$C$1:$C$3144,0),MATCH('Joined Data'!J$1,'Raw Election Data'!$A$1:$AN$1,0))</f>
        <v>16</v>
      </c>
      <c r="K1658">
        <f>INDEX('Raw Election Data'!$A$1:$AN$3144,MATCH($C1658&amp;" "&amp;$B1658,'Raw Election Data'!$C$1:$C$3144,0),MATCH('Joined Data'!K$1,'Raw Election Data'!$A$1:$AN$1,0))</f>
        <v>237</v>
      </c>
      <c r="L1658">
        <f>INDEX('Raw Election Data'!$A$1:$AN$3144,MATCH($C1658&amp;" "&amp;$B1658,'Raw Election Data'!$C$1:$C$3144,0),MATCH('Joined Data'!L$1,'Raw Election Data'!$A$1:$AN$1,0))</f>
        <v>263</v>
      </c>
      <c r="M1658">
        <f>INDEX('Raw Election Data'!$A$1:$AN$3144,MATCH($C1658&amp;" "&amp;$B1658,'Raw Election Data'!$C$1:$C$3144,0),MATCH('Joined Data'!M$1,'Raw Election Data'!$A$1:$AN$1,0))</f>
        <v>6.0836501901140684E-2</v>
      </c>
      <c r="N1658">
        <f>INDEX('Raw Election Data'!$A$1:$AN$3144,MATCH($C1658&amp;" "&amp;$B1658,'Raw Election Data'!$C$1:$C$3144,0),MATCH('Joined Data'!N$1,'Raw Election Data'!$A$1:$AN$1,0))</f>
        <v>0.90114068441064643</v>
      </c>
      <c r="O1658">
        <f>INDEX('Raw Election Data'!$A$1:$AN$3144,MATCH($C1658&amp;" "&amp;$B1658,'Raw Election Data'!$C$1:$C$3144,0),MATCH('Joined Data'!O$1,'Raw Election Data'!$A$1:$AN$1,0))</f>
        <v>-221</v>
      </c>
      <c r="P1658">
        <f>INDEX('Raw Election Data'!$A$1:$AN$3144,MATCH($C1658&amp;" "&amp;$B1658,'Raw Election Data'!$C$1:$C$3144,0),MATCH('Joined Data'!P$1,'Raw Election Data'!$A$1:$AN$1,0))</f>
        <v>221</v>
      </c>
      <c r="Q1658">
        <f>INDEX('Raw Election Data'!$A$1:$AN$3144,MATCH($C1658&amp;" "&amp;$B1658,'Raw Election Data'!$C$1:$C$3144,0),MATCH('Joined Data'!Q$1,'Raw Election Data'!$A$1:$AN$1,0))</f>
        <v>-0.84030418250950578</v>
      </c>
      <c r="R1658">
        <f>INDEX('Raw Election Data'!$A$1:$AN$3144,MATCH($C1658&amp;" "&amp;$B1658,'Raw Election Data'!$C$1:$C$3144,0),MATCH('Joined Data'!R$1,'Raw Election Data'!$A$1:$AN$1,0))</f>
        <v>0.84030418250950578</v>
      </c>
    </row>
    <row r="1659" spans="1:18" ht="13.5" hidden="1" customHeight="1" x14ac:dyDescent="0.15">
      <c r="A1659" t="s">
        <v>251</v>
      </c>
      <c r="B1659" t="s">
        <v>4388</v>
      </c>
      <c r="C1659" t="str">
        <f>INDEX(FIPS!$A$1:$E$3236,MATCH($F1659,FIPS!$D$1:$D$3236,0),5)</f>
        <v>Banner County</v>
      </c>
      <c r="D1659" t="s">
        <v>252</v>
      </c>
      <c r="E1659" s="15" t="s">
        <v>9</v>
      </c>
      <c r="F1659" t="s">
        <v>4397</v>
      </c>
      <c r="G1659" t="s">
        <v>437</v>
      </c>
      <c r="H1659" t="str">
        <f>IFERROR(VLOOKUP($G1659,'Team Colors'!$A:$B,2,0),"#c9c9c9")</f>
        <v>#fb4f14</v>
      </c>
      <c r="I1659">
        <f>INDEX('Raw Election Data'!$A$1:$AN$3144,MATCH($C1659&amp;" "&amp;$B1659,'Raw Election Data'!$C$1:$C$3144,0),MATCH('Joined Data'!I$1,'Raw Election Data'!$A$1:$AN$1,0))</f>
        <v>788</v>
      </c>
      <c r="J1659">
        <f>INDEX('Raw Election Data'!$A$1:$AN$3144,MATCH($C1659&amp;" "&amp;$B1659,'Raw Election Data'!$C$1:$C$3144,0),MATCH('Joined Data'!J$1,'Raw Election Data'!$A$1:$AN$1,0))</f>
        <v>18</v>
      </c>
      <c r="K1659">
        <f>INDEX('Raw Election Data'!$A$1:$AN$3144,MATCH($C1659&amp;" "&amp;$B1659,'Raw Election Data'!$C$1:$C$3144,0),MATCH('Joined Data'!K$1,'Raw Election Data'!$A$1:$AN$1,0))</f>
        <v>355</v>
      </c>
      <c r="L1659">
        <f>INDEX('Raw Election Data'!$A$1:$AN$3144,MATCH($C1659&amp;" "&amp;$B1659,'Raw Election Data'!$C$1:$C$3144,0),MATCH('Joined Data'!L$1,'Raw Election Data'!$A$1:$AN$1,0))</f>
        <v>390</v>
      </c>
      <c r="M1659">
        <f>INDEX('Raw Election Data'!$A$1:$AN$3144,MATCH($C1659&amp;" "&amp;$B1659,'Raw Election Data'!$C$1:$C$3144,0),MATCH('Joined Data'!M$1,'Raw Election Data'!$A$1:$AN$1,0))</f>
        <v>4.6153846153846156E-2</v>
      </c>
      <c r="N1659">
        <f>INDEX('Raw Election Data'!$A$1:$AN$3144,MATCH($C1659&amp;" "&amp;$B1659,'Raw Election Data'!$C$1:$C$3144,0),MATCH('Joined Data'!N$1,'Raw Election Data'!$A$1:$AN$1,0))</f>
        <v>0.91025641025641024</v>
      </c>
      <c r="O1659">
        <f>INDEX('Raw Election Data'!$A$1:$AN$3144,MATCH($C1659&amp;" "&amp;$B1659,'Raw Election Data'!$C$1:$C$3144,0),MATCH('Joined Data'!O$1,'Raw Election Data'!$A$1:$AN$1,0))</f>
        <v>-337</v>
      </c>
      <c r="P1659">
        <f>INDEX('Raw Election Data'!$A$1:$AN$3144,MATCH($C1659&amp;" "&amp;$B1659,'Raw Election Data'!$C$1:$C$3144,0),MATCH('Joined Data'!P$1,'Raw Election Data'!$A$1:$AN$1,0))</f>
        <v>337</v>
      </c>
      <c r="Q1659">
        <f>INDEX('Raw Election Data'!$A$1:$AN$3144,MATCH($C1659&amp;" "&amp;$B1659,'Raw Election Data'!$C$1:$C$3144,0),MATCH('Joined Data'!Q$1,'Raw Election Data'!$A$1:$AN$1,0))</f>
        <v>-0.86410256410256414</v>
      </c>
      <c r="R1659">
        <f>INDEX('Raw Election Data'!$A$1:$AN$3144,MATCH($C1659&amp;" "&amp;$B1659,'Raw Election Data'!$C$1:$C$3144,0),MATCH('Joined Data'!R$1,'Raw Election Data'!$A$1:$AN$1,0))</f>
        <v>0.86410256410256414</v>
      </c>
    </row>
    <row r="1660" spans="1:18" ht="13.5" hidden="1" customHeight="1" x14ac:dyDescent="0.15">
      <c r="A1660" t="s">
        <v>251</v>
      </c>
      <c r="B1660" t="s">
        <v>4388</v>
      </c>
      <c r="C1660" t="str">
        <f>INDEX(FIPS!$A$1:$E$3236,MATCH($F1660,FIPS!$D$1:$D$3236,0),5)</f>
        <v>Blaine County</v>
      </c>
      <c r="D1660" t="s">
        <v>252</v>
      </c>
      <c r="E1660" s="15" t="s">
        <v>10</v>
      </c>
      <c r="F1660" t="s">
        <v>4400</v>
      </c>
      <c r="G1660" t="s">
        <v>437</v>
      </c>
      <c r="H1660" t="str">
        <f>IFERROR(VLOOKUP($G1660,'Team Colors'!$A:$B,2,0),"#c9c9c9")</f>
        <v>#fb4f14</v>
      </c>
      <c r="I1660">
        <f>INDEX('Raw Election Data'!$A$1:$AN$3144,MATCH($C1660&amp;" "&amp;$B1660,'Raw Election Data'!$C$1:$C$3144,0),MATCH('Joined Data'!I$1,'Raw Election Data'!$A$1:$AN$1,0))</f>
        <v>487</v>
      </c>
      <c r="J1660">
        <f>INDEX('Raw Election Data'!$A$1:$AN$3144,MATCH($C1660&amp;" "&amp;$B1660,'Raw Election Data'!$C$1:$C$3144,0),MATCH('Joined Data'!J$1,'Raw Election Data'!$A$1:$AN$1,0))</f>
        <v>30</v>
      </c>
      <c r="K1660">
        <f>INDEX('Raw Election Data'!$A$1:$AN$3144,MATCH($C1660&amp;" "&amp;$B1660,'Raw Election Data'!$C$1:$C$3144,0),MATCH('Joined Data'!K$1,'Raw Election Data'!$A$1:$AN$1,0))</f>
        <v>273</v>
      </c>
      <c r="L1660">
        <f>INDEX('Raw Election Data'!$A$1:$AN$3144,MATCH($C1660&amp;" "&amp;$B1660,'Raw Election Data'!$C$1:$C$3144,0),MATCH('Joined Data'!L$1,'Raw Election Data'!$A$1:$AN$1,0))</f>
        <v>313</v>
      </c>
      <c r="M1660">
        <f>INDEX('Raw Election Data'!$A$1:$AN$3144,MATCH($C1660&amp;" "&amp;$B1660,'Raw Election Data'!$C$1:$C$3144,0),MATCH('Joined Data'!M$1,'Raw Election Data'!$A$1:$AN$1,0))</f>
        <v>9.5846645367412137E-2</v>
      </c>
      <c r="N1660">
        <f>INDEX('Raw Election Data'!$A$1:$AN$3144,MATCH($C1660&amp;" "&amp;$B1660,'Raw Election Data'!$C$1:$C$3144,0),MATCH('Joined Data'!N$1,'Raw Election Data'!$A$1:$AN$1,0))</f>
        <v>0.87220447284345048</v>
      </c>
      <c r="O1660">
        <f>INDEX('Raw Election Data'!$A$1:$AN$3144,MATCH($C1660&amp;" "&amp;$B1660,'Raw Election Data'!$C$1:$C$3144,0),MATCH('Joined Data'!O$1,'Raw Election Data'!$A$1:$AN$1,0))</f>
        <v>-243</v>
      </c>
      <c r="P1660">
        <f>INDEX('Raw Election Data'!$A$1:$AN$3144,MATCH($C1660&amp;" "&amp;$B1660,'Raw Election Data'!$C$1:$C$3144,0),MATCH('Joined Data'!P$1,'Raw Election Data'!$A$1:$AN$1,0))</f>
        <v>243</v>
      </c>
      <c r="Q1660">
        <f>INDEX('Raw Election Data'!$A$1:$AN$3144,MATCH($C1660&amp;" "&amp;$B1660,'Raw Election Data'!$C$1:$C$3144,0),MATCH('Joined Data'!Q$1,'Raw Election Data'!$A$1:$AN$1,0))</f>
        <v>-0.77635782747603832</v>
      </c>
      <c r="R1660">
        <f>INDEX('Raw Election Data'!$A$1:$AN$3144,MATCH($C1660&amp;" "&amp;$B1660,'Raw Election Data'!$C$1:$C$3144,0),MATCH('Joined Data'!R$1,'Raw Election Data'!$A$1:$AN$1,0))</f>
        <v>0.77635782747603832</v>
      </c>
    </row>
    <row r="1661" spans="1:18" ht="13.5" hidden="1" customHeight="1" x14ac:dyDescent="0.15">
      <c r="A1661" t="s">
        <v>251</v>
      </c>
      <c r="B1661" t="s">
        <v>4388</v>
      </c>
      <c r="C1661" t="str">
        <f>INDEX(FIPS!$A$1:$E$3236,MATCH($F1661,FIPS!$D$1:$D$3236,0),5)</f>
        <v>Boone County</v>
      </c>
      <c r="D1661" t="s">
        <v>252</v>
      </c>
      <c r="E1661" s="15" t="s">
        <v>11</v>
      </c>
      <c r="F1661" t="s">
        <v>4401</v>
      </c>
      <c r="G1661" t="s">
        <v>7755</v>
      </c>
      <c r="H1661" t="str">
        <f>IFERROR(VLOOKUP($G1661,'Team Colors'!$A:$B,2,0),"#c9c9c9")</f>
        <v>#203731</v>
      </c>
      <c r="I1661">
        <f>INDEX('Raw Election Data'!$A$1:$AN$3144,MATCH($C1661&amp;" "&amp;$B1661,'Raw Election Data'!$C$1:$C$3144,0),MATCH('Joined Data'!I$1,'Raw Election Data'!$A$1:$AN$1,0))</f>
        <v>5315</v>
      </c>
      <c r="J1661">
        <f>INDEX('Raw Election Data'!$A$1:$AN$3144,MATCH($C1661&amp;" "&amp;$B1661,'Raw Election Data'!$C$1:$C$3144,0),MATCH('Joined Data'!J$1,'Raw Election Data'!$A$1:$AN$1,0))</f>
        <v>414</v>
      </c>
      <c r="K1661">
        <f>INDEX('Raw Election Data'!$A$1:$AN$3144,MATCH($C1661&amp;" "&amp;$B1661,'Raw Election Data'!$C$1:$C$3144,0),MATCH('Joined Data'!K$1,'Raw Election Data'!$A$1:$AN$1,0))</f>
        <v>2299</v>
      </c>
      <c r="L1661">
        <f>INDEX('Raw Election Data'!$A$1:$AN$3144,MATCH($C1661&amp;" "&amp;$B1661,'Raw Election Data'!$C$1:$C$3144,0),MATCH('Joined Data'!L$1,'Raw Election Data'!$A$1:$AN$1,0))</f>
        <v>2867</v>
      </c>
      <c r="M1661">
        <f>INDEX('Raw Election Data'!$A$1:$AN$3144,MATCH($C1661&amp;" "&amp;$B1661,'Raw Election Data'!$C$1:$C$3144,0),MATCH('Joined Data'!M$1,'Raw Election Data'!$A$1:$AN$1,0))</f>
        <v>0.14440181374258806</v>
      </c>
      <c r="N1661">
        <f>INDEX('Raw Election Data'!$A$1:$AN$3144,MATCH($C1661&amp;" "&amp;$B1661,'Raw Election Data'!$C$1:$C$3144,0),MATCH('Joined Data'!N$1,'Raw Election Data'!$A$1:$AN$1,0))</f>
        <v>0.80188350191838154</v>
      </c>
      <c r="O1661">
        <f>INDEX('Raw Election Data'!$A$1:$AN$3144,MATCH($C1661&amp;" "&amp;$B1661,'Raw Election Data'!$C$1:$C$3144,0),MATCH('Joined Data'!O$1,'Raw Election Data'!$A$1:$AN$1,0))</f>
        <v>-1885</v>
      </c>
      <c r="P1661">
        <f>INDEX('Raw Election Data'!$A$1:$AN$3144,MATCH($C1661&amp;" "&amp;$B1661,'Raw Election Data'!$C$1:$C$3144,0),MATCH('Joined Data'!P$1,'Raw Election Data'!$A$1:$AN$1,0))</f>
        <v>1885</v>
      </c>
      <c r="Q1661">
        <f>INDEX('Raw Election Data'!$A$1:$AN$3144,MATCH($C1661&amp;" "&amp;$B1661,'Raw Election Data'!$C$1:$C$3144,0),MATCH('Joined Data'!Q$1,'Raw Election Data'!$A$1:$AN$1,0))</f>
        <v>-0.65748168817579344</v>
      </c>
      <c r="R1661">
        <f>INDEX('Raw Election Data'!$A$1:$AN$3144,MATCH($C1661&amp;" "&amp;$B1661,'Raw Election Data'!$C$1:$C$3144,0),MATCH('Joined Data'!R$1,'Raw Election Data'!$A$1:$AN$1,0))</f>
        <v>0.65748168817579344</v>
      </c>
    </row>
    <row r="1662" spans="1:18" ht="13.5" hidden="1" customHeight="1" x14ac:dyDescent="0.15">
      <c r="A1662" t="s">
        <v>251</v>
      </c>
      <c r="B1662" t="s">
        <v>4388</v>
      </c>
      <c r="C1662" t="str">
        <f>INDEX(FIPS!$A$1:$E$3236,MATCH($F1662,FIPS!$D$1:$D$3236,0),5)</f>
        <v>Box Butte County</v>
      </c>
      <c r="D1662" t="s">
        <v>252</v>
      </c>
      <c r="E1662" s="15" t="s">
        <v>12</v>
      </c>
      <c r="F1662" t="s">
        <v>4403</v>
      </c>
      <c r="G1662" t="s">
        <v>437</v>
      </c>
      <c r="H1662" t="str">
        <f>IFERROR(VLOOKUP($G1662,'Team Colors'!$A:$B,2,0),"#c9c9c9")</f>
        <v>#fb4f14</v>
      </c>
      <c r="I1662">
        <f>INDEX('Raw Election Data'!$A$1:$AN$3144,MATCH($C1662&amp;" "&amp;$B1662,'Raw Election Data'!$C$1:$C$3144,0),MATCH('Joined Data'!I$1,'Raw Election Data'!$A$1:$AN$1,0))</f>
        <v>11337</v>
      </c>
      <c r="J1662">
        <f>INDEX('Raw Election Data'!$A$1:$AN$3144,MATCH($C1662&amp;" "&amp;$B1662,'Raw Election Data'!$C$1:$C$3144,0),MATCH('Joined Data'!J$1,'Raw Election Data'!$A$1:$AN$1,0))</f>
        <v>953</v>
      </c>
      <c r="K1662">
        <f>INDEX('Raw Election Data'!$A$1:$AN$3144,MATCH($C1662&amp;" "&amp;$B1662,'Raw Election Data'!$C$1:$C$3144,0),MATCH('Joined Data'!K$1,'Raw Election Data'!$A$1:$AN$1,0))</f>
        <v>3550</v>
      </c>
      <c r="L1662">
        <f>INDEX('Raw Election Data'!$A$1:$AN$3144,MATCH($C1662&amp;" "&amp;$B1662,'Raw Election Data'!$C$1:$C$3144,0),MATCH('Joined Data'!L$1,'Raw Election Data'!$A$1:$AN$1,0))</f>
        <v>4761</v>
      </c>
      <c r="M1662">
        <f>INDEX('Raw Election Data'!$A$1:$AN$3144,MATCH($C1662&amp;" "&amp;$B1662,'Raw Election Data'!$C$1:$C$3144,0),MATCH('Joined Data'!M$1,'Raw Election Data'!$A$1:$AN$1,0))</f>
        <v>0.20016803192606594</v>
      </c>
      <c r="N1662">
        <f>INDEX('Raw Election Data'!$A$1:$AN$3144,MATCH($C1662&amp;" "&amp;$B1662,'Raw Election Data'!$C$1:$C$3144,0),MATCH('Joined Data'!N$1,'Raw Election Data'!$A$1:$AN$1,0))</f>
        <v>0.74564167191766439</v>
      </c>
      <c r="O1662">
        <f>INDEX('Raw Election Data'!$A$1:$AN$3144,MATCH($C1662&amp;" "&amp;$B1662,'Raw Election Data'!$C$1:$C$3144,0),MATCH('Joined Data'!O$1,'Raw Election Data'!$A$1:$AN$1,0))</f>
        <v>-2597</v>
      </c>
      <c r="P1662">
        <f>INDEX('Raw Election Data'!$A$1:$AN$3144,MATCH($C1662&amp;" "&amp;$B1662,'Raw Election Data'!$C$1:$C$3144,0),MATCH('Joined Data'!P$1,'Raw Election Data'!$A$1:$AN$1,0))</f>
        <v>2597</v>
      </c>
      <c r="Q1662">
        <f>INDEX('Raw Election Data'!$A$1:$AN$3144,MATCH($C1662&amp;" "&amp;$B1662,'Raw Election Data'!$C$1:$C$3144,0),MATCH('Joined Data'!Q$1,'Raw Election Data'!$A$1:$AN$1,0))</f>
        <v>-0.54547363999159848</v>
      </c>
      <c r="R1662">
        <f>INDEX('Raw Election Data'!$A$1:$AN$3144,MATCH($C1662&amp;" "&amp;$B1662,'Raw Election Data'!$C$1:$C$3144,0),MATCH('Joined Data'!R$1,'Raw Election Data'!$A$1:$AN$1,0))</f>
        <v>0.54547363999159848</v>
      </c>
    </row>
    <row r="1663" spans="1:18" ht="13.5" hidden="1" customHeight="1" x14ac:dyDescent="0.15">
      <c r="A1663" t="s">
        <v>251</v>
      </c>
      <c r="B1663" t="s">
        <v>4388</v>
      </c>
      <c r="C1663" t="str">
        <f>INDEX(FIPS!$A$1:$E$3236,MATCH($F1663,FIPS!$D$1:$D$3236,0),5)</f>
        <v>Boyd County</v>
      </c>
      <c r="D1663" t="s">
        <v>252</v>
      </c>
      <c r="E1663" s="15" t="s">
        <v>13</v>
      </c>
      <c r="F1663" t="s">
        <v>4404</v>
      </c>
      <c r="G1663" t="s">
        <v>437</v>
      </c>
      <c r="H1663" t="str">
        <f>IFERROR(VLOOKUP($G1663,'Team Colors'!$A:$B,2,0),"#c9c9c9")</f>
        <v>#fb4f14</v>
      </c>
      <c r="I1663">
        <f>INDEX('Raw Election Data'!$A$1:$AN$3144,MATCH($C1663&amp;" "&amp;$B1663,'Raw Election Data'!$C$1:$C$3144,0),MATCH('Joined Data'!I$1,'Raw Election Data'!$A$1:$AN$1,0))</f>
        <v>2006</v>
      </c>
      <c r="J1663">
        <f>INDEX('Raw Election Data'!$A$1:$AN$3144,MATCH($C1663&amp;" "&amp;$B1663,'Raw Election Data'!$C$1:$C$3144,0),MATCH('Joined Data'!J$1,'Raw Election Data'!$A$1:$AN$1,0))</f>
        <v>128</v>
      </c>
      <c r="K1663">
        <f>INDEX('Raw Election Data'!$A$1:$AN$3144,MATCH($C1663&amp;" "&amp;$B1663,'Raw Election Data'!$C$1:$C$3144,0),MATCH('Joined Data'!K$1,'Raw Election Data'!$A$1:$AN$1,0))</f>
        <v>978</v>
      </c>
      <c r="L1663">
        <f>INDEX('Raw Election Data'!$A$1:$AN$3144,MATCH($C1663&amp;" "&amp;$B1663,'Raw Election Data'!$C$1:$C$3144,0),MATCH('Joined Data'!L$1,'Raw Election Data'!$A$1:$AN$1,0))</f>
        <v>1142</v>
      </c>
      <c r="M1663">
        <f>INDEX('Raw Election Data'!$A$1:$AN$3144,MATCH($C1663&amp;" "&amp;$B1663,'Raw Election Data'!$C$1:$C$3144,0),MATCH('Joined Data'!M$1,'Raw Election Data'!$A$1:$AN$1,0))</f>
        <v>0.11208406304728546</v>
      </c>
      <c r="N1663">
        <f>INDEX('Raw Election Data'!$A$1:$AN$3144,MATCH($C1663&amp;" "&amp;$B1663,'Raw Election Data'!$C$1:$C$3144,0),MATCH('Joined Data'!N$1,'Raw Election Data'!$A$1:$AN$1,0))</f>
        <v>0.85639229422066554</v>
      </c>
      <c r="O1663">
        <f>INDEX('Raw Election Data'!$A$1:$AN$3144,MATCH($C1663&amp;" "&amp;$B1663,'Raw Election Data'!$C$1:$C$3144,0),MATCH('Joined Data'!O$1,'Raw Election Data'!$A$1:$AN$1,0))</f>
        <v>-850</v>
      </c>
      <c r="P1663">
        <f>INDEX('Raw Election Data'!$A$1:$AN$3144,MATCH($C1663&amp;" "&amp;$B1663,'Raw Election Data'!$C$1:$C$3144,0),MATCH('Joined Data'!P$1,'Raw Election Data'!$A$1:$AN$1,0))</f>
        <v>850</v>
      </c>
      <c r="Q1663">
        <f>INDEX('Raw Election Data'!$A$1:$AN$3144,MATCH($C1663&amp;" "&amp;$B1663,'Raw Election Data'!$C$1:$C$3144,0),MATCH('Joined Data'!Q$1,'Raw Election Data'!$A$1:$AN$1,0))</f>
        <v>-0.74430823117338007</v>
      </c>
      <c r="R1663">
        <f>INDEX('Raw Election Data'!$A$1:$AN$3144,MATCH($C1663&amp;" "&amp;$B1663,'Raw Election Data'!$C$1:$C$3144,0),MATCH('Joined Data'!R$1,'Raw Election Data'!$A$1:$AN$1,0))</f>
        <v>0.74430823117338007</v>
      </c>
    </row>
    <row r="1664" spans="1:18" ht="13.5" hidden="1" customHeight="1" x14ac:dyDescent="0.15">
      <c r="A1664" t="s">
        <v>251</v>
      </c>
      <c r="B1664" t="s">
        <v>4388</v>
      </c>
      <c r="C1664" t="str">
        <f>INDEX(FIPS!$A$1:$E$3236,MATCH($F1664,FIPS!$D$1:$D$3236,0),5)</f>
        <v>Brown County</v>
      </c>
      <c r="D1664" t="s">
        <v>252</v>
      </c>
      <c r="E1664" s="15" t="s">
        <v>14</v>
      </c>
      <c r="F1664" t="s">
        <v>4405</v>
      </c>
      <c r="G1664" t="s">
        <v>437</v>
      </c>
      <c r="H1664" t="str">
        <f>IFERROR(VLOOKUP($G1664,'Team Colors'!$A:$B,2,0),"#c9c9c9")</f>
        <v>#fb4f14</v>
      </c>
      <c r="I1664">
        <f>INDEX('Raw Election Data'!$A$1:$AN$3144,MATCH($C1664&amp;" "&amp;$B1664,'Raw Election Data'!$C$1:$C$3144,0),MATCH('Joined Data'!I$1,'Raw Election Data'!$A$1:$AN$1,0))</f>
        <v>2946</v>
      </c>
      <c r="J1664">
        <f>INDEX('Raw Election Data'!$A$1:$AN$3144,MATCH($C1664&amp;" "&amp;$B1664,'Raw Election Data'!$C$1:$C$3144,0),MATCH('Joined Data'!J$1,'Raw Election Data'!$A$1:$AN$1,0))</f>
        <v>153</v>
      </c>
      <c r="K1664">
        <f>INDEX('Raw Election Data'!$A$1:$AN$3144,MATCH($C1664&amp;" "&amp;$B1664,'Raw Election Data'!$C$1:$C$3144,0),MATCH('Joined Data'!K$1,'Raw Election Data'!$A$1:$AN$1,0))</f>
        <v>1380</v>
      </c>
      <c r="L1664">
        <f>INDEX('Raw Election Data'!$A$1:$AN$3144,MATCH($C1664&amp;" "&amp;$B1664,'Raw Election Data'!$C$1:$C$3144,0),MATCH('Joined Data'!L$1,'Raw Election Data'!$A$1:$AN$1,0))</f>
        <v>1579</v>
      </c>
      <c r="M1664">
        <f>INDEX('Raw Election Data'!$A$1:$AN$3144,MATCH($C1664&amp;" "&amp;$B1664,'Raw Election Data'!$C$1:$C$3144,0),MATCH('Joined Data'!M$1,'Raw Election Data'!$A$1:$AN$1,0))</f>
        <v>9.689677010766308E-2</v>
      </c>
      <c r="N1664">
        <f>INDEX('Raw Election Data'!$A$1:$AN$3144,MATCH($C1664&amp;" "&amp;$B1664,'Raw Election Data'!$C$1:$C$3144,0),MATCH('Joined Data'!N$1,'Raw Election Data'!$A$1:$AN$1,0))</f>
        <v>0.87397086763774545</v>
      </c>
      <c r="O1664">
        <f>INDEX('Raw Election Data'!$A$1:$AN$3144,MATCH($C1664&amp;" "&amp;$B1664,'Raw Election Data'!$C$1:$C$3144,0),MATCH('Joined Data'!O$1,'Raw Election Data'!$A$1:$AN$1,0))</f>
        <v>-1227</v>
      </c>
      <c r="P1664">
        <f>INDEX('Raw Election Data'!$A$1:$AN$3144,MATCH($C1664&amp;" "&amp;$B1664,'Raw Election Data'!$C$1:$C$3144,0),MATCH('Joined Data'!P$1,'Raw Election Data'!$A$1:$AN$1,0))</f>
        <v>1227</v>
      </c>
      <c r="Q1664">
        <f>INDEX('Raw Election Data'!$A$1:$AN$3144,MATCH($C1664&amp;" "&amp;$B1664,'Raw Election Data'!$C$1:$C$3144,0),MATCH('Joined Data'!Q$1,'Raw Election Data'!$A$1:$AN$1,0))</f>
        <v>-0.77707409753008239</v>
      </c>
      <c r="R1664">
        <f>INDEX('Raw Election Data'!$A$1:$AN$3144,MATCH($C1664&amp;" "&amp;$B1664,'Raw Election Data'!$C$1:$C$3144,0),MATCH('Joined Data'!R$1,'Raw Election Data'!$A$1:$AN$1,0))</f>
        <v>0.77707409753008239</v>
      </c>
    </row>
    <row r="1665" spans="1:18" ht="13.5" hidden="1" customHeight="1" x14ac:dyDescent="0.15">
      <c r="A1665" t="s">
        <v>251</v>
      </c>
      <c r="B1665" t="s">
        <v>4388</v>
      </c>
      <c r="C1665" t="str">
        <f>INDEX(FIPS!$A$1:$E$3236,MATCH($F1665,FIPS!$D$1:$D$3236,0),5)</f>
        <v>Buffalo County</v>
      </c>
      <c r="D1665" t="s">
        <v>252</v>
      </c>
      <c r="E1665" s="15" t="s">
        <v>15</v>
      </c>
      <c r="F1665" t="s">
        <v>4407</v>
      </c>
      <c r="G1665" t="s">
        <v>437</v>
      </c>
      <c r="H1665" t="str">
        <f>IFERROR(VLOOKUP($G1665,'Team Colors'!$A:$B,2,0),"#c9c9c9")</f>
        <v>#fb4f14</v>
      </c>
      <c r="I1665">
        <f>INDEX('Raw Election Data'!$A$1:$AN$3144,MATCH($C1665&amp;" "&amp;$B1665,'Raw Election Data'!$C$1:$C$3144,0),MATCH('Joined Data'!I$1,'Raw Election Data'!$A$1:$AN$1,0))</f>
        <v>48863</v>
      </c>
      <c r="J1665">
        <f>INDEX('Raw Election Data'!$A$1:$AN$3144,MATCH($C1665&amp;" "&amp;$B1665,'Raw Election Data'!$C$1:$C$3144,0),MATCH('Joined Data'!J$1,'Raw Election Data'!$A$1:$AN$1,0))</f>
        <v>4690</v>
      </c>
      <c r="K1665">
        <f>INDEX('Raw Election Data'!$A$1:$AN$3144,MATCH($C1665&amp;" "&amp;$B1665,'Raw Election Data'!$C$1:$C$3144,0),MATCH('Joined Data'!K$1,'Raw Election Data'!$A$1:$AN$1,0))</f>
        <v>14424</v>
      </c>
      <c r="L1665">
        <f>INDEX('Raw Election Data'!$A$1:$AN$3144,MATCH($C1665&amp;" "&amp;$B1665,'Raw Election Data'!$C$1:$C$3144,0),MATCH('Joined Data'!L$1,'Raw Election Data'!$A$1:$AN$1,0))</f>
        <v>20477</v>
      </c>
      <c r="M1665">
        <f>INDEX('Raw Election Data'!$A$1:$AN$3144,MATCH($C1665&amp;" "&amp;$B1665,'Raw Election Data'!$C$1:$C$3144,0),MATCH('Joined Data'!M$1,'Raw Election Data'!$A$1:$AN$1,0))</f>
        <v>0.22903745665869024</v>
      </c>
      <c r="N1665">
        <f>INDEX('Raw Election Data'!$A$1:$AN$3144,MATCH($C1665&amp;" "&amp;$B1665,'Raw Election Data'!$C$1:$C$3144,0),MATCH('Joined Data'!N$1,'Raw Election Data'!$A$1:$AN$1,0))</f>
        <v>0.70440005860233434</v>
      </c>
      <c r="O1665">
        <f>INDEX('Raw Election Data'!$A$1:$AN$3144,MATCH($C1665&amp;" "&amp;$B1665,'Raw Election Data'!$C$1:$C$3144,0),MATCH('Joined Data'!O$1,'Raw Election Data'!$A$1:$AN$1,0))</f>
        <v>-9734</v>
      </c>
      <c r="P1665">
        <f>INDEX('Raw Election Data'!$A$1:$AN$3144,MATCH($C1665&amp;" "&amp;$B1665,'Raw Election Data'!$C$1:$C$3144,0),MATCH('Joined Data'!P$1,'Raw Election Data'!$A$1:$AN$1,0))</f>
        <v>9734</v>
      </c>
      <c r="Q1665">
        <f>INDEX('Raw Election Data'!$A$1:$AN$3144,MATCH($C1665&amp;" "&amp;$B1665,'Raw Election Data'!$C$1:$C$3144,0),MATCH('Joined Data'!Q$1,'Raw Election Data'!$A$1:$AN$1,0))</f>
        <v>-0.4753626019436441</v>
      </c>
      <c r="R1665">
        <f>INDEX('Raw Election Data'!$A$1:$AN$3144,MATCH($C1665&amp;" "&amp;$B1665,'Raw Election Data'!$C$1:$C$3144,0),MATCH('Joined Data'!R$1,'Raw Election Data'!$A$1:$AN$1,0))</f>
        <v>0.4753626019436441</v>
      </c>
    </row>
    <row r="1666" spans="1:18" ht="13.5" hidden="1" customHeight="1" x14ac:dyDescent="0.15">
      <c r="A1666" t="s">
        <v>251</v>
      </c>
      <c r="B1666" t="s">
        <v>4388</v>
      </c>
      <c r="C1666" t="str">
        <f>INDEX(FIPS!$A$1:$E$3236,MATCH($F1666,FIPS!$D$1:$D$3236,0),5)</f>
        <v>Burt County</v>
      </c>
      <c r="D1666" t="s">
        <v>252</v>
      </c>
      <c r="E1666" s="15" t="s">
        <v>16</v>
      </c>
      <c r="F1666" t="s">
        <v>4411</v>
      </c>
      <c r="G1666" t="s">
        <v>7755</v>
      </c>
      <c r="H1666" t="str">
        <f>IFERROR(VLOOKUP($G1666,'Team Colors'!$A:$B,2,0),"#c9c9c9")</f>
        <v>#203731</v>
      </c>
      <c r="I1666">
        <f>INDEX('Raw Election Data'!$A$1:$AN$3144,MATCH($C1666&amp;" "&amp;$B1666,'Raw Election Data'!$C$1:$C$3144,0),MATCH('Joined Data'!I$1,'Raw Election Data'!$A$1:$AN$1,0))</f>
        <v>6585</v>
      </c>
      <c r="J1666">
        <f>INDEX('Raw Election Data'!$A$1:$AN$3144,MATCH($C1666&amp;" "&amp;$B1666,'Raw Election Data'!$C$1:$C$3144,0),MATCH('Joined Data'!J$1,'Raw Election Data'!$A$1:$AN$1,0))</f>
        <v>928</v>
      </c>
      <c r="K1666">
        <f>INDEX('Raw Election Data'!$A$1:$AN$3144,MATCH($C1666&amp;" "&amp;$B1666,'Raw Election Data'!$C$1:$C$3144,0),MATCH('Joined Data'!K$1,'Raw Election Data'!$A$1:$AN$1,0))</f>
        <v>2360</v>
      </c>
      <c r="L1666">
        <f>INDEX('Raw Election Data'!$A$1:$AN$3144,MATCH($C1666&amp;" "&amp;$B1666,'Raw Election Data'!$C$1:$C$3144,0),MATCH('Joined Data'!L$1,'Raw Election Data'!$A$1:$AN$1,0))</f>
        <v>3523</v>
      </c>
      <c r="M1666">
        <f>INDEX('Raw Election Data'!$A$1:$AN$3144,MATCH($C1666&amp;" "&amp;$B1666,'Raw Election Data'!$C$1:$C$3144,0),MATCH('Joined Data'!M$1,'Raw Election Data'!$A$1:$AN$1,0))</f>
        <v>0.26341186488787965</v>
      </c>
      <c r="N1666">
        <f>INDEX('Raw Election Data'!$A$1:$AN$3144,MATCH($C1666&amp;" "&amp;$B1666,'Raw Election Data'!$C$1:$C$3144,0),MATCH('Joined Data'!N$1,'Raw Election Data'!$A$1:$AN$1,0))</f>
        <v>0.66988362191314221</v>
      </c>
      <c r="O1666">
        <f>INDEX('Raw Election Data'!$A$1:$AN$3144,MATCH($C1666&amp;" "&amp;$B1666,'Raw Election Data'!$C$1:$C$3144,0),MATCH('Joined Data'!O$1,'Raw Election Data'!$A$1:$AN$1,0))</f>
        <v>-1432</v>
      </c>
      <c r="P1666">
        <f>INDEX('Raw Election Data'!$A$1:$AN$3144,MATCH($C1666&amp;" "&amp;$B1666,'Raw Election Data'!$C$1:$C$3144,0),MATCH('Joined Data'!P$1,'Raw Election Data'!$A$1:$AN$1,0))</f>
        <v>1432</v>
      </c>
      <c r="Q1666">
        <f>INDEX('Raw Election Data'!$A$1:$AN$3144,MATCH($C1666&amp;" "&amp;$B1666,'Raw Election Data'!$C$1:$C$3144,0),MATCH('Joined Data'!Q$1,'Raw Election Data'!$A$1:$AN$1,0))</f>
        <v>-0.40647175702526256</v>
      </c>
      <c r="R1666">
        <f>INDEX('Raw Election Data'!$A$1:$AN$3144,MATCH($C1666&amp;" "&amp;$B1666,'Raw Election Data'!$C$1:$C$3144,0),MATCH('Joined Data'!R$1,'Raw Election Data'!$A$1:$AN$1,0))</f>
        <v>0.40647175702526256</v>
      </c>
    </row>
    <row r="1667" spans="1:18" ht="13.5" hidden="1" customHeight="1" x14ac:dyDescent="0.15">
      <c r="A1667" t="s">
        <v>251</v>
      </c>
      <c r="B1667" t="s">
        <v>4388</v>
      </c>
      <c r="C1667" t="str">
        <f>INDEX(FIPS!$A$1:$E$3236,MATCH($F1667,FIPS!$D$1:$D$3236,0),5)</f>
        <v>Butler County</v>
      </c>
      <c r="D1667" t="s">
        <v>252</v>
      </c>
      <c r="E1667" s="15" t="s">
        <v>17</v>
      </c>
      <c r="F1667" t="s">
        <v>4412</v>
      </c>
      <c r="G1667" t="s">
        <v>7755</v>
      </c>
      <c r="H1667" t="str">
        <f>IFERROR(VLOOKUP($G1667,'Team Colors'!$A:$B,2,0),"#c9c9c9")</f>
        <v>#203731</v>
      </c>
      <c r="I1667">
        <f>INDEX('Raw Election Data'!$A$1:$AN$3144,MATCH($C1667&amp;" "&amp;$B1667,'Raw Election Data'!$C$1:$C$3144,0),MATCH('Joined Data'!I$1,'Raw Election Data'!$A$1:$AN$1,0))</f>
        <v>8115</v>
      </c>
      <c r="J1667">
        <f>INDEX('Raw Election Data'!$A$1:$AN$3144,MATCH($C1667&amp;" "&amp;$B1667,'Raw Election Data'!$C$1:$C$3144,0),MATCH('Joined Data'!J$1,'Raw Election Data'!$A$1:$AN$1,0))</f>
        <v>690</v>
      </c>
      <c r="K1667">
        <f>INDEX('Raw Election Data'!$A$1:$AN$3144,MATCH($C1667&amp;" "&amp;$B1667,'Raw Election Data'!$C$1:$C$3144,0),MATCH('Joined Data'!K$1,'Raw Election Data'!$A$1:$AN$1,0))</f>
        <v>3068</v>
      </c>
      <c r="L1667">
        <f>INDEX('Raw Election Data'!$A$1:$AN$3144,MATCH($C1667&amp;" "&amp;$B1667,'Raw Election Data'!$C$1:$C$3144,0),MATCH('Joined Data'!L$1,'Raw Election Data'!$A$1:$AN$1,0))</f>
        <v>3914</v>
      </c>
      <c r="M1667">
        <f>INDEX('Raw Election Data'!$A$1:$AN$3144,MATCH($C1667&amp;" "&amp;$B1667,'Raw Election Data'!$C$1:$C$3144,0),MATCH('Joined Data'!M$1,'Raw Election Data'!$A$1:$AN$1,0))</f>
        <v>0.17629024016351558</v>
      </c>
      <c r="N1667">
        <f>INDEX('Raw Election Data'!$A$1:$AN$3144,MATCH($C1667&amp;" "&amp;$B1667,'Raw Election Data'!$C$1:$C$3144,0),MATCH('Joined Data'!N$1,'Raw Election Data'!$A$1:$AN$1,0))</f>
        <v>0.7838528359734287</v>
      </c>
      <c r="O1667">
        <f>INDEX('Raw Election Data'!$A$1:$AN$3144,MATCH($C1667&amp;" "&amp;$B1667,'Raw Election Data'!$C$1:$C$3144,0),MATCH('Joined Data'!O$1,'Raw Election Data'!$A$1:$AN$1,0))</f>
        <v>-2378</v>
      </c>
      <c r="P1667">
        <f>INDEX('Raw Election Data'!$A$1:$AN$3144,MATCH($C1667&amp;" "&amp;$B1667,'Raw Election Data'!$C$1:$C$3144,0),MATCH('Joined Data'!P$1,'Raw Election Data'!$A$1:$AN$1,0))</f>
        <v>2378</v>
      </c>
      <c r="Q1667">
        <f>INDEX('Raw Election Data'!$A$1:$AN$3144,MATCH($C1667&amp;" "&amp;$B1667,'Raw Election Data'!$C$1:$C$3144,0),MATCH('Joined Data'!Q$1,'Raw Election Data'!$A$1:$AN$1,0))</f>
        <v>-0.60756259580991312</v>
      </c>
      <c r="R1667">
        <f>INDEX('Raw Election Data'!$A$1:$AN$3144,MATCH($C1667&amp;" "&amp;$B1667,'Raw Election Data'!$C$1:$C$3144,0),MATCH('Joined Data'!R$1,'Raw Election Data'!$A$1:$AN$1,0))</f>
        <v>0.60756259580991312</v>
      </c>
    </row>
    <row r="1668" spans="1:18" ht="13.5" hidden="1" customHeight="1" x14ac:dyDescent="0.15">
      <c r="A1668" t="s">
        <v>251</v>
      </c>
      <c r="B1668" t="s">
        <v>4388</v>
      </c>
      <c r="C1668" t="str">
        <f>INDEX(FIPS!$A$1:$E$3236,MATCH($F1668,FIPS!$D$1:$D$3236,0),5)</f>
        <v>Cass County</v>
      </c>
      <c r="D1668" t="s">
        <v>252</v>
      </c>
      <c r="E1668" s="15" t="s">
        <v>18</v>
      </c>
      <c r="F1668" t="s">
        <v>4413</v>
      </c>
      <c r="G1668" t="s">
        <v>7755</v>
      </c>
      <c r="H1668" t="str">
        <f>IFERROR(VLOOKUP($G1668,'Team Colors'!$A:$B,2,0),"#c9c9c9")</f>
        <v>#203731</v>
      </c>
      <c r="I1668">
        <f>INDEX('Raw Election Data'!$A$1:$AN$3144,MATCH($C1668&amp;" "&amp;$B1668,'Raw Election Data'!$C$1:$C$3144,0),MATCH('Joined Data'!I$1,'Raw Election Data'!$A$1:$AN$1,0))</f>
        <v>25512</v>
      </c>
      <c r="J1668">
        <f>INDEX('Raw Election Data'!$A$1:$AN$3144,MATCH($C1668&amp;" "&amp;$B1668,'Raw Election Data'!$C$1:$C$3144,0),MATCH('Joined Data'!J$1,'Raw Election Data'!$A$1:$AN$1,0))</f>
        <v>3461</v>
      </c>
      <c r="K1668">
        <f>INDEX('Raw Election Data'!$A$1:$AN$3144,MATCH($C1668&amp;" "&amp;$B1668,'Raw Election Data'!$C$1:$C$3144,0),MATCH('Joined Data'!K$1,'Raw Election Data'!$A$1:$AN$1,0))</f>
        <v>8388</v>
      </c>
      <c r="L1668">
        <f>INDEX('Raw Election Data'!$A$1:$AN$3144,MATCH($C1668&amp;" "&amp;$B1668,'Raw Election Data'!$C$1:$C$3144,0),MATCH('Joined Data'!L$1,'Raw Election Data'!$A$1:$AN$1,0))</f>
        <v>12609</v>
      </c>
      <c r="M1668">
        <f>INDEX('Raw Election Data'!$A$1:$AN$3144,MATCH($C1668&amp;" "&amp;$B1668,'Raw Election Data'!$C$1:$C$3144,0),MATCH('Joined Data'!M$1,'Raw Election Data'!$A$1:$AN$1,0))</f>
        <v>0.27448647791260211</v>
      </c>
      <c r="N1668">
        <f>INDEX('Raw Election Data'!$A$1:$AN$3144,MATCH($C1668&amp;" "&amp;$B1668,'Raw Election Data'!$C$1:$C$3144,0),MATCH('Joined Data'!N$1,'Raw Election Data'!$A$1:$AN$1,0))</f>
        <v>0.66523911491791576</v>
      </c>
      <c r="O1668">
        <f>INDEX('Raw Election Data'!$A$1:$AN$3144,MATCH($C1668&amp;" "&amp;$B1668,'Raw Election Data'!$C$1:$C$3144,0),MATCH('Joined Data'!O$1,'Raw Election Data'!$A$1:$AN$1,0))</f>
        <v>-4927</v>
      </c>
      <c r="P1668">
        <f>INDEX('Raw Election Data'!$A$1:$AN$3144,MATCH($C1668&amp;" "&amp;$B1668,'Raw Election Data'!$C$1:$C$3144,0),MATCH('Joined Data'!P$1,'Raw Election Data'!$A$1:$AN$1,0))</f>
        <v>4927</v>
      </c>
      <c r="Q1668">
        <f>INDEX('Raw Election Data'!$A$1:$AN$3144,MATCH($C1668&amp;" "&amp;$B1668,'Raw Election Data'!$C$1:$C$3144,0),MATCH('Joined Data'!Q$1,'Raw Election Data'!$A$1:$AN$1,0))</f>
        <v>-0.39075263700531365</v>
      </c>
      <c r="R1668">
        <f>INDEX('Raw Election Data'!$A$1:$AN$3144,MATCH($C1668&amp;" "&amp;$B1668,'Raw Election Data'!$C$1:$C$3144,0),MATCH('Joined Data'!R$1,'Raw Election Data'!$A$1:$AN$1,0))</f>
        <v>0.39075263700531365</v>
      </c>
    </row>
    <row r="1669" spans="1:18" ht="13.5" hidden="1" customHeight="1" x14ac:dyDescent="0.15">
      <c r="A1669" t="s">
        <v>251</v>
      </c>
      <c r="B1669" t="s">
        <v>4388</v>
      </c>
      <c r="C1669" t="str">
        <f>INDEX(FIPS!$A$1:$E$3236,MATCH($F1669,FIPS!$D$1:$D$3236,0),5)</f>
        <v>Cedar County</v>
      </c>
      <c r="D1669" t="s">
        <v>252</v>
      </c>
      <c r="E1669" s="15" t="s">
        <v>19</v>
      </c>
      <c r="F1669" t="s">
        <v>4414</v>
      </c>
      <c r="G1669" t="s">
        <v>7755</v>
      </c>
      <c r="H1669" t="str">
        <f>IFERROR(VLOOKUP($G1669,'Team Colors'!$A:$B,2,0),"#c9c9c9")</f>
        <v>#203731</v>
      </c>
      <c r="I1669">
        <f>INDEX('Raw Election Data'!$A$1:$AN$3144,MATCH($C1669&amp;" "&amp;$B1669,'Raw Election Data'!$C$1:$C$3144,0),MATCH('Joined Data'!I$1,'Raw Election Data'!$A$1:$AN$1,0))</f>
        <v>8564</v>
      </c>
      <c r="J1669">
        <f>INDEX('Raw Election Data'!$A$1:$AN$3144,MATCH($C1669&amp;" "&amp;$B1669,'Raw Election Data'!$C$1:$C$3144,0),MATCH('Joined Data'!J$1,'Raw Election Data'!$A$1:$AN$1,0))</f>
        <v>572</v>
      </c>
      <c r="K1669">
        <f>INDEX('Raw Election Data'!$A$1:$AN$3144,MATCH($C1669&amp;" "&amp;$B1669,'Raw Election Data'!$C$1:$C$3144,0),MATCH('Joined Data'!K$1,'Raw Election Data'!$A$1:$AN$1,0))</f>
        <v>3533</v>
      </c>
      <c r="L1669">
        <f>INDEX('Raw Election Data'!$A$1:$AN$3144,MATCH($C1669&amp;" "&amp;$B1669,'Raw Election Data'!$C$1:$C$3144,0),MATCH('Joined Data'!L$1,'Raw Election Data'!$A$1:$AN$1,0))</f>
        <v>4360</v>
      </c>
      <c r="M1669">
        <f>INDEX('Raw Election Data'!$A$1:$AN$3144,MATCH($C1669&amp;" "&amp;$B1669,'Raw Election Data'!$C$1:$C$3144,0),MATCH('Joined Data'!M$1,'Raw Election Data'!$A$1:$AN$1,0))</f>
        <v>0.13119266055045872</v>
      </c>
      <c r="N1669">
        <f>INDEX('Raw Election Data'!$A$1:$AN$3144,MATCH($C1669&amp;" "&amp;$B1669,'Raw Election Data'!$C$1:$C$3144,0),MATCH('Joined Data'!N$1,'Raw Election Data'!$A$1:$AN$1,0))</f>
        <v>0.81032110091743115</v>
      </c>
      <c r="O1669">
        <f>INDEX('Raw Election Data'!$A$1:$AN$3144,MATCH($C1669&amp;" "&amp;$B1669,'Raw Election Data'!$C$1:$C$3144,0),MATCH('Joined Data'!O$1,'Raw Election Data'!$A$1:$AN$1,0))</f>
        <v>-2961</v>
      </c>
      <c r="P1669">
        <f>INDEX('Raw Election Data'!$A$1:$AN$3144,MATCH($C1669&amp;" "&amp;$B1669,'Raw Election Data'!$C$1:$C$3144,0),MATCH('Joined Data'!P$1,'Raw Election Data'!$A$1:$AN$1,0))</f>
        <v>2961</v>
      </c>
      <c r="Q1669">
        <f>INDEX('Raw Election Data'!$A$1:$AN$3144,MATCH($C1669&amp;" "&amp;$B1669,'Raw Election Data'!$C$1:$C$3144,0),MATCH('Joined Data'!Q$1,'Raw Election Data'!$A$1:$AN$1,0))</f>
        <v>-0.6791284403669724</v>
      </c>
      <c r="R1669">
        <f>INDEX('Raw Election Data'!$A$1:$AN$3144,MATCH($C1669&amp;" "&amp;$B1669,'Raw Election Data'!$C$1:$C$3144,0),MATCH('Joined Data'!R$1,'Raw Election Data'!$A$1:$AN$1,0))</f>
        <v>0.6791284403669724</v>
      </c>
    </row>
    <row r="1670" spans="1:18" ht="13.5" hidden="1" customHeight="1" x14ac:dyDescent="0.15">
      <c r="A1670" t="s">
        <v>251</v>
      </c>
      <c r="B1670" t="s">
        <v>4388</v>
      </c>
      <c r="C1670" t="str">
        <f>INDEX(FIPS!$A$1:$E$3236,MATCH($F1670,FIPS!$D$1:$D$3236,0),5)</f>
        <v>Chase County</v>
      </c>
      <c r="D1670" t="s">
        <v>252</v>
      </c>
      <c r="E1670" s="15" t="s">
        <v>20</v>
      </c>
      <c r="F1670" t="s">
        <v>4415</v>
      </c>
      <c r="G1670" t="s">
        <v>437</v>
      </c>
      <c r="H1670" t="str">
        <f>IFERROR(VLOOKUP($G1670,'Team Colors'!$A:$B,2,0),"#c9c9c9")</f>
        <v>#fb4f14</v>
      </c>
      <c r="I1670">
        <f>INDEX('Raw Election Data'!$A$1:$AN$3144,MATCH($C1670&amp;" "&amp;$B1670,'Raw Election Data'!$C$1:$C$3144,0),MATCH('Joined Data'!I$1,'Raw Election Data'!$A$1:$AN$1,0))</f>
        <v>3956</v>
      </c>
      <c r="J1670">
        <f>INDEX('Raw Election Data'!$A$1:$AN$3144,MATCH($C1670&amp;" "&amp;$B1670,'Raw Election Data'!$C$1:$C$3144,0),MATCH('Joined Data'!J$1,'Raw Election Data'!$A$1:$AN$1,0))</f>
        <v>171</v>
      </c>
      <c r="K1670">
        <f>INDEX('Raw Election Data'!$A$1:$AN$3144,MATCH($C1670&amp;" "&amp;$B1670,'Raw Election Data'!$C$1:$C$3144,0),MATCH('Joined Data'!K$1,'Raw Election Data'!$A$1:$AN$1,0))</f>
        <v>1621</v>
      </c>
      <c r="L1670">
        <f>INDEX('Raw Election Data'!$A$1:$AN$3144,MATCH($C1670&amp;" "&amp;$B1670,'Raw Election Data'!$C$1:$C$3144,0),MATCH('Joined Data'!L$1,'Raw Election Data'!$A$1:$AN$1,0))</f>
        <v>1851</v>
      </c>
      <c r="M1670">
        <f>INDEX('Raw Election Data'!$A$1:$AN$3144,MATCH($C1670&amp;" "&amp;$B1670,'Raw Election Data'!$C$1:$C$3144,0),MATCH('Joined Data'!M$1,'Raw Election Data'!$A$1:$AN$1,0))</f>
        <v>9.2382495948136148E-2</v>
      </c>
      <c r="N1670">
        <f>INDEX('Raw Election Data'!$A$1:$AN$3144,MATCH($C1670&amp;" "&amp;$B1670,'Raw Election Data'!$C$1:$C$3144,0),MATCH('Joined Data'!N$1,'Raw Election Data'!$A$1:$AN$1,0))</f>
        <v>0.8757428417071853</v>
      </c>
      <c r="O1670">
        <f>INDEX('Raw Election Data'!$A$1:$AN$3144,MATCH($C1670&amp;" "&amp;$B1670,'Raw Election Data'!$C$1:$C$3144,0),MATCH('Joined Data'!O$1,'Raw Election Data'!$A$1:$AN$1,0))</f>
        <v>-1450</v>
      </c>
      <c r="P1670">
        <f>INDEX('Raw Election Data'!$A$1:$AN$3144,MATCH($C1670&amp;" "&amp;$B1670,'Raw Election Data'!$C$1:$C$3144,0),MATCH('Joined Data'!P$1,'Raw Election Data'!$A$1:$AN$1,0))</f>
        <v>1450</v>
      </c>
      <c r="Q1670">
        <f>INDEX('Raw Election Data'!$A$1:$AN$3144,MATCH($C1670&amp;" "&amp;$B1670,'Raw Election Data'!$C$1:$C$3144,0),MATCH('Joined Data'!Q$1,'Raw Election Data'!$A$1:$AN$1,0))</f>
        <v>-0.78336034575904911</v>
      </c>
      <c r="R1670">
        <f>INDEX('Raw Election Data'!$A$1:$AN$3144,MATCH($C1670&amp;" "&amp;$B1670,'Raw Election Data'!$C$1:$C$3144,0),MATCH('Joined Data'!R$1,'Raw Election Data'!$A$1:$AN$1,0))</f>
        <v>0.78336034575904911</v>
      </c>
    </row>
    <row r="1671" spans="1:18" ht="13.5" hidden="1" customHeight="1" x14ac:dyDescent="0.15">
      <c r="A1671" t="s">
        <v>251</v>
      </c>
      <c r="B1671" t="s">
        <v>4388</v>
      </c>
      <c r="C1671" t="str">
        <f>INDEX(FIPS!$A$1:$E$3236,MATCH($F1671,FIPS!$D$1:$D$3236,0),5)</f>
        <v>Cherry County</v>
      </c>
      <c r="D1671" t="s">
        <v>252</v>
      </c>
      <c r="E1671" s="15" t="s">
        <v>21</v>
      </c>
      <c r="F1671" t="s">
        <v>4417</v>
      </c>
      <c r="G1671" t="s">
        <v>437</v>
      </c>
      <c r="H1671" t="str">
        <f>IFERROR(VLOOKUP($G1671,'Team Colors'!$A:$B,2,0),"#c9c9c9")</f>
        <v>#fb4f14</v>
      </c>
      <c r="I1671">
        <f>INDEX('Raw Election Data'!$A$1:$AN$3144,MATCH($C1671&amp;" "&amp;$B1671,'Raw Election Data'!$C$1:$C$3144,0),MATCH('Joined Data'!I$1,'Raw Election Data'!$A$1:$AN$1,0))</f>
        <v>5848</v>
      </c>
      <c r="J1671">
        <f>INDEX('Raw Election Data'!$A$1:$AN$3144,MATCH($C1671&amp;" "&amp;$B1671,'Raw Election Data'!$C$1:$C$3144,0),MATCH('Joined Data'!J$1,'Raw Election Data'!$A$1:$AN$1,0))</f>
        <v>317</v>
      </c>
      <c r="K1671">
        <f>INDEX('Raw Election Data'!$A$1:$AN$3144,MATCH($C1671&amp;" "&amp;$B1671,'Raw Election Data'!$C$1:$C$3144,0),MATCH('Joined Data'!K$1,'Raw Election Data'!$A$1:$AN$1,0))</f>
        <v>2623</v>
      </c>
      <c r="L1671">
        <f>INDEX('Raw Election Data'!$A$1:$AN$3144,MATCH($C1671&amp;" "&amp;$B1671,'Raw Election Data'!$C$1:$C$3144,0),MATCH('Joined Data'!L$1,'Raw Election Data'!$A$1:$AN$1,0))</f>
        <v>3082</v>
      </c>
      <c r="M1671">
        <f>INDEX('Raw Election Data'!$A$1:$AN$3144,MATCH($C1671&amp;" "&amp;$B1671,'Raw Election Data'!$C$1:$C$3144,0),MATCH('Joined Data'!M$1,'Raw Election Data'!$A$1:$AN$1,0))</f>
        <v>0.10285528877352369</v>
      </c>
      <c r="N1671">
        <f>INDEX('Raw Election Data'!$A$1:$AN$3144,MATCH($C1671&amp;" "&amp;$B1671,'Raw Election Data'!$C$1:$C$3144,0),MATCH('Joined Data'!N$1,'Raw Election Data'!$A$1:$AN$1,0))</f>
        <v>0.85107073329007144</v>
      </c>
      <c r="O1671">
        <f>INDEX('Raw Election Data'!$A$1:$AN$3144,MATCH($C1671&amp;" "&amp;$B1671,'Raw Election Data'!$C$1:$C$3144,0),MATCH('Joined Data'!O$1,'Raw Election Data'!$A$1:$AN$1,0))</f>
        <v>-2306</v>
      </c>
      <c r="P1671">
        <f>INDEX('Raw Election Data'!$A$1:$AN$3144,MATCH($C1671&amp;" "&amp;$B1671,'Raw Election Data'!$C$1:$C$3144,0),MATCH('Joined Data'!P$1,'Raw Election Data'!$A$1:$AN$1,0))</f>
        <v>2306</v>
      </c>
      <c r="Q1671">
        <f>INDEX('Raw Election Data'!$A$1:$AN$3144,MATCH($C1671&amp;" "&amp;$B1671,'Raw Election Data'!$C$1:$C$3144,0),MATCH('Joined Data'!Q$1,'Raw Election Data'!$A$1:$AN$1,0))</f>
        <v>-0.74821544451654776</v>
      </c>
      <c r="R1671">
        <f>INDEX('Raw Election Data'!$A$1:$AN$3144,MATCH($C1671&amp;" "&amp;$B1671,'Raw Election Data'!$C$1:$C$3144,0),MATCH('Joined Data'!R$1,'Raw Election Data'!$A$1:$AN$1,0))</f>
        <v>0.74821544451654776</v>
      </c>
    </row>
    <row r="1672" spans="1:18" ht="13.5" hidden="1" customHeight="1" x14ac:dyDescent="0.15">
      <c r="A1672" t="s">
        <v>251</v>
      </c>
      <c r="B1672" t="s">
        <v>4388</v>
      </c>
      <c r="C1672" t="str">
        <f>INDEX(FIPS!$A$1:$E$3236,MATCH($F1672,FIPS!$D$1:$D$3236,0),5)</f>
        <v>Cheyenne County</v>
      </c>
      <c r="D1672" t="s">
        <v>252</v>
      </c>
      <c r="E1672" s="15" t="s">
        <v>22</v>
      </c>
      <c r="F1672" t="s">
        <v>4418</v>
      </c>
      <c r="G1672" t="s">
        <v>437</v>
      </c>
      <c r="H1672" t="str">
        <f>IFERROR(VLOOKUP($G1672,'Team Colors'!$A:$B,2,0),"#c9c9c9")</f>
        <v>#fb4f14</v>
      </c>
      <c r="I1672">
        <f>INDEX('Raw Election Data'!$A$1:$AN$3144,MATCH($C1672&amp;" "&amp;$B1672,'Raw Election Data'!$C$1:$C$3144,0),MATCH('Joined Data'!I$1,'Raw Election Data'!$A$1:$AN$1,0))</f>
        <v>10167</v>
      </c>
      <c r="J1672">
        <f>INDEX('Raw Election Data'!$A$1:$AN$3144,MATCH($C1672&amp;" "&amp;$B1672,'Raw Election Data'!$C$1:$C$3144,0),MATCH('Joined Data'!J$1,'Raw Election Data'!$A$1:$AN$1,0))</f>
        <v>702</v>
      </c>
      <c r="K1672">
        <f>INDEX('Raw Election Data'!$A$1:$AN$3144,MATCH($C1672&amp;" "&amp;$B1672,'Raw Election Data'!$C$1:$C$3144,0),MATCH('Joined Data'!K$1,'Raw Election Data'!$A$1:$AN$1,0))</f>
        <v>3610</v>
      </c>
      <c r="L1672">
        <f>INDEX('Raw Election Data'!$A$1:$AN$3144,MATCH($C1672&amp;" "&amp;$B1672,'Raw Election Data'!$C$1:$C$3144,0),MATCH('Joined Data'!L$1,'Raw Election Data'!$A$1:$AN$1,0))</f>
        <v>4569</v>
      </c>
      <c r="M1672">
        <f>INDEX('Raw Election Data'!$A$1:$AN$3144,MATCH($C1672&amp;" "&amp;$B1672,'Raw Election Data'!$C$1:$C$3144,0),MATCH('Joined Data'!M$1,'Raw Election Data'!$A$1:$AN$1,0))</f>
        <v>0.15364412344057782</v>
      </c>
      <c r="N1672">
        <f>INDEX('Raw Election Data'!$A$1:$AN$3144,MATCH($C1672&amp;" "&amp;$B1672,'Raw Election Data'!$C$1:$C$3144,0),MATCH('Joined Data'!N$1,'Raw Election Data'!$A$1:$AN$1,0))</f>
        <v>0.79010724447362657</v>
      </c>
      <c r="O1672">
        <f>INDEX('Raw Election Data'!$A$1:$AN$3144,MATCH($C1672&amp;" "&amp;$B1672,'Raw Election Data'!$C$1:$C$3144,0),MATCH('Joined Data'!O$1,'Raw Election Data'!$A$1:$AN$1,0))</f>
        <v>-2908</v>
      </c>
      <c r="P1672">
        <f>INDEX('Raw Election Data'!$A$1:$AN$3144,MATCH($C1672&amp;" "&amp;$B1672,'Raw Election Data'!$C$1:$C$3144,0),MATCH('Joined Data'!P$1,'Raw Election Data'!$A$1:$AN$1,0))</f>
        <v>2908</v>
      </c>
      <c r="Q1672">
        <f>INDEX('Raw Election Data'!$A$1:$AN$3144,MATCH($C1672&amp;" "&amp;$B1672,'Raw Election Data'!$C$1:$C$3144,0),MATCH('Joined Data'!Q$1,'Raw Election Data'!$A$1:$AN$1,0))</f>
        <v>-0.6364631210330487</v>
      </c>
      <c r="R1672">
        <f>INDEX('Raw Election Data'!$A$1:$AN$3144,MATCH($C1672&amp;" "&amp;$B1672,'Raw Election Data'!$C$1:$C$3144,0),MATCH('Joined Data'!R$1,'Raw Election Data'!$A$1:$AN$1,0))</f>
        <v>0.6364631210330487</v>
      </c>
    </row>
    <row r="1673" spans="1:18" ht="13.5" hidden="1" customHeight="1" x14ac:dyDescent="0.15">
      <c r="A1673" t="s">
        <v>251</v>
      </c>
      <c r="B1673" t="s">
        <v>4388</v>
      </c>
      <c r="C1673" t="str">
        <f>INDEX(FIPS!$A$1:$E$3236,MATCH($F1673,FIPS!$D$1:$D$3236,0),5)</f>
        <v>Clay County</v>
      </c>
      <c r="D1673" t="s">
        <v>252</v>
      </c>
      <c r="E1673" s="15" t="s">
        <v>23</v>
      </c>
      <c r="F1673" t="s">
        <v>4419</v>
      </c>
      <c r="G1673" t="s">
        <v>437</v>
      </c>
      <c r="H1673" t="str">
        <f>IFERROR(VLOOKUP($G1673,'Team Colors'!$A:$B,2,0),"#c9c9c9")</f>
        <v>#fb4f14</v>
      </c>
      <c r="I1673">
        <f>INDEX('Raw Election Data'!$A$1:$AN$3144,MATCH($C1673&amp;" "&amp;$B1673,'Raw Election Data'!$C$1:$C$3144,0),MATCH('Joined Data'!I$1,'Raw Election Data'!$A$1:$AN$1,0))</f>
        <v>6309</v>
      </c>
      <c r="J1673">
        <f>INDEX('Raw Election Data'!$A$1:$AN$3144,MATCH($C1673&amp;" "&amp;$B1673,'Raw Election Data'!$C$1:$C$3144,0),MATCH('Joined Data'!J$1,'Raw Election Data'!$A$1:$AN$1,0))</f>
        <v>470</v>
      </c>
      <c r="K1673">
        <f>INDEX('Raw Election Data'!$A$1:$AN$3144,MATCH($C1673&amp;" "&amp;$B1673,'Raw Election Data'!$C$1:$C$3144,0),MATCH('Joined Data'!K$1,'Raw Election Data'!$A$1:$AN$1,0))</f>
        <v>2373</v>
      </c>
      <c r="L1673">
        <f>INDEX('Raw Election Data'!$A$1:$AN$3144,MATCH($C1673&amp;" "&amp;$B1673,'Raw Election Data'!$C$1:$C$3144,0),MATCH('Joined Data'!L$1,'Raw Election Data'!$A$1:$AN$1,0))</f>
        <v>2973</v>
      </c>
      <c r="M1673">
        <f>INDEX('Raw Election Data'!$A$1:$AN$3144,MATCH($C1673&amp;" "&amp;$B1673,'Raw Election Data'!$C$1:$C$3144,0),MATCH('Joined Data'!M$1,'Raw Election Data'!$A$1:$AN$1,0))</f>
        <v>0.15808947191389169</v>
      </c>
      <c r="N1673">
        <f>INDEX('Raw Election Data'!$A$1:$AN$3144,MATCH($C1673&amp;" "&amp;$B1673,'Raw Election Data'!$C$1:$C$3144,0),MATCH('Joined Data'!N$1,'Raw Election Data'!$A$1:$AN$1,0))</f>
        <v>0.798183652875883</v>
      </c>
      <c r="O1673">
        <f>INDEX('Raw Election Data'!$A$1:$AN$3144,MATCH($C1673&amp;" "&amp;$B1673,'Raw Election Data'!$C$1:$C$3144,0),MATCH('Joined Data'!O$1,'Raw Election Data'!$A$1:$AN$1,0))</f>
        <v>-1903</v>
      </c>
      <c r="P1673">
        <f>INDEX('Raw Election Data'!$A$1:$AN$3144,MATCH($C1673&amp;" "&amp;$B1673,'Raw Election Data'!$C$1:$C$3144,0),MATCH('Joined Data'!P$1,'Raw Election Data'!$A$1:$AN$1,0))</f>
        <v>1903</v>
      </c>
      <c r="Q1673">
        <f>INDEX('Raw Election Data'!$A$1:$AN$3144,MATCH($C1673&amp;" "&amp;$B1673,'Raw Election Data'!$C$1:$C$3144,0),MATCH('Joined Data'!Q$1,'Raw Election Data'!$A$1:$AN$1,0))</f>
        <v>-0.64009418096199133</v>
      </c>
      <c r="R1673">
        <f>INDEX('Raw Election Data'!$A$1:$AN$3144,MATCH($C1673&amp;" "&amp;$B1673,'Raw Election Data'!$C$1:$C$3144,0),MATCH('Joined Data'!R$1,'Raw Election Data'!$A$1:$AN$1,0))</f>
        <v>0.64009418096199133</v>
      </c>
    </row>
    <row r="1674" spans="1:18" ht="13.5" hidden="1" customHeight="1" x14ac:dyDescent="0.15">
      <c r="A1674" t="s">
        <v>251</v>
      </c>
      <c r="B1674" t="s">
        <v>4388</v>
      </c>
      <c r="C1674" t="str">
        <f>INDEX(FIPS!$A$1:$E$3236,MATCH($F1674,FIPS!$D$1:$D$3236,0),5)</f>
        <v>Colfax County</v>
      </c>
      <c r="D1674" t="s">
        <v>252</v>
      </c>
      <c r="E1674" s="15" t="s">
        <v>24</v>
      </c>
      <c r="F1674" t="s">
        <v>4421</v>
      </c>
      <c r="G1674" t="s">
        <v>7755</v>
      </c>
      <c r="H1674" t="str">
        <f>IFERROR(VLOOKUP($G1674,'Team Colors'!$A:$B,2,0),"#c9c9c9")</f>
        <v>#203731</v>
      </c>
      <c r="I1674">
        <f>INDEX('Raw Election Data'!$A$1:$AN$3144,MATCH($C1674&amp;" "&amp;$B1674,'Raw Election Data'!$C$1:$C$3144,0),MATCH('Joined Data'!I$1,'Raw Election Data'!$A$1:$AN$1,0))</f>
        <v>10520</v>
      </c>
      <c r="J1674">
        <f>INDEX('Raw Election Data'!$A$1:$AN$3144,MATCH($C1674&amp;" "&amp;$B1674,'Raw Election Data'!$C$1:$C$3144,0),MATCH('Joined Data'!J$1,'Raw Election Data'!$A$1:$AN$1,0))</f>
        <v>857</v>
      </c>
      <c r="K1674">
        <f>INDEX('Raw Election Data'!$A$1:$AN$3144,MATCH($C1674&amp;" "&amp;$B1674,'Raw Election Data'!$C$1:$C$3144,0),MATCH('Joined Data'!K$1,'Raw Election Data'!$A$1:$AN$1,0))</f>
        <v>2171</v>
      </c>
      <c r="L1674">
        <f>INDEX('Raw Election Data'!$A$1:$AN$3144,MATCH($C1674&amp;" "&amp;$B1674,'Raw Election Data'!$C$1:$C$3144,0),MATCH('Joined Data'!L$1,'Raw Election Data'!$A$1:$AN$1,0))</f>
        <v>3172</v>
      </c>
      <c r="M1674">
        <f>INDEX('Raw Election Data'!$A$1:$AN$3144,MATCH($C1674&amp;" "&amp;$B1674,'Raw Election Data'!$C$1:$C$3144,0),MATCH('Joined Data'!M$1,'Raw Election Data'!$A$1:$AN$1,0))</f>
        <v>0.27017654476670871</v>
      </c>
      <c r="N1674">
        <f>INDEX('Raw Election Data'!$A$1:$AN$3144,MATCH($C1674&amp;" "&amp;$B1674,'Raw Election Data'!$C$1:$C$3144,0),MATCH('Joined Data'!N$1,'Raw Election Data'!$A$1:$AN$1,0))</f>
        <v>0.68442622950819676</v>
      </c>
      <c r="O1674">
        <f>INDEX('Raw Election Data'!$A$1:$AN$3144,MATCH($C1674&amp;" "&amp;$B1674,'Raw Election Data'!$C$1:$C$3144,0),MATCH('Joined Data'!O$1,'Raw Election Data'!$A$1:$AN$1,0))</f>
        <v>-1314</v>
      </c>
      <c r="P1674">
        <f>INDEX('Raw Election Data'!$A$1:$AN$3144,MATCH($C1674&amp;" "&amp;$B1674,'Raw Election Data'!$C$1:$C$3144,0),MATCH('Joined Data'!P$1,'Raw Election Data'!$A$1:$AN$1,0))</f>
        <v>1314</v>
      </c>
      <c r="Q1674">
        <f>INDEX('Raw Election Data'!$A$1:$AN$3144,MATCH($C1674&amp;" "&amp;$B1674,'Raw Election Data'!$C$1:$C$3144,0),MATCH('Joined Data'!Q$1,'Raw Election Data'!$A$1:$AN$1,0))</f>
        <v>-0.41424968474148804</v>
      </c>
      <c r="R1674">
        <f>INDEX('Raw Election Data'!$A$1:$AN$3144,MATCH($C1674&amp;" "&amp;$B1674,'Raw Election Data'!$C$1:$C$3144,0),MATCH('Joined Data'!R$1,'Raw Election Data'!$A$1:$AN$1,0))</f>
        <v>0.41424968474148804</v>
      </c>
    </row>
    <row r="1675" spans="1:18" ht="13.5" hidden="1" customHeight="1" x14ac:dyDescent="0.15">
      <c r="A1675" t="s">
        <v>251</v>
      </c>
      <c r="B1675" t="s">
        <v>4388</v>
      </c>
      <c r="C1675" t="str">
        <f>INDEX(FIPS!$A$1:$E$3236,MATCH($F1675,FIPS!$D$1:$D$3236,0),5)</f>
        <v>Cuming County</v>
      </c>
      <c r="D1675" t="s">
        <v>252</v>
      </c>
      <c r="E1675" s="15" t="s">
        <v>25</v>
      </c>
      <c r="F1675" t="s">
        <v>4423</v>
      </c>
      <c r="G1675" t="s">
        <v>437</v>
      </c>
      <c r="H1675" t="str">
        <f>IFERROR(VLOOKUP($G1675,'Team Colors'!$A:$B,2,0),"#c9c9c9")</f>
        <v>#fb4f14</v>
      </c>
      <c r="I1675">
        <f>INDEX('Raw Election Data'!$A$1:$AN$3144,MATCH($C1675&amp;" "&amp;$B1675,'Raw Election Data'!$C$1:$C$3144,0),MATCH('Joined Data'!I$1,'Raw Election Data'!$A$1:$AN$1,0))</f>
        <v>9125</v>
      </c>
      <c r="J1675">
        <f>INDEX('Raw Election Data'!$A$1:$AN$3144,MATCH($C1675&amp;" "&amp;$B1675,'Raw Election Data'!$C$1:$C$3144,0),MATCH('Joined Data'!J$1,'Raw Election Data'!$A$1:$AN$1,0))</f>
        <v>712</v>
      </c>
      <c r="K1675">
        <f>INDEX('Raw Election Data'!$A$1:$AN$3144,MATCH($C1675&amp;" "&amp;$B1675,'Raw Election Data'!$C$1:$C$3144,0),MATCH('Joined Data'!K$1,'Raw Election Data'!$A$1:$AN$1,0))</f>
        <v>3095</v>
      </c>
      <c r="L1675">
        <f>INDEX('Raw Election Data'!$A$1:$AN$3144,MATCH($C1675&amp;" "&amp;$B1675,'Raw Election Data'!$C$1:$C$3144,0),MATCH('Joined Data'!L$1,'Raw Election Data'!$A$1:$AN$1,0))</f>
        <v>3988</v>
      </c>
      <c r="M1675">
        <f>INDEX('Raw Election Data'!$A$1:$AN$3144,MATCH($C1675&amp;" "&amp;$B1675,'Raw Election Data'!$C$1:$C$3144,0),MATCH('Joined Data'!M$1,'Raw Election Data'!$A$1:$AN$1,0))</f>
        <v>0.17853560682046138</v>
      </c>
      <c r="N1675">
        <f>INDEX('Raw Election Data'!$A$1:$AN$3144,MATCH($C1675&amp;" "&amp;$B1675,'Raw Election Data'!$C$1:$C$3144,0),MATCH('Joined Data'!N$1,'Raw Election Data'!$A$1:$AN$1,0))</f>
        <v>0.7760782347041123</v>
      </c>
      <c r="O1675">
        <f>INDEX('Raw Election Data'!$A$1:$AN$3144,MATCH($C1675&amp;" "&amp;$B1675,'Raw Election Data'!$C$1:$C$3144,0),MATCH('Joined Data'!O$1,'Raw Election Data'!$A$1:$AN$1,0))</f>
        <v>-2383</v>
      </c>
      <c r="P1675">
        <f>INDEX('Raw Election Data'!$A$1:$AN$3144,MATCH($C1675&amp;" "&amp;$B1675,'Raw Election Data'!$C$1:$C$3144,0),MATCH('Joined Data'!P$1,'Raw Election Data'!$A$1:$AN$1,0))</f>
        <v>2383</v>
      </c>
      <c r="Q1675">
        <f>INDEX('Raw Election Data'!$A$1:$AN$3144,MATCH($C1675&amp;" "&amp;$B1675,'Raw Election Data'!$C$1:$C$3144,0),MATCH('Joined Data'!Q$1,'Raw Election Data'!$A$1:$AN$1,0))</f>
        <v>-0.59754262788365087</v>
      </c>
      <c r="R1675">
        <f>INDEX('Raw Election Data'!$A$1:$AN$3144,MATCH($C1675&amp;" "&amp;$B1675,'Raw Election Data'!$C$1:$C$3144,0),MATCH('Joined Data'!R$1,'Raw Election Data'!$A$1:$AN$1,0))</f>
        <v>0.59754262788365087</v>
      </c>
    </row>
    <row r="1676" spans="1:18" ht="13.5" hidden="1" customHeight="1" x14ac:dyDescent="0.15">
      <c r="A1676" t="s">
        <v>251</v>
      </c>
      <c r="B1676" t="s">
        <v>4388</v>
      </c>
      <c r="C1676" t="str">
        <f>INDEX(FIPS!$A$1:$E$3236,MATCH($F1676,FIPS!$D$1:$D$3236,0),5)</f>
        <v>Custer County</v>
      </c>
      <c r="D1676" t="s">
        <v>252</v>
      </c>
      <c r="E1676" s="15" t="s">
        <v>26</v>
      </c>
      <c r="F1676" t="s">
        <v>4424</v>
      </c>
      <c r="G1676" t="s">
        <v>437</v>
      </c>
      <c r="H1676" t="str">
        <f>IFERROR(VLOOKUP($G1676,'Team Colors'!$A:$B,2,0),"#c9c9c9")</f>
        <v>#fb4f14</v>
      </c>
      <c r="I1676">
        <f>INDEX('Raw Election Data'!$A$1:$AN$3144,MATCH($C1676&amp;" "&amp;$B1676,'Raw Election Data'!$C$1:$C$3144,0),MATCH('Joined Data'!I$1,'Raw Election Data'!$A$1:$AN$1,0))</f>
        <v>10806</v>
      </c>
      <c r="J1676">
        <f>INDEX('Raw Election Data'!$A$1:$AN$3144,MATCH($C1676&amp;" "&amp;$B1676,'Raw Election Data'!$C$1:$C$3144,0),MATCH('Joined Data'!J$1,'Raw Election Data'!$A$1:$AN$1,0))</f>
        <v>635</v>
      </c>
      <c r="K1676">
        <f>INDEX('Raw Election Data'!$A$1:$AN$3144,MATCH($C1676&amp;" "&amp;$B1676,'Raw Election Data'!$C$1:$C$3144,0),MATCH('Joined Data'!K$1,'Raw Election Data'!$A$1:$AN$1,0))</f>
        <v>4616</v>
      </c>
      <c r="L1676">
        <f>INDEX('Raw Election Data'!$A$1:$AN$3144,MATCH($C1676&amp;" "&amp;$B1676,'Raw Election Data'!$C$1:$C$3144,0),MATCH('Joined Data'!L$1,'Raw Election Data'!$A$1:$AN$1,0))</f>
        <v>5489</v>
      </c>
      <c r="M1676">
        <f>INDEX('Raw Election Data'!$A$1:$AN$3144,MATCH($C1676&amp;" "&amp;$B1676,'Raw Election Data'!$C$1:$C$3144,0),MATCH('Joined Data'!M$1,'Raw Election Data'!$A$1:$AN$1,0))</f>
        <v>0.1156859172891237</v>
      </c>
      <c r="N1676">
        <f>INDEX('Raw Election Data'!$A$1:$AN$3144,MATCH($C1676&amp;" "&amp;$B1676,'Raw Election Data'!$C$1:$C$3144,0),MATCH('Joined Data'!N$1,'Raw Election Data'!$A$1:$AN$1,0))</f>
        <v>0.84095463654581892</v>
      </c>
      <c r="O1676">
        <f>INDEX('Raw Election Data'!$A$1:$AN$3144,MATCH($C1676&amp;" "&amp;$B1676,'Raw Election Data'!$C$1:$C$3144,0),MATCH('Joined Data'!O$1,'Raw Election Data'!$A$1:$AN$1,0))</f>
        <v>-3981</v>
      </c>
      <c r="P1676">
        <f>INDEX('Raw Election Data'!$A$1:$AN$3144,MATCH($C1676&amp;" "&amp;$B1676,'Raw Election Data'!$C$1:$C$3144,0),MATCH('Joined Data'!P$1,'Raw Election Data'!$A$1:$AN$1,0))</f>
        <v>3981</v>
      </c>
      <c r="Q1676">
        <f>INDEX('Raw Election Data'!$A$1:$AN$3144,MATCH($C1676&amp;" "&amp;$B1676,'Raw Election Data'!$C$1:$C$3144,0),MATCH('Joined Data'!Q$1,'Raw Election Data'!$A$1:$AN$1,0))</f>
        <v>-0.72526871925669523</v>
      </c>
      <c r="R1676">
        <f>INDEX('Raw Election Data'!$A$1:$AN$3144,MATCH($C1676&amp;" "&amp;$B1676,'Raw Election Data'!$C$1:$C$3144,0),MATCH('Joined Data'!R$1,'Raw Election Data'!$A$1:$AN$1,0))</f>
        <v>0.72526871925669523</v>
      </c>
    </row>
    <row r="1677" spans="1:18" ht="13.5" hidden="1" customHeight="1" x14ac:dyDescent="0.15">
      <c r="A1677" t="s">
        <v>251</v>
      </c>
      <c r="B1677" t="s">
        <v>4388</v>
      </c>
      <c r="C1677" t="str">
        <f>INDEX(FIPS!$A$1:$E$3236,MATCH($F1677,FIPS!$D$1:$D$3236,0),5)</f>
        <v>Dakota County</v>
      </c>
      <c r="D1677" t="s">
        <v>252</v>
      </c>
      <c r="E1677" s="15" t="s">
        <v>27</v>
      </c>
      <c r="F1677" t="s">
        <v>4425</v>
      </c>
      <c r="G1677" t="s">
        <v>439</v>
      </c>
      <c r="H1677" t="str">
        <f>IFERROR(VLOOKUP($G1677,'Team Colors'!$A:$B,2,0),"#c9c9c9")</f>
        <v>#002244</v>
      </c>
      <c r="I1677">
        <f>INDEX('Raw Election Data'!$A$1:$AN$3144,MATCH($C1677&amp;" "&amp;$B1677,'Raw Election Data'!$C$1:$C$3144,0),MATCH('Joined Data'!I$1,'Raw Election Data'!$A$1:$AN$1,0))</f>
        <v>20781</v>
      </c>
      <c r="J1677">
        <f>INDEX('Raw Election Data'!$A$1:$AN$3144,MATCH($C1677&amp;" "&amp;$B1677,'Raw Election Data'!$C$1:$C$3144,0),MATCH('Joined Data'!J$1,'Raw Election Data'!$A$1:$AN$1,0))</f>
        <v>2904</v>
      </c>
      <c r="K1677">
        <f>INDEX('Raw Election Data'!$A$1:$AN$3144,MATCH($C1677&amp;" "&amp;$B1677,'Raw Election Data'!$C$1:$C$3144,0),MATCH('Joined Data'!K$1,'Raw Election Data'!$A$1:$AN$1,0))</f>
        <v>4028</v>
      </c>
      <c r="L1677">
        <f>INDEX('Raw Election Data'!$A$1:$AN$3144,MATCH($C1677&amp;" "&amp;$B1677,'Raw Election Data'!$C$1:$C$3144,0),MATCH('Joined Data'!L$1,'Raw Election Data'!$A$1:$AN$1,0))</f>
        <v>7259</v>
      </c>
      <c r="M1677">
        <f>INDEX('Raw Election Data'!$A$1:$AN$3144,MATCH($C1677&amp;" "&amp;$B1677,'Raw Election Data'!$C$1:$C$3144,0),MATCH('Joined Data'!M$1,'Raw Election Data'!$A$1:$AN$1,0))</f>
        <v>0.40005510400881666</v>
      </c>
      <c r="N1677">
        <f>INDEX('Raw Election Data'!$A$1:$AN$3144,MATCH($C1677&amp;" "&amp;$B1677,'Raw Election Data'!$C$1:$C$3144,0),MATCH('Joined Data'!N$1,'Raw Election Data'!$A$1:$AN$1,0))</f>
        <v>0.55489736878357898</v>
      </c>
      <c r="O1677">
        <f>INDEX('Raw Election Data'!$A$1:$AN$3144,MATCH($C1677&amp;" "&amp;$B1677,'Raw Election Data'!$C$1:$C$3144,0),MATCH('Joined Data'!O$1,'Raw Election Data'!$A$1:$AN$1,0))</f>
        <v>-1124</v>
      </c>
      <c r="P1677">
        <f>INDEX('Raw Election Data'!$A$1:$AN$3144,MATCH($C1677&amp;" "&amp;$B1677,'Raw Election Data'!$C$1:$C$3144,0),MATCH('Joined Data'!P$1,'Raw Election Data'!$A$1:$AN$1,0))</f>
        <v>1124</v>
      </c>
      <c r="Q1677">
        <f>INDEX('Raw Election Data'!$A$1:$AN$3144,MATCH($C1677&amp;" "&amp;$B1677,'Raw Election Data'!$C$1:$C$3144,0),MATCH('Joined Data'!Q$1,'Raw Election Data'!$A$1:$AN$1,0))</f>
        <v>-0.15484226477476232</v>
      </c>
      <c r="R1677">
        <f>INDEX('Raw Election Data'!$A$1:$AN$3144,MATCH($C1677&amp;" "&amp;$B1677,'Raw Election Data'!$C$1:$C$3144,0),MATCH('Joined Data'!R$1,'Raw Election Data'!$A$1:$AN$1,0))</f>
        <v>0.15484226477476232</v>
      </c>
    </row>
    <row r="1678" spans="1:18" ht="13.5" hidden="1" customHeight="1" x14ac:dyDescent="0.15">
      <c r="A1678" t="s">
        <v>251</v>
      </c>
      <c r="B1678" t="s">
        <v>4388</v>
      </c>
      <c r="C1678" t="str">
        <f>INDEX(FIPS!$A$1:$E$3236,MATCH($F1678,FIPS!$D$1:$D$3236,0),5)</f>
        <v>Dawes County</v>
      </c>
      <c r="D1678" t="s">
        <v>252</v>
      </c>
      <c r="E1678" s="15" t="s">
        <v>28</v>
      </c>
      <c r="F1678" t="s">
        <v>4427</v>
      </c>
      <c r="G1678" t="s">
        <v>437</v>
      </c>
      <c r="H1678" t="str">
        <f>IFERROR(VLOOKUP($G1678,'Team Colors'!$A:$B,2,0),"#c9c9c9")</f>
        <v>#fb4f14</v>
      </c>
      <c r="I1678">
        <f>INDEX('Raw Election Data'!$A$1:$AN$3144,MATCH($C1678&amp;" "&amp;$B1678,'Raw Election Data'!$C$1:$C$3144,0),MATCH('Joined Data'!I$1,'Raw Election Data'!$A$1:$AN$1,0))</f>
        <v>9055</v>
      </c>
      <c r="J1678">
        <f>INDEX('Raw Election Data'!$A$1:$AN$3144,MATCH($C1678&amp;" "&amp;$B1678,'Raw Election Data'!$C$1:$C$3144,0),MATCH('Joined Data'!J$1,'Raw Election Data'!$A$1:$AN$1,0))</f>
        <v>785</v>
      </c>
      <c r="K1678">
        <f>INDEX('Raw Election Data'!$A$1:$AN$3144,MATCH($C1678&amp;" "&amp;$B1678,'Raw Election Data'!$C$1:$C$3144,0),MATCH('Joined Data'!K$1,'Raw Election Data'!$A$1:$AN$1,0))</f>
        <v>2559</v>
      </c>
      <c r="L1678">
        <f>INDEX('Raw Election Data'!$A$1:$AN$3144,MATCH($C1678&amp;" "&amp;$B1678,'Raw Election Data'!$C$1:$C$3144,0),MATCH('Joined Data'!L$1,'Raw Election Data'!$A$1:$AN$1,0))</f>
        <v>3578</v>
      </c>
      <c r="M1678">
        <f>INDEX('Raw Election Data'!$A$1:$AN$3144,MATCH($C1678&amp;" "&amp;$B1678,'Raw Election Data'!$C$1:$C$3144,0),MATCH('Joined Data'!M$1,'Raw Election Data'!$A$1:$AN$1,0))</f>
        <v>0.21939631078814981</v>
      </c>
      <c r="N1678">
        <f>INDEX('Raw Election Data'!$A$1:$AN$3144,MATCH($C1678&amp;" "&amp;$B1678,'Raw Election Data'!$C$1:$C$3144,0),MATCH('Joined Data'!N$1,'Raw Election Data'!$A$1:$AN$1,0))</f>
        <v>0.71520402459474564</v>
      </c>
      <c r="O1678">
        <f>INDEX('Raw Election Data'!$A$1:$AN$3144,MATCH($C1678&amp;" "&amp;$B1678,'Raw Election Data'!$C$1:$C$3144,0),MATCH('Joined Data'!O$1,'Raw Election Data'!$A$1:$AN$1,0))</f>
        <v>-1774</v>
      </c>
      <c r="P1678">
        <f>INDEX('Raw Election Data'!$A$1:$AN$3144,MATCH($C1678&amp;" "&amp;$B1678,'Raw Election Data'!$C$1:$C$3144,0),MATCH('Joined Data'!P$1,'Raw Election Data'!$A$1:$AN$1,0))</f>
        <v>1774</v>
      </c>
      <c r="Q1678">
        <f>INDEX('Raw Election Data'!$A$1:$AN$3144,MATCH($C1678&amp;" "&amp;$B1678,'Raw Election Data'!$C$1:$C$3144,0),MATCH('Joined Data'!Q$1,'Raw Election Data'!$A$1:$AN$1,0))</f>
        <v>-0.49580771380659583</v>
      </c>
      <c r="R1678">
        <f>INDEX('Raw Election Data'!$A$1:$AN$3144,MATCH($C1678&amp;" "&amp;$B1678,'Raw Election Data'!$C$1:$C$3144,0),MATCH('Joined Data'!R$1,'Raw Election Data'!$A$1:$AN$1,0))</f>
        <v>0.49580771380659583</v>
      </c>
    </row>
    <row r="1679" spans="1:18" ht="13.5" hidden="1" customHeight="1" x14ac:dyDescent="0.15">
      <c r="A1679" t="s">
        <v>251</v>
      </c>
      <c r="B1679" t="s">
        <v>4388</v>
      </c>
      <c r="C1679" t="str">
        <f>INDEX(FIPS!$A$1:$E$3236,MATCH($F1679,FIPS!$D$1:$D$3236,0),5)</f>
        <v>Dawson County</v>
      </c>
      <c r="D1679" t="s">
        <v>252</v>
      </c>
      <c r="E1679" s="15" t="s">
        <v>29</v>
      </c>
      <c r="F1679" t="s">
        <v>4428</v>
      </c>
      <c r="G1679" t="s">
        <v>437</v>
      </c>
      <c r="H1679" t="str">
        <f>IFERROR(VLOOKUP($G1679,'Team Colors'!$A:$B,2,0),"#c9c9c9")</f>
        <v>#fb4f14</v>
      </c>
      <c r="I1679">
        <f>INDEX('Raw Election Data'!$A$1:$AN$3144,MATCH($C1679&amp;" "&amp;$B1679,'Raw Election Data'!$C$1:$C$3144,0),MATCH('Joined Data'!I$1,'Raw Election Data'!$A$1:$AN$1,0))</f>
        <v>23886</v>
      </c>
      <c r="J1679">
        <f>INDEX('Raw Election Data'!$A$1:$AN$3144,MATCH($C1679&amp;" "&amp;$B1679,'Raw Election Data'!$C$1:$C$3144,0),MATCH('Joined Data'!J$1,'Raw Election Data'!$A$1:$AN$1,0))</f>
        <v>2116</v>
      </c>
      <c r="K1679">
        <f>INDEX('Raw Election Data'!$A$1:$AN$3144,MATCH($C1679&amp;" "&amp;$B1679,'Raw Election Data'!$C$1:$C$3144,0),MATCH('Joined Data'!K$1,'Raw Election Data'!$A$1:$AN$1,0))</f>
        <v>5935</v>
      </c>
      <c r="L1679">
        <f>INDEX('Raw Election Data'!$A$1:$AN$3144,MATCH($C1679&amp;" "&amp;$B1679,'Raw Election Data'!$C$1:$C$3144,0),MATCH('Joined Data'!L$1,'Raw Election Data'!$A$1:$AN$1,0))</f>
        <v>8486</v>
      </c>
      <c r="M1679">
        <f>INDEX('Raw Election Data'!$A$1:$AN$3144,MATCH($C1679&amp;" "&amp;$B1679,'Raw Election Data'!$C$1:$C$3144,0),MATCH('Joined Data'!M$1,'Raw Election Data'!$A$1:$AN$1,0))</f>
        <v>0.24935187367428707</v>
      </c>
      <c r="N1679">
        <f>INDEX('Raw Election Data'!$A$1:$AN$3144,MATCH($C1679&amp;" "&amp;$B1679,'Raw Election Data'!$C$1:$C$3144,0),MATCH('Joined Data'!N$1,'Raw Election Data'!$A$1:$AN$1,0))</f>
        <v>0.6993872260193259</v>
      </c>
      <c r="O1679">
        <f>INDEX('Raw Election Data'!$A$1:$AN$3144,MATCH($C1679&amp;" "&amp;$B1679,'Raw Election Data'!$C$1:$C$3144,0),MATCH('Joined Data'!O$1,'Raw Election Data'!$A$1:$AN$1,0))</f>
        <v>-3819</v>
      </c>
      <c r="P1679">
        <f>INDEX('Raw Election Data'!$A$1:$AN$3144,MATCH($C1679&amp;" "&amp;$B1679,'Raw Election Data'!$C$1:$C$3144,0),MATCH('Joined Data'!P$1,'Raw Election Data'!$A$1:$AN$1,0))</f>
        <v>3819</v>
      </c>
      <c r="Q1679">
        <f>INDEX('Raw Election Data'!$A$1:$AN$3144,MATCH($C1679&amp;" "&amp;$B1679,'Raw Election Data'!$C$1:$C$3144,0),MATCH('Joined Data'!Q$1,'Raw Election Data'!$A$1:$AN$1,0))</f>
        <v>-0.45003535234503883</v>
      </c>
      <c r="R1679">
        <f>INDEX('Raw Election Data'!$A$1:$AN$3144,MATCH($C1679&amp;" "&amp;$B1679,'Raw Election Data'!$C$1:$C$3144,0),MATCH('Joined Data'!R$1,'Raw Election Data'!$A$1:$AN$1,0))</f>
        <v>0.45003535234503883</v>
      </c>
    </row>
    <row r="1680" spans="1:18" ht="13.5" hidden="1" customHeight="1" x14ac:dyDescent="0.15">
      <c r="A1680" t="s">
        <v>251</v>
      </c>
      <c r="B1680" t="s">
        <v>4388</v>
      </c>
      <c r="C1680" t="str">
        <f>INDEX(FIPS!$A$1:$E$3236,MATCH($F1680,FIPS!$D$1:$D$3236,0),5)</f>
        <v>Deuel County</v>
      </c>
      <c r="D1680" t="s">
        <v>252</v>
      </c>
      <c r="E1680" s="15" t="s">
        <v>30</v>
      </c>
      <c r="F1680" t="s">
        <v>4432</v>
      </c>
      <c r="G1680" t="s">
        <v>437</v>
      </c>
      <c r="H1680" t="str">
        <f>IFERROR(VLOOKUP($G1680,'Team Colors'!$A:$B,2,0),"#c9c9c9")</f>
        <v>#fb4f14</v>
      </c>
      <c r="I1680">
        <f>INDEX('Raw Election Data'!$A$1:$AN$3144,MATCH($C1680&amp;" "&amp;$B1680,'Raw Election Data'!$C$1:$C$3144,0),MATCH('Joined Data'!I$1,'Raw Election Data'!$A$1:$AN$1,0))</f>
        <v>1921</v>
      </c>
      <c r="J1680">
        <f>INDEX('Raw Election Data'!$A$1:$AN$3144,MATCH($C1680&amp;" "&amp;$B1680,'Raw Election Data'!$C$1:$C$3144,0),MATCH('Joined Data'!J$1,'Raw Election Data'!$A$1:$AN$1,0))</f>
        <v>120</v>
      </c>
      <c r="K1680">
        <f>INDEX('Raw Election Data'!$A$1:$AN$3144,MATCH($C1680&amp;" "&amp;$B1680,'Raw Election Data'!$C$1:$C$3144,0),MATCH('Joined Data'!K$1,'Raw Election Data'!$A$1:$AN$1,0))</f>
        <v>809</v>
      </c>
      <c r="L1680">
        <f>INDEX('Raw Election Data'!$A$1:$AN$3144,MATCH($C1680&amp;" "&amp;$B1680,'Raw Election Data'!$C$1:$C$3144,0),MATCH('Joined Data'!L$1,'Raw Election Data'!$A$1:$AN$1,0))</f>
        <v>977</v>
      </c>
      <c r="M1680">
        <f>INDEX('Raw Election Data'!$A$1:$AN$3144,MATCH($C1680&amp;" "&amp;$B1680,'Raw Election Data'!$C$1:$C$3144,0),MATCH('Joined Data'!M$1,'Raw Election Data'!$A$1:$AN$1,0))</f>
        <v>0.12282497441146366</v>
      </c>
      <c r="N1680">
        <f>INDEX('Raw Election Data'!$A$1:$AN$3144,MATCH($C1680&amp;" "&amp;$B1680,'Raw Election Data'!$C$1:$C$3144,0),MATCH('Joined Data'!N$1,'Raw Election Data'!$A$1:$AN$1,0))</f>
        <v>0.82804503582395084</v>
      </c>
      <c r="O1680">
        <f>INDEX('Raw Election Data'!$A$1:$AN$3144,MATCH($C1680&amp;" "&amp;$B1680,'Raw Election Data'!$C$1:$C$3144,0),MATCH('Joined Data'!O$1,'Raw Election Data'!$A$1:$AN$1,0))</f>
        <v>-689</v>
      </c>
      <c r="P1680">
        <f>INDEX('Raw Election Data'!$A$1:$AN$3144,MATCH($C1680&amp;" "&amp;$B1680,'Raw Election Data'!$C$1:$C$3144,0),MATCH('Joined Data'!P$1,'Raw Election Data'!$A$1:$AN$1,0))</f>
        <v>689</v>
      </c>
      <c r="Q1680">
        <f>INDEX('Raw Election Data'!$A$1:$AN$3144,MATCH($C1680&amp;" "&amp;$B1680,'Raw Election Data'!$C$1:$C$3144,0),MATCH('Joined Data'!Q$1,'Raw Election Data'!$A$1:$AN$1,0))</f>
        <v>-0.70522006141248716</v>
      </c>
      <c r="R1680">
        <f>INDEX('Raw Election Data'!$A$1:$AN$3144,MATCH($C1680&amp;" "&amp;$B1680,'Raw Election Data'!$C$1:$C$3144,0),MATCH('Joined Data'!R$1,'Raw Election Data'!$A$1:$AN$1,0))</f>
        <v>0.70522006141248716</v>
      </c>
    </row>
    <row r="1681" spans="1:18" ht="13.5" hidden="1" customHeight="1" x14ac:dyDescent="0.15">
      <c r="A1681" t="s">
        <v>251</v>
      </c>
      <c r="B1681" t="s">
        <v>4388</v>
      </c>
      <c r="C1681" t="str">
        <f>INDEX(FIPS!$A$1:$E$3236,MATCH($F1681,FIPS!$D$1:$D$3236,0),5)</f>
        <v>Dixon County</v>
      </c>
      <c r="D1681" t="s">
        <v>252</v>
      </c>
      <c r="E1681" s="15" t="s">
        <v>31</v>
      </c>
      <c r="F1681" t="s">
        <v>4434</v>
      </c>
      <c r="G1681" t="s">
        <v>7755</v>
      </c>
      <c r="H1681" t="str">
        <f>IFERROR(VLOOKUP($G1681,'Team Colors'!$A:$B,2,0),"#c9c9c9")</f>
        <v>#203731</v>
      </c>
      <c r="I1681">
        <f>INDEX('Raw Election Data'!$A$1:$AN$3144,MATCH($C1681&amp;" "&amp;$B1681,'Raw Election Data'!$C$1:$C$3144,0),MATCH('Joined Data'!I$1,'Raw Election Data'!$A$1:$AN$1,0))</f>
        <v>5797</v>
      </c>
      <c r="J1681">
        <f>INDEX('Raw Election Data'!$A$1:$AN$3144,MATCH($C1681&amp;" "&amp;$B1681,'Raw Election Data'!$C$1:$C$3144,0),MATCH('Joined Data'!J$1,'Raw Election Data'!$A$1:$AN$1,0))</f>
        <v>556</v>
      </c>
      <c r="K1681">
        <f>INDEX('Raw Election Data'!$A$1:$AN$3144,MATCH($C1681&amp;" "&amp;$B1681,'Raw Election Data'!$C$1:$C$3144,0),MATCH('Joined Data'!K$1,'Raw Election Data'!$A$1:$AN$1,0))</f>
        <v>2041</v>
      </c>
      <c r="L1681">
        <f>INDEX('Raw Election Data'!$A$1:$AN$3144,MATCH($C1681&amp;" "&amp;$B1681,'Raw Election Data'!$C$1:$C$3144,0),MATCH('Joined Data'!L$1,'Raw Election Data'!$A$1:$AN$1,0))</f>
        <v>2744</v>
      </c>
      <c r="M1681">
        <f>INDEX('Raw Election Data'!$A$1:$AN$3144,MATCH($C1681&amp;" "&amp;$B1681,'Raw Election Data'!$C$1:$C$3144,0),MATCH('Joined Data'!M$1,'Raw Election Data'!$A$1:$AN$1,0))</f>
        <v>0.20262390670553937</v>
      </c>
      <c r="N1681">
        <f>INDEX('Raw Election Data'!$A$1:$AN$3144,MATCH($C1681&amp;" "&amp;$B1681,'Raw Election Data'!$C$1:$C$3144,0),MATCH('Joined Data'!N$1,'Raw Election Data'!$A$1:$AN$1,0))</f>
        <v>0.74380466472303208</v>
      </c>
      <c r="O1681">
        <f>INDEX('Raw Election Data'!$A$1:$AN$3144,MATCH($C1681&amp;" "&amp;$B1681,'Raw Election Data'!$C$1:$C$3144,0),MATCH('Joined Data'!O$1,'Raw Election Data'!$A$1:$AN$1,0))</f>
        <v>-1485</v>
      </c>
      <c r="P1681">
        <f>INDEX('Raw Election Data'!$A$1:$AN$3144,MATCH($C1681&amp;" "&amp;$B1681,'Raw Election Data'!$C$1:$C$3144,0),MATCH('Joined Data'!P$1,'Raw Election Data'!$A$1:$AN$1,0))</f>
        <v>1485</v>
      </c>
      <c r="Q1681">
        <f>INDEX('Raw Election Data'!$A$1:$AN$3144,MATCH($C1681&amp;" "&amp;$B1681,'Raw Election Data'!$C$1:$C$3144,0),MATCH('Joined Data'!Q$1,'Raw Election Data'!$A$1:$AN$1,0))</f>
        <v>-0.54118075801749277</v>
      </c>
      <c r="R1681">
        <f>INDEX('Raw Election Data'!$A$1:$AN$3144,MATCH($C1681&amp;" "&amp;$B1681,'Raw Election Data'!$C$1:$C$3144,0),MATCH('Joined Data'!R$1,'Raw Election Data'!$A$1:$AN$1,0))</f>
        <v>0.54118075801749277</v>
      </c>
    </row>
    <row r="1682" spans="1:18" ht="13.5" hidden="1" customHeight="1" x14ac:dyDescent="0.15">
      <c r="A1682" t="s">
        <v>251</v>
      </c>
      <c r="B1682" t="s">
        <v>4388</v>
      </c>
      <c r="C1682" t="str">
        <f>INDEX(FIPS!$A$1:$E$3236,MATCH($F1682,FIPS!$D$1:$D$3236,0),5)</f>
        <v>Dodge County</v>
      </c>
      <c r="D1682" t="s">
        <v>252</v>
      </c>
      <c r="E1682" s="15" t="s">
        <v>32</v>
      </c>
      <c r="F1682" t="s">
        <v>4435</v>
      </c>
      <c r="G1682" t="s">
        <v>7755</v>
      </c>
      <c r="H1682" t="str">
        <f>IFERROR(VLOOKUP($G1682,'Team Colors'!$A:$B,2,0),"#c9c9c9")</f>
        <v>#203731</v>
      </c>
      <c r="I1682">
        <f>INDEX('Raw Election Data'!$A$1:$AN$3144,MATCH($C1682&amp;" "&amp;$B1682,'Raw Election Data'!$C$1:$C$3144,0),MATCH('Joined Data'!I$1,'Raw Election Data'!$A$1:$AN$1,0))</f>
        <v>36706</v>
      </c>
      <c r="J1682">
        <f>INDEX('Raw Election Data'!$A$1:$AN$3144,MATCH($C1682&amp;" "&amp;$B1682,'Raw Election Data'!$C$1:$C$3144,0),MATCH('Joined Data'!J$1,'Raw Election Data'!$A$1:$AN$1,0))</f>
        <v>4451</v>
      </c>
      <c r="K1682">
        <f>INDEX('Raw Election Data'!$A$1:$AN$3144,MATCH($C1682&amp;" "&amp;$B1682,'Raw Election Data'!$C$1:$C$3144,0),MATCH('Joined Data'!K$1,'Raw Election Data'!$A$1:$AN$1,0))</f>
        <v>9736</v>
      </c>
      <c r="L1682">
        <f>INDEX('Raw Election Data'!$A$1:$AN$3144,MATCH($C1682&amp;" "&amp;$B1682,'Raw Election Data'!$C$1:$C$3144,0),MATCH('Joined Data'!L$1,'Raw Election Data'!$A$1:$AN$1,0))</f>
        <v>14959</v>
      </c>
      <c r="M1682">
        <f>INDEX('Raw Election Data'!$A$1:$AN$3144,MATCH($C1682&amp;" "&amp;$B1682,'Raw Election Data'!$C$1:$C$3144,0),MATCH('Joined Data'!M$1,'Raw Election Data'!$A$1:$AN$1,0))</f>
        <v>0.29754662744835886</v>
      </c>
      <c r="N1682">
        <f>INDEX('Raw Election Data'!$A$1:$AN$3144,MATCH($C1682&amp;" "&amp;$B1682,'Raw Election Data'!$C$1:$C$3144,0),MATCH('Joined Data'!N$1,'Raw Election Data'!$A$1:$AN$1,0))</f>
        <v>0.65084564476235041</v>
      </c>
      <c r="O1682">
        <f>INDEX('Raw Election Data'!$A$1:$AN$3144,MATCH($C1682&amp;" "&amp;$B1682,'Raw Election Data'!$C$1:$C$3144,0),MATCH('Joined Data'!O$1,'Raw Election Data'!$A$1:$AN$1,0))</f>
        <v>-5285</v>
      </c>
      <c r="P1682">
        <f>INDEX('Raw Election Data'!$A$1:$AN$3144,MATCH($C1682&amp;" "&amp;$B1682,'Raw Election Data'!$C$1:$C$3144,0),MATCH('Joined Data'!P$1,'Raw Election Data'!$A$1:$AN$1,0))</f>
        <v>5285</v>
      </c>
      <c r="Q1682">
        <f>INDEX('Raw Election Data'!$A$1:$AN$3144,MATCH($C1682&amp;" "&amp;$B1682,'Raw Election Data'!$C$1:$C$3144,0),MATCH('Joined Data'!Q$1,'Raw Election Data'!$A$1:$AN$1,0))</f>
        <v>-0.35329901731399155</v>
      </c>
      <c r="R1682">
        <f>INDEX('Raw Election Data'!$A$1:$AN$3144,MATCH($C1682&amp;" "&amp;$B1682,'Raw Election Data'!$C$1:$C$3144,0),MATCH('Joined Data'!R$1,'Raw Election Data'!$A$1:$AN$1,0))</f>
        <v>0.35329901731399155</v>
      </c>
    </row>
    <row r="1683" spans="1:18" ht="13.5" hidden="1" customHeight="1" x14ac:dyDescent="0.15">
      <c r="A1683" t="s">
        <v>251</v>
      </c>
      <c r="B1683" t="s">
        <v>4388</v>
      </c>
      <c r="C1683" t="str">
        <f>INDEX(FIPS!$A$1:$E$3236,MATCH($F1683,FIPS!$D$1:$D$3236,0),5)</f>
        <v>Douglas County</v>
      </c>
      <c r="D1683" t="s">
        <v>252</v>
      </c>
      <c r="E1683" s="15" t="s">
        <v>33</v>
      </c>
      <c r="F1683" t="s">
        <v>4438</v>
      </c>
      <c r="G1683" s="17" t="s">
        <v>7755</v>
      </c>
      <c r="H1683" t="str">
        <f>IFERROR(VLOOKUP($G1683,'Team Colors'!$A:$B,2,0),"#c9c9c9")</f>
        <v>#203731</v>
      </c>
      <c r="I1683">
        <f>INDEX('Raw Election Data'!$A$1:$AN$3144,MATCH($C1683&amp;" "&amp;$B1683,'Raw Election Data'!$C$1:$C$3144,0),MATCH('Joined Data'!I$1,'Raw Election Data'!$A$1:$AN$1,0))</f>
        <v>550064</v>
      </c>
      <c r="J1683">
        <f>INDEX('Raw Election Data'!$A$1:$AN$3144,MATCH($C1683&amp;" "&amp;$B1683,'Raw Election Data'!$C$1:$C$3144,0),MATCH('Joined Data'!J$1,'Raw Election Data'!$A$1:$AN$1,0))</f>
        <v>105207</v>
      </c>
      <c r="K1683">
        <f>INDEX('Raw Election Data'!$A$1:$AN$3144,MATCH($C1683&amp;" "&amp;$B1683,'Raw Election Data'!$C$1:$C$3144,0),MATCH('Joined Data'!K$1,'Raw Election Data'!$A$1:$AN$1,0))</f>
        <v>102151</v>
      </c>
      <c r="L1683">
        <f>INDEX('Raw Election Data'!$A$1:$AN$3144,MATCH($C1683&amp;" "&amp;$B1683,'Raw Election Data'!$C$1:$C$3144,0),MATCH('Joined Data'!L$1,'Raw Election Data'!$A$1:$AN$1,0))</f>
        <v>219531</v>
      </c>
      <c r="M1683">
        <f>INDEX('Raw Election Data'!$A$1:$AN$3144,MATCH($C1683&amp;" "&amp;$B1683,'Raw Election Data'!$C$1:$C$3144,0),MATCH('Joined Data'!M$1,'Raw Election Data'!$A$1:$AN$1,0))</f>
        <v>0.47923527884444567</v>
      </c>
      <c r="N1683">
        <f>INDEX('Raw Election Data'!$A$1:$AN$3144,MATCH($C1683&amp;" "&amp;$B1683,'Raw Election Data'!$C$1:$C$3144,0),MATCH('Joined Data'!N$1,'Raw Election Data'!$A$1:$AN$1,0))</f>
        <v>0.46531469359680411</v>
      </c>
      <c r="O1683">
        <f>INDEX('Raw Election Data'!$A$1:$AN$3144,MATCH($C1683&amp;" "&amp;$B1683,'Raw Election Data'!$C$1:$C$3144,0),MATCH('Joined Data'!O$1,'Raw Election Data'!$A$1:$AN$1,0))</f>
        <v>3056</v>
      </c>
      <c r="P1683">
        <f>INDEX('Raw Election Data'!$A$1:$AN$3144,MATCH($C1683&amp;" "&amp;$B1683,'Raw Election Data'!$C$1:$C$3144,0),MATCH('Joined Data'!P$1,'Raw Election Data'!$A$1:$AN$1,0))</f>
        <v>-3056</v>
      </c>
      <c r="Q1683">
        <f>INDEX('Raw Election Data'!$A$1:$AN$3144,MATCH($C1683&amp;" "&amp;$B1683,'Raw Election Data'!$C$1:$C$3144,0),MATCH('Joined Data'!Q$1,'Raw Election Data'!$A$1:$AN$1,0))</f>
        <v>1.3920585247641559E-2</v>
      </c>
      <c r="R1683">
        <f>INDEX('Raw Election Data'!$A$1:$AN$3144,MATCH($C1683&amp;" "&amp;$B1683,'Raw Election Data'!$C$1:$C$3144,0),MATCH('Joined Data'!R$1,'Raw Election Data'!$A$1:$AN$1,0))</f>
        <v>-1.3920585247641559E-2</v>
      </c>
    </row>
    <row r="1684" spans="1:18" ht="13.5" hidden="1" customHeight="1" x14ac:dyDescent="0.15">
      <c r="A1684" t="s">
        <v>251</v>
      </c>
      <c r="B1684" t="s">
        <v>4388</v>
      </c>
      <c r="C1684" t="str">
        <f>INDEX(FIPS!$A$1:$E$3236,MATCH($F1684,FIPS!$D$1:$D$3236,0),5)</f>
        <v>Dundy County</v>
      </c>
      <c r="D1684" t="s">
        <v>252</v>
      </c>
      <c r="E1684" s="15" t="s">
        <v>34</v>
      </c>
      <c r="F1684" t="s">
        <v>4440</v>
      </c>
      <c r="G1684" t="s">
        <v>437</v>
      </c>
      <c r="H1684" t="str">
        <f>IFERROR(VLOOKUP($G1684,'Team Colors'!$A:$B,2,0),"#c9c9c9")</f>
        <v>#fb4f14</v>
      </c>
      <c r="I1684">
        <f>INDEX('Raw Election Data'!$A$1:$AN$3144,MATCH($C1684&amp;" "&amp;$B1684,'Raw Election Data'!$C$1:$C$3144,0),MATCH('Joined Data'!I$1,'Raw Election Data'!$A$1:$AN$1,0))</f>
        <v>1799</v>
      </c>
      <c r="J1684">
        <f>INDEX('Raw Election Data'!$A$1:$AN$3144,MATCH($C1684&amp;" "&amp;$B1684,'Raw Election Data'!$C$1:$C$3144,0),MATCH('Joined Data'!J$1,'Raw Election Data'!$A$1:$AN$1,0))</f>
        <v>89</v>
      </c>
      <c r="K1684">
        <f>INDEX('Raw Election Data'!$A$1:$AN$3144,MATCH($C1684&amp;" "&amp;$B1684,'Raw Election Data'!$C$1:$C$3144,0),MATCH('Joined Data'!K$1,'Raw Election Data'!$A$1:$AN$1,0))</f>
        <v>823</v>
      </c>
      <c r="L1684">
        <f>INDEX('Raw Election Data'!$A$1:$AN$3144,MATCH($C1684&amp;" "&amp;$B1684,'Raw Election Data'!$C$1:$C$3144,0),MATCH('Joined Data'!L$1,'Raw Election Data'!$A$1:$AN$1,0))</f>
        <v>949</v>
      </c>
      <c r="M1684">
        <f>INDEX('Raw Election Data'!$A$1:$AN$3144,MATCH($C1684&amp;" "&amp;$B1684,'Raw Election Data'!$C$1:$C$3144,0),MATCH('Joined Data'!M$1,'Raw Election Data'!$A$1:$AN$1,0))</f>
        <v>9.3782929399367762E-2</v>
      </c>
      <c r="N1684">
        <f>INDEX('Raw Election Data'!$A$1:$AN$3144,MATCH($C1684&amp;" "&amp;$B1684,'Raw Election Data'!$C$1:$C$3144,0),MATCH('Joined Data'!N$1,'Raw Election Data'!$A$1:$AN$1,0))</f>
        <v>0.86722866174920965</v>
      </c>
      <c r="O1684">
        <f>INDEX('Raw Election Data'!$A$1:$AN$3144,MATCH($C1684&amp;" "&amp;$B1684,'Raw Election Data'!$C$1:$C$3144,0),MATCH('Joined Data'!O$1,'Raw Election Data'!$A$1:$AN$1,0))</f>
        <v>-734</v>
      </c>
      <c r="P1684">
        <f>INDEX('Raw Election Data'!$A$1:$AN$3144,MATCH($C1684&amp;" "&amp;$B1684,'Raw Election Data'!$C$1:$C$3144,0),MATCH('Joined Data'!P$1,'Raw Election Data'!$A$1:$AN$1,0))</f>
        <v>734</v>
      </c>
      <c r="Q1684">
        <f>INDEX('Raw Election Data'!$A$1:$AN$3144,MATCH($C1684&amp;" "&amp;$B1684,'Raw Election Data'!$C$1:$C$3144,0),MATCH('Joined Data'!Q$1,'Raw Election Data'!$A$1:$AN$1,0))</f>
        <v>-0.77344573234984193</v>
      </c>
      <c r="R1684">
        <f>INDEX('Raw Election Data'!$A$1:$AN$3144,MATCH($C1684&amp;" "&amp;$B1684,'Raw Election Data'!$C$1:$C$3144,0),MATCH('Joined Data'!R$1,'Raw Election Data'!$A$1:$AN$1,0))</f>
        <v>0.77344573234984193</v>
      </c>
    </row>
    <row r="1685" spans="1:18" ht="13.5" hidden="1" customHeight="1" x14ac:dyDescent="0.15">
      <c r="A1685" t="s">
        <v>251</v>
      </c>
      <c r="B1685" t="s">
        <v>4388</v>
      </c>
      <c r="C1685" t="str">
        <f>INDEX(FIPS!$A$1:$E$3236,MATCH($F1685,FIPS!$D$1:$D$3236,0),5)</f>
        <v>Fillmore County</v>
      </c>
      <c r="D1685" t="s">
        <v>252</v>
      </c>
      <c r="E1685" s="15" t="s">
        <v>35</v>
      </c>
      <c r="F1685" t="s">
        <v>4441</v>
      </c>
      <c r="G1685" t="s">
        <v>437</v>
      </c>
      <c r="H1685" t="str">
        <f>IFERROR(VLOOKUP($G1685,'Team Colors'!$A:$B,2,0),"#c9c9c9")</f>
        <v>#fb4f14</v>
      </c>
      <c r="I1685">
        <f>INDEX('Raw Election Data'!$A$1:$AN$3144,MATCH($C1685&amp;" "&amp;$B1685,'Raw Election Data'!$C$1:$C$3144,0),MATCH('Joined Data'!I$1,'Raw Election Data'!$A$1:$AN$1,0))</f>
        <v>5619</v>
      </c>
      <c r="J1685">
        <f>INDEX('Raw Election Data'!$A$1:$AN$3144,MATCH($C1685&amp;" "&amp;$B1685,'Raw Election Data'!$C$1:$C$3144,0),MATCH('Joined Data'!J$1,'Raw Election Data'!$A$1:$AN$1,0))</f>
        <v>610</v>
      </c>
      <c r="K1685">
        <f>INDEX('Raw Election Data'!$A$1:$AN$3144,MATCH($C1685&amp;" "&amp;$B1685,'Raw Election Data'!$C$1:$C$3144,0),MATCH('Joined Data'!K$1,'Raw Election Data'!$A$1:$AN$1,0))</f>
        <v>2100</v>
      </c>
      <c r="L1685">
        <f>INDEX('Raw Election Data'!$A$1:$AN$3144,MATCH($C1685&amp;" "&amp;$B1685,'Raw Election Data'!$C$1:$C$3144,0),MATCH('Joined Data'!L$1,'Raw Election Data'!$A$1:$AN$1,0))</f>
        <v>2879</v>
      </c>
      <c r="M1685">
        <f>INDEX('Raw Election Data'!$A$1:$AN$3144,MATCH($C1685&amp;" "&amp;$B1685,'Raw Election Data'!$C$1:$C$3144,0),MATCH('Joined Data'!M$1,'Raw Election Data'!$A$1:$AN$1,0))</f>
        <v>0.21187912469607503</v>
      </c>
      <c r="N1685">
        <f>INDEX('Raw Election Data'!$A$1:$AN$3144,MATCH($C1685&amp;" "&amp;$B1685,'Raw Election Data'!$C$1:$C$3144,0),MATCH('Joined Data'!N$1,'Raw Election Data'!$A$1:$AN$1,0))</f>
        <v>0.72941993747829104</v>
      </c>
      <c r="O1685">
        <f>INDEX('Raw Election Data'!$A$1:$AN$3144,MATCH($C1685&amp;" "&amp;$B1685,'Raw Election Data'!$C$1:$C$3144,0),MATCH('Joined Data'!O$1,'Raw Election Data'!$A$1:$AN$1,0))</f>
        <v>-1490</v>
      </c>
      <c r="P1685">
        <f>INDEX('Raw Election Data'!$A$1:$AN$3144,MATCH($C1685&amp;" "&amp;$B1685,'Raw Election Data'!$C$1:$C$3144,0),MATCH('Joined Data'!P$1,'Raw Election Data'!$A$1:$AN$1,0))</f>
        <v>1490</v>
      </c>
      <c r="Q1685">
        <f>INDEX('Raw Election Data'!$A$1:$AN$3144,MATCH($C1685&amp;" "&amp;$B1685,'Raw Election Data'!$C$1:$C$3144,0),MATCH('Joined Data'!Q$1,'Raw Election Data'!$A$1:$AN$1,0))</f>
        <v>-0.51754081278221598</v>
      </c>
      <c r="R1685">
        <f>INDEX('Raw Election Data'!$A$1:$AN$3144,MATCH($C1685&amp;" "&amp;$B1685,'Raw Election Data'!$C$1:$C$3144,0),MATCH('Joined Data'!R$1,'Raw Election Data'!$A$1:$AN$1,0))</f>
        <v>0.51754081278221598</v>
      </c>
    </row>
    <row r="1686" spans="1:18" ht="13.5" hidden="1" customHeight="1" x14ac:dyDescent="0.15">
      <c r="A1686" t="s">
        <v>251</v>
      </c>
      <c r="B1686" t="s">
        <v>4388</v>
      </c>
      <c r="C1686" t="str">
        <f>INDEX(FIPS!$A$1:$E$3236,MATCH($F1686,FIPS!$D$1:$D$3236,0),5)</f>
        <v>Franklin County</v>
      </c>
      <c r="D1686" t="s">
        <v>252</v>
      </c>
      <c r="E1686" s="15" t="s">
        <v>36</v>
      </c>
      <c r="F1686" t="s">
        <v>4442</v>
      </c>
      <c r="G1686" t="s">
        <v>437</v>
      </c>
      <c r="H1686" t="str">
        <f>IFERROR(VLOOKUP($G1686,'Team Colors'!$A:$B,2,0),"#c9c9c9")</f>
        <v>#fb4f14</v>
      </c>
      <c r="I1686">
        <f>INDEX('Raw Election Data'!$A$1:$AN$3144,MATCH($C1686&amp;" "&amp;$B1686,'Raw Election Data'!$C$1:$C$3144,0),MATCH('Joined Data'!I$1,'Raw Election Data'!$A$1:$AN$1,0))</f>
        <v>2985</v>
      </c>
      <c r="J1686">
        <f>INDEX('Raw Election Data'!$A$1:$AN$3144,MATCH($C1686&amp;" "&amp;$B1686,'Raw Election Data'!$C$1:$C$3144,0),MATCH('Joined Data'!J$1,'Raw Election Data'!$A$1:$AN$1,0))</f>
        <v>250</v>
      </c>
      <c r="K1686">
        <f>INDEX('Raw Election Data'!$A$1:$AN$3144,MATCH($C1686&amp;" "&amp;$B1686,'Raw Election Data'!$C$1:$C$3144,0),MATCH('Joined Data'!K$1,'Raw Election Data'!$A$1:$AN$1,0))</f>
        <v>1345</v>
      </c>
      <c r="L1686">
        <f>INDEX('Raw Election Data'!$A$1:$AN$3144,MATCH($C1686&amp;" "&amp;$B1686,'Raw Election Data'!$C$1:$C$3144,0),MATCH('Joined Data'!L$1,'Raw Election Data'!$A$1:$AN$1,0))</f>
        <v>1656</v>
      </c>
      <c r="M1686">
        <f>INDEX('Raw Election Data'!$A$1:$AN$3144,MATCH($C1686&amp;" "&amp;$B1686,'Raw Election Data'!$C$1:$C$3144,0),MATCH('Joined Data'!M$1,'Raw Election Data'!$A$1:$AN$1,0))</f>
        <v>0.15096618357487923</v>
      </c>
      <c r="N1686">
        <f>INDEX('Raw Election Data'!$A$1:$AN$3144,MATCH($C1686&amp;" "&amp;$B1686,'Raw Election Data'!$C$1:$C$3144,0),MATCH('Joined Data'!N$1,'Raw Election Data'!$A$1:$AN$1,0))</f>
        <v>0.8121980676328503</v>
      </c>
      <c r="O1686">
        <f>INDEX('Raw Election Data'!$A$1:$AN$3144,MATCH($C1686&amp;" "&amp;$B1686,'Raw Election Data'!$C$1:$C$3144,0),MATCH('Joined Data'!O$1,'Raw Election Data'!$A$1:$AN$1,0))</f>
        <v>-1095</v>
      </c>
      <c r="P1686">
        <f>INDEX('Raw Election Data'!$A$1:$AN$3144,MATCH($C1686&amp;" "&amp;$B1686,'Raw Election Data'!$C$1:$C$3144,0),MATCH('Joined Data'!P$1,'Raw Election Data'!$A$1:$AN$1,0))</f>
        <v>1095</v>
      </c>
      <c r="Q1686">
        <f>INDEX('Raw Election Data'!$A$1:$AN$3144,MATCH($C1686&amp;" "&amp;$B1686,'Raw Election Data'!$C$1:$C$3144,0),MATCH('Joined Data'!Q$1,'Raw Election Data'!$A$1:$AN$1,0))</f>
        <v>-0.66123188405797106</v>
      </c>
      <c r="R1686">
        <f>INDEX('Raw Election Data'!$A$1:$AN$3144,MATCH($C1686&amp;" "&amp;$B1686,'Raw Election Data'!$C$1:$C$3144,0),MATCH('Joined Data'!R$1,'Raw Election Data'!$A$1:$AN$1,0))</f>
        <v>0.66123188405797106</v>
      </c>
    </row>
    <row r="1687" spans="1:18" ht="13.5" hidden="1" customHeight="1" x14ac:dyDescent="0.15">
      <c r="A1687" t="s">
        <v>251</v>
      </c>
      <c r="B1687" t="s">
        <v>4388</v>
      </c>
      <c r="C1687" t="str">
        <f>INDEX(FIPS!$A$1:$E$3236,MATCH($F1687,FIPS!$D$1:$D$3236,0),5)</f>
        <v>Frontier County</v>
      </c>
      <c r="D1687" t="s">
        <v>252</v>
      </c>
      <c r="E1687" s="15" t="s">
        <v>37</v>
      </c>
      <c r="F1687" t="s">
        <v>4444</v>
      </c>
      <c r="G1687" t="s">
        <v>437</v>
      </c>
      <c r="H1687" t="str">
        <f>IFERROR(VLOOKUP($G1687,'Team Colors'!$A:$B,2,0),"#c9c9c9")</f>
        <v>#fb4f14</v>
      </c>
      <c r="I1687">
        <f>INDEX('Raw Election Data'!$A$1:$AN$3144,MATCH($C1687&amp;" "&amp;$B1687,'Raw Election Data'!$C$1:$C$3144,0),MATCH('Joined Data'!I$1,'Raw Election Data'!$A$1:$AN$1,0))</f>
        <v>2624</v>
      </c>
      <c r="J1687">
        <f>INDEX('Raw Election Data'!$A$1:$AN$3144,MATCH($C1687&amp;" "&amp;$B1687,'Raw Election Data'!$C$1:$C$3144,0),MATCH('Joined Data'!J$1,'Raw Election Data'!$A$1:$AN$1,0))</f>
        <v>161</v>
      </c>
      <c r="K1687">
        <f>INDEX('Raw Election Data'!$A$1:$AN$3144,MATCH($C1687&amp;" "&amp;$B1687,'Raw Election Data'!$C$1:$C$3144,0),MATCH('Joined Data'!K$1,'Raw Election Data'!$A$1:$AN$1,0))</f>
        <v>1106</v>
      </c>
      <c r="L1687">
        <f>INDEX('Raw Election Data'!$A$1:$AN$3144,MATCH($C1687&amp;" "&amp;$B1687,'Raw Election Data'!$C$1:$C$3144,0),MATCH('Joined Data'!L$1,'Raw Election Data'!$A$1:$AN$1,0))</f>
        <v>1310</v>
      </c>
      <c r="M1687">
        <f>INDEX('Raw Election Data'!$A$1:$AN$3144,MATCH($C1687&amp;" "&amp;$B1687,'Raw Election Data'!$C$1:$C$3144,0),MATCH('Joined Data'!M$1,'Raw Election Data'!$A$1:$AN$1,0))</f>
        <v>0.12290076335877863</v>
      </c>
      <c r="N1687">
        <f>INDEX('Raw Election Data'!$A$1:$AN$3144,MATCH($C1687&amp;" "&amp;$B1687,'Raw Election Data'!$C$1:$C$3144,0),MATCH('Joined Data'!N$1,'Raw Election Data'!$A$1:$AN$1,0))</f>
        <v>0.8442748091603054</v>
      </c>
      <c r="O1687">
        <f>INDEX('Raw Election Data'!$A$1:$AN$3144,MATCH($C1687&amp;" "&amp;$B1687,'Raw Election Data'!$C$1:$C$3144,0),MATCH('Joined Data'!O$1,'Raw Election Data'!$A$1:$AN$1,0))</f>
        <v>-945</v>
      </c>
      <c r="P1687">
        <f>INDEX('Raw Election Data'!$A$1:$AN$3144,MATCH($C1687&amp;" "&amp;$B1687,'Raw Election Data'!$C$1:$C$3144,0),MATCH('Joined Data'!P$1,'Raw Election Data'!$A$1:$AN$1,0))</f>
        <v>945</v>
      </c>
      <c r="Q1687">
        <f>INDEX('Raw Election Data'!$A$1:$AN$3144,MATCH($C1687&amp;" "&amp;$B1687,'Raw Election Data'!$C$1:$C$3144,0),MATCH('Joined Data'!Q$1,'Raw Election Data'!$A$1:$AN$1,0))</f>
        <v>-0.72137404580152675</v>
      </c>
      <c r="R1687">
        <f>INDEX('Raw Election Data'!$A$1:$AN$3144,MATCH($C1687&amp;" "&amp;$B1687,'Raw Election Data'!$C$1:$C$3144,0),MATCH('Joined Data'!R$1,'Raw Election Data'!$A$1:$AN$1,0))</f>
        <v>0.72137404580152675</v>
      </c>
    </row>
    <row r="1688" spans="1:18" ht="13.5" hidden="1" customHeight="1" x14ac:dyDescent="0.15">
      <c r="A1688" t="s">
        <v>251</v>
      </c>
      <c r="B1688" t="s">
        <v>4388</v>
      </c>
      <c r="C1688" t="str">
        <f>INDEX(FIPS!$A$1:$E$3236,MATCH($F1688,FIPS!$D$1:$D$3236,0),5)</f>
        <v>Furnas County</v>
      </c>
      <c r="D1688" t="s">
        <v>252</v>
      </c>
      <c r="E1688" s="15" t="s">
        <v>38</v>
      </c>
      <c r="F1688" t="s">
        <v>4446</v>
      </c>
      <c r="G1688" t="s">
        <v>437</v>
      </c>
      <c r="H1688" t="str">
        <f>IFERROR(VLOOKUP($G1688,'Team Colors'!$A:$B,2,0),"#c9c9c9")</f>
        <v>#fb4f14</v>
      </c>
      <c r="I1688">
        <f>INDEX('Raw Election Data'!$A$1:$AN$3144,MATCH($C1688&amp;" "&amp;$B1688,'Raw Election Data'!$C$1:$C$3144,0),MATCH('Joined Data'!I$1,'Raw Election Data'!$A$1:$AN$1,0))</f>
        <v>4862</v>
      </c>
      <c r="J1688">
        <f>INDEX('Raw Election Data'!$A$1:$AN$3144,MATCH($C1688&amp;" "&amp;$B1688,'Raw Election Data'!$C$1:$C$3144,0),MATCH('Joined Data'!J$1,'Raw Election Data'!$A$1:$AN$1,0))</f>
        <v>304</v>
      </c>
      <c r="K1688">
        <f>INDEX('Raw Election Data'!$A$1:$AN$3144,MATCH($C1688&amp;" "&amp;$B1688,'Raw Election Data'!$C$1:$C$3144,0),MATCH('Joined Data'!K$1,'Raw Election Data'!$A$1:$AN$1,0))</f>
        <v>1915</v>
      </c>
      <c r="L1688">
        <f>INDEX('Raw Election Data'!$A$1:$AN$3144,MATCH($C1688&amp;" "&amp;$B1688,'Raw Election Data'!$C$1:$C$3144,0),MATCH('Joined Data'!L$1,'Raw Election Data'!$A$1:$AN$1,0))</f>
        <v>2315</v>
      </c>
      <c r="M1688">
        <f>INDEX('Raw Election Data'!$A$1:$AN$3144,MATCH($C1688&amp;" "&amp;$B1688,'Raw Election Data'!$C$1:$C$3144,0),MATCH('Joined Data'!M$1,'Raw Election Data'!$A$1:$AN$1,0))</f>
        <v>0.13131749460043196</v>
      </c>
      <c r="N1688">
        <f>INDEX('Raw Election Data'!$A$1:$AN$3144,MATCH($C1688&amp;" "&amp;$B1688,'Raw Election Data'!$C$1:$C$3144,0),MATCH('Joined Data'!N$1,'Raw Election Data'!$A$1:$AN$1,0))</f>
        <v>0.82721382289416845</v>
      </c>
      <c r="O1688">
        <f>INDEX('Raw Election Data'!$A$1:$AN$3144,MATCH($C1688&amp;" "&amp;$B1688,'Raw Election Data'!$C$1:$C$3144,0),MATCH('Joined Data'!O$1,'Raw Election Data'!$A$1:$AN$1,0))</f>
        <v>-1611</v>
      </c>
      <c r="P1688">
        <f>INDEX('Raw Election Data'!$A$1:$AN$3144,MATCH($C1688&amp;" "&amp;$B1688,'Raw Election Data'!$C$1:$C$3144,0),MATCH('Joined Data'!P$1,'Raw Election Data'!$A$1:$AN$1,0))</f>
        <v>1611</v>
      </c>
      <c r="Q1688">
        <f>INDEX('Raw Election Data'!$A$1:$AN$3144,MATCH($C1688&amp;" "&amp;$B1688,'Raw Election Data'!$C$1:$C$3144,0),MATCH('Joined Data'!Q$1,'Raw Election Data'!$A$1:$AN$1,0))</f>
        <v>-0.69589632829373649</v>
      </c>
      <c r="R1688">
        <f>INDEX('Raw Election Data'!$A$1:$AN$3144,MATCH($C1688&amp;" "&amp;$B1688,'Raw Election Data'!$C$1:$C$3144,0),MATCH('Joined Data'!R$1,'Raw Election Data'!$A$1:$AN$1,0))</f>
        <v>0.69589632829373649</v>
      </c>
    </row>
    <row r="1689" spans="1:18" ht="13.5" hidden="1" customHeight="1" x14ac:dyDescent="0.15">
      <c r="A1689" t="s">
        <v>251</v>
      </c>
      <c r="B1689" t="s">
        <v>4388</v>
      </c>
      <c r="C1689" t="str">
        <f>INDEX(FIPS!$A$1:$E$3236,MATCH($F1689,FIPS!$D$1:$D$3236,0),5)</f>
        <v>Gage County</v>
      </c>
      <c r="D1689" t="s">
        <v>252</v>
      </c>
      <c r="E1689" s="15" t="s">
        <v>39</v>
      </c>
      <c r="F1689" t="s">
        <v>4448</v>
      </c>
      <c r="G1689" t="s">
        <v>7773</v>
      </c>
      <c r="H1689" t="str">
        <f>IFERROR(VLOOKUP($G1689,'Team Colors'!$A:$B,2,0),"#c9c9c9")</f>
        <v>#e31837</v>
      </c>
      <c r="I1689">
        <f>INDEX('Raw Election Data'!$A$1:$AN$3144,MATCH($C1689&amp;" "&amp;$B1689,'Raw Election Data'!$C$1:$C$3144,0),MATCH('Joined Data'!I$1,'Raw Election Data'!$A$1:$AN$1,0))</f>
        <v>21900</v>
      </c>
      <c r="J1689">
        <f>INDEX('Raw Election Data'!$A$1:$AN$3144,MATCH($C1689&amp;" "&amp;$B1689,'Raw Election Data'!$C$1:$C$3144,0),MATCH('Joined Data'!J$1,'Raw Election Data'!$A$1:$AN$1,0))</f>
        <v>2930</v>
      </c>
      <c r="K1689">
        <f>INDEX('Raw Election Data'!$A$1:$AN$3144,MATCH($C1689&amp;" "&amp;$B1689,'Raw Election Data'!$C$1:$C$3144,0),MATCH('Joined Data'!K$1,'Raw Election Data'!$A$1:$AN$1,0))</f>
        <v>6333</v>
      </c>
      <c r="L1689">
        <f>INDEX('Raw Election Data'!$A$1:$AN$3144,MATCH($C1689&amp;" "&amp;$B1689,'Raw Election Data'!$C$1:$C$3144,0),MATCH('Joined Data'!L$1,'Raw Election Data'!$A$1:$AN$1,0))</f>
        <v>9854</v>
      </c>
      <c r="M1689">
        <f>INDEX('Raw Election Data'!$A$1:$AN$3144,MATCH($C1689&amp;" "&amp;$B1689,'Raw Election Data'!$C$1:$C$3144,0),MATCH('Joined Data'!M$1,'Raw Election Data'!$A$1:$AN$1,0))</f>
        <v>0.29734118124619446</v>
      </c>
      <c r="N1689">
        <f>INDEX('Raw Election Data'!$A$1:$AN$3144,MATCH($C1689&amp;" "&amp;$B1689,'Raw Election Data'!$C$1:$C$3144,0),MATCH('Joined Data'!N$1,'Raw Election Data'!$A$1:$AN$1,0))</f>
        <v>0.64268317434544342</v>
      </c>
      <c r="O1689">
        <f>INDEX('Raw Election Data'!$A$1:$AN$3144,MATCH($C1689&amp;" "&amp;$B1689,'Raw Election Data'!$C$1:$C$3144,0),MATCH('Joined Data'!O$1,'Raw Election Data'!$A$1:$AN$1,0))</f>
        <v>-3403</v>
      </c>
      <c r="P1689">
        <f>INDEX('Raw Election Data'!$A$1:$AN$3144,MATCH($C1689&amp;" "&amp;$B1689,'Raw Election Data'!$C$1:$C$3144,0),MATCH('Joined Data'!P$1,'Raw Election Data'!$A$1:$AN$1,0))</f>
        <v>3403</v>
      </c>
      <c r="Q1689">
        <f>INDEX('Raw Election Data'!$A$1:$AN$3144,MATCH($C1689&amp;" "&amp;$B1689,'Raw Election Data'!$C$1:$C$3144,0),MATCH('Joined Data'!Q$1,'Raw Election Data'!$A$1:$AN$1,0))</f>
        <v>-0.34534199309924896</v>
      </c>
      <c r="R1689">
        <f>INDEX('Raw Election Data'!$A$1:$AN$3144,MATCH($C1689&amp;" "&amp;$B1689,'Raw Election Data'!$C$1:$C$3144,0),MATCH('Joined Data'!R$1,'Raw Election Data'!$A$1:$AN$1,0))</f>
        <v>0.34534199309924896</v>
      </c>
    </row>
    <row r="1690" spans="1:18" ht="13.5" hidden="1" customHeight="1" x14ac:dyDescent="0.15">
      <c r="A1690" t="s">
        <v>251</v>
      </c>
      <c r="B1690" t="s">
        <v>4388</v>
      </c>
      <c r="C1690" t="str">
        <f>INDEX(FIPS!$A$1:$E$3236,MATCH($F1690,FIPS!$D$1:$D$3236,0),5)</f>
        <v>Garden County</v>
      </c>
      <c r="D1690" t="s">
        <v>252</v>
      </c>
      <c r="E1690" s="15" t="s">
        <v>40</v>
      </c>
      <c r="F1690" t="s">
        <v>4453</v>
      </c>
      <c r="G1690" t="s">
        <v>437</v>
      </c>
      <c r="H1690" t="str">
        <f>IFERROR(VLOOKUP($G1690,'Team Colors'!$A:$B,2,0),"#c9c9c9")</f>
        <v>#fb4f14</v>
      </c>
      <c r="I1690">
        <f>INDEX('Raw Election Data'!$A$1:$AN$3144,MATCH($C1690&amp;" "&amp;$B1690,'Raw Election Data'!$C$1:$C$3144,0),MATCH('Joined Data'!I$1,'Raw Election Data'!$A$1:$AN$1,0))</f>
        <v>1918</v>
      </c>
      <c r="J1690">
        <f>INDEX('Raw Election Data'!$A$1:$AN$3144,MATCH($C1690&amp;" "&amp;$B1690,'Raw Election Data'!$C$1:$C$3144,0),MATCH('Joined Data'!J$1,'Raw Election Data'!$A$1:$AN$1,0))</f>
        <v>153</v>
      </c>
      <c r="K1690">
        <f>INDEX('Raw Election Data'!$A$1:$AN$3144,MATCH($C1690&amp;" "&amp;$B1690,'Raw Election Data'!$C$1:$C$3144,0),MATCH('Joined Data'!K$1,'Raw Election Data'!$A$1:$AN$1,0))</f>
        <v>869</v>
      </c>
      <c r="L1690">
        <f>INDEX('Raw Election Data'!$A$1:$AN$3144,MATCH($C1690&amp;" "&amp;$B1690,'Raw Election Data'!$C$1:$C$3144,0),MATCH('Joined Data'!L$1,'Raw Election Data'!$A$1:$AN$1,0))</f>
        <v>1063</v>
      </c>
      <c r="M1690">
        <f>INDEX('Raw Election Data'!$A$1:$AN$3144,MATCH($C1690&amp;" "&amp;$B1690,'Raw Election Data'!$C$1:$C$3144,0),MATCH('Joined Data'!M$1,'Raw Election Data'!$A$1:$AN$1,0))</f>
        <v>0.14393226716839136</v>
      </c>
      <c r="N1690">
        <f>INDEX('Raw Election Data'!$A$1:$AN$3144,MATCH($C1690&amp;" "&amp;$B1690,'Raw Election Data'!$C$1:$C$3144,0),MATCH('Joined Data'!N$1,'Raw Election Data'!$A$1:$AN$1,0))</f>
        <v>0.81749764816556914</v>
      </c>
      <c r="O1690">
        <f>INDEX('Raw Election Data'!$A$1:$AN$3144,MATCH($C1690&amp;" "&amp;$B1690,'Raw Election Data'!$C$1:$C$3144,0),MATCH('Joined Data'!O$1,'Raw Election Data'!$A$1:$AN$1,0))</f>
        <v>-716</v>
      </c>
      <c r="P1690">
        <f>INDEX('Raw Election Data'!$A$1:$AN$3144,MATCH($C1690&amp;" "&amp;$B1690,'Raw Election Data'!$C$1:$C$3144,0),MATCH('Joined Data'!P$1,'Raw Election Data'!$A$1:$AN$1,0))</f>
        <v>716</v>
      </c>
      <c r="Q1690">
        <f>INDEX('Raw Election Data'!$A$1:$AN$3144,MATCH($C1690&amp;" "&amp;$B1690,'Raw Election Data'!$C$1:$C$3144,0),MATCH('Joined Data'!Q$1,'Raw Election Data'!$A$1:$AN$1,0))</f>
        <v>-0.67356538099717778</v>
      </c>
      <c r="R1690">
        <f>INDEX('Raw Election Data'!$A$1:$AN$3144,MATCH($C1690&amp;" "&amp;$B1690,'Raw Election Data'!$C$1:$C$3144,0),MATCH('Joined Data'!R$1,'Raw Election Data'!$A$1:$AN$1,0))</f>
        <v>0.67356538099717778</v>
      </c>
    </row>
    <row r="1691" spans="1:18" ht="13.5" hidden="1" customHeight="1" x14ac:dyDescent="0.15">
      <c r="A1691" t="s">
        <v>251</v>
      </c>
      <c r="B1691" t="s">
        <v>4388</v>
      </c>
      <c r="C1691" t="str">
        <f>INDEX(FIPS!$A$1:$E$3236,MATCH($F1691,FIPS!$D$1:$D$3236,0),5)</f>
        <v>Garfield County</v>
      </c>
      <c r="D1691" t="s">
        <v>252</v>
      </c>
      <c r="E1691" s="15" t="s">
        <v>41</v>
      </c>
      <c r="F1691" t="s">
        <v>4454</v>
      </c>
      <c r="G1691" t="s">
        <v>7755</v>
      </c>
      <c r="H1691" t="str">
        <f>IFERROR(VLOOKUP($G1691,'Team Colors'!$A:$B,2,0),"#c9c9c9")</f>
        <v>#203731</v>
      </c>
      <c r="I1691">
        <f>INDEX('Raw Election Data'!$A$1:$AN$3144,MATCH($C1691&amp;" "&amp;$B1691,'Raw Election Data'!$C$1:$C$3144,0),MATCH('Joined Data'!I$1,'Raw Election Data'!$A$1:$AN$1,0))</f>
        <v>2028</v>
      </c>
      <c r="J1691">
        <f>INDEX('Raw Election Data'!$A$1:$AN$3144,MATCH($C1691&amp;" "&amp;$B1691,'Raw Election Data'!$C$1:$C$3144,0),MATCH('Joined Data'!J$1,'Raw Election Data'!$A$1:$AN$1,0))</f>
        <v>121</v>
      </c>
      <c r="K1691">
        <f>INDEX('Raw Election Data'!$A$1:$AN$3144,MATCH($C1691&amp;" "&amp;$B1691,'Raw Election Data'!$C$1:$C$3144,0),MATCH('Joined Data'!K$1,'Raw Election Data'!$A$1:$AN$1,0))</f>
        <v>819</v>
      </c>
      <c r="L1691">
        <f>INDEX('Raw Election Data'!$A$1:$AN$3144,MATCH($C1691&amp;" "&amp;$B1691,'Raw Election Data'!$C$1:$C$3144,0),MATCH('Joined Data'!L$1,'Raw Election Data'!$A$1:$AN$1,0))</f>
        <v>968</v>
      </c>
      <c r="M1691">
        <f>INDEX('Raw Election Data'!$A$1:$AN$3144,MATCH($C1691&amp;" "&amp;$B1691,'Raw Election Data'!$C$1:$C$3144,0),MATCH('Joined Data'!M$1,'Raw Election Data'!$A$1:$AN$1,0))</f>
        <v>0.125</v>
      </c>
      <c r="N1691">
        <f>INDEX('Raw Election Data'!$A$1:$AN$3144,MATCH($C1691&amp;" "&amp;$B1691,'Raw Election Data'!$C$1:$C$3144,0),MATCH('Joined Data'!N$1,'Raw Election Data'!$A$1:$AN$1,0))</f>
        <v>0.84607438016528924</v>
      </c>
      <c r="O1691">
        <f>INDEX('Raw Election Data'!$A$1:$AN$3144,MATCH($C1691&amp;" "&amp;$B1691,'Raw Election Data'!$C$1:$C$3144,0),MATCH('Joined Data'!O$1,'Raw Election Data'!$A$1:$AN$1,0))</f>
        <v>-698</v>
      </c>
      <c r="P1691">
        <f>INDEX('Raw Election Data'!$A$1:$AN$3144,MATCH($C1691&amp;" "&amp;$B1691,'Raw Election Data'!$C$1:$C$3144,0),MATCH('Joined Data'!P$1,'Raw Election Data'!$A$1:$AN$1,0))</f>
        <v>698</v>
      </c>
      <c r="Q1691">
        <f>INDEX('Raw Election Data'!$A$1:$AN$3144,MATCH($C1691&amp;" "&amp;$B1691,'Raw Election Data'!$C$1:$C$3144,0),MATCH('Joined Data'!Q$1,'Raw Election Data'!$A$1:$AN$1,0))</f>
        <v>-0.72107438016528924</v>
      </c>
      <c r="R1691">
        <f>INDEX('Raw Election Data'!$A$1:$AN$3144,MATCH($C1691&amp;" "&amp;$B1691,'Raw Election Data'!$C$1:$C$3144,0),MATCH('Joined Data'!R$1,'Raw Election Data'!$A$1:$AN$1,0))</f>
        <v>0.72107438016528924</v>
      </c>
    </row>
    <row r="1692" spans="1:18" ht="13.5" hidden="1" customHeight="1" x14ac:dyDescent="0.15">
      <c r="A1692" t="s">
        <v>251</v>
      </c>
      <c r="B1692" t="s">
        <v>4388</v>
      </c>
      <c r="C1692" t="str">
        <f>INDEX(FIPS!$A$1:$E$3236,MATCH($F1692,FIPS!$D$1:$D$3236,0),5)</f>
        <v>Gosper County</v>
      </c>
      <c r="D1692" t="s">
        <v>252</v>
      </c>
      <c r="E1692" s="15" t="s">
        <v>42</v>
      </c>
      <c r="F1692" t="s">
        <v>4456</v>
      </c>
      <c r="G1692" t="s">
        <v>437</v>
      </c>
      <c r="H1692" t="str">
        <f>IFERROR(VLOOKUP($G1692,'Team Colors'!$A:$B,2,0),"#c9c9c9")</f>
        <v>#fb4f14</v>
      </c>
      <c r="I1692">
        <f>INDEX('Raw Election Data'!$A$1:$AN$3144,MATCH($C1692&amp;" "&amp;$B1692,'Raw Election Data'!$C$1:$C$3144,0),MATCH('Joined Data'!I$1,'Raw Election Data'!$A$1:$AN$1,0))</f>
        <v>1973</v>
      </c>
      <c r="J1692">
        <f>INDEX('Raw Election Data'!$A$1:$AN$3144,MATCH($C1692&amp;" "&amp;$B1692,'Raw Election Data'!$C$1:$C$3144,0),MATCH('Joined Data'!J$1,'Raw Election Data'!$A$1:$AN$1,0))</f>
        <v>165</v>
      </c>
      <c r="K1692">
        <f>INDEX('Raw Election Data'!$A$1:$AN$3144,MATCH($C1692&amp;" "&amp;$B1692,'Raw Election Data'!$C$1:$C$3144,0),MATCH('Joined Data'!K$1,'Raw Election Data'!$A$1:$AN$1,0))</f>
        <v>792</v>
      </c>
      <c r="L1692">
        <f>INDEX('Raw Election Data'!$A$1:$AN$3144,MATCH($C1692&amp;" "&amp;$B1692,'Raw Election Data'!$C$1:$C$3144,0),MATCH('Joined Data'!L$1,'Raw Election Data'!$A$1:$AN$1,0))</f>
        <v>1000</v>
      </c>
      <c r="M1692">
        <f>INDEX('Raw Election Data'!$A$1:$AN$3144,MATCH($C1692&amp;" "&amp;$B1692,'Raw Election Data'!$C$1:$C$3144,0),MATCH('Joined Data'!M$1,'Raw Election Data'!$A$1:$AN$1,0))</f>
        <v>0.16500000000000001</v>
      </c>
      <c r="N1692">
        <f>INDEX('Raw Election Data'!$A$1:$AN$3144,MATCH($C1692&amp;" "&amp;$B1692,'Raw Election Data'!$C$1:$C$3144,0),MATCH('Joined Data'!N$1,'Raw Election Data'!$A$1:$AN$1,0))</f>
        <v>0.79200000000000004</v>
      </c>
      <c r="O1692">
        <f>INDEX('Raw Election Data'!$A$1:$AN$3144,MATCH($C1692&amp;" "&amp;$B1692,'Raw Election Data'!$C$1:$C$3144,0),MATCH('Joined Data'!O$1,'Raw Election Data'!$A$1:$AN$1,0))</f>
        <v>-627</v>
      </c>
      <c r="P1692">
        <f>INDEX('Raw Election Data'!$A$1:$AN$3144,MATCH($C1692&amp;" "&amp;$B1692,'Raw Election Data'!$C$1:$C$3144,0),MATCH('Joined Data'!P$1,'Raw Election Data'!$A$1:$AN$1,0))</f>
        <v>627</v>
      </c>
      <c r="Q1692">
        <f>INDEX('Raw Election Data'!$A$1:$AN$3144,MATCH($C1692&amp;" "&amp;$B1692,'Raw Election Data'!$C$1:$C$3144,0),MATCH('Joined Data'!Q$1,'Raw Election Data'!$A$1:$AN$1,0))</f>
        <v>-0.627</v>
      </c>
      <c r="R1692">
        <f>INDEX('Raw Election Data'!$A$1:$AN$3144,MATCH($C1692&amp;" "&amp;$B1692,'Raw Election Data'!$C$1:$C$3144,0),MATCH('Joined Data'!R$1,'Raw Election Data'!$A$1:$AN$1,0))</f>
        <v>0.627</v>
      </c>
    </row>
    <row r="1693" spans="1:18" ht="13.5" hidden="1" customHeight="1" x14ac:dyDescent="0.15">
      <c r="A1693" t="s">
        <v>251</v>
      </c>
      <c r="B1693" t="s">
        <v>4388</v>
      </c>
      <c r="C1693" t="str">
        <f>INDEX(FIPS!$A$1:$E$3236,MATCH($F1693,FIPS!$D$1:$D$3236,0),5)</f>
        <v>Grant County</v>
      </c>
      <c r="D1693" t="s">
        <v>252</v>
      </c>
      <c r="E1693" s="15" t="s">
        <v>43</v>
      </c>
      <c r="F1693" t="s">
        <v>4457</v>
      </c>
      <c r="G1693" t="s">
        <v>437</v>
      </c>
      <c r="H1693" t="str">
        <f>IFERROR(VLOOKUP($G1693,'Team Colors'!$A:$B,2,0),"#c9c9c9")</f>
        <v>#fb4f14</v>
      </c>
      <c r="I1693">
        <f>INDEX('Raw Election Data'!$A$1:$AN$3144,MATCH($C1693&amp;" "&amp;$B1693,'Raw Election Data'!$C$1:$C$3144,0),MATCH('Joined Data'!I$1,'Raw Election Data'!$A$1:$AN$1,0))</f>
        <v>641</v>
      </c>
      <c r="J1693">
        <f>INDEX('Raw Election Data'!$A$1:$AN$3144,MATCH($C1693&amp;" "&amp;$B1693,'Raw Election Data'!$C$1:$C$3144,0),MATCH('Joined Data'!J$1,'Raw Election Data'!$A$1:$AN$1,0))</f>
        <v>20</v>
      </c>
      <c r="K1693">
        <f>INDEX('Raw Election Data'!$A$1:$AN$3144,MATCH($C1693&amp;" "&amp;$B1693,'Raw Election Data'!$C$1:$C$3144,0),MATCH('Joined Data'!K$1,'Raw Election Data'!$A$1:$AN$1,0))</f>
        <v>367</v>
      </c>
      <c r="L1693">
        <f>INDEX('Raw Election Data'!$A$1:$AN$3144,MATCH($C1693&amp;" "&amp;$B1693,'Raw Election Data'!$C$1:$C$3144,0),MATCH('Joined Data'!L$1,'Raw Election Data'!$A$1:$AN$1,0))</f>
        <v>394</v>
      </c>
      <c r="M1693">
        <f>INDEX('Raw Election Data'!$A$1:$AN$3144,MATCH($C1693&amp;" "&amp;$B1693,'Raw Election Data'!$C$1:$C$3144,0),MATCH('Joined Data'!M$1,'Raw Election Data'!$A$1:$AN$1,0))</f>
        <v>5.0761421319796954E-2</v>
      </c>
      <c r="N1693">
        <f>INDEX('Raw Election Data'!$A$1:$AN$3144,MATCH($C1693&amp;" "&amp;$B1693,'Raw Election Data'!$C$1:$C$3144,0),MATCH('Joined Data'!N$1,'Raw Election Data'!$A$1:$AN$1,0))</f>
        <v>0.93147208121827407</v>
      </c>
      <c r="O1693">
        <f>INDEX('Raw Election Data'!$A$1:$AN$3144,MATCH($C1693&amp;" "&amp;$B1693,'Raw Election Data'!$C$1:$C$3144,0),MATCH('Joined Data'!O$1,'Raw Election Data'!$A$1:$AN$1,0))</f>
        <v>-347</v>
      </c>
      <c r="P1693">
        <f>INDEX('Raw Election Data'!$A$1:$AN$3144,MATCH($C1693&amp;" "&amp;$B1693,'Raw Election Data'!$C$1:$C$3144,0),MATCH('Joined Data'!P$1,'Raw Election Data'!$A$1:$AN$1,0))</f>
        <v>347</v>
      </c>
      <c r="Q1693">
        <f>INDEX('Raw Election Data'!$A$1:$AN$3144,MATCH($C1693&amp;" "&amp;$B1693,'Raw Election Data'!$C$1:$C$3144,0),MATCH('Joined Data'!Q$1,'Raw Election Data'!$A$1:$AN$1,0))</f>
        <v>-0.88071065989847708</v>
      </c>
      <c r="R1693">
        <f>INDEX('Raw Election Data'!$A$1:$AN$3144,MATCH($C1693&amp;" "&amp;$B1693,'Raw Election Data'!$C$1:$C$3144,0),MATCH('Joined Data'!R$1,'Raw Election Data'!$A$1:$AN$1,0))</f>
        <v>0.88071065989847708</v>
      </c>
    </row>
    <row r="1694" spans="1:18" ht="13.5" hidden="1" customHeight="1" x14ac:dyDescent="0.15">
      <c r="A1694" t="s">
        <v>251</v>
      </c>
      <c r="B1694" t="s">
        <v>4388</v>
      </c>
      <c r="C1694" t="str">
        <f>INDEX(FIPS!$A$1:$E$3236,MATCH($F1694,FIPS!$D$1:$D$3236,0),5)</f>
        <v>Greeley County</v>
      </c>
      <c r="D1694" t="s">
        <v>252</v>
      </c>
      <c r="E1694" s="15" t="s">
        <v>44</v>
      </c>
      <c r="F1694" t="s">
        <v>4458</v>
      </c>
      <c r="G1694" t="s">
        <v>7755</v>
      </c>
      <c r="H1694" t="str">
        <f>IFERROR(VLOOKUP($G1694,'Team Colors'!$A:$B,2,0),"#c9c9c9")</f>
        <v>#203731</v>
      </c>
      <c r="I1694">
        <f>INDEX('Raw Election Data'!$A$1:$AN$3144,MATCH($C1694&amp;" "&amp;$B1694,'Raw Election Data'!$C$1:$C$3144,0),MATCH('Joined Data'!I$1,'Raw Election Data'!$A$1:$AN$1,0))</f>
        <v>2429</v>
      </c>
      <c r="J1694">
        <f>INDEX('Raw Election Data'!$A$1:$AN$3144,MATCH($C1694&amp;" "&amp;$B1694,'Raw Election Data'!$C$1:$C$3144,0),MATCH('Joined Data'!J$1,'Raw Election Data'!$A$1:$AN$1,0))</f>
        <v>210</v>
      </c>
      <c r="K1694">
        <f>INDEX('Raw Election Data'!$A$1:$AN$3144,MATCH($C1694&amp;" "&amp;$B1694,'Raw Election Data'!$C$1:$C$3144,0),MATCH('Joined Data'!K$1,'Raw Election Data'!$A$1:$AN$1,0))</f>
        <v>911</v>
      </c>
      <c r="L1694">
        <f>INDEX('Raw Election Data'!$A$1:$AN$3144,MATCH($C1694&amp;" "&amp;$B1694,'Raw Election Data'!$C$1:$C$3144,0),MATCH('Joined Data'!L$1,'Raw Election Data'!$A$1:$AN$1,0))</f>
        <v>1165</v>
      </c>
      <c r="M1694">
        <f>INDEX('Raw Election Data'!$A$1:$AN$3144,MATCH($C1694&amp;" "&amp;$B1694,'Raw Election Data'!$C$1:$C$3144,0),MATCH('Joined Data'!M$1,'Raw Election Data'!$A$1:$AN$1,0))</f>
        <v>0.18025751072961374</v>
      </c>
      <c r="N1694">
        <f>INDEX('Raw Election Data'!$A$1:$AN$3144,MATCH($C1694&amp;" "&amp;$B1694,'Raw Election Data'!$C$1:$C$3144,0),MATCH('Joined Data'!N$1,'Raw Election Data'!$A$1:$AN$1,0))</f>
        <v>0.7819742489270386</v>
      </c>
      <c r="O1694">
        <f>INDEX('Raw Election Data'!$A$1:$AN$3144,MATCH($C1694&amp;" "&amp;$B1694,'Raw Election Data'!$C$1:$C$3144,0),MATCH('Joined Data'!O$1,'Raw Election Data'!$A$1:$AN$1,0))</f>
        <v>-701</v>
      </c>
      <c r="P1694">
        <f>INDEX('Raw Election Data'!$A$1:$AN$3144,MATCH($C1694&amp;" "&amp;$B1694,'Raw Election Data'!$C$1:$C$3144,0),MATCH('Joined Data'!P$1,'Raw Election Data'!$A$1:$AN$1,0))</f>
        <v>701</v>
      </c>
      <c r="Q1694">
        <f>INDEX('Raw Election Data'!$A$1:$AN$3144,MATCH($C1694&amp;" "&amp;$B1694,'Raw Election Data'!$C$1:$C$3144,0),MATCH('Joined Data'!Q$1,'Raw Election Data'!$A$1:$AN$1,0))</f>
        <v>-0.60171673819742488</v>
      </c>
      <c r="R1694">
        <f>INDEX('Raw Election Data'!$A$1:$AN$3144,MATCH($C1694&amp;" "&amp;$B1694,'Raw Election Data'!$C$1:$C$3144,0),MATCH('Joined Data'!R$1,'Raw Election Data'!$A$1:$AN$1,0))</f>
        <v>0.60171673819742488</v>
      </c>
    </row>
    <row r="1695" spans="1:18" ht="13.5" hidden="1" customHeight="1" x14ac:dyDescent="0.15">
      <c r="A1695" t="s">
        <v>251</v>
      </c>
      <c r="B1695" t="s">
        <v>4388</v>
      </c>
      <c r="C1695" t="str">
        <f>INDEX(FIPS!$A$1:$E$3236,MATCH($F1695,FIPS!$D$1:$D$3236,0),5)</f>
        <v>Hall County</v>
      </c>
      <c r="D1695" t="s">
        <v>252</v>
      </c>
      <c r="E1695" s="15" t="s">
        <v>45</v>
      </c>
      <c r="F1695" t="s">
        <v>4459</v>
      </c>
      <c r="G1695" t="s">
        <v>437</v>
      </c>
      <c r="H1695" t="str">
        <f>IFERROR(VLOOKUP($G1695,'Team Colors'!$A:$B,2,0),"#c9c9c9")</f>
        <v>#fb4f14</v>
      </c>
      <c r="I1695">
        <f>INDEX('Raw Election Data'!$A$1:$AN$3144,MATCH($C1695&amp;" "&amp;$B1695,'Raw Election Data'!$C$1:$C$3144,0),MATCH('Joined Data'!I$1,'Raw Election Data'!$A$1:$AN$1,0))</f>
        <v>61680</v>
      </c>
      <c r="J1695">
        <f>INDEX('Raw Election Data'!$A$1:$AN$3144,MATCH($C1695&amp;" "&amp;$B1695,'Raw Election Data'!$C$1:$C$3144,0),MATCH('Joined Data'!J$1,'Raw Election Data'!$A$1:$AN$1,0))</f>
        <v>6142</v>
      </c>
      <c r="K1695">
        <f>INDEX('Raw Election Data'!$A$1:$AN$3144,MATCH($C1695&amp;" "&amp;$B1695,'Raw Election Data'!$C$1:$C$3144,0),MATCH('Joined Data'!K$1,'Raw Election Data'!$A$1:$AN$1,0))</f>
        <v>14139</v>
      </c>
      <c r="L1695">
        <f>INDEX('Raw Election Data'!$A$1:$AN$3144,MATCH($C1695&amp;" "&amp;$B1695,'Raw Election Data'!$C$1:$C$3144,0),MATCH('Joined Data'!L$1,'Raw Election Data'!$A$1:$AN$1,0))</f>
        <v>21331</v>
      </c>
      <c r="M1695">
        <f>INDEX('Raw Election Data'!$A$1:$AN$3144,MATCH($C1695&amp;" "&amp;$B1695,'Raw Election Data'!$C$1:$C$3144,0),MATCH('Joined Data'!M$1,'Raw Election Data'!$A$1:$AN$1,0))</f>
        <v>0.28793774319066145</v>
      </c>
      <c r="N1695">
        <f>INDEX('Raw Election Data'!$A$1:$AN$3144,MATCH($C1695&amp;" "&amp;$B1695,'Raw Election Data'!$C$1:$C$3144,0),MATCH('Joined Data'!N$1,'Raw Election Data'!$A$1:$AN$1,0))</f>
        <v>0.66283812291969435</v>
      </c>
      <c r="O1695">
        <f>INDEX('Raw Election Data'!$A$1:$AN$3144,MATCH($C1695&amp;" "&amp;$B1695,'Raw Election Data'!$C$1:$C$3144,0),MATCH('Joined Data'!O$1,'Raw Election Data'!$A$1:$AN$1,0))</f>
        <v>-7997</v>
      </c>
      <c r="P1695">
        <f>INDEX('Raw Election Data'!$A$1:$AN$3144,MATCH($C1695&amp;" "&amp;$B1695,'Raw Election Data'!$C$1:$C$3144,0),MATCH('Joined Data'!P$1,'Raw Election Data'!$A$1:$AN$1,0))</f>
        <v>7997</v>
      </c>
      <c r="Q1695">
        <f>INDEX('Raw Election Data'!$A$1:$AN$3144,MATCH($C1695&amp;" "&amp;$B1695,'Raw Election Data'!$C$1:$C$3144,0),MATCH('Joined Data'!Q$1,'Raw Election Data'!$A$1:$AN$1,0))</f>
        <v>-0.3749003797290329</v>
      </c>
      <c r="R1695">
        <f>INDEX('Raw Election Data'!$A$1:$AN$3144,MATCH($C1695&amp;" "&amp;$B1695,'Raw Election Data'!$C$1:$C$3144,0),MATCH('Joined Data'!R$1,'Raw Election Data'!$A$1:$AN$1,0))</f>
        <v>0.3749003797290329</v>
      </c>
    </row>
    <row r="1696" spans="1:18" ht="13.5" hidden="1" customHeight="1" x14ac:dyDescent="0.15">
      <c r="A1696" t="s">
        <v>251</v>
      </c>
      <c r="B1696" t="s">
        <v>4388</v>
      </c>
      <c r="C1696" t="str">
        <f>INDEX(FIPS!$A$1:$E$3236,MATCH($F1696,FIPS!$D$1:$D$3236,0),5)</f>
        <v>Hamilton County</v>
      </c>
      <c r="D1696" t="s">
        <v>252</v>
      </c>
      <c r="E1696" s="15" t="s">
        <v>46</v>
      </c>
      <c r="F1696" t="s">
        <v>4462</v>
      </c>
      <c r="G1696" t="s">
        <v>437</v>
      </c>
      <c r="H1696" t="str">
        <f>IFERROR(VLOOKUP($G1696,'Team Colors'!$A:$B,2,0),"#c9c9c9")</f>
        <v>#fb4f14</v>
      </c>
      <c r="I1696">
        <f>INDEX('Raw Election Data'!$A$1:$AN$3144,MATCH($C1696&amp;" "&amp;$B1696,'Raw Election Data'!$C$1:$C$3144,0),MATCH('Joined Data'!I$1,'Raw Election Data'!$A$1:$AN$1,0))</f>
        <v>9190</v>
      </c>
      <c r="J1696">
        <f>INDEX('Raw Election Data'!$A$1:$AN$3144,MATCH($C1696&amp;" "&amp;$B1696,'Raw Election Data'!$C$1:$C$3144,0),MATCH('Joined Data'!J$1,'Raw Election Data'!$A$1:$AN$1,0))</f>
        <v>873</v>
      </c>
      <c r="K1696">
        <f>INDEX('Raw Election Data'!$A$1:$AN$3144,MATCH($C1696&amp;" "&amp;$B1696,'Raw Election Data'!$C$1:$C$3144,0),MATCH('Joined Data'!K$1,'Raw Election Data'!$A$1:$AN$1,0))</f>
        <v>3763</v>
      </c>
      <c r="L1696">
        <f>INDEX('Raw Election Data'!$A$1:$AN$3144,MATCH($C1696&amp;" "&amp;$B1696,'Raw Election Data'!$C$1:$C$3144,0),MATCH('Joined Data'!L$1,'Raw Election Data'!$A$1:$AN$1,0))</f>
        <v>4902</v>
      </c>
      <c r="M1696">
        <f>INDEX('Raw Election Data'!$A$1:$AN$3144,MATCH($C1696&amp;" "&amp;$B1696,'Raw Election Data'!$C$1:$C$3144,0),MATCH('Joined Data'!M$1,'Raw Election Data'!$A$1:$AN$1,0))</f>
        <v>0.17809057527539779</v>
      </c>
      <c r="N1696">
        <f>INDEX('Raw Election Data'!$A$1:$AN$3144,MATCH($C1696&amp;" "&amp;$B1696,'Raw Election Data'!$C$1:$C$3144,0),MATCH('Joined Data'!N$1,'Raw Election Data'!$A$1:$AN$1,0))</f>
        <v>0.7676458588331293</v>
      </c>
      <c r="O1696">
        <f>INDEX('Raw Election Data'!$A$1:$AN$3144,MATCH($C1696&amp;" "&amp;$B1696,'Raw Election Data'!$C$1:$C$3144,0),MATCH('Joined Data'!O$1,'Raw Election Data'!$A$1:$AN$1,0))</f>
        <v>-2890</v>
      </c>
      <c r="P1696">
        <f>INDEX('Raw Election Data'!$A$1:$AN$3144,MATCH($C1696&amp;" "&amp;$B1696,'Raw Election Data'!$C$1:$C$3144,0),MATCH('Joined Data'!P$1,'Raw Election Data'!$A$1:$AN$1,0))</f>
        <v>2890</v>
      </c>
      <c r="Q1696">
        <f>INDEX('Raw Election Data'!$A$1:$AN$3144,MATCH($C1696&amp;" "&amp;$B1696,'Raw Election Data'!$C$1:$C$3144,0),MATCH('Joined Data'!Q$1,'Raw Election Data'!$A$1:$AN$1,0))</f>
        <v>-0.58955528355773157</v>
      </c>
      <c r="R1696">
        <f>INDEX('Raw Election Data'!$A$1:$AN$3144,MATCH($C1696&amp;" "&amp;$B1696,'Raw Election Data'!$C$1:$C$3144,0),MATCH('Joined Data'!R$1,'Raw Election Data'!$A$1:$AN$1,0))</f>
        <v>0.58955528355773157</v>
      </c>
    </row>
    <row r="1697" spans="1:18" ht="13.5" hidden="1" customHeight="1" x14ac:dyDescent="0.15">
      <c r="A1697" t="s">
        <v>251</v>
      </c>
      <c r="B1697" t="s">
        <v>4388</v>
      </c>
      <c r="C1697" t="str">
        <f>INDEX(FIPS!$A$1:$E$3236,MATCH($F1697,FIPS!$D$1:$D$3236,0),5)</f>
        <v>Harlan County</v>
      </c>
      <c r="D1697" t="s">
        <v>252</v>
      </c>
      <c r="E1697" s="15" t="s">
        <v>47</v>
      </c>
      <c r="F1697" t="s">
        <v>4463</v>
      </c>
      <c r="G1697" t="s">
        <v>437</v>
      </c>
      <c r="H1697" t="str">
        <f>IFERROR(VLOOKUP($G1697,'Team Colors'!$A:$B,2,0),"#c9c9c9")</f>
        <v>#fb4f14</v>
      </c>
      <c r="I1697">
        <f>INDEX('Raw Election Data'!$A$1:$AN$3144,MATCH($C1697&amp;" "&amp;$B1697,'Raw Election Data'!$C$1:$C$3144,0),MATCH('Joined Data'!I$1,'Raw Election Data'!$A$1:$AN$1,0))</f>
        <v>3452</v>
      </c>
      <c r="J1697">
        <f>INDEX('Raw Election Data'!$A$1:$AN$3144,MATCH($C1697&amp;" "&amp;$B1697,'Raw Election Data'!$C$1:$C$3144,0),MATCH('Joined Data'!J$1,'Raw Election Data'!$A$1:$AN$1,0))</f>
        <v>219</v>
      </c>
      <c r="K1697">
        <f>INDEX('Raw Election Data'!$A$1:$AN$3144,MATCH($C1697&amp;" "&amp;$B1697,'Raw Election Data'!$C$1:$C$3144,0),MATCH('Joined Data'!K$1,'Raw Election Data'!$A$1:$AN$1,0))</f>
        <v>1302</v>
      </c>
      <c r="L1697">
        <f>INDEX('Raw Election Data'!$A$1:$AN$3144,MATCH($C1697&amp;" "&amp;$B1697,'Raw Election Data'!$C$1:$C$3144,0),MATCH('Joined Data'!L$1,'Raw Election Data'!$A$1:$AN$1,0))</f>
        <v>1582</v>
      </c>
      <c r="M1697">
        <f>INDEX('Raw Election Data'!$A$1:$AN$3144,MATCH($C1697&amp;" "&amp;$B1697,'Raw Election Data'!$C$1:$C$3144,0),MATCH('Joined Data'!M$1,'Raw Election Data'!$A$1:$AN$1,0))</f>
        <v>0.13843236409608092</v>
      </c>
      <c r="N1697">
        <f>INDEX('Raw Election Data'!$A$1:$AN$3144,MATCH($C1697&amp;" "&amp;$B1697,'Raw Election Data'!$C$1:$C$3144,0),MATCH('Joined Data'!N$1,'Raw Election Data'!$A$1:$AN$1,0))</f>
        <v>0.82300884955752207</v>
      </c>
      <c r="O1697">
        <f>INDEX('Raw Election Data'!$A$1:$AN$3144,MATCH($C1697&amp;" "&amp;$B1697,'Raw Election Data'!$C$1:$C$3144,0),MATCH('Joined Data'!O$1,'Raw Election Data'!$A$1:$AN$1,0))</f>
        <v>-1083</v>
      </c>
      <c r="P1697">
        <f>INDEX('Raw Election Data'!$A$1:$AN$3144,MATCH($C1697&amp;" "&amp;$B1697,'Raw Election Data'!$C$1:$C$3144,0),MATCH('Joined Data'!P$1,'Raw Election Data'!$A$1:$AN$1,0))</f>
        <v>1083</v>
      </c>
      <c r="Q1697">
        <f>INDEX('Raw Election Data'!$A$1:$AN$3144,MATCH($C1697&amp;" "&amp;$B1697,'Raw Election Data'!$C$1:$C$3144,0),MATCH('Joined Data'!Q$1,'Raw Election Data'!$A$1:$AN$1,0))</f>
        <v>-0.68457648546144112</v>
      </c>
      <c r="R1697">
        <f>INDEX('Raw Election Data'!$A$1:$AN$3144,MATCH($C1697&amp;" "&amp;$B1697,'Raw Election Data'!$C$1:$C$3144,0),MATCH('Joined Data'!R$1,'Raw Election Data'!$A$1:$AN$1,0))</f>
        <v>0.68457648546144112</v>
      </c>
    </row>
    <row r="1698" spans="1:18" ht="13.5" hidden="1" customHeight="1" x14ac:dyDescent="0.15">
      <c r="A1698" t="s">
        <v>251</v>
      </c>
      <c r="B1698" t="s">
        <v>4388</v>
      </c>
      <c r="C1698" t="str">
        <f>INDEX(FIPS!$A$1:$E$3236,MATCH($F1698,FIPS!$D$1:$D$3236,0),5)</f>
        <v>Hayes County</v>
      </c>
      <c r="D1698" t="s">
        <v>252</v>
      </c>
      <c r="E1698" s="15" t="s">
        <v>48</v>
      </c>
      <c r="F1698" t="s">
        <v>4465</v>
      </c>
      <c r="G1698" t="s">
        <v>437</v>
      </c>
      <c r="H1698" t="str">
        <f>IFERROR(VLOOKUP($G1698,'Team Colors'!$A:$B,2,0),"#c9c9c9")</f>
        <v>#fb4f14</v>
      </c>
      <c r="I1698">
        <f>INDEX('Raw Election Data'!$A$1:$AN$3144,MATCH($C1698&amp;" "&amp;$B1698,'Raw Election Data'!$C$1:$C$3144,0),MATCH('Joined Data'!I$1,'Raw Election Data'!$A$1:$AN$1,0))</f>
        <v>932</v>
      </c>
      <c r="J1698">
        <f>INDEX('Raw Election Data'!$A$1:$AN$3144,MATCH($C1698&amp;" "&amp;$B1698,'Raw Election Data'!$C$1:$C$3144,0),MATCH('Joined Data'!J$1,'Raw Election Data'!$A$1:$AN$1,0))</f>
        <v>30</v>
      </c>
      <c r="K1698">
        <f>INDEX('Raw Election Data'!$A$1:$AN$3144,MATCH($C1698&amp;" "&amp;$B1698,'Raw Election Data'!$C$1:$C$3144,0),MATCH('Joined Data'!K$1,'Raw Election Data'!$A$1:$AN$1,0))</f>
        <v>471</v>
      </c>
      <c r="L1698">
        <f>INDEX('Raw Election Data'!$A$1:$AN$3144,MATCH($C1698&amp;" "&amp;$B1698,'Raw Election Data'!$C$1:$C$3144,0),MATCH('Joined Data'!L$1,'Raw Election Data'!$A$1:$AN$1,0))</f>
        <v>510</v>
      </c>
      <c r="M1698">
        <f>INDEX('Raw Election Data'!$A$1:$AN$3144,MATCH($C1698&amp;" "&amp;$B1698,'Raw Election Data'!$C$1:$C$3144,0),MATCH('Joined Data'!M$1,'Raw Election Data'!$A$1:$AN$1,0))</f>
        <v>5.8823529411764705E-2</v>
      </c>
      <c r="N1698">
        <f>INDEX('Raw Election Data'!$A$1:$AN$3144,MATCH($C1698&amp;" "&amp;$B1698,'Raw Election Data'!$C$1:$C$3144,0),MATCH('Joined Data'!N$1,'Raw Election Data'!$A$1:$AN$1,0))</f>
        <v>0.92352941176470593</v>
      </c>
      <c r="O1698">
        <f>INDEX('Raw Election Data'!$A$1:$AN$3144,MATCH($C1698&amp;" "&amp;$B1698,'Raw Election Data'!$C$1:$C$3144,0),MATCH('Joined Data'!O$1,'Raw Election Data'!$A$1:$AN$1,0))</f>
        <v>-441</v>
      </c>
      <c r="P1698">
        <f>INDEX('Raw Election Data'!$A$1:$AN$3144,MATCH($C1698&amp;" "&amp;$B1698,'Raw Election Data'!$C$1:$C$3144,0),MATCH('Joined Data'!P$1,'Raw Election Data'!$A$1:$AN$1,0))</f>
        <v>441</v>
      </c>
      <c r="Q1698">
        <f>INDEX('Raw Election Data'!$A$1:$AN$3144,MATCH($C1698&amp;" "&amp;$B1698,'Raw Election Data'!$C$1:$C$3144,0),MATCH('Joined Data'!Q$1,'Raw Election Data'!$A$1:$AN$1,0))</f>
        <v>-0.86470588235294121</v>
      </c>
      <c r="R1698">
        <f>INDEX('Raw Election Data'!$A$1:$AN$3144,MATCH($C1698&amp;" "&amp;$B1698,'Raw Election Data'!$C$1:$C$3144,0),MATCH('Joined Data'!R$1,'Raw Election Data'!$A$1:$AN$1,0))</f>
        <v>0.86470588235294121</v>
      </c>
    </row>
    <row r="1699" spans="1:18" ht="13.5" hidden="1" customHeight="1" x14ac:dyDescent="0.15">
      <c r="A1699" t="s">
        <v>251</v>
      </c>
      <c r="B1699" t="s">
        <v>4388</v>
      </c>
      <c r="C1699" t="str">
        <f>INDEX(FIPS!$A$1:$E$3236,MATCH($F1699,FIPS!$D$1:$D$3236,0),5)</f>
        <v>Hitchcock County</v>
      </c>
      <c r="D1699" t="s">
        <v>252</v>
      </c>
      <c r="E1699" s="15" t="s">
        <v>49</v>
      </c>
      <c r="F1699" t="s">
        <v>4467</v>
      </c>
      <c r="G1699" t="s">
        <v>437</v>
      </c>
      <c r="H1699" t="str">
        <f>IFERROR(VLOOKUP($G1699,'Team Colors'!$A:$B,2,0),"#c9c9c9")</f>
        <v>#fb4f14</v>
      </c>
      <c r="I1699">
        <f>INDEX('Raw Election Data'!$A$1:$AN$3144,MATCH($C1699&amp;" "&amp;$B1699,'Raw Election Data'!$C$1:$C$3144,0),MATCH('Joined Data'!I$1,'Raw Election Data'!$A$1:$AN$1,0))</f>
        <v>2883</v>
      </c>
      <c r="J1699">
        <f>INDEX('Raw Election Data'!$A$1:$AN$3144,MATCH($C1699&amp;" "&amp;$B1699,'Raw Election Data'!$C$1:$C$3144,0),MATCH('Joined Data'!J$1,'Raw Election Data'!$A$1:$AN$1,0))</f>
        <v>158</v>
      </c>
      <c r="K1699">
        <f>INDEX('Raw Election Data'!$A$1:$AN$3144,MATCH($C1699&amp;" "&amp;$B1699,'Raw Election Data'!$C$1:$C$3144,0),MATCH('Joined Data'!K$1,'Raw Election Data'!$A$1:$AN$1,0))</f>
        <v>1216</v>
      </c>
      <c r="L1699">
        <f>INDEX('Raw Election Data'!$A$1:$AN$3144,MATCH($C1699&amp;" "&amp;$B1699,'Raw Election Data'!$C$1:$C$3144,0),MATCH('Joined Data'!L$1,'Raw Election Data'!$A$1:$AN$1,0))</f>
        <v>1440</v>
      </c>
      <c r="M1699">
        <f>INDEX('Raw Election Data'!$A$1:$AN$3144,MATCH($C1699&amp;" "&amp;$B1699,'Raw Election Data'!$C$1:$C$3144,0),MATCH('Joined Data'!M$1,'Raw Election Data'!$A$1:$AN$1,0))</f>
        <v>0.10972222222222222</v>
      </c>
      <c r="N1699">
        <f>INDEX('Raw Election Data'!$A$1:$AN$3144,MATCH($C1699&amp;" "&amp;$B1699,'Raw Election Data'!$C$1:$C$3144,0),MATCH('Joined Data'!N$1,'Raw Election Data'!$A$1:$AN$1,0))</f>
        <v>0.84444444444444444</v>
      </c>
      <c r="O1699">
        <f>INDEX('Raw Election Data'!$A$1:$AN$3144,MATCH($C1699&amp;" "&amp;$B1699,'Raw Election Data'!$C$1:$C$3144,0),MATCH('Joined Data'!O$1,'Raw Election Data'!$A$1:$AN$1,0))</f>
        <v>-1058</v>
      </c>
      <c r="P1699">
        <f>INDEX('Raw Election Data'!$A$1:$AN$3144,MATCH($C1699&amp;" "&amp;$B1699,'Raw Election Data'!$C$1:$C$3144,0),MATCH('Joined Data'!P$1,'Raw Election Data'!$A$1:$AN$1,0))</f>
        <v>1058</v>
      </c>
      <c r="Q1699">
        <f>INDEX('Raw Election Data'!$A$1:$AN$3144,MATCH($C1699&amp;" "&amp;$B1699,'Raw Election Data'!$C$1:$C$3144,0),MATCH('Joined Data'!Q$1,'Raw Election Data'!$A$1:$AN$1,0))</f>
        <v>-0.73472222222222228</v>
      </c>
      <c r="R1699">
        <f>INDEX('Raw Election Data'!$A$1:$AN$3144,MATCH($C1699&amp;" "&amp;$B1699,'Raw Election Data'!$C$1:$C$3144,0),MATCH('Joined Data'!R$1,'Raw Election Data'!$A$1:$AN$1,0))</f>
        <v>0.73472222222222228</v>
      </c>
    </row>
    <row r="1700" spans="1:18" ht="13.5" hidden="1" customHeight="1" x14ac:dyDescent="0.15">
      <c r="A1700" t="s">
        <v>251</v>
      </c>
      <c r="B1700" t="s">
        <v>4388</v>
      </c>
      <c r="C1700" t="str">
        <f>INDEX(FIPS!$A$1:$E$3236,MATCH($F1700,FIPS!$D$1:$D$3236,0),5)</f>
        <v>Holt County</v>
      </c>
      <c r="D1700" t="s">
        <v>252</v>
      </c>
      <c r="E1700" s="15" t="s">
        <v>50</v>
      </c>
      <c r="F1700" t="s">
        <v>4468</v>
      </c>
      <c r="G1700" t="s">
        <v>7755</v>
      </c>
      <c r="H1700" t="str">
        <f>IFERROR(VLOOKUP($G1700,'Team Colors'!$A:$B,2,0),"#c9c9c9")</f>
        <v>#203731</v>
      </c>
      <c r="I1700">
        <f>INDEX('Raw Election Data'!$A$1:$AN$3144,MATCH($C1700&amp;" "&amp;$B1700,'Raw Election Data'!$C$1:$C$3144,0),MATCH('Joined Data'!I$1,'Raw Election Data'!$A$1:$AN$1,0))</f>
        <v>10313</v>
      </c>
      <c r="J1700">
        <f>INDEX('Raw Election Data'!$A$1:$AN$3144,MATCH($C1700&amp;" "&amp;$B1700,'Raw Election Data'!$C$1:$C$3144,0),MATCH('Joined Data'!J$1,'Raw Election Data'!$A$1:$AN$1,0))</f>
        <v>522</v>
      </c>
      <c r="K1700">
        <f>INDEX('Raw Election Data'!$A$1:$AN$3144,MATCH($C1700&amp;" "&amp;$B1700,'Raw Election Data'!$C$1:$C$3144,0),MATCH('Joined Data'!K$1,'Raw Election Data'!$A$1:$AN$1,0))</f>
        <v>4275</v>
      </c>
      <c r="L1700">
        <f>INDEX('Raw Election Data'!$A$1:$AN$3144,MATCH($C1700&amp;" "&amp;$B1700,'Raw Election Data'!$C$1:$C$3144,0),MATCH('Joined Data'!L$1,'Raw Election Data'!$A$1:$AN$1,0))</f>
        <v>4979</v>
      </c>
      <c r="M1700">
        <f>INDEX('Raw Election Data'!$A$1:$AN$3144,MATCH($C1700&amp;" "&amp;$B1700,'Raw Election Data'!$C$1:$C$3144,0),MATCH('Joined Data'!M$1,'Raw Election Data'!$A$1:$AN$1,0))</f>
        <v>0.10484032938341033</v>
      </c>
      <c r="N1700">
        <f>INDEX('Raw Election Data'!$A$1:$AN$3144,MATCH($C1700&amp;" "&amp;$B1700,'Raw Election Data'!$C$1:$C$3144,0),MATCH('Joined Data'!N$1,'Raw Election Data'!$A$1:$AN$1,0))</f>
        <v>0.85860614581241212</v>
      </c>
      <c r="O1700">
        <f>INDEX('Raw Election Data'!$A$1:$AN$3144,MATCH($C1700&amp;" "&amp;$B1700,'Raw Election Data'!$C$1:$C$3144,0),MATCH('Joined Data'!O$1,'Raw Election Data'!$A$1:$AN$1,0))</f>
        <v>-3753</v>
      </c>
      <c r="P1700">
        <f>INDEX('Raw Election Data'!$A$1:$AN$3144,MATCH($C1700&amp;" "&amp;$B1700,'Raw Election Data'!$C$1:$C$3144,0),MATCH('Joined Data'!P$1,'Raw Election Data'!$A$1:$AN$1,0))</f>
        <v>3753</v>
      </c>
      <c r="Q1700">
        <f>INDEX('Raw Election Data'!$A$1:$AN$3144,MATCH($C1700&amp;" "&amp;$B1700,'Raw Election Data'!$C$1:$C$3144,0),MATCH('Joined Data'!Q$1,'Raw Election Data'!$A$1:$AN$1,0))</f>
        <v>-0.75376581642900176</v>
      </c>
      <c r="R1700">
        <f>INDEX('Raw Election Data'!$A$1:$AN$3144,MATCH($C1700&amp;" "&amp;$B1700,'Raw Election Data'!$C$1:$C$3144,0),MATCH('Joined Data'!R$1,'Raw Election Data'!$A$1:$AN$1,0))</f>
        <v>0.75376581642900176</v>
      </c>
    </row>
    <row r="1701" spans="1:18" ht="13.5" hidden="1" customHeight="1" x14ac:dyDescent="0.15">
      <c r="A1701" t="s">
        <v>251</v>
      </c>
      <c r="B1701" t="s">
        <v>4388</v>
      </c>
      <c r="C1701" t="str">
        <f>INDEX(FIPS!$A$1:$E$3236,MATCH($F1701,FIPS!$D$1:$D$3236,0),5)</f>
        <v>Hooker County</v>
      </c>
      <c r="D1701" t="s">
        <v>252</v>
      </c>
      <c r="E1701" s="15" t="s">
        <v>51</v>
      </c>
      <c r="F1701" t="s">
        <v>4470</v>
      </c>
      <c r="G1701" t="s">
        <v>437</v>
      </c>
      <c r="H1701" t="str">
        <f>IFERROR(VLOOKUP($G1701,'Team Colors'!$A:$B,2,0),"#c9c9c9")</f>
        <v>#fb4f14</v>
      </c>
      <c r="I1701">
        <f>INDEX('Raw Election Data'!$A$1:$AN$3144,MATCH($C1701&amp;" "&amp;$B1701,'Raw Election Data'!$C$1:$C$3144,0),MATCH('Joined Data'!I$1,'Raw Election Data'!$A$1:$AN$1,0))</f>
        <v>732</v>
      </c>
      <c r="J1701">
        <f>INDEX('Raw Election Data'!$A$1:$AN$3144,MATCH($C1701&amp;" "&amp;$B1701,'Raw Election Data'!$C$1:$C$3144,0),MATCH('Joined Data'!J$1,'Raw Election Data'!$A$1:$AN$1,0))</f>
        <v>40</v>
      </c>
      <c r="K1701">
        <f>INDEX('Raw Election Data'!$A$1:$AN$3144,MATCH($C1701&amp;" "&amp;$B1701,'Raw Election Data'!$C$1:$C$3144,0),MATCH('Joined Data'!K$1,'Raw Election Data'!$A$1:$AN$1,0))</f>
        <v>355</v>
      </c>
      <c r="L1701">
        <f>INDEX('Raw Election Data'!$A$1:$AN$3144,MATCH($C1701&amp;" "&amp;$B1701,'Raw Election Data'!$C$1:$C$3144,0),MATCH('Joined Data'!L$1,'Raw Election Data'!$A$1:$AN$1,0))</f>
        <v>414</v>
      </c>
      <c r="M1701">
        <f>INDEX('Raw Election Data'!$A$1:$AN$3144,MATCH($C1701&amp;" "&amp;$B1701,'Raw Election Data'!$C$1:$C$3144,0),MATCH('Joined Data'!M$1,'Raw Election Data'!$A$1:$AN$1,0))</f>
        <v>9.6618357487922704E-2</v>
      </c>
      <c r="N1701">
        <f>INDEX('Raw Election Data'!$A$1:$AN$3144,MATCH($C1701&amp;" "&amp;$B1701,'Raw Election Data'!$C$1:$C$3144,0),MATCH('Joined Data'!N$1,'Raw Election Data'!$A$1:$AN$1,0))</f>
        <v>0.85748792270531404</v>
      </c>
      <c r="O1701">
        <f>INDEX('Raw Election Data'!$A$1:$AN$3144,MATCH($C1701&amp;" "&amp;$B1701,'Raw Election Data'!$C$1:$C$3144,0),MATCH('Joined Data'!O$1,'Raw Election Data'!$A$1:$AN$1,0))</f>
        <v>-315</v>
      </c>
      <c r="P1701">
        <f>INDEX('Raw Election Data'!$A$1:$AN$3144,MATCH($C1701&amp;" "&amp;$B1701,'Raw Election Data'!$C$1:$C$3144,0),MATCH('Joined Data'!P$1,'Raw Election Data'!$A$1:$AN$1,0))</f>
        <v>315</v>
      </c>
      <c r="Q1701">
        <f>INDEX('Raw Election Data'!$A$1:$AN$3144,MATCH($C1701&amp;" "&amp;$B1701,'Raw Election Data'!$C$1:$C$3144,0),MATCH('Joined Data'!Q$1,'Raw Election Data'!$A$1:$AN$1,0))</f>
        <v>-0.76086956521739135</v>
      </c>
      <c r="R1701">
        <f>INDEX('Raw Election Data'!$A$1:$AN$3144,MATCH($C1701&amp;" "&amp;$B1701,'Raw Election Data'!$C$1:$C$3144,0),MATCH('Joined Data'!R$1,'Raw Election Data'!$A$1:$AN$1,0))</f>
        <v>0.76086956521739135</v>
      </c>
    </row>
    <row r="1702" spans="1:18" ht="13.5" hidden="1" customHeight="1" x14ac:dyDescent="0.15">
      <c r="A1702" t="s">
        <v>251</v>
      </c>
      <c r="B1702" t="s">
        <v>4388</v>
      </c>
      <c r="C1702" t="str">
        <f>INDEX(FIPS!$A$1:$E$3236,MATCH($F1702,FIPS!$D$1:$D$3236,0),5)</f>
        <v>Howard County</v>
      </c>
      <c r="D1702" t="s">
        <v>252</v>
      </c>
      <c r="E1702" s="15" t="s">
        <v>52</v>
      </c>
      <c r="F1702" t="s">
        <v>4471</v>
      </c>
      <c r="G1702" t="s">
        <v>437</v>
      </c>
      <c r="H1702" t="str">
        <f>IFERROR(VLOOKUP($G1702,'Team Colors'!$A:$B,2,0),"#c9c9c9")</f>
        <v>#fb4f14</v>
      </c>
      <c r="I1702">
        <f>INDEX('Raw Election Data'!$A$1:$AN$3144,MATCH($C1702&amp;" "&amp;$B1702,'Raw Election Data'!$C$1:$C$3144,0),MATCH('Joined Data'!I$1,'Raw Election Data'!$A$1:$AN$1,0))</f>
        <v>6409</v>
      </c>
      <c r="J1702">
        <f>INDEX('Raw Election Data'!$A$1:$AN$3144,MATCH($C1702&amp;" "&amp;$B1702,'Raw Election Data'!$C$1:$C$3144,0),MATCH('Joined Data'!J$1,'Raw Election Data'!$A$1:$AN$1,0))</f>
        <v>544</v>
      </c>
      <c r="K1702">
        <f>INDEX('Raw Election Data'!$A$1:$AN$3144,MATCH($C1702&amp;" "&amp;$B1702,'Raw Election Data'!$C$1:$C$3144,0),MATCH('Joined Data'!K$1,'Raw Election Data'!$A$1:$AN$1,0))</f>
        <v>2284</v>
      </c>
      <c r="L1702">
        <f>INDEX('Raw Election Data'!$A$1:$AN$3144,MATCH($C1702&amp;" "&amp;$B1702,'Raw Election Data'!$C$1:$C$3144,0),MATCH('Joined Data'!L$1,'Raw Election Data'!$A$1:$AN$1,0))</f>
        <v>2958</v>
      </c>
      <c r="M1702">
        <f>INDEX('Raw Election Data'!$A$1:$AN$3144,MATCH($C1702&amp;" "&amp;$B1702,'Raw Election Data'!$C$1:$C$3144,0),MATCH('Joined Data'!M$1,'Raw Election Data'!$A$1:$AN$1,0))</f>
        <v>0.18390804597701149</v>
      </c>
      <c r="N1702">
        <f>INDEX('Raw Election Data'!$A$1:$AN$3144,MATCH($C1702&amp;" "&amp;$B1702,'Raw Election Data'!$C$1:$C$3144,0),MATCH('Joined Data'!N$1,'Raw Election Data'!$A$1:$AN$1,0))</f>
        <v>0.77214334009465857</v>
      </c>
      <c r="O1702">
        <f>INDEX('Raw Election Data'!$A$1:$AN$3144,MATCH($C1702&amp;" "&amp;$B1702,'Raw Election Data'!$C$1:$C$3144,0),MATCH('Joined Data'!O$1,'Raw Election Data'!$A$1:$AN$1,0))</f>
        <v>-1740</v>
      </c>
      <c r="P1702">
        <f>INDEX('Raw Election Data'!$A$1:$AN$3144,MATCH($C1702&amp;" "&amp;$B1702,'Raw Election Data'!$C$1:$C$3144,0),MATCH('Joined Data'!P$1,'Raw Election Data'!$A$1:$AN$1,0))</f>
        <v>1740</v>
      </c>
      <c r="Q1702">
        <f>INDEX('Raw Election Data'!$A$1:$AN$3144,MATCH($C1702&amp;" "&amp;$B1702,'Raw Election Data'!$C$1:$C$3144,0),MATCH('Joined Data'!Q$1,'Raw Election Data'!$A$1:$AN$1,0))</f>
        <v>-0.58823529411764708</v>
      </c>
      <c r="R1702">
        <f>INDEX('Raw Election Data'!$A$1:$AN$3144,MATCH($C1702&amp;" "&amp;$B1702,'Raw Election Data'!$C$1:$C$3144,0),MATCH('Joined Data'!R$1,'Raw Election Data'!$A$1:$AN$1,0))</f>
        <v>0.58823529411764708</v>
      </c>
    </row>
    <row r="1703" spans="1:18" ht="13.5" hidden="1" customHeight="1" x14ac:dyDescent="0.15">
      <c r="A1703" t="s">
        <v>251</v>
      </c>
      <c r="B1703" t="s">
        <v>4388</v>
      </c>
      <c r="C1703" t="str">
        <f>INDEX(FIPS!$A$1:$E$3236,MATCH($F1703,FIPS!$D$1:$D$3236,0),5)</f>
        <v>Jefferson County</v>
      </c>
      <c r="D1703" t="s">
        <v>252</v>
      </c>
      <c r="E1703" s="15" t="s">
        <v>53</v>
      </c>
      <c r="F1703" t="s">
        <v>4472</v>
      </c>
      <c r="G1703" t="s">
        <v>7773</v>
      </c>
      <c r="H1703" t="str">
        <f>IFERROR(VLOOKUP($G1703,'Team Colors'!$A:$B,2,0),"#c9c9c9")</f>
        <v>#e31837</v>
      </c>
      <c r="I1703">
        <f>INDEX('Raw Election Data'!$A$1:$AN$3144,MATCH($C1703&amp;" "&amp;$B1703,'Raw Election Data'!$C$1:$C$3144,0),MATCH('Joined Data'!I$1,'Raw Election Data'!$A$1:$AN$1,0))</f>
        <v>7263</v>
      </c>
      <c r="J1703">
        <f>INDEX('Raw Election Data'!$A$1:$AN$3144,MATCH($C1703&amp;" "&amp;$B1703,'Raw Election Data'!$C$1:$C$3144,0),MATCH('Joined Data'!J$1,'Raw Election Data'!$A$1:$AN$1,0))</f>
        <v>831</v>
      </c>
      <c r="K1703">
        <f>INDEX('Raw Election Data'!$A$1:$AN$3144,MATCH($C1703&amp;" "&amp;$B1703,'Raw Election Data'!$C$1:$C$3144,0),MATCH('Joined Data'!K$1,'Raw Election Data'!$A$1:$AN$1,0))</f>
        <v>2387</v>
      </c>
      <c r="L1703">
        <f>INDEX('Raw Election Data'!$A$1:$AN$3144,MATCH($C1703&amp;" "&amp;$B1703,'Raw Election Data'!$C$1:$C$3144,0),MATCH('Joined Data'!L$1,'Raw Election Data'!$A$1:$AN$1,0))</f>
        <v>3430</v>
      </c>
      <c r="M1703">
        <f>INDEX('Raw Election Data'!$A$1:$AN$3144,MATCH($C1703&amp;" "&amp;$B1703,'Raw Election Data'!$C$1:$C$3144,0),MATCH('Joined Data'!M$1,'Raw Election Data'!$A$1:$AN$1,0))</f>
        <v>0.24227405247813411</v>
      </c>
      <c r="N1703">
        <f>INDEX('Raw Election Data'!$A$1:$AN$3144,MATCH($C1703&amp;" "&amp;$B1703,'Raw Election Data'!$C$1:$C$3144,0),MATCH('Joined Data'!N$1,'Raw Election Data'!$A$1:$AN$1,0))</f>
        <v>0.69591836734693879</v>
      </c>
      <c r="O1703">
        <f>INDEX('Raw Election Data'!$A$1:$AN$3144,MATCH($C1703&amp;" "&amp;$B1703,'Raw Election Data'!$C$1:$C$3144,0),MATCH('Joined Data'!O$1,'Raw Election Data'!$A$1:$AN$1,0))</f>
        <v>-1556</v>
      </c>
      <c r="P1703">
        <f>INDEX('Raw Election Data'!$A$1:$AN$3144,MATCH($C1703&amp;" "&amp;$B1703,'Raw Election Data'!$C$1:$C$3144,0),MATCH('Joined Data'!P$1,'Raw Election Data'!$A$1:$AN$1,0))</f>
        <v>1556</v>
      </c>
      <c r="Q1703">
        <f>INDEX('Raw Election Data'!$A$1:$AN$3144,MATCH($C1703&amp;" "&amp;$B1703,'Raw Election Data'!$C$1:$C$3144,0),MATCH('Joined Data'!Q$1,'Raw Election Data'!$A$1:$AN$1,0))</f>
        <v>-0.45364431486880469</v>
      </c>
      <c r="R1703">
        <f>INDEX('Raw Election Data'!$A$1:$AN$3144,MATCH($C1703&amp;" "&amp;$B1703,'Raw Election Data'!$C$1:$C$3144,0),MATCH('Joined Data'!R$1,'Raw Election Data'!$A$1:$AN$1,0))</f>
        <v>0.45364431486880469</v>
      </c>
    </row>
    <row r="1704" spans="1:18" ht="13.5" hidden="1" customHeight="1" x14ac:dyDescent="0.15">
      <c r="A1704" t="s">
        <v>251</v>
      </c>
      <c r="B1704" t="s">
        <v>4388</v>
      </c>
      <c r="C1704" t="str">
        <f>INDEX(FIPS!$A$1:$E$3236,MATCH($F1704,FIPS!$D$1:$D$3236,0),5)</f>
        <v>Johnson County</v>
      </c>
      <c r="D1704" t="s">
        <v>252</v>
      </c>
      <c r="E1704" s="15" t="s">
        <v>54</v>
      </c>
      <c r="F1704" t="s">
        <v>4473</v>
      </c>
      <c r="G1704" t="s">
        <v>7773</v>
      </c>
      <c r="H1704" t="str">
        <f>IFERROR(VLOOKUP($G1704,'Team Colors'!$A:$B,2,0),"#c9c9c9")</f>
        <v>#e31837</v>
      </c>
      <c r="I1704">
        <f>INDEX('Raw Election Data'!$A$1:$AN$3144,MATCH($C1704&amp;" "&amp;$B1704,'Raw Election Data'!$C$1:$C$3144,0),MATCH('Joined Data'!I$1,'Raw Election Data'!$A$1:$AN$1,0))</f>
        <v>5173</v>
      </c>
      <c r="J1704">
        <f>INDEX('Raw Election Data'!$A$1:$AN$3144,MATCH($C1704&amp;" "&amp;$B1704,'Raw Election Data'!$C$1:$C$3144,0),MATCH('Joined Data'!J$1,'Raw Election Data'!$A$1:$AN$1,0))</f>
        <v>560</v>
      </c>
      <c r="K1704">
        <f>INDEX('Raw Election Data'!$A$1:$AN$3144,MATCH($C1704&amp;" "&amp;$B1704,'Raw Election Data'!$C$1:$C$3144,0),MATCH('Joined Data'!K$1,'Raw Election Data'!$A$1:$AN$1,0))</f>
        <v>1348</v>
      </c>
      <c r="L1704">
        <f>INDEX('Raw Election Data'!$A$1:$AN$3144,MATCH($C1704&amp;" "&amp;$B1704,'Raw Election Data'!$C$1:$C$3144,0),MATCH('Joined Data'!L$1,'Raw Election Data'!$A$1:$AN$1,0))</f>
        <v>2051</v>
      </c>
      <c r="M1704">
        <f>INDEX('Raw Election Data'!$A$1:$AN$3144,MATCH($C1704&amp;" "&amp;$B1704,'Raw Election Data'!$C$1:$C$3144,0),MATCH('Joined Data'!M$1,'Raw Election Data'!$A$1:$AN$1,0))</f>
        <v>0.27303754266211605</v>
      </c>
      <c r="N1704">
        <f>INDEX('Raw Election Data'!$A$1:$AN$3144,MATCH($C1704&amp;" "&amp;$B1704,'Raw Election Data'!$C$1:$C$3144,0),MATCH('Joined Data'!N$1,'Raw Election Data'!$A$1:$AN$1,0))</f>
        <v>0.65724037055095075</v>
      </c>
      <c r="O1704">
        <f>INDEX('Raw Election Data'!$A$1:$AN$3144,MATCH($C1704&amp;" "&amp;$B1704,'Raw Election Data'!$C$1:$C$3144,0),MATCH('Joined Data'!O$1,'Raw Election Data'!$A$1:$AN$1,0))</f>
        <v>-788</v>
      </c>
      <c r="P1704">
        <f>INDEX('Raw Election Data'!$A$1:$AN$3144,MATCH($C1704&amp;" "&amp;$B1704,'Raw Election Data'!$C$1:$C$3144,0),MATCH('Joined Data'!P$1,'Raw Election Data'!$A$1:$AN$1,0))</f>
        <v>788</v>
      </c>
      <c r="Q1704">
        <f>INDEX('Raw Election Data'!$A$1:$AN$3144,MATCH($C1704&amp;" "&amp;$B1704,'Raw Election Data'!$C$1:$C$3144,0),MATCH('Joined Data'!Q$1,'Raw Election Data'!$A$1:$AN$1,0))</f>
        <v>-0.3842028278888347</v>
      </c>
      <c r="R1704">
        <f>INDEX('Raw Election Data'!$A$1:$AN$3144,MATCH($C1704&amp;" "&amp;$B1704,'Raw Election Data'!$C$1:$C$3144,0),MATCH('Joined Data'!R$1,'Raw Election Data'!$A$1:$AN$1,0))</f>
        <v>0.3842028278888347</v>
      </c>
    </row>
    <row r="1705" spans="1:18" ht="13.5" hidden="1" customHeight="1" x14ac:dyDescent="0.15">
      <c r="A1705" t="s">
        <v>251</v>
      </c>
      <c r="B1705" t="s">
        <v>4388</v>
      </c>
      <c r="C1705" t="str">
        <f>INDEX(FIPS!$A$1:$E$3236,MATCH($F1705,FIPS!$D$1:$D$3236,0),5)</f>
        <v>Kearney County</v>
      </c>
      <c r="D1705" t="s">
        <v>252</v>
      </c>
      <c r="E1705" s="15" t="s">
        <v>55</v>
      </c>
      <c r="F1705" t="s">
        <v>4475</v>
      </c>
      <c r="G1705" t="s">
        <v>437</v>
      </c>
      <c r="H1705" t="str">
        <f>IFERROR(VLOOKUP($G1705,'Team Colors'!$A:$B,2,0),"#c9c9c9")</f>
        <v>#fb4f14</v>
      </c>
      <c r="I1705">
        <f>INDEX('Raw Election Data'!$A$1:$AN$3144,MATCH($C1705&amp;" "&amp;$B1705,'Raw Election Data'!$C$1:$C$3144,0),MATCH('Joined Data'!I$1,'Raw Election Data'!$A$1:$AN$1,0))</f>
        <v>6585</v>
      </c>
      <c r="J1705">
        <f>INDEX('Raw Election Data'!$A$1:$AN$3144,MATCH($C1705&amp;" "&amp;$B1705,'Raw Election Data'!$C$1:$C$3144,0),MATCH('Joined Data'!J$1,'Raw Election Data'!$A$1:$AN$1,0))</f>
        <v>550</v>
      </c>
      <c r="K1705">
        <f>INDEX('Raw Election Data'!$A$1:$AN$3144,MATCH($C1705&amp;" "&amp;$B1705,'Raw Election Data'!$C$1:$C$3144,0),MATCH('Joined Data'!K$1,'Raw Election Data'!$A$1:$AN$1,0))</f>
        <v>2519</v>
      </c>
      <c r="L1705">
        <f>INDEX('Raw Election Data'!$A$1:$AN$3144,MATCH($C1705&amp;" "&amp;$B1705,'Raw Election Data'!$C$1:$C$3144,0),MATCH('Joined Data'!L$1,'Raw Election Data'!$A$1:$AN$1,0))</f>
        <v>3242</v>
      </c>
      <c r="M1705">
        <f>INDEX('Raw Election Data'!$A$1:$AN$3144,MATCH($C1705&amp;" "&amp;$B1705,'Raw Election Data'!$C$1:$C$3144,0),MATCH('Joined Data'!M$1,'Raw Election Data'!$A$1:$AN$1,0))</f>
        <v>0.16964836520666254</v>
      </c>
      <c r="N1705">
        <f>INDEX('Raw Election Data'!$A$1:$AN$3144,MATCH($C1705&amp;" "&amp;$B1705,'Raw Election Data'!$C$1:$C$3144,0),MATCH('Joined Data'!N$1,'Raw Election Data'!$A$1:$AN$1,0))</f>
        <v>0.7769895126465145</v>
      </c>
      <c r="O1705">
        <f>INDEX('Raw Election Data'!$A$1:$AN$3144,MATCH($C1705&amp;" "&amp;$B1705,'Raw Election Data'!$C$1:$C$3144,0),MATCH('Joined Data'!O$1,'Raw Election Data'!$A$1:$AN$1,0))</f>
        <v>-1969</v>
      </c>
      <c r="P1705">
        <f>INDEX('Raw Election Data'!$A$1:$AN$3144,MATCH($C1705&amp;" "&amp;$B1705,'Raw Election Data'!$C$1:$C$3144,0),MATCH('Joined Data'!P$1,'Raw Election Data'!$A$1:$AN$1,0))</f>
        <v>1969</v>
      </c>
      <c r="Q1705">
        <f>INDEX('Raw Election Data'!$A$1:$AN$3144,MATCH($C1705&amp;" "&amp;$B1705,'Raw Election Data'!$C$1:$C$3144,0),MATCH('Joined Data'!Q$1,'Raw Election Data'!$A$1:$AN$1,0))</f>
        <v>-0.60734114743985201</v>
      </c>
      <c r="R1705">
        <f>INDEX('Raw Election Data'!$A$1:$AN$3144,MATCH($C1705&amp;" "&amp;$B1705,'Raw Election Data'!$C$1:$C$3144,0),MATCH('Joined Data'!R$1,'Raw Election Data'!$A$1:$AN$1,0))</f>
        <v>0.60734114743985201</v>
      </c>
    </row>
    <row r="1706" spans="1:18" ht="13.5" hidden="1" customHeight="1" x14ac:dyDescent="0.15">
      <c r="A1706" t="s">
        <v>251</v>
      </c>
      <c r="B1706" t="s">
        <v>4388</v>
      </c>
      <c r="C1706" t="str">
        <f>INDEX(FIPS!$A$1:$E$3236,MATCH($F1706,FIPS!$D$1:$D$3236,0),5)</f>
        <v>Keith County</v>
      </c>
      <c r="D1706" t="s">
        <v>252</v>
      </c>
      <c r="E1706" s="15" t="s">
        <v>56</v>
      </c>
      <c r="F1706" t="s">
        <v>4477</v>
      </c>
      <c r="G1706" t="s">
        <v>437</v>
      </c>
      <c r="H1706" t="str">
        <f>IFERROR(VLOOKUP($G1706,'Team Colors'!$A:$B,2,0),"#c9c9c9")</f>
        <v>#fb4f14</v>
      </c>
      <c r="I1706">
        <f>INDEX('Raw Election Data'!$A$1:$AN$3144,MATCH($C1706&amp;" "&amp;$B1706,'Raw Election Data'!$C$1:$C$3144,0),MATCH('Joined Data'!I$1,'Raw Election Data'!$A$1:$AN$1,0))</f>
        <v>8063</v>
      </c>
      <c r="J1706">
        <f>INDEX('Raw Election Data'!$A$1:$AN$3144,MATCH($C1706&amp;" "&amp;$B1706,'Raw Election Data'!$C$1:$C$3144,0),MATCH('Joined Data'!J$1,'Raw Election Data'!$A$1:$AN$1,0))</f>
        <v>560</v>
      </c>
      <c r="K1706">
        <f>INDEX('Raw Election Data'!$A$1:$AN$3144,MATCH($C1706&amp;" "&amp;$B1706,'Raw Election Data'!$C$1:$C$3144,0),MATCH('Joined Data'!K$1,'Raw Election Data'!$A$1:$AN$1,0))</f>
        <v>3203</v>
      </c>
      <c r="L1706">
        <f>INDEX('Raw Election Data'!$A$1:$AN$3144,MATCH($C1706&amp;" "&amp;$B1706,'Raw Election Data'!$C$1:$C$3144,0),MATCH('Joined Data'!L$1,'Raw Election Data'!$A$1:$AN$1,0))</f>
        <v>3945</v>
      </c>
      <c r="M1706">
        <f>INDEX('Raw Election Data'!$A$1:$AN$3144,MATCH($C1706&amp;" "&amp;$B1706,'Raw Election Data'!$C$1:$C$3144,0),MATCH('Joined Data'!M$1,'Raw Election Data'!$A$1:$AN$1,0))</f>
        <v>0.14195183776932827</v>
      </c>
      <c r="N1706">
        <f>INDEX('Raw Election Data'!$A$1:$AN$3144,MATCH($C1706&amp;" "&amp;$B1706,'Raw Election Data'!$C$1:$C$3144,0),MATCH('Joined Data'!N$1,'Raw Election Data'!$A$1:$AN$1,0))</f>
        <v>0.81191381495564008</v>
      </c>
      <c r="O1706">
        <f>INDEX('Raw Election Data'!$A$1:$AN$3144,MATCH($C1706&amp;" "&amp;$B1706,'Raw Election Data'!$C$1:$C$3144,0),MATCH('Joined Data'!O$1,'Raw Election Data'!$A$1:$AN$1,0))</f>
        <v>-2643</v>
      </c>
      <c r="P1706">
        <f>INDEX('Raw Election Data'!$A$1:$AN$3144,MATCH($C1706&amp;" "&amp;$B1706,'Raw Election Data'!$C$1:$C$3144,0),MATCH('Joined Data'!P$1,'Raw Election Data'!$A$1:$AN$1,0))</f>
        <v>2643</v>
      </c>
      <c r="Q1706">
        <f>INDEX('Raw Election Data'!$A$1:$AN$3144,MATCH($C1706&amp;" "&amp;$B1706,'Raw Election Data'!$C$1:$C$3144,0),MATCH('Joined Data'!Q$1,'Raw Election Data'!$A$1:$AN$1,0))</f>
        <v>-0.66996197718631179</v>
      </c>
      <c r="R1706">
        <f>INDEX('Raw Election Data'!$A$1:$AN$3144,MATCH($C1706&amp;" "&amp;$B1706,'Raw Election Data'!$C$1:$C$3144,0),MATCH('Joined Data'!R$1,'Raw Election Data'!$A$1:$AN$1,0))</f>
        <v>0.66996197718631179</v>
      </c>
    </row>
    <row r="1707" spans="1:18" ht="13.5" hidden="1" customHeight="1" x14ac:dyDescent="0.15">
      <c r="A1707" t="s">
        <v>251</v>
      </c>
      <c r="B1707" t="s">
        <v>4388</v>
      </c>
      <c r="C1707" t="str">
        <f>INDEX(FIPS!$A$1:$E$3236,MATCH($F1707,FIPS!$D$1:$D$3236,0),5)</f>
        <v>Keya Paha County</v>
      </c>
      <c r="D1707" t="s">
        <v>252</v>
      </c>
      <c r="E1707" s="15" t="s">
        <v>57</v>
      </c>
      <c r="F1707" t="s">
        <v>4479</v>
      </c>
      <c r="G1707" t="s">
        <v>437</v>
      </c>
      <c r="H1707" t="str">
        <f>IFERROR(VLOOKUP($G1707,'Team Colors'!$A:$B,2,0),"#c9c9c9")</f>
        <v>#fb4f14</v>
      </c>
      <c r="I1707">
        <f>INDEX('Raw Election Data'!$A$1:$AN$3144,MATCH($C1707&amp;" "&amp;$B1707,'Raw Election Data'!$C$1:$C$3144,0),MATCH('Joined Data'!I$1,'Raw Election Data'!$A$1:$AN$1,0))</f>
        <v>804</v>
      </c>
      <c r="J1707">
        <f>INDEX('Raw Election Data'!$A$1:$AN$3144,MATCH($C1707&amp;" "&amp;$B1707,'Raw Election Data'!$C$1:$C$3144,0),MATCH('Joined Data'!J$1,'Raw Election Data'!$A$1:$AN$1,0))</f>
        <v>39</v>
      </c>
      <c r="K1707">
        <f>INDEX('Raw Election Data'!$A$1:$AN$3144,MATCH($C1707&amp;" "&amp;$B1707,'Raw Election Data'!$C$1:$C$3144,0),MATCH('Joined Data'!K$1,'Raw Election Data'!$A$1:$AN$1,0))</f>
        <v>458</v>
      </c>
      <c r="L1707">
        <f>INDEX('Raw Election Data'!$A$1:$AN$3144,MATCH($C1707&amp;" "&amp;$B1707,'Raw Election Data'!$C$1:$C$3144,0),MATCH('Joined Data'!L$1,'Raw Election Data'!$A$1:$AN$1,0))</f>
        <v>514</v>
      </c>
      <c r="M1707">
        <f>INDEX('Raw Election Data'!$A$1:$AN$3144,MATCH($C1707&amp;" "&amp;$B1707,'Raw Election Data'!$C$1:$C$3144,0),MATCH('Joined Data'!M$1,'Raw Election Data'!$A$1:$AN$1,0))</f>
        <v>7.5875486381322951E-2</v>
      </c>
      <c r="N1707">
        <f>INDEX('Raw Election Data'!$A$1:$AN$3144,MATCH($C1707&amp;" "&amp;$B1707,'Raw Election Data'!$C$1:$C$3144,0),MATCH('Joined Data'!N$1,'Raw Election Data'!$A$1:$AN$1,0))</f>
        <v>0.8910505836575876</v>
      </c>
      <c r="O1707">
        <f>INDEX('Raw Election Data'!$A$1:$AN$3144,MATCH($C1707&amp;" "&amp;$B1707,'Raw Election Data'!$C$1:$C$3144,0),MATCH('Joined Data'!O$1,'Raw Election Data'!$A$1:$AN$1,0))</f>
        <v>-419</v>
      </c>
      <c r="P1707">
        <f>INDEX('Raw Election Data'!$A$1:$AN$3144,MATCH($C1707&amp;" "&amp;$B1707,'Raw Election Data'!$C$1:$C$3144,0),MATCH('Joined Data'!P$1,'Raw Election Data'!$A$1:$AN$1,0))</f>
        <v>419</v>
      </c>
      <c r="Q1707">
        <f>INDEX('Raw Election Data'!$A$1:$AN$3144,MATCH($C1707&amp;" "&amp;$B1707,'Raw Election Data'!$C$1:$C$3144,0),MATCH('Joined Data'!Q$1,'Raw Election Data'!$A$1:$AN$1,0))</f>
        <v>-0.81517509727626469</v>
      </c>
      <c r="R1707">
        <f>INDEX('Raw Election Data'!$A$1:$AN$3144,MATCH($C1707&amp;" "&amp;$B1707,'Raw Election Data'!$C$1:$C$3144,0),MATCH('Joined Data'!R$1,'Raw Election Data'!$A$1:$AN$1,0))</f>
        <v>0.81517509727626469</v>
      </c>
    </row>
    <row r="1708" spans="1:18" ht="13.5" hidden="1" customHeight="1" x14ac:dyDescent="0.15">
      <c r="A1708" t="s">
        <v>251</v>
      </c>
      <c r="B1708" t="s">
        <v>4388</v>
      </c>
      <c r="C1708" t="str">
        <f>INDEX(FIPS!$A$1:$E$3236,MATCH($F1708,FIPS!$D$1:$D$3236,0),5)</f>
        <v>Kimball County</v>
      </c>
      <c r="D1708" t="s">
        <v>252</v>
      </c>
      <c r="E1708" s="15" t="s">
        <v>58</v>
      </c>
      <c r="F1708" t="s">
        <v>4481</v>
      </c>
      <c r="G1708" t="s">
        <v>437</v>
      </c>
      <c r="H1708" t="str">
        <f>IFERROR(VLOOKUP($G1708,'Team Colors'!$A:$B,2,0),"#c9c9c9")</f>
        <v>#fb4f14</v>
      </c>
      <c r="I1708">
        <f>INDEX('Raw Election Data'!$A$1:$AN$3144,MATCH($C1708&amp;" "&amp;$B1708,'Raw Election Data'!$C$1:$C$3144,0),MATCH('Joined Data'!I$1,'Raw Election Data'!$A$1:$AN$1,0))</f>
        <v>3689</v>
      </c>
      <c r="J1708">
        <f>INDEX('Raw Election Data'!$A$1:$AN$3144,MATCH($C1708&amp;" "&amp;$B1708,'Raw Election Data'!$C$1:$C$3144,0),MATCH('Joined Data'!J$1,'Raw Election Data'!$A$1:$AN$1,0))</f>
        <v>227</v>
      </c>
      <c r="K1708">
        <f>INDEX('Raw Election Data'!$A$1:$AN$3144,MATCH($C1708&amp;" "&amp;$B1708,'Raw Election Data'!$C$1:$C$3144,0),MATCH('Joined Data'!K$1,'Raw Election Data'!$A$1:$AN$1,0))</f>
        <v>1317</v>
      </c>
      <c r="L1708">
        <f>INDEX('Raw Election Data'!$A$1:$AN$3144,MATCH($C1708&amp;" "&amp;$B1708,'Raw Election Data'!$C$1:$C$3144,0),MATCH('Joined Data'!L$1,'Raw Election Data'!$A$1:$AN$1,0))</f>
        <v>1636</v>
      </c>
      <c r="M1708">
        <f>INDEX('Raw Election Data'!$A$1:$AN$3144,MATCH($C1708&amp;" "&amp;$B1708,'Raw Election Data'!$C$1:$C$3144,0),MATCH('Joined Data'!M$1,'Raw Election Data'!$A$1:$AN$1,0))</f>
        <v>0.13875305623471881</v>
      </c>
      <c r="N1708">
        <f>INDEX('Raw Election Data'!$A$1:$AN$3144,MATCH($C1708&amp;" "&amp;$B1708,'Raw Election Data'!$C$1:$C$3144,0),MATCH('Joined Data'!N$1,'Raw Election Data'!$A$1:$AN$1,0))</f>
        <v>0.80501222493887525</v>
      </c>
      <c r="O1708">
        <f>INDEX('Raw Election Data'!$A$1:$AN$3144,MATCH($C1708&amp;" "&amp;$B1708,'Raw Election Data'!$C$1:$C$3144,0),MATCH('Joined Data'!O$1,'Raw Election Data'!$A$1:$AN$1,0))</f>
        <v>-1090</v>
      </c>
      <c r="P1708">
        <f>INDEX('Raw Election Data'!$A$1:$AN$3144,MATCH($C1708&amp;" "&amp;$B1708,'Raw Election Data'!$C$1:$C$3144,0),MATCH('Joined Data'!P$1,'Raw Election Data'!$A$1:$AN$1,0))</f>
        <v>1090</v>
      </c>
      <c r="Q1708">
        <f>INDEX('Raw Election Data'!$A$1:$AN$3144,MATCH($C1708&amp;" "&amp;$B1708,'Raw Election Data'!$C$1:$C$3144,0),MATCH('Joined Data'!Q$1,'Raw Election Data'!$A$1:$AN$1,0))</f>
        <v>-0.66625916870415647</v>
      </c>
      <c r="R1708">
        <f>INDEX('Raw Election Data'!$A$1:$AN$3144,MATCH($C1708&amp;" "&amp;$B1708,'Raw Election Data'!$C$1:$C$3144,0),MATCH('Joined Data'!R$1,'Raw Election Data'!$A$1:$AN$1,0))</f>
        <v>0.66625916870415647</v>
      </c>
    </row>
    <row r="1709" spans="1:18" ht="13.5" hidden="1" customHeight="1" x14ac:dyDescent="0.15">
      <c r="A1709" t="s">
        <v>251</v>
      </c>
      <c r="B1709" t="s">
        <v>4388</v>
      </c>
      <c r="C1709" t="str">
        <f>INDEX(FIPS!$A$1:$E$3236,MATCH($F1709,FIPS!$D$1:$D$3236,0),5)</f>
        <v>Knox County</v>
      </c>
      <c r="D1709" t="s">
        <v>252</v>
      </c>
      <c r="E1709" s="15" t="s">
        <v>59</v>
      </c>
      <c r="F1709" t="s">
        <v>4482</v>
      </c>
      <c r="G1709" t="s">
        <v>437</v>
      </c>
      <c r="H1709" t="str">
        <f>IFERROR(VLOOKUP($G1709,'Team Colors'!$A:$B,2,0),"#c9c9c9")</f>
        <v>#fb4f14</v>
      </c>
      <c r="I1709">
        <f>INDEX('Raw Election Data'!$A$1:$AN$3144,MATCH($C1709&amp;" "&amp;$B1709,'Raw Election Data'!$C$1:$C$3144,0),MATCH('Joined Data'!I$1,'Raw Election Data'!$A$1:$AN$1,0))</f>
        <v>8543</v>
      </c>
      <c r="J1709">
        <f>INDEX('Raw Election Data'!$A$1:$AN$3144,MATCH($C1709&amp;" "&amp;$B1709,'Raw Election Data'!$C$1:$C$3144,0),MATCH('Joined Data'!J$1,'Raw Election Data'!$A$1:$AN$1,0))</f>
        <v>715</v>
      </c>
      <c r="K1709">
        <f>INDEX('Raw Election Data'!$A$1:$AN$3144,MATCH($C1709&amp;" "&amp;$B1709,'Raw Election Data'!$C$1:$C$3144,0),MATCH('Joined Data'!K$1,'Raw Election Data'!$A$1:$AN$1,0))</f>
        <v>3181</v>
      </c>
      <c r="L1709">
        <f>INDEX('Raw Election Data'!$A$1:$AN$3144,MATCH($C1709&amp;" "&amp;$B1709,'Raw Election Data'!$C$1:$C$3144,0),MATCH('Joined Data'!L$1,'Raw Election Data'!$A$1:$AN$1,0))</f>
        <v>4061</v>
      </c>
      <c r="M1709">
        <f>INDEX('Raw Election Data'!$A$1:$AN$3144,MATCH($C1709&amp;" "&amp;$B1709,'Raw Election Data'!$C$1:$C$3144,0),MATCH('Joined Data'!M$1,'Raw Election Data'!$A$1:$AN$1,0))</f>
        <v>0.17606500861856686</v>
      </c>
      <c r="N1709">
        <f>INDEX('Raw Election Data'!$A$1:$AN$3144,MATCH($C1709&amp;" "&amp;$B1709,'Raw Election Data'!$C$1:$C$3144,0),MATCH('Joined Data'!N$1,'Raw Election Data'!$A$1:$AN$1,0))</f>
        <v>0.78330460477714847</v>
      </c>
      <c r="O1709">
        <f>INDEX('Raw Election Data'!$A$1:$AN$3144,MATCH($C1709&amp;" "&amp;$B1709,'Raw Election Data'!$C$1:$C$3144,0),MATCH('Joined Data'!O$1,'Raw Election Data'!$A$1:$AN$1,0))</f>
        <v>-2466</v>
      </c>
      <c r="P1709">
        <f>INDEX('Raw Election Data'!$A$1:$AN$3144,MATCH($C1709&amp;" "&amp;$B1709,'Raw Election Data'!$C$1:$C$3144,0),MATCH('Joined Data'!P$1,'Raw Election Data'!$A$1:$AN$1,0))</f>
        <v>2466</v>
      </c>
      <c r="Q1709">
        <f>INDEX('Raw Election Data'!$A$1:$AN$3144,MATCH($C1709&amp;" "&amp;$B1709,'Raw Election Data'!$C$1:$C$3144,0),MATCH('Joined Data'!Q$1,'Raw Election Data'!$A$1:$AN$1,0))</f>
        <v>-0.60723959615858158</v>
      </c>
      <c r="R1709">
        <f>INDEX('Raw Election Data'!$A$1:$AN$3144,MATCH($C1709&amp;" "&amp;$B1709,'Raw Election Data'!$C$1:$C$3144,0),MATCH('Joined Data'!R$1,'Raw Election Data'!$A$1:$AN$1,0))</f>
        <v>0.60723959615858158</v>
      </c>
    </row>
    <row r="1710" spans="1:18" ht="13.5" hidden="1" customHeight="1" x14ac:dyDescent="0.15">
      <c r="A1710" t="s">
        <v>251</v>
      </c>
      <c r="B1710" t="s">
        <v>4388</v>
      </c>
      <c r="C1710" t="str">
        <f>INDEX(FIPS!$A$1:$E$3236,MATCH($F1710,FIPS!$D$1:$D$3236,0),5)</f>
        <v>Lancaster County</v>
      </c>
      <c r="D1710" t="s">
        <v>252</v>
      </c>
      <c r="E1710" s="15" t="s">
        <v>60</v>
      </c>
      <c r="F1710" t="s">
        <v>4484</v>
      </c>
      <c r="G1710" t="s">
        <v>437</v>
      </c>
      <c r="H1710" t="str">
        <f>IFERROR(VLOOKUP($G1710,'Team Colors'!$A:$B,2,0),"#c9c9c9")</f>
        <v>#fb4f14</v>
      </c>
      <c r="I1710">
        <f>INDEX('Raw Election Data'!$A$1:$AN$3144,MATCH($C1710&amp;" "&amp;$B1710,'Raw Election Data'!$C$1:$C$3144,0),MATCH('Joined Data'!I$1,'Raw Election Data'!$A$1:$AN$1,0))</f>
        <v>306468</v>
      </c>
      <c r="J1710">
        <f>INDEX('Raw Election Data'!$A$1:$AN$3144,MATCH($C1710&amp;" "&amp;$B1710,'Raw Election Data'!$C$1:$C$3144,0),MATCH('Joined Data'!J$1,'Raw Election Data'!$A$1:$AN$1,0))</f>
        <v>60533</v>
      </c>
      <c r="K1710">
        <f>INDEX('Raw Election Data'!$A$1:$AN$3144,MATCH($C1710&amp;" "&amp;$B1710,'Raw Election Data'!$C$1:$C$3144,0),MATCH('Joined Data'!K$1,'Raw Election Data'!$A$1:$AN$1,0))</f>
        <v>60456</v>
      </c>
      <c r="L1710">
        <f>INDEX('Raw Election Data'!$A$1:$AN$3144,MATCH($C1710&amp;" "&amp;$B1710,'Raw Election Data'!$C$1:$C$3144,0),MATCH('Joined Data'!L$1,'Raw Election Data'!$A$1:$AN$1,0))</f>
        <v>129803</v>
      </c>
      <c r="M1710">
        <f>INDEX('Raw Election Data'!$A$1:$AN$3144,MATCH($C1710&amp;" "&amp;$B1710,'Raw Election Data'!$C$1:$C$3144,0),MATCH('Joined Data'!M$1,'Raw Election Data'!$A$1:$AN$1,0))</f>
        <v>0.46634515381000441</v>
      </c>
      <c r="N1710">
        <f>INDEX('Raw Election Data'!$A$1:$AN$3144,MATCH($C1710&amp;" "&amp;$B1710,'Raw Election Data'!$C$1:$C$3144,0),MATCH('Joined Data'!N$1,'Raw Election Data'!$A$1:$AN$1,0))</f>
        <v>0.46575194718149809</v>
      </c>
      <c r="O1710">
        <f>INDEX('Raw Election Data'!$A$1:$AN$3144,MATCH($C1710&amp;" "&amp;$B1710,'Raw Election Data'!$C$1:$C$3144,0),MATCH('Joined Data'!O$1,'Raw Election Data'!$A$1:$AN$1,0))</f>
        <v>77</v>
      </c>
      <c r="P1710">
        <f>INDEX('Raw Election Data'!$A$1:$AN$3144,MATCH($C1710&amp;" "&amp;$B1710,'Raw Election Data'!$C$1:$C$3144,0),MATCH('Joined Data'!P$1,'Raw Election Data'!$A$1:$AN$1,0))</f>
        <v>-77</v>
      </c>
      <c r="Q1710">
        <f>INDEX('Raw Election Data'!$A$1:$AN$3144,MATCH($C1710&amp;" "&amp;$B1710,'Raw Election Data'!$C$1:$C$3144,0),MATCH('Joined Data'!Q$1,'Raw Election Data'!$A$1:$AN$1,0))</f>
        <v>5.9320662850631534E-4</v>
      </c>
      <c r="R1710">
        <f>INDEX('Raw Election Data'!$A$1:$AN$3144,MATCH($C1710&amp;" "&amp;$B1710,'Raw Election Data'!$C$1:$C$3144,0),MATCH('Joined Data'!R$1,'Raw Election Data'!$A$1:$AN$1,0))</f>
        <v>-5.9320662850631534E-4</v>
      </c>
    </row>
    <row r="1711" spans="1:18" ht="13.5" hidden="1" customHeight="1" x14ac:dyDescent="0.15">
      <c r="A1711" t="s">
        <v>251</v>
      </c>
      <c r="B1711" t="s">
        <v>4388</v>
      </c>
      <c r="C1711" t="str">
        <f>INDEX(FIPS!$A$1:$E$3236,MATCH($F1711,FIPS!$D$1:$D$3236,0),5)</f>
        <v>Lincoln County</v>
      </c>
      <c r="D1711" t="s">
        <v>252</v>
      </c>
      <c r="E1711" s="15" t="s">
        <v>61</v>
      </c>
      <c r="F1711" t="s">
        <v>4487</v>
      </c>
      <c r="G1711" t="s">
        <v>437</v>
      </c>
      <c r="H1711" t="str">
        <f>IFERROR(VLOOKUP($G1711,'Team Colors'!$A:$B,2,0),"#c9c9c9")</f>
        <v>#fb4f14</v>
      </c>
      <c r="I1711">
        <f>INDEX('Raw Election Data'!$A$1:$AN$3144,MATCH($C1711&amp;" "&amp;$B1711,'Raw Election Data'!$C$1:$C$3144,0),MATCH('Joined Data'!I$1,'Raw Election Data'!$A$1:$AN$1,0))</f>
        <v>35656</v>
      </c>
      <c r="J1711">
        <f>INDEX('Raw Election Data'!$A$1:$AN$3144,MATCH($C1711&amp;" "&amp;$B1711,'Raw Election Data'!$C$1:$C$3144,0),MATCH('Joined Data'!J$1,'Raw Election Data'!$A$1:$AN$1,0))</f>
        <v>2878</v>
      </c>
      <c r="K1711">
        <f>INDEX('Raw Election Data'!$A$1:$AN$3144,MATCH($C1711&amp;" "&amp;$B1711,'Raw Election Data'!$C$1:$C$3144,0),MATCH('Joined Data'!K$1,'Raw Election Data'!$A$1:$AN$1,0))</f>
        <v>11992</v>
      </c>
      <c r="L1711">
        <f>INDEX('Raw Election Data'!$A$1:$AN$3144,MATCH($C1711&amp;" "&amp;$B1711,'Raw Election Data'!$C$1:$C$3144,0),MATCH('Joined Data'!L$1,'Raw Election Data'!$A$1:$AN$1,0))</f>
        <v>15674</v>
      </c>
      <c r="M1711">
        <f>INDEX('Raw Election Data'!$A$1:$AN$3144,MATCH($C1711&amp;" "&amp;$B1711,'Raw Election Data'!$C$1:$C$3144,0),MATCH('Joined Data'!M$1,'Raw Election Data'!$A$1:$AN$1,0))</f>
        <v>0.18361617966058441</v>
      </c>
      <c r="N1711">
        <f>INDEX('Raw Election Data'!$A$1:$AN$3144,MATCH($C1711&amp;" "&amp;$B1711,'Raw Election Data'!$C$1:$C$3144,0),MATCH('Joined Data'!N$1,'Raw Election Data'!$A$1:$AN$1,0))</f>
        <v>0.7650886818935817</v>
      </c>
      <c r="O1711">
        <f>INDEX('Raw Election Data'!$A$1:$AN$3144,MATCH($C1711&amp;" "&amp;$B1711,'Raw Election Data'!$C$1:$C$3144,0),MATCH('Joined Data'!O$1,'Raw Election Data'!$A$1:$AN$1,0))</f>
        <v>-9114</v>
      </c>
      <c r="P1711">
        <f>INDEX('Raw Election Data'!$A$1:$AN$3144,MATCH($C1711&amp;" "&amp;$B1711,'Raw Election Data'!$C$1:$C$3144,0),MATCH('Joined Data'!P$1,'Raw Election Data'!$A$1:$AN$1,0))</f>
        <v>9114</v>
      </c>
      <c r="Q1711">
        <f>INDEX('Raw Election Data'!$A$1:$AN$3144,MATCH($C1711&amp;" "&amp;$B1711,'Raw Election Data'!$C$1:$C$3144,0),MATCH('Joined Data'!Q$1,'Raw Election Data'!$A$1:$AN$1,0))</f>
        <v>-0.58147250223299729</v>
      </c>
      <c r="R1711">
        <f>INDEX('Raw Election Data'!$A$1:$AN$3144,MATCH($C1711&amp;" "&amp;$B1711,'Raw Election Data'!$C$1:$C$3144,0),MATCH('Joined Data'!R$1,'Raw Election Data'!$A$1:$AN$1,0))</f>
        <v>0.58147250223299729</v>
      </c>
    </row>
    <row r="1712" spans="1:18" ht="13.5" hidden="1" customHeight="1" x14ac:dyDescent="0.15">
      <c r="A1712" t="s">
        <v>251</v>
      </c>
      <c r="B1712" t="s">
        <v>4388</v>
      </c>
      <c r="C1712" t="str">
        <f>INDEX(FIPS!$A$1:$E$3236,MATCH($F1712,FIPS!$D$1:$D$3236,0),5)</f>
        <v>Logan County</v>
      </c>
      <c r="D1712" t="s">
        <v>252</v>
      </c>
      <c r="E1712" s="15" t="s">
        <v>62</v>
      </c>
      <c r="F1712" t="s">
        <v>4490</v>
      </c>
      <c r="G1712" t="s">
        <v>437</v>
      </c>
      <c r="H1712" t="str">
        <f>IFERROR(VLOOKUP($G1712,'Team Colors'!$A:$B,2,0),"#c9c9c9")</f>
        <v>#fb4f14</v>
      </c>
      <c r="I1712">
        <f>INDEX('Raw Election Data'!$A$1:$AN$3144,MATCH($C1712&amp;" "&amp;$B1712,'Raw Election Data'!$C$1:$C$3144,0),MATCH('Joined Data'!I$1,'Raw Election Data'!$A$1:$AN$1,0))</f>
        <v>777</v>
      </c>
      <c r="J1712">
        <f>INDEX('Raw Election Data'!$A$1:$AN$3144,MATCH($C1712&amp;" "&amp;$B1712,'Raw Election Data'!$C$1:$C$3144,0),MATCH('Joined Data'!J$1,'Raw Election Data'!$A$1:$AN$1,0))</f>
        <v>32</v>
      </c>
      <c r="K1712">
        <f>INDEX('Raw Election Data'!$A$1:$AN$3144,MATCH($C1712&amp;" "&amp;$B1712,'Raw Election Data'!$C$1:$C$3144,0),MATCH('Joined Data'!K$1,'Raw Election Data'!$A$1:$AN$1,0))</f>
        <v>400</v>
      </c>
      <c r="L1712">
        <f>INDEX('Raw Election Data'!$A$1:$AN$3144,MATCH($C1712&amp;" "&amp;$B1712,'Raw Election Data'!$C$1:$C$3144,0),MATCH('Joined Data'!L$1,'Raw Election Data'!$A$1:$AN$1,0))</f>
        <v>451</v>
      </c>
      <c r="M1712">
        <f>INDEX('Raw Election Data'!$A$1:$AN$3144,MATCH($C1712&amp;" "&amp;$B1712,'Raw Election Data'!$C$1:$C$3144,0),MATCH('Joined Data'!M$1,'Raw Election Data'!$A$1:$AN$1,0))</f>
        <v>7.0953436807095344E-2</v>
      </c>
      <c r="N1712">
        <f>INDEX('Raw Election Data'!$A$1:$AN$3144,MATCH($C1712&amp;" "&amp;$B1712,'Raw Election Data'!$C$1:$C$3144,0),MATCH('Joined Data'!N$1,'Raw Election Data'!$A$1:$AN$1,0))</f>
        <v>0.88691796008869184</v>
      </c>
      <c r="O1712">
        <f>INDEX('Raw Election Data'!$A$1:$AN$3144,MATCH($C1712&amp;" "&amp;$B1712,'Raw Election Data'!$C$1:$C$3144,0),MATCH('Joined Data'!O$1,'Raw Election Data'!$A$1:$AN$1,0))</f>
        <v>-368</v>
      </c>
      <c r="P1712">
        <f>INDEX('Raw Election Data'!$A$1:$AN$3144,MATCH($C1712&amp;" "&amp;$B1712,'Raw Election Data'!$C$1:$C$3144,0),MATCH('Joined Data'!P$1,'Raw Election Data'!$A$1:$AN$1,0))</f>
        <v>368</v>
      </c>
      <c r="Q1712">
        <f>INDEX('Raw Election Data'!$A$1:$AN$3144,MATCH($C1712&amp;" "&amp;$B1712,'Raw Election Data'!$C$1:$C$3144,0),MATCH('Joined Data'!Q$1,'Raw Election Data'!$A$1:$AN$1,0))</f>
        <v>-0.81596452328159652</v>
      </c>
      <c r="R1712">
        <f>INDEX('Raw Election Data'!$A$1:$AN$3144,MATCH($C1712&amp;" "&amp;$B1712,'Raw Election Data'!$C$1:$C$3144,0),MATCH('Joined Data'!R$1,'Raw Election Data'!$A$1:$AN$1,0))</f>
        <v>0.81596452328159652</v>
      </c>
    </row>
    <row r="1713" spans="1:18" ht="13.5" hidden="1" customHeight="1" x14ac:dyDescent="0.15">
      <c r="A1713" t="s">
        <v>251</v>
      </c>
      <c r="B1713" t="s">
        <v>4388</v>
      </c>
      <c r="C1713" t="str">
        <f>INDEX(FIPS!$A$1:$E$3236,MATCH($F1713,FIPS!$D$1:$D$3236,0),5)</f>
        <v>Loup County</v>
      </c>
      <c r="D1713" t="s">
        <v>252</v>
      </c>
      <c r="E1713" s="15" t="s">
        <v>63</v>
      </c>
      <c r="F1713" t="s">
        <v>4492</v>
      </c>
      <c r="G1713" t="s">
        <v>437</v>
      </c>
      <c r="H1713" t="str">
        <f>IFERROR(VLOOKUP($G1713,'Team Colors'!$A:$B,2,0),"#c9c9c9")</f>
        <v>#fb4f14</v>
      </c>
      <c r="I1713">
        <f>INDEX('Raw Election Data'!$A$1:$AN$3144,MATCH($C1713&amp;" "&amp;$B1713,'Raw Election Data'!$C$1:$C$3144,0),MATCH('Joined Data'!I$1,'Raw Election Data'!$A$1:$AN$1,0))</f>
        <v>585</v>
      </c>
      <c r="J1713">
        <f>INDEX('Raw Election Data'!$A$1:$AN$3144,MATCH($C1713&amp;" "&amp;$B1713,'Raw Election Data'!$C$1:$C$3144,0),MATCH('Joined Data'!J$1,'Raw Election Data'!$A$1:$AN$1,0))</f>
        <v>48</v>
      </c>
      <c r="K1713">
        <f>INDEX('Raw Election Data'!$A$1:$AN$3144,MATCH($C1713&amp;" "&amp;$B1713,'Raw Election Data'!$C$1:$C$3144,0),MATCH('Joined Data'!K$1,'Raw Election Data'!$A$1:$AN$1,0))</f>
        <v>323</v>
      </c>
      <c r="L1713">
        <f>INDEX('Raw Election Data'!$A$1:$AN$3144,MATCH($C1713&amp;" "&amp;$B1713,'Raw Election Data'!$C$1:$C$3144,0),MATCH('Joined Data'!L$1,'Raw Election Data'!$A$1:$AN$1,0))</f>
        <v>382</v>
      </c>
      <c r="M1713">
        <f>INDEX('Raw Election Data'!$A$1:$AN$3144,MATCH($C1713&amp;" "&amp;$B1713,'Raw Election Data'!$C$1:$C$3144,0),MATCH('Joined Data'!M$1,'Raw Election Data'!$A$1:$AN$1,0))</f>
        <v>0.1256544502617801</v>
      </c>
      <c r="N1713">
        <f>INDEX('Raw Election Data'!$A$1:$AN$3144,MATCH($C1713&amp;" "&amp;$B1713,'Raw Election Data'!$C$1:$C$3144,0),MATCH('Joined Data'!N$1,'Raw Election Data'!$A$1:$AN$1,0))</f>
        <v>0.84554973821989532</v>
      </c>
      <c r="O1713">
        <f>INDEX('Raw Election Data'!$A$1:$AN$3144,MATCH($C1713&amp;" "&amp;$B1713,'Raw Election Data'!$C$1:$C$3144,0),MATCH('Joined Data'!O$1,'Raw Election Data'!$A$1:$AN$1,0))</f>
        <v>-275</v>
      </c>
      <c r="P1713">
        <f>INDEX('Raw Election Data'!$A$1:$AN$3144,MATCH($C1713&amp;" "&amp;$B1713,'Raw Election Data'!$C$1:$C$3144,0),MATCH('Joined Data'!P$1,'Raw Election Data'!$A$1:$AN$1,0))</f>
        <v>275</v>
      </c>
      <c r="Q1713">
        <f>INDEX('Raw Election Data'!$A$1:$AN$3144,MATCH($C1713&amp;" "&amp;$B1713,'Raw Election Data'!$C$1:$C$3144,0),MATCH('Joined Data'!Q$1,'Raw Election Data'!$A$1:$AN$1,0))</f>
        <v>-0.71989528795811519</v>
      </c>
      <c r="R1713">
        <f>INDEX('Raw Election Data'!$A$1:$AN$3144,MATCH($C1713&amp;" "&amp;$B1713,'Raw Election Data'!$C$1:$C$3144,0),MATCH('Joined Data'!R$1,'Raw Election Data'!$A$1:$AN$1,0))</f>
        <v>0.71989528795811519</v>
      </c>
    </row>
    <row r="1714" spans="1:18" ht="13.5" hidden="1" customHeight="1" x14ac:dyDescent="0.15">
      <c r="A1714" t="s">
        <v>251</v>
      </c>
      <c r="B1714" t="s">
        <v>4388</v>
      </c>
      <c r="C1714" t="str">
        <f>INDEX(FIPS!$A$1:$E$3236,MATCH($F1714,FIPS!$D$1:$D$3236,0),5)</f>
        <v>McPherson County</v>
      </c>
      <c r="D1714" t="s">
        <v>252</v>
      </c>
      <c r="E1714" s="15" t="s">
        <v>64</v>
      </c>
      <c r="F1714" t="s">
        <v>4493</v>
      </c>
      <c r="G1714" t="s">
        <v>437</v>
      </c>
      <c r="H1714" t="str">
        <f>IFERROR(VLOOKUP($G1714,'Team Colors'!$A:$B,2,0),"#c9c9c9")</f>
        <v>#fb4f14</v>
      </c>
      <c r="I1714">
        <f>INDEX('Raw Election Data'!$A$1:$AN$3144,MATCH($C1714&amp;" "&amp;$B1714,'Raw Election Data'!$C$1:$C$3144,0),MATCH('Joined Data'!I$1,'Raw Election Data'!$A$1:$AN$1,0))</f>
        <v>475</v>
      </c>
      <c r="J1714">
        <f>INDEX('Raw Election Data'!$A$1:$AN$3144,MATCH($C1714&amp;" "&amp;$B1714,'Raw Election Data'!$C$1:$C$3144,0),MATCH('Joined Data'!J$1,'Raw Election Data'!$A$1:$AN$1,0))</f>
        <v>14</v>
      </c>
      <c r="K1714">
        <f>INDEX('Raw Election Data'!$A$1:$AN$3144,MATCH($C1714&amp;" "&amp;$B1714,'Raw Election Data'!$C$1:$C$3144,0),MATCH('Joined Data'!K$1,'Raw Election Data'!$A$1:$AN$1,0))</f>
        <v>257</v>
      </c>
      <c r="L1714">
        <f>INDEX('Raw Election Data'!$A$1:$AN$3144,MATCH($C1714&amp;" "&amp;$B1714,'Raw Election Data'!$C$1:$C$3144,0),MATCH('Joined Data'!L$1,'Raw Election Data'!$A$1:$AN$1,0))</f>
        <v>286</v>
      </c>
      <c r="M1714">
        <f>INDEX('Raw Election Data'!$A$1:$AN$3144,MATCH($C1714&amp;" "&amp;$B1714,'Raw Election Data'!$C$1:$C$3144,0),MATCH('Joined Data'!M$1,'Raw Election Data'!$A$1:$AN$1,0))</f>
        <v>4.8951048951048952E-2</v>
      </c>
      <c r="N1714">
        <f>INDEX('Raw Election Data'!$A$1:$AN$3144,MATCH($C1714&amp;" "&amp;$B1714,'Raw Election Data'!$C$1:$C$3144,0),MATCH('Joined Data'!N$1,'Raw Election Data'!$A$1:$AN$1,0))</f>
        <v>0.89860139860139865</v>
      </c>
      <c r="O1714">
        <f>INDEX('Raw Election Data'!$A$1:$AN$3144,MATCH($C1714&amp;" "&amp;$B1714,'Raw Election Data'!$C$1:$C$3144,0),MATCH('Joined Data'!O$1,'Raw Election Data'!$A$1:$AN$1,0))</f>
        <v>-243</v>
      </c>
      <c r="P1714">
        <f>INDEX('Raw Election Data'!$A$1:$AN$3144,MATCH($C1714&amp;" "&amp;$B1714,'Raw Election Data'!$C$1:$C$3144,0),MATCH('Joined Data'!P$1,'Raw Election Data'!$A$1:$AN$1,0))</f>
        <v>243</v>
      </c>
      <c r="Q1714">
        <f>INDEX('Raw Election Data'!$A$1:$AN$3144,MATCH($C1714&amp;" "&amp;$B1714,'Raw Election Data'!$C$1:$C$3144,0),MATCH('Joined Data'!Q$1,'Raw Election Data'!$A$1:$AN$1,0))</f>
        <v>-0.84965034965034969</v>
      </c>
      <c r="R1714">
        <f>INDEX('Raw Election Data'!$A$1:$AN$3144,MATCH($C1714&amp;" "&amp;$B1714,'Raw Election Data'!$C$1:$C$3144,0),MATCH('Joined Data'!R$1,'Raw Election Data'!$A$1:$AN$1,0))</f>
        <v>0.84965034965034969</v>
      </c>
    </row>
    <row r="1715" spans="1:18" ht="13.5" hidden="1" customHeight="1" x14ac:dyDescent="0.15">
      <c r="A1715" t="s">
        <v>251</v>
      </c>
      <c r="B1715" t="s">
        <v>4388</v>
      </c>
      <c r="C1715" t="str">
        <f>INDEX(FIPS!$A$1:$E$3236,MATCH($F1715,FIPS!$D$1:$D$3236,0),5)</f>
        <v>Madison County</v>
      </c>
      <c r="D1715" t="s">
        <v>252</v>
      </c>
      <c r="E1715" s="15" t="s">
        <v>65</v>
      </c>
      <c r="F1715" t="s">
        <v>4494</v>
      </c>
      <c r="G1715" t="s">
        <v>7755</v>
      </c>
      <c r="H1715" t="str">
        <f>IFERROR(VLOOKUP($G1715,'Team Colors'!$A:$B,2,0),"#c9c9c9")</f>
        <v>#203731</v>
      </c>
      <c r="I1715">
        <f>INDEX('Raw Election Data'!$A$1:$AN$3144,MATCH($C1715&amp;" "&amp;$B1715,'Raw Election Data'!$C$1:$C$3144,0),MATCH('Joined Data'!I$1,'Raw Election Data'!$A$1:$AN$1,0))</f>
        <v>35039</v>
      </c>
      <c r="J1715">
        <f>INDEX('Raw Election Data'!$A$1:$AN$3144,MATCH($C1715&amp;" "&amp;$B1715,'Raw Election Data'!$C$1:$C$3144,0),MATCH('Joined Data'!J$1,'Raw Election Data'!$A$1:$AN$1,0))</f>
        <v>2663</v>
      </c>
      <c r="K1715">
        <f>INDEX('Raw Election Data'!$A$1:$AN$3144,MATCH($C1715&amp;" "&amp;$B1715,'Raw Election Data'!$C$1:$C$3144,0),MATCH('Joined Data'!K$1,'Raw Election Data'!$A$1:$AN$1,0))</f>
        <v>10518</v>
      </c>
      <c r="L1715">
        <f>INDEX('Raw Election Data'!$A$1:$AN$3144,MATCH($C1715&amp;" "&amp;$B1715,'Raw Election Data'!$C$1:$C$3144,0),MATCH('Joined Data'!L$1,'Raw Election Data'!$A$1:$AN$1,0))</f>
        <v>13956</v>
      </c>
      <c r="M1715">
        <f>INDEX('Raw Election Data'!$A$1:$AN$3144,MATCH($C1715&amp;" "&amp;$B1715,'Raw Election Data'!$C$1:$C$3144,0),MATCH('Joined Data'!M$1,'Raw Election Data'!$A$1:$AN$1,0))</f>
        <v>0.19081398681570649</v>
      </c>
      <c r="N1715">
        <f>INDEX('Raw Election Data'!$A$1:$AN$3144,MATCH($C1715&amp;" "&amp;$B1715,'Raw Election Data'!$C$1:$C$3144,0),MATCH('Joined Data'!N$1,'Raw Election Data'!$A$1:$AN$1,0))</f>
        <v>0.75365434221840066</v>
      </c>
      <c r="O1715">
        <f>INDEX('Raw Election Data'!$A$1:$AN$3144,MATCH($C1715&amp;" "&amp;$B1715,'Raw Election Data'!$C$1:$C$3144,0),MATCH('Joined Data'!O$1,'Raw Election Data'!$A$1:$AN$1,0))</f>
        <v>-7855</v>
      </c>
      <c r="P1715">
        <f>INDEX('Raw Election Data'!$A$1:$AN$3144,MATCH($C1715&amp;" "&amp;$B1715,'Raw Election Data'!$C$1:$C$3144,0),MATCH('Joined Data'!P$1,'Raw Election Data'!$A$1:$AN$1,0))</f>
        <v>7855</v>
      </c>
      <c r="Q1715">
        <f>INDEX('Raw Election Data'!$A$1:$AN$3144,MATCH($C1715&amp;" "&amp;$B1715,'Raw Election Data'!$C$1:$C$3144,0),MATCH('Joined Data'!Q$1,'Raw Election Data'!$A$1:$AN$1,0))</f>
        <v>-0.56284035540269417</v>
      </c>
      <c r="R1715">
        <f>INDEX('Raw Election Data'!$A$1:$AN$3144,MATCH($C1715&amp;" "&amp;$B1715,'Raw Election Data'!$C$1:$C$3144,0),MATCH('Joined Data'!R$1,'Raw Election Data'!$A$1:$AN$1,0))</f>
        <v>0.56284035540269417</v>
      </c>
    </row>
    <row r="1716" spans="1:18" ht="13.5" hidden="1" customHeight="1" x14ac:dyDescent="0.15">
      <c r="A1716" t="s">
        <v>251</v>
      </c>
      <c r="B1716" t="s">
        <v>4388</v>
      </c>
      <c r="C1716" t="str">
        <f>INDEX(FIPS!$A$1:$E$3236,MATCH($F1716,FIPS!$D$1:$D$3236,0),5)</f>
        <v>Merrick County</v>
      </c>
      <c r="D1716" t="s">
        <v>252</v>
      </c>
      <c r="E1716" s="15" t="s">
        <v>66</v>
      </c>
      <c r="F1716" t="s">
        <v>4498</v>
      </c>
      <c r="G1716" t="s">
        <v>437</v>
      </c>
      <c r="H1716" t="str">
        <f>IFERROR(VLOOKUP($G1716,'Team Colors'!$A:$B,2,0),"#c9c9c9")</f>
        <v>#fb4f14</v>
      </c>
      <c r="I1716">
        <f>INDEX('Raw Election Data'!$A$1:$AN$3144,MATCH($C1716&amp;" "&amp;$B1716,'Raw Election Data'!$C$1:$C$3144,0),MATCH('Joined Data'!I$1,'Raw Election Data'!$A$1:$AN$1,0))</f>
        <v>7787</v>
      </c>
      <c r="J1716">
        <f>INDEX('Raw Election Data'!$A$1:$AN$3144,MATCH($C1716&amp;" "&amp;$B1716,'Raw Election Data'!$C$1:$C$3144,0),MATCH('Joined Data'!J$1,'Raw Election Data'!$A$1:$AN$1,0))</f>
        <v>601</v>
      </c>
      <c r="K1716">
        <f>INDEX('Raw Election Data'!$A$1:$AN$3144,MATCH($C1716&amp;" "&amp;$B1716,'Raw Election Data'!$C$1:$C$3144,0),MATCH('Joined Data'!K$1,'Raw Election Data'!$A$1:$AN$1,0))</f>
        <v>2914</v>
      </c>
      <c r="L1716">
        <f>INDEX('Raw Election Data'!$A$1:$AN$3144,MATCH($C1716&amp;" "&amp;$B1716,'Raw Election Data'!$C$1:$C$3144,0),MATCH('Joined Data'!L$1,'Raw Election Data'!$A$1:$AN$1,0))</f>
        <v>3707</v>
      </c>
      <c r="M1716">
        <f>INDEX('Raw Election Data'!$A$1:$AN$3144,MATCH($C1716&amp;" "&amp;$B1716,'Raw Election Data'!$C$1:$C$3144,0),MATCH('Joined Data'!M$1,'Raw Election Data'!$A$1:$AN$1,0))</f>
        <v>0.16212570811977339</v>
      </c>
      <c r="N1716">
        <f>INDEX('Raw Election Data'!$A$1:$AN$3144,MATCH($C1716&amp;" "&amp;$B1716,'Raw Election Data'!$C$1:$C$3144,0),MATCH('Joined Data'!N$1,'Raw Election Data'!$A$1:$AN$1,0))</f>
        <v>0.78608038845427575</v>
      </c>
      <c r="O1716">
        <f>INDEX('Raw Election Data'!$A$1:$AN$3144,MATCH($C1716&amp;" "&amp;$B1716,'Raw Election Data'!$C$1:$C$3144,0),MATCH('Joined Data'!O$1,'Raw Election Data'!$A$1:$AN$1,0))</f>
        <v>-2313</v>
      </c>
      <c r="P1716">
        <f>INDEX('Raw Election Data'!$A$1:$AN$3144,MATCH($C1716&amp;" "&amp;$B1716,'Raw Election Data'!$C$1:$C$3144,0),MATCH('Joined Data'!P$1,'Raw Election Data'!$A$1:$AN$1,0))</f>
        <v>2313</v>
      </c>
      <c r="Q1716">
        <f>INDEX('Raw Election Data'!$A$1:$AN$3144,MATCH($C1716&amp;" "&amp;$B1716,'Raw Election Data'!$C$1:$C$3144,0),MATCH('Joined Data'!Q$1,'Raw Election Data'!$A$1:$AN$1,0))</f>
        <v>-0.62395468033450241</v>
      </c>
      <c r="R1716">
        <f>INDEX('Raw Election Data'!$A$1:$AN$3144,MATCH($C1716&amp;" "&amp;$B1716,'Raw Election Data'!$C$1:$C$3144,0),MATCH('Joined Data'!R$1,'Raw Election Data'!$A$1:$AN$1,0))</f>
        <v>0.62395468033450241</v>
      </c>
    </row>
    <row r="1717" spans="1:18" ht="13.5" hidden="1" customHeight="1" x14ac:dyDescent="0.15">
      <c r="A1717" t="s">
        <v>251</v>
      </c>
      <c r="B1717" t="s">
        <v>4388</v>
      </c>
      <c r="C1717" t="str">
        <f>INDEX(FIPS!$A$1:$E$3236,MATCH($F1717,FIPS!$D$1:$D$3236,0),5)</f>
        <v>Morrill County</v>
      </c>
      <c r="D1717" t="s">
        <v>252</v>
      </c>
      <c r="E1717" s="15" t="s">
        <v>67</v>
      </c>
      <c r="F1717" t="s">
        <v>4500</v>
      </c>
      <c r="G1717" t="s">
        <v>437</v>
      </c>
      <c r="H1717" t="str">
        <f>IFERROR(VLOOKUP($G1717,'Team Colors'!$A:$B,2,0),"#c9c9c9")</f>
        <v>#fb4f14</v>
      </c>
      <c r="I1717">
        <f>INDEX('Raw Election Data'!$A$1:$AN$3144,MATCH($C1717&amp;" "&amp;$B1717,'Raw Election Data'!$C$1:$C$3144,0),MATCH('Joined Data'!I$1,'Raw Election Data'!$A$1:$AN$1,0))</f>
        <v>4854</v>
      </c>
      <c r="J1717">
        <f>INDEX('Raw Election Data'!$A$1:$AN$3144,MATCH($C1717&amp;" "&amp;$B1717,'Raw Election Data'!$C$1:$C$3144,0),MATCH('Joined Data'!J$1,'Raw Election Data'!$A$1:$AN$1,0))</f>
        <v>282</v>
      </c>
      <c r="K1717">
        <f>INDEX('Raw Election Data'!$A$1:$AN$3144,MATCH($C1717&amp;" "&amp;$B1717,'Raw Election Data'!$C$1:$C$3144,0),MATCH('Joined Data'!K$1,'Raw Election Data'!$A$1:$AN$1,0))</f>
        <v>1788</v>
      </c>
      <c r="L1717">
        <f>INDEX('Raw Election Data'!$A$1:$AN$3144,MATCH($C1717&amp;" "&amp;$B1717,'Raw Election Data'!$C$1:$C$3144,0),MATCH('Joined Data'!L$1,'Raw Election Data'!$A$1:$AN$1,0))</f>
        <v>2166</v>
      </c>
      <c r="M1717">
        <f>INDEX('Raw Election Data'!$A$1:$AN$3144,MATCH($C1717&amp;" "&amp;$B1717,'Raw Election Data'!$C$1:$C$3144,0),MATCH('Joined Data'!M$1,'Raw Election Data'!$A$1:$AN$1,0))</f>
        <v>0.13019390581717452</v>
      </c>
      <c r="N1717">
        <f>INDEX('Raw Election Data'!$A$1:$AN$3144,MATCH($C1717&amp;" "&amp;$B1717,'Raw Election Data'!$C$1:$C$3144,0),MATCH('Joined Data'!N$1,'Raw Election Data'!$A$1:$AN$1,0))</f>
        <v>0.82548476454293629</v>
      </c>
      <c r="O1717">
        <f>INDEX('Raw Election Data'!$A$1:$AN$3144,MATCH($C1717&amp;" "&amp;$B1717,'Raw Election Data'!$C$1:$C$3144,0),MATCH('Joined Data'!O$1,'Raw Election Data'!$A$1:$AN$1,0))</f>
        <v>-1506</v>
      </c>
      <c r="P1717">
        <f>INDEX('Raw Election Data'!$A$1:$AN$3144,MATCH($C1717&amp;" "&amp;$B1717,'Raw Election Data'!$C$1:$C$3144,0),MATCH('Joined Data'!P$1,'Raw Election Data'!$A$1:$AN$1,0))</f>
        <v>1506</v>
      </c>
      <c r="Q1717">
        <f>INDEX('Raw Election Data'!$A$1:$AN$3144,MATCH($C1717&amp;" "&amp;$B1717,'Raw Election Data'!$C$1:$C$3144,0),MATCH('Joined Data'!Q$1,'Raw Election Data'!$A$1:$AN$1,0))</f>
        <v>-0.6952908587257618</v>
      </c>
      <c r="R1717">
        <f>INDEX('Raw Election Data'!$A$1:$AN$3144,MATCH($C1717&amp;" "&amp;$B1717,'Raw Election Data'!$C$1:$C$3144,0),MATCH('Joined Data'!R$1,'Raw Election Data'!$A$1:$AN$1,0))</f>
        <v>0.6952908587257618</v>
      </c>
    </row>
    <row r="1718" spans="1:18" ht="13.5" hidden="1" customHeight="1" x14ac:dyDescent="0.15">
      <c r="A1718" t="s">
        <v>251</v>
      </c>
      <c r="B1718" t="s">
        <v>4388</v>
      </c>
      <c r="C1718" t="str">
        <f>INDEX(FIPS!$A$1:$E$3236,MATCH($F1718,FIPS!$D$1:$D$3236,0),5)</f>
        <v>Nance County</v>
      </c>
      <c r="D1718" t="s">
        <v>252</v>
      </c>
      <c r="E1718" s="15" t="s">
        <v>68</v>
      </c>
      <c r="F1718" t="s">
        <v>4502</v>
      </c>
      <c r="G1718" t="s">
        <v>437</v>
      </c>
      <c r="H1718" t="str">
        <f>IFERROR(VLOOKUP($G1718,'Team Colors'!$A:$B,2,0),"#c9c9c9")</f>
        <v>#fb4f14</v>
      </c>
      <c r="I1718">
        <f>INDEX('Raw Election Data'!$A$1:$AN$3144,MATCH($C1718&amp;" "&amp;$B1718,'Raw Election Data'!$C$1:$C$3144,0),MATCH('Joined Data'!I$1,'Raw Election Data'!$A$1:$AN$1,0))</f>
        <v>3595</v>
      </c>
      <c r="J1718">
        <f>INDEX('Raw Election Data'!$A$1:$AN$3144,MATCH($C1718&amp;" "&amp;$B1718,'Raw Election Data'!$C$1:$C$3144,0),MATCH('Joined Data'!J$1,'Raw Election Data'!$A$1:$AN$1,0))</f>
        <v>280</v>
      </c>
      <c r="K1718">
        <f>INDEX('Raw Election Data'!$A$1:$AN$3144,MATCH($C1718&amp;" "&amp;$B1718,'Raw Election Data'!$C$1:$C$3144,0),MATCH('Joined Data'!K$1,'Raw Election Data'!$A$1:$AN$1,0))</f>
        <v>1257</v>
      </c>
      <c r="L1718">
        <f>INDEX('Raw Election Data'!$A$1:$AN$3144,MATCH($C1718&amp;" "&amp;$B1718,'Raw Election Data'!$C$1:$C$3144,0),MATCH('Joined Data'!L$1,'Raw Election Data'!$A$1:$AN$1,0))</f>
        <v>1599</v>
      </c>
      <c r="M1718">
        <f>INDEX('Raw Election Data'!$A$1:$AN$3144,MATCH($C1718&amp;" "&amp;$B1718,'Raw Election Data'!$C$1:$C$3144,0),MATCH('Joined Data'!M$1,'Raw Election Data'!$A$1:$AN$1,0))</f>
        <v>0.17510944340212634</v>
      </c>
      <c r="N1718">
        <f>INDEX('Raw Election Data'!$A$1:$AN$3144,MATCH($C1718&amp;" "&amp;$B1718,'Raw Election Data'!$C$1:$C$3144,0),MATCH('Joined Data'!N$1,'Raw Election Data'!$A$1:$AN$1,0))</f>
        <v>0.78611632270168852</v>
      </c>
      <c r="O1718">
        <f>INDEX('Raw Election Data'!$A$1:$AN$3144,MATCH($C1718&amp;" "&amp;$B1718,'Raw Election Data'!$C$1:$C$3144,0),MATCH('Joined Data'!O$1,'Raw Election Data'!$A$1:$AN$1,0))</f>
        <v>-977</v>
      </c>
      <c r="P1718">
        <f>INDEX('Raw Election Data'!$A$1:$AN$3144,MATCH($C1718&amp;" "&amp;$B1718,'Raw Election Data'!$C$1:$C$3144,0),MATCH('Joined Data'!P$1,'Raw Election Data'!$A$1:$AN$1,0))</f>
        <v>977</v>
      </c>
      <c r="Q1718">
        <f>INDEX('Raw Election Data'!$A$1:$AN$3144,MATCH($C1718&amp;" "&amp;$B1718,'Raw Election Data'!$C$1:$C$3144,0),MATCH('Joined Data'!Q$1,'Raw Election Data'!$A$1:$AN$1,0))</f>
        <v>-0.61100687929956221</v>
      </c>
      <c r="R1718">
        <f>INDEX('Raw Election Data'!$A$1:$AN$3144,MATCH($C1718&amp;" "&amp;$B1718,'Raw Election Data'!$C$1:$C$3144,0),MATCH('Joined Data'!R$1,'Raw Election Data'!$A$1:$AN$1,0))</f>
        <v>0.61100687929956221</v>
      </c>
    </row>
    <row r="1719" spans="1:18" ht="13.5" hidden="1" customHeight="1" x14ac:dyDescent="0.15">
      <c r="A1719" t="s">
        <v>251</v>
      </c>
      <c r="B1719" t="s">
        <v>4388</v>
      </c>
      <c r="C1719" t="str">
        <f>INDEX(FIPS!$A$1:$E$3236,MATCH($F1719,FIPS!$D$1:$D$3236,0),5)</f>
        <v>Nemaha County</v>
      </c>
      <c r="D1719" t="s">
        <v>252</v>
      </c>
      <c r="E1719" s="15" t="s">
        <v>69</v>
      </c>
      <c r="F1719" t="s">
        <v>4503</v>
      </c>
      <c r="G1719" t="s">
        <v>7773</v>
      </c>
      <c r="H1719" t="str">
        <f>IFERROR(VLOOKUP($G1719,'Team Colors'!$A:$B,2,0),"#c9c9c9")</f>
        <v>#e31837</v>
      </c>
      <c r="I1719">
        <f>INDEX('Raw Election Data'!$A$1:$AN$3144,MATCH($C1719&amp;" "&amp;$B1719,'Raw Election Data'!$C$1:$C$3144,0),MATCH('Joined Data'!I$1,'Raw Election Data'!$A$1:$AN$1,0))</f>
        <v>7046</v>
      </c>
      <c r="J1719">
        <f>INDEX('Raw Election Data'!$A$1:$AN$3144,MATCH($C1719&amp;" "&amp;$B1719,'Raw Election Data'!$C$1:$C$3144,0),MATCH('Joined Data'!J$1,'Raw Election Data'!$A$1:$AN$1,0))</f>
        <v>765</v>
      </c>
      <c r="K1719">
        <f>INDEX('Raw Election Data'!$A$1:$AN$3144,MATCH($C1719&amp;" "&amp;$B1719,'Raw Election Data'!$C$1:$C$3144,0),MATCH('Joined Data'!K$1,'Raw Election Data'!$A$1:$AN$1,0))</f>
        <v>2068</v>
      </c>
      <c r="L1719">
        <f>INDEX('Raw Election Data'!$A$1:$AN$3144,MATCH($C1719&amp;" "&amp;$B1719,'Raw Election Data'!$C$1:$C$3144,0),MATCH('Joined Data'!L$1,'Raw Election Data'!$A$1:$AN$1,0))</f>
        <v>3035</v>
      </c>
      <c r="M1719">
        <f>INDEX('Raw Election Data'!$A$1:$AN$3144,MATCH($C1719&amp;" "&amp;$B1719,'Raw Election Data'!$C$1:$C$3144,0),MATCH('Joined Data'!M$1,'Raw Election Data'!$A$1:$AN$1,0))</f>
        <v>0.25205930807248766</v>
      </c>
      <c r="N1719">
        <f>INDEX('Raw Election Data'!$A$1:$AN$3144,MATCH($C1719&amp;" "&amp;$B1719,'Raw Election Data'!$C$1:$C$3144,0),MATCH('Joined Data'!N$1,'Raw Election Data'!$A$1:$AN$1,0))</f>
        <v>0.68138385502471166</v>
      </c>
      <c r="O1719">
        <f>INDEX('Raw Election Data'!$A$1:$AN$3144,MATCH($C1719&amp;" "&amp;$B1719,'Raw Election Data'!$C$1:$C$3144,0),MATCH('Joined Data'!O$1,'Raw Election Data'!$A$1:$AN$1,0))</f>
        <v>-1303</v>
      </c>
      <c r="P1719">
        <f>INDEX('Raw Election Data'!$A$1:$AN$3144,MATCH($C1719&amp;" "&amp;$B1719,'Raw Election Data'!$C$1:$C$3144,0),MATCH('Joined Data'!P$1,'Raw Election Data'!$A$1:$AN$1,0))</f>
        <v>1303</v>
      </c>
      <c r="Q1719">
        <f>INDEX('Raw Election Data'!$A$1:$AN$3144,MATCH($C1719&amp;" "&amp;$B1719,'Raw Election Data'!$C$1:$C$3144,0),MATCH('Joined Data'!Q$1,'Raw Election Data'!$A$1:$AN$1,0))</f>
        <v>-0.429324546952224</v>
      </c>
      <c r="R1719">
        <f>INDEX('Raw Election Data'!$A$1:$AN$3144,MATCH($C1719&amp;" "&amp;$B1719,'Raw Election Data'!$C$1:$C$3144,0),MATCH('Joined Data'!R$1,'Raw Election Data'!$A$1:$AN$1,0))</f>
        <v>0.429324546952224</v>
      </c>
    </row>
    <row r="1720" spans="1:18" ht="13.5" hidden="1" customHeight="1" x14ac:dyDescent="0.15">
      <c r="A1720" t="s">
        <v>251</v>
      </c>
      <c r="B1720" t="s">
        <v>4388</v>
      </c>
      <c r="C1720" t="str">
        <f>INDEX(FIPS!$A$1:$E$3236,MATCH($F1720,FIPS!$D$1:$D$3236,0),5)</f>
        <v>Nuckolls County</v>
      </c>
      <c r="D1720" t="s">
        <v>252</v>
      </c>
      <c r="E1720" s="15" t="s">
        <v>71</v>
      </c>
      <c r="F1720" t="s">
        <v>4505</v>
      </c>
      <c r="G1720" t="s">
        <v>437</v>
      </c>
      <c r="H1720" t="str">
        <f>IFERROR(VLOOKUP($G1720,'Team Colors'!$A:$B,2,0),"#c9c9c9")</f>
        <v>#fb4f14</v>
      </c>
      <c r="I1720">
        <f>INDEX('Raw Election Data'!$A$1:$AN$3144,MATCH($C1720&amp;" "&amp;$B1720,'Raw Election Data'!$C$1:$C$3144,0),MATCH('Joined Data'!I$1,'Raw Election Data'!$A$1:$AN$1,0))</f>
        <v>4329</v>
      </c>
      <c r="J1720">
        <f>INDEX('Raw Election Data'!$A$1:$AN$3144,MATCH($C1720&amp;" "&amp;$B1720,'Raw Election Data'!$C$1:$C$3144,0),MATCH('Joined Data'!J$1,'Raw Election Data'!$A$1:$AN$1,0))</f>
        <v>348</v>
      </c>
      <c r="K1720">
        <f>INDEX('Raw Election Data'!$A$1:$AN$3144,MATCH($C1720&amp;" "&amp;$B1720,'Raw Election Data'!$C$1:$C$3144,0),MATCH('Joined Data'!K$1,'Raw Election Data'!$A$1:$AN$1,0))</f>
        <v>1709</v>
      </c>
      <c r="L1720">
        <f>INDEX('Raw Election Data'!$A$1:$AN$3144,MATCH($C1720&amp;" "&amp;$B1720,'Raw Election Data'!$C$1:$C$3144,0),MATCH('Joined Data'!L$1,'Raw Election Data'!$A$1:$AN$1,0))</f>
        <v>2153</v>
      </c>
      <c r="M1720">
        <f>INDEX('Raw Election Data'!$A$1:$AN$3144,MATCH($C1720&amp;" "&amp;$B1720,'Raw Election Data'!$C$1:$C$3144,0),MATCH('Joined Data'!M$1,'Raw Election Data'!$A$1:$AN$1,0))</f>
        <v>0.16163492800743148</v>
      </c>
      <c r="N1720">
        <f>INDEX('Raw Election Data'!$A$1:$AN$3144,MATCH($C1720&amp;" "&amp;$B1720,'Raw Election Data'!$C$1:$C$3144,0),MATCH('Joined Data'!N$1,'Raw Election Data'!$A$1:$AN$1,0))</f>
        <v>0.793776126335346</v>
      </c>
      <c r="O1720">
        <f>INDEX('Raw Election Data'!$A$1:$AN$3144,MATCH($C1720&amp;" "&amp;$B1720,'Raw Election Data'!$C$1:$C$3144,0),MATCH('Joined Data'!O$1,'Raw Election Data'!$A$1:$AN$1,0))</f>
        <v>-1361</v>
      </c>
      <c r="P1720">
        <f>INDEX('Raw Election Data'!$A$1:$AN$3144,MATCH($C1720&amp;" "&amp;$B1720,'Raw Election Data'!$C$1:$C$3144,0),MATCH('Joined Data'!P$1,'Raw Election Data'!$A$1:$AN$1,0))</f>
        <v>1361</v>
      </c>
      <c r="Q1720">
        <f>INDEX('Raw Election Data'!$A$1:$AN$3144,MATCH($C1720&amp;" "&amp;$B1720,'Raw Election Data'!$C$1:$C$3144,0),MATCH('Joined Data'!Q$1,'Raw Election Data'!$A$1:$AN$1,0))</f>
        <v>-0.63214119832791449</v>
      </c>
      <c r="R1720">
        <f>INDEX('Raw Election Data'!$A$1:$AN$3144,MATCH($C1720&amp;" "&amp;$B1720,'Raw Election Data'!$C$1:$C$3144,0),MATCH('Joined Data'!R$1,'Raw Election Data'!$A$1:$AN$1,0))</f>
        <v>0.63214119832791449</v>
      </c>
    </row>
    <row r="1721" spans="1:18" ht="13.5" hidden="1" customHeight="1" x14ac:dyDescent="0.15">
      <c r="A1721" t="s">
        <v>251</v>
      </c>
      <c r="B1721" t="s">
        <v>4388</v>
      </c>
      <c r="C1721" t="str">
        <f>INDEX(FIPS!$A$1:$E$3236,MATCH($F1721,FIPS!$D$1:$D$3236,0),5)</f>
        <v>Otoe County</v>
      </c>
      <c r="D1721" t="s">
        <v>252</v>
      </c>
      <c r="E1721" s="15" t="s">
        <v>72</v>
      </c>
      <c r="F1721" t="s">
        <v>4507</v>
      </c>
      <c r="G1721" t="s">
        <v>7773</v>
      </c>
      <c r="H1721" t="str">
        <f>IFERROR(VLOOKUP($G1721,'Team Colors'!$A:$B,2,0),"#c9c9c9")</f>
        <v>#e31837</v>
      </c>
      <c r="I1721">
        <f>INDEX('Raw Election Data'!$A$1:$AN$3144,MATCH($C1721&amp;" "&amp;$B1721,'Raw Election Data'!$C$1:$C$3144,0),MATCH('Joined Data'!I$1,'Raw Election Data'!$A$1:$AN$1,0))</f>
        <v>15984</v>
      </c>
      <c r="J1721">
        <f>INDEX('Raw Election Data'!$A$1:$AN$3144,MATCH($C1721&amp;" "&amp;$B1721,'Raw Election Data'!$C$1:$C$3144,0),MATCH('Joined Data'!J$1,'Raw Election Data'!$A$1:$AN$1,0))</f>
        <v>2017</v>
      </c>
      <c r="K1721">
        <f>INDEX('Raw Election Data'!$A$1:$AN$3144,MATCH($C1721&amp;" "&amp;$B1721,'Raw Election Data'!$C$1:$C$3144,0),MATCH('Joined Data'!K$1,'Raw Election Data'!$A$1:$AN$1,0))</f>
        <v>4833</v>
      </c>
      <c r="L1721">
        <f>INDEX('Raw Election Data'!$A$1:$AN$3144,MATCH($C1721&amp;" "&amp;$B1721,'Raw Election Data'!$C$1:$C$3144,0),MATCH('Joined Data'!L$1,'Raw Election Data'!$A$1:$AN$1,0))</f>
        <v>7279</v>
      </c>
      <c r="M1721">
        <f>INDEX('Raw Election Data'!$A$1:$AN$3144,MATCH($C1721&amp;" "&amp;$B1721,'Raw Election Data'!$C$1:$C$3144,0),MATCH('Joined Data'!M$1,'Raw Election Data'!$A$1:$AN$1,0))</f>
        <v>0.27709850254155793</v>
      </c>
      <c r="N1721">
        <f>INDEX('Raw Election Data'!$A$1:$AN$3144,MATCH($C1721&amp;" "&amp;$B1721,'Raw Election Data'!$C$1:$C$3144,0),MATCH('Joined Data'!N$1,'Raw Election Data'!$A$1:$AN$1,0))</f>
        <v>0.66396483033383702</v>
      </c>
      <c r="O1721">
        <f>INDEX('Raw Election Data'!$A$1:$AN$3144,MATCH($C1721&amp;" "&amp;$B1721,'Raw Election Data'!$C$1:$C$3144,0),MATCH('Joined Data'!O$1,'Raw Election Data'!$A$1:$AN$1,0))</f>
        <v>-2816</v>
      </c>
      <c r="P1721">
        <f>INDEX('Raw Election Data'!$A$1:$AN$3144,MATCH($C1721&amp;" "&amp;$B1721,'Raw Election Data'!$C$1:$C$3144,0),MATCH('Joined Data'!P$1,'Raw Election Data'!$A$1:$AN$1,0))</f>
        <v>2816</v>
      </c>
      <c r="Q1721">
        <f>INDEX('Raw Election Data'!$A$1:$AN$3144,MATCH($C1721&amp;" "&amp;$B1721,'Raw Election Data'!$C$1:$C$3144,0),MATCH('Joined Data'!Q$1,'Raw Election Data'!$A$1:$AN$1,0))</f>
        <v>-0.38686632779227909</v>
      </c>
      <c r="R1721">
        <f>INDEX('Raw Election Data'!$A$1:$AN$3144,MATCH($C1721&amp;" "&amp;$B1721,'Raw Election Data'!$C$1:$C$3144,0),MATCH('Joined Data'!R$1,'Raw Election Data'!$A$1:$AN$1,0))</f>
        <v>0.38686632779227909</v>
      </c>
    </row>
    <row r="1722" spans="1:18" ht="13.5" hidden="1" customHeight="1" x14ac:dyDescent="0.15">
      <c r="A1722" t="s">
        <v>251</v>
      </c>
      <c r="B1722" t="s">
        <v>4388</v>
      </c>
      <c r="C1722" t="str">
        <f>INDEX(FIPS!$A$1:$E$3236,MATCH($F1722,FIPS!$D$1:$D$3236,0),5)</f>
        <v>Pawnee County</v>
      </c>
      <c r="D1722" t="s">
        <v>252</v>
      </c>
      <c r="E1722" s="15" t="s">
        <v>73</v>
      </c>
      <c r="F1722" t="s">
        <v>4508</v>
      </c>
      <c r="G1722" t="s">
        <v>7773</v>
      </c>
      <c r="H1722" t="str">
        <f>IFERROR(VLOOKUP($G1722,'Team Colors'!$A:$B,2,0),"#c9c9c9")</f>
        <v>#e31837</v>
      </c>
      <c r="I1722">
        <f>INDEX('Raw Election Data'!$A$1:$AN$3144,MATCH($C1722&amp;" "&amp;$B1722,'Raw Election Data'!$C$1:$C$3144,0),MATCH('Joined Data'!I$1,'Raw Election Data'!$A$1:$AN$1,0))</f>
        <v>2659</v>
      </c>
      <c r="J1722">
        <f>INDEX('Raw Election Data'!$A$1:$AN$3144,MATCH($C1722&amp;" "&amp;$B1722,'Raw Election Data'!$C$1:$C$3144,0),MATCH('Joined Data'!J$1,'Raw Election Data'!$A$1:$AN$1,0))</f>
        <v>279</v>
      </c>
      <c r="K1722">
        <f>INDEX('Raw Election Data'!$A$1:$AN$3144,MATCH($C1722&amp;" "&amp;$B1722,'Raw Election Data'!$C$1:$C$3144,0),MATCH('Joined Data'!K$1,'Raw Election Data'!$A$1:$AN$1,0))</f>
        <v>970</v>
      </c>
      <c r="L1722">
        <f>INDEX('Raw Election Data'!$A$1:$AN$3144,MATCH($C1722&amp;" "&amp;$B1722,'Raw Election Data'!$C$1:$C$3144,0),MATCH('Joined Data'!L$1,'Raw Election Data'!$A$1:$AN$1,0))</f>
        <v>1314</v>
      </c>
      <c r="M1722">
        <f>INDEX('Raw Election Data'!$A$1:$AN$3144,MATCH($C1722&amp;" "&amp;$B1722,'Raw Election Data'!$C$1:$C$3144,0),MATCH('Joined Data'!M$1,'Raw Election Data'!$A$1:$AN$1,0))</f>
        <v>0.21232876712328766</v>
      </c>
      <c r="N1722">
        <f>INDEX('Raw Election Data'!$A$1:$AN$3144,MATCH($C1722&amp;" "&amp;$B1722,'Raw Election Data'!$C$1:$C$3144,0),MATCH('Joined Data'!N$1,'Raw Election Data'!$A$1:$AN$1,0))</f>
        <v>0.73820395738203959</v>
      </c>
      <c r="O1722">
        <f>INDEX('Raw Election Data'!$A$1:$AN$3144,MATCH($C1722&amp;" "&amp;$B1722,'Raw Election Data'!$C$1:$C$3144,0),MATCH('Joined Data'!O$1,'Raw Election Data'!$A$1:$AN$1,0))</f>
        <v>-691</v>
      </c>
      <c r="P1722">
        <f>INDEX('Raw Election Data'!$A$1:$AN$3144,MATCH($C1722&amp;" "&amp;$B1722,'Raw Election Data'!$C$1:$C$3144,0),MATCH('Joined Data'!P$1,'Raw Election Data'!$A$1:$AN$1,0))</f>
        <v>691</v>
      </c>
      <c r="Q1722">
        <f>INDEX('Raw Election Data'!$A$1:$AN$3144,MATCH($C1722&amp;" "&amp;$B1722,'Raw Election Data'!$C$1:$C$3144,0),MATCH('Joined Data'!Q$1,'Raw Election Data'!$A$1:$AN$1,0))</f>
        <v>-0.52587519025875196</v>
      </c>
      <c r="R1722">
        <f>INDEX('Raw Election Data'!$A$1:$AN$3144,MATCH($C1722&amp;" "&amp;$B1722,'Raw Election Data'!$C$1:$C$3144,0),MATCH('Joined Data'!R$1,'Raw Election Data'!$A$1:$AN$1,0))</f>
        <v>0.52587519025875196</v>
      </c>
    </row>
    <row r="1723" spans="1:18" ht="13.5" hidden="1" customHeight="1" x14ac:dyDescent="0.15">
      <c r="A1723" t="s">
        <v>251</v>
      </c>
      <c r="B1723" t="s">
        <v>4388</v>
      </c>
      <c r="C1723" t="str">
        <f>INDEX(FIPS!$A$1:$E$3236,MATCH($F1723,FIPS!$D$1:$D$3236,0),5)</f>
        <v>Perkins County</v>
      </c>
      <c r="D1723" t="s">
        <v>252</v>
      </c>
      <c r="E1723" s="15" t="s">
        <v>114</v>
      </c>
      <c r="F1723" t="s">
        <v>4510</v>
      </c>
      <c r="G1723" t="s">
        <v>437</v>
      </c>
      <c r="H1723" t="str">
        <f>IFERROR(VLOOKUP($G1723,'Team Colors'!$A:$B,2,0),"#c9c9c9")</f>
        <v>#fb4f14</v>
      </c>
      <c r="I1723">
        <f>INDEX('Raw Election Data'!$A$1:$AN$3144,MATCH($C1723&amp;" "&amp;$B1723,'Raw Election Data'!$C$1:$C$3144,0),MATCH('Joined Data'!I$1,'Raw Election Data'!$A$1:$AN$1,0))</f>
        <v>2944</v>
      </c>
      <c r="J1723">
        <f>INDEX('Raw Election Data'!$A$1:$AN$3144,MATCH($C1723&amp;" "&amp;$B1723,'Raw Election Data'!$C$1:$C$3144,0),MATCH('Joined Data'!J$1,'Raw Election Data'!$A$1:$AN$1,0))</f>
        <v>160</v>
      </c>
      <c r="K1723">
        <f>INDEX('Raw Election Data'!$A$1:$AN$3144,MATCH($C1723&amp;" "&amp;$B1723,'Raw Election Data'!$C$1:$C$3144,0),MATCH('Joined Data'!K$1,'Raw Election Data'!$A$1:$AN$1,0))</f>
        <v>1202</v>
      </c>
      <c r="L1723">
        <f>INDEX('Raw Election Data'!$A$1:$AN$3144,MATCH($C1723&amp;" "&amp;$B1723,'Raw Election Data'!$C$1:$C$3144,0),MATCH('Joined Data'!L$1,'Raw Election Data'!$A$1:$AN$1,0))</f>
        <v>1418</v>
      </c>
      <c r="M1723">
        <f>INDEX('Raw Election Data'!$A$1:$AN$3144,MATCH($C1723&amp;" "&amp;$B1723,'Raw Election Data'!$C$1:$C$3144,0),MATCH('Joined Data'!M$1,'Raw Election Data'!$A$1:$AN$1,0))</f>
        <v>0.11283497884344147</v>
      </c>
      <c r="N1723">
        <f>INDEX('Raw Election Data'!$A$1:$AN$3144,MATCH($C1723&amp;" "&amp;$B1723,'Raw Election Data'!$C$1:$C$3144,0),MATCH('Joined Data'!N$1,'Raw Election Data'!$A$1:$AN$1,0))</f>
        <v>0.84767277856135403</v>
      </c>
      <c r="O1723">
        <f>INDEX('Raw Election Data'!$A$1:$AN$3144,MATCH($C1723&amp;" "&amp;$B1723,'Raw Election Data'!$C$1:$C$3144,0),MATCH('Joined Data'!O$1,'Raw Election Data'!$A$1:$AN$1,0))</f>
        <v>-1042</v>
      </c>
      <c r="P1723">
        <f>INDEX('Raw Election Data'!$A$1:$AN$3144,MATCH($C1723&amp;" "&amp;$B1723,'Raw Election Data'!$C$1:$C$3144,0),MATCH('Joined Data'!P$1,'Raw Election Data'!$A$1:$AN$1,0))</f>
        <v>1042</v>
      </c>
      <c r="Q1723">
        <f>INDEX('Raw Election Data'!$A$1:$AN$3144,MATCH($C1723&amp;" "&amp;$B1723,'Raw Election Data'!$C$1:$C$3144,0),MATCH('Joined Data'!Q$1,'Raw Election Data'!$A$1:$AN$1,0))</f>
        <v>-0.73483779971791252</v>
      </c>
      <c r="R1723">
        <f>INDEX('Raw Election Data'!$A$1:$AN$3144,MATCH($C1723&amp;" "&amp;$B1723,'Raw Election Data'!$C$1:$C$3144,0),MATCH('Joined Data'!R$1,'Raw Election Data'!$A$1:$AN$1,0))</f>
        <v>0.73483779971791252</v>
      </c>
    </row>
    <row r="1724" spans="1:18" ht="13.5" hidden="1" customHeight="1" x14ac:dyDescent="0.15">
      <c r="A1724" t="s">
        <v>251</v>
      </c>
      <c r="B1724" t="s">
        <v>4388</v>
      </c>
      <c r="C1724" t="str">
        <f>INDEX(FIPS!$A$1:$E$3236,MATCH($F1724,FIPS!$D$1:$D$3236,0),5)</f>
        <v>Phelps County</v>
      </c>
      <c r="D1724" t="s">
        <v>252</v>
      </c>
      <c r="E1724" s="15" t="s">
        <v>115</v>
      </c>
      <c r="F1724" t="s">
        <v>4511</v>
      </c>
      <c r="G1724" t="s">
        <v>437</v>
      </c>
      <c r="H1724" t="str">
        <f>IFERROR(VLOOKUP($G1724,'Team Colors'!$A:$B,2,0),"#c9c9c9")</f>
        <v>#fb4f14</v>
      </c>
      <c r="I1724">
        <f>INDEX('Raw Election Data'!$A$1:$AN$3144,MATCH($C1724&amp;" "&amp;$B1724,'Raw Election Data'!$C$1:$C$3144,0),MATCH('Joined Data'!I$1,'Raw Election Data'!$A$1:$AN$1,0))</f>
        <v>9296</v>
      </c>
      <c r="J1724">
        <f>INDEX('Raw Election Data'!$A$1:$AN$3144,MATCH($C1724&amp;" "&amp;$B1724,'Raw Election Data'!$C$1:$C$3144,0),MATCH('Joined Data'!J$1,'Raw Election Data'!$A$1:$AN$1,0))</f>
        <v>571</v>
      </c>
      <c r="K1724">
        <f>INDEX('Raw Election Data'!$A$1:$AN$3144,MATCH($C1724&amp;" "&amp;$B1724,'Raw Election Data'!$C$1:$C$3144,0),MATCH('Joined Data'!K$1,'Raw Election Data'!$A$1:$AN$1,0))</f>
        <v>3832</v>
      </c>
      <c r="L1724">
        <f>INDEX('Raw Election Data'!$A$1:$AN$3144,MATCH($C1724&amp;" "&amp;$B1724,'Raw Election Data'!$C$1:$C$3144,0),MATCH('Joined Data'!L$1,'Raw Election Data'!$A$1:$AN$1,0))</f>
        <v>4609</v>
      </c>
      <c r="M1724">
        <f>INDEX('Raw Election Data'!$A$1:$AN$3144,MATCH($C1724&amp;" "&amp;$B1724,'Raw Election Data'!$C$1:$C$3144,0),MATCH('Joined Data'!M$1,'Raw Election Data'!$A$1:$AN$1,0))</f>
        <v>0.12388804512909525</v>
      </c>
      <c r="N1724">
        <f>INDEX('Raw Election Data'!$A$1:$AN$3144,MATCH($C1724&amp;" "&amp;$B1724,'Raw Election Data'!$C$1:$C$3144,0),MATCH('Joined Data'!N$1,'Raw Election Data'!$A$1:$AN$1,0))</f>
        <v>0.83141679323063566</v>
      </c>
      <c r="O1724">
        <f>INDEX('Raw Election Data'!$A$1:$AN$3144,MATCH($C1724&amp;" "&amp;$B1724,'Raw Election Data'!$C$1:$C$3144,0),MATCH('Joined Data'!O$1,'Raw Election Data'!$A$1:$AN$1,0))</f>
        <v>-3261</v>
      </c>
      <c r="P1724">
        <f>INDEX('Raw Election Data'!$A$1:$AN$3144,MATCH($C1724&amp;" "&amp;$B1724,'Raw Election Data'!$C$1:$C$3144,0),MATCH('Joined Data'!P$1,'Raw Election Data'!$A$1:$AN$1,0))</f>
        <v>3261</v>
      </c>
      <c r="Q1724">
        <f>INDEX('Raw Election Data'!$A$1:$AN$3144,MATCH($C1724&amp;" "&amp;$B1724,'Raw Election Data'!$C$1:$C$3144,0),MATCH('Joined Data'!Q$1,'Raw Election Data'!$A$1:$AN$1,0))</f>
        <v>-0.70752874810154043</v>
      </c>
      <c r="R1724">
        <f>INDEX('Raw Election Data'!$A$1:$AN$3144,MATCH($C1724&amp;" "&amp;$B1724,'Raw Election Data'!$C$1:$C$3144,0),MATCH('Joined Data'!R$1,'Raw Election Data'!$A$1:$AN$1,0))</f>
        <v>0.70752874810154043</v>
      </c>
    </row>
    <row r="1725" spans="1:18" ht="13.5" hidden="1" customHeight="1" x14ac:dyDescent="0.15">
      <c r="A1725" t="s">
        <v>251</v>
      </c>
      <c r="B1725" t="s">
        <v>4388</v>
      </c>
      <c r="C1725" t="str">
        <f>INDEX(FIPS!$A$1:$E$3236,MATCH($F1725,FIPS!$D$1:$D$3236,0),5)</f>
        <v>Pierce County</v>
      </c>
      <c r="D1725" t="s">
        <v>252</v>
      </c>
      <c r="E1725" s="15" t="s">
        <v>116</v>
      </c>
      <c r="F1725" t="s">
        <v>4512</v>
      </c>
      <c r="G1725" t="s">
        <v>7755</v>
      </c>
      <c r="H1725" t="str">
        <f>IFERROR(VLOOKUP($G1725,'Team Colors'!$A:$B,2,0),"#c9c9c9")</f>
        <v>#203731</v>
      </c>
      <c r="I1725">
        <f>INDEX('Raw Election Data'!$A$1:$AN$3144,MATCH($C1725&amp;" "&amp;$B1725,'Raw Election Data'!$C$1:$C$3144,0),MATCH('Joined Data'!I$1,'Raw Election Data'!$A$1:$AN$1,0))</f>
        <v>7208</v>
      </c>
      <c r="J1725">
        <f>INDEX('Raw Election Data'!$A$1:$AN$3144,MATCH($C1725&amp;" "&amp;$B1725,'Raw Election Data'!$C$1:$C$3144,0),MATCH('Joined Data'!J$1,'Raw Election Data'!$A$1:$AN$1,0))</f>
        <v>382</v>
      </c>
      <c r="K1725">
        <f>INDEX('Raw Election Data'!$A$1:$AN$3144,MATCH($C1725&amp;" "&amp;$B1725,'Raw Election Data'!$C$1:$C$3144,0),MATCH('Joined Data'!K$1,'Raw Election Data'!$A$1:$AN$1,0))</f>
        <v>3052</v>
      </c>
      <c r="L1725">
        <f>INDEX('Raw Election Data'!$A$1:$AN$3144,MATCH($C1725&amp;" "&amp;$B1725,'Raw Election Data'!$C$1:$C$3144,0),MATCH('Joined Data'!L$1,'Raw Election Data'!$A$1:$AN$1,0))</f>
        <v>3580</v>
      </c>
      <c r="M1725">
        <f>INDEX('Raw Election Data'!$A$1:$AN$3144,MATCH($C1725&amp;" "&amp;$B1725,'Raw Election Data'!$C$1:$C$3144,0),MATCH('Joined Data'!M$1,'Raw Election Data'!$A$1:$AN$1,0))</f>
        <v>0.10670391061452514</v>
      </c>
      <c r="N1725">
        <f>INDEX('Raw Election Data'!$A$1:$AN$3144,MATCH($C1725&amp;" "&amp;$B1725,'Raw Election Data'!$C$1:$C$3144,0),MATCH('Joined Data'!N$1,'Raw Election Data'!$A$1:$AN$1,0))</f>
        <v>0.85251396648044697</v>
      </c>
      <c r="O1725">
        <f>INDEX('Raw Election Data'!$A$1:$AN$3144,MATCH($C1725&amp;" "&amp;$B1725,'Raw Election Data'!$C$1:$C$3144,0),MATCH('Joined Data'!O$1,'Raw Election Data'!$A$1:$AN$1,0))</f>
        <v>-2670</v>
      </c>
      <c r="P1725">
        <f>INDEX('Raw Election Data'!$A$1:$AN$3144,MATCH($C1725&amp;" "&amp;$B1725,'Raw Election Data'!$C$1:$C$3144,0),MATCH('Joined Data'!P$1,'Raw Election Data'!$A$1:$AN$1,0))</f>
        <v>2670</v>
      </c>
      <c r="Q1725">
        <f>INDEX('Raw Election Data'!$A$1:$AN$3144,MATCH($C1725&amp;" "&amp;$B1725,'Raw Election Data'!$C$1:$C$3144,0),MATCH('Joined Data'!Q$1,'Raw Election Data'!$A$1:$AN$1,0))</f>
        <v>-0.74581005586592186</v>
      </c>
      <c r="R1725">
        <f>INDEX('Raw Election Data'!$A$1:$AN$3144,MATCH($C1725&amp;" "&amp;$B1725,'Raw Election Data'!$C$1:$C$3144,0),MATCH('Joined Data'!R$1,'Raw Election Data'!$A$1:$AN$1,0))</f>
        <v>0.74581005586592186</v>
      </c>
    </row>
    <row r="1726" spans="1:18" ht="13.5" hidden="1" customHeight="1" x14ac:dyDescent="0.15">
      <c r="A1726" t="s">
        <v>251</v>
      </c>
      <c r="B1726" t="s">
        <v>4388</v>
      </c>
      <c r="C1726" t="str">
        <f>INDEX(FIPS!$A$1:$E$3236,MATCH($F1726,FIPS!$D$1:$D$3236,0),5)</f>
        <v>Platte County</v>
      </c>
      <c r="D1726" t="s">
        <v>252</v>
      </c>
      <c r="E1726" s="15" t="s">
        <v>117</v>
      </c>
      <c r="F1726" t="s">
        <v>4513</v>
      </c>
      <c r="G1726" t="s">
        <v>437</v>
      </c>
      <c r="H1726" t="str">
        <f>IFERROR(VLOOKUP($G1726,'Team Colors'!$A:$B,2,0),"#c9c9c9")</f>
        <v>#fb4f14</v>
      </c>
      <c r="I1726">
        <f>INDEX('Raw Election Data'!$A$1:$AN$3144,MATCH($C1726&amp;" "&amp;$B1726,'Raw Election Data'!$C$1:$C$3144,0),MATCH('Joined Data'!I$1,'Raw Election Data'!$A$1:$AN$1,0))</f>
        <v>32847</v>
      </c>
      <c r="J1726">
        <f>INDEX('Raw Election Data'!$A$1:$AN$3144,MATCH($C1726&amp;" "&amp;$B1726,'Raw Election Data'!$C$1:$C$3144,0),MATCH('Joined Data'!J$1,'Raw Election Data'!$A$1:$AN$1,0))</f>
        <v>2612</v>
      </c>
      <c r="K1726">
        <f>INDEX('Raw Election Data'!$A$1:$AN$3144,MATCH($C1726&amp;" "&amp;$B1726,'Raw Election Data'!$C$1:$C$3144,0),MATCH('Joined Data'!K$1,'Raw Election Data'!$A$1:$AN$1,0))</f>
        <v>10864</v>
      </c>
      <c r="L1726">
        <f>INDEX('Raw Election Data'!$A$1:$AN$3144,MATCH($C1726&amp;" "&amp;$B1726,'Raw Election Data'!$C$1:$C$3144,0),MATCH('Joined Data'!L$1,'Raw Election Data'!$A$1:$AN$1,0))</f>
        <v>14047</v>
      </c>
      <c r="M1726">
        <f>INDEX('Raw Election Data'!$A$1:$AN$3144,MATCH($C1726&amp;" "&amp;$B1726,'Raw Election Data'!$C$1:$C$3144,0),MATCH('Joined Data'!M$1,'Raw Election Data'!$A$1:$AN$1,0))</f>
        <v>0.1859471773332384</v>
      </c>
      <c r="N1726">
        <f>INDEX('Raw Election Data'!$A$1:$AN$3144,MATCH($C1726&amp;" "&amp;$B1726,'Raw Election Data'!$C$1:$C$3144,0),MATCH('Joined Data'!N$1,'Raw Election Data'!$A$1:$AN$1,0))</f>
        <v>0.7734035737168079</v>
      </c>
      <c r="O1726">
        <f>INDEX('Raw Election Data'!$A$1:$AN$3144,MATCH($C1726&amp;" "&amp;$B1726,'Raw Election Data'!$C$1:$C$3144,0),MATCH('Joined Data'!O$1,'Raw Election Data'!$A$1:$AN$1,0))</f>
        <v>-8252</v>
      </c>
      <c r="P1726">
        <f>INDEX('Raw Election Data'!$A$1:$AN$3144,MATCH($C1726&amp;" "&amp;$B1726,'Raw Election Data'!$C$1:$C$3144,0),MATCH('Joined Data'!P$1,'Raw Election Data'!$A$1:$AN$1,0))</f>
        <v>8252</v>
      </c>
      <c r="Q1726">
        <f>INDEX('Raw Election Data'!$A$1:$AN$3144,MATCH($C1726&amp;" "&amp;$B1726,'Raw Election Data'!$C$1:$C$3144,0),MATCH('Joined Data'!Q$1,'Raw Election Data'!$A$1:$AN$1,0))</f>
        <v>-0.5874563963835695</v>
      </c>
      <c r="R1726">
        <f>INDEX('Raw Election Data'!$A$1:$AN$3144,MATCH($C1726&amp;" "&amp;$B1726,'Raw Election Data'!$C$1:$C$3144,0),MATCH('Joined Data'!R$1,'Raw Election Data'!$A$1:$AN$1,0))</f>
        <v>0.5874563963835695</v>
      </c>
    </row>
    <row r="1727" spans="1:18" ht="13.5" hidden="1" customHeight="1" x14ac:dyDescent="0.15">
      <c r="A1727" t="s">
        <v>251</v>
      </c>
      <c r="B1727" t="s">
        <v>4388</v>
      </c>
      <c r="C1727" t="str">
        <f>INDEX(FIPS!$A$1:$E$3236,MATCH($F1727,FIPS!$D$1:$D$3236,0),5)</f>
        <v>Polk County</v>
      </c>
      <c r="D1727" t="s">
        <v>252</v>
      </c>
      <c r="E1727" s="15" t="s">
        <v>118</v>
      </c>
      <c r="F1727" t="s">
        <v>4516</v>
      </c>
      <c r="G1727" t="s">
        <v>7755</v>
      </c>
      <c r="H1727" t="str">
        <f>IFERROR(VLOOKUP($G1727,'Team Colors'!$A:$B,2,0),"#c9c9c9")</f>
        <v>#203731</v>
      </c>
      <c r="I1727">
        <f>INDEX('Raw Election Data'!$A$1:$AN$3144,MATCH($C1727&amp;" "&amp;$B1727,'Raw Election Data'!$C$1:$C$3144,0),MATCH('Joined Data'!I$1,'Raw Election Data'!$A$1:$AN$1,0))</f>
        <v>5202</v>
      </c>
      <c r="J1727">
        <f>INDEX('Raw Election Data'!$A$1:$AN$3144,MATCH($C1727&amp;" "&amp;$B1727,'Raw Election Data'!$C$1:$C$3144,0),MATCH('Joined Data'!J$1,'Raw Election Data'!$A$1:$AN$1,0))</f>
        <v>411</v>
      </c>
      <c r="K1727">
        <f>INDEX('Raw Election Data'!$A$1:$AN$3144,MATCH($C1727&amp;" "&amp;$B1727,'Raw Election Data'!$C$1:$C$3144,0),MATCH('Joined Data'!K$1,'Raw Election Data'!$A$1:$AN$1,0))</f>
        <v>2019</v>
      </c>
      <c r="L1727">
        <f>INDEX('Raw Election Data'!$A$1:$AN$3144,MATCH($C1727&amp;" "&amp;$B1727,'Raw Election Data'!$C$1:$C$3144,0),MATCH('Joined Data'!L$1,'Raw Election Data'!$A$1:$AN$1,0))</f>
        <v>2538</v>
      </c>
      <c r="M1727">
        <f>INDEX('Raw Election Data'!$A$1:$AN$3144,MATCH($C1727&amp;" "&amp;$B1727,'Raw Election Data'!$C$1:$C$3144,0),MATCH('Joined Data'!M$1,'Raw Election Data'!$A$1:$AN$1,0))</f>
        <v>0.16193853427895982</v>
      </c>
      <c r="N1727">
        <f>INDEX('Raw Election Data'!$A$1:$AN$3144,MATCH($C1727&amp;" "&amp;$B1727,'Raw Election Data'!$C$1:$C$3144,0),MATCH('Joined Data'!N$1,'Raw Election Data'!$A$1:$AN$1,0))</f>
        <v>0.79550827423167847</v>
      </c>
      <c r="O1727">
        <f>INDEX('Raw Election Data'!$A$1:$AN$3144,MATCH($C1727&amp;" "&amp;$B1727,'Raw Election Data'!$C$1:$C$3144,0),MATCH('Joined Data'!O$1,'Raw Election Data'!$A$1:$AN$1,0))</f>
        <v>-1608</v>
      </c>
      <c r="P1727">
        <f>INDEX('Raw Election Data'!$A$1:$AN$3144,MATCH($C1727&amp;" "&amp;$B1727,'Raw Election Data'!$C$1:$C$3144,0),MATCH('Joined Data'!P$1,'Raw Election Data'!$A$1:$AN$1,0))</f>
        <v>1608</v>
      </c>
      <c r="Q1727">
        <f>INDEX('Raw Election Data'!$A$1:$AN$3144,MATCH($C1727&amp;" "&amp;$B1727,'Raw Election Data'!$C$1:$C$3144,0),MATCH('Joined Data'!Q$1,'Raw Election Data'!$A$1:$AN$1,0))</f>
        <v>-0.6335697399527187</v>
      </c>
      <c r="R1727">
        <f>INDEX('Raw Election Data'!$A$1:$AN$3144,MATCH($C1727&amp;" "&amp;$B1727,'Raw Election Data'!$C$1:$C$3144,0),MATCH('Joined Data'!R$1,'Raw Election Data'!$A$1:$AN$1,0))</f>
        <v>0.6335697399527187</v>
      </c>
    </row>
    <row r="1728" spans="1:18" ht="13.5" hidden="1" customHeight="1" x14ac:dyDescent="0.15">
      <c r="A1728" t="s">
        <v>251</v>
      </c>
      <c r="B1728" t="s">
        <v>4388</v>
      </c>
      <c r="C1728" t="str">
        <f>INDEX(FIPS!$A$1:$E$3236,MATCH($F1728,FIPS!$D$1:$D$3236,0),5)</f>
        <v>Red Willow County</v>
      </c>
      <c r="D1728" t="s">
        <v>252</v>
      </c>
      <c r="E1728" s="15" t="s">
        <v>119</v>
      </c>
      <c r="F1728" t="s">
        <v>4518</v>
      </c>
      <c r="G1728" t="s">
        <v>437</v>
      </c>
      <c r="H1728" t="str">
        <f>IFERROR(VLOOKUP($G1728,'Team Colors'!$A:$B,2,0),"#c9c9c9")</f>
        <v>#fb4f14</v>
      </c>
      <c r="I1728">
        <f>INDEX('Raw Election Data'!$A$1:$AN$3144,MATCH($C1728&amp;" "&amp;$B1728,'Raw Election Data'!$C$1:$C$3144,0),MATCH('Joined Data'!I$1,'Raw Election Data'!$A$1:$AN$1,0))</f>
        <v>10829</v>
      </c>
      <c r="J1728">
        <f>INDEX('Raw Election Data'!$A$1:$AN$3144,MATCH($C1728&amp;" "&amp;$B1728,'Raw Election Data'!$C$1:$C$3144,0),MATCH('Joined Data'!J$1,'Raw Election Data'!$A$1:$AN$1,0))</f>
        <v>638</v>
      </c>
      <c r="K1728">
        <f>INDEX('Raw Election Data'!$A$1:$AN$3144,MATCH($C1728&amp;" "&amp;$B1728,'Raw Election Data'!$C$1:$C$3144,0),MATCH('Joined Data'!K$1,'Raw Election Data'!$A$1:$AN$1,0))</f>
        <v>4212</v>
      </c>
      <c r="L1728">
        <f>INDEX('Raw Election Data'!$A$1:$AN$3144,MATCH($C1728&amp;" "&amp;$B1728,'Raw Election Data'!$C$1:$C$3144,0),MATCH('Joined Data'!L$1,'Raw Election Data'!$A$1:$AN$1,0))</f>
        <v>5061</v>
      </c>
      <c r="M1728">
        <f>INDEX('Raw Election Data'!$A$1:$AN$3144,MATCH($C1728&amp;" "&amp;$B1728,'Raw Election Data'!$C$1:$C$3144,0),MATCH('Joined Data'!M$1,'Raw Election Data'!$A$1:$AN$1,0))</f>
        <v>0.1260620430744912</v>
      </c>
      <c r="N1728">
        <f>INDEX('Raw Election Data'!$A$1:$AN$3144,MATCH($C1728&amp;" "&amp;$B1728,'Raw Election Data'!$C$1:$C$3144,0),MATCH('Joined Data'!N$1,'Raw Election Data'!$A$1:$AN$1,0))</f>
        <v>0.83224659158269121</v>
      </c>
      <c r="O1728">
        <f>INDEX('Raw Election Data'!$A$1:$AN$3144,MATCH($C1728&amp;" "&amp;$B1728,'Raw Election Data'!$C$1:$C$3144,0),MATCH('Joined Data'!O$1,'Raw Election Data'!$A$1:$AN$1,0))</f>
        <v>-3574</v>
      </c>
      <c r="P1728">
        <f>INDEX('Raw Election Data'!$A$1:$AN$3144,MATCH($C1728&amp;" "&amp;$B1728,'Raw Election Data'!$C$1:$C$3144,0),MATCH('Joined Data'!P$1,'Raw Election Data'!$A$1:$AN$1,0))</f>
        <v>3574</v>
      </c>
      <c r="Q1728">
        <f>INDEX('Raw Election Data'!$A$1:$AN$3144,MATCH($C1728&amp;" "&amp;$B1728,'Raw Election Data'!$C$1:$C$3144,0),MATCH('Joined Data'!Q$1,'Raw Election Data'!$A$1:$AN$1,0))</f>
        <v>-0.70618454850820001</v>
      </c>
      <c r="R1728">
        <f>INDEX('Raw Election Data'!$A$1:$AN$3144,MATCH($C1728&amp;" "&amp;$B1728,'Raw Election Data'!$C$1:$C$3144,0),MATCH('Joined Data'!R$1,'Raw Election Data'!$A$1:$AN$1,0))</f>
        <v>0.70618454850820001</v>
      </c>
    </row>
    <row r="1729" spans="1:18" ht="13.5" hidden="1" customHeight="1" x14ac:dyDescent="0.15">
      <c r="A1729" t="s">
        <v>251</v>
      </c>
      <c r="B1729" t="s">
        <v>4388</v>
      </c>
      <c r="C1729" t="str">
        <f>INDEX(FIPS!$A$1:$E$3236,MATCH($F1729,FIPS!$D$1:$D$3236,0),5)</f>
        <v>Richardson County</v>
      </c>
      <c r="D1729" t="s">
        <v>252</v>
      </c>
      <c r="E1729" s="15" t="s">
        <v>120</v>
      </c>
      <c r="F1729" t="s">
        <v>4520</v>
      </c>
      <c r="G1729" t="s">
        <v>7773</v>
      </c>
      <c r="H1729" t="str">
        <f>IFERROR(VLOOKUP($G1729,'Team Colors'!$A:$B,2,0),"#c9c9c9")</f>
        <v>#e31837</v>
      </c>
      <c r="I1729">
        <f>INDEX('Raw Election Data'!$A$1:$AN$3144,MATCH($C1729&amp;" "&amp;$B1729,'Raw Election Data'!$C$1:$C$3144,0),MATCH('Joined Data'!I$1,'Raw Election Data'!$A$1:$AN$1,0))</f>
        <v>8094</v>
      </c>
      <c r="J1729">
        <f>INDEX('Raw Election Data'!$A$1:$AN$3144,MATCH($C1729&amp;" "&amp;$B1729,'Raw Election Data'!$C$1:$C$3144,0),MATCH('Joined Data'!J$1,'Raw Election Data'!$A$1:$AN$1,0))</f>
        <v>798</v>
      </c>
      <c r="K1729">
        <f>INDEX('Raw Election Data'!$A$1:$AN$3144,MATCH($C1729&amp;" "&amp;$B1729,'Raw Election Data'!$C$1:$C$3144,0),MATCH('Joined Data'!K$1,'Raw Election Data'!$A$1:$AN$1,0))</f>
        <v>2684</v>
      </c>
      <c r="L1729">
        <f>INDEX('Raw Election Data'!$A$1:$AN$3144,MATCH($C1729&amp;" "&amp;$B1729,'Raw Election Data'!$C$1:$C$3144,0),MATCH('Joined Data'!L$1,'Raw Election Data'!$A$1:$AN$1,0))</f>
        <v>3666</v>
      </c>
      <c r="M1729">
        <f>INDEX('Raw Election Data'!$A$1:$AN$3144,MATCH($C1729&amp;" "&amp;$B1729,'Raw Election Data'!$C$1:$C$3144,0),MATCH('Joined Data'!M$1,'Raw Election Data'!$A$1:$AN$1,0))</f>
        <v>0.21767594108019639</v>
      </c>
      <c r="N1729">
        <f>INDEX('Raw Election Data'!$A$1:$AN$3144,MATCH($C1729&amp;" "&amp;$B1729,'Raw Election Data'!$C$1:$C$3144,0),MATCH('Joined Data'!N$1,'Raw Election Data'!$A$1:$AN$1,0))</f>
        <v>0.73213311511183854</v>
      </c>
      <c r="O1729">
        <f>INDEX('Raw Election Data'!$A$1:$AN$3144,MATCH($C1729&amp;" "&amp;$B1729,'Raw Election Data'!$C$1:$C$3144,0),MATCH('Joined Data'!O$1,'Raw Election Data'!$A$1:$AN$1,0))</f>
        <v>-1886</v>
      </c>
      <c r="P1729">
        <f>INDEX('Raw Election Data'!$A$1:$AN$3144,MATCH($C1729&amp;" "&amp;$B1729,'Raw Election Data'!$C$1:$C$3144,0),MATCH('Joined Data'!P$1,'Raw Election Data'!$A$1:$AN$1,0))</f>
        <v>1886</v>
      </c>
      <c r="Q1729">
        <f>INDEX('Raw Election Data'!$A$1:$AN$3144,MATCH($C1729&amp;" "&amp;$B1729,'Raw Election Data'!$C$1:$C$3144,0),MATCH('Joined Data'!Q$1,'Raw Election Data'!$A$1:$AN$1,0))</f>
        <v>-0.51445717403164215</v>
      </c>
      <c r="R1729">
        <f>INDEX('Raw Election Data'!$A$1:$AN$3144,MATCH($C1729&amp;" "&amp;$B1729,'Raw Election Data'!$C$1:$C$3144,0),MATCH('Joined Data'!R$1,'Raw Election Data'!$A$1:$AN$1,0))</f>
        <v>0.51445717403164215</v>
      </c>
    </row>
    <row r="1730" spans="1:18" ht="13.5" hidden="1" customHeight="1" x14ac:dyDescent="0.15">
      <c r="A1730" t="s">
        <v>251</v>
      </c>
      <c r="B1730" t="s">
        <v>4388</v>
      </c>
      <c r="C1730" t="str">
        <f>INDEX(FIPS!$A$1:$E$3236,MATCH($F1730,FIPS!$D$1:$D$3236,0),5)</f>
        <v>Rock County</v>
      </c>
      <c r="D1730" t="s">
        <v>252</v>
      </c>
      <c r="E1730" s="15" t="s">
        <v>121</v>
      </c>
      <c r="F1730" t="s">
        <v>4521</v>
      </c>
      <c r="G1730" t="s">
        <v>7755</v>
      </c>
      <c r="H1730" t="str">
        <f>IFERROR(VLOOKUP($G1730,'Team Colors'!$A:$B,2,0),"#c9c9c9")</f>
        <v>#203731</v>
      </c>
      <c r="I1730">
        <f>INDEX('Raw Election Data'!$A$1:$AN$3144,MATCH($C1730&amp;" "&amp;$B1730,'Raw Election Data'!$C$1:$C$3144,0),MATCH('Joined Data'!I$1,'Raw Election Data'!$A$1:$AN$1,0))</f>
        <v>1381</v>
      </c>
      <c r="J1730">
        <f>INDEX('Raw Election Data'!$A$1:$AN$3144,MATCH($C1730&amp;" "&amp;$B1730,'Raw Election Data'!$C$1:$C$3144,0),MATCH('Joined Data'!J$1,'Raw Election Data'!$A$1:$AN$1,0))</f>
        <v>70</v>
      </c>
      <c r="K1730">
        <f>INDEX('Raw Election Data'!$A$1:$AN$3144,MATCH($C1730&amp;" "&amp;$B1730,'Raw Election Data'!$C$1:$C$3144,0),MATCH('Joined Data'!K$1,'Raw Election Data'!$A$1:$AN$1,0))</f>
        <v>687</v>
      </c>
      <c r="L1730">
        <f>INDEX('Raw Election Data'!$A$1:$AN$3144,MATCH($C1730&amp;" "&amp;$B1730,'Raw Election Data'!$C$1:$C$3144,0),MATCH('Joined Data'!L$1,'Raw Election Data'!$A$1:$AN$1,0))</f>
        <v>793</v>
      </c>
      <c r="M1730">
        <f>INDEX('Raw Election Data'!$A$1:$AN$3144,MATCH($C1730&amp;" "&amp;$B1730,'Raw Election Data'!$C$1:$C$3144,0),MATCH('Joined Data'!M$1,'Raw Election Data'!$A$1:$AN$1,0))</f>
        <v>8.8272383354350573E-2</v>
      </c>
      <c r="N1730">
        <f>INDEX('Raw Election Data'!$A$1:$AN$3144,MATCH($C1730&amp;" "&amp;$B1730,'Raw Election Data'!$C$1:$C$3144,0),MATCH('Joined Data'!N$1,'Raw Election Data'!$A$1:$AN$1,0))</f>
        <v>0.86633039092055486</v>
      </c>
      <c r="O1730">
        <f>INDEX('Raw Election Data'!$A$1:$AN$3144,MATCH($C1730&amp;" "&amp;$B1730,'Raw Election Data'!$C$1:$C$3144,0),MATCH('Joined Data'!O$1,'Raw Election Data'!$A$1:$AN$1,0))</f>
        <v>-617</v>
      </c>
      <c r="P1730">
        <f>INDEX('Raw Election Data'!$A$1:$AN$3144,MATCH($C1730&amp;" "&amp;$B1730,'Raw Election Data'!$C$1:$C$3144,0),MATCH('Joined Data'!P$1,'Raw Election Data'!$A$1:$AN$1,0))</f>
        <v>617</v>
      </c>
      <c r="Q1730">
        <f>INDEX('Raw Election Data'!$A$1:$AN$3144,MATCH($C1730&amp;" "&amp;$B1730,'Raw Election Data'!$C$1:$C$3144,0),MATCH('Joined Data'!Q$1,'Raw Election Data'!$A$1:$AN$1,0))</f>
        <v>-0.77805800756620425</v>
      </c>
      <c r="R1730">
        <f>INDEX('Raw Election Data'!$A$1:$AN$3144,MATCH($C1730&amp;" "&amp;$B1730,'Raw Election Data'!$C$1:$C$3144,0),MATCH('Joined Data'!R$1,'Raw Election Data'!$A$1:$AN$1,0))</f>
        <v>0.77805800756620425</v>
      </c>
    </row>
    <row r="1731" spans="1:18" ht="13.5" hidden="1" customHeight="1" x14ac:dyDescent="0.15">
      <c r="A1731" t="s">
        <v>251</v>
      </c>
      <c r="B1731" t="s">
        <v>4388</v>
      </c>
      <c r="C1731" t="str">
        <f>INDEX(FIPS!$A$1:$E$3236,MATCH($F1731,FIPS!$D$1:$D$3236,0),5)</f>
        <v>Saline County</v>
      </c>
      <c r="D1731" t="s">
        <v>252</v>
      </c>
      <c r="E1731" s="15" t="s">
        <v>138</v>
      </c>
      <c r="F1731" t="s">
        <v>4522</v>
      </c>
      <c r="G1731" t="s">
        <v>437</v>
      </c>
      <c r="H1731" t="str">
        <f>IFERROR(VLOOKUP($G1731,'Team Colors'!$A:$B,2,0),"#c9c9c9")</f>
        <v>#fb4f14</v>
      </c>
      <c r="I1731">
        <f>INDEX('Raw Election Data'!$A$1:$AN$3144,MATCH($C1731&amp;" "&amp;$B1731,'Raw Election Data'!$C$1:$C$3144,0),MATCH('Joined Data'!I$1,'Raw Election Data'!$A$1:$AN$1,0))</f>
        <v>14282</v>
      </c>
      <c r="J1731">
        <f>INDEX('Raw Election Data'!$A$1:$AN$3144,MATCH($C1731&amp;" "&amp;$B1731,'Raw Election Data'!$C$1:$C$3144,0),MATCH('Joined Data'!J$1,'Raw Election Data'!$A$1:$AN$1,0))</f>
        <v>1630</v>
      </c>
      <c r="K1731">
        <f>INDEX('Raw Election Data'!$A$1:$AN$3144,MATCH($C1731&amp;" "&amp;$B1731,'Raw Election Data'!$C$1:$C$3144,0),MATCH('Joined Data'!K$1,'Raw Election Data'!$A$1:$AN$1,0))</f>
        <v>2849</v>
      </c>
      <c r="L1731">
        <f>INDEX('Raw Election Data'!$A$1:$AN$3144,MATCH($C1731&amp;" "&amp;$B1731,'Raw Election Data'!$C$1:$C$3144,0),MATCH('Joined Data'!L$1,'Raw Election Data'!$A$1:$AN$1,0))</f>
        <v>4795</v>
      </c>
      <c r="M1731">
        <f>INDEX('Raw Election Data'!$A$1:$AN$3144,MATCH($C1731&amp;" "&amp;$B1731,'Raw Election Data'!$C$1:$C$3144,0),MATCH('Joined Data'!M$1,'Raw Election Data'!$A$1:$AN$1,0))</f>
        <v>0.33993743482794575</v>
      </c>
      <c r="N1731">
        <f>INDEX('Raw Election Data'!$A$1:$AN$3144,MATCH($C1731&amp;" "&amp;$B1731,'Raw Election Data'!$C$1:$C$3144,0),MATCH('Joined Data'!N$1,'Raw Election Data'!$A$1:$AN$1,0))</f>
        <v>0.59416058394160587</v>
      </c>
      <c r="O1731">
        <f>INDEX('Raw Election Data'!$A$1:$AN$3144,MATCH($C1731&amp;" "&amp;$B1731,'Raw Election Data'!$C$1:$C$3144,0),MATCH('Joined Data'!O$1,'Raw Election Data'!$A$1:$AN$1,0))</f>
        <v>-1219</v>
      </c>
      <c r="P1731">
        <f>INDEX('Raw Election Data'!$A$1:$AN$3144,MATCH($C1731&amp;" "&amp;$B1731,'Raw Election Data'!$C$1:$C$3144,0),MATCH('Joined Data'!P$1,'Raw Election Data'!$A$1:$AN$1,0))</f>
        <v>1219</v>
      </c>
      <c r="Q1731">
        <f>INDEX('Raw Election Data'!$A$1:$AN$3144,MATCH($C1731&amp;" "&amp;$B1731,'Raw Election Data'!$C$1:$C$3144,0),MATCH('Joined Data'!Q$1,'Raw Election Data'!$A$1:$AN$1,0))</f>
        <v>-0.25422314911366012</v>
      </c>
      <c r="R1731">
        <f>INDEX('Raw Election Data'!$A$1:$AN$3144,MATCH($C1731&amp;" "&amp;$B1731,'Raw Election Data'!$C$1:$C$3144,0),MATCH('Joined Data'!R$1,'Raw Election Data'!$A$1:$AN$1,0))</f>
        <v>0.25422314911366012</v>
      </c>
    </row>
    <row r="1732" spans="1:18" ht="13.5" hidden="1" customHeight="1" x14ac:dyDescent="0.15">
      <c r="A1732" t="s">
        <v>251</v>
      </c>
      <c r="B1732" t="s">
        <v>4388</v>
      </c>
      <c r="C1732" t="str">
        <f>INDEX(FIPS!$A$1:$E$3236,MATCH($F1732,FIPS!$D$1:$D$3236,0),5)</f>
        <v>Sarpy County</v>
      </c>
      <c r="D1732" t="s">
        <v>252</v>
      </c>
      <c r="E1732" s="15" t="s">
        <v>96</v>
      </c>
      <c r="F1732" t="s">
        <v>4524</v>
      </c>
      <c r="G1732" s="17" t="s">
        <v>7755</v>
      </c>
      <c r="H1732" t="str">
        <f>IFERROR(VLOOKUP($G1732,'Team Colors'!$A:$B,2,0),"#c9c9c9")</f>
        <v>#203731</v>
      </c>
      <c r="I1732">
        <f>INDEX('Raw Election Data'!$A$1:$AN$3144,MATCH($C1732&amp;" "&amp;$B1732,'Raw Election Data'!$C$1:$C$3144,0),MATCH('Joined Data'!I$1,'Raw Election Data'!$A$1:$AN$1,0))</f>
        <v>175692</v>
      </c>
      <c r="J1732">
        <f>INDEX('Raw Election Data'!$A$1:$AN$3144,MATCH($C1732&amp;" "&amp;$B1732,'Raw Election Data'!$C$1:$C$3144,0),MATCH('Joined Data'!J$1,'Raw Election Data'!$A$1:$AN$1,0))</f>
        <v>27704</v>
      </c>
      <c r="K1732">
        <f>INDEX('Raw Election Data'!$A$1:$AN$3144,MATCH($C1732&amp;" "&amp;$B1732,'Raw Election Data'!$C$1:$C$3144,0),MATCH('Joined Data'!K$1,'Raw Election Data'!$A$1:$AN$1,0))</f>
        <v>44649</v>
      </c>
      <c r="L1732">
        <f>INDEX('Raw Election Data'!$A$1:$AN$3144,MATCH($C1732&amp;" "&amp;$B1732,'Raw Election Data'!$C$1:$C$3144,0),MATCH('Joined Data'!L$1,'Raw Election Data'!$A$1:$AN$1,0))</f>
        <v>77781</v>
      </c>
      <c r="M1732">
        <f>INDEX('Raw Election Data'!$A$1:$AN$3144,MATCH($C1732&amp;" "&amp;$B1732,'Raw Election Data'!$C$1:$C$3144,0),MATCH('Joined Data'!M$1,'Raw Election Data'!$A$1:$AN$1,0))</f>
        <v>0.35617952970519795</v>
      </c>
      <c r="N1732">
        <f>INDEX('Raw Election Data'!$A$1:$AN$3144,MATCH($C1732&amp;" "&amp;$B1732,'Raw Election Data'!$C$1:$C$3144,0),MATCH('Joined Data'!N$1,'Raw Election Data'!$A$1:$AN$1,0))</f>
        <v>0.57403478998727198</v>
      </c>
      <c r="O1732">
        <f>INDEX('Raw Election Data'!$A$1:$AN$3144,MATCH($C1732&amp;" "&amp;$B1732,'Raw Election Data'!$C$1:$C$3144,0),MATCH('Joined Data'!O$1,'Raw Election Data'!$A$1:$AN$1,0))</f>
        <v>-16945</v>
      </c>
      <c r="P1732">
        <f>INDEX('Raw Election Data'!$A$1:$AN$3144,MATCH($C1732&amp;" "&amp;$B1732,'Raw Election Data'!$C$1:$C$3144,0),MATCH('Joined Data'!P$1,'Raw Election Data'!$A$1:$AN$1,0))</f>
        <v>16945</v>
      </c>
      <c r="Q1732">
        <f>INDEX('Raw Election Data'!$A$1:$AN$3144,MATCH($C1732&amp;" "&amp;$B1732,'Raw Election Data'!$C$1:$C$3144,0),MATCH('Joined Data'!Q$1,'Raw Election Data'!$A$1:$AN$1,0))</f>
        <v>-0.21785526028207403</v>
      </c>
      <c r="R1732">
        <f>INDEX('Raw Election Data'!$A$1:$AN$3144,MATCH($C1732&amp;" "&amp;$B1732,'Raw Election Data'!$C$1:$C$3144,0),MATCH('Joined Data'!R$1,'Raw Election Data'!$A$1:$AN$1,0))</f>
        <v>0.21785526028207403</v>
      </c>
    </row>
    <row r="1733" spans="1:18" ht="13.5" hidden="1" customHeight="1" x14ac:dyDescent="0.15">
      <c r="A1733" t="s">
        <v>251</v>
      </c>
      <c r="B1733" t="s">
        <v>4388</v>
      </c>
      <c r="C1733" t="str">
        <f>INDEX(FIPS!$A$1:$E$3236,MATCH($F1733,FIPS!$D$1:$D$3236,0),5)</f>
        <v>Saunders County</v>
      </c>
      <c r="D1733" t="s">
        <v>252</v>
      </c>
      <c r="E1733" s="15" t="s">
        <v>97</v>
      </c>
      <c r="F1733" t="s">
        <v>4526</v>
      </c>
      <c r="G1733" s="17" t="s">
        <v>7755</v>
      </c>
      <c r="H1733" t="str">
        <f>IFERROR(VLOOKUP($G1733,'Team Colors'!$A:$B,2,0),"#c9c9c9")</f>
        <v>#203731</v>
      </c>
      <c r="I1733">
        <f>INDEX('Raw Election Data'!$A$1:$AN$3144,MATCH($C1733&amp;" "&amp;$B1733,'Raw Election Data'!$C$1:$C$3144,0),MATCH('Joined Data'!I$1,'Raw Election Data'!$A$1:$AN$1,0))</f>
        <v>21016</v>
      </c>
      <c r="J1733">
        <f>INDEX('Raw Election Data'!$A$1:$AN$3144,MATCH($C1733&amp;" "&amp;$B1733,'Raw Election Data'!$C$1:$C$3144,0),MATCH('Joined Data'!J$1,'Raw Election Data'!$A$1:$AN$1,0))</f>
        <v>2509</v>
      </c>
      <c r="K1733">
        <f>INDEX('Raw Election Data'!$A$1:$AN$3144,MATCH($C1733&amp;" "&amp;$B1733,'Raw Election Data'!$C$1:$C$3144,0),MATCH('Joined Data'!K$1,'Raw Election Data'!$A$1:$AN$1,0))</f>
        <v>7486</v>
      </c>
      <c r="L1733">
        <f>INDEX('Raw Election Data'!$A$1:$AN$3144,MATCH($C1733&amp;" "&amp;$B1733,'Raw Election Data'!$C$1:$C$3144,0),MATCH('Joined Data'!L$1,'Raw Election Data'!$A$1:$AN$1,0))</f>
        <v>10598</v>
      </c>
      <c r="M1733">
        <f>INDEX('Raw Election Data'!$A$1:$AN$3144,MATCH($C1733&amp;" "&amp;$B1733,'Raw Election Data'!$C$1:$C$3144,0),MATCH('Joined Data'!M$1,'Raw Election Data'!$A$1:$AN$1,0))</f>
        <v>0.2367427816569164</v>
      </c>
      <c r="N1733">
        <f>INDEX('Raw Election Data'!$A$1:$AN$3144,MATCH($C1733&amp;" "&amp;$B1733,'Raw Election Data'!$C$1:$C$3144,0),MATCH('Joined Data'!N$1,'Raw Election Data'!$A$1:$AN$1,0))</f>
        <v>0.70635969050764291</v>
      </c>
      <c r="O1733">
        <f>INDEX('Raw Election Data'!$A$1:$AN$3144,MATCH($C1733&amp;" "&amp;$B1733,'Raw Election Data'!$C$1:$C$3144,0),MATCH('Joined Data'!O$1,'Raw Election Data'!$A$1:$AN$1,0))</f>
        <v>-4977</v>
      </c>
      <c r="P1733">
        <f>INDEX('Raw Election Data'!$A$1:$AN$3144,MATCH($C1733&amp;" "&amp;$B1733,'Raw Election Data'!$C$1:$C$3144,0),MATCH('Joined Data'!P$1,'Raw Election Data'!$A$1:$AN$1,0))</f>
        <v>4977</v>
      </c>
      <c r="Q1733">
        <f>INDEX('Raw Election Data'!$A$1:$AN$3144,MATCH($C1733&amp;" "&amp;$B1733,'Raw Election Data'!$C$1:$C$3144,0),MATCH('Joined Data'!Q$1,'Raw Election Data'!$A$1:$AN$1,0))</f>
        <v>-0.46961690885072649</v>
      </c>
      <c r="R1733">
        <f>INDEX('Raw Election Data'!$A$1:$AN$3144,MATCH($C1733&amp;" "&amp;$B1733,'Raw Election Data'!$C$1:$C$3144,0),MATCH('Joined Data'!R$1,'Raw Election Data'!$A$1:$AN$1,0))</f>
        <v>0.46961690885072649</v>
      </c>
    </row>
    <row r="1734" spans="1:18" ht="13.5" hidden="1" customHeight="1" x14ac:dyDescent="0.15">
      <c r="A1734" t="s">
        <v>251</v>
      </c>
      <c r="B1734" t="s">
        <v>4388</v>
      </c>
      <c r="C1734" t="str">
        <f>INDEX(FIPS!$A$1:$E$3236,MATCH($F1734,FIPS!$D$1:$D$3236,0),5)</f>
        <v>Scotts Bluff County</v>
      </c>
      <c r="D1734" t="s">
        <v>252</v>
      </c>
      <c r="E1734" s="15" t="s">
        <v>98</v>
      </c>
      <c r="F1734" t="s">
        <v>4528</v>
      </c>
      <c r="G1734" t="s">
        <v>437</v>
      </c>
      <c r="H1734" t="str">
        <f>IFERROR(VLOOKUP($G1734,'Team Colors'!$A:$B,2,0),"#c9c9c9")</f>
        <v>#fb4f14</v>
      </c>
      <c r="I1734">
        <f>INDEX('Raw Election Data'!$A$1:$AN$3144,MATCH($C1734&amp;" "&amp;$B1734,'Raw Election Data'!$C$1:$C$3144,0),MATCH('Joined Data'!I$1,'Raw Election Data'!$A$1:$AN$1,0))</f>
        <v>36261</v>
      </c>
      <c r="J1734">
        <f>INDEX('Raw Election Data'!$A$1:$AN$3144,MATCH($C1734&amp;" "&amp;$B1734,'Raw Election Data'!$C$1:$C$3144,0),MATCH('Joined Data'!J$1,'Raw Election Data'!$A$1:$AN$1,0))</f>
        <v>3151</v>
      </c>
      <c r="K1734">
        <f>INDEX('Raw Election Data'!$A$1:$AN$3144,MATCH($C1734&amp;" "&amp;$B1734,'Raw Election Data'!$C$1:$C$3144,0),MATCH('Joined Data'!K$1,'Raw Election Data'!$A$1:$AN$1,0))</f>
        <v>9952</v>
      </c>
      <c r="L1734">
        <f>INDEX('Raw Election Data'!$A$1:$AN$3144,MATCH($C1734&amp;" "&amp;$B1734,'Raw Election Data'!$C$1:$C$3144,0),MATCH('Joined Data'!L$1,'Raw Election Data'!$A$1:$AN$1,0))</f>
        <v>13895</v>
      </c>
      <c r="M1734">
        <f>INDEX('Raw Election Data'!$A$1:$AN$3144,MATCH($C1734&amp;" "&amp;$B1734,'Raw Election Data'!$C$1:$C$3144,0),MATCH('Joined Data'!M$1,'Raw Election Data'!$A$1:$AN$1,0))</f>
        <v>0.22677222022310184</v>
      </c>
      <c r="N1734">
        <f>INDEX('Raw Election Data'!$A$1:$AN$3144,MATCH($C1734&amp;" "&amp;$B1734,'Raw Election Data'!$C$1:$C$3144,0),MATCH('Joined Data'!N$1,'Raw Election Data'!$A$1:$AN$1,0))</f>
        <v>0.71622885930190716</v>
      </c>
      <c r="O1734">
        <f>INDEX('Raw Election Data'!$A$1:$AN$3144,MATCH($C1734&amp;" "&amp;$B1734,'Raw Election Data'!$C$1:$C$3144,0),MATCH('Joined Data'!O$1,'Raw Election Data'!$A$1:$AN$1,0))</f>
        <v>-6801</v>
      </c>
      <c r="P1734">
        <f>INDEX('Raw Election Data'!$A$1:$AN$3144,MATCH($C1734&amp;" "&amp;$B1734,'Raw Election Data'!$C$1:$C$3144,0),MATCH('Joined Data'!P$1,'Raw Election Data'!$A$1:$AN$1,0))</f>
        <v>6801</v>
      </c>
      <c r="Q1734">
        <f>INDEX('Raw Election Data'!$A$1:$AN$3144,MATCH($C1734&amp;" "&amp;$B1734,'Raw Election Data'!$C$1:$C$3144,0),MATCH('Joined Data'!Q$1,'Raw Election Data'!$A$1:$AN$1,0))</f>
        <v>-0.48945663907880532</v>
      </c>
      <c r="R1734">
        <f>INDEX('Raw Election Data'!$A$1:$AN$3144,MATCH($C1734&amp;" "&amp;$B1734,'Raw Election Data'!$C$1:$C$3144,0),MATCH('Joined Data'!R$1,'Raw Election Data'!$A$1:$AN$1,0))</f>
        <v>0.48945663907880532</v>
      </c>
    </row>
    <row r="1735" spans="1:18" ht="13.5" hidden="1" customHeight="1" x14ac:dyDescent="0.15">
      <c r="A1735" t="s">
        <v>251</v>
      </c>
      <c r="B1735" t="s">
        <v>4388</v>
      </c>
      <c r="C1735" t="str">
        <f>INDEX(FIPS!$A$1:$E$3236,MATCH($F1735,FIPS!$D$1:$D$3236,0),5)</f>
        <v>Seward County</v>
      </c>
      <c r="D1735" t="s">
        <v>252</v>
      </c>
      <c r="E1735" s="15" t="s">
        <v>99</v>
      </c>
      <c r="F1735" t="s">
        <v>4529</v>
      </c>
      <c r="G1735" t="s">
        <v>7755</v>
      </c>
      <c r="H1735" t="str">
        <f>IFERROR(VLOOKUP($G1735,'Team Colors'!$A:$B,2,0),"#c9c9c9")</f>
        <v>#203731</v>
      </c>
      <c r="I1735">
        <f>INDEX('Raw Election Data'!$A$1:$AN$3144,MATCH($C1735&amp;" "&amp;$B1735,'Raw Election Data'!$C$1:$C$3144,0),MATCH('Joined Data'!I$1,'Raw Election Data'!$A$1:$AN$1,0))</f>
        <v>17110</v>
      </c>
      <c r="J1735">
        <f>INDEX('Raw Election Data'!$A$1:$AN$3144,MATCH($C1735&amp;" "&amp;$B1735,'Raw Election Data'!$C$1:$C$3144,0),MATCH('Joined Data'!J$1,'Raw Election Data'!$A$1:$AN$1,0))</f>
        <v>1881</v>
      </c>
      <c r="K1735">
        <f>INDEX('Raw Election Data'!$A$1:$AN$3144,MATCH($C1735&amp;" "&amp;$B1735,'Raw Election Data'!$C$1:$C$3144,0),MATCH('Joined Data'!K$1,'Raw Election Data'!$A$1:$AN$1,0))</f>
        <v>5451</v>
      </c>
      <c r="L1735">
        <f>INDEX('Raw Election Data'!$A$1:$AN$3144,MATCH($C1735&amp;" "&amp;$B1735,'Raw Election Data'!$C$1:$C$3144,0),MATCH('Joined Data'!L$1,'Raw Election Data'!$A$1:$AN$1,0))</f>
        <v>7754</v>
      </c>
      <c r="M1735">
        <f>INDEX('Raw Election Data'!$A$1:$AN$3144,MATCH($C1735&amp;" "&amp;$B1735,'Raw Election Data'!$C$1:$C$3144,0),MATCH('Joined Data'!M$1,'Raw Election Data'!$A$1:$AN$1,0))</f>
        <v>0.24258447253030693</v>
      </c>
      <c r="N1735">
        <f>INDEX('Raw Election Data'!$A$1:$AN$3144,MATCH($C1735&amp;" "&amp;$B1735,'Raw Election Data'!$C$1:$C$3144,0),MATCH('Joined Data'!N$1,'Raw Election Data'!$A$1:$AN$1,0))</f>
        <v>0.70299200412690221</v>
      </c>
      <c r="O1735">
        <f>INDEX('Raw Election Data'!$A$1:$AN$3144,MATCH($C1735&amp;" "&amp;$B1735,'Raw Election Data'!$C$1:$C$3144,0),MATCH('Joined Data'!O$1,'Raw Election Data'!$A$1:$AN$1,0))</f>
        <v>-3570</v>
      </c>
      <c r="P1735">
        <f>INDEX('Raw Election Data'!$A$1:$AN$3144,MATCH($C1735&amp;" "&amp;$B1735,'Raw Election Data'!$C$1:$C$3144,0),MATCH('Joined Data'!P$1,'Raw Election Data'!$A$1:$AN$1,0))</f>
        <v>3570</v>
      </c>
      <c r="Q1735">
        <f>INDEX('Raw Election Data'!$A$1:$AN$3144,MATCH($C1735&amp;" "&amp;$B1735,'Raw Election Data'!$C$1:$C$3144,0),MATCH('Joined Data'!Q$1,'Raw Election Data'!$A$1:$AN$1,0))</f>
        <v>-0.46040753159659531</v>
      </c>
      <c r="R1735">
        <f>INDEX('Raw Election Data'!$A$1:$AN$3144,MATCH($C1735&amp;" "&amp;$B1735,'Raw Election Data'!$C$1:$C$3144,0),MATCH('Joined Data'!R$1,'Raw Election Data'!$A$1:$AN$1,0))</f>
        <v>0.46040753159659531</v>
      </c>
    </row>
    <row r="1736" spans="1:18" ht="13.5" hidden="1" customHeight="1" x14ac:dyDescent="0.15">
      <c r="A1736" t="s">
        <v>251</v>
      </c>
      <c r="B1736" t="s">
        <v>4388</v>
      </c>
      <c r="C1736" t="str">
        <f>INDEX(FIPS!$A$1:$E$3236,MATCH($F1736,FIPS!$D$1:$D$3236,0),5)</f>
        <v>Sheridan County</v>
      </c>
      <c r="D1736" t="s">
        <v>252</v>
      </c>
      <c r="E1736" s="15" t="s">
        <v>100</v>
      </c>
      <c r="F1736" t="s">
        <v>4530</v>
      </c>
      <c r="G1736" t="s">
        <v>437</v>
      </c>
      <c r="H1736" t="str">
        <f>IFERROR(VLOOKUP($G1736,'Team Colors'!$A:$B,2,0),"#c9c9c9")</f>
        <v>#fb4f14</v>
      </c>
      <c r="I1736">
        <f>INDEX('Raw Election Data'!$A$1:$AN$3144,MATCH($C1736&amp;" "&amp;$B1736,'Raw Election Data'!$C$1:$C$3144,0),MATCH('Joined Data'!I$1,'Raw Election Data'!$A$1:$AN$1,0))</f>
        <v>5220</v>
      </c>
      <c r="J1736">
        <f>INDEX('Raw Election Data'!$A$1:$AN$3144,MATCH($C1736&amp;" "&amp;$B1736,'Raw Election Data'!$C$1:$C$3144,0),MATCH('Joined Data'!J$1,'Raw Election Data'!$A$1:$AN$1,0))</f>
        <v>286</v>
      </c>
      <c r="K1736">
        <f>INDEX('Raw Election Data'!$A$1:$AN$3144,MATCH($C1736&amp;" "&amp;$B1736,'Raw Election Data'!$C$1:$C$3144,0),MATCH('Joined Data'!K$1,'Raw Election Data'!$A$1:$AN$1,0))</f>
        <v>2192</v>
      </c>
      <c r="L1736">
        <f>INDEX('Raw Election Data'!$A$1:$AN$3144,MATCH($C1736&amp;" "&amp;$B1736,'Raw Election Data'!$C$1:$C$3144,0),MATCH('Joined Data'!L$1,'Raw Election Data'!$A$1:$AN$1,0))</f>
        <v>2565</v>
      </c>
      <c r="M1736">
        <f>INDEX('Raw Election Data'!$A$1:$AN$3144,MATCH($C1736&amp;" "&amp;$B1736,'Raw Election Data'!$C$1:$C$3144,0),MATCH('Joined Data'!M$1,'Raw Election Data'!$A$1:$AN$1,0))</f>
        <v>0.11150097465886939</v>
      </c>
      <c r="N1736">
        <f>INDEX('Raw Election Data'!$A$1:$AN$3144,MATCH($C1736&amp;" "&amp;$B1736,'Raw Election Data'!$C$1:$C$3144,0),MATCH('Joined Data'!N$1,'Raw Election Data'!$A$1:$AN$1,0))</f>
        <v>0.85458089668615989</v>
      </c>
      <c r="O1736">
        <f>INDEX('Raw Election Data'!$A$1:$AN$3144,MATCH($C1736&amp;" "&amp;$B1736,'Raw Election Data'!$C$1:$C$3144,0),MATCH('Joined Data'!O$1,'Raw Election Data'!$A$1:$AN$1,0))</f>
        <v>-1906</v>
      </c>
      <c r="P1736">
        <f>INDEX('Raw Election Data'!$A$1:$AN$3144,MATCH($C1736&amp;" "&amp;$B1736,'Raw Election Data'!$C$1:$C$3144,0),MATCH('Joined Data'!P$1,'Raw Election Data'!$A$1:$AN$1,0))</f>
        <v>1906</v>
      </c>
      <c r="Q1736">
        <f>INDEX('Raw Election Data'!$A$1:$AN$3144,MATCH($C1736&amp;" "&amp;$B1736,'Raw Election Data'!$C$1:$C$3144,0),MATCH('Joined Data'!Q$1,'Raw Election Data'!$A$1:$AN$1,0))</f>
        <v>-0.74307992202729045</v>
      </c>
      <c r="R1736">
        <f>INDEX('Raw Election Data'!$A$1:$AN$3144,MATCH($C1736&amp;" "&amp;$B1736,'Raw Election Data'!$C$1:$C$3144,0),MATCH('Joined Data'!R$1,'Raw Election Data'!$A$1:$AN$1,0))</f>
        <v>0.74307992202729045</v>
      </c>
    </row>
    <row r="1737" spans="1:18" ht="13.5" hidden="1" customHeight="1" x14ac:dyDescent="0.15">
      <c r="A1737" t="s">
        <v>251</v>
      </c>
      <c r="B1737" t="s">
        <v>4388</v>
      </c>
      <c r="C1737" t="str">
        <f>INDEX(FIPS!$A$1:$E$3236,MATCH($F1737,FIPS!$D$1:$D$3236,0),5)</f>
        <v>Sherman County</v>
      </c>
      <c r="D1737" t="s">
        <v>252</v>
      </c>
      <c r="E1737" s="15" t="s">
        <v>101</v>
      </c>
      <c r="F1737" t="s">
        <v>4531</v>
      </c>
      <c r="G1737" t="s">
        <v>437</v>
      </c>
      <c r="H1737" t="str">
        <f>IFERROR(VLOOKUP($G1737,'Team Colors'!$A:$B,2,0),"#c9c9c9")</f>
        <v>#fb4f14</v>
      </c>
      <c r="I1737">
        <f>INDEX('Raw Election Data'!$A$1:$AN$3144,MATCH($C1737&amp;" "&amp;$B1737,'Raw Election Data'!$C$1:$C$3144,0),MATCH('Joined Data'!I$1,'Raw Election Data'!$A$1:$AN$1,0))</f>
        <v>3091</v>
      </c>
      <c r="J1737">
        <f>INDEX('Raw Election Data'!$A$1:$AN$3144,MATCH($C1737&amp;" "&amp;$B1737,'Raw Election Data'!$C$1:$C$3144,0),MATCH('Joined Data'!J$1,'Raw Election Data'!$A$1:$AN$1,0))</f>
        <v>338</v>
      </c>
      <c r="K1737">
        <f>INDEX('Raw Election Data'!$A$1:$AN$3144,MATCH($C1737&amp;" "&amp;$B1737,'Raw Election Data'!$C$1:$C$3144,0),MATCH('Joined Data'!K$1,'Raw Election Data'!$A$1:$AN$1,0))</f>
        <v>1143</v>
      </c>
      <c r="L1737">
        <f>INDEX('Raw Election Data'!$A$1:$AN$3144,MATCH($C1737&amp;" "&amp;$B1737,'Raw Election Data'!$C$1:$C$3144,0),MATCH('Joined Data'!L$1,'Raw Election Data'!$A$1:$AN$1,0))</f>
        <v>1553</v>
      </c>
      <c r="M1737">
        <f>INDEX('Raw Election Data'!$A$1:$AN$3144,MATCH($C1737&amp;" "&amp;$B1737,'Raw Election Data'!$C$1:$C$3144,0),MATCH('Joined Data'!M$1,'Raw Election Data'!$A$1:$AN$1,0))</f>
        <v>0.21764327108821635</v>
      </c>
      <c r="N1737">
        <f>INDEX('Raw Election Data'!$A$1:$AN$3144,MATCH($C1737&amp;" "&amp;$B1737,'Raw Election Data'!$C$1:$C$3144,0),MATCH('Joined Data'!N$1,'Raw Election Data'!$A$1:$AN$1,0))</f>
        <v>0.73599484867997422</v>
      </c>
      <c r="O1737">
        <f>INDEX('Raw Election Data'!$A$1:$AN$3144,MATCH($C1737&amp;" "&amp;$B1737,'Raw Election Data'!$C$1:$C$3144,0),MATCH('Joined Data'!O$1,'Raw Election Data'!$A$1:$AN$1,0))</f>
        <v>-805</v>
      </c>
      <c r="P1737">
        <f>INDEX('Raw Election Data'!$A$1:$AN$3144,MATCH($C1737&amp;" "&amp;$B1737,'Raw Election Data'!$C$1:$C$3144,0),MATCH('Joined Data'!P$1,'Raw Election Data'!$A$1:$AN$1,0))</f>
        <v>805</v>
      </c>
      <c r="Q1737">
        <f>INDEX('Raw Election Data'!$A$1:$AN$3144,MATCH($C1737&amp;" "&amp;$B1737,'Raw Election Data'!$C$1:$C$3144,0),MATCH('Joined Data'!Q$1,'Raw Election Data'!$A$1:$AN$1,0))</f>
        <v>-0.51835157759175787</v>
      </c>
      <c r="R1737">
        <f>INDEX('Raw Election Data'!$A$1:$AN$3144,MATCH($C1737&amp;" "&amp;$B1737,'Raw Election Data'!$C$1:$C$3144,0),MATCH('Joined Data'!R$1,'Raw Election Data'!$A$1:$AN$1,0))</f>
        <v>0.51835157759175787</v>
      </c>
    </row>
    <row r="1738" spans="1:18" ht="13.5" hidden="1" customHeight="1" x14ac:dyDescent="0.15">
      <c r="A1738" t="s">
        <v>251</v>
      </c>
      <c r="B1738" t="s">
        <v>4388</v>
      </c>
      <c r="C1738" t="str">
        <f>INDEX(FIPS!$A$1:$E$3236,MATCH($F1738,FIPS!$D$1:$D$3236,0),5)</f>
        <v>Sioux County</v>
      </c>
      <c r="D1738" t="s">
        <v>252</v>
      </c>
      <c r="E1738" s="15" t="s">
        <v>102</v>
      </c>
      <c r="F1738" t="s">
        <v>4532</v>
      </c>
      <c r="G1738" t="s">
        <v>437</v>
      </c>
      <c r="H1738" t="str">
        <f>IFERROR(VLOOKUP($G1738,'Team Colors'!$A:$B,2,0),"#c9c9c9")</f>
        <v>#fb4f14</v>
      </c>
      <c r="I1738">
        <f>INDEX('Raw Election Data'!$A$1:$AN$3144,MATCH($C1738&amp;" "&amp;$B1738,'Raw Election Data'!$C$1:$C$3144,0),MATCH('Joined Data'!I$1,'Raw Election Data'!$A$1:$AN$1,0))</f>
        <v>1260</v>
      </c>
      <c r="J1738">
        <f>INDEX('Raw Election Data'!$A$1:$AN$3144,MATCH($C1738&amp;" "&amp;$B1738,'Raw Election Data'!$C$1:$C$3144,0),MATCH('Joined Data'!J$1,'Raw Election Data'!$A$1:$AN$1,0))</f>
        <v>77</v>
      </c>
      <c r="K1738">
        <f>INDEX('Raw Election Data'!$A$1:$AN$3144,MATCH($C1738&amp;" "&amp;$B1738,'Raw Election Data'!$C$1:$C$3144,0),MATCH('Joined Data'!K$1,'Raw Election Data'!$A$1:$AN$1,0))</f>
        <v>602</v>
      </c>
      <c r="L1738">
        <f>INDEX('Raw Election Data'!$A$1:$AN$3144,MATCH($C1738&amp;" "&amp;$B1738,'Raw Election Data'!$C$1:$C$3144,0),MATCH('Joined Data'!L$1,'Raw Election Data'!$A$1:$AN$1,0))</f>
        <v>709</v>
      </c>
      <c r="M1738">
        <f>INDEX('Raw Election Data'!$A$1:$AN$3144,MATCH($C1738&amp;" "&amp;$B1738,'Raw Election Data'!$C$1:$C$3144,0),MATCH('Joined Data'!M$1,'Raw Election Data'!$A$1:$AN$1,0))</f>
        <v>0.10860366713681241</v>
      </c>
      <c r="N1738">
        <f>INDEX('Raw Election Data'!$A$1:$AN$3144,MATCH($C1738&amp;" "&amp;$B1738,'Raw Election Data'!$C$1:$C$3144,0),MATCH('Joined Data'!N$1,'Raw Election Data'!$A$1:$AN$1,0))</f>
        <v>0.84908321579689705</v>
      </c>
      <c r="O1738">
        <f>INDEX('Raw Election Data'!$A$1:$AN$3144,MATCH($C1738&amp;" "&amp;$B1738,'Raw Election Data'!$C$1:$C$3144,0),MATCH('Joined Data'!O$1,'Raw Election Data'!$A$1:$AN$1,0))</f>
        <v>-525</v>
      </c>
      <c r="P1738">
        <f>INDEX('Raw Election Data'!$A$1:$AN$3144,MATCH($C1738&amp;" "&amp;$B1738,'Raw Election Data'!$C$1:$C$3144,0),MATCH('Joined Data'!P$1,'Raw Election Data'!$A$1:$AN$1,0))</f>
        <v>525</v>
      </c>
      <c r="Q1738">
        <f>INDEX('Raw Election Data'!$A$1:$AN$3144,MATCH($C1738&amp;" "&amp;$B1738,'Raw Election Data'!$C$1:$C$3144,0),MATCH('Joined Data'!Q$1,'Raw Election Data'!$A$1:$AN$1,0))</f>
        <v>-0.74047954866008459</v>
      </c>
      <c r="R1738">
        <f>INDEX('Raw Election Data'!$A$1:$AN$3144,MATCH($C1738&amp;" "&amp;$B1738,'Raw Election Data'!$C$1:$C$3144,0),MATCH('Joined Data'!R$1,'Raw Election Data'!$A$1:$AN$1,0))</f>
        <v>0.74047954866008459</v>
      </c>
    </row>
    <row r="1739" spans="1:18" ht="13.5" hidden="1" customHeight="1" x14ac:dyDescent="0.15">
      <c r="A1739" t="s">
        <v>251</v>
      </c>
      <c r="B1739" t="s">
        <v>4388</v>
      </c>
      <c r="C1739" t="str">
        <f>INDEX(FIPS!$A$1:$E$3236,MATCH($F1739,FIPS!$D$1:$D$3236,0),5)</f>
        <v>Stanton County</v>
      </c>
      <c r="D1739" t="s">
        <v>252</v>
      </c>
      <c r="E1739" s="15" t="s">
        <v>103</v>
      </c>
      <c r="F1739" t="s">
        <v>4533</v>
      </c>
      <c r="G1739" t="s">
        <v>7755</v>
      </c>
      <c r="H1739" t="str">
        <f>IFERROR(VLOOKUP($G1739,'Team Colors'!$A:$B,2,0),"#c9c9c9")</f>
        <v>#203731</v>
      </c>
      <c r="I1739">
        <f>INDEX('Raw Election Data'!$A$1:$AN$3144,MATCH($C1739&amp;" "&amp;$B1739,'Raw Election Data'!$C$1:$C$3144,0),MATCH('Joined Data'!I$1,'Raw Election Data'!$A$1:$AN$1,0))</f>
        <v>5937</v>
      </c>
      <c r="J1739">
        <f>INDEX('Raw Election Data'!$A$1:$AN$3144,MATCH($C1739&amp;" "&amp;$B1739,'Raw Election Data'!$C$1:$C$3144,0),MATCH('Joined Data'!J$1,'Raw Election Data'!$A$1:$AN$1,0))</f>
        <v>417</v>
      </c>
      <c r="K1739">
        <f>INDEX('Raw Election Data'!$A$1:$AN$3144,MATCH($C1739&amp;" "&amp;$B1739,'Raw Election Data'!$C$1:$C$3144,0),MATCH('Joined Data'!K$1,'Raw Election Data'!$A$1:$AN$1,0))</f>
        <v>2173</v>
      </c>
      <c r="L1739">
        <f>INDEX('Raw Election Data'!$A$1:$AN$3144,MATCH($C1739&amp;" "&amp;$B1739,'Raw Election Data'!$C$1:$C$3144,0),MATCH('Joined Data'!L$1,'Raw Election Data'!$A$1:$AN$1,0))</f>
        <v>2748</v>
      </c>
      <c r="M1739">
        <f>INDEX('Raw Election Data'!$A$1:$AN$3144,MATCH($C1739&amp;" "&amp;$B1739,'Raw Election Data'!$C$1:$C$3144,0),MATCH('Joined Data'!M$1,'Raw Election Data'!$A$1:$AN$1,0))</f>
        <v>0.15174672489082969</v>
      </c>
      <c r="N1739">
        <f>INDEX('Raw Election Data'!$A$1:$AN$3144,MATCH($C1739&amp;" "&amp;$B1739,'Raw Election Data'!$C$1:$C$3144,0),MATCH('Joined Data'!N$1,'Raw Election Data'!$A$1:$AN$1,0))</f>
        <v>0.79075691411935956</v>
      </c>
      <c r="O1739">
        <f>INDEX('Raw Election Data'!$A$1:$AN$3144,MATCH($C1739&amp;" "&amp;$B1739,'Raw Election Data'!$C$1:$C$3144,0),MATCH('Joined Data'!O$1,'Raw Election Data'!$A$1:$AN$1,0))</f>
        <v>-1756</v>
      </c>
      <c r="P1739">
        <f>INDEX('Raw Election Data'!$A$1:$AN$3144,MATCH($C1739&amp;" "&amp;$B1739,'Raw Election Data'!$C$1:$C$3144,0),MATCH('Joined Data'!P$1,'Raw Election Data'!$A$1:$AN$1,0))</f>
        <v>1756</v>
      </c>
      <c r="Q1739">
        <f>INDEX('Raw Election Data'!$A$1:$AN$3144,MATCH($C1739&amp;" "&amp;$B1739,'Raw Election Data'!$C$1:$C$3144,0),MATCH('Joined Data'!Q$1,'Raw Election Data'!$A$1:$AN$1,0))</f>
        <v>-0.63901018922852981</v>
      </c>
      <c r="R1739">
        <f>INDEX('Raw Election Data'!$A$1:$AN$3144,MATCH($C1739&amp;" "&amp;$B1739,'Raw Election Data'!$C$1:$C$3144,0),MATCH('Joined Data'!R$1,'Raw Election Data'!$A$1:$AN$1,0))</f>
        <v>0.63901018922852981</v>
      </c>
    </row>
    <row r="1740" spans="1:18" ht="13.5" hidden="1" customHeight="1" x14ac:dyDescent="0.15">
      <c r="A1740" t="s">
        <v>251</v>
      </c>
      <c r="B1740" t="s">
        <v>4388</v>
      </c>
      <c r="C1740" t="str">
        <f>INDEX(FIPS!$A$1:$E$3236,MATCH($F1740,FIPS!$D$1:$D$3236,0),5)</f>
        <v>Thayer County</v>
      </c>
      <c r="D1740" t="s">
        <v>252</v>
      </c>
      <c r="E1740" s="15" t="s">
        <v>139</v>
      </c>
      <c r="F1740" t="s">
        <v>4535</v>
      </c>
      <c r="G1740" t="s">
        <v>437</v>
      </c>
      <c r="H1740" t="str">
        <f>IFERROR(VLOOKUP($G1740,'Team Colors'!$A:$B,2,0),"#c9c9c9")</f>
        <v>#fb4f14</v>
      </c>
      <c r="I1740">
        <f>INDEX('Raw Election Data'!$A$1:$AN$3144,MATCH($C1740&amp;" "&amp;$B1740,'Raw Election Data'!$C$1:$C$3144,0),MATCH('Joined Data'!I$1,'Raw Election Data'!$A$1:$AN$1,0))</f>
        <v>5163</v>
      </c>
      <c r="J1740">
        <f>INDEX('Raw Election Data'!$A$1:$AN$3144,MATCH($C1740&amp;" "&amp;$B1740,'Raw Election Data'!$C$1:$C$3144,0),MATCH('Joined Data'!J$1,'Raw Election Data'!$A$1:$AN$1,0))</f>
        <v>490</v>
      </c>
      <c r="K1740">
        <f>INDEX('Raw Election Data'!$A$1:$AN$3144,MATCH($C1740&amp;" "&amp;$B1740,'Raw Election Data'!$C$1:$C$3144,0),MATCH('Joined Data'!K$1,'Raw Election Data'!$A$1:$AN$1,0))</f>
        <v>1993</v>
      </c>
      <c r="L1740">
        <f>INDEX('Raw Election Data'!$A$1:$AN$3144,MATCH($C1740&amp;" "&amp;$B1740,'Raw Election Data'!$C$1:$C$3144,0),MATCH('Joined Data'!L$1,'Raw Election Data'!$A$1:$AN$1,0))</f>
        <v>2613</v>
      </c>
      <c r="M1740">
        <f>INDEX('Raw Election Data'!$A$1:$AN$3144,MATCH($C1740&amp;" "&amp;$B1740,'Raw Election Data'!$C$1:$C$3144,0),MATCH('Joined Data'!M$1,'Raw Election Data'!$A$1:$AN$1,0))</f>
        <v>0.18752391886720246</v>
      </c>
      <c r="N1740">
        <f>INDEX('Raw Election Data'!$A$1:$AN$3144,MATCH($C1740&amp;" "&amp;$B1740,'Raw Election Data'!$C$1:$C$3144,0),MATCH('Joined Data'!N$1,'Raw Election Data'!$A$1:$AN$1,0))</f>
        <v>0.76272483735170304</v>
      </c>
      <c r="O1740">
        <f>INDEX('Raw Election Data'!$A$1:$AN$3144,MATCH($C1740&amp;" "&amp;$B1740,'Raw Election Data'!$C$1:$C$3144,0),MATCH('Joined Data'!O$1,'Raw Election Data'!$A$1:$AN$1,0))</f>
        <v>-1503</v>
      </c>
      <c r="P1740">
        <f>INDEX('Raw Election Data'!$A$1:$AN$3144,MATCH($C1740&amp;" "&amp;$B1740,'Raw Election Data'!$C$1:$C$3144,0),MATCH('Joined Data'!P$1,'Raw Election Data'!$A$1:$AN$1,0))</f>
        <v>1503</v>
      </c>
      <c r="Q1740">
        <f>INDEX('Raw Election Data'!$A$1:$AN$3144,MATCH($C1740&amp;" "&amp;$B1740,'Raw Election Data'!$C$1:$C$3144,0),MATCH('Joined Data'!Q$1,'Raw Election Data'!$A$1:$AN$1,0))</f>
        <v>-0.57520091848450061</v>
      </c>
      <c r="R1740">
        <f>INDEX('Raw Election Data'!$A$1:$AN$3144,MATCH($C1740&amp;" "&amp;$B1740,'Raw Election Data'!$C$1:$C$3144,0),MATCH('Joined Data'!R$1,'Raw Election Data'!$A$1:$AN$1,0))</f>
        <v>0.57520091848450061</v>
      </c>
    </row>
    <row r="1741" spans="1:18" ht="13.5" hidden="1" customHeight="1" x14ac:dyDescent="0.15">
      <c r="A1741" t="s">
        <v>251</v>
      </c>
      <c r="B1741" t="s">
        <v>4388</v>
      </c>
      <c r="C1741" t="str">
        <f>INDEX(FIPS!$A$1:$E$3236,MATCH($F1741,FIPS!$D$1:$D$3236,0),5)</f>
        <v>Thomas County</v>
      </c>
      <c r="D1741" t="s">
        <v>252</v>
      </c>
      <c r="E1741" s="15" t="s">
        <v>140</v>
      </c>
      <c r="F1741" t="s">
        <v>4536</v>
      </c>
      <c r="G1741" t="s">
        <v>437</v>
      </c>
      <c r="H1741" t="str">
        <f>IFERROR(VLOOKUP($G1741,'Team Colors'!$A:$B,2,0),"#c9c9c9")</f>
        <v>#fb4f14</v>
      </c>
      <c r="I1741">
        <f>INDEX('Raw Election Data'!$A$1:$AN$3144,MATCH($C1741&amp;" "&amp;$B1741,'Raw Election Data'!$C$1:$C$3144,0),MATCH('Joined Data'!I$1,'Raw Election Data'!$A$1:$AN$1,0))</f>
        <v>684</v>
      </c>
      <c r="J1741">
        <f>INDEX('Raw Election Data'!$A$1:$AN$3144,MATCH($C1741&amp;" "&amp;$B1741,'Raw Election Data'!$C$1:$C$3144,0),MATCH('Joined Data'!J$1,'Raw Election Data'!$A$1:$AN$1,0))</f>
        <v>30</v>
      </c>
      <c r="K1741">
        <f>INDEX('Raw Election Data'!$A$1:$AN$3144,MATCH($C1741&amp;" "&amp;$B1741,'Raw Election Data'!$C$1:$C$3144,0),MATCH('Joined Data'!K$1,'Raw Election Data'!$A$1:$AN$1,0))</f>
        <v>344</v>
      </c>
      <c r="L1741">
        <f>INDEX('Raw Election Data'!$A$1:$AN$3144,MATCH($C1741&amp;" "&amp;$B1741,'Raw Election Data'!$C$1:$C$3144,0),MATCH('Joined Data'!L$1,'Raw Election Data'!$A$1:$AN$1,0))</f>
        <v>387</v>
      </c>
      <c r="M1741">
        <f>INDEX('Raw Election Data'!$A$1:$AN$3144,MATCH($C1741&amp;" "&amp;$B1741,'Raw Election Data'!$C$1:$C$3144,0),MATCH('Joined Data'!M$1,'Raw Election Data'!$A$1:$AN$1,0))</f>
        <v>7.7519379844961239E-2</v>
      </c>
      <c r="N1741">
        <f>INDEX('Raw Election Data'!$A$1:$AN$3144,MATCH($C1741&amp;" "&amp;$B1741,'Raw Election Data'!$C$1:$C$3144,0),MATCH('Joined Data'!N$1,'Raw Election Data'!$A$1:$AN$1,0))</f>
        <v>0.88888888888888884</v>
      </c>
      <c r="O1741">
        <f>INDEX('Raw Election Data'!$A$1:$AN$3144,MATCH($C1741&amp;" "&amp;$B1741,'Raw Election Data'!$C$1:$C$3144,0),MATCH('Joined Data'!O$1,'Raw Election Data'!$A$1:$AN$1,0))</f>
        <v>-314</v>
      </c>
      <c r="P1741">
        <f>INDEX('Raw Election Data'!$A$1:$AN$3144,MATCH($C1741&amp;" "&amp;$B1741,'Raw Election Data'!$C$1:$C$3144,0),MATCH('Joined Data'!P$1,'Raw Election Data'!$A$1:$AN$1,0))</f>
        <v>314</v>
      </c>
      <c r="Q1741">
        <f>INDEX('Raw Election Data'!$A$1:$AN$3144,MATCH($C1741&amp;" "&amp;$B1741,'Raw Election Data'!$C$1:$C$3144,0),MATCH('Joined Data'!Q$1,'Raw Election Data'!$A$1:$AN$1,0))</f>
        <v>-0.81136950904392757</v>
      </c>
      <c r="R1741">
        <f>INDEX('Raw Election Data'!$A$1:$AN$3144,MATCH($C1741&amp;" "&amp;$B1741,'Raw Election Data'!$C$1:$C$3144,0),MATCH('Joined Data'!R$1,'Raw Election Data'!$A$1:$AN$1,0))</f>
        <v>0.81136950904392757</v>
      </c>
    </row>
    <row r="1742" spans="1:18" ht="13.5" hidden="1" customHeight="1" x14ac:dyDescent="0.15">
      <c r="A1742" t="s">
        <v>251</v>
      </c>
      <c r="B1742" t="s">
        <v>4388</v>
      </c>
      <c r="C1742" t="str">
        <f>INDEX(FIPS!$A$1:$E$3236,MATCH($F1742,FIPS!$D$1:$D$3236,0),5)</f>
        <v>Thurston County</v>
      </c>
      <c r="D1742" t="s">
        <v>252</v>
      </c>
      <c r="E1742" s="15" t="s">
        <v>141</v>
      </c>
      <c r="F1742" t="s">
        <v>4538</v>
      </c>
      <c r="G1742" t="s">
        <v>437</v>
      </c>
      <c r="H1742" t="str">
        <f>IFERROR(VLOOKUP($G1742,'Team Colors'!$A:$B,2,0),"#c9c9c9")</f>
        <v>#fb4f14</v>
      </c>
      <c r="I1742">
        <f>INDEX('Raw Election Data'!$A$1:$AN$3144,MATCH($C1742&amp;" "&amp;$B1742,'Raw Election Data'!$C$1:$C$3144,0),MATCH('Joined Data'!I$1,'Raw Election Data'!$A$1:$AN$1,0))</f>
        <v>7064</v>
      </c>
      <c r="J1742">
        <f>INDEX('Raw Election Data'!$A$1:$AN$3144,MATCH($C1742&amp;" "&amp;$B1742,'Raw Election Data'!$C$1:$C$3144,0),MATCH('Joined Data'!J$1,'Raw Election Data'!$A$1:$AN$1,0))</f>
        <v>911</v>
      </c>
      <c r="K1742">
        <f>INDEX('Raw Election Data'!$A$1:$AN$3144,MATCH($C1742&amp;" "&amp;$B1742,'Raw Election Data'!$C$1:$C$3144,0),MATCH('Joined Data'!K$1,'Raw Election Data'!$A$1:$AN$1,0))</f>
        <v>1013</v>
      </c>
      <c r="L1742">
        <f>INDEX('Raw Election Data'!$A$1:$AN$3144,MATCH($C1742&amp;" "&amp;$B1742,'Raw Election Data'!$C$1:$C$3144,0),MATCH('Joined Data'!L$1,'Raw Election Data'!$A$1:$AN$1,0))</f>
        <v>2029</v>
      </c>
      <c r="M1742">
        <f>INDEX('Raw Election Data'!$A$1:$AN$3144,MATCH($C1742&amp;" "&amp;$B1742,'Raw Election Data'!$C$1:$C$3144,0),MATCH('Joined Data'!M$1,'Raw Election Data'!$A$1:$AN$1,0))</f>
        <v>0.44898965007392805</v>
      </c>
      <c r="N1742">
        <f>INDEX('Raw Election Data'!$A$1:$AN$3144,MATCH($C1742&amp;" "&amp;$B1742,'Raw Election Data'!$C$1:$C$3144,0),MATCH('Joined Data'!N$1,'Raw Election Data'!$A$1:$AN$1,0))</f>
        <v>0.49926071956628881</v>
      </c>
      <c r="O1742">
        <f>INDEX('Raw Election Data'!$A$1:$AN$3144,MATCH($C1742&amp;" "&amp;$B1742,'Raw Election Data'!$C$1:$C$3144,0),MATCH('Joined Data'!O$1,'Raw Election Data'!$A$1:$AN$1,0))</f>
        <v>-102</v>
      </c>
      <c r="P1742">
        <f>INDEX('Raw Election Data'!$A$1:$AN$3144,MATCH($C1742&amp;" "&amp;$B1742,'Raw Election Data'!$C$1:$C$3144,0),MATCH('Joined Data'!P$1,'Raw Election Data'!$A$1:$AN$1,0))</f>
        <v>102</v>
      </c>
      <c r="Q1742">
        <f>INDEX('Raw Election Data'!$A$1:$AN$3144,MATCH($C1742&amp;" "&amp;$B1742,'Raw Election Data'!$C$1:$C$3144,0),MATCH('Joined Data'!Q$1,'Raw Election Data'!$A$1:$AN$1,0))</f>
        <v>-5.0271069492360765E-2</v>
      </c>
      <c r="R1742">
        <f>INDEX('Raw Election Data'!$A$1:$AN$3144,MATCH($C1742&amp;" "&amp;$B1742,'Raw Election Data'!$C$1:$C$3144,0),MATCH('Joined Data'!R$1,'Raw Election Data'!$A$1:$AN$1,0))</f>
        <v>5.0271069492360765E-2</v>
      </c>
    </row>
    <row r="1743" spans="1:18" ht="13.5" hidden="1" customHeight="1" x14ac:dyDescent="0.15">
      <c r="A1743" t="s">
        <v>251</v>
      </c>
      <c r="B1743" t="s">
        <v>4388</v>
      </c>
      <c r="C1743" t="str">
        <f>INDEX(FIPS!$A$1:$E$3236,MATCH($F1743,FIPS!$D$1:$D$3236,0),5)</f>
        <v>Valley County</v>
      </c>
      <c r="D1743" t="s">
        <v>252</v>
      </c>
      <c r="E1743" s="15" t="s">
        <v>142</v>
      </c>
      <c r="F1743" t="s">
        <v>4539</v>
      </c>
      <c r="G1743" t="s">
        <v>437</v>
      </c>
      <c r="H1743" t="str">
        <f>IFERROR(VLOOKUP($G1743,'Team Colors'!$A:$B,2,0),"#c9c9c9")</f>
        <v>#fb4f14</v>
      </c>
      <c r="I1743">
        <f>INDEX('Raw Election Data'!$A$1:$AN$3144,MATCH($C1743&amp;" "&amp;$B1743,'Raw Election Data'!$C$1:$C$3144,0),MATCH('Joined Data'!I$1,'Raw Election Data'!$A$1:$AN$1,0))</f>
        <v>4154</v>
      </c>
      <c r="J1743">
        <f>INDEX('Raw Election Data'!$A$1:$AN$3144,MATCH($C1743&amp;" "&amp;$B1743,'Raw Election Data'!$C$1:$C$3144,0),MATCH('Joined Data'!J$1,'Raw Election Data'!$A$1:$AN$1,0))</f>
        <v>337</v>
      </c>
      <c r="K1743">
        <f>INDEX('Raw Election Data'!$A$1:$AN$3144,MATCH($C1743&amp;" "&amp;$B1743,'Raw Election Data'!$C$1:$C$3144,0),MATCH('Joined Data'!K$1,'Raw Election Data'!$A$1:$AN$1,0))</f>
        <v>1770</v>
      </c>
      <c r="L1743">
        <f>INDEX('Raw Election Data'!$A$1:$AN$3144,MATCH($C1743&amp;" "&amp;$B1743,'Raw Election Data'!$C$1:$C$3144,0),MATCH('Joined Data'!L$1,'Raw Election Data'!$A$1:$AN$1,0))</f>
        <v>2172</v>
      </c>
      <c r="M1743">
        <f>INDEX('Raw Election Data'!$A$1:$AN$3144,MATCH($C1743&amp;" "&amp;$B1743,'Raw Election Data'!$C$1:$C$3144,0),MATCH('Joined Data'!M$1,'Raw Election Data'!$A$1:$AN$1,0))</f>
        <v>0.15515653775322283</v>
      </c>
      <c r="N1743">
        <f>INDEX('Raw Election Data'!$A$1:$AN$3144,MATCH($C1743&amp;" "&amp;$B1743,'Raw Election Data'!$C$1:$C$3144,0),MATCH('Joined Data'!N$1,'Raw Election Data'!$A$1:$AN$1,0))</f>
        <v>0.81491712707182318</v>
      </c>
      <c r="O1743">
        <f>INDEX('Raw Election Data'!$A$1:$AN$3144,MATCH($C1743&amp;" "&amp;$B1743,'Raw Election Data'!$C$1:$C$3144,0),MATCH('Joined Data'!O$1,'Raw Election Data'!$A$1:$AN$1,0))</f>
        <v>-1433</v>
      </c>
      <c r="P1743">
        <f>INDEX('Raw Election Data'!$A$1:$AN$3144,MATCH($C1743&amp;" "&amp;$B1743,'Raw Election Data'!$C$1:$C$3144,0),MATCH('Joined Data'!P$1,'Raw Election Data'!$A$1:$AN$1,0))</f>
        <v>1433</v>
      </c>
      <c r="Q1743">
        <f>INDEX('Raw Election Data'!$A$1:$AN$3144,MATCH($C1743&amp;" "&amp;$B1743,'Raw Election Data'!$C$1:$C$3144,0),MATCH('Joined Data'!Q$1,'Raw Election Data'!$A$1:$AN$1,0))</f>
        <v>-0.65976058931860038</v>
      </c>
      <c r="R1743">
        <f>INDEX('Raw Election Data'!$A$1:$AN$3144,MATCH($C1743&amp;" "&amp;$B1743,'Raw Election Data'!$C$1:$C$3144,0),MATCH('Joined Data'!R$1,'Raw Election Data'!$A$1:$AN$1,0))</f>
        <v>0.65976058931860038</v>
      </c>
    </row>
    <row r="1744" spans="1:18" ht="13.5" hidden="1" customHeight="1" x14ac:dyDescent="0.15">
      <c r="A1744" t="s">
        <v>251</v>
      </c>
      <c r="B1744" t="s">
        <v>4388</v>
      </c>
      <c r="C1744" t="str">
        <f>INDEX(FIPS!$A$1:$E$3236,MATCH($F1744,FIPS!$D$1:$D$3236,0),5)</f>
        <v>Washington County</v>
      </c>
      <c r="D1744" t="s">
        <v>252</v>
      </c>
      <c r="E1744" s="15" t="s">
        <v>143</v>
      </c>
      <c r="F1744" t="s">
        <v>4540</v>
      </c>
      <c r="G1744" s="17" t="s">
        <v>7755</v>
      </c>
      <c r="H1744" t="str">
        <f>IFERROR(VLOOKUP($G1744,'Team Colors'!$A:$B,2,0),"#c9c9c9")</f>
        <v>#203731</v>
      </c>
      <c r="I1744">
        <f>INDEX('Raw Election Data'!$A$1:$AN$3144,MATCH($C1744&amp;" "&amp;$B1744,'Raw Election Data'!$C$1:$C$3144,0),MATCH('Joined Data'!I$1,'Raw Election Data'!$A$1:$AN$1,0))</f>
        <v>20248</v>
      </c>
      <c r="J1744">
        <f>INDEX('Raw Election Data'!$A$1:$AN$3144,MATCH($C1744&amp;" "&amp;$B1744,'Raw Election Data'!$C$1:$C$3144,0),MATCH('Joined Data'!J$1,'Raw Election Data'!$A$1:$AN$1,0))</f>
        <v>2606</v>
      </c>
      <c r="K1744">
        <f>INDEX('Raw Election Data'!$A$1:$AN$3144,MATCH($C1744&amp;" "&amp;$B1744,'Raw Election Data'!$C$1:$C$3144,0),MATCH('Joined Data'!K$1,'Raw Election Data'!$A$1:$AN$1,0))</f>
        <v>7374</v>
      </c>
      <c r="L1744">
        <f>INDEX('Raw Election Data'!$A$1:$AN$3144,MATCH($C1744&amp;" "&amp;$B1744,'Raw Election Data'!$C$1:$C$3144,0),MATCH('Joined Data'!L$1,'Raw Election Data'!$A$1:$AN$1,0))</f>
        <v>10584</v>
      </c>
      <c r="M1744">
        <f>INDEX('Raw Election Data'!$A$1:$AN$3144,MATCH($C1744&amp;" "&amp;$B1744,'Raw Election Data'!$C$1:$C$3144,0),MATCH('Joined Data'!M$1,'Raw Election Data'!$A$1:$AN$1,0))</f>
        <v>0.2462207105064248</v>
      </c>
      <c r="N1744">
        <f>INDEX('Raw Election Data'!$A$1:$AN$3144,MATCH($C1744&amp;" "&amp;$B1744,'Raw Election Data'!$C$1:$C$3144,0),MATCH('Joined Data'!N$1,'Raw Election Data'!$A$1:$AN$1,0))</f>
        <v>0.69671201814058958</v>
      </c>
      <c r="O1744">
        <f>INDEX('Raw Election Data'!$A$1:$AN$3144,MATCH($C1744&amp;" "&amp;$B1744,'Raw Election Data'!$C$1:$C$3144,0),MATCH('Joined Data'!O$1,'Raw Election Data'!$A$1:$AN$1,0))</f>
        <v>-4768</v>
      </c>
      <c r="P1744">
        <f>INDEX('Raw Election Data'!$A$1:$AN$3144,MATCH($C1744&amp;" "&amp;$B1744,'Raw Election Data'!$C$1:$C$3144,0),MATCH('Joined Data'!P$1,'Raw Election Data'!$A$1:$AN$1,0))</f>
        <v>4768</v>
      </c>
      <c r="Q1744">
        <f>INDEX('Raw Election Data'!$A$1:$AN$3144,MATCH($C1744&amp;" "&amp;$B1744,'Raw Election Data'!$C$1:$C$3144,0),MATCH('Joined Data'!Q$1,'Raw Election Data'!$A$1:$AN$1,0))</f>
        <v>-0.45049130763416478</v>
      </c>
      <c r="R1744">
        <f>INDEX('Raw Election Data'!$A$1:$AN$3144,MATCH($C1744&amp;" "&amp;$B1744,'Raw Election Data'!$C$1:$C$3144,0),MATCH('Joined Data'!R$1,'Raw Election Data'!$A$1:$AN$1,0))</f>
        <v>0.45049130763416478</v>
      </c>
    </row>
    <row r="1745" spans="1:18" ht="13.5" hidden="1" customHeight="1" x14ac:dyDescent="0.15">
      <c r="A1745" t="s">
        <v>251</v>
      </c>
      <c r="B1745" t="s">
        <v>4388</v>
      </c>
      <c r="C1745" t="str">
        <f>INDEX(FIPS!$A$1:$E$3236,MATCH($F1745,FIPS!$D$1:$D$3236,0),5)</f>
        <v>Wayne County</v>
      </c>
      <c r="D1745" t="s">
        <v>252</v>
      </c>
      <c r="E1745" s="15" t="s">
        <v>144</v>
      </c>
      <c r="F1745" t="s">
        <v>4541</v>
      </c>
      <c r="G1745" t="s">
        <v>7755</v>
      </c>
      <c r="H1745" t="str">
        <f>IFERROR(VLOOKUP($G1745,'Team Colors'!$A:$B,2,0),"#c9c9c9")</f>
        <v>#203731</v>
      </c>
      <c r="I1745">
        <f>INDEX('Raw Election Data'!$A$1:$AN$3144,MATCH($C1745&amp;" "&amp;$B1745,'Raw Election Data'!$C$1:$C$3144,0),MATCH('Joined Data'!I$1,'Raw Election Data'!$A$1:$AN$1,0))</f>
        <v>9367</v>
      </c>
      <c r="J1745">
        <f>INDEX('Raw Election Data'!$A$1:$AN$3144,MATCH($C1745&amp;" "&amp;$B1745,'Raw Election Data'!$C$1:$C$3144,0),MATCH('Joined Data'!J$1,'Raw Election Data'!$A$1:$AN$1,0))</f>
        <v>828</v>
      </c>
      <c r="K1745">
        <f>INDEX('Raw Election Data'!$A$1:$AN$3144,MATCH($C1745&amp;" "&amp;$B1745,'Raw Election Data'!$C$1:$C$3144,0),MATCH('Joined Data'!K$1,'Raw Election Data'!$A$1:$AN$1,0))</f>
        <v>2675</v>
      </c>
      <c r="L1745">
        <f>INDEX('Raw Election Data'!$A$1:$AN$3144,MATCH($C1745&amp;" "&amp;$B1745,'Raw Election Data'!$C$1:$C$3144,0),MATCH('Joined Data'!L$1,'Raw Election Data'!$A$1:$AN$1,0))</f>
        <v>3740</v>
      </c>
      <c r="M1745">
        <f>INDEX('Raw Election Data'!$A$1:$AN$3144,MATCH($C1745&amp;" "&amp;$B1745,'Raw Election Data'!$C$1:$C$3144,0),MATCH('Joined Data'!M$1,'Raw Election Data'!$A$1:$AN$1,0))</f>
        <v>0.22139037433155082</v>
      </c>
      <c r="N1745">
        <f>INDEX('Raw Election Data'!$A$1:$AN$3144,MATCH($C1745&amp;" "&amp;$B1745,'Raw Election Data'!$C$1:$C$3144,0),MATCH('Joined Data'!N$1,'Raw Election Data'!$A$1:$AN$1,0))</f>
        <v>0.71524064171122992</v>
      </c>
      <c r="O1745">
        <f>INDEX('Raw Election Data'!$A$1:$AN$3144,MATCH($C1745&amp;" "&amp;$B1745,'Raw Election Data'!$C$1:$C$3144,0),MATCH('Joined Data'!O$1,'Raw Election Data'!$A$1:$AN$1,0))</f>
        <v>-1847</v>
      </c>
      <c r="P1745">
        <f>INDEX('Raw Election Data'!$A$1:$AN$3144,MATCH($C1745&amp;" "&amp;$B1745,'Raw Election Data'!$C$1:$C$3144,0),MATCH('Joined Data'!P$1,'Raw Election Data'!$A$1:$AN$1,0))</f>
        <v>1847</v>
      </c>
      <c r="Q1745">
        <f>INDEX('Raw Election Data'!$A$1:$AN$3144,MATCH($C1745&amp;" "&amp;$B1745,'Raw Election Data'!$C$1:$C$3144,0),MATCH('Joined Data'!Q$1,'Raw Election Data'!$A$1:$AN$1,0))</f>
        <v>-0.49385026737967908</v>
      </c>
      <c r="R1745">
        <f>INDEX('Raw Election Data'!$A$1:$AN$3144,MATCH($C1745&amp;" "&amp;$B1745,'Raw Election Data'!$C$1:$C$3144,0),MATCH('Joined Data'!R$1,'Raw Election Data'!$A$1:$AN$1,0))</f>
        <v>0.49385026737967908</v>
      </c>
    </row>
    <row r="1746" spans="1:18" ht="13.5" hidden="1" customHeight="1" x14ac:dyDescent="0.15">
      <c r="A1746" t="s">
        <v>251</v>
      </c>
      <c r="B1746" t="s">
        <v>4388</v>
      </c>
      <c r="C1746" t="str">
        <f>INDEX(FIPS!$A$1:$E$3236,MATCH($F1746,FIPS!$D$1:$D$3236,0),5)</f>
        <v>Webster County</v>
      </c>
      <c r="D1746" t="s">
        <v>252</v>
      </c>
      <c r="E1746" s="15" t="s">
        <v>145</v>
      </c>
      <c r="F1746" t="s">
        <v>4542</v>
      </c>
      <c r="G1746" t="s">
        <v>437</v>
      </c>
      <c r="H1746" t="str">
        <f>IFERROR(VLOOKUP($G1746,'Team Colors'!$A:$B,2,0),"#c9c9c9")</f>
        <v>#fb4f14</v>
      </c>
      <c r="I1746">
        <f>INDEX('Raw Election Data'!$A$1:$AN$3144,MATCH($C1746&amp;" "&amp;$B1746,'Raw Election Data'!$C$1:$C$3144,0),MATCH('Joined Data'!I$1,'Raw Election Data'!$A$1:$AN$1,0))</f>
        <v>3625</v>
      </c>
      <c r="J1746">
        <f>INDEX('Raw Election Data'!$A$1:$AN$3144,MATCH($C1746&amp;" "&amp;$B1746,'Raw Election Data'!$C$1:$C$3144,0),MATCH('Joined Data'!J$1,'Raw Election Data'!$A$1:$AN$1,0))</f>
        <v>306</v>
      </c>
      <c r="K1746">
        <f>INDEX('Raw Election Data'!$A$1:$AN$3144,MATCH($C1746&amp;" "&amp;$B1746,'Raw Election Data'!$C$1:$C$3144,0),MATCH('Joined Data'!K$1,'Raw Election Data'!$A$1:$AN$1,0))</f>
        <v>1320</v>
      </c>
      <c r="L1746">
        <f>INDEX('Raw Election Data'!$A$1:$AN$3144,MATCH($C1746&amp;" "&amp;$B1746,'Raw Election Data'!$C$1:$C$3144,0),MATCH('Joined Data'!L$1,'Raw Election Data'!$A$1:$AN$1,0))</f>
        <v>1687</v>
      </c>
      <c r="M1746">
        <f>INDEX('Raw Election Data'!$A$1:$AN$3144,MATCH($C1746&amp;" "&amp;$B1746,'Raw Election Data'!$C$1:$C$3144,0),MATCH('Joined Data'!M$1,'Raw Election Data'!$A$1:$AN$1,0))</f>
        <v>0.18138707765263781</v>
      </c>
      <c r="N1746">
        <f>INDEX('Raw Election Data'!$A$1:$AN$3144,MATCH($C1746&amp;" "&amp;$B1746,'Raw Election Data'!$C$1:$C$3144,0),MATCH('Joined Data'!N$1,'Raw Election Data'!$A$1:$AN$1,0))</f>
        <v>0.78245406046235921</v>
      </c>
      <c r="O1746">
        <f>INDEX('Raw Election Data'!$A$1:$AN$3144,MATCH($C1746&amp;" "&amp;$B1746,'Raw Election Data'!$C$1:$C$3144,0),MATCH('Joined Data'!O$1,'Raw Election Data'!$A$1:$AN$1,0))</f>
        <v>-1014</v>
      </c>
      <c r="P1746">
        <f>INDEX('Raw Election Data'!$A$1:$AN$3144,MATCH($C1746&amp;" "&amp;$B1746,'Raw Election Data'!$C$1:$C$3144,0),MATCH('Joined Data'!P$1,'Raw Election Data'!$A$1:$AN$1,0))</f>
        <v>1014</v>
      </c>
      <c r="Q1746">
        <f>INDEX('Raw Election Data'!$A$1:$AN$3144,MATCH($C1746&amp;" "&amp;$B1746,'Raw Election Data'!$C$1:$C$3144,0),MATCH('Joined Data'!Q$1,'Raw Election Data'!$A$1:$AN$1,0))</f>
        <v>-0.60106698280972137</v>
      </c>
      <c r="R1746">
        <f>INDEX('Raw Election Data'!$A$1:$AN$3144,MATCH($C1746&amp;" "&amp;$B1746,'Raw Election Data'!$C$1:$C$3144,0),MATCH('Joined Data'!R$1,'Raw Election Data'!$A$1:$AN$1,0))</f>
        <v>0.60106698280972137</v>
      </c>
    </row>
    <row r="1747" spans="1:18" ht="13.5" hidden="1" customHeight="1" x14ac:dyDescent="0.15">
      <c r="A1747" t="s">
        <v>251</v>
      </c>
      <c r="B1747" t="s">
        <v>4388</v>
      </c>
      <c r="C1747" t="str">
        <f>INDEX(FIPS!$A$1:$E$3236,MATCH($F1747,FIPS!$D$1:$D$3236,0),5)</f>
        <v>Wheeler County</v>
      </c>
      <c r="D1747" t="s">
        <v>252</v>
      </c>
      <c r="E1747" s="15" t="s">
        <v>146</v>
      </c>
      <c r="F1747" t="s">
        <v>4543</v>
      </c>
      <c r="G1747" t="s">
        <v>7755</v>
      </c>
      <c r="H1747" t="str">
        <f>IFERROR(VLOOKUP($G1747,'Team Colors'!$A:$B,2,0),"#c9c9c9")</f>
        <v>#203731</v>
      </c>
      <c r="I1747">
        <f>INDEX('Raw Election Data'!$A$1:$AN$3144,MATCH($C1747&amp;" "&amp;$B1747,'Raw Election Data'!$C$1:$C$3144,0),MATCH('Joined Data'!I$1,'Raw Election Data'!$A$1:$AN$1,0))</f>
        <v>750</v>
      </c>
      <c r="J1747">
        <f>INDEX('Raw Election Data'!$A$1:$AN$3144,MATCH($C1747&amp;" "&amp;$B1747,'Raw Election Data'!$C$1:$C$3144,0),MATCH('Joined Data'!J$1,'Raw Election Data'!$A$1:$AN$1,0))</f>
        <v>62</v>
      </c>
      <c r="K1747">
        <f>INDEX('Raw Election Data'!$A$1:$AN$3144,MATCH($C1747&amp;" "&amp;$B1747,'Raw Election Data'!$C$1:$C$3144,0),MATCH('Joined Data'!K$1,'Raw Election Data'!$A$1:$AN$1,0))</f>
        <v>377</v>
      </c>
      <c r="L1747">
        <f>INDEX('Raw Election Data'!$A$1:$AN$3144,MATCH($C1747&amp;" "&amp;$B1747,'Raw Election Data'!$C$1:$C$3144,0),MATCH('Joined Data'!L$1,'Raw Election Data'!$A$1:$AN$1,0))</f>
        <v>459</v>
      </c>
      <c r="M1747">
        <f>INDEX('Raw Election Data'!$A$1:$AN$3144,MATCH($C1747&amp;" "&amp;$B1747,'Raw Election Data'!$C$1:$C$3144,0),MATCH('Joined Data'!M$1,'Raw Election Data'!$A$1:$AN$1,0))</f>
        <v>0.13507625272331156</v>
      </c>
      <c r="N1747">
        <f>INDEX('Raw Election Data'!$A$1:$AN$3144,MATCH($C1747&amp;" "&amp;$B1747,'Raw Election Data'!$C$1:$C$3144,0),MATCH('Joined Data'!N$1,'Raw Election Data'!$A$1:$AN$1,0))</f>
        <v>0.82135076252723316</v>
      </c>
      <c r="O1747">
        <f>INDEX('Raw Election Data'!$A$1:$AN$3144,MATCH($C1747&amp;" "&amp;$B1747,'Raw Election Data'!$C$1:$C$3144,0),MATCH('Joined Data'!O$1,'Raw Election Data'!$A$1:$AN$1,0))</f>
        <v>-315</v>
      </c>
      <c r="P1747">
        <f>INDEX('Raw Election Data'!$A$1:$AN$3144,MATCH($C1747&amp;" "&amp;$B1747,'Raw Election Data'!$C$1:$C$3144,0),MATCH('Joined Data'!P$1,'Raw Election Data'!$A$1:$AN$1,0))</f>
        <v>315</v>
      </c>
      <c r="Q1747">
        <f>INDEX('Raw Election Data'!$A$1:$AN$3144,MATCH($C1747&amp;" "&amp;$B1747,'Raw Election Data'!$C$1:$C$3144,0),MATCH('Joined Data'!Q$1,'Raw Election Data'!$A$1:$AN$1,0))</f>
        <v>-0.68627450980392157</v>
      </c>
      <c r="R1747">
        <f>INDEX('Raw Election Data'!$A$1:$AN$3144,MATCH($C1747&amp;" "&amp;$B1747,'Raw Election Data'!$C$1:$C$3144,0),MATCH('Joined Data'!R$1,'Raw Election Data'!$A$1:$AN$1,0))</f>
        <v>0.68627450980392157</v>
      </c>
    </row>
    <row r="1748" spans="1:18" ht="13.5" hidden="1" customHeight="1" x14ac:dyDescent="0.15">
      <c r="A1748" t="s">
        <v>251</v>
      </c>
      <c r="B1748" t="s">
        <v>4388</v>
      </c>
      <c r="C1748" t="str">
        <f>INDEX(FIPS!$A$1:$E$3236,MATCH($F1748,FIPS!$D$1:$D$3236,0),5)</f>
        <v>York County</v>
      </c>
      <c r="D1748" t="s">
        <v>252</v>
      </c>
      <c r="E1748" s="15" t="s">
        <v>91</v>
      </c>
      <c r="F1748" t="s">
        <v>4544</v>
      </c>
      <c r="G1748" t="s">
        <v>437</v>
      </c>
      <c r="H1748" t="str">
        <f>IFERROR(VLOOKUP($G1748,'Team Colors'!$A:$B,2,0),"#c9c9c9")</f>
        <v>#fb4f14</v>
      </c>
      <c r="I1748">
        <f>INDEX('Raw Election Data'!$A$1:$AN$3144,MATCH($C1748&amp;" "&amp;$B1748,'Raw Election Data'!$C$1:$C$3144,0),MATCH('Joined Data'!I$1,'Raw Election Data'!$A$1:$AN$1,0))</f>
        <v>13806</v>
      </c>
      <c r="J1748">
        <f>INDEX('Raw Election Data'!$A$1:$AN$3144,MATCH($C1748&amp;" "&amp;$B1748,'Raw Election Data'!$C$1:$C$3144,0),MATCH('Joined Data'!J$1,'Raw Election Data'!$A$1:$AN$1,0))</f>
        <v>1181</v>
      </c>
      <c r="K1748">
        <f>INDEX('Raw Election Data'!$A$1:$AN$3144,MATCH($C1748&amp;" "&amp;$B1748,'Raw Election Data'!$C$1:$C$3144,0),MATCH('Joined Data'!K$1,'Raw Election Data'!$A$1:$AN$1,0))</f>
        <v>4686</v>
      </c>
      <c r="L1748">
        <f>INDEX('Raw Election Data'!$A$1:$AN$3144,MATCH($C1748&amp;" "&amp;$B1748,'Raw Election Data'!$C$1:$C$3144,0),MATCH('Joined Data'!L$1,'Raw Election Data'!$A$1:$AN$1,0))</f>
        <v>6256</v>
      </c>
      <c r="M1748">
        <f>INDEX('Raw Election Data'!$A$1:$AN$3144,MATCH($C1748&amp;" "&amp;$B1748,'Raw Election Data'!$C$1:$C$3144,0),MATCH('Joined Data'!M$1,'Raw Election Data'!$A$1:$AN$1,0))</f>
        <v>0.18877877237851662</v>
      </c>
      <c r="N1748">
        <f>INDEX('Raw Election Data'!$A$1:$AN$3144,MATCH($C1748&amp;" "&amp;$B1748,'Raw Election Data'!$C$1:$C$3144,0),MATCH('Joined Data'!N$1,'Raw Election Data'!$A$1:$AN$1,0))</f>
        <v>0.7490409207161125</v>
      </c>
      <c r="O1748">
        <f>INDEX('Raw Election Data'!$A$1:$AN$3144,MATCH($C1748&amp;" "&amp;$B1748,'Raw Election Data'!$C$1:$C$3144,0),MATCH('Joined Data'!O$1,'Raw Election Data'!$A$1:$AN$1,0))</f>
        <v>-3505</v>
      </c>
      <c r="P1748">
        <f>INDEX('Raw Election Data'!$A$1:$AN$3144,MATCH($C1748&amp;" "&amp;$B1748,'Raw Election Data'!$C$1:$C$3144,0),MATCH('Joined Data'!P$1,'Raw Election Data'!$A$1:$AN$1,0))</f>
        <v>3505</v>
      </c>
      <c r="Q1748">
        <f>INDEX('Raw Election Data'!$A$1:$AN$3144,MATCH($C1748&amp;" "&amp;$B1748,'Raw Election Data'!$C$1:$C$3144,0),MATCH('Joined Data'!Q$1,'Raw Election Data'!$A$1:$AN$1,0))</f>
        <v>-0.56026214833759591</v>
      </c>
      <c r="R1748">
        <f>INDEX('Raw Election Data'!$A$1:$AN$3144,MATCH($C1748&amp;" "&amp;$B1748,'Raw Election Data'!$C$1:$C$3144,0),MATCH('Joined Data'!R$1,'Raw Election Data'!$A$1:$AN$1,0))</f>
        <v>0.56026214833759591</v>
      </c>
    </row>
    <row r="1749" spans="1:18" ht="13.5" hidden="1" customHeight="1" x14ac:dyDescent="0.15">
      <c r="A1749" t="s">
        <v>113</v>
      </c>
      <c r="B1749" t="s">
        <v>4545</v>
      </c>
      <c r="C1749" t="str">
        <f>INDEX(FIPS!$A$1:$E$3236,MATCH($F1749,FIPS!$D$1:$D$3236,0),5)</f>
        <v>Churchill County</v>
      </c>
      <c r="D1749" t="s">
        <v>253</v>
      </c>
      <c r="E1749" s="15" t="s">
        <v>6</v>
      </c>
      <c r="F1749" t="s">
        <v>4547</v>
      </c>
      <c r="G1749" t="s">
        <v>441</v>
      </c>
      <c r="H1749" t="str">
        <f>IFERROR(VLOOKUP($G1749,'Team Colors'!$A:$B,2,0),"#c9c9c9")</f>
        <v>#aa0000</v>
      </c>
      <c r="I1749">
        <f>INDEX('Raw Election Data'!$A$1:$AN$3144,MATCH($C1749&amp;" "&amp;$B1749,'Raw Election Data'!$C$1:$C$3144,0),MATCH('Joined Data'!I$1,'Raw Election Data'!$A$1:$AN$1,0))</f>
        <v>24200</v>
      </c>
      <c r="J1749">
        <f>INDEX('Raw Election Data'!$A$1:$AN$3144,MATCH($C1749&amp;" "&amp;$B1749,'Raw Election Data'!$C$1:$C$3144,0),MATCH('Joined Data'!J$1,'Raw Election Data'!$A$1:$AN$1,0))</f>
        <v>2210</v>
      </c>
      <c r="K1749">
        <f>INDEX('Raw Election Data'!$A$1:$AN$3144,MATCH($C1749&amp;" "&amp;$B1749,'Raw Election Data'!$C$1:$C$3144,0),MATCH('Joined Data'!K$1,'Raw Election Data'!$A$1:$AN$1,0))</f>
        <v>7828</v>
      </c>
      <c r="L1749">
        <f>INDEX('Raw Election Data'!$A$1:$AN$3144,MATCH($C1749&amp;" "&amp;$B1749,'Raw Election Data'!$C$1:$C$3144,0),MATCH('Joined Data'!L$1,'Raw Election Data'!$A$1:$AN$1,0))</f>
        <v>10936</v>
      </c>
      <c r="M1749">
        <f>INDEX('Raw Election Data'!$A$1:$AN$3144,MATCH($C1749&amp;" "&amp;$B1749,'Raw Election Data'!$C$1:$C$3144,0),MATCH('Joined Data'!M$1,'Raw Election Data'!$A$1:$AN$1,0))</f>
        <v>0.2020848573518654</v>
      </c>
      <c r="N1749">
        <f>INDEX('Raw Election Data'!$A$1:$AN$3144,MATCH($C1749&amp;" "&amp;$B1749,'Raw Election Data'!$C$1:$C$3144,0),MATCH('Joined Data'!N$1,'Raw Election Data'!$A$1:$AN$1,0))</f>
        <v>0.71580102414045355</v>
      </c>
      <c r="O1749">
        <f>INDEX('Raw Election Data'!$A$1:$AN$3144,MATCH($C1749&amp;" "&amp;$B1749,'Raw Election Data'!$C$1:$C$3144,0),MATCH('Joined Data'!O$1,'Raw Election Data'!$A$1:$AN$1,0))</f>
        <v>-5618</v>
      </c>
      <c r="P1749">
        <f>INDEX('Raw Election Data'!$A$1:$AN$3144,MATCH($C1749&amp;" "&amp;$B1749,'Raw Election Data'!$C$1:$C$3144,0),MATCH('Joined Data'!P$1,'Raw Election Data'!$A$1:$AN$1,0))</f>
        <v>5618</v>
      </c>
      <c r="Q1749">
        <f>INDEX('Raw Election Data'!$A$1:$AN$3144,MATCH($C1749&amp;" "&amp;$B1749,'Raw Election Data'!$C$1:$C$3144,0),MATCH('Joined Data'!Q$1,'Raw Election Data'!$A$1:$AN$1,0))</f>
        <v>-0.51371616678858811</v>
      </c>
      <c r="R1749">
        <f>INDEX('Raw Election Data'!$A$1:$AN$3144,MATCH($C1749&amp;" "&amp;$B1749,'Raw Election Data'!$C$1:$C$3144,0),MATCH('Joined Data'!R$1,'Raw Election Data'!$A$1:$AN$1,0))</f>
        <v>0.51371616678858811</v>
      </c>
    </row>
    <row r="1750" spans="1:18" ht="13.5" hidden="1" customHeight="1" x14ac:dyDescent="0.15">
      <c r="A1750" t="s">
        <v>113</v>
      </c>
      <c r="B1750" t="s">
        <v>4545</v>
      </c>
      <c r="C1750" t="str">
        <f>INDEX(FIPS!$A$1:$E$3236,MATCH($F1750,FIPS!$D$1:$D$3236,0),5)</f>
        <v>Clark County</v>
      </c>
      <c r="D1750" t="s">
        <v>253</v>
      </c>
      <c r="E1750" s="15" t="s">
        <v>7</v>
      </c>
      <c r="F1750" t="s">
        <v>4550</v>
      </c>
      <c r="G1750" t="s">
        <v>439</v>
      </c>
      <c r="H1750" t="str">
        <f>IFERROR(VLOOKUP($G1750,'Team Colors'!$A:$B,2,0),"#c9c9c9")</f>
        <v>#002244</v>
      </c>
      <c r="I1750">
        <f>INDEX('Raw Election Data'!$A$1:$AN$3144,MATCH($C1750&amp;" "&amp;$B1750,'Raw Election Data'!$C$1:$C$3144,0),MATCH('Joined Data'!I$1,'Raw Election Data'!$A$1:$AN$1,0))</f>
        <v>2114801</v>
      </c>
      <c r="J1750">
        <f>INDEX('Raw Election Data'!$A$1:$AN$3144,MATCH($C1750&amp;" "&amp;$B1750,'Raw Election Data'!$C$1:$C$3144,0),MATCH('Joined Data'!J$1,'Raw Election Data'!$A$1:$AN$1,0))</f>
        <v>401068</v>
      </c>
      <c r="K1750">
        <f>INDEX('Raw Election Data'!$A$1:$AN$3144,MATCH($C1750&amp;" "&amp;$B1750,'Raw Election Data'!$C$1:$C$3144,0),MATCH('Joined Data'!K$1,'Raw Election Data'!$A$1:$AN$1,0))</f>
        <v>319571</v>
      </c>
      <c r="L1750">
        <f>INDEX('Raw Election Data'!$A$1:$AN$3144,MATCH($C1750&amp;" "&amp;$B1750,'Raw Election Data'!$C$1:$C$3144,0),MATCH('Joined Data'!L$1,'Raw Election Data'!$A$1:$AN$1,0))</f>
        <v>765421</v>
      </c>
      <c r="M1750">
        <f>INDEX('Raw Election Data'!$A$1:$AN$3144,MATCH($C1750&amp;" "&amp;$B1750,'Raw Election Data'!$C$1:$C$3144,0),MATCH('Joined Data'!M$1,'Raw Election Data'!$A$1:$AN$1,0))</f>
        <v>0.52398353324510305</v>
      </c>
      <c r="N1750">
        <f>INDEX('Raw Election Data'!$A$1:$AN$3144,MATCH($C1750&amp;" "&amp;$B1750,'Raw Election Data'!$C$1:$C$3144,0),MATCH('Joined Data'!N$1,'Raw Election Data'!$A$1:$AN$1,0))</f>
        <v>0.41751010228357988</v>
      </c>
      <c r="O1750">
        <f>INDEX('Raw Election Data'!$A$1:$AN$3144,MATCH($C1750&amp;" "&amp;$B1750,'Raw Election Data'!$C$1:$C$3144,0),MATCH('Joined Data'!O$1,'Raw Election Data'!$A$1:$AN$1,0))</f>
        <v>81497</v>
      </c>
      <c r="P1750">
        <f>INDEX('Raw Election Data'!$A$1:$AN$3144,MATCH($C1750&amp;" "&amp;$B1750,'Raw Election Data'!$C$1:$C$3144,0),MATCH('Joined Data'!P$1,'Raw Election Data'!$A$1:$AN$1,0))</f>
        <v>-81497</v>
      </c>
      <c r="Q1750">
        <f>INDEX('Raw Election Data'!$A$1:$AN$3144,MATCH($C1750&amp;" "&amp;$B1750,'Raw Election Data'!$C$1:$C$3144,0),MATCH('Joined Data'!Q$1,'Raw Election Data'!$A$1:$AN$1,0))</f>
        <v>0.10647343096152317</v>
      </c>
      <c r="R1750">
        <f>INDEX('Raw Election Data'!$A$1:$AN$3144,MATCH($C1750&amp;" "&amp;$B1750,'Raw Election Data'!$C$1:$C$3144,0),MATCH('Joined Data'!R$1,'Raw Election Data'!$A$1:$AN$1,0))</f>
        <v>-0.10647343096152317</v>
      </c>
    </row>
    <row r="1751" spans="1:18" ht="13.5" hidden="1" customHeight="1" x14ac:dyDescent="0.15">
      <c r="A1751" t="s">
        <v>113</v>
      </c>
      <c r="B1751" t="s">
        <v>4545</v>
      </c>
      <c r="C1751" t="str">
        <f>INDEX(FIPS!$A$1:$E$3236,MATCH($F1751,FIPS!$D$1:$D$3236,0),5)</f>
        <v>Douglas County</v>
      </c>
      <c r="D1751" t="s">
        <v>253</v>
      </c>
      <c r="E1751" s="15" t="s">
        <v>8</v>
      </c>
      <c r="F1751" t="s">
        <v>4553</v>
      </c>
      <c r="G1751" t="s">
        <v>441</v>
      </c>
      <c r="H1751" t="str">
        <f>IFERROR(VLOOKUP($G1751,'Team Colors'!$A:$B,2,0),"#c9c9c9")</f>
        <v>#aa0000</v>
      </c>
      <c r="I1751">
        <f>INDEX('Raw Election Data'!$A$1:$AN$3144,MATCH($C1751&amp;" "&amp;$B1751,'Raw Election Data'!$C$1:$C$3144,0),MATCH('Joined Data'!I$1,'Raw Election Data'!$A$1:$AN$1,0))</f>
        <v>47710</v>
      </c>
      <c r="J1751">
        <f>INDEX('Raw Election Data'!$A$1:$AN$3144,MATCH($C1751&amp;" "&amp;$B1751,'Raw Election Data'!$C$1:$C$3144,0),MATCH('Joined Data'!J$1,'Raw Election Data'!$A$1:$AN$1,0))</f>
        <v>8453</v>
      </c>
      <c r="K1751">
        <f>INDEX('Raw Election Data'!$A$1:$AN$3144,MATCH($C1751&amp;" "&amp;$B1751,'Raw Election Data'!$C$1:$C$3144,0),MATCH('Joined Data'!K$1,'Raw Election Data'!$A$1:$AN$1,0))</f>
        <v>17406</v>
      </c>
      <c r="L1751">
        <f>INDEX('Raw Election Data'!$A$1:$AN$3144,MATCH($C1751&amp;" "&amp;$B1751,'Raw Election Data'!$C$1:$C$3144,0),MATCH('Joined Data'!L$1,'Raw Election Data'!$A$1:$AN$1,0))</f>
        <v>27871</v>
      </c>
      <c r="M1751">
        <f>INDEX('Raw Election Data'!$A$1:$AN$3144,MATCH($C1751&amp;" "&amp;$B1751,'Raw Election Data'!$C$1:$C$3144,0),MATCH('Joined Data'!M$1,'Raw Election Data'!$A$1:$AN$1,0))</f>
        <v>0.30329015822898353</v>
      </c>
      <c r="N1751">
        <f>INDEX('Raw Election Data'!$A$1:$AN$3144,MATCH($C1751&amp;" "&amp;$B1751,'Raw Election Data'!$C$1:$C$3144,0),MATCH('Joined Data'!N$1,'Raw Election Data'!$A$1:$AN$1,0))</f>
        <v>0.62452011050913137</v>
      </c>
      <c r="O1751">
        <f>INDEX('Raw Election Data'!$A$1:$AN$3144,MATCH($C1751&amp;" "&amp;$B1751,'Raw Election Data'!$C$1:$C$3144,0),MATCH('Joined Data'!O$1,'Raw Election Data'!$A$1:$AN$1,0))</f>
        <v>-8953</v>
      </c>
      <c r="P1751">
        <f>INDEX('Raw Election Data'!$A$1:$AN$3144,MATCH($C1751&amp;" "&amp;$B1751,'Raw Election Data'!$C$1:$C$3144,0),MATCH('Joined Data'!P$1,'Raw Election Data'!$A$1:$AN$1,0))</f>
        <v>8953</v>
      </c>
      <c r="Q1751">
        <f>INDEX('Raw Election Data'!$A$1:$AN$3144,MATCH($C1751&amp;" "&amp;$B1751,'Raw Election Data'!$C$1:$C$3144,0),MATCH('Joined Data'!Q$1,'Raw Election Data'!$A$1:$AN$1,0))</f>
        <v>-0.32122995228014783</v>
      </c>
      <c r="R1751">
        <f>INDEX('Raw Election Data'!$A$1:$AN$3144,MATCH($C1751&amp;" "&amp;$B1751,'Raw Election Data'!$C$1:$C$3144,0),MATCH('Joined Data'!R$1,'Raw Election Data'!$A$1:$AN$1,0))</f>
        <v>0.32122995228014783</v>
      </c>
    </row>
    <row r="1752" spans="1:18" ht="13.5" hidden="1" customHeight="1" x14ac:dyDescent="0.15">
      <c r="A1752" t="s">
        <v>113</v>
      </c>
      <c r="B1752" t="s">
        <v>4545</v>
      </c>
      <c r="C1752" t="str">
        <f>INDEX(FIPS!$A$1:$E$3236,MATCH($F1752,FIPS!$D$1:$D$3236,0),5)</f>
        <v>Elko County</v>
      </c>
      <c r="D1752" t="s">
        <v>253</v>
      </c>
      <c r="E1752" s="15" t="s">
        <v>9</v>
      </c>
      <c r="F1752" t="s">
        <v>4559</v>
      </c>
      <c r="G1752" t="s">
        <v>437</v>
      </c>
      <c r="H1752" t="str">
        <f>IFERROR(VLOOKUP($G1752,'Team Colors'!$A:$B,2,0),"#c9c9c9")</f>
        <v>#fb4f14</v>
      </c>
      <c r="I1752">
        <f>INDEX('Raw Election Data'!$A$1:$AN$3144,MATCH($C1752&amp;" "&amp;$B1752,'Raw Election Data'!$C$1:$C$3144,0),MATCH('Joined Data'!I$1,'Raw Election Data'!$A$1:$AN$1,0))</f>
        <v>51935</v>
      </c>
      <c r="J1752">
        <f>INDEX('Raw Election Data'!$A$1:$AN$3144,MATCH($C1752&amp;" "&amp;$B1752,'Raw Election Data'!$C$1:$C$3144,0),MATCH('Joined Data'!J$1,'Raw Election Data'!$A$1:$AN$1,0))</f>
        <v>3400</v>
      </c>
      <c r="K1752">
        <f>INDEX('Raw Election Data'!$A$1:$AN$3144,MATCH($C1752&amp;" "&amp;$B1752,'Raw Election Data'!$C$1:$C$3144,0),MATCH('Joined Data'!K$1,'Raw Election Data'!$A$1:$AN$1,0))</f>
        <v>13542</v>
      </c>
      <c r="L1752">
        <f>INDEX('Raw Election Data'!$A$1:$AN$3144,MATCH($C1752&amp;" "&amp;$B1752,'Raw Election Data'!$C$1:$C$3144,0),MATCH('Joined Data'!L$1,'Raw Election Data'!$A$1:$AN$1,0))</f>
        <v>18545</v>
      </c>
      <c r="M1752">
        <f>INDEX('Raw Election Data'!$A$1:$AN$3144,MATCH($C1752&amp;" "&amp;$B1752,'Raw Election Data'!$C$1:$C$3144,0),MATCH('Joined Data'!M$1,'Raw Election Data'!$A$1:$AN$1,0))</f>
        <v>0.18333782690752223</v>
      </c>
      <c r="N1752">
        <f>INDEX('Raw Election Data'!$A$1:$AN$3144,MATCH($C1752&amp;" "&amp;$B1752,'Raw Election Data'!$C$1:$C$3144,0),MATCH('Joined Data'!N$1,'Raw Election Data'!$A$1:$AN$1,0))</f>
        <v>0.73022377999460775</v>
      </c>
      <c r="O1752">
        <f>INDEX('Raw Election Data'!$A$1:$AN$3144,MATCH($C1752&amp;" "&amp;$B1752,'Raw Election Data'!$C$1:$C$3144,0),MATCH('Joined Data'!O$1,'Raw Election Data'!$A$1:$AN$1,0))</f>
        <v>-10142</v>
      </c>
      <c r="P1752">
        <f>INDEX('Raw Election Data'!$A$1:$AN$3144,MATCH($C1752&amp;" "&amp;$B1752,'Raw Election Data'!$C$1:$C$3144,0),MATCH('Joined Data'!P$1,'Raw Election Data'!$A$1:$AN$1,0))</f>
        <v>10142</v>
      </c>
      <c r="Q1752">
        <f>INDEX('Raw Election Data'!$A$1:$AN$3144,MATCH($C1752&amp;" "&amp;$B1752,'Raw Election Data'!$C$1:$C$3144,0),MATCH('Joined Data'!Q$1,'Raw Election Data'!$A$1:$AN$1,0))</f>
        <v>-0.54688595308708554</v>
      </c>
      <c r="R1752">
        <f>INDEX('Raw Election Data'!$A$1:$AN$3144,MATCH($C1752&amp;" "&amp;$B1752,'Raw Election Data'!$C$1:$C$3144,0),MATCH('Joined Data'!R$1,'Raw Election Data'!$A$1:$AN$1,0))</f>
        <v>0.54688595308708554</v>
      </c>
    </row>
    <row r="1753" spans="1:18" ht="13.5" hidden="1" customHeight="1" x14ac:dyDescent="0.15">
      <c r="A1753" t="s">
        <v>113</v>
      </c>
      <c r="B1753" t="s">
        <v>4545</v>
      </c>
      <c r="C1753" t="str">
        <f>INDEX(FIPS!$A$1:$E$3236,MATCH($F1753,FIPS!$D$1:$D$3236,0),5)</f>
        <v>Esmeralda County</v>
      </c>
      <c r="D1753" t="s">
        <v>253</v>
      </c>
      <c r="E1753" s="15" t="s">
        <v>10</v>
      </c>
      <c r="F1753" t="s">
        <v>4563</v>
      </c>
      <c r="G1753" t="s">
        <v>439</v>
      </c>
      <c r="H1753" t="str">
        <f>IFERROR(VLOOKUP($G1753,'Team Colors'!$A:$B,2,0),"#c9c9c9")</f>
        <v>#002244</v>
      </c>
      <c r="I1753">
        <f>INDEX('Raw Election Data'!$A$1:$AN$3144,MATCH($C1753&amp;" "&amp;$B1753,'Raw Election Data'!$C$1:$C$3144,0),MATCH('Joined Data'!I$1,'Raw Election Data'!$A$1:$AN$1,0))</f>
        <v>829</v>
      </c>
      <c r="J1753">
        <f>INDEX('Raw Election Data'!$A$1:$AN$3144,MATCH($C1753&amp;" "&amp;$B1753,'Raw Election Data'!$C$1:$C$3144,0),MATCH('Joined Data'!J$1,'Raw Election Data'!$A$1:$AN$1,0))</f>
        <v>65</v>
      </c>
      <c r="K1753">
        <f>INDEX('Raw Election Data'!$A$1:$AN$3144,MATCH($C1753&amp;" "&amp;$B1753,'Raw Election Data'!$C$1:$C$3144,0),MATCH('Joined Data'!K$1,'Raw Election Data'!$A$1:$AN$1,0))</f>
        <v>329</v>
      </c>
      <c r="L1753">
        <f>INDEX('Raw Election Data'!$A$1:$AN$3144,MATCH($C1753&amp;" "&amp;$B1753,'Raw Election Data'!$C$1:$C$3144,0),MATCH('Joined Data'!L$1,'Raw Election Data'!$A$1:$AN$1,0))</f>
        <v>423</v>
      </c>
      <c r="M1753">
        <f>INDEX('Raw Election Data'!$A$1:$AN$3144,MATCH($C1753&amp;" "&amp;$B1753,'Raw Election Data'!$C$1:$C$3144,0),MATCH('Joined Data'!M$1,'Raw Election Data'!$A$1:$AN$1,0))</f>
        <v>0.15366430260047281</v>
      </c>
      <c r="N1753">
        <f>INDEX('Raw Election Data'!$A$1:$AN$3144,MATCH($C1753&amp;" "&amp;$B1753,'Raw Election Data'!$C$1:$C$3144,0),MATCH('Joined Data'!N$1,'Raw Election Data'!$A$1:$AN$1,0))</f>
        <v>0.77777777777777779</v>
      </c>
      <c r="O1753">
        <f>INDEX('Raw Election Data'!$A$1:$AN$3144,MATCH($C1753&amp;" "&amp;$B1753,'Raw Election Data'!$C$1:$C$3144,0),MATCH('Joined Data'!O$1,'Raw Election Data'!$A$1:$AN$1,0))</f>
        <v>-264</v>
      </c>
      <c r="P1753">
        <f>INDEX('Raw Election Data'!$A$1:$AN$3144,MATCH($C1753&amp;" "&amp;$B1753,'Raw Election Data'!$C$1:$C$3144,0),MATCH('Joined Data'!P$1,'Raw Election Data'!$A$1:$AN$1,0))</f>
        <v>264</v>
      </c>
      <c r="Q1753">
        <f>INDEX('Raw Election Data'!$A$1:$AN$3144,MATCH($C1753&amp;" "&amp;$B1753,'Raw Election Data'!$C$1:$C$3144,0),MATCH('Joined Data'!Q$1,'Raw Election Data'!$A$1:$AN$1,0))</f>
        <v>-0.62411347517730498</v>
      </c>
      <c r="R1753">
        <f>INDEX('Raw Election Data'!$A$1:$AN$3144,MATCH($C1753&amp;" "&amp;$B1753,'Raw Election Data'!$C$1:$C$3144,0),MATCH('Joined Data'!R$1,'Raw Election Data'!$A$1:$AN$1,0))</f>
        <v>0.62411347517730498</v>
      </c>
    </row>
    <row r="1754" spans="1:18" ht="13.5" hidden="1" customHeight="1" x14ac:dyDescent="0.15">
      <c r="A1754" t="s">
        <v>113</v>
      </c>
      <c r="B1754" t="s">
        <v>4545</v>
      </c>
      <c r="C1754" t="str">
        <f>INDEX(FIPS!$A$1:$E$3236,MATCH($F1754,FIPS!$D$1:$D$3236,0),5)</f>
        <v>Eureka County</v>
      </c>
      <c r="D1754" t="s">
        <v>253</v>
      </c>
      <c r="E1754" s="15" t="s">
        <v>11</v>
      </c>
      <c r="F1754" t="s">
        <v>4565</v>
      </c>
      <c r="G1754" s="17" t="s">
        <v>439</v>
      </c>
      <c r="H1754" t="str">
        <f>IFERROR(VLOOKUP($G1754,'Team Colors'!$A:$B,2,0),"#c9c9c9")</f>
        <v>#002244</v>
      </c>
      <c r="I1754">
        <f>INDEX('Raw Election Data'!$A$1:$AN$3144,MATCH($C1754&amp;" "&amp;$B1754,'Raw Election Data'!$C$1:$C$3144,0),MATCH('Joined Data'!I$1,'Raw Election Data'!$A$1:$AN$1,0))</f>
        <v>2016</v>
      </c>
      <c r="J1754">
        <f>INDEX('Raw Election Data'!$A$1:$AN$3144,MATCH($C1754&amp;" "&amp;$B1754,'Raw Election Data'!$C$1:$C$3144,0),MATCH('Joined Data'!J$1,'Raw Election Data'!$A$1:$AN$1,0))</f>
        <v>74</v>
      </c>
      <c r="K1754">
        <f>INDEX('Raw Election Data'!$A$1:$AN$3144,MATCH($C1754&amp;" "&amp;$B1754,'Raw Election Data'!$C$1:$C$3144,0),MATCH('Joined Data'!K$1,'Raw Election Data'!$A$1:$AN$1,0))</f>
        <v>723</v>
      </c>
      <c r="L1754">
        <f>INDEX('Raw Election Data'!$A$1:$AN$3144,MATCH($C1754&amp;" "&amp;$B1754,'Raw Election Data'!$C$1:$C$3144,0),MATCH('Joined Data'!L$1,'Raw Election Data'!$A$1:$AN$1,0))</f>
        <v>854</v>
      </c>
      <c r="M1754">
        <f>INDEX('Raw Election Data'!$A$1:$AN$3144,MATCH($C1754&amp;" "&amp;$B1754,'Raw Election Data'!$C$1:$C$3144,0),MATCH('Joined Data'!M$1,'Raw Election Data'!$A$1:$AN$1,0))</f>
        <v>8.6651053864168617E-2</v>
      </c>
      <c r="N1754">
        <f>INDEX('Raw Election Data'!$A$1:$AN$3144,MATCH($C1754&amp;" "&amp;$B1754,'Raw Election Data'!$C$1:$C$3144,0),MATCH('Joined Data'!N$1,'Raw Election Data'!$A$1:$AN$1,0))</f>
        <v>0.84660421545667452</v>
      </c>
      <c r="O1754">
        <f>INDEX('Raw Election Data'!$A$1:$AN$3144,MATCH($C1754&amp;" "&amp;$B1754,'Raw Election Data'!$C$1:$C$3144,0),MATCH('Joined Data'!O$1,'Raw Election Data'!$A$1:$AN$1,0))</f>
        <v>-649</v>
      </c>
      <c r="P1754">
        <f>INDEX('Raw Election Data'!$A$1:$AN$3144,MATCH($C1754&amp;" "&amp;$B1754,'Raw Election Data'!$C$1:$C$3144,0),MATCH('Joined Data'!P$1,'Raw Election Data'!$A$1:$AN$1,0))</f>
        <v>649</v>
      </c>
      <c r="Q1754">
        <f>INDEX('Raw Election Data'!$A$1:$AN$3144,MATCH($C1754&amp;" "&amp;$B1754,'Raw Election Data'!$C$1:$C$3144,0),MATCH('Joined Data'!Q$1,'Raw Election Data'!$A$1:$AN$1,0))</f>
        <v>-0.75995316159250592</v>
      </c>
      <c r="R1754">
        <f>INDEX('Raw Election Data'!$A$1:$AN$3144,MATCH($C1754&amp;" "&amp;$B1754,'Raw Election Data'!$C$1:$C$3144,0),MATCH('Joined Data'!R$1,'Raw Election Data'!$A$1:$AN$1,0))</f>
        <v>0.75995316159250592</v>
      </c>
    </row>
    <row r="1755" spans="1:18" ht="13.5" hidden="1" customHeight="1" x14ac:dyDescent="0.15">
      <c r="A1755" t="s">
        <v>113</v>
      </c>
      <c r="B1755" t="s">
        <v>4545</v>
      </c>
      <c r="C1755" t="str">
        <f>INDEX(FIPS!$A$1:$E$3236,MATCH($F1755,FIPS!$D$1:$D$3236,0),5)</f>
        <v>Humboldt County</v>
      </c>
      <c r="D1755" t="s">
        <v>253</v>
      </c>
      <c r="E1755" s="15" t="s">
        <v>12</v>
      </c>
      <c r="F1755" t="s">
        <v>4566</v>
      </c>
      <c r="G1755" t="s">
        <v>441</v>
      </c>
      <c r="H1755" t="str">
        <f>IFERROR(VLOOKUP($G1755,'Team Colors'!$A:$B,2,0),"#c9c9c9")</f>
        <v>#aa0000</v>
      </c>
      <c r="I1755">
        <f>INDEX('Raw Election Data'!$A$1:$AN$3144,MATCH($C1755&amp;" "&amp;$B1755,'Raw Election Data'!$C$1:$C$3144,0),MATCH('Joined Data'!I$1,'Raw Election Data'!$A$1:$AN$1,0))</f>
        <v>17019</v>
      </c>
      <c r="J1755">
        <f>INDEX('Raw Election Data'!$A$1:$AN$3144,MATCH($C1755&amp;" "&amp;$B1755,'Raw Election Data'!$C$1:$C$3144,0),MATCH('Joined Data'!J$1,'Raw Election Data'!$A$1:$AN$1,0))</f>
        <v>1386</v>
      </c>
      <c r="K1755">
        <f>INDEX('Raw Election Data'!$A$1:$AN$3144,MATCH($C1755&amp;" "&amp;$B1755,'Raw Election Data'!$C$1:$C$3144,0),MATCH('Joined Data'!K$1,'Raw Election Data'!$A$1:$AN$1,0))</f>
        <v>4521</v>
      </c>
      <c r="L1755">
        <f>INDEX('Raw Election Data'!$A$1:$AN$3144,MATCH($C1755&amp;" "&amp;$B1755,'Raw Election Data'!$C$1:$C$3144,0),MATCH('Joined Data'!L$1,'Raw Election Data'!$A$1:$AN$1,0))</f>
        <v>6433</v>
      </c>
      <c r="M1755">
        <f>INDEX('Raw Election Data'!$A$1:$AN$3144,MATCH($C1755&amp;" "&amp;$B1755,'Raw Election Data'!$C$1:$C$3144,0),MATCH('Joined Data'!M$1,'Raw Election Data'!$A$1:$AN$1,0))</f>
        <v>0.21545157780195864</v>
      </c>
      <c r="N1755">
        <f>INDEX('Raw Election Data'!$A$1:$AN$3144,MATCH($C1755&amp;" "&amp;$B1755,'Raw Election Data'!$C$1:$C$3144,0),MATCH('Joined Data'!N$1,'Raw Election Data'!$A$1:$AN$1,0))</f>
        <v>0.70278252759210325</v>
      </c>
      <c r="O1755">
        <f>INDEX('Raw Election Data'!$A$1:$AN$3144,MATCH($C1755&amp;" "&amp;$B1755,'Raw Election Data'!$C$1:$C$3144,0),MATCH('Joined Data'!O$1,'Raw Election Data'!$A$1:$AN$1,0))</f>
        <v>-3135</v>
      </c>
      <c r="P1755">
        <f>INDEX('Raw Election Data'!$A$1:$AN$3144,MATCH($C1755&amp;" "&amp;$B1755,'Raw Election Data'!$C$1:$C$3144,0),MATCH('Joined Data'!P$1,'Raw Election Data'!$A$1:$AN$1,0))</f>
        <v>3135</v>
      </c>
      <c r="Q1755">
        <f>INDEX('Raw Election Data'!$A$1:$AN$3144,MATCH($C1755&amp;" "&amp;$B1755,'Raw Election Data'!$C$1:$C$3144,0),MATCH('Joined Data'!Q$1,'Raw Election Data'!$A$1:$AN$1,0))</f>
        <v>-0.48733094979014457</v>
      </c>
      <c r="R1755">
        <f>INDEX('Raw Election Data'!$A$1:$AN$3144,MATCH($C1755&amp;" "&amp;$B1755,'Raw Election Data'!$C$1:$C$3144,0),MATCH('Joined Data'!R$1,'Raw Election Data'!$A$1:$AN$1,0))</f>
        <v>0.48733094979014457</v>
      </c>
    </row>
    <row r="1756" spans="1:18" ht="13.5" hidden="1" customHeight="1" x14ac:dyDescent="0.15">
      <c r="A1756" t="s">
        <v>113</v>
      </c>
      <c r="B1756" t="s">
        <v>4545</v>
      </c>
      <c r="C1756" t="str">
        <f>INDEX(FIPS!$A$1:$E$3236,MATCH($F1756,FIPS!$D$1:$D$3236,0),5)</f>
        <v>Lander County</v>
      </c>
      <c r="D1756" t="s">
        <v>253</v>
      </c>
      <c r="E1756" s="15" t="s">
        <v>13</v>
      </c>
      <c r="F1756" t="s">
        <v>4570</v>
      </c>
      <c r="G1756" t="s">
        <v>439</v>
      </c>
      <c r="H1756" t="str">
        <f>IFERROR(VLOOKUP($G1756,'Team Colors'!$A:$B,2,0),"#c9c9c9")</f>
        <v>#002244</v>
      </c>
      <c r="I1756">
        <f>INDEX('Raw Election Data'!$A$1:$AN$3144,MATCH($C1756&amp;" "&amp;$B1756,'Raw Election Data'!$C$1:$C$3144,0),MATCH('Joined Data'!I$1,'Raw Election Data'!$A$1:$AN$1,0))</f>
        <v>5903</v>
      </c>
      <c r="J1756">
        <f>INDEX('Raw Election Data'!$A$1:$AN$3144,MATCH($C1756&amp;" "&amp;$B1756,'Raw Election Data'!$C$1:$C$3144,0),MATCH('Joined Data'!J$1,'Raw Election Data'!$A$1:$AN$1,0))</f>
        <v>403</v>
      </c>
      <c r="K1756">
        <f>INDEX('Raw Election Data'!$A$1:$AN$3144,MATCH($C1756&amp;" "&amp;$B1756,'Raw Election Data'!$C$1:$C$3144,0),MATCH('Joined Data'!K$1,'Raw Election Data'!$A$1:$AN$1,0))</f>
        <v>1828</v>
      </c>
      <c r="L1756">
        <f>INDEX('Raw Election Data'!$A$1:$AN$3144,MATCH($C1756&amp;" "&amp;$B1756,'Raw Election Data'!$C$1:$C$3144,0),MATCH('Joined Data'!L$1,'Raw Election Data'!$A$1:$AN$1,0))</f>
        <v>2413</v>
      </c>
      <c r="M1756">
        <f>INDEX('Raw Election Data'!$A$1:$AN$3144,MATCH($C1756&amp;" "&amp;$B1756,'Raw Election Data'!$C$1:$C$3144,0),MATCH('Joined Data'!M$1,'Raw Election Data'!$A$1:$AN$1,0))</f>
        <v>0.1670120182345628</v>
      </c>
      <c r="N1756">
        <f>INDEX('Raw Election Data'!$A$1:$AN$3144,MATCH($C1756&amp;" "&amp;$B1756,'Raw Election Data'!$C$1:$C$3144,0),MATCH('Joined Data'!N$1,'Raw Election Data'!$A$1:$AN$1,0))</f>
        <v>0.75756319933692495</v>
      </c>
      <c r="O1756">
        <f>INDEX('Raw Election Data'!$A$1:$AN$3144,MATCH($C1756&amp;" "&amp;$B1756,'Raw Election Data'!$C$1:$C$3144,0),MATCH('Joined Data'!O$1,'Raw Election Data'!$A$1:$AN$1,0))</f>
        <v>-1425</v>
      </c>
      <c r="P1756">
        <f>INDEX('Raw Election Data'!$A$1:$AN$3144,MATCH($C1756&amp;" "&amp;$B1756,'Raw Election Data'!$C$1:$C$3144,0),MATCH('Joined Data'!P$1,'Raw Election Data'!$A$1:$AN$1,0))</f>
        <v>1425</v>
      </c>
      <c r="Q1756">
        <f>INDEX('Raw Election Data'!$A$1:$AN$3144,MATCH($C1756&amp;" "&amp;$B1756,'Raw Election Data'!$C$1:$C$3144,0),MATCH('Joined Data'!Q$1,'Raw Election Data'!$A$1:$AN$1,0))</f>
        <v>-0.59055118110236215</v>
      </c>
      <c r="R1756">
        <f>INDEX('Raw Election Data'!$A$1:$AN$3144,MATCH($C1756&amp;" "&amp;$B1756,'Raw Election Data'!$C$1:$C$3144,0),MATCH('Joined Data'!R$1,'Raw Election Data'!$A$1:$AN$1,0))</f>
        <v>0.59055118110236215</v>
      </c>
    </row>
    <row r="1757" spans="1:18" ht="13.5" hidden="1" customHeight="1" x14ac:dyDescent="0.15">
      <c r="A1757" t="s">
        <v>113</v>
      </c>
      <c r="B1757" t="s">
        <v>4545</v>
      </c>
      <c r="C1757" t="str">
        <f>INDEX(FIPS!$A$1:$E$3236,MATCH($F1757,FIPS!$D$1:$D$3236,0),5)</f>
        <v>Lincoln County</v>
      </c>
      <c r="D1757" t="s">
        <v>253</v>
      </c>
      <c r="E1757" s="15" t="s">
        <v>14</v>
      </c>
      <c r="F1757" t="s">
        <v>4571</v>
      </c>
      <c r="G1757" t="s">
        <v>439</v>
      </c>
      <c r="H1757" t="str">
        <f>IFERROR(VLOOKUP($G1757,'Team Colors'!$A:$B,2,0),"#c9c9c9")</f>
        <v>#002244</v>
      </c>
      <c r="I1757">
        <f>INDEX('Raw Election Data'!$A$1:$AN$3144,MATCH($C1757&amp;" "&amp;$B1757,'Raw Election Data'!$C$1:$C$3144,0),MATCH('Joined Data'!I$1,'Raw Election Data'!$A$1:$AN$1,0))</f>
        <v>5036</v>
      </c>
      <c r="J1757">
        <f>INDEX('Raw Election Data'!$A$1:$AN$3144,MATCH($C1757&amp;" "&amp;$B1757,'Raw Election Data'!$C$1:$C$3144,0),MATCH('Joined Data'!J$1,'Raw Election Data'!$A$1:$AN$1,0))</f>
        <v>285</v>
      </c>
      <c r="K1757">
        <f>INDEX('Raw Election Data'!$A$1:$AN$3144,MATCH($C1757&amp;" "&amp;$B1757,'Raw Election Data'!$C$1:$C$3144,0),MATCH('Joined Data'!K$1,'Raw Election Data'!$A$1:$AN$1,0))</f>
        <v>1671</v>
      </c>
      <c r="L1757">
        <f>INDEX('Raw Election Data'!$A$1:$AN$3144,MATCH($C1757&amp;" "&amp;$B1757,'Raw Election Data'!$C$1:$C$3144,0),MATCH('Joined Data'!L$1,'Raw Election Data'!$A$1:$AN$1,0))</f>
        <v>2132</v>
      </c>
      <c r="M1757">
        <f>INDEX('Raw Election Data'!$A$1:$AN$3144,MATCH($C1757&amp;" "&amp;$B1757,'Raw Election Data'!$C$1:$C$3144,0),MATCH('Joined Data'!M$1,'Raw Election Data'!$A$1:$AN$1,0))</f>
        <v>0.13367729831144465</v>
      </c>
      <c r="N1757">
        <f>INDEX('Raw Election Data'!$A$1:$AN$3144,MATCH($C1757&amp;" "&amp;$B1757,'Raw Election Data'!$C$1:$C$3144,0),MATCH('Joined Data'!N$1,'Raw Election Data'!$A$1:$AN$1,0))</f>
        <v>0.7837711069418386</v>
      </c>
      <c r="O1757">
        <f>INDEX('Raw Election Data'!$A$1:$AN$3144,MATCH($C1757&amp;" "&amp;$B1757,'Raw Election Data'!$C$1:$C$3144,0),MATCH('Joined Data'!O$1,'Raw Election Data'!$A$1:$AN$1,0))</f>
        <v>-1386</v>
      </c>
      <c r="P1757">
        <f>INDEX('Raw Election Data'!$A$1:$AN$3144,MATCH($C1757&amp;" "&amp;$B1757,'Raw Election Data'!$C$1:$C$3144,0),MATCH('Joined Data'!P$1,'Raw Election Data'!$A$1:$AN$1,0))</f>
        <v>1386</v>
      </c>
      <c r="Q1757">
        <f>INDEX('Raw Election Data'!$A$1:$AN$3144,MATCH($C1757&amp;" "&amp;$B1757,'Raw Election Data'!$C$1:$C$3144,0),MATCH('Joined Data'!Q$1,'Raw Election Data'!$A$1:$AN$1,0))</f>
        <v>-0.65009380863039401</v>
      </c>
      <c r="R1757">
        <f>INDEX('Raw Election Data'!$A$1:$AN$3144,MATCH($C1757&amp;" "&amp;$B1757,'Raw Election Data'!$C$1:$C$3144,0),MATCH('Joined Data'!R$1,'Raw Election Data'!$A$1:$AN$1,0))</f>
        <v>0.65009380863039401</v>
      </c>
    </row>
    <row r="1758" spans="1:18" ht="13.5" hidden="1" customHeight="1" x14ac:dyDescent="0.15">
      <c r="A1758" t="s">
        <v>113</v>
      </c>
      <c r="B1758" t="s">
        <v>4545</v>
      </c>
      <c r="C1758" t="str">
        <f>INDEX(FIPS!$A$1:$E$3236,MATCH($F1758,FIPS!$D$1:$D$3236,0),5)</f>
        <v>Lyon County</v>
      </c>
      <c r="D1758" t="s">
        <v>253</v>
      </c>
      <c r="E1758" s="15" t="s">
        <v>15</v>
      </c>
      <c r="F1758" t="s">
        <v>4572</v>
      </c>
      <c r="G1758" t="s">
        <v>441</v>
      </c>
      <c r="H1758" t="str">
        <f>IFERROR(VLOOKUP($G1758,'Team Colors'!$A:$B,2,0),"#c9c9c9")</f>
        <v>#aa0000</v>
      </c>
      <c r="I1758">
        <f>INDEX('Raw Election Data'!$A$1:$AN$3144,MATCH($C1758&amp;" "&amp;$B1758,'Raw Election Data'!$C$1:$C$3144,0),MATCH('Joined Data'!I$1,'Raw Election Data'!$A$1:$AN$1,0))</f>
        <v>52585</v>
      </c>
      <c r="J1758">
        <f>INDEX('Raw Election Data'!$A$1:$AN$3144,MATCH($C1758&amp;" "&amp;$B1758,'Raw Election Data'!$C$1:$C$3144,0),MATCH('Joined Data'!J$1,'Raw Election Data'!$A$1:$AN$1,0))</f>
        <v>6146</v>
      </c>
      <c r="K1758">
        <f>INDEX('Raw Election Data'!$A$1:$AN$3144,MATCH($C1758&amp;" "&amp;$B1758,'Raw Election Data'!$C$1:$C$3144,0),MATCH('Joined Data'!K$1,'Raw Election Data'!$A$1:$AN$1,0))</f>
        <v>16005</v>
      </c>
      <c r="L1758">
        <f>INDEX('Raw Election Data'!$A$1:$AN$3144,MATCH($C1758&amp;" "&amp;$B1758,'Raw Election Data'!$C$1:$C$3144,0),MATCH('Joined Data'!L$1,'Raw Election Data'!$A$1:$AN$1,0))</f>
        <v>23762</v>
      </c>
      <c r="M1758">
        <f>INDEX('Raw Election Data'!$A$1:$AN$3144,MATCH($C1758&amp;" "&amp;$B1758,'Raw Election Data'!$C$1:$C$3144,0),MATCH('Joined Data'!M$1,'Raw Election Data'!$A$1:$AN$1,0))</f>
        <v>0.25864826193081392</v>
      </c>
      <c r="N1758">
        <f>INDEX('Raw Election Data'!$A$1:$AN$3144,MATCH($C1758&amp;" "&amp;$B1758,'Raw Election Data'!$C$1:$C$3144,0),MATCH('Joined Data'!N$1,'Raw Election Data'!$A$1:$AN$1,0))</f>
        <v>0.67355441461156473</v>
      </c>
      <c r="O1758">
        <f>INDEX('Raw Election Data'!$A$1:$AN$3144,MATCH($C1758&amp;" "&amp;$B1758,'Raw Election Data'!$C$1:$C$3144,0),MATCH('Joined Data'!O$1,'Raw Election Data'!$A$1:$AN$1,0))</f>
        <v>-9859</v>
      </c>
      <c r="P1758">
        <f>INDEX('Raw Election Data'!$A$1:$AN$3144,MATCH($C1758&amp;" "&amp;$B1758,'Raw Election Data'!$C$1:$C$3144,0),MATCH('Joined Data'!P$1,'Raw Election Data'!$A$1:$AN$1,0))</f>
        <v>9859</v>
      </c>
      <c r="Q1758">
        <f>INDEX('Raw Election Data'!$A$1:$AN$3144,MATCH($C1758&amp;" "&amp;$B1758,'Raw Election Data'!$C$1:$C$3144,0),MATCH('Joined Data'!Q$1,'Raw Election Data'!$A$1:$AN$1,0))</f>
        <v>-0.41490615268075082</v>
      </c>
      <c r="R1758">
        <f>INDEX('Raw Election Data'!$A$1:$AN$3144,MATCH($C1758&amp;" "&amp;$B1758,'Raw Election Data'!$C$1:$C$3144,0),MATCH('Joined Data'!R$1,'Raw Election Data'!$A$1:$AN$1,0))</f>
        <v>0.41490615268075082</v>
      </c>
    </row>
    <row r="1759" spans="1:18" ht="13.5" hidden="1" customHeight="1" x14ac:dyDescent="0.15">
      <c r="A1759" t="s">
        <v>113</v>
      </c>
      <c r="B1759" t="s">
        <v>4545</v>
      </c>
      <c r="C1759" t="str">
        <f>INDEX(FIPS!$A$1:$E$3236,MATCH($F1759,FIPS!$D$1:$D$3236,0),5)</f>
        <v>Mineral County</v>
      </c>
      <c r="D1759" t="s">
        <v>253</v>
      </c>
      <c r="E1759" s="15" t="s">
        <v>16</v>
      </c>
      <c r="F1759" t="s">
        <v>4575</v>
      </c>
      <c r="G1759" t="s">
        <v>441</v>
      </c>
      <c r="H1759" t="str">
        <f>IFERROR(VLOOKUP($G1759,'Team Colors'!$A:$B,2,0),"#c9c9c9")</f>
        <v>#aa0000</v>
      </c>
      <c r="I1759">
        <f>INDEX('Raw Election Data'!$A$1:$AN$3144,MATCH($C1759&amp;" "&amp;$B1759,'Raw Election Data'!$C$1:$C$3144,0),MATCH('Joined Data'!I$1,'Raw Election Data'!$A$1:$AN$1,0))</f>
        <v>4478</v>
      </c>
      <c r="J1759">
        <f>INDEX('Raw Election Data'!$A$1:$AN$3144,MATCH($C1759&amp;" "&amp;$B1759,'Raw Election Data'!$C$1:$C$3144,0),MATCH('Joined Data'!J$1,'Raw Election Data'!$A$1:$AN$1,0))</f>
        <v>637</v>
      </c>
      <c r="K1759">
        <f>INDEX('Raw Election Data'!$A$1:$AN$3144,MATCH($C1759&amp;" "&amp;$B1759,'Raw Election Data'!$C$1:$C$3144,0),MATCH('Joined Data'!K$1,'Raw Election Data'!$A$1:$AN$1,0))</f>
        <v>1179</v>
      </c>
      <c r="L1759">
        <f>INDEX('Raw Election Data'!$A$1:$AN$3144,MATCH($C1759&amp;" "&amp;$B1759,'Raw Election Data'!$C$1:$C$3144,0),MATCH('Joined Data'!L$1,'Raw Election Data'!$A$1:$AN$1,0))</f>
        <v>1997</v>
      </c>
      <c r="M1759">
        <f>INDEX('Raw Election Data'!$A$1:$AN$3144,MATCH($C1759&amp;" "&amp;$B1759,'Raw Election Data'!$C$1:$C$3144,0),MATCH('Joined Data'!M$1,'Raw Election Data'!$A$1:$AN$1,0))</f>
        <v>0.3189784677015523</v>
      </c>
      <c r="N1759">
        <f>INDEX('Raw Election Data'!$A$1:$AN$3144,MATCH($C1759&amp;" "&amp;$B1759,'Raw Election Data'!$C$1:$C$3144,0),MATCH('Joined Data'!N$1,'Raw Election Data'!$A$1:$AN$1,0))</f>
        <v>0.59038557836755134</v>
      </c>
      <c r="O1759">
        <f>INDEX('Raw Election Data'!$A$1:$AN$3144,MATCH($C1759&amp;" "&amp;$B1759,'Raw Election Data'!$C$1:$C$3144,0),MATCH('Joined Data'!O$1,'Raw Election Data'!$A$1:$AN$1,0))</f>
        <v>-542</v>
      </c>
      <c r="P1759">
        <f>INDEX('Raw Election Data'!$A$1:$AN$3144,MATCH($C1759&amp;" "&amp;$B1759,'Raw Election Data'!$C$1:$C$3144,0),MATCH('Joined Data'!P$1,'Raw Election Data'!$A$1:$AN$1,0))</f>
        <v>542</v>
      </c>
      <c r="Q1759">
        <f>INDEX('Raw Election Data'!$A$1:$AN$3144,MATCH($C1759&amp;" "&amp;$B1759,'Raw Election Data'!$C$1:$C$3144,0),MATCH('Joined Data'!Q$1,'Raw Election Data'!$A$1:$AN$1,0))</f>
        <v>-0.27140711066599904</v>
      </c>
      <c r="R1759">
        <f>INDEX('Raw Election Data'!$A$1:$AN$3144,MATCH($C1759&amp;" "&amp;$B1759,'Raw Election Data'!$C$1:$C$3144,0),MATCH('Joined Data'!R$1,'Raw Election Data'!$A$1:$AN$1,0))</f>
        <v>0.27140711066599904</v>
      </c>
    </row>
    <row r="1760" spans="1:18" ht="13.5" hidden="1" customHeight="1" x14ac:dyDescent="0.15">
      <c r="A1760" t="s">
        <v>113</v>
      </c>
      <c r="B1760" t="s">
        <v>4545</v>
      </c>
      <c r="C1760" t="str">
        <f>INDEX(FIPS!$A$1:$E$3236,MATCH($F1760,FIPS!$D$1:$D$3236,0),5)</f>
        <v>Nye County</v>
      </c>
      <c r="D1760" t="s">
        <v>253</v>
      </c>
      <c r="E1760" s="15" t="s">
        <v>17</v>
      </c>
      <c r="F1760" t="s">
        <v>4577</v>
      </c>
      <c r="G1760" t="s">
        <v>439</v>
      </c>
      <c r="H1760" t="str">
        <f>IFERROR(VLOOKUP($G1760,'Team Colors'!$A:$B,2,0),"#c9c9c9")</f>
        <v>#002244</v>
      </c>
      <c r="I1760">
        <f>INDEX('Raw Election Data'!$A$1:$AN$3144,MATCH($C1760&amp;" "&amp;$B1760,'Raw Election Data'!$C$1:$C$3144,0),MATCH('Joined Data'!I$1,'Raw Election Data'!$A$1:$AN$1,0))</f>
        <v>42477</v>
      </c>
      <c r="J1760">
        <f>INDEX('Raw Election Data'!$A$1:$AN$3144,MATCH($C1760&amp;" "&amp;$B1760,'Raw Election Data'!$C$1:$C$3144,0),MATCH('Joined Data'!J$1,'Raw Election Data'!$A$1:$AN$1,0))</f>
        <v>5095</v>
      </c>
      <c r="K1760">
        <f>INDEX('Raw Election Data'!$A$1:$AN$3144,MATCH($C1760&amp;" "&amp;$B1760,'Raw Election Data'!$C$1:$C$3144,0),MATCH('Joined Data'!K$1,'Raw Election Data'!$A$1:$AN$1,0))</f>
        <v>13320</v>
      </c>
      <c r="L1760">
        <f>INDEX('Raw Election Data'!$A$1:$AN$3144,MATCH($C1760&amp;" "&amp;$B1760,'Raw Election Data'!$C$1:$C$3144,0),MATCH('Joined Data'!L$1,'Raw Election Data'!$A$1:$AN$1,0))</f>
        <v>19592</v>
      </c>
      <c r="M1760">
        <f>INDEX('Raw Election Data'!$A$1:$AN$3144,MATCH($C1760&amp;" "&amp;$B1760,'Raw Election Data'!$C$1:$C$3144,0),MATCH('Joined Data'!M$1,'Raw Election Data'!$A$1:$AN$1,0))</f>
        <v>0.26005512454062885</v>
      </c>
      <c r="N1760">
        <f>INDEX('Raw Election Data'!$A$1:$AN$3144,MATCH($C1760&amp;" "&amp;$B1760,'Raw Election Data'!$C$1:$C$3144,0),MATCH('Joined Data'!N$1,'Raw Election Data'!$A$1:$AN$1,0))</f>
        <v>0.6798693344222132</v>
      </c>
      <c r="O1760">
        <f>INDEX('Raw Election Data'!$A$1:$AN$3144,MATCH($C1760&amp;" "&amp;$B1760,'Raw Election Data'!$C$1:$C$3144,0),MATCH('Joined Data'!O$1,'Raw Election Data'!$A$1:$AN$1,0))</f>
        <v>-8225</v>
      </c>
      <c r="P1760">
        <f>INDEX('Raw Election Data'!$A$1:$AN$3144,MATCH($C1760&amp;" "&amp;$B1760,'Raw Election Data'!$C$1:$C$3144,0),MATCH('Joined Data'!P$1,'Raw Election Data'!$A$1:$AN$1,0))</f>
        <v>8225</v>
      </c>
      <c r="Q1760">
        <f>INDEX('Raw Election Data'!$A$1:$AN$3144,MATCH($C1760&amp;" "&amp;$B1760,'Raw Election Data'!$C$1:$C$3144,0),MATCH('Joined Data'!Q$1,'Raw Election Data'!$A$1:$AN$1,0))</f>
        <v>-0.41981420988158435</v>
      </c>
      <c r="R1760">
        <f>INDEX('Raw Election Data'!$A$1:$AN$3144,MATCH($C1760&amp;" "&amp;$B1760,'Raw Election Data'!$C$1:$C$3144,0),MATCH('Joined Data'!R$1,'Raw Election Data'!$A$1:$AN$1,0))</f>
        <v>0.41981420988158435</v>
      </c>
    </row>
    <row r="1761" spans="1:18" ht="13.5" hidden="1" customHeight="1" x14ac:dyDescent="0.15">
      <c r="A1761" t="s">
        <v>113</v>
      </c>
      <c r="B1761" t="s">
        <v>4545</v>
      </c>
      <c r="C1761" t="str">
        <f>INDEX(FIPS!$A$1:$E$3236,MATCH($F1761,FIPS!$D$1:$D$3236,0),5)</f>
        <v>Pershing County</v>
      </c>
      <c r="D1761" t="s">
        <v>253</v>
      </c>
      <c r="E1761" s="15" t="s">
        <v>19</v>
      </c>
      <c r="F1761" t="s">
        <v>4581</v>
      </c>
      <c r="G1761" t="s">
        <v>441</v>
      </c>
      <c r="H1761" t="str">
        <f>IFERROR(VLOOKUP($G1761,'Team Colors'!$A:$B,2,0),"#c9c9c9")</f>
        <v>#aa0000</v>
      </c>
      <c r="I1761">
        <f>INDEX('Raw Election Data'!$A$1:$AN$3144,MATCH($C1761&amp;" "&amp;$B1761,'Raw Election Data'!$C$1:$C$3144,0),MATCH('Joined Data'!I$1,'Raw Election Data'!$A$1:$AN$1,0))</f>
        <v>6634</v>
      </c>
      <c r="J1761">
        <f>INDEX('Raw Election Data'!$A$1:$AN$3144,MATCH($C1761&amp;" "&amp;$B1761,'Raw Election Data'!$C$1:$C$3144,0),MATCH('Joined Data'!J$1,'Raw Election Data'!$A$1:$AN$1,0))</f>
        <v>430</v>
      </c>
      <c r="K1761">
        <f>INDEX('Raw Election Data'!$A$1:$AN$3144,MATCH($C1761&amp;" "&amp;$B1761,'Raw Election Data'!$C$1:$C$3144,0),MATCH('Joined Data'!K$1,'Raw Election Data'!$A$1:$AN$1,0))</f>
        <v>1403</v>
      </c>
      <c r="L1761">
        <f>INDEX('Raw Election Data'!$A$1:$AN$3144,MATCH($C1761&amp;" "&amp;$B1761,'Raw Election Data'!$C$1:$C$3144,0),MATCH('Joined Data'!L$1,'Raw Election Data'!$A$1:$AN$1,0))</f>
        <v>1982</v>
      </c>
      <c r="M1761">
        <f>INDEX('Raw Election Data'!$A$1:$AN$3144,MATCH($C1761&amp;" "&amp;$B1761,'Raw Election Data'!$C$1:$C$3144,0),MATCH('Joined Data'!M$1,'Raw Election Data'!$A$1:$AN$1,0))</f>
        <v>0.21695257315842584</v>
      </c>
      <c r="N1761">
        <f>INDEX('Raw Election Data'!$A$1:$AN$3144,MATCH($C1761&amp;" "&amp;$B1761,'Raw Election Data'!$C$1:$C$3144,0),MATCH('Joined Data'!N$1,'Raw Election Data'!$A$1:$AN$1,0))</f>
        <v>0.70787083753784052</v>
      </c>
      <c r="O1761">
        <f>INDEX('Raw Election Data'!$A$1:$AN$3144,MATCH($C1761&amp;" "&amp;$B1761,'Raw Election Data'!$C$1:$C$3144,0),MATCH('Joined Data'!O$1,'Raw Election Data'!$A$1:$AN$1,0))</f>
        <v>-973</v>
      </c>
      <c r="P1761">
        <f>INDEX('Raw Election Data'!$A$1:$AN$3144,MATCH($C1761&amp;" "&amp;$B1761,'Raw Election Data'!$C$1:$C$3144,0),MATCH('Joined Data'!P$1,'Raw Election Data'!$A$1:$AN$1,0))</f>
        <v>973</v>
      </c>
      <c r="Q1761">
        <f>INDEX('Raw Election Data'!$A$1:$AN$3144,MATCH($C1761&amp;" "&amp;$B1761,'Raw Election Data'!$C$1:$C$3144,0),MATCH('Joined Data'!Q$1,'Raw Election Data'!$A$1:$AN$1,0))</f>
        <v>-0.49091826437941466</v>
      </c>
      <c r="R1761">
        <f>INDEX('Raw Election Data'!$A$1:$AN$3144,MATCH($C1761&amp;" "&amp;$B1761,'Raw Election Data'!$C$1:$C$3144,0),MATCH('Joined Data'!R$1,'Raw Election Data'!$A$1:$AN$1,0))</f>
        <v>0.49091826437941466</v>
      </c>
    </row>
    <row r="1762" spans="1:18" ht="13.5" hidden="1" customHeight="1" x14ac:dyDescent="0.15">
      <c r="A1762" t="s">
        <v>113</v>
      </c>
      <c r="B1762" t="s">
        <v>4545</v>
      </c>
      <c r="C1762" t="str">
        <f>INDEX(FIPS!$A$1:$E$3236,MATCH($F1762,FIPS!$D$1:$D$3236,0),5)</f>
        <v>Storey County</v>
      </c>
      <c r="D1762" t="s">
        <v>253</v>
      </c>
      <c r="E1762" s="15" t="s">
        <v>20</v>
      </c>
      <c r="F1762" t="s">
        <v>4583</v>
      </c>
      <c r="G1762" t="s">
        <v>441</v>
      </c>
      <c r="H1762" t="str">
        <f>IFERROR(VLOOKUP($G1762,'Team Colors'!$A:$B,2,0),"#c9c9c9")</f>
        <v>#aa0000</v>
      </c>
      <c r="I1762">
        <f>INDEX('Raw Election Data'!$A$1:$AN$3144,MATCH($C1762&amp;" "&amp;$B1762,'Raw Election Data'!$C$1:$C$3144,0),MATCH('Joined Data'!I$1,'Raw Election Data'!$A$1:$AN$1,0))</f>
        <v>3987</v>
      </c>
      <c r="J1762">
        <f>INDEX('Raw Election Data'!$A$1:$AN$3144,MATCH($C1762&amp;" "&amp;$B1762,'Raw Election Data'!$C$1:$C$3144,0),MATCH('Joined Data'!J$1,'Raw Election Data'!$A$1:$AN$1,0))</f>
        <v>752</v>
      </c>
      <c r="K1762">
        <f>INDEX('Raw Election Data'!$A$1:$AN$3144,MATCH($C1762&amp;" "&amp;$B1762,'Raw Election Data'!$C$1:$C$3144,0),MATCH('Joined Data'!K$1,'Raw Election Data'!$A$1:$AN$1,0))</f>
        <v>1616</v>
      </c>
      <c r="L1762">
        <f>INDEX('Raw Election Data'!$A$1:$AN$3144,MATCH($C1762&amp;" "&amp;$B1762,'Raw Election Data'!$C$1:$C$3144,0),MATCH('Joined Data'!L$1,'Raw Election Data'!$A$1:$AN$1,0))</f>
        <v>2558</v>
      </c>
      <c r="M1762">
        <f>INDEX('Raw Election Data'!$A$1:$AN$3144,MATCH($C1762&amp;" "&amp;$B1762,'Raw Election Data'!$C$1:$C$3144,0),MATCH('Joined Data'!M$1,'Raw Election Data'!$A$1:$AN$1,0))</f>
        <v>0.2939796716184519</v>
      </c>
      <c r="N1762">
        <f>INDEX('Raw Election Data'!$A$1:$AN$3144,MATCH($C1762&amp;" "&amp;$B1762,'Raw Election Data'!$C$1:$C$3144,0),MATCH('Joined Data'!N$1,'Raw Election Data'!$A$1:$AN$1,0))</f>
        <v>0.63174354964816259</v>
      </c>
      <c r="O1762">
        <f>INDEX('Raw Election Data'!$A$1:$AN$3144,MATCH($C1762&amp;" "&amp;$B1762,'Raw Election Data'!$C$1:$C$3144,0),MATCH('Joined Data'!O$1,'Raw Election Data'!$A$1:$AN$1,0))</f>
        <v>-864</v>
      </c>
      <c r="P1762">
        <f>INDEX('Raw Election Data'!$A$1:$AN$3144,MATCH($C1762&amp;" "&amp;$B1762,'Raw Election Data'!$C$1:$C$3144,0),MATCH('Joined Data'!P$1,'Raw Election Data'!$A$1:$AN$1,0))</f>
        <v>864</v>
      </c>
      <c r="Q1762">
        <f>INDEX('Raw Election Data'!$A$1:$AN$3144,MATCH($C1762&amp;" "&amp;$B1762,'Raw Election Data'!$C$1:$C$3144,0),MATCH('Joined Data'!Q$1,'Raw Election Data'!$A$1:$AN$1,0))</f>
        <v>-0.3377638780297107</v>
      </c>
      <c r="R1762">
        <f>INDEX('Raw Election Data'!$A$1:$AN$3144,MATCH($C1762&amp;" "&amp;$B1762,'Raw Election Data'!$C$1:$C$3144,0),MATCH('Joined Data'!R$1,'Raw Election Data'!$A$1:$AN$1,0))</f>
        <v>0.3377638780297107</v>
      </c>
    </row>
    <row r="1763" spans="1:18" ht="13.5" hidden="1" customHeight="1" x14ac:dyDescent="0.15">
      <c r="A1763" t="s">
        <v>113</v>
      </c>
      <c r="B1763" t="s">
        <v>4545</v>
      </c>
      <c r="C1763" t="str">
        <f>INDEX(FIPS!$A$1:$E$3236,MATCH($F1763,FIPS!$D$1:$D$3236,0),5)</f>
        <v>Washoe County</v>
      </c>
      <c r="D1763" t="s">
        <v>253</v>
      </c>
      <c r="E1763" s="15" t="s">
        <v>21</v>
      </c>
      <c r="F1763" t="s">
        <v>4587</v>
      </c>
      <c r="G1763" t="s">
        <v>441</v>
      </c>
      <c r="H1763" t="str">
        <f>IFERROR(VLOOKUP($G1763,'Team Colors'!$A:$B,2,0),"#c9c9c9")</f>
        <v>#aa0000</v>
      </c>
      <c r="I1763">
        <f>INDEX('Raw Election Data'!$A$1:$AN$3144,MATCH($C1763&amp;" "&amp;$B1763,'Raw Election Data'!$C$1:$C$3144,0),MATCH('Joined Data'!I$1,'Raw Election Data'!$A$1:$AN$1,0))</f>
        <v>446903</v>
      </c>
      <c r="J1763">
        <f>INDEX('Raw Election Data'!$A$1:$AN$3144,MATCH($C1763&amp;" "&amp;$B1763,'Raw Election Data'!$C$1:$C$3144,0),MATCH('Joined Data'!J$1,'Raw Election Data'!$A$1:$AN$1,0))</f>
        <v>97032</v>
      </c>
      <c r="K1763">
        <f>INDEX('Raw Election Data'!$A$1:$AN$3144,MATCH($C1763&amp;" "&amp;$B1763,'Raw Election Data'!$C$1:$C$3144,0),MATCH('Joined Data'!K$1,'Raw Election Data'!$A$1:$AN$1,0))</f>
        <v>94529</v>
      </c>
      <c r="L1763">
        <f>INDEX('Raw Election Data'!$A$1:$AN$3144,MATCH($C1763&amp;" "&amp;$B1763,'Raw Election Data'!$C$1:$C$3144,0),MATCH('Joined Data'!L$1,'Raw Election Data'!$A$1:$AN$1,0))</f>
        <v>209282</v>
      </c>
      <c r="M1763">
        <f>INDEX('Raw Election Data'!$A$1:$AN$3144,MATCH($C1763&amp;" "&amp;$B1763,'Raw Election Data'!$C$1:$C$3144,0),MATCH('Joined Data'!M$1,'Raw Election Data'!$A$1:$AN$1,0))</f>
        <v>0.46364235815789223</v>
      </c>
      <c r="N1763">
        <f>INDEX('Raw Election Data'!$A$1:$AN$3144,MATCH($C1763&amp;" "&amp;$B1763,'Raw Election Data'!$C$1:$C$3144,0),MATCH('Joined Data'!N$1,'Raw Election Data'!$A$1:$AN$1,0))</f>
        <v>0.45168241893712791</v>
      </c>
      <c r="O1763">
        <f>INDEX('Raw Election Data'!$A$1:$AN$3144,MATCH($C1763&amp;" "&amp;$B1763,'Raw Election Data'!$C$1:$C$3144,0),MATCH('Joined Data'!O$1,'Raw Election Data'!$A$1:$AN$1,0))</f>
        <v>2503</v>
      </c>
      <c r="P1763">
        <f>INDEX('Raw Election Data'!$A$1:$AN$3144,MATCH($C1763&amp;" "&amp;$B1763,'Raw Election Data'!$C$1:$C$3144,0),MATCH('Joined Data'!P$1,'Raw Election Data'!$A$1:$AN$1,0))</f>
        <v>-2503</v>
      </c>
      <c r="Q1763">
        <f>INDEX('Raw Election Data'!$A$1:$AN$3144,MATCH($C1763&amp;" "&amp;$B1763,'Raw Election Data'!$C$1:$C$3144,0),MATCH('Joined Data'!Q$1,'Raw Election Data'!$A$1:$AN$1,0))</f>
        <v>1.1959939220764326E-2</v>
      </c>
      <c r="R1763">
        <f>INDEX('Raw Election Data'!$A$1:$AN$3144,MATCH($C1763&amp;" "&amp;$B1763,'Raw Election Data'!$C$1:$C$3144,0),MATCH('Joined Data'!R$1,'Raw Election Data'!$A$1:$AN$1,0))</f>
        <v>-1.1959939220764326E-2</v>
      </c>
    </row>
    <row r="1764" spans="1:18" ht="13.5" hidden="1" customHeight="1" x14ac:dyDescent="0.15">
      <c r="A1764" t="s">
        <v>113</v>
      </c>
      <c r="B1764" t="s">
        <v>4545</v>
      </c>
      <c r="C1764" t="str">
        <f>INDEX(FIPS!$A$1:$E$3236,MATCH($F1764,FIPS!$D$1:$D$3236,0),5)</f>
        <v>White Pine County</v>
      </c>
      <c r="D1764" t="s">
        <v>253</v>
      </c>
      <c r="E1764" s="15" t="s">
        <v>22</v>
      </c>
      <c r="F1764" t="s">
        <v>4589</v>
      </c>
      <c r="G1764" t="s">
        <v>439</v>
      </c>
      <c r="H1764" t="str">
        <f>IFERROR(VLOOKUP($G1764,'Team Colors'!$A:$B,2,0),"#c9c9c9")</f>
        <v>#002244</v>
      </c>
      <c r="I1764">
        <f>INDEX('Raw Election Data'!$A$1:$AN$3144,MATCH($C1764&amp;" "&amp;$B1764,'Raw Election Data'!$C$1:$C$3144,0),MATCH('Joined Data'!I$1,'Raw Election Data'!$A$1:$AN$1,0))</f>
        <v>9811</v>
      </c>
      <c r="J1764">
        <f>INDEX('Raw Election Data'!$A$1:$AN$3144,MATCH($C1764&amp;" "&amp;$B1764,'Raw Election Data'!$C$1:$C$3144,0),MATCH('Joined Data'!J$1,'Raw Election Data'!$A$1:$AN$1,0))</f>
        <v>707</v>
      </c>
      <c r="K1764">
        <f>INDEX('Raw Election Data'!$A$1:$AN$3144,MATCH($C1764&amp;" "&amp;$B1764,'Raw Election Data'!$C$1:$C$3144,0),MATCH('Joined Data'!K$1,'Raw Election Data'!$A$1:$AN$1,0))</f>
        <v>2723</v>
      </c>
      <c r="L1764">
        <f>INDEX('Raw Election Data'!$A$1:$AN$3144,MATCH($C1764&amp;" "&amp;$B1764,'Raw Election Data'!$C$1:$C$3144,0),MATCH('Joined Data'!L$1,'Raw Election Data'!$A$1:$AN$1,0))</f>
        <v>3773</v>
      </c>
      <c r="M1764">
        <f>INDEX('Raw Election Data'!$A$1:$AN$3144,MATCH($C1764&amp;" "&amp;$B1764,'Raw Election Data'!$C$1:$C$3144,0),MATCH('Joined Data'!M$1,'Raw Election Data'!$A$1:$AN$1,0))</f>
        <v>0.18738404452690166</v>
      </c>
      <c r="N1764">
        <f>INDEX('Raw Election Data'!$A$1:$AN$3144,MATCH($C1764&amp;" "&amp;$B1764,'Raw Election Data'!$C$1:$C$3144,0),MATCH('Joined Data'!N$1,'Raw Election Data'!$A$1:$AN$1,0))</f>
        <v>0.72170686456400746</v>
      </c>
      <c r="O1764">
        <f>INDEX('Raw Election Data'!$A$1:$AN$3144,MATCH($C1764&amp;" "&amp;$B1764,'Raw Election Data'!$C$1:$C$3144,0),MATCH('Joined Data'!O$1,'Raw Election Data'!$A$1:$AN$1,0))</f>
        <v>-2016</v>
      </c>
      <c r="P1764">
        <f>INDEX('Raw Election Data'!$A$1:$AN$3144,MATCH($C1764&amp;" "&amp;$B1764,'Raw Election Data'!$C$1:$C$3144,0),MATCH('Joined Data'!P$1,'Raw Election Data'!$A$1:$AN$1,0))</f>
        <v>2016</v>
      </c>
      <c r="Q1764">
        <f>INDEX('Raw Election Data'!$A$1:$AN$3144,MATCH($C1764&amp;" "&amp;$B1764,'Raw Election Data'!$C$1:$C$3144,0),MATCH('Joined Data'!Q$1,'Raw Election Data'!$A$1:$AN$1,0))</f>
        <v>-0.53432282003710574</v>
      </c>
      <c r="R1764">
        <f>INDEX('Raw Election Data'!$A$1:$AN$3144,MATCH($C1764&amp;" "&amp;$B1764,'Raw Election Data'!$C$1:$C$3144,0),MATCH('Joined Data'!R$1,'Raw Election Data'!$A$1:$AN$1,0))</f>
        <v>0.53432282003710574</v>
      </c>
    </row>
    <row r="1765" spans="1:18" ht="13.5" hidden="1" customHeight="1" x14ac:dyDescent="0.15">
      <c r="A1765" t="s">
        <v>113</v>
      </c>
      <c r="B1765" t="s">
        <v>4545</v>
      </c>
      <c r="C1765" t="str">
        <f>INDEX(FIPS!$A$1:$E$3236,MATCH($F1765,FIPS!$D$1:$D$3236,0),5)</f>
        <v>Carson City</v>
      </c>
      <c r="D1765" t="s">
        <v>253</v>
      </c>
      <c r="E1765" s="15" t="s">
        <v>239</v>
      </c>
      <c r="F1765" t="s">
        <v>4590</v>
      </c>
      <c r="G1765" t="s">
        <v>441</v>
      </c>
      <c r="H1765" t="str">
        <f>IFERROR(VLOOKUP($G1765,'Team Colors'!$A:$B,2,0),"#c9c9c9")</f>
        <v>#aa0000</v>
      </c>
      <c r="I1765">
        <f>INDEX('Raw Election Data'!$A$1:$AN$3144,MATCH($C1765&amp;" "&amp;$B1765,'Raw Election Data'!$C$1:$C$3144,0),MATCH('Joined Data'!I$1,'Raw Election Data'!$A$1:$AN$1,0))</f>
        <v>54521</v>
      </c>
      <c r="J1765">
        <f>INDEX('Raw Election Data'!$A$1:$AN$3144,MATCH($C1765&amp;" "&amp;$B1765,'Raw Election Data'!$C$1:$C$3144,0),MATCH('Joined Data'!J$1,'Raw Election Data'!$A$1:$AN$1,0))</f>
        <v>9610</v>
      </c>
      <c r="K1765">
        <f>INDEX('Raw Election Data'!$A$1:$AN$3144,MATCH($C1765&amp;" "&amp;$B1765,'Raw Election Data'!$C$1:$C$3144,0),MATCH('Joined Data'!K$1,'Raw Election Data'!$A$1:$AN$1,0))</f>
        <v>13125</v>
      </c>
      <c r="L1765">
        <f>INDEX('Raw Election Data'!$A$1:$AN$3144,MATCH($C1765&amp;" "&amp;$B1765,'Raw Election Data'!$C$1:$C$3144,0),MATCH('Joined Data'!L$1,'Raw Election Data'!$A$1:$AN$1,0))</f>
        <v>25016</v>
      </c>
      <c r="M1765">
        <f>INDEX('Raw Election Data'!$A$1:$AN$3144,MATCH($C1765&amp;" "&amp;$B1765,'Raw Election Data'!$C$1:$C$3144,0),MATCH('Joined Data'!M$1,'Raw Election Data'!$A$1:$AN$1,0))</f>
        <v>0.38415414134953629</v>
      </c>
      <c r="N1765">
        <f>INDEX('Raw Election Data'!$A$1:$AN$3144,MATCH($C1765&amp;" "&amp;$B1765,'Raw Election Data'!$C$1:$C$3144,0),MATCH('Joined Data'!N$1,'Raw Election Data'!$A$1:$AN$1,0))</f>
        <v>0.5246642149024624</v>
      </c>
      <c r="O1765">
        <f>INDEX('Raw Election Data'!$A$1:$AN$3144,MATCH($C1765&amp;" "&amp;$B1765,'Raw Election Data'!$C$1:$C$3144,0),MATCH('Joined Data'!O$1,'Raw Election Data'!$A$1:$AN$1,0))</f>
        <v>-3515</v>
      </c>
      <c r="P1765">
        <f>INDEX('Raw Election Data'!$A$1:$AN$3144,MATCH($C1765&amp;" "&amp;$B1765,'Raw Election Data'!$C$1:$C$3144,0),MATCH('Joined Data'!P$1,'Raw Election Data'!$A$1:$AN$1,0))</f>
        <v>3515</v>
      </c>
      <c r="Q1765">
        <f>INDEX('Raw Election Data'!$A$1:$AN$3144,MATCH($C1765&amp;" "&amp;$B1765,'Raw Election Data'!$C$1:$C$3144,0),MATCH('Joined Data'!Q$1,'Raw Election Data'!$A$1:$AN$1,0))</f>
        <v>-0.14051007355292611</v>
      </c>
      <c r="R1765">
        <f>INDEX('Raw Election Data'!$A$1:$AN$3144,MATCH($C1765&amp;" "&amp;$B1765,'Raw Election Data'!$C$1:$C$3144,0),MATCH('Joined Data'!R$1,'Raw Election Data'!$A$1:$AN$1,0))</f>
        <v>0.14051007355292611</v>
      </c>
    </row>
    <row r="1766" spans="1:18" ht="13.5" hidden="1" customHeight="1" x14ac:dyDescent="0.15">
      <c r="A1766" t="s">
        <v>255</v>
      </c>
      <c r="B1766" t="s">
        <v>4593</v>
      </c>
      <c r="C1766" t="str">
        <f>INDEX(FIPS!$A$1:$E$3236,MATCH($F1766,FIPS!$D$1:$D$3236,0),5)</f>
        <v>Belknap County</v>
      </c>
      <c r="D1766" t="s">
        <v>256</v>
      </c>
      <c r="E1766" s="15" t="s">
        <v>6</v>
      </c>
      <c r="F1766" t="s">
        <v>4595</v>
      </c>
      <c r="G1766" t="s">
        <v>435</v>
      </c>
      <c r="H1766" t="str">
        <f>IFERROR(VLOOKUP($G1766,'Team Colors'!$A:$B,2,0),"#c9c9c9")</f>
        <v>#c60c30</v>
      </c>
      <c r="I1766">
        <f>INDEX('Raw Election Data'!$A$1:$AN$3144,MATCH($C1766&amp;" "&amp;$B1766,'Raw Election Data'!$C$1:$C$3144,0),MATCH('Joined Data'!I$1,'Raw Election Data'!$A$1:$AN$1,0))</f>
        <v>60641</v>
      </c>
      <c r="J1766">
        <f>INDEX('Raw Election Data'!$A$1:$AN$3144,MATCH($C1766&amp;" "&amp;$B1766,'Raw Election Data'!$C$1:$C$3144,0),MATCH('Joined Data'!J$1,'Raw Election Data'!$A$1:$AN$1,0))</f>
        <v>13517</v>
      </c>
      <c r="K1766">
        <f>INDEX('Raw Election Data'!$A$1:$AN$3144,MATCH($C1766&amp;" "&amp;$B1766,'Raw Election Data'!$C$1:$C$3144,0),MATCH('Joined Data'!K$1,'Raw Election Data'!$A$1:$AN$1,0))</f>
        <v>19315</v>
      </c>
      <c r="L1766">
        <f>INDEX('Raw Election Data'!$A$1:$AN$3144,MATCH($C1766&amp;" "&amp;$B1766,'Raw Election Data'!$C$1:$C$3144,0),MATCH('Joined Data'!L$1,'Raw Election Data'!$A$1:$AN$1,0))</f>
        <v>34462</v>
      </c>
      <c r="M1766">
        <f>INDEX('Raw Election Data'!$A$1:$AN$3144,MATCH($C1766&amp;" "&amp;$B1766,'Raw Election Data'!$C$1:$C$3144,0),MATCH('Joined Data'!M$1,'Raw Election Data'!$A$1:$AN$1,0))</f>
        <v>0.39222912193140269</v>
      </c>
      <c r="N1766">
        <f>INDEX('Raw Election Data'!$A$1:$AN$3144,MATCH($C1766&amp;" "&amp;$B1766,'Raw Election Data'!$C$1:$C$3144,0),MATCH('Joined Data'!N$1,'Raw Election Data'!$A$1:$AN$1,0))</f>
        <v>0.56047240438744128</v>
      </c>
      <c r="O1766">
        <f>INDEX('Raw Election Data'!$A$1:$AN$3144,MATCH($C1766&amp;" "&amp;$B1766,'Raw Election Data'!$C$1:$C$3144,0),MATCH('Joined Data'!O$1,'Raw Election Data'!$A$1:$AN$1,0))</f>
        <v>-5798</v>
      </c>
      <c r="P1766">
        <f>INDEX('Raw Election Data'!$A$1:$AN$3144,MATCH($C1766&amp;" "&amp;$B1766,'Raw Election Data'!$C$1:$C$3144,0),MATCH('Joined Data'!P$1,'Raw Election Data'!$A$1:$AN$1,0))</f>
        <v>5798</v>
      </c>
      <c r="Q1766">
        <f>INDEX('Raw Election Data'!$A$1:$AN$3144,MATCH($C1766&amp;" "&amp;$B1766,'Raw Election Data'!$C$1:$C$3144,0),MATCH('Joined Data'!Q$1,'Raw Election Data'!$A$1:$AN$1,0))</f>
        <v>-0.16824328245603859</v>
      </c>
      <c r="R1766">
        <f>INDEX('Raw Election Data'!$A$1:$AN$3144,MATCH($C1766&amp;" "&amp;$B1766,'Raw Election Data'!$C$1:$C$3144,0),MATCH('Joined Data'!R$1,'Raw Election Data'!$A$1:$AN$1,0))</f>
        <v>0.16824328245603859</v>
      </c>
    </row>
    <row r="1767" spans="1:18" ht="13.5" hidden="1" customHeight="1" x14ac:dyDescent="0.15">
      <c r="A1767" t="s">
        <v>255</v>
      </c>
      <c r="B1767" t="s">
        <v>4593</v>
      </c>
      <c r="C1767" t="str">
        <f>INDEX(FIPS!$A$1:$E$3236,MATCH($F1767,FIPS!$D$1:$D$3236,0),5)</f>
        <v>Carroll County</v>
      </c>
      <c r="D1767" t="s">
        <v>256</v>
      </c>
      <c r="E1767" s="15" t="s">
        <v>7</v>
      </c>
      <c r="F1767" t="s">
        <v>4598</v>
      </c>
      <c r="G1767" t="s">
        <v>435</v>
      </c>
      <c r="H1767" t="str">
        <f>IFERROR(VLOOKUP($G1767,'Team Colors'!$A:$B,2,0),"#c9c9c9")</f>
        <v>#c60c30</v>
      </c>
      <c r="I1767">
        <f>INDEX('Raw Election Data'!$A$1:$AN$3144,MATCH($C1767&amp;" "&amp;$B1767,'Raw Election Data'!$C$1:$C$3144,0),MATCH('Joined Data'!I$1,'Raw Election Data'!$A$1:$AN$1,0))</f>
        <v>47285</v>
      </c>
      <c r="J1767">
        <f>INDEX('Raw Election Data'!$A$1:$AN$3144,MATCH($C1767&amp;" "&amp;$B1767,'Raw Election Data'!$C$1:$C$3144,0),MATCH('Joined Data'!J$1,'Raw Election Data'!$A$1:$AN$1,0))</f>
        <v>12987</v>
      </c>
      <c r="K1767">
        <f>INDEX('Raw Election Data'!$A$1:$AN$3144,MATCH($C1767&amp;" "&amp;$B1767,'Raw Election Data'!$C$1:$C$3144,0),MATCH('Joined Data'!K$1,'Raw Election Data'!$A$1:$AN$1,0))</f>
        <v>14635</v>
      </c>
      <c r="L1767">
        <f>INDEX('Raw Election Data'!$A$1:$AN$3144,MATCH($C1767&amp;" "&amp;$B1767,'Raw Election Data'!$C$1:$C$3144,0),MATCH('Joined Data'!L$1,'Raw Election Data'!$A$1:$AN$1,0))</f>
        <v>29063</v>
      </c>
      <c r="M1767">
        <f>INDEX('Raw Election Data'!$A$1:$AN$3144,MATCH($C1767&amp;" "&amp;$B1767,'Raw Election Data'!$C$1:$C$3144,0),MATCH('Joined Data'!M$1,'Raw Election Data'!$A$1:$AN$1,0))</f>
        <v>0.44685682826962114</v>
      </c>
      <c r="N1767">
        <f>INDEX('Raw Election Data'!$A$1:$AN$3144,MATCH($C1767&amp;" "&amp;$B1767,'Raw Election Data'!$C$1:$C$3144,0),MATCH('Joined Data'!N$1,'Raw Election Data'!$A$1:$AN$1,0))</f>
        <v>0.50356122905412382</v>
      </c>
      <c r="O1767">
        <f>INDEX('Raw Election Data'!$A$1:$AN$3144,MATCH($C1767&amp;" "&amp;$B1767,'Raw Election Data'!$C$1:$C$3144,0),MATCH('Joined Data'!O$1,'Raw Election Data'!$A$1:$AN$1,0))</f>
        <v>-1648</v>
      </c>
      <c r="P1767">
        <f>INDEX('Raw Election Data'!$A$1:$AN$3144,MATCH($C1767&amp;" "&amp;$B1767,'Raw Election Data'!$C$1:$C$3144,0),MATCH('Joined Data'!P$1,'Raw Election Data'!$A$1:$AN$1,0))</f>
        <v>1648</v>
      </c>
      <c r="Q1767">
        <f>INDEX('Raw Election Data'!$A$1:$AN$3144,MATCH($C1767&amp;" "&amp;$B1767,'Raw Election Data'!$C$1:$C$3144,0),MATCH('Joined Data'!Q$1,'Raw Election Data'!$A$1:$AN$1,0))</f>
        <v>-5.6704400784502673E-2</v>
      </c>
      <c r="R1767">
        <f>INDEX('Raw Election Data'!$A$1:$AN$3144,MATCH($C1767&amp;" "&amp;$B1767,'Raw Election Data'!$C$1:$C$3144,0),MATCH('Joined Data'!R$1,'Raw Election Data'!$A$1:$AN$1,0))</f>
        <v>5.6704400784502673E-2</v>
      </c>
    </row>
    <row r="1768" spans="1:18" ht="13.5" hidden="1" customHeight="1" x14ac:dyDescent="0.15">
      <c r="A1768" t="s">
        <v>255</v>
      </c>
      <c r="B1768" t="s">
        <v>4593</v>
      </c>
      <c r="C1768" t="str">
        <f>INDEX(FIPS!$A$1:$E$3236,MATCH($F1768,FIPS!$D$1:$D$3236,0),5)</f>
        <v>Cheshire County</v>
      </c>
      <c r="D1768" t="s">
        <v>256</v>
      </c>
      <c r="E1768" s="15" t="s">
        <v>8</v>
      </c>
      <c r="F1768" t="s">
        <v>4600</v>
      </c>
      <c r="G1768" t="s">
        <v>435</v>
      </c>
      <c r="H1768" t="str">
        <f>IFERROR(VLOOKUP($G1768,'Team Colors'!$A:$B,2,0),"#c9c9c9")</f>
        <v>#c60c30</v>
      </c>
      <c r="I1768">
        <f>INDEX('Raw Election Data'!$A$1:$AN$3144,MATCH($C1768&amp;" "&amp;$B1768,'Raw Election Data'!$C$1:$C$3144,0),MATCH('Joined Data'!I$1,'Raw Election Data'!$A$1:$AN$1,0))</f>
        <v>75909</v>
      </c>
      <c r="J1768">
        <f>INDEX('Raw Election Data'!$A$1:$AN$3144,MATCH($C1768&amp;" "&amp;$B1768,'Raw Election Data'!$C$1:$C$3144,0),MATCH('Joined Data'!J$1,'Raw Election Data'!$A$1:$AN$1,0))</f>
        <v>22064</v>
      </c>
      <c r="K1768">
        <f>INDEX('Raw Election Data'!$A$1:$AN$3144,MATCH($C1768&amp;" "&amp;$B1768,'Raw Election Data'!$C$1:$C$3144,0),MATCH('Joined Data'!K$1,'Raw Election Data'!$A$1:$AN$1,0))</f>
        <v>16876</v>
      </c>
      <c r="L1768">
        <f>INDEX('Raw Election Data'!$A$1:$AN$3144,MATCH($C1768&amp;" "&amp;$B1768,'Raw Election Data'!$C$1:$C$3144,0),MATCH('Joined Data'!L$1,'Raw Election Data'!$A$1:$AN$1,0))</f>
        <v>41080</v>
      </c>
      <c r="M1768">
        <f>INDEX('Raw Election Data'!$A$1:$AN$3144,MATCH($C1768&amp;" "&amp;$B1768,'Raw Election Data'!$C$1:$C$3144,0),MATCH('Joined Data'!M$1,'Raw Election Data'!$A$1:$AN$1,0))</f>
        <v>0.53709834469328144</v>
      </c>
      <c r="N1768">
        <f>INDEX('Raw Election Data'!$A$1:$AN$3144,MATCH($C1768&amp;" "&amp;$B1768,'Raw Election Data'!$C$1:$C$3144,0),MATCH('Joined Data'!N$1,'Raw Election Data'!$A$1:$AN$1,0))</f>
        <v>0.41080817916260953</v>
      </c>
      <c r="O1768">
        <f>INDEX('Raw Election Data'!$A$1:$AN$3144,MATCH($C1768&amp;" "&amp;$B1768,'Raw Election Data'!$C$1:$C$3144,0),MATCH('Joined Data'!O$1,'Raw Election Data'!$A$1:$AN$1,0))</f>
        <v>5188</v>
      </c>
      <c r="P1768">
        <f>INDEX('Raw Election Data'!$A$1:$AN$3144,MATCH($C1768&amp;" "&amp;$B1768,'Raw Election Data'!$C$1:$C$3144,0),MATCH('Joined Data'!P$1,'Raw Election Data'!$A$1:$AN$1,0))</f>
        <v>-5188</v>
      </c>
      <c r="Q1768">
        <f>INDEX('Raw Election Data'!$A$1:$AN$3144,MATCH($C1768&amp;" "&amp;$B1768,'Raw Election Data'!$C$1:$C$3144,0),MATCH('Joined Data'!Q$1,'Raw Election Data'!$A$1:$AN$1,0))</f>
        <v>0.12629016553067191</v>
      </c>
      <c r="R1768">
        <f>INDEX('Raw Election Data'!$A$1:$AN$3144,MATCH($C1768&amp;" "&amp;$B1768,'Raw Election Data'!$C$1:$C$3144,0),MATCH('Joined Data'!R$1,'Raw Election Data'!$A$1:$AN$1,0))</f>
        <v>-0.12629016553067191</v>
      </c>
    </row>
    <row r="1769" spans="1:18" ht="13.5" hidden="1" customHeight="1" x14ac:dyDescent="0.15">
      <c r="A1769" t="s">
        <v>255</v>
      </c>
      <c r="B1769" t="s">
        <v>4593</v>
      </c>
      <c r="C1769" t="str">
        <f>INDEX(FIPS!$A$1:$E$3236,MATCH($F1769,FIPS!$D$1:$D$3236,0),5)</f>
        <v>Coos County</v>
      </c>
      <c r="D1769" t="s">
        <v>256</v>
      </c>
      <c r="E1769" s="15" t="s">
        <v>9</v>
      </c>
      <c r="F1769" t="s">
        <v>4604</v>
      </c>
      <c r="G1769" t="s">
        <v>435</v>
      </c>
      <c r="H1769" t="str">
        <f>IFERROR(VLOOKUP($G1769,'Team Colors'!$A:$B,2,0),"#c9c9c9")</f>
        <v>#c60c30</v>
      </c>
      <c r="I1769">
        <f>INDEX('Raw Election Data'!$A$1:$AN$3144,MATCH($C1769&amp;" "&amp;$B1769,'Raw Election Data'!$C$1:$C$3144,0),MATCH('Joined Data'!I$1,'Raw Election Data'!$A$1:$AN$1,0))</f>
        <v>31212</v>
      </c>
      <c r="J1769">
        <f>INDEX('Raw Election Data'!$A$1:$AN$3144,MATCH($C1769&amp;" "&amp;$B1769,'Raw Election Data'!$C$1:$C$3144,0),MATCH('Joined Data'!J$1,'Raw Election Data'!$A$1:$AN$1,0))</f>
        <v>6558</v>
      </c>
      <c r="K1769">
        <f>INDEX('Raw Election Data'!$A$1:$AN$3144,MATCH($C1769&amp;" "&amp;$B1769,'Raw Election Data'!$C$1:$C$3144,0),MATCH('Joined Data'!K$1,'Raw Election Data'!$A$1:$AN$1,0))</f>
        <v>7951</v>
      </c>
      <c r="L1769">
        <f>INDEX('Raw Election Data'!$A$1:$AN$3144,MATCH($C1769&amp;" "&amp;$B1769,'Raw Election Data'!$C$1:$C$3144,0),MATCH('Joined Data'!L$1,'Raw Election Data'!$A$1:$AN$1,0))</f>
        <v>15255</v>
      </c>
      <c r="M1769">
        <f>INDEX('Raw Election Data'!$A$1:$AN$3144,MATCH($C1769&amp;" "&amp;$B1769,'Raw Election Data'!$C$1:$C$3144,0),MATCH('Joined Data'!M$1,'Raw Election Data'!$A$1:$AN$1,0))</f>
        <v>0.42989183874139625</v>
      </c>
      <c r="N1769">
        <f>INDEX('Raw Election Data'!$A$1:$AN$3144,MATCH($C1769&amp;" "&amp;$B1769,'Raw Election Data'!$C$1:$C$3144,0),MATCH('Joined Data'!N$1,'Raw Election Data'!$A$1:$AN$1,0))</f>
        <v>0.5212061619141265</v>
      </c>
      <c r="O1769">
        <f>INDEX('Raw Election Data'!$A$1:$AN$3144,MATCH($C1769&amp;" "&amp;$B1769,'Raw Election Data'!$C$1:$C$3144,0),MATCH('Joined Data'!O$1,'Raw Election Data'!$A$1:$AN$1,0))</f>
        <v>-1393</v>
      </c>
      <c r="P1769">
        <f>INDEX('Raw Election Data'!$A$1:$AN$3144,MATCH($C1769&amp;" "&amp;$B1769,'Raw Election Data'!$C$1:$C$3144,0),MATCH('Joined Data'!P$1,'Raw Election Data'!$A$1:$AN$1,0))</f>
        <v>1393</v>
      </c>
      <c r="Q1769">
        <f>INDEX('Raw Election Data'!$A$1:$AN$3144,MATCH($C1769&amp;" "&amp;$B1769,'Raw Election Data'!$C$1:$C$3144,0),MATCH('Joined Data'!Q$1,'Raw Election Data'!$A$1:$AN$1,0))</f>
        <v>-9.131432317273025E-2</v>
      </c>
      <c r="R1769">
        <f>INDEX('Raw Election Data'!$A$1:$AN$3144,MATCH($C1769&amp;" "&amp;$B1769,'Raw Election Data'!$C$1:$C$3144,0),MATCH('Joined Data'!R$1,'Raw Election Data'!$A$1:$AN$1,0))</f>
        <v>9.131432317273025E-2</v>
      </c>
    </row>
    <row r="1770" spans="1:18" ht="13.5" hidden="1" customHeight="1" x14ac:dyDescent="0.15">
      <c r="A1770" t="s">
        <v>255</v>
      </c>
      <c r="B1770" t="s">
        <v>4593</v>
      </c>
      <c r="C1770" t="str">
        <f>INDEX(FIPS!$A$1:$E$3236,MATCH($F1770,FIPS!$D$1:$D$3236,0),5)</f>
        <v>Grafton County</v>
      </c>
      <c r="D1770" t="s">
        <v>256</v>
      </c>
      <c r="E1770" s="15" t="s">
        <v>10</v>
      </c>
      <c r="F1770" t="s">
        <v>4608</v>
      </c>
      <c r="G1770" t="s">
        <v>435</v>
      </c>
      <c r="H1770" t="str">
        <f>IFERROR(VLOOKUP($G1770,'Team Colors'!$A:$B,2,0),"#c9c9c9")</f>
        <v>#c60c30</v>
      </c>
      <c r="I1770">
        <f>INDEX('Raw Election Data'!$A$1:$AN$3144,MATCH($C1770&amp;" "&amp;$B1770,'Raw Election Data'!$C$1:$C$3144,0),MATCH('Joined Data'!I$1,'Raw Election Data'!$A$1:$AN$1,0))</f>
        <v>89320</v>
      </c>
      <c r="J1770">
        <f>INDEX('Raw Election Data'!$A$1:$AN$3144,MATCH($C1770&amp;" "&amp;$B1770,'Raw Election Data'!$C$1:$C$3144,0),MATCH('Joined Data'!J$1,'Raw Election Data'!$A$1:$AN$1,0))</f>
        <v>28510</v>
      </c>
      <c r="K1770">
        <f>INDEX('Raw Election Data'!$A$1:$AN$3144,MATCH($C1770&amp;" "&amp;$B1770,'Raw Election Data'!$C$1:$C$3144,0),MATCH('Joined Data'!K$1,'Raw Election Data'!$A$1:$AN$1,0))</f>
        <v>19010</v>
      </c>
      <c r="L1770">
        <f>INDEX('Raw Election Data'!$A$1:$AN$3144,MATCH($C1770&amp;" "&amp;$B1770,'Raw Election Data'!$C$1:$C$3144,0),MATCH('Joined Data'!L$1,'Raw Election Data'!$A$1:$AN$1,0))</f>
        <v>50065</v>
      </c>
      <c r="M1770">
        <f>INDEX('Raw Election Data'!$A$1:$AN$3144,MATCH($C1770&amp;" "&amp;$B1770,'Raw Election Data'!$C$1:$C$3144,0),MATCH('Joined Data'!M$1,'Raw Election Data'!$A$1:$AN$1,0))</f>
        <v>0.56945970238689703</v>
      </c>
      <c r="N1770">
        <f>INDEX('Raw Election Data'!$A$1:$AN$3144,MATCH($C1770&amp;" "&amp;$B1770,'Raw Election Data'!$C$1:$C$3144,0),MATCH('Joined Data'!N$1,'Raw Election Data'!$A$1:$AN$1,0))</f>
        <v>0.37970638170378507</v>
      </c>
      <c r="O1770">
        <f>INDEX('Raw Election Data'!$A$1:$AN$3144,MATCH($C1770&amp;" "&amp;$B1770,'Raw Election Data'!$C$1:$C$3144,0),MATCH('Joined Data'!O$1,'Raw Election Data'!$A$1:$AN$1,0))</f>
        <v>9500</v>
      </c>
      <c r="P1770">
        <f>INDEX('Raw Election Data'!$A$1:$AN$3144,MATCH($C1770&amp;" "&amp;$B1770,'Raw Election Data'!$C$1:$C$3144,0),MATCH('Joined Data'!P$1,'Raw Election Data'!$A$1:$AN$1,0))</f>
        <v>-9500</v>
      </c>
      <c r="Q1770">
        <f>INDEX('Raw Election Data'!$A$1:$AN$3144,MATCH($C1770&amp;" "&amp;$B1770,'Raw Election Data'!$C$1:$C$3144,0),MATCH('Joined Data'!Q$1,'Raw Election Data'!$A$1:$AN$1,0))</f>
        <v>0.18975332068311196</v>
      </c>
      <c r="R1770">
        <f>INDEX('Raw Election Data'!$A$1:$AN$3144,MATCH($C1770&amp;" "&amp;$B1770,'Raw Election Data'!$C$1:$C$3144,0),MATCH('Joined Data'!R$1,'Raw Election Data'!$A$1:$AN$1,0))</f>
        <v>-0.18975332068311196</v>
      </c>
    </row>
    <row r="1771" spans="1:18" ht="13.5" hidden="1" customHeight="1" x14ac:dyDescent="0.15">
      <c r="A1771" t="s">
        <v>255</v>
      </c>
      <c r="B1771" t="s">
        <v>4593</v>
      </c>
      <c r="C1771" t="str">
        <f>INDEX(FIPS!$A$1:$E$3236,MATCH($F1771,FIPS!$D$1:$D$3236,0),5)</f>
        <v>Hillsborough County</v>
      </c>
      <c r="D1771" t="s">
        <v>256</v>
      </c>
      <c r="E1771" s="15" t="s">
        <v>11</v>
      </c>
      <c r="F1771" t="s">
        <v>4611</v>
      </c>
      <c r="G1771" t="s">
        <v>435</v>
      </c>
      <c r="H1771" t="str">
        <f>IFERROR(VLOOKUP($G1771,'Team Colors'!$A:$B,2,0),"#c9c9c9")</f>
        <v>#c60c30</v>
      </c>
      <c r="I1771">
        <f>INDEX('Raw Election Data'!$A$1:$AN$3144,MATCH($C1771&amp;" "&amp;$B1771,'Raw Election Data'!$C$1:$C$3144,0),MATCH('Joined Data'!I$1,'Raw Election Data'!$A$1:$AN$1,0))</f>
        <v>406678</v>
      </c>
      <c r="J1771">
        <f>INDEX('Raw Election Data'!$A$1:$AN$3144,MATCH($C1771&amp;" "&amp;$B1771,'Raw Election Data'!$C$1:$C$3144,0),MATCH('Joined Data'!J$1,'Raw Election Data'!$A$1:$AN$1,0))</f>
        <v>99589</v>
      </c>
      <c r="K1771">
        <f>INDEX('Raw Election Data'!$A$1:$AN$3144,MATCH($C1771&amp;" "&amp;$B1771,'Raw Election Data'!$C$1:$C$3144,0),MATCH('Joined Data'!K$1,'Raw Election Data'!$A$1:$AN$1,0))</f>
        <v>100013</v>
      </c>
      <c r="L1771">
        <f>INDEX('Raw Election Data'!$A$1:$AN$3144,MATCH($C1771&amp;" "&amp;$B1771,'Raw Election Data'!$C$1:$C$3144,0),MATCH('Joined Data'!L$1,'Raw Election Data'!$A$1:$AN$1,0))</f>
        <v>210622</v>
      </c>
      <c r="M1771">
        <f>INDEX('Raw Election Data'!$A$1:$AN$3144,MATCH($C1771&amp;" "&amp;$B1771,'Raw Election Data'!$C$1:$C$3144,0),MATCH('Joined Data'!M$1,'Raw Election Data'!$A$1:$AN$1,0))</f>
        <v>0.47283284747082449</v>
      </c>
      <c r="N1771">
        <f>INDEX('Raw Election Data'!$A$1:$AN$3144,MATCH($C1771&amp;" "&amp;$B1771,'Raw Election Data'!$C$1:$C$3144,0),MATCH('Joined Data'!N$1,'Raw Election Data'!$A$1:$AN$1,0))</f>
        <v>0.47484593252366797</v>
      </c>
      <c r="O1771">
        <f>INDEX('Raw Election Data'!$A$1:$AN$3144,MATCH($C1771&amp;" "&amp;$B1771,'Raw Election Data'!$C$1:$C$3144,0),MATCH('Joined Data'!O$1,'Raw Election Data'!$A$1:$AN$1,0))</f>
        <v>-424</v>
      </c>
      <c r="P1771">
        <f>INDEX('Raw Election Data'!$A$1:$AN$3144,MATCH($C1771&amp;" "&amp;$B1771,'Raw Election Data'!$C$1:$C$3144,0),MATCH('Joined Data'!P$1,'Raw Election Data'!$A$1:$AN$1,0))</f>
        <v>424</v>
      </c>
      <c r="Q1771">
        <f>INDEX('Raw Election Data'!$A$1:$AN$3144,MATCH($C1771&amp;" "&amp;$B1771,'Raw Election Data'!$C$1:$C$3144,0),MATCH('Joined Data'!Q$1,'Raw Election Data'!$A$1:$AN$1,0))</f>
        <v>-2.0130850528434774E-3</v>
      </c>
      <c r="R1771">
        <f>INDEX('Raw Election Data'!$A$1:$AN$3144,MATCH($C1771&amp;" "&amp;$B1771,'Raw Election Data'!$C$1:$C$3144,0),MATCH('Joined Data'!R$1,'Raw Election Data'!$A$1:$AN$1,0))</f>
        <v>2.0130850528434774E-3</v>
      </c>
    </row>
    <row r="1772" spans="1:18" ht="13.5" hidden="1" customHeight="1" x14ac:dyDescent="0.15">
      <c r="A1772" t="s">
        <v>255</v>
      </c>
      <c r="B1772" t="s">
        <v>4593</v>
      </c>
      <c r="C1772" t="str">
        <f>INDEX(FIPS!$A$1:$E$3236,MATCH($F1772,FIPS!$D$1:$D$3236,0),5)</f>
        <v>Merrimack County</v>
      </c>
      <c r="D1772" t="s">
        <v>256</v>
      </c>
      <c r="E1772" s="15" t="s">
        <v>12</v>
      </c>
      <c r="F1772" t="s">
        <v>4615</v>
      </c>
      <c r="G1772" t="s">
        <v>435</v>
      </c>
      <c r="H1772" t="str">
        <f>IFERROR(VLOOKUP($G1772,'Team Colors'!$A:$B,2,0),"#c9c9c9")</f>
        <v>#c60c30</v>
      </c>
      <c r="I1772">
        <f>INDEX('Raw Election Data'!$A$1:$AN$3144,MATCH($C1772&amp;" "&amp;$B1772,'Raw Election Data'!$C$1:$C$3144,0),MATCH('Joined Data'!I$1,'Raw Election Data'!$A$1:$AN$1,0))</f>
        <v>147994</v>
      </c>
      <c r="J1772">
        <f>INDEX('Raw Election Data'!$A$1:$AN$3144,MATCH($C1772&amp;" "&amp;$B1772,'Raw Election Data'!$C$1:$C$3144,0),MATCH('Joined Data'!J$1,'Raw Election Data'!$A$1:$AN$1,0))</f>
        <v>40198</v>
      </c>
      <c r="K1772">
        <f>INDEX('Raw Election Data'!$A$1:$AN$3144,MATCH($C1772&amp;" "&amp;$B1772,'Raw Election Data'!$C$1:$C$3144,0),MATCH('Joined Data'!K$1,'Raw Election Data'!$A$1:$AN$1,0))</f>
        <v>37674</v>
      </c>
      <c r="L1772">
        <f>INDEX('Raw Election Data'!$A$1:$AN$3144,MATCH($C1772&amp;" "&amp;$B1772,'Raw Election Data'!$C$1:$C$3144,0),MATCH('Joined Data'!L$1,'Raw Election Data'!$A$1:$AN$1,0))</f>
        <v>81982</v>
      </c>
      <c r="M1772">
        <f>INDEX('Raw Election Data'!$A$1:$AN$3144,MATCH($C1772&amp;" "&amp;$B1772,'Raw Election Data'!$C$1:$C$3144,0),MATCH('Joined Data'!M$1,'Raw Election Data'!$A$1:$AN$1,0))</f>
        <v>0.49032714498304508</v>
      </c>
      <c r="N1772">
        <f>INDEX('Raw Election Data'!$A$1:$AN$3144,MATCH($C1772&amp;" "&amp;$B1772,'Raw Election Data'!$C$1:$C$3144,0),MATCH('Joined Data'!N$1,'Raw Election Data'!$A$1:$AN$1,0))</f>
        <v>0.45953989900221998</v>
      </c>
      <c r="O1772">
        <f>INDEX('Raw Election Data'!$A$1:$AN$3144,MATCH($C1772&amp;" "&amp;$B1772,'Raw Election Data'!$C$1:$C$3144,0),MATCH('Joined Data'!O$1,'Raw Election Data'!$A$1:$AN$1,0))</f>
        <v>2524</v>
      </c>
      <c r="P1772">
        <f>INDEX('Raw Election Data'!$A$1:$AN$3144,MATCH($C1772&amp;" "&amp;$B1772,'Raw Election Data'!$C$1:$C$3144,0),MATCH('Joined Data'!P$1,'Raw Election Data'!$A$1:$AN$1,0))</f>
        <v>-2524</v>
      </c>
      <c r="Q1772">
        <f>INDEX('Raw Election Data'!$A$1:$AN$3144,MATCH($C1772&amp;" "&amp;$B1772,'Raw Election Data'!$C$1:$C$3144,0),MATCH('Joined Data'!Q$1,'Raw Election Data'!$A$1:$AN$1,0))</f>
        <v>3.0787245980825106E-2</v>
      </c>
      <c r="R1772">
        <f>INDEX('Raw Election Data'!$A$1:$AN$3144,MATCH($C1772&amp;" "&amp;$B1772,'Raw Election Data'!$C$1:$C$3144,0),MATCH('Joined Data'!R$1,'Raw Election Data'!$A$1:$AN$1,0))</f>
        <v>-3.0787245980825106E-2</v>
      </c>
    </row>
    <row r="1773" spans="1:18" ht="13.5" hidden="1" customHeight="1" x14ac:dyDescent="0.15">
      <c r="A1773" t="s">
        <v>255</v>
      </c>
      <c r="B1773" t="s">
        <v>4593</v>
      </c>
      <c r="C1773" t="str">
        <f>INDEX(FIPS!$A$1:$E$3236,MATCH($F1773,FIPS!$D$1:$D$3236,0),5)</f>
        <v>Rockingham County</v>
      </c>
      <c r="D1773" t="s">
        <v>256</v>
      </c>
      <c r="E1773" s="15" t="s">
        <v>13</v>
      </c>
      <c r="F1773" t="s">
        <v>4619</v>
      </c>
      <c r="G1773" t="s">
        <v>435</v>
      </c>
      <c r="H1773" t="str">
        <f>IFERROR(VLOOKUP($G1773,'Team Colors'!$A:$B,2,0),"#c9c9c9")</f>
        <v>#c60c30</v>
      </c>
      <c r="I1773">
        <f>INDEX('Raw Election Data'!$A$1:$AN$3144,MATCH($C1773&amp;" "&amp;$B1773,'Raw Election Data'!$C$1:$C$3144,0),MATCH('Joined Data'!I$1,'Raw Election Data'!$A$1:$AN$1,0))</f>
        <v>301777</v>
      </c>
      <c r="J1773">
        <f>INDEX('Raw Election Data'!$A$1:$AN$3144,MATCH($C1773&amp;" "&amp;$B1773,'Raw Election Data'!$C$1:$C$3144,0),MATCH('Joined Data'!J$1,'Raw Election Data'!$A$1:$AN$1,0))</f>
        <v>79994</v>
      </c>
      <c r="K1773">
        <f>INDEX('Raw Election Data'!$A$1:$AN$3144,MATCH($C1773&amp;" "&amp;$B1773,'Raw Election Data'!$C$1:$C$3144,0),MATCH('Joined Data'!K$1,'Raw Election Data'!$A$1:$AN$1,0))</f>
        <v>90447</v>
      </c>
      <c r="L1773">
        <f>INDEX('Raw Election Data'!$A$1:$AN$3144,MATCH($C1773&amp;" "&amp;$B1773,'Raw Election Data'!$C$1:$C$3144,0),MATCH('Joined Data'!L$1,'Raw Election Data'!$A$1:$AN$1,0))</f>
        <v>179005</v>
      </c>
      <c r="M1773">
        <f>INDEX('Raw Election Data'!$A$1:$AN$3144,MATCH($C1773&amp;" "&amp;$B1773,'Raw Election Data'!$C$1:$C$3144,0),MATCH('Joined Data'!M$1,'Raw Election Data'!$A$1:$AN$1,0))</f>
        <v>0.44688137202871431</v>
      </c>
      <c r="N1773">
        <f>INDEX('Raw Election Data'!$A$1:$AN$3144,MATCH($C1773&amp;" "&amp;$B1773,'Raw Election Data'!$C$1:$C$3144,0),MATCH('Joined Data'!N$1,'Raw Election Data'!$A$1:$AN$1,0))</f>
        <v>0.50527638892768356</v>
      </c>
      <c r="O1773">
        <f>INDEX('Raw Election Data'!$A$1:$AN$3144,MATCH($C1773&amp;" "&amp;$B1773,'Raw Election Data'!$C$1:$C$3144,0),MATCH('Joined Data'!O$1,'Raw Election Data'!$A$1:$AN$1,0))</f>
        <v>-10453</v>
      </c>
      <c r="P1773">
        <f>INDEX('Raw Election Data'!$A$1:$AN$3144,MATCH($C1773&amp;" "&amp;$B1773,'Raw Election Data'!$C$1:$C$3144,0),MATCH('Joined Data'!P$1,'Raw Election Data'!$A$1:$AN$1,0))</f>
        <v>10453</v>
      </c>
      <c r="Q1773">
        <f>INDEX('Raw Election Data'!$A$1:$AN$3144,MATCH($C1773&amp;" "&amp;$B1773,'Raw Election Data'!$C$1:$C$3144,0),MATCH('Joined Data'!Q$1,'Raw Election Data'!$A$1:$AN$1,0))</f>
        <v>-5.8395016898969254E-2</v>
      </c>
      <c r="R1773">
        <f>INDEX('Raw Election Data'!$A$1:$AN$3144,MATCH($C1773&amp;" "&amp;$B1773,'Raw Election Data'!$C$1:$C$3144,0),MATCH('Joined Data'!R$1,'Raw Election Data'!$A$1:$AN$1,0))</f>
        <v>5.8395016898969254E-2</v>
      </c>
    </row>
    <row r="1774" spans="1:18" ht="13.5" hidden="1" customHeight="1" x14ac:dyDescent="0.15">
      <c r="A1774" t="s">
        <v>255</v>
      </c>
      <c r="B1774" t="s">
        <v>4593</v>
      </c>
      <c r="C1774" t="str">
        <f>INDEX(FIPS!$A$1:$E$3236,MATCH($F1774,FIPS!$D$1:$D$3236,0),5)</f>
        <v>Strafford County</v>
      </c>
      <c r="D1774" t="s">
        <v>256</v>
      </c>
      <c r="E1774" s="15" t="s">
        <v>14</v>
      </c>
      <c r="F1774" t="s">
        <v>4623</v>
      </c>
      <c r="G1774" t="s">
        <v>435</v>
      </c>
      <c r="H1774" t="str">
        <f>IFERROR(VLOOKUP($G1774,'Team Colors'!$A:$B,2,0),"#c9c9c9")</f>
        <v>#c60c30</v>
      </c>
      <c r="I1774">
        <f>INDEX('Raw Election Data'!$A$1:$AN$3144,MATCH($C1774&amp;" "&amp;$B1774,'Raw Election Data'!$C$1:$C$3144,0),MATCH('Joined Data'!I$1,'Raw Election Data'!$A$1:$AN$1,0))</f>
        <v>126825</v>
      </c>
      <c r="J1774">
        <f>INDEX('Raw Election Data'!$A$1:$AN$3144,MATCH($C1774&amp;" "&amp;$B1774,'Raw Election Data'!$C$1:$C$3144,0),MATCH('Joined Data'!J$1,'Raw Election Data'!$A$1:$AN$1,0))</f>
        <v>34894</v>
      </c>
      <c r="K1774">
        <f>INDEX('Raw Election Data'!$A$1:$AN$3144,MATCH($C1774&amp;" "&amp;$B1774,'Raw Election Data'!$C$1:$C$3144,0),MATCH('Joined Data'!K$1,'Raw Election Data'!$A$1:$AN$1,0))</f>
        <v>29072</v>
      </c>
      <c r="L1774">
        <f>INDEX('Raw Election Data'!$A$1:$AN$3144,MATCH($C1774&amp;" "&amp;$B1774,'Raw Election Data'!$C$1:$C$3144,0),MATCH('Joined Data'!L$1,'Raw Election Data'!$A$1:$AN$1,0))</f>
        <v>67918</v>
      </c>
      <c r="M1774">
        <f>INDEX('Raw Election Data'!$A$1:$AN$3144,MATCH($C1774&amp;" "&amp;$B1774,'Raw Election Data'!$C$1:$C$3144,0),MATCH('Joined Data'!M$1,'Raw Election Data'!$A$1:$AN$1,0))</f>
        <v>0.51376660090108661</v>
      </c>
      <c r="N1774">
        <f>INDEX('Raw Election Data'!$A$1:$AN$3144,MATCH($C1774&amp;" "&amp;$B1774,'Raw Election Data'!$C$1:$C$3144,0),MATCH('Joined Data'!N$1,'Raw Election Data'!$A$1:$AN$1,0))</f>
        <v>0.42804558438116552</v>
      </c>
      <c r="O1774">
        <f>INDEX('Raw Election Data'!$A$1:$AN$3144,MATCH($C1774&amp;" "&amp;$B1774,'Raw Election Data'!$C$1:$C$3144,0),MATCH('Joined Data'!O$1,'Raw Election Data'!$A$1:$AN$1,0))</f>
        <v>5822</v>
      </c>
      <c r="P1774">
        <f>INDEX('Raw Election Data'!$A$1:$AN$3144,MATCH($C1774&amp;" "&amp;$B1774,'Raw Election Data'!$C$1:$C$3144,0),MATCH('Joined Data'!P$1,'Raw Election Data'!$A$1:$AN$1,0))</f>
        <v>-5822</v>
      </c>
      <c r="Q1774">
        <f>INDEX('Raw Election Data'!$A$1:$AN$3144,MATCH($C1774&amp;" "&amp;$B1774,'Raw Election Data'!$C$1:$C$3144,0),MATCH('Joined Data'!Q$1,'Raw Election Data'!$A$1:$AN$1,0))</f>
        <v>8.5721016519921089E-2</v>
      </c>
      <c r="R1774">
        <f>INDEX('Raw Election Data'!$A$1:$AN$3144,MATCH($C1774&amp;" "&amp;$B1774,'Raw Election Data'!$C$1:$C$3144,0),MATCH('Joined Data'!R$1,'Raw Election Data'!$A$1:$AN$1,0))</f>
        <v>-8.5721016519921089E-2</v>
      </c>
    </row>
    <row r="1775" spans="1:18" ht="13.5" hidden="1" customHeight="1" x14ac:dyDescent="0.15">
      <c r="A1775" t="s">
        <v>255</v>
      </c>
      <c r="B1775" t="s">
        <v>4593</v>
      </c>
      <c r="C1775" t="str">
        <f>INDEX(FIPS!$A$1:$E$3236,MATCH($F1775,FIPS!$D$1:$D$3236,0),5)</f>
        <v>Sullivan County</v>
      </c>
      <c r="D1775" t="s">
        <v>256</v>
      </c>
      <c r="E1775" s="15" t="s">
        <v>15</v>
      </c>
      <c r="F1775" t="s">
        <v>4624</v>
      </c>
      <c r="G1775" t="s">
        <v>435</v>
      </c>
      <c r="H1775" t="str">
        <f>IFERROR(VLOOKUP($G1775,'Team Colors'!$A:$B,2,0),"#c9c9c9")</f>
        <v>#c60c30</v>
      </c>
      <c r="I1775">
        <f>INDEX('Raw Election Data'!$A$1:$AN$3144,MATCH($C1775&amp;" "&amp;$B1775,'Raw Election Data'!$C$1:$C$3144,0),MATCH('Joined Data'!I$1,'Raw Election Data'!$A$1:$AN$1,0))</f>
        <v>42967</v>
      </c>
      <c r="J1775">
        <f>INDEX('Raw Election Data'!$A$1:$AN$3144,MATCH($C1775&amp;" "&amp;$B1775,'Raw Election Data'!$C$1:$C$3144,0),MATCH('Joined Data'!J$1,'Raw Election Data'!$A$1:$AN$1,0))</f>
        <v>10210</v>
      </c>
      <c r="K1775">
        <f>INDEX('Raw Election Data'!$A$1:$AN$3144,MATCH($C1775&amp;" "&amp;$B1775,'Raw Election Data'!$C$1:$C$3144,0),MATCH('Joined Data'!K$1,'Raw Election Data'!$A$1:$AN$1,0))</f>
        <v>10796</v>
      </c>
      <c r="L1775">
        <f>INDEX('Raw Election Data'!$A$1:$AN$3144,MATCH($C1775&amp;" "&amp;$B1775,'Raw Election Data'!$C$1:$C$3144,0),MATCH('Joined Data'!L$1,'Raw Election Data'!$A$1:$AN$1,0))</f>
        <v>22101</v>
      </c>
      <c r="M1775">
        <f>INDEX('Raw Election Data'!$A$1:$AN$3144,MATCH($C1775&amp;" "&amp;$B1775,'Raw Election Data'!$C$1:$C$3144,0),MATCH('Joined Data'!M$1,'Raw Election Data'!$A$1:$AN$1,0))</f>
        <v>0.46197004660422603</v>
      </c>
      <c r="N1775">
        <f>INDEX('Raw Election Data'!$A$1:$AN$3144,MATCH($C1775&amp;" "&amp;$B1775,'Raw Election Data'!$C$1:$C$3144,0),MATCH('Joined Data'!N$1,'Raw Election Data'!$A$1:$AN$1,0))</f>
        <v>0.48848468395095246</v>
      </c>
      <c r="O1775">
        <f>INDEX('Raw Election Data'!$A$1:$AN$3144,MATCH($C1775&amp;" "&amp;$B1775,'Raw Election Data'!$C$1:$C$3144,0),MATCH('Joined Data'!O$1,'Raw Election Data'!$A$1:$AN$1,0))</f>
        <v>-586</v>
      </c>
      <c r="P1775">
        <f>INDEX('Raw Election Data'!$A$1:$AN$3144,MATCH($C1775&amp;" "&amp;$B1775,'Raw Election Data'!$C$1:$C$3144,0),MATCH('Joined Data'!P$1,'Raw Election Data'!$A$1:$AN$1,0))</f>
        <v>586</v>
      </c>
      <c r="Q1775">
        <f>INDEX('Raw Election Data'!$A$1:$AN$3144,MATCH($C1775&amp;" "&amp;$B1775,'Raw Election Data'!$C$1:$C$3144,0),MATCH('Joined Data'!Q$1,'Raw Election Data'!$A$1:$AN$1,0))</f>
        <v>-2.6514637346726433E-2</v>
      </c>
      <c r="R1775">
        <f>INDEX('Raw Election Data'!$A$1:$AN$3144,MATCH($C1775&amp;" "&amp;$B1775,'Raw Election Data'!$C$1:$C$3144,0),MATCH('Joined Data'!R$1,'Raw Election Data'!$A$1:$AN$1,0))</f>
        <v>2.6514637346726433E-2</v>
      </c>
    </row>
    <row r="1776" spans="1:18" ht="13.5" hidden="1" customHeight="1" x14ac:dyDescent="0.15">
      <c r="A1776" t="s">
        <v>257</v>
      </c>
      <c r="B1776" t="s">
        <v>4625</v>
      </c>
      <c r="C1776" t="str">
        <f>INDEX(FIPS!$A$1:$E$3236,MATCH($F1776,FIPS!$D$1:$D$3236,0),5)</f>
        <v>Atlantic County</v>
      </c>
      <c r="D1776" t="s">
        <v>258</v>
      </c>
      <c r="E1776" s="15" t="s">
        <v>6</v>
      </c>
      <c r="F1776" t="s">
        <v>4627</v>
      </c>
      <c r="G1776" t="s">
        <v>7780</v>
      </c>
      <c r="H1776" t="str">
        <f>IFERROR(VLOOKUP($G1776,'Team Colors'!$A:$B,2,0),"#c9c9c9")</f>
        <v>#004953</v>
      </c>
      <c r="I1776">
        <f>INDEX('Raw Election Data'!$A$1:$AN$3144,MATCH($C1776&amp;" "&amp;$B1776,'Raw Election Data'!$C$1:$C$3144,0),MATCH('Joined Data'!I$1,'Raw Election Data'!$A$1:$AN$1,0))</f>
        <v>274219</v>
      </c>
      <c r="J1776">
        <f>INDEX('Raw Election Data'!$A$1:$AN$3144,MATCH($C1776&amp;" "&amp;$B1776,'Raw Election Data'!$C$1:$C$3144,0),MATCH('Joined Data'!J$1,'Raw Election Data'!$A$1:$AN$1,0))</f>
        <v>54472</v>
      </c>
      <c r="K1776">
        <f>INDEX('Raw Election Data'!$A$1:$AN$3144,MATCH($C1776&amp;" "&amp;$B1776,'Raw Election Data'!$C$1:$C$3144,0),MATCH('Joined Data'!K$1,'Raw Election Data'!$A$1:$AN$1,0))</f>
        <v>47882</v>
      </c>
      <c r="L1776">
        <f>INDEX('Raw Election Data'!$A$1:$AN$3144,MATCH($C1776&amp;" "&amp;$B1776,'Raw Election Data'!$C$1:$C$3144,0),MATCH('Joined Data'!L$1,'Raw Election Data'!$A$1:$AN$1,0))</f>
        <v>105738</v>
      </c>
      <c r="M1776">
        <f>INDEX('Raw Election Data'!$A$1:$AN$3144,MATCH($C1776&amp;" "&amp;$B1776,'Raw Election Data'!$C$1:$C$3144,0),MATCH('Joined Data'!M$1,'Raw Election Data'!$A$1:$AN$1,0))</f>
        <v>0.51516011273146833</v>
      </c>
      <c r="N1776">
        <f>INDEX('Raw Election Data'!$A$1:$AN$3144,MATCH($C1776&amp;" "&amp;$B1776,'Raw Election Data'!$C$1:$C$3144,0),MATCH('Joined Data'!N$1,'Raw Election Data'!$A$1:$AN$1,0))</f>
        <v>0.45283625565075941</v>
      </c>
      <c r="O1776">
        <f>INDEX('Raw Election Data'!$A$1:$AN$3144,MATCH($C1776&amp;" "&amp;$B1776,'Raw Election Data'!$C$1:$C$3144,0),MATCH('Joined Data'!O$1,'Raw Election Data'!$A$1:$AN$1,0))</f>
        <v>6590</v>
      </c>
      <c r="P1776">
        <f>INDEX('Raw Election Data'!$A$1:$AN$3144,MATCH($C1776&amp;" "&amp;$B1776,'Raw Election Data'!$C$1:$C$3144,0),MATCH('Joined Data'!P$1,'Raw Election Data'!$A$1:$AN$1,0))</f>
        <v>-6590</v>
      </c>
      <c r="Q1776">
        <f>INDEX('Raw Election Data'!$A$1:$AN$3144,MATCH($C1776&amp;" "&amp;$B1776,'Raw Election Data'!$C$1:$C$3144,0),MATCH('Joined Data'!Q$1,'Raw Election Data'!$A$1:$AN$1,0))</f>
        <v>6.2323857080708922E-2</v>
      </c>
      <c r="R1776">
        <f>INDEX('Raw Election Data'!$A$1:$AN$3144,MATCH($C1776&amp;" "&amp;$B1776,'Raw Election Data'!$C$1:$C$3144,0),MATCH('Joined Data'!R$1,'Raw Election Data'!$A$1:$AN$1,0))</f>
        <v>-6.2323857080708922E-2</v>
      </c>
    </row>
    <row r="1777" spans="1:18" ht="13.5" hidden="1" customHeight="1" x14ac:dyDescent="0.15">
      <c r="A1777" t="s">
        <v>257</v>
      </c>
      <c r="B1777" t="s">
        <v>4625</v>
      </c>
      <c r="C1777" t="str">
        <f>INDEX(FIPS!$A$1:$E$3236,MATCH($F1777,FIPS!$D$1:$D$3236,0),5)</f>
        <v>Bergen County</v>
      </c>
      <c r="D1777" t="s">
        <v>258</v>
      </c>
      <c r="E1777" s="15" t="s">
        <v>7</v>
      </c>
      <c r="F1777" t="s">
        <v>4631</v>
      </c>
      <c r="G1777" t="s">
        <v>7768</v>
      </c>
      <c r="H1777" t="str">
        <f>IFERROR(VLOOKUP($G1777,'Team Colors'!$A:$B,2,0),"#c9c9c9")</f>
        <v>#0b2265</v>
      </c>
      <c r="I1777">
        <f>INDEX('Raw Election Data'!$A$1:$AN$3144,MATCH($C1777&amp;" "&amp;$B1777,'Raw Election Data'!$C$1:$C$3144,0),MATCH('Joined Data'!I$1,'Raw Election Data'!$A$1:$AN$1,0))</f>
        <v>938506</v>
      </c>
      <c r="J1777">
        <f>INDEX('Raw Election Data'!$A$1:$AN$3144,MATCH($C1777&amp;" "&amp;$B1777,'Raw Election Data'!$C$1:$C$3144,0),MATCH('Joined Data'!J$1,'Raw Election Data'!$A$1:$AN$1,0))</f>
        <v>209251</v>
      </c>
      <c r="K1777">
        <f>INDEX('Raw Election Data'!$A$1:$AN$3144,MATCH($C1777&amp;" "&amp;$B1777,'Raw Election Data'!$C$1:$C$3144,0),MATCH('Joined Data'!K$1,'Raw Election Data'!$A$1:$AN$1,0))</f>
        <v>163220</v>
      </c>
      <c r="L1777">
        <f>INDEX('Raw Election Data'!$A$1:$AN$3144,MATCH($C1777&amp;" "&amp;$B1777,'Raw Election Data'!$C$1:$C$3144,0),MATCH('Joined Data'!L$1,'Raw Election Data'!$A$1:$AN$1,0))</f>
        <v>383965</v>
      </c>
      <c r="M1777">
        <f>INDEX('Raw Election Data'!$A$1:$AN$3144,MATCH($C1777&amp;" "&amp;$B1777,'Raw Election Data'!$C$1:$C$3144,0),MATCH('Joined Data'!M$1,'Raw Election Data'!$A$1:$AN$1,0))</f>
        <v>0.54497415128983107</v>
      </c>
      <c r="N1777">
        <f>INDEX('Raw Election Data'!$A$1:$AN$3144,MATCH($C1777&amp;" "&amp;$B1777,'Raw Election Data'!$C$1:$C$3144,0),MATCH('Joined Data'!N$1,'Raw Election Data'!$A$1:$AN$1,0))</f>
        <v>0.42509082859114761</v>
      </c>
      <c r="O1777">
        <f>INDEX('Raw Election Data'!$A$1:$AN$3144,MATCH($C1777&amp;" "&amp;$B1777,'Raw Election Data'!$C$1:$C$3144,0),MATCH('Joined Data'!O$1,'Raw Election Data'!$A$1:$AN$1,0))</f>
        <v>46031</v>
      </c>
      <c r="P1777">
        <f>INDEX('Raw Election Data'!$A$1:$AN$3144,MATCH($C1777&amp;" "&amp;$B1777,'Raw Election Data'!$C$1:$C$3144,0),MATCH('Joined Data'!P$1,'Raw Election Data'!$A$1:$AN$1,0))</f>
        <v>-46031</v>
      </c>
      <c r="Q1777">
        <f>INDEX('Raw Election Data'!$A$1:$AN$3144,MATCH($C1777&amp;" "&amp;$B1777,'Raw Election Data'!$C$1:$C$3144,0),MATCH('Joined Data'!Q$1,'Raw Election Data'!$A$1:$AN$1,0))</f>
        <v>0.11988332269868346</v>
      </c>
      <c r="R1777">
        <f>INDEX('Raw Election Data'!$A$1:$AN$3144,MATCH($C1777&amp;" "&amp;$B1777,'Raw Election Data'!$C$1:$C$3144,0),MATCH('Joined Data'!R$1,'Raw Election Data'!$A$1:$AN$1,0))</f>
        <v>-0.11988332269868346</v>
      </c>
    </row>
    <row r="1778" spans="1:18" ht="13.5" hidden="1" customHeight="1" x14ac:dyDescent="0.15">
      <c r="A1778" t="s">
        <v>257</v>
      </c>
      <c r="B1778" t="s">
        <v>4625</v>
      </c>
      <c r="C1778" t="str">
        <f>INDEX(FIPS!$A$1:$E$3236,MATCH($F1778,FIPS!$D$1:$D$3236,0),5)</f>
        <v>Burlington County</v>
      </c>
      <c r="D1778" t="s">
        <v>258</v>
      </c>
      <c r="E1778" s="15" t="s">
        <v>8</v>
      </c>
      <c r="F1778" t="s">
        <v>4637</v>
      </c>
      <c r="G1778" t="s">
        <v>7780</v>
      </c>
      <c r="H1778" t="str">
        <f>IFERROR(VLOOKUP($G1778,'Team Colors'!$A:$B,2,0),"#c9c9c9")</f>
        <v>#004953</v>
      </c>
      <c r="I1778">
        <f>INDEX('Raw Election Data'!$A$1:$AN$3144,MATCH($C1778&amp;" "&amp;$B1778,'Raw Election Data'!$C$1:$C$3144,0),MATCH('Joined Data'!I$1,'Raw Election Data'!$A$1:$AN$1,0))</f>
        <v>450226</v>
      </c>
      <c r="J1778">
        <f>INDEX('Raw Election Data'!$A$1:$AN$3144,MATCH($C1778&amp;" "&amp;$B1778,'Raw Election Data'!$C$1:$C$3144,0),MATCH('Joined Data'!J$1,'Raw Election Data'!$A$1:$AN$1,0))</f>
        <v>108361</v>
      </c>
      <c r="K1778">
        <f>INDEX('Raw Election Data'!$A$1:$AN$3144,MATCH($C1778&amp;" "&amp;$B1778,'Raw Election Data'!$C$1:$C$3144,0),MATCH('Joined Data'!K$1,'Raw Election Data'!$A$1:$AN$1,0))</f>
        <v>79539</v>
      </c>
      <c r="L1778">
        <f>INDEX('Raw Election Data'!$A$1:$AN$3144,MATCH($C1778&amp;" "&amp;$B1778,'Raw Election Data'!$C$1:$C$3144,0),MATCH('Joined Data'!L$1,'Raw Election Data'!$A$1:$AN$1,0))</f>
        <v>194988</v>
      </c>
      <c r="M1778">
        <f>INDEX('Raw Election Data'!$A$1:$AN$3144,MATCH($C1778&amp;" "&amp;$B1778,'Raw Election Data'!$C$1:$C$3144,0),MATCH('Joined Data'!M$1,'Raw Election Data'!$A$1:$AN$1,0))</f>
        <v>0.55573163476726772</v>
      </c>
      <c r="N1778">
        <f>INDEX('Raw Election Data'!$A$1:$AN$3144,MATCH($C1778&amp;" "&amp;$B1778,'Raw Election Data'!$C$1:$C$3144,0),MATCH('Joined Data'!N$1,'Raw Election Data'!$A$1:$AN$1,0))</f>
        <v>0.40791741030217243</v>
      </c>
      <c r="O1778">
        <f>INDEX('Raw Election Data'!$A$1:$AN$3144,MATCH($C1778&amp;" "&amp;$B1778,'Raw Election Data'!$C$1:$C$3144,0),MATCH('Joined Data'!O$1,'Raw Election Data'!$A$1:$AN$1,0))</f>
        <v>28822</v>
      </c>
      <c r="P1778">
        <f>INDEX('Raw Election Data'!$A$1:$AN$3144,MATCH($C1778&amp;" "&amp;$B1778,'Raw Election Data'!$C$1:$C$3144,0),MATCH('Joined Data'!P$1,'Raw Election Data'!$A$1:$AN$1,0))</f>
        <v>-28822</v>
      </c>
      <c r="Q1778">
        <f>INDEX('Raw Election Data'!$A$1:$AN$3144,MATCH($C1778&amp;" "&amp;$B1778,'Raw Election Data'!$C$1:$C$3144,0),MATCH('Joined Data'!Q$1,'Raw Election Data'!$A$1:$AN$1,0))</f>
        <v>0.14781422446509529</v>
      </c>
      <c r="R1778">
        <f>INDEX('Raw Election Data'!$A$1:$AN$3144,MATCH($C1778&amp;" "&amp;$B1778,'Raw Election Data'!$C$1:$C$3144,0),MATCH('Joined Data'!R$1,'Raw Election Data'!$A$1:$AN$1,0))</f>
        <v>-0.14781422446509529</v>
      </c>
    </row>
    <row r="1779" spans="1:18" ht="13.5" hidden="1" customHeight="1" x14ac:dyDescent="0.15">
      <c r="A1779" t="s">
        <v>257</v>
      </c>
      <c r="B1779" t="s">
        <v>4625</v>
      </c>
      <c r="C1779" t="str">
        <f>INDEX(FIPS!$A$1:$E$3236,MATCH($F1779,FIPS!$D$1:$D$3236,0),5)</f>
        <v>Camden County</v>
      </c>
      <c r="D1779" t="s">
        <v>258</v>
      </c>
      <c r="E1779" s="15" t="s">
        <v>9</v>
      </c>
      <c r="F1779" t="s">
        <v>4640</v>
      </c>
      <c r="G1779" t="s">
        <v>7780</v>
      </c>
      <c r="H1779" t="str">
        <f>IFERROR(VLOOKUP($G1779,'Team Colors'!$A:$B,2,0),"#c9c9c9")</f>
        <v>#004953</v>
      </c>
      <c r="I1779">
        <f>INDEX('Raw Election Data'!$A$1:$AN$3144,MATCH($C1779&amp;" "&amp;$B1779,'Raw Election Data'!$C$1:$C$3144,0),MATCH('Joined Data'!I$1,'Raw Election Data'!$A$1:$AN$1,0))</f>
        <v>510923</v>
      </c>
      <c r="J1779">
        <f>INDEX('Raw Election Data'!$A$1:$AN$3144,MATCH($C1779&amp;" "&amp;$B1779,'Raw Election Data'!$C$1:$C$3144,0),MATCH('Joined Data'!J$1,'Raw Election Data'!$A$1:$AN$1,0))</f>
        <v>142375</v>
      </c>
      <c r="K1779">
        <f>INDEX('Raw Election Data'!$A$1:$AN$3144,MATCH($C1779&amp;" "&amp;$B1779,'Raw Election Data'!$C$1:$C$3144,0),MATCH('Joined Data'!K$1,'Raw Election Data'!$A$1:$AN$1,0))</f>
        <v>71020</v>
      </c>
      <c r="L1779">
        <f>INDEX('Raw Election Data'!$A$1:$AN$3144,MATCH($C1779&amp;" "&amp;$B1779,'Raw Election Data'!$C$1:$C$3144,0),MATCH('Joined Data'!L$1,'Raw Election Data'!$A$1:$AN$1,0))</f>
        <v>220437</v>
      </c>
      <c r="M1779">
        <f>INDEX('Raw Election Data'!$A$1:$AN$3144,MATCH($C1779&amp;" "&amp;$B1779,'Raw Election Data'!$C$1:$C$3144,0),MATCH('Joined Data'!M$1,'Raw Election Data'!$A$1:$AN$1,0))</f>
        <v>0.64587614601904397</v>
      </c>
      <c r="N1779">
        <f>INDEX('Raw Election Data'!$A$1:$AN$3144,MATCH($C1779&amp;" "&amp;$B1779,'Raw Election Data'!$C$1:$C$3144,0),MATCH('Joined Data'!N$1,'Raw Election Data'!$A$1:$AN$1,0))</f>
        <v>0.32217821872008784</v>
      </c>
      <c r="O1779">
        <f>INDEX('Raw Election Data'!$A$1:$AN$3144,MATCH($C1779&amp;" "&amp;$B1779,'Raw Election Data'!$C$1:$C$3144,0),MATCH('Joined Data'!O$1,'Raw Election Data'!$A$1:$AN$1,0))</f>
        <v>71355</v>
      </c>
      <c r="P1779">
        <f>INDEX('Raw Election Data'!$A$1:$AN$3144,MATCH($C1779&amp;" "&amp;$B1779,'Raw Election Data'!$C$1:$C$3144,0),MATCH('Joined Data'!P$1,'Raw Election Data'!$A$1:$AN$1,0))</f>
        <v>-71355</v>
      </c>
      <c r="Q1779">
        <f>INDEX('Raw Election Data'!$A$1:$AN$3144,MATCH($C1779&amp;" "&amp;$B1779,'Raw Election Data'!$C$1:$C$3144,0),MATCH('Joined Data'!Q$1,'Raw Election Data'!$A$1:$AN$1,0))</f>
        <v>0.32369792729895613</v>
      </c>
      <c r="R1779">
        <f>INDEX('Raw Election Data'!$A$1:$AN$3144,MATCH($C1779&amp;" "&amp;$B1779,'Raw Election Data'!$C$1:$C$3144,0),MATCH('Joined Data'!R$1,'Raw Election Data'!$A$1:$AN$1,0))</f>
        <v>-0.32369792729895613</v>
      </c>
    </row>
    <row r="1780" spans="1:18" ht="13.5" hidden="1" customHeight="1" x14ac:dyDescent="0.15">
      <c r="A1780" t="s">
        <v>257</v>
      </c>
      <c r="B1780" t="s">
        <v>4625</v>
      </c>
      <c r="C1780" t="str">
        <f>INDEX(FIPS!$A$1:$E$3236,MATCH($F1780,FIPS!$D$1:$D$3236,0),5)</f>
        <v>Cape May County</v>
      </c>
      <c r="D1780" t="s">
        <v>258</v>
      </c>
      <c r="E1780" s="15" t="s">
        <v>10</v>
      </c>
      <c r="F1780" t="s">
        <v>4642</v>
      </c>
      <c r="G1780" t="s">
        <v>7780</v>
      </c>
      <c r="H1780" t="str">
        <f>IFERROR(VLOOKUP($G1780,'Team Colors'!$A:$B,2,0),"#c9c9c9")</f>
        <v>#004953</v>
      </c>
      <c r="I1780">
        <f>INDEX('Raw Election Data'!$A$1:$AN$3144,MATCH($C1780&amp;" "&amp;$B1780,'Raw Election Data'!$C$1:$C$3144,0),MATCH('Joined Data'!I$1,'Raw Election Data'!$A$1:$AN$1,0))</f>
        <v>94727</v>
      </c>
      <c r="J1780">
        <f>INDEX('Raw Election Data'!$A$1:$AN$3144,MATCH($C1780&amp;" "&amp;$B1780,'Raw Election Data'!$C$1:$C$3144,0),MATCH('Joined Data'!J$1,'Raw Election Data'!$A$1:$AN$1,0))</f>
        <v>18626</v>
      </c>
      <c r="K1780">
        <f>INDEX('Raw Election Data'!$A$1:$AN$3144,MATCH($C1780&amp;" "&amp;$B1780,'Raw Election Data'!$C$1:$C$3144,0),MATCH('Joined Data'!K$1,'Raw Election Data'!$A$1:$AN$1,0))</f>
        <v>28237</v>
      </c>
      <c r="L1780">
        <f>INDEX('Raw Election Data'!$A$1:$AN$3144,MATCH($C1780&amp;" "&amp;$B1780,'Raw Election Data'!$C$1:$C$3144,0),MATCH('Joined Data'!L$1,'Raw Election Data'!$A$1:$AN$1,0))</f>
        <v>48375</v>
      </c>
      <c r="M1780">
        <f>INDEX('Raw Election Data'!$A$1:$AN$3144,MATCH($C1780&amp;" "&amp;$B1780,'Raw Election Data'!$C$1:$C$3144,0),MATCH('Joined Data'!M$1,'Raw Election Data'!$A$1:$AN$1,0))</f>
        <v>0.38503359173126617</v>
      </c>
      <c r="N1780">
        <f>INDEX('Raw Election Data'!$A$1:$AN$3144,MATCH($C1780&amp;" "&amp;$B1780,'Raw Election Data'!$C$1:$C$3144,0),MATCH('Joined Data'!N$1,'Raw Election Data'!$A$1:$AN$1,0))</f>
        <v>0.58371059431524552</v>
      </c>
      <c r="O1780">
        <f>INDEX('Raw Election Data'!$A$1:$AN$3144,MATCH($C1780&amp;" "&amp;$B1780,'Raw Election Data'!$C$1:$C$3144,0),MATCH('Joined Data'!O$1,'Raw Election Data'!$A$1:$AN$1,0))</f>
        <v>-9611</v>
      </c>
      <c r="P1780">
        <f>INDEX('Raw Election Data'!$A$1:$AN$3144,MATCH($C1780&amp;" "&amp;$B1780,'Raw Election Data'!$C$1:$C$3144,0),MATCH('Joined Data'!P$1,'Raw Election Data'!$A$1:$AN$1,0))</f>
        <v>9611</v>
      </c>
      <c r="Q1780">
        <f>INDEX('Raw Election Data'!$A$1:$AN$3144,MATCH($C1780&amp;" "&amp;$B1780,'Raw Election Data'!$C$1:$C$3144,0),MATCH('Joined Data'!Q$1,'Raw Election Data'!$A$1:$AN$1,0))</f>
        <v>-0.19867700258397936</v>
      </c>
      <c r="R1780">
        <f>INDEX('Raw Election Data'!$A$1:$AN$3144,MATCH($C1780&amp;" "&amp;$B1780,'Raw Election Data'!$C$1:$C$3144,0),MATCH('Joined Data'!R$1,'Raw Election Data'!$A$1:$AN$1,0))</f>
        <v>0.19867700258397936</v>
      </c>
    </row>
    <row r="1781" spans="1:18" ht="13.5" hidden="1" customHeight="1" x14ac:dyDescent="0.15">
      <c r="A1781" t="s">
        <v>257</v>
      </c>
      <c r="B1781" t="s">
        <v>4625</v>
      </c>
      <c r="C1781" t="str">
        <f>INDEX(FIPS!$A$1:$E$3236,MATCH($F1781,FIPS!$D$1:$D$3236,0),5)</f>
        <v>Cumberland County</v>
      </c>
      <c r="D1781" t="s">
        <v>258</v>
      </c>
      <c r="E1781" s="15" t="s">
        <v>11</v>
      </c>
      <c r="F1781" t="s">
        <v>4645</v>
      </c>
      <c r="G1781" t="s">
        <v>7780</v>
      </c>
      <c r="H1781" t="str">
        <f>IFERROR(VLOOKUP($G1781,'Team Colors'!$A:$B,2,0),"#c9c9c9")</f>
        <v>#004953</v>
      </c>
      <c r="I1781">
        <f>INDEX('Raw Election Data'!$A$1:$AN$3144,MATCH($C1781&amp;" "&amp;$B1781,'Raw Election Data'!$C$1:$C$3144,0),MATCH('Joined Data'!I$1,'Raw Election Data'!$A$1:$AN$1,0))</f>
        <v>155854</v>
      </c>
      <c r="J1781">
        <f>INDEX('Raw Election Data'!$A$1:$AN$3144,MATCH($C1781&amp;" "&amp;$B1781,'Raw Election Data'!$C$1:$C$3144,0),MATCH('Joined Data'!J$1,'Raw Election Data'!$A$1:$AN$1,0))</f>
        <v>27045</v>
      </c>
      <c r="K1781">
        <f>INDEX('Raw Election Data'!$A$1:$AN$3144,MATCH($C1781&amp;" "&amp;$B1781,'Raw Election Data'!$C$1:$C$3144,0),MATCH('Joined Data'!K$1,'Raw Election Data'!$A$1:$AN$1,0))</f>
        <v>24213</v>
      </c>
      <c r="L1781">
        <f>INDEX('Raw Election Data'!$A$1:$AN$3144,MATCH($C1781&amp;" "&amp;$B1781,'Raw Election Data'!$C$1:$C$3144,0),MATCH('Joined Data'!L$1,'Raw Election Data'!$A$1:$AN$1,0))</f>
        <v>53018</v>
      </c>
      <c r="M1781">
        <f>INDEX('Raw Election Data'!$A$1:$AN$3144,MATCH($C1781&amp;" "&amp;$B1781,'Raw Election Data'!$C$1:$C$3144,0),MATCH('Joined Data'!M$1,'Raw Election Data'!$A$1:$AN$1,0))</f>
        <v>0.51010977403900559</v>
      </c>
      <c r="N1781">
        <f>INDEX('Raw Election Data'!$A$1:$AN$3144,MATCH($C1781&amp;" "&amp;$B1781,'Raw Election Data'!$C$1:$C$3144,0),MATCH('Joined Data'!N$1,'Raw Election Data'!$A$1:$AN$1,0))</f>
        <v>0.45669395299709531</v>
      </c>
      <c r="O1781">
        <f>INDEX('Raw Election Data'!$A$1:$AN$3144,MATCH($C1781&amp;" "&amp;$B1781,'Raw Election Data'!$C$1:$C$3144,0),MATCH('Joined Data'!O$1,'Raw Election Data'!$A$1:$AN$1,0))</f>
        <v>2832</v>
      </c>
      <c r="P1781">
        <f>INDEX('Raw Election Data'!$A$1:$AN$3144,MATCH($C1781&amp;" "&amp;$B1781,'Raw Election Data'!$C$1:$C$3144,0),MATCH('Joined Data'!P$1,'Raw Election Data'!$A$1:$AN$1,0))</f>
        <v>-2832</v>
      </c>
      <c r="Q1781">
        <f>INDEX('Raw Election Data'!$A$1:$AN$3144,MATCH($C1781&amp;" "&amp;$B1781,'Raw Election Data'!$C$1:$C$3144,0),MATCH('Joined Data'!Q$1,'Raw Election Data'!$A$1:$AN$1,0))</f>
        <v>5.3415821041910283E-2</v>
      </c>
      <c r="R1781">
        <f>INDEX('Raw Election Data'!$A$1:$AN$3144,MATCH($C1781&amp;" "&amp;$B1781,'Raw Election Data'!$C$1:$C$3144,0),MATCH('Joined Data'!R$1,'Raw Election Data'!$A$1:$AN$1,0))</f>
        <v>-5.3415821041910283E-2</v>
      </c>
    </row>
    <row r="1782" spans="1:18" ht="13.5" hidden="1" customHeight="1" x14ac:dyDescent="0.15">
      <c r="A1782" t="s">
        <v>257</v>
      </c>
      <c r="B1782" t="s">
        <v>4625</v>
      </c>
      <c r="C1782" t="str">
        <f>INDEX(FIPS!$A$1:$E$3236,MATCH($F1782,FIPS!$D$1:$D$3236,0),5)</f>
        <v>Essex County</v>
      </c>
      <c r="D1782" t="s">
        <v>258</v>
      </c>
      <c r="E1782" s="15" t="s">
        <v>12</v>
      </c>
      <c r="F1782" t="s">
        <v>4648</v>
      </c>
      <c r="G1782" t="s">
        <v>7768</v>
      </c>
      <c r="H1782" t="str">
        <f>IFERROR(VLOOKUP($G1782,'Team Colors'!$A:$B,2,0),"#c9c9c9")</f>
        <v>#0b2265</v>
      </c>
      <c r="I1782">
        <f>INDEX('Raw Election Data'!$A$1:$AN$3144,MATCH($C1782&amp;" "&amp;$B1782,'Raw Election Data'!$C$1:$C$3144,0),MATCH('Joined Data'!I$1,'Raw Election Data'!$A$1:$AN$1,0))</f>
        <v>797434</v>
      </c>
      <c r="J1782">
        <f>INDEX('Raw Election Data'!$A$1:$AN$3144,MATCH($C1782&amp;" "&amp;$B1782,'Raw Election Data'!$C$1:$C$3144,0),MATCH('Joined Data'!J$1,'Raw Election Data'!$A$1:$AN$1,0))</f>
        <v>231031</v>
      </c>
      <c r="K1782">
        <f>INDEX('Raw Election Data'!$A$1:$AN$3144,MATCH($C1782&amp;" "&amp;$B1782,'Raw Election Data'!$C$1:$C$3144,0),MATCH('Joined Data'!K$1,'Raw Election Data'!$A$1:$AN$1,0))</f>
        <v>62059</v>
      </c>
      <c r="L1782">
        <f>INDEX('Raw Election Data'!$A$1:$AN$3144,MATCH($C1782&amp;" "&amp;$B1782,'Raw Election Data'!$C$1:$C$3144,0),MATCH('Joined Data'!L$1,'Raw Election Data'!$A$1:$AN$1,0))</f>
        <v>299808</v>
      </c>
      <c r="M1782">
        <f>INDEX('Raw Election Data'!$A$1:$AN$3144,MATCH($C1782&amp;" "&amp;$B1782,'Raw Election Data'!$C$1:$C$3144,0),MATCH('Joined Data'!M$1,'Raw Election Data'!$A$1:$AN$1,0))</f>
        <v>0.7705965151029992</v>
      </c>
      <c r="N1782">
        <f>INDEX('Raw Election Data'!$A$1:$AN$3144,MATCH($C1782&amp;" "&amp;$B1782,'Raw Election Data'!$C$1:$C$3144,0),MATCH('Joined Data'!N$1,'Raw Election Data'!$A$1:$AN$1,0))</f>
        <v>0.2069958106521507</v>
      </c>
      <c r="O1782">
        <f>INDEX('Raw Election Data'!$A$1:$AN$3144,MATCH($C1782&amp;" "&amp;$B1782,'Raw Election Data'!$C$1:$C$3144,0),MATCH('Joined Data'!O$1,'Raw Election Data'!$A$1:$AN$1,0))</f>
        <v>168972</v>
      </c>
      <c r="P1782">
        <f>INDEX('Raw Election Data'!$A$1:$AN$3144,MATCH($C1782&amp;" "&amp;$B1782,'Raw Election Data'!$C$1:$C$3144,0),MATCH('Joined Data'!P$1,'Raw Election Data'!$A$1:$AN$1,0))</f>
        <v>-168972</v>
      </c>
      <c r="Q1782">
        <f>INDEX('Raw Election Data'!$A$1:$AN$3144,MATCH($C1782&amp;" "&amp;$B1782,'Raw Election Data'!$C$1:$C$3144,0),MATCH('Joined Data'!Q$1,'Raw Election Data'!$A$1:$AN$1,0))</f>
        <v>0.56360070445084853</v>
      </c>
      <c r="R1782">
        <f>INDEX('Raw Election Data'!$A$1:$AN$3144,MATCH($C1782&amp;" "&amp;$B1782,'Raw Election Data'!$C$1:$C$3144,0),MATCH('Joined Data'!R$1,'Raw Election Data'!$A$1:$AN$1,0))</f>
        <v>-0.56360070445084853</v>
      </c>
    </row>
    <row r="1783" spans="1:18" ht="13.5" hidden="1" customHeight="1" x14ac:dyDescent="0.15">
      <c r="A1783" t="s">
        <v>257</v>
      </c>
      <c r="B1783" t="s">
        <v>4625</v>
      </c>
      <c r="C1783" t="str">
        <f>INDEX(FIPS!$A$1:$E$3236,MATCH($F1783,FIPS!$D$1:$D$3236,0),5)</f>
        <v>Gloucester County</v>
      </c>
      <c r="D1783" t="s">
        <v>258</v>
      </c>
      <c r="E1783" s="15" t="s">
        <v>13</v>
      </c>
      <c r="F1783" t="s">
        <v>4652</v>
      </c>
      <c r="G1783" t="s">
        <v>7780</v>
      </c>
      <c r="H1783" t="str">
        <f>IFERROR(VLOOKUP($G1783,'Team Colors'!$A:$B,2,0),"#c9c9c9")</f>
        <v>#004953</v>
      </c>
      <c r="I1783">
        <f>INDEX('Raw Election Data'!$A$1:$AN$3144,MATCH($C1783&amp;" "&amp;$B1783,'Raw Election Data'!$C$1:$C$3144,0),MATCH('Joined Data'!I$1,'Raw Election Data'!$A$1:$AN$1,0))</f>
        <v>291479</v>
      </c>
      <c r="J1783">
        <f>INDEX('Raw Election Data'!$A$1:$AN$3144,MATCH($C1783&amp;" "&amp;$B1783,'Raw Election Data'!$C$1:$C$3144,0),MATCH('Joined Data'!J$1,'Raw Election Data'!$A$1:$AN$1,0))</f>
        <v>66355</v>
      </c>
      <c r="K1783">
        <f>INDEX('Raw Election Data'!$A$1:$AN$3144,MATCH($C1783&amp;" "&amp;$B1783,'Raw Election Data'!$C$1:$C$3144,0),MATCH('Joined Data'!K$1,'Raw Election Data'!$A$1:$AN$1,0))</f>
        <v>66949</v>
      </c>
      <c r="L1783">
        <f>INDEX('Raw Election Data'!$A$1:$AN$3144,MATCH($C1783&amp;" "&amp;$B1783,'Raw Election Data'!$C$1:$C$3144,0),MATCH('Joined Data'!L$1,'Raw Election Data'!$A$1:$AN$1,0))</f>
        <v>138388</v>
      </c>
      <c r="M1783">
        <f>INDEX('Raw Election Data'!$A$1:$AN$3144,MATCH($C1783&amp;" "&amp;$B1783,'Raw Election Data'!$C$1:$C$3144,0),MATCH('Joined Data'!M$1,'Raw Election Data'!$A$1:$AN$1,0))</f>
        <v>0.47948521548111106</v>
      </c>
      <c r="N1783">
        <f>INDEX('Raw Election Data'!$A$1:$AN$3144,MATCH($C1783&amp;" "&amp;$B1783,'Raw Election Data'!$C$1:$C$3144,0),MATCH('Joined Data'!N$1,'Raw Election Data'!$A$1:$AN$1,0))</f>
        <v>0.48377749515853974</v>
      </c>
      <c r="O1783">
        <f>INDEX('Raw Election Data'!$A$1:$AN$3144,MATCH($C1783&amp;" "&amp;$B1783,'Raw Election Data'!$C$1:$C$3144,0),MATCH('Joined Data'!O$1,'Raw Election Data'!$A$1:$AN$1,0))</f>
        <v>-594</v>
      </c>
      <c r="P1783">
        <f>INDEX('Raw Election Data'!$A$1:$AN$3144,MATCH($C1783&amp;" "&amp;$B1783,'Raw Election Data'!$C$1:$C$3144,0),MATCH('Joined Data'!P$1,'Raw Election Data'!$A$1:$AN$1,0))</f>
        <v>594</v>
      </c>
      <c r="Q1783">
        <f>INDEX('Raw Election Data'!$A$1:$AN$3144,MATCH($C1783&amp;" "&amp;$B1783,'Raw Election Data'!$C$1:$C$3144,0),MATCH('Joined Data'!Q$1,'Raw Election Data'!$A$1:$AN$1,0))</f>
        <v>-4.2922796774286787E-3</v>
      </c>
      <c r="R1783">
        <f>INDEX('Raw Election Data'!$A$1:$AN$3144,MATCH($C1783&amp;" "&amp;$B1783,'Raw Election Data'!$C$1:$C$3144,0),MATCH('Joined Data'!R$1,'Raw Election Data'!$A$1:$AN$1,0))</f>
        <v>4.2922796774286787E-3</v>
      </c>
    </row>
    <row r="1784" spans="1:18" ht="13.5" hidden="1" customHeight="1" x14ac:dyDescent="0.15">
      <c r="A1784" t="s">
        <v>257</v>
      </c>
      <c r="B1784" t="s">
        <v>4625</v>
      </c>
      <c r="C1784" t="str">
        <f>INDEX(FIPS!$A$1:$E$3236,MATCH($F1784,FIPS!$D$1:$D$3236,0),5)</f>
        <v>Hudson County</v>
      </c>
      <c r="D1784" t="s">
        <v>258</v>
      </c>
      <c r="E1784" s="15" t="s">
        <v>14</v>
      </c>
      <c r="F1784" t="s">
        <v>4654</v>
      </c>
      <c r="G1784" t="s">
        <v>7768</v>
      </c>
      <c r="H1784" t="str">
        <f>IFERROR(VLOOKUP($G1784,'Team Colors'!$A:$B,2,0),"#c9c9c9")</f>
        <v>#0b2265</v>
      </c>
      <c r="I1784">
        <f>INDEX('Raw Election Data'!$A$1:$AN$3144,MATCH($C1784&amp;" "&amp;$B1784,'Raw Election Data'!$C$1:$C$3144,0),MATCH('Joined Data'!I$1,'Raw Election Data'!$A$1:$AN$1,0))</f>
        <v>674836</v>
      </c>
      <c r="J1784">
        <f>INDEX('Raw Election Data'!$A$1:$AN$3144,MATCH($C1784&amp;" "&amp;$B1784,'Raw Election Data'!$C$1:$C$3144,0),MATCH('Joined Data'!J$1,'Raw Election Data'!$A$1:$AN$1,0))</f>
        <v>149980</v>
      </c>
      <c r="K1784">
        <f>INDEX('Raw Election Data'!$A$1:$AN$3144,MATCH($C1784&amp;" "&amp;$B1784,'Raw Election Data'!$C$1:$C$3144,0),MATCH('Joined Data'!K$1,'Raw Election Data'!$A$1:$AN$1,0))</f>
        <v>45615</v>
      </c>
      <c r="L1784">
        <f>INDEX('Raw Election Data'!$A$1:$AN$3144,MATCH($C1784&amp;" "&amp;$B1784,'Raw Election Data'!$C$1:$C$3144,0),MATCH('Joined Data'!L$1,'Raw Election Data'!$A$1:$AN$1,0))</f>
        <v>201425</v>
      </c>
      <c r="M1784">
        <f>INDEX('Raw Election Data'!$A$1:$AN$3144,MATCH($C1784&amp;" "&amp;$B1784,'Raw Election Data'!$C$1:$C$3144,0),MATCH('Joined Data'!M$1,'Raw Election Data'!$A$1:$AN$1,0))</f>
        <v>0.74459476231848087</v>
      </c>
      <c r="N1784">
        <f>INDEX('Raw Election Data'!$A$1:$AN$3144,MATCH($C1784&amp;" "&amp;$B1784,'Raw Election Data'!$C$1:$C$3144,0),MATCH('Joined Data'!N$1,'Raw Election Data'!$A$1:$AN$1,0))</f>
        <v>0.22646146208266105</v>
      </c>
      <c r="O1784">
        <f>INDEX('Raw Election Data'!$A$1:$AN$3144,MATCH($C1784&amp;" "&amp;$B1784,'Raw Election Data'!$C$1:$C$3144,0),MATCH('Joined Data'!O$1,'Raw Election Data'!$A$1:$AN$1,0))</f>
        <v>104365</v>
      </c>
      <c r="P1784">
        <f>INDEX('Raw Election Data'!$A$1:$AN$3144,MATCH($C1784&amp;" "&amp;$B1784,'Raw Election Data'!$C$1:$C$3144,0),MATCH('Joined Data'!P$1,'Raw Election Data'!$A$1:$AN$1,0))</f>
        <v>-104365</v>
      </c>
      <c r="Q1784">
        <f>INDEX('Raw Election Data'!$A$1:$AN$3144,MATCH($C1784&amp;" "&amp;$B1784,'Raw Election Data'!$C$1:$C$3144,0),MATCH('Joined Data'!Q$1,'Raw Election Data'!$A$1:$AN$1,0))</f>
        <v>0.51813330023581983</v>
      </c>
      <c r="R1784">
        <f>INDEX('Raw Election Data'!$A$1:$AN$3144,MATCH($C1784&amp;" "&amp;$B1784,'Raw Election Data'!$C$1:$C$3144,0),MATCH('Joined Data'!R$1,'Raw Election Data'!$A$1:$AN$1,0))</f>
        <v>-0.51813330023581983</v>
      </c>
    </row>
    <row r="1785" spans="1:18" ht="13.5" hidden="1" customHeight="1" x14ac:dyDescent="0.15">
      <c r="A1785" t="s">
        <v>257</v>
      </c>
      <c r="B1785" t="s">
        <v>4625</v>
      </c>
      <c r="C1785" t="str">
        <f>INDEX(FIPS!$A$1:$E$3236,MATCH($F1785,FIPS!$D$1:$D$3236,0),5)</f>
        <v>Hunterdon County</v>
      </c>
      <c r="D1785" t="s">
        <v>258</v>
      </c>
      <c r="E1785" s="15" t="s">
        <v>15</v>
      </c>
      <c r="F1785" t="s">
        <v>4656</v>
      </c>
      <c r="G1785" t="s">
        <v>7768</v>
      </c>
      <c r="H1785" t="str">
        <f>IFERROR(VLOOKUP($G1785,'Team Colors'!$A:$B,2,0),"#c9c9c9")</f>
        <v>#0b2265</v>
      </c>
      <c r="I1785">
        <f>INDEX('Raw Election Data'!$A$1:$AN$3144,MATCH($C1785&amp;" "&amp;$B1785,'Raw Election Data'!$C$1:$C$3144,0),MATCH('Joined Data'!I$1,'Raw Election Data'!$A$1:$AN$1,0))</f>
        <v>125488</v>
      </c>
      <c r="J1785">
        <f>INDEX('Raw Election Data'!$A$1:$AN$3144,MATCH($C1785&amp;" "&amp;$B1785,'Raw Election Data'!$C$1:$C$3144,0),MATCH('Joined Data'!J$1,'Raw Election Data'!$A$1:$AN$1,0))</f>
        <v>28797</v>
      </c>
      <c r="K1785">
        <f>INDEX('Raw Election Data'!$A$1:$AN$3144,MATCH($C1785&amp;" "&amp;$B1785,'Raw Election Data'!$C$1:$C$3144,0),MATCH('Joined Data'!K$1,'Raw Election Data'!$A$1:$AN$1,0))</f>
        <v>38565</v>
      </c>
      <c r="L1785">
        <f>INDEX('Raw Election Data'!$A$1:$AN$3144,MATCH($C1785&amp;" "&amp;$B1785,'Raw Election Data'!$C$1:$C$3144,0),MATCH('Joined Data'!L$1,'Raw Election Data'!$A$1:$AN$1,0))</f>
        <v>70582</v>
      </c>
      <c r="M1785">
        <f>INDEX('Raw Election Data'!$A$1:$AN$3144,MATCH($C1785&amp;" "&amp;$B1785,'Raw Election Data'!$C$1:$C$3144,0),MATCH('Joined Data'!M$1,'Raw Election Data'!$A$1:$AN$1,0))</f>
        <v>0.40799353942931627</v>
      </c>
      <c r="N1785">
        <f>INDEX('Raw Election Data'!$A$1:$AN$3144,MATCH($C1785&amp;" "&amp;$B1785,'Raw Election Data'!$C$1:$C$3144,0),MATCH('Joined Data'!N$1,'Raw Election Data'!$A$1:$AN$1,0))</f>
        <v>0.54638576407582673</v>
      </c>
      <c r="O1785">
        <f>INDEX('Raw Election Data'!$A$1:$AN$3144,MATCH($C1785&amp;" "&amp;$B1785,'Raw Election Data'!$C$1:$C$3144,0),MATCH('Joined Data'!O$1,'Raw Election Data'!$A$1:$AN$1,0))</f>
        <v>-9768</v>
      </c>
      <c r="P1785">
        <f>INDEX('Raw Election Data'!$A$1:$AN$3144,MATCH($C1785&amp;" "&amp;$B1785,'Raw Election Data'!$C$1:$C$3144,0),MATCH('Joined Data'!P$1,'Raw Election Data'!$A$1:$AN$1,0))</f>
        <v>9768</v>
      </c>
      <c r="Q1785">
        <f>INDEX('Raw Election Data'!$A$1:$AN$3144,MATCH($C1785&amp;" "&amp;$B1785,'Raw Election Data'!$C$1:$C$3144,0),MATCH('Joined Data'!Q$1,'Raw Election Data'!$A$1:$AN$1,0))</f>
        <v>-0.13839222464651046</v>
      </c>
      <c r="R1785">
        <f>INDEX('Raw Election Data'!$A$1:$AN$3144,MATCH($C1785&amp;" "&amp;$B1785,'Raw Election Data'!$C$1:$C$3144,0),MATCH('Joined Data'!R$1,'Raw Election Data'!$A$1:$AN$1,0))</f>
        <v>0.13839222464651046</v>
      </c>
    </row>
    <row r="1786" spans="1:18" ht="13.5" hidden="1" customHeight="1" x14ac:dyDescent="0.15">
      <c r="A1786" t="s">
        <v>257</v>
      </c>
      <c r="B1786" t="s">
        <v>4625</v>
      </c>
      <c r="C1786" t="str">
        <f>INDEX(FIPS!$A$1:$E$3236,MATCH($F1786,FIPS!$D$1:$D$3236,0),5)</f>
        <v>Mercer County</v>
      </c>
      <c r="D1786" t="s">
        <v>258</v>
      </c>
      <c r="E1786" s="15" t="s">
        <v>16</v>
      </c>
      <c r="F1786" t="s">
        <v>4657</v>
      </c>
      <c r="G1786" t="s">
        <v>7780</v>
      </c>
      <c r="H1786" t="str">
        <f>IFERROR(VLOOKUP($G1786,'Team Colors'!$A:$B,2,0),"#c9c9c9")</f>
        <v>#004953</v>
      </c>
      <c r="I1786">
        <f>INDEX('Raw Election Data'!$A$1:$AN$3144,MATCH($C1786&amp;" "&amp;$B1786,'Raw Election Data'!$C$1:$C$3144,0),MATCH('Joined Data'!I$1,'Raw Election Data'!$A$1:$AN$1,0))</f>
        <v>371398</v>
      </c>
      <c r="J1786">
        <f>INDEX('Raw Election Data'!$A$1:$AN$3144,MATCH($C1786&amp;" "&amp;$B1786,'Raw Election Data'!$C$1:$C$3144,0),MATCH('Joined Data'!J$1,'Raw Election Data'!$A$1:$AN$1,0))</f>
        <v>93721</v>
      </c>
      <c r="K1786">
        <f>INDEX('Raw Election Data'!$A$1:$AN$3144,MATCH($C1786&amp;" "&amp;$B1786,'Raw Election Data'!$C$1:$C$3144,0),MATCH('Joined Data'!K$1,'Raw Election Data'!$A$1:$AN$1,0))</f>
        <v>42604</v>
      </c>
      <c r="L1786">
        <f>INDEX('Raw Election Data'!$A$1:$AN$3144,MATCH($C1786&amp;" "&amp;$B1786,'Raw Election Data'!$C$1:$C$3144,0),MATCH('Joined Data'!L$1,'Raw Election Data'!$A$1:$AN$1,0))</f>
        <v>141332</v>
      </c>
      <c r="M1786">
        <f>INDEX('Raw Election Data'!$A$1:$AN$3144,MATCH($C1786&amp;" "&amp;$B1786,'Raw Election Data'!$C$1:$C$3144,0),MATCH('Joined Data'!M$1,'Raw Election Data'!$A$1:$AN$1,0))</f>
        <v>0.6631265389296126</v>
      </c>
      <c r="N1786">
        <f>INDEX('Raw Election Data'!$A$1:$AN$3144,MATCH($C1786&amp;" "&amp;$B1786,'Raw Election Data'!$C$1:$C$3144,0),MATCH('Joined Data'!N$1,'Raw Election Data'!$A$1:$AN$1,0))</f>
        <v>0.3014462400588685</v>
      </c>
      <c r="O1786">
        <f>INDEX('Raw Election Data'!$A$1:$AN$3144,MATCH($C1786&amp;" "&amp;$B1786,'Raw Election Data'!$C$1:$C$3144,0),MATCH('Joined Data'!O$1,'Raw Election Data'!$A$1:$AN$1,0))</f>
        <v>51117</v>
      </c>
      <c r="P1786">
        <f>INDEX('Raw Election Data'!$A$1:$AN$3144,MATCH($C1786&amp;" "&amp;$B1786,'Raw Election Data'!$C$1:$C$3144,0),MATCH('Joined Data'!P$1,'Raw Election Data'!$A$1:$AN$1,0))</f>
        <v>-51117</v>
      </c>
      <c r="Q1786">
        <f>INDEX('Raw Election Data'!$A$1:$AN$3144,MATCH($C1786&amp;" "&amp;$B1786,'Raw Election Data'!$C$1:$C$3144,0),MATCH('Joined Data'!Q$1,'Raw Election Data'!$A$1:$AN$1,0))</f>
        <v>0.3616802988707441</v>
      </c>
      <c r="R1786">
        <f>INDEX('Raw Election Data'!$A$1:$AN$3144,MATCH($C1786&amp;" "&amp;$B1786,'Raw Election Data'!$C$1:$C$3144,0),MATCH('Joined Data'!R$1,'Raw Election Data'!$A$1:$AN$1,0))</f>
        <v>-0.3616802988707441</v>
      </c>
    </row>
    <row r="1787" spans="1:18" ht="13.5" hidden="1" customHeight="1" x14ac:dyDescent="0.15">
      <c r="A1787" t="s">
        <v>257</v>
      </c>
      <c r="B1787" t="s">
        <v>4625</v>
      </c>
      <c r="C1787" t="str">
        <f>INDEX(FIPS!$A$1:$E$3236,MATCH($F1787,FIPS!$D$1:$D$3236,0),5)</f>
        <v>Middlesex County</v>
      </c>
      <c r="D1787" t="s">
        <v>258</v>
      </c>
      <c r="E1787" s="15" t="s">
        <v>17</v>
      </c>
      <c r="F1787" t="s">
        <v>4660</v>
      </c>
      <c r="G1787" t="s">
        <v>7768</v>
      </c>
      <c r="H1787" t="str">
        <f>IFERROR(VLOOKUP($G1787,'Team Colors'!$A:$B,2,0),"#c9c9c9")</f>
        <v>#0b2265</v>
      </c>
      <c r="I1787">
        <f>INDEX('Raw Election Data'!$A$1:$AN$3144,MATCH($C1787&amp;" "&amp;$B1787,'Raw Election Data'!$C$1:$C$3144,0),MATCH('Joined Data'!I$1,'Raw Election Data'!$A$1:$AN$1,0))</f>
        <v>840900</v>
      </c>
      <c r="J1787">
        <f>INDEX('Raw Election Data'!$A$1:$AN$3144,MATCH($C1787&amp;" "&amp;$B1787,'Raw Election Data'!$C$1:$C$3144,0),MATCH('Joined Data'!J$1,'Raw Election Data'!$A$1:$AN$1,0))</f>
        <v>164887</v>
      </c>
      <c r="K1787">
        <f>INDEX('Raw Election Data'!$A$1:$AN$3144,MATCH($C1787&amp;" "&amp;$B1787,'Raw Election Data'!$C$1:$C$3144,0),MATCH('Joined Data'!K$1,'Raw Election Data'!$A$1:$AN$1,0))</f>
        <v>108981</v>
      </c>
      <c r="L1787">
        <f>INDEX('Raw Election Data'!$A$1:$AN$3144,MATCH($C1787&amp;" "&amp;$B1787,'Raw Election Data'!$C$1:$C$3144,0),MATCH('Joined Data'!L$1,'Raw Election Data'!$A$1:$AN$1,0))</f>
        <v>282668</v>
      </c>
      <c r="M1787">
        <f>INDEX('Raw Election Data'!$A$1:$AN$3144,MATCH($C1787&amp;" "&amp;$B1787,'Raw Election Data'!$C$1:$C$3144,0),MATCH('Joined Data'!M$1,'Raw Election Data'!$A$1:$AN$1,0))</f>
        <v>0.58332389941556884</v>
      </c>
      <c r="N1787">
        <f>INDEX('Raw Election Data'!$A$1:$AN$3144,MATCH($C1787&amp;" "&amp;$B1787,'Raw Election Data'!$C$1:$C$3144,0),MATCH('Joined Data'!N$1,'Raw Election Data'!$A$1:$AN$1,0))</f>
        <v>0.38554417196145302</v>
      </c>
      <c r="O1787">
        <f>INDEX('Raw Election Data'!$A$1:$AN$3144,MATCH($C1787&amp;" "&amp;$B1787,'Raw Election Data'!$C$1:$C$3144,0),MATCH('Joined Data'!O$1,'Raw Election Data'!$A$1:$AN$1,0))</f>
        <v>55906</v>
      </c>
      <c r="P1787">
        <f>INDEX('Raw Election Data'!$A$1:$AN$3144,MATCH($C1787&amp;" "&amp;$B1787,'Raw Election Data'!$C$1:$C$3144,0),MATCH('Joined Data'!P$1,'Raw Election Data'!$A$1:$AN$1,0))</f>
        <v>-55906</v>
      </c>
      <c r="Q1787">
        <f>INDEX('Raw Election Data'!$A$1:$AN$3144,MATCH($C1787&amp;" "&amp;$B1787,'Raw Election Data'!$C$1:$C$3144,0),MATCH('Joined Data'!Q$1,'Raw Election Data'!$A$1:$AN$1,0))</f>
        <v>0.19777972745411582</v>
      </c>
      <c r="R1787">
        <f>INDEX('Raw Election Data'!$A$1:$AN$3144,MATCH($C1787&amp;" "&amp;$B1787,'Raw Election Data'!$C$1:$C$3144,0),MATCH('Joined Data'!R$1,'Raw Election Data'!$A$1:$AN$1,0))</f>
        <v>-0.19777972745411582</v>
      </c>
    </row>
    <row r="1788" spans="1:18" ht="13.5" hidden="1" customHeight="1" x14ac:dyDescent="0.15">
      <c r="A1788" t="s">
        <v>257</v>
      </c>
      <c r="B1788" t="s">
        <v>4625</v>
      </c>
      <c r="C1788" t="str">
        <f>INDEX(FIPS!$A$1:$E$3236,MATCH($F1788,FIPS!$D$1:$D$3236,0),5)</f>
        <v>Monmouth County</v>
      </c>
      <c r="D1788" t="s">
        <v>258</v>
      </c>
      <c r="E1788" s="15" t="s">
        <v>18</v>
      </c>
      <c r="F1788" t="s">
        <v>4662</v>
      </c>
      <c r="G1788" t="s">
        <v>7768</v>
      </c>
      <c r="H1788" t="str">
        <f>IFERROR(VLOOKUP($G1788,'Team Colors'!$A:$B,2,0),"#c9c9c9")</f>
        <v>#0b2265</v>
      </c>
      <c r="I1788">
        <f>INDEX('Raw Election Data'!$A$1:$AN$3144,MATCH($C1788&amp;" "&amp;$B1788,'Raw Election Data'!$C$1:$C$3144,0),MATCH('Joined Data'!I$1,'Raw Election Data'!$A$1:$AN$1,0))</f>
        <v>628715</v>
      </c>
      <c r="J1788">
        <f>INDEX('Raw Election Data'!$A$1:$AN$3144,MATCH($C1788&amp;" "&amp;$B1788,'Raw Election Data'!$C$1:$C$3144,0),MATCH('Joined Data'!J$1,'Raw Election Data'!$A$1:$AN$1,0))</f>
        <v>135825</v>
      </c>
      <c r="K1788">
        <f>INDEX('Raw Election Data'!$A$1:$AN$3144,MATCH($C1788&amp;" "&amp;$B1788,'Raw Election Data'!$C$1:$C$3144,0),MATCH('Joined Data'!K$1,'Raw Election Data'!$A$1:$AN$1,0))</f>
        <v>165305</v>
      </c>
      <c r="L1788">
        <f>INDEX('Raw Election Data'!$A$1:$AN$3144,MATCH($C1788&amp;" "&amp;$B1788,'Raw Election Data'!$C$1:$C$3144,0),MATCH('Joined Data'!L$1,'Raw Election Data'!$A$1:$AN$1,0))</f>
        <v>311474</v>
      </c>
      <c r="M1788">
        <f>INDEX('Raw Election Data'!$A$1:$AN$3144,MATCH($C1788&amp;" "&amp;$B1788,'Raw Election Data'!$C$1:$C$3144,0),MATCH('Joined Data'!M$1,'Raw Election Data'!$A$1:$AN$1,0))</f>
        <v>0.43607171064037448</v>
      </c>
      <c r="N1788">
        <f>INDEX('Raw Election Data'!$A$1:$AN$3144,MATCH($C1788&amp;" "&amp;$B1788,'Raw Election Data'!$C$1:$C$3144,0),MATCH('Joined Data'!N$1,'Raw Election Data'!$A$1:$AN$1,0))</f>
        <v>0.53071845483090085</v>
      </c>
      <c r="O1788">
        <f>INDEX('Raw Election Data'!$A$1:$AN$3144,MATCH($C1788&amp;" "&amp;$B1788,'Raw Election Data'!$C$1:$C$3144,0),MATCH('Joined Data'!O$1,'Raw Election Data'!$A$1:$AN$1,0))</f>
        <v>-29480</v>
      </c>
      <c r="P1788">
        <f>INDEX('Raw Election Data'!$A$1:$AN$3144,MATCH($C1788&amp;" "&amp;$B1788,'Raw Election Data'!$C$1:$C$3144,0),MATCH('Joined Data'!P$1,'Raw Election Data'!$A$1:$AN$1,0))</f>
        <v>29480</v>
      </c>
      <c r="Q1788">
        <f>INDEX('Raw Election Data'!$A$1:$AN$3144,MATCH($C1788&amp;" "&amp;$B1788,'Raw Election Data'!$C$1:$C$3144,0),MATCH('Joined Data'!Q$1,'Raw Election Data'!$A$1:$AN$1,0))</f>
        <v>-9.4646744190526377E-2</v>
      </c>
      <c r="R1788">
        <f>INDEX('Raw Election Data'!$A$1:$AN$3144,MATCH($C1788&amp;" "&amp;$B1788,'Raw Election Data'!$C$1:$C$3144,0),MATCH('Joined Data'!R$1,'Raw Election Data'!$A$1:$AN$1,0))</f>
        <v>9.4646744190526377E-2</v>
      </c>
    </row>
    <row r="1789" spans="1:18" ht="13.5" hidden="1" customHeight="1" x14ac:dyDescent="0.15">
      <c r="A1789" t="s">
        <v>257</v>
      </c>
      <c r="B1789" t="s">
        <v>4625</v>
      </c>
      <c r="C1789" t="str">
        <f>INDEX(FIPS!$A$1:$E$3236,MATCH($F1789,FIPS!$D$1:$D$3236,0),5)</f>
        <v>Morris County</v>
      </c>
      <c r="D1789" t="s">
        <v>258</v>
      </c>
      <c r="E1789" s="15" t="s">
        <v>19</v>
      </c>
      <c r="F1789" t="s">
        <v>4663</v>
      </c>
      <c r="G1789" t="s">
        <v>7768</v>
      </c>
      <c r="H1789" t="str">
        <f>IFERROR(VLOOKUP($G1789,'Team Colors'!$A:$B,2,0),"#c9c9c9")</f>
        <v>#0b2265</v>
      </c>
      <c r="I1789">
        <f>INDEX('Raw Election Data'!$A$1:$AN$3144,MATCH($C1789&amp;" "&amp;$B1789,'Raw Election Data'!$C$1:$C$3144,0),MATCH('Joined Data'!I$1,'Raw Election Data'!$A$1:$AN$1,0))</f>
        <v>499509</v>
      </c>
      <c r="J1789">
        <f>INDEX('Raw Election Data'!$A$1:$AN$3144,MATCH($C1789&amp;" "&amp;$B1789,'Raw Election Data'!$C$1:$C$3144,0),MATCH('Joined Data'!J$1,'Raw Election Data'!$A$1:$AN$1,0))</f>
        <v>114437</v>
      </c>
      <c r="K1789">
        <f>INDEX('Raw Election Data'!$A$1:$AN$3144,MATCH($C1789&amp;" "&amp;$B1789,'Raw Election Data'!$C$1:$C$3144,0),MATCH('Joined Data'!K$1,'Raw Election Data'!$A$1:$AN$1,0))</f>
        <v>125376</v>
      </c>
      <c r="L1789">
        <f>INDEX('Raw Election Data'!$A$1:$AN$3144,MATCH($C1789&amp;" "&amp;$B1789,'Raw Election Data'!$C$1:$C$3144,0),MATCH('Joined Data'!L$1,'Raw Election Data'!$A$1:$AN$1,0))</f>
        <v>248848</v>
      </c>
      <c r="M1789">
        <f>INDEX('Raw Election Data'!$A$1:$AN$3144,MATCH($C1789&amp;" "&amp;$B1789,'Raw Election Data'!$C$1:$C$3144,0),MATCH('Joined Data'!M$1,'Raw Election Data'!$A$1:$AN$1,0))</f>
        <v>0.45986706744679484</v>
      </c>
      <c r="N1789">
        <f>INDEX('Raw Election Data'!$A$1:$AN$3144,MATCH($C1789&amp;" "&amp;$B1789,'Raw Election Data'!$C$1:$C$3144,0),MATCH('Joined Data'!N$1,'Raw Election Data'!$A$1:$AN$1,0))</f>
        <v>0.50382562849611012</v>
      </c>
      <c r="O1789">
        <f>INDEX('Raw Election Data'!$A$1:$AN$3144,MATCH($C1789&amp;" "&amp;$B1789,'Raw Election Data'!$C$1:$C$3144,0),MATCH('Joined Data'!O$1,'Raw Election Data'!$A$1:$AN$1,0))</f>
        <v>-10939</v>
      </c>
      <c r="P1789">
        <f>INDEX('Raw Election Data'!$A$1:$AN$3144,MATCH($C1789&amp;" "&amp;$B1789,'Raw Election Data'!$C$1:$C$3144,0),MATCH('Joined Data'!P$1,'Raw Election Data'!$A$1:$AN$1,0))</f>
        <v>10939</v>
      </c>
      <c r="Q1789">
        <f>INDEX('Raw Election Data'!$A$1:$AN$3144,MATCH($C1789&amp;" "&amp;$B1789,'Raw Election Data'!$C$1:$C$3144,0),MATCH('Joined Data'!Q$1,'Raw Election Data'!$A$1:$AN$1,0))</f>
        <v>-4.3958561049315281E-2</v>
      </c>
      <c r="R1789">
        <f>INDEX('Raw Election Data'!$A$1:$AN$3144,MATCH($C1789&amp;" "&amp;$B1789,'Raw Election Data'!$C$1:$C$3144,0),MATCH('Joined Data'!R$1,'Raw Election Data'!$A$1:$AN$1,0))</f>
        <v>4.3958561049315281E-2</v>
      </c>
    </row>
    <row r="1790" spans="1:18" ht="13.5" hidden="1" customHeight="1" x14ac:dyDescent="0.15">
      <c r="A1790" t="s">
        <v>257</v>
      </c>
      <c r="B1790" t="s">
        <v>4625</v>
      </c>
      <c r="C1790" t="str">
        <f>INDEX(FIPS!$A$1:$E$3236,MATCH($F1790,FIPS!$D$1:$D$3236,0),5)</f>
        <v>Ocean County</v>
      </c>
      <c r="D1790" t="s">
        <v>258</v>
      </c>
      <c r="E1790" s="15" t="s">
        <v>20</v>
      </c>
      <c r="F1790" t="s">
        <v>4665</v>
      </c>
      <c r="G1790" t="s">
        <v>7768</v>
      </c>
      <c r="H1790" t="str">
        <f>IFERROR(VLOOKUP($G1790,'Team Colors'!$A:$B,2,0),"#c9c9c9")</f>
        <v>#0b2265</v>
      </c>
      <c r="I1790">
        <f>INDEX('Raw Election Data'!$A$1:$AN$3144,MATCH($C1790&amp;" "&amp;$B1790,'Raw Election Data'!$C$1:$C$3144,0),MATCH('Joined Data'!I$1,'Raw Election Data'!$A$1:$AN$1,0))</f>
        <v>588721</v>
      </c>
      <c r="J1790">
        <f>INDEX('Raw Election Data'!$A$1:$AN$3144,MATCH($C1790&amp;" "&amp;$B1790,'Raw Election Data'!$C$1:$C$3144,0),MATCH('Joined Data'!J$1,'Raw Election Data'!$A$1:$AN$1,0))</f>
        <v>81845</v>
      </c>
      <c r="K1790">
        <f>INDEX('Raw Election Data'!$A$1:$AN$3144,MATCH($C1790&amp;" "&amp;$B1790,'Raw Election Data'!$C$1:$C$3144,0),MATCH('Joined Data'!K$1,'Raw Election Data'!$A$1:$AN$1,0))</f>
        <v>170103</v>
      </c>
      <c r="L1790">
        <f>INDEX('Raw Election Data'!$A$1:$AN$3144,MATCH($C1790&amp;" "&amp;$B1790,'Raw Election Data'!$C$1:$C$3144,0),MATCH('Joined Data'!L$1,'Raw Election Data'!$A$1:$AN$1,0))</f>
        <v>259592</v>
      </c>
      <c r="M1790">
        <f>INDEX('Raw Election Data'!$A$1:$AN$3144,MATCH($C1790&amp;" "&amp;$B1790,'Raw Election Data'!$C$1:$C$3144,0),MATCH('Joined Data'!M$1,'Raw Election Data'!$A$1:$AN$1,0))</f>
        <v>0.31528321365835621</v>
      </c>
      <c r="N1790">
        <f>INDEX('Raw Election Data'!$A$1:$AN$3144,MATCH($C1790&amp;" "&amp;$B1790,'Raw Election Data'!$C$1:$C$3144,0),MATCH('Joined Data'!N$1,'Raw Election Data'!$A$1:$AN$1,0))</f>
        <v>0.65527057844617709</v>
      </c>
      <c r="O1790">
        <f>INDEX('Raw Election Data'!$A$1:$AN$3144,MATCH($C1790&amp;" "&amp;$B1790,'Raw Election Data'!$C$1:$C$3144,0),MATCH('Joined Data'!O$1,'Raw Election Data'!$A$1:$AN$1,0))</f>
        <v>-88258</v>
      </c>
      <c r="P1790">
        <f>INDEX('Raw Election Data'!$A$1:$AN$3144,MATCH($C1790&amp;" "&amp;$B1790,'Raw Election Data'!$C$1:$C$3144,0),MATCH('Joined Data'!P$1,'Raw Election Data'!$A$1:$AN$1,0))</f>
        <v>88258</v>
      </c>
      <c r="Q1790">
        <f>INDEX('Raw Election Data'!$A$1:$AN$3144,MATCH($C1790&amp;" "&amp;$B1790,'Raw Election Data'!$C$1:$C$3144,0),MATCH('Joined Data'!Q$1,'Raw Election Data'!$A$1:$AN$1,0))</f>
        <v>-0.33998736478782088</v>
      </c>
      <c r="R1790">
        <f>INDEX('Raw Election Data'!$A$1:$AN$3144,MATCH($C1790&amp;" "&amp;$B1790,'Raw Election Data'!$C$1:$C$3144,0),MATCH('Joined Data'!R$1,'Raw Election Data'!$A$1:$AN$1,0))</f>
        <v>0.33998736478782088</v>
      </c>
    </row>
    <row r="1791" spans="1:18" ht="13.5" hidden="1" customHeight="1" x14ac:dyDescent="0.15">
      <c r="A1791" t="s">
        <v>257</v>
      </c>
      <c r="B1791" t="s">
        <v>4625</v>
      </c>
      <c r="C1791" t="str">
        <f>INDEX(FIPS!$A$1:$E$3236,MATCH($F1791,FIPS!$D$1:$D$3236,0),5)</f>
        <v>Passaic County</v>
      </c>
      <c r="D1791" t="s">
        <v>258</v>
      </c>
      <c r="E1791" s="15" t="s">
        <v>21</v>
      </c>
      <c r="F1791" t="s">
        <v>4667</v>
      </c>
      <c r="G1791" t="s">
        <v>7768</v>
      </c>
      <c r="H1791" t="str">
        <f>IFERROR(VLOOKUP($G1791,'Team Colors'!$A:$B,2,0),"#c9c9c9")</f>
        <v>#0b2265</v>
      </c>
      <c r="I1791">
        <f>INDEX('Raw Election Data'!$A$1:$AN$3144,MATCH($C1791&amp;" "&amp;$B1791,'Raw Election Data'!$C$1:$C$3144,0),MATCH('Joined Data'!I$1,'Raw Election Data'!$A$1:$AN$1,0))</f>
        <v>510916</v>
      </c>
      <c r="J1791">
        <f>INDEX('Raw Election Data'!$A$1:$AN$3144,MATCH($C1791&amp;" "&amp;$B1791,'Raw Election Data'!$C$1:$C$3144,0),MATCH('Joined Data'!J$1,'Raw Election Data'!$A$1:$AN$1,0))</f>
        <v>112608</v>
      </c>
      <c r="K1791">
        <f>INDEX('Raw Election Data'!$A$1:$AN$3144,MATCH($C1791&amp;" "&amp;$B1791,'Raw Election Data'!$C$1:$C$3144,0),MATCH('Joined Data'!K$1,'Raw Election Data'!$A$1:$AN$1,0))</f>
        <v>71488</v>
      </c>
      <c r="L1791">
        <f>INDEX('Raw Election Data'!$A$1:$AN$3144,MATCH($C1791&amp;" "&amp;$B1791,'Raw Election Data'!$C$1:$C$3144,0),MATCH('Joined Data'!L$1,'Raw Election Data'!$A$1:$AN$1,0))</f>
        <v>189099</v>
      </c>
      <c r="M1791">
        <f>INDEX('Raw Election Data'!$A$1:$AN$3144,MATCH($C1791&amp;" "&amp;$B1791,'Raw Election Data'!$C$1:$C$3144,0),MATCH('Joined Data'!M$1,'Raw Election Data'!$A$1:$AN$1,0))</f>
        <v>0.59549759649707301</v>
      </c>
      <c r="N1791">
        <f>INDEX('Raw Election Data'!$A$1:$AN$3144,MATCH($C1791&amp;" "&amp;$B1791,'Raw Election Data'!$C$1:$C$3144,0),MATCH('Joined Data'!N$1,'Raw Election Data'!$A$1:$AN$1,0))</f>
        <v>0.37804536248208609</v>
      </c>
      <c r="O1791">
        <f>INDEX('Raw Election Data'!$A$1:$AN$3144,MATCH($C1791&amp;" "&amp;$B1791,'Raw Election Data'!$C$1:$C$3144,0),MATCH('Joined Data'!O$1,'Raw Election Data'!$A$1:$AN$1,0))</f>
        <v>41120</v>
      </c>
      <c r="P1791">
        <f>INDEX('Raw Election Data'!$A$1:$AN$3144,MATCH($C1791&amp;" "&amp;$B1791,'Raw Election Data'!$C$1:$C$3144,0),MATCH('Joined Data'!P$1,'Raw Election Data'!$A$1:$AN$1,0))</f>
        <v>-41120</v>
      </c>
      <c r="Q1791">
        <f>INDEX('Raw Election Data'!$A$1:$AN$3144,MATCH($C1791&amp;" "&amp;$B1791,'Raw Election Data'!$C$1:$C$3144,0),MATCH('Joined Data'!Q$1,'Raw Election Data'!$A$1:$AN$1,0))</f>
        <v>0.21745223401498692</v>
      </c>
      <c r="R1791">
        <f>INDEX('Raw Election Data'!$A$1:$AN$3144,MATCH($C1791&amp;" "&amp;$B1791,'Raw Election Data'!$C$1:$C$3144,0),MATCH('Joined Data'!R$1,'Raw Election Data'!$A$1:$AN$1,0))</f>
        <v>-0.21745223401498692</v>
      </c>
    </row>
    <row r="1792" spans="1:18" ht="13.5" hidden="1" customHeight="1" x14ac:dyDescent="0.15">
      <c r="A1792" t="s">
        <v>257</v>
      </c>
      <c r="B1792" t="s">
        <v>4625</v>
      </c>
      <c r="C1792" t="str">
        <f>INDEX(FIPS!$A$1:$E$3236,MATCH($F1792,FIPS!$D$1:$D$3236,0),5)</f>
        <v>Salem County</v>
      </c>
      <c r="D1792" t="s">
        <v>258</v>
      </c>
      <c r="E1792" s="15" t="s">
        <v>22</v>
      </c>
      <c r="F1792" t="s">
        <v>4669</v>
      </c>
      <c r="G1792" t="s">
        <v>7780</v>
      </c>
      <c r="H1792" t="str">
        <f>IFERROR(VLOOKUP($G1792,'Team Colors'!$A:$B,2,0),"#c9c9c9")</f>
        <v>#004953</v>
      </c>
      <c r="I1792">
        <f>INDEX('Raw Election Data'!$A$1:$AN$3144,MATCH($C1792&amp;" "&amp;$B1792,'Raw Election Data'!$C$1:$C$3144,0),MATCH('Joined Data'!I$1,'Raw Election Data'!$A$1:$AN$1,0))</f>
        <v>64180</v>
      </c>
      <c r="J1792">
        <f>INDEX('Raw Election Data'!$A$1:$AN$3144,MATCH($C1792&amp;" "&amp;$B1792,'Raw Election Data'!$C$1:$C$3144,0),MATCH('Joined Data'!J$1,'Raw Election Data'!$A$1:$AN$1,0))</f>
        <v>11766</v>
      </c>
      <c r="K1792">
        <f>INDEX('Raw Election Data'!$A$1:$AN$3144,MATCH($C1792&amp;" "&amp;$B1792,'Raw Election Data'!$C$1:$C$3144,0),MATCH('Joined Data'!K$1,'Raw Election Data'!$A$1:$AN$1,0))</f>
        <v>16256</v>
      </c>
      <c r="L1792">
        <f>INDEX('Raw Election Data'!$A$1:$AN$3144,MATCH($C1792&amp;" "&amp;$B1792,'Raw Election Data'!$C$1:$C$3144,0),MATCH('Joined Data'!L$1,'Raw Election Data'!$A$1:$AN$1,0))</f>
        <v>29220</v>
      </c>
      <c r="M1792">
        <f>INDEX('Raw Election Data'!$A$1:$AN$3144,MATCH($C1792&amp;" "&amp;$B1792,'Raw Election Data'!$C$1:$C$3144,0),MATCH('Joined Data'!M$1,'Raw Election Data'!$A$1:$AN$1,0))</f>
        <v>0.40266940451745381</v>
      </c>
      <c r="N1792">
        <f>INDEX('Raw Election Data'!$A$1:$AN$3144,MATCH($C1792&amp;" "&amp;$B1792,'Raw Election Data'!$C$1:$C$3144,0),MATCH('Joined Data'!N$1,'Raw Election Data'!$A$1:$AN$1,0))</f>
        <v>0.55633127994524301</v>
      </c>
      <c r="O1792">
        <f>INDEX('Raw Election Data'!$A$1:$AN$3144,MATCH($C1792&amp;" "&amp;$B1792,'Raw Election Data'!$C$1:$C$3144,0),MATCH('Joined Data'!O$1,'Raw Election Data'!$A$1:$AN$1,0))</f>
        <v>-4490</v>
      </c>
      <c r="P1792">
        <f>INDEX('Raw Election Data'!$A$1:$AN$3144,MATCH($C1792&amp;" "&amp;$B1792,'Raw Election Data'!$C$1:$C$3144,0),MATCH('Joined Data'!P$1,'Raw Election Data'!$A$1:$AN$1,0))</f>
        <v>4490</v>
      </c>
      <c r="Q1792">
        <f>INDEX('Raw Election Data'!$A$1:$AN$3144,MATCH($C1792&amp;" "&amp;$B1792,'Raw Election Data'!$C$1:$C$3144,0),MATCH('Joined Data'!Q$1,'Raw Election Data'!$A$1:$AN$1,0))</f>
        <v>-0.1536618754277892</v>
      </c>
      <c r="R1792">
        <f>INDEX('Raw Election Data'!$A$1:$AN$3144,MATCH($C1792&amp;" "&amp;$B1792,'Raw Election Data'!$C$1:$C$3144,0),MATCH('Joined Data'!R$1,'Raw Election Data'!$A$1:$AN$1,0))</f>
        <v>0.1536618754277892</v>
      </c>
    </row>
    <row r="1793" spans="1:18" ht="13.5" hidden="1" customHeight="1" x14ac:dyDescent="0.15">
      <c r="A1793" t="s">
        <v>257</v>
      </c>
      <c r="B1793" t="s">
        <v>4625</v>
      </c>
      <c r="C1793" t="str">
        <f>INDEX(FIPS!$A$1:$E$3236,MATCH($F1793,FIPS!$D$1:$D$3236,0),5)</f>
        <v>Somerset County</v>
      </c>
      <c r="D1793" t="s">
        <v>258</v>
      </c>
      <c r="E1793" s="15" t="s">
        <v>23</v>
      </c>
      <c r="F1793" t="s">
        <v>4670</v>
      </c>
      <c r="G1793" t="s">
        <v>7768</v>
      </c>
      <c r="H1793" t="str">
        <f>IFERROR(VLOOKUP($G1793,'Team Colors'!$A:$B,2,0),"#c9c9c9")</f>
        <v>#0b2265</v>
      </c>
      <c r="I1793">
        <f>INDEX('Raw Election Data'!$A$1:$AN$3144,MATCH($C1793&amp;" "&amp;$B1793,'Raw Election Data'!$C$1:$C$3144,0),MATCH('Joined Data'!I$1,'Raw Election Data'!$A$1:$AN$1,0))</f>
        <v>333654</v>
      </c>
      <c r="J1793">
        <f>INDEX('Raw Election Data'!$A$1:$AN$3144,MATCH($C1793&amp;" "&amp;$B1793,'Raw Election Data'!$C$1:$C$3144,0),MATCH('Joined Data'!J$1,'Raw Election Data'!$A$1:$AN$1,0))</f>
        <v>83839</v>
      </c>
      <c r="K1793">
        <f>INDEX('Raw Election Data'!$A$1:$AN$3144,MATCH($C1793&amp;" "&amp;$B1793,'Raw Election Data'!$C$1:$C$3144,0),MATCH('Joined Data'!K$1,'Raw Election Data'!$A$1:$AN$1,0))</f>
        <v>64640</v>
      </c>
      <c r="L1793">
        <f>INDEX('Raw Election Data'!$A$1:$AN$3144,MATCH($C1793&amp;" "&amp;$B1793,'Raw Election Data'!$C$1:$C$3144,0),MATCH('Joined Data'!L$1,'Raw Election Data'!$A$1:$AN$1,0))</f>
        <v>154249</v>
      </c>
      <c r="M1793">
        <f>INDEX('Raw Election Data'!$A$1:$AN$3144,MATCH($C1793&amp;" "&amp;$B1793,'Raw Election Data'!$C$1:$C$3144,0),MATCH('Joined Data'!M$1,'Raw Election Data'!$A$1:$AN$1,0))</f>
        <v>0.54353026599848298</v>
      </c>
      <c r="N1793">
        <f>INDEX('Raw Election Data'!$A$1:$AN$3144,MATCH($C1793&amp;" "&amp;$B1793,'Raw Election Data'!$C$1:$C$3144,0),MATCH('Joined Data'!N$1,'Raw Election Data'!$A$1:$AN$1,0))</f>
        <v>0.41906268436100069</v>
      </c>
      <c r="O1793">
        <f>INDEX('Raw Election Data'!$A$1:$AN$3144,MATCH($C1793&amp;" "&amp;$B1793,'Raw Election Data'!$C$1:$C$3144,0),MATCH('Joined Data'!O$1,'Raw Election Data'!$A$1:$AN$1,0))</f>
        <v>19199</v>
      </c>
      <c r="P1793">
        <f>INDEX('Raw Election Data'!$A$1:$AN$3144,MATCH($C1793&amp;" "&amp;$B1793,'Raw Election Data'!$C$1:$C$3144,0),MATCH('Joined Data'!P$1,'Raw Election Data'!$A$1:$AN$1,0))</f>
        <v>-19199</v>
      </c>
      <c r="Q1793">
        <f>INDEX('Raw Election Data'!$A$1:$AN$3144,MATCH($C1793&amp;" "&amp;$B1793,'Raw Election Data'!$C$1:$C$3144,0),MATCH('Joined Data'!Q$1,'Raw Election Data'!$A$1:$AN$1,0))</f>
        <v>0.12446758163748228</v>
      </c>
      <c r="R1793">
        <f>INDEX('Raw Election Data'!$A$1:$AN$3144,MATCH($C1793&amp;" "&amp;$B1793,'Raw Election Data'!$C$1:$C$3144,0),MATCH('Joined Data'!R$1,'Raw Election Data'!$A$1:$AN$1,0))</f>
        <v>-0.12446758163748228</v>
      </c>
    </row>
    <row r="1794" spans="1:18" ht="13.5" hidden="1" customHeight="1" x14ac:dyDescent="0.15">
      <c r="A1794" t="s">
        <v>257</v>
      </c>
      <c r="B1794" t="s">
        <v>4625</v>
      </c>
      <c r="C1794" t="str">
        <f>INDEX(FIPS!$A$1:$E$3236,MATCH($F1794,FIPS!$D$1:$D$3236,0),5)</f>
        <v>Sussex County</v>
      </c>
      <c r="D1794" t="s">
        <v>258</v>
      </c>
      <c r="E1794" s="15" t="s">
        <v>24</v>
      </c>
      <c r="F1794" t="s">
        <v>4671</v>
      </c>
      <c r="G1794" t="s">
        <v>7768</v>
      </c>
      <c r="H1794" t="str">
        <f>IFERROR(VLOOKUP($G1794,'Team Colors'!$A:$B,2,0),"#c9c9c9")</f>
        <v>#0b2265</v>
      </c>
      <c r="I1794">
        <f>INDEX('Raw Election Data'!$A$1:$AN$3144,MATCH($C1794&amp;" "&amp;$B1794,'Raw Election Data'!$C$1:$C$3144,0),MATCH('Joined Data'!I$1,'Raw Election Data'!$A$1:$AN$1,0))</f>
        <v>143673</v>
      </c>
      <c r="J1794">
        <f>INDEX('Raw Election Data'!$A$1:$AN$3144,MATCH($C1794&amp;" "&amp;$B1794,'Raw Election Data'!$C$1:$C$3144,0),MATCH('Joined Data'!J$1,'Raw Election Data'!$A$1:$AN$1,0))</f>
        <v>24132</v>
      </c>
      <c r="K1794">
        <f>INDEX('Raw Election Data'!$A$1:$AN$3144,MATCH($C1794&amp;" "&amp;$B1794,'Raw Election Data'!$C$1:$C$3144,0),MATCH('Joined Data'!K$1,'Raw Election Data'!$A$1:$AN$1,0))</f>
        <v>46486</v>
      </c>
      <c r="L1794">
        <f>INDEX('Raw Election Data'!$A$1:$AN$3144,MATCH($C1794&amp;" "&amp;$B1794,'Raw Election Data'!$C$1:$C$3144,0),MATCH('Joined Data'!L$1,'Raw Election Data'!$A$1:$AN$1,0))</f>
        <v>73860</v>
      </c>
      <c r="M1794">
        <f>INDEX('Raw Election Data'!$A$1:$AN$3144,MATCH($C1794&amp;" "&amp;$B1794,'Raw Election Data'!$C$1:$C$3144,0),MATCH('Joined Data'!M$1,'Raw Election Data'!$A$1:$AN$1,0))</f>
        <v>0.32672623883021934</v>
      </c>
      <c r="N1794">
        <f>INDEX('Raw Election Data'!$A$1:$AN$3144,MATCH($C1794&amp;" "&amp;$B1794,'Raw Election Data'!$C$1:$C$3144,0),MATCH('Joined Data'!N$1,'Raw Election Data'!$A$1:$AN$1,0))</f>
        <v>0.62937990793392906</v>
      </c>
      <c r="O1794">
        <f>INDEX('Raw Election Data'!$A$1:$AN$3144,MATCH($C1794&amp;" "&amp;$B1794,'Raw Election Data'!$C$1:$C$3144,0),MATCH('Joined Data'!O$1,'Raw Election Data'!$A$1:$AN$1,0))</f>
        <v>-22354</v>
      </c>
      <c r="P1794">
        <f>INDEX('Raw Election Data'!$A$1:$AN$3144,MATCH($C1794&amp;" "&amp;$B1794,'Raw Election Data'!$C$1:$C$3144,0),MATCH('Joined Data'!P$1,'Raw Election Data'!$A$1:$AN$1,0))</f>
        <v>22354</v>
      </c>
      <c r="Q1794">
        <f>INDEX('Raw Election Data'!$A$1:$AN$3144,MATCH($C1794&amp;" "&amp;$B1794,'Raw Election Data'!$C$1:$C$3144,0),MATCH('Joined Data'!Q$1,'Raw Election Data'!$A$1:$AN$1,0))</f>
        <v>-0.30265366910370972</v>
      </c>
      <c r="R1794">
        <f>INDEX('Raw Election Data'!$A$1:$AN$3144,MATCH($C1794&amp;" "&amp;$B1794,'Raw Election Data'!$C$1:$C$3144,0),MATCH('Joined Data'!R$1,'Raw Election Data'!$A$1:$AN$1,0))</f>
        <v>0.30265366910370972</v>
      </c>
    </row>
    <row r="1795" spans="1:18" ht="13.5" hidden="1" customHeight="1" x14ac:dyDescent="0.15">
      <c r="A1795" t="s">
        <v>257</v>
      </c>
      <c r="B1795" t="s">
        <v>4625</v>
      </c>
      <c r="C1795" t="str">
        <f>INDEX(FIPS!$A$1:$E$3236,MATCH($F1795,FIPS!$D$1:$D$3236,0),5)</f>
        <v>Union County</v>
      </c>
      <c r="D1795" t="s">
        <v>258</v>
      </c>
      <c r="E1795" s="15" t="s">
        <v>25</v>
      </c>
      <c r="F1795" t="s">
        <v>4672</v>
      </c>
      <c r="G1795" t="s">
        <v>7768</v>
      </c>
      <c r="H1795" t="str">
        <f>IFERROR(VLOOKUP($G1795,'Team Colors'!$A:$B,2,0),"#c9c9c9")</f>
        <v>#0b2265</v>
      </c>
      <c r="I1795">
        <f>INDEX('Raw Election Data'!$A$1:$AN$3144,MATCH($C1795&amp;" "&amp;$B1795,'Raw Election Data'!$C$1:$C$3144,0),MATCH('Joined Data'!I$1,'Raw Election Data'!$A$1:$AN$1,0))</f>
        <v>555786</v>
      </c>
      <c r="J1795">
        <f>INDEX('Raw Election Data'!$A$1:$AN$3144,MATCH($C1795&amp;" "&amp;$B1795,'Raw Election Data'!$C$1:$C$3144,0),MATCH('Joined Data'!J$1,'Raw Election Data'!$A$1:$AN$1,0))</f>
        <v>145412</v>
      </c>
      <c r="K1795">
        <f>INDEX('Raw Election Data'!$A$1:$AN$3144,MATCH($C1795&amp;" "&amp;$B1795,'Raw Election Data'!$C$1:$C$3144,0),MATCH('Joined Data'!K$1,'Raw Election Data'!$A$1:$AN$1,0))</f>
        <v>67582</v>
      </c>
      <c r="L1795">
        <f>INDEX('Raw Election Data'!$A$1:$AN$3144,MATCH($C1795&amp;" "&amp;$B1795,'Raw Election Data'!$C$1:$C$3144,0),MATCH('Joined Data'!L$1,'Raw Election Data'!$A$1:$AN$1,0))</f>
        <v>219385</v>
      </c>
      <c r="M1795">
        <f>INDEX('Raw Election Data'!$A$1:$AN$3144,MATCH($C1795&amp;" "&amp;$B1795,'Raw Election Data'!$C$1:$C$3144,0),MATCH('Joined Data'!M$1,'Raw Election Data'!$A$1:$AN$1,0))</f>
        <v>0.66281650978872753</v>
      </c>
      <c r="N1795">
        <f>INDEX('Raw Election Data'!$A$1:$AN$3144,MATCH($C1795&amp;" "&amp;$B1795,'Raw Election Data'!$C$1:$C$3144,0),MATCH('Joined Data'!N$1,'Raw Election Data'!$A$1:$AN$1,0))</f>
        <v>0.30805205460719737</v>
      </c>
      <c r="O1795">
        <f>INDEX('Raw Election Data'!$A$1:$AN$3144,MATCH($C1795&amp;" "&amp;$B1795,'Raw Election Data'!$C$1:$C$3144,0),MATCH('Joined Data'!O$1,'Raw Election Data'!$A$1:$AN$1,0))</f>
        <v>77830</v>
      </c>
      <c r="P1795">
        <f>INDEX('Raw Election Data'!$A$1:$AN$3144,MATCH($C1795&amp;" "&amp;$B1795,'Raw Election Data'!$C$1:$C$3144,0),MATCH('Joined Data'!P$1,'Raw Election Data'!$A$1:$AN$1,0))</f>
        <v>-77830</v>
      </c>
      <c r="Q1795">
        <f>INDEX('Raw Election Data'!$A$1:$AN$3144,MATCH($C1795&amp;" "&amp;$B1795,'Raw Election Data'!$C$1:$C$3144,0),MATCH('Joined Data'!Q$1,'Raw Election Data'!$A$1:$AN$1,0))</f>
        <v>0.35476445518153016</v>
      </c>
      <c r="R1795">
        <f>INDEX('Raw Election Data'!$A$1:$AN$3144,MATCH($C1795&amp;" "&amp;$B1795,'Raw Election Data'!$C$1:$C$3144,0),MATCH('Joined Data'!R$1,'Raw Election Data'!$A$1:$AN$1,0))</f>
        <v>-0.35476445518153016</v>
      </c>
    </row>
    <row r="1796" spans="1:18" ht="13.5" hidden="1" customHeight="1" x14ac:dyDescent="0.15">
      <c r="A1796" t="s">
        <v>257</v>
      </c>
      <c r="B1796" t="s">
        <v>4625</v>
      </c>
      <c r="C1796" t="str">
        <f>INDEX(FIPS!$A$1:$E$3236,MATCH($F1796,FIPS!$D$1:$D$3236,0),5)</f>
        <v>Warren County</v>
      </c>
      <c r="D1796" t="s">
        <v>258</v>
      </c>
      <c r="E1796" s="15" t="s">
        <v>26</v>
      </c>
      <c r="F1796" t="s">
        <v>4673</v>
      </c>
      <c r="G1796" t="s">
        <v>7768</v>
      </c>
      <c r="H1796" t="str">
        <f>IFERROR(VLOOKUP($G1796,'Team Colors'!$A:$B,2,0),"#c9c9c9")</f>
        <v>#0b2265</v>
      </c>
      <c r="I1796">
        <f>INDEX('Raw Election Data'!$A$1:$AN$3144,MATCH($C1796&amp;" "&amp;$B1796,'Raw Election Data'!$C$1:$C$3144,0),MATCH('Joined Data'!I$1,'Raw Election Data'!$A$1:$AN$1,0))</f>
        <v>106869</v>
      </c>
      <c r="J1796">
        <f>INDEX('Raw Election Data'!$A$1:$AN$3144,MATCH($C1796&amp;" "&amp;$B1796,'Raw Election Data'!$C$1:$C$3144,0),MATCH('Joined Data'!J$1,'Raw Election Data'!$A$1:$AN$1,0))</f>
        <v>16991</v>
      </c>
      <c r="K1796">
        <f>INDEX('Raw Election Data'!$A$1:$AN$3144,MATCH($C1796&amp;" "&amp;$B1796,'Raw Election Data'!$C$1:$C$3144,0),MATCH('Joined Data'!K$1,'Raw Election Data'!$A$1:$AN$1,0))</f>
        <v>29393</v>
      </c>
      <c r="L1796">
        <f>INDEX('Raw Election Data'!$A$1:$AN$3144,MATCH($C1796&amp;" "&amp;$B1796,'Raw Election Data'!$C$1:$C$3144,0),MATCH('Joined Data'!L$1,'Raw Election Data'!$A$1:$AN$1,0))</f>
        <v>48442</v>
      </c>
      <c r="M1796">
        <f>INDEX('Raw Election Data'!$A$1:$AN$3144,MATCH($C1796&amp;" "&amp;$B1796,'Raw Election Data'!$C$1:$C$3144,0),MATCH('Joined Data'!M$1,'Raw Election Data'!$A$1:$AN$1,0))</f>
        <v>0.35074934973783078</v>
      </c>
      <c r="N1796">
        <f>INDEX('Raw Election Data'!$A$1:$AN$3144,MATCH($C1796&amp;" "&amp;$B1796,'Raw Election Data'!$C$1:$C$3144,0),MATCH('Joined Data'!N$1,'Raw Election Data'!$A$1:$AN$1,0))</f>
        <v>0.60676685520829032</v>
      </c>
      <c r="O1796">
        <f>INDEX('Raw Election Data'!$A$1:$AN$3144,MATCH($C1796&amp;" "&amp;$B1796,'Raw Election Data'!$C$1:$C$3144,0),MATCH('Joined Data'!O$1,'Raw Election Data'!$A$1:$AN$1,0))</f>
        <v>-12402</v>
      </c>
      <c r="P1796">
        <f>INDEX('Raw Election Data'!$A$1:$AN$3144,MATCH($C1796&amp;" "&amp;$B1796,'Raw Election Data'!$C$1:$C$3144,0),MATCH('Joined Data'!P$1,'Raw Election Data'!$A$1:$AN$1,0))</f>
        <v>12402</v>
      </c>
      <c r="Q1796">
        <f>INDEX('Raw Election Data'!$A$1:$AN$3144,MATCH($C1796&amp;" "&amp;$B1796,'Raw Election Data'!$C$1:$C$3144,0),MATCH('Joined Data'!Q$1,'Raw Election Data'!$A$1:$AN$1,0))</f>
        <v>-0.25601750547045954</v>
      </c>
      <c r="R1796">
        <f>INDEX('Raw Election Data'!$A$1:$AN$3144,MATCH($C1796&amp;" "&amp;$B1796,'Raw Election Data'!$C$1:$C$3144,0),MATCH('Joined Data'!R$1,'Raw Election Data'!$A$1:$AN$1,0))</f>
        <v>0.25601750547045954</v>
      </c>
    </row>
    <row r="1797" spans="1:18" ht="13.5" hidden="1" customHeight="1" x14ac:dyDescent="0.15">
      <c r="A1797" t="s">
        <v>259</v>
      </c>
      <c r="B1797" t="s">
        <v>4676</v>
      </c>
      <c r="C1797" t="str">
        <f>INDEX(FIPS!$A$1:$E$3236,MATCH($F1797,FIPS!$D$1:$D$3236,0),5)</f>
        <v>Bernalillo County</v>
      </c>
      <c r="D1797" t="s">
        <v>260</v>
      </c>
      <c r="E1797" s="15" t="s">
        <v>6</v>
      </c>
      <c r="F1797" t="s">
        <v>4678</v>
      </c>
      <c r="G1797" t="s">
        <v>439</v>
      </c>
      <c r="H1797" t="str">
        <f>IFERROR(VLOOKUP($G1797,'Team Colors'!$A:$B,2,0),"#c9c9c9")</f>
        <v>#002244</v>
      </c>
      <c r="I1797">
        <f>INDEX('Raw Election Data'!$A$1:$AN$3144,MATCH($C1797&amp;" "&amp;$B1797,'Raw Election Data'!$C$1:$C$3144,0),MATCH('Joined Data'!I$1,'Raw Election Data'!$A$1:$AN$1,0))</f>
        <v>676685</v>
      </c>
      <c r="J1797">
        <f>INDEX('Raw Election Data'!$A$1:$AN$3144,MATCH($C1797&amp;" "&amp;$B1797,'Raw Election Data'!$C$1:$C$3144,0),MATCH('Joined Data'!J$1,'Raw Election Data'!$A$1:$AN$1,0))</f>
        <v>141960</v>
      </c>
      <c r="K1797">
        <f>INDEX('Raw Election Data'!$A$1:$AN$3144,MATCH($C1797&amp;" "&amp;$B1797,'Raw Election Data'!$C$1:$C$3144,0),MATCH('Joined Data'!K$1,'Raw Election Data'!$A$1:$AN$1,0))</f>
        <v>93874</v>
      </c>
      <c r="L1797">
        <f>INDEX('Raw Election Data'!$A$1:$AN$3144,MATCH($C1797&amp;" "&amp;$B1797,'Raw Election Data'!$C$1:$C$3144,0),MATCH('Joined Data'!L$1,'Raw Election Data'!$A$1:$AN$1,0))</f>
        <v>269861</v>
      </c>
      <c r="M1797">
        <f>INDEX('Raw Election Data'!$A$1:$AN$3144,MATCH($C1797&amp;" "&amp;$B1797,'Raw Election Data'!$C$1:$C$3144,0),MATCH('Joined Data'!M$1,'Raw Election Data'!$A$1:$AN$1,0))</f>
        <v>0.52604859538799609</v>
      </c>
      <c r="N1797">
        <f>INDEX('Raw Election Data'!$A$1:$AN$3144,MATCH($C1797&amp;" "&amp;$B1797,'Raw Election Data'!$C$1:$C$3144,0),MATCH('Joined Data'!N$1,'Raw Election Data'!$A$1:$AN$1,0))</f>
        <v>0.34786056525396408</v>
      </c>
      <c r="O1797">
        <f>INDEX('Raw Election Data'!$A$1:$AN$3144,MATCH($C1797&amp;" "&amp;$B1797,'Raw Election Data'!$C$1:$C$3144,0),MATCH('Joined Data'!O$1,'Raw Election Data'!$A$1:$AN$1,0))</f>
        <v>48086</v>
      </c>
      <c r="P1797">
        <f>INDEX('Raw Election Data'!$A$1:$AN$3144,MATCH($C1797&amp;" "&amp;$B1797,'Raw Election Data'!$C$1:$C$3144,0),MATCH('Joined Data'!P$1,'Raw Election Data'!$A$1:$AN$1,0))</f>
        <v>-48086</v>
      </c>
      <c r="Q1797">
        <f>INDEX('Raw Election Data'!$A$1:$AN$3144,MATCH($C1797&amp;" "&amp;$B1797,'Raw Election Data'!$C$1:$C$3144,0),MATCH('Joined Data'!Q$1,'Raw Election Data'!$A$1:$AN$1,0))</f>
        <v>0.178188030134032</v>
      </c>
      <c r="R1797">
        <f>INDEX('Raw Election Data'!$A$1:$AN$3144,MATCH($C1797&amp;" "&amp;$B1797,'Raw Election Data'!$C$1:$C$3144,0),MATCH('Joined Data'!R$1,'Raw Election Data'!$A$1:$AN$1,0))</f>
        <v>-0.178188030134032</v>
      </c>
    </row>
    <row r="1798" spans="1:18" ht="13.5" hidden="1" customHeight="1" x14ac:dyDescent="0.15">
      <c r="A1798" t="s">
        <v>259</v>
      </c>
      <c r="B1798" t="s">
        <v>4676</v>
      </c>
      <c r="C1798" t="str">
        <f>INDEX(FIPS!$A$1:$E$3236,MATCH($F1798,FIPS!$D$1:$D$3236,0),5)</f>
        <v>Catron County</v>
      </c>
      <c r="D1798" t="s">
        <v>260</v>
      </c>
      <c r="E1798" s="15" t="s">
        <v>7</v>
      </c>
      <c r="F1798" t="s">
        <v>4684</v>
      </c>
      <c r="G1798" t="s">
        <v>439</v>
      </c>
      <c r="H1798" t="str">
        <f>IFERROR(VLOOKUP($G1798,'Team Colors'!$A:$B,2,0),"#c9c9c9")</f>
        <v>#002244</v>
      </c>
      <c r="I1798">
        <f>INDEX('Raw Election Data'!$A$1:$AN$3144,MATCH($C1798&amp;" "&amp;$B1798,'Raw Election Data'!$C$1:$C$3144,0),MATCH('Joined Data'!I$1,'Raw Election Data'!$A$1:$AN$1,0))</f>
        <v>3456</v>
      </c>
      <c r="J1798">
        <f>INDEX('Raw Election Data'!$A$1:$AN$3144,MATCH($C1798&amp;" "&amp;$B1798,'Raw Election Data'!$C$1:$C$3144,0),MATCH('Joined Data'!J$1,'Raw Election Data'!$A$1:$AN$1,0))</f>
        <v>426</v>
      </c>
      <c r="K1798">
        <f>INDEX('Raw Election Data'!$A$1:$AN$3144,MATCH($C1798&amp;" "&amp;$B1798,'Raw Election Data'!$C$1:$C$3144,0),MATCH('Joined Data'!K$1,'Raw Election Data'!$A$1:$AN$1,0))</f>
        <v>1453</v>
      </c>
      <c r="L1798">
        <f>INDEX('Raw Election Data'!$A$1:$AN$3144,MATCH($C1798&amp;" "&amp;$B1798,'Raw Election Data'!$C$1:$C$3144,0),MATCH('Joined Data'!L$1,'Raw Election Data'!$A$1:$AN$1,0))</f>
        <v>2024</v>
      </c>
      <c r="M1798">
        <f>INDEX('Raw Election Data'!$A$1:$AN$3144,MATCH($C1798&amp;" "&amp;$B1798,'Raw Election Data'!$C$1:$C$3144,0),MATCH('Joined Data'!M$1,'Raw Election Data'!$A$1:$AN$1,0))</f>
        <v>0.21047430830039526</v>
      </c>
      <c r="N1798">
        <f>INDEX('Raw Election Data'!$A$1:$AN$3144,MATCH($C1798&amp;" "&amp;$B1798,'Raw Election Data'!$C$1:$C$3144,0),MATCH('Joined Data'!N$1,'Raw Election Data'!$A$1:$AN$1,0))</f>
        <v>0.71788537549407117</v>
      </c>
      <c r="O1798">
        <f>INDEX('Raw Election Data'!$A$1:$AN$3144,MATCH($C1798&amp;" "&amp;$B1798,'Raw Election Data'!$C$1:$C$3144,0),MATCH('Joined Data'!O$1,'Raw Election Data'!$A$1:$AN$1,0))</f>
        <v>-1027</v>
      </c>
      <c r="P1798">
        <f>INDEX('Raw Election Data'!$A$1:$AN$3144,MATCH($C1798&amp;" "&amp;$B1798,'Raw Election Data'!$C$1:$C$3144,0),MATCH('Joined Data'!P$1,'Raw Election Data'!$A$1:$AN$1,0))</f>
        <v>1027</v>
      </c>
      <c r="Q1798">
        <f>INDEX('Raw Election Data'!$A$1:$AN$3144,MATCH($C1798&amp;" "&amp;$B1798,'Raw Election Data'!$C$1:$C$3144,0),MATCH('Joined Data'!Q$1,'Raw Election Data'!$A$1:$AN$1,0))</f>
        <v>-0.5074110671936759</v>
      </c>
      <c r="R1798">
        <f>INDEX('Raw Election Data'!$A$1:$AN$3144,MATCH($C1798&amp;" "&amp;$B1798,'Raw Election Data'!$C$1:$C$3144,0),MATCH('Joined Data'!R$1,'Raw Election Data'!$A$1:$AN$1,0))</f>
        <v>0.5074110671936759</v>
      </c>
    </row>
    <row r="1799" spans="1:18" ht="13.5" hidden="1" customHeight="1" x14ac:dyDescent="0.15">
      <c r="A1799" t="s">
        <v>259</v>
      </c>
      <c r="B1799" t="s">
        <v>4676</v>
      </c>
      <c r="C1799" t="str">
        <f>INDEX(FIPS!$A$1:$E$3236,MATCH($F1799,FIPS!$D$1:$D$3236,0),5)</f>
        <v>Chaves County</v>
      </c>
      <c r="D1799" t="s">
        <v>260</v>
      </c>
      <c r="E1799" s="15" t="s">
        <v>8</v>
      </c>
      <c r="F1799" t="s">
        <v>4686</v>
      </c>
      <c r="G1799" t="s">
        <v>439</v>
      </c>
      <c r="H1799" t="str">
        <f>IFERROR(VLOOKUP($G1799,'Team Colors'!$A:$B,2,0),"#c9c9c9")</f>
        <v>#002244</v>
      </c>
      <c r="I1799">
        <f>INDEX('Raw Election Data'!$A$1:$AN$3144,MATCH($C1799&amp;" "&amp;$B1799,'Raw Election Data'!$C$1:$C$3144,0),MATCH('Joined Data'!I$1,'Raw Election Data'!$A$1:$AN$1,0))</f>
        <v>65764</v>
      </c>
      <c r="J1799">
        <f>INDEX('Raw Election Data'!$A$1:$AN$3144,MATCH($C1799&amp;" "&amp;$B1799,'Raw Election Data'!$C$1:$C$3144,0),MATCH('Joined Data'!J$1,'Raw Election Data'!$A$1:$AN$1,0))</f>
        <v>5530</v>
      </c>
      <c r="K1799">
        <f>INDEX('Raw Election Data'!$A$1:$AN$3144,MATCH($C1799&amp;" "&amp;$B1799,'Raw Election Data'!$C$1:$C$3144,0),MATCH('Joined Data'!K$1,'Raw Election Data'!$A$1:$AN$1,0))</f>
        <v>12869</v>
      </c>
      <c r="L1799">
        <f>INDEX('Raw Election Data'!$A$1:$AN$3144,MATCH($C1799&amp;" "&amp;$B1799,'Raw Election Data'!$C$1:$C$3144,0),MATCH('Joined Data'!L$1,'Raw Election Data'!$A$1:$AN$1,0))</f>
        <v>20159</v>
      </c>
      <c r="M1799">
        <f>INDEX('Raw Election Data'!$A$1:$AN$3144,MATCH($C1799&amp;" "&amp;$B1799,'Raw Election Data'!$C$1:$C$3144,0),MATCH('Joined Data'!M$1,'Raw Election Data'!$A$1:$AN$1,0))</f>
        <v>0.27431916265687784</v>
      </c>
      <c r="N1799">
        <f>INDEX('Raw Election Data'!$A$1:$AN$3144,MATCH($C1799&amp;" "&amp;$B1799,'Raw Election Data'!$C$1:$C$3144,0),MATCH('Joined Data'!N$1,'Raw Election Data'!$A$1:$AN$1,0))</f>
        <v>0.63837491939084279</v>
      </c>
      <c r="O1799">
        <f>INDEX('Raw Election Data'!$A$1:$AN$3144,MATCH($C1799&amp;" "&amp;$B1799,'Raw Election Data'!$C$1:$C$3144,0),MATCH('Joined Data'!O$1,'Raw Election Data'!$A$1:$AN$1,0))</f>
        <v>-7339</v>
      </c>
      <c r="P1799">
        <f>INDEX('Raw Election Data'!$A$1:$AN$3144,MATCH($C1799&amp;" "&amp;$B1799,'Raw Election Data'!$C$1:$C$3144,0),MATCH('Joined Data'!P$1,'Raw Election Data'!$A$1:$AN$1,0))</f>
        <v>7339</v>
      </c>
      <c r="Q1799">
        <f>INDEX('Raw Election Data'!$A$1:$AN$3144,MATCH($C1799&amp;" "&amp;$B1799,'Raw Election Data'!$C$1:$C$3144,0),MATCH('Joined Data'!Q$1,'Raw Election Data'!$A$1:$AN$1,0))</f>
        <v>-0.36405575673396495</v>
      </c>
      <c r="R1799">
        <f>INDEX('Raw Election Data'!$A$1:$AN$3144,MATCH($C1799&amp;" "&amp;$B1799,'Raw Election Data'!$C$1:$C$3144,0),MATCH('Joined Data'!R$1,'Raw Election Data'!$A$1:$AN$1,0))</f>
        <v>0.36405575673396495</v>
      </c>
    </row>
    <row r="1800" spans="1:18" ht="13.5" hidden="1" customHeight="1" x14ac:dyDescent="0.15">
      <c r="A1800" t="s">
        <v>259</v>
      </c>
      <c r="B1800" t="s">
        <v>4676</v>
      </c>
      <c r="C1800" t="str">
        <f>INDEX(FIPS!$A$1:$E$3236,MATCH($F1800,FIPS!$D$1:$D$3236,0),5)</f>
        <v>Cibola County</v>
      </c>
      <c r="D1800" t="s">
        <v>260</v>
      </c>
      <c r="E1800" s="15" t="s">
        <v>261</v>
      </c>
      <c r="F1800" t="s">
        <v>4690</v>
      </c>
      <c r="G1800" t="s">
        <v>439</v>
      </c>
      <c r="H1800" t="str">
        <f>IFERROR(VLOOKUP($G1800,'Team Colors'!$A:$B,2,0),"#c9c9c9")</f>
        <v>#002244</v>
      </c>
      <c r="I1800">
        <f>INDEX('Raw Election Data'!$A$1:$AN$3144,MATCH($C1800&amp;" "&amp;$B1800,'Raw Election Data'!$C$1:$C$3144,0),MATCH('Joined Data'!I$1,'Raw Election Data'!$A$1:$AN$1,0))</f>
        <v>27329</v>
      </c>
      <c r="J1800">
        <f>INDEX('Raw Election Data'!$A$1:$AN$3144,MATCH($C1800&amp;" "&amp;$B1800,'Raw Election Data'!$C$1:$C$3144,0),MATCH('Joined Data'!J$1,'Raw Election Data'!$A$1:$AN$1,0))</f>
        <v>3721</v>
      </c>
      <c r="K1800">
        <f>INDEX('Raw Election Data'!$A$1:$AN$3144,MATCH($C1800&amp;" "&amp;$B1800,'Raw Election Data'!$C$1:$C$3144,0),MATCH('Joined Data'!K$1,'Raw Election Data'!$A$1:$AN$1,0))</f>
        <v>3179</v>
      </c>
      <c r="L1800">
        <f>INDEX('Raw Election Data'!$A$1:$AN$3144,MATCH($C1800&amp;" "&amp;$B1800,'Raw Election Data'!$C$1:$C$3144,0),MATCH('Joined Data'!L$1,'Raw Election Data'!$A$1:$AN$1,0))</f>
        <v>7975</v>
      </c>
      <c r="M1800">
        <f>INDEX('Raw Election Data'!$A$1:$AN$3144,MATCH($C1800&amp;" "&amp;$B1800,'Raw Election Data'!$C$1:$C$3144,0),MATCH('Joined Data'!M$1,'Raw Election Data'!$A$1:$AN$1,0))</f>
        <v>0.46658307210031347</v>
      </c>
      <c r="N1800">
        <f>INDEX('Raw Election Data'!$A$1:$AN$3144,MATCH($C1800&amp;" "&amp;$B1800,'Raw Election Data'!$C$1:$C$3144,0),MATCH('Joined Data'!N$1,'Raw Election Data'!$A$1:$AN$1,0))</f>
        <v>0.39862068965517239</v>
      </c>
      <c r="O1800">
        <f>INDEX('Raw Election Data'!$A$1:$AN$3144,MATCH($C1800&amp;" "&amp;$B1800,'Raw Election Data'!$C$1:$C$3144,0),MATCH('Joined Data'!O$1,'Raw Election Data'!$A$1:$AN$1,0))</f>
        <v>542</v>
      </c>
      <c r="P1800">
        <f>INDEX('Raw Election Data'!$A$1:$AN$3144,MATCH($C1800&amp;" "&amp;$B1800,'Raw Election Data'!$C$1:$C$3144,0),MATCH('Joined Data'!P$1,'Raw Election Data'!$A$1:$AN$1,0))</f>
        <v>-542</v>
      </c>
      <c r="Q1800">
        <f>INDEX('Raw Election Data'!$A$1:$AN$3144,MATCH($C1800&amp;" "&amp;$B1800,'Raw Election Data'!$C$1:$C$3144,0),MATCH('Joined Data'!Q$1,'Raw Election Data'!$A$1:$AN$1,0))</f>
        <v>6.7962382445141079E-2</v>
      </c>
      <c r="R1800">
        <f>INDEX('Raw Election Data'!$A$1:$AN$3144,MATCH($C1800&amp;" "&amp;$B1800,'Raw Election Data'!$C$1:$C$3144,0),MATCH('Joined Data'!R$1,'Raw Election Data'!$A$1:$AN$1,0))</f>
        <v>-6.7962382445141079E-2</v>
      </c>
    </row>
    <row r="1801" spans="1:18" ht="13.5" hidden="1" customHeight="1" x14ac:dyDescent="0.15">
      <c r="A1801" t="s">
        <v>259</v>
      </c>
      <c r="B1801" t="s">
        <v>4676</v>
      </c>
      <c r="C1801" t="str">
        <f>INDEX(FIPS!$A$1:$E$3236,MATCH($F1801,FIPS!$D$1:$D$3236,0),5)</f>
        <v>Colfax County</v>
      </c>
      <c r="D1801" t="s">
        <v>260</v>
      </c>
      <c r="E1801" s="15" t="s">
        <v>9</v>
      </c>
      <c r="F1801" t="s">
        <v>4693</v>
      </c>
      <c r="G1801" t="s">
        <v>437</v>
      </c>
      <c r="H1801" t="str">
        <f>IFERROR(VLOOKUP($G1801,'Team Colors'!$A:$B,2,0),"#c9c9c9")</f>
        <v>#fb4f14</v>
      </c>
      <c r="I1801">
        <f>INDEX('Raw Election Data'!$A$1:$AN$3144,MATCH($C1801&amp;" "&amp;$B1801,'Raw Election Data'!$C$1:$C$3144,0),MATCH('Joined Data'!I$1,'Raw Election Data'!$A$1:$AN$1,0))</f>
        <v>12414</v>
      </c>
      <c r="J1801">
        <f>INDEX('Raw Election Data'!$A$1:$AN$3144,MATCH($C1801&amp;" "&amp;$B1801,'Raw Election Data'!$C$1:$C$3144,0),MATCH('Joined Data'!J$1,'Raw Election Data'!$A$1:$AN$1,0))</f>
        <v>2118</v>
      </c>
      <c r="K1801">
        <f>INDEX('Raw Election Data'!$A$1:$AN$3144,MATCH($C1801&amp;" "&amp;$B1801,'Raw Election Data'!$C$1:$C$3144,0),MATCH('Joined Data'!K$1,'Raw Election Data'!$A$1:$AN$1,0))</f>
        <v>2569</v>
      </c>
      <c r="L1801">
        <f>INDEX('Raw Election Data'!$A$1:$AN$3144,MATCH($C1801&amp;" "&amp;$B1801,'Raw Election Data'!$C$1:$C$3144,0),MATCH('Joined Data'!L$1,'Raw Election Data'!$A$1:$AN$1,0))</f>
        <v>5271</v>
      </c>
      <c r="M1801">
        <f>INDEX('Raw Election Data'!$A$1:$AN$3144,MATCH($C1801&amp;" "&amp;$B1801,'Raw Election Data'!$C$1:$C$3144,0),MATCH('Joined Data'!M$1,'Raw Election Data'!$A$1:$AN$1,0))</f>
        <v>0.40182128628343766</v>
      </c>
      <c r="N1801">
        <f>INDEX('Raw Election Data'!$A$1:$AN$3144,MATCH($C1801&amp;" "&amp;$B1801,'Raw Election Data'!$C$1:$C$3144,0),MATCH('Joined Data'!N$1,'Raw Election Data'!$A$1:$AN$1,0))</f>
        <v>0.48738379814077026</v>
      </c>
      <c r="O1801">
        <f>INDEX('Raw Election Data'!$A$1:$AN$3144,MATCH($C1801&amp;" "&amp;$B1801,'Raw Election Data'!$C$1:$C$3144,0),MATCH('Joined Data'!O$1,'Raw Election Data'!$A$1:$AN$1,0))</f>
        <v>-451</v>
      </c>
      <c r="P1801">
        <f>INDEX('Raw Election Data'!$A$1:$AN$3144,MATCH($C1801&amp;" "&amp;$B1801,'Raw Election Data'!$C$1:$C$3144,0),MATCH('Joined Data'!P$1,'Raw Election Data'!$A$1:$AN$1,0))</f>
        <v>451</v>
      </c>
      <c r="Q1801">
        <f>INDEX('Raw Election Data'!$A$1:$AN$3144,MATCH($C1801&amp;" "&amp;$B1801,'Raw Election Data'!$C$1:$C$3144,0),MATCH('Joined Data'!Q$1,'Raw Election Data'!$A$1:$AN$1,0))</f>
        <v>-8.5562511857332602E-2</v>
      </c>
      <c r="R1801">
        <f>INDEX('Raw Election Data'!$A$1:$AN$3144,MATCH($C1801&amp;" "&amp;$B1801,'Raw Election Data'!$C$1:$C$3144,0),MATCH('Joined Data'!R$1,'Raw Election Data'!$A$1:$AN$1,0))</f>
        <v>8.5562511857332602E-2</v>
      </c>
    </row>
    <row r="1802" spans="1:18" ht="13.5" hidden="1" customHeight="1" x14ac:dyDescent="0.15">
      <c r="A1802" t="s">
        <v>259</v>
      </c>
      <c r="B1802" t="s">
        <v>4676</v>
      </c>
      <c r="C1802" t="str">
        <f>INDEX(FIPS!$A$1:$E$3236,MATCH($F1802,FIPS!$D$1:$D$3236,0),5)</f>
        <v>Curry County</v>
      </c>
      <c r="D1802" t="s">
        <v>260</v>
      </c>
      <c r="E1802" s="15" t="s">
        <v>10</v>
      </c>
      <c r="F1802" t="s">
        <v>4695</v>
      </c>
      <c r="G1802" t="s">
        <v>439</v>
      </c>
      <c r="H1802" t="str">
        <f>IFERROR(VLOOKUP($G1802,'Team Colors'!$A:$B,2,0),"#c9c9c9")</f>
        <v>#002244</v>
      </c>
      <c r="I1802">
        <f>INDEX('Raw Election Data'!$A$1:$AN$3144,MATCH($C1802&amp;" "&amp;$B1802,'Raw Election Data'!$C$1:$C$3144,0),MATCH('Joined Data'!I$1,'Raw Election Data'!$A$1:$AN$1,0))</f>
        <v>50398</v>
      </c>
      <c r="J1802">
        <f>INDEX('Raw Election Data'!$A$1:$AN$3144,MATCH($C1802&amp;" "&amp;$B1802,'Raw Election Data'!$C$1:$C$3144,0),MATCH('Joined Data'!J$1,'Raw Election Data'!$A$1:$AN$1,0))</f>
        <v>2776</v>
      </c>
      <c r="K1802">
        <f>INDEX('Raw Election Data'!$A$1:$AN$3144,MATCH($C1802&amp;" "&amp;$B1802,'Raw Election Data'!$C$1:$C$3144,0),MATCH('Joined Data'!K$1,'Raw Election Data'!$A$1:$AN$1,0))</f>
        <v>7560</v>
      </c>
      <c r="L1802">
        <f>INDEX('Raw Election Data'!$A$1:$AN$3144,MATCH($C1802&amp;" "&amp;$B1802,'Raw Election Data'!$C$1:$C$3144,0),MATCH('Joined Data'!L$1,'Raw Election Data'!$A$1:$AN$1,0))</f>
        <v>11292</v>
      </c>
      <c r="M1802">
        <f>INDEX('Raw Election Data'!$A$1:$AN$3144,MATCH($C1802&amp;" "&amp;$B1802,'Raw Election Data'!$C$1:$C$3144,0),MATCH('Joined Data'!M$1,'Raw Election Data'!$A$1:$AN$1,0))</f>
        <v>0.24583776124690046</v>
      </c>
      <c r="N1802">
        <f>INDEX('Raw Election Data'!$A$1:$AN$3144,MATCH($C1802&amp;" "&amp;$B1802,'Raw Election Data'!$C$1:$C$3144,0),MATCH('Joined Data'!N$1,'Raw Election Data'!$A$1:$AN$1,0))</f>
        <v>0.66950053134962806</v>
      </c>
      <c r="O1802">
        <f>INDEX('Raw Election Data'!$A$1:$AN$3144,MATCH($C1802&amp;" "&amp;$B1802,'Raw Election Data'!$C$1:$C$3144,0),MATCH('Joined Data'!O$1,'Raw Election Data'!$A$1:$AN$1,0))</f>
        <v>-4784</v>
      </c>
      <c r="P1802">
        <f>INDEX('Raw Election Data'!$A$1:$AN$3144,MATCH($C1802&amp;" "&amp;$B1802,'Raw Election Data'!$C$1:$C$3144,0),MATCH('Joined Data'!P$1,'Raw Election Data'!$A$1:$AN$1,0))</f>
        <v>4784</v>
      </c>
      <c r="Q1802">
        <f>INDEX('Raw Election Data'!$A$1:$AN$3144,MATCH($C1802&amp;" "&amp;$B1802,'Raw Election Data'!$C$1:$C$3144,0),MATCH('Joined Data'!Q$1,'Raw Election Data'!$A$1:$AN$1,0))</f>
        <v>-0.42366277010272757</v>
      </c>
      <c r="R1802">
        <f>INDEX('Raw Election Data'!$A$1:$AN$3144,MATCH($C1802&amp;" "&amp;$B1802,'Raw Election Data'!$C$1:$C$3144,0),MATCH('Joined Data'!R$1,'Raw Election Data'!$A$1:$AN$1,0))</f>
        <v>0.42366277010272757</v>
      </c>
    </row>
    <row r="1803" spans="1:18" ht="13.5" hidden="1" customHeight="1" x14ac:dyDescent="0.15">
      <c r="A1803" t="s">
        <v>259</v>
      </c>
      <c r="B1803" t="s">
        <v>4676</v>
      </c>
      <c r="C1803" t="str">
        <f>INDEX(FIPS!$A$1:$E$3236,MATCH($F1803,FIPS!$D$1:$D$3236,0),5)</f>
        <v>De Baca County</v>
      </c>
      <c r="D1803" t="s">
        <v>260</v>
      </c>
      <c r="E1803" s="15" t="s">
        <v>11</v>
      </c>
      <c r="F1803" t="s">
        <v>4700</v>
      </c>
      <c r="G1803" t="s">
        <v>439</v>
      </c>
      <c r="H1803" t="str">
        <f>IFERROR(VLOOKUP($G1803,'Team Colors'!$A:$B,2,0),"#c9c9c9")</f>
        <v>#002244</v>
      </c>
      <c r="I1803">
        <f>INDEX('Raw Election Data'!$A$1:$AN$3144,MATCH($C1803&amp;" "&amp;$B1803,'Raw Election Data'!$C$1:$C$3144,0),MATCH('Joined Data'!I$1,'Raw Election Data'!$A$1:$AN$1,0))</f>
        <v>1828</v>
      </c>
      <c r="J1803">
        <f>INDEX('Raw Election Data'!$A$1:$AN$3144,MATCH($C1803&amp;" "&amp;$B1803,'Raw Election Data'!$C$1:$C$3144,0),MATCH('Joined Data'!J$1,'Raw Election Data'!$A$1:$AN$1,0))</f>
        <v>192</v>
      </c>
      <c r="K1803">
        <f>INDEX('Raw Election Data'!$A$1:$AN$3144,MATCH($C1803&amp;" "&amp;$B1803,'Raw Election Data'!$C$1:$C$3144,0),MATCH('Joined Data'!K$1,'Raw Election Data'!$A$1:$AN$1,0))</f>
        <v>617</v>
      </c>
      <c r="L1803">
        <f>INDEX('Raw Election Data'!$A$1:$AN$3144,MATCH($C1803&amp;" "&amp;$B1803,'Raw Election Data'!$C$1:$C$3144,0),MATCH('Joined Data'!L$1,'Raw Election Data'!$A$1:$AN$1,0))</f>
        <v>903</v>
      </c>
      <c r="M1803">
        <f>INDEX('Raw Election Data'!$A$1:$AN$3144,MATCH($C1803&amp;" "&amp;$B1803,'Raw Election Data'!$C$1:$C$3144,0),MATCH('Joined Data'!M$1,'Raw Election Data'!$A$1:$AN$1,0))</f>
        <v>0.21262458471760798</v>
      </c>
      <c r="N1803">
        <f>INDEX('Raw Election Data'!$A$1:$AN$3144,MATCH($C1803&amp;" "&amp;$B1803,'Raw Election Data'!$C$1:$C$3144,0),MATCH('Joined Data'!N$1,'Raw Election Data'!$A$1:$AN$1,0))</f>
        <v>0.68327796234772975</v>
      </c>
      <c r="O1803">
        <f>INDEX('Raw Election Data'!$A$1:$AN$3144,MATCH($C1803&amp;" "&amp;$B1803,'Raw Election Data'!$C$1:$C$3144,0),MATCH('Joined Data'!O$1,'Raw Election Data'!$A$1:$AN$1,0))</f>
        <v>-425</v>
      </c>
      <c r="P1803">
        <f>INDEX('Raw Election Data'!$A$1:$AN$3144,MATCH($C1803&amp;" "&amp;$B1803,'Raw Election Data'!$C$1:$C$3144,0),MATCH('Joined Data'!P$1,'Raw Election Data'!$A$1:$AN$1,0))</f>
        <v>425</v>
      </c>
      <c r="Q1803">
        <f>INDEX('Raw Election Data'!$A$1:$AN$3144,MATCH($C1803&amp;" "&amp;$B1803,'Raw Election Data'!$C$1:$C$3144,0),MATCH('Joined Data'!Q$1,'Raw Election Data'!$A$1:$AN$1,0))</f>
        <v>-0.47065337763012177</v>
      </c>
      <c r="R1803">
        <f>INDEX('Raw Election Data'!$A$1:$AN$3144,MATCH($C1803&amp;" "&amp;$B1803,'Raw Election Data'!$C$1:$C$3144,0),MATCH('Joined Data'!R$1,'Raw Election Data'!$A$1:$AN$1,0))</f>
        <v>0.47065337763012177</v>
      </c>
    </row>
    <row r="1804" spans="1:18" ht="13.5" hidden="1" customHeight="1" x14ac:dyDescent="0.15">
      <c r="A1804" t="s">
        <v>259</v>
      </c>
      <c r="B1804" t="s">
        <v>4676</v>
      </c>
      <c r="C1804" t="str">
        <f>INDEX(FIPS!$A$1:$E$3236,MATCH($F1804,FIPS!$D$1:$D$3236,0),5)</f>
        <v>Dona Ana County</v>
      </c>
      <c r="D1804" t="s">
        <v>260</v>
      </c>
      <c r="E1804" s="15" t="s">
        <v>12</v>
      </c>
      <c r="F1804" t="s">
        <v>4702</v>
      </c>
      <c r="G1804" t="s">
        <v>439</v>
      </c>
      <c r="H1804" t="str">
        <f>IFERROR(VLOOKUP($G1804,'Team Colors'!$A:$B,2,0),"#c9c9c9")</f>
        <v>#002244</v>
      </c>
      <c r="I1804">
        <f>INDEX('Raw Election Data'!$A$1:$AN$3144,MATCH($C1804&amp;" "&amp;$B1804,'Raw Election Data'!$C$1:$C$3144,0),MATCH('Joined Data'!I$1,'Raw Election Data'!$A$1:$AN$1,0))</f>
        <v>214295</v>
      </c>
      <c r="J1804">
        <f>INDEX('Raw Election Data'!$A$1:$AN$3144,MATCH($C1804&amp;" "&amp;$B1804,'Raw Election Data'!$C$1:$C$3144,0),MATCH('Joined Data'!J$1,'Raw Election Data'!$A$1:$AN$1,0))</f>
        <v>37543</v>
      </c>
      <c r="K1804">
        <f>INDEX('Raw Election Data'!$A$1:$AN$3144,MATCH($C1804&amp;" "&amp;$B1804,'Raw Election Data'!$C$1:$C$3144,0),MATCH('Joined Data'!K$1,'Raw Election Data'!$A$1:$AN$1,0))</f>
        <v>25095</v>
      </c>
      <c r="L1804">
        <f>INDEX('Raw Election Data'!$A$1:$AN$3144,MATCH($C1804&amp;" "&amp;$B1804,'Raw Election Data'!$C$1:$C$3144,0),MATCH('Joined Data'!L$1,'Raw Election Data'!$A$1:$AN$1,0))</f>
        <v>69324</v>
      </c>
      <c r="M1804">
        <f>INDEX('Raw Election Data'!$A$1:$AN$3144,MATCH($C1804&amp;" "&amp;$B1804,'Raw Election Data'!$C$1:$C$3144,0),MATCH('Joined Data'!M$1,'Raw Election Data'!$A$1:$AN$1,0))</f>
        <v>0.54155847902602272</v>
      </c>
      <c r="N1804">
        <f>INDEX('Raw Election Data'!$A$1:$AN$3144,MATCH($C1804&amp;" "&amp;$B1804,'Raw Election Data'!$C$1:$C$3144,0),MATCH('Joined Data'!N$1,'Raw Election Data'!$A$1:$AN$1,0))</f>
        <v>0.3619958455945993</v>
      </c>
      <c r="O1804">
        <f>INDEX('Raw Election Data'!$A$1:$AN$3144,MATCH($C1804&amp;" "&amp;$B1804,'Raw Election Data'!$C$1:$C$3144,0),MATCH('Joined Data'!O$1,'Raw Election Data'!$A$1:$AN$1,0))</f>
        <v>12448</v>
      </c>
      <c r="P1804">
        <f>INDEX('Raw Election Data'!$A$1:$AN$3144,MATCH($C1804&amp;" "&amp;$B1804,'Raw Election Data'!$C$1:$C$3144,0),MATCH('Joined Data'!P$1,'Raw Election Data'!$A$1:$AN$1,0))</f>
        <v>-12448</v>
      </c>
      <c r="Q1804">
        <f>INDEX('Raw Election Data'!$A$1:$AN$3144,MATCH($C1804&amp;" "&amp;$B1804,'Raw Election Data'!$C$1:$C$3144,0),MATCH('Joined Data'!Q$1,'Raw Election Data'!$A$1:$AN$1,0))</f>
        <v>0.17956263343142342</v>
      </c>
      <c r="R1804">
        <f>INDEX('Raw Election Data'!$A$1:$AN$3144,MATCH($C1804&amp;" "&amp;$B1804,'Raw Election Data'!$C$1:$C$3144,0),MATCH('Joined Data'!R$1,'Raw Election Data'!$A$1:$AN$1,0))</f>
        <v>-0.17956263343142342</v>
      </c>
    </row>
    <row r="1805" spans="1:18" ht="13.5" hidden="1" customHeight="1" x14ac:dyDescent="0.15">
      <c r="A1805" t="s">
        <v>259</v>
      </c>
      <c r="B1805" t="s">
        <v>4676</v>
      </c>
      <c r="C1805" t="str">
        <f>INDEX(FIPS!$A$1:$E$3236,MATCH($F1805,FIPS!$D$1:$D$3236,0),5)</f>
        <v>Eddy County</v>
      </c>
      <c r="D1805" t="s">
        <v>260</v>
      </c>
      <c r="E1805" s="15" t="s">
        <v>13</v>
      </c>
      <c r="F1805" t="s">
        <v>4708</v>
      </c>
      <c r="G1805" t="s">
        <v>439</v>
      </c>
      <c r="H1805" t="str">
        <f>IFERROR(VLOOKUP($G1805,'Team Colors'!$A:$B,2,0),"#c9c9c9")</f>
        <v>#002244</v>
      </c>
      <c r="I1805">
        <f>INDEX('Raw Election Data'!$A$1:$AN$3144,MATCH($C1805&amp;" "&amp;$B1805,'Raw Election Data'!$C$1:$C$3144,0),MATCH('Joined Data'!I$1,'Raw Election Data'!$A$1:$AN$1,0))</f>
        <v>57578</v>
      </c>
      <c r="J1805">
        <f>INDEX('Raw Election Data'!$A$1:$AN$3144,MATCH($C1805&amp;" "&amp;$B1805,'Raw Election Data'!$C$1:$C$3144,0),MATCH('Joined Data'!J$1,'Raw Election Data'!$A$1:$AN$1,0))</f>
        <v>5008</v>
      </c>
      <c r="K1805">
        <f>INDEX('Raw Election Data'!$A$1:$AN$3144,MATCH($C1805&amp;" "&amp;$B1805,'Raw Election Data'!$C$1:$C$3144,0),MATCH('Joined Data'!K$1,'Raw Election Data'!$A$1:$AN$1,0))</f>
        <v>13124</v>
      </c>
      <c r="L1805">
        <f>INDEX('Raw Election Data'!$A$1:$AN$3144,MATCH($C1805&amp;" "&amp;$B1805,'Raw Election Data'!$C$1:$C$3144,0),MATCH('Joined Data'!L$1,'Raw Election Data'!$A$1:$AN$1,0))</f>
        <v>19523</v>
      </c>
      <c r="M1805">
        <f>INDEX('Raw Election Data'!$A$1:$AN$3144,MATCH($C1805&amp;" "&amp;$B1805,'Raw Election Data'!$C$1:$C$3144,0),MATCH('Joined Data'!M$1,'Raw Election Data'!$A$1:$AN$1,0))</f>
        <v>0.25651795318342469</v>
      </c>
      <c r="N1805">
        <f>INDEX('Raw Election Data'!$A$1:$AN$3144,MATCH($C1805&amp;" "&amp;$B1805,'Raw Election Data'!$C$1:$C$3144,0),MATCH('Joined Data'!N$1,'Raw Election Data'!$A$1:$AN$1,0))</f>
        <v>0.67223275111407055</v>
      </c>
      <c r="O1805">
        <f>INDEX('Raw Election Data'!$A$1:$AN$3144,MATCH($C1805&amp;" "&amp;$B1805,'Raw Election Data'!$C$1:$C$3144,0),MATCH('Joined Data'!O$1,'Raw Election Data'!$A$1:$AN$1,0))</f>
        <v>-8116</v>
      </c>
      <c r="P1805">
        <f>INDEX('Raw Election Data'!$A$1:$AN$3144,MATCH($C1805&amp;" "&amp;$B1805,'Raw Election Data'!$C$1:$C$3144,0),MATCH('Joined Data'!P$1,'Raw Election Data'!$A$1:$AN$1,0))</f>
        <v>8116</v>
      </c>
      <c r="Q1805">
        <f>INDEX('Raw Election Data'!$A$1:$AN$3144,MATCH($C1805&amp;" "&amp;$B1805,'Raw Election Data'!$C$1:$C$3144,0),MATCH('Joined Data'!Q$1,'Raw Election Data'!$A$1:$AN$1,0))</f>
        <v>-0.41571479793064586</v>
      </c>
      <c r="R1805">
        <f>INDEX('Raw Election Data'!$A$1:$AN$3144,MATCH($C1805&amp;" "&amp;$B1805,'Raw Election Data'!$C$1:$C$3144,0),MATCH('Joined Data'!R$1,'Raw Election Data'!$A$1:$AN$1,0))</f>
        <v>0.41571479793064586</v>
      </c>
    </row>
    <row r="1806" spans="1:18" ht="13.5" hidden="1" customHeight="1" x14ac:dyDescent="0.15">
      <c r="A1806" t="s">
        <v>259</v>
      </c>
      <c r="B1806" t="s">
        <v>4676</v>
      </c>
      <c r="C1806" t="str">
        <f>INDEX(FIPS!$A$1:$E$3236,MATCH($F1806,FIPS!$D$1:$D$3236,0),5)</f>
        <v>Grant County</v>
      </c>
      <c r="D1806" t="s">
        <v>260</v>
      </c>
      <c r="E1806" s="15" t="s">
        <v>14</v>
      </c>
      <c r="F1806" t="s">
        <v>4711</v>
      </c>
      <c r="G1806" t="s">
        <v>439</v>
      </c>
      <c r="H1806" t="str">
        <f>IFERROR(VLOOKUP($G1806,'Team Colors'!$A:$B,2,0),"#c9c9c9")</f>
        <v>#002244</v>
      </c>
      <c r="I1806">
        <f>INDEX('Raw Election Data'!$A$1:$AN$3144,MATCH($C1806&amp;" "&amp;$B1806,'Raw Election Data'!$C$1:$C$3144,0),MATCH('Joined Data'!I$1,'Raw Election Data'!$A$1:$AN$1,0))</f>
        <v>28609</v>
      </c>
      <c r="J1806">
        <f>INDEX('Raw Election Data'!$A$1:$AN$3144,MATCH($C1806&amp;" "&amp;$B1806,'Raw Election Data'!$C$1:$C$3144,0),MATCH('Joined Data'!J$1,'Raw Election Data'!$A$1:$AN$1,0))</f>
        <v>6226</v>
      </c>
      <c r="K1806">
        <f>INDEX('Raw Election Data'!$A$1:$AN$3144,MATCH($C1806&amp;" "&amp;$B1806,'Raw Election Data'!$C$1:$C$3144,0),MATCH('Joined Data'!K$1,'Raw Election Data'!$A$1:$AN$1,0))</f>
        <v>5251</v>
      </c>
      <c r="L1806">
        <f>INDEX('Raw Election Data'!$A$1:$AN$3144,MATCH($C1806&amp;" "&amp;$B1806,'Raw Election Data'!$C$1:$C$3144,0),MATCH('Joined Data'!L$1,'Raw Election Data'!$A$1:$AN$1,0))</f>
        <v>12633</v>
      </c>
      <c r="M1806">
        <f>INDEX('Raw Election Data'!$A$1:$AN$3144,MATCH($C1806&amp;" "&amp;$B1806,'Raw Election Data'!$C$1:$C$3144,0),MATCH('Joined Data'!M$1,'Raw Election Data'!$A$1:$AN$1,0))</f>
        <v>0.49283622259162513</v>
      </c>
      <c r="N1806">
        <f>INDEX('Raw Election Data'!$A$1:$AN$3144,MATCH($C1806&amp;" "&amp;$B1806,'Raw Election Data'!$C$1:$C$3144,0),MATCH('Joined Data'!N$1,'Raw Election Data'!$A$1:$AN$1,0))</f>
        <v>0.41565740520858069</v>
      </c>
      <c r="O1806">
        <f>INDEX('Raw Election Data'!$A$1:$AN$3144,MATCH($C1806&amp;" "&amp;$B1806,'Raw Election Data'!$C$1:$C$3144,0),MATCH('Joined Data'!O$1,'Raw Election Data'!$A$1:$AN$1,0))</f>
        <v>975</v>
      </c>
      <c r="P1806">
        <f>INDEX('Raw Election Data'!$A$1:$AN$3144,MATCH($C1806&amp;" "&amp;$B1806,'Raw Election Data'!$C$1:$C$3144,0),MATCH('Joined Data'!P$1,'Raw Election Data'!$A$1:$AN$1,0))</f>
        <v>-975</v>
      </c>
      <c r="Q1806">
        <f>INDEX('Raw Election Data'!$A$1:$AN$3144,MATCH($C1806&amp;" "&amp;$B1806,'Raw Election Data'!$C$1:$C$3144,0),MATCH('Joined Data'!Q$1,'Raw Election Data'!$A$1:$AN$1,0))</f>
        <v>7.717881738304444E-2</v>
      </c>
      <c r="R1806">
        <f>INDEX('Raw Election Data'!$A$1:$AN$3144,MATCH($C1806&amp;" "&amp;$B1806,'Raw Election Data'!$C$1:$C$3144,0),MATCH('Joined Data'!R$1,'Raw Election Data'!$A$1:$AN$1,0))</f>
        <v>-7.717881738304444E-2</v>
      </c>
    </row>
    <row r="1807" spans="1:18" ht="13.5" hidden="1" customHeight="1" x14ac:dyDescent="0.15">
      <c r="A1807" t="s">
        <v>259</v>
      </c>
      <c r="B1807" t="s">
        <v>4676</v>
      </c>
      <c r="C1807" t="str">
        <f>INDEX(FIPS!$A$1:$E$3236,MATCH($F1807,FIPS!$D$1:$D$3236,0),5)</f>
        <v>Guadalupe County</v>
      </c>
      <c r="D1807" t="s">
        <v>260</v>
      </c>
      <c r="E1807" s="15" t="s">
        <v>15</v>
      </c>
      <c r="F1807" t="s">
        <v>4715</v>
      </c>
      <c r="G1807" t="s">
        <v>439</v>
      </c>
      <c r="H1807" t="str">
        <f>IFERROR(VLOOKUP($G1807,'Team Colors'!$A:$B,2,0),"#c9c9c9")</f>
        <v>#002244</v>
      </c>
      <c r="I1807">
        <f>INDEX('Raw Election Data'!$A$1:$AN$3144,MATCH($C1807&amp;" "&amp;$B1807,'Raw Election Data'!$C$1:$C$3144,0),MATCH('Joined Data'!I$1,'Raw Election Data'!$A$1:$AN$1,0))</f>
        <v>4371</v>
      </c>
      <c r="J1807">
        <f>INDEX('Raw Election Data'!$A$1:$AN$3144,MATCH($C1807&amp;" "&amp;$B1807,'Raw Election Data'!$C$1:$C$3144,0),MATCH('Joined Data'!J$1,'Raw Election Data'!$A$1:$AN$1,0))</f>
        <v>962</v>
      </c>
      <c r="K1807">
        <f>INDEX('Raw Election Data'!$A$1:$AN$3144,MATCH($C1807&amp;" "&amp;$B1807,'Raw Election Data'!$C$1:$C$3144,0),MATCH('Joined Data'!K$1,'Raw Election Data'!$A$1:$AN$1,0))</f>
        <v>591</v>
      </c>
      <c r="L1807">
        <f>INDEX('Raw Election Data'!$A$1:$AN$3144,MATCH($C1807&amp;" "&amp;$B1807,'Raw Election Data'!$C$1:$C$3144,0),MATCH('Joined Data'!L$1,'Raw Election Data'!$A$1:$AN$1,0))</f>
        <v>1809</v>
      </c>
      <c r="M1807">
        <f>INDEX('Raw Election Data'!$A$1:$AN$3144,MATCH($C1807&amp;" "&amp;$B1807,'Raw Election Data'!$C$1:$C$3144,0),MATCH('Joined Data'!M$1,'Raw Election Data'!$A$1:$AN$1,0))</f>
        <v>0.53178551686014375</v>
      </c>
      <c r="N1807">
        <f>INDEX('Raw Election Data'!$A$1:$AN$3144,MATCH($C1807&amp;" "&amp;$B1807,'Raw Election Data'!$C$1:$C$3144,0),MATCH('Joined Data'!N$1,'Raw Election Data'!$A$1:$AN$1,0))</f>
        <v>0.32669983416252074</v>
      </c>
      <c r="O1807">
        <f>INDEX('Raw Election Data'!$A$1:$AN$3144,MATCH($C1807&amp;" "&amp;$B1807,'Raw Election Data'!$C$1:$C$3144,0),MATCH('Joined Data'!O$1,'Raw Election Data'!$A$1:$AN$1,0))</f>
        <v>371</v>
      </c>
      <c r="P1807">
        <f>INDEX('Raw Election Data'!$A$1:$AN$3144,MATCH($C1807&amp;" "&amp;$B1807,'Raw Election Data'!$C$1:$C$3144,0),MATCH('Joined Data'!P$1,'Raw Election Data'!$A$1:$AN$1,0))</f>
        <v>-371</v>
      </c>
      <c r="Q1807">
        <f>INDEX('Raw Election Data'!$A$1:$AN$3144,MATCH($C1807&amp;" "&amp;$B1807,'Raw Election Data'!$C$1:$C$3144,0),MATCH('Joined Data'!Q$1,'Raw Election Data'!$A$1:$AN$1,0))</f>
        <v>0.20508568269762301</v>
      </c>
      <c r="R1807">
        <f>INDEX('Raw Election Data'!$A$1:$AN$3144,MATCH($C1807&amp;" "&amp;$B1807,'Raw Election Data'!$C$1:$C$3144,0),MATCH('Joined Data'!R$1,'Raw Election Data'!$A$1:$AN$1,0))</f>
        <v>-0.20508568269762301</v>
      </c>
    </row>
    <row r="1808" spans="1:18" ht="13.5" hidden="1" customHeight="1" x14ac:dyDescent="0.15">
      <c r="A1808" t="s">
        <v>259</v>
      </c>
      <c r="B1808" t="s">
        <v>4676</v>
      </c>
      <c r="C1808" t="str">
        <f>INDEX(FIPS!$A$1:$E$3236,MATCH($F1808,FIPS!$D$1:$D$3236,0),5)</f>
        <v>Harding County</v>
      </c>
      <c r="D1808" t="s">
        <v>260</v>
      </c>
      <c r="E1808" s="15" t="s">
        <v>16</v>
      </c>
      <c r="F1808" t="s">
        <v>4717</v>
      </c>
      <c r="G1808" t="s">
        <v>439</v>
      </c>
      <c r="H1808" t="str">
        <f>IFERROR(VLOOKUP($G1808,'Team Colors'!$A:$B,2,0),"#c9c9c9")</f>
        <v>#002244</v>
      </c>
      <c r="I1808">
        <f>INDEX('Raw Election Data'!$A$1:$AN$3144,MATCH($C1808&amp;" "&amp;$B1808,'Raw Election Data'!$C$1:$C$3144,0),MATCH('Joined Data'!I$1,'Raw Election Data'!$A$1:$AN$1,0))</f>
        <v>698</v>
      </c>
      <c r="J1808">
        <f>INDEX('Raw Election Data'!$A$1:$AN$3144,MATCH($C1808&amp;" "&amp;$B1808,'Raw Election Data'!$C$1:$C$3144,0),MATCH('Joined Data'!J$1,'Raw Election Data'!$A$1:$AN$1,0))</f>
        <v>156</v>
      </c>
      <c r="K1808">
        <f>INDEX('Raw Election Data'!$A$1:$AN$3144,MATCH($C1808&amp;" "&amp;$B1808,'Raw Election Data'!$C$1:$C$3144,0),MATCH('Joined Data'!K$1,'Raw Election Data'!$A$1:$AN$1,0))</f>
        <v>311</v>
      </c>
      <c r="L1808">
        <f>INDEX('Raw Election Data'!$A$1:$AN$3144,MATCH($C1808&amp;" "&amp;$B1808,'Raw Election Data'!$C$1:$C$3144,0),MATCH('Joined Data'!L$1,'Raw Election Data'!$A$1:$AN$1,0))</f>
        <v>527</v>
      </c>
      <c r="M1808">
        <f>INDEX('Raw Election Data'!$A$1:$AN$3144,MATCH($C1808&amp;" "&amp;$B1808,'Raw Election Data'!$C$1:$C$3144,0),MATCH('Joined Data'!M$1,'Raw Election Data'!$A$1:$AN$1,0))</f>
        <v>0.29601518026565465</v>
      </c>
      <c r="N1808">
        <f>INDEX('Raw Election Data'!$A$1:$AN$3144,MATCH($C1808&amp;" "&amp;$B1808,'Raw Election Data'!$C$1:$C$3144,0),MATCH('Joined Data'!N$1,'Raw Election Data'!$A$1:$AN$1,0))</f>
        <v>0.59013282732447814</v>
      </c>
      <c r="O1808">
        <f>INDEX('Raw Election Data'!$A$1:$AN$3144,MATCH($C1808&amp;" "&amp;$B1808,'Raw Election Data'!$C$1:$C$3144,0),MATCH('Joined Data'!O$1,'Raw Election Data'!$A$1:$AN$1,0))</f>
        <v>-155</v>
      </c>
      <c r="P1808">
        <f>INDEX('Raw Election Data'!$A$1:$AN$3144,MATCH($C1808&amp;" "&amp;$B1808,'Raw Election Data'!$C$1:$C$3144,0),MATCH('Joined Data'!P$1,'Raw Election Data'!$A$1:$AN$1,0))</f>
        <v>155</v>
      </c>
      <c r="Q1808">
        <f>INDEX('Raw Election Data'!$A$1:$AN$3144,MATCH($C1808&amp;" "&amp;$B1808,'Raw Election Data'!$C$1:$C$3144,0),MATCH('Joined Data'!Q$1,'Raw Election Data'!$A$1:$AN$1,0))</f>
        <v>-0.29411764705882348</v>
      </c>
      <c r="R1808">
        <f>INDEX('Raw Election Data'!$A$1:$AN$3144,MATCH($C1808&amp;" "&amp;$B1808,'Raw Election Data'!$C$1:$C$3144,0),MATCH('Joined Data'!R$1,'Raw Election Data'!$A$1:$AN$1,0))</f>
        <v>0.29411764705882348</v>
      </c>
    </row>
    <row r="1809" spans="1:18" ht="13.5" hidden="1" customHeight="1" x14ac:dyDescent="0.15">
      <c r="A1809" t="s">
        <v>259</v>
      </c>
      <c r="B1809" t="s">
        <v>4676</v>
      </c>
      <c r="C1809" t="str">
        <f>INDEX(FIPS!$A$1:$E$3236,MATCH($F1809,FIPS!$D$1:$D$3236,0),5)</f>
        <v>Hidalgo County</v>
      </c>
      <c r="D1809" t="s">
        <v>260</v>
      </c>
      <c r="E1809" s="15" t="s">
        <v>17</v>
      </c>
      <c r="F1809" t="s">
        <v>4719</v>
      </c>
      <c r="G1809" t="s">
        <v>439</v>
      </c>
      <c r="H1809" t="str">
        <f>IFERROR(VLOOKUP($G1809,'Team Colors'!$A:$B,2,0),"#c9c9c9")</f>
        <v>#002244</v>
      </c>
      <c r="I1809">
        <f>INDEX('Raw Election Data'!$A$1:$AN$3144,MATCH($C1809&amp;" "&amp;$B1809,'Raw Election Data'!$C$1:$C$3144,0),MATCH('Joined Data'!I$1,'Raw Election Data'!$A$1:$AN$1,0))</f>
        <v>4423</v>
      </c>
      <c r="J1809">
        <f>INDEX('Raw Election Data'!$A$1:$AN$3144,MATCH($C1809&amp;" "&amp;$B1809,'Raw Election Data'!$C$1:$C$3144,0),MATCH('Joined Data'!J$1,'Raw Election Data'!$A$1:$AN$1,0))</f>
        <v>780</v>
      </c>
      <c r="K1809">
        <f>INDEX('Raw Election Data'!$A$1:$AN$3144,MATCH($C1809&amp;" "&amp;$B1809,'Raw Election Data'!$C$1:$C$3144,0),MATCH('Joined Data'!K$1,'Raw Election Data'!$A$1:$AN$1,0))</f>
        <v>906</v>
      </c>
      <c r="L1809">
        <f>INDEX('Raw Election Data'!$A$1:$AN$3144,MATCH($C1809&amp;" "&amp;$B1809,'Raw Election Data'!$C$1:$C$3144,0),MATCH('Joined Data'!L$1,'Raw Election Data'!$A$1:$AN$1,0))</f>
        <v>1836</v>
      </c>
      <c r="M1809">
        <f>INDEX('Raw Election Data'!$A$1:$AN$3144,MATCH($C1809&amp;" "&amp;$B1809,'Raw Election Data'!$C$1:$C$3144,0),MATCH('Joined Data'!M$1,'Raw Election Data'!$A$1:$AN$1,0))</f>
        <v>0.42483660130718953</v>
      </c>
      <c r="N1809">
        <f>INDEX('Raw Election Data'!$A$1:$AN$3144,MATCH($C1809&amp;" "&amp;$B1809,'Raw Election Data'!$C$1:$C$3144,0),MATCH('Joined Data'!N$1,'Raw Election Data'!$A$1:$AN$1,0))</f>
        <v>0.49346405228758172</v>
      </c>
      <c r="O1809">
        <f>INDEX('Raw Election Data'!$A$1:$AN$3144,MATCH($C1809&amp;" "&amp;$B1809,'Raw Election Data'!$C$1:$C$3144,0),MATCH('Joined Data'!O$1,'Raw Election Data'!$A$1:$AN$1,0))</f>
        <v>-126</v>
      </c>
      <c r="P1809">
        <f>INDEX('Raw Election Data'!$A$1:$AN$3144,MATCH($C1809&amp;" "&amp;$B1809,'Raw Election Data'!$C$1:$C$3144,0),MATCH('Joined Data'!P$1,'Raw Election Data'!$A$1:$AN$1,0))</f>
        <v>126</v>
      </c>
      <c r="Q1809">
        <f>INDEX('Raw Election Data'!$A$1:$AN$3144,MATCH($C1809&amp;" "&amp;$B1809,'Raw Election Data'!$C$1:$C$3144,0),MATCH('Joined Data'!Q$1,'Raw Election Data'!$A$1:$AN$1,0))</f>
        <v>-6.8627450980392191E-2</v>
      </c>
      <c r="R1809">
        <f>INDEX('Raw Election Data'!$A$1:$AN$3144,MATCH($C1809&amp;" "&amp;$B1809,'Raw Election Data'!$C$1:$C$3144,0),MATCH('Joined Data'!R$1,'Raw Election Data'!$A$1:$AN$1,0))</f>
        <v>6.8627450980392191E-2</v>
      </c>
    </row>
    <row r="1810" spans="1:18" ht="13.5" hidden="1" customHeight="1" x14ac:dyDescent="0.15">
      <c r="A1810" t="s">
        <v>259</v>
      </c>
      <c r="B1810" t="s">
        <v>4676</v>
      </c>
      <c r="C1810" t="str">
        <f>INDEX(FIPS!$A$1:$E$3236,MATCH($F1810,FIPS!$D$1:$D$3236,0),5)</f>
        <v>Lea County</v>
      </c>
      <c r="D1810" t="s">
        <v>260</v>
      </c>
      <c r="E1810" s="15" t="s">
        <v>18</v>
      </c>
      <c r="F1810" t="s">
        <v>4721</v>
      </c>
      <c r="G1810" t="s">
        <v>439</v>
      </c>
      <c r="H1810" t="str">
        <f>IFERROR(VLOOKUP($G1810,'Team Colors'!$A:$B,2,0),"#c9c9c9")</f>
        <v>#002244</v>
      </c>
      <c r="I1810">
        <f>INDEX('Raw Election Data'!$A$1:$AN$3144,MATCH($C1810&amp;" "&amp;$B1810,'Raw Election Data'!$C$1:$C$3144,0),MATCH('Joined Data'!I$1,'Raw Election Data'!$A$1:$AN$1,0))</f>
        <v>71180</v>
      </c>
      <c r="J1810">
        <f>INDEX('Raw Election Data'!$A$1:$AN$3144,MATCH($C1810&amp;" "&amp;$B1810,'Raw Election Data'!$C$1:$C$3144,0),MATCH('Joined Data'!J$1,'Raw Election Data'!$A$1:$AN$1,0))</f>
        <v>3877</v>
      </c>
      <c r="K1810">
        <f>INDEX('Raw Election Data'!$A$1:$AN$3144,MATCH($C1810&amp;" "&amp;$B1810,'Raw Election Data'!$C$1:$C$3144,0),MATCH('Joined Data'!K$1,'Raw Election Data'!$A$1:$AN$1,0))</f>
        <v>12306</v>
      </c>
      <c r="L1810">
        <f>INDEX('Raw Election Data'!$A$1:$AN$3144,MATCH($C1810&amp;" "&amp;$B1810,'Raw Election Data'!$C$1:$C$3144,0),MATCH('Joined Data'!L$1,'Raw Election Data'!$A$1:$AN$1,0))</f>
        <v>17369</v>
      </c>
      <c r="M1810">
        <f>INDEX('Raw Election Data'!$A$1:$AN$3144,MATCH($C1810&amp;" "&amp;$B1810,'Raw Election Data'!$C$1:$C$3144,0),MATCH('Joined Data'!M$1,'Raw Election Data'!$A$1:$AN$1,0))</f>
        <v>0.22321377166215672</v>
      </c>
      <c r="N1810">
        <f>INDEX('Raw Election Data'!$A$1:$AN$3144,MATCH($C1810&amp;" "&amp;$B1810,'Raw Election Data'!$C$1:$C$3144,0),MATCH('Joined Data'!N$1,'Raw Election Data'!$A$1:$AN$1,0))</f>
        <v>0.70850365593874143</v>
      </c>
      <c r="O1810">
        <f>INDEX('Raw Election Data'!$A$1:$AN$3144,MATCH($C1810&amp;" "&amp;$B1810,'Raw Election Data'!$C$1:$C$3144,0),MATCH('Joined Data'!O$1,'Raw Election Data'!$A$1:$AN$1,0))</f>
        <v>-8429</v>
      </c>
      <c r="P1810">
        <f>INDEX('Raw Election Data'!$A$1:$AN$3144,MATCH($C1810&amp;" "&amp;$B1810,'Raw Election Data'!$C$1:$C$3144,0),MATCH('Joined Data'!P$1,'Raw Election Data'!$A$1:$AN$1,0))</f>
        <v>8429</v>
      </c>
      <c r="Q1810">
        <f>INDEX('Raw Election Data'!$A$1:$AN$3144,MATCH($C1810&amp;" "&amp;$B1810,'Raw Election Data'!$C$1:$C$3144,0),MATCH('Joined Data'!Q$1,'Raw Election Data'!$A$1:$AN$1,0))</f>
        <v>-0.4852898842765847</v>
      </c>
      <c r="R1810">
        <f>INDEX('Raw Election Data'!$A$1:$AN$3144,MATCH($C1810&amp;" "&amp;$B1810,'Raw Election Data'!$C$1:$C$3144,0),MATCH('Joined Data'!R$1,'Raw Election Data'!$A$1:$AN$1,0))</f>
        <v>0.4852898842765847</v>
      </c>
    </row>
    <row r="1811" spans="1:18" ht="13.5" hidden="1" customHeight="1" x14ac:dyDescent="0.15">
      <c r="A1811" t="s">
        <v>259</v>
      </c>
      <c r="B1811" t="s">
        <v>4676</v>
      </c>
      <c r="C1811" t="str">
        <f>INDEX(FIPS!$A$1:$E$3236,MATCH($F1811,FIPS!$D$1:$D$3236,0),5)</f>
        <v>Lincoln County</v>
      </c>
      <c r="D1811" t="s">
        <v>260</v>
      </c>
      <c r="E1811" s="15" t="s">
        <v>19</v>
      </c>
      <c r="F1811" t="s">
        <v>4724</v>
      </c>
      <c r="G1811" t="s">
        <v>439</v>
      </c>
      <c r="H1811" t="str">
        <f>IFERROR(VLOOKUP($G1811,'Team Colors'!$A:$B,2,0),"#c9c9c9")</f>
        <v>#002244</v>
      </c>
      <c r="I1811">
        <f>INDEX('Raw Election Data'!$A$1:$AN$3144,MATCH($C1811&amp;" "&amp;$B1811,'Raw Election Data'!$C$1:$C$3144,0),MATCH('Joined Data'!I$1,'Raw Election Data'!$A$1:$AN$1,0))</f>
        <v>19420</v>
      </c>
      <c r="J1811">
        <f>INDEX('Raw Election Data'!$A$1:$AN$3144,MATCH($C1811&amp;" "&amp;$B1811,'Raw Election Data'!$C$1:$C$3144,0),MATCH('Joined Data'!J$1,'Raw Election Data'!$A$1:$AN$1,0))</f>
        <v>2329</v>
      </c>
      <c r="K1811">
        <f>INDEX('Raw Election Data'!$A$1:$AN$3144,MATCH($C1811&amp;" "&amp;$B1811,'Raw Election Data'!$C$1:$C$3144,0),MATCH('Joined Data'!K$1,'Raw Election Data'!$A$1:$AN$1,0))</f>
        <v>5889</v>
      </c>
      <c r="L1811">
        <f>INDEX('Raw Election Data'!$A$1:$AN$3144,MATCH($C1811&amp;" "&amp;$B1811,'Raw Election Data'!$C$1:$C$3144,0),MATCH('Joined Data'!L$1,'Raw Election Data'!$A$1:$AN$1,0))</f>
        <v>8856</v>
      </c>
      <c r="M1811">
        <f>INDEX('Raw Election Data'!$A$1:$AN$3144,MATCH($C1811&amp;" "&amp;$B1811,'Raw Election Data'!$C$1:$C$3144,0),MATCH('Joined Data'!M$1,'Raw Election Data'!$A$1:$AN$1,0))</f>
        <v>0.26298554652213191</v>
      </c>
      <c r="N1811">
        <f>INDEX('Raw Election Data'!$A$1:$AN$3144,MATCH($C1811&amp;" "&amp;$B1811,'Raw Election Data'!$C$1:$C$3144,0),MATCH('Joined Data'!N$1,'Raw Election Data'!$A$1:$AN$1,0))</f>
        <v>0.66497289972899731</v>
      </c>
      <c r="O1811">
        <f>INDEX('Raw Election Data'!$A$1:$AN$3144,MATCH($C1811&amp;" "&amp;$B1811,'Raw Election Data'!$C$1:$C$3144,0),MATCH('Joined Data'!O$1,'Raw Election Data'!$A$1:$AN$1,0))</f>
        <v>-3560</v>
      </c>
      <c r="P1811">
        <f>INDEX('Raw Election Data'!$A$1:$AN$3144,MATCH($C1811&amp;" "&amp;$B1811,'Raw Election Data'!$C$1:$C$3144,0),MATCH('Joined Data'!P$1,'Raw Election Data'!$A$1:$AN$1,0))</f>
        <v>3560</v>
      </c>
      <c r="Q1811">
        <f>INDEX('Raw Election Data'!$A$1:$AN$3144,MATCH($C1811&amp;" "&amp;$B1811,'Raw Election Data'!$C$1:$C$3144,0),MATCH('Joined Data'!Q$1,'Raw Election Data'!$A$1:$AN$1,0))</f>
        <v>-0.40198735320686541</v>
      </c>
      <c r="R1811">
        <f>INDEX('Raw Election Data'!$A$1:$AN$3144,MATCH($C1811&amp;" "&amp;$B1811,'Raw Election Data'!$C$1:$C$3144,0),MATCH('Joined Data'!R$1,'Raw Election Data'!$A$1:$AN$1,0))</f>
        <v>0.40198735320686541</v>
      </c>
    </row>
    <row r="1812" spans="1:18" ht="13.5" hidden="1" customHeight="1" x14ac:dyDescent="0.15">
      <c r="A1812" t="s">
        <v>259</v>
      </c>
      <c r="B1812" t="s">
        <v>4676</v>
      </c>
      <c r="C1812" t="str">
        <f>INDEX(FIPS!$A$1:$E$3236,MATCH($F1812,FIPS!$D$1:$D$3236,0),5)</f>
        <v>Los Alamos County</v>
      </c>
      <c r="D1812" t="s">
        <v>260</v>
      </c>
      <c r="E1812" s="15" t="s">
        <v>242</v>
      </c>
      <c r="F1812" t="s">
        <v>4728</v>
      </c>
      <c r="G1812" t="s">
        <v>437</v>
      </c>
      <c r="H1812" t="str">
        <f>IFERROR(VLOOKUP($G1812,'Team Colors'!$A:$B,2,0),"#c9c9c9")</f>
        <v>#fb4f14</v>
      </c>
      <c r="I1812">
        <f>INDEX('Raw Election Data'!$A$1:$AN$3144,MATCH($C1812&amp;" "&amp;$B1812,'Raw Election Data'!$C$1:$C$3144,0),MATCH('Joined Data'!I$1,'Raw Election Data'!$A$1:$AN$1,0))</f>
        <v>17785</v>
      </c>
      <c r="J1812">
        <f>INDEX('Raw Election Data'!$A$1:$AN$3144,MATCH($C1812&amp;" "&amp;$B1812,'Raw Election Data'!$C$1:$C$3144,0),MATCH('Joined Data'!J$1,'Raw Election Data'!$A$1:$AN$1,0))</f>
        <v>5443</v>
      </c>
      <c r="K1812">
        <f>INDEX('Raw Election Data'!$A$1:$AN$3144,MATCH($C1812&amp;" "&amp;$B1812,'Raw Election Data'!$C$1:$C$3144,0),MATCH('Joined Data'!K$1,'Raw Election Data'!$A$1:$AN$1,0))</f>
        <v>3329</v>
      </c>
      <c r="L1812">
        <f>INDEX('Raw Election Data'!$A$1:$AN$3144,MATCH($C1812&amp;" "&amp;$B1812,'Raw Election Data'!$C$1:$C$3144,0),MATCH('Joined Data'!L$1,'Raw Election Data'!$A$1:$AN$1,0))</f>
        <v>10430</v>
      </c>
      <c r="M1812">
        <f>INDEX('Raw Election Data'!$A$1:$AN$3144,MATCH($C1812&amp;" "&amp;$B1812,'Raw Election Data'!$C$1:$C$3144,0),MATCH('Joined Data'!M$1,'Raw Election Data'!$A$1:$AN$1,0))</f>
        <v>0.52186001917545544</v>
      </c>
      <c r="N1812">
        <f>INDEX('Raw Election Data'!$A$1:$AN$3144,MATCH($C1812&amp;" "&amp;$B1812,'Raw Election Data'!$C$1:$C$3144,0),MATCH('Joined Data'!N$1,'Raw Election Data'!$A$1:$AN$1,0))</f>
        <v>0.31917545541706616</v>
      </c>
      <c r="O1812">
        <f>INDEX('Raw Election Data'!$A$1:$AN$3144,MATCH($C1812&amp;" "&amp;$B1812,'Raw Election Data'!$C$1:$C$3144,0),MATCH('Joined Data'!O$1,'Raw Election Data'!$A$1:$AN$1,0))</f>
        <v>2114</v>
      </c>
      <c r="P1812">
        <f>INDEX('Raw Election Data'!$A$1:$AN$3144,MATCH($C1812&amp;" "&amp;$B1812,'Raw Election Data'!$C$1:$C$3144,0),MATCH('Joined Data'!P$1,'Raw Election Data'!$A$1:$AN$1,0))</f>
        <v>-2114</v>
      </c>
      <c r="Q1812">
        <f>INDEX('Raw Election Data'!$A$1:$AN$3144,MATCH($C1812&amp;" "&amp;$B1812,'Raw Election Data'!$C$1:$C$3144,0),MATCH('Joined Data'!Q$1,'Raw Election Data'!$A$1:$AN$1,0))</f>
        <v>0.20268456375838928</v>
      </c>
      <c r="R1812">
        <f>INDEX('Raw Election Data'!$A$1:$AN$3144,MATCH($C1812&amp;" "&amp;$B1812,'Raw Election Data'!$C$1:$C$3144,0),MATCH('Joined Data'!R$1,'Raw Election Data'!$A$1:$AN$1,0))</f>
        <v>-0.20268456375838928</v>
      </c>
    </row>
    <row r="1813" spans="1:18" ht="13.5" hidden="1" customHeight="1" x14ac:dyDescent="0.15">
      <c r="A1813" t="s">
        <v>259</v>
      </c>
      <c r="B1813" t="s">
        <v>4676</v>
      </c>
      <c r="C1813" t="str">
        <f>INDEX(FIPS!$A$1:$E$3236,MATCH($F1813,FIPS!$D$1:$D$3236,0),5)</f>
        <v>Luna County</v>
      </c>
      <c r="D1813" t="s">
        <v>260</v>
      </c>
      <c r="E1813" s="15" t="s">
        <v>20</v>
      </c>
      <c r="F1813" t="s">
        <v>4732</v>
      </c>
      <c r="G1813" t="s">
        <v>439</v>
      </c>
      <c r="H1813" t="str">
        <f>IFERROR(VLOOKUP($G1813,'Team Colors'!$A:$B,2,0),"#c9c9c9")</f>
        <v>#002244</v>
      </c>
      <c r="I1813">
        <f>INDEX('Raw Election Data'!$A$1:$AN$3144,MATCH($C1813&amp;" "&amp;$B1813,'Raw Election Data'!$C$1:$C$3144,0),MATCH('Joined Data'!I$1,'Raw Election Data'!$A$1:$AN$1,0))</f>
        <v>24518</v>
      </c>
      <c r="J1813">
        <f>INDEX('Raw Election Data'!$A$1:$AN$3144,MATCH($C1813&amp;" "&amp;$B1813,'Raw Election Data'!$C$1:$C$3144,0),MATCH('Joined Data'!J$1,'Raw Election Data'!$A$1:$AN$1,0))</f>
        <v>3195</v>
      </c>
      <c r="K1813">
        <f>INDEX('Raw Election Data'!$A$1:$AN$3144,MATCH($C1813&amp;" "&amp;$B1813,'Raw Election Data'!$C$1:$C$3144,0),MATCH('Joined Data'!K$1,'Raw Election Data'!$A$1:$AN$1,0))</f>
        <v>3478</v>
      </c>
      <c r="L1813">
        <f>INDEX('Raw Election Data'!$A$1:$AN$3144,MATCH($C1813&amp;" "&amp;$B1813,'Raw Election Data'!$C$1:$C$3144,0),MATCH('Joined Data'!L$1,'Raw Election Data'!$A$1:$AN$1,0))</f>
        <v>7245</v>
      </c>
      <c r="M1813">
        <f>INDEX('Raw Election Data'!$A$1:$AN$3144,MATCH($C1813&amp;" "&amp;$B1813,'Raw Election Data'!$C$1:$C$3144,0),MATCH('Joined Data'!M$1,'Raw Election Data'!$A$1:$AN$1,0))</f>
        <v>0.44099378881987578</v>
      </c>
      <c r="N1813">
        <f>INDEX('Raw Election Data'!$A$1:$AN$3144,MATCH($C1813&amp;" "&amp;$B1813,'Raw Election Data'!$C$1:$C$3144,0),MATCH('Joined Data'!N$1,'Raw Election Data'!$A$1:$AN$1,0))</f>
        <v>0.48005521048999311</v>
      </c>
      <c r="O1813">
        <f>INDEX('Raw Election Data'!$A$1:$AN$3144,MATCH($C1813&amp;" "&amp;$B1813,'Raw Election Data'!$C$1:$C$3144,0),MATCH('Joined Data'!O$1,'Raw Election Data'!$A$1:$AN$1,0))</f>
        <v>-283</v>
      </c>
      <c r="P1813">
        <f>INDEX('Raw Election Data'!$A$1:$AN$3144,MATCH($C1813&amp;" "&amp;$B1813,'Raw Election Data'!$C$1:$C$3144,0),MATCH('Joined Data'!P$1,'Raw Election Data'!$A$1:$AN$1,0))</f>
        <v>283</v>
      </c>
      <c r="Q1813">
        <f>INDEX('Raw Election Data'!$A$1:$AN$3144,MATCH($C1813&amp;" "&amp;$B1813,'Raw Election Data'!$C$1:$C$3144,0),MATCH('Joined Data'!Q$1,'Raw Election Data'!$A$1:$AN$1,0))</f>
        <v>-3.9061421670117336E-2</v>
      </c>
      <c r="R1813">
        <f>INDEX('Raw Election Data'!$A$1:$AN$3144,MATCH($C1813&amp;" "&amp;$B1813,'Raw Election Data'!$C$1:$C$3144,0),MATCH('Joined Data'!R$1,'Raw Election Data'!$A$1:$AN$1,0))</f>
        <v>3.9061421670117336E-2</v>
      </c>
    </row>
    <row r="1814" spans="1:18" ht="13.5" hidden="1" customHeight="1" x14ac:dyDescent="0.15">
      <c r="A1814" t="s">
        <v>259</v>
      </c>
      <c r="B1814" t="s">
        <v>4676</v>
      </c>
      <c r="C1814" t="str">
        <f>INDEX(FIPS!$A$1:$E$3236,MATCH($F1814,FIPS!$D$1:$D$3236,0),5)</f>
        <v>McKinley County</v>
      </c>
      <c r="D1814" t="s">
        <v>260</v>
      </c>
      <c r="E1814" s="15" t="s">
        <v>21</v>
      </c>
      <c r="F1814" t="s">
        <v>4736</v>
      </c>
      <c r="G1814" t="s">
        <v>439</v>
      </c>
      <c r="H1814" t="str">
        <f>IFERROR(VLOOKUP($G1814,'Team Colors'!$A:$B,2,0),"#c9c9c9")</f>
        <v>#002244</v>
      </c>
      <c r="I1814">
        <f>INDEX('Raw Election Data'!$A$1:$AN$3144,MATCH($C1814&amp;" "&amp;$B1814,'Raw Election Data'!$C$1:$C$3144,0),MATCH('Joined Data'!I$1,'Raw Election Data'!$A$1:$AN$1,0))</f>
        <v>76708</v>
      </c>
      <c r="J1814">
        <f>INDEX('Raw Election Data'!$A$1:$AN$3144,MATCH($C1814&amp;" "&amp;$B1814,'Raw Election Data'!$C$1:$C$3144,0),MATCH('Joined Data'!J$1,'Raw Election Data'!$A$1:$AN$1,0))</f>
        <v>13162</v>
      </c>
      <c r="K1814">
        <f>INDEX('Raw Election Data'!$A$1:$AN$3144,MATCH($C1814&amp;" "&amp;$B1814,'Raw Election Data'!$C$1:$C$3144,0),MATCH('Joined Data'!K$1,'Raw Election Data'!$A$1:$AN$1,0))</f>
        <v>4893</v>
      </c>
      <c r="L1814">
        <f>INDEX('Raw Election Data'!$A$1:$AN$3144,MATCH($C1814&amp;" "&amp;$B1814,'Raw Election Data'!$C$1:$C$3144,0),MATCH('Joined Data'!L$1,'Raw Election Data'!$A$1:$AN$1,0))</f>
        <v>20791</v>
      </c>
      <c r="M1814">
        <f>INDEX('Raw Election Data'!$A$1:$AN$3144,MATCH($C1814&amp;" "&amp;$B1814,'Raw Election Data'!$C$1:$C$3144,0),MATCH('Joined Data'!M$1,'Raw Election Data'!$A$1:$AN$1,0))</f>
        <v>0.63306238276177196</v>
      </c>
      <c r="N1814">
        <f>INDEX('Raw Election Data'!$A$1:$AN$3144,MATCH($C1814&amp;" "&amp;$B1814,'Raw Election Data'!$C$1:$C$3144,0),MATCH('Joined Data'!N$1,'Raw Election Data'!$A$1:$AN$1,0))</f>
        <v>0.23534221538165553</v>
      </c>
      <c r="O1814">
        <f>INDEX('Raw Election Data'!$A$1:$AN$3144,MATCH($C1814&amp;" "&amp;$B1814,'Raw Election Data'!$C$1:$C$3144,0),MATCH('Joined Data'!O$1,'Raw Election Data'!$A$1:$AN$1,0))</f>
        <v>8269</v>
      </c>
      <c r="P1814">
        <f>INDEX('Raw Election Data'!$A$1:$AN$3144,MATCH($C1814&amp;" "&amp;$B1814,'Raw Election Data'!$C$1:$C$3144,0),MATCH('Joined Data'!P$1,'Raw Election Data'!$A$1:$AN$1,0))</f>
        <v>-8269</v>
      </c>
      <c r="Q1814">
        <f>INDEX('Raw Election Data'!$A$1:$AN$3144,MATCH($C1814&amp;" "&amp;$B1814,'Raw Election Data'!$C$1:$C$3144,0),MATCH('Joined Data'!Q$1,'Raw Election Data'!$A$1:$AN$1,0))</f>
        <v>0.3977201673801164</v>
      </c>
      <c r="R1814">
        <f>INDEX('Raw Election Data'!$A$1:$AN$3144,MATCH($C1814&amp;" "&amp;$B1814,'Raw Election Data'!$C$1:$C$3144,0),MATCH('Joined Data'!R$1,'Raw Election Data'!$A$1:$AN$1,0))</f>
        <v>-0.3977201673801164</v>
      </c>
    </row>
    <row r="1815" spans="1:18" ht="13.5" hidden="1" customHeight="1" x14ac:dyDescent="0.15">
      <c r="A1815" t="s">
        <v>259</v>
      </c>
      <c r="B1815" t="s">
        <v>4676</v>
      </c>
      <c r="C1815" t="str">
        <f>INDEX(FIPS!$A$1:$E$3236,MATCH($F1815,FIPS!$D$1:$D$3236,0),5)</f>
        <v>Mora County</v>
      </c>
      <c r="D1815" t="s">
        <v>260</v>
      </c>
      <c r="E1815" s="15" t="s">
        <v>22</v>
      </c>
      <c r="F1815" t="s">
        <v>4740</v>
      </c>
      <c r="G1815" t="s">
        <v>437</v>
      </c>
      <c r="H1815" t="str">
        <f>IFERROR(VLOOKUP($G1815,'Team Colors'!$A:$B,2,0),"#c9c9c9")</f>
        <v>#fb4f14</v>
      </c>
      <c r="I1815">
        <f>INDEX('Raw Election Data'!$A$1:$AN$3144,MATCH($C1815&amp;" "&amp;$B1815,'Raw Election Data'!$C$1:$C$3144,0),MATCH('Joined Data'!I$1,'Raw Election Data'!$A$1:$AN$1,0))</f>
        <v>4596</v>
      </c>
      <c r="J1815">
        <f>INDEX('Raw Election Data'!$A$1:$AN$3144,MATCH($C1815&amp;" "&amp;$B1815,'Raw Election Data'!$C$1:$C$3144,0),MATCH('Joined Data'!J$1,'Raw Election Data'!$A$1:$AN$1,0))</f>
        <v>1533</v>
      </c>
      <c r="K1815">
        <f>INDEX('Raw Election Data'!$A$1:$AN$3144,MATCH($C1815&amp;" "&amp;$B1815,'Raw Election Data'!$C$1:$C$3144,0),MATCH('Joined Data'!K$1,'Raw Election Data'!$A$1:$AN$1,0))</f>
        <v>662</v>
      </c>
      <c r="L1815">
        <f>INDEX('Raw Election Data'!$A$1:$AN$3144,MATCH($C1815&amp;" "&amp;$B1815,'Raw Election Data'!$C$1:$C$3144,0),MATCH('Joined Data'!L$1,'Raw Election Data'!$A$1:$AN$1,0))</f>
        <v>2429</v>
      </c>
      <c r="M1815">
        <f>INDEX('Raw Election Data'!$A$1:$AN$3144,MATCH($C1815&amp;" "&amp;$B1815,'Raw Election Data'!$C$1:$C$3144,0),MATCH('Joined Data'!M$1,'Raw Election Data'!$A$1:$AN$1,0))</f>
        <v>0.63112391930835732</v>
      </c>
      <c r="N1815">
        <f>INDEX('Raw Election Data'!$A$1:$AN$3144,MATCH($C1815&amp;" "&amp;$B1815,'Raw Election Data'!$C$1:$C$3144,0),MATCH('Joined Data'!N$1,'Raw Election Data'!$A$1:$AN$1,0))</f>
        <v>0.27254013997529847</v>
      </c>
      <c r="O1815">
        <f>INDEX('Raw Election Data'!$A$1:$AN$3144,MATCH($C1815&amp;" "&amp;$B1815,'Raw Election Data'!$C$1:$C$3144,0),MATCH('Joined Data'!O$1,'Raw Election Data'!$A$1:$AN$1,0))</f>
        <v>871</v>
      </c>
      <c r="P1815">
        <f>INDEX('Raw Election Data'!$A$1:$AN$3144,MATCH($C1815&amp;" "&amp;$B1815,'Raw Election Data'!$C$1:$C$3144,0),MATCH('Joined Data'!P$1,'Raw Election Data'!$A$1:$AN$1,0))</f>
        <v>-871</v>
      </c>
      <c r="Q1815">
        <f>INDEX('Raw Election Data'!$A$1:$AN$3144,MATCH($C1815&amp;" "&amp;$B1815,'Raw Election Data'!$C$1:$C$3144,0),MATCH('Joined Data'!Q$1,'Raw Election Data'!$A$1:$AN$1,0))</f>
        <v>0.35858377933305885</v>
      </c>
      <c r="R1815">
        <f>INDEX('Raw Election Data'!$A$1:$AN$3144,MATCH($C1815&amp;" "&amp;$B1815,'Raw Election Data'!$C$1:$C$3144,0),MATCH('Joined Data'!R$1,'Raw Election Data'!$A$1:$AN$1,0))</f>
        <v>-0.35858377933305885</v>
      </c>
    </row>
    <row r="1816" spans="1:18" ht="13.5" hidden="1" customHeight="1" x14ac:dyDescent="0.15">
      <c r="A1816" t="s">
        <v>259</v>
      </c>
      <c r="B1816" t="s">
        <v>4676</v>
      </c>
      <c r="C1816" t="str">
        <f>INDEX(FIPS!$A$1:$E$3236,MATCH($F1816,FIPS!$D$1:$D$3236,0),5)</f>
        <v>Otero County</v>
      </c>
      <c r="D1816" t="s">
        <v>260</v>
      </c>
      <c r="E1816" s="15" t="s">
        <v>23</v>
      </c>
      <c r="F1816" t="s">
        <v>4741</v>
      </c>
      <c r="G1816" t="s">
        <v>439</v>
      </c>
      <c r="H1816" t="str">
        <f>IFERROR(VLOOKUP($G1816,'Team Colors'!$A:$B,2,0),"#c9c9c9")</f>
        <v>#002244</v>
      </c>
      <c r="I1816">
        <f>INDEX('Raw Election Data'!$A$1:$AN$3144,MATCH($C1816&amp;" "&amp;$B1816,'Raw Election Data'!$C$1:$C$3144,0),MATCH('Joined Data'!I$1,'Raw Election Data'!$A$1:$AN$1,0))</f>
        <v>64362</v>
      </c>
      <c r="J1816">
        <f>INDEX('Raw Election Data'!$A$1:$AN$3144,MATCH($C1816&amp;" "&amp;$B1816,'Raw Election Data'!$C$1:$C$3144,0),MATCH('Joined Data'!J$1,'Raw Election Data'!$A$1:$AN$1,0))</f>
        <v>6033</v>
      </c>
      <c r="K1816">
        <f>INDEX('Raw Election Data'!$A$1:$AN$3144,MATCH($C1816&amp;" "&amp;$B1816,'Raw Election Data'!$C$1:$C$3144,0),MATCH('Joined Data'!K$1,'Raw Election Data'!$A$1:$AN$1,0))</f>
        <v>11756</v>
      </c>
      <c r="L1816">
        <f>INDEX('Raw Election Data'!$A$1:$AN$3144,MATCH($C1816&amp;" "&amp;$B1816,'Raw Election Data'!$C$1:$C$3144,0),MATCH('Joined Data'!L$1,'Raw Election Data'!$A$1:$AN$1,0))</f>
        <v>19636</v>
      </c>
      <c r="M1816">
        <f>INDEX('Raw Election Data'!$A$1:$AN$3144,MATCH($C1816&amp;" "&amp;$B1816,'Raw Election Data'!$C$1:$C$3144,0),MATCH('Joined Data'!M$1,'Raw Election Data'!$A$1:$AN$1,0))</f>
        <v>0.30724180077408841</v>
      </c>
      <c r="N1816">
        <f>INDEX('Raw Election Data'!$A$1:$AN$3144,MATCH($C1816&amp;" "&amp;$B1816,'Raw Election Data'!$C$1:$C$3144,0),MATCH('Joined Data'!N$1,'Raw Election Data'!$A$1:$AN$1,0))</f>
        <v>0.59869627215318799</v>
      </c>
      <c r="O1816">
        <f>INDEX('Raw Election Data'!$A$1:$AN$3144,MATCH($C1816&amp;" "&amp;$B1816,'Raw Election Data'!$C$1:$C$3144,0),MATCH('Joined Data'!O$1,'Raw Election Data'!$A$1:$AN$1,0))</f>
        <v>-5723</v>
      </c>
      <c r="P1816">
        <f>INDEX('Raw Election Data'!$A$1:$AN$3144,MATCH($C1816&amp;" "&amp;$B1816,'Raw Election Data'!$C$1:$C$3144,0),MATCH('Joined Data'!P$1,'Raw Election Data'!$A$1:$AN$1,0))</f>
        <v>5723</v>
      </c>
      <c r="Q1816">
        <f>INDEX('Raw Election Data'!$A$1:$AN$3144,MATCH($C1816&amp;" "&amp;$B1816,'Raw Election Data'!$C$1:$C$3144,0),MATCH('Joined Data'!Q$1,'Raw Election Data'!$A$1:$AN$1,0))</f>
        <v>-0.29145447137909958</v>
      </c>
      <c r="R1816">
        <f>INDEX('Raw Election Data'!$A$1:$AN$3144,MATCH($C1816&amp;" "&amp;$B1816,'Raw Election Data'!$C$1:$C$3144,0),MATCH('Joined Data'!R$1,'Raw Election Data'!$A$1:$AN$1,0))</f>
        <v>0.29145447137909958</v>
      </c>
    </row>
    <row r="1817" spans="1:18" ht="13.5" hidden="1" customHeight="1" x14ac:dyDescent="0.15">
      <c r="A1817" t="s">
        <v>259</v>
      </c>
      <c r="B1817" t="s">
        <v>4676</v>
      </c>
      <c r="C1817" t="str">
        <f>INDEX(FIPS!$A$1:$E$3236,MATCH($F1817,FIPS!$D$1:$D$3236,0),5)</f>
        <v>Quay County</v>
      </c>
      <c r="D1817" t="s">
        <v>260</v>
      </c>
      <c r="E1817" s="15" t="s">
        <v>24</v>
      </c>
      <c r="F1817" t="s">
        <v>4745</v>
      </c>
      <c r="G1817" t="s">
        <v>439</v>
      </c>
      <c r="H1817" t="str">
        <f>IFERROR(VLOOKUP($G1817,'Team Colors'!$A:$B,2,0),"#c9c9c9")</f>
        <v>#002244</v>
      </c>
      <c r="I1817">
        <f>INDEX('Raw Election Data'!$A$1:$AN$3144,MATCH($C1817&amp;" "&amp;$B1817,'Raw Election Data'!$C$1:$C$3144,0),MATCH('Joined Data'!I$1,'Raw Election Data'!$A$1:$AN$1,0))</f>
        <v>8455</v>
      </c>
      <c r="J1817">
        <f>INDEX('Raw Election Data'!$A$1:$AN$3144,MATCH($C1817&amp;" "&amp;$B1817,'Raw Election Data'!$C$1:$C$3144,0),MATCH('Joined Data'!J$1,'Raw Election Data'!$A$1:$AN$1,0))</f>
        <v>1016</v>
      </c>
      <c r="K1817">
        <f>INDEX('Raw Election Data'!$A$1:$AN$3144,MATCH($C1817&amp;" "&amp;$B1817,'Raw Election Data'!$C$1:$C$3144,0),MATCH('Joined Data'!K$1,'Raw Election Data'!$A$1:$AN$1,0))</f>
        <v>2208</v>
      </c>
      <c r="L1817">
        <f>INDEX('Raw Election Data'!$A$1:$AN$3144,MATCH($C1817&amp;" "&amp;$B1817,'Raw Election Data'!$C$1:$C$3144,0),MATCH('Joined Data'!L$1,'Raw Election Data'!$A$1:$AN$1,0))</f>
        <v>3550</v>
      </c>
      <c r="M1817">
        <f>INDEX('Raw Election Data'!$A$1:$AN$3144,MATCH($C1817&amp;" "&amp;$B1817,'Raw Election Data'!$C$1:$C$3144,0),MATCH('Joined Data'!M$1,'Raw Election Data'!$A$1:$AN$1,0))</f>
        <v>0.28619718309859155</v>
      </c>
      <c r="N1817">
        <f>INDEX('Raw Election Data'!$A$1:$AN$3144,MATCH($C1817&amp;" "&amp;$B1817,'Raw Election Data'!$C$1:$C$3144,0),MATCH('Joined Data'!N$1,'Raw Election Data'!$A$1:$AN$1,0))</f>
        <v>0.62197183098591546</v>
      </c>
      <c r="O1817">
        <f>INDEX('Raw Election Data'!$A$1:$AN$3144,MATCH($C1817&amp;" "&amp;$B1817,'Raw Election Data'!$C$1:$C$3144,0),MATCH('Joined Data'!O$1,'Raw Election Data'!$A$1:$AN$1,0))</f>
        <v>-1192</v>
      </c>
      <c r="P1817">
        <f>INDEX('Raw Election Data'!$A$1:$AN$3144,MATCH($C1817&amp;" "&amp;$B1817,'Raw Election Data'!$C$1:$C$3144,0),MATCH('Joined Data'!P$1,'Raw Election Data'!$A$1:$AN$1,0))</f>
        <v>1192</v>
      </c>
      <c r="Q1817">
        <f>INDEX('Raw Election Data'!$A$1:$AN$3144,MATCH($C1817&amp;" "&amp;$B1817,'Raw Election Data'!$C$1:$C$3144,0),MATCH('Joined Data'!Q$1,'Raw Election Data'!$A$1:$AN$1,0))</f>
        <v>-0.33577464788732392</v>
      </c>
      <c r="R1817">
        <f>INDEX('Raw Election Data'!$A$1:$AN$3144,MATCH($C1817&amp;" "&amp;$B1817,'Raw Election Data'!$C$1:$C$3144,0),MATCH('Joined Data'!R$1,'Raw Election Data'!$A$1:$AN$1,0))</f>
        <v>0.33577464788732392</v>
      </c>
    </row>
    <row r="1818" spans="1:18" ht="13.5" hidden="1" customHeight="1" x14ac:dyDescent="0.15">
      <c r="A1818" t="s">
        <v>259</v>
      </c>
      <c r="B1818" t="s">
        <v>4676</v>
      </c>
      <c r="C1818" t="str">
        <f>INDEX(FIPS!$A$1:$E$3236,MATCH($F1818,FIPS!$D$1:$D$3236,0),5)</f>
        <v>Rio Arriba County</v>
      </c>
      <c r="D1818" t="s">
        <v>260</v>
      </c>
      <c r="E1818" s="15" t="s">
        <v>25</v>
      </c>
      <c r="F1818" t="s">
        <v>4747</v>
      </c>
      <c r="G1818" t="s">
        <v>437</v>
      </c>
      <c r="H1818" t="str">
        <f>IFERROR(VLOOKUP($G1818,'Team Colors'!$A:$B,2,0),"#c9c9c9")</f>
        <v>#fb4f14</v>
      </c>
      <c r="I1818">
        <f>INDEX('Raw Election Data'!$A$1:$AN$3144,MATCH($C1818&amp;" "&amp;$B1818,'Raw Election Data'!$C$1:$C$3144,0),MATCH('Joined Data'!I$1,'Raw Election Data'!$A$1:$AN$1,0))</f>
        <v>39465</v>
      </c>
      <c r="J1818">
        <f>INDEX('Raw Election Data'!$A$1:$AN$3144,MATCH($C1818&amp;" "&amp;$B1818,'Raw Election Data'!$C$1:$C$3144,0),MATCH('Joined Data'!J$1,'Raw Election Data'!$A$1:$AN$1,0))</f>
        <v>9534</v>
      </c>
      <c r="K1818">
        <f>INDEX('Raw Election Data'!$A$1:$AN$3144,MATCH($C1818&amp;" "&amp;$B1818,'Raw Election Data'!$C$1:$C$3144,0),MATCH('Joined Data'!K$1,'Raw Election Data'!$A$1:$AN$1,0))</f>
        <v>3583</v>
      </c>
      <c r="L1818">
        <f>INDEX('Raw Election Data'!$A$1:$AN$3144,MATCH($C1818&amp;" "&amp;$B1818,'Raw Election Data'!$C$1:$C$3144,0),MATCH('Joined Data'!L$1,'Raw Election Data'!$A$1:$AN$1,0))</f>
        <v>14767</v>
      </c>
      <c r="M1818">
        <f>INDEX('Raw Election Data'!$A$1:$AN$3144,MATCH($C1818&amp;" "&amp;$B1818,'Raw Election Data'!$C$1:$C$3144,0),MATCH('Joined Data'!M$1,'Raw Election Data'!$A$1:$AN$1,0))</f>
        <v>0.64562876684499226</v>
      </c>
      <c r="N1818">
        <f>INDEX('Raw Election Data'!$A$1:$AN$3144,MATCH($C1818&amp;" "&amp;$B1818,'Raw Election Data'!$C$1:$C$3144,0),MATCH('Joined Data'!N$1,'Raw Election Data'!$A$1:$AN$1,0))</f>
        <v>0.24263560641971965</v>
      </c>
      <c r="O1818">
        <f>INDEX('Raw Election Data'!$A$1:$AN$3144,MATCH($C1818&amp;" "&amp;$B1818,'Raw Election Data'!$C$1:$C$3144,0),MATCH('Joined Data'!O$1,'Raw Election Data'!$A$1:$AN$1,0))</f>
        <v>5951</v>
      </c>
      <c r="P1818">
        <f>INDEX('Raw Election Data'!$A$1:$AN$3144,MATCH($C1818&amp;" "&amp;$B1818,'Raw Election Data'!$C$1:$C$3144,0),MATCH('Joined Data'!P$1,'Raw Election Data'!$A$1:$AN$1,0))</f>
        <v>-5951</v>
      </c>
      <c r="Q1818">
        <f>INDEX('Raw Election Data'!$A$1:$AN$3144,MATCH($C1818&amp;" "&amp;$B1818,'Raw Election Data'!$C$1:$C$3144,0),MATCH('Joined Data'!Q$1,'Raw Election Data'!$A$1:$AN$1,0))</f>
        <v>0.40299316042527261</v>
      </c>
      <c r="R1818">
        <f>INDEX('Raw Election Data'!$A$1:$AN$3144,MATCH($C1818&amp;" "&amp;$B1818,'Raw Election Data'!$C$1:$C$3144,0),MATCH('Joined Data'!R$1,'Raw Election Data'!$A$1:$AN$1,0))</f>
        <v>-0.40299316042527261</v>
      </c>
    </row>
    <row r="1819" spans="1:18" ht="13.5" hidden="1" customHeight="1" x14ac:dyDescent="0.15">
      <c r="A1819" t="s">
        <v>259</v>
      </c>
      <c r="B1819" t="s">
        <v>4676</v>
      </c>
      <c r="C1819" t="str">
        <f>INDEX(FIPS!$A$1:$E$3236,MATCH($F1819,FIPS!$D$1:$D$3236,0),5)</f>
        <v>Roosevelt County</v>
      </c>
      <c r="D1819" t="s">
        <v>260</v>
      </c>
      <c r="E1819" s="15" t="s">
        <v>26</v>
      </c>
      <c r="F1819" t="s">
        <v>4750</v>
      </c>
      <c r="G1819" t="s">
        <v>439</v>
      </c>
      <c r="H1819" t="str">
        <f>IFERROR(VLOOKUP($G1819,'Team Colors'!$A:$B,2,0),"#c9c9c9")</f>
        <v>#002244</v>
      </c>
      <c r="I1819">
        <f>INDEX('Raw Election Data'!$A$1:$AN$3144,MATCH($C1819&amp;" "&amp;$B1819,'Raw Election Data'!$C$1:$C$3144,0),MATCH('Joined Data'!I$1,'Raw Election Data'!$A$1:$AN$1,0))</f>
        <v>19120</v>
      </c>
      <c r="J1819">
        <f>INDEX('Raw Election Data'!$A$1:$AN$3144,MATCH($C1819&amp;" "&amp;$B1819,'Raw Election Data'!$C$1:$C$3144,0),MATCH('Joined Data'!J$1,'Raw Election Data'!$A$1:$AN$1,0))</f>
        <v>1445</v>
      </c>
      <c r="K1819">
        <f>INDEX('Raw Election Data'!$A$1:$AN$3144,MATCH($C1819&amp;" "&amp;$B1819,'Raw Election Data'!$C$1:$C$3144,0),MATCH('Joined Data'!K$1,'Raw Election Data'!$A$1:$AN$1,0))</f>
        <v>3865</v>
      </c>
      <c r="L1819">
        <f>INDEX('Raw Election Data'!$A$1:$AN$3144,MATCH($C1819&amp;" "&amp;$B1819,'Raw Election Data'!$C$1:$C$3144,0),MATCH('Joined Data'!L$1,'Raw Election Data'!$A$1:$AN$1,0))</f>
        <v>5855</v>
      </c>
      <c r="M1819">
        <f>INDEX('Raw Election Data'!$A$1:$AN$3144,MATCH($C1819&amp;" "&amp;$B1819,'Raw Election Data'!$C$1:$C$3144,0),MATCH('Joined Data'!M$1,'Raw Election Data'!$A$1:$AN$1,0))</f>
        <v>0.24679760888129804</v>
      </c>
      <c r="N1819">
        <f>INDEX('Raw Election Data'!$A$1:$AN$3144,MATCH($C1819&amp;" "&amp;$B1819,'Raw Election Data'!$C$1:$C$3144,0),MATCH('Joined Data'!N$1,'Raw Election Data'!$A$1:$AN$1,0))</f>
        <v>0.66011955593509819</v>
      </c>
      <c r="O1819">
        <f>INDEX('Raw Election Data'!$A$1:$AN$3144,MATCH($C1819&amp;" "&amp;$B1819,'Raw Election Data'!$C$1:$C$3144,0),MATCH('Joined Data'!O$1,'Raw Election Data'!$A$1:$AN$1,0))</f>
        <v>-2420</v>
      </c>
      <c r="P1819">
        <f>INDEX('Raw Election Data'!$A$1:$AN$3144,MATCH($C1819&amp;" "&amp;$B1819,'Raw Election Data'!$C$1:$C$3144,0),MATCH('Joined Data'!P$1,'Raw Election Data'!$A$1:$AN$1,0))</f>
        <v>2420</v>
      </c>
      <c r="Q1819">
        <f>INDEX('Raw Election Data'!$A$1:$AN$3144,MATCH($C1819&amp;" "&amp;$B1819,'Raw Election Data'!$C$1:$C$3144,0),MATCH('Joined Data'!Q$1,'Raw Election Data'!$A$1:$AN$1,0))</f>
        <v>-0.41332194705380015</v>
      </c>
      <c r="R1819">
        <f>INDEX('Raw Election Data'!$A$1:$AN$3144,MATCH($C1819&amp;" "&amp;$B1819,'Raw Election Data'!$C$1:$C$3144,0),MATCH('Joined Data'!R$1,'Raw Election Data'!$A$1:$AN$1,0))</f>
        <v>0.41332194705380015</v>
      </c>
    </row>
    <row r="1820" spans="1:18" ht="13.5" hidden="1" customHeight="1" x14ac:dyDescent="0.15">
      <c r="A1820" t="s">
        <v>259</v>
      </c>
      <c r="B1820" t="s">
        <v>4676</v>
      </c>
      <c r="C1820" t="str">
        <f>INDEX(FIPS!$A$1:$E$3236,MATCH($F1820,FIPS!$D$1:$D$3236,0),5)</f>
        <v>Sandoval County</v>
      </c>
      <c r="D1820" t="s">
        <v>260</v>
      </c>
      <c r="E1820" s="15" t="s">
        <v>27</v>
      </c>
      <c r="F1820" t="s">
        <v>4754</v>
      </c>
      <c r="G1820" t="s">
        <v>439</v>
      </c>
      <c r="H1820" t="str">
        <f>IFERROR(VLOOKUP($G1820,'Team Colors'!$A:$B,2,0),"#c9c9c9")</f>
        <v>#002244</v>
      </c>
      <c r="I1820">
        <f>INDEX('Raw Election Data'!$A$1:$AN$3144,MATCH($C1820&amp;" "&amp;$B1820,'Raw Election Data'!$C$1:$C$3144,0),MATCH('Joined Data'!I$1,'Raw Election Data'!$A$1:$AN$1,0))</f>
        <v>139394</v>
      </c>
      <c r="J1820">
        <f>INDEX('Raw Election Data'!$A$1:$AN$3144,MATCH($C1820&amp;" "&amp;$B1820,'Raw Election Data'!$C$1:$C$3144,0),MATCH('Joined Data'!J$1,'Raw Election Data'!$A$1:$AN$1,0))</f>
        <v>27405</v>
      </c>
      <c r="K1820">
        <f>INDEX('Raw Election Data'!$A$1:$AN$3144,MATCH($C1820&amp;" "&amp;$B1820,'Raw Election Data'!$C$1:$C$3144,0),MATCH('Joined Data'!K$1,'Raw Election Data'!$A$1:$AN$1,0))</f>
        <v>25748</v>
      </c>
      <c r="L1820">
        <f>INDEX('Raw Election Data'!$A$1:$AN$3144,MATCH($C1820&amp;" "&amp;$B1820,'Raw Election Data'!$C$1:$C$3144,0),MATCH('Joined Data'!L$1,'Raw Election Data'!$A$1:$AN$1,0))</f>
        <v>60597</v>
      </c>
      <c r="M1820">
        <f>INDEX('Raw Election Data'!$A$1:$AN$3144,MATCH($C1820&amp;" "&amp;$B1820,'Raw Election Data'!$C$1:$C$3144,0),MATCH('Joined Data'!M$1,'Raw Election Data'!$A$1:$AN$1,0))</f>
        <v>0.45225011139165305</v>
      </c>
      <c r="N1820">
        <f>INDEX('Raw Election Data'!$A$1:$AN$3144,MATCH($C1820&amp;" "&amp;$B1820,'Raw Election Data'!$C$1:$C$3144,0),MATCH('Joined Data'!N$1,'Raw Election Data'!$A$1:$AN$1,0))</f>
        <v>0.42490552337574466</v>
      </c>
      <c r="O1820">
        <f>INDEX('Raw Election Data'!$A$1:$AN$3144,MATCH($C1820&amp;" "&amp;$B1820,'Raw Election Data'!$C$1:$C$3144,0),MATCH('Joined Data'!O$1,'Raw Election Data'!$A$1:$AN$1,0))</f>
        <v>1657</v>
      </c>
      <c r="P1820">
        <f>INDEX('Raw Election Data'!$A$1:$AN$3144,MATCH($C1820&amp;" "&amp;$B1820,'Raw Election Data'!$C$1:$C$3144,0),MATCH('Joined Data'!P$1,'Raw Election Data'!$A$1:$AN$1,0))</f>
        <v>-1657</v>
      </c>
      <c r="Q1820">
        <f>INDEX('Raw Election Data'!$A$1:$AN$3144,MATCH($C1820&amp;" "&amp;$B1820,'Raw Election Data'!$C$1:$C$3144,0),MATCH('Joined Data'!Q$1,'Raw Election Data'!$A$1:$AN$1,0))</f>
        <v>2.7344588015908389E-2</v>
      </c>
      <c r="R1820">
        <f>INDEX('Raw Election Data'!$A$1:$AN$3144,MATCH($C1820&amp;" "&amp;$B1820,'Raw Election Data'!$C$1:$C$3144,0),MATCH('Joined Data'!R$1,'Raw Election Data'!$A$1:$AN$1,0))</f>
        <v>-2.7344588015908389E-2</v>
      </c>
    </row>
    <row r="1821" spans="1:18" ht="13.5" hidden="1" customHeight="1" x14ac:dyDescent="0.15">
      <c r="A1821" t="s">
        <v>259</v>
      </c>
      <c r="B1821" t="s">
        <v>4676</v>
      </c>
      <c r="C1821" t="str">
        <f>INDEX(FIPS!$A$1:$E$3236,MATCH($F1821,FIPS!$D$1:$D$3236,0),5)</f>
        <v>San Juan County</v>
      </c>
      <c r="D1821" t="s">
        <v>260</v>
      </c>
      <c r="E1821" s="15" t="s">
        <v>28</v>
      </c>
      <c r="F1821" t="s">
        <v>4755</v>
      </c>
      <c r="G1821" t="s">
        <v>437</v>
      </c>
      <c r="H1821" t="str">
        <f>IFERROR(VLOOKUP($G1821,'Team Colors'!$A:$B,2,0),"#c9c9c9")</f>
        <v>#fb4f14</v>
      </c>
      <c r="I1821">
        <f>INDEX('Raw Election Data'!$A$1:$AN$3144,MATCH($C1821&amp;" "&amp;$B1821,'Raw Election Data'!$C$1:$C$3144,0),MATCH('Joined Data'!I$1,'Raw Election Data'!$A$1:$AN$1,0))</f>
        <v>118737</v>
      </c>
      <c r="J1821">
        <f>INDEX('Raw Election Data'!$A$1:$AN$3144,MATCH($C1821&amp;" "&amp;$B1821,'Raw Election Data'!$C$1:$C$3144,0),MATCH('Joined Data'!J$1,'Raw Election Data'!$A$1:$AN$1,0))</f>
        <v>12826</v>
      </c>
      <c r="K1821">
        <f>INDEX('Raw Election Data'!$A$1:$AN$3144,MATCH($C1821&amp;" "&amp;$B1821,'Raw Election Data'!$C$1:$C$3144,0),MATCH('Joined Data'!K$1,'Raw Election Data'!$A$1:$AN$1,0))</f>
        <v>27879</v>
      </c>
      <c r="L1821">
        <f>INDEX('Raw Election Data'!$A$1:$AN$3144,MATCH($C1821&amp;" "&amp;$B1821,'Raw Election Data'!$C$1:$C$3144,0),MATCH('Joined Data'!L$1,'Raw Election Data'!$A$1:$AN$1,0))</f>
        <v>45476</v>
      </c>
      <c r="M1821">
        <f>INDEX('Raw Election Data'!$A$1:$AN$3144,MATCH($C1821&amp;" "&amp;$B1821,'Raw Election Data'!$C$1:$C$3144,0),MATCH('Joined Data'!M$1,'Raw Election Data'!$A$1:$AN$1,0))</f>
        <v>0.28203887764974933</v>
      </c>
      <c r="N1821">
        <f>INDEX('Raw Election Data'!$A$1:$AN$3144,MATCH($C1821&amp;" "&amp;$B1821,'Raw Election Data'!$C$1:$C$3144,0),MATCH('Joined Data'!N$1,'Raw Election Data'!$A$1:$AN$1,0))</f>
        <v>0.61304864104142842</v>
      </c>
      <c r="O1821">
        <f>INDEX('Raw Election Data'!$A$1:$AN$3144,MATCH($C1821&amp;" "&amp;$B1821,'Raw Election Data'!$C$1:$C$3144,0),MATCH('Joined Data'!O$1,'Raw Election Data'!$A$1:$AN$1,0))</f>
        <v>-15053</v>
      </c>
      <c r="P1821">
        <f>INDEX('Raw Election Data'!$A$1:$AN$3144,MATCH($C1821&amp;" "&amp;$B1821,'Raw Election Data'!$C$1:$C$3144,0),MATCH('Joined Data'!P$1,'Raw Election Data'!$A$1:$AN$1,0))</f>
        <v>15053</v>
      </c>
      <c r="Q1821">
        <f>INDEX('Raw Election Data'!$A$1:$AN$3144,MATCH($C1821&amp;" "&amp;$B1821,'Raw Election Data'!$C$1:$C$3144,0),MATCH('Joined Data'!Q$1,'Raw Election Data'!$A$1:$AN$1,0))</f>
        <v>-0.33100976339167909</v>
      </c>
      <c r="R1821">
        <f>INDEX('Raw Election Data'!$A$1:$AN$3144,MATCH($C1821&amp;" "&amp;$B1821,'Raw Election Data'!$C$1:$C$3144,0),MATCH('Joined Data'!R$1,'Raw Election Data'!$A$1:$AN$1,0))</f>
        <v>0.33100976339167909</v>
      </c>
    </row>
    <row r="1822" spans="1:18" ht="13.5" hidden="1" customHeight="1" x14ac:dyDescent="0.15">
      <c r="A1822" t="s">
        <v>259</v>
      </c>
      <c r="B1822" t="s">
        <v>4676</v>
      </c>
      <c r="C1822" t="str">
        <f>INDEX(FIPS!$A$1:$E$3236,MATCH($F1822,FIPS!$D$1:$D$3236,0),5)</f>
        <v>San Miguel County</v>
      </c>
      <c r="D1822" t="s">
        <v>260</v>
      </c>
      <c r="E1822" s="15" t="s">
        <v>29</v>
      </c>
      <c r="F1822" t="s">
        <v>4758</v>
      </c>
      <c r="G1822" t="s">
        <v>437</v>
      </c>
      <c r="H1822" t="str">
        <f>IFERROR(VLOOKUP($G1822,'Team Colors'!$A:$B,2,0),"#c9c9c9")</f>
        <v>#fb4f14</v>
      </c>
      <c r="I1822">
        <f>INDEX('Raw Election Data'!$A$1:$AN$3144,MATCH($C1822&amp;" "&amp;$B1822,'Raw Election Data'!$C$1:$C$3144,0),MATCH('Joined Data'!I$1,'Raw Election Data'!$A$1:$AN$1,0))</f>
        <v>27967</v>
      </c>
      <c r="J1822">
        <f>INDEX('Raw Election Data'!$A$1:$AN$3144,MATCH($C1822&amp;" "&amp;$B1822,'Raw Election Data'!$C$1:$C$3144,0),MATCH('Joined Data'!J$1,'Raw Election Data'!$A$1:$AN$1,0))</f>
        <v>7249</v>
      </c>
      <c r="K1822">
        <f>INDEX('Raw Election Data'!$A$1:$AN$3144,MATCH($C1822&amp;" "&amp;$B1822,'Raw Election Data'!$C$1:$C$3144,0),MATCH('Joined Data'!K$1,'Raw Election Data'!$A$1:$AN$1,0))</f>
        <v>2302</v>
      </c>
      <c r="L1822">
        <f>INDEX('Raw Election Data'!$A$1:$AN$3144,MATCH($C1822&amp;" "&amp;$B1822,'Raw Election Data'!$C$1:$C$3144,0),MATCH('Joined Data'!L$1,'Raw Election Data'!$A$1:$AN$1,0))</f>
        <v>10662</v>
      </c>
      <c r="M1822">
        <f>INDEX('Raw Election Data'!$A$1:$AN$3144,MATCH($C1822&amp;" "&amp;$B1822,'Raw Election Data'!$C$1:$C$3144,0),MATCH('Joined Data'!M$1,'Raw Election Data'!$A$1:$AN$1,0))</f>
        <v>0.6798912024010505</v>
      </c>
      <c r="N1822">
        <f>INDEX('Raw Election Data'!$A$1:$AN$3144,MATCH($C1822&amp;" "&amp;$B1822,'Raw Election Data'!$C$1:$C$3144,0),MATCH('Joined Data'!N$1,'Raw Election Data'!$A$1:$AN$1,0))</f>
        <v>0.21590695929469142</v>
      </c>
      <c r="O1822">
        <f>INDEX('Raw Election Data'!$A$1:$AN$3144,MATCH($C1822&amp;" "&amp;$B1822,'Raw Election Data'!$C$1:$C$3144,0),MATCH('Joined Data'!O$1,'Raw Election Data'!$A$1:$AN$1,0))</f>
        <v>4947</v>
      </c>
      <c r="P1822">
        <f>INDEX('Raw Election Data'!$A$1:$AN$3144,MATCH($C1822&amp;" "&amp;$B1822,'Raw Election Data'!$C$1:$C$3144,0),MATCH('Joined Data'!P$1,'Raw Election Data'!$A$1:$AN$1,0))</f>
        <v>-4947</v>
      </c>
      <c r="Q1822">
        <f>INDEX('Raw Election Data'!$A$1:$AN$3144,MATCH($C1822&amp;" "&amp;$B1822,'Raw Election Data'!$C$1:$C$3144,0),MATCH('Joined Data'!Q$1,'Raw Election Data'!$A$1:$AN$1,0))</f>
        <v>0.46398424310635911</v>
      </c>
      <c r="R1822">
        <f>INDEX('Raw Election Data'!$A$1:$AN$3144,MATCH($C1822&amp;" "&amp;$B1822,'Raw Election Data'!$C$1:$C$3144,0),MATCH('Joined Data'!R$1,'Raw Election Data'!$A$1:$AN$1,0))</f>
        <v>-0.46398424310635911</v>
      </c>
    </row>
    <row r="1823" spans="1:18" ht="13.5" hidden="1" customHeight="1" x14ac:dyDescent="0.15">
      <c r="A1823" t="s">
        <v>259</v>
      </c>
      <c r="B1823" t="s">
        <v>4676</v>
      </c>
      <c r="C1823" t="str">
        <f>INDEX(FIPS!$A$1:$E$3236,MATCH($F1823,FIPS!$D$1:$D$3236,0),5)</f>
        <v>Santa Fe County</v>
      </c>
      <c r="D1823" t="s">
        <v>260</v>
      </c>
      <c r="E1823" s="15" t="s">
        <v>30</v>
      </c>
      <c r="F1823" t="s">
        <v>4762</v>
      </c>
      <c r="G1823" t="s">
        <v>439</v>
      </c>
      <c r="H1823" t="str">
        <f>IFERROR(VLOOKUP($G1823,'Team Colors'!$A:$B,2,0),"#c9c9c9")</f>
        <v>#002244</v>
      </c>
      <c r="I1823">
        <f>INDEX('Raw Election Data'!$A$1:$AN$3144,MATCH($C1823&amp;" "&amp;$B1823,'Raw Election Data'!$C$1:$C$3144,0),MATCH('Joined Data'!I$1,'Raw Election Data'!$A$1:$AN$1,0))</f>
        <v>148686</v>
      </c>
      <c r="J1823">
        <f>INDEX('Raw Election Data'!$A$1:$AN$3144,MATCH($C1823&amp;" "&amp;$B1823,'Raw Election Data'!$C$1:$C$3144,0),MATCH('Joined Data'!J$1,'Raw Election Data'!$A$1:$AN$1,0))</f>
        <v>49956</v>
      </c>
      <c r="K1823">
        <f>INDEX('Raw Election Data'!$A$1:$AN$3144,MATCH($C1823&amp;" "&amp;$B1823,'Raw Election Data'!$C$1:$C$3144,0),MATCH('Joined Data'!K$1,'Raw Election Data'!$A$1:$AN$1,0))</f>
        <v>14198</v>
      </c>
      <c r="L1823">
        <f>INDEX('Raw Election Data'!$A$1:$AN$3144,MATCH($C1823&amp;" "&amp;$B1823,'Raw Election Data'!$C$1:$C$3144,0),MATCH('Joined Data'!L$1,'Raw Election Data'!$A$1:$AN$1,0))</f>
        <v>70082</v>
      </c>
      <c r="M1823">
        <f>INDEX('Raw Election Data'!$A$1:$AN$3144,MATCH($C1823&amp;" "&amp;$B1823,'Raw Election Data'!$C$1:$C$3144,0),MATCH('Joined Data'!M$1,'Raw Election Data'!$A$1:$AN$1,0))</f>
        <v>0.71282212265631684</v>
      </c>
      <c r="N1823">
        <f>INDEX('Raw Election Data'!$A$1:$AN$3144,MATCH($C1823&amp;" "&amp;$B1823,'Raw Election Data'!$C$1:$C$3144,0),MATCH('Joined Data'!N$1,'Raw Election Data'!$A$1:$AN$1,0))</f>
        <v>0.20259125024970748</v>
      </c>
      <c r="O1823">
        <f>INDEX('Raw Election Data'!$A$1:$AN$3144,MATCH($C1823&amp;" "&amp;$B1823,'Raw Election Data'!$C$1:$C$3144,0),MATCH('Joined Data'!O$1,'Raw Election Data'!$A$1:$AN$1,0))</f>
        <v>35758</v>
      </c>
      <c r="P1823">
        <f>INDEX('Raw Election Data'!$A$1:$AN$3144,MATCH($C1823&amp;" "&amp;$B1823,'Raw Election Data'!$C$1:$C$3144,0),MATCH('Joined Data'!P$1,'Raw Election Data'!$A$1:$AN$1,0))</f>
        <v>-35758</v>
      </c>
      <c r="Q1823">
        <f>INDEX('Raw Election Data'!$A$1:$AN$3144,MATCH($C1823&amp;" "&amp;$B1823,'Raw Election Data'!$C$1:$C$3144,0),MATCH('Joined Data'!Q$1,'Raw Election Data'!$A$1:$AN$1,0))</f>
        <v>0.51023087240660936</v>
      </c>
      <c r="R1823">
        <f>INDEX('Raw Election Data'!$A$1:$AN$3144,MATCH($C1823&amp;" "&amp;$B1823,'Raw Election Data'!$C$1:$C$3144,0),MATCH('Joined Data'!R$1,'Raw Election Data'!$A$1:$AN$1,0))</f>
        <v>-0.51023087240660936</v>
      </c>
    </row>
    <row r="1824" spans="1:18" ht="13.5" hidden="1" customHeight="1" x14ac:dyDescent="0.15">
      <c r="A1824" t="s">
        <v>259</v>
      </c>
      <c r="B1824" t="s">
        <v>4676</v>
      </c>
      <c r="C1824" t="str">
        <f>INDEX(FIPS!$A$1:$E$3236,MATCH($F1824,FIPS!$D$1:$D$3236,0),5)</f>
        <v>Sierra County</v>
      </c>
      <c r="D1824" t="s">
        <v>260</v>
      </c>
      <c r="E1824" s="15" t="s">
        <v>31</v>
      </c>
      <c r="F1824" t="s">
        <v>4765</v>
      </c>
      <c r="G1824" t="s">
        <v>439</v>
      </c>
      <c r="H1824" t="str">
        <f>IFERROR(VLOOKUP($G1824,'Team Colors'!$A:$B,2,0),"#c9c9c9")</f>
        <v>#002244</v>
      </c>
      <c r="I1824">
        <f>INDEX('Raw Election Data'!$A$1:$AN$3144,MATCH($C1824&amp;" "&amp;$B1824,'Raw Election Data'!$C$1:$C$3144,0),MATCH('Joined Data'!I$1,'Raw Election Data'!$A$1:$AN$1,0))</f>
        <v>11282</v>
      </c>
      <c r="J1824">
        <f>INDEX('Raw Election Data'!$A$1:$AN$3144,MATCH($C1824&amp;" "&amp;$B1824,'Raw Election Data'!$C$1:$C$3144,0),MATCH('Joined Data'!J$1,'Raw Election Data'!$A$1:$AN$1,0))</f>
        <v>1600</v>
      </c>
      <c r="K1824">
        <f>INDEX('Raw Election Data'!$A$1:$AN$3144,MATCH($C1824&amp;" "&amp;$B1824,'Raw Election Data'!$C$1:$C$3144,0),MATCH('Joined Data'!K$1,'Raw Election Data'!$A$1:$AN$1,0))</f>
        <v>2998</v>
      </c>
      <c r="L1824">
        <f>INDEX('Raw Election Data'!$A$1:$AN$3144,MATCH($C1824&amp;" "&amp;$B1824,'Raw Election Data'!$C$1:$C$3144,0),MATCH('Joined Data'!L$1,'Raw Election Data'!$A$1:$AN$1,0))</f>
        <v>5129</v>
      </c>
      <c r="M1824">
        <f>INDEX('Raw Election Data'!$A$1:$AN$3144,MATCH($C1824&amp;" "&amp;$B1824,'Raw Election Data'!$C$1:$C$3144,0),MATCH('Joined Data'!M$1,'Raw Election Data'!$A$1:$AN$1,0))</f>
        <v>0.31195164749463833</v>
      </c>
      <c r="N1824">
        <f>INDEX('Raw Election Data'!$A$1:$AN$3144,MATCH($C1824&amp;" "&amp;$B1824,'Raw Election Data'!$C$1:$C$3144,0),MATCH('Joined Data'!N$1,'Raw Election Data'!$A$1:$AN$1,0))</f>
        <v>0.58451939949307852</v>
      </c>
      <c r="O1824">
        <f>INDEX('Raw Election Data'!$A$1:$AN$3144,MATCH($C1824&amp;" "&amp;$B1824,'Raw Election Data'!$C$1:$C$3144,0),MATCH('Joined Data'!O$1,'Raw Election Data'!$A$1:$AN$1,0))</f>
        <v>-1398</v>
      </c>
      <c r="P1824">
        <f>INDEX('Raw Election Data'!$A$1:$AN$3144,MATCH($C1824&amp;" "&amp;$B1824,'Raw Election Data'!$C$1:$C$3144,0),MATCH('Joined Data'!P$1,'Raw Election Data'!$A$1:$AN$1,0))</f>
        <v>1398</v>
      </c>
      <c r="Q1824">
        <f>INDEX('Raw Election Data'!$A$1:$AN$3144,MATCH($C1824&amp;" "&amp;$B1824,'Raw Election Data'!$C$1:$C$3144,0),MATCH('Joined Data'!Q$1,'Raw Election Data'!$A$1:$AN$1,0))</f>
        <v>-0.27256775199844019</v>
      </c>
      <c r="R1824">
        <f>INDEX('Raw Election Data'!$A$1:$AN$3144,MATCH($C1824&amp;" "&amp;$B1824,'Raw Election Data'!$C$1:$C$3144,0),MATCH('Joined Data'!R$1,'Raw Election Data'!$A$1:$AN$1,0))</f>
        <v>0.27256775199844019</v>
      </c>
    </row>
    <row r="1825" spans="1:18" ht="13.5" hidden="1" customHeight="1" x14ac:dyDescent="0.15">
      <c r="A1825" t="s">
        <v>259</v>
      </c>
      <c r="B1825" t="s">
        <v>4676</v>
      </c>
      <c r="C1825" t="str">
        <f>INDEX(FIPS!$A$1:$E$3236,MATCH($F1825,FIPS!$D$1:$D$3236,0),5)</f>
        <v>Socorro County</v>
      </c>
      <c r="D1825" t="s">
        <v>260</v>
      </c>
      <c r="E1825" s="15" t="s">
        <v>32</v>
      </c>
      <c r="F1825" t="s">
        <v>4767</v>
      </c>
      <c r="G1825" t="s">
        <v>439</v>
      </c>
      <c r="H1825" t="str">
        <f>IFERROR(VLOOKUP($G1825,'Team Colors'!$A:$B,2,0),"#c9c9c9")</f>
        <v>#002244</v>
      </c>
      <c r="I1825">
        <f>INDEX('Raw Election Data'!$A$1:$AN$3144,MATCH($C1825&amp;" "&amp;$B1825,'Raw Election Data'!$C$1:$C$3144,0),MATCH('Joined Data'!I$1,'Raw Election Data'!$A$1:$AN$1,0))</f>
        <v>17256</v>
      </c>
      <c r="J1825">
        <f>INDEX('Raw Election Data'!$A$1:$AN$3144,MATCH($C1825&amp;" "&amp;$B1825,'Raw Election Data'!$C$1:$C$3144,0),MATCH('Joined Data'!J$1,'Raw Election Data'!$A$1:$AN$1,0))</f>
        <v>3275</v>
      </c>
      <c r="K1825">
        <f>INDEX('Raw Election Data'!$A$1:$AN$3144,MATCH($C1825&amp;" "&amp;$B1825,'Raw Election Data'!$C$1:$C$3144,0),MATCH('Joined Data'!K$1,'Raw Election Data'!$A$1:$AN$1,0))</f>
        <v>2592</v>
      </c>
      <c r="L1825">
        <f>INDEX('Raw Election Data'!$A$1:$AN$3144,MATCH($C1825&amp;" "&amp;$B1825,'Raw Election Data'!$C$1:$C$3144,0),MATCH('Joined Data'!L$1,'Raw Election Data'!$A$1:$AN$1,0))</f>
        <v>6756</v>
      </c>
      <c r="M1825">
        <f>INDEX('Raw Election Data'!$A$1:$AN$3144,MATCH($C1825&amp;" "&amp;$B1825,'Raw Election Data'!$C$1:$C$3144,0),MATCH('Joined Data'!M$1,'Raw Election Data'!$A$1:$AN$1,0))</f>
        <v>0.48475429248075785</v>
      </c>
      <c r="N1825">
        <f>INDEX('Raw Election Data'!$A$1:$AN$3144,MATCH($C1825&amp;" "&amp;$B1825,'Raw Election Data'!$C$1:$C$3144,0),MATCH('Joined Data'!N$1,'Raw Election Data'!$A$1:$AN$1,0))</f>
        <v>0.38365896980461811</v>
      </c>
      <c r="O1825">
        <f>INDEX('Raw Election Data'!$A$1:$AN$3144,MATCH($C1825&amp;" "&amp;$B1825,'Raw Election Data'!$C$1:$C$3144,0),MATCH('Joined Data'!O$1,'Raw Election Data'!$A$1:$AN$1,0))</f>
        <v>683</v>
      </c>
      <c r="P1825">
        <f>INDEX('Raw Election Data'!$A$1:$AN$3144,MATCH($C1825&amp;" "&amp;$B1825,'Raw Election Data'!$C$1:$C$3144,0),MATCH('Joined Data'!P$1,'Raw Election Data'!$A$1:$AN$1,0))</f>
        <v>-683</v>
      </c>
      <c r="Q1825">
        <f>INDEX('Raw Election Data'!$A$1:$AN$3144,MATCH($C1825&amp;" "&amp;$B1825,'Raw Election Data'!$C$1:$C$3144,0),MATCH('Joined Data'!Q$1,'Raw Election Data'!$A$1:$AN$1,0))</f>
        <v>0.10109532267613974</v>
      </c>
      <c r="R1825">
        <f>INDEX('Raw Election Data'!$A$1:$AN$3144,MATCH($C1825&amp;" "&amp;$B1825,'Raw Election Data'!$C$1:$C$3144,0),MATCH('Joined Data'!R$1,'Raw Election Data'!$A$1:$AN$1,0))</f>
        <v>-0.10109532267613974</v>
      </c>
    </row>
    <row r="1826" spans="1:18" ht="13.5" hidden="1" customHeight="1" x14ac:dyDescent="0.15">
      <c r="A1826" t="s">
        <v>259</v>
      </c>
      <c r="B1826" t="s">
        <v>4676</v>
      </c>
      <c r="C1826" t="str">
        <f>INDEX(FIPS!$A$1:$E$3236,MATCH($F1826,FIPS!$D$1:$D$3236,0),5)</f>
        <v>Taos County</v>
      </c>
      <c r="D1826" t="s">
        <v>260</v>
      </c>
      <c r="E1826" s="15" t="s">
        <v>33</v>
      </c>
      <c r="F1826" t="s">
        <v>4769</v>
      </c>
      <c r="G1826" t="s">
        <v>437</v>
      </c>
      <c r="H1826" t="str">
        <f>IFERROR(VLOOKUP($G1826,'Team Colors'!$A:$B,2,0),"#c9c9c9")</f>
        <v>#fb4f14</v>
      </c>
      <c r="I1826">
        <f>INDEX('Raw Election Data'!$A$1:$AN$3144,MATCH($C1826&amp;" "&amp;$B1826,'Raw Election Data'!$C$1:$C$3144,0),MATCH('Joined Data'!I$1,'Raw Election Data'!$A$1:$AN$1,0))</f>
        <v>32907</v>
      </c>
      <c r="J1826">
        <f>INDEX('Raw Election Data'!$A$1:$AN$3144,MATCH($C1826&amp;" "&amp;$B1826,'Raw Election Data'!$C$1:$C$3144,0),MATCH('Joined Data'!J$1,'Raw Election Data'!$A$1:$AN$1,0))</f>
        <v>10550</v>
      </c>
      <c r="K1826">
        <f>INDEX('Raw Election Data'!$A$1:$AN$3144,MATCH($C1826&amp;" "&amp;$B1826,'Raw Election Data'!$C$1:$C$3144,0),MATCH('Joined Data'!K$1,'Raw Election Data'!$A$1:$AN$1,0))</f>
        <v>2706</v>
      </c>
      <c r="L1826">
        <f>INDEX('Raw Election Data'!$A$1:$AN$3144,MATCH($C1826&amp;" "&amp;$B1826,'Raw Election Data'!$C$1:$C$3144,0),MATCH('Joined Data'!L$1,'Raw Election Data'!$A$1:$AN$1,0))</f>
        <v>15072</v>
      </c>
      <c r="M1826">
        <f>INDEX('Raw Election Data'!$A$1:$AN$3144,MATCH($C1826&amp;" "&amp;$B1826,'Raw Election Data'!$C$1:$C$3144,0),MATCH('Joined Data'!M$1,'Raw Election Data'!$A$1:$AN$1,0))</f>
        <v>0.69997346072186839</v>
      </c>
      <c r="N1826">
        <f>INDEX('Raw Election Data'!$A$1:$AN$3144,MATCH($C1826&amp;" "&amp;$B1826,'Raw Election Data'!$C$1:$C$3144,0),MATCH('Joined Data'!N$1,'Raw Election Data'!$A$1:$AN$1,0))</f>
        <v>0.17953821656050956</v>
      </c>
      <c r="O1826">
        <f>INDEX('Raw Election Data'!$A$1:$AN$3144,MATCH($C1826&amp;" "&amp;$B1826,'Raw Election Data'!$C$1:$C$3144,0),MATCH('Joined Data'!O$1,'Raw Election Data'!$A$1:$AN$1,0))</f>
        <v>7844</v>
      </c>
      <c r="P1826">
        <f>INDEX('Raw Election Data'!$A$1:$AN$3144,MATCH($C1826&amp;" "&amp;$B1826,'Raw Election Data'!$C$1:$C$3144,0),MATCH('Joined Data'!P$1,'Raw Election Data'!$A$1:$AN$1,0))</f>
        <v>-7844</v>
      </c>
      <c r="Q1826">
        <f>INDEX('Raw Election Data'!$A$1:$AN$3144,MATCH($C1826&amp;" "&amp;$B1826,'Raw Election Data'!$C$1:$C$3144,0),MATCH('Joined Data'!Q$1,'Raw Election Data'!$A$1:$AN$1,0))</f>
        <v>0.52043524416135889</v>
      </c>
      <c r="R1826">
        <f>INDEX('Raw Election Data'!$A$1:$AN$3144,MATCH($C1826&amp;" "&amp;$B1826,'Raw Election Data'!$C$1:$C$3144,0),MATCH('Joined Data'!R$1,'Raw Election Data'!$A$1:$AN$1,0))</f>
        <v>-0.52043524416135889</v>
      </c>
    </row>
    <row r="1827" spans="1:18" ht="13.5" hidden="1" customHeight="1" x14ac:dyDescent="0.15">
      <c r="A1827" t="s">
        <v>259</v>
      </c>
      <c r="B1827" t="s">
        <v>4676</v>
      </c>
      <c r="C1827" t="str">
        <f>INDEX(FIPS!$A$1:$E$3236,MATCH($F1827,FIPS!$D$1:$D$3236,0),5)</f>
        <v>Torrance County</v>
      </c>
      <c r="D1827" t="s">
        <v>260</v>
      </c>
      <c r="E1827" s="15" t="s">
        <v>34</v>
      </c>
      <c r="F1827" t="s">
        <v>4773</v>
      </c>
      <c r="G1827" t="s">
        <v>439</v>
      </c>
      <c r="H1827" t="str">
        <f>IFERROR(VLOOKUP($G1827,'Team Colors'!$A:$B,2,0),"#c9c9c9")</f>
        <v>#002244</v>
      </c>
      <c r="I1827">
        <f>INDEX('Raw Election Data'!$A$1:$AN$3144,MATCH($C1827&amp;" "&amp;$B1827,'Raw Election Data'!$C$1:$C$3144,0),MATCH('Joined Data'!I$1,'Raw Election Data'!$A$1:$AN$1,0))</f>
        <v>15485</v>
      </c>
      <c r="J1827">
        <f>INDEX('Raw Election Data'!$A$1:$AN$3144,MATCH($C1827&amp;" "&amp;$B1827,'Raw Election Data'!$C$1:$C$3144,0),MATCH('Joined Data'!J$1,'Raw Election Data'!$A$1:$AN$1,0))</f>
        <v>1770</v>
      </c>
      <c r="K1827">
        <f>INDEX('Raw Election Data'!$A$1:$AN$3144,MATCH($C1827&amp;" "&amp;$B1827,'Raw Election Data'!$C$1:$C$3144,0),MATCH('Joined Data'!K$1,'Raw Election Data'!$A$1:$AN$1,0))</f>
        <v>3695</v>
      </c>
      <c r="L1827">
        <f>INDEX('Raw Election Data'!$A$1:$AN$3144,MATCH($C1827&amp;" "&amp;$B1827,'Raw Election Data'!$C$1:$C$3144,0),MATCH('Joined Data'!L$1,'Raw Election Data'!$A$1:$AN$1,0))</f>
        <v>6250</v>
      </c>
      <c r="M1827">
        <f>INDEX('Raw Election Data'!$A$1:$AN$3144,MATCH($C1827&amp;" "&amp;$B1827,'Raw Election Data'!$C$1:$C$3144,0),MATCH('Joined Data'!M$1,'Raw Election Data'!$A$1:$AN$1,0))</f>
        <v>0.28320000000000001</v>
      </c>
      <c r="N1827">
        <f>INDEX('Raw Election Data'!$A$1:$AN$3144,MATCH($C1827&amp;" "&amp;$B1827,'Raw Election Data'!$C$1:$C$3144,0),MATCH('Joined Data'!N$1,'Raw Election Data'!$A$1:$AN$1,0))</f>
        <v>0.59119999999999995</v>
      </c>
      <c r="O1827">
        <f>INDEX('Raw Election Data'!$A$1:$AN$3144,MATCH($C1827&amp;" "&amp;$B1827,'Raw Election Data'!$C$1:$C$3144,0),MATCH('Joined Data'!O$1,'Raw Election Data'!$A$1:$AN$1,0))</f>
        <v>-1925</v>
      </c>
      <c r="P1827">
        <f>INDEX('Raw Election Data'!$A$1:$AN$3144,MATCH($C1827&amp;" "&amp;$B1827,'Raw Election Data'!$C$1:$C$3144,0),MATCH('Joined Data'!P$1,'Raw Election Data'!$A$1:$AN$1,0))</f>
        <v>1925</v>
      </c>
      <c r="Q1827">
        <f>INDEX('Raw Election Data'!$A$1:$AN$3144,MATCH($C1827&amp;" "&amp;$B1827,'Raw Election Data'!$C$1:$C$3144,0),MATCH('Joined Data'!Q$1,'Raw Election Data'!$A$1:$AN$1,0))</f>
        <v>-0.30799999999999994</v>
      </c>
      <c r="R1827">
        <f>INDEX('Raw Election Data'!$A$1:$AN$3144,MATCH($C1827&amp;" "&amp;$B1827,'Raw Election Data'!$C$1:$C$3144,0),MATCH('Joined Data'!R$1,'Raw Election Data'!$A$1:$AN$1,0))</f>
        <v>0.30799999999999994</v>
      </c>
    </row>
    <row r="1828" spans="1:18" ht="13.5" hidden="1" customHeight="1" x14ac:dyDescent="0.15">
      <c r="A1828" t="s">
        <v>259</v>
      </c>
      <c r="B1828" t="s">
        <v>4676</v>
      </c>
      <c r="C1828" t="str">
        <f>INDEX(FIPS!$A$1:$E$3236,MATCH($F1828,FIPS!$D$1:$D$3236,0),5)</f>
        <v>Union County</v>
      </c>
      <c r="D1828" t="s">
        <v>260</v>
      </c>
      <c r="E1828" s="15" t="s">
        <v>35</v>
      </c>
      <c r="F1828" t="s">
        <v>4774</v>
      </c>
      <c r="G1828" t="s">
        <v>439</v>
      </c>
      <c r="H1828" t="str">
        <f>IFERROR(VLOOKUP($G1828,'Team Colors'!$A:$B,2,0),"#c9c9c9")</f>
        <v>#002244</v>
      </c>
      <c r="I1828">
        <f>INDEX('Raw Election Data'!$A$1:$AN$3144,MATCH($C1828&amp;" "&amp;$B1828,'Raw Election Data'!$C$1:$C$3144,0),MATCH('Joined Data'!I$1,'Raw Election Data'!$A$1:$AN$1,0))</f>
        <v>4201</v>
      </c>
      <c r="J1828">
        <f>INDEX('Raw Election Data'!$A$1:$AN$3144,MATCH($C1828&amp;" "&amp;$B1828,'Raw Election Data'!$C$1:$C$3144,0),MATCH('Joined Data'!J$1,'Raw Election Data'!$A$1:$AN$1,0))</f>
        <v>318</v>
      </c>
      <c r="K1828">
        <f>INDEX('Raw Election Data'!$A$1:$AN$3144,MATCH($C1828&amp;" "&amp;$B1828,'Raw Election Data'!$C$1:$C$3144,0),MATCH('Joined Data'!K$1,'Raw Election Data'!$A$1:$AN$1,0))</f>
        <v>1214</v>
      </c>
      <c r="L1828">
        <f>INDEX('Raw Election Data'!$A$1:$AN$3144,MATCH($C1828&amp;" "&amp;$B1828,'Raw Election Data'!$C$1:$C$3144,0),MATCH('Joined Data'!L$1,'Raw Election Data'!$A$1:$AN$1,0))</f>
        <v>1688</v>
      </c>
      <c r="M1828">
        <f>INDEX('Raw Election Data'!$A$1:$AN$3144,MATCH($C1828&amp;" "&amp;$B1828,'Raw Election Data'!$C$1:$C$3144,0),MATCH('Joined Data'!M$1,'Raw Election Data'!$A$1:$AN$1,0))</f>
        <v>0.18838862559241706</v>
      </c>
      <c r="N1828">
        <f>INDEX('Raw Election Data'!$A$1:$AN$3144,MATCH($C1828&amp;" "&amp;$B1828,'Raw Election Data'!$C$1:$C$3144,0),MATCH('Joined Data'!N$1,'Raw Election Data'!$A$1:$AN$1,0))</f>
        <v>0.71919431279620849</v>
      </c>
      <c r="O1828">
        <f>INDEX('Raw Election Data'!$A$1:$AN$3144,MATCH($C1828&amp;" "&amp;$B1828,'Raw Election Data'!$C$1:$C$3144,0),MATCH('Joined Data'!O$1,'Raw Election Data'!$A$1:$AN$1,0))</f>
        <v>-896</v>
      </c>
      <c r="P1828">
        <f>INDEX('Raw Election Data'!$A$1:$AN$3144,MATCH($C1828&amp;" "&amp;$B1828,'Raw Election Data'!$C$1:$C$3144,0),MATCH('Joined Data'!P$1,'Raw Election Data'!$A$1:$AN$1,0))</f>
        <v>896</v>
      </c>
      <c r="Q1828">
        <f>INDEX('Raw Election Data'!$A$1:$AN$3144,MATCH($C1828&amp;" "&amp;$B1828,'Raw Election Data'!$C$1:$C$3144,0),MATCH('Joined Data'!Q$1,'Raw Election Data'!$A$1:$AN$1,0))</f>
        <v>-0.5308056872037914</v>
      </c>
      <c r="R1828">
        <f>INDEX('Raw Election Data'!$A$1:$AN$3144,MATCH($C1828&amp;" "&amp;$B1828,'Raw Election Data'!$C$1:$C$3144,0),MATCH('Joined Data'!R$1,'Raw Election Data'!$A$1:$AN$1,0))</f>
        <v>0.5308056872037914</v>
      </c>
    </row>
    <row r="1829" spans="1:18" ht="13.5" hidden="1" customHeight="1" x14ac:dyDescent="0.15">
      <c r="A1829" t="s">
        <v>259</v>
      </c>
      <c r="B1829" t="s">
        <v>4676</v>
      </c>
      <c r="C1829" t="str">
        <f>INDEX(FIPS!$A$1:$E$3236,MATCH($F1829,FIPS!$D$1:$D$3236,0),5)</f>
        <v>Valencia County</v>
      </c>
      <c r="D1829" t="s">
        <v>260</v>
      </c>
      <c r="E1829" s="15" t="s">
        <v>36</v>
      </c>
      <c r="F1829" t="s">
        <v>4776</v>
      </c>
      <c r="G1829" t="s">
        <v>439</v>
      </c>
      <c r="H1829" t="str">
        <f>IFERROR(VLOOKUP($G1829,'Team Colors'!$A:$B,2,0),"#c9c9c9")</f>
        <v>#002244</v>
      </c>
      <c r="I1829">
        <f>INDEX('Raw Election Data'!$A$1:$AN$3144,MATCH($C1829&amp;" "&amp;$B1829,'Raw Election Data'!$C$1:$C$3144,0),MATCH('Joined Data'!I$1,'Raw Election Data'!$A$1:$AN$1,0))</f>
        <v>75737</v>
      </c>
      <c r="J1829">
        <f>INDEX('Raw Election Data'!$A$1:$AN$3144,MATCH($C1829&amp;" "&amp;$B1829,'Raw Election Data'!$C$1:$C$3144,0),MATCH('Joined Data'!J$1,'Raw Election Data'!$A$1:$AN$1,0))</f>
        <v>10810</v>
      </c>
      <c r="K1829">
        <f>INDEX('Raw Election Data'!$A$1:$AN$3144,MATCH($C1829&amp;" "&amp;$B1829,'Raw Election Data'!$C$1:$C$3144,0),MATCH('Joined Data'!K$1,'Raw Election Data'!$A$1:$AN$1,0))</f>
        <v>13175</v>
      </c>
      <c r="L1829">
        <f>INDEX('Raw Election Data'!$A$1:$AN$3144,MATCH($C1829&amp;" "&amp;$B1829,'Raw Election Data'!$C$1:$C$3144,0),MATCH('Joined Data'!L$1,'Raw Election Data'!$A$1:$AN$1,0))</f>
        <v>27350</v>
      </c>
      <c r="M1829">
        <f>INDEX('Raw Election Data'!$A$1:$AN$3144,MATCH($C1829&amp;" "&amp;$B1829,'Raw Election Data'!$C$1:$C$3144,0),MATCH('Joined Data'!M$1,'Raw Election Data'!$A$1:$AN$1,0))</f>
        <v>0.39524680073126145</v>
      </c>
      <c r="N1829">
        <f>INDEX('Raw Election Data'!$A$1:$AN$3144,MATCH($C1829&amp;" "&amp;$B1829,'Raw Election Data'!$C$1:$C$3144,0),MATCH('Joined Data'!N$1,'Raw Election Data'!$A$1:$AN$1,0))</f>
        <v>0.48171846435100546</v>
      </c>
      <c r="O1829">
        <f>INDEX('Raw Election Data'!$A$1:$AN$3144,MATCH($C1829&amp;" "&amp;$B1829,'Raw Election Data'!$C$1:$C$3144,0),MATCH('Joined Data'!O$1,'Raw Election Data'!$A$1:$AN$1,0))</f>
        <v>-2365</v>
      </c>
      <c r="P1829">
        <f>INDEX('Raw Election Data'!$A$1:$AN$3144,MATCH($C1829&amp;" "&amp;$B1829,'Raw Election Data'!$C$1:$C$3144,0),MATCH('Joined Data'!P$1,'Raw Election Data'!$A$1:$AN$1,0))</f>
        <v>2365</v>
      </c>
      <c r="Q1829">
        <f>INDEX('Raw Election Data'!$A$1:$AN$3144,MATCH($C1829&amp;" "&amp;$B1829,'Raw Election Data'!$C$1:$C$3144,0),MATCH('Joined Data'!Q$1,'Raw Election Data'!$A$1:$AN$1,0))</f>
        <v>-8.647166361974401E-2</v>
      </c>
      <c r="R1829">
        <f>INDEX('Raw Election Data'!$A$1:$AN$3144,MATCH($C1829&amp;" "&amp;$B1829,'Raw Election Data'!$C$1:$C$3144,0),MATCH('Joined Data'!R$1,'Raw Election Data'!$A$1:$AN$1,0))</f>
        <v>8.647166361974401E-2</v>
      </c>
    </row>
    <row r="1830" spans="1:18" ht="13.5" hidden="1" customHeight="1" x14ac:dyDescent="0.15">
      <c r="A1830" t="s">
        <v>262</v>
      </c>
      <c r="B1830" t="s">
        <v>4777</v>
      </c>
      <c r="C1830" t="str">
        <f>INDEX(FIPS!$A$1:$E$3236,MATCH($F1830,FIPS!$D$1:$D$3236,0),5)</f>
        <v>Albany County</v>
      </c>
      <c r="D1830" t="s">
        <v>263</v>
      </c>
      <c r="E1830" s="15" t="s">
        <v>6</v>
      </c>
      <c r="F1830" t="s">
        <v>4779</v>
      </c>
      <c r="G1830" t="s">
        <v>7768</v>
      </c>
      <c r="H1830" t="str">
        <f>IFERROR(VLOOKUP($G1830,'Team Colors'!$A:$B,2,0),"#c9c9c9")</f>
        <v>#0b2265</v>
      </c>
      <c r="I1830">
        <f>INDEX('Raw Election Data'!$A$1:$AN$3144,MATCH($C1830&amp;" "&amp;$B1830,'Raw Election Data'!$C$1:$C$3144,0),MATCH('Joined Data'!I$1,'Raw Election Data'!$A$1:$AN$1,0))</f>
        <v>309381</v>
      </c>
      <c r="J1830">
        <f>INDEX('Raw Election Data'!$A$1:$AN$3144,MATCH($C1830&amp;" "&amp;$B1830,'Raw Election Data'!$C$1:$C$3144,0),MATCH('Joined Data'!J$1,'Raw Election Data'!$A$1:$AN$1,0))</f>
        <v>74775</v>
      </c>
      <c r="K1830">
        <f>INDEX('Raw Election Data'!$A$1:$AN$3144,MATCH($C1830&amp;" "&amp;$B1830,'Raw Election Data'!$C$1:$C$3144,0),MATCH('Joined Data'!K$1,'Raw Election Data'!$A$1:$AN$1,0))</f>
        <v>44227</v>
      </c>
      <c r="L1830">
        <f>INDEX('Raw Election Data'!$A$1:$AN$3144,MATCH($C1830&amp;" "&amp;$B1830,'Raw Election Data'!$C$1:$C$3144,0),MATCH('Joined Data'!L$1,'Raw Election Data'!$A$1:$AN$1,0))</f>
        <v>125644</v>
      </c>
      <c r="M1830">
        <f>INDEX('Raw Election Data'!$A$1:$AN$3144,MATCH($C1830&amp;" "&amp;$B1830,'Raw Election Data'!$C$1:$C$3144,0),MATCH('Joined Data'!M$1,'Raw Election Data'!$A$1:$AN$1,0))</f>
        <v>0.59513387030021325</v>
      </c>
      <c r="N1830">
        <f>INDEX('Raw Election Data'!$A$1:$AN$3144,MATCH($C1830&amp;" "&amp;$B1830,'Raw Election Data'!$C$1:$C$3144,0),MATCH('Joined Data'!N$1,'Raw Election Data'!$A$1:$AN$1,0))</f>
        <v>0.35200248320652</v>
      </c>
      <c r="O1830">
        <f>INDEX('Raw Election Data'!$A$1:$AN$3144,MATCH($C1830&amp;" "&amp;$B1830,'Raw Election Data'!$C$1:$C$3144,0),MATCH('Joined Data'!O$1,'Raw Election Data'!$A$1:$AN$1,0))</f>
        <v>30548</v>
      </c>
      <c r="P1830">
        <f>INDEX('Raw Election Data'!$A$1:$AN$3144,MATCH($C1830&amp;" "&amp;$B1830,'Raw Election Data'!$C$1:$C$3144,0),MATCH('Joined Data'!P$1,'Raw Election Data'!$A$1:$AN$1,0))</f>
        <v>-30548</v>
      </c>
      <c r="Q1830">
        <f>INDEX('Raw Election Data'!$A$1:$AN$3144,MATCH($C1830&amp;" "&amp;$B1830,'Raw Election Data'!$C$1:$C$3144,0),MATCH('Joined Data'!Q$1,'Raw Election Data'!$A$1:$AN$1,0))</f>
        <v>0.24313138709369325</v>
      </c>
      <c r="R1830">
        <f>INDEX('Raw Election Data'!$A$1:$AN$3144,MATCH($C1830&amp;" "&amp;$B1830,'Raw Election Data'!$C$1:$C$3144,0),MATCH('Joined Data'!R$1,'Raw Election Data'!$A$1:$AN$1,0))</f>
        <v>-0.24313138709369325</v>
      </c>
    </row>
    <row r="1831" spans="1:18" ht="13.5" hidden="1" customHeight="1" x14ac:dyDescent="0.15">
      <c r="A1831" t="s">
        <v>262</v>
      </c>
      <c r="B1831" t="s">
        <v>4777</v>
      </c>
      <c r="C1831" t="str">
        <f>INDEX(FIPS!$A$1:$E$3236,MATCH($F1831,FIPS!$D$1:$D$3236,0),5)</f>
        <v>Allegany County</v>
      </c>
      <c r="D1831" t="s">
        <v>263</v>
      </c>
      <c r="E1831" s="15" t="s">
        <v>7</v>
      </c>
      <c r="F1831" t="s">
        <v>4784</v>
      </c>
      <c r="G1831" t="s">
        <v>7777</v>
      </c>
      <c r="H1831" t="str">
        <f>IFERROR(VLOOKUP($G1831,'Team Colors'!$A:$B,2,0),"#c9c9c9")</f>
        <v>#00338d</v>
      </c>
      <c r="I1831">
        <f>INDEX('Raw Election Data'!$A$1:$AN$3144,MATCH($C1831&amp;" "&amp;$B1831,'Raw Election Data'!$C$1:$C$3144,0),MATCH('Joined Data'!I$1,'Raw Election Data'!$A$1:$AN$1,0))</f>
        <v>47462</v>
      </c>
      <c r="J1831">
        <f>INDEX('Raw Election Data'!$A$1:$AN$3144,MATCH($C1831&amp;" "&amp;$B1831,'Raw Election Data'!$C$1:$C$3144,0),MATCH('Joined Data'!J$1,'Raw Election Data'!$A$1:$AN$1,0))</f>
        <v>4473</v>
      </c>
      <c r="K1831">
        <f>INDEX('Raw Election Data'!$A$1:$AN$3144,MATCH($C1831&amp;" "&amp;$B1831,'Raw Election Data'!$C$1:$C$3144,0),MATCH('Joined Data'!K$1,'Raw Election Data'!$A$1:$AN$1,0))</f>
        <v>11712</v>
      </c>
      <c r="L1831">
        <f>INDEX('Raw Election Data'!$A$1:$AN$3144,MATCH($C1831&amp;" "&amp;$B1831,'Raw Election Data'!$C$1:$C$3144,0),MATCH('Joined Data'!L$1,'Raw Election Data'!$A$1:$AN$1,0))</f>
        <v>17111</v>
      </c>
      <c r="M1831">
        <f>INDEX('Raw Election Data'!$A$1:$AN$3144,MATCH($C1831&amp;" "&amp;$B1831,'Raw Election Data'!$C$1:$C$3144,0),MATCH('Joined Data'!M$1,'Raw Election Data'!$A$1:$AN$1,0))</f>
        <v>0.26141078838174275</v>
      </c>
      <c r="N1831">
        <f>INDEX('Raw Election Data'!$A$1:$AN$3144,MATCH($C1831&amp;" "&amp;$B1831,'Raw Election Data'!$C$1:$C$3144,0),MATCH('Joined Data'!N$1,'Raw Election Data'!$A$1:$AN$1,0))</f>
        <v>0.68447197709076035</v>
      </c>
      <c r="O1831">
        <f>INDEX('Raw Election Data'!$A$1:$AN$3144,MATCH($C1831&amp;" "&amp;$B1831,'Raw Election Data'!$C$1:$C$3144,0),MATCH('Joined Data'!O$1,'Raw Election Data'!$A$1:$AN$1,0))</f>
        <v>-7239</v>
      </c>
      <c r="P1831">
        <f>INDEX('Raw Election Data'!$A$1:$AN$3144,MATCH($C1831&amp;" "&amp;$B1831,'Raw Election Data'!$C$1:$C$3144,0),MATCH('Joined Data'!P$1,'Raw Election Data'!$A$1:$AN$1,0))</f>
        <v>7239</v>
      </c>
      <c r="Q1831">
        <f>INDEX('Raw Election Data'!$A$1:$AN$3144,MATCH($C1831&amp;" "&amp;$B1831,'Raw Election Data'!$C$1:$C$3144,0),MATCH('Joined Data'!Q$1,'Raw Election Data'!$A$1:$AN$1,0))</f>
        <v>-0.4230611887090176</v>
      </c>
      <c r="R1831">
        <f>INDEX('Raw Election Data'!$A$1:$AN$3144,MATCH($C1831&amp;" "&amp;$B1831,'Raw Election Data'!$C$1:$C$3144,0),MATCH('Joined Data'!R$1,'Raw Election Data'!$A$1:$AN$1,0))</f>
        <v>0.4230611887090176</v>
      </c>
    </row>
    <row r="1832" spans="1:18" ht="13.5" hidden="1" customHeight="1" x14ac:dyDescent="0.15">
      <c r="A1832" t="s">
        <v>262</v>
      </c>
      <c r="B1832" t="s">
        <v>4777</v>
      </c>
      <c r="C1832" t="str">
        <f>INDEX(FIPS!$A$1:$E$3236,MATCH($F1832,FIPS!$D$1:$D$3236,0),5)</f>
        <v>Bronx County</v>
      </c>
      <c r="D1832" t="s">
        <v>263</v>
      </c>
      <c r="E1832" s="15" t="s">
        <v>8</v>
      </c>
      <c r="F1832" t="s">
        <v>4786</v>
      </c>
      <c r="G1832" t="s">
        <v>7768</v>
      </c>
      <c r="H1832" t="str">
        <f>IFERROR(VLOOKUP($G1832,'Team Colors'!$A:$B,2,0),"#c9c9c9")</f>
        <v>#0b2265</v>
      </c>
      <c r="I1832">
        <f>INDEX('Raw Election Data'!$A$1:$AN$3144,MATCH($C1832&amp;" "&amp;$B1832,'Raw Election Data'!$C$1:$C$3144,0),MATCH('Joined Data'!I$1,'Raw Election Data'!$A$1:$AN$1,0))</f>
        <v>1455444</v>
      </c>
      <c r="J1832">
        <f>INDEX('Raw Election Data'!$A$1:$AN$3144,MATCH($C1832&amp;" "&amp;$B1832,'Raw Election Data'!$C$1:$C$3144,0),MATCH('Joined Data'!J$1,'Raw Election Data'!$A$1:$AN$1,0))</f>
        <v>318403</v>
      </c>
      <c r="K1832">
        <f>INDEX('Raw Election Data'!$A$1:$AN$3144,MATCH($C1832&amp;" "&amp;$B1832,'Raw Election Data'!$C$1:$C$3144,0),MATCH('Joined Data'!K$1,'Raw Election Data'!$A$1:$AN$1,0))</f>
        <v>34424</v>
      </c>
      <c r="L1832">
        <f>INDEX('Raw Election Data'!$A$1:$AN$3144,MATCH($C1832&amp;" "&amp;$B1832,'Raw Election Data'!$C$1:$C$3144,0),MATCH('Joined Data'!L$1,'Raw Election Data'!$A$1:$AN$1,0))</f>
        <v>358857</v>
      </c>
      <c r="M1832">
        <f>INDEX('Raw Election Data'!$A$1:$AN$3144,MATCH($C1832&amp;" "&amp;$B1832,'Raw Election Data'!$C$1:$C$3144,0),MATCH('Joined Data'!M$1,'Raw Election Data'!$A$1:$AN$1,0))</f>
        <v>0.88726985958195048</v>
      </c>
      <c r="N1832">
        <f>INDEX('Raw Election Data'!$A$1:$AN$3144,MATCH($C1832&amp;" "&amp;$B1832,'Raw Election Data'!$C$1:$C$3144,0),MATCH('Joined Data'!N$1,'Raw Election Data'!$A$1:$AN$1,0))</f>
        <v>9.5926789779772995E-2</v>
      </c>
      <c r="O1832">
        <f>INDEX('Raw Election Data'!$A$1:$AN$3144,MATCH($C1832&amp;" "&amp;$B1832,'Raw Election Data'!$C$1:$C$3144,0),MATCH('Joined Data'!O$1,'Raw Election Data'!$A$1:$AN$1,0))</f>
        <v>283979</v>
      </c>
      <c r="P1832">
        <f>INDEX('Raw Election Data'!$A$1:$AN$3144,MATCH($C1832&amp;" "&amp;$B1832,'Raw Election Data'!$C$1:$C$3144,0),MATCH('Joined Data'!P$1,'Raw Election Data'!$A$1:$AN$1,0))</f>
        <v>-283979</v>
      </c>
      <c r="Q1832">
        <f>INDEX('Raw Election Data'!$A$1:$AN$3144,MATCH($C1832&amp;" "&amp;$B1832,'Raw Election Data'!$C$1:$C$3144,0),MATCH('Joined Data'!Q$1,'Raw Election Data'!$A$1:$AN$1,0))</f>
        <v>0.7913430698021775</v>
      </c>
      <c r="R1832">
        <f>INDEX('Raw Election Data'!$A$1:$AN$3144,MATCH($C1832&amp;" "&amp;$B1832,'Raw Election Data'!$C$1:$C$3144,0),MATCH('Joined Data'!R$1,'Raw Election Data'!$A$1:$AN$1,0))</f>
        <v>-0.7913430698021775</v>
      </c>
    </row>
    <row r="1833" spans="1:18" ht="13.5" hidden="1" customHeight="1" x14ac:dyDescent="0.15">
      <c r="A1833" t="s">
        <v>262</v>
      </c>
      <c r="B1833" t="s">
        <v>4777</v>
      </c>
      <c r="C1833" t="str">
        <f>INDEX(FIPS!$A$1:$E$3236,MATCH($F1833,FIPS!$D$1:$D$3236,0),5)</f>
        <v>Broome County</v>
      </c>
      <c r="D1833" t="s">
        <v>263</v>
      </c>
      <c r="E1833" s="15" t="s">
        <v>9</v>
      </c>
      <c r="F1833" t="s">
        <v>4788</v>
      </c>
      <c r="G1833" t="s">
        <v>7768</v>
      </c>
      <c r="H1833" t="str">
        <f>IFERROR(VLOOKUP($G1833,'Team Colors'!$A:$B,2,0),"#c9c9c9")</f>
        <v>#0b2265</v>
      </c>
      <c r="I1833">
        <f>INDEX('Raw Election Data'!$A$1:$AN$3144,MATCH($C1833&amp;" "&amp;$B1833,'Raw Election Data'!$C$1:$C$3144,0),MATCH('Joined Data'!I$1,'Raw Election Data'!$A$1:$AN$1,0))</f>
        <v>196567</v>
      </c>
      <c r="J1833">
        <f>INDEX('Raw Election Data'!$A$1:$AN$3144,MATCH($C1833&amp;" "&amp;$B1833,'Raw Election Data'!$C$1:$C$3144,0),MATCH('Joined Data'!J$1,'Raw Election Data'!$A$1:$AN$1,0))</f>
        <v>35212</v>
      </c>
      <c r="K1833">
        <f>INDEX('Raw Election Data'!$A$1:$AN$3144,MATCH($C1833&amp;" "&amp;$B1833,'Raw Election Data'!$C$1:$C$3144,0),MATCH('Joined Data'!K$1,'Raw Election Data'!$A$1:$AN$1,0))</f>
        <v>38077</v>
      </c>
      <c r="L1833">
        <f>INDEX('Raw Election Data'!$A$1:$AN$3144,MATCH($C1833&amp;" "&amp;$B1833,'Raw Election Data'!$C$1:$C$3144,0),MATCH('Joined Data'!L$1,'Raw Election Data'!$A$1:$AN$1,0))</f>
        <v>77657</v>
      </c>
      <c r="M1833">
        <f>INDEX('Raw Election Data'!$A$1:$AN$3144,MATCH($C1833&amp;" "&amp;$B1833,'Raw Election Data'!$C$1:$C$3144,0),MATCH('Joined Data'!M$1,'Raw Election Data'!$A$1:$AN$1,0))</f>
        <v>0.45342982602984921</v>
      </c>
      <c r="N1833">
        <f>INDEX('Raw Election Data'!$A$1:$AN$3144,MATCH($C1833&amp;" "&amp;$B1833,'Raw Election Data'!$C$1:$C$3144,0),MATCH('Joined Data'!N$1,'Raw Election Data'!$A$1:$AN$1,0))</f>
        <v>0.49032282988011383</v>
      </c>
      <c r="O1833">
        <f>INDEX('Raw Election Data'!$A$1:$AN$3144,MATCH($C1833&amp;" "&amp;$B1833,'Raw Election Data'!$C$1:$C$3144,0),MATCH('Joined Data'!O$1,'Raw Election Data'!$A$1:$AN$1,0))</f>
        <v>-2865</v>
      </c>
      <c r="P1833">
        <f>INDEX('Raw Election Data'!$A$1:$AN$3144,MATCH($C1833&amp;" "&amp;$B1833,'Raw Election Data'!$C$1:$C$3144,0),MATCH('Joined Data'!P$1,'Raw Election Data'!$A$1:$AN$1,0))</f>
        <v>2865</v>
      </c>
      <c r="Q1833">
        <f>INDEX('Raw Election Data'!$A$1:$AN$3144,MATCH($C1833&amp;" "&amp;$B1833,'Raw Election Data'!$C$1:$C$3144,0),MATCH('Joined Data'!Q$1,'Raw Election Data'!$A$1:$AN$1,0))</f>
        <v>-3.6893003850264616E-2</v>
      </c>
      <c r="R1833">
        <f>INDEX('Raw Election Data'!$A$1:$AN$3144,MATCH($C1833&amp;" "&amp;$B1833,'Raw Election Data'!$C$1:$C$3144,0),MATCH('Joined Data'!R$1,'Raw Election Data'!$A$1:$AN$1,0))</f>
        <v>3.6893003850264616E-2</v>
      </c>
    </row>
    <row r="1834" spans="1:18" ht="13.5" hidden="1" customHeight="1" x14ac:dyDescent="0.15">
      <c r="A1834" t="s">
        <v>262</v>
      </c>
      <c r="B1834" t="s">
        <v>4777</v>
      </c>
      <c r="C1834" t="str">
        <f>INDEX(FIPS!$A$1:$E$3236,MATCH($F1834,FIPS!$D$1:$D$3236,0),5)</f>
        <v>Cattaraugus County</v>
      </c>
      <c r="D1834" t="s">
        <v>263</v>
      </c>
      <c r="E1834" s="15" t="s">
        <v>10</v>
      </c>
      <c r="F1834" t="s">
        <v>4792</v>
      </c>
      <c r="G1834" t="s">
        <v>7777</v>
      </c>
      <c r="H1834" t="str">
        <f>IFERROR(VLOOKUP($G1834,'Team Colors'!$A:$B,2,0),"#c9c9c9")</f>
        <v>#00338d</v>
      </c>
      <c r="I1834">
        <f>INDEX('Raw Election Data'!$A$1:$AN$3144,MATCH($C1834&amp;" "&amp;$B1834,'Raw Election Data'!$C$1:$C$3144,0),MATCH('Joined Data'!I$1,'Raw Election Data'!$A$1:$AN$1,0))</f>
        <v>77922</v>
      </c>
      <c r="J1834">
        <f>INDEX('Raw Election Data'!$A$1:$AN$3144,MATCH($C1834&amp;" "&amp;$B1834,'Raw Election Data'!$C$1:$C$3144,0),MATCH('Joined Data'!J$1,'Raw Election Data'!$A$1:$AN$1,0))</f>
        <v>8717</v>
      </c>
      <c r="K1834">
        <f>INDEX('Raw Election Data'!$A$1:$AN$3144,MATCH($C1834&amp;" "&amp;$B1834,'Raw Election Data'!$C$1:$C$3144,0),MATCH('Joined Data'!K$1,'Raw Election Data'!$A$1:$AN$1,0))</f>
        <v>18668</v>
      </c>
      <c r="L1834">
        <f>INDEX('Raw Election Data'!$A$1:$AN$3144,MATCH($C1834&amp;" "&amp;$B1834,'Raw Election Data'!$C$1:$C$3144,0),MATCH('Joined Data'!L$1,'Raw Election Data'!$A$1:$AN$1,0))</f>
        <v>28961</v>
      </c>
      <c r="M1834">
        <f>INDEX('Raw Election Data'!$A$1:$AN$3144,MATCH($C1834&amp;" "&amp;$B1834,'Raw Election Data'!$C$1:$C$3144,0),MATCH('Joined Data'!M$1,'Raw Election Data'!$A$1:$AN$1,0))</f>
        <v>0.30099098788025275</v>
      </c>
      <c r="N1834">
        <f>INDEX('Raw Election Data'!$A$1:$AN$3144,MATCH($C1834&amp;" "&amp;$B1834,'Raw Election Data'!$C$1:$C$3144,0),MATCH('Joined Data'!N$1,'Raw Election Data'!$A$1:$AN$1,0))</f>
        <v>0.64459100169193051</v>
      </c>
      <c r="O1834">
        <f>INDEX('Raw Election Data'!$A$1:$AN$3144,MATCH($C1834&amp;" "&amp;$B1834,'Raw Election Data'!$C$1:$C$3144,0),MATCH('Joined Data'!O$1,'Raw Election Data'!$A$1:$AN$1,0))</f>
        <v>-9951</v>
      </c>
      <c r="P1834">
        <f>INDEX('Raw Election Data'!$A$1:$AN$3144,MATCH($C1834&amp;" "&amp;$B1834,'Raw Election Data'!$C$1:$C$3144,0),MATCH('Joined Data'!P$1,'Raw Election Data'!$A$1:$AN$1,0))</f>
        <v>9951</v>
      </c>
      <c r="Q1834">
        <f>INDEX('Raw Election Data'!$A$1:$AN$3144,MATCH($C1834&amp;" "&amp;$B1834,'Raw Election Data'!$C$1:$C$3144,0),MATCH('Joined Data'!Q$1,'Raw Election Data'!$A$1:$AN$1,0))</f>
        <v>-0.34360001381167776</v>
      </c>
      <c r="R1834">
        <f>INDEX('Raw Election Data'!$A$1:$AN$3144,MATCH($C1834&amp;" "&amp;$B1834,'Raw Election Data'!$C$1:$C$3144,0),MATCH('Joined Data'!R$1,'Raw Election Data'!$A$1:$AN$1,0))</f>
        <v>0.34360001381167776</v>
      </c>
    </row>
    <row r="1835" spans="1:18" ht="13.5" hidden="1" customHeight="1" x14ac:dyDescent="0.15">
      <c r="A1835" t="s">
        <v>262</v>
      </c>
      <c r="B1835" t="s">
        <v>4777</v>
      </c>
      <c r="C1835" t="str">
        <f>INDEX(FIPS!$A$1:$E$3236,MATCH($F1835,FIPS!$D$1:$D$3236,0),5)</f>
        <v>Cayuga County</v>
      </c>
      <c r="D1835" t="s">
        <v>263</v>
      </c>
      <c r="E1835" s="15" t="s">
        <v>11</v>
      </c>
      <c r="F1835" t="s">
        <v>4798</v>
      </c>
      <c r="G1835" t="s">
        <v>7768</v>
      </c>
      <c r="H1835" t="str">
        <f>IFERROR(VLOOKUP($G1835,'Team Colors'!$A:$B,2,0),"#c9c9c9")</f>
        <v>#0b2265</v>
      </c>
      <c r="I1835">
        <f>INDEX('Raw Election Data'!$A$1:$AN$3144,MATCH($C1835&amp;" "&amp;$B1835,'Raw Election Data'!$C$1:$C$3144,0),MATCH('Joined Data'!I$1,'Raw Election Data'!$A$1:$AN$1,0))</f>
        <v>78288</v>
      </c>
      <c r="J1835">
        <f>INDEX('Raw Election Data'!$A$1:$AN$3144,MATCH($C1835&amp;" "&amp;$B1835,'Raw Election Data'!$C$1:$C$3144,0),MATCH('Joined Data'!J$1,'Raw Election Data'!$A$1:$AN$1,0))</f>
        <v>12202</v>
      </c>
      <c r="K1835">
        <f>INDEX('Raw Election Data'!$A$1:$AN$3144,MATCH($C1835&amp;" "&amp;$B1835,'Raw Election Data'!$C$1:$C$3144,0),MATCH('Joined Data'!K$1,'Raw Election Data'!$A$1:$AN$1,0))</f>
        <v>16194</v>
      </c>
      <c r="L1835">
        <f>INDEX('Raw Election Data'!$A$1:$AN$3144,MATCH($C1835&amp;" "&amp;$B1835,'Raw Election Data'!$C$1:$C$3144,0),MATCH('Joined Data'!L$1,'Raw Election Data'!$A$1:$AN$1,0))</f>
        <v>30124</v>
      </c>
      <c r="M1835">
        <f>INDEX('Raw Election Data'!$A$1:$AN$3144,MATCH($C1835&amp;" "&amp;$B1835,'Raw Election Data'!$C$1:$C$3144,0),MATCH('Joined Data'!M$1,'Raw Election Data'!$A$1:$AN$1,0))</f>
        <v>0.40505908909839333</v>
      </c>
      <c r="N1835">
        <f>INDEX('Raw Election Data'!$A$1:$AN$3144,MATCH($C1835&amp;" "&amp;$B1835,'Raw Election Data'!$C$1:$C$3144,0),MATCH('Joined Data'!N$1,'Raw Election Data'!$A$1:$AN$1,0))</f>
        <v>0.53757801088832824</v>
      </c>
      <c r="O1835">
        <f>INDEX('Raw Election Data'!$A$1:$AN$3144,MATCH($C1835&amp;" "&amp;$B1835,'Raw Election Data'!$C$1:$C$3144,0),MATCH('Joined Data'!O$1,'Raw Election Data'!$A$1:$AN$1,0))</f>
        <v>-3992</v>
      </c>
      <c r="P1835">
        <f>INDEX('Raw Election Data'!$A$1:$AN$3144,MATCH($C1835&amp;" "&amp;$B1835,'Raw Election Data'!$C$1:$C$3144,0),MATCH('Joined Data'!P$1,'Raw Election Data'!$A$1:$AN$1,0))</f>
        <v>3992</v>
      </c>
      <c r="Q1835">
        <f>INDEX('Raw Election Data'!$A$1:$AN$3144,MATCH($C1835&amp;" "&amp;$B1835,'Raw Election Data'!$C$1:$C$3144,0),MATCH('Joined Data'!Q$1,'Raw Election Data'!$A$1:$AN$1,0))</f>
        <v>-0.13251892178993491</v>
      </c>
      <c r="R1835">
        <f>INDEX('Raw Election Data'!$A$1:$AN$3144,MATCH($C1835&amp;" "&amp;$B1835,'Raw Election Data'!$C$1:$C$3144,0),MATCH('Joined Data'!R$1,'Raw Election Data'!$A$1:$AN$1,0))</f>
        <v>0.13251892178993491</v>
      </c>
    </row>
    <row r="1836" spans="1:18" ht="13.5" hidden="1" customHeight="1" x14ac:dyDescent="0.15">
      <c r="A1836" t="s">
        <v>262</v>
      </c>
      <c r="B1836" t="s">
        <v>4777</v>
      </c>
      <c r="C1836" t="str">
        <f>INDEX(FIPS!$A$1:$E$3236,MATCH($F1836,FIPS!$D$1:$D$3236,0),5)</f>
        <v>Chautauqua County</v>
      </c>
      <c r="D1836" t="s">
        <v>263</v>
      </c>
      <c r="E1836" s="15" t="s">
        <v>12</v>
      </c>
      <c r="F1836" t="s">
        <v>4803</v>
      </c>
      <c r="G1836" t="s">
        <v>7777</v>
      </c>
      <c r="H1836" t="str">
        <f>IFERROR(VLOOKUP($G1836,'Team Colors'!$A:$B,2,0),"#c9c9c9")</f>
        <v>#00338d</v>
      </c>
      <c r="I1836">
        <f>INDEX('Raw Election Data'!$A$1:$AN$3144,MATCH($C1836&amp;" "&amp;$B1836,'Raw Election Data'!$C$1:$C$3144,0),MATCH('Joined Data'!I$1,'Raw Election Data'!$A$1:$AN$1,0))</f>
        <v>130779</v>
      </c>
      <c r="J1836">
        <f>INDEX('Raw Election Data'!$A$1:$AN$3144,MATCH($C1836&amp;" "&amp;$B1836,'Raw Election Data'!$C$1:$C$3144,0),MATCH('Joined Data'!J$1,'Raw Election Data'!$A$1:$AN$1,0))</f>
        <v>17281</v>
      </c>
      <c r="K1836">
        <f>INDEX('Raw Election Data'!$A$1:$AN$3144,MATCH($C1836&amp;" "&amp;$B1836,'Raw Election Data'!$C$1:$C$3144,0),MATCH('Joined Data'!K$1,'Raw Election Data'!$A$1:$AN$1,0))</f>
        <v>29418</v>
      </c>
      <c r="L1836">
        <f>INDEX('Raw Election Data'!$A$1:$AN$3144,MATCH($C1836&amp;" "&amp;$B1836,'Raw Election Data'!$C$1:$C$3144,0),MATCH('Joined Data'!L$1,'Raw Election Data'!$A$1:$AN$1,0))</f>
        <v>49381</v>
      </c>
      <c r="M1836">
        <f>INDEX('Raw Election Data'!$A$1:$AN$3144,MATCH($C1836&amp;" "&amp;$B1836,'Raw Election Data'!$C$1:$C$3144,0),MATCH('Joined Data'!M$1,'Raw Election Data'!$A$1:$AN$1,0))</f>
        <v>0.34995241084627693</v>
      </c>
      <c r="N1836">
        <f>INDEX('Raw Election Data'!$A$1:$AN$3144,MATCH($C1836&amp;" "&amp;$B1836,'Raw Election Data'!$C$1:$C$3144,0),MATCH('Joined Data'!N$1,'Raw Election Data'!$A$1:$AN$1,0))</f>
        <v>0.59573520179826245</v>
      </c>
      <c r="O1836">
        <f>INDEX('Raw Election Data'!$A$1:$AN$3144,MATCH($C1836&amp;" "&amp;$B1836,'Raw Election Data'!$C$1:$C$3144,0),MATCH('Joined Data'!O$1,'Raw Election Data'!$A$1:$AN$1,0))</f>
        <v>-12137</v>
      </c>
      <c r="P1836">
        <f>INDEX('Raw Election Data'!$A$1:$AN$3144,MATCH($C1836&amp;" "&amp;$B1836,'Raw Election Data'!$C$1:$C$3144,0),MATCH('Joined Data'!P$1,'Raw Election Data'!$A$1:$AN$1,0))</f>
        <v>12137</v>
      </c>
      <c r="Q1836">
        <f>INDEX('Raw Election Data'!$A$1:$AN$3144,MATCH($C1836&amp;" "&amp;$B1836,'Raw Election Data'!$C$1:$C$3144,0),MATCH('Joined Data'!Q$1,'Raw Election Data'!$A$1:$AN$1,0))</f>
        <v>-0.24578279095198552</v>
      </c>
      <c r="R1836">
        <f>INDEX('Raw Election Data'!$A$1:$AN$3144,MATCH($C1836&amp;" "&amp;$B1836,'Raw Election Data'!$C$1:$C$3144,0),MATCH('Joined Data'!R$1,'Raw Election Data'!$A$1:$AN$1,0))</f>
        <v>0.24578279095198552</v>
      </c>
    </row>
    <row r="1837" spans="1:18" ht="13.5" hidden="1" customHeight="1" x14ac:dyDescent="0.15">
      <c r="A1837" t="s">
        <v>262</v>
      </c>
      <c r="B1837" t="s">
        <v>4777</v>
      </c>
      <c r="C1837" t="str">
        <f>INDEX(FIPS!$A$1:$E$3236,MATCH($F1837,FIPS!$D$1:$D$3236,0),5)</f>
        <v>Chemung County</v>
      </c>
      <c r="D1837" t="s">
        <v>263</v>
      </c>
      <c r="E1837" s="15" t="s">
        <v>13</v>
      </c>
      <c r="F1837" t="s">
        <v>4807</v>
      </c>
      <c r="G1837" t="s">
        <v>7768</v>
      </c>
      <c r="H1837" t="str">
        <f>IFERROR(VLOOKUP($G1837,'Team Colors'!$A:$B,2,0),"#c9c9c9")</f>
        <v>#0b2265</v>
      </c>
      <c r="I1837">
        <f>INDEX('Raw Election Data'!$A$1:$AN$3144,MATCH($C1837&amp;" "&amp;$B1837,'Raw Election Data'!$C$1:$C$3144,0),MATCH('Joined Data'!I$1,'Raw Election Data'!$A$1:$AN$1,0))</f>
        <v>87071</v>
      </c>
      <c r="J1837">
        <f>INDEX('Raw Election Data'!$A$1:$AN$3144,MATCH($C1837&amp;" "&amp;$B1837,'Raw Election Data'!$C$1:$C$3144,0),MATCH('Joined Data'!J$1,'Raw Election Data'!$A$1:$AN$1,0))</f>
        <v>12394</v>
      </c>
      <c r="K1837">
        <f>INDEX('Raw Election Data'!$A$1:$AN$3144,MATCH($C1837&amp;" "&amp;$B1837,'Raw Election Data'!$C$1:$C$3144,0),MATCH('Joined Data'!K$1,'Raw Election Data'!$A$1:$AN$1,0))</f>
        <v>19025</v>
      </c>
      <c r="L1837">
        <f>INDEX('Raw Election Data'!$A$1:$AN$3144,MATCH($C1837&amp;" "&amp;$B1837,'Raw Election Data'!$C$1:$C$3144,0),MATCH('Joined Data'!L$1,'Raw Election Data'!$A$1:$AN$1,0))</f>
        <v>33195</v>
      </c>
      <c r="M1837">
        <f>INDEX('Raw Election Data'!$A$1:$AN$3144,MATCH($C1837&amp;" "&amp;$B1837,'Raw Election Data'!$C$1:$C$3144,0),MATCH('Joined Data'!M$1,'Raw Election Data'!$A$1:$AN$1,0))</f>
        <v>0.37336948335592712</v>
      </c>
      <c r="N1837">
        <f>INDEX('Raw Election Data'!$A$1:$AN$3144,MATCH($C1837&amp;" "&amp;$B1837,'Raw Election Data'!$C$1:$C$3144,0),MATCH('Joined Data'!N$1,'Raw Election Data'!$A$1:$AN$1,0))</f>
        <v>0.57312848320530196</v>
      </c>
      <c r="O1837">
        <f>INDEX('Raw Election Data'!$A$1:$AN$3144,MATCH($C1837&amp;" "&amp;$B1837,'Raw Election Data'!$C$1:$C$3144,0),MATCH('Joined Data'!O$1,'Raw Election Data'!$A$1:$AN$1,0))</f>
        <v>-6631</v>
      </c>
      <c r="P1837">
        <f>INDEX('Raw Election Data'!$A$1:$AN$3144,MATCH($C1837&amp;" "&amp;$B1837,'Raw Election Data'!$C$1:$C$3144,0),MATCH('Joined Data'!P$1,'Raw Election Data'!$A$1:$AN$1,0))</f>
        <v>6631</v>
      </c>
      <c r="Q1837">
        <f>INDEX('Raw Election Data'!$A$1:$AN$3144,MATCH($C1837&amp;" "&amp;$B1837,'Raw Election Data'!$C$1:$C$3144,0),MATCH('Joined Data'!Q$1,'Raw Election Data'!$A$1:$AN$1,0))</f>
        <v>-0.19975899984937484</v>
      </c>
      <c r="R1837">
        <f>INDEX('Raw Election Data'!$A$1:$AN$3144,MATCH($C1837&amp;" "&amp;$B1837,'Raw Election Data'!$C$1:$C$3144,0),MATCH('Joined Data'!R$1,'Raw Election Data'!$A$1:$AN$1,0))</f>
        <v>0.19975899984937484</v>
      </c>
    </row>
    <row r="1838" spans="1:18" ht="13.5" hidden="1" customHeight="1" x14ac:dyDescent="0.15">
      <c r="A1838" t="s">
        <v>262</v>
      </c>
      <c r="B1838" t="s">
        <v>4777</v>
      </c>
      <c r="C1838" t="str">
        <f>INDEX(FIPS!$A$1:$E$3236,MATCH($F1838,FIPS!$D$1:$D$3236,0),5)</f>
        <v>Chenango County</v>
      </c>
      <c r="D1838" t="s">
        <v>263</v>
      </c>
      <c r="E1838" s="15" t="s">
        <v>14</v>
      </c>
      <c r="F1838" t="s">
        <v>4813</v>
      </c>
      <c r="G1838" t="s">
        <v>7768</v>
      </c>
      <c r="H1838" t="str">
        <f>IFERROR(VLOOKUP($G1838,'Team Colors'!$A:$B,2,0),"#c9c9c9")</f>
        <v>#0b2265</v>
      </c>
      <c r="I1838">
        <f>INDEX('Raw Election Data'!$A$1:$AN$3144,MATCH($C1838&amp;" "&amp;$B1838,'Raw Election Data'!$C$1:$C$3144,0),MATCH('Joined Data'!I$1,'Raw Election Data'!$A$1:$AN$1,0))</f>
        <v>48844</v>
      </c>
      <c r="J1838">
        <f>INDEX('Raw Election Data'!$A$1:$AN$3144,MATCH($C1838&amp;" "&amp;$B1838,'Raw Election Data'!$C$1:$C$3144,0),MATCH('Joined Data'!J$1,'Raw Election Data'!$A$1:$AN$1,0))</f>
        <v>5943</v>
      </c>
      <c r="K1838">
        <f>INDEX('Raw Election Data'!$A$1:$AN$3144,MATCH($C1838&amp;" "&amp;$B1838,'Raw Election Data'!$C$1:$C$3144,0),MATCH('Joined Data'!K$1,'Raw Election Data'!$A$1:$AN$1,0))</f>
        <v>11024</v>
      </c>
      <c r="L1838">
        <f>INDEX('Raw Election Data'!$A$1:$AN$3144,MATCH($C1838&amp;" "&amp;$B1838,'Raw Election Data'!$C$1:$C$3144,0),MATCH('Joined Data'!L$1,'Raw Election Data'!$A$1:$AN$1,0))</f>
        <v>18113</v>
      </c>
      <c r="M1838">
        <f>INDEX('Raw Election Data'!$A$1:$AN$3144,MATCH($C1838&amp;" "&amp;$B1838,'Raw Election Data'!$C$1:$C$3144,0),MATCH('Joined Data'!M$1,'Raw Election Data'!$A$1:$AN$1,0))</f>
        <v>0.3281068845580522</v>
      </c>
      <c r="N1838">
        <f>INDEX('Raw Election Data'!$A$1:$AN$3144,MATCH($C1838&amp;" "&amp;$B1838,'Raw Election Data'!$C$1:$C$3144,0),MATCH('Joined Data'!N$1,'Raw Election Data'!$A$1:$AN$1,0))</f>
        <v>0.6086236404792138</v>
      </c>
      <c r="O1838">
        <f>INDEX('Raw Election Data'!$A$1:$AN$3144,MATCH($C1838&amp;" "&amp;$B1838,'Raw Election Data'!$C$1:$C$3144,0),MATCH('Joined Data'!O$1,'Raw Election Data'!$A$1:$AN$1,0))</f>
        <v>-5081</v>
      </c>
      <c r="P1838">
        <f>INDEX('Raw Election Data'!$A$1:$AN$3144,MATCH($C1838&amp;" "&amp;$B1838,'Raw Election Data'!$C$1:$C$3144,0),MATCH('Joined Data'!P$1,'Raw Election Data'!$A$1:$AN$1,0))</f>
        <v>5081</v>
      </c>
      <c r="Q1838">
        <f>INDEX('Raw Election Data'!$A$1:$AN$3144,MATCH($C1838&amp;" "&amp;$B1838,'Raw Election Data'!$C$1:$C$3144,0),MATCH('Joined Data'!Q$1,'Raw Election Data'!$A$1:$AN$1,0))</f>
        <v>-0.2805167559211616</v>
      </c>
      <c r="R1838">
        <f>INDEX('Raw Election Data'!$A$1:$AN$3144,MATCH($C1838&amp;" "&amp;$B1838,'Raw Election Data'!$C$1:$C$3144,0),MATCH('Joined Data'!R$1,'Raw Election Data'!$A$1:$AN$1,0))</f>
        <v>0.2805167559211616</v>
      </c>
    </row>
    <row r="1839" spans="1:18" ht="13.5" hidden="1" customHeight="1" x14ac:dyDescent="0.15">
      <c r="A1839" t="s">
        <v>262</v>
      </c>
      <c r="B1839" t="s">
        <v>4777</v>
      </c>
      <c r="C1839" t="str">
        <f>INDEX(FIPS!$A$1:$E$3236,MATCH($F1839,FIPS!$D$1:$D$3236,0),5)</f>
        <v>Clinton County</v>
      </c>
      <c r="D1839" t="s">
        <v>263</v>
      </c>
      <c r="E1839" s="15" t="s">
        <v>15</v>
      </c>
      <c r="F1839" t="s">
        <v>4814</v>
      </c>
      <c r="G1839" t="s">
        <v>7768</v>
      </c>
      <c r="H1839" t="str">
        <f>IFERROR(VLOOKUP($G1839,'Team Colors'!$A:$B,2,0),"#c9c9c9")</f>
        <v>#0b2265</v>
      </c>
      <c r="I1839">
        <f>INDEX('Raw Election Data'!$A$1:$AN$3144,MATCH($C1839&amp;" "&amp;$B1839,'Raw Election Data'!$C$1:$C$3144,0),MATCH('Joined Data'!I$1,'Raw Election Data'!$A$1:$AN$1,0))</f>
        <v>81251</v>
      </c>
      <c r="J1839">
        <f>INDEX('Raw Election Data'!$A$1:$AN$3144,MATCH($C1839&amp;" "&amp;$B1839,'Raw Election Data'!$C$1:$C$3144,0),MATCH('Joined Data'!J$1,'Raw Election Data'!$A$1:$AN$1,0))</f>
        <v>13446</v>
      </c>
      <c r="K1839">
        <f>INDEX('Raw Election Data'!$A$1:$AN$3144,MATCH($C1839&amp;" "&amp;$B1839,'Raw Election Data'!$C$1:$C$3144,0),MATCH('Joined Data'!K$1,'Raw Election Data'!$A$1:$AN$1,0))</f>
        <v>13181</v>
      </c>
      <c r="L1839">
        <f>INDEX('Raw Election Data'!$A$1:$AN$3144,MATCH($C1839&amp;" "&amp;$B1839,'Raw Election Data'!$C$1:$C$3144,0),MATCH('Joined Data'!L$1,'Raw Election Data'!$A$1:$AN$1,0))</f>
        <v>28378</v>
      </c>
      <c r="M1839">
        <f>INDEX('Raw Election Data'!$A$1:$AN$3144,MATCH($C1839&amp;" "&amp;$B1839,'Raw Election Data'!$C$1:$C$3144,0),MATCH('Joined Data'!M$1,'Raw Election Data'!$A$1:$AN$1,0))</f>
        <v>0.47381774614137712</v>
      </c>
      <c r="N1839">
        <f>INDEX('Raw Election Data'!$A$1:$AN$3144,MATCH($C1839&amp;" "&amp;$B1839,'Raw Election Data'!$C$1:$C$3144,0),MATCH('Joined Data'!N$1,'Raw Election Data'!$A$1:$AN$1,0))</f>
        <v>0.46447952639368523</v>
      </c>
      <c r="O1839">
        <f>INDEX('Raw Election Data'!$A$1:$AN$3144,MATCH($C1839&amp;" "&amp;$B1839,'Raw Election Data'!$C$1:$C$3144,0),MATCH('Joined Data'!O$1,'Raw Election Data'!$A$1:$AN$1,0))</f>
        <v>265</v>
      </c>
      <c r="P1839">
        <f>INDEX('Raw Election Data'!$A$1:$AN$3144,MATCH($C1839&amp;" "&amp;$B1839,'Raw Election Data'!$C$1:$C$3144,0),MATCH('Joined Data'!P$1,'Raw Election Data'!$A$1:$AN$1,0))</f>
        <v>-265</v>
      </c>
      <c r="Q1839">
        <f>INDEX('Raw Election Data'!$A$1:$AN$3144,MATCH($C1839&amp;" "&amp;$B1839,'Raw Election Data'!$C$1:$C$3144,0),MATCH('Joined Data'!Q$1,'Raw Election Data'!$A$1:$AN$1,0))</f>
        <v>9.3382197476918893E-3</v>
      </c>
      <c r="R1839">
        <f>INDEX('Raw Election Data'!$A$1:$AN$3144,MATCH($C1839&amp;" "&amp;$B1839,'Raw Election Data'!$C$1:$C$3144,0),MATCH('Joined Data'!R$1,'Raw Election Data'!$A$1:$AN$1,0))</f>
        <v>-9.3382197476918893E-3</v>
      </c>
    </row>
    <row r="1840" spans="1:18" ht="13.5" hidden="1" customHeight="1" x14ac:dyDescent="0.15">
      <c r="A1840" t="s">
        <v>262</v>
      </c>
      <c r="B1840" t="s">
        <v>4777</v>
      </c>
      <c r="C1840" t="str">
        <f>INDEX(FIPS!$A$1:$E$3236,MATCH($F1840,FIPS!$D$1:$D$3236,0),5)</f>
        <v>Columbia County</v>
      </c>
      <c r="D1840" t="s">
        <v>263</v>
      </c>
      <c r="E1840" s="15" t="s">
        <v>16</v>
      </c>
      <c r="F1840" t="s">
        <v>4817</v>
      </c>
      <c r="G1840" t="s">
        <v>7768</v>
      </c>
      <c r="H1840" t="str">
        <f>IFERROR(VLOOKUP($G1840,'Team Colors'!$A:$B,2,0),"#c9c9c9")</f>
        <v>#0b2265</v>
      </c>
      <c r="I1840">
        <f>INDEX('Raw Election Data'!$A$1:$AN$3144,MATCH($C1840&amp;" "&amp;$B1840,'Raw Election Data'!$C$1:$C$3144,0),MATCH('Joined Data'!I$1,'Raw Election Data'!$A$1:$AN$1,0))</f>
        <v>61509</v>
      </c>
      <c r="J1840">
        <f>INDEX('Raw Election Data'!$A$1:$AN$3144,MATCH($C1840&amp;" "&amp;$B1840,'Raw Election Data'!$C$1:$C$3144,0),MATCH('Joined Data'!J$1,'Raw Election Data'!$A$1:$AN$1,0))</f>
        <v>13123</v>
      </c>
      <c r="K1840">
        <f>INDEX('Raw Election Data'!$A$1:$AN$3144,MATCH($C1840&amp;" "&amp;$B1840,'Raw Election Data'!$C$1:$C$3144,0),MATCH('Joined Data'!K$1,'Raw Election Data'!$A$1:$AN$1,0))</f>
        <v>12756</v>
      </c>
      <c r="L1840">
        <f>INDEX('Raw Election Data'!$A$1:$AN$3144,MATCH($C1840&amp;" "&amp;$B1840,'Raw Election Data'!$C$1:$C$3144,0),MATCH('Joined Data'!L$1,'Raw Election Data'!$A$1:$AN$1,0))</f>
        <v>27255</v>
      </c>
      <c r="M1840">
        <f>INDEX('Raw Election Data'!$A$1:$AN$3144,MATCH($C1840&amp;" "&amp;$B1840,'Raw Election Data'!$C$1:$C$3144,0),MATCH('Joined Data'!M$1,'Raw Election Data'!$A$1:$AN$1,0))</f>
        <v>0.48148963492937075</v>
      </c>
      <c r="N1840">
        <f>INDEX('Raw Election Data'!$A$1:$AN$3144,MATCH($C1840&amp;" "&amp;$B1840,'Raw Election Data'!$C$1:$C$3144,0),MATCH('Joined Data'!N$1,'Raw Election Data'!$A$1:$AN$1,0))</f>
        <v>0.46802421574023118</v>
      </c>
      <c r="O1840">
        <f>INDEX('Raw Election Data'!$A$1:$AN$3144,MATCH($C1840&amp;" "&amp;$B1840,'Raw Election Data'!$C$1:$C$3144,0),MATCH('Joined Data'!O$1,'Raw Election Data'!$A$1:$AN$1,0))</f>
        <v>367</v>
      </c>
      <c r="P1840">
        <f>INDEX('Raw Election Data'!$A$1:$AN$3144,MATCH($C1840&amp;" "&amp;$B1840,'Raw Election Data'!$C$1:$C$3144,0),MATCH('Joined Data'!P$1,'Raw Election Data'!$A$1:$AN$1,0))</f>
        <v>-367</v>
      </c>
      <c r="Q1840">
        <f>INDEX('Raw Election Data'!$A$1:$AN$3144,MATCH($C1840&amp;" "&amp;$B1840,'Raw Election Data'!$C$1:$C$3144,0),MATCH('Joined Data'!Q$1,'Raw Election Data'!$A$1:$AN$1,0))</f>
        <v>1.3465419189139571E-2</v>
      </c>
      <c r="R1840">
        <f>INDEX('Raw Election Data'!$A$1:$AN$3144,MATCH($C1840&amp;" "&amp;$B1840,'Raw Election Data'!$C$1:$C$3144,0),MATCH('Joined Data'!R$1,'Raw Election Data'!$A$1:$AN$1,0))</f>
        <v>-1.3465419189139571E-2</v>
      </c>
    </row>
    <row r="1841" spans="1:18" ht="13.5" hidden="1" customHeight="1" x14ac:dyDescent="0.15">
      <c r="A1841" t="s">
        <v>262</v>
      </c>
      <c r="B1841" t="s">
        <v>4777</v>
      </c>
      <c r="C1841" t="str">
        <f>INDEX(FIPS!$A$1:$E$3236,MATCH($F1841,FIPS!$D$1:$D$3236,0),5)</f>
        <v>Cortland County</v>
      </c>
      <c r="D1841" t="s">
        <v>263</v>
      </c>
      <c r="E1841" s="15" t="s">
        <v>17</v>
      </c>
      <c r="F1841" t="s">
        <v>4821</v>
      </c>
      <c r="G1841" t="s">
        <v>7768</v>
      </c>
      <c r="H1841" t="str">
        <f>IFERROR(VLOOKUP($G1841,'Team Colors'!$A:$B,2,0),"#c9c9c9")</f>
        <v>#0b2265</v>
      </c>
      <c r="I1841">
        <f>INDEX('Raw Election Data'!$A$1:$AN$3144,MATCH($C1841&amp;" "&amp;$B1841,'Raw Election Data'!$C$1:$C$3144,0),MATCH('Joined Data'!I$1,'Raw Election Data'!$A$1:$AN$1,0))</f>
        <v>48494</v>
      </c>
      <c r="J1841">
        <f>INDEX('Raw Election Data'!$A$1:$AN$3144,MATCH($C1841&amp;" "&amp;$B1841,'Raw Election Data'!$C$1:$C$3144,0),MATCH('Joined Data'!J$1,'Raw Election Data'!$A$1:$AN$1,0))</f>
        <v>7976</v>
      </c>
      <c r="K1841">
        <f>INDEX('Raw Election Data'!$A$1:$AN$3144,MATCH($C1841&amp;" "&amp;$B1841,'Raw Election Data'!$C$1:$C$3144,0),MATCH('Joined Data'!K$1,'Raw Election Data'!$A$1:$AN$1,0))</f>
        <v>9207</v>
      </c>
      <c r="L1841">
        <f>INDEX('Raw Election Data'!$A$1:$AN$3144,MATCH($C1841&amp;" "&amp;$B1841,'Raw Election Data'!$C$1:$C$3144,0),MATCH('Joined Data'!L$1,'Raw Election Data'!$A$1:$AN$1,0))</f>
        <v>18424</v>
      </c>
      <c r="M1841">
        <f>INDEX('Raw Election Data'!$A$1:$AN$3144,MATCH($C1841&amp;" "&amp;$B1841,'Raw Election Data'!$C$1:$C$3144,0),MATCH('Joined Data'!M$1,'Raw Election Data'!$A$1:$AN$1,0))</f>
        <v>0.43291359096830223</v>
      </c>
      <c r="N1841">
        <f>INDEX('Raw Election Data'!$A$1:$AN$3144,MATCH($C1841&amp;" "&amp;$B1841,'Raw Election Data'!$C$1:$C$3144,0),MATCH('Joined Data'!N$1,'Raw Election Data'!$A$1:$AN$1,0))</f>
        <v>0.49972861485019537</v>
      </c>
      <c r="O1841">
        <f>INDEX('Raw Election Data'!$A$1:$AN$3144,MATCH($C1841&amp;" "&amp;$B1841,'Raw Election Data'!$C$1:$C$3144,0),MATCH('Joined Data'!O$1,'Raw Election Data'!$A$1:$AN$1,0))</f>
        <v>-1231</v>
      </c>
      <c r="P1841">
        <f>INDEX('Raw Election Data'!$A$1:$AN$3144,MATCH($C1841&amp;" "&amp;$B1841,'Raw Election Data'!$C$1:$C$3144,0),MATCH('Joined Data'!P$1,'Raw Election Data'!$A$1:$AN$1,0))</f>
        <v>1231</v>
      </c>
      <c r="Q1841">
        <f>INDEX('Raw Election Data'!$A$1:$AN$3144,MATCH($C1841&amp;" "&amp;$B1841,'Raw Election Data'!$C$1:$C$3144,0),MATCH('Joined Data'!Q$1,'Raw Election Data'!$A$1:$AN$1,0))</f>
        <v>-6.6815023881893143E-2</v>
      </c>
      <c r="R1841">
        <f>INDEX('Raw Election Data'!$A$1:$AN$3144,MATCH($C1841&amp;" "&amp;$B1841,'Raw Election Data'!$C$1:$C$3144,0),MATCH('Joined Data'!R$1,'Raw Election Data'!$A$1:$AN$1,0))</f>
        <v>6.6815023881893143E-2</v>
      </c>
    </row>
    <row r="1842" spans="1:18" ht="13.5" hidden="1" customHeight="1" x14ac:dyDescent="0.15">
      <c r="A1842" t="s">
        <v>262</v>
      </c>
      <c r="B1842" t="s">
        <v>4777</v>
      </c>
      <c r="C1842" t="str">
        <f>INDEX(FIPS!$A$1:$E$3236,MATCH($F1842,FIPS!$D$1:$D$3236,0),5)</f>
        <v>Delaware County</v>
      </c>
      <c r="D1842" t="s">
        <v>263</v>
      </c>
      <c r="E1842" s="15" t="s">
        <v>18</v>
      </c>
      <c r="F1842" t="s">
        <v>4826</v>
      </c>
      <c r="G1842" t="s">
        <v>7768</v>
      </c>
      <c r="H1842" t="str">
        <f>IFERROR(VLOOKUP($G1842,'Team Colors'!$A:$B,2,0),"#c9c9c9")</f>
        <v>#0b2265</v>
      </c>
      <c r="I1842">
        <f>INDEX('Raw Election Data'!$A$1:$AN$3144,MATCH($C1842&amp;" "&amp;$B1842,'Raw Election Data'!$C$1:$C$3144,0),MATCH('Joined Data'!I$1,'Raw Election Data'!$A$1:$AN$1,0))</f>
        <v>46053</v>
      </c>
      <c r="J1842">
        <f>INDEX('Raw Election Data'!$A$1:$AN$3144,MATCH($C1842&amp;" "&amp;$B1842,'Raw Election Data'!$C$1:$C$3144,0),MATCH('Joined Data'!J$1,'Raw Election Data'!$A$1:$AN$1,0))</f>
        <v>5825</v>
      </c>
      <c r="K1842">
        <f>INDEX('Raw Election Data'!$A$1:$AN$3144,MATCH($C1842&amp;" "&amp;$B1842,'Raw Election Data'!$C$1:$C$3144,0),MATCH('Joined Data'!K$1,'Raw Election Data'!$A$1:$AN$1,0))</f>
        <v>11012</v>
      </c>
      <c r="L1842">
        <f>INDEX('Raw Election Data'!$A$1:$AN$3144,MATCH($C1842&amp;" "&amp;$B1842,'Raw Election Data'!$C$1:$C$3144,0),MATCH('Joined Data'!L$1,'Raw Election Data'!$A$1:$AN$1,0))</f>
        <v>17778</v>
      </c>
      <c r="M1842">
        <f>INDEX('Raw Election Data'!$A$1:$AN$3144,MATCH($C1842&amp;" "&amp;$B1842,'Raw Election Data'!$C$1:$C$3144,0),MATCH('Joined Data'!M$1,'Raw Election Data'!$A$1:$AN$1,0))</f>
        <v>0.32765215434807066</v>
      </c>
      <c r="N1842">
        <f>INDEX('Raw Election Data'!$A$1:$AN$3144,MATCH($C1842&amp;" "&amp;$B1842,'Raw Election Data'!$C$1:$C$3144,0),MATCH('Joined Data'!N$1,'Raw Election Data'!$A$1:$AN$1,0))</f>
        <v>0.61941725728428398</v>
      </c>
      <c r="O1842">
        <f>INDEX('Raw Election Data'!$A$1:$AN$3144,MATCH($C1842&amp;" "&amp;$B1842,'Raw Election Data'!$C$1:$C$3144,0),MATCH('Joined Data'!O$1,'Raw Election Data'!$A$1:$AN$1,0))</f>
        <v>-5187</v>
      </c>
      <c r="P1842">
        <f>INDEX('Raw Election Data'!$A$1:$AN$3144,MATCH($C1842&amp;" "&amp;$B1842,'Raw Election Data'!$C$1:$C$3144,0),MATCH('Joined Data'!P$1,'Raw Election Data'!$A$1:$AN$1,0))</f>
        <v>5187</v>
      </c>
      <c r="Q1842">
        <f>INDEX('Raw Election Data'!$A$1:$AN$3144,MATCH($C1842&amp;" "&amp;$B1842,'Raw Election Data'!$C$1:$C$3144,0),MATCH('Joined Data'!Q$1,'Raw Election Data'!$A$1:$AN$1,0))</f>
        <v>-0.29176510293621333</v>
      </c>
      <c r="R1842">
        <f>INDEX('Raw Election Data'!$A$1:$AN$3144,MATCH($C1842&amp;" "&amp;$B1842,'Raw Election Data'!$C$1:$C$3144,0),MATCH('Joined Data'!R$1,'Raw Election Data'!$A$1:$AN$1,0))</f>
        <v>0.29176510293621333</v>
      </c>
    </row>
    <row r="1843" spans="1:18" ht="13.5" hidden="1" customHeight="1" x14ac:dyDescent="0.15">
      <c r="A1843" t="s">
        <v>262</v>
      </c>
      <c r="B1843" t="s">
        <v>4777</v>
      </c>
      <c r="C1843" t="str">
        <f>INDEX(FIPS!$A$1:$E$3236,MATCH($F1843,FIPS!$D$1:$D$3236,0),5)</f>
        <v>Dutchess County</v>
      </c>
      <c r="D1843" t="s">
        <v>263</v>
      </c>
      <c r="E1843" s="15" t="s">
        <v>19</v>
      </c>
      <c r="F1843" t="s">
        <v>4828</v>
      </c>
      <c r="G1843" t="s">
        <v>7768</v>
      </c>
      <c r="H1843" t="str">
        <f>IFERROR(VLOOKUP($G1843,'Team Colors'!$A:$B,2,0),"#c9c9c9")</f>
        <v>#0b2265</v>
      </c>
      <c r="I1843">
        <f>INDEX('Raw Election Data'!$A$1:$AN$3144,MATCH($C1843&amp;" "&amp;$B1843,'Raw Election Data'!$C$1:$C$3144,0),MATCH('Joined Data'!I$1,'Raw Election Data'!$A$1:$AN$1,0))</f>
        <v>295754</v>
      </c>
      <c r="J1843">
        <f>INDEX('Raw Election Data'!$A$1:$AN$3144,MATCH($C1843&amp;" "&amp;$B1843,'Raw Election Data'!$C$1:$C$3144,0),MATCH('Joined Data'!J$1,'Raw Election Data'!$A$1:$AN$1,0))</f>
        <v>56874</v>
      </c>
      <c r="K1843">
        <f>INDEX('Raw Election Data'!$A$1:$AN$3144,MATCH($C1843&amp;" "&amp;$B1843,'Raw Election Data'!$C$1:$C$3144,0),MATCH('Joined Data'!K$1,'Raw Election Data'!$A$1:$AN$1,0))</f>
        <v>58163</v>
      </c>
      <c r="L1843">
        <f>INDEX('Raw Election Data'!$A$1:$AN$3144,MATCH($C1843&amp;" "&amp;$B1843,'Raw Election Data'!$C$1:$C$3144,0),MATCH('Joined Data'!L$1,'Raw Election Data'!$A$1:$AN$1,0))</f>
        <v>120199</v>
      </c>
      <c r="M1843">
        <f>INDEX('Raw Election Data'!$A$1:$AN$3144,MATCH($C1843&amp;" "&amp;$B1843,'Raw Election Data'!$C$1:$C$3144,0),MATCH('Joined Data'!M$1,'Raw Election Data'!$A$1:$AN$1,0))</f>
        <v>0.47316533415419432</v>
      </c>
      <c r="N1843">
        <f>INDEX('Raw Election Data'!$A$1:$AN$3144,MATCH($C1843&amp;" "&amp;$B1843,'Raw Election Data'!$C$1:$C$3144,0),MATCH('Joined Data'!N$1,'Raw Election Data'!$A$1:$AN$1,0))</f>
        <v>0.48388921704839477</v>
      </c>
      <c r="O1843">
        <f>INDEX('Raw Election Data'!$A$1:$AN$3144,MATCH($C1843&amp;" "&amp;$B1843,'Raw Election Data'!$C$1:$C$3144,0),MATCH('Joined Data'!O$1,'Raw Election Data'!$A$1:$AN$1,0))</f>
        <v>-1289</v>
      </c>
      <c r="P1843">
        <f>INDEX('Raw Election Data'!$A$1:$AN$3144,MATCH($C1843&amp;" "&amp;$B1843,'Raw Election Data'!$C$1:$C$3144,0),MATCH('Joined Data'!P$1,'Raw Election Data'!$A$1:$AN$1,0))</f>
        <v>1289</v>
      </c>
      <c r="Q1843">
        <f>INDEX('Raw Election Data'!$A$1:$AN$3144,MATCH($C1843&amp;" "&amp;$B1843,'Raw Election Data'!$C$1:$C$3144,0),MATCH('Joined Data'!Q$1,'Raw Election Data'!$A$1:$AN$1,0))</f>
        <v>-1.0723882894200454E-2</v>
      </c>
      <c r="R1843">
        <f>INDEX('Raw Election Data'!$A$1:$AN$3144,MATCH($C1843&amp;" "&amp;$B1843,'Raw Election Data'!$C$1:$C$3144,0),MATCH('Joined Data'!R$1,'Raw Election Data'!$A$1:$AN$1,0))</f>
        <v>1.0723882894200454E-2</v>
      </c>
    </row>
    <row r="1844" spans="1:18" ht="13.5" hidden="1" customHeight="1" x14ac:dyDescent="0.15">
      <c r="A1844" t="s">
        <v>262</v>
      </c>
      <c r="B1844" t="s">
        <v>4777</v>
      </c>
      <c r="C1844" t="str">
        <f>INDEX(FIPS!$A$1:$E$3236,MATCH($F1844,FIPS!$D$1:$D$3236,0),5)</f>
        <v>Erie County</v>
      </c>
      <c r="D1844" t="s">
        <v>263</v>
      </c>
      <c r="E1844" s="15" t="s">
        <v>20</v>
      </c>
      <c r="F1844" t="s">
        <v>4832</v>
      </c>
      <c r="G1844" t="s">
        <v>7777</v>
      </c>
      <c r="H1844" t="str">
        <f>IFERROR(VLOOKUP($G1844,'Team Colors'!$A:$B,2,0),"#c9c9c9")</f>
        <v>#00338d</v>
      </c>
      <c r="I1844">
        <f>INDEX('Raw Election Data'!$A$1:$AN$3144,MATCH($C1844&amp;" "&amp;$B1844,'Raw Election Data'!$C$1:$C$3144,0),MATCH('Joined Data'!I$1,'Raw Election Data'!$A$1:$AN$1,0))</f>
        <v>922578</v>
      </c>
      <c r="J1844">
        <f>INDEX('Raw Election Data'!$A$1:$AN$3144,MATCH($C1844&amp;" "&amp;$B1844,'Raw Election Data'!$C$1:$C$3144,0),MATCH('Joined Data'!J$1,'Raw Election Data'!$A$1:$AN$1,0))</f>
        <v>192065</v>
      </c>
      <c r="K1844">
        <f>INDEX('Raw Election Data'!$A$1:$AN$3144,MATCH($C1844&amp;" "&amp;$B1844,'Raw Election Data'!$C$1:$C$3144,0),MATCH('Joined Data'!K$1,'Raw Election Data'!$A$1:$AN$1,0))</f>
        <v>173817</v>
      </c>
      <c r="L1844">
        <f>INDEX('Raw Election Data'!$A$1:$AN$3144,MATCH($C1844&amp;" "&amp;$B1844,'Raw Election Data'!$C$1:$C$3144,0),MATCH('Joined Data'!L$1,'Raw Election Data'!$A$1:$AN$1,0))</f>
        <v>383248</v>
      </c>
      <c r="M1844">
        <f>INDEX('Raw Election Data'!$A$1:$AN$3144,MATCH($C1844&amp;" "&amp;$B1844,'Raw Election Data'!$C$1:$C$3144,0),MATCH('Joined Data'!M$1,'Raw Election Data'!$A$1:$AN$1,0))</f>
        <v>0.50115069093641718</v>
      </c>
      <c r="N1844">
        <f>INDEX('Raw Election Data'!$A$1:$AN$3144,MATCH($C1844&amp;" "&amp;$B1844,'Raw Election Data'!$C$1:$C$3144,0),MATCH('Joined Data'!N$1,'Raw Election Data'!$A$1:$AN$1,0))</f>
        <v>0.45353661336784534</v>
      </c>
      <c r="O1844">
        <f>INDEX('Raw Election Data'!$A$1:$AN$3144,MATCH($C1844&amp;" "&amp;$B1844,'Raw Election Data'!$C$1:$C$3144,0),MATCH('Joined Data'!O$1,'Raw Election Data'!$A$1:$AN$1,0))</f>
        <v>18248</v>
      </c>
      <c r="P1844">
        <f>INDEX('Raw Election Data'!$A$1:$AN$3144,MATCH($C1844&amp;" "&amp;$B1844,'Raw Election Data'!$C$1:$C$3144,0),MATCH('Joined Data'!P$1,'Raw Election Data'!$A$1:$AN$1,0))</f>
        <v>-18248</v>
      </c>
      <c r="Q1844">
        <f>INDEX('Raw Election Data'!$A$1:$AN$3144,MATCH($C1844&amp;" "&amp;$B1844,'Raw Election Data'!$C$1:$C$3144,0),MATCH('Joined Data'!Q$1,'Raw Election Data'!$A$1:$AN$1,0))</f>
        <v>4.7614077568571833E-2</v>
      </c>
      <c r="R1844">
        <f>INDEX('Raw Election Data'!$A$1:$AN$3144,MATCH($C1844&amp;" "&amp;$B1844,'Raw Election Data'!$C$1:$C$3144,0),MATCH('Joined Data'!R$1,'Raw Election Data'!$A$1:$AN$1,0))</f>
        <v>-4.7614077568571833E-2</v>
      </c>
    </row>
    <row r="1845" spans="1:18" ht="13.5" hidden="1" customHeight="1" x14ac:dyDescent="0.15">
      <c r="A1845" t="s">
        <v>262</v>
      </c>
      <c r="B1845" t="s">
        <v>4777</v>
      </c>
      <c r="C1845" t="str">
        <f>INDEX(FIPS!$A$1:$E$3236,MATCH($F1845,FIPS!$D$1:$D$3236,0),5)</f>
        <v>Essex County</v>
      </c>
      <c r="D1845" t="s">
        <v>263</v>
      </c>
      <c r="E1845" s="15" t="s">
        <v>21</v>
      </c>
      <c r="F1845" t="s">
        <v>4835</v>
      </c>
      <c r="G1845" t="s">
        <v>7768</v>
      </c>
      <c r="H1845" t="str">
        <f>IFERROR(VLOOKUP($G1845,'Team Colors'!$A:$B,2,0),"#c9c9c9")</f>
        <v>#0b2265</v>
      </c>
      <c r="I1845">
        <f>INDEX('Raw Election Data'!$A$1:$AN$3144,MATCH($C1845&amp;" "&amp;$B1845,'Raw Election Data'!$C$1:$C$3144,0),MATCH('Joined Data'!I$1,'Raw Election Data'!$A$1:$AN$1,0))</f>
        <v>38478</v>
      </c>
      <c r="J1845">
        <f>INDEX('Raw Election Data'!$A$1:$AN$3144,MATCH($C1845&amp;" "&amp;$B1845,'Raw Election Data'!$C$1:$C$3144,0),MATCH('Joined Data'!J$1,'Raw Election Data'!$A$1:$AN$1,0))</f>
        <v>6760</v>
      </c>
      <c r="K1845">
        <f>INDEX('Raw Election Data'!$A$1:$AN$3144,MATCH($C1845&amp;" "&amp;$B1845,'Raw Election Data'!$C$1:$C$3144,0),MATCH('Joined Data'!K$1,'Raw Election Data'!$A$1:$AN$1,0))</f>
        <v>7275</v>
      </c>
      <c r="L1845">
        <f>INDEX('Raw Election Data'!$A$1:$AN$3144,MATCH($C1845&amp;" "&amp;$B1845,'Raw Election Data'!$C$1:$C$3144,0),MATCH('Joined Data'!L$1,'Raw Election Data'!$A$1:$AN$1,0))</f>
        <v>15079</v>
      </c>
      <c r="M1845">
        <f>INDEX('Raw Election Data'!$A$1:$AN$3144,MATCH($C1845&amp;" "&amp;$B1845,'Raw Election Data'!$C$1:$C$3144,0),MATCH('Joined Data'!M$1,'Raw Election Data'!$A$1:$AN$1,0))</f>
        <v>0.44830559055640296</v>
      </c>
      <c r="N1845">
        <f>INDEX('Raw Election Data'!$A$1:$AN$3144,MATCH($C1845&amp;" "&amp;$B1845,'Raw Election Data'!$C$1:$C$3144,0),MATCH('Joined Data'!N$1,'Raw Election Data'!$A$1:$AN$1,0))</f>
        <v>0.48245904900855496</v>
      </c>
      <c r="O1845">
        <f>INDEX('Raw Election Data'!$A$1:$AN$3144,MATCH($C1845&amp;" "&amp;$B1845,'Raw Election Data'!$C$1:$C$3144,0),MATCH('Joined Data'!O$1,'Raw Election Data'!$A$1:$AN$1,0))</f>
        <v>-515</v>
      </c>
      <c r="P1845">
        <f>INDEX('Raw Election Data'!$A$1:$AN$3144,MATCH($C1845&amp;" "&amp;$B1845,'Raw Election Data'!$C$1:$C$3144,0),MATCH('Joined Data'!P$1,'Raw Election Data'!$A$1:$AN$1,0))</f>
        <v>515</v>
      </c>
      <c r="Q1845">
        <f>INDEX('Raw Election Data'!$A$1:$AN$3144,MATCH($C1845&amp;" "&amp;$B1845,'Raw Election Data'!$C$1:$C$3144,0),MATCH('Joined Data'!Q$1,'Raw Election Data'!$A$1:$AN$1,0))</f>
        <v>-3.4153458452152008E-2</v>
      </c>
      <c r="R1845">
        <f>INDEX('Raw Election Data'!$A$1:$AN$3144,MATCH($C1845&amp;" "&amp;$B1845,'Raw Election Data'!$C$1:$C$3144,0),MATCH('Joined Data'!R$1,'Raw Election Data'!$A$1:$AN$1,0))</f>
        <v>3.4153458452152008E-2</v>
      </c>
    </row>
    <row r="1846" spans="1:18" ht="13.5" hidden="1" customHeight="1" x14ac:dyDescent="0.15">
      <c r="A1846" t="s">
        <v>262</v>
      </c>
      <c r="B1846" t="s">
        <v>4777</v>
      </c>
      <c r="C1846" t="str">
        <f>INDEX(FIPS!$A$1:$E$3236,MATCH($F1846,FIPS!$D$1:$D$3236,0),5)</f>
        <v>Franklin County</v>
      </c>
      <c r="D1846" t="s">
        <v>263</v>
      </c>
      <c r="E1846" s="15" t="s">
        <v>22</v>
      </c>
      <c r="F1846" t="s">
        <v>4836</v>
      </c>
      <c r="G1846" t="s">
        <v>7768</v>
      </c>
      <c r="H1846" t="str">
        <f>IFERROR(VLOOKUP($G1846,'Team Colors'!$A:$B,2,0),"#c9c9c9")</f>
        <v>#0b2265</v>
      </c>
      <c r="I1846">
        <f>INDEX('Raw Election Data'!$A$1:$AN$3144,MATCH($C1846&amp;" "&amp;$B1846,'Raw Election Data'!$C$1:$C$3144,0),MATCH('Joined Data'!I$1,'Raw Election Data'!$A$1:$AN$1,0))</f>
        <v>50660</v>
      </c>
      <c r="J1846">
        <f>INDEX('Raw Election Data'!$A$1:$AN$3144,MATCH($C1846&amp;" "&amp;$B1846,'Raw Election Data'!$C$1:$C$3144,0),MATCH('Joined Data'!J$1,'Raw Election Data'!$A$1:$AN$1,0))</f>
        <v>6517</v>
      </c>
      <c r="K1846">
        <f>INDEX('Raw Election Data'!$A$1:$AN$3144,MATCH($C1846&amp;" "&amp;$B1846,'Raw Election Data'!$C$1:$C$3144,0),MATCH('Joined Data'!K$1,'Raw Election Data'!$A$1:$AN$1,0))</f>
        <v>7636</v>
      </c>
      <c r="L1846">
        <f>INDEX('Raw Election Data'!$A$1:$AN$3144,MATCH($C1846&amp;" "&amp;$B1846,'Raw Election Data'!$C$1:$C$3144,0),MATCH('Joined Data'!L$1,'Raw Election Data'!$A$1:$AN$1,0))</f>
        <v>15148</v>
      </c>
      <c r="M1846">
        <f>INDEX('Raw Election Data'!$A$1:$AN$3144,MATCH($C1846&amp;" "&amp;$B1846,'Raw Election Data'!$C$1:$C$3144,0),MATCH('Joined Data'!M$1,'Raw Election Data'!$A$1:$AN$1,0))</f>
        <v>0.43022181146025879</v>
      </c>
      <c r="N1846">
        <f>INDEX('Raw Election Data'!$A$1:$AN$3144,MATCH($C1846&amp;" "&amp;$B1846,'Raw Election Data'!$C$1:$C$3144,0),MATCH('Joined Data'!N$1,'Raw Election Data'!$A$1:$AN$1,0))</f>
        <v>0.50409294956429895</v>
      </c>
      <c r="O1846">
        <f>INDEX('Raw Election Data'!$A$1:$AN$3144,MATCH($C1846&amp;" "&amp;$B1846,'Raw Election Data'!$C$1:$C$3144,0),MATCH('Joined Data'!O$1,'Raw Election Data'!$A$1:$AN$1,0))</f>
        <v>-1119</v>
      </c>
      <c r="P1846">
        <f>INDEX('Raw Election Data'!$A$1:$AN$3144,MATCH($C1846&amp;" "&amp;$B1846,'Raw Election Data'!$C$1:$C$3144,0),MATCH('Joined Data'!P$1,'Raw Election Data'!$A$1:$AN$1,0))</f>
        <v>1119</v>
      </c>
      <c r="Q1846">
        <f>INDEX('Raw Election Data'!$A$1:$AN$3144,MATCH($C1846&amp;" "&amp;$B1846,'Raw Election Data'!$C$1:$C$3144,0),MATCH('Joined Data'!Q$1,'Raw Election Data'!$A$1:$AN$1,0))</f>
        <v>-7.3871138104040168E-2</v>
      </c>
      <c r="R1846">
        <f>INDEX('Raw Election Data'!$A$1:$AN$3144,MATCH($C1846&amp;" "&amp;$B1846,'Raw Election Data'!$C$1:$C$3144,0),MATCH('Joined Data'!R$1,'Raw Election Data'!$A$1:$AN$1,0))</f>
        <v>7.3871138104040168E-2</v>
      </c>
    </row>
    <row r="1847" spans="1:18" ht="13.5" hidden="1" customHeight="1" x14ac:dyDescent="0.15">
      <c r="A1847" t="s">
        <v>262</v>
      </c>
      <c r="B1847" t="s">
        <v>4777</v>
      </c>
      <c r="C1847" t="str">
        <f>INDEX(FIPS!$A$1:$E$3236,MATCH($F1847,FIPS!$D$1:$D$3236,0),5)</f>
        <v>Fulton County</v>
      </c>
      <c r="D1847" t="s">
        <v>263</v>
      </c>
      <c r="E1847" s="15" t="s">
        <v>23</v>
      </c>
      <c r="F1847" t="s">
        <v>4839</v>
      </c>
      <c r="G1847" t="s">
        <v>7768</v>
      </c>
      <c r="H1847" t="str">
        <f>IFERROR(VLOOKUP($G1847,'Team Colors'!$A:$B,2,0),"#c9c9c9")</f>
        <v>#0b2265</v>
      </c>
      <c r="I1847">
        <f>INDEX('Raw Election Data'!$A$1:$AN$3144,MATCH($C1847&amp;" "&amp;$B1847,'Raw Election Data'!$C$1:$C$3144,0),MATCH('Joined Data'!I$1,'Raw Election Data'!$A$1:$AN$1,0))</f>
        <v>53992</v>
      </c>
      <c r="J1847">
        <f>INDEX('Raw Election Data'!$A$1:$AN$3144,MATCH($C1847&amp;" "&amp;$B1847,'Raw Election Data'!$C$1:$C$3144,0),MATCH('Joined Data'!J$1,'Raw Election Data'!$A$1:$AN$1,0))</f>
        <v>5805</v>
      </c>
      <c r="K1847">
        <f>INDEX('Raw Election Data'!$A$1:$AN$3144,MATCH($C1847&amp;" "&amp;$B1847,'Raw Election Data'!$C$1:$C$3144,0),MATCH('Joined Data'!K$1,'Raw Election Data'!$A$1:$AN$1,0))</f>
        <v>12759</v>
      </c>
      <c r="L1847">
        <f>INDEX('Raw Election Data'!$A$1:$AN$3144,MATCH($C1847&amp;" "&amp;$B1847,'Raw Election Data'!$C$1:$C$3144,0),MATCH('Joined Data'!L$1,'Raw Election Data'!$A$1:$AN$1,0))</f>
        <v>19563</v>
      </c>
      <c r="M1847">
        <f>INDEX('Raw Election Data'!$A$1:$AN$3144,MATCH($C1847&amp;" "&amp;$B1847,'Raw Election Data'!$C$1:$C$3144,0),MATCH('Joined Data'!M$1,'Raw Election Data'!$A$1:$AN$1,0))</f>
        <v>0.29673362981137863</v>
      </c>
      <c r="N1847">
        <f>INDEX('Raw Election Data'!$A$1:$AN$3144,MATCH($C1847&amp;" "&amp;$B1847,'Raw Election Data'!$C$1:$C$3144,0),MATCH('Joined Data'!N$1,'Raw Election Data'!$A$1:$AN$1,0))</f>
        <v>0.65220058273270975</v>
      </c>
      <c r="O1847">
        <f>INDEX('Raw Election Data'!$A$1:$AN$3144,MATCH($C1847&amp;" "&amp;$B1847,'Raw Election Data'!$C$1:$C$3144,0),MATCH('Joined Data'!O$1,'Raw Election Data'!$A$1:$AN$1,0))</f>
        <v>-6954</v>
      </c>
      <c r="P1847">
        <f>INDEX('Raw Election Data'!$A$1:$AN$3144,MATCH($C1847&amp;" "&amp;$B1847,'Raw Election Data'!$C$1:$C$3144,0),MATCH('Joined Data'!P$1,'Raw Election Data'!$A$1:$AN$1,0))</f>
        <v>6954</v>
      </c>
      <c r="Q1847">
        <f>INDEX('Raw Election Data'!$A$1:$AN$3144,MATCH($C1847&amp;" "&amp;$B1847,'Raw Election Data'!$C$1:$C$3144,0),MATCH('Joined Data'!Q$1,'Raw Election Data'!$A$1:$AN$1,0))</f>
        <v>-0.35546695292133113</v>
      </c>
      <c r="R1847">
        <f>INDEX('Raw Election Data'!$A$1:$AN$3144,MATCH($C1847&amp;" "&amp;$B1847,'Raw Election Data'!$C$1:$C$3144,0),MATCH('Joined Data'!R$1,'Raw Election Data'!$A$1:$AN$1,0))</f>
        <v>0.35546695292133113</v>
      </c>
    </row>
    <row r="1848" spans="1:18" ht="13.5" hidden="1" customHeight="1" x14ac:dyDescent="0.15">
      <c r="A1848" t="s">
        <v>262</v>
      </c>
      <c r="B1848" t="s">
        <v>4777</v>
      </c>
      <c r="C1848" t="str">
        <f>INDEX(FIPS!$A$1:$E$3236,MATCH($F1848,FIPS!$D$1:$D$3236,0),5)</f>
        <v>Genesee County</v>
      </c>
      <c r="D1848" t="s">
        <v>263</v>
      </c>
      <c r="E1848" s="15" t="s">
        <v>24</v>
      </c>
      <c r="F1848" t="s">
        <v>4842</v>
      </c>
      <c r="G1848" t="s">
        <v>7777</v>
      </c>
      <c r="H1848" t="str">
        <f>IFERROR(VLOOKUP($G1848,'Team Colors'!$A:$B,2,0),"#c9c9c9")</f>
        <v>#00338d</v>
      </c>
      <c r="I1848">
        <f>INDEX('Raw Election Data'!$A$1:$AN$3144,MATCH($C1848&amp;" "&amp;$B1848,'Raw Election Data'!$C$1:$C$3144,0),MATCH('Joined Data'!I$1,'Raw Election Data'!$A$1:$AN$1,0))</f>
        <v>58937</v>
      </c>
      <c r="J1848">
        <f>INDEX('Raw Election Data'!$A$1:$AN$3144,MATCH($C1848&amp;" "&amp;$B1848,'Raw Election Data'!$C$1:$C$3144,0),MATCH('Joined Data'!J$1,'Raw Election Data'!$A$1:$AN$1,0))</f>
        <v>6946</v>
      </c>
      <c r="K1848">
        <f>INDEX('Raw Election Data'!$A$1:$AN$3144,MATCH($C1848&amp;" "&amp;$B1848,'Raw Election Data'!$C$1:$C$3144,0),MATCH('Joined Data'!K$1,'Raw Election Data'!$A$1:$AN$1,0))</f>
        <v>15986</v>
      </c>
      <c r="L1848">
        <f>INDEX('Raw Election Data'!$A$1:$AN$3144,MATCH($C1848&amp;" "&amp;$B1848,'Raw Election Data'!$C$1:$C$3144,0),MATCH('Joined Data'!L$1,'Raw Election Data'!$A$1:$AN$1,0))</f>
        <v>24463</v>
      </c>
      <c r="M1848">
        <f>INDEX('Raw Election Data'!$A$1:$AN$3144,MATCH($C1848&amp;" "&amp;$B1848,'Raw Election Data'!$C$1:$C$3144,0),MATCH('Joined Data'!M$1,'Raw Election Data'!$A$1:$AN$1,0))</f>
        <v>0.28393900993336874</v>
      </c>
      <c r="N1848">
        <f>INDEX('Raw Election Data'!$A$1:$AN$3144,MATCH($C1848&amp;" "&amp;$B1848,'Raw Election Data'!$C$1:$C$3144,0),MATCH('Joined Data'!N$1,'Raw Election Data'!$A$1:$AN$1,0))</f>
        <v>0.6534766790663451</v>
      </c>
      <c r="O1848">
        <f>INDEX('Raw Election Data'!$A$1:$AN$3144,MATCH($C1848&amp;" "&amp;$B1848,'Raw Election Data'!$C$1:$C$3144,0),MATCH('Joined Data'!O$1,'Raw Election Data'!$A$1:$AN$1,0))</f>
        <v>-9040</v>
      </c>
      <c r="P1848">
        <f>INDEX('Raw Election Data'!$A$1:$AN$3144,MATCH($C1848&amp;" "&amp;$B1848,'Raw Election Data'!$C$1:$C$3144,0),MATCH('Joined Data'!P$1,'Raw Election Data'!$A$1:$AN$1,0))</f>
        <v>9040</v>
      </c>
      <c r="Q1848">
        <f>INDEX('Raw Election Data'!$A$1:$AN$3144,MATCH($C1848&amp;" "&amp;$B1848,'Raw Election Data'!$C$1:$C$3144,0),MATCH('Joined Data'!Q$1,'Raw Election Data'!$A$1:$AN$1,0))</f>
        <v>-0.36953766913297637</v>
      </c>
      <c r="R1848">
        <f>INDEX('Raw Election Data'!$A$1:$AN$3144,MATCH($C1848&amp;" "&amp;$B1848,'Raw Election Data'!$C$1:$C$3144,0),MATCH('Joined Data'!R$1,'Raw Election Data'!$A$1:$AN$1,0))</f>
        <v>0.36953766913297637</v>
      </c>
    </row>
    <row r="1849" spans="1:18" ht="13.5" hidden="1" customHeight="1" x14ac:dyDescent="0.15">
      <c r="A1849" t="s">
        <v>262</v>
      </c>
      <c r="B1849" t="s">
        <v>4777</v>
      </c>
      <c r="C1849" t="str">
        <f>INDEX(FIPS!$A$1:$E$3236,MATCH($F1849,FIPS!$D$1:$D$3236,0),5)</f>
        <v>Greene County</v>
      </c>
      <c r="D1849" t="s">
        <v>263</v>
      </c>
      <c r="E1849" s="15" t="s">
        <v>25</v>
      </c>
      <c r="F1849" t="s">
        <v>4847</v>
      </c>
      <c r="G1849" t="s">
        <v>7768</v>
      </c>
      <c r="H1849" t="str">
        <f>IFERROR(VLOOKUP($G1849,'Team Colors'!$A:$B,2,0),"#c9c9c9")</f>
        <v>#0b2265</v>
      </c>
      <c r="I1849">
        <f>INDEX('Raw Election Data'!$A$1:$AN$3144,MATCH($C1849&amp;" "&amp;$B1849,'Raw Election Data'!$C$1:$C$3144,0),MATCH('Joined Data'!I$1,'Raw Election Data'!$A$1:$AN$1,0))</f>
        <v>47625</v>
      </c>
      <c r="J1849">
        <f>INDEX('Raw Election Data'!$A$1:$AN$3144,MATCH($C1849&amp;" "&amp;$B1849,'Raw Election Data'!$C$1:$C$3144,0),MATCH('Joined Data'!J$1,'Raw Election Data'!$A$1:$AN$1,0))</f>
        <v>6370</v>
      </c>
      <c r="K1849">
        <f>INDEX('Raw Election Data'!$A$1:$AN$3144,MATCH($C1849&amp;" "&amp;$B1849,'Raw Election Data'!$C$1:$C$3144,0),MATCH('Joined Data'!K$1,'Raw Election Data'!$A$1:$AN$1,0))</f>
        <v>11546</v>
      </c>
      <c r="L1849">
        <f>INDEX('Raw Election Data'!$A$1:$AN$3144,MATCH($C1849&amp;" "&amp;$B1849,'Raw Election Data'!$C$1:$C$3144,0),MATCH('Joined Data'!L$1,'Raw Election Data'!$A$1:$AN$1,0))</f>
        <v>18869</v>
      </c>
      <c r="M1849">
        <f>INDEX('Raw Election Data'!$A$1:$AN$3144,MATCH($C1849&amp;" "&amp;$B1849,'Raw Election Data'!$C$1:$C$3144,0),MATCH('Joined Data'!M$1,'Raw Election Data'!$A$1:$AN$1,0))</f>
        <v>0.33759075732683236</v>
      </c>
      <c r="N1849">
        <f>INDEX('Raw Election Data'!$A$1:$AN$3144,MATCH($C1849&amp;" "&amp;$B1849,'Raw Election Data'!$C$1:$C$3144,0),MATCH('Joined Data'!N$1,'Raw Election Data'!$A$1:$AN$1,0))</f>
        <v>0.61190312152207327</v>
      </c>
      <c r="O1849">
        <f>INDEX('Raw Election Data'!$A$1:$AN$3144,MATCH($C1849&amp;" "&amp;$B1849,'Raw Election Data'!$C$1:$C$3144,0),MATCH('Joined Data'!O$1,'Raw Election Data'!$A$1:$AN$1,0))</f>
        <v>-5176</v>
      </c>
      <c r="P1849">
        <f>INDEX('Raw Election Data'!$A$1:$AN$3144,MATCH($C1849&amp;" "&amp;$B1849,'Raw Election Data'!$C$1:$C$3144,0),MATCH('Joined Data'!P$1,'Raw Election Data'!$A$1:$AN$1,0))</f>
        <v>5176</v>
      </c>
      <c r="Q1849">
        <f>INDEX('Raw Election Data'!$A$1:$AN$3144,MATCH($C1849&amp;" "&amp;$B1849,'Raw Election Data'!$C$1:$C$3144,0),MATCH('Joined Data'!Q$1,'Raw Election Data'!$A$1:$AN$1,0))</f>
        <v>-0.27431236419524091</v>
      </c>
      <c r="R1849">
        <f>INDEX('Raw Election Data'!$A$1:$AN$3144,MATCH($C1849&amp;" "&amp;$B1849,'Raw Election Data'!$C$1:$C$3144,0),MATCH('Joined Data'!R$1,'Raw Election Data'!$A$1:$AN$1,0))</f>
        <v>0.27431236419524091</v>
      </c>
    </row>
    <row r="1850" spans="1:18" ht="13.5" hidden="1" customHeight="1" x14ac:dyDescent="0.15">
      <c r="A1850" t="s">
        <v>262</v>
      </c>
      <c r="B1850" t="s">
        <v>4777</v>
      </c>
      <c r="C1850" t="str">
        <f>INDEX(FIPS!$A$1:$E$3236,MATCH($F1850,FIPS!$D$1:$D$3236,0),5)</f>
        <v>Hamilton County</v>
      </c>
      <c r="D1850" t="s">
        <v>263</v>
      </c>
      <c r="E1850" s="15" t="s">
        <v>26</v>
      </c>
      <c r="F1850" t="s">
        <v>4848</v>
      </c>
      <c r="G1850" t="s">
        <v>7768</v>
      </c>
      <c r="H1850" t="str">
        <f>IFERROR(VLOOKUP($G1850,'Team Colors'!$A:$B,2,0),"#c9c9c9")</f>
        <v>#0b2265</v>
      </c>
      <c r="I1850">
        <f>INDEX('Raw Election Data'!$A$1:$AN$3144,MATCH($C1850&amp;" "&amp;$B1850,'Raw Election Data'!$C$1:$C$3144,0),MATCH('Joined Data'!I$1,'Raw Election Data'!$A$1:$AN$1,0))</f>
        <v>4712</v>
      </c>
      <c r="J1850">
        <f>INDEX('Raw Election Data'!$A$1:$AN$3144,MATCH($C1850&amp;" "&amp;$B1850,'Raw Election Data'!$C$1:$C$3144,0),MATCH('Joined Data'!J$1,'Raw Election Data'!$A$1:$AN$1,0))</f>
        <v>752</v>
      </c>
      <c r="K1850">
        <f>INDEX('Raw Election Data'!$A$1:$AN$3144,MATCH($C1850&amp;" "&amp;$B1850,'Raw Election Data'!$C$1:$C$3144,0),MATCH('Joined Data'!K$1,'Raw Election Data'!$A$1:$AN$1,0))</f>
        <v>1795</v>
      </c>
      <c r="L1850">
        <f>INDEX('Raw Election Data'!$A$1:$AN$3144,MATCH($C1850&amp;" "&amp;$B1850,'Raw Election Data'!$C$1:$C$3144,0),MATCH('Joined Data'!L$1,'Raw Election Data'!$A$1:$AN$1,0))</f>
        <v>2688</v>
      </c>
      <c r="M1850">
        <f>INDEX('Raw Election Data'!$A$1:$AN$3144,MATCH($C1850&amp;" "&amp;$B1850,'Raw Election Data'!$C$1:$C$3144,0),MATCH('Joined Data'!M$1,'Raw Election Data'!$A$1:$AN$1,0))</f>
        <v>0.27976190476190477</v>
      </c>
      <c r="N1850">
        <f>INDEX('Raw Election Data'!$A$1:$AN$3144,MATCH($C1850&amp;" "&amp;$B1850,'Raw Election Data'!$C$1:$C$3144,0),MATCH('Joined Data'!N$1,'Raw Election Data'!$A$1:$AN$1,0))</f>
        <v>0.66778273809523814</v>
      </c>
      <c r="O1850">
        <f>INDEX('Raw Election Data'!$A$1:$AN$3144,MATCH($C1850&amp;" "&amp;$B1850,'Raw Election Data'!$C$1:$C$3144,0),MATCH('Joined Data'!O$1,'Raw Election Data'!$A$1:$AN$1,0))</f>
        <v>-1043</v>
      </c>
      <c r="P1850">
        <f>INDEX('Raw Election Data'!$A$1:$AN$3144,MATCH($C1850&amp;" "&amp;$B1850,'Raw Election Data'!$C$1:$C$3144,0),MATCH('Joined Data'!P$1,'Raw Election Data'!$A$1:$AN$1,0))</f>
        <v>1043</v>
      </c>
      <c r="Q1850">
        <f>INDEX('Raw Election Data'!$A$1:$AN$3144,MATCH($C1850&amp;" "&amp;$B1850,'Raw Election Data'!$C$1:$C$3144,0),MATCH('Joined Data'!Q$1,'Raw Election Data'!$A$1:$AN$1,0))</f>
        <v>-0.38802083333333337</v>
      </c>
      <c r="R1850">
        <f>INDEX('Raw Election Data'!$A$1:$AN$3144,MATCH($C1850&amp;" "&amp;$B1850,'Raw Election Data'!$C$1:$C$3144,0),MATCH('Joined Data'!R$1,'Raw Election Data'!$A$1:$AN$1,0))</f>
        <v>0.38802083333333337</v>
      </c>
    </row>
    <row r="1851" spans="1:18" ht="13.5" hidden="1" customHeight="1" x14ac:dyDescent="0.15">
      <c r="A1851" t="s">
        <v>262</v>
      </c>
      <c r="B1851" t="s">
        <v>4777</v>
      </c>
      <c r="C1851" t="str">
        <f>INDEX(FIPS!$A$1:$E$3236,MATCH($F1851,FIPS!$D$1:$D$3236,0),5)</f>
        <v>Herkimer County</v>
      </c>
      <c r="D1851" t="s">
        <v>263</v>
      </c>
      <c r="E1851" s="15" t="s">
        <v>27</v>
      </c>
      <c r="F1851" t="s">
        <v>4850</v>
      </c>
      <c r="G1851" t="s">
        <v>7768</v>
      </c>
      <c r="H1851" t="str">
        <f>IFERROR(VLOOKUP($G1851,'Team Colors'!$A:$B,2,0),"#c9c9c9")</f>
        <v>#0b2265</v>
      </c>
      <c r="I1851">
        <f>INDEX('Raw Election Data'!$A$1:$AN$3144,MATCH($C1851&amp;" "&amp;$B1851,'Raw Election Data'!$C$1:$C$3144,0),MATCH('Joined Data'!I$1,'Raw Election Data'!$A$1:$AN$1,0))</f>
        <v>63100</v>
      </c>
      <c r="J1851">
        <f>INDEX('Raw Election Data'!$A$1:$AN$3144,MATCH($C1851&amp;" "&amp;$B1851,'Raw Election Data'!$C$1:$C$3144,0),MATCH('Joined Data'!J$1,'Raw Election Data'!$A$1:$AN$1,0))</f>
        <v>7289</v>
      </c>
      <c r="K1851">
        <f>INDEX('Raw Election Data'!$A$1:$AN$3144,MATCH($C1851&amp;" "&amp;$B1851,'Raw Election Data'!$C$1:$C$3144,0),MATCH('Joined Data'!K$1,'Raw Election Data'!$A$1:$AN$1,0))</f>
        <v>15664</v>
      </c>
      <c r="L1851">
        <f>INDEX('Raw Election Data'!$A$1:$AN$3144,MATCH($C1851&amp;" "&amp;$B1851,'Raw Election Data'!$C$1:$C$3144,0),MATCH('Joined Data'!L$1,'Raw Election Data'!$A$1:$AN$1,0))</f>
        <v>24261</v>
      </c>
      <c r="M1851">
        <f>INDEX('Raw Election Data'!$A$1:$AN$3144,MATCH($C1851&amp;" "&amp;$B1851,'Raw Election Data'!$C$1:$C$3144,0),MATCH('Joined Data'!M$1,'Raw Election Data'!$A$1:$AN$1,0))</f>
        <v>0.30044103705535635</v>
      </c>
      <c r="N1851">
        <f>INDEX('Raw Election Data'!$A$1:$AN$3144,MATCH($C1851&amp;" "&amp;$B1851,'Raw Election Data'!$C$1:$C$3144,0),MATCH('Joined Data'!N$1,'Raw Election Data'!$A$1:$AN$1,0))</f>
        <v>0.64564527430856111</v>
      </c>
      <c r="O1851">
        <f>INDEX('Raw Election Data'!$A$1:$AN$3144,MATCH($C1851&amp;" "&amp;$B1851,'Raw Election Data'!$C$1:$C$3144,0),MATCH('Joined Data'!O$1,'Raw Election Data'!$A$1:$AN$1,0))</f>
        <v>-8375</v>
      </c>
      <c r="P1851">
        <f>INDEX('Raw Election Data'!$A$1:$AN$3144,MATCH($C1851&amp;" "&amp;$B1851,'Raw Election Data'!$C$1:$C$3144,0),MATCH('Joined Data'!P$1,'Raw Election Data'!$A$1:$AN$1,0))</f>
        <v>8375</v>
      </c>
      <c r="Q1851">
        <f>INDEX('Raw Election Data'!$A$1:$AN$3144,MATCH($C1851&amp;" "&amp;$B1851,'Raw Election Data'!$C$1:$C$3144,0),MATCH('Joined Data'!Q$1,'Raw Election Data'!$A$1:$AN$1,0))</f>
        <v>-0.34520423725320476</v>
      </c>
      <c r="R1851">
        <f>INDEX('Raw Election Data'!$A$1:$AN$3144,MATCH($C1851&amp;" "&amp;$B1851,'Raw Election Data'!$C$1:$C$3144,0),MATCH('Joined Data'!R$1,'Raw Election Data'!$A$1:$AN$1,0))</f>
        <v>0.34520423725320476</v>
      </c>
    </row>
    <row r="1852" spans="1:18" ht="13.5" hidden="1" customHeight="1" x14ac:dyDescent="0.15">
      <c r="A1852" t="s">
        <v>262</v>
      </c>
      <c r="B1852" t="s">
        <v>4777</v>
      </c>
      <c r="C1852" t="str">
        <f>INDEX(FIPS!$A$1:$E$3236,MATCH($F1852,FIPS!$D$1:$D$3236,0),5)</f>
        <v>Jefferson County</v>
      </c>
      <c r="D1852" t="s">
        <v>263</v>
      </c>
      <c r="E1852" s="15" t="s">
        <v>28</v>
      </c>
      <c r="F1852" t="s">
        <v>4853</v>
      </c>
      <c r="G1852" t="s">
        <v>7768</v>
      </c>
      <c r="H1852" t="str">
        <f>IFERROR(VLOOKUP($G1852,'Team Colors'!$A:$B,2,0),"#c9c9c9")</f>
        <v>#0b2265</v>
      </c>
      <c r="I1852">
        <f>INDEX('Raw Election Data'!$A$1:$AN$3144,MATCH($C1852&amp;" "&amp;$B1852,'Raw Election Data'!$C$1:$C$3144,0),MATCH('Joined Data'!I$1,'Raw Election Data'!$A$1:$AN$1,0))</f>
        <v>117635</v>
      </c>
      <c r="J1852">
        <f>INDEX('Raw Election Data'!$A$1:$AN$3144,MATCH($C1852&amp;" "&amp;$B1852,'Raw Election Data'!$C$1:$C$3144,0),MATCH('Joined Data'!J$1,'Raw Election Data'!$A$1:$AN$1,0))</f>
        <v>12289</v>
      </c>
      <c r="K1852">
        <f>INDEX('Raw Election Data'!$A$1:$AN$3144,MATCH($C1852&amp;" "&amp;$B1852,'Raw Election Data'!$C$1:$C$3144,0),MATCH('Joined Data'!K$1,'Raw Election Data'!$A$1:$AN$1,0))</f>
        <v>19947</v>
      </c>
      <c r="L1852">
        <f>INDEX('Raw Election Data'!$A$1:$AN$3144,MATCH($C1852&amp;" "&amp;$B1852,'Raw Election Data'!$C$1:$C$3144,0),MATCH('Joined Data'!L$1,'Raw Election Data'!$A$1:$AN$1,0))</f>
        <v>34263</v>
      </c>
      <c r="M1852">
        <f>INDEX('Raw Election Data'!$A$1:$AN$3144,MATCH($C1852&amp;" "&amp;$B1852,'Raw Election Data'!$C$1:$C$3144,0),MATCH('Joined Data'!M$1,'Raw Election Data'!$A$1:$AN$1,0))</f>
        <v>0.35866678341067626</v>
      </c>
      <c r="N1852">
        <f>INDEX('Raw Election Data'!$A$1:$AN$3144,MATCH($C1852&amp;" "&amp;$B1852,'Raw Election Data'!$C$1:$C$3144,0),MATCH('Joined Data'!N$1,'Raw Election Data'!$A$1:$AN$1,0))</f>
        <v>0.58217318973820154</v>
      </c>
      <c r="O1852">
        <f>INDEX('Raw Election Data'!$A$1:$AN$3144,MATCH($C1852&amp;" "&amp;$B1852,'Raw Election Data'!$C$1:$C$3144,0),MATCH('Joined Data'!O$1,'Raw Election Data'!$A$1:$AN$1,0))</f>
        <v>-7658</v>
      </c>
      <c r="P1852">
        <f>INDEX('Raw Election Data'!$A$1:$AN$3144,MATCH($C1852&amp;" "&amp;$B1852,'Raw Election Data'!$C$1:$C$3144,0),MATCH('Joined Data'!P$1,'Raw Election Data'!$A$1:$AN$1,0))</f>
        <v>7658</v>
      </c>
      <c r="Q1852">
        <f>INDEX('Raw Election Data'!$A$1:$AN$3144,MATCH($C1852&amp;" "&amp;$B1852,'Raw Election Data'!$C$1:$C$3144,0),MATCH('Joined Data'!Q$1,'Raw Election Data'!$A$1:$AN$1,0))</f>
        <v>-0.22350640632752528</v>
      </c>
      <c r="R1852">
        <f>INDEX('Raw Election Data'!$A$1:$AN$3144,MATCH($C1852&amp;" "&amp;$B1852,'Raw Election Data'!$C$1:$C$3144,0),MATCH('Joined Data'!R$1,'Raw Election Data'!$A$1:$AN$1,0))</f>
        <v>0.22350640632752528</v>
      </c>
    </row>
    <row r="1853" spans="1:18" ht="13.5" hidden="1" customHeight="1" x14ac:dyDescent="0.15">
      <c r="A1853" t="s">
        <v>262</v>
      </c>
      <c r="B1853" t="s">
        <v>4777</v>
      </c>
      <c r="C1853" t="str">
        <f>INDEX(FIPS!$A$1:$E$3236,MATCH($F1853,FIPS!$D$1:$D$3236,0),5)</f>
        <v>Kings County</v>
      </c>
      <c r="D1853" t="s">
        <v>263</v>
      </c>
      <c r="E1853" s="15" t="s">
        <v>29</v>
      </c>
      <c r="F1853" t="s">
        <v>4856</v>
      </c>
      <c r="G1853" t="s">
        <v>7768</v>
      </c>
      <c r="H1853" t="str">
        <f>IFERROR(VLOOKUP($G1853,'Team Colors'!$A:$B,2,0),"#c9c9c9")</f>
        <v>#0b2265</v>
      </c>
      <c r="I1853">
        <f>INDEX('Raw Election Data'!$A$1:$AN$3144,MATCH($C1853&amp;" "&amp;$B1853,'Raw Election Data'!$C$1:$C$3144,0),MATCH('Joined Data'!I$1,'Raw Election Data'!$A$1:$AN$1,0))</f>
        <v>2636735</v>
      </c>
      <c r="J1853">
        <f>INDEX('Raw Election Data'!$A$1:$AN$3144,MATCH($C1853&amp;" "&amp;$B1853,'Raw Election Data'!$C$1:$C$3144,0),MATCH('Joined Data'!J$1,'Raw Election Data'!$A$1:$AN$1,0))</f>
        <v>595086</v>
      </c>
      <c r="K1853">
        <f>INDEX('Raw Election Data'!$A$1:$AN$3144,MATCH($C1853&amp;" "&amp;$B1853,'Raw Election Data'!$C$1:$C$3144,0),MATCH('Joined Data'!K$1,'Raw Election Data'!$A$1:$AN$1,0))</f>
        <v>133653</v>
      </c>
      <c r="L1853">
        <f>INDEX('Raw Election Data'!$A$1:$AN$3144,MATCH($C1853&amp;" "&amp;$B1853,'Raw Election Data'!$C$1:$C$3144,0),MATCH('Joined Data'!L$1,'Raw Election Data'!$A$1:$AN$1,0))</f>
        <v>746295</v>
      </c>
      <c r="M1853">
        <f>INDEX('Raw Election Data'!$A$1:$AN$3144,MATCH($C1853&amp;" "&amp;$B1853,'Raw Election Data'!$C$1:$C$3144,0),MATCH('Joined Data'!M$1,'Raw Election Data'!$A$1:$AN$1,0))</f>
        <v>0.79738709223564408</v>
      </c>
      <c r="N1853">
        <f>INDEX('Raw Election Data'!$A$1:$AN$3144,MATCH($C1853&amp;" "&amp;$B1853,'Raw Election Data'!$C$1:$C$3144,0),MATCH('Joined Data'!N$1,'Raw Election Data'!$A$1:$AN$1,0))</f>
        <v>0.17908869816895465</v>
      </c>
      <c r="O1853">
        <f>INDEX('Raw Election Data'!$A$1:$AN$3144,MATCH($C1853&amp;" "&amp;$B1853,'Raw Election Data'!$C$1:$C$3144,0),MATCH('Joined Data'!O$1,'Raw Election Data'!$A$1:$AN$1,0))</f>
        <v>461433</v>
      </c>
      <c r="P1853">
        <f>INDEX('Raw Election Data'!$A$1:$AN$3144,MATCH($C1853&amp;" "&amp;$B1853,'Raw Election Data'!$C$1:$C$3144,0),MATCH('Joined Data'!P$1,'Raw Election Data'!$A$1:$AN$1,0))</f>
        <v>-461433</v>
      </c>
      <c r="Q1853">
        <f>INDEX('Raw Election Data'!$A$1:$AN$3144,MATCH($C1853&amp;" "&amp;$B1853,'Raw Election Data'!$C$1:$C$3144,0),MATCH('Joined Data'!Q$1,'Raw Election Data'!$A$1:$AN$1,0))</f>
        <v>0.61829839406668941</v>
      </c>
      <c r="R1853">
        <f>INDEX('Raw Election Data'!$A$1:$AN$3144,MATCH($C1853&amp;" "&amp;$B1853,'Raw Election Data'!$C$1:$C$3144,0),MATCH('Joined Data'!R$1,'Raw Election Data'!$A$1:$AN$1,0))</f>
        <v>-0.61829839406668941</v>
      </c>
    </row>
    <row r="1854" spans="1:18" ht="13.5" hidden="1" customHeight="1" x14ac:dyDescent="0.15">
      <c r="A1854" t="s">
        <v>262</v>
      </c>
      <c r="B1854" t="s">
        <v>4777</v>
      </c>
      <c r="C1854" t="str">
        <f>INDEX(FIPS!$A$1:$E$3236,MATCH($F1854,FIPS!$D$1:$D$3236,0),5)</f>
        <v>Lewis County</v>
      </c>
      <c r="D1854" t="s">
        <v>263</v>
      </c>
      <c r="E1854" s="15" t="s">
        <v>30</v>
      </c>
      <c r="F1854" t="s">
        <v>4857</v>
      </c>
      <c r="G1854" t="s">
        <v>7768</v>
      </c>
      <c r="H1854" t="str">
        <f>IFERROR(VLOOKUP($G1854,'Team Colors'!$A:$B,2,0),"#c9c9c9")</f>
        <v>#0b2265</v>
      </c>
      <c r="I1854">
        <f>INDEX('Raw Election Data'!$A$1:$AN$3144,MATCH($C1854&amp;" "&amp;$B1854,'Raw Election Data'!$C$1:$C$3144,0),MATCH('Joined Data'!I$1,'Raw Election Data'!$A$1:$AN$1,0))</f>
        <v>26957</v>
      </c>
      <c r="J1854">
        <f>INDEX('Raw Election Data'!$A$1:$AN$3144,MATCH($C1854&amp;" "&amp;$B1854,'Raw Election Data'!$C$1:$C$3144,0),MATCH('Joined Data'!J$1,'Raw Election Data'!$A$1:$AN$1,0))</f>
        <v>2828</v>
      </c>
      <c r="K1854">
        <f>INDEX('Raw Election Data'!$A$1:$AN$3144,MATCH($C1854&amp;" "&amp;$B1854,'Raw Election Data'!$C$1:$C$3144,0),MATCH('Joined Data'!K$1,'Raw Election Data'!$A$1:$AN$1,0))</f>
        <v>6916</v>
      </c>
      <c r="L1854">
        <f>INDEX('Raw Election Data'!$A$1:$AN$3144,MATCH($C1854&amp;" "&amp;$B1854,'Raw Election Data'!$C$1:$C$3144,0),MATCH('Joined Data'!L$1,'Raw Election Data'!$A$1:$AN$1,0))</f>
        <v>10312</v>
      </c>
      <c r="M1854">
        <f>INDEX('Raw Election Data'!$A$1:$AN$3144,MATCH($C1854&amp;" "&amp;$B1854,'Raw Election Data'!$C$1:$C$3144,0),MATCH('Joined Data'!M$1,'Raw Election Data'!$A$1:$AN$1,0))</f>
        <v>0.27424359968968193</v>
      </c>
      <c r="N1854">
        <f>INDEX('Raw Election Data'!$A$1:$AN$3144,MATCH($C1854&amp;" "&amp;$B1854,'Raw Election Data'!$C$1:$C$3144,0),MATCH('Joined Data'!N$1,'Raw Election Data'!$A$1:$AN$1,0))</f>
        <v>0.67067494181536069</v>
      </c>
      <c r="O1854">
        <f>INDEX('Raw Election Data'!$A$1:$AN$3144,MATCH($C1854&amp;" "&amp;$B1854,'Raw Election Data'!$C$1:$C$3144,0),MATCH('Joined Data'!O$1,'Raw Election Data'!$A$1:$AN$1,0))</f>
        <v>-4088</v>
      </c>
      <c r="P1854">
        <f>INDEX('Raw Election Data'!$A$1:$AN$3144,MATCH($C1854&amp;" "&amp;$B1854,'Raw Election Data'!$C$1:$C$3144,0),MATCH('Joined Data'!P$1,'Raw Election Data'!$A$1:$AN$1,0))</f>
        <v>4088</v>
      </c>
      <c r="Q1854">
        <f>INDEX('Raw Election Data'!$A$1:$AN$3144,MATCH($C1854&amp;" "&amp;$B1854,'Raw Election Data'!$C$1:$C$3144,0),MATCH('Joined Data'!Q$1,'Raw Election Data'!$A$1:$AN$1,0))</f>
        <v>-0.39643134212567877</v>
      </c>
      <c r="R1854">
        <f>INDEX('Raw Election Data'!$A$1:$AN$3144,MATCH($C1854&amp;" "&amp;$B1854,'Raw Election Data'!$C$1:$C$3144,0),MATCH('Joined Data'!R$1,'Raw Election Data'!$A$1:$AN$1,0))</f>
        <v>0.39643134212567877</v>
      </c>
    </row>
    <row r="1855" spans="1:18" ht="13.5" hidden="1" customHeight="1" x14ac:dyDescent="0.15">
      <c r="A1855" t="s">
        <v>262</v>
      </c>
      <c r="B1855" t="s">
        <v>4777</v>
      </c>
      <c r="C1855" t="str">
        <f>INDEX(FIPS!$A$1:$E$3236,MATCH($F1855,FIPS!$D$1:$D$3236,0),5)</f>
        <v>Livingston County</v>
      </c>
      <c r="D1855" t="s">
        <v>263</v>
      </c>
      <c r="E1855" s="15" t="s">
        <v>31</v>
      </c>
      <c r="F1855" t="s">
        <v>4858</v>
      </c>
      <c r="G1855" t="s">
        <v>7777</v>
      </c>
      <c r="H1855" t="str">
        <f>IFERROR(VLOOKUP($G1855,'Team Colors'!$A:$B,2,0),"#c9c9c9")</f>
        <v>#00338d</v>
      </c>
      <c r="I1855">
        <f>INDEX('Raw Election Data'!$A$1:$AN$3144,MATCH($C1855&amp;" "&amp;$B1855,'Raw Election Data'!$C$1:$C$3144,0),MATCH('Joined Data'!I$1,'Raw Election Data'!$A$1:$AN$1,0))</f>
        <v>64717</v>
      </c>
      <c r="J1855">
        <f>INDEX('Raw Election Data'!$A$1:$AN$3144,MATCH($C1855&amp;" "&amp;$B1855,'Raw Election Data'!$C$1:$C$3144,0),MATCH('Joined Data'!J$1,'Raw Election Data'!$A$1:$AN$1,0))</f>
        <v>10478</v>
      </c>
      <c r="K1855">
        <f>INDEX('Raw Election Data'!$A$1:$AN$3144,MATCH($C1855&amp;" "&amp;$B1855,'Raw Election Data'!$C$1:$C$3144,0),MATCH('Joined Data'!K$1,'Raw Election Data'!$A$1:$AN$1,0))</f>
        <v>19211</v>
      </c>
      <c r="L1855">
        <f>INDEX('Raw Election Data'!$A$1:$AN$3144,MATCH($C1855&amp;" "&amp;$B1855,'Raw Election Data'!$C$1:$C$3144,0),MATCH('Joined Data'!L$1,'Raw Election Data'!$A$1:$AN$1,0))</f>
        <v>31363</v>
      </c>
      <c r="M1855">
        <f>INDEX('Raw Election Data'!$A$1:$AN$3144,MATCH($C1855&amp;" "&amp;$B1855,'Raw Election Data'!$C$1:$C$3144,0),MATCH('Joined Data'!M$1,'Raw Election Data'!$A$1:$AN$1,0))</f>
        <v>0.33408793801613368</v>
      </c>
      <c r="N1855">
        <f>INDEX('Raw Election Data'!$A$1:$AN$3144,MATCH($C1855&amp;" "&amp;$B1855,'Raw Election Data'!$C$1:$C$3144,0),MATCH('Joined Data'!N$1,'Raw Election Data'!$A$1:$AN$1,0))</f>
        <v>0.61253706596945445</v>
      </c>
      <c r="O1855">
        <f>INDEX('Raw Election Data'!$A$1:$AN$3144,MATCH($C1855&amp;" "&amp;$B1855,'Raw Election Data'!$C$1:$C$3144,0),MATCH('Joined Data'!O$1,'Raw Election Data'!$A$1:$AN$1,0))</f>
        <v>-8733</v>
      </c>
      <c r="P1855">
        <f>INDEX('Raw Election Data'!$A$1:$AN$3144,MATCH($C1855&amp;" "&amp;$B1855,'Raw Election Data'!$C$1:$C$3144,0),MATCH('Joined Data'!P$1,'Raw Election Data'!$A$1:$AN$1,0))</f>
        <v>8733</v>
      </c>
      <c r="Q1855">
        <f>INDEX('Raw Election Data'!$A$1:$AN$3144,MATCH($C1855&amp;" "&amp;$B1855,'Raw Election Data'!$C$1:$C$3144,0),MATCH('Joined Data'!Q$1,'Raw Election Data'!$A$1:$AN$1,0))</f>
        <v>-0.27844912795332077</v>
      </c>
      <c r="R1855">
        <f>INDEX('Raw Election Data'!$A$1:$AN$3144,MATCH($C1855&amp;" "&amp;$B1855,'Raw Election Data'!$C$1:$C$3144,0),MATCH('Joined Data'!R$1,'Raw Election Data'!$A$1:$AN$1,0))</f>
        <v>0.27844912795332077</v>
      </c>
    </row>
    <row r="1856" spans="1:18" ht="13.5" hidden="1" customHeight="1" x14ac:dyDescent="0.15">
      <c r="A1856" t="s">
        <v>262</v>
      </c>
      <c r="B1856" t="s">
        <v>4777</v>
      </c>
      <c r="C1856" t="str">
        <f>INDEX(FIPS!$A$1:$E$3236,MATCH($F1856,FIPS!$D$1:$D$3236,0),5)</f>
        <v>Madison County</v>
      </c>
      <c r="D1856" t="s">
        <v>263</v>
      </c>
      <c r="E1856" s="15" t="s">
        <v>32</v>
      </c>
      <c r="F1856" t="s">
        <v>4861</v>
      </c>
      <c r="G1856" t="s">
        <v>7768</v>
      </c>
      <c r="H1856" t="str">
        <f>IFERROR(VLOOKUP($G1856,'Team Colors'!$A:$B,2,0),"#c9c9c9")</f>
        <v>#0b2265</v>
      </c>
      <c r="I1856">
        <f>INDEX('Raw Election Data'!$A$1:$AN$3144,MATCH($C1856&amp;" "&amp;$B1856,'Raw Election Data'!$C$1:$C$3144,0),MATCH('Joined Data'!I$1,'Raw Election Data'!$A$1:$AN$1,0))</f>
        <v>71849</v>
      </c>
      <c r="J1856">
        <f>INDEX('Raw Election Data'!$A$1:$AN$3144,MATCH($C1856&amp;" "&amp;$B1856,'Raw Election Data'!$C$1:$C$3144,0),MATCH('Joined Data'!J$1,'Raw Election Data'!$A$1:$AN$1,0))</f>
        <v>10548</v>
      </c>
      <c r="K1856">
        <f>INDEX('Raw Election Data'!$A$1:$AN$3144,MATCH($C1856&amp;" "&amp;$B1856,'Raw Election Data'!$C$1:$C$3144,0),MATCH('Joined Data'!K$1,'Raw Election Data'!$A$1:$AN$1,0))</f>
        <v>14901</v>
      </c>
      <c r="L1856">
        <f>INDEX('Raw Election Data'!$A$1:$AN$3144,MATCH($C1856&amp;" "&amp;$B1856,'Raw Election Data'!$C$1:$C$3144,0),MATCH('Joined Data'!L$1,'Raw Election Data'!$A$1:$AN$1,0))</f>
        <v>27392</v>
      </c>
      <c r="M1856">
        <f>INDEX('Raw Election Data'!$A$1:$AN$3144,MATCH($C1856&amp;" "&amp;$B1856,'Raw Election Data'!$C$1:$C$3144,0),MATCH('Joined Data'!M$1,'Raw Election Data'!$A$1:$AN$1,0))</f>
        <v>0.38507593457943923</v>
      </c>
      <c r="N1856">
        <f>INDEX('Raw Election Data'!$A$1:$AN$3144,MATCH($C1856&amp;" "&amp;$B1856,'Raw Election Data'!$C$1:$C$3144,0),MATCH('Joined Data'!N$1,'Raw Election Data'!$A$1:$AN$1,0))</f>
        <v>0.54399094626168221</v>
      </c>
      <c r="O1856">
        <f>INDEX('Raw Election Data'!$A$1:$AN$3144,MATCH($C1856&amp;" "&amp;$B1856,'Raw Election Data'!$C$1:$C$3144,0),MATCH('Joined Data'!O$1,'Raw Election Data'!$A$1:$AN$1,0))</f>
        <v>-4353</v>
      </c>
      <c r="P1856">
        <f>INDEX('Raw Election Data'!$A$1:$AN$3144,MATCH($C1856&amp;" "&amp;$B1856,'Raw Election Data'!$C$1:$C$3144,0),MATCH('Joined Data'!P$1,'Raw Election Data'!$A$1:$AN$1,0))</f>
        <v>4353</v>
      </c>
      <c r="Q1856">
        <f>INDEX('Raw Election Data'!$A$1:$AN$3144,MATCH($C1856&amp;" "&amp;$B1856,'Raw Election Data'!$C$1:$C$3144,0),MATCH('Joined Data'!Q$1,'Raw Election Data'!$A$1:$AN$1,0))</f>
        <v>-0.15891501168224298</v>
      </c>
      <c r="R1856">
        <f>INDEX('Raw Election Data'!$A$1:$AN$3144,MATCH($C1856&amp;" "&amp;$B1856,'Raw Election Data'!$C$1:$C$3144,0),MATCH('Joined Data'!R$1,'Raw Election Data'!$A$1:$AN$1,0))</f>
        <v>0.15891501168224298</v>
      </c>
    </row>
    <row r="1857" spans="1:18" ht="13.5" hidden="1" customHeight="1" x14ac:dyDescent="0.15">
      <c r="A1857" t="s">
        <v>262</v>
      </c>
      <c r="B1857" t="s">
        <v>4777</v>
      </c>
      <c r="C1857" t="str">
        <f>INDEX(FIPS!$A$1:$E$3236,MATCH($F1857,FIPS!$D$1:$D$3236,0),5)</f>
        <v>Monroe County</v>
      </c>
      <c r="D1857" t="s">
        <v>263</v>
      </c>
      <c r="E1857" s="15" t="s">
        <v>33</v>
      </c>
      <c r="F1857" t="s">
        <v>4864</v>
      </c>
      <c r="G1857" t="s">
        <v>7777</v>
      </c>
      <c r="H1857" t="str">
        <f>IFERROR(VLOOKUP($G1857,'Team Colors'!$A:$B,2,0),"#c9c9c9")</f>
        <v>#00338d</v>
      </c>
      <c r="I1857">
        <f>INDEX('Raw Election Data'!$A$1:$AN$3144,MATCH($C1857&amp;" "&amp;$B1857,'Raw Election Data'!$C$1:$C$3144,0),MATCH('Joined Data'!I$1,'Raw Election Data'!$A$1:$AN$1,0))</f>
        <v>749600</v>
      </c>
      <c r="J1857">
        <f>INDEX('Raw Election Data'!$A$1:$AN$3144,MATCH($C1857&amp;" "&amp;$B1857,'Raw Election Data'!$C$1:$C$3144,0),MATCH('Joined Data'!J$1,'Raw Election Data'!$A$1:$AN$1,0))</f>
        <v>174063</v>
      </c>
      <c r="K1857">
        <f>INDEX('Raw Election Data'!$A$1:$AN$3144,MATCH($C1857&amp;" "&amp;$B1857,'Raw Election Data'!$C$1:$C$3144,0),MATCH('Joined Data'!K$1,'Raw Election Data'!$A$1:$AN$1,0))</f>
        <v>128871</v>
      </c>
      <c r="L1857">
        <f>INDEX('Raw Election Data'!$A$1:$AN$3144,MATCH($C1857&amp;" "&amp;$B1857,'Raw Election Data'!$C$1:$C$3144,0),MATCH('Joined Data'!L$1,'Raw Election Data'!$A$1:$AN$1,0))</f>
        <v>320164</v>
      </c>
      <c r="M1857">
        <f>INDEX('Raw Election Data'!$A$1:$AN$3144,MATCH($C1857&amp;" "&amp;$B1857,'Raw Election Data'!$C$1:$C$3144,0),MATCH('Joined Data'!M$1,'Raw Election Data'!$A$1:$AN$1,0))</f>
        <v>0.54366824502442501</v>
      </c>
      <c r="N1857">
        <f>INDEX('Raw Election Data'!$A$1:$AN$3144,MATCH($C1857&amp;" "&amp;$B1857,'Raw Election Data'!$C$1:$C$3144,0),MATCH('Joined Data'!N$1,'Raw Election Data'!$A$1:$AN$1,0))</f>
        <v>0.40251558576229685</v>
      </c>
      <c r="O1857">
        <f>INDEX('Raw Election Data'!$A$1:$AN$3144,MATCH($C1857&amp;" "&amp;$B1857,'Raw Election Data'!$C$1:$C$3144,0),MATCH('Joined Data'!O$1,'Raw Election Data'!$A$1:$AN$1,0))</f>
        <v>45192</v>
      </c>
      <c r="P1857">
        <f>INDEX('Raw Election Data'!$A$1:$AN$3144,MATCH($C1857&amp;" "&amp;$B1857,'Raw Election Data'!$C$1:$C$3144,0),MATCH('Joined Data'!P$1,'Raw Election Data'!$A$1:$AN$1,0))</f>
        <v>-45192</v>
      </c>
      <c r="Q1857">
        <f>INDEX('Raw Election Data'!$A$1:$AN$3144,MATCH($C1857&amp;" "&amp;$B1857,'Raw Election Data'!$C$1:$C$3144,0),MATCH('Joined Data'!Q$1,'Raw Election Data'!$A$1:$AN$1,0))</f>
        <v>0.14115265926212817</v>
      </c>
      <c r="R1857">
        <f>INDEX('Raw Election Data'!$A$1:$AN$3144,MATCH($C1857&amp;" "&amp;$B1857,'Raw Election Data'!$C$1:$C$3144,0),MATCH('Joined Data'!R$1,'Raw Election Data'!$A$1:$AN$1,0))</f>
        <v>-0.14115265926212817</v>
      </c>
    </row>
    <row r="1858" spans="1:18" ht="13.5" hidden="1" customHeight="1" x14ac:dyDescent="0.15">
      <c r="A1858" t="s">
        <v>262</v>
      </c>
      <c r="B1858" t="s">
        <v>4777</v>
      </c>
      <c r="C1858" t="str">
        <f>INDEX(FIPS!$A$1:$E$3236,MATCH($F1858,FIPS!$D$1:$D$3236,0),5)</f>
        <v>Montgomery County</v>
      </c>
      <c r="D1858" t="s">
        <v>263</v>
      </c>
      <c r="E1858" s="15" t="s">
        <v>34</v>
      </c>
      <c r="F1858" t="s">
        <v>4865</v>
      </c>
      <c r="G1858" t="s">
        <v>7768</v>
      </c>
      <c r="H1858" t="str">
        <f>IFERROR(VLOOKUP($G1858,'Team Colors'!$A:$B,2,0),"#c9c9c9")</f>
        <v>#0b2265</v>
      </c>
      <c r="I1858">
        <f>INDEX('Raw Election Data'!$A$1:$AN$3144,MATCH($C1858&amp;" "&amp;$B1858,'Raw Election Data'!$C$1:$C$3144,0),MATCH('Joined Data'!I$1,'Raw Election Data'!$A$1:$AN$1,0))</f>
        <v>49642</v>
      </c>
      <c r="J1858">
        <f>INDEX('Raw Election Data'!$A$1:$AN$3144,MATCH($C1858&amp;" "&amp;$B1858,'Raw Election Data'!$C$1:$C$3144,0),MATCH('Joined Data'!J$1,'Raw Election Data'!$A$1:$AN$1,0))</f>
        <v>5961</v>
      </c>
      <c r="K1858">
        <f>INDEX('Raw Election Data'!$A$1:$AN$3144,MATCH($C1858&amp;" "&amp;$B1858,'Raw Election Data'!$C$1:$C$3144,0),MATCH('Joined Data'!K$1,'Raw Election Data'!$A$1:$AN$1,0))</f>
        <v>10579</v>
      </c>
      <c r="L1858">
        <f>INDEX('Raw Election Data'!$A$1:$AN$3144,MATCH($C1858&amp;" "&amp;$B1858,'Raw Election Data'!$C$1:$C$3144,0),MATCH('Joined Data'!L$1,'Raw Election Data'!$A$1:$AN$1,0))</f>
        <v>17438</v>
      </c>
      <c r="M1858">
        <f>INDEX('Raw Election Data'!$A$1:$AN$3144,MATCH($C1858&amp;" "&amp;$B1858,'Raw Election Data'!$C$1:$C$3144,0),MATCH('Joined Data'!M$1,'Raw Election Data'!$A$1:$AN$1,0))</f>
        <v>0.34183966051152653</v>
      </c>
      <c r="N1858">
        <f>INDEX('Raw Election Data'!$A$1:$AN$3144,MATCH($C1858&amp;" "&amp;$B1858,'Raw Election Data'!$C$1:$C$3144,0),MATCH('Joined Data'!N$1,'Raw Election Data'!$A$1:$AN$1,0))</f>
        <v>0.60666360821195087</v>
      </c>
      <c r="O1858">
        <f>INDEX('Raw Election Data'!$A$1:$AN$3144,MATCH($C1858&amp;" "&amp;$B1858,'Raw Election Data'!$C$1:$C$3144,0),MATCH('Joined Data'!O$1,'Raw Election Data'!$A$1:$AN$1,0))</f>
        <v>-4618</v>
      </c>
      <c r="P1858">
        <f>INDEX('Raw Election Data'!$A$1:$AN$3144,MATCH($C1858&amp;" "&amp;$B1858,'Raw Election Data'!$C$1:$C$3144,0),MATCH('Joined Data'!P$1,'Raw Election Data'!$A$1:$AN$1,0))</f>
        <v>4618</v>
      </c>
      <c r="Q1858">
        <f>INDEX('Raw Election Data'!$A$1:$AN$3144,MATCH($C1858&amp;" "&amp;$B1858,'Raw Election Data'!$C$1:$C$3144,0),MATCH('Joined Data'!Q$1,'Raw Election Data'!$A$1:$AN$1,0))</f>
        <v>-0.26482394770042433</v>
      </c>
      <c r="R1858">
        <f>INDEX('Raw Election Data'!$A$1:$AN$3144,MATCH($C1858&amp;" "&amp;$B1858,'Raw Election Data'!$C$1:$C$3144,0),MATCH('Joined Data'!R$1,'Raw Election Data'!$A$1:$AN$1,0))</f>
        <v>0.26482394770042433</v>
      </c>
    </row>
    <row r="1859" spans="1:18" ht="13.5" hidden="1" customHeight="1" x14ac:dyDescent="0.15">
      <c r="A1859" t="s">
        <v>262</v>
      </c>
      <c r="B1859" t="s">
        <v>4777</v>
      </c>
      <c r="C1859" t="str">
        <f>INDEX(FIPS!$A$1:$E$3236,MATCH($F1859,FIPS!$D$1:$D$3236,0),5)</f>
        <v>Nassau County</v>
      </c>
      <c r="D1859" t="s">
        <v>263</v>
      </c>
      <c r="E1859" s="15" t="s">
        <v>35</v>
      </c>
      <c r="F1859" t="s">
        <v>4868</v>
      </c>
      <c r="G1859" t="s">
        <v>7768</v>
      </c>
      <c r="H1859" t="str">
        <f>IFERROR(VLOOKUP($G1859,'Team Colors'!$A:$B,2,0),"#c9c9c9")</f>
        <v>#0b2265</v>
      </c>
      <c r="I1859">
        <f>INDEX('Raw Election Data'!$A$1:$AN$3144,MATCH($C1859&amp;" "&amp;$B1859,'Raw Election Data'!$C$1:$C$3144,0),MATCH('Joined Data'!I$1,'Raw Election Data'!$A$1:$AN$1,0))</f>
        <v>1361350</v>
      </c>
      <c r="J1859">
        <f>INDEX('Raw Election Data'!$A$1:$AN$3144,MATCH($C1859&amp;" "&amp;$B1859,'Raw Election Data'!$C$1:$C$3144,0),MATCH('Joined Data'!J$1,'Raw Election Data'!$A$1:$AN$1,0))</f>
        <v>307326</v>
      </c>
      <c r="K1859">
        <f>INDEX('Raw Election Data'!$A$1:$AN$3144,MATCH($C1859&amp;" "&amp;$B1859,'Raw Election Data'!$C$1:$C$3144,0),MATCH('Joined Data'!K$1,'Raw Election Data'!$A$1:$AN$1,0))</f>
        <v>275479</v>
      </c>
      <c r="L1859">
        <f>INDEX('Raw Election Data'!$A$1:$AN$3144,MATCH($C1859&amp;" "&amp;$B1859,'Raw Election Data'!$C$1:$C$3144,0),MATCH('Joined Data'!L$1,'Raw Election Data'!$A$1:$AN$1,0))</f>
        <v>599649</v>
      </c>
      <c r="M1859">
        <f>INDEX('Raw Election Data'!$A$1:$AN$3144,MATCH($C1859&amp;" "&amp;$B1859,'Raw Election Data'!$C$1:$C$3144,0),MATCH('Joined Data'!M$1,'Raw Election Data'!$A$1:$AN$1,0))</f>
        <v>0.51250981824367259</v>
      </c>
      <c r="N1859">
        <f>INDEX('Raw Election Data'!$A$1:$AN$3144,MATCH($C1859&amp;" "&amp;$B1859,'Raw Election Data'!$C$1:$C$3144,0),MATCH('Joined Data'!N$1,'Raw Election Data'!$A$1:$AN$1,0))</f>
        <v>0.45940041590997399</v>
      </c>
      <c r="O1859">
        <f>INDEX('Raw Election Data'!$A$1:$AN$3144,MATCH($C1859&amp;" "&amp;$B1859,'Raw Election Data'!$C$1:$C$3144,0),MATCH('Joined Data'!O$1,'Raw Election Data'!$A$1:$AN$1,0))</f>
        <v>31847</v>
      </c>
      <c r="P1859">
        <f>INDEX('Raw Election Data'!$A$1:$AN$3144,MATCH($C1859&amp;" "&amp;$B1859,'Raw Election Data'!$C$1:$C$3144,0),MATCH('Joined Data'!P$1,'Raw Election Data'!$A$1:$AN$1,0))</f>
        <v>-31847</v>
      </c>
      <c r="Q1859">
        <f>INDEX('Raw Election Data'!$A$1:$AN$3144,MATCH($C1859&amp;" "&amp;$B1859,'Raw Election Data'!$C$1:$C$3144,0),MATCH('Joined Data'!Q$1,'Raw Election Data'!$A$1:$AN$1,0))</f>
        <v>5.3109402333698597E-2</v>
      </c>
      <c r="R1859">
        <f>INDEX('Raw Election Data'!$A$1:$AN$3144,MATCH($C1859&amp;" "&amp;$B1859,'Raw Election Data'!$C$1:$C$3144,0),MATCH('Joined Data'!R$1,'Raw Election Data'!$A$1:$AN$1,0))</f>
        <v>-5.3109402333698597E-2</v>
      </c>
    </row>
    <row r="1860" spans="1:18" ht="13.5" hidden="1" customHeight="1" x14ac:dyDescent="0.15">
      <c r="A1860" t="s">
        <v>262</v>
      </c>
      <c r="B1860" t="s">
        <v>4777</v>
      </c>
      <c r="C1860" t="str">
        <f>INDEX(FIPS!$A$1:$E$3236,MATCH($F1860,FIPS!$D$1:$D$3236,0),5)</f>
        <v>New York County</v>
      </c>
      <c r="D1860" t="s">
        <v>263</v>
      </c>
      <c r="E1860" s="15" t="s">
        <v>36</v>
      </c>
      <c r="F1860" t="s">
        <v>4872</v>
      </c>
      <c r="G1860" t="s">
        <v>7768</v>
      </c>
      <c r="H1860" t="str">
        <f>IFERROR(VLOOKUP($G1860,'Team Colors'!$A:$B,2,0),"#c9c9c9")</f>
        <v>#0b2265</v>
      </c>
      <c r="I1860">
        <f>INDEX('Raw Election Data'!$A$1:$AN$3144,MATCH($C1860&amp;" "&amp;$B1860,'Raw Election Data'!$C$1:$C$3144,0),MATCH('Joined Data'!I$1,'Raw Election Data'!$A$1:$AN$1,0))</f>
        <v>1644518</v>
      </c>
      <c r="J1860">
        <f>INDEX('Raw Election Data'!$A$1:$AN$3144,MATCH($C1860&amp;" "&amp;$B1860,'Raw Election Data'!$C$1:$C$3144,0),MATCH('Joined Data'!J$1,'Raw Election Data'!$A$1:$AN$1,0))</f>
        <v>515481</v>
      </c>
      <c r="K1860">
        <f>INDEX('Raw Election Data'!$A$1:$AN$3144,MATCH($C1860&amp;" "&amp;$B1860,'Raw Election Data'!$C$1:$C$3144,0),MATCH('Joined Data'!K$1,'Raw Election Data'!$A$1:$AN$1,0))</f>
        <v>58935</v>
      </c>
      <c r="L1860">
        <f>INDEX('Raw Election Data'!$A$1:$AN$3144,MATCH($C1860&amp;" "&amp;$B1860,'Raw Election Data'!$C$1:$C$3144,0),MATCH('Joined Data'!L$1,'Raw Election Data'!$A$1:$AN$1,0))</f>
        <v>591368</v>
      </c>
      <c r="M1860">
        <f>INDEX('Raw Election Data'!$A$1:$AN$3144,MATCH($C1860&amp;" "&amp;$B1860,'Raw Election Data'!$C$1:$C$3144,0),MATCH('Joined Data'!M$1,'Raw Election Data'!$A$1:$AN$1,0))</f>
        <v>0.87167550493093982</v>
      </c>
      <c r="N1860">
        <f>INDEX('Raw Election Data'!$A$1:$AN$3144,MATCH($C1860&amp;" "&amp;$B1860,'Raw Election Data'!$C$1:$C$3144,0),MATCH('Joined Data'!N$1,'Raw Election Data'!$A$1:$AN$1,0))</f>
        <v>9.9658757322005923E-2</v>
      </c>
      <c r="O1860">
        <f>INDEX('Raw Election Data'!$A$1:$AN$3144,MATCH($C1860&amp;" "&amp;$B1860,'Raw Election Data'!$C$1:$C$3144,0),MATCH('Joined Data'!O$1,'Raw Election Data'!$A$1:$AN$1,0))</f>
        <v>456546</v>
      </c>
      <c r="P1860">
        <f>INDEX('Raw Election Data'!$A$1:$AN$3144,MATCH($C1860&amp;" "&amp;$B1860,'Raw Election Data'!$C$1:$C$3144,0),MATCH('Joined Data'!P$1,'Raw Election Data'!$A$1:$AN$1,0))</f>
        <v>-456546</v>
      </c>
      <c r="Q1860">
        <f>INDEX('Raw Election Data'!$A$1:$AN$3144,MATCH($C1860&amp;" "&amp;$B1860,'Raw Election Data'!$C$1:$C$3144,0),MATCH('Joined Data'!Q$1,'Raw Election Data'!$A$1:$AN$1,0))</f>
        <v>0.77201674760893391</v>
      </c>
      <c r="R1860">
        <f>INDEX('Raw Election Data'!$A$1:$AN$3144,MATCH($C1860&amp;" "&amp;$B1860,'Raw Election Data'!$C$1:$C$3144,0),MATCH('Joined Data'!R$1,'Raw Election Data'!$A$1:$AN$1,0))</f>
        <v>-0.77201674760893391</v>
      </c>
    </row>
    <row r="1861" spans="1:18" ht="13.5" hidden="1" customHeight="1" x14ac:dyDescent="0.15">
      <c r="A1861" t="s">
        <v>262</v>
      </c>
      <c r="B1861" t="s">
        <v>4777</v>
      </c>
      <c r="C1861" t="str">
        <f>INDEX(FIPS!$A$1:$E$3236,MATCH($F1861,FIPS!$D$1:$D$3236,0),5)</f>
        <v>Niagara County</v>
      </c>
      <c r="D1861" t="s">
        <v>263</v>
      </c>
      <c r="E1861" s="15" t="s">
        <v>37</v>
      </c>
      <c r="F1861" t="s">
        <v>4874</v>
      </c>
      <c r="G1861" t="s">
        <v>7777</v>
      </c>
      <c r="H1861" t="str">
        <f>IFERROR(VLOOKUP($G1861,'Team Colors'!$A:$B,2,0),"#c9c9c9")</f>
        <v>#00338d</v>
      </c>
      <c r="I1861">
        <f>INDEX('Raw Election Data'!$A$1:$AN$3144,MATCH($C1861&amp;" "&amp;$B1861,'Raw Election Data'!$C$1:$C$3144,0),MATCH('Joined Data'!I$1,'Raw Election Data'!$A$1:$AN$1,0))</f>
        <v>212652</v>
      </c>
      <c r="J1861">
        <f>INDEX('Raw Election Data'!$A$1:$AN$3144,MATCH($C1861&amp;" "&amp;$B1861,'Raw Election Data'!$C$1:$C$3144,0),MATCH('Joined Data'!J$1,'Raw Election Data'!$A$1:$AN$1,0))</f>
        <v>32888</v>
      </c>
      <c r="K1861">
        <f>INDEX('Raw Election Data'!$A$1:$AN$3144,MATCH($C1861&amp;" "&amp;$B1861,'Raw Election Data'!$C$1:$C$3144,0),MATCH('Joined Data'!K$1,'Raw Election Data'!$A$1:$AN$1,0))</f>
        <v>49223</v>
      </c>
      <c r="L1861">
        <f>INDEX('Raw Election Data'!$A$1:$AN$3144,MATCH($C1861&amp;" "&amp;$B1861,'Raw Election Data'!$C$1:$C$3144,0),MATCH('Joined Data'!L$1,'Raw Election Data'!$A$1:$AN$1,0))</f>
        <v>86000</v>
      </c>
      <c r="M1861">
        <f>INDEX('Raw Election Data'!$A$1:$AN$3144,MATCH($C1861&amp;" "&amp;$B1861,'Raw Election Data'!$C$1:$C$3144,0),MATCH('Joined Data'!M$1,'Raw Election Data'!$A$1:$AN$1,0))</f>
        <v>0.38241860465116279</v>
      </c>
      <c r="N1861">
        <f>INDEX('Raw Election Data'!$A$1:$AN$3144,MATCH($C1861&amp;" "&amp;$B1861,'Raw Election Data'!$C$1:$C$3144,0),MATCH('Joined Data'!N$1,'Raw Election Data'!$A$1:$AN$1,0))</f>
        <v>0.57236046511627903</v>
      </c>
      <c r="O1861">
        <f>INDEX('Raw Election Data'!$A$1:$AN$3144,MATCH($C1861&amp;" "&amp;$B1861,'Raw Election Data'!$C$1:$C$3144,0),MATCH('Joined Data'!O$1,'Raw Election Data'!$A$1:$AN$1,0))</f>
        <v>-16335</v>
      </c>
      <c r="P1861">
        <f>INDEX('Raw Election Data'!$A$1:$AN$3144,MATCH($C1861&amp;" "&amp;$B1861,'Raw Election Data'!$C$1:$C$3144,0),MATCH('Joined Data'!P$1,'Raw Election Data'!$A$1:$AN$1,0))</f>
        <v>16335</v>
      </c>
      <c r="Q1861">
        <f>INDEX('Raw Election Data'!$A$1:$AN$3144,MATCH($C1861&amp;" "&amp;$B1861,'Raw Election Data'!$C$1:$C$3144,0),MATCH('Joined Data'!Q$1,'Raw Election Data'!$A$1:$AN$1,0))</f>
        <v>-0.18994186046511624</v>
      </c>
      <c r="R1861">
        <f>INDEX('Raw Election Data'!$A$1:$AN$3144,MATCH($C1861&amp;" "&amp;$B1861,'Raw Election Data'!$C$1:$C$3144,0),MATCH('Joined Data'!R$1,'Raw Election Data'!$A$1:$AN$1,0))</f>
        <v>0.18994186046511624</v>
      </c>
    </row>
    <row r="1862" spans="1:18" ht="13.5" hidden="1" customHeight="1" x14ac:dyDescent="0.15">
      <c r="A1862" t="s">
        <v>262</v>
      </c>
      <c r="B1862" t="s">
        <v>4777</v>
      </c>
      <c r="C1862" t="str">
        <f>INDEX(FIPS!$A$1:$E$3236,MATCH($F1862,FIPS!$D$1:$D$3236,0),5)</f>
        <v>Oneida County</v>
      </c>
      <c r="D1862" t="s">
        <v>263</v>
      </c>
      <c r="E1862" s="15" t="s">
        <v>38</v>
      </c>
      <c r="F1862" t="s">
        <v>4875</v>
      </c>
      <c r="G1862" t="s">
        <v>7768</v>
      </c>
      <c r="H1862" t="str">
        <f>IFERROR(VLOOKUP($G1862,'Team Colors'!$A:$B,2,0),"#c9c9c9")</f>
        <v>#0b2265</v>
      </c>
      <c r="I1862">
        <f>INDEX('Raw Election Data'!$A$1:$AN$3144,MATCH($C1862&amp;" "&amp;$B1862,'Raw Election Data'!$C$1:$C$3144,0),MATCH('Joined Data'!I$1,'Raw Election Data'!$A$1:$AN$1,0))</f>
        <v>232500</v>
      </c>
      <c r="J1862">
        <f>INDEX('Raw Election Data'!$A$1:$AN$3144,MATCH($C1862&amp;" "&amp;$B1862,'Raw Election Data'!$C$1:$C$3144,0),MATCH('Joined Data'!J$1,'Raw Election Data'!$A$1:$AN$1,0))</f>
        <v>30749</v>
      </c>
      <c r="K1862">
        <f>INDEX('Raw Election Data'!$A$1:$AN$3144,MATCH($C1862&amp;" "&amp;$B1862,'Raw Election Data'!$C$1:$C$3144,0),MATCH('Joined Data'!K$1,'Raw Election Data'!$A$1:$AN$1,0))</f>
        <v>48490</v>
      </c>
      <c r="L1862">
        <f>INDEX('Raw Election Data'!$A$1:$AN$3144,MATCH($C1862&amp;" "&amp;$B1862,'Raw Election Data'!$C$1:$C$3144,0),MATCH('Joined Data'!L$1,'Raw Election Data'!$A$1:$AN$1,0))</f>
        <v>83876</v>
      </c>
      <c r="M1862">
        <f>INDEX('Raw Election Data'!$A$1:$AN$3144,MATCH($C1862&amp;" "&amp;$B1862,'Raw Election Data'!$C$1:$C$3144,0),MATCH('Joined Data'!M$1,'Raw Election Data'!$A$1:$AN$1,0))</f>
        <v>0.36660069626591635</v>
      </c>
      <c r="N1862">
        <f>INDEX('Raw Election Data'!$A$1:$AN$3144,MATCH($C1862&amp;" "&amp;$B1862,'Raw Election Data'!$C$1:$C$3144,0),MATCH('Joined Data'!N$1,'Raw Election Data'!$A$1:$AN$1,0))</f>
        <v>0.57811531308121511</v>
      </c>
      <c r="O1862">
        <f>INDEX('Raw Election Data'!$A$1:$AN$3144,MATCH($C1862&amp;" "&amp;$B1862,'Raw Election Data'!$C$1:$C$3144,0),MATCH('Joined Data'!O$1,'Raw Election Data'!$A$1:$AN$1,0))</f>
        <v>-17741</v>
      </c>
      <c r="P1862">
        <f>INDEX('Raw Election Data'!$A$1:$AN$3144,MATCH($C1862&amp;" "&amp;$B1862,'Raw Election Data'!$C$1:$C$3144,0),MATCH('Joined Data'!P$1,'Raw Election Data'!$A$1:$AN$1,0))</f>
        <v>17741</v>
      </c>
      <c r="Q1862">
        <f>INDEX('Raw Election Data'!$A$1:$AN$3144,MATCH($C1862&amp;" "&amp;$B1862,'Raw Election Data'!$C$1:$C$3144,0),MATCH('Joined Data'!Q$1,'Raw Election Data'!$A$1:$AN$1,0))</f>
        <v>-0.21151461681529876</v>
      </c>
      <c r="R1862">
        <f>INDEX('Raw Election Data'!$A$1:$AN$3144,MATCH($C1862&amp;" "&amp;$B1862,'Raw Election Data'!$C$1:$C$3144,0),MATCH('Joined Data'!R$1,'Raw Election Data'!$A$1:$AN$1,0))</f>
        <v>0.21151461681529876</v>
      </c>
    </row>
    <row r="1863" spans="1:18" ht="13.5" hidden="1" customHeight="1" x14ac:dyDescent="0.15">
      <c r="A1863" t="s">
        <v>262</v>
      </c>
      <c r="B1863" t="s">
        <v>4777</v>
      </c>
      <c r="C1863" t="str">
        <f>INDEX(FIPS!$A$1:$E$3236,MATCH($F1863,FIPS!$D$1:$D$3236,0),5)</f>
        <v>Onondaga County</v>
      </c>
      <c r="D1863" t="s">
        <v>263</v>
      </c>
      <c r="E1863" s="15" t="s">
        <v>39</v>
      </c>
      <c r="F1863" t="s">
        <v>4877</v>
      </c>
      <c r="G1863" t="s">
        <v>7768</v>
      </c>
      <c r="H1863" t="str">
        <f>IFERROR(VLOOKUP($G1863,'Team Colors'!$A:$B,2,0),"#c9c9c9")</f>
        <v>#0b2265</v>
      </c>
      <c r="I1863">
        <f>INDEX('Raw Election Data'!$A$1:$AN$3144,MATCH($C1863&amp;" "&amp;$B1863,'Raw Election Data'!$C$1:$C$3144,0),MATCH('Joined Data'!I$1,'Raw Election Data'!$A$1:$AN$1,0))</f>
        <v>468463</v>
      </c>
      <c r="J1863">
        <f>INDEX('Raw Election Data'!$A$1:$AN$3144,MATCH($C1863&amp;" "&amp;$B1863,'Raw Election Data'!$C$1:$C$3144,0),MATCH('Joined Data'!J$1,'Raw Election Data'!$A$1:$AN$1,0))</f>
        <v>102915</v>
      </c>
      <c r="K1863">
        <f>INDEX('Raw Election Data'!$A$1:$AN$3144,MATCH($C1863&amp;" "&amp;$B1863,'Raw Election Data'!$C$1:$C$3144,0),MATCH('Joined Data'!K$1,'Raw Election Data'!$A$1:$AN$1,0))</f>
        <v>78277</v>
      </c>
      <c r="L1863">
        <f>INDEX('Raw Election Data'!$A$1:$AN$3144,MATCH($C1863&amp;" "&amp;$B1863,'Raw Election Data'!$C$1:$C$3144,0),MATCH('Joined Data'!L$1,'Raw Election Data'!$A$1:$AN$1,0))</f>
        <v>191962</v>
      </c>
      <c r="M1863">
        <f>INDEX('Raw Election Data'!$A$1:$AN$3144,MATCH($C1863&amp;" "&amp;$B1863,'Raw Election Data'!$C$1:$C$3144,0),MATCH('Joined Data'!M$1,'Raw Election Data'!$A$1:$AN$1,0))</f>
        <v>0.53612173242620931</v>
      </c>
      <c r="N1863">
        <f>INDEX('Raw Election Data'!$A$1:$AN$3144,MATCH($C1863&amp;" "&amp;$B1863,'Raw Election Data'!$C$1:$C$3144,0),MATCH('Joined Data'!N$1,'Raw Election Data'!$A$1:$AN$1,0))</f>
        <v>0.40777341348808616</v>
      </c>
      <c r="O1863">
        <f>INDEX('Raw Election Data'!$A$1:$AN$3144,MATCH($C1863&amp;" "&amp;$B1863,'Raw Election Data'!$C$1:$C$3144,0),MATCH('Joined Data'!O$1,'Raw Election Data'!$A$1:$AN$1,0))</f>
        <v>24638</v>
      </c>
      <c r="P1863">
        <f>INDEX('Raw Election Data'!$A$1:$AN$3144,MATCH($C1863&amp;" "&amp;$B1863,'Raw Election Data'!$C$1:$C$3144,0),MATCH('Joined Data'!P$1,'Raw Election Data'!$A$1:$AN$1,0))</f>
        <v>-24638</v>
      </c>
      <c r="Q1863">
        <f>INDEX('Raw Election Data'!$A$1:$AN$3144,MATCH($C1863&amp;" "&amp;$B1863,'Raw Election Data'!$C$1:$C$3144,0),MATCH('Joined Data'!Q$1,'Raw Election Data'!$A$1:$AN$1,0))</f>
        <v>0.12834831893812315</v>
      </c>
      <c r="R1863">
        <f>INDEX('Raw Election Data'!$A$1:$AN$3144,MATCH($C1863&amp;" "&amp;$B1863,'Raw Election Data'!$C$1:$C$3144,0),MATCH('Joined Data'!R$1,'Raw Election Data'!$A$1:$AN$1,0))</f>
        <v>-0.12834831893812315</v>
      </c>
    </row>
    <row r="1864" spans="1:18" ht="13.5" hidden="1" customHeight="1" x14ac:dyDescent="0.15">
      <c r="A1864" t="s">
        <v>262</v>
      </c>
      <c r="B1864" t="s">
        <v>4777</v>
      </c>
      <c r="C1864" t="str">
        <f>INDEX(FIPS!$A$1:$E$3236,MATCH($F1864,FIPS!$D$1:$D$3236,0),5)</f>
        <v>Ontario County</v>
      </c>
      <c r="D1864" t="s">
        <v>263</v>
      </c>
      <c r="E1864" s="15" t="s">
        <v>40</v>
      </c>
      <c r="F1864" t="s">
        <v>4879</v>
      </c>
      <c r="G1864" t="s">
        <v>7777</v>
      </c>
      <c r="H1864" t="str">
        <f>IFERROR(VLOOKUP($G1864,'Team Colors'!$A:$B,2,0),"#c9c9c9")</f>
        <v>#00338d</v>
      </c>
      <c r="I1864">
        <f>INDEX('Raw Election Data'!$A$1:$AN$3144,MATCH($C1864&amp;" "&amp;$B1864,'Raw Election Data'!$C$1:$C$3144,0),MATCH('Joined Data'!I$1,'Raw Election Data'!$A$1:$AN$1,0))</f>
        <v>109561</v>
      </c>
      <c r="J1864">
        <f>INDEX('Raw Election Data'!$A$1:$AN$3144,MATCH($C1864&amp;" "&amp;$B1864,'Raw Election Data'!$C$1:$C$3144,0),MATCH('Joined Data'!J$1,'Raw Election Data'!$A$1:$AN$1,0))</f>
        <v>20233</v>
      </c>
      <c r="K1864">
        <f>INDEX('Raw Election Data'!$A$1:$AN$3144,MATCH($C1864&amp;" "&amp;$B1864,'Raw Election Data'!$C$1:$C$3144,0),MATCH('Joined Data'!K$1,'Raw Election Data'!$A$1:$AN$1,0))</f>
        <v>24343</v>
      </c>
      <c r="L1864">
        <f>INDEX('Raw Election Data'!$A$1:$AN$3144,MATCH($C1864&amp;" "&amp;$B1864,'Raw Election Data'!$C$1:$C$3144,0),MATCH('Joined Data'!L$1,'Raw Election Data'!$A$1:$AN$1,0))</f>
        <v>47664</v>
      </c>
      <c r="M1864">
        <f>INDEX('Raw Election Data'!$A$1:$AN$3144,MATCH($C1864&amp;" "&amp;$B1864,'Raw Election Data'!$C$1:$C$3144,0),MATCH('Joined Data'!M$1,'Raw Election Data'!$A$1:$AN$1,0))</f>
        <v>0.42449227928835181</v>
      </c>
      <c r="N1864">
        <f>INDEX('Raw Election Data'!$A$1:$AN$3144,MATCH($C1864&amp;" "&amp;$B1864,'Raw Election Data'!$C$1:$C$3144,0),MATCH('Joined Data'!N$1,'Raw Election Data'!$A$1:$AN$1,0))</f>
        <v>0.51072087948976164</v>
      </c>
      <c r="O1864">
        <f>INDEX('Raw Election Data'!$A$1:$AN$3144,MATCH($C1864&amp;" "&amp;$B1864,'Raw Election Data'!$C$1:$C$3144,0),MATCH('Joined Data'!O$1,'Raw Election Data'!$A$1:$AN$1,0))</f>
        <v>-4110</v>
      </c>
      <c r="P1864">
        <f>INDEX('Raw Election Data'!$A$1:$AN$3144,MATCH($C1864&amp;" "&amp;$B1864,'Raw Election Data'!$C$1:$C$3144,0),MATCH('Joined Data'!P$1,'Raw Election Data'!$A$1:$AN$1,0))</f>
        <v>4110</v>
      </c>
      <c r="Q1864">
        <f>INDEX('Raw Election Data'!$A$1:$AN$3144,MATCH($C1864&amp;" "&amp;$B1864,'Raw Election Data'!$C$1:$C$3144,0),MATCH('Joined Data'!Q$1,'Raw Election Data'!$A$1:$AN$1,0))</f>
        <v>-8.6228600201409822E-2</v>
      </c>
      <c r="R1864">
        <f>INDEX('Raw Election Data'!$A$1:$AN$3144,MATCH($C1864&amp;" "&amp;$B1864,'Raw Election Data'!$C$1:$C$3144,0),MATCH('Joined Data'!R$1,'Raw Election Data'!$A$1:$AN$1,0))</f>
        <v>8.6228600201409822E-2</v>
      </c>
    </row>
    <row r="1865" spans="1:18" ht="13.5" hidden="1" customHeight="1" x14ac:dyDescent="0.15">
      <c r="A1865" t="s">
        <v>262</v>
      </c>
      <c r="B1865" t="s">
        <v>4777</v>
      </c>
      <c r="C1865" t="str">
        <f>INDEX(FIPS!$A$1:$E$3236,MATCH($F1865,FIPS!$D$1:$D$3236,0),5)</f>
        <v>Orange County</v>
      </c>
      <c r="D1865" t="s">
        <v>263</v>
      </c>
      <c r="E1865" s="15" t="s">
        <v>41</v>
      </c>
      <c r="F1865" t="s">
        <v>4880</v>
      </c>
      <c r="G1865" t="s">
        <v>7768</v>
      </c>
      <c r="H1865" t="str">
        <f>IFERROR(VLOOKUP($G1865,'Team Colors'!$A:$B,2,0),"#c9c9c9")</f>
        <v>#0b2265</v>
      </c>
      <c r="I1865">
        <f>INDEX('Raw Election Data'!$A$1:$AN$3144,MATCH($C1865&amp;" "&amp;$B1865,'Raw Election Data'!$C$1:$C$3144,0),MATCH('Joined Data'!I$1,'Raw Election Data'!$A$1:$AN$1,0))</f>
        <v>377647</v>
      </c>
      <c r="J1865">
        <f>INDEX('Raw Election Data'!$A$1:$AN$3144,MATCH($C1865&amp;" "&amp;$B1865,'Raw Election Data'!$C$1:$C$3144,0),MATCH('Joined Data'!J$1,'Raw Election Data'!$A$1:$AN$1,0))</f>
        <v>63037</v>
      </c>
      <c r="K1865">
        <f>INDEX('Raw Election Data'!$A$1:$AN$3144,MATCH($C1865&amp;" "&amp;$B1865,'Raw Election Data'!$C$1:$C$3144,0),MATCH('Joined Data'!K$1,'Raw Election Data'!$A$1:$AN$1,0))</f>
        <v>72129</v>
      </c>
      <c r="L1865">
        <f>INDEX('Raw Election Data'!$A$1:$AN$3144,MATCH($C1865&amp;" "&amp;$B1865,'Raw Election Data'!$C$1:$C$3144,0),MATCH('Joined Data'!L$1,'Raw Election Data'!$A$1:$AN$1,0))</f>
        <v>140753</v>
      </c>
      <c r="M1865">
        <f>INDEX('Raw Election Data'!$A$1:$AN$3144,MATCH($C1865&amp;" "&amp;$B1865,'Raw Election Data'!$C$1:$C$3144,0),MATCH('Joined Data'!M$1,'Raw Election Data'!$A$1:$AN$1,0))</f>
        <v>0.44785546311623908</v>
      </c>
      <c r="N1865">
        <f>INDEX('Raw Election Data'!$A$1:$AN$3144,MATCH($C1865&amp;" "&amp;$B1865,'Raw Election Data'!$C$1:$C$3144,0),MATCH('Joined Data'!N$1,'Raw Election Data'!$A$1:$AN$1,0))</f>
        <v>0.51245088914623493</v>
      </c>
      <c r="O1865">
        <f>INDEX('Raw Election Data'!$A$1:$AN$3144,MATCH($C1865&amp;" "&amp;$B1865,'Raw Election Data'!$C$1:$C$3144,0),MATCH('Joined Data'!O$1,'Raw Election Data'!$A$1:$AN$1,0))</f>
        <v>-9092</v>
      </c>
      <c r="P1865">
        <f>INDEX('Raw Election Data'!$A$1:$AN$3144,MATCH($C1865&amp;" "&amp;$B1865,'Raw Election Data'!$C$1:$C$3144,0),MATCH('Joined Data'!P$1,'Raw Election Data'!$A$1:$AN$1,0))</f>
        <v>9092</v>
      </c>
      <c r="Q1865">
        <f>INDEX('Raw Election Data'!$A$1:$AN$3144,MATCH($C1865&amp;" "&amp;$B1865,'Raw Election Data'!$C$1:$C$3144,0),MATCH('Joined Data'!Q$1,'Raw Election Data'!$A$1:$AN$1,0))</f>
        <v>-6.459542602999585E-2</v>
      </c>
      <c r="R1865">
        <f>INDEX('Raw Election Data'!$A$1:$AN$3144,MATCH($C1865&amp;" "&amp;$B1865,'Raw Election Data'!$C$1:$C$3144,0),MATCH('Joined Data'!R$1,'Raw Election Data'!$A$1:$AN$1,0))</f>
        <v>6.459542602999585E-2</v>
      </c>
    </row>
    <row r="1866" spans="1:18" ht="13.5" hidden="1" customHeight="1" x14ac:dyDescent="0.15">
      <c r="A1866" t="s">
        <v>262</v>
      </c>
      <c r="B1866" t="s">
        <v>4777</v>
      </c>
      <c r="C1866" t="str">
        <f>INDEX(FIPS!$A$1:$E$3236,MATCH($F1866,FIPS!$D$1:$D$3236,0),5)</f>
        <v>Orleans County</v>
      </c>
      <c r="D1866" t="s">
        <v>263</v>
      </c>
      <c r="E1866" s="15" t="s">
        <v>42</v>
      </c>
      <c r="F1866" t="s">
        <v>4882</v>
      </c>
      <c r="G1866" t="s">
        <v>7777</v>
      </c>
      <c r="H1866" t="str">
        <f>IFERROR(VLOOKUP($G1866,'Team Colors'!$A:$B,2,0),"#c9c9c9")</f>
        <v>#00338d</v>
      </c>
      <c r="I1866">
        <f>INDEX('Raw Election Data'!$A$1:$AN$3144,MATCH($C1866&amp;" "&amp;$B1866,'Raw Election Data'!$C$1:$C$3144,0),MATCH('Joined Data'!I$1,'Raw Election Data'!$A$1:$AN$1,0))</f>
        <v>41582</v>
      </c>
      <c r="J1866">
        <f>INDEX('Raw Election Data'!$A$1:$AN$3144,MATCH($C1866&amp;" "&amp;$B1866,'Raw Election Data'!$C$1:$C$3144,0),MATCH('Joined Data'!J$1,'Raw Election Data'!$A$1:$AN$1,0))</f>
        <v>4327</v>
      </c>
      <c r="K1866">
        <f>INDEX('Raw Election Data'!$A$1:$AN$3144,MATCH($C1866&amp;" "&amp;$B1866,'Raw Election Data'!$C$1:$C$3144,0),MATCH('Joined Data'!K$1,'Raw Election Data'!$A$1:$AN$1,0))</f>
        <v>11582</v>
      </c>
      <c r="L1866">
        <f>INDEX('Raw Election Data'!$A$1:$AN$3144,MATCH($C1866&amp;" "&amp;$B1866,'Raw Election Data'!$C$1:$C$3144,0),MATCH('Joined Data'!L$1,'Raw Election Data'!$A$1:$AN$1,0))</f>
        <v>16722</v>
      </c>
      <c r="M1866">
        <f>INDEX('Raw Election Data'!$A$1:$AN$3144,MATCH($C1866&amp;" "&amp;$B1866,'Raw Election Data'!$C$1:$C$3144,0),MATCH('Joined Data'!M$1,'Raw Election Data'!$A$1:$AN$1,0))</f>
        <v>0.2587609137662959</v>
      </c>
      <c r="N1866">
        <f>INDEX('Raw Election Data'!$A$1:$AN$3144,MATCH($C1866&amp;" "&amp;$B1866,'Raw Election Data'!$C$1:$C$3144,0),MATCH('Joined Data'!N$1,'Raw Election Data'!$A$1:$AN$1,0))</f>
        <v>0.69262049994019859</v>
      </c>
      <c r="O1866">
        <f>INDEX('Raw Election Data'!$A$1:$AN$3144,MATCH($C1866&amp;" "&amp;$B1866,'Raw Election Data'!$C$1:$C$3144,0),MATCH('Joined Data'!O$1,'Raw Election Data'!$A$1:$AN$1,0))</f>
        <v>-7255</v>
      </c>
      <c r="P1866">
        <f>INDEX('Raw Election Data'!$A$1:$AN$3144,MATCH($C1866&amp;" "&amp;$B1866,'Raw Election Data'!$C$1:$C$3144,0),MATCH('Joined Data'!P$1,'Raw Election Data'!$A$1:$AN$1,0))</f>
        <v>7255</v>
      </c>
      <c r="Q1866">
        <f>INDEX('Raw Election Data'!$A$1:$AN$3144,MATCH($C1866&amp;" "&amp;$B1866,'Raw Election Data'!$C$1:$C$3144,0),MATCH('Joined Data'!Q$1,'Raw Election Data'!$A$1:$AN$1,0))</f>
        <v>-0.43385958617390269</v>
      </c>
      <c r="R1866">
        <f>INDEX('Raw Election Data'!$A$1:$AN$3144,MATCH($C1866&amp;" "&amp;$B1866,'Raw Election Data'!$C$1:$C$3144,0),MATCH('Joined Data'!R$1,'Raw Election Data'!$A$1:$AN$1,0))</f>
        <v>0.43385958617390269</v>
      </c>
    </row>
    <row r="1867" spans="1:18" ht="13.5" hidden="1" customHeight="1" x14ac:dyDescent="0.15">
      <c r="A1867" t="s">
        <v>262</v>
      </c>
      <c r="B1867" t="s">
        <v>4777</v>
      </c>
      <c r="C1867" t="str">
        <f>INDEX(FIPS!$A$1:$E$3236,MATCH($F1867,FIPS!$D$1:$D$3236,0),5)</f>
        <v>Oswego County</v>
      </c>
      <c r="D1867" t="s">
        <v>263</v>
      </c>
      <c r="E1867" s="15" t="s">
        <v>43</v>
      </c>
      <c r="F1867" t="s">
        <v>4884</v>
      </c>
      <c r="G1867" t="s">
        <v>7768</v>
      </c>
      <c r="H1867" t="str">
        <f>IFERROR(VLOOKUP($G1867,'Team Colors'!$A:$B,2,0),"#c9c9c9")</f>
        <v>#0b2265</v>
      </c>
      <c r="I1867">
        <f>INDEX('Raw Election Data'!$A$1:$AN$3144,MATCH($C1867&amp;" "&amp;$B1867,'Raw Election Data'!$C$1:$C$3144,0),MATCH('Joined Data'!I$1,'Raw Election Data'!$A$1:$AN$1,0))</f>
        <v>120146</v>
      </c>
      <c r="J1867">
        <f>INDEX('Raw Election Data'!$A$1:$AN$3144,MATCH($C1867&amp;" "&amp;$B1867,'Raw Election Data'!$C$1:$C$3144,0),MATCH('Joined Data'!J$1,'Raw Election Data'!$A$1:$AN$1,0))</f>
        <v>15614</v>
      </c>
      <c r="K1867">
        <f>INDEX('Raw Election Data'!$A$1:$AN$3144,MATCH($C1867&amp;" "&amp;$B1867,'Raw Election Data'!$C$1:$C$3144,0),MATCH('Joined Data'!K$1,'Raw Election Data'!$A$1:$AN$1,0))</f>
        <v>25870</v>
      </c>
      <c r="L1867">
        <f>INDEX('Raw Election Data'!$A$1:$AN$3144,MATCH($C1867&amp;" "&amp;$B1867,'Raw Election Data'!$C$1:$C$3144,0),MATCH('Joined Data'!L$1,'Raw Election Data'!$A$1:$AN$1,0))</f>
        <v>44122</v>
      </c>
      <c r="M1867">
        <f>INDEX('Raw Election Data'!$A$1:$AN$3144,MATCH($C1867&amp;" "&amp;$B1867,'Raw Election Data'!$C$1:$C$3144,0),MATCH('Joined Data'!M$1,'Raw Election Data'!$A$1:$AN$1,0))</f>
        <v>0.35388241693486244</v>
      </c>
      <c r="N1867">
        <f>INDEX('Raw Election Data'!$A$1:$AN$3144,MATCH($C1867&amp;" "&amp;$B1867,'Raw Election Data'!$C$1:$C$3144,0),MATCH('Joined Data'!N$1,'Raw Election Data'!$A$1:$AN$1,0))</f>
        <v>0.586328815556865</v>
      </c>
      <c r="O1867">
        <f>INDEX('Raw Election Data'!$A$1:$AN$3144,MATCH($C1867&amp;" "&amp;$B1867,'Raw Election Data'!$C$1:$C$3144,0),MATCH('Joined Data'!O$1,'Raw Election Data'!$A$1:$AN$1,0))</f>
        <v>-10256</v>
      </c>
      <c r="P1867">
        <f>INDEX('Raw Election Data'!$A$1:$AN$3144,MATCH($C1867&amp;" "&amp;$B1867,'Raw Election Data'!$C$1:$C$3144,0),MATCH('Joined Data'!P$1,'Raw Election Data'!$A$1:$AN$1,0))</f>
        <v>10256</v>
      </c>
      <c r="Q1867">
        <f>INDEX('Raw Election Data'!$A$1:$AN$3144,MATCH($C1867&amp;" "&amp;$B1867,'Raw Election Data'!$C$1:$C$3144,0),MATCH('Joined Data'!Q$1,'Raw Election Data'!$A$1:$AN$1,0))</f>
        <v>-0.23244639862200256</v>
      </c>
      <c r="R1867">
        <f>INDEX('Raw Election Data'!$A$1:$AN$3144,MATCH($C1867&amp;" "&amp;$B1867,'Raw Election Data'!$C$1:$C$3144,0),MATCH('Joined Data'!R$1,'Raw Election Data'!$A$1:$AN$1,0))</f>
        <v>0.23244639862200256</v>
      </c>
    </row>
    <row r="1868" spans="1:18" ht="13.5" hidden="1" customHeight="1" x14ac:dyDescent="0.15">
      <c r="A1868" t="s">
        <v>262</v>
      </c>
      <c r="B1868" t="s">
        <v>4777</v>
      </c>
      <c r="C1868" t="str">
        <f>INDEX(FIPS!$A$1:$E$3236,MATCH($F1868,FIPS!$D$1:$D$3236,0),5)</f>
        <v>Otsego County</v>
      </c>
      <c r="D1868" t="s">
        <v>263</v>
      </c>
      <c r="E1868" s="15" t="s">
        <v>44</v>
      </c>
      <c r="F1868" t="s">
        <v>4885</v>
      </c>
      <c r="G1868" t="s">
        <v>7768</v>
      </c>
      <c r="H1868" t="str">
        <f>IFERROR(VLOOKUP($G1868,'Team Colors'!$A:$B,2,0),"#c9c9c9")</f>
        <v>#0b2265</v>
      </c>
      <c r="I1868">
        <f>INDEX('Raw Election Data'!$A$1:$AN$3144,MATCH($C1868&amp;" "&amp;$B1868,'Raw Election Data'!$C$1:$C$3144,0),MATCH('Joined Data'!I$1,'Raw Election Data'!$A$1:$AN$1,0))</f>
        <v>60636</v>
      </c>
      <c r="J1868">
        <f>INDEX('Raw Election Data'!$A$1:$AN$3144,MATCH($C1868&amp;" "&amp;$B1868,'Raw Election Data'!$C$1:$C$3144,0),MATCH('Joined Data'!J$1,'Raw Election Data'!$A$1:$AN$1,0))</f>
        <v>9285</v>
      </c>
      <c r="K1868">
        <f>INDEX('Raw Election Data'!$A$1:$AN$3144,MATCH($C1868&amp;" "&amp;$B1868,'Raw Election Data'!$C$1:$C$3144,0),MATCH('Joined Data'!K$1,'Raw Election Data'!$A$1:$AN$1,0))</f>
        <v>12284</v>
      </c>
      <c r="L1868">
        <f>INDEX('Raw Election Data'!$A$1:$AN$3144,MATCH($C1868&amp;" "&amp;$B1868,'Raw Election Data'!$C$1:$C$3144,0),MATCH('Joined Data'!L$1,'Raw Election Data'!$A$1:$AN$1,0))</f>
        <v>23024</v>
      </c>
      <c r="M1868">
        <f>INDEX('Raw Election Data'!$A$1:$AN$3144,MATCH($C1868&amp;" "&amp;$B1868,'Raw Election Data'!$C$1:$C$3144,0),MATCH('Joined Data'!M$1,'Raw Election Data'!$A$1:$AN$1,0))</f>
        <v>0.40327484364141764</v>
      </c>
      <c r="N1868">
        <f>INDEX('Raw Election Data'!$A$1:$AN$3144,MATCH($C1868&amp;" "&amp;$B1868,'Raw Election Data'!$C$1:$C$3144,0),MATCH('Joined Data'!N$1,'Raw Election Data'!$A$1:$AN$1,0))</f>
        <v>0.53353022932592076</v>
      </c>
      <c r="O1868">
        <f>INDEX('Raw Election Data'!$A$1:$AN$3144,MATCH($C1868&amp;" "&amp;$B1868,'Raw Election Data'!$C$1:$C$3144,0),MATCH('Joined Data'!O$1,'Raw Election Data'!$A$1:$AN$1,0))</f>
        <v>-2999</v>
      </c>
      <c r="P1868">
        <f>INDEX('Raw Election Data'!$A$1:$AN$3144,MATCH($C1868&amp;" "&amp;$B1868,'Raw Election Data'!$C$1:$C$3144,0),MATCH('Joined Data'!P$1,'Raw Election Data'!$A$1:$AN$1,0))</f>
        <v>2999</v>
      </c>
      <c r="Q1868">
        <f>INDEX('Raw Election Data'!$A$1:$AN$3144,MATCH($C1868&amp;" "&amp;$B1868,'Raw Election Data'!$C$1:$C$3144,0),MATCH('Joined Data'!Q$1,'Raw Election Data'!$A$1:$AN$1,0))</f>
        <v>-0.13025538568450312</v>
      </c>
      <c r="R1868">
        <f>INDEX('Raw Election Data'!$A$1:$AN$3144,MATCH($C1868&amp;" "&amp;$B1868,'Raw Election Data'!$C$1:$C$3144,0),MATCH('Joined Data'!R$1,'Raw Election Data'!$A$1:$AN$1,0))</f>
        <v>0.13025538568450312</v>
      </c>
    </row>
    <row r="1869" spans="1:18" ht="13.5" hidden="1" customHeight="1" x14ac:dyDescent="0.15">
      <c r="A1869" t="s">
        <v>262</v>
      </c>
      <c r="B1869" t="s">
        <v>4777</v>
      </c>
      <c r="C1869" t="str">
        <f>INDEX(FIPS!$A$1:$E$3236,MATCH($F1869,FIPS!$D$1:$D$3236,0),5)</f>
        <v>Putnam County</v>
      </c>
      <c r="D1869" t="s">
        <v>263</v>
      </c>
      <c r="E1869" s="15" t="s">
        <v>45</v>
      </c>
      <c r="F1869" t="s">
        <v>4888</v>
      </c>
      <c r="G1869" t="s">
        <v>7768</v>
      </c>
      <c r="H1869" t="str">
        <f>IFERROR(VLOOKUP($G1869,'Team Colors'!$A:$B,2,0),"#c9c9c9")</f>
        <v>#0b2265</v>
      </c>
      <c r="I1869">
        <f>INDEX('Raw Election Data'!$A$1:$AN$3144,MATCH($C1869&amp;" "&amp;$B1869,'Raw Election Data'!$C$1:$C$3144,0),MATCH('Joined Data'!I$1,'Raw Election Data'!$A$1:$AN$1,0))</f>
        <v>99042</v>
      </c>
      <c r="J1869">
        <f>INDEX('Raw Election Data'!$A$1:$AN$3144,MATCH($C1869&amp;" "&amp;$B1869,'Raw Election Data'!$C$1:$C$3144,0),MATCH('Joined Data'!J$1,'Raw Election Data'!$A$1:$AN$1,0))</f>
        <v>17363</v>
      </c>
      <c r="K1869">
        <f>INDEX('Raw Election Data'!$A$1:$AN$3144,MATCH($C1869&amp;" "&amp;$B1869,'Raw Election Data'!$C$1:$C$3144,0),MATCH('Joined Data'!K$1,'Raw Election Data'!$A$1:$AN$1,0))</f>
        <v>25241</v>
      </c>
      <c r="L1869">
        <f>INDEX('Raw Election Data'!$A$1:$AN$3144,MATCH($C1869&amp;" "&amp;$B1869,'Raw Election Data'!$C$1:$C$3144,0),MATCH('Joined Data'!L$1,'Raw Election Data'!$A$1:$AN$1,0))</f>
        <v>44186</v>
      </c>
      <c r="M1869">
        <f>INDEX('Raw Election Data'!$A$1:$AN$3144,MATCH($C1869&amp;" "&amp;$B1869,'Raw Election Data'!$C$1:$C$3144,0),MATCH('Joined Data'!M$1,'Raw Election Data'!$A$1:$AN$1,0))</f>
        <v>0.3929525188973883</v>
      </c>
      <c r="N1869">
        <f>INDEX('Raw Election Data'!$A$1:$AN$3144,MATCH($C1869&amp;" "&amp;$B1869,'Raw Election Data'!$C$1:$C$3144,0),MATCH('Joined Data'!N$1,'Raw Election Data'!$A$1:$AN$1,0))</f>
        <v>0.5712442855203006</v>
      </c>
      <c r="O1869">
        <f>INDEX('Raw Election Data'!$A$1:$AN$3144,MATCH($C1869&amp;" "&amp;$B1869,'Raw Election Data'!$C$1:$C$3144,0),MATCH('Joined Data'!O$1,'Raw Election Data'!$A$1:$AN$1,0))</f>
        <v>-7878</v>
      </c>
      <c r="P1869">
        <f>INDEX('Raw Election Data'!$A$1:$AN$3144,MATCH($C1869&amp;" "&amp;$B1869,'Raw Election Data'!$C$1:$C$3144,0),MATCH('Joined Data'!P$1,'Raw Election Data'!$A$1:$AN$1,0))</f>
        <v>7878</v>
      </c>
      <c r="Q1869">
        <f>INDEX('Raw Election Data'!$A$1:$AN$3144,MATCH($C1869&amp;" "&amp;$B1869,'Raw Election Data'!$C$1:$C$3144,0),MATCH('Joined Data'!Q$1,'Raw Election Data'!$A$1:$AN$1,0))</f>
        <v>-0.1782917666229123</v>
      </c>
      <c r="R1869">
        <f>INDEX('Raw Election Data'!$A$1:$AN$3144,MATCH($C1869&amp;" "&amp;$B1869,'Raw Election Data'!$C$1:$C$3144,0),MATCH('Joined Data'!R$1,'Raw Election Data'!$A$1:$AN$1,0))</f>
        <v>0.1782917666229123</v>
      </c>
    </row>
    <row r="1870" spans="1:18" ht="13.5" hidden="1" customHeight="1" x14ac:dyDescent="0.15">
      <c r="A1870" t="s">
        <v>262</v>
      </c>
      <c r="B1870" t="s">
        <v>4777</v>
      </c>
      <c r="C1870" t="str">
        <f>INDEX(FIPS!$A$1:$E$3236,MATCH($F1870,FIPS!$D$1:$D$3236,0),5)</f>
        <v>Queens County</v>
      </c>
      <c r="D1870" t="s">
        <v>263</v>
      </c>
      <c r="E1870" s="15" t="s">
        <v>46</v>
      </c>
      <c r="F1870" t="s">
        <v>4890</v>
      </c>
      <c r="G1870" t="s">
        <v>7768</v>
      </c>
      <c r="H1870" t="str">
        <f>IFERROR(VLOOKUP($G1870,'Team Colors'!$A:$B,2,0),"#c9c9c9")</f>
        <v>#0b2265</v>
      </c>
      <c r="I1870">
        <f>INDEX('Raw Election Data'!$A$1:$AN$3144,MATCH($C1870&amp;" "&amp;$B1870,'Raw Election Data'!$C$1:$C$3144,0),MATCH('Joined Data'!I$1,'Raw Election Data'!$A$1:$AN$1,0))</f>
        <v>2339150</v>
      </c>
      <c r="J1870">
        <f>INDEX('Raw Election Data'!$A$1:$AN$3144,MATCH($C1870&amp;" "&amp;$B1870,'Raw Election Data'!$C$1:$C$3144,0),MATCH('Joined Data'!J$1,'Raw Election Data'!$A$1:$AN$1,0))</f>
        <v>473389</v>
      </c>
      <c r="K1870">
        <f>INDEX('Raw Election Data'!$A$1:$AN$3144,MATCH($C1870&amp;" "&amp;$B1870,'Raw Election Data'!$C$1:$C$3144,0),MATCH('Joined Data'!K$1,'Raw Election Data'!$A$1:$AN$1,0))</f>
        <v>138550</v>
      </c>
      <c r="L1870">
        <f>INDEX('Raw Election Data'!$A$1:$AN$3144,MATCH($C1870&amp;" "&amp;$B1870,'Raw Election Data'!$C$1:$C$3144,0),MATCH('Joined Data'!L$1,'Raw Election Data'!$A$1:$AN$1,0))</f>
        <v>627021</v>
      </c>
      <c r="M1870">
        <f>INDEX('Raw Election Data'!$A$1:$AN$3144,MATCH($C1870&amp;" "&amp;$B1870,'Raw Election Data'!$C$1:$C$3144,0),MATCH('Joined Data'!M$1,'Raw Election Data'!$A$1:$AN$1,0))</f>
        <v>0.7549810931372315</v>
      </c>
      <c r="N1870">
        <f>INDEX('Raw Election Data'!$A$1:$AN$3144,MATCH($C1870&amp;" "&amp;$B1870,'Raw Election Data'!$C$1:$C$3144,0),MATCH('Joined Data'!N$1,'Raw Election Data'!$A$1:$AN$1,0))</f>
        <v>0.22096548600445598</v>
      </c>
      <c r="O1870">
        <f>INDEX('Raw Election Data'!$A$1:$AN$3144,MATCH($C1870&amp;" "&amp;$B1870,'Raw Election Data'!$C$1:$C$3144,0),MATCH('Joined Data'!O$1,'Raw Election Data'!$A$1:$AN$1,0))</f>
        <v>334839</v>
      </c>
      <c r="P1870">
        <f>INDEX('Raw Election Data'!$A$1:$AN$3144,MATCH($C1870&amp;" "&amp;$B1870,'Raw Election Data'!$C$1:$C$3144,0),MATCH('Joined Data'!P$1,'Raw Election Data'!$A$1:$AN$1,0))</f>
        <v>-334839</v>
      </c>
      <c r="Q1870">
        <f>INDEX('Raw Election Data'!$A$1:$AN$3144,MATCH($C1870&amp;" "&amp;$B1870,'Raw Election Data'!$C$1:$C$3144,0),MATCH('Joined Data'!Q$1,'Raw Election Data'!$A$1:$AN$1,0))</f>
        <v>0.53401560713277552</v>
      </c>
      <c r="R1870">
        <f>INDEX('Raw Election Data'!$A$1:$AN$3144,MATCH($C1870&amp;" "&amp;$B1870,'Raw Election Data'!$C$1:$C$3144,0),MATCH('Joined Data'!R$1,'Raw Election Data'!$A$1:$AN$1,0))</f>
        <v>-0.53401560713277552</v>
      </c>
    </row>
    <row r="1871" spans="1:18" ht="13.5" hidden="1" customHeight="1" x14ac:dyDescent="0.15">
      <c r="A1871" t="s">
        <v>262</v>
      </c>
      <c r="B1871" t="s">
        <v>4777</v>
      </c>
      <c r="C1871" t="str">
        <f>INDEX(FIPS!$A$1:$E$3236,MATCH($F1871,FIPS!$D$1:$D$3236,0),5)</f>
        <v>Rensselaer County</v>
      </c>
      <c r="D1871" t="s">
        <v>263</v>
      </c>
      <c r="E1871" s="15" t="s">
        <v>47</v>
      </c>
      <c r="F1871" t="s">
        <v>4892</v>
      </c>
      <c r="G1871" t="s">
        <v>7768</v>
      </c>
      <c r="H1871" t="str">
        <f>IFERROR(VLOOKUP($G1871,'Team Colors'!$A:$B,2,0),"#c9c9c9")</f>
        <v>#0b2265</v>
      </c>
      <c r="I1871">
        <f>INDEX('Raw Election Data'!$A$1:$AN$3144,MATCH($C1871&amp;" "&amp;$B1871,'Raw Election Data'!$C$1:$C$3144,0),MATCH('Joined Data'!I$1,'Raw Election Data'!$A$1:$AN$1,0))</f>
        <v>160266</v>
      </c>
      <c r="J1871">
        <f>INDEX('Raw Election Data'!$A$1:$AN$3144,MATCH($C1871&amp;" "&amp;$B1871,'Raw Election Data'!$C$1:$C$3144,0),MATCH('Joined Data'!J$1,'Raw Election Data'!$A$1:$AN$1,0))</f>
        <v>30039</v>
      </c>
      <c r="K1871">
        <f>INDEX('Raw Election Data'!$A$1:$AN$3144,MATCH($C1871&amp;" "&amp;$B1871,'Raw Election Data'!$C$1:$C$3144,0),MATCH('Joined Data'!K$1,'Raw Election Data'!$A$1:$AN$1,0))</f>
        <v>31933</v>
      </c>
      <c r="L1871">
        <f>INDEX('Raw Election Data'!$A$1:$AN$3144,MATCH($C1871&amp;" "&amp;$B1871,'Raw Election Data'!$C$1:$C$3144,0),MATCH('Joined Data'!L$1,'Raw Election Data'!$A$1:$AN$1,0))</f>
        <v>65991</v>
      </c>
      <c r="M1871">
        <f>INDEX('Raw Election Data'!$A$1:$AN$3144,MATCH($C1871&amp;" "&amp;$B1871,'Raw Election Data'!$C$1:$C$3144,0),MATCH('Joined Data'!M$1,'Raw Election Data'!$A$1:$AN$1,0))</f>
        <v>0.45519843615038413</v>
      </c>
      <c r="N1871">
        <f>INDEX('Raw Election Data'!$A$1:$AN$3144,MATCH($C1871&amp;" "&amp;$B1871,'Raw Election Data'!$C$1:$C$3144,0),MATCH('Joined Data'!N$1,'Raw Election Data'!$A$1:$AN$1,0))</f>
        <v>0.48389931960418847</v>
      </c>
      <c r="O1871">
        <f>INDEX('Raw Election Data'!$A$1:$AN$3144,MATCH($C1871&amp;" "&amp;$B1871,'Raw Election Data'!$C$1:$C$3144,0),MATCH('Joined Data'!O$1,'Raw Election Data'!$A$1:$AN$1,0))</f>
        <v>-1894</v>
      </c>
      <c r="P1871">
        <f>INDEX('Raw Election Data'!$A$1:$AN$3144,MATCH($C1871&amp;" "&amp;$B1871,'Raw Election Data'!$C$1:$C$3144,0),MATCH('Joined Data'!P$1,'Raw Election Data'!$A$1:$AN$1,0))</f>
        <v>1894</v>
      </c>
      <c r="Q1871">
        <f>INDEX('Raw Election Data'!$A$1:$AN$3144,MATCH($C1871&amp;" "&amp;$B1871,'Raw Election Data'!$C$1:$C$3144,0),MATCH('Joined Data'!Q$1,'Raw Election Data'!$A$1:$AN$1,0))</f>
        <v>-2.8700883453804338E-2</v>
      </c>
      <c r="R1871">
        <f>INDEX('Raw Election Data'!$A$1:$AN$3144,MATCH($C1871&amp;" "&amp;$B1871,'Raw Election Data'!$C$1:$C$3144,0),MATCH('Joined Data'!R$1,'Raw Election Data'!$A$1:$AN$1,0))</f>
        <v>2.8700883453804338E-2</v>
      </c>
    </row>
    <row r="1872" spans="1:18" ht="13.5" hidden="1" customHeight="1" x14ac:dyDescent="0.15">
      <c r="A1872" t="s">
        <v>262</v>
      </c>
      <c r="B1872" t="s">
        <v>4777</v>
      </c>
      <c r="C1872" t="str">
        <f>INDEX(FIPS!$A$1:$E$3236,MATCH($F1872,FIPS!$D$1:$D$3236,0),5)</f>
        <v>Richmond County</v>
      </c>
      <c r="D1872" t="s">
        <v>263</v>
      </c>
      <c r="E1872" s="15" t="s">
        <v>48</v>
      </c>
      <c r="F1872" t="s">
        <v>4893</v>
      </c>
      <c r="G1872" t="s">
        <v>7768</v>
      </c>
      <c r="H1872" t="str">
        <f>IFERROR(VLOOKUP($G1872,'Team Colors'!$A:$B,2,0),"#c9c9c9")</f>
        <v>#0b2265</v>
      </c>
      <c r="I1872">
        <f>INDEX('Raw Election Data'!$A$1:$AN$3144,MATCH($C1872&amp;" "&amp;$B1872,'Raw Election Data'!$C$1:$C$3144,0),MATCH('Joined Data'!I$1,'Raw Election Data'!$A$1:$AN$1,0))</f>
        <v>474558</v>
      </c>
      <c r="J1872">
        <f>INDEX('Raw Election Data'!$A$1:$AN$3144,MATCH($C1872&amp;" "&amp;$B1872,'Raw Election Data'!$C$1:$C$3144,0),MATCH('Joined Data'!J$1,'Raw Election Data'!$A$1:$AN$1,0))</f>
        <v>67561</v>
      </c>
      <c r="K1872">
        <f>INDEX('Raw Election Data'!$A$1:$AN$3144,MATCH($C1872&amp;" "&amp;$B1872,'Raw Election Data'!$C$1:$C$3144,0),MATCH('Joined Data'!K$1,'Raw Election Data'!$A$1:$AN$1,0))</f>
        <v>95612</v>
      </c>
      <c r="L1872">
        <f>INDEX('Raw Election Data'!$A$1:$AN$3144,MATCH($C1872&amp;" "&amp;$B1872,'Raw Election Data'!$C$1:$C$3144,0),MATCH('Joined Data'!L$1,'Raw Election Data'!$A$1:$AN$1,0))</f>
        <v>167209</v>
      </c>
      <c r="M1872">
        <f>INDEX('Raw Election Data'!$A$1:$AN$3144,MATCH($C1872&amp;" "&amp;$B1872,'Raw Election Data'!$C$1:$C$3144,0),MATCH('Joined Data'!M$1,'Raw Election Data'!$A$1:$AN$1,0))</f>
        <v>0.40405121733877963</v>
      </c>
      <c r="N1872">
        <f>INDEX('Raw Election Data'!$A$1:$AN$3144,MATCH($C1872&amp;" "&amp;$B1872,'Raw Election Data'!$C$1:$C$3144,0),MATCH('Joined Data'!N$1,'Raw Election Data'!$A$1:$AN$1,0))</f>
        <v>0.57181132594537376</v>
      </c>
      <c r="O1872">
        <f>INDEX('Raw Election Data'!$A$1:$AN$3144,MATCH($C1872&amp;" "&amp;$B1872,'Raw Election Data'!$C$1:$C$3144,0),MATCH('Joined Data'!O$1,'Raw Election Data'!$A$1:$AN$1,0))</f>
        <v>-28051</v>
      </c>
      <c r="P1872">
        <f>INDEX('Raw Election Data'!$A$1:$AN$3144,MATCH($C1872&amp;" "&amp;$B1872,'Raw Election Data'!$C$1:$C$3144,0),MATCH('Joined Data'!P$1,'Raw Election Data'!$A$1:$AN$1,0))</f>
        <v>28051</v>
      </c>
      <c r="Q1872">
        <f>INDEX('Raw Election Data'!$A$1:$AN$3144,MATCH($C1872&amp;" "&amp;$B1872,'Raw Election Data'!$C$1:$C$3144,0),MATCH('Joined Data'!Q$1,'Raw Election Data'!$A$1:$AN$1,0))</f>
        <v>-0.16776010860659413</v>
      </c>
      <c r="R1872">
        <f>INDEX('Raw Election Data'!$A$1:$AN$3144,MATCH($C1872&amp;" "&amp;$B1872,'Raw Election Data'!$C$1:$C$3144,0),MATCH('Joined Data'!R$1,'Raw Election Data'!$A$1:$AN$1,0))</f>
        <v>0.16776010860659413</v>
      </c>
    </row>
    <row r="1873" spans="1:18" ht="13.5" hidden="1" customHeight="1" x14ac:dyDescent="0.15">
      <c r="A1873" t="s">
        <v>262</v>
      </c>
      <c r="B1873" t="s">
        <v>4777</v>
      </c>
      <c r="C1873" t="str">
        <f>INDEX(FIPS!$A$1:$E$3236,MATCH($F1873,FIPS!$D$1:$D$3236,0),5)</f>
        <v>Rockland County</v>
      </c>
      <c r="D1873" t="s">
        <v>263</v>
      </c>
      <c r="E1873" s="15" t="s">
        <v>49</v>
      </c>
      <c r="F1873" t="s">
        <v>4895</v>
      </c>
      <c r="G1873" t="s">
        <v>7768</v>
      </c>
      <c r="H1873" t="str">
        <f>IFERROR(VLOOKUP($G1873,'Team Colors'!$A:$B,2,0),"#c9c9c9")</f>
        <v>#0b2265</v>
      </c>
      <c r="I1873">
        <f>INDEX('Raw Election Data'!$A$1:$AN$3144,MATCH($C1873&amp;" "&amp;$B1873,'Raw Election Data'!$C$1:$C$3144,0),MATCH('Joined Data'!I$1,'Raw Election Data'!$A$1:$AN$1,0))</f>
        <v>326037</v>
      </c>
      <c r="J1873">
        <f>INDEX('Raw Election Data'!$A$1:$AN$3144,MATCH($C1873&amp;" "&amp;$B1873,'Raw Election Data'!$C$1:$C$3144,0),MATCH('Joined Data'!J$1,'Raw Election Data'!$A$1:$AN$1,0))</f>
        <v>63454</v>
      </c>
      <c r="K1873">
        <f>INDEX('Raw Election Data'!$A$1:$AN$3144,MATCH($C1873&amp;" "&amp;$B1873,'Raw Election Data'!$C$1:$C$3144,0),MATCH('Joined Data'!K$1,'Raw Election Data'!$A$1:$AN$1,0))</f>
        <v>57148</v>
      </c>
      <c r="L1873">
        <f>INDEX('Raw Election Data'!$A$1:$AN$3144,MATCH($C1873&amp;" "&amp;$B1873,'Raw Election Data'!$C$1:$C$3144,0),MATCH('Joined Data'!L$1,'Raw Election Data'!$A$1:$AN$1,0))</f>
        <v>123943</v>
      </c>
      <c r="M1873">
        <f>INDEX('Raw Election Data'!$A$1:$AN$3144,MATCH($C1873&amp;" "&amp;$B1873,'Raw Election Data'!$C$1:$C$3144,0),MATCH('Joined Data'!M$1,'Raw Election Data'!$A$1:$AN$1,0))</f>
        <v>0.51196114342883425</v>
      </c>
      <c r="N1873">
        <f>INDEX('Raw Election Data'!$A$1:$AN$3144,MATCH($C1873&amp;" "&amp;$B1873,'Raw Election Data'!$C$1:$C$3144,0),MATCH('Joined Data'!N$1,'Raw Election Data'!$A$1:$AN$1,0))</f>
        <v>0.46108291714739841</v>
      </c>
      <c r="O1873">
        <f>INDEX('Raw Election Data'!$A$1:$AN$3144,MATCH($C1873&amp;" "&amp;$B1873,'Raw Election Data'!$C$1:$C$3144,0),MATCH('Joined Data'!O$1,'Raw Election Data'!$A$1:$AN$1,0))</f>
        <v>6306</v>
      </c>
      <c r="P1873">
        <f>INDEX('Raw Election Data'!$A$1:$AN$3144,MATCH($C1873&amp;" "&amp;$B1873,'Raw Election Data'!$C$1:$C$3144,0),MATCH('Joined Data'!P$1,'Raw Election Data'!$A$1:$AN$1,0))</f>
        <v>-6306</v>
      </c>
      <c r="Q1873">
        <f>INDEX('Raw Election Data'!$A$1:$AN$3144,MATCH($C1873&amp;" "&amp;$B1873,'Raw Election Data'!$C$1:$C$3144,0),MATCH('Joined Data'!Q$1,'Raw Election Data'!$A$1:$AN$1,0))</f>
        <v>5.0878226281435845E-2</v>
      </c>
      <c r="R1873">
        <f>INDEX('Raw Election Data'!$A$1:$AN$3144,MATCH($C1873&amp;" "&amp;$B1873,'Raw Election Data'!$C$1:$C$3144,0),MATCH('Joined Data'!R$1,'Raw Election Data'!$A$1:$AN$1,0))</f>
        <v>-5.0878226281435845E-2</v>
      </c>
    </row>
    <row r="1874" spans="1:18" ht="13.5" hidden="1" customHeight="1" x14ac:dyDescent="0.15">
      <c r="A1874" t="s">
        <v>262</v>
      </c>
      <c r="B1874" t="s">
        <v>4777</v>
      </c>
      <c r="C1874" t="str">
        <f>INDEX(FIPS!$A$1:$E$3236,MATCH($F1874,FIPS!$D$1:$D$3236,0),5)</f>
        <v>St. Lawrence County</v>
      </c>
      <c r="D1874" t="s">
        <v>263</v>
      </c>
      <c r="E1874" s="15" t="s">
        <v>50</v>
      </c>
      <c r="F1874" t="s">
        <v>4897</v>
      </c>
      <c r="G1874" t="s">
        <v>7768</v>
      </c>
      <c r="H1874" t="str">
        <f>IFERROR(VLOOKUP($G1874,'Team Colors'!$A:$B,2,0),"#c9c9c9")</f>
        <v>#0b2265</v>
      </c>
      <c r="I1874">
        <f>INDEX('Raw Election Data'!$A$1:$AN$3144,MATCH($C1874&amp;" "&amp;$B1874,'Raw Election Data'!$C$1:$C$3144,0),MATCH('Joined Data'!I$1,'Raw Election Data'!$A$1:$AN$1,0))</f>
        <v>111007</v>
      </c>
      <c r="J1874">
        <f>INDEX('Raw Election Data'!$A$1:$AN$3144,MATCH($C1874&amp;" "&amp;$B1874,'Raw Election Data'!$C$1:$C$3144,0),MATCH('Joined Data'!J$1,'Raw Election Data'!$A$1:$AN$1,0))</f>
        <v>14659</v>
      </c>
      <c r="K1874">
        <f>INDEX('Raw Election Data'!$A$1:$AN$3144,MATCH($C1874&amp;" "&amp;$B1874,'Raw Election Data'!$C$1:$C$3144,0),MATCH('Joined Data'!K$1,'Raw Election Data'!$A$1:$AN$1,0))</f>
        <v>18450</v>
      </c>
      <c r="L1874">
        <f>INDEX('Raw Election Data'!$A$1:$AN$3144,MATCH($C1874&amp;" "&amp;$B1874,'Raw Election Data'!$C$1:$C$3144,0),MATCH('Joined Data'!L$1,'Raw Election Data'!$A$1:$AN$1,0))</f>
        <v>35154</v>
      </c>
      <c r="M1874">
        <f>INDEX('Raw Election Data'!$A$1:$AN$3144,MATCH($C1874&amp;" "&amp;$B1874,'Raw Election Data'!$C$1:$C$3144,0),MATCH('Joined Data'!M$1,'Raw Election Data'!$A$1:$AN$1,0))</f>
        <v>0.41699379871422881</v>
      </c>
      <c r="N1874">
        <f>INDEX('Raw Election Data'!$A$1:$AN$3144,MATCH($C1874&amp;" "&amp;$B1874,'Raw Election Data'!$C$1:$C$3144,0),MATCH('Joined Data'!N$1,'Raw Election Data'!$A$1:$AN$1,0))</f>
        <v>0.52483358934971835</v>
      </c>
      <c r="O1874">
        <f>INDEX('Raw Election Data'!$A$1:$AN$3144,MATCH($C1874&amp;" "&amp;$B1874,'Raw Election Data'!$C$1:$C$3144,0),MATCH('Joined Data'!O$1,'Raw Election Data'!$A$1:$AN$1,0))</f>
        <v>-3791</v>
      </c>
      <c r="P1874">
        <f>INDEX('Raw Election Data'!$A$1:$AN$3144,MATCH($C1874&amp;" "&amp;$B1874,'Raw Election Data'!$C$1:$C$3144,0),MATCH('Joined Data'!P$1,'Raw Election Data'!$A$1:$AN$1,0))</f>
        <v>3791</v>
      </c>
      <c r="Q1874">
        <f>INDEX('Raw Election Data'!$A$1:$AN$3144,MATCH($C1874&amp;" "&amp;$B1874,'Raw Election Data'!$C$1:$C$3144,0),MATCH('Joined Data'!Q$1,'Raw Election Data'!$A$1:$AN$1,0))</f>
        <v>-0.10783979063548954</v>
      </c>
      <c r="R1874">
        <f>INDEX('Raw Election Data'!$A$1:$AN$3144,MATCH($C1874&amp;" "&amp;$B1874,'Raw Election Data'!$C$1:$C$3144,0),MATCH('Joined Data'!R$1,'Raw Election Data'!$A$1:$AN$1,0))</f>
        <v>0.10783979063548954</v>
      </c>
    </row>
    <row r="1875" spans="1:18" ht="13.5" hidden="1" customHeight="1" x14ac:dyDescent="0.15">
      <c r="A1875" t="s">
        <v>262</v>
      </c>
      <c r="B1875" t="s">
        <v>4777</v>
      </c>
      <c r="C1875" t="str">
        <f>INDEX(FIPS!$A$1:$E$3236,MATCH($F1875,FIPS!$D$1:$D$3236,0),5)</f>
        <v>Saratoga County</v>
      </c>
      <c r="D1875" t="s">
        <v>263</v>
      </c>
      <c r="E1875" s="15" t="s">
        <v>51</v>
      </c>
      <c r="F1875" t="s">
        <v>4901</v>
      </c>
      <c r="G1875" t="s">
        <v>7768</v>
      </c>
      <c r="H1875" t="str">
        <f>IFERROR(VLOOKUP($G1875,'Team Colors'!$A:$B,2,0),"#c9c9c9")</f>
        <v>#0b2265</v>
      </c>
      <c r="I1875">
        <f>INDEX('Raw Election Data'!$A$1:$AN$3144,MATCH($C1875&amp;" "&amp;$B1875,'Raw Election Data'!$C$1:$C$3144,0),MATCH('Joined Data'!I$1,'Raw Election Data'!$A$1:$AN$1,0))</f>
        <v>226249</v>
      </c>
      <c r="J1875">
        <f>INDEX('Raw Election Data'!$A$1:$AN$3144,MATCH($C1875&amp;" "&amp;$B1875,'Raw Election Data'!$C$1:$C$3144,0),MATCH('Joined Data'!J$1,'Raw Election Data'!$A$1:$AN$1,0))</f>
        <v>46546</v>
      </c>
      <c r="K1875">
        <f>INDEX('Raw Election Data'!$A$1:$AN$3144,MATCH($C1875&amp;" "&amp;$B1875,'Raw Election Data'!$C$1:$C$3144,0),MATCH('Joined Data'!K$1,'Raw Election Data'!$A$1:$AN$1,0))</f>
        <v>51088</v>
      </c>
      <c r="L1875">
        <f>INDEX('Raw Election Data'!$A$1:$AN$3144,MATCH($C1875&amp;" "&amp;$B1875,'Raw Election Data'!$C$1:$C$3144,0),MATCH('Joined Data'!L$1,'Raw Election Data'!$A$1:$AN$1,0))</f>
        <v>104089</v>
      </c>
      <c r="M1875">
        <f>INDEX('Raw Election Data'!$A$1:$AN$3144,MATCH($C1875&amp;" "&amp;$B1875,'Raw Election Data'!$C$1:$C$3144,0),MATCH('Joined Data'!M$1,'Raw Election Data'!$A$1:$AN$1,0))</f>
        <v>0.4471750136902074</v>
      </c>
      <c r="N1875">
        <f>INDEX('Raw Election Data'!$A$1:$AN$3144,MATCH($C1875&amp;" "&amp;$B1875,'Raw Election Data'!$C$1:$C$3144,0),MATCH('Joined Data'!N$1,'Raw Election Data'!$A$1:$AN$1,0))</f>
        <v>0.49081074849407719</v>
      </c>
      <c r="O1875">
        <f>INDEX('Raw Election Data'!$A$1:$AN$3144,MATCH($C1875&amp;" "&amp;$B1875,'Raw Election Data'!$C$1:$C$3144,0),MATCH('Joined Data'!O$1,'Raw Election Data'!$A$1:$AN$1,0))</f>
        <v>-4542</v>
      </c>
      <c r="P1875">
        <f>INDEX('Raw Election Data'!$A$1:$AN$3144,MATCH($C1875&amp;" "&amp;$B1875,'Raw Election Data'!$C$1:$C$3144,0),MATCH('Joined Data'!P$1,'Raw Election Data'!$A$1:$AN$1,0))</f>
        <v>4542</v>
      </c>
      <c r="Q1875">
        <f>INDEX('Raw Election Data'!$A$1:$AN$3144,MATCH($C1875&amp;" "&amp;$B1875,'Raw Election Data'!$C$1:$C$3144,0),MATCH('Joined Data'!Q$1,'Raw Election Data'!$A$1:$AN$1,0))</f>
        <v>-4.3635734803869786E-2</v>
      </c>
      <c r="R1875">
        <f>INDEX('Raw Election Data'!$A$1:$AN$3144,MATCH($C1875&amp;" "&amp;$B1875,'Raw Election Data'!$C$1:$C$3144,0),MATCH('Joined Data'!R$1,'Raw Election Data'!$A$1:$AN$1,0))</f>
        <v>4.3635734803869786E-2</v>
      </c>
    </row>
    <row r="1876" spans="1:18" ht="13.5" hidden="1" customHeight="1" x14ac:dyDescent="0.15">
      <c r="A1876" t="s">
        <v>262</v>
      </c>
      <c r="B1876" t="s">
        <v>4777</v>
      </c>
      <c r="C1876" t="str">
        <f>INDEX(FIPS!$A$1:$E$3236,MATCH($F1876,FIPS!$D$1:$D$3236,0),5)</f>
        <v>Schenectady County</v>
      </c>
      <c r="D1876" t="s">
        <v>263</v>
      </c>
      <c r="E1876" s="15" t="s">
        <v>52</v>
      </c>
      <c r="F1876" t="s">
        <v>4903</v>
      </c>
      <c r="G1876" t="s">
        <v>7768</v>
      </c>
      <c r="H1876" t="str">
        <f>IFERROR(VLOOKUP($G1876,'Team Colors'!$A:$B,2,0),"#c9c9c9")</f>
        <v>#0b2265</v>
      </c>
      <c r="I1876">
        <f>INDEX('Raw Election Data'!$A$1:$AN$3144,MATCH($C1876&amp;" "&amp;$B1876,'Raw Election Data'!$C$1:$C$3144,0),MATCH('Joined Data'!I$1,'Raw Election Data'!$A$1:$AN$1,0))</f>
        <v>154604</v>
      </c>
      <c r="J1876">
        <f>INDEX('Raw Election Data'!$A$1:$AN$3144,MATCH($C1876&amp;" "&amp;$B1876,'Raw Election Data'!$C$1:$C$3144,0),MATCH('Joined Data'!J$1,'Raw Election Data'!$A$1:$AN$1,0))</f>
        <v>30870</v>
      </c>
      <c r="K1876">
        <f>INDEX('Raw Election Data'!$A$1:$AN$3144,MATCH($C1876&amp;" "&amp;$B1876,'Raw Election Data'!$C$1:$C$3144,0),MATCH('Joined Data'!K$1,'Raw Election Data'!$A$1:$AN$1,0))</f>
        <v>27268</v>
      </c>
      <c r="L1876">
        <f>INDEX('Raw Election Data'!$A$1:$AN$3144,MATCH($C1876&amp;" "&amp;$B1876,'Raw Election Data'!$C$1:$C$3144,0),MATCH('Joined Data'!L$1,'Raw Election Data'!$A$1:$AN$1,0))</f>
        <v>61629</v>
      </c>
      <c r="M1876">
        <f>INDEX('Raw Election Data'!$A$1:$AN$3144,MATCH($C1876&amp;" "&amp;$B1876,'Raw Election Data'!$C$1:$C$3144,0),MATCH('Joined Data'!M$1,'Raw Election Data'!$A$1:$AN$1,0))</f>
        <v>0.50090055006571577</v>
      </c>
      <c r="N1876">
        <f>INDEX('Raw Election Data'!$A$1:$AN$3144,MATCH($C1876&amp;" "&amp;$B1876,'Raw Election Data'!$C$1:$C$3144,0),MATCH('Joined Data'!N$1,'Raw Election Data'!$A$1:$AN$1,0))</f>
        <v>0.44245403949439388</v>
      </c>
      <c r="O1876">
        <f>INDEX('Raw Election Data'!$A$1:$AN$3144,MATCH($C1876&amp;" "&amp;$B1876,'Raw Election Data'!$C$1:$C$3144,0),MATCH('Joined Data'!O$1,'Raw Election Data'!$A$1:$AN$1,0))</f>
        <v>3602</v>
      </c>
      <c r="P1876">
        <f>INDEX('Raw Election Data'!$A$1:$AN$3144,MATCH($C1876&amp;" "&amp;$B1876,'Raw Election Data'!$C$1:$C$3144,0),MATCH('Joined Data'!P$1,'Raw Election Data'!$A$1:$AN$1,0))</f>
        <v>-3602</v>
      </c>
      <c r="Q1876">
        <f>INDEX('Raw Election Data'!$A$1:$AN$3144,MATCH($C1876&amp;" "&amp;$B1876,'Raw Election Data'!$C$1:$C$3144,0),MATCH('Joined Data'!Q$1,'Raw Election Data'!$A$1:$AN$1,0))</f>
        <v>5.8446510571321886E-2</v>
      </c>
      <c r="R1876">
        <f>INDEX('Raw Election Data'!$A$1:$AN$3144,MATCH($C1876&amp;" "&amp;$B1876,'Raw Election Data'!$C$1:$C$3144,0),MATCH('Joined Data'!R$1,'Raw Election Data'!$A$1:$AN$1,0))</f>
        <v>-5.8446510571321886E-2</v>
      </c>
    </row>
    <row r="1877" spans="1:18" ht="13.5" hidden="1" customHeight="1" x14ac:dyDescent="0.15">
      <c r="A1877" t="s">
        <v>262</v>
      </c>
      <c r="B1877" t="s">
        <v>4777</v>
      </c>
      <c r="C1877" t="str">
        <f>INDEX(FIPS!$A$1:$E$3236,MATCH($F1877,FIPS!$D$1:$D$3236,0),5)</f>
        <v>Schoharie County</v>
      </c>
      <c r="D1877" t="s">
        <v>263</v>
      </c>
      <c r="E1877" s="15" t="s">
        <v>53</v>
      </c>
      <c r="F1877" t="s">
        <v>4905</v>
      </c>
      <c r="G1877" t="s">
        <v>7768</v>
      </c>
      <c r="H1877" t="str">
        <f>IFERROR(VLOOKUP($G1877,'Team Colors'!$A:$B,2,0),"#c9c9c9")</f>
        <v>#0b2265</v>
      </c>
      <c r="I1877">
        <f>INDEX('Raw Election Data'!$A$1:$AN$3144,MATCH($C1877&amp;" "&amp;$B1877,'Raw Election Data'!$C$1:$C$3144,0),MATCH('Joined Data'!I$1,'Raw Election Data'!$A$1:$AN$1,0))</f>
        <v>31330</v>
      </c>
      <c r="J1877">
        <f>INDEX('Raw Election Data'!$A$1:$AN$3144,MATCH($C1877&amp;" "&amp;$B1877,'Raw Election Data'!$C$1:$C$3144,0),MATCH('Joined Data'!J$1,'Raw Election Data'!$A$1:$AN$1,0))</f>
        <v>3777</v>
      </c>
      <c r="K1877">
        <f>INDEX('Raw Election Data'!$A$1:$AN$3144,MATCH($C1877&amp;" "&amp;$B1877,'Raw Election Data'!$C$1:$C$3144,0),MATCH('Joined Data'!K$1,'Raw Election Data'!$A$1:$AN$1,0))</f>
        <v>8173</v>
      </c>
      <c r="L1877">
        <f>INDEX('Raw Election Data'!$A$1:$AN$3144,MATCH($C1877&amp;" "&amp;$B1877,'Raw Election Data'!$C$1:$C$3144,0),MATCH('Joined Data'!L$1,'Raw Election Data'!$A$1:$AN$1,0))</f>
        <v>12673</v>
      </c>
      <c r="M1877">
        <f>INDEX('Raw Election Data'!$A$1:$AN$3144,MATCH($C1877&amp;" "&amp;$B1877,'Raw Election Data'!$C$1:$C$3144,0),MATCH('Joined Data'!M$1,'Raw Election Data'!$A$1:$AN$1,0))</f>
        <v>0.29803519292985087</v>
      </c>
      <c r="N1877">
        <f>INDEX('Raw Election Data'!$A$1:$AN$3144,MATCH($C1877&amp;" "&amp;$B1877,'Raw Election Data'!$C$1:$C$3144,0),MATCH('Joined Data'!N$1,'Raw Election Data'!$A$1:$AN$1,0))</f>
        <v>0.64491438491280673</v>
      </c>
      <c r="O1877">
        <f>INDEX('Raw Election Data'!$A$1:$AN$3144,MATCH($C1877&amp;" "&amp;$B1877,'Raw Election Data'!$C$1:$C$3144,0),MATCH('Joined Data'!O$1,'Raw Election Data'!$A$1:$AN$1,0))</f>
        <v>-4396</v>
      </c>
      <c r="P1877">
        <f>INDEX('Raw Election Data'!$A$1:$AN$3144,MATCH($C1877&amp;" "&amp;$B1877,'Raw Election Data'!$C$1:$C$3144,0),MATCH('Joined Data'!P$1,'Raw Election Data'!$A$1:$AN$1,0))</f>
        <v>4396</v>
      </c>
      <c r="Q1877">
        <f>INDEX('Raw Election Data'!$A$1:$AN$3144,MATCH($C1877&amp;" "&amp;$B1877,'Raw Election Data'!$C$1:$C$3144,0),MATCH('Joined Data'!Q$1,'Raw Election Data'!$A$1:$AN$1,0))</f>
        <v>-0.34687919198295586</v>
      </c>
      <c r="R1877">
        <f>INDEX('Raw Election Data'!$A$1:$AN$3144,MATCH($C1877&amp;" "&amp;$B1877,'Raw Election Data'!$C$1:$C$3144,0),MATCH('Joined Data'!R$1,'Raw Election Data'!$A$1:$AN$1,0))</f>
        <v>0.34687919198295586</v>
      </c>
    </row>
    <row r="1878" spans="1:18" ht="13.5" hidden="1" customHeight="1" x14ac:dyDescent="0.15">
      <c r="A1878" t="s">
        <v>262</v>
      </c>
      <c r="B1878" t="s">
        <v>4777</v>
      </c>
      <c r="C1878" t="str">
        <f>INDEX(FIPS!$A$1:$E$3236,MATCH($F1878,FIPS!$D$1:$D$3236,0),5)</f>
        <v>Schuyler County</v>
      </c>
      <c r="D1878" t="s">
        <v>263</v>
      </c>
      <c r="E1878" s="15" t="s">
        <v>54</v>
      </c>
      <c r="F1878" t="s">
        <v>4906</v>
      </c>
      <c r="G1878" t="s">
        <v>7768</v>
      </c>
      <c r="H1878" t="str">
        <f>IFERROR(VLOOKUP($G1878,'Team Colors'!$A:$B,2,0),"#c9c9c9")</f>
        <v>#0b2265</v>
      </c>
      <c r="I1878">
        <f>INDEX('Raw Election Data'!$A$1:$AN$3144,MATCH($C1878&amp;" "&amp;$B1878,'Raw Election Data'!$C$1:$C$3144,0),MATCH('Joined Data'!I$1,'Raw Election Data'!$A$1:$AN$1,0))</f>
        <v>18186</v>
      </c>
      <c r="J1878">
        <f>INDEX('Raw Election Data'!$A$1:$AN$3144,MATCH($C1878&amp;" "&amp;$B1878,'Raw Election Data'!$C$1:$C$3144,0),MATCH('Joined Data'!J$1,'Raw Election Data'!$A$1:$AN$1,0))</f>
        <v>2761</v>
      </c>
      <c r="K1878">
        <f>INDEX('Raw Election Data'!$A$1:$AN$3144,MATCH($C1878&amp;" "&amp;$B1878,'Raw Election Data'!$C$1:$C$3144,0),MATCH('Joined Data'!K$1,'Raw Election Data'!$A$1:$AN$1,0))</f>
        <v>5179</v>
      </c>
      <c r="L1878">
        <f>INDEX('Raw Election Data'!$A$1:$AN$3144,MATCH($C1878&amp;" "&amp;$B1878,'Raw Election Data'!$C$1:$C$3144,0),MATCH('Joined Data'!L$1,'Raw Election Data'!$A$1:$AN$1,0))</f>
        <v>8423</v>
      </c>
      <c r="M1878">
        <f>INDEX('Raw Election Data'!$A$1:$AN$3144,MATCH($C1878&amp;" "&amp;$B1878,'Raw Election Data'!$C$1:$C$3144,0),MATCH('Joined Data'!M$1,'Raw Election Data'!$A$1:$AN$1,0))</f>
        <v>0.32779294788080254</v>
      </c>
      <c r="N1878">
        <f>INDEX('Raw Election Data'!$A$1:$AN$3144,MATCH($C1878&amp;" "&amp;$B1878,'Raw Election Data'!$C$1:$C$3144,0),MATCH('Joined Data'!N$1,'Raw Election Data'!$A$1:$AN$1,0))</f>
        <v>0.61486406268550398</v>
      </c>
      <c r="O1878">
        <f>INDEX('Raw Election Data'!$A$1:$AN$3144,MATCH($C1878&amp;" "&amp;$B1878,'Raw Election Data'!$C$1:$C$3144,0),MATCH('Joined Data'!O$1,'Raw Election Data'!$A$1:$AN$1,0))</f>
        <v>-2418</v>
      </c>
      <c r="P1878">
        <f>INDEX('Raw Election Data'!$A$1:$AN$3144,MATCH($C1878&amp;" "&amp;$B1878,'Raw Election Data'!$C$1:$C$3144,0),MATCH('Joined Data'!P$1,'Raw Election Data'!$A$1:$AN$1,0))</f>
        <v>2418</v>
      </c>
      <c r="Q1878">
        <f>INDEX('Raw Election Data'!$A$1:$AN$3144,MATCH($C1878&amp;" "&amp;$B1878,'Raw Election Data'!$C$1:$C$3144,0),MATCH('Joined Data'!Q$1,'Raw Election Data'!$A$1:$AN$1,0))</f>
        <v>-0.28707111480470143</v>
      </c>
      <c r="R1878">
        <f>INDEX('Raw Election Data'!$A$1:$AN$3144,MATCH($C1878&amp;" "&amp;$B1878,'Raw Election Data'!$C$1:$C$3144,0),MATCH('Joined Data'!R$1,'Raw Election Data'!$A$1:$AN$1,0))</f>
        <v>0.28707111480470143</v>
      </c>
    </row>
    <row r="1879" spans="1:18" ht="13.5" hidden="1" customHeight="1" x14ac:dyDescent="0.15">
      <c r="A1879" t="s">
        <v>262</v>
      </c>
      <c r="B1879" t="s">
        <v>4777</v>
      </c>
      <c r="C1879" t="str">
        <f>INDEX(FIPS!$A$1:$E$3236,MATCH($F1879,FIPS!$D$1:$D$3236,0),5)</f>
        <v>Seneca County</v>
      </c>
      <c r="D1879" t="s">
        <v>263</v>
      </c>
      <c r="E1879" s="15" t="s">
        <v>55</v>
      </c>
      <c r="F1879" t="s">
        <v>4908</v>
      </c>
      <c r="G1879" t="s">
        <v>7768</v>
      </c>
      <c r="H1879" t="str">
        <f>IFERROR(VLOOKUP($G1879,'Team Colors'!$A:$B,2,0),"#c9c9c9")</f>
        <v>#0b2265</v>
      </c>
      <c r="I1879">
        <f>INDEX('Raw Election Data'!$A$1:$AN$3144,MATCH($C1879&amp;" "&amp;$B1879,'Raw Election Data'!$C$1:$C$3144,0),MATCH('Joined Data'!I$1,'Raw Election Data'!$A$1:$AN$1,0))</f>
        <v>34833</v>
      </c>
      <c r="J1879">
        <f>INDEX('Raw Election Data'!$A$1:$AN$3144,MATCH($C1879&amp;" "&amp;$B1879,'Raw Election Data'!$C$1:$C$3144,0),MATCH('Joined Data'!J$1,'Raw Election Data'!$A$1:$AN$1,0))</f>
        <v>5175</v>
      </c>
      <c r="K1879">
        <f>INDEX('Raw Election Data'!$A$1:$AN$3144,MATCH($C1879&amp;" "&amp;$B1879,'Raw Election Data'!$C$1:$C$3144,0),MATCH('Joined Data'!K$1,'Raw Election Data'!$A$1:$AN$1,0))</f>
        <v>6719</v>
      </c>
      <c r="L1879">
        <f>INDEX('Raw Election Data'!$A$1:$AN$3144,MATCH($C1879&amp;" "&amp;$B1879,'Raw Election Data'!$C$1:$C$3144,0),MATCH('Joined Data'!L$1,'Raw Election Data'!$A$1:$AN$1,0))</f>
        <v>12727</v>
      </c>
      <c r="M1879">
        <f>INDEX('Raw Election Data'!$A$1:$AN$3144,MATCH($C1879&amp;" "&amp;$B1879,'Raw Election Data'!$C$1:$C$3144,0),MATCH('Joined Data'!M$1,'Raw Election Data'!$A$1:$AN$1,0))</f>
        <v>0.40661585605405831</v>
      </c>
      <c r="N1879">
        <f>INDEX('Raw Election Data'!$A$1:$AN$3144,MATCH($C1879&amp;" "&amp;$B1879,'Raw Election Data'!$C$1:$C$3144,0),MATCH('Joined Data'!N$1,'Raw Election Data'!$A$1:$AN$1,0))</f>
        <v>0.52793274141588753</v>
      </c>
      <c r="O1879">
        <f>INDEX('Raw Election Data'!$A$1:$AN$3144,MATCH($C1879&amp;" "&amp;$B1879,'Raw Election Data'!$C$1:$C$3144,0),MATCH('Joined Data'!O$1,'Raw Election Data'!$A$1:$AN$1,0))</f>
        <v>-1544</v>
      </c>
      <c r="P1879">
        <f>INDEX('Raw Election Data'!$A$1:$AN$3144,MATCH($C1879&amp;" "&amp;$B1879,'Raw Election Data'!$C$1:$C$3144,0),MATCH('Joined Data'!P$1,'Raw Election Data'!$A$1:$AN$1,0))</f>
        <v>1544</v>
      </c>
      <c r="Q1879">
        <f>INDEX('Raw Election Data'!$A$1:$AN$3144,MATCH($C1879&amp;" "&amp;$B1879,'Raw Election Data'!$C$1:$C$3144,0),MATCH('Joined Data'!Q$1,'Raw Election Data'!$A$1:$AN$1,0))</f>
        <v>-0.12131688536182922</v>
      </c>
      <c r="R1879">
        <f>INDEX('Raw Election Data'!$A$1:$AN$3144,MATCH($C1879&amp;" "&amp;$B1879,'Raw Election Data'!$C$1:$C$3144,0),MATCH('Joined Data'!R$1,'Raw Election Data'!$A$1:$AN$1,0))</f>
        <v>0.12131688536182922</v>
      </c>
    </row>
    <row r="1880" spans="1:18" ht="13.5" hidden="1" customHeight="1" x14ac:dyDescent="0.15">
      <c r="A1880" t="s">
        <v>262</v>
      </c>
      <c r="B1880" t="s">
        <v>4777</v>
      </c>
      <c r="C1880" t="str">
        <f>INDEX(FIPS!$A$1:$E$3236,MATCH($F1880,FIPS!$D$1:$D$3236,0),5)</f>
        <v>Steuben County</v>
      </c>
      <c r="D1880" t="s">
        <v>263</v>
      </c>
      <c r="E1880" s="15" t="s">
        <v>56</v>
      </c>
      <c r="F1880" t="s">
        <v>4911</v>
      </c>
      <c r="G1880" t="s">
        <v>7777</v>
      </c>
      <c r="H1880" t="str">
        <f>IFERROR(VLOOKUP($G1880,'Team Colors'!$A:$B,2,0),"#c9c9c9")</f>
        <v>#00338d</v>
      </c>
      <c r="I1880">
        <f>INDEX('Raw Election Data'!$A$1:$AN$3144,MATCH($C1880&amp;" "&amp;$B1880,'Raw Election Data'!$C$1:$C$3144,0),MATCH('Joined Data'!I$1,'Raw Election Data'!$A$1:$AN$1,0))</f>
        <v>97631</v>
      </c>
      <c r="J1880">
        <f>INDEX('Raw Election Data'!$A$1:$AN$3144,MATCH($C1880&amp;" "&amp;$B1880,'Raw Election Data'!$C$1:$C$3144,0),MATCH('Joined Data'!J$1,'Raw Election Data'!$A$1:$AN$1,0))</f>
        <v>11215</v>
      </c>
      <c r="K1880">
        <f>INDEX('Raw Election Data'!$A$1:$AN$3144,MATCH($C1880&amp;" "&amp;$B1880,'Raw Election Data'!$C$1:$C$3144,0),MATCH('Joined Data'!K$1,'Raw Election Data'!$A$1:$AN$1,0))</f>
        <v>25091</v>
      </c>
      <c r="L1880">
        <f>INDEX('Raw Election Data'!$A$1:$AN$3144,MATCH($C1880&amp;" "&amp;$B1880,'Raw Election Data'!$C$1:$C$3144,0),MATCH('Joined Data'!L$1,'Raw Election Data'!$A$1:$AN$1,0))</f>
        <v>38373</v>
      </c>
      <c r="M1880">
        <f>INDEX('Raw Election Data'!$A$1:$AN$3144,MATCH($C1880&amp;" "&amp;$B1880,'Raw Election Data'!$C$1:$C$3144,0),MATCH('Joined Data'!M$1,'Raw Election Data'!$A$1:$AN$1,0))</f>
        <v>0.29226278894014018</v>
      </c>
      <c r="N1880">
        <f>INDEX('Raw Election Data'!$A$1:$AN$3144,MATCH($C1880&amp;" "&amp;$B1880,'Raw Election Data'!$C$1:$C$3144,0),MATCH('Joined Data'!N$1,'Raw Election Data'!$A$1:$AN$1,0))</f>
        <v>0.65387121152893957</v>
      </c>
      <c r="O1880">
        <f>INDEX('Raw Election Data'!$A$1:$AN$3144,MATCH($C1880&amp;" "&amp;$B1880,'Raw Election Data'!$C$1:$C$3144,0),MATCH('Joined Data'!O$1,'Raw Election Data'!$A$1:$AN$1,0))</f>
        <v>-13876</v>
      </c>
      <c r="P1880">
        <f>INDEX('Raw Election Data'!$A$1:$AN$3144,MATCH($C1880&amp;" "&amp;$B1880,'Raw Election Data'!$C$1:$C$3144,0),MATCH('Joined Data'!P$1,'Raw Election Data'!$A$1:$AN$1,0))</f>
        <v>13876</v>
      </c>
      <c r="Q1880">
        <f>INDEX('Raw Election Data'!$A$1:$AN$3144,MATCH($C1880&amp;" "&amp;$B1880,'Raw Election Data'!$C$1:$C$3144,0),MATCH('Joined Data'!Q$1,'Raw Election Data'!$A$1:$AN$1,0))</f>
        <v>-0.36160842258879938</v>
      </c>
      <c r="R1880">
        <f>INDEX('Raw Election Data'!$A$1:$AN$3144,MATCH($C1880&amp;" "&amp;$B1880,'Raw Election Data'!$C$1:$C$3144,0),MATCH('Joined Data'!R$1,'Raw Election Data'!$A$1:$AN$1,0))</f>
        <v>0.36160842258879938</v>
      </c>
    </row>
    <row r="1881" spans="1:18" ht="13.5" hidden="1" customHeight="1" x14ac:dyDescent="0.15">
      <c r="A1881" t="s">
        <v>262</v>
      </c>
      <c r="B1881" t="s">
        <v>4777</v>
      </c>
      <c r="C1881" t="str">
        <f>INDEX(FIPS!$A$1:$E$3236,MATCH($F1881,FIPS!$D$1:$D$3236,0),5)</f>
        <v>Suffolk County</v>
      </c>
      <c r="D1881" t="s">
        <v>263</v>
      </c>
      <c r="E1881" s="15" t="s">
        <v>57</v>
      </c>
      <c r="F1881" t="s">
        <v>4914</v>
      </c>
      <c r="G1881" t="s">
        <v>7768</v>
      </c>
      <c r="H1881" t="str">
        <f>IFERROR(VLOOKUP($G1881,'Team Colors'!$A:$B,2,0),"#c9c9c9")</f>
        <v>#0b2265</v>
      </c>
      <c r="I1881">
        <f>INDEX('Raw Election Data'!$A$1:$AN$3144,MATCH($C1881&amp;" "&amp;$B1881,'Raw Election Data'!$C$1:$C$3144,0),MATCH('Joined Data'!I$1,'Raw Election Data'!$A$1:$AN$1,0))</f>
        <v>1501587</v>
      </c>
      <c r="J1881">
        <f>INDEX('Raw Election Data'!$A$1:$AN$3144,MATCH($C1881&amp;" "&amp;$B1881,'Raw Election Data'!$C$1:$C$3144,0),MATCH('Joined Data'!J$1,'Raw Election Data'!$A$1:$AN$1,0))</f>
        <v>276953</v>
      </c>
      <c r="K1881">
        <f>INDEX('Raw Election Data'!$A$1:$AN$3144,MATCH($C1881&amp;" "&amp;$B1881,'Raw Election Data'!$C$1:$C$3144,0),MATCH('Joined Data'!K$1,'Raw Election Data'!$A$1:$AN$1,0))</f>
        <v>328403</v>
      </c>
      <c r="L1881">
        <f>INDEX('Raw Election Data'!$A$1:$AN$3144,MATCH($C1881&amp;" "&amp;$B1881,'Raw Election Data'!$C$1:$C$3144,0),MATCH('Joined Data'!L$1,'Raw Election Data'!$A$1:$AN$1,0))</f>
        <v>625720</v>
      </c>
      <c r="M1881">
        <f>INDEX('Raw Election Data'!$A$1:$AN$3144,MATCH($C1881&amp;" "&amp;$B1881,'Raw Election Data'!$C$1:$C$3144,0),MATCH('Joined Data'!M$1,'Raw Election Data'!$A$1:$AN$1,0))</f>
        <v>0.44261490762641437</v>
      </c>
      <c r="N1881">
        <f>INDEX('Raw Election Data'!$A$1:$AN$3144,MATCH($C1881&amp;" "&amp;$B1881,'Raw Election Data'!$C$1:$C$3144,0),MATCH('Joined Data'!N$1,'Raw Election Data'!$A$1:$AN$1,0))</f>
        <v>0.52484018410790767</v>
      </c>
      <c r="O1881">
        <f>INDEX('Raw Election Data'!$A$1:$AN$3144,MATCH($C1881&amp;" "&amp;$B1881,'Raw Election Data'!$C$1:$C$3144,0),MATCH('Joined Data'!O$1,'Raw Election Data'!$A$1:$AN$1,0))</f>
        <v>-51450</v>
      </c>
      <c r="P1881">
        <f>INDEX('Raw Election Data'!$A$1:$AN$3144,MATCH($C1881&amp;" "&amp;$B1881,'Raw Election Data'!$C$1:$C$3144,0),MATCH('Joined Data'!P$1,'Raw Election Data'!$A$1:$AN$1,0))</f>
        <v>51450</v>
      </c>
      <c r="Q1881">
        <f>INDEX('Raw Election Data'!$A$1:$AN$3144,MATCH($C1881&amp;" "&amp;$B1881,'Raw Election Data'!$C$1:$C$3144,0),MATCH('Joined Data'!Q$1,'Raw Election Data'!$A$1:$AN$1,0))</f>
        <v>-8.2225276481493303E-2</v>
      </c>
      <c r="R1881">
        <f>INDEX('Raw Election Data'!$A$1:$AN$3144,MATCH($C1881&amp;" "&amp;$B1881,'Raw Election Data'!$C$1:$C$3144,0),MATCH('Joined Data'!R$1,'Raw Election Data'!$A$1:$AN$1,0))</f>
        <v>8.2225276481493303E-2</v>
      </c>
    </row>
    <row r="1882" spans="1:18" ht="13.5" hidden="1" customHeight="1" x14ac:dyDescent="0.15">
      <c r="A1882" t="s">
        <v>262</v>
      </c>
      <c r="B1882" t="s">
        <v>4777</v>
      </c>
      <c r="C1882" t="str">
        <f>INDEX(FIPS!$A$1:$E$3236,MATCH($F1882,FIPS!$D$1:$D$3236,0),5)</f>
        <v>Sullivan County</v>
      </c>
      <c r="D1882" t="s">
        <v>263</v>
      </c>
      <c r="E1882" s="15" t="s">
        <v>58</v>
      </c>
      <c r="F1882" t="s">
        <v>4915</v>
      </c>
      <c r="G1882" t="s">
        <v>7768</v>
      </c>
      <c r="H1882" t="str">
        <f>IFERROR(VLOOKUP($G1882,'Team Colors'!$A:$B,2,0),"#c9c9c9")</f>
        <v>#0b2265</v>
      </c>
      <c r="I1882">
        <f>INDEX('Raw Election Data'!$A$1:$AN$3144,MATCH($C1882&amp;" "&amp;$B1882,'Raw Election Data'!$C$1:$C$3144,0),MATCH('Joined Data'!I$1,'Raw Election Data'!$A$1:$AN$1,0))</f>
        <v>74877</v>
      </c>
      <c r="J1882">
        <f>INDEX('Raw Election Data'!$A$1:$AN$3144,MATCH($C1882&amp;" "&amp;$B1882,'Raw Election Data'!$C$1:$C$3144,0),MATCH('Joined Data'!J$1,'Raw Election Data'!$A$1:$AN$1,0))</f>
        <v>10983</v>
      </c>
      <c r="K1882">
        <f>INDEX('Raw Election Data'!$A$1:$AN$3144,MATCH($C1882&amp;" "&amp;$B1882,'Raw Election Data'!$C$1:$C$3144,0),MATCH('Joined Data'!K$1,'Raw Election Data'!$A$1:$AN$1,0))</f>
        <v>14626</v>
      </c>
      <c r="L1882">
        <f>INDEX('Raw Election Data'!$A$1:$AN$3144,MATCH($C1882&amp;" "&amp;$B1882,'Raw Election Data'!$C$1:$C$3144,0),MATCH('Joined Data'!L$1,'Raw Election Data'!$A$1:$AN$1,0))</f>
        <v>26509</v>
      </c>
      <c r="M1882">
        <f>INDEX('Raw Election Data'!$A$1:$AN$3144,MATCH($C1882&amp;" "&amp;$B1882,'Raw Election Data'!$C$1:$C$3144,0),MATCH('Joined Data'!M$1,'Raw Election Data'!$A$1:$AN$1,0))</f>
        <v>0.41431212041193555</v>
      </c>
      <c r="N1882">
        <f>INDEX('Raw Election Data'!$A$1:$AN$3144,MATCH($C1882&amp;" "&amp;$B1882,'Raw Election Data'!$C$1:$C$3144,0),MATCH('Joined Data'!N$1,'Raw Election Data'!$A$1:$AN$1,0))</f>
        <v>0.5517371458749859</v>
      </c>
      <c r="O1882">
        <f>INDEX('Raw Election Data'!$A$1:$AN$3144,MATCH($C1882&amp;" "&amp;$B1882,'Raw Election Data'!$C$1:$C$3144,0),MATCH('Joined Data'!O$1,'Raw Election Data'!$A$1:$AN$1,0))</f>
        <v>-3643</v>
      </c>
      <c r="P1882">
        <f>INDEX('Raw Election Data'!$A$1:$AN$3144,MATCH($C1882&amp;" "&amp;$B1882,'Raw Election Data'!$C$1:$C$3144,0),MATCH('Joined Data'!P$1,'Raw Election Data'!$A$1:$AN$1,0))</f>
        <v>3643</v>
      </c>
      <c r="Q1882">
        <f>INDEX('Raw Election Data'!$A$1:$AN$3144,MATCH($C1882&amp;" "&amp;$B1882,'Raw Election Data'!$C$1:$C$3144,0),MATCH('Joined Data'!Q$1,'Raw Election Data'!$A$1:$AN$1,0))</f>
        <v>-0.13742502546305035</v>
      </c>
      <c r="R1882">
        <f>INDEX('Raw Election Data'!$A$1:$AN$3144,MATCH($C1882&amp;" "&amp;$B1882,'Raw Election Data'!$C$1:$C$3144,0),MATCH('Joined Data'!R$1,'Raw Election Data'!$A$1:$AN$1,0))</f>
        <v>0.13742502546305035</v>
      </c>
    </row>
    <row r="1883" spans="1:18" ht="13.5" hidden="1" customHeight="1" x14ac:dyDescent="0.15">
      <c r="A1883" t="s">
        <v>262</v>
      </c>
      <c r="B1883" t="s">
        <v>4777</v>
      </c>
      <c r="C1883" t="str">
        <f>INDEX(FIPS!$A$1:$E$3236,MATCH($F1883,FIPS!$D$1:$D$3236,0),5)</f>
        <v>Tioga County</v>
      </c>
      <c r="D1883" t="s">
        <v>263</v>
      </c>
      <c r="E1883" s="15" t="s">
        <v>59</v>
      </c>
      <c r="F1883" t="s">
        <v>4917</v>
      </c>
      <c r="G1883" t="s">
        <v>7768</v>
      </c>
      <c r="H1883" t="str">
        <f>IFERROR(VLOOKUP($G1883,'Team Colors'!$A:$B,2,0),"#c9c9c9")</f>
        <v>#0b2265</v>
      </c>
      <c r="I1883">
        <f>INDEX('Raw Election Data'!$A$1:$AN$3144,MATCH($C1883&amp;" "&amp;$B1883,'Raw Election Data'!$C$1:$C$3144,0),MATCH('Joined Data'!I$1,'Raw Election Data'!$A$1:$AN$1,0))</f>
        <v>49453</v>
      </c>
      <c r="J1883">
        <f>INDEX('Raw Election Data'!$A$1:$AN$3144,MATCH($C1883&amp;" "&amp;$B1883,'Raw Election Data'!$C$1:$C$3144,0),MATCH('Joined Data'!J$1,'Raw Election Data'!$A$1:$AN$1,0))</f>
        <v>6852</v>
      </c>
      <c r="K1883">
        <f>INDEX('Raw Election Data'!$A$1:$AN$3144,MATCH($C1883&amp;" "&amp;$B1883,'Raw Election Data'!$C$1:$C$3144,0),MATCH('Joined Data'!K$1,'Raw Election Data'!$A$1:$AN$1,0))</f>
        <v>12528</v>
      </c>
      <c r="L1883">
        <f>INDEX('Raw Election Data'!$A$1:$AN$3144,MATCH($C1883&amp;" "&amp;$B1883,'Raw Election Data'!$C$1:$C$3144,0),MATCH('Joined Data'!L$1,'Raw Election Data'!$A$1:$AN$1,0))</f>
        <v>20556</v>
      </c>
      <c r="M1883">
        <f>INDEX('Raw Election Data'!$A$1:$AN$3144,MATCH($C1883&amp;" "&amp;$B1883,'Raw Election Data'!$C$1:$C$3144,0),MATCH('Joined Data'!M$1,'Raw Election Data'!$A$1:$AN$1,0))</f>
        <v>0.33333333333333331</v>
      </c>
      <c r="N1883">
        <f>INDEX('Raw Election Data'!$A$1:$AN$3144,MATCH($C1883&amp;" "&amp;$B1883,'Raw Election Data'!$C$1:$C$3144,0),MATCH('Joined Data'!N$1,'Raw Election Data'!$A$1:$AN$1,0))</f>
        <v>0.60945709281961469</v>
      </c>
      <c r="O1883">
        <f>INDEX('Raw Election Data'!$A$1:$AN$3144,MATCH($C1883&amp;" "&amp;$B1883,'Raw Election Data'!$C$1:$C$3144,0),MATCH('Joined Data'!O$1,'Raw Election Data'!$A$1:$AN$1,0))</f>
        <v>-5676</v>
      </c>
      <c r="P1883">
        <f>INDEX('Raw Election Data'!$A$1:$AN$3144,MATCH($C1883&amp;" "&amp;$B1883,'Raw Election Data'!$C$1:$C$3144,0),MATCH('Joined Data'!P$1,'Raw Election Data'!$A$1:$AN$1,0))</f>
        <v>5676</v>
      </c>
      <c r="Q1883">
        <f>INDEX('Raw Election Data'!$A$1:$AN$3144,MATCH($C1883&amp;" "&amp;$B1883,'Raw Election Data'!$C$1:$C$3144,0),MATCH('Joined Data'!Q$1,'Raw Election Data'!$A$1:$AN$1,0))</f>
        <v>-0.27612375948628137</v>
      </c>
      <c r="R1883">
        <f>INDEX('Raw Election Data'!$A$1:$AN$3144,MATCH($C1883&amp;" "&amp;$B1883,'Raw Election Data'!$C$1:$C$3144,0),MATCH('Joined Data'!R$1,'Raw Election Data'!$A$1:$AN$1,0))</f>
        <v>0.27612375948628137</v>
      </c>
    </row>
    <row r="1884" spans="1:18" ht="13.5" hidden="1" customHeight="1" x14ac:dyDescent="0.15">
      <c r="A1884" t="s">
        <v>262</v>
      </c>
      <c r="B1884" t="s">
        <v>4777</v>
      </c>
      <c r="C1884" t="str">
        <f>INDEX(FIPS!$A$1:$E$3236,MATCH($F1884,FIPS!$D$1:$D$3236,0),5)</f>
        <v>Tompkins County</v>
      </c>
      <c r="D1884" t="s">
        <v>263</v>
      </c>
      <c r="E1884" s="15" t="s">
        <v>60</v>
      </c>
      <c r="F1884" t="s">
        <v>4919</v>
      </c>
      <c r="G1884" t="s">
        <v>7768</v>
      </c>
      <c r="H1884" t="str">
        <f>IFERROR(VLOOKUP($G1884,'Team Colors'!$A:$B,2,0),"#c9c9c9")</f>
        <v>#0b2265</v>
      </c>
      <c r="I1884">
        <f>INDEX('Raw Election Data'!$A$1:$AN$3144,MATCH($C1884&amp;" "&amp;$B1884,'Raw Election Data'!$C$1:$C$3144,0),MATCH('Joined Data'!I$1,'Raw Election Data'!$A$1:$AN$1,0))</f>
        <v>104926</v>
      </c>
      <c r="J1884">
        <f>INDEX('Raw Election Data'!$A$1:$AN$3144,MATCH($C1884&amp;" "&amp;$B1884,'Raw Election Data'!$C$1:$C$3144,0),MATCH('Joined Data'!J$1,'Raw Election Data'!$A$1:$AN$1,0))</f>
        <v>25555</v>
      </c>
      <c r="K1884">
        <f>INDEX('Raw Election Data'!$A$1:$AN$3144,MATCH($C1884&amp;" "&amp;$B1884,'Raw Election Data'!$C$1:$C$3144,0),MATCH('Joined Data'!K$1,'Raw Election Data'!$A$1:$AN$1,0))</f>
        <v>9647</v>
      </c>
      <c r="L1884">
        <f>INDEX('Raw Election Data'!$A$1:$AN$3144,MATCH($C1884&amp;" "&amp;$B1884,'Raw Election Data'!$C$1:$C$3144,0),MATCH('Joined Data'!L$1,'Raw Election Data'!$A$1:$AN$1,0))</f>
        <v>37747</v>
      </c>
      <c r="M1884">
        <f>INDEX('Raw Election Data'!$A$1:$AN$3144,MATCH($C1884&amp;" "&amp;$B1884,'Raw Election Data'!$C$1:$C$3144,0),MATCH('Joined Data'!M$1,'Raw Election Data'!$A$1:$AN$1,0))</f>
        <v>0.67700744430020932</v>
      </c>
      <c r="N1884">
        <f>INDEX('Raw Election Data'!$A$1:$AN$3144,MATCH($C1884&amp;" "&amp;$B1884,'Raw Election Data'!$C$1:$C$3144,0),MATCH('Joined Data'!N$1,'Raw Election Data'!$A$1:$AN$1,0))</f>
        <v>0.25556997907118445</v>
      </c>
      <c r="O1884">
        <f>INDEX('Raw Election Data'!$A$1:$AN$3144,MATCH($C1884&amp;" "&amp;$B1884,'Raw Election Data'!$C$1:$C$3144,0),MATCH('Joined Data'!O$1,'Raw Election Data'!$A$1:$AN$1,0))</f>
        <v>15908</v>
      </c>
      <c r="P1884">
        <f>INDEX('Raw Election Data'!$A$1:$AN$3144,MATCH($C1884&amp;" "&amp;$B1884,'Raw Election Data'!$C$1:$C$3144,0),MATCH('Joined Data'!P$1,'Raw Election Data'!$A$1:$AN$1,0))</f>
        <v>-15908</v>
      </c>
      <c r="Q1884">
        <f>INDEX('Raw Election Data'!$A$1:$AN$3144,MATCH($C1884&amp;" "&amp;$B1884,'Raw Election Data'!$C$1:$C$3144,0),MATCH('Joined Data'!Q$1,'Raw Election Data'!$A$1:$AN$1,0))</f>
        <v>0.42143746522902487</v>
      </c>
      <c r="R1884">
        <f>INDEX('Raw Election Data'!$A$1:$AN$3144,MATCH($C1884&amp;" "&amp;$B1884,'Raw Election Data'!$C$1:$C$3144,0),MATCH('Joined Data'!R$1,'Raw Election Data'!$A$1:$AN$1,0))</f>
        <v>-0.42143746522902487</v>
      </c>
    </row>
    <row r="1885" spans="1:18" ht="13.5" hidden="1" customHeight="1" x14ac:dyDescent="0.15">
      <c r="A1885" t="s">
        <v>262</v>
      </c>
      <c r="B1885" t="s">
        <v>4777</v>
      </c>
      <c r="C1885" t="str">
        <f>INDEX(FIPS!$A$1:$E$3236,MATCH($F1885,FIPS!$D$1:$D$3236,0),5)</f>
        <v>Ulster County</v>
      </c>
      <c r="D1885" t="s">
        <v>263</v>
      </c>
      <c r="E1885" s="15" t="s">
        <v>61</v>
      </c>
      <c r="F1885" t="s">
        <v>4923</v>
      </c>
      <c r="G1885" t="s">
        <v>7768</v>
      </c>
      <c r="H1885" t="str">
        <f>IFERROR(VLOOKUP($G1885,'Team Colors'!$A:$B,2,0),"#c9c9c9")</f>
        <v>#0b2265</v>
      </c>
      <c r="I1885">
        <f>INDEX('Raw Election Data'!$A$1:$AN$3144,MATCH($C1885&amp;" "&amp;$B1885,'Raw Election Data'!$C$1:$C$3144,0),MATCH('Joined Data'!I$1,'Raw Election Data'!$A$1:$AN$1,0))</f>
        <v>180143</v>
      </c>
      <c r="J1885">
        <f>INDEX('Raw Election Data'!$A$1:$AN$3144,MATCH($C1885&amp;" "&amp;$B1885,'Raw Election Data'!$C$1:$C$3144,0),MATCH('Joined Data'!J$1,'Raw Election Data'!$A$1:$AN$1,0))</f>
        <v>40010</v>
      </c>
      <c r="K1885">
        <f>INDEX('Raw Election Data'!$A$1:$AN$3144,MATCH($C1885&amp;" "&amp;$B1885,'Raw Election Data'!$C$1:$C$3144,0),MATCH('Joined Data'!K$1,'Raw Election Data'!$A$1:$AN$1,0))</f>
        <v>32962</v>
      </c>
      <c r="L1885">
        <f>INDEX('Raw Election Data'!$A$1:$AN$3144,MATCH($C1885&amp;" "&amp;$B1885,'Raw Election Data'!$C$1:$C$3144,0),MATCH('Joined Data'!L$1,'Raw Election Data'!$A$1:$AN$1,0))</f>
        <v>77134</v>
      </c>
      <c r="M1885">
        <f>INDEX('Raw Election Data'!$A$1:$AN$3144,MATCH($C1885&amp;" "&amp;$B1885,'Raw Election Data'!$C$1:$C$3144,0),MATCH('Joined Data'!M$1,'Raw Election Data'!$A$1:$AN$1,0))</f>
        <v>0.51870770347706585</v>
      </c>
      <c r="N1885">
        <f>INDEX('Raw Election Data'!$A$1:$AN$3144,MATCH($C1885&amp;" "&amp;$B1885,'Raw Election Data'!$C$1:$C$3144,0),MATCH('Joined Data'!N$1,'Raw Election Data'!$A$1:$AN$1,0))</f>
        <v>0.42733424948790416</v>
      </c>
      <c r="O1885">
        <f>INDEX('Raw Election Data'!$A$1:$AN$3144,MATCH($C1885&amp;" "&amp;$B1885,'Raw Election Data'!$C$1:$C$3144,0),MATCH('Joined Data'!O$1,'Raw Election Data'!$A$1:$AN$1,0))</f>
        <v>7048</v>
      </c>
      <c r="P1885">
        <f>INDEX('Raw Election Data'!$A$1:$AN$3144,MATCH($C1885&amp;" "&amp;$B1885,'Raw Election Data'!$C$1:$C$3144,0),MATCH('Joined Data'!P$1,'Raw Election Data'!$A$1:$AN$1,0))</f>
        <v>-7048</v>
      </c>
      <c r="Q1885">
        <f>INDEX('Raw Election Data'!$A$1:$AN$3144,MATCH($C1885&amp;" "&amp;$B1885,'Raw Election Data'!$C$1:$C$3144,0),MATCH('Joined Data'!Q$1,'Raw Election Data'!$A$1:$AN$1,0))</f>
        <v>9.137345398916169E-2</v>
      </c>
      <c r="R1885">
        <f>INDEX('Raw Election Data'!$A$1:$AN$3144,MATCH($C1885&amp;" "&amp;$B1885,'Raw Election Data'!$C$1:$C$3144,0),MATCH('Joined Data'!R$1,'Raw Election Data'!$A$1:$AN$1,0))</f>
        <v>-9.137345398916169E-2</v>
      </c>
    </row>
    <row r="1886" spans="1:18" ht="13.5" hidden="1" customHeight="1" x14ac:dyDescent="0.15">
      <c r="A1886" t="s">
        <v>262</v>
      </c>
      <c r="B1886" t="s">
        <v>4777</v>
      </c>
      <c r="C1886" t="str">
        <f>INDEX(FIPS!$A$1:$E$3236,MATCH($F1886,FIPS!$D$1:$D$3236,0),5)</f>
        <v>Warren County</v>
      </c>
      <c r="D1886" t="s">
        <v>263</v>
      </c>
      <c r="E1886" s="15" t="s">
        <v>62</v>
      </c>
      <c r="F1886" t="s">
        <v>4926</v>
      </c>
      <c r="G1886" t="s">
        <v>7768</v>
      </c>
      <c r="H1886" t="str">
        <f>IFERROR(VLOOKUP($G1886,'Team Colors'!$A:$B,2,0),"#c9c9c9")</f>
        <v>#0b2265</v>
      </c>
      <c r="I1886">
        <f>INDEX('Raw Election Data'!$A$1:$AN$3144,MATCH($C1886&amp;" "&amp;$B1886,'Raw Election Data'!$C$1:$C$3144,0),MATCH('Joined Data'!I$1,'Raw Election Data'!$A$1:$AN$1,0))</f>
        <v>64688</v>
      </c>
      <c r="J1886">
        <f>INDEX('Raw Election Data'!$A$1:$AN$3144,MATCH($C1886&amp;" "&amp;$B1886,'Raw Election Data'!$C$1:$C$3144,0),MATCH('Joined Data'!J$1,'Raw Election Data'!$A$1:$AN$1,0))</f>
        <v>11366</v>
      </c>
      <c r="K1886">
        <f>INDEX('Raw Election Data'!$A$1:$AN$3144,MATCH($C1886&amp;" "&amp;$B1886,'Raw Election Data'!$C$1:$C$3144,0),MATCH('Joined Data'!K$1,'Raw Election Data'!$A$1:$AN$1,0))</f>
        <v>14284</v>
      </c>
      <c r="L1886">
        <f>INDEX('Raw Election Data'!$A$1:$AN$3144,MATCH($C1886&amp;" "&amp;$B1886,'Raw Election Data'!$C$1:$C$3144,0),MATCH('Joined Data'!L$1,'Raw Election Data'!$A$1:$AN$1,0))</f>
        <v>27568</v>
      </c>
      <c r="M1886">
        <f>INDEX('Raw Election Data'!$A$1:$AN$3144,MATCH($C1886&amp;" "&amp;$B1886,'Raw Election Data'!$C$1:$C$3144,0),MATCH('Joined Data'!M$1,'Raw Election Data'!$A$1:$AN$1,0))</f>
        <v>0.41228961114335461</v>
      </c>
      <c r="N1886">
        <f>INDEX('Raw Election Data'!$A$1:$AN$3144,MATCH($C1886&amp;" "&amp;$B1886,'Raw Election Data'!$C$1:$C$3144,0),MATCH('Joined Data'!N$1,'Raw Election Data'!$A$1:$AN$1,0))</f>
        <v>0.51813697040046436</v>
      </c>
      <c r="O1886">
        <f>INDEX('Raw Election Data'!$A$1:$AN$3144,MATCH($C1886&amp;" "&amp;$B1886,'Raw Election Data'!$C$1:$C$3144,0),MATCH('Joined Data'!O$1,'Raw Election Data'!$A$1:$AN$1,0))</f>
        <v>-2918</v>
      </c>
      <c r="P1886">
        <f>INDEX('Raw Election Data'!$A$1:$AN$3144,MATCH($C1886&amp;" "&amp;$B1886,'Raw Election Data'!$C$1:$C$3144,0),MATCH('Joined Data'!P$1,'Raw Election Data'!$A$1:$AN$1,0))</f>
        <v>2918</v>
      </c>
      <c r="Q1886">
        <f>INDEX('Raw Election Data'!$A$1:$AN$3144,MATCH($C1886&amp;" "&amp;$B1886,'Raw Election Data'!$C$1:$C$3144,0),MATCH('Joined Data'!Q$1,'Raw Election Data'!$A$1:$AN$1,0))</f>
        <v>-0.10584735925710975</v>
      </c>
      <c r="R1886">
        <f>INDEX('Raw Election Data'!$A$1:$AN$3144,MATCH($C1886&amp;" "&amp;$B1886,'Raw Election Data'!$C$1:$C$3144,0),MATCH('Joined Data'!R$1,'Raw Election Data'!$A$1:$AN$1,0))</f>
        <v>0.10584735925710975</v>
      </c>
    </row>
    <row r="1887" spans="1:18" ht="13.5" hidden="1" customHeight="1" x14ac:dyDescent="0.15">
      <c r="A1887" t="s">
        <v>262</v>
      </c>
      <c r="B1887" t="s">
        <v>4777</v>
      </c>
      <c r="C1887" t="str">
        <f>INDEX(FIPS!$A$1:$E$3236,MATCH($F1887,FIPS!$D$1:$D$3236,0),5)</f>
        <v>Washington County</v>
      </c>
      <c r="D1887" t="s">
        <v>263</v>
      </c>
      <c r="E1887" s="15" t="s">
        <v>63</v>
      </c>
      <c r="F1887" t="s">
        <v>4929</v>
      </c>
      <c r="G1887" t="s">
        <v>7768</v>
      </c>
      <c r="H1887" t="str">
        <f>IFERROR(VLOOKUP($G1887,'Team Colors'!$A:$B,2,0),"#c9c9c9")</f>
        <v>#0b2265</v>
      </c>
      <c r="I1887">
        <f>INDEX('Raw Election Data'!$A$1:$AN$3144,MATCH($C1887&amp;" "&amp;$B1887,'Raw Election Data'!$C$1:$C$3144,0),MATCH('Joined Data'!I$1,'Raw Election Data'!$A$1:$AN$1,0))</f>
        <v>62230</v>
      </c>
      <c r="J1887">
        <f>INDEX('Raw Election Data'!$A$1:$AN$3144,MATCH($C1887&amp;" "&amp;$B1887,'Raw Election Data'!$C$1:$C$3144,0),MATCH('Joined Data'!J$1,'Raw Election Data'!$A$1:$AN$1,0))</f>
        <v>8238</v>
      </c>
      <c r="K1887">
        <f>INDEX('Raw Election Data'!$A$1:$AN$3144,MATCH($C1887&amp;" "&amp;$B1887,'Raw Election Data'!$C$1:$C$3144,0),MATCH('Joined Data'!K$1,'Raw Election Data'!$A$1:$AN$1,0))</f>
        <v>12770</v>
      </c>
      <c r="L1887">
        <f>INDEX('Raw Election Data'!$A$1:$AN$3144,MATCH($C1887&amp;" "&amp;$B1887,'Raw Election Data'!$C$1:$C$3144,0),MATCH('Joined Data'!L$1,'Raw Election Data'!$A$1:$AN$1,0))</f>
        <v>22401</v>
      </c>
      <c r="M1887">
        <f>INDEX('Raw Election Data'!$A$1:$AN$3144,MATCH($C1887&amp;" "&amp;$B1887,'Raw Election Data'!$C$1:$C$3144,0),MATCH('Joined Data'!M$1,'Raw Election Data'!$A$1:$AN$1,0))</f>
        <v>0.36775143966787199</v>
      </c>
      <c r="N1887">
        <f>INDEX('Raw Election Data'!$A$1:$AN$3144,MATCH($C1887&amp;" "&amp;$B1887,'Raw Election Data'!$C$1:$C$3144,0),MATCH('Joined Data'!N$1,'Raw Election Data'!$A$1:$AN$1,0))</f>
        <v>0.57006383643587344</v>
      </c>
      <c r="O1887">
        <f>INDEX('Raw Election Data'!$A$1:$AN$3144,MATCH($C1887&amp;" "&amp;$B1887,'Raw Election Data'!$C$1:$C$3144,0),MATCH('Joined Data'!O$1,'Raw Election Data'!$A$1:$AN$1,0))</f>
        <v>-4532</v>
      </c>
      <c r="P1887">
        <f>INDEX('Raw Election Data'!$A$1:$AN$3144,MATCH($C1887&amp;" "&amp;$B1887,'Raw Election Data'!$C$1:$C$3144,0),MATCH('Joined Data'!P$1,'Raw Election Data'!$A$1:$AN$1,0))</f>
        <v>4532</v>
      </c>
      <c r="Q1887">
        <f>INDEX('Raw Election Data'!$A$1:$AN$3144,MATCH($C1887&amp;" "&amp;$B1887,'Raw Election Data'!$C$1:$C$3144,0),MATCH('Joined Data'!Q$1,'Raw Election Data'!$A$1:$AN$1,0))</f>
        <v>-0.20231239676800145</v>
      </c>
      <c r="R1887">
        <f>INDEX('Raw Election Data'!$A$1:$AN$3144,MATCH($C1887&amp;" "&amp;$B1887,'Raw Election Data'!$C$1:$C$3144,0),MATCH('Joined Data'!R$1,'Raw Election Data'!$A$1:$AN$1,0))</f>
        <v>0.20231239676800145</v>
      </c>
    </row>
    <row r="1888" spans="1:18" ht="13.5" hidden="1" customHeight="1" x14ac:dyDescent="0.15">
      <c r="A1888" t="s">
        <v>262</v>
      </c>
      <c r="B1888" t="s">
        <v>4777</v>
      </c>
      <c r="C1888" t="str">
        <f>INDEX(FIPS!$A$1:$E$3236,MATCH($F1888,FIPS!$D$1:$D$3236,0),5)</f>
        <v>Wayne County</v>
      </c>
      <c r="D1888" t="s">
        <v>263</v>
      </c>
      <c r="E1888" s="15" t="s">
        <v>64</v>
      </c>
      <c r="F1888" t="s">
        <v>4930</v>
      </c>
      <c r="G1888" t="s">
        <v>7777</v>
      </c>
      <c r="H1888" t="str">
        <f>IFERROR(VLOOKUP($G1888,'Team Colors'!$A:$B,2,0),"#c9c9c9")</f>
        <v>#00338d</v>
      </c>
      <c r="I1888">
        <f>INDEX('Raw Election Data'!$A$1:$AN$3144,MATCH($C1888&amp;" "&amp;$B1888,'Raw Election Data'!$C$1:$C$3144,0),MATCH('Joined Data'!I$1,'Raw Election Data'!$A$1:$AN$1,0))</f>
        <v>91446</v>
      </c>
      <c r="J1888">
        <f>INDEX('Raw Election Data'!$A$1:$AN$3144,MATCH($C1888&amp;" "&amp;$B1888,'Raw Election Data'!$C$1:$C$3144,0),MATCH('Joined Data'!J$1,'Raw Election Data'!$A$1:$AN$1,0))</f>
        <v>12378</v>
      </c>
      <c r="K1888">
        <f>INDEX('Raw Election Data'!$A$1:$AN$3144,MATCH($C1888&amp;" "&amp;$B1888,'Raw Election Data'!$C$1:$C$3144,0),MATCH('Joined Data'!K$1,'Raw Election Data'!$A$1:$AN$1,0))</f>
        <v>21935</v>
      </c>
      <c r="L1888">
        <f>INDEX('Raw Election Data'!$A$1:$AN$3144,MATCH($C1888&amp;" "&amp;$B1888,'Raw Election Data'!$C$1:$C$3144,0),MATCH('Joined Data'!L$1,'Raw Election Data'!$A$1:$AN$1,0))</f>
        <v>36598</v>
      </c>
      <c r="M1888">
        <f>INDEX('Raw Election Data'!$A$1:$AN$3144,MATCH($C1888&amp;" "&amp;$B1888,'Raw Election Data'!$C$1:$C$3144,0),MATCH('Joined Data'!M$1,'Raw Election Data'!$A$1:$AN$1,0))</f>
        <v>0.33821520301655827</v>
      </c>
      <c r="N1888">
        <f>INDEX('Raw Election Data'!$A$1:$AN$3144,MATCH($C1888&amp;" "&amp;$B1888,'Raw Election Data'!$C$1:$C$3144,0),MATCH('Joined Data'!N$1,'Raw Election Data'!$A$1:$AN$1,0))</f>
        <v>0.59934969123995852</v>
      </c>
      <c r="O1888">
        <f>INDEX('Raw Election Data'!$A$1:$AN$3144,MATCH($C1888&amp;" "&amp;$B1888,'Raw Election Data'!$C$1:$C$3144,0),MATCH('Joined Data'!O$1,'Raw Election Data'!$A$1:$AN$1,0))</f>
        <v>-9557</v>
      </c>
      <c r="P1888">
        <f>INDEX('Raw Election Data'!$A$1:$AN$3144,MATCH($C1888&amp;" "&amp;$B1888,'Raw Election Data'!$C$1:$C$3144,0),MATCH('Joined Data'!P$1,'Raw Election Data'!$A$1:$AN$1,0))</f>
        <v>9557</v>
      </c>
      <c r="Q1888">
        <f>INDEX('Raw Election Data'!$A$1:$AN$3144,MATCH($C1888&amp;" "&amp;$B1888,'Raw Election Data'!$C$1:$C$3144,0),MATCH('Joined Data'!Q$1,'Raw Election Data'!$A$1:$AN$1,0))</f>
        <v>-0.26113448822340024</v>
      </c>
      <c r="R1888">
        <f>INDEX('Raw Election Data'!$A$1:$AN$3144,MATCH($C1888&amp;" "&amp;$B1888,'Raw Election Data'!$C$1:$C$3144,0),MATCH('Joined Data'!R$1,'Raw Election Data'!$A$1:$AN$1,0))</f>
        <v>0.26113448822340024</v>
      </c>
    </row>
    <row r="1889" spans="1:18" ht="13.5" hidden="1" customHeight="1" x14ac:dyDescent="0.15">
      <c r="A1889" t="s">
        <v>262</v>
      </c>
      <c r="B1889" t="s">
        <v>4777</v>
      </c>
      <c r="C1889" t="str">
        <f>INDEX(FIPS!$A$1:$E$3236,MATCH($F1889,FIPS!$D$1:$D$3236,0),5)</f>
        <v>Westchester County</v>
      </c>
      <c r="D1889" t="s">
        <v>263</v>
      </c>
      <c r="E1889" s="15" t="s">
        <v>65</v>
      </c>
      <c r="F1889" t="s">
        <v>4932</v>
      </c>
      <c r="G1889" t="s">
        <v>7768</v>
      </c>
      <c r="H1889" t="str">
        <f>IFERROR(VLOOKUP($G1889,'Team Colors'!$A:$B,2,0),"#c9c9c9")</f>
        <v>#0b2265</v>
      </c>
      <c r="I1889">
        <f>INDEX('Raw Election Data'!$A$1:$AN$3144,MATCH($C1889&amp;" "&amp;$B1889,'Raw Election Data'!$C$1:$C$3144,0),MATCH('Joined Data'!I$1,'Raw Election Data'!$A$1:$AN$1,0))</f>
        <v>976396</v>
      </c>
      <c r="J1889">
        <f>INDEX('Raw Election Data'!$A$1:$AN$3144,MATCH($C1889&amp;" "&amp;$B1889,'Raw Election Data'!$C$1:$C$3144,0),MATCH('Joined Data'!J$1,'Raw Election Data'!$A$1:$AN$1,0))</f>
        <v>245670</v>
      </c>
      <c r="K1889">
        <f>INDEX('Raw Election Data'!$A$1:$AN$3144,MATCH($C1889&amp;" "&amp;$B1889,'Raw Election Data'!$C$1:$C$3144,0),MATCH('Joined Data'!K$1,'Raw Election Data'!$A$1:$AN$1,0))</f>
        <v>121643</v>
      </c>
      <c r="L1889">
        <f>INDEX('Raw Election Data'!$A$1:$AN$3144,MATCH($C1889&amp;" "&amp;$B1889,'Raw Election Data'!$C$1:$C$3144,0),MATCH('Joined Data'!L$1,'Raw Election Data'!$A$1:$AN$1,0))</f>
        <v>378506</v>
      </c>
      <c r="M1889">
        <f>INDEX('Raw Election Data'!$A$1:$AN$3144,MATCH($C1889&amp;" "&amp;$B1889,'Raw Election Data'!$C$1:$C$3144,0),MATCH('Joined Data'!M$1,'Raw Election Data'!$A$1:$AN$1,0))</f>
        <v>0.64905179838628713</v>
      </c>
      <c r="N1889">
        <f>INDEX('Raw Election Data'!$A$1:$AN$3144,MATCH($C1889&amp;" "&amp;$B1889,'Raw Election Data'!$C$1:$C$3144,0),MATCH('Joined Data'!N$1,'Raw Election Data'!$A$1:$AN$1,0))</f>
        <v>0.32137667566696432</v>
      </c>
      <c r="O1889">
        <f>INDEX('Raw Election Data'!$A$1:$AN$3144,MATCH($C1889&amp;" "&amp;$B1889,'Raw Election Data'!$C$1:$C$3144,0),MATCH('Joined Data'!O$1,'Raw Election Data'!$A$1:$AN$1,0))</f>
        <v>124027</v>
      </c>
      <c r="P1889">
        <f>INDEX('Raw Election Data'!$A$1:$AN$3144,MATCH($C1889&amp;" "&amp;$B1889,'Raw Election Data'!$C$1:$C$3144,0),MATCH('Joined Data'!P$1,'Raw Election Data'!$A$1:$AN$1,0))</f>
        <v>-124027</v>
      </c>
      <c r="Q1889">
        <f>INDEX('Raw Election Data'!$A$1:$AN$3144,MATCH($C1889&amp;" "&amp;$B1889,'Raw Election Data'!$C$1:$C$3144,0),MATCH('Joined Data'!Q$1,'Raw Election Data'!$A$1:$AN$1,0))</f>
        <v>0.32767512271932281</v>
      </c>
      <c r="R1889">
        <f>INDEX('Raw Election Data'!$A$1:$AN$3144,MATCH($C1889&amp;" "&amp;$B1889,'Raw Election Data'!$C$1:$C$3144,0),MATCH('Joined Data'!R$1,'Raw Election Data'!$A$1:$AN$1,0))</f>
        <v>-0.32767512271932281</v>
      </c>
    </row>
    <row r="1890" spans="1:18" ht="13.5" hidden="1" customHeight="1" x14ac:dyDescent="0.15">
      <c r="A1890" t="s">
        <v>262</v>
      </c>
      <c r="B1890" t="s">
        <v>4777</v>
      </c>
      <c r="C1890" t="str">
        <f>INDEX(FIPS!$A$1:$E$3236,MATCH($F1890,FIPS!$D$1:$D$3236,0),5)</f>
        <v>Wyoming County</v>
      </c>
      <c r="D1890" t="s">
        <v>263</v>
      </c>
      <c r="E1890" s="15" t="s">
        <v>66</v>
      </c>
      <c r="F1890" t="s">
        <v>4934</v>
      </c>
      <c r="G1890" t="s">
        <v>7777</v>
      </c>
      <c r="H1890" t="str">
        <f>IFERROR(VLOOKUP($G1890,'Team Colors'!$A:$B,2,0),"#c9c9c9")</f>
        <v>#00338d</v>
      </c>
      <c r="I1890">
        <f>INDEX('Raw Election Data'!$A$1:$AN$3144,MATCH($C1890&amp;" "&amp;$B1890,'Raw Election Data'!$C$1:$C$3144,0),MATCH('Joined Data'!I$1,'Raw Election Data'!$A$1:$AN$1,0))</f>
        <v>41013</v>
      </c>
      <c r="J1890">
        <f>INDEX('Raw Election Data'!$A$1:$AN$3144,MATCH($C1890&amp;" "&amp;$B1890,'Raw Election Data'!$C$1:$C$3144,0),MATCH('Joined Data'!J$1,'Raw Election Data'!$A$1:$AN$1,0))</f>
        <v>3585</v>
      </c>
      <c r="K1890">
        <f>INDEX('Raw Election Data'!$A$1:$AN$3144,MATCH($C1890&amp;" "&amp;$B1890,'Raw Election Data'!$C$1:$C$3144,0),MATCH('Joined Data'!K$1,'Raw Election Data'!$A$1:$AN$1,0))</f>
        <v>11884</v>
      </c>
      <c r="L1890">
        <f>INDEX('Raw Election Data'!$A$1:$AN$3144,MATCH($C1890&amp;" "&amp;$B1890,'Raw Election Data'!$C$1:$C$3144,0),MATCH('Joined Data'!L$1,'Raw Election Data'!$A$1:$AN$1,0))</f>
        <v>16280</v>
      </c>
      <c r="M1890">
        <f>INDEX('Raw Election Data'!$A$1:$AN$3144,MATCH($C1890&amp;" "&amp;$B1890,'Raw Election Data'!$C$1:$C$3144,0),MATCH('Joined Data'!M$1,'Raw Election Data'!$A$1:$AN$1,0))</f>
        <v>0.22020884520884521</v>
      </c>
      <c r="N1890">
        <f>INDEX('Raw Election Data'!$A$1:$AN$3144,MATCH($C1890&amp;" "&amp;$B1890,'Raw Election Data'!$C$1:$C$3144,0),MATCH('Joined Data'!N$1,'Raw Election Data'!$A$1:$AN$1,0))</f>
        <v>0.72997542997542997</v>
      </c>
      <c r="O1890">
        <f>INDEX('Raw Election Data'!$A$1:$AN$3144,MATCH($C1890&amp;" "&amp;$B1890,'Raw Election Data'!$C$1:$C$3144,0),MATCH('Joined Data'!O$1,'Raw Election Data'!$A$1:$AN$1,0))</f>
        <v>-8299</v>
      </c>
      <c r="P1890">
        <f>INDEX('Raw Election Data'!$A$1:$AN$3144,MATCH($C1890&amp;" "&amp;$B1890,'Raw Election Data'!$C$1:$C$3144,0),MATCH('Joined Data'!P$1,'Raw Election Data'!$A$1:$AN$1,0))</f>
        <v>8299</v>
      </c>
      <c r="Q1890">
        <f>INDEX('Raw Election Data'!$A$1:$AN$3144,MATCH($C1890&amp;" "&amp;$B1890,'Raw Election Data'!$C$1:$C$3144,0),MATCH('Joined Data'!Q$1,'Raw Election Data'!$A$1:$AN$1,0))</f>
        <v>-0.50976658476658476</v>
      </c>
      <c r="R1890">
        <f>INDEX('Raw Election Data'!$A$1:$AN$3144,MATCH($C1890&amp;" "&amp;$B1890,'Raw Election Data'!$C$1:$C$3144,0),MATCH('Joined Data'!R$1,'Raw Election Data'!$A$1:$AN$1,0))</f>
        <v>0.50976658476658476</v>
      </c>
    </row>
    <row r="1891" spans="1:18" ht="13.5" hidden="1" customHeight="1" x14ac:dyDescent="0.15">
      <c r="A1891" t="s">
        <v>262</v>
      </c>
      <c r="B1891" t="s">
        <v>4777</v>
      </c>
      <c r="C1891" t="str">
        <f>INDEX(FIPS!$A$1:$E$3236,MATCH($F1891,FIPS!$D$1:$D$3236,0),5)</f>
        <v>Yates County</v>
      </c>
      <c r="D1891" t="s">
        <v>263</v>
      </c>
      <c r="E1891" s="15" t="s">
        <v>67</v>
      </c>
      <c r="F1891" t="s">
        <v>4936</v>
      </c>
      <c r="G1891" t="s">
        <v>7777</v>
      </c>
      <c r="H1891" t="str">
        <f>IFERROR(VLOOKUP($G1891,'Team Colors'!$A:$B,2,0),"#c9c9c9")</f>
        <v>#00338d</v>
      </c>
      <c r="I1891">
        <f>INDEX('Raw Election Data'!$A$1:$AN$3144,MATCH($C1891&amp;" "&amp;$B1891,'Raw Election Data'!$C$1:$C$3144,0),MATCH('Joined Data'!I$1,'Raw Election Data'!$A$1:$AN$1,0))</f>
        <v>25048</v>
      </c>
      <c r="J1891">
        <f>INDEX('Raw Election Data'!$A$1:$AN$3144,MATCH($C1891&amp;" "&amp;$B1891,'Raw Election Data'!$C$1:$C$3144,0),MATCH('Joined Data'!J$1,'Raw Election Data'!$A$1:$AN$1,0))</f>
        <v>3219</v>
      </c>
      <c r="K1891">
        <f>INDEX('Raw Election Data'!$A$1:$AN$3144,MATCH($C1891&amp;" "&amp;$B1891,'Raw Election Data'!$C$1:$C$3144,0),MATCH('Joined Data'!K$1,'Raw Election Data'!$A$1:$AN$1,0))</f>
        <v>5180</v>
      </c>
      <c r="L1891">
        <f>INDEX('Raw Election Data'!$A$1:$AN$3144,MATCH($C1891&amp;" "&amp;$B1891,'Raw Election Data'!$C$1:$C$3144,0),MATCH('Joined Data'!L$1,'Raw Election Data'!$A$1:$AN$1,0))</f>
        <v>8975</v>
      </c>
      <c r="M1891">
        <f>INDEX('Raw Election Data'!$A$1:$AN$3144,MATCH($C1891&amp;" "&amp;$B1891,'Raw Election Data'!$C$1:$C$3144,0),MATCH('Joined Data'!M$1,'Raw Election Data'!$A$1:$AN$1,0))</f>
        <v>0.35866295264623954</v>
      </c>
      <c r="N1891">
        <f>INDEX('Raw Election Data'!$A$1:$AN$3144,MATCH($C1891&amp;" "&amp;$B1891,'Raw Election Data'!$C$1:$C$3144,0),MATCH('Joined Data'!N$1,'Raw Election Data'!$A$1:$AN$1,0))</f>
        <v>0.57715877437325902</v>
      </c>
      <c r="O1891">
        <f>INDEX('Raw Election Data'!$A$1:$AN$3144,MATCH($C1891&amp;" "&amp;$B1891,'Raw Election Data'!$C$1:$C$3144,0),MATCH('Joined Data'!O$1,'Raw Election Data'!$A$1:$AN$1,0))</f>
        <v>-1961</v>
      </c>
      <c r="P1891">
        <f>INDEX('Raw Election Data'!$A$1:$AN$3144,MATCH($C1891&amp;" "&amp;$B1891,'Raw Election Data'!$C$1:$C$3144,0),MATCH('Joined Data'!P$1,'Raw Election Data'!$A$1:$AN$1,0))</f>
        <v>1961</v>
      </c>
      <c r="Q1891">
        <f>INDEX('Raw Election Data'!$A$1:$AN$3144,MATCH($C1891&amp;" "&amp;$B1891,'Raw Election Data'!$C$1:$C$3144,0),MATCH('Joined Data'!Q$1,'Raw Election Data'!$A$1:$AN$1,0))</f>
        <v>-0.21849582172701948</v>
      </c>
      <c r="R1891">
        <f>INDEX('Raw Election Data'!$A$1:$AN$3144,MATCH($C1891&amp;" "&amp;$B1891,'Raw Election Data'!$C$1:$C$3144,0),MATCH('Joined Data'!R$1,'Raw Election Data'!$A$1:$AN$1,0))</f>
        <v>0.21849582172701948</v>
      </c>
    </row>
    <row r="1892" spans="1:18" ht="13.5" hidden="1" customHeight="1" x14ac:dyDescent="0.15">
      <c r="A1892" t="s">
        <v>265</v>
      </c>
      <c r="B1892" t="s">
        <v>4937</v>
      </c>
      <c r="C1892" t="str">
        <f>INDEX(FIPS!$A$1:$E$3236,MATCH($F1892,FIPS!$D$1:$D$3236,0),5)</f>
        <v>Alamance County</v>
      </c>
      <c r="D1892" t="s">
        <v>266</v>
      </c>
      <c r="E1892" s="15" t="s">
        <v>6</v>
      </c>
      <c r="F1892" t="s">
        <v>4939</v>
      </c>
      <c r="G1892" t="s">
        <v>7791</v>
      </c>
      <c r="H1892" t="str">
        <f>IFERROR(VLOOKUP($G1892,'Team Colors'!$A:$B,2,0),"#c9c9c9")</f>
        <v>#0085ca</v>
      </c>
      <c r="I1892">
        <f>INDEX('Raw Election Data'!$A$1:$AN$3144,MATCH($C1892&amp;" "&amp;$B1892,'Raw Election Data'!$C$1:$C$3144,0),MATCH('Joined Data'!I$1,'Raw Election Data'!$A$1:$AN$1,0))</f>
        <v>158276</v>
      </c>
      <c r="J1892">
        <f>INDEX('Raw Election Data'!$A$1:$AN$3144,MATCH($C1892&amp;" "&amp;$B1892,'Raw Election Data'!$C$1:$C$3144,0),MATCH('Joined Data'!J$1,'Raw Election Data'!$A$1:$AN$1,0))</f>
        <v>29268</v>
      </c>
      <c r="K1892">
        <f>INDEX('Raw Election Data'!$A$1:$AN$3144,MATCH($C1892&amp;" "&amp;$B1892,'Raw Election Data'!$C$1:$C$3144,0),MATCH('Joined Data'!K$1,'Raw Election Data'!$A$1:$AN$1,0))</f>
        <v>38235</v>
      </c>
      <c r="L1892">
        <f>INDEX('Raw Election Data'!$A$1:$AN$3144,MATCH($C1892&amp;" "&amp;$B1892,'Raw Election Data'!$C$1:$C$3144,0),MATCH('Joined Data'!L$1,'Raw Election Data'!$A$1:$AN$1,0))</f>
        <v>69264</v>
      </c>
      <c r="M1892">
        <f>INDEX('Raw Election Data'!$A$1:$AN$3144,MATCH($C1892&amp;" "&amp;$B1892,'Raw Election Data'!$C$1:$C$3144,0),MATCH('Joined Data'!M$1,'Raw Election Data'!$A$1:$AN$1,0))</f>
        <v>0.42255717255717257</v>
      </c>
      <c r="N1892">
        <f>INDEX('Raw Election Data'!$A$1:$AN$3144,MATCH($C1892&amp;" "&amp;$B1892,'Raw Election Data'!$C$1:$C$3144,0),MATCH('Joined Data'!N$1,'Raw Election Data'!$A$1:$AN$1,0))</f>
        <v>0.5520183645183645</v>
      </c>
      <c r="O1892">
        <f>INDEX('Raw Election Data'!$A$1:$AN$3144,MATCH($C1892&amp;" "&amp;$B1892,'Raw Election Data'!$C$1:$C$3144,0),MATCH('Joined Data'!O$1,'Raw Election Data'!$A$1:$AN$1,0))</f>
        <v>-8967</v>
      </c>
      <c r="P1892">
        <f>INDEX('Raw Election Data'!$A$1:$AN$3144,MATCH($C1892&amp;" "&amp;$B1892,'Raw Election Data'!$C$1:$C$3144,0),MATCH('Joined Data'!P$1,'Raw Election Data'!$A$1:$AN$1,0))</f>
        <v>8967</v>
      </c>
      <c r="Q1892">
        <f>INDEX('Raw Election Data'!$A$1:$AN$3144,MATCH($C1892&amp;" "&amp;$B1892,'Raw Election Data'!$C$1:$C$3144,0),MATCH('Joined Data'!Q$1,'Raw Election Data'!$A$1:$AN$1,0))</f>
        <v>-0.12946119196119193</v>
      </c>
      <c r="R1892">
        <f>INDEX('Raw Election Data'!$A$1:$AN$3144,MATCH($C1892&amp;" "&amp;$B1892,'Raw Election Data'!$C$1:$C$3144,0),MATCH('Joined Data'!R$1,'Raw Election Data'!$A$1:$AN$1,0))</f>
        <v>0.12946119196119193</v>
      </c>
    </row>
    <row r="1893" spans="1:18" ht="13.5" hidden="1" customHeight="1" x14ac:dyDescent="0.15">
      <c r="A1893" t="s">
        <v>265</v>
      </c>
      <c r="B1893" t="s">
        <v>4937</v>
      </c>
      <c r="C1893" t="str">
        <f>INDEX(FIPS!$A$1:$E$3236,MATCH($F1893,FIPS!$D$1:$D$3236,0),5)</f>
        <v>Alexander County</v>
      </c>
      <c r="D1893" t="s">
        <v>266</v>
      </c>
      <c r="E1893" s="15" t="s">
        <v>7</v>
      </c>
      <c r="F1893" t="s">
        <v>4944</v>
      </c>
      <c r="G1893" t="s">
        <v>7791</v>
      </c>
      <c r="H1893" t="str">
        <f>IFERROR(VLOOKUP($G1893,'Team Colors'!$A:$B,2,0),"#c9c9c9")</f>
        <v>#0085ca</v>
      </c>
      <c r="I1893">
        <f>INDEX('Raw Election Data'!$A$1:$AN$3144,MATCH($C1893&amp;" "&amp;$B1893,'Raw Election Data'!$C$1:$C$3144,0),MATCH('Joined Data'!I$1,'Raw Election Data'!$A$1:$AN$1,0))</f>
        <v>37325</v>
      </c>
      <c r="J1893">
        <f>INDEX('Raw Election Data'!$A$1:$AN$3144,MATCH($C1893&amp;" "&amp;$B1893,'Raw Election Data'!$C$1:$C$3144,0),MATCH('Joined Data'!J$1,'Raw Election Data'!$A$1:$AN$1,0))</f>
        <v>3750</v>
      </c>
      <c r="K1893">
        <f>INDEX('Raw Election Data'!$A$1:$AN$3144,MATCH($C1893&amp;" "&amp;$B1893,'Raw Election Data'!$C$1:$C$3144,0),MATCH('Joined Data'!K$1,'Raw Election Data'!$A$1:$AN$1,0))</f>
        <v>13826</v>
      </c>
      <c r="L1893">
        <f>INDEX('Raw Election Data'!$A$1:$AN$3144,MATCH($C1893&amp;" "&amp;$B1893,'Raw Election Data'!$C$1:$C$3144,0),MATCH('Joined Data'!L$1,'Raw Election Data'!$A$1:$AN$1,0))</f>
        <v>18011</v>
      </c>
      <c r="M1893">
        <f>INDEX('Raw Election Data'!$A$1:$AN$3144,MATCH($C1893&amp;" "&amp;$B1893,'Raw Election Data'!$C$1:$C$3144,0),MATCH('Joined Data'!M$1,'Raw Election Data'!$A$1:$AN$1,0))</f>
        <v>0.20820609627449893</v>
      </c>
      <c r="N1893">
        <f>INDEX('Raw Election Data'!$A$1:$AN$3144,MATCH($C1893&amp;" "&amp;$B1893,'Raw Election Data'!$C$1:$C$3144,0),MATCH('Joined Data'!N$1,'Raw Election Data'!$A$1:$AN$1,0))</f>
        <v>0.76764199655765919</v>
      </c>
      <c r="O1893">
        <f>INDEX('Raw Election Data'!$A$1:$AN$3144,MATCH($C1893&amp;" "&amp;$B1893,'Raw Election Data'!$C$1:$C$3144,0),MATCH('Joined Data'!O$1,'Raw Election Data'!$A$1:$AN$1,0))</f>
        <v>-10076</v>
      </c>
      <c r="P1893">
        <f>INDEX('Raw Election Data'!$A$1:$AN$3144,MATCH($C1893&amp;" "&amp;$B1893,'Raw Election Data'!$C$1:$C$3144,0),MATCH('Joined Data'!P$1,'Raw Election Data'!$A$1:$AN$1,0))</f>
        <v>10076</v>
      </c>
      <c r="Q1893">
        <f>INDEX('Raw Election Data'!$A$1:$AN$3144,MATCH($C1893&amp;" "&amp;$B1893,'Raw Election Data'!$C$1:$C$3144,0),MATCH('Joined Data'!Q$1,'Raw Election Data'!$A$1:$AN$1,0))</f>
        <v>-0.55943590028316026</v>
      </c>
      <c r="R1893">
        <f>INDEX('Raw Election Data'!$A$1:$AN$3144,MATCH($C1893&amp;" "&amp;$B1893,'Raw Election Data'!$C$1:$C$3144,0),MATCH('Joined Data'!R$1,'Raw Election Data'!$A$1:$AN$1,0))</f>
        <v>0.55943590028316026</v>
      </c>
    </row>
    <row r="1894" spans="1:18" ht="13.5" hidden="1" customHeight="1" x14ac:dyDescent="0.15">
      <c r="A1894" t="s">
        <v>265</v>
      </c>
      <c r="B1894" t="s">
        <v>4937</v>
      </c>
      <c r="C1894" t="str">
        <f>INDEX(FIPS!$A$1:$E$3236,MATCH($F1894,FIPS!$D$1:$D$3236,0),5)</f>
        <v>Alleghany County</v>
      </c>
      <c r="D1894" t="s">
        <v>266</v>
      </c>
      <c r="E1894" s="15" t="s">
        <v>8</v>
      </c>
      <c r="F1894" t="s">
        <v>4949</v>
      </c>
      <c r="G1894" t="s">
        <v>7791</v>
      </c>
      <c r="H1894" t="str">
        <f>IFERROR(VLOOKUP($G1894,'Team Colors'!$A:$B,2,0),"#c9c9c9")</f>
        <v>#0085ca</v>
      </c>
      <c r="I1894">
        <f>INDEX('Raw Election Data'!$A$1:$AN$3144,MATCH($C1894&amp;" "&amp;$B1894,'Raw Election Data'!$C$1:$C$3144,0),MATCH('Joined Data'!I$1,'Raw Election Data'!$A$1:$AN$1,0))</f>
        <v>10837</v>
      </c>
      <c r="J1894">
        <f>INDEX('Raw Election Data'!$A$1:$AN$3144,MATCH($C1894&amp;" "&amp;$B1894,'Raw Election Data'!$C$1:$C$3144,0),MATCH('Joined Data'!J$1,'Raw Election Data'!$A$1:$AN$1,0))</f>
        <v>1300</v>
      </c>
      <c r="K1894">
        <f>INDEX('Raw Election Data'!$A$1:$AN$3144,MATCH($C1894&amp;" "&amp;$B1894,'Raw Election Data'!$C$1:$C$3144,0),MATCH('Joined Data'!K$1,'Raw Election Data'!$A$1:$AN$1,0))</f>
        <v>3789</v>
      </c>
      <c r="L1894">
        <f>INDEX('Raw Election Data'!$A$1:$AN$3144,MATCH($C1894&amp;" "&amp;$B1894,'Raw Election Data'!$C$1:$C$3144,0),MATCH('Joined Data'!L$1,'Raw Election Data'!$A$1:$AN$1,0))</f>
        <v>5214</v>
      </c>
      <c r="M1894">
        <f>INDEX('Raw Election Data'!$A$1:$AN$3144,MATCH($C1894&amp;" "&amp;$B1894,'Raw Election Data'!$C$1:$C$3144,0),MATCH('Joined Data'!M$1,'Raw Election Data'!$A$1:$AN$1,0))</f>
        <v>0.24932873034138858</v>
      </c>
      <c r="N1894">
        <f>INDEX('Raw Election Data'!$A$1:$AN$3144,MATCH($C1894&amp;" "&amp;$B1894,'Raw Election Data'!$C$1:$C$3144,0),MATCH('Joined Data'!N$1,'Raw Election Data'!$A$1:$AN$1,0))</f>
        <v>0.72669735327963181</v>
      </c>
      <c r="O1894">
        <f>INDEX('Raw Election Data'!$A$1:$AN$3144,MATCH($C1894&amp;" "&amp;$B1894,'Raw Election Data'!$C$1:$C$3144,0),MATCH('Joined Data'!O$1,'Raw Election Data'!$A$1:$AN$1,0))</f>
        <v>-2489</v>
      </c>
      <c r="P1894">
        <f>INDEX('Raw Election Data'!$A$1:$AN$3144,MATCH($C1894&amp;" "&amp;$B1894,'Raw Election Data'!$C$1:$C$3144,0),MATCH('Joined Data'!P$1,'Raw Election Data'!$A$1:$AN$1,0))</f>
        <v>2489</v>
      </c>
      <c r="Q1894">
        <f>INDEX('Raw Election Data'!$A$1:$AN$3144,MATCH($C1894&amp;" "&amp;$B1894,'Raw Election Data'!$C$1:$C$3144,0),MATCH('Joined Data'!Q$1,'Raw Election Data'!$A$1:$AN$1,0))</f>
        <v>-0.47736862293824323</v>
      </c>
      <c r="R1894">
        <f>INDEX('Raw Election Data'!$A$1:$AN$3144,MATCH($C1894&amp;" "&amp;$B1894,'Raw Election Data'!$C$1:$C$3144,0),MATCH('Joined Data'!R$1,'Raw Election Data'!$A$1:$AN$1,0))</f>
        <v>0.47736862293824323</v>
      </c>
    </row>
    <row r="1895" spans="1:18" ht="13.5" hidden="1" customHeight="1" x14ac:dyDescent="0.15">
      <c r="A1895" t="s">
        <v>265</v>
      </c>
      <c r="B1895" t="s">
        <v>4937</v>
      </c>
      <c r="C1895" t="str">
        <f>INDEX(FIPS!$A$1:$E$3236,MATCH($F1895,FIPS!$D$1:$D$3236,0),5)</f>
        <v>Anson County</v>
      </c>
      <c r="D1895" t="s">
        <v>266</v>
      </c>
      <c r="E1895" s="15" t="s">
        <v>9</v>
      </c>
      <c r="F1895" t="s">
        <v>4951</v>
      </c>
      <c r="G1895" t="s">
        <v>7791</v>
      </c>
      <c r="H1895" t="str">
        <f>IFERROR(VLOOKUP($G1895,'Team Colors'!$A:$B,2,0),"#c9c9c9")</f>
        <v>#0085ca</v>
      </c>
      <c r="I1895">
        <f>INDEX('Raw Election Data'!$A$1:$AN$3144,MATCH($C1895&amp;" "&amp;$B1895,'Raw Election Data'!$C$1:$C$3144,0),MATCH('Joined Data'!I$1,'Raw Election Data'!$A$1:$AN$1,0))</f>
        <v>25759</v>
      </c>
      <c r="J1895">
        <f>INDEX('Raw Election Data'!$A$1:$AN$3144,MATCH($C1895&amp;" "&amp;$B1895,'Raw Election Data'!$C$1:$C$3144,0),MATCH('Joined Data'!J$1,'Raw Election Data'!$A$1:$AN$1,0))</f>
        <v>5785</v>
      </c>
      <c r="K1895">
        <f>INDEX('Raw Election Data'!$A$1:$AN$3144,MATCH($C1895&amp;" "&amp;$B1895,'Raw Election Data'!$C$1:$C$3144,0),MATCH('Joined Data'!K$1,'Raw Election Data'!$A$1:$AN$1,0))</f>
        <v>4480</v>
      </c>
      <c r="L1895">
        <f>INDEX('Raw Election Data'!$A$1:$AN$3144,MATCH($C1895&amp;" "&amp;$B1895,'Raw Election Data'!$C$1:$C$3144,0),MATCH('Joined Data'!L$1,'Raw Election Data'!$A$1:$AN$1,0))</f>
        <v>10394</v>
      </c>
      <c r="M1895">
        <f>INDEX('Raw Election Data'!$A$1:$AN$3144,MATCH($C1895&amp;" "&amp;$B1895,'Raw Election Data'!$C$1:$C$3144,0),MATCH('Joined Data'!M$1,'Raw Election Data'!$A$1:$AN$1,0))</f>
        <v>0.55657109871079469</v>
      </c>
      <c r="N1895">
        <f>INDEX('Raw Election Data'!$A$1:$AN$3144,MATCH($C1895&amp;" "&amp;$B1895,'Raw Election Data'!$C$1:$C$3144,0),MATCH('Joined Data'!N$1,'Raw Election Data'!$A$1:$AN$1,0))</f>
        <v>0.43101789493938814</v>
      </c>
      <c r="O1895">
        <f>INDEX('Raw Election Data'!$A$1:$AN$3144,MATCH($C1895&amp;" "&amp;$B1895,'Raw Election Data'!$C$1:$C$3144,0),MATCH('Joined Data'!O$1,'Raw Election Data'!$A$1:$AN$1,0))</f>
        <v>1305</v>
      </c>
      <c r="P1895">
        <f>INDEX('Raw Election Data'!$A$1:$AN$3144,MATCH($C1895&amp;" "&amp;$B1895,'Raw Election Data'!$C$1:$C$3144,0),MATCH('Joined Data'!P$1,'Raw Election Data'!$A$1:$AN$1,0))</f>
        <v>-1305</v>
      </c>
      <c r="Q1895">
        <f>INDEX('Raw Election Data'!$A$1:$AN$3144,MATCH($C1895&amp;" "&amp;$B1895,'Raw Election Data'!$C$1:$C$3144,0),MATCH('Joined Data'!Q$1,'Raw Election Data'!$A$1:$AN$1,0))</f>
        <v>0.12555320377140655</v>
      </c>
      <c r="R1895">
        <f>INDEX('Raw Election Data'!$A$1:$AN$3144,MATCH($C1895&amp;" "&amp;$B1895,'Raw Election Data'!$C$1:$C$3144,0),MATCH('Joined Data'!R$1,'Raw Election Data'!$A$1:$AN$1,0))</f>
        <v>-0.12555320377140655</v>
      </c>
    </row>
    <row r="1896" spans="1:18" ht="13.5" hidden="1" customHeight="1" x14ac:dyDescent="0.15">
      <c r="A1896" t="s">
        <v>265</v>
      </c>
      <c r="B1896" t="s">
        <v>4937</v>
      </c>
      <c r="C1896" t="str">
        <f>INDEX(FIPS!$A$1:$E$3236,MATCH($F1896,FIPS!$D$1:$D$3236,0),5)</f>
        <v>Ashe County</v>
      </c>
      <c r="D1896" t="s">
        <v>266</v>
      </c>
      <c r="E1896" s="15" t="s">
        <v>10</v>
      </c>
      <c r="F1896" t="s">
        <v>4953</v>
      </c>
      <c r="G1896" t="s">
        <v>7791</v>
      </c>
      <c r="H1896" t="str">
        <f>IFERROR(VLOOKUP($G1896,'Team Colors'!$A:$B,2,0),"#c9c9c9")</f>
        <v>#0085ca</v>
      </c>
      <c r="I1896">
        <f>INDEX('Raw Election Data'!$A$1:$AN$3144,MATCH($C1896&amp;" "&amp;$B1896,'Raw Election Data'!$C$1:$C$3144,0),MATCH('Joined Data'!I$1,'Raw Election Data'!$A$1:$AN$1,0))</f>
        <v>27020</v>
      </c>
      <c r="J1896">
        <f>INDEX('Raw Election Data'!$A$1:$AN$3144,MATCH($C1896&amp;" "&amp;$B1896,'Raw Election Data'!$C$1:$C$3144,0),MATCH('Joined Data'!J$1,'Raw Election Data'!$A$1:$AN$1,0))</f>
        <v>3476</v>
      </c>
      <c r="K1896">
        <f>INDEX('Raw Election Data'!$A$1:$AN$3144,MATCH($C1896&amp;" "&amp;$B1896,'Raw Election Data'!$C$1:$C$3144,0),MATCH('Joined Data'!K$1,'Raw Election Data'!$A$1:$AN$1,0))</f>
        <v>9353</v>
      </c>
      <c r="L1896">
        <f>INDEX('Raw Election Data'!$A$1:$AN$3144,MATCH($C1896&amp;" "&amp;$B1896,'Raw Election Data'!$C$1:$C$3144,0),MATCH('Joined Data'!L$1,'Raw Election Data'!$A$1:$AN$1,0))</f>
        <v>13160</v>
      </c>
      <c r="M1896">
        <f>INDEX('Raw Election Data'!$A$1:$AN$3144,MATCH($C1896&amp;" "&amp;$B1896,'Raw Election Data'!$C$1:$C$3144,0),MATCH('Joined Data'!M$1,'Raw Election Data'!$A$1:$AN$1,0))</f>
        <v>0.26413373860182371</v>
      </c>
      <c r="N1896">
        <f>INDEX('Raw Election Data'!$A$1:$AN$3144,MATCH($C1896&amp;" "&amp;$B1896,'Raw Election Data'!$C$1:$C$3144,0),MATCH('Joined Data'!N$1,'Raw Election Data'!$A$1:$AN$1,0))</f>
        <v>0.71071428571428574</v>
      </c>
      <c r="O1896">
        <f>INDEX('Raw Election Data'!$A$1:$AN$3144,MATCH($C1896&amp;" "&amp;$B1896,'Raw Election Data'!$C$1:$C$3144,0),MATCH('Joined Data'!O$1,'Raw Election Data'!$A$1:$AN$1,0))</f>
        <v>-5877</v>
      </c>
      <c r="P1896">
        <f>INDEX('Raw Election Data'!$A$1:$AN$3144,MATCH($C1896&amp;" "&amp;$B1896,'Raw Election Data'!$C$1:$C$3144,0),MATCH('Joined Data'!P$1,'Raw Election Data'!$A$1:$AN$1,0))</f>
        <v>5877</v>
      </c>
      <c r="Q1896">
        <f>INDEX('Raw Election Data'!$A$1:$AN$3144,MATCH($C1896&amp;" "&amp;$B1896,'Raw Election Data'!$C$1:$C$3144,0),MATCH('Joined Data'!Q$1,'Raw Election Data'!$A$1:$AN$1,0))</f>
        <v>-0.44658054711246203</v>
      </c>
      <c r="R1896">
        <f>INDEX('Raw Election Data'!$A$1:$AN$3144,MATCH($C1896&amp;" "&amp;$B1896,'Raw Election Data'!$C$1:$C$3144,0),MATCH('Joined Data'!R$1,'Raw Election Data'!$A$1:$AN$1,0))</f>
        <v>0.44658054711246203</v>
      </c>
    </row>
    <row r="1897" spans="1:18" ht="13.5" hidden="1" customHeight="1" x14ac:dyDescent="0.15">
      <c r="A1897" t="s">
        <v>265</v>
      </c>
      <c r="B1897" t="s">
        <v>4937</v>
      </c>
      <c r="C1897" t="str">
        <f>INDEX(FIPS!$A$1:$E$3236,MATCH($F1897,FIPS!$D$1:$D$3236,0),5)</f>
        <v>Avery County</v>
      </c>
      <c r="D1897" t="s">
        <v>266</v>
      </c>
      <c r="E1897" s="15" t="s">
        <v>11</v>
      </c>
      <c r="F1897" t="s">
        <v>4955</v>
      </c>
      <c r="G1897" t="s">
        <v>7791</v>
      </c>
      <c r="H1897" t="str">
        <f>IFERROR(VLOOKUP($G1897,'Team Colors'!$A:$B,2,0),"#c9c9c9")</f>
        <v>#0085ca</v>
      </c>
      <c r="I1897">
        <f>INDEX('Raw Election Data'!$A$1:$AN$3144,MATCH($C1897&amp;" "&amp;$B1897,'Raw Election Data'!$C$1:$C$3144,0),MATCH('Joined Data'!I$1,'Raw Election Data'!$A$1:$AN$1,0))</f>
        <v>17689</v>
      </c>
      <c r="J1897">
        <f>INDEX('Raw Election Data'!$A$1:$AN$3144,MATCH($C1897&amp;" "&amp;$B1897,'Raw Election Data'!$C$1:$C$3144,0),MATCH('Joined Data'!J$1,'Raw Election Data'!$A$1:$AN$1,0))</f>
        <v>1670</v>
      </c>
      <c r="K1897">
        <f>INDEX('Raw Election Data'!$A$1:$AN$3144,MATCH($C1897&amp;" "&amp;$B1897,'Raw Election Data'!$C$1:$C$3144,0),MATCH('Joined Data'!K$1,'Raw Election Data'!$A$1:$AN$1,0))</f>
        <v>6226</v>
      </c>
      <c r="L1897">
        <f>INDEX('Raw Election Data'!$A$1:$AN$3144,MATCH($C1897&amp;" "&amp;$B1897,'Raw Election Data'!$C$1:$C$3144,0),MATCH('Joined Data'!L$1,'Raw Election Data'!$A$1:$AN$1,0))</f>
        <v>8060</v>
      </c>
      <c r="M1897">
        <f>INDEX('Raw Election Data'!$A$1:$AN$3144,MATCH($C1897&amp;" "&amp;$B1897,'Raw Election Data'!$C$1:$C$3144,0),MATCH('Joined Data'!M$1,'Raw Election Data'!$A$1:$AN$1,0))</f>
        <v>0.20719602977667495</v>
      </c>
      <c r="N1897">
        <f>INDEX('Raw Election Data'!$A$1:$AN$3144,MATCH($C1897&amp;" "&amp;$B1897,'Raw Election Data'!$C$1:$C$3144,0),MATCH('Joined Data'!N$1,'Raw Election Data'!$A$1:$AN$1,0))</f>
        <v>0.77245657568238213</v>
      </c>
      <c r="O1897">
        <f>INDEX('Raw Election Data'!$A$1:$AN$3144,MATCH($C1897&amp;" "&amp;$B1897,'Raw Election Data'!$C$1:$C$3144,0),MATCH('Joined Data'!O$1,'Raw Election Data'!$A$1:$AN$1,0))</f>
        <v>-4556</v>
      </c>
      <c r="P1897">
        <f>INDEX('Raw Election Data'!$A$1:$AN$3144,MATCH($C1897&amp;" "&amp;$B1897,'Raw Election Data'!$C$1:$C$3144,0),MATCH('Joined Data'!P$1,'Raw Election Data'!$A$1:$AN$1,0))</f>
        <v>4556</v>
      </c>
      <c r="Q1897">
        <f>INDEX('Raw Election Data'!$A$1:$AN$3144,MATCH($C1897&amp;" "&amp;$B1897,'Raw Election Data'!$C$1:$C$3144,0),MATCH('Joined Data'!Q$1,'Raw Election Data'!$A$1:$AN$1,0))</f>
        <v>-0.56526054590570718</v>
      </c>
      <c r="R1897">
        <f>INDEX('Raw Election Data'!$A$1:$AN$3144,MATCH($C1897&amp;" "&amp;$B1897,'Raw Election Data'!$C$1:$C$3144,0),MATCH('Joined Data'!R$1,'Raw Election Data'!$A$1:$AN$1,0))</f>
        <v>0.56526054590570718</v>
      </c>
    </row>
    <row r="1898" spans="1:18" ht="13.5" hidden="1" customHeight="1" x14ac:dyDescent="0.15">
      <c r="A1898" t="s">
        <v>265</v>
      </c>
      <c r="B1898" t="s">
        <v>4937</v>
      </c>
      <c r="C1898" t="str">
        <f>INDEX(FIPS!$A$1:$E$3236,MATCH($F1898,FIPS!$D$1:$D$3236,0),5)</f>
        <v>Beaufort County</v>
      </c>
      <c r="D1898" t="s">
        <v>266</v>
      </c>
      <c r="E1898" s="15" t="s">
        <v>12</v>
      </c>
      <c r="F1898" t="s">
        <v>4957</v>
      </c>
      <c r="G1898" t="s">
        <v>7791</v>
      </c>
      <c r="H1898" t="str">
        <f>IFERROR(VLOOKUP($G1898,'Team Colors'!$A:$B,2,0),"#c9c9c9")</f>
        <v>#0085ca</v>
      </c>
      <c r="I1898">
        <f>INDEX('Raw Election Data'!$A$1:$AN$3144,MATCH($C1898&amp;" "&amp;$B1898,'Raw Election Data'!$C$1:$C$3144,0),MATCH('Joined Data'!I$1,'Raw Election Data'!$A$1:$AN$1,0))</f>
        <v>47651</v>
      </c>
      <c r="J1898">
        <f>INDEX('Raw Election Data'!$A$1:$AN$3144,MATCH($C1898&amp;" "&amp;$B1898,'Raw Election Data'!$C$1:$C$3144,0),MATCH('Joined Data'!J$1,'Raw Election Data'!$A$1:$AN$1,0))</f>
        <v>8699</v>
      </c>
      <c r="K1898">
        <f>INDEX('Raw Election Data'!$A$1:$AN$3144,MATCH($C1898&amp;" "&amp;$B1898,'Raw Election Data'!$C$1:$C$3144,0),MATCH('Joined Data'!K$1,'Raw Election Data'!$A$1:$AN$1,0))</f>
        <v>14478</v>
      </c>
      <c r="L1898">
        <f>INDEX('Raw Election Data'!$A$1:$AN$3144,MATCH($C1898&amp;" "&amp;$B1898,'Raw Election Data'!$C$1:$C$3144,0),MATCH('Joined Data'!L$1,'Raw Election Data'!$A$1:$AN$1,0))</f>
        <v>23599</v>
      </c>
      <c r="M1898">
        <f>INDEX('Raw Election Data'!$A$1:$AN$3144,MATCH($C1898&amp;" "&amp;$B1898,'Raw Election Data'!$C$1:$C$3144,0),MATCH('Joined Data'!M$1,'Raw Election Data'!$A$1:$AN$1,0))</f>
        <v>0.3686173142929785</v>
      </c>
      <c r="N1898">
        <f>INDEX('Raw Election Data'!$A$1:$AN$3144,MATCH($C1898&amp;" "&amp;$B1898,'Raw Election Data'!$C$1:$C$3144,0),MATCH('Joined Data'!N$1,'Raw Election Data'!$A$1:$AN$1,0))</f>
        <v>0.61350057205813802</v>
      </c>
      <c r="O1898">
        <f>INDEX('Raw Election Data'!$A$1:$AN$3144,MATCH($C1898&amp;" "&amp;$B1898,'Raw Election Data'!$C$1:$C$3144,0),MATCH('Joined Data'!O$1,'Raw Election Data'!$A$1:$AN$1,0))</f>
        <v>-5779</v>
      </c>
      <c r="P1898">
        <f>INDEX('Raw Election Data'!$A$1:$AN$3144,MATCH($C1898&amp;" "&amp;$B1898,'Raw Election Data'!$C$1:$C$3144,0),MATCH('Joined Data'!P$1,'Raw Election Data'!$A$1:$AN$1,0))</f>
        <v>5779</v>
      </c>
      <c r="Q1898">
        <f>INDEX('Raw Election Data'!$A$1:$AN$3144,MATCH($C1898&amp;" "&amp;$B1898,'Raw Election Data'!$C$1:$C$3144,0),MATCH('Joined Data'!Q$1,'Raw Election Data'!$A$1:$AN$1,0))</f>
        <v>-0.24488325776515951</v>
      </c>
      <c r="R1898">
        <f>INDEX('Raw Election Data'!$A$1:$AN$3144,MATCH($C1898&amp;" "&amp;$B1898,'Raw Election Data'!$C$1:$C$3144,0),MATCH('Joined Data'!R$1,'Raw Election Data'!$A$1:$AN$1,0))</f>
        <v>0.24488325776515951</v>
      </c>
    </row>
    <row r="1899" spans="1:18" ht="13.5" hidden="1" customHeight="1" x14ac:dyDescent="0.15">
      <c r="A1899" t="s">
        <v>265</v>
      </c>
      <c r="B1899" t="s">
        <v>4937</v>
      </c>
      <c r="C1899" t="str">
        <f>INDEX(FIPS!$A$1:$E$3236,MATCH($F1899,FIPS!$D$1:$D$3236,0),5)</f>
        <v>Bertie County</v>
      </c>
      <c r="D1899" t="s">
        <v>266</v>
      </c>
      <c r="E1899" s="15" t="s">
        <v>13</v>
      </c>
      <c r="F1899" t="s">
        <v>4963</v>
      </c>
      <c r="G1899" t="s">
        <v>439</v>
      </c>
      <c r="H1899" t="str">
        <f>IFERROR(VLOOKUP($G1899,'Team Colors'!$A:$B,2,0),"#c9c9c9")</f>
        <v>#002244</v>
      </c>
      <c r="I1899">
        <f>INDEX('Raw Election Data'!$A$1:$AN$3144,MATCH($C1899&amp;" "&amp;$B1899,'Raw Election Data'!$C$1:$C$3144,0),MATCH('Joined Data'!I$1,'Raw Election Data'!$A$1:$AN$1,0))</f>
        <v>20199</v>
      </c>
      <c r="J1899">
        <f>INDEX('Raw Election Data'!$A$1:$AN$3144,MATCH($C1899&amp;" "&amp;$B1899,'Raw Election Data'!$C$1:$C$3144,0),MATCH('Joined Data'!J$1,'Raw Election Data'!$A$1:$AN$1,0))</f>
        <v>5837</v>
      </c>
      <c r="K1899">
        <f>INDEX('Raw Election Data'!$A$1:$AN$3144,MATCH($C1899&amp;" "&amp;$B1899,'Raw Election Data'!$C$1:$C$3144,0),MATCH('Joined Data'!K$1,'Raw Election Data'!$A$1:$AN$1,0))</f>
        <v>3476</v>
      </c>
      <c r="L1899">
        <f>INDEX('Raw Election Data'!$A$1:$AN$3144,MATCH($C1899&amp;" "&amp;$B1899,'Raw Election Data'!$C$1:$C$3144,0),MATCH('Joined Data'!L$1,'Raw Election Data'!$A$1:$AN$1,0))</f>
        <v>9380</v>
      </c>
      <c r="M1899">
        <f>INDEX('Raw Election Data'!$A$1:$AN$3144,MATCH($C1899&amp;" "&amp;$B1899,'Raw Election Data'!$C$1:$C$3144,0),MATCH('Joined Data'!M$1,'Raw Election Data'!$A$1:$AN$1,0))</f>
        <v>0.62228144989339018</v>
      </c>
      <c r="N1899">
        <f>INDEX('Raw Election Data'!$A$1:$AN$3144,MATCH($C1899&amp;" "&amp;$B1899,'Raw Election Data'!$C$1:$C$3144,0),MATCH('Joined Data'!N$1,'Raw Election Data'!$A$1:$AN$1,0))</f>
        <v>0.37057569296375265</v>
      </c>
      <c r="O1899">
        <f>INDEX('Raw Election Data'!$A$1:$AN$3144,MATCH($C1899&amp;" "&amp;$B1899,'Raw Election Data'!$C$1:$C$3144,0),MATCH('Joined Data'!O$1,'Raw Election Data'!$A$1:$AN$1,0))</f>
        <v>2361</v>
      </c>
      <c r="P1899">
        <f>INDEX('Raw Election Data'!$A$1:$AN$3144,MATCH($C1899&amp;" "&amp;$B1899,'Raw Election Data'!$C$1:$C$3144,0),MATCH('Joined Data'!P$1,'Raw Election Data'!$A$1:$AN$1,0))</f>
        <v>-2361</v>
      </c>
      <c r="Q1899">
        <f>INDEX('Raw Election Data'!$A$1:$AN$3144,MATCH($C1899&amp;" "&amp;$B1899,'Raw Election Data'!$C$1:$C$3144,0),MATCH('Joined Data'!Q$1,'Raw Election Data'!$A$1:$AN$1,0))</f>
        <v>0.25170575692963754</v>
      </c>
      <c r="R1899">
        <f>INDEX('Raw Election Data'!$A$1:$AN$3144,MATCH($C1899&amp;" "&amp;$B1899,'Raw Election Data'!$C$1:$C$3144,0),MATCH('Joined Data'!R$1,'Raw Election Data'!$A$1:$AN$1,0))</f>
        <v>-0.25170575692963754</v>
      </c>
    </row>
    <row r="1900" spans="1:18" ht="13.5" hidden="1" customHeight="1" x14ac:dyDescent="0.15">
      <c r="A1900" t="s">
        <v>265</v>
      </c>
      <c r="B1900" t="s">
        <v>4937</v>
      </c>
      <c r="C1900" t="str">
        <f>INDEX(FIPS!$A$1:$E$3236,MATCH($F1900,FIPS!$D$1:$D$3236,0),5)</f>
        <v>Bladen County</v>
      </c>
      <c r="D1900" t="s">
        <v>266</v>
      </c>
      <c r="E1900" s="15" t="s">
        <v>14</v>
      </c>
      <c r="F1900" t="s">
        <v>4965</v>
      </c>
      <c r="G1900" t="s">
        <v>7791</v>
      </c>
      <c r="H1900" t="str">
        <f>IFERROR(VLOOKUP($G1900,'Team Colors'!$A:$B,2,0),"#c9c9c9")</f>
        <v>#0085ca</v>
      </c>
      <c r="I1900">
        <f>INDEX('Raw Election Data'!$A$1:$AN$3144,MATCH($C1900&amp;" "&amp;$B1900,'Raw Election Data'!$C$1:$C$3144,0),MATCH('Joined Data'!I$1,'Raw Election Data'!$A$1:$AN$1,0))</f>
        <v>34318</v>
      </c>
      <c r="J1900">
        <f>INDEX('Raw Election Data'!$A$1:$AN$3144,MATCH($C1900&amp;" "&amp;$B1900,'Raw Election Data'!$C$1:$C$3144,0),MATCH('Joined Data'!J$1,'Raw Election Data'!$A$1:$AN$1,0))</f>
        <v>7021</v>
      </c>
      <c r="K1900">
        <f>INDEX('Raw Election Data'!$A$1:$AN$3144,MATCH($C1900&amp;" "&amp;$B1900,'Raw Election Data'!$C$1:$C$3144,0),MATCH('Joined Data'!K$1,'Raw Election Data'!$A$1:$AN$1,0))</f>
        <v>8511</v>
      </c>
      <c r="L1900">
        <f>INDEX('Raw Election Data'!$A$1:$AN$3144,MATCH($C1900&amp;" "&amp;$B1900,'Raw Election Data'!$C$1:$C$3144,0),MATCH('Joined Data'!L$1,'Raw Election Data'!$A$1:$AN$1,0))</f>
        <v>15743</v>
      </c>
      <c r="M1900">
        <f>INDEX('Raw Election Data'!$A$1:$AN$3144,MATCH($C1900&amp;" "&amp;$B1900,'Raw Election Data'!$C$1:$C$3144,0),MATCH('Joined Data'!M$1,'Raw Election Data'!$A$1:$AN$1,0))</f>
        <v>0.44597598932859051</v>
      </c>
      <c r="N1900">
        <f>INDEX('Raw Election Data'!$A$1:$AN$3144,MATCH($C1900&amp;" "&amp;$B1900,'Raw Election Data'!$C$1:$C$3144,0),MATCH('Joined Data'!N$1,'Raw Election Data'!$A$1:$AN$1,0))</f>
        <v>0.54062122848250016</v>
      </c>
      <c r="O1900">
        <f>INDEX('Raw Election Data'!$A$1:$AN$3144,MATCH($C1900&amp;" "&amp;$B1900,'Raw Election Data'!$C$1:$C$3144,0),MATCH('Joined Data'!O$1,'Raw Election Data'!$A$1:$AN$1,0))</f>
        <v>-1490</v>
      </c>
      <c r="P1900">
        <f>INDEX('Raw Election Data'!$A$1:$AN$3144,MATCH($C1900&amp;" "&amp;$B1900,'Raw Election Data'!$C$1:$C$3144,0),MATCH('Joined Data'!P$1,'Raw Election Data'!$A$1:$AN$1,0))</f>
        <v>1490</v>
      </c>
      <c r="Q1900">
        <f>INDEX('Raw Election Data'!$A$1:$AN$3144,MATCH($C1900&amp;" "&amp;$B1900,'Raw Election Data'!$C$1:$C$3144,0),MATCH('Joined Data'!Q$1,'Raw Election Data'!$A$1:$AN$1,0))</f>
        <v>-9.4645239153909655E-2</v>
      </c>
      <c r="R1900">
        <f>INDEX('Raw Election Data'!$A$1:$AN$3144,MATCH($C1900&amp;" "&amp;$B1900,'Raw Election Data'!$C$1:$C$3144,0),MATCH('Joined Data'!R$1,'Raw Election Data'!$A$1:$AN$1,0))</f>
        <v>9.4645239153909655E-2</v>
      </c>
    </row>
    <row r="1901" spans="1:18" ht="13.5" hidden="1" customHeight="1" x14ac:dyDescent="0.15">
      <c r="A1901" t="s">
        <v>265</v>
      </c>
      <c r="B1901" t="s">
        <v>4937</v>
      </c>
      <c r="C1901" t="str">
        <f>INDEX(FIPS!$A$1:$E$3236,MATCH($F1901,FIPS!$D$1:$D$3236,0),5)</f>
        <v>Brunswick County</v>
      </c>
      <c r="D1901" t="s">
        <v>266</v>
      </c>
      <c r="E1901" s="15" t="s">
        <v>15</v>
      </c>
      <c r="F1901" t="s">
        <v>4967</v>
      </c>
      <c r="G1901" t="s">
        <v>7791</v>
      </c>
      <c r="H1901" t="str">
        <f>IFERROR(VLOOKUP($G1901,'Team Colors'!$A:$B,2,0),"#c9c9c9")</f>
        <v>#0085ca</v>
      </c>
      <c r="I1901">
        <f>INDEX('Raw Election Data'!$A$1:$AN$3144,MATCH($C1901&amp;" "&amp;$B1901,'Raw Election Data'!$C$1:$C$3144,0),MATCH('Joined Data'!I$1,'Raw Election Data'!$A$1:$AN$1,0))</f>
        <v>122765</v>
      </c>
      <c r="J1901">
        <f>INDEX('Raw Election Data'!$A$1:$AN$3144,MATCH($C1901&amp;" "&amp;$B1901,'Raw Election Data'!$C$1:$C$3144,0),MATCH('Joined Data'!J$1,'Raw Election Data'!$A$1:$AN$1,0))</f>
        <v>23117</v>
      </c>
      <c r="K1901">
        <f>INDEX('Raw Election Data'!$A$1:$AN$3144,MATCH($C1901&amp;" "&amp;$B1901,'Raw Election Data'!$C$1:$C$3144,0),MATCH('Joined Data'!K$1,'Raw Election Data'!$A$1:$AN$1,0))</f>
        <v>42440</v>
      </c>
      <c r="L1901">
        <f>INDEX('Raw Election Data'!$A$1:$AN$3144,MATCH($C1901&amp;" "&amp;$B1901,'Raw Election Data'!$C$1:$C$3144,0),MATCH('Joined Data'!L$1,'Raw Election Data'!$A$1:$AN$1,0))</f>
        <v>67255</v>
      </c>
      <c r="M1901">
        <f>INDEX('Raw Election Data'!$A$1:$AN$3144,MATCH($C1901&amp;" "&amp;$B1901,'Raw Election Data'!$C$1:$C$3144,0),MATCH('Joined Data'!M$1,'Raw Election Data'!$A$1:$AN$1,0))</f>
        <v>0.34372165638242508</v>
      </c>
      <c r="N1901">
        <f>INDEX('Raw Election Data'!$A$1:$AN$3144,MATCH($C1901&amp;" "&amp;$B1901,'Raw Election Data'!$C$1:$C$3144,0),MATCH('Joined Data'!N$1,'Raw Election Data'!$A$1:$AN$1,0))</f>
        <v>0.63103115010036426</v>
      </c>
      <c r="O1901">
        <f>INDEX('Raw Election Data'!$A$1:$AN$3144,MATCH($C1901&amp;" "&amp;$B1901,'Raw Election Data'!$C$1:$C$3144,0),MATCH('Joined Data'!O$1,'Raw Election Data'!$A$1:$AN$1,0))</f>
        <v>-19323</v>
      </c>
      <c r="P1901">
        <f>INDEX('Raw Election Data'!$A$1:$AN$3144,MATCH($C1901&amp;" "&amp;$B1901,'Raw Election Data'!$C$1:$C$3144,0),MATCH('Joined Data'!P$1,'Raw Election Data'!$A$1:$AN$1,0))</f>
        <v>19323</v>
      </c>
      <c r="Q1901">
        <f>INDEX('Raw Election Data'!$A$1:$AN$3144,MATCH($C1901&amp;" "&amp;$B1901,'Raw Election Data'!$C$1:$C$3144,0),MATCH('Joined Data'!Q$1,'Raw Election Data'!$A$1:$AN$1,0))</f>
        <v>-0.28730949371793918</v>
      </c>
      <c r="R1901">
        <f>INDEX('Raw Election Data'!$A$1:$AN$3144,MATCH($C1901&amp;" "&amp;$B1901,'Raw Election Data'!$C$1:$C$3144,0),MATCH('Joined Data'!R$1,'Raw Election Data'!$A$1:$AN$1,0))</f>
        <v>0.28730949371793918</v>
      </c>
    </row>
    <row r="1902" spans="1:18" ht="13.5" hidden="1" customHeight="1" x14ac:dyDescent="0.15">
      <c r="A1902" t="s">
        <v>265</v>
      </c>
      <c r="B1902" t="s">
        <v>4937</v>
      </c>
      <c r="C1902" t="str">
        <f>INDEX(FIPS!$A$1:$E$3236,MATCH($F1902,FIPS!$D$1:$D$3236,0),5)</f>
        <v>Buncombe County</v>
      </c>
      <c r="D1902" t="s">
        <v>266</v>
      </c>
      <c r="E1902" s="15" t="s">
        <v>16</v>
      </c>
      <c r="F1902" t="s">
        <v>4973</v>
      </c>
      <c r="G1902" t="s">
        <v>7791</v>
      </c>
      <c r="H1902" t="str">
        <f>IFERROR(VLOOKUP($G1902,'Team Colors'!$A:$B,2,0),"#c9c9c9")</f>
        <v>#0085ca</v>
      </c>
      <c r="I1902">
        <f>INDEX('Raw Election Data'!$A$1:$AN$3144,MATCH($C1902&amp;" "&amp;$B1902,'Raw Election Data'!$C$1:$C$3144,0),MATCH('Joined Data'!I$1,'Raw Election Data'!$A$1:$AN$1,0))</f>
        <v>253178</v>
      </c>
      <c r="J1902">
        <f>INDEX('Raw Election Data'!$A$1:$AN$3144,MATCH($C1902&amp;" "&amp;$B1902,'Raw Election Data'!$C$1:$C$3144,0),MATCH('Joined Data'!J$1,'Raw Election Data'!$A$1:$AN$1,0))</f>
        <v>74937</v>
      </c>
      <c r="K1902">
        <f>INDEX('Raw Election Data'!$A$1:$AN$3144,MATCH($C1902&amp;" "&amp;$B1902,'Raw Election Data'!$C$1:$C$3144,0),MATCH('Joined Data'!K$1,'Raw Election Data'!$A$1:$AN$1,0))</f>
        <v>55339</v>
      </c>
      <c r="L1902">
        <f>INDEX('Raw Election Data'!$A$1:$AN$3144,MATCH($C1902&amp;" "&amp;$B1902,'Raw Election Data'!$C$1:$C$3144,0),MATCH('Joined Data'!L$1,'Raw Election Data'!$A$1:$AN$1,0))</f>
        <v>134507</v>
      </c>
      <c r="M1902">
        <f>INDEX('Raw Election Data'!$A$1:$AN$3144,MATCH($C1902&amp;" "&amp;$B1902,'Raw Election Data'!$C$1:$C$3144,0),MATCH('Joined Data'!M$1,'Raw Election Data'!$A$1:$AN$1,0))</f>
        <v>0.55712342108589141</v>
      </c>
      <c r="N1902">
        <f>INDEX('Raw Election Data'!$A$1:$AN$3144,MATCH($C1902&amp;" "&amp;$B1902,'Raw Election Data'!$C$1:$C$3144,0),MATCH('Joined Data'!N$1,'Raw Election Data'!$A$1:$AN$1,0))</f>
        <v>0.41142096693852365</v>
      </c>
      <c r="O1902">
        <f>INDEX('Raw Election Data'!$A$1:$AN$3144,MATCH($C1902&amp;" "&amp;$B1902,'Raw Election Data'!$C$1:$C$3144,0),MATCH('Joined Data'!O$1,'Raw Election Data'!$A$1:$AN$1,0))</f>
        <v>19598</v>
      </c>
      <c r="P1902">
        <f>INDEX('Raw Election Data'!$A$1:$AN$3144,MATCH($C1902&amp;" "&amp;$B1902,'Raw Election Data'!$C$1:$C$3144,0),MATCH('Joined Data'!P$1,'Raw Election Data'!$A$1:$AN$1,0))</f>
        <v>-19598</v>
      </c>
      <c r="Q1902">
        <f>INDEX('Raw Election Data'!$A$1:$AN$3144,MATCH($C1902&amp;" "&amp;$B1902,'Raw Election Data'!$C$1:$C$3144,0),MATCH('Joined Data'!Q$1,'Raw Election Data'!$A$1:$AN$1,0))</f>
        <v>0.14570245414736777</v>
      </c>
      <c r="R1902">
        <f>INDEX('Raw Election Data'!$A$1:$AN$3144,MATCH($C1902&amp;" "&amp;$B1902,'Raw Election Data'!$C$1:$C$3144,0),MATCH('Joined Data'!R$1,'Raw Election Data'!$A$1:$AN$1,0))</f>
        <v>-0.14570245414736777</v>
      </c>
    </row>
    <row r="1903" spans="1:18" ht="13.5" hidden="1" customHeight="1" x14ac:dyDescent="0.15">
      <c r="A1903" t="s">
        <v>265</v>
      </c>
      <c r="B1903" t="s">
        <v>4937</v>
      </c>
      <c r="C1903" t="str">
        <f>INDEX(FIPS!$A$1:$E$3236,MATCH($F1903,FIPS!$D$1:$D$3236,0),5)</f>
        <v>Burke County</v>
      </c>
      <c r="D1903" t="s">
        <v>266</v>
      </c>
      <c r="E1903" s="15" t="s">
        <v>17</v>
      </c>
      <c r="F1903" t="s">
        <v>4978</v>
      </c>
      <c r="G1903" t="s">
        <v>7791</v>
      </c>
      <c r="H1903" t="str">
        <f>IFERROR(VLOOKUP($G1903,'Team Colors'!$A:$B,2,0),"#c9c9c9")</f>
        <v>#0085ca</v>
      </c>
      <c r="I1903">
        <f>INDEX('Raw Election Data'!$A$1:$AN$3144,MATCH($C1903&amp;" "&amp;$B1903,'Raw Election Data'!$C$1:$C$3144,0),MATCH('Joined Data'!I$1,'Raw Election Data'!$A$1:$AN$1,0))</f>
        <v>88842</v>
      </c>
      <c r="J1903">
        <f>INDEX('Raw Election Data'!$A$1:$AN$3144,MATCH($C1903&amp;" "&amp;$B1903,'Raw Election Data'!$C$1:$C$3144,0),MATCH('Joined Data'!J$1,'Raw Election Data'!$A$1:$AN$1,0))</f>
        <v>10930</v>
      </c>
      <c r="K1903">
        <f>INDEX('Raw Election Data'!$A$1:$AN$3144,MATCH($C1903&amp;" "&amp;$B1903,'Raw Election Data'!$C$1:$C$3144,0),MATCH('Joined Data'!K$1,'Raw Election Data'!$A$1:$AN$1,0))</f>
        <v>25741</v>
      </c>
      <c r="L1903">
        <f>INDEX('Raw Election Data'!$A$1:$AN$3144,MATCH($C1903&amp;" "&amp;$B1903,'Raw Election Data'!$C$1:$C$3144,0),MATCH('Joined Data'!L$1,'Raw Election Data'!$A$1:$AN$1,0))</f>
        <v>37638</v>
      </c>
      <c r="M1903">
        <f>INDEX('Raw Election Data'!$A$1:$AN$3144,MATCH($C1903&amp;" "&amp;$B1903,'Raw Election Data'!$C$1:$C$3144,0),MATCH('Joined Data'!M$1,'Raw Election Data'!$A$1:$AN$1,0))</f>
        <v>0.29039800201923588</v>
      </c>
      <c r="N1903">
        <f>INDEX('Raw Election Data'!$A$1:$AN$3144,MATCH($C1903&amp;" "&amp;$B1903,'Raw Election Data'!$C$1:$C$3144,0),MATCH('Joined Data'!N$1,'Raw Election Data'!$A$1:$AN$1,0))</f>
        <v>0.68390987831446937</v>
      </c>
      <c r="O1903">
        <f>INDEX('Raw Election Data'!$A$1:$AN$3144,MATCH($C1903&amp;" "&amp;$B1903,'Raw Election Data'!$C$1:$C$3144,0),MATCH('Joined Data'!O$1,'Raw Election Data'!$A$1:$AN$1,0))</f>
        <v>-14811</v>
      </c>
      <c r="P1903">
        <f>INDEX('Raw Election Data'!$A$1:$AN$3144,MATCH($C1903&amp;" "&amp;$B1903,'Raw Election Data'!$C$1:$C$3144,0),MATCH('Joined Data'!P$1,'Raw Election Data'!$A$1:$AN$1,0))</f>
        <v>14811</v>
      </c>
      <c r="Q1903">
        <f>INDEX('Raw Election Data'!$A$1:$AN$3144,MATCH($C1903&amp;" "&amp;$B1903,'Raw Election Data'!$C$1:$C$3144,0),MATCH('Joined Data'!Q$1,'Raw Election Data'!$A$1:$AN$1,0))</f>
        <v>-0.39351187629523349</v>
      </c>
      <c r="R1903">
        <f>INDEX('Raw Election Data'!$A$1:$AN$3144,MATCH($C1903&amp;" "&amp;$B1903,'Raw Election Data'!$C$1:$C$3144,0),MATCH('Joined Data'!R$1,'Raw Election Data'!$A$1:$AN$1,0))</f>
        <v>0.39351187629523349</v>
      </c>
    </row>
    <row r="1904" spans="1:18" ht="13.5" hidden="1" customHeight="1" x14ac:dyDescent="0.15">
      <c r="A1904" t="s">
        <v>265</v>
      </c>
      <c r="B1904" t="s">
        <v>4937</v>
      </c>
      <c r="C1904" t="str">
        <f>INDEX(FIPS!$A$1:$E$3236,MATCH($F1904,FIPS!$D$1:$D$3236,0),5)</f>
        <v>Cabarrus County</v>
      </c>
      <c r="D1904" t="s">
        <v>266</v>
      </c>
      <c r="E1904" s="15" t="s">
        <v>18</v>
      </c>
      <c r="F1904" t="s">
        <v>4980</v>
      </c>
      <c r="G1904" t="s">
        <v>7791</v>
      </c>
      <c r="H1904" t="str">
        <f>IFERROR(VLOOKUP($G1904,'Team Colors'!$A:$B,2,0),"#c9c9c9")</f>
        <v>#0085ca</v>
      </c>
      <c r="I1904">
        <f>INDEX('Raw Election Data'!$A$1:$AN$3144,MATCH($C1904&amp;" "&amp;$B1904,'Raw Election Data'!$C$1:$C$3144,0),MATCH('Joined Data'!I$1,'Raw Election Data'!$A$1:$AN$1,0))</f>
        <v>196762</v>
      </c>
      <c r="J1904">
        <f>INDEX('Raw Election Data'!$A$1:$AN$3144,MATCH($C1904&amp;" "&amp;$B1904,'Raw Election Data'!$C$1:$C$3144,0),MATCH('Joined Data'!J$1,'Raw Election Data'!$A$1:$AN$1,0))</f>
        <v>35048</v>
      </c>
      <c r="K1904">
        <f>INDEX('Raw Election Data'!$A$1:$AN$3144,MATCH($C1904&amp;" "&amp;$B1904,'Raw Election Data'!$C$1:$C$3144,0),MATCH('Joined Data'!K$1,'Raw Election Data'!$A$1:$AN$1,0))</f>
        <v>53224</v>
      </c>
      <c r="L1904">
        <f>INDEX('Raw Election Data'!$A$1:$AN$3144,MATCH($C1904&amp;" "&amp;$B1904,'Raw Election Data'!$C$1:$C$3144,0),MATCH('Joined Data'!L$1,'Raw Election Data'!$A$1:$AN$1,0))</f>
        <v>91002</v>
      </c>
      <c r="M1904">
        <f>INDEX('Raw Election Data'!$A$1:$AN$3144,MATCH($C1904&amp;" "&amp;$B1904,'Raw Election Data'!$C$1:$C$3144,0),MATCH('Joined Data'!M$1,'Raw Election Data'!$A$1:$AN$1,0))</f>
        <v>0.38513439265071098</v>
      </c>
      <c r="N1904">
        <f>INDEX('Raw Election Data'!$A$1:$AN$3144,MATCH($C1904&amp;" "&amp;$B1904,'Raw Election Data'!$C$1:$C$3144,0),MATCH('Joined Data'!N$1,'Raw Election Data'!$A$1:$AN$1,0))</f>
        <v>0.58486626667545771</v>
      </c>
      <c r="O1904">
        <f>INDEX('Raw Election Data'!$A$1:$AN$3144,MATCH($C1904&amp;" "&amp;$B1904,'Raw Election Data'!$C$1:$C$3144,0),MATCH('Joined Data'!O$1,'Raw Election Data'!$A$1:$AN$1,0))</f>
        <v>-18176</v>
      </c>
      <c r="P1904">
        <f>INDEX('Raw Election Data'!$A$1:$AN$3144,MATCH($C1904&amp;" "&amp;$B1904,'Raw Election Data'!$C$1:$C$3144,0),MATCH('Joined Data'!P$1,'Raw Election Data'!$A$1:$AN$1,0))</f>
        <v>18176</v>
      </c>
      <c r="Q1904">
        <f>INDEX('Raw Election Data'!$A$1:$AN$3144,MATCH($C1904&amp;" "&amp;$B1904,'Raw Election Data'!$C$1:$C$3144,0),MATCH('Joined Data'!Q$1,'Raw Election Data'!$A$1:$AN$1,0))</f>
        <v>-0.19973187402474674</v>
      </c>
      <c r="R1904">
        <f>INDEX('Raw Election Data'!$A$1:$AN$3144,MATCH($C1904&amp;" "&amp;$B1904,'Raw Election Data'!$C$1:$C$3144,0),MATCH('Joined Data'!R$1,'Raw Election Data'!$A$1:$AN$1,0))</f>
        <v>0.19973187402474674</v>
      </c>
    </row>
    <row r="1905" spans="1:18" ht="13.5" hidden="1" customHeight="1" x14ac:dyDescent="0.15">
      <c r="A1905" t="s">
        <v>265</v>
      </c>
      <c r="B1905" t="s">
        <v>4937</v>
      </c>
      <c r="C1905" t="str">
        <f>INDEX(FIPS!$A$1:$E$3236,MATCH($F1905,FIPS!$D$1:$D$3236,0),5)</f>
        <v>Caldwell County</v>
      </c>
      <c r="D1905" t="s">
        <v>266</v>
      </c>
      <c r="E1905" s="15" t="s">
        <v>19</v>
      </c>
      <c r="F1905" t="s">
        <v>4985</v>
      </c>
      <c r="G1905" t="s">
        <v>7791</v>
      </c>
      <c r="H1905" t="str">
        <f>IFERROR(VLOOKUP($G1905,'Team Colors'!$A:$B,2,0),"#c9c9c9")</f>
        <v>#0085ca</v>
      </c>
      <c r="I1905">
        <f>INDEX('Raw Election Data'!$A$1:$AN$3144,MATCH($C1905&amp;" "&amp;$B1905,'Raw Election Data'!$C$1:$C$3144,0),MATCH('Joined Data'!I$1,'Raw Election Data'!$A$1:$AN$1,0))</f>
        <v>81287</v>
      </c>
      <c r="J1905">
        <f>INDEX('Raw Election Data'!$A$1:$AN$3144,MATCH($C1905&amp;" "&amp;$B1905,'Raw Election Data'!$C$1:$C$3144,0),MATCH('Joined Data'!J$1,'Raw Election Data'!$A$1:$AN$1,0))</f>
        <v>8403</v>
      </c>
      <c r="K1905">
        <f>INDEX('Raw Election Data'!$A$1:$AN$3144,MATCH($C1905&amp;" "&amp;$B1905,'Raw Election Data'!$C$1:$C$3144,0),MATCH('Joined Data'!K$1,'Raw Election Data'!$A$1:$AN$1,0))</f>
        <v>26499</v>
      </c>
      <c r="L1905">
        <f>INDEX('Raw Election Data'!$A$1:$AN$3144,MATCH($C1905&amp;" "&amp;$B1905,'Raw Election Data'!$C$1:$C$3144,0),MATCH('Joined Data'!L$1,'Raw Election Data'!$A$1:$AN$1,0))</f>
        <v>35747</v>
      </c>
      <c r="M1905">
        <f>INDEX('Raw Election Data'!$A$1:$AN$3144,MATCH($C1905&amp;" "&amp;$B1905,'Raw Election Data'!$C$1:$C$3144,0),MATCH('Joined Data'!M$1,'Raw Election Data'!$A$1:$AN$1,0))</f>
        <v>0.23506867709178392</v>
      </c>
      <c r="N1905">
        <f>INDEX('Raw Election Data'!$A$1:$AN$3144,MATCH($C1905&amp;" "&amp;$B1905,'Raw Election Data'!$C$1:$C$3144,0),MATCH('Joined Data'!N$1,'Raw Election Data'!$A$1:$AN$1,0))</f>
        <v>0.74129297563431895</v>
      </c>
      <c r="O1905">
        <f>INDEX('Raw Election Data'!$A$1:$AN$3144,MATCH($C1905&amp;" "&amp;$B1905,'Raw Election Data'!$C$1:$C$3144,0),MATCH('Joined Data'!O$1,'Raw Election Data'!$A$1:$AN$1,0))</f>
        <v>-18096</v>
      </c>
      <c r="P1905">
        <f>INDEX('Raw Election Data'!$A$1:$AN$3144,MATCH($C1905&amp;" "&amp;$B1905,'Raw Election Data'!$C$1:$C$3144,0),MATCH('Joined Data'!P$1,'Raw Election Data'!$A$1:$AN$1,0))</f>
        <v>18096</v>
      </c>
      <c r="Q1905">
        <f>INDEX('Raw Election Data'!$A$1:$AN$3144,MATCH($C1905&amp;" "&amp;$B1905,'Raw Election Data'!$C$1:$C$3144,0),MATCH('Joined Data'!Q$1,'Raw Election Data'!$A$1:$AN$1,0))</f>
        <v>-0.50622429854253503</v>
      </c>
      <c r="R1905">
        <f>INDEX('Raw Election Data'!$A$1:$AN$3144,MATCH($C1905&amp;" "&amp;$B1905,'Raw Election Data'!$C$1:$C$3144,0),MATCH('Joined Data'!R$1,'Raw Election Data'!$A$1:$AN$1,0))</f>
        <v>0.50622429854253503</v>
      </c>
    </row>
    <row r="1906" spans="1:18" ht="13.5" hidden="1" customHeight="1" x14ac:dyDescent="0.15">
      <c r="A1906" t="s">
        <v>265</v>
      </c>
      <c r="B1906" t="s">
        <v>4937</v>
      </c>
      <c r="C1906" t="str">
        <f>INDEX(FIPS!$A$1:$E$3236,MATCH($F1906,FIPS!$D$1:$D$3236,0),5)</f>
        <v>Camden County</v>
      </c>
      <c r="D1906" t="s">
        <v>266</v>
      </c>
      <c r="E1906" s="15" t="s">
        <v>20</v>
      </c>
      <c r="F1906" t="s">
        <v>4986</v>
      </c>
      <c r="G1906" t="s">
        <v>7784</v>
      </c>
      <c r="H1906" t="str">
        <f>IFERROR(VLOOKUP($G1906,'Team Colors'!$A:$B,2,0),"#c9c9c9")</f>
        <v>#ffb612</v>
      </c>
      <c r="I1906">
        <f>INDEX('Raw Election Data'!$A$1:$AN$3144,MATCH($C1906&amp;" "&amp;$B1906,'Raw Election Data'!$C$1:$C$3144,0),MATCH('Joined Data'!I$1,'Raw Election Data'!$A$1:$AN$1,0))</f>
        <v>10309</v>
      </c>
      <c r="J1906">
        <f>INDEX('Raw Election Data'!$A$1:$AN$3144,MATCH($C1906&amp;" "&amp;$B1906,'Raw Election Data'!$C$1:$C$3144,0),MATCH('Joined Data'!J$1,'Raw Election Data'!$A$1:$AN$1,0))</f>
        <v>1266</v>
      </c>
      <c r="K1906">
        <f>INDEX('Raw Election Data'!$A$1:$AN$3144,MATCH($C1906&amp;" "&amp;$B1906,'Raw Election Data'!$C$1:$C$3144,0),MATCH('Joined Data'!K$1,'Raw Election Data'!$A$1:$AN$1,0))</f>
        <v>3527</v>
      </c>
      <c r="L1906">
        <f>INDEX('Raw Election Data'!$A$1:$AN$3144,MATCH($C1906&amp;" "&amp;$B1906,'Raw Election Data'!$C$1:$C$3144,0),MATCH('Joined Data'!L$1,'Raw Election Data'!$A$1:$AN$1,0))</f>
        <v>4939</v>
      </c>
      <c r="M1906">
        <f>INDEX('Raw Election Data'!$A$1:$AN$3144,MATCH($C1906&amp;" "&amp;$B1906,'Raw Election Data'!$C$1:$C$3144,0),MATCH('Joined Data'!M$1,'Raw Election Data'!$A$1:$AN$1,0))</f>
        <v>0.25632719173921847</v>
      </c>
      <c r="N1906">
        <f>INDEX('Raw Election Data'!$A$1:$AN$3144,MATCH($C1906&amp;" "&amp;$B1906,'Raw Election Data'!$C$1:$C$3144,0),MATCH('Joined Data'!N$1,'Raw Election Data'!$A$1:$AN$1,0))</f>
        <v>0.71411216845515291</v>
      </c>
      <c r="O1906">
        <f>INDEX('Raw Election Data'!$A$1:$AN$3144,MATCH($C1906&amp;" "&amp;$B1906,'Raw Election Data'!$C$1:$C$3144,0),MATCH('Joined Data'!O$1,'Raw Election Data'!$A$1:$AN$1,0))</f>
        <v>-2261</v>
      </c>
      <c r="P1906">
        <f>INDEX('Raw Election Data'!$A$1:$AN$3144,MATCH($C1906&amp;" "&amp;$B1906,'Raw Election Data'!$C$1:$C$3144,0),MATCH('Joined Data'!P$1,'Raw Election Data'!$A$1:$AN$1,0))</f>
        <v>2261</v>
      </c>
      <c r="Q1906">
        <f>INDEX('Raw Election Data'!$A$1:$AN$3144,MATCH($C1906&amp;" "&amp;$B1906,'Raw Election Data'!$C$1:$C$3144,0),MATCH('Joined Data'!Q$1,'Raw Election Data'!$A$1:$AN$1,0))</f>
        <v>-0.45778497671593443</v>
      </c>
      <c r="R1906">
        <f>INDEX('Raw Election Data'!$A$1:$AN$3144,MATCH($C1906&amp;" "&amp;$B1906,'Raw Election Data'!$C$1:$C$3144,0),MATCH('Joined Data'!R$1,'Raw Election Data'!$A$1:$AN$1,0))</f>
        <v>0.45778497671593443</v>
      </c>
    </row>
    <row r="1907" spans="1:18" ht="13.5" hidden="1" customHeight="1" x14ac:dyDescent="0.15">
      <c r="A1907" t="s">
        <v>265</v>
      </c>
      <c r="B1907" t="s">
        <v>4937</v>
      </c>
      <c r="C1907" t="str">
        <f>INDEX(FIPS!$A$1:$E$3236,MATCH($F1907,FIPS!$D$1:$D$3236,0),5)</f>
        <v>Carteret County</v>
      </c>
      <c r="D1907" t="s">
        <v>266</v>
      </c>
      <c r="E1907" s="15" t="s">
        <v>21</v>
      </c>
      <c r="F1907" t="s">
        <v>4992</v>
      </c>
      <c r="G1907" t="s">
        <v>7791</v>
      </c>
      <c r="H1907" t="str">
        <f>IFERROR(VLOOKUP($G1907,'Team Colors'!$A:$B,2,0),"#c9c9c9")</f>
        <v>#0085ca</v>
      </c>
      <c r="I1907">
        <f>INDEX('Raw Election Data'!$A$1:$AN$3144,MATCH($C1907&amp;" "&amp;$B1907,'Raw Election Data'!$C$1:$C$3144,0),MATCH('Joined Data'!I$1,'Raw Election Data'!$A$1:$AN$1,0))</f>
        <v>68879</v>
      </c>
      <c r="J1907">
        <f>INDEX('Raw Election Data'!$A$1:$AN$3144,MATCH($C1907&amp;" "&amp;$B1907,'Raw Election Data'!$C$1:$C$3144,0),MATCH('Joined Data'!J$1,'Raw Election Data'!$A$1:$AN$1,0))</f>
        <v>9806</v>
      </c>
      <c r="K1907">
        <f>INDEX('Raw Election Data'!$A$1:$AN$3144,MATCH($C1907&amp;" "&amp;$B1907,'Raw Election Data'!$C$1:$C$3144,0),MATCH('Joined Data'!K$1,'Raw Election Data'!$A$1:$AN$1,0))</f>
        <v>26228</v>
      </c>
      <c r="L1907">
        <f>INDEX('Raw Election Data'!$A$1:$AN$3144,MATCH($C1907&amp;" "&amp;$B1907,'Raw Election Data'!$C$1:$C$3144,0),MATCH('Joined Data'!L$1,'Raw Election Data'!$A$1:$AN$1,0))</f>
        <v>36919</v>
      </c>
      <c r="M1907">
        <f>INDEX('Raw Election Data'!$A$1:$AN$3144,MATCH($C1907&amp;" "&amp;$B1907,'Raw Election Data'!$C$1:$C$3144,0),MATCH('Joined Data'!M$1,'Raw Election Data'!$A$1:$AN$1,0))</f>
        <v>0.26560849427124245</v>
      </c>
      <c r="N1907">
        <f>INDEX('Raw Election Data'!$A$1:$AN$3144,MATCH($C1907&amp;" "&amp;$B1907,'Raw Election Data'!$C$1:$C$3144,0),MATCH('Joined Data'!N$1,'Raw Election Data'!$A$1:$AN$1,0))</f>
        <v>0.71042010888702289</v>
      </c>
      <c r="O1907">
        <f>INDEX('Raw Election Data'!$A$1:$AN$3144,MATCH($C1907&amp;" "&amp;$B1907,'Raw Election Data'!$C$1:$C$3144,0),MATCH('Joined Data'!O$1,'Raw Election Data'!$A$1:$AN$1,0))</f>
        <v>-16422</v>
      </c>
      <c r="P1907">
        <f>INDEX('Raw Election Data'!$A$1:$AN$3144,MATCH($C1907&amp;" "&amp;$B1907,'Raw Election Data'!$C$1:$C$3144,0),MATCH('Joined Data'!P$1,'Raw Election Data'!$A$1:$AN$1,0))</f>
        <v>16422</v>
      </c>
      <c r="Q1907">
        <f>INDEX('Raw Election Data'!$A$1:$AN$3144,MATCH($C1907&amp;" "&amp;$B1907,'Raw Election Data'!$C$1:$C$3144,0),MATCH('Joined Data'!Q$1,'Raw Election Data'!$A$1:$AN$1,0))</f>
        <v>-0.44481161461578045</v>
      </c>
      <c r="R1907">
        <f>INDEX('Raw Election Data'!$A$1:$AN$3144,MATCH($C1907&amp;" "&amp;$B1907,'Raw Election Data'!$C$1:$C$3144,0),MATCH('Joined Data'!R$1,'Raw Election Data'!$A$1:$AN$1,0))</f>
        <v>0.44481161461578045</v>
      </c>
    </row>
    <row r="1908" spans="1:18" ht="13.5" hidden="1" customHeight="1" x14ac:dyDescent="0.15">
      <c r="A1908" t="s">
        <v>265</v>
      </c>
      <c r="B1908" t="s">
        <v>4937</v>
      </c>
      <c r="C1908" t="str">
        <f>INDEX(FIPS!$A$1:$E$3236,MATCH($F1908,FIPS!$D$1:$D$3236,0),5)</f>
        <v>Caswell County</v>
      </c>
      <c r="D1908" t="s">
        <v>266</v>
      </c>
      <c r="E1908" s="15" t="s">
        <v>22</v>
      </c>
      <c r="F1908" t="s">
        <v>4998</v>
      </c>
      <c r="G1908" t="s">
        <v>7791</v>
      </c>
      <c r="H1908" t="str">
        <f>IFERROR(VLOOKUP($G1908,'Team Colors'!$A:$B,2,0),"#c9c9c9")</f>
        <v>#0085ca</v>
      </c>
      <c r="I1908">
        <f>INDEX('Raw Election Data'!$A$1:$AN$3144,MATCH($C1908&amp;" "&amp;$B1908,'Raw Election Data'!$C$1:$C$3144,0),MATCH('Joined Data'!I$1,'Raw Election Data'!$A$1:$AN$1,0))</f>
        <v>22941</v>
      </c>
      <c r="J1908">
        <f>INDEX('Raw Election Data'!$A$1:$AN$3144,MATCH($C1908&amp;" "&amp;$B1908,'Raw Election Data'!$C$1:$C$3144,0),MATCH('Joined Data'!J$1,'Raw Election Data'!$A$1:$AN$1,0))</f>
        <v>4549</v>
      </c>
      <c r="K1908">
        <f>INDEX('Raw Election Data'!$A$1:$AN$3144,MATCH($C1908&amp;" "&amp;$B1908,'Raw Election Data'!$C$1:$C$3144,0),MATCH('Joined Data'!K$1,'Raw Election Data'!$A$1:$AN$1,0))</f>
        <v>5758</v>
      </c>
      <c r="L1908">
        <f>INDEX('Raw Election Data'!$A$1:$AN$3144,MATCH($C1908&amp;" "&amp;$B1908,'Raw Election Data'!$C$1:$C$3144,0),MATCH('Joined Data'!L$1,'Raw Election Data'!$A$1:$AN$1,0))</f>
        <v>10515</v>
      </c>
      <c r="M1908">
        <f>INDEX('Raw Election Data'!$A$1:$AN$3144,MATCH($C1908&amp;" "&amp;$B1908,'Raw Election Data'!$C$1:$C$3144,0),MATCH('Joined Data'!M$1,'Raw Election Data'!$A$1:$AN$1,0))</f>
        <v>0.43262006657156443</v>
      </c>
      <c r="N1908">
        <f>INDEX('Raw Election Data'!$A$1:$AN$3144,MATCH($C1908&amp;" "&amp;$B1908,'Raw Election Data'!$C$1:$C$3144,0),MATCH('Joined Data'!N$1,'Raw Election Data'!$A$1:$AN$1,0))</f>
        <v>0.54759866856871131</v>
      </c>
      <c r="O1908">
        <f>INDEX('Raw Election Data'!$A$1:$AN$3144,MATCH($C1908&amp;" "&amp;$B1908,'Raw Election Data'!$C$1:$C$3144,0),MATCH('Joined Data'!O$1,'Raw Election Data'!$A$1:$AN$1,0))</f>
        <v>-1209</v>
      </c>
      <c r="P1908">
        <f>INDEX('Raw Election Data'!$A$1:$AN$3144,MATCH($C1908&amp;" "&amp;$B1908,'Raw Election Data'!$C$1:$C$3144,0),MATCH('Joined Data'!P$1,'Raw Election Data'!$A$1:$AN$1,0))</f>
        <v>1209</v>
      </c>
      <c r="Q1908">
        <f>INDEX('Raw Election Data'!$A$1:$AN$3144,MATCH($C1908&amp;" "&amp;$B1908,'Raw Election Data'!$C$1:$C$3144,0),MATCH('Joined Data'!Q$1,'Raw Election Data'!$A$1:$AN$1,0))</f>
        <v>-0.11497860199714688</v>
      </c>
      <c r="R1908">
        <f>INDEX('Raw Election Data'!$A$1:$AN$3144,MATCH($C1908&amp;" "&amp;$B1908,'Raw Election Data'!$C$1:$C$3144,0),MATCH('Joined Data'!R$1,'Raw Election Data'!$A$1:$AN$1,0))</f>
        <v>0.11497860199714688</v>
      </c>
    </row>
    <row r="1909" spans="1:18" ht="13.5" hidden="1" customHeight="1" x14ac:dyDescent="0.15">
      <c r="A1909" t="s">
        <v>265</v>
      </c>
      <c r="B1909" t="s">
        <v>4937</v>
      </c>
      <c r="C1909" t="str">
        <f>INDEX(FIPS!$A$1:$E$3236,MATCH($F1909,FIPS!$D$1:$D$3236,0),5)</f>
        <v>Catawba County</v>
      </c>
      <c r="D1909" t="s">
        <v>266</v>
      </c>
      <c r="E1909" s="15" t="s">
        <v>23</v>
      </c>
      <c r="F1909" t="s">
        <v>5000</v>
      </c>
      <c r="G1909" t="s">
        <v>7791</v>
      </c>
      <c r="H1909" t="str">
        <f>IFERROR(VLOOKUP($G1909,'Team Colors'!$A:$B,2,0),"#c9c9c9")</f>
        <v>#0085ca</v>
      </c>
      <c r="I1909">
        <f>INDEX('Raw Election Data'!$A$1:$AN$3144,MATCH($C1909&amp;" "&amp;$B1909,'Raw Election Data'!$C$1:$C$3144,0),MATCH('Joined Data'!I$1,'Raw Election Data'!$A$1:$AN$1,0))</f>
        <v>155056</v>
      </c>
      <c r="J1909">
        <f>INDEX('Raw Election Data'!$A$1:$AN$3144,MATCH($C1909&amp;" "&amp;$B1909,'Raw Election Data'!$C$1:$C$3144,0),MATCH('Joined Data'!J$1,'Raw Election Data'!$A$1:$AN$1,0))</f>
        <v>21050</v>
      </c>
      <c r="K1909">
        <f>INDEX('Raw Election Data'!$A$1:$AN$3144,MATCH($C1909&amp;" "&amp;$B1909,'Raw Election Data'!$C$1:$C$3144,0),MATCH('Joined Data'!K$1,'Raw Election Data'!$A$1:$AN$1,0))</f>
        <v>48062</v>
      </c>
      <c r="L1909">
        <f>INDEX('Raw Election Data'!$A$1:$AN$3144,MATCH($C1909&amp;" "&amp;$B1909,'Raw Election Data'!$C$1:$C$3144,0),MATCH('Joined Data'!L$1,'Raw Election Data'!$A$1:$AN$1,0))</f>
        <v>71065</v>
      </c>
      <c r="M1909">
        <f>INDEX('Raw Election Data'!$A$1:$AN$3144,MATCH($C1909&amp;" "&amp;$B1909,'Raw Election Data'!$C$1:$C$3144,0),MATCH('Joined Data'!M$1,'Raw Election Data'!$A$1:$AN$1,0))</f>
        <v>0.29620769717863926</v>
      </c>
      <c r="N1909">
        <f>INDEX('Raw Election Data'!$A$1:$AN$3144,MATCH($C1909&amp;" "&amp;$B1909,'Raw Election Data'!$C$1:$C$3144,0),MATCH('Joined Data'!N$1,'Raw Election Data'!$A$1:$AN$1,0))</f>
        <v>0.67631042003799335</v>
      </c>
      <c r="O1909">
        <f>INDEX('Raw Election Data'!$A$1:$AN$3144,MATCH($C1909&amp;" "&amp;$B1909,'Raw Election Data'!$C$1:$C$3144,0),MATCH('Joined Data'!O$1,'Raw Election Data'!$A$1:$AN$1,0))</f>
        <v>-27012</v>
      </c>
      <c r="P1909">
        <f>INDEX('Raw Election Data'!$A$1:$AN$3144,MATCH($C1909&amp;" "&amp;$B1909,'Raw Election Data'!$C$1:$C$3144,0),MATCH('Joined Data'!P$1,'Raw Election Data'!$A$1:$AN$1,0))</f>
        <v>27012</v>
      </c>
      <c r="Q1909">
        <f>INDEX('Raw Election Data'!$A$1:$AN$3144,MATCH($C1909&amp;" "&amp;$B1909,'Raw Election Data'!$C$1:$C$3144,0),MATCH('Joined Data'!Q$1,'Raw Election Data'!$A$1:$AN$1,0))</f>
        <v>-0.38010272285935409</v>
      </c>
      <c r="R1909">
        <f>INDEX('Raw Election Data'!$A$1:$AN$3144,MATCH($C1909&amp;" "&amp;$B1909,'Raw Election Data'!$C$1:$C$3144,0),MATCH('Joined Data'!R$1,'Raw Election Data'!$A$1:$AN$1,0))</f>
        <v>0.38010272285935409</v>
      </c>
    </row>
    <row r="1910" spans="1:18" ht="13.5" hidden="1" customHeight="1" x14ac:dyDescent="0.15">
      <c r="A1910" t="s">
        <v>265</v>
      </c>
      <c r="B1910" t="s">
        <v>4937</v>
      </c>
      <c r="C1910" t="str">
        <f>INDEX(FIPS!$A$1:$E$3236,MATCH($F1910,FIPS!$D$1:$D$3236,0),5)</f>
        <v>Chatham County</v>
      </c>
      <c r="D1910" t="s">
        <v>266</v>
      </c>
      <c r="E1910" s="15" t="s">
        <v>24</v>
      </c>
      <c r="F1910" t="s">
        <v>5001</v>
      </c>
      <c r="G1910" t="s">
        <v>7791</v>
      </c>
      <c r="H1910" t="str">
        <f>IFERROR(VLOOKUP($G1910,'Team Colors'!$A:$B,2,0),"#c9c9c9")</f>
        <v>#0085ca</v>
      </c>
      <c r="I1910">
        <f>INDEX('Raw Election Data'!$A$1:$AN$3144,MATCH($C1910&amp;" "&amp;$B1910,'Raw Election Data'!$C$1:$C$3144,0),MATCH('Joined Data'!I$1,'Raw Election Data'!$A$1:$AN$1,0))</f>
        <v>70928</v>
      </c>
      <c r="J1910">
        <f>INDEX('Raw Election Data'!$A$1:$AN$3144,MATCH($C1910&amp;" "&amp;$B1910,'Raw Election Data'!$C$1:$C$3144,0),MATCH('Joined Data'!J$1,'Raw Election Data'!$A$1:$AN$1,0))</f>
        <v>20953</v>
      </c>
      <c r="K1910">
        <f>INDEX('Raw Election Data'!$A$1:$AN$3144,MATCH($C1910&amp;" "&amp;$B1910,'Raw Election Data'!$C$1:$C$3144,0),MATCH('Joined Data'!K$1,'Raw Election Data'!$A$1:$AN$1,0))</f>
        <v>17012</v>
      </c>
      <c r="L1910">
        <f>INDEX('Raw Election Data'!$A$1:$AN$3144,MATCH($C1910&amp;" "&amp;$B1910,'Raw Election Data'!$C$1:$C$3144,0),MATCH('Joined Data'!L$1,'Raw Election Data'!$A$1:$AN$1,0))</f>
        <v>39080</v>
      </c>
      <c r="M1910">
        <f>INDEX('Raw Election Data'!$A$1:$AN$3144,MATCH($C1910&amp;" "&amp;$B1910,'Raw Election Data'!$C$1:$C$3144,0),MATCH('Joined Data'!M$1,'Raw Election Data'!$A$1:$AN$1,0))</f>
        <v>0.53615660184237457</v>
      </c>
      <c r="N1910">
        <f>INDEX('Raw Election Data'!$A$1:$AN$3144,MATCH($C1910&amp;" "&amp;$B1910,'Raw Election Data'!$C$1:$C$3144,0),MATCH('Joined Data'!N$1,'Raw Election Data'!$A$1:$AN$1,0))</f>
        <v>0.43531218014329581</v>
      </c>
      <c r="O1910">
        <f>INDEX('Raw Election Data'!$A$1:$AN$3144,MATCH($C1910&amp;" "&amp;$B1910,'Raw Election Data'!$C$1:$C$3144,0),MATCH('Joined Data'!O$1,'Raw Election Data'!$A$1:$AN$1,0))</f>
        <v>3941</v>
      </c>
      <c r="P1910">
        <f>INDEX('Raw Election Data'!$A$1:$AN$3144,MATCH($C1910&amp;" "&amp;$B1910,'Raw Election Data'!$C$1:$C$3144,0),MATCH('Joined Data'!P$1,'Raw Election Data'!$A$1:$AN$1,0))</f>
        <v>-3941</v>
      </c>
      <c r="Q1910">
        <f>INDEX('Raw Election Data'!$A$1:$AN$3144,MATCH($C1910&amp;" "&amp;$B1910,'Raw Election Data'!$C$1:$C$3144,0),MATCH('Joined Data'!Q$1,'Raw Election Data'!$A$1:$AN$1,0))</f>
        <v>0.10084442169907876</v>
      </c>
      <c r="R1910">
        <f>INDEX('Raw Election Data'!$A$1:$AN$3144,MATCH($C1910&amp;" "&amp;$B1910,'Raw Election Data'!$C$1:$C$3144,0),MATCH('Joined Data'!R$1,'Raw Election Data'!$A$1:$AN$1,0))</f>
        <v>-0.10084442169907876</v>
      </c>
    </row>
    <row r="1911" spans="1:18" ht="13.5" hidden="1" customHeight="1" x14ac:dyDescent="0.15">
      <c r="A1911" t="s">
        <v>265</v>
      </c>
      <c r="B1911" t="s">
        <v>4937</v>
      </c>
      <c r="C1911" t="str">
        <f>INDEX(FIPS!$A$1:$E$3236,MATCH($F1911,FIPS!$D$1:$D$3236,0),5)</f>
        <v>Cherokee County</v>
      </c>
      <c r="D1911" t="s">
        <v>266</v>
      </c>
      <c r="E1911" s="15" t="s">
        <v>25</v>
      </c>
      <c r="F1911" t="s">
        <v>5006</v>
      </c>
      <c r="G1911" t="s">
        <v>7776</v>
      </c>
      <c r="H1911" t="str">
        <f>IFERROR(VLOOKUP($G1911,'Team Colors'!$A:$B,2,0),"#c9c9c9")</f>
        <v>#a71930</v>
      </c>
      <c r="I1911">
        <f>INDEX('Raw Election Data'!$A$1:$AN$3144,MATCH($C1911&amp;" "&amp;$B1911,'Raw Election Data'!$C$1:$C$3144,0),MATCH('Joined Data'!I$1,'Raw Election Data'!$A$1:$AN$1,0))</f>
        <v>27178</v>
      </c>
      <c r="J1911">
        <f>INDEX('Raw Election Data'!$A$1:$AN$3144,MATCH($C1911&amp;" "&amp;$B1911,'Raw Election Data'!$C$1:$C$3144,0),MATCH('Joined Data'!J$1,'Raw Election Data'!$A$1:$AN$1,0))</f>
        <v>2809</v>
      </c>
      <c r="K1911">
        <f>INDEX('Raw Election Data'!$A$1:$AN$3144,MATCH($C1911&amp;" "&amp;$B1911,'Raw Election Data'!$C$1:$C$3144,0),MATCH('Joined Data'!K$1,'Raw Election Data'!$A$1:$AN$1,0))</f>
        <v>10711</v>
      </c>
      <c r="L1911">
        <f>INDEX('Raw Election Data'!$A$1:$AN$3144,MATCH($C1911&amp;" "&amp;$B1911,'Raw Election Data'!$C$1:$C$3144,0),MATCH('Joined Data'!L$1,'Raw Election Data'!$A$1:$AN$1,0))</f>
        <v>13860</v>
      </c>
      <c r="M1911">
        <f>INDEX('Raw Election Data'!$A$1:$AN$3144,MATCH($C1911&amp;" "&amp;$B1911,'Raw Election Data'!$C$1:$C$3144,0),MATCH('Joined Data'!M$1,'Raw Election Data'!$A$1:$AN$1,0))</f>
        <v>0.20266955266955267</v>
      </c>
      <c r="N1911">
        <f>INDEX('Raw Election Data'!$A$1:$AN$3144,MATCH($C1911&amp;" "&amp;$B1911,'Raw Election Data'!$C$1:$C$3144,0),MATCH('Joined Data'!N$1,'Raw Election Data'!$A$1:$AN$1,0))</f>
        <v>0.77279942279942282</v>
      </c>
      <c r="O1911">
        <f>INDEX('Raw Election Data'!$A$1:$AN$3144,MATCH($C1911&amp;" "&amp;$B1911,'Raw Election Data'!$C$1:$C$3144,0),MATCH('Joined Data'!O$1,'Raw Election Data'!$A$1:$AN$1,0))</f>
        <v>-7902</v>
      </c>
      <c r="P1911">
        <f>INDEX('Raw Election Data'!$A$1:$AN$3144,MATCH($C1911&amp;" "&amp;$B1911,'Raw Election Data'!$C$1:$C$3144,0),MATCH('Joined Data'!P$1,'Raw Election Data'!$A$1:$AN$1,0))</f>
        <v>7902</v>
      </c>
      <c r="Q1911">
        <f>INDEX('Raw Election Data'!$A$1:$AN$3144,MATCH($C1911&amp;" "&amp;$B1911,'Raw Election Data'!$C$1:$C$3144,0),MATCH('Joined Data'!Q$1,'Raw Election Data'!$A$1:$AN$1,0))</f>
        <v>-0.57012987012987015</v>
      </c>
      <c r="R1911">
        <f>INDEX('Raw Election Data'!$A$1:$AN$3144,MATCH($C1911&amp;" "&amp;$B1911,'Raw Election Data'!$C$1:$C$3144,0),MATCH('Joined Data'!R$1,'Raw Election Data'!$A$1:$AN$1,0))</f>
        <v>0.57012987012987015</v>
      </c>
    </row>
    <row r="1912" spans="1:18" ht="13.5" hidden="1" customHeight="1" x14ac:dyDescent="0.15">
      <c r="A1912" t="s">
        <v>265</v>
      </c>
      <c r="B1912" t="s">
        <v>4937</v>
      </c>
      <c r="C1912" t="str">
        <f>INDEX(FIPS!$A$1:$E$3236,MATCH($F1912,FIPS!$D$1:$D$3236,0),5)</f>
        <v>Chowan County</v>
      </c>
      <c r="D1912" t="s">
        <v>266</v>
      </c>
      <c r="E1912" s="15" t="s">
        <v>26</v>
      </c>
      <c r="F1912" t="s">
        <v>5008</v>
      </c>
      <c r="G1912" t="s">
        <v>439</v>
      </c>
      <c r="H1912" t="str">
        <f>IFERROR(VLOOKUP($G1912,'Team Colors'!$A:$B,2,0),"#c9c9c9")</f>
        <v>#002244</v>
      </c>
      <c r="I1912">
        <f>INDEX('Raw Election Data'!$A$1:$AN$3144,MATCH($C1912&amp;" "&amp;$B1912,'Raw Election Data'!$C$1:$C$3144,0),MATCH('Joined Data'!I$1,'Raw Election Data'!$A$1:$AN$1,0))</f>
        <v>14394</v>
      </c>
      <c r="J1912">
        <f>INDEX('Raw Election Data'!$A$1:$AN$3144,MATCH($C1912&amp;" "&amp;$B1912,'Raw Election Data'!$C$1:$C$3144,0),MATCH('Joined Data'!J$1,'Raw Election Data'!$A$1:$AN$1,0))</f>
        <v>2965</v>
      </c>
      <c r="K1912">
        <f>INDEX('Raw Election Data'!$A$1:$AN$3144,MATCH($C1912&amp;" "&amp;$B1912,'Raw Election Data'!$C$1:$C$3144,0),MATCH('Joined Data'!K$1,'Raw Election Data'!$A$1:$AN$1,0))</f>
        <v>3983</v>
      </c>
      <c r="L1912">
        <f>INDEX('Raw Election Data'!$A$1:$AN$3144,MATCH($C1912&amp;" "&amp;$B1912,'Raw Election Data'!$C$1:$C$3144,0),MATCH('Joined Data'!L$1,'Raw Election Data'!$A$1:$AN$1,0))</f>
        <v>7108</v>
      </c>
      <c r="M1912">
        <f>INDEX('Raw Election Data'!$A$1:$AN$3144,MATCH($C1912&amp;" "&amp;$B1912,'Raw Election Data'!$C$1:$C$3144,0),MATCH('Joined Data'!M$1,'Raw Election Data'!$A$1:$AN$1,0))</f>
        <v>0.41713562183455261</v>
      </c>
      <c r="N1912">
        <f>INDEX('Raw Election Data'!$A$1:$AN$3144,MATCH($C1912&amp;" "&amp;$B1912,'Raw Election Data'!$C$1:$C$3144,0),MATCH('Joined Data'!N$1,'Raw Election Data'!$A$1:$AN$1,0))</f>
        <v>0.56035453010692182</v>
      </c>
      <c r="O1912">
        <f>INDEX('Raw Election Data'!$A$1:$AN$3144,MATCH($C1912&amp;" "&amp;$B1912,'Raw Election Data'!$C$1:$C$3144,0),MATCH('Joined Data'!O$1,'Raw Election Data'!$A$1:$AN$1,0))</f>
        <v>-1018</v>
      </c>
      <c r="P1912">
        <f>INDEX('Raw Election Data'!$A$1:$AN$3144,MATCH($C1912&amp;" "&amp;$B1912,'Raw Election Data'!$C$1:$C$3144,0),MATCH('Joined Data'!P$1,'Raw Election Data'!$A$1:$AN$1,0))</f>
        <v>1018</v>
      </c>
      <c r="Q1912">
        <f>INDEX('Raw Election Data'!$A$1:$AN$3144,MATCH($C1912&amp;" "&amp;$B1912,'Raw Election Data'!$C$1:$C$3144,0),MATCH('Joined Data'!Q$1,'Raw Election Data'!$A$1:$AN$1,0))</f>
        <v>-0.14321890827236922</v>
      </c>
      <c r="R1912">
        <f>INDEX('Raw Election Data'!$A$1:$AN$3144,MATCH($C1912&amp;" "&amp;$B1912,'Raw Election Data'!$C$1:$C$3144,0),MATCH('Joined Data'!R$1,'Raw Election Data'!$A$1:$AN$1,0))</f>
        <v>0.14321890827236922</v>
      </c>
    </row>
    <row r="1913" spans="1:18" ht="13.5" hidden="1" customHeight="1" x14ac:dyDescent="0.15">
      <c r="A1913" t="s">
        <v>265</v>
      </c>
      <c r="B1913" t="s">
        <v>4937</v>
      </c>
      <c r="C1913" t="str">
        <f>INDEX(FIPS!$A$1:$E$3236,MATCH($F1913,FIPS!$D$1:$D$3236,0),5)</f>
        <v>Clay County</v>
      </c>
      <c r="D1913" t="s">
        <v>266</v>
      </c>
      <c r="E1913" s="15" t="s">
        <v>27</v>
      </c>
      <c r="F1913" t="s">
        <v>5009</v>
      </c>
      <c r="G1913" t="s">
        <v>7776</v>
      </c>
      <c r="H1913" t="str">
        <f>IFERROR(VLOOKUP($G1913,'Team Colors'!$A:$B,2,0),"#c9c9c9")</f>
        <v>#a71930</v>
      </c>
      <c r="I1913">
        <f>INDEX('Raw Election Data'!$A$1:$AN$3144,MATCH($C1913&amp;" "&amp;$B1913,'Raw Election Data'!$C$1:$C$3144,0),MATCH('Joined Data'!I$1,'Raw Election Data'!$A$1:$AN$1,0))</f>
        <v>10703</v>
      </c>
      <c r="J1913">
        <f>INDEX('Raw Election Data'!$A$1:$AN$3144,MATCH($C1913&amp;" "&amp;$B1913,'Raw Election Data'!$C$1:$C$3144,0),MATCH('Joined Data'!J$1,'Raw Election Data'!$A$1:$AN$1,0))</f>
        <v>1352</v>
      </c>
      <c r="K1913">
        <f>INDEX('Raw Election Data'!$A$1:$AN$3144,MATCH($C1913&amp;" "&amp;$B1913,'Raw Election Data'!$C$1:$C$3144,0),MATCH('Joined Data'!K$1,'Raw Election Data'!$A$1:$AN$1,0))</f>
        <v>4395</v>
      </c>
      <c r="L1913">
        <f>INDEX('Raw Election Data'!$A$1:$AN$3144,MATCH($C1913&amp;" "&amp;$B1913,'Raw Election Data'!$C$1:$C$3144,0),MATCH('Joined Data'!L$1,'Raw Election Data'!$A$1:$AN$1,0))</f>
        <v>5885</v>
      </c>
      <c r="M1913">
        <f>INDEX('Raw Election Data'!$A$1:$AN$3144,MATCH($C1913&amp;" "&amp;$B1913,'Raw Election Data'!$C$1:$C$3144,0),MATCH('Joined Data'!M$1,'Raw Election Data'!$A$1:$AN$1,0))</f>
        <v>0.22973661852166524</v>
      </c>
      <c r="N1913">
        <f>INDEX('Raw Election Data'!$A$1:$AN$3144,MATCH($C1913&amp;" "&amp;$B1913,'Raw Election Data'!$C$1:$C$3144,0),MATCH('Joined Data'!N$1,'Raw Election Data'!$A$1:$AN$1,0))</f>
        <v>0.74681393372982163</v>
      </c>
      <c r="O1913">
        <f>INDEX('Raw Election Data'!$A$1:$AN$3144,MATCH($C1913&amp;" "&amp;$B1913,'Raw Election Data'!$C$1:$C$3144,0),MATCH('Joined Data'!O$1,'Raw Election Data'!$A$1:$AN$1,0))</f>
        <v>-3043</v>
      </c>
      <c r="P1913">
        <f>INDEX('Raw Election Data'!$A$1:$AN$3144,MATCH($C1913&amp;" "&amp;$B1913,'Raw Election Data'!$C$1:$C$3144,0),MATCH('Joined Data'!P$1,'Raw Election Data'!$A$1:$AN$1,0))</f>
        <v>3043</v>
      </c>
      <c r="Q1913">
        <f>INDEX('Raw Election Data'!$A$1:$AN$3144,MATCH($C1913&amp;" "&amp;$B1913,'Raw Election Data'!$C$1:$C$3144,0),MATCH('Joined Data'!Q$1,'Raw Election Data'!$A$1:$AN$1,0))</f>
        <v>-0.51707731520815636</v>
      </c>
      <c r="R1913">
        <f>INDEX('Raw Election Data'!$A$1:$AN$3144,MATCH($C1913&amp;" "&amp;$B1913,'Raw Election Data'!$C$1:$C$3144,0),MATCH('Joined Data'!R$1,'Raw Election Data'!$A$1:$AN$1,0))</f>
        <v>0.51707731520815636</v>
      </c>
    </row>
    <row r="1914" spans="1:18" ht="13.5" hidden="1" customHeight="1" x14ac:dyDescent="0.15">
      <c r="A1914" t="s">
        <v>265</v>
      </c>
      <c r="B1914" t="s">
        <v>4937</v>
      </c>
      <c r="C1914" t="str">
        <f>INDEX(FIPS!$A$1:$E$3236,MATCH($F1914,FIPS!$D$1:$D$3236,0),5)</f>
        <v>Cleveland County</v>
      </c>
      <c r="D1914" t="s">
        <v>266</v>
      </c>
      <c r="E1914" s="15" t="s">
        <v>28</v>
      </c>
      <c r="F1914" t="s">
        <v>5010</v>
      </c>
      <c r="G1914" t="s">
        <v>7791</v>
      </c>
      <c r="H1914" t="str">
        <f>IFERROR(VLOOKUP($G1914,'Team Colors'!$A:$B,2,0),"#c9c9c9")</f>
        <v>#0085ca</v>
      </c>
      <c r="I1914">
        <f>INDEX('Raw Election Data'!$A$1:$AN$3144,MATCH($C1914&amp;" "&amp;$B1914,'Raw Election Data'!$C$1:$C$3144,0),MATCH('Joined Data'!I$1,'Raw Election Data'!$A$1:$AN$1,0))</f>
        <v>96879</v>
      </c>
      <c r="J1914">
        <f>INDEX('Raw Election Data'!$A$1:$AN$3144,MATCH($C1914&amp;" "&amp;$B1914,'Raw Election Data'!$C$1:$C$3144,0),MATCH('Joined Data'!J$1,'Raw Election Data'!$A$1:$AN$1,0))</f>
        <v>14896</v>
      </c>
      <c r="K1914">
        <f>INDEX('Raw Election Data'!$A$1:$AN$3144,MATCH($C1914&amp;" "&amp;$B1914,'Raw Election Data'!$C$1:$C$3144,0),MATCH('Joined Data'!K$1,'Raw Election Data'!$A$1:$AN$1,0))</f>
        <v>28394</v>
      </c>
      <c r="L1914">
        <f>INDEX('Raw Election Data'!$A$1:$AN$3144,MATCH($C1914&amp;" "&amp;$B1914,'Raw Election Data'!$C$1:$C$3144,0),MATCH('Joined Data'!L$1,'Raw Election Data'!$A$1:$AN$1,0))</f>
        <v>44137</v>
      </c>
      <c r="M1914">
        <f>INDEX('Raw Election Data'!$A$1:$AN$3144,MATCH($C1914&amp;" "&amp;$B1914,'Raw Election Data'!$C$1:$C$3144,0),MATCH('Joined Data'!M$1,'Raw Election Data'!$A$1:$AN$1,0))</f>
        <v>0.33749461902712008</v>
      </c>
      <c r="N1914">
        <f>INDEX('Raw Election Data'!$A$1:$AN$3144,MATCH($C1914&amp;" "&amp;$B1914,'Raw Election Data'!$C$1:$C$3144,0),MATCH('Joined Data'!N$1,'Raw Election Data'!$A$1:$AN$1,0))</f>
        <v>0.64331513242857463</v>
      </c>
      <c r="O1914">
        <f>INDEX('Raw Election Data'!$A$1:$AN$3144,MATCH($C1914&amp;" "&amp;$B1914,'Raw Election Data'!$C$1:$C$3144,0),MATCH('Joined Data'!O$1,'Raw Election Data'!$A$1:$AN$1,0))</f>
        <v>-13498</v>
      </c>
      <c r="P1914">
        <f>INDEX('Raw Election Data'!$A$1:$AN$3144,MATCH($C1914&amp;" "&amp;$B1914,'Raw Election Data'!$C$1:$C$3144,0),MATCH('Joined Data'!P$1,'Raw Election Data'!$A$1:$AN$1,0))</f>
        <v>13498</v>
      </c>
      <c r="Q1914">
        <f>INDEX('Raw Election Data'!$A$1:$AN$3144,MATCH($C1914&amp;" "&amp;$B1914,'Raw Election Data'!$C$1:$C$3144,0),MATCH('Joined Data'!Q$1,'Raw Election Data'!$A$1:$AN$1,0))</f>
        <v>-0.30582051340145455</v>
      </c>
      <c r="R1914">
        <f>INDEX('Raw Election Data'!$A$1:$AN$3144,MATCH($C1914&amp;" "&amp;$B1914,'Raw Election Data'!$C$1:$C$3144,0),MATCH('Joined Data'!R$1,'Raw Election Data'!$A$1:$AN$1,0))</f>
        <v>0.30582051340145455</v>
      </c>
    </row>
    <row r="1915" spans="1:18" ht="13.5" hidden="1" customHeight="1" x14ac:dyDescent="0.15">
      <c r="A1915" t="s">
        <v>265</v>
      </c>
      <c r="B1915" t="s">
        <v>4937</v>
      </c>
      <c r="C1915" t="str">
        <f>INDEX(FIPS!$A$1:$E$3236,MATCH($F1915,FIPS!$D$1:$D$3236,0),5)</f>
        <v>Columbus County</v>
      </c>
      <c r="D1915" t="s">
        <v>266</v>
      </c>
      <c r="E1915" s="15" t="s">
        <v>29</v>
      </c>
      <c r="F1915" t="s">
        <v>5014</v>
      </c>
      <c r="G1915" t="s">
        <v>7791</v>
      </c>
      <c r="H1915" t="str">
        <f>IFERROR(VLOOKUP($G1915,'Team Colors'!$A:$B,2,0),"#c9c9c9")</f>
        <v>#0085ca</v>
      </c>
      <c r="I1915">
        <f>INDEX('Raw Election Data'!$A$1:$AN$3144,MATCH($C1915&amp;" "&amp;$B1915,'Raw Election Data'!$C$1:$C$3144,0),MATCH('Joined Data'!I$1,'Raw Election Data'!$A$1:$AN$1,0))</f>
        <v>56694</v>
      </c>
      <c r="J1915">
        <f>INDEX('Raw Election Data'!$A$1:$AN$3144,MATCH($C1915&amp;" "&amp;$B1915,'Raw Election Data'!$C$1:$C$3144,0),MATCH('Joined Data'!J$1,'Raw Election Data'!$A$1:$AN$1,0))</f>
        <v>8991</v>
      </c>
      <c r="K1915">
        <f>INDEX('Raw Election Data'!$A$1:$AN$3144,MATCH($C1915&amp;" "&amp;$B1915,'Raw Election Data'!$C$1:$C$3144,0),MATCH('Joined Data'!K$1,'Raw Election Data'!$A$1:$AN$1,0))</f>
        <v>14177</v>
      </c>
      <c r="L1915">
        <f>INDEX('Raw Election Data'!$A$1:$AN$3144,MATCH($C1915&amp;" "&amp;$B1915,'Raw Election Data'!$C$1:$C$3144,0),MATCH('Joined Data'!L$1,'Raw Election Data'!$A$1:$AN$1,0))</f>
        <v>23472</v>
      </c>
      <c r="M1915">
        <f>INDEX('Raw Election Data'!$A$1:$AN$3144,MATCH($C1915&amp;" "&amp;$B1915,'Raw Election Data'!$C$1:$C$3144,0),MATCH('Joined Data'!M$1,'Raw Election Data'!$A$1:$AN$1,0))</f>
        <v>0.38305214723926378</v>
      </c>
      <c r="N1915">
        <f>INDEX('Raw Election Data'!$A$1:$AN$3144,MATCH($C1915&amp;" "&amp;$B1915,'Raw Election Data'!$C$1:$C$3144,0),MATCH('Joined Data'!N$1,'Raw Election Data'!$A$1:$AN$1,0))</f>
        <v>0.60399625085207909</v>
      </c>
      <c r="O1915">
        <f>INDEX('Raw Election Data'!$A$1:$AN$3144,MATCH($C1915&amp;" "&amp;$B1915,'Raw Election Data'!$C$1:$C$3144,0),MATCH('Joined Data'!O$1,'Raw Election Data'!$A$1:$AN$1,0))</f>
        <v>-5186</v>
      </c>
      <c r="P1915">
        <f>INDEX('Raw Election Data'!$A$1:$AN$3144,MATCH($C1915&amp;" "&amp;$B1915,'Raw Election Data'!$C$1:$C$3144,0),MATCH('Joined Data'!P$1,'Raw Election Data'!$A$1:$AN$1,0))</f>
        <v>5186</v>
      </c>
      <c r="Q1915">
        <f>INDEX('Raw Election Data'!$A$1:$AN$3144,MATCH($C1915&amp;" "&amp;$B1915,'Raw Election Data'!$C$1:$C$3144,0),MATCH('Joined Data'!Q$1,'Raw Election Data'!$A$1:$AN$1,0))</f>
        <v>-0.2209441036128153</v>
      </c>
      <c r="R1915">
        <f>INDEX('Raw Election Data'!$A$1:$AN$3144,MATCH($C1915&amp;" "&amp;$B1915,'Raw Election Data'!$C$1:$C$3144,0),MATCH('Joined Data'!R$1,'Raw Election Data'!$A$1:$AN$1,0))</f>
        <v>0.2209441036128153</v>
      </c>
    </row>
    <row r="1916" spans="1:18" ht="13.5" hidden="1" customHeight="1" x14ac:dyDescent="0.15">
      <c r="A1916" t="s">
        <v>265</v>
      </c>
      <c r="B1916" t="s">
        <v>4937</v>
      </c>
      <c r="C1916" t="str">
        <f>INDEX(FIPS!$A$1:$E$3236,MATCH($F1916,FIPS!$D$1:$D$3236,0),5)</f>
        <v>Craven County</v>
      </c>
      <c r="D1916" t="s">
        <v>266</v>
      </c>
      <c r="E1916" s="15" t="s">
        <v>30</v>
      </c>
      <c r="F1916" t="s">
        <v>5016</v>
      </c>
      <c r="G1916" t="s">
        <v>7791</v>
      </c>
      <c r="H1916" t="str">
        <f>IFERROR(VLOOKUP($G1916,'Team Colors'!$A:$B,2,0),"#c9c9c9")</f>
        <v>#0085ca</v>
      </c>
      <c r="I1916">
        <f>INDEX('Raw Election Data'!$A$1:$AN$3144,MATCH($C1916&amp;" "&amp;$B1916,'Raw Election Data'!$C$1:$C$3144,0),MATCH('Joined Data'!I$1,'Raw Election Data'!$A$1:$AN$1,0))</f>
        <v>103451</v>
      </c>
      <c r="J1916">
        <f>INDEX('Raw Election Data'!$A$1:$AN$3144,MATCH($C1916&amp;" "&amp;$B1916,'Raw Election Data'!$C$1:$C$3144,0),MATCH('Joined Data'!J$1,'Raw Election Data'!$A$1:$AN$1,0))</f>
        <v>17481</v>
      </c>
      <c r="K1916">
        <f>INDEX('Raw Election Data'!$A$1:$AN$3144,MATCH($C1916&amp;" "&amp;$B1916,'Raw Election Data'!$C$1:$C$3144,0),MATCH('Joined Data'!K$1,'Raw Election Data'!$A$1:$AN$1,0))</f>
        <v>27556</v>
      </c>
      <c r="L1916">
        <f>INDEX('Raw Election Data'!$A$1:$AN$3144,MATCH($C1916&amp;" "&amp;$B1916,'Raw Election Data'!$C$1:$C$3144,0),MATCH('Joined Data'!L$1,'Raw Election Data'!$A$1:$AN$1,0))</f>
        <v>46231</v>
      </c>
      <c r="M1916">
        <f>INDEX('Raw Election Data'!$A$1:$AN$3144,MATCH($C1916&amp;" "&amp;$B1916,'Raw Election Data'!$C$1:$C$3144,0),MATCH('Joined Data'!M$1,'Raw Election Data'!$A$1:$AN$1,0))</f>
        <v>0.37812290454456965</v>
      </c>
      <c r="N1916">
        <f>INDEX('Raw Election Data'!$A$1:$AN$3144,MATCH($C1916&amp;" "&amp;$B1916,'Raw Election Data'!$C$1:$C$3144,0),MATCH('Joined Data'!N$1,'Raw Election Data'!$A$1:$AN$1,0))</f>
        <v>0.59605026929982041</v>
      </c>
      <c r="O1916">
        <f>INDEX('Raw Election Data'!$A$1:$AN$3144,MATCH($C1916&amp;" "&amp;$B1916,'Raw Election Data'!$C$1:$C$3144,0),MATCH('Joined Data'!O$1,'Raw Election Data'!$A$1:$AN$1,0))</f>
        <v>-10075</v>
      </c>
      <c r="P1916">
        <f>INDEX('Raw Election Data'!$A$1:$AN$3144,MATCH($C1916&amp;" "&amp;$B1916,'Raw Election Data'!$C$1:$C$3144,0),MATCH('Joined Data'!P$1,'Raw Election Data'!$A$1:$AN$1,0))</f>
        <v>10075</v>
      </c>
      <c r="Q1916">
        <f>INDEX('Raw Election Data'!$A$1:$AN$3144,MATCH($C1916&amp;" "&amp;$B1916,'Raw Election Data'!$C$1:$C$3144,0),MATCH('Joined Data'!Q$1,'Raw Election Data'!$A$1:$AN$1,0))</f>
        <v>-0.21792736475525076</v>
      </c>
      <c r="R1916">
        <f>INDEX('Raw Election Data'!$A$1:$AN$3144,MATCH($C1916&amp;" "&amp;$B1916,'Raw Election Data'!$C$1:$C$3144,0),MATCH('Joined Data'!R$1,'Raw Election Data'!$A$1:$AN$1,0))</f>
        <v>0.21792736475525076</v>
      </c>
    </row>
    <row r="1917" spans="1:18" ht="13.5" hidden="1" customHeight="1" x14ac:dyDescent="0.15">
      <c r="A1917" t="s">
        <v>265</v>
      </c>
      <c r="B1917" t="s">
        <v>4937</v>
      </c>
      <c r="C1917" t="str">
        <f>INDEX(FIPS!$A$1:$E$3236,MATCH($F1917,FIPS!$D$1:$D$3236,0),5)</f>
        <v>Cumberland County</v>
      </c>
      <c r="D1917" t="s">
        <v>266</v>
      </c>
      <c r="E1917" s="15" t="s">
        <v>31</v>
      </c>
      <c r="F1917" t="s">
        <v>5019</v>
      </c>
      <c r="G1917" t="s">
        <v>7791</v>
      </c>
      <c r="H1917" t="str">
        <f>IFERROR(VLOOKUP($G1917,'Team Colors'!$A:$B,2,0),"#c9c9c9")</f>
        <v>#0085ca</v>
      </c>
      <c r="I1917">
        <f>INDEX('Raw Election Data'!$A$1:$AN$3144,MATCH($C1917&amp;" "&amp;$B1917,'Raw Election Data'!$C$1:$C$3144,0),MATCH('Joined Data'!I$1,'Raw Election Data'!$A$1:$AN$1,0))</f>
        <v>323838</v>
      </c>
      <c r="J1917">
        <f>INDEX('Raw Election Data'!$A$1:$AN$3144,MATCH($C1917&amp;" "&amp;$B1917,'Raw Election Data'!$C$1:$C$3144,0),MATCH('Joined Data'!J$1,'Raw Election Data'!$A$1:$AN$1,0))</f>
        <v>70523</v>
      </c>
      <c r="K1917">
        <f>INDEX('Raw Election Data'!$A$1:$AN$3144,MATCH($C1917&amp;" "&amp;$B1917,'Raw Election Data'!$C$1:$C$3144,0),MATCH('Joined Data'!K$1,'Raw Election Data'!$A$1:$AN$1,0))</f>
        <v>50593</v>
      </c>
      <c r="L1917">
        <f>INDEX('Raw Election Data'!$A$1:$AN$3144,MATCH($C1917&amp;" "&amp;$B1917,'Raw Election Data'!$C$1:$C$3144,0),MATCH('Joined Data'!L$1,'Raw Election Data'!$A$1:$AN$1,0))</f>
        <v>124402</v>
      </c>
      <c r="M1917">
        <f>INDEX('Raw Election Data'!$A$1:$AN$3144,MATCH($C1917&amp;" "&amp;$B1917,'Raw Election Data'!$C$1:$C$3144,0),MATCH('Joined Data'!M$1,'Raw Election Data'!$A$1:$AN$1,0))</f>
        <v>0.56689603061044036</v>
      </c>
      <c r="N1917">
        <f>INDEX('Raw Election Data'!$A$1:$AN$3144,MATCH($C1917&amp;" "&amp;$B1917,'Raw Election Data'!$C$1:$C$3144,0),MATCH('Joined Data'!N$1,'Raw Election Data'!$A$1:$AN$1,0))</f>
        <v>0.40668960306104401</v>
      </c>
      <c r="O1917">
        <f>INDEX('Raw Election Data'!$A$1:$AN$3144,MATCH($C1917&amp;" "&amp;$B1917,'Raw Election Data'!$C$1:$C$3144,0),MATCH('Joined Data'!O$1,'Raw Election Data'!$A$1:$AN$1,0))</f>
        <v>19930</v>
      </c>
      <c r="P1917">
        <f>INDEX('Raw Election Data'!$A$1:$AN$3144,MATCH($C1917&amp;" "&amp;$B1917,'Raw Election Data'!$C$1:$C$3144,0),MATCH('Joined Data'!P$1,'Raw Election Data'!$A$1:$AN$1,0))</f>
        <v>-19930</v>
      </c>
      <c r="Q1917">
        <f>INDEX('Raw Election Data'!$A$1:$AN$3144,MATCH($C1917&amp;" "&amp;$B1917,'Raw Election Data'!$C$1:$C$3144,0),MATCH('Joined Data'!Q$1,'Raw Election Data'!$A$1:$AN$1,0))</f>
        <v>0.16020642754939635</v>
      </c>
      <c r="R1917">
        <f>INDEX('Raw Election Data'!$A$1:$AN$3144,MATCH($C1917&amp;" "&amp;$B1917,'Raw Election Data'!$C$1:$C$3144,0),MATCH('Joined Data'!R$1,'Raw Election Data'!$A$1:$AN$1,0))</f>
        <v>-0.16020642754939635</v>
      </c>
    </row>
    <row r="1918" spans="1:18" ht="13.5" hidden="1" customHeight="1" x14ac:dyDescent="0.15">
      <c r="A1918" t="s">
        <v>265</v>
      </c>
      <c r="B1918" t="s">
        <v>4937</v>
      </c>
      <c r="C1918" t="str">
        <f>INDEX(FIPS!$A$1:$E$3236,MATCH($F1918,FIPS!$D$1:$D$3236,0),5)</f>
        <v>Currituck County</v>
      </c>
      <c r="D1918" t="s">
        <v>266</v>
      </c>
      <c r="E1918" s="15" t="s">
        <v>32</v>
      </c>
      <c r="F1918" t="s">
        <v>5025</v>
      </c>
      <c r="G1918" t="s">
        <v>7793</v>
      </c>
      <c r="H1918" t="str">
        <f>IFERROR(VLOOKUP($G1918,'Team Colors'!$A:$B,2,0),"#c9c9c9")</f>
        <v>#773141</v>
      </c>
      <c r="I1918">
        <f>INDEX('Raw Election Data'!$A$1:$AN$3144,MATCH($C1918&amp;" "&amp;$B1918,'Raw Election Data'!$C$1:$C$3144,0),MATCH('Joined Data'!I$1,'Raw Election Data'!$A$1:$AN$1,0))</f>
        <v>25263</v>
      </c>
      <c r="J1918">
        <f>INDEX('Raw Election Data'!$A$1:$AN$3144,MATCH($C1918&amp;" "&amp;$B1918,'Raw Election Data'!$C$1:$C$3144,0),MATCH('Joined Data'!J$1,'Raw Election Data'!$A$1:$AN$1,0))</f>
        <v>2879</v>
      </c>
      <c r="K1918">
        <f>INDEX('Raw Election Data'!$A$1:$AN$3144,MATCH($C1918&amp;" "&amp;$B1918,'Raw Election Data'!$C$1:$C$3144,0),MATCH('Joined Data'!K$1,'Raw Election Data'!$A$1:$AN$1,0))</f>
        <v>9070</v>
      </c>
      <c r="L1918">
        <f>INDEX('Raw Election Data'!$A$1:$AN$3144,MATCH($C1918&amp;" "&amp;$B1918,'Raw Election Data'!$C$1:$C$3144,0),MATCH('Joined Data'!L$1,'Raw Election Data'!$A$1:$AN$1,0))</f>
        <v>12423</v>
      </c>
      <c r="M1918">
        <f>INDEX('Raw Election Data'!$A$1:$AN$3144,MATCH($C1918&amp;" "&amp;$B1918,'Raw Election Data'!$C$1:$C$3144,0),MATCH('Joined Data'!M$1,'Raw Election Data'!$A$1:$AN$1,0))</f>
        <v>0.23174756500040247</v>
      </c>
      <c r="N1918">
        <f>INDEX('Raw Election Data'!$A$1:$AN$3144,MATCH($C1918&amp;" "&amp;$B1918,'Raw Election Data'!$C$1:$C$3144,0),MATCH('Joined Data'!N$1,'Raw Election Data'!$A$1:$AN$1,0))</f>
        <v>0.73009739998390077</v>
      </c>
      <c r="O1918">
        <f>INDEX('Raw Election Data'!$A$1:$AN$3144,MATCH($C1918&amp;" "&amp;$B1918,'Raw Election Data'!$C$1:$C$3144,0),MATCH('Joined Data'!O$1,'Raw Election Data'!$A$1:$AN$1,0))</f>
        <v>-6191</v>
      </c>
      <c r="P1918">
        <f>INDEX('Raw Election Data'!$A$1:$AN$3144,MATCH($C1918&amp;" "&amp;$B1918,'Raw Election Data'!$C$1:$C$3144,0),MATCH('Joined Data'!P$1,'Raw Election Data'!$A$1:$AN$1,0))</f>
        <v>6191</v>
      </c>
      <c r="Q1918">
        <f>INDEX('Raw Election Data'!$A$1:$AN$3144,MATCH($C1918&amp;" "&amp;$B1918,'Raw Election Data'!$C$1:$C$3144,0),MATCH('Joined Data'!Q$1,'Raw Election Data'!$A$1:$AN$1,0))</f>
        <v>-0.49834983498349827</v>
      </c>
      <c r="R1918">
        <f>INDEX('Raw Election Data'!$A$1:$AN$3144,MATCH($C1918&amp;" "&amp;$B1918,'Raw Election Data'!$C$1:$C$3144,0),MATCH('Joined Data'!R$1,'Raw Election Data'!$A$1:$AN$1,0))</f>
        <v>0.49834983498349827</v>
      </c>
    </row>
    <row r="1919" spans="1:18" ht="13.5" hidden="1" customHeight="1" x14ac:dyDescent="0.15">
      <c r="A1919" t="s">
        <v>265</v>
      </c>
      <c r="B1919" t="s">
        <v>4937</v>
      </c>
      <c r="C1919" t="str">
        <f>INDEX(FIPS!$A$1:$E$3236,MATCH($F1919,FIPS!$D$1:$D$3236,0),5)</f>
        <v>Dare County</v>
      </c>
      <c r="D1919" t="s">
        <v>266</v>
      </c>
      <c r="E1919" s="15" t="s">
        <v>33</v>
      </c>
      <c r="F1919" t="s">
        <v>5029</v>
      </c>
      <c r="G1919" t="s">
        <v>7793</v>
      </c>
      <c r="H1919" t="str">
        <f>IFERROR(VLOOKUP($G1919,'Team Colors'!$A:$B,2,0),"#c9c9c9")</f>
        <v>#773141</v>
      </c>
      <c r="I1919">
        <f>INDEX('Raw Election Data'!$A$1:$AN$3144,MATCH($C1919&amp;" "&amp;$B1919,'Raw Election Data'!$C$1:$C$3144,0),MATCH('Joined Data'!I$1,'Raw Election Data'!$A$1:$AN$1,0))</f>
        <v>35663</v>
      </c>
      <c r="J1919">
        <f>INDEX('Raw Election Data'!$A$1:$AN$3144,MATCH($C1919&amp;" "&amp;$B1919,'Raw Election Data'!$C$1:$C$3144,0),MATCH('Joined Data'!J$1,'Raw Election Data'!$A$1:$AN$1,0))</f>
        <v>7079</v>
      </c>
      <c r="K1919">
        <f>INDEX('Raw Election Data'!$A$1:$AN$3144,MATCH($C1919&amp;" "&amp;$B1919,'Raw Election Data'!$C$1:$C$3144,0),MATCH('Joined Data'!K$1,'Raw Election Data'!$A$1:$AN$1,0))</f>
        <v>11283</v>
      </c>
      <c r="L1919">
        <f>INDEX('Raw Election Data'!$A$1:$AN$3144,MATCH($C1919&amp;" "&amp;$B1919,'Raw Election Data'!$C$1:$C$3144,0),MATCH('Joined Data'!L$1,'Raw Election Data'!$A$1:$AN$1,0))</f>
        <v>19009</v>
      </c>
      <c r="M1919">
        <f>INDEX('Raw Election Data'!$A$1:$AN$3144,MATCH($C1919&amp;" "&amp;$B1919,'Raw Election Data'!$C$1:$C$3144,0),MATCH('Joined Data'!M$1,'Raw Election Data'!$A$1:$AN$1,0))</f>
        <v>0.37240254616234414</v>
      </c>
      <c r="N1919">
        <f>INDEX('Raw Election Data'!$A$1:$AN$3144,MATCH($C1919&amp;" "&amp;$B1919,'Raw Election Data'!$C$1:$C$3144,0),MATCH('Joined Data'!N$1,'Raw Election Data'!$A$1:$AN$1,0))</f>
        <v>0.59356094481561361</v>
      </c>
      <c r="O1919">
        <f>INDEX('Raw Election Data'!$A$1:$AN$3144,MATCH($C1919&amp;" "&amp;$B1919,'Raw Election Data'!$C$1:$C$3144,0),MATCH('Joined Data'!O$1,'Raw Election Data'!$A$1:$AN$1,0))</f>
        <v>-4204</v>
      </c>
      <c r="P1919">
        <f>INDEX('Raw Election Data'!$A$1:$AN$3144,MATCH($C1919&amp;" "&amp;$B1919,'Raw Election Data'!$C$1:$C$3144,0),MATCH('Joined Data'!P$1,'Raw Election Data'!$A$1:$AN$1,0))</f>
        <v>4204</v>
      </c>
      <c r="Q1919">
        <f>INDEX('Raw Election Data'!$A$1:$AN$3144,MATCH($C1919&amp;" "&amp;$B1919,'Raw Election Data'!$C$1:$C$3144,0),MATCH('Joined Data'!Q$1,'Raw Election Data'!$A$1:$AN$1,0))</f>
        <v>-0.22115839865326947</v>
      </c>
      <c r="R1919">
        <f>INDEX('Raw Election Data'!$A$1:$AN$3144,MATCH($C1919&amp;" "&amp;$B1919,'Raw Election Data'!$C$1:$C$3144,0),MATCH('Joined Data'!R$1,'Raw Election Data'!$A$1:$AN$1,0))</f>
        <v>0.22115839865326947</v>
      </c>
    </row>
    <row r="1920" spans="1:18" ht="13.5" hidden="1" customHeight="1" x14ac:dyDescent="0.15">
      <c r="A1920" t="s">
        <v>265</v>
      </c>
      <c r="B1920" t="s">
        <v>4937</v>
      </c>
      <c r="C1920" t="str">
        <f>INDEX(FIPS!$A$1:$E$3236,MATCH($F1920,FIPS!$D$1:$D$3236,0),5)</f>
        <v>Davidson County</v>
      </c>
      <c r="D1920" t="s">
        <v>266</v>
      </c>
      <c r="E1920" s="15" t="s">
        <v>34</v>
      </c>
      <c r="F1920" t="s">
        <v>5033</v>
      </c>
      <c r="G1920" t="s">
        <v>7791</v>
      </c>
      <c r="H1920" t="str">
        <f>IFERROR(VLOOKUP($G1920,'Team Colors'!$A:$B,2,0),"#c9c9c9")</f>
        <v>#0085ca</v>
      </c>
      <c r="I1920">
        <f>INDEX('Raw Election Data'!$A$1:$AN$3144,MATCH($C1920&amp;" "&amp;$B1920,'Raw Election Data'!$C$1:$C$3144,0),MATCH('Joined Data'!I$1,'Raw Election Data'!$A$1:$AN$1,0))</f>
        <v>164622</v>
      </c>
      <c r="J1920">
        <f>INDEX('Raw Election Data'!$A$1:$AN$3144,MATCH($C1920&amp;" "&amp;$B1920,'Raw Election Data'!$C$1:$C$3144,0),MATCH('Joined Data'!J$1,'Raw Election Data'!$A$1:$AN$1,0))</f>
        <v>17328</v>
      </c>
      <c r="K1920">
        <f>INDEX('Raw Election Data'!$A$1:$AN$3144,MATCH($C1920&amp;" "&amp;$B1920,'Raw Election Data'!$C$1:$C$3144,0),MATCH('Joined Data'!K$1,'Raw Election Data'!$A$1:$AN$1,0))</f>
        <v>52870</v>
      </c>
      <c r="L1920">
        <f>INDEX('Raw Election Data'!$A$1:$AN$3144,MATCH($C1920&amp;" "&amp;$B1920,'Raw Election Data'!$C$1:$C$3144,0),MATCH('Joined Data'!L$1,'Raw Election Data'!$A$1:$AN$1,0))</f>
        <v>72013</v>
      </c>
      <c r="M1920">
        <f>INDEX('Raw Election Data'!$A$1:$AN$3144,MATCH($C1920&amp;" "&amp;$B1920,'Raw Election Data'!$C$1:$C$3144,0),MATCH('Joined Data'!M$1,'Raw Election Data'!$A$1:$AN$1,0))</f>
        <v>0.24062322080735424</v>
      </c>
      <c r="N1920">
        <f>INDEX('Raw Election Data'!$A$1:$AN$3144,MATCH($C1920&amp;" "&amp;$B1920,'Raw Election Data'!$C$1:$C$3144,0),MATCH('Joined Data'!N$1,'Raw Election Data'!$A$1:$AN$1,0))</f>
        <v>0.73417299654229096</v>
      </c>
      <c r="O1920">
        <f>INDEX('Raw Election Data'!$A$1:$AN$3144,MATCH($C1920&amp;" "&amp;$B1920,'Raw Election Data'!$C$1:$C$3144,0),MATCH('Joined Data'!O$1,'Raw Election Data'!$A$1:$AN$1,0))</f>
        <v>-35542</v>
      </c>
      <c r="P1920">
        <f>INDEX('Raw Election Data'!$A$1:$AN$3144,MATCH($C1920&amp;" "&amp;$B1920,'Raw Election Data'!$C$1:$C$3144,0),MATCH('Joined Data'!P$1,'Raw Election Data'!$A$1:$AN$1,0))</f>
        <v>35542</v>
      </c>
      <c r="Q1920">
        <f>INDEX('Raw Election Data'!$A$1:$AN$3144,MATCH($C1920&amp;" "&amp;$B1920,'Raw Election Data'!$C$1:$C$3144,0),MATCH('Joined Data'!Q$1,'Raw Election Data'!$A$1:$AN$1,0))</f>
        <v>-0.49354977573493675</v>
      </c>
      <c r="R1920">
        <f>INDEX('Raw Election Data'!$A$1:$AN$3144,MATCH($C1920&amp;" "&amp;$B1920,'Raw Election Data'!$C$1:$C$3144,0),MATCH('Joined Data'!R$1,'Raw Election Data'!$A$1:$AN$1,0))</f>
        <v>0.49354977573493675</v>
      </c>
    </row>
    <row r="1921" spans="1:18" ht="13.5" hidden="1" customHeight="1" x14ac:dyDescent="0.15">
      <c r="A1921" t="s">
        <v>265</v>
      </c>
      <c r="B1921" t="s">
        <v>4937</v>
      </c>
      <c r="C1921" t="str">
        <f>INDEX(FIPS!$A$1:$E$3236,MATCH($F1921,FIPS!$D$1:$D$3236,0),5)</f>
        <v>Davie County</v>
      </c>
      <c r="D1921" t="s">
        <v>266</v>
      </c>
      <c r="E1921" s="15" t="s">
        <v>35</v>
      </c>
      <c r="F1921" t="s">
        <v>5037</v>
      </c>
      <c r="G1921" t="s">
        <v>7791</v>
      </c>
      <c r="H1921" t="str">
        <f>IFERROR(VLOOKUP($G1921,'Team Colors'!$A:$B,2,0),"#c9c9c9")</f>
        <v>#0085ca</v>
      </c>
      <c r="I1921">
        <f>INDEX('Raw Election Data'!$A$1:$AN$3144,MATCH($C1921&amp;" "&amp;$B1921,'Raw Election Data'!$C$1:$C$3144,0),MATCH('Joined Data'!I$1,'Raw Election Data'!$A$1:$AN$1,0))</f>
        <v>41753</v>
      </c>
      <c r="J1921">
        <f>INDEX('Raw Election Data'!$A$1:$AN$3144,MATCH($C1921&amp;" "&amp;$B1921,'Raw Election Data'!$C$1:$C$3144,0),MATCH('Joined Data'!J$1,'Raw Election Data'!$A$1:$AN$1,0))</f>
        <v>5228</v>
      </c>
      <c r="K1921">
        <f>INDEX('Raw Election Data'!$A$1:$AN$3144,MATCH($C1921&amp;" "&amp;$B1921,'Raw Election Data'!$C$1:$C$3144,0),MATCH('Joined Data'!K$1,'Raw Election Data'!$A$1:$AN$1,0))</f>
        <v>15502</v>
      </c>
      <c r="L1921">
        <f>INDEX('Raw Election Data'!$A$1:$AN$3144,MATCH($C1921&amp;" "&amp;$B1921,'Raw Election Data'!$C$1:$C$3144,0),MATCH('Joined Data'!L$1,'Raw Election Data'!$A$1:$AN$1,0))</f>
        <v>21350</v>
      </c>
      <c r="M1921">
        <f>INDEX('Raw Election Data'!$A$1:$AN$3144,MATCH($C1921&amp;" "&amp;$B1921,'Raw Election Data'!$C$1:$C$3144,0),MATCH('Joined Data'!M$1,'Raw Election Data'!$A$1:$AN$1,0))</f>
        <v>0.24487119437939109</v>
      </c>
      <c r="N1921">
        <f>INDEX('Raw Election Data'!$A$1:$AN$3144,MATCH($C1921&amp;" "&amp;$B1921,'Raw Election Data'!$C$1:$C$3144,0),MATCH('Joined Data'!N$1,'Raw Election Data'!$A$1:$AN$1,0))</f>
        <v>0.7260889929742389</v>
      </c>
      <c r="O1921">
        <f>INDEX('Raw Election Data'!$A$1:$AN$3144,MATCH($C1921&amp;" "&amp;$B1921,'Raw Election Data'!$C$1:$C$3144,0),MATCH('Joined Data'!O$1,'Raw Election Data'!$A$1:$AN$1,0))</f>
        <v>-10274</v>
      </c>
      <c r="P1921">
        <f>INDEX('Raw Election Data'!$A$1:$AN$3144,MATCH($C1921&amp;" "&amp;$B1921,'Raw Election Data'!$C$1:$C$3144,0),MATCH('Joined Data'!P$1,'Raw Election Data'!$A$1:$AN$1,0))</f>
        <v>10274</v>
      </c>
      <c r="Q1921">
        <f>INDEX('Raw Election Data'!$A$1:$AN$3144,MATCH($C1921&amp;" "&amp;$B1921,'Raw Election Data'!$C$1:$C$3144,0),MATCH('Joined Data'!Q$1,'Raw Election Data'!$A$1:$AN$1,0))</f>
        <v>-0.48121779859484781</v>
      </c>
      <c r="R1921">
        <f>INDEX('Raw Election Data'!$A$1:$AN$3144,MATCH($C1921&amp;" "&amp;$B1921,'Raw Election Data'!$C$1:$C$3144,0),MATCH('Joined Data'!R$1,'Raw Election Data'!$A$1:$AN$1,0))</f>
        <v>0.48121779859484781</v>
      </c>
    </row>
    <row r="1922" spans="1:18" ht="13.5" hidden="1" customHeight="1" x14ac:dyDescent="0.15">
      <c r="A1922" t="s">
        <v>265</v>
      </c>
      <c r="B1922" t="s">
        <v>4937</v>
      </c>
      <c r="C1922" t="str">
        <f>INDEX(FIPS!$A$1:$E$3236,MATCH($F1922,FIPS!$D$1:$D$3236,0),5)</f>
        <v>Duplin County</v>
      </c>
      <c r="D1922" t="s">
        <v>266</v>
      </c>
      <c r="E1922" s="15" t="s">
        <v>36</v>
      </c>
      <c r="F1922" t="s">
        <v>5039</v>
      </c>
      <c r="G1922" t="s">
        <v>7791</v>
      </c>
      <c r="H1922" t="str">
        <f>IFERROR(VLOOKUP($G1922,'Team Colors'!$A:$B,2,0),"#c9c9c9")</f>
        <v>#0085ca</v>
      </c>
      <c r="I1922">
        <f>INDEX('Raw Election Data'!$A$1:$AN$3144,MATCH($C1922&amp;" "&amp;$B1922,'Raw Election Data'!$C$1:$C$3144,0),MATCH('Joined Data'!I$1,'Raw Election Data'!$A$1:$AN$1,0))</f>
        <v>59159</v>
      </c>
      <c r="J1922">
        <f>INDEX('Raw Election Data'!$A$1:$AN$3144,MATCH($C1922&amp;" "&amp;$B1922,'Raw Election Data'!$C$1:$C$3144,0),MATCH('Joined Data'!J$1,'Raw Election Data'!$A$1:$AN$1,0))</f>
        <v>8196</v>
      </c>
      <c r="K1922">
        <f>INDEX('Raw Election Data'!$A$1:$AN$3144,MATCH($C1922&amp;" "&amp;$B1922,'Raw Election Data'!$C$1:$C$3144,0),MATCH('Joined Data'!K$1,'Raw Election Data'!$A$1:$AN$1,0))</f>
        <v>12151</v>
      </c>
      <c r="L1922">
        <f>INDEX('Raw Election Data'!$A$1:$AN$3144,MATCH($C1922&amp;" "&amp;$B1922,'Raw Election Data'!$C$1:$C$3144,0),MATCH('Joined Data'!L$1,'Raw Election Data'!$A$1:$AN$1,0))</f>
        <v>20601</v>
      </c>
      <c r="M1922">
        <f>INDEX('Raw Election Data'!$A$1:$AN$3144,MATCH($C1922&amp;" "&amp;$B1922,'Raw Election Data'!$C$1:$C$3144,0),MATCH('Joined Data'!M$1,'Raw Election Data'!$A$1:$AN$1,0))</f>
        <v>0.3978447648172419</v>
      </c>
      <c r="N1922">
        <f>INDEX('Raw Election Data'!$A$1:$AN$3144,MATCH($C1922&amp;" "&amp;$B1922,'Raw Election Data'!$C$1:$C$3144,0),MATCH('Joined Data'!N$1,'Raw Election Data'!$A$1:$AN$1,0))</f>
        <v>0.58982573661472748</v>
      </c>
      <c r="O1922">
        <f>INDEX('Raw Election Data'!$A$1:$AN$3144,MATCH($C1922&amp;" "&amp;$B1922,'Raw Election Data'!$C$1:$C$3144,0),MATCH('Joined Data'!O$1,'Raw Election Data'!$A$1:$AN$1,0))</f>
        <v>-3955</v>
      </c>
      <c r="P1922">
        <f>INDEX('Raw Election Data'!$A$1:$AN$3144,MATCH($C1922&amp;" "&amp;$B1922,'Raw Election Data'!$C$1:$C$3144,0),MATCH('Joined Data'!P$1,'Raw Election Data'!$A$1:$AN$1,0))</f>
        <v>3955</v>
      </c>
      <c r="Q1922">
        <f>INDEX('Raw Election Data'!$A$1:$AN$3144,MATCH($C1922&amp;" "&amp;$B1922,'Raw Election Data'!$C$1:$C$3144,0),MATCH('Joined Data'!Q$1,'Raw Election Data'!$A$1:$AN$1,0))</f>
        <v>-0.19198097179748558</v>
      </c>
      <c r="R1922">
        <f>INDEX('Raw Election Data'!$A$1:$AN$3144,MATCH($C1922&amp;" "&amp;$B1922,'Raw Election Data'!$C$1:$C$3144,0),MATCH('Joined Data'!R$1,'Raw Election Data'!$A$1:$AN$1,0))</f>
        <v>0.19198097179748558</v>
      </c>
    </row>
    <row r="1923" spans="1:18" ht="13.5" hidden="1" customHeight="1" x14ac:dyDescent="0.15">
      <c r="A1923" t="s">
        <v>265</v>
      </c>
      <c r="B1923" t="s">
        <v>4937</v>
      </c>
      <c r="C1923" t="str">
        <f>INDEX(FIPS!$A$1:$E$3236,MATCH($F1923,FIPS!$D$1:$D$3236,0),5)</f>
        <v>Durham County</v>
      </c>
      <c r="D1923" t="s">
        <v>266</v>
      </c>
      <c r="E1923" s="15" t="s">
        <v>37</v>
      </c>
      <c r="F1923" t="s">
        <v>5041</v>
      </c>
      <c r="G1923" t="s">
        <v>7791</v>
      </c>
      <c r="H1923" t="str">
        <f>IFERROR(VLOOKUP($G1923,'Team Colors'!$A:$B,2,0),"#c9c9c9")</f>
        <v>#0085ca</v>
      </c>
      <c r="I1923">
        <f>INDEX('Raw Election Data'!$A$1:$AN$3144,MATCH($C1923&amp;" "&amp;$B1923,'Raw Election Data'!$C$1:$C$3144,0),MATCH('Joined Data'!I$1,'Raw Election Data'!$A$1:$AN$1,0))</f>
        <v>300952</v>
      </c>
      <c r="J1923">
        <f>INDEX('Raw Election Data'!$A$1:$AN$3144,MATCH($C1923&amp;" "&amp;$B1923,'Raw Election Data'!$C$1:$C$3144,0),MATCH('Joined Data'!J$1,'Raw Election Data'!$A$1:$AN$1,0))</f>
        <v>118783</v>
      </c>
      <c r="K1923">
        <f>INDEX('Raw Election Data'!$A$1:$AN$3144,MATCH($C1923&amp;" "&amp;$B1923,'Raw Election Data'!$C$1:$C$3144,0),MATCH('Joined Data'!K$1,'Raw Election Data'!$A$1:$AN$1,0))</f>
        <v>27879</v>
      </c>
      <c r="L1923">
        <f>INDEX('Raw Election Data'!$A$1:$AN$3144,MATCH($C1923&amp;" "&amp;$B1923,'Raw Election Data'!$C$1:$C$3144,0),MATCH('Joined Data'!L$1,'Raw Election Data'!$A$1:$AN$1,0))</f>
        <v>150543</v>
      </c>
      <c r="M1923">
        <f>INDEX('Raw Election Data'!$A$1:$AN$3144,MATCH($C1923&amp;" "&amp;$B1923,'Raw Election Data'!$C$1:$C$3144,0),MATCH('Joined Data'!M$1,'Raw Election Data'!$A$1:$AN$1,0))</f>
        <v>0.7890303767030018</v>
      </c>
      <c r="N1923">
        <f>INDEX('Raw Election Data'!$A$1:$AN$3144,MATCH($C1923&amp;" "&amp;$B1923,'Raw Election Data'!$C$1:$C$3144,0),MATCH('Joined Data'!N$1,'Raw Election Data'!$A$1:$AN$1,0))</f>
        <v>0.18518961359877245</v>
      </c>
      <c r="O1923">
        <f>INDEX('Raw Election Data'!$A$1:$AN$3144,MATCH($C1923&amp;" "&amp;$B1923,'Raw Election Data'!$C$1:$C$3144,0),MATCH('Joined Data'!O$1,'Raw Election Data'!$A$1:$AN$1,0))</f>
        <v>90904</v>
      </c>
      <c r="P1923">
        <f>INDEX('Raw Election Data'!$A$1:$AN$3144,MATCH($C1923&amp;" "&amp;$B1923,'Raw Election Data'!$C$1:$C$3144,0),MATCH('Joined Data'!P$1,'Raw Election Data'!$A$1:$AN$1,0))</f>
        <v>-90904</v>
      </c>
      <c r="Q1923">
        <f>INDEX('Raw Election Data'!$A$1:$AN$3144,MATCH($C1923&amp;" "&amp;$B1923,'Raw Election Data'!$C$1:$C$3144,0),MATCH('Joined Data'!Q$1,'Raw Election Data'!$A$1:$AN$1,0))</f>
        <v>0.60384076310422929</v>
      </c>
      <c r="R1923">
        <f>INDEX('Raw Election Data'!$A$1:$AN$3144,MATCH($C1923&amp;" "&amp;$B1923,'Raw Election Data'!$C$1:$C$3144,0),MATCH('Joined Data'!R$1,'Raw Election Data'!$A$1:$AN$1,0))</f>
        <v>-0.60384076310422929</v>
      </c>
    </row>
    <row r="1924" spans="1:18" ht="13.5" hidden="1" customHeight="1" x14ac:dyDescent="0.15">
      <c r="A1924" t="s">
        <v>265</v>
      </c>
      <c r="B1924" t="s">
        <v>4937</v>
      </c>
      <c r="C1924" t="str">
        <f>INDEX(FIPS!$A$1:$E$3236,MATCH($F1924,FIPS!$D$1:$D$3236,0),5)</f>
        <v>Edgecombe County</v>
      </c>
      <c r="D1924" t="s">
        <v>266</v>
      </c>
      <c r="E1924" s="15" t="s">
        <v>38</v>
      </c>
      <c r="F1924" t="s">
        <v>5043</v>
      </c>
      <c r="G1924" t="s">
        <v>7791</v>
      </c>
      <c r="H1924" t="str">
        <f>IFERROR(VLOOKUP($G1924,'Team Colors'!$A:$B,2,0),"#c9c9c9")</f>
        <v>#0085ca</v>
      </c>
      <c r="I1924">
        <f>INDEX('Raw Election Data'!$A$1:$AN$3144,MATCH($C1924&amp;" "&amp;$B1924,'Raw Election Data'!$C$1:$C$3144,0),MATCH('Joined Data'!I$1,'Raw Election Data'!$A$1:$AN$1,0))</f>
        <v>54150</v>
      </c>
      <c r="J1924">
        <f>INDEX('Raw Election Data'!$A$1:$AN$3144,MATCH($C1924&amp;" "&amp;$B1924,'Raw Election Data'!$C$1:$C$3144,0),MATCH('Joined Data'!J$1,'Raw Election Data'!$A$1:$AN$1,0))</f>
        <v>16152</v>
      </c>
      <c r="K1924">
        <f>INDEX('Raw Election Data'!$A$1:$AN$3144,MATCH($C1924&amp;" "&amp;$B1924,'Raw Election Data'!$C$1:$C$3144,0),MATCH('Joined Data'!K$1,'Raw Election Data'!$A$1:$AN$1,0))</f>
        <v>8219</v>
      </c>
      <c r="L1924">
        <f>INDEX('Raw Election Data'!$A$1:$AN$3144,MATCH($C1924&amp;" "&amp;$B1924,'Raw Election Data'!$C$1:$C$3144,0),MATCH('Joined Data'!L$1,'Raw Election Data'!$A$1:$AN$1,0))</f>
        <v>24653</v>
      </c>
      <c r="M1924">
        <f>INDEX('Raw Election Data'!$A$1:$AN$3144,MATCH($C1924&amp;" "&amp;$B1924,'Raw Election Data'!$C$1:$C$3144,0),MATCH('Joined Data'!M$1,'Raw Election Data'!$A$1:$AN$1,0))</f>
        <v>0.65517381251774631</v>
      </c>
      <c r="N1924">
        <f>INDEX('Raw Election Data'!$A$1:$AN$3144,MATCH($C1924&amp;" "&amp;$B1924,'Raw Election Data'!$C$1:$C$3144,0),MATCH('Joined Data'!N$1,'Raw Election Data'!$A$1:$AN$1,0))</f>
        <v>0.33338741735285765</v>
      </c>
      <c r="O1924">
        <f>INDEX('Raw Election Data'!$A$1:$AN$3144,MATCH($C1924&amp;" "&amp;$B1924,'Raw Election Data'!$C$1:$C$3144,0),MATCH('Joined Data'!O$1,'Raw Election Data'!$A$1:$AN$1,0))</f>
        <v>7933</v>
      </c>
      <c r="P1924">
        <f>INDEX('Raw Election Data'!$A$1:$AN$3144,MATCH($C1924&amp;" "&amp;$B1924,'Raw Election Data'!$C$1:$C$3144,0),MATCH('Joined Data'!P$1,'Raw Election Data'!$A$1:$AN$1,0))</f>
        <v>-7933</v>
      </c>
      <c r="Q1924">
        <f>INDEX('Raw Election Data'!$A$1:$AN$3144,MATCH($C1924&amp;" "&amp;$B1924,'Raw Election Data'!$C$1:$C$3144,0),MATCH('Joined Data'!Q$1,'Raw Election Data'!$A$1:$AN$1,0))</f>
        <v>0.32178639516488866</v>
      </c>
      <c r="R1924">
        <f>INDEX('Raw Election Data'!$A$1:$AN$3144,MATCH($C1924&amp;" "&amp;$B1924,'Raw Election Data'!$C$1:$C$3144,0),MATCH('Joined Data'!R$1,'Raw Election Data'!$A$1:$AN$1,0))</f>
        <v>-0.32178639516488866</v>
      </c>
    </row>
    <row r="1925" spans="1:18" ht="13.5" hidden="1" customHeight="1" x14ac:dyDescent="0.15">
      <c r="A1925" t="s">
        <v>265</v>
      </c>
      <c r="B1925" t="s">
        <v>4937</v>
      </c>
      <c r="C1925" t="str">
        <f>INDEX(FIPS!$A$1:$E$3236,MATCH($F1925,FIPS!$D$1:$D$3236,0),5)</f>
        <v>Forsyth County</v>
      </c>
      <c r="D1925" t="s">
        <v>266</v>
      </c>
      <c r="E1925" s="15" t="s">
        <v>39</v>
      </c>
      <c r="F1925" t="s">
        <v>5048</v>
      </c>
      <c r="G1925" t="s">
        <v>7791</v>
      </c>
      <c r="H1925" t="str">
        <f>IFERROR(VLOOKUP($G1925,'Team Colors'!$A:$B,2,0),"#c9c9c9")</f>
        <v>#0085ca</v>
      </c>
      <c r="I1925">
        <f>INDEX('Raw Election Data'!$A$1:$AN$3144,MATCH($C1925&amp;" "&amp;$B1925,'Raw Election Data'!$C$1:$C$3144,0),MATCH('Joined Data'!I$1,'Raw Election Data'!$A$1:$AN$1,0))</f>
        <v>369019</v>
      </c>
      <c r="J1925">
        <f>INDEX('Raw Election Data'!$A$1:$AN$3144,MATCH($C1925&amp;" "&amp;$B1925,'Raw Election Data'!$C$1:$C$3144,0),MATCH('Joined Data'!J$1,'Raw Election Data'!$A$1:$AN$1,0))</f>
        <v>92488</v>
      </c>
      <c r="K1925">
        <f>INDEX('Raw Election Data'!$A$1:$AN$3144,MATCH($C1925&amp;" "&amp;$B1925,'Raw Election Data'!$C$1:$C$3144,0),MATCH('Joined Data'!K$1,'Raw Election Data'!$A$1:$AN$1,0))</f>
        <v>74793</v>
      </c>
      <c r="L1925">
        <f>INDEX('Raw Election Data'!$A$1:$AN$3144,MATCH($C1925&amp;" "&amp;$B1925,'Raw Election Data'!$C$1:$C$3144,0),MATCH('Joined Data'!L$1,'Raw Election Data'!$A$1:$AN$1,0))</f>
        <v>172509</v>
      </c>
      <c r="M1925">
        <f>INDEX('Raw Election Data'!$A$1:$AN$3144,MATCH($C1925&amp;" "&amp;$B1925,'Raw Election Data'!$C$1:$C$3144,0),MATCH('Joined Data'!M$1,'Raw Election Data'!$A$1:$AN$1,0))</f>
        <v>0.53613434661379988</v>
      </c>
      <c r="N1925">
        <f>INDEX('Raw Election Data'!$A$1:$AN$3144,MATCH($C1925&amp;" "&amp;$B1925,'Raw Election Data'!$C$1:$C$3144,0),MATCH('Joined Data'!N$1,'Raw Election Data'!$A$1:$AN$1,0))</f>
        <v>0.43355998817453001</v>
      </c>
      <c r="O1925">
        <f>INDEX('Raw Election Data'!$A$1:$AN$3144,MATCH($C1925&amp;" "&amp;$B1925,'Raw Election Data'!$C$1:$C$3144,0),MATCH('Joined Data'!O$1,'Raw Election Data'!$A$1:$AN$1,0))</f>
        <v>17695</v>
      </c>
      <c r="P1925">
        <f>INDEX('Raw Election Data'!$A$1:$AN$3144,MATCH($C1925&amp;" "&amp;$B1925,'Raw Election Data'!$C$1:$C$3144,0),MATCH('Joined Data'!P$1,'Raw Election Data'!$A$1:$AN$1,0))</f>
        <v>-17695</v>
      </c>
      <c r="Q1925">
        <f>INDEX('Raw Election Data'!$A$1:$AN$3144,MATCH($C1925&amp;" "&amp;$B1925,'Raw Election Data'!$C$1:$C$3144,0),MATCH('Joined Data'!Q$1,'Raw Election Data'!$A$1:$AN$1,0))</f>
        <v>0.10257435843926987</v>
      </c>
      <c r="R1925">
        <f>INDEX('Raw Election Data'!$A$1:$AN$3144,MATCH($C1925&amp;" "&amp;$B1925,'Raw Election Data'!$C$1:$C$3144,0),MATCH('Joined Data'!R$1,'Raw Election Data'!$A$1:$AN$1,0))</f>
        <v>-0.10257435843926987</v>
      </c>
    </row>
    <row r="1926" spans="1:18" ht="13.5" hidden="1" customHeight="1" x14ac:dyDescent="0.15">
      <c r="A1926" t="s">
        <v>265</v>
      </c>
      <c r="B1926" t="s">
        <v>4937</v>
      </c>
      <c r="C1926" t="str">
        <f>INDEX(FIPS!$A$1:$E$3236,MATCH($F1926,FIPS!$D$1:$D$3236,0),5)</f>
        <v>Franklin County</v>
      </c>
      <c r="D1926" t="s">
        <v>266</v>
      </c>
      <c r="E1926" s="15" t="s">
        <v>40</v>
      </c>
      <c r="F1926" t="s">
        <v>5049</v>
      </c>
      <c r="G1926" t="s">
        <v>7791</v>
      </c>
      <c r="H1926" t="str">
        <f>IFERROR(VLOOKUP($G1926,'Team Colors'!$A:$B,2,0),"#c9c9c9")</f>
        <v>#0085ca</v>
      </c>
      <c r="I1926">
        <f>INDEX('Raw Election Data'!$A$1:$AN$3144,MATCH($C1926&amp;" "&amp;$B1926,'Raw Election Data'!$C$1:$C$3144,0),MATCH('Joined Data'!I$1,'Raw Election Data'!$A$1:$AN$1,0))</f>
        <v>63710</v>
      </c>
      <c r="J1926">
        <f>INDEX('Raw Election Data'!$A$1:$AN$3144,MATCH($C1926&amp;" "&amp;$B1926,'Raw Election Data'!$C$1:$C$3144,0),MATCH('Joined Data'!J$1,'Raw Election Data'!$A$1:$AN$1,0))</f>
        <v>12811</v>
      </c>
      <c r="K1926">
        <f>INDEX('Raw Election Data'!$A$1:$AN$3144,MATCH($C1926&amp;" "&amp;$B1926,'Raw Election Data'!$C$1:$C$3144,0),MATCH('Joined Data'!K$1,'Raw Election Data'!$A$1:$AN$1,0))</f>
        <v>16320</v>
      </c>
      <c r="L1926">
        <f>INDEX('Raw Election Data'!$A$1:$AN$3144,MATCH($C1926&amp;" "&amp;$B1926,'Raw Election Data'!$C$1:$C$3144,0),MATCH('Joined Data'!L$1,'Raw Election Data'!$A$1:$AN$1,0))</f>
        <v>29902</v>
      </c>
      <c r="M1926">
        <f>INDEX('Raw Election Data'!$A$1:$AN$3144,MATCH($C1926&amp;" "&amp;$B1926,'Raw Election Data'!$C$1:$C$3144,0),MATCH('Joined Data'!M$1,'Raw Election Data'!$A$1:$AN$1,0))</f>
        <v>0.42843288074376296</v>
      </c>
      <c r="N1926">
        <f>INDEX('Raw Election Data'!$A$1:$AN$3144,MATCH($C1926&amp;" "&amp;$B1926,'Raw Election Data'!$C$1:$C$3144,0),MATCH('Joined Data'!N$1,'Raw Election Data'!$A$1:$AN$1,0))</f>
        <v>0.54578289077653663</v>
      </c>
      <c r="O1926">
        <f>INDEX('Raw Election Data'!$A$1:$AN$3144,MATCH($C1926&amp;" "&amp;$B1926,'Raw Election Data'!$C$1:$C$3144,0),MATCH('Joined Data'!O$1,'Raw Election Data'!$A$1:$AN$1,0))</f>
        <v>-3509</v>
      </c>
      <c r="P1926">
        <f>INDEX('Raw Election Data'!$A$1:$AN$3144,MATCH($C1926&amp;" "&amp;$B1926,'Raw Election Data'!$C$1:$C$3144,0),MATCH('Joined Data'!P$1,'Raw Election Data'!$A$1:$AN$1,0))</f>
        <v>3509</v>
      </c>
      <c r="Q1926">
        <f>INDEX('Raw Election Data'!$A$1:$AN$3144,MATCH($C1926&amp;" "&amp;$B1926,'Raw Election Data'!$C$1:$C$3144,0),MATCH('Joined Data'!Q$1,'Raw Election Data'!$A$1:$AN$1,0))</f>
        <v>-0.11735001003277368</v>
      </c>
      <c r="R1926">
        <f>INDEX('Raw Election Data'!$A$1:$AN$3144,MATCH($C1926&amp;" "&amp;$B1926,'Raw Election Data'!$C$1:$C$3144,0),MATCH('Joined Data'!R$1,'Raw Election Data'!$A$1:$AN$1,0))</f>
        <v>0.11735001003277368</v>
      </c>
    </row>
    <row r="1927" spans="1:18" ht="13.5" hidden="1" customHeight="1" x14ac:dyDescent="0.15">
      <c r="A1927" t="s">
        <v>265</v>
      </c>
      <c r="B1927" t="s">
        <v>4937</v>
      </c>
      <c r="C1927" t="str">
        <f>INDEX(FIPS!$A$1:$E$3236,MATCH($F1927,FIPS!$D$1:$D$3236,0),5)</f>
        <v>Gaston County</v>
      </c>
      <c r="D1927" t="s">
        <v>266</v>
      </c>
      <c r="E1927" s="15" t="s">
        <v>41</v>
      </c>
      <c r="F1927" t="s">
        <v>5053</v>
      </c>
      <c r="G1927" t="s">
        <v>7791</v>
      </c>
      <c r="H1927" t="str">
        <f>IFERROR(VLOOKUP($G1927,'Team Colors'!$A:$B,2,0),"#c9c9c9")</f>
        <v>#0085ca</v>
      </c>
      <c r="I1927">
        <f>INDEX('Raw Election Data'!$A$1:$AN$3144,MATCH($C1927&amp;" "&amp;$B1927,'Raw Election Data'!$C$1:$C$3144,0),MATCH('Joined Data'!I$1,'Raw Election Data'!$A$1:$AN$1,0))</f>
        <v>213442</v>
      </c>
      <c r="J1927">
        <f>INDEX('Raw Election Data'!$A$1:$AN$3144,MATCH($C1927&amp;" "&amp;$B1927,'Raw Election Data'!$C$1:$C$3144,0),MATCH('Joined Data'!J$1,'Raw Election Data'!$A$1:$AN$1,0))</f>
        <v>30982</v>
      </c>
      <c r="K1927">
        <f>INDEX('Raw Election Data'!$A$1:$AN$3144,MATCH($C1927&amp;" "&amp;$B1927,'Raw Election Data'!$C$1:$C$3144,0),MATCH('Joined Data'!K$1,'Raw Election Data'!$A$1:$AN$1,0))</f>
        <v>61467</v>
      </c>
      <c r="L1927">
        <f>INDEX('Raw Election Data'!$A$1:$AN$3144,MATCH($C1927&amp;" "&amp;$B1927,'Raw Election Data'!$C$1:$C$3144,0),MATCH('Joined Data'!L$1,'Raw Election Data'!$A$1:$AN$1,0))</f>
        <v>94872</v>
      </c>
      <c r="M1927">
        <f>INDEX('Raw Election Data'!$A$1:$AN$3144,MATCH($C1927&amp;" "&amp;$B1927,'Raw Election Data'!$C$1:$C$3144,0),MATCH('Joined Data'!M$1,'Raw Election Data'!$A$1:$AN$1,0))</f>
        <v>0.32656632093768445</v>
      </c>
      <c r="N1927">
        <f>INDEX('Raw Election Data'!$A$1:$AN$3144,MATCH($C1927&amp;" "&amp;$B1927,'Raw Election Data'!$C$1:$C$3144,0),MATCH('Joined Data'!N$1,'Raw Election Data'!$A$1:$AN$1,0))</f>
        <v>0.64789400455350366</v>
      </c>
      <c r="O1927">
        <f>INDEX('Raw Election Data'!$A$1:$AN$3144,MATCH($C1927&amp;" "&amp;$B1927,'Raw Election Data'!$C$1:$C$3144,0),MATCH('Joined Data'!O$1,'Raw Election Data'!$A$1:$AN$1,0))</f>
        <v>-30485</v>
      </c>
      <c r="P1927">
        <f>INDEX('Raw Election Data'!$A$1:$AN$3144,MATCH($C1927&amp;" "&amp;$B1927,'Raw Election Data'!$C$1:$C$3144,0),MATCH('Joined Data'!P$1,'Raw Election Data'!$A$1:$AN$1,0))</f>
        <v>30485</v>
      </c>
      <c r="Q1927">
        <f>INDEX('Raw Election Data'!$A$1:$AN$3144,MATCH($C1927&amp;" "&amp;$B1927,'Raw Election Data'!$C$1:$C$3144,0),MATCH('Joined Data'!Q$1,'Raw Election Data'!$A$1:$AN$1,0))</f>
        <v>-0.3213276836158192</v>
      </c>
      <c r="R1927">
        <f>INDEX('Raw Election Data'!$A$1:$AN$3144,MATCH($C1927&amp;" "&amp;$B1927,'Raw Election Data'!$C$1:$C$3144,0),MATCH('Joined Data'!R$1,'Raw Election Data'!$A$1:$AN$1,0))</f>
        <v>0.3213276836158192</v>
      </c>
    </row>
    <row r="1928" spans="1:18" ht="13.5" hidden="1" customHeight="1" x14ac:dyDescent="0.15">
      <c r="A1928" t="s">
        <v>265</v>
      </c>
      <c r="B1928" t="s">
        <v>4937</v>
      </c>
      <c r="C1928" t="str">
        <f>INDEX(FIPS!$A$1:$E$3236,MATCH($F1928,FIPS!$D$1:$D$3236,0),5)</f>
        <v>Gates County</v>
      </c>
      <c r="D1928" t="s">
        <v>266</v>
      </c>
      <c r="E1928" s="15" t="s">
        <v>42</v>
      </c>
      <c r="F1928" t="s">
        <v>5055</v>
      </c>
      <c r="G1928" t="s">
        <v>439</v>
      </c>
      <c r="H1928" t="str">
        <f>IFERROR(VLOOKUP($G1928,'Team Colors'!$A:$B,2,0),"#c9c9c9")</f>
        <v>#002244</v>
      </c>
      <c r="I1928">
        <f>INDEX('Raw Election Data'!$A$1:$AN$3144,MATCH($C1928&amp;" "&amp;$B1928,'Raw Election Data'!$C$1:$C$3144,0),MATCH('Joined Data'!I$1,'Raw Election Data'!$A$1:$AN$1,0))</f>
        <v>11431</v>
      </c>
      <c r="J1928">
        <f>INDEX('Raw Election Data'!$A$1:$AN$3144,MATCH($C1928&amp;" "&amp;$B1928,'Raw Election Data'!$C$1:$C$3144,0),MATCH('Joined Data'!J$1,'Raw Election Data'!$A$1:$AN$1,0))</f>
        <v>2371</v>
      </c>
      <c r="K1928">
        <f>INDEX('Raw Election Data'!$A$1:$AN$3144,MATCH($C1928&amp;" "&amp;$B1928,'Raw Election Data'!$C$1:$C$3144,0),MATCH('Joined Data'!K$1,'Raw Election Data'!$A$1:$AN$1,0))</f>
        <v>2851</v>
      </c>
      <c r="L1928">
        <f>INDEX('Raw Election Data'!$A$1:$AN$3144,MATCH($C1928&amp;" "&amp;$B1928,'Raw Election Data'!$C$1:$C$3144,0),MATCH('Joined Data'!L$1,'Raw Election Data'!$A$1:$AN$1,0))</f>
        <v>5328</v>
      </c>
      <c r="M1928">
        <f>INDEX('Raw Election Data'!$A$1:$AN$3144,MATCH($C1928&amp;" "&amp;$B1928,'Raw Election Data'!$C$1:$C$3144,0),MATCH('Joined Data'!M$1,'Raw Election Data'!$A$1:$AN$1,0))</f>
        <v>0.4450075075075075</v>
      </c>
      <c r="N1928">
        <f>INDEX('Raw Election Data'!$A$1:$AN$3144,MATCH($C1928&amp;" "&amp;$B1928,'Raw Election Data'!$C$1:$C$3144,0),MATCH('Joined Data'!N$1,'Raw Election Data'!$A$1:$AN$1,0))</f>
        <v>0.53509759759759756</v>
      </c>
      <c r="O1928">
        <f>INDEX('Raw Election Data'!$A$1:$AN$3144,MATCH($C1928&amp;" "&amp;$B1928,'Raw Election Data'!$C$1:$C$3144,0),MATCH('Joined Data'!O$1,'Raw Election Data'!$A$1:$AN$1,0))</f>
        <v>-480</v>
      </c>
      <c r="P1928">
        <f>INDEX('Raw Election Data'!$A$1:$AN$3144,MATCH($C1928&amp;" "&amp;$B1928,'Raw Election Data'!$C$1:$C$3144,0),MATCH('Joined Data'!P$1,'Raw Election Data'!$A$1:$AN$1,0))</f>
        <v>480</v>
      </c>
      <c r="Q1928">
        <f>INDEX('Raw Election Data'!$A$1:$AN$3144,MATCH($C1928&amp;" "&amp;$B1928,'Raw Election Data'!$C$1:$C$3144,0),MATCH('Joined Data'!Q$1,'Raw Election Data'!$A$1:$AN$1,0))</f>
        <v>-9.0090090090090058E-2</v>
      </c>
      <c r="R1928">
        <f>INDEX('Raw Election Data'!$A$1:$AN$3144,MATCH($C1928&amp;" "&amp;$B1928,'Raw Election Data'!$C$1:$C$3144,0),MATCH('Joined Data'!R$1,'Raw Election Data'!$A$1:$AN$1,0))</f>
        <v>9.0090090090090058E-2</v>
      </c>
    </row>
    <row r="1929" spans="1:18" ht="13.5" hidden="1" customHeight="1" x14ac:dyDescent="0.15">
      <c r="A1929" t="s">
        <v>265</v>
      </c>
      <c r="B1929" t="s">
        <v>4937</v>
      </c>
      <c r="C1929" t="str">
        <f>INDEX(FIPS!$A$1:$E$3236,MATCH($F1929,FIPS!$D$1:$D$3236,0),5)</f>
        <v>Graham County</v>
      </c>
      <c r="D1929" t="s">
        <v>266</v>
      </c>
      <c r="E1929" s="15" t="s">
        <v>43</v>
      </c>
      <c r="F1929" t="s">
        <v>5056</v>
      </c>
      <c r="G1929" t="s">
        <v>7791</v>
      </c>
      <c r="H1929" t="str">
        <f>IFERROR(VLOOKUP($G1929,'Team Colors'!$A:$B,2,0),"#c9c9c9")</f>
        <v>#0085ca</v>
      </c>
      <c r="I1929">
        <f>INDEX('Raw Election Data'!$A$1:$AN$3144,MATCH($C1929&amp;" "&amp;$B1929,'Raw Election Data'!$C$1:$C$3144,0),MATCH('Joined Data'!I$1,'Raw Election Data'!$A$1:$AN$1,0))</f>
        <v>8616</v>
      </c>
      <c r="J1929">
        <f>INDEX('Raw Election Data'!$A$1:$AN$3144,MATCH($C1929&amp;" "&amp;$B1929,'Raw Election Data'!$C$1:$C$3144,0),MATCH('Joined Data'!J$1,'Raw Election Data'!$A$1:$AN$1,0))</f>
        <v>761</v>
      </c>
      <c r="K1929">
        <f>INDEX('Raw Election Data'!$A$1:$AN$3144,MATCH($C1929&amp;" "&amp;$B1929,'Raw Election Data'!$C$1:$C$3144,0),MATCH('Joined Data'!K$1,'Raw Election Data'!$A$1:$AN$1,0))</f>
        <v>3260</v>
      </c>
      <c r="L1929">
        <f>INDEX('Raw Election Data'!$A$1:$AN$3144,MATCH($C1929&amp;" "&amp;$B1929,'Raw Election Data'!$C$1:$C$3144,0),MATCH('Joined Data'!L$1,'Raw Election Data'!$A$1:$AN$1,0))</f>
        <v>4094</v>
      </c>
      <c r="M1929">
        <f>INDEX('Raw Election Data'!$A$1:$AN$3144,MATCH($C1929&amp;" "&amp;$B1929,'Raw Election Data'!$C$1:$C$3144,0),MATCH('Joined Data'!M$1,'Raw Election Data'!$A$1:$AN$1,0))</f>
        <v>0.1858817782120176</v>
      </c>
      <c r="N1929">
        <f>INDEX('Raw Election Data'!$A$1:$AN$3144,MATCH($C1929&amp;" "&amp;$B1929,'Raw Election Data'!$C$1:$C$3144,0),MATCH('Joined Data'!N$1,'Raw Election Data'!$A$1:$AN$1,0))</f>
        <v>0.79628724963361019</v>
      </c>
      <c r="O1929">
        <f>INDEX('Raw Election Data'!$A$1:$AN$3144,MATCH($C1929&amp;" "&amp;$B1929,'Raw Election Data'!$C$1:$C$3144,0),MATCH('Joined Data'!O$1,'Raw Election Data'!$A$1:$AN$1,0))</f>
        <v>-2499</v>
      </c>
      <c r="P1929">
        <f>INDEX('Raw Election Data'!$A$1:$AN$3144,MATCH($C1929&amp;" "&amp;$B1929,'Raw Election Data'!$C$1:$C$3144,0),MATCH('Joined Data'!P$1,'Raw Election Data'!$A$1:$AN$1,0))</f>
        <v>2499</v>
      </c>
      <c r="Q1929">
        <f>INDEX('Raw Election Data'!$A$1:$AN$3144,MATCH($C1929&amp;" "&amp;$B1929,'Raw Election Data'!$C$1:$C$3144,0),MATCH('Joined Data'!Q$1,'Raw Election Data'!$A$1:$AN$1,0))</f>
        <v>-0.61040547142159263</v>
      </c>
      <c r="R1929">
        <f>INDEX('Raw Election Data'!$A$1:$AN$3144,MATCH($C1929&amp;" "&amp;$B1929,'Raw Election Data'!$C$1:$C$3144,0),MATCH('Joined Data'!R$1,'Raw Election Data'!$A$1:$AN$1,0))</f>
        <v>0.61040547142159263</v>
      </c>
    </row>
    <row r="1930" spans="1:18" ht="13.5" hidden="1" customHeight="1" x14ac:dyDescent="0.15">
      <c r="A1930" t="s">
        <v>265</v>
      </c>
      <c r="B1930" t="s">
        <v>4937</v>
      </c>
      <c r="C1930" t="str">
        <f>INDEX(FIPS!$A$1:$E$3236,MATCH($F1930,FIPS!$D$1:$D$3236,0),5)</f>
        <v>Granville County</v>
      </c>
      <c r="D1930" t="s">
        <v>266</v>
      </c>
      <c r="E1930" s="15" t="s">
        <v>44</v>
      </c>
      <c r="F1930" t="s">
        <v>5058</v>
      </c>
      <c r="G1930" t="s">
        <v>7791</v>
      </c>
      <c r="H1930" t="str">
        <f>IFERROR(VLOOKUP($G1930,'Team Colors'!$A:$B,2,0),"#c9c9c9")</f>
        <v>#0085ca</v>
      </c>
      <c r="I1930">
        <f>INDEX('Raw Election Data'!$A$1:$AN$3144,MATCH($C1930&amp;" "&amp;$B1930,'Raw Election Data'!$C$1:$C$3144,0),MATCH('Joined Data'!I$1,'Raw Election Data'!$A$1:$AN$1,0))</f>
        <v>58674</v>
      </c>
      <c r="J1930">
        <f>INDEX('Raw Election Data'!$A$1:$AN$3144,MATCH($C1930&amp;" "&amp;$B1930,'Raw Election Data'!$C$1:$C$3144,0),MATCH('Joined Data'!J$1,'Raw Election Data'!$A$1:$AN$1,0))</f>
        <v>12827</v>
      </c>
      <c r="K1930">
        <f>INDEX('Raw Election Data'!$A$1:$AN$3144,MATCH($C1930&amp;" "&amp;$B1930,'Raw Election Data'!$C$1:$C$3144,0),MATCH('Joined Data'!K$1,'Raw Election Data'!$A$1:$AN$1,0))</f>
        <v>13500</v>
      </c>
      <c r="L1930">
        <f>INDEX('Raw Election Data'!$A$1:$AN$3144,MATCH($C1930&amp;" "&amp;$B1930,'Raw Election Data'!$C$1:$C$3144,0),MATCH('Joined Data'!L$1,'Raw Election Data'!$A$1:$AN$1,0))</f>
        <v>26920</v>
      </c>
      <c r="M1930">
        <f>INDEX('Raw Election Data'!$A$1:$AN$3144,MATCH($C1930&amp;" "&amp;$B1930,'Raw Election Data'!$C$1:$C$3144,0),MATCH('Joined Data'!M$1,'Raw Election Data'!$A$1:$AN$1,0))</f>
        <v>0.47648588410104009</v>
      </c>
      <c r="N1930">
        <f>INDEX('Raw Election Data'!$A$1:$AN$3144,MATCH($C1930&amp;" "&amp;$B1930,'Raw Election Data'!$C$1:$C$3144,0),MATCH('Joined Data'!N$1,'Raw Election Data'!$A$1:$AN$1,0))</f>
        <v>0.50148588410104011</v>
      </c>
      <c r="O1930">
        <f>INDEX('Raw Election Data'!$A$1:$AN$3144,MATCH($C1930&amp;" "&amp;$B1930,'Raw Election Data'!$C$1:$C$3144,0),MATCH('Joined Data'!O$1,'Raw Election Data'!$A$1:$AN$1,0))</f>
        <v>-673</v>
      </c>
      <c r="P1930">
        <f>INDEX('Raw Election Data'!$A$1:$AN$3144,MATCH($C1930&amp;" "&amp;$B1930,'Raw Election Data'!$C$1:$C$3144,0),MATCH('Joined Data'!P$1,'Raw Election Data'!$A$1:$AN$1,0))</f>
        <v>673</v>
      </c>
      <c r="Q1930">
        <f>INDEX('Raw Election Data'!$A$1:$AN$3144,MATCH($C1930&amp;" "&amp;$B1930,'Raw Election Data'!$C$1:$C$3144,0),MATCH('Joined Data'!Q$1,'Raw Election Data'!$A$1:$AN$1,0))</f>
        <v>-2.5000000000000022E-2</v>
      </c>
      <c r="R1930">
        <f>INDEX('Raw Election Data'!$A$1:$AN$3144,MATCH($C1930&amp;" "&amp;$B1930,'Raw Election Data'!$C$1:$C$3144,0),MATCH('Joined Data'!R$1,'Raw Election Data'!$A$1:$AN$1,0))</f>
        <v>2.5000000000000022E-2</v>
      </c>
    </row>
    <row r="1931" spans="1:18" ht="13.5" hidden="1" customHeight="1" x14ac:dyDescent="0.15">
      <c r="A1931" t="s">
        <v>265</v>
      </c>
      <c r="B1931" t="s">
        <v>4937</v>
      </c>
      <c r="C1931" t="str">
        <f>INDEX(FIPS!$A$1:$E$3236,MATCH($F1931,FIPS!$D$1:$D$3236,0),5)</f>
        <v>Greene County</v>
      </c>
      <c r="D1931" t="s">
        <v>266</v>
      </c>
      <c r="E1931" s="15" t="s">
        <v>45</v>
      </c>
      <c r="F1931" t="s">
        <v>5061</v>
      </c>
      <c r="G1931" t="s">
        <v>7791</v>
      </c>
      <c r="H1931" t="str">
        <f>IFERROR(VLOOKUP($G1931,'Team Colors'!$A:$B,2,0),"#c9c9c9")</f>
        <v>#0085ca</v>
      </c>
      <c r="I1931">
        <f>INDEX('Raw Election Data'!$A$1:$AN$3144,MATCH($C1931&amp;" "&amp;$B1931,'Raw Election Data'!$C$1:$C$3144,0),MATCH('Joined Data'!I$1,'Raw Election Data'!$A$1:$AN$1,0))</f>
        <v>21134</v>
      </c>
      <c r="J1931">
        <f>INDEX('Raw Election Data'!$A$1:$AN$3144,MATCH($C1931&amp;" "&amp;$B1931,'Raw Election Data'!$C$1:$C$3144,0),MATCH('Joined Data'!J$1,'Raw Election Data'!$A$1:$AN$1,0))</f>
        <v>3570</v>
      </c>
      <c r="K1931">
        <f>INDEX('Raw Election Data'!$A$1:$AN$3144,MATCH($C1931&amp;" "&amp;$B1931,'Raw Election Data'!$C$1:$C$3144,0),MATCH('Joined Data'!K$1,'Raw Election Data'!$A$1:$AN$1,0))</f>
        <v>4358</v>
      </c>
      <c r="L1931">
        <f>INDEX('Raw Election Data'!$A$1:$AN$3144,MATCH($C1931&amp;" "&amp;$B1931,'Raw Election Data'!$C$1:$C$3144,0),MATCH('Joined Data'!L$1,'Raw Election Data'!$A$1:$AN$1,0))</f>
        <v>8013</v>
      </c>
      <c r="M1931">
        <f>INDEX('Raw Election Data'!$A$1:$AN$3144,MATCH($C1931&amp;" "&amp;$B1931,'Raw Election Data'!$C$1:$C$3144,0),MATCH('Joined Data'!M$1,'Raw Election Data'!$A$1:$AN$1,0))</f>
        <v>0.44552602021714716</v>
      </c>
      <c r="N1931">
        <f>INDEX('Raw Election Data'!$A$1:$AN$3144,MATCH($C1931&amp;" "&amp;$B1931,'Raw Election Data'!$C$1:$C$3144,0),MATCH('Joined Data'!N$1,'Raw Election Data'!$A$1:$AN$1,0))</f>
        <v>0.54386621739673036</v>
      </c>
      <c r="O1931">
        <f>INDEX('Raw Election Data'!$A$1:$AN$3144,MATCH($C1931&amp;" "&amp;$B1931,'Raw Election Data'!$C$1:$C$3144,0),MATCH('Joined Data'!O$1,'Raw Election Data'!$A$1:$AN$1,0))</f>
        <v>-788</v>
      </c>
      <c r="P1931">
        <f>INDEX('Raw Election Data'!$A$1:$AN$3144,MATCH($C1931&amp;" "&amp;$B1931,'Raw Election Data'!$C$1:$C$3144,0),MATCH('Joined Data'!P$1,'Raw Election Data'!$A$1:$AN$1,0))</f>
        <v>788</v>
      </c>
      <c r="Q1931">
        <f>INDEX('Raw Election Data'!$A$1:$AN$3144,MATCH($C1931&amp;" "&amp;$B1931,'Raw Election Data'!$C$1:$C$3144,0),MATCH('Joined Data'!Q$1,'Raw Election Data'!$A$1:$AN$1,0))</f>
        <v>-9.83401971795832E-2</v>
      </c>
      <c r="R1931">
        <f>INDEX('Raw Election Data'!$A$1:$AN$3144,MATCH($C1931&amp;" "&amp;$B1931,'Raw Election Data'!$C$1:$C$3144,0),MATCH('Joined Data'!R$1,'Raw Election Data'!$A$1:$AN$1,0))</f>
        <v>9.83401971795832E-2</v>
      </c>
    </row>
    <row r="1932" spans="1:18" ht="13.5" hidden="1" customHeight="1" x14ac:dyDescent="0.15">
      <c r="A1932" t="s">
        <v>265</v>
      </c>
      <c r="B1932" t="s">
        <v>4937</v>
      </c>
      <c r="C1932" t="str">
        <f>INDEX(FIPS!$A$1:$E$3236,MATCH($F1932,FIPS!$D$1:$D$3236,0),5)</f>
        <v>Guilford County</v>
      </c>
      <c r="D1932" t="s">
        <v>266</v>
      </c>
      <c r="E1932" s="15" t="s">
        <v>46</v>
      </c>
      <c r="F1932" t="s">
        <v>5063</v>
      </c>
      <c r="G1932" t="s">
        <v>7791</v>
      </c>
      <c r="H1932" t="str">
        <f>IFERROR(VLOOKUP($G1932,'Team Colors'!$A:$B,2,0),"#c9c9c9")</f>
        <v>#0085ca</v>
      </c>
      <c r="I1932">
        <f>INDEX('Raw Election Data'!$A$1:$AN$3144,MATCH($C1932&amp;" "&amp;$B1932,'Raw Election Data'!$C$1:$C$3144,0),MATCH('Joined Data'!I$1,'Raw Election Data'!$A$1:$AN$1,0))</f>
        <v>517600</v>
      </c>
      <c r="J1932">
        <f>INDEX('Raw Election Data'!$A$1:$AN$3144,MATCH($C1932&amp;" "&amp;$B1932,'Raw Election Data'!$C$1:$C$3144,0),MATCH('Joined Data'!J$1,'Raw Election Data'!$A$1:$AN$1,0))</f>
        <v>147949</v>
      </c>
      <c r="K1932">
        <f>INDEX('Raw Election Data'!$A$1:$AN$3144,MATCH($C1932&amp;" "&amp;$B1932,'Raw Election Data'!$C$1:$C$3144,0),MATCH('Joined Data'!K$1,'Raw Election Data'!$A$1:$AN$1,0))</f>
        <v>97461</v>
      </c>
      <c r="L1932">
        <f>INDEX('Raw Election Data'!$A$1:$AN$3144,MATCH($C1932&amp;" "&amp;$B1932,'Raw Election Data'!$C$1:$C$3144,0),MATCH('Joined Data'!L$1,'Raw Election Data'!$A$1:$AN$1,0))</f>
        <v>252087</v>
      </c>
      <c r="M1932">
        <f>INDEX('Raw Election Data'!$A$1:$AN$3144,MATCH($C1932&amp;" "&amp;$B1932,'Raw Election Data'!$C$1:$C$3144,0),MATCH('Joined Data'!M$1,'Raw Election Data'!$A$1:$AN$1,0))</f>
        <v>0.58689658728930882</v>
      </c>
      <c r="N1932">
        <f>INDEX('Raw Election Data'!$A$1:$AN$3144,MATCH($C1932&amp;" "&amp;$B1932,'Raw Election Data'!$C$1:$C$3144,0),MATCH('Joined Data'!N$1,'Raw Election Data'!$A$1:$AN$1,0))</f>
        <v>0.38661652524723605</v>
      </c>
      <c r="O1932">
        <f>INDEX('Raw Election Data'!$A$1:$AN$3144,MATCH($C1932&amp;" "&amp;$B1932,'Raw Election Data'!$C$1:$C$3144,0),MATCH('Joined Data'!O$1,'Raw Election Data'!$A$1:$AN$1,0))</f>
        <v>50488</v>
      </c>
      <c r="P1932">
        <f>INDEX('Raw Election Data'!$A$1:$AN$3144,MATCH($C1932&amp;" "&amp;$B1932,'Raw Election Data'!$C$1:$C$3144,0),MATCH('Joined Data'!P$1,'Raw Election Data'!$A$1:$AN$1,0))</f>
        <v>-50488</v>
      </c>
      <c r="Q1932">
        <f>INDEX('Raw Election Data'!$A$1:$AN$3144,MATCH($C1932&amp;" "&amp;$B1932,'Raw Election Data'!$C$1:$C$3144,0),MATCH('Joined Data'!Q$1,'Raw Election Data'!$A$1:$AN$1,0))</f>
        <v>0.20028006204207277</v>
      </c>
      <c r="R1932">
        <f>INDEX('Raw Election Data'!$A$1:$AN$3144,MATCH($C1932&amp;" "&amp;$B1932,'Raw Election Data'!$C$1:$C$3144,0),MATCH('Joined Data'!R$1,'Raw Election Data'!$A$1:$AN$1,0))</f>
        <v>-0.20028006204207277</v>
      </c>
    </row>
    <row r="1933" spans="1:18" ht="13.5" hidden="1" customHeight="1" x14ac:dyDescent="0.15">
      <c r="A1933" t="s">
        <v>265</v>
      </c>
      <c r="B1933" t="s">
        <v>4937</v>
      </c>
      <c r="C1933" t="str">
        <f>INDEX(FIPS!$A$1:$E$3236,MATCH($F1933,FIPS!$D$1:$D$3236,0),5)</f>
        <v>Halifax County</v>
      </c>
      <c r="D1933" t="s">
        <v>266</v>
      </c>
      <c r="E1933" s="15" t="s">
        <v>47</v>
      </c>
      <c r="F1933" t="s">
        <v>5067</v>
      </c>
      <c r="G1933" t="s">
        <v>7791</v>
      </c>
      <c r="H1933" t="str">
        <f>IFERROR(VLOOKUP($G1933,'Team Colors'!$A:$B,2,0),"#c9c9c9")</f>
        <v>#0085ca</v>
      </c>
      <c r="I1933">
        <f>INDEX('Raw Election Data'!$A$1:$AN$3144,MATCH($C1933&amp;" "&amp;$B1933,'Raw Election Data'!$C$1:$C$3144,0),MATCH('Joined Data'!I$1,'Raw Election Data'!$A$1:$AN$1,0))</f>
        <v>52456</v>
      </c>
      <c r="J1933">
        <f>INDEX('Raw Election Data'!$A$1:$AN$3144,MATCH($C1933&amp;" "&amp;$B1933,'Raw Election Data'!$C$1:$C$3144,0),MATCH('Joined Data'!J$1,'Raw Election Data'!$A$1:$AN$1,0))</f>
        <v>15642</v>
      </c>
      <c r="K1933">
        <f>INDEX('Raw Election Data'!$A$1:$AN$3144,MATCH($C1933&amp;" "&amp;$B1933,'Raw Election Data'!$C$1:$C$3144,0),MATCH('Joined Data'!K$1,'Raw Election Data'!$A$1:$AN$1,0))</f>
        <v>8954</v>
      </c>
      <c r="L1933">
        <f>INDEX('Raw Election Data'!$A$1:$AN$3144,MATCH($C1933&amp;" "&amp;$B1933,'Raw Election Data'!$C$1:$C$3144,0),MATCH('Joined Data'!L$1,'Raw Election Data'!$A$1:$AN$1,0))</f>
        <v>24881</v>
      </c>
      <c r="M1933">
        <f>INDEX('Raw Election Data'!$A$1:$AN$3144,MATCH($C1933&amp;" "&amp;$B1933,'Raw Election Data'!$C$1:$C$3144,0),MATCH('Joined Data'!M$1,'Raw Election Data'!$A$1:$AN$1,0))</f>
        <v>0.62867248100960571</v>
      </c>
      <c r="N1933">
        <f>INDEX('Raw Election Data'!$A$1:$AN$3144,MATCH($C1933&amp;" "&amp;$B1933,'Raw Election Data'!$C$1:$C$3144,0),MATCH('Joined Data'!N$1,'Raw Election Data'!$A$1:$AN$1,0))</f>
        <v>0.35987299545838192</v>
      </c>
      <c r="O1933">
        <f>INDEX('Raw Election Data'!$A$1:$AN$3144,MATCH($C1933&amp;" "&amp;$B1933,'Raw Election Data'!$C$1:$C$3144,0),MATCH('Joined Data'!O$1,'Raw Election Data'!$A$1:$AN$1,0))</f>
        <v>6688</v>
      </c>
      <c r="P1933">
        <f>INDEX('Raw Election Data'!$A$1:$AN$3144,MATCH($C1933&amp;" "&amp;$B1933,'Raw Election Data'!$C$1:$C$3144,0),MATCH('Joined Data'!P$1,'Raw Election Data'!$A$1:$AN$1,0))</f>
        <v>-6688</v>
      </c>
      <c r="Q1933">
        <f>INDEX('Raw Election Data'!$A$1:$AN$3144,MATCH($C1933&amp;" "&amp;$B1933,'Raw Election Data'!$C$1:$C$3144,0),MATCH('Joined Data'!Q$1,'Raw Election Data'!$A$1:$AN$1,0))</f>
        <v>0.26879948555122379</v>
      </c>
      <c r="R1933">
        <f>INDEX('Raw Election Data'!$A$1:$AN$3144,MATCH($C1933&amp;" "&amp;$B1933,'Raw Election Data'!$C$1:$C$3144,0),MATCH('Joined Data'!R$1,'Raw Election Data'!$A$1:$AN$1,0))</f>
        <v>-0.26879948555122379</v>
      </c>
    </row>
    <row r="1934" spans="1:18" ht="13.5" hidden="1" customHeight="1" x14ac:dyDescent="0.15">
      <c r="A1934" t="s">
        <v>265</v>
      </c>
      <c r="B1934" t="s">
        <v>4937</v>
      </c>
      <c r="C1934" t="str">
        <f>INDEX(FIPS!$A$1:$E$3236,MATCH($F1934,FIPS!$D$1:$D$3236,0),5)</f>
        <v>Harnett County</v>
      </c>
      <c r="D1934" t="s">
        <v>266</v>
      </c>
      <c r="E1934" s="15" t="s">
        <v>48</v>
      </c>
      <c r="F1934" t="s">
        <v>5071</v>
      </c>
      <c r="G1934" t="s">
        <v>7791</v>
      </c>
      <c r="H1934" t="str">
        <f>IFERROR(VLOOKUP($G1934,'Team Colors'!$A:$B,2,0),"#c9c9c9")</f>
        <v>#0085ca</v>
      </c>
      <c r="I1934">
        <f>INDEX('Raw Election Data'!$A$1:$AN$3144,MATCH($C1934&amp;" "&amp;$B1934,'Raw Election Data'!$C$1:$C$3144,0),MATCH('Joined Data'!I$1,'Raw Election Data'!$A$1:$AN$1,0))</f>
        <v>128140</v>
      </c>
      <c r="J1934">
        <f>INDEX('Raw Election Data'!$A$1:$AN$3144,MATCH($C1934&amp;" "&amp;$B1934,'Raw Election Data'!$C$1:$C$3144,0),MATCH('Joined Data'!J$1,'Raw Election Data'!$A$1:$AN$1,0))</f>
        <v>16452</v>
      </c>
      <c r="K1934">
        <f>INDEX('Raw Election Data'!$A$1:$AN$3144,MATCH($C1934&amp;" "&amp;$B1934,'Raw Election Data'!$C$1:$C$3144,0),MATCH('Joined Data'!K$1,'Raw Election Data'!$A$1:$AN$1,0))</f>
        <v>27278</v>
      </c>
      <c r="L1934">
        <f>INDEX('Raw Election Data'!$A$1:$AN$3144,MATCH($C1934&amp;" "&amp;$B1934,'Raw Election Data'!$C$1:$C$3144,0),MATCH('Joined Data'!L$1,'Raw Election Data'!$A$1:$AN$1,0))</f>
        <v>44955</v>
      </c>
      <c r="M1934">
        <f>INDEX('Raw Election Data'!$A$1:$AN$3144,MATCH($C1934&amp;" "&amp;$B1934,'Raw Election Data'!$C$1:$C$3144,0),MATCH('Joined Data'!M$1,'Raw Election Data'!$A$1:$AN$1,0))</f>
        <v>0.36596596596596598</v>
      </c>
      <c r="N1934">
        <f>INDEX('Raw Election Data'!$A$1:$AN$3144,MATCH($C1934&amp;" "&amp;$B1934,'Raw Election Data'!$C$1:$C$3144,0),MATCH('Joined Data'!N$1,'Raw Election Data'!$A$1:$AN$1,0))</f>
        <v>0.60678456234011791</v>
      </c>
      <c r="O1934">
        <f>INDEX('Raw Election Data'!$A$1:$AN$3144,MATCH($C1934&amp;" "&amp;$B1934,'Raw Election Data'!$C$1:$C$3144,0),MATCH('Joined Data'!O$1,'Raw Election Data'!$A$1:$AN$1,0))</f>
        <v>-10826</v>
      </c>
      <c r="P1934">
        <f>INDEX('Raw Election Data'!$A$1:$AN$3144,MATCH($C1934&amp;" "&amp;$B1934,'Raw Election Data'!$C$1:$C$3144,0),MATCH('Joined Data'!P$1,'Raw Election Data'!$A$1:$AN$1,0))</f>
        <v>10826</v>
      </c>
      <c r="Q1934">
        <f>INDEX('Raw Election Data'!$A$1:$AN$3144,MATCH($C1934&amp;" "&amp;$B1934,'Raw Election Data'!$C$1:$C$3144,0),MATCH('Joined Data'!Q$1,'Raw Election Data'!$A$1:$AN$1,0))</f>
        <v>-0.24081859637415193</v>
      </c>
      <c r="R1934">
        <f>INDEX('Raw Election Data'!$A$1:$AN$3144,MATCH($C1934&amp;" "&amp;$B1934,'Raw Election Data'!$C$1:$C$3144,0),MATCH('Joined Data'!R$1,'Raw Election Data'!$A$1:$AN$1,0))</f>
        <v>0.24081859637415193</v>
      </c>
    </row>
    <row r="1935" spans="1:18" ht="13.5" hidden="1" customHeight="1" x14ac:dyDescent="0.15">
      <c r="A1935" t="s">
        <v>265</v>
      </c>
      <c r="B1935" t="s">
        <v>4937</v>
      </c>
      <c r="C1935" t="str">
        <f>INDEX(FIPS!$A$1:$E$3236,MATCH($F1935,FIPS!$D$1:$D$3236,0),5)</f>
        <v>Haywood County</v>
      </c>
      <c r="D1935" t="s">
        <v>266</v>
      </c>
      <c r="E1935" s="15" t="s">
        <v>49</v>
      </c>
      <c r="F1935" t="s">
        <v>5075</v>
      </c>
      <c r="G1935" t="s">
        <v>7791</v>
      </c>
      <c r="H1935" t="str">
        <f>IFERROR(VLOOKUP($G1935,'Team Colors'!$A:$B,2,0),"#c9c9c9")</f>
        <v>#0085ca</v>
      </c>
      <c r="I1935">
        <f>INDEX('Raw Election Data'!$A$1:$AN$3144,MATCH($C1935&amp;" "&amp;$B1935,'Raw Election Data'!$C$1:$C$3144,0),MATCH('Joined Data'!I$1,'Raw Election Data'!$A$1:$AN$1,0))</f>
        <v>59868</v>
      </c>
      <c r="J1935">
        <f>INDEX('Raw Election Data'!$A$1:$AN$3144,MATCH($C1935&amp;" "&amp;$B1935,'Raw Election Data'!$C$1:$C$3144,0),MATCH('Joined Data'!J$1,'Raw Election Data'!$A$1:$AN$1,0))</f>
        <v>10414</v>
      </c>
      <c r="K1935">
        <f>INDEX('Raw Election Data'!$A$1:$AN$3144,MATCH($C1935&amp;" "&amp;$B1935,'Raw Election Data'!$C$1:$C$3144,0),MATCH('Joined Data'!K$1,'Raw Election Data'!$A$1:$AN$1,0))</f>
        <v>18844</v>
      </c>
      <c r="L1935">
        <f>INDEX('Raw Election Data'!$A$1:$AN$3144,MATCH($C1935&amp;" "&amp;$B1935,'Raw Election Data'!$C$1:$C$3144,0),MATCH('Joined Data'!L$1,'Raw Election Data'!$A$1:$AN$1,0))</f>
        <v>30156</v>
      </c>
      <c r="M1935">
        <f>INDEX('Raw Election Data'!$A$1:$AN$3144,MATCH($C1935&amp;" "&amp;$B1935,'Raw Election Data'!$C$1:$C$3144,0),MATCH('Joined Data'!M$1,'Raw Election Data'!$A$1:$AN$1,0))</f>
        <v>0.34533757792810715</v>
      </c>
      <c r="N1935">
        <f>INDEX('Raw Election Data'!$A$1:$AN$3144,MATCH($C1935&amp;" "&amp;$B1935,'Raw Election Data'!$C$1:$C$3144,0),MATCH('Joined Data'!N$1,'Raw Election Data'!$A$1:$AN$1,0))</f>
        <v>0.62488393686165278</v>
      </c>
      <c r="O1935">
        <f>INDEX('Raw Election Data'!$A$1:$AN$3144,MATCH($C1935&amp;" "&amp;$B1935,'Raw Election Data'!$C$1:$C$3144,0),MATCH('Joined Data'!O$1,'Raw Election Data'!$A$1:$AN$1,0))</f>
        <v>-8430</v>
      </c>
      <c r="P1935">
        <f>INDEX('Raw Election Data'!$A$1:$AN$3144,MATCH($C1935&amp;" "&amp;$B1935,'Raw Election Data'!$C$1:$C$3144,0),MATCH('Joined Data'!P$1,'Raw Election Data'!$A$1:$AN$1,0))</f>
        <v>8430</v>
      </c>
      <c r="Q1935">
        <f>INDEX('Raw Election Data'!$A$1:$AN$3144,MATCH($C1935&amp;" "&amp;$B1935,'Raw Election Data'!$C$1:$C$3144,0),MATCH('Joined Data'!Q$1,'Raw Election Data'!$A$1:$AN$1,0))</f>
        <v>-0.27954635893354562</v>
      </c>
      <c r="R1935">
        <f>INDEX('Raw Election Data'!$A$1:$AN$3144,MATCH($C1935&amp;" "&amp;$B1935,'Raw Election Data'!$C$1:$C$3144,0),MATCH('Joined Data'!R$1,'Raw Election Data'!$A$1:$AN$1,0))</f>
        <v>0.27954635893354562</v>
      </c>
    </row>
    <row r="1936" spans="1:18" ht="13.5" hidden="1" customHeight="1" x14ac:dyDescent="0.15">
      <c r="A1936" t="s">
        <v>265</v>
      </c>
      <c r="B1936" t="s">
        <v>4937</v>
      </c>
      <c r="C1936" t="str">
        <f>INDEX(FIPS!$A$1:$E$3236,MATCH($F1936,FIPS!$D$1:$D$3236,0),5)</f>
        <v>Henderson County</v>
      </c>
      <c r="D1936" t="s">
        <v>266</v>
      </c>
      <c r="E1936" s="15" t="s">
        <v>50</v>
      </c>
      <c r="F1936" t="s">
        <v>5076</v>
      </c>
      <c r="G1936" t="s">
        <v>7791</v>
      </c>
      <c r="H1936" t="str">
        <f>IFERROR(VLOOKUP($G1936,'Team Colors'!$A:$B,2,0),"#c9c9c9")</f>
        <v>#0085ca</v>
      </c>
      <c r="I1936">
        <f>INDEX('Raw Election Data'!$A$1:$AN$3144,MATCH($C1936&amp;" "&amp;$B1936,'Raw Election Data'!$C$1:$C$3144,0),MATCH('Joined Data'!I$1,'Raw Election Data'!$A$1:$AN$1,0))</f>
        <v>112655</v>
      </c>
      <c r="J1936">
        <f>INDEX('Raw Election Data'!$A$1:$AN$3144,MATCH($C1936&amp;" "&amp;$B1936,'Raw Election Data'!$C$1:$C$3144,0),MATCH('Joined Data'!J$1,'Raw Election Data'!$A$1:$AN$1,0))</f>
        <v>19664</v>
      </c>
      <c r="K1936">
        <f>INDEX('Raw Election Data'!$A$1:$AN$3144,MATCH($C1936&amp;" "&amp;$B1936,'Raw Election Data'!$C$1:$C$3144,0),MATCH('Joined Data'!K$1,'Raw Election Data'!$A$1:$AN$1,0))</f>
        <v>35535</v>
      </c>
      <c r="L1936">
        <f>INDEX('Raw Election Data'!$A$1:$AN$3144,MATCH($C1936&amp;" "&amp;$B1936,'Raw Election Data'!$C$1:$C$3144,0),MATCH('Joined Data'!L$1,'Raw Election Data'!$A$1:$AN$1,0))</f>
        <v>56810</v>
      </c>
      <c r="M1936">
        <f>INDEX('Raw Election Data'!$A$1:$AN$3144,MATCH($C1936&amp;" "&amp;$B1936,'Raw Election Data'!$C$1:$C$3144,0),MATCH('Joined Data'!M$1,'Raw Election Data'!$A$1:$AN$1,0))</f>
        <v>0.34613624361908113</v>
      </c>
      <c r="N1936">
        <f>INDEX('Raw Election Data'!$A$1:$AN$3144,MATCH($C1936&amp;" "&amp;$B1936,'Raw Election Data'!$C$1:$C$3144,0),MATCH('Joined Data'!N$1,'Raw Election Data'!$A$1:$AN$1,0))</f>
        <v>0.62550607287449389</v>
      </c>
      <c r="O1936">
        <f>INDEX('Raw Election Data'!$A$1:$AN$3144,MATCH($C1936&amp;" "&amp;$B1936,'Raw Election Data'!$C$1:$C$3144,0),MATCH('Joined Data'!O$1,'Raw Election Data'!$A$1:$AN$1,0))</f>
        <v>-15871</v>
      </c>
      <c r="P1936">
        <f>INDEX('Raw Election Data'!$A$1:$AN$3144,MATCH($C1936&amp;" "&amp;$B1936,'Raw Election Data'!$C$1:$C$3144,0),MATCH('Joined Data'!P$1,'Raw Election Data'!$A$1:$AN$1,0))</f>
        <v>15871</v>
      </c>
      <c r="Q1936">
        <f>INDEX('Raw Election Data'!$A$1:$AN$3144,MATCH($C1936&amp;" "&amp;$B1936,'Raw Election Data'!$C$1:$C$3144,0),MATCH('Joined Data'!Q$1,'Raw Election Data'!$A$1:$AN$1,0))</f>
        <v>-0.27936982925541276</v>
      </c>
      <c r="R1936">
        <f>INDEX('Raw Election Data'!$A$1:$AN$3144,MATCH($C1936&amp;" "&amp;$B1936,'Raw Election Data'!$C$1:$C$3144,0),MATCH('Joined Data'!R$1,'Raw Election Data'!$A$1:$AN$1,0))</f>
        <v>0.27936982925541276</v>
      </c>
    </row>
    <row r="1937" spans="1:18" ht="13.5" hidden="1" customHeight="1" x14ac:dyDescent="0.15">
      <c r="A1937" t="s">
        <v>265</v>
      </c>
      <c r="B1937" t="s">
        <v>4937</v>
      </c>
      <c r="C1937" t="str">
        <f>INDEX(FIPS!$A$1:$E$3236,MATCH($F1937,FIPS!$D$1:$D$3236,0),5)</f>
        <v>Hertford County</v>
      </c>
      <c r="D1937" t="s">
        <v>266</v>
      </c>
      <c r="E1937" s="15" t="s">
        <v>51</v>
      </c>
      <c r="F1937" t="s">
        <v>5078</v>
      </c>
      <c r="G1937" t="s">
        <v>439</v>
      </c>
      <c r="H1937" t="str">
        <f>IFERROR(VLOOKUP($G1937,'Team Colors'!$A:$B,2,0),"#c9c9c9")</f>
        <v>#002244</v>
      </c>
      <c r="I1937">
        <f>INDEX('Raw Election Data'!$A$1:$AN$3144,MATCH($C1937&amp;" "&amp;$B1937,'Raw Election Data'!$C$1:$C$3144,0),MATCH('Joined Data'!I$1,'Raw Election Data'!$A$1:$AN$1,0))</f>
        <v>24184</v>
      </c>
      <c r="J1937">
        <f>INDEX('Raw Election Data'!$A$1:$AN$3144,MATCH($C1937&amp;" "&amp;$B1937,'Raw Election Data'!$C$1:$C$3144,0),MATCH('Joined Data'!J$1,'Raw Election Data'!$A$1:$AN$1,0))</f>
        <v>6886</v>
      </c>
      <c r="K1937">
        <f>INDEX('Raw Election Data'!$A$1:$AN$3144,MATCH($C1937&amp;" "&amp;$B1937,'Raw Election Data'!$C$1:$C$3144,0),MATCH('Joined Data'!K$1,'Raw Election Data'!$A$1:$AN$1,0))</f>
        <v>3081</v>
      </c>
      <c r="L1937">
        <f>INDEX('Raw Election Data'!$A$1:$AN$3144,MATCH($C1937&amp;" "&amp;$B1937,'Raw Election Data'!$C$1:$C$3144,0),MATCH('Joined Data'!L$1,'Raw Election Data'!$A$1:$AN$1,0))</f>
        <v>10100</v>
      </c>
      <c r="M1937">
        <f>INDEX('Raw Election Data'!$A$1:$AN$3144,MATCH($C1937&amp;" "&amp;$B1937,'Raw Election Data'!$C$1:$C$3144,0),MATCH('Joined Data'!M$1,'Raw Election Data'!$A$1:$AN$1,0))</f>
        <v>0.68178217821782183</v>
      </c>
      <c r="N1937">
        <f>INDEX('Raw Election Data'!$A$1:$AN$3144,MATCH($C1937&amp;" "&amp;$B1937,'Raw Election Data'!$C$1:$C$3144,0),MATCH('Joined Data'!N$1,'Raw Election Data'!$A$1:$AN$1,0))</f>
        <v>0.30504950495049504</v>
      </c>
      <c r="O1937">
        <f>INDEX('Raw Election Data'!$A$1:$AN$3144,MATCH($C1937&amp;" "&amp;$B1937,'Raw Election Data'!$C$1:$C$3144,0),MATCH('Joined Data'!O$1,'Raw Election Data'!$A$1:$AN$1,0))</f>
        <v>3805</v>
      </c>
      <c r="P1937">
        <f>INDEX('Raw Election Data'!$A$1:$AN$3144,MATCH($C1937&amp;" "&amp;$B1937,'Raw Election Data'!$C$1:$C$3144,0),MATCH('Joined Data'!P$1,'Raw Election Data'!$A$1:$AN$1,0))</f>
        <v>-3805</v>
      </c>
      <c r="Q1937">
        <f>INDEX('Raw Election Data'!$A$1:$AN$3144,MATCH($C1937&amp;" "&amp;$B1937,'Raw Election Data'!$C$1:$C$3144,0),MATCH('Joined Data'!Q$1,'Raw Election Data'!$A$1:$AN$1,0))</f>
        <v>0.37673267326732679</v>
      </c>
      <c r="R1937">
        <f>INDEX('Raw Election Data'!$A$1:$AN$3144,MATCH($C1937&amp;" "&amp;$B1937,'Raw Election Data'!$C$1:$C$3144,0),MATCH('Joined Data'!R$1,'Raw Election Data'!$A$1:$AN$1,0))</f>
        <v>-0.37673267326732679</v>
      </c>
    </row>
    <row r="1938" spans="1:18" ht="13.5" hidden="1" customHeight="1" x14ac:dyDescent="0.15">
      <c r="A1938" t="s">
        <v>265</v>
      </c>
      <c r="B1938" t="s">
        <v>4937</v>
      </c>
      <c r="C1938" t="str">
        <f>INDEX(FIPS!$A$1:$E$3236,MATCH($F1938,FIPS!$D$1:$D$3236,0),5)</f>
        <v>Hoke County</v>
      </c>
      <c r="D1938" t="s">
        <v>266</v>
      </c>
      <c r="E1938" s="15" t="s">
        <v>52</v>
      </c>
      <c r="F1938" t="s">
        <v>5080</v>
      </c>
      <c r="G1938" t="s">
        <v>7791</v>
      </c>
      <c r="H1938" t="str">
        <f>IFERROR(VLOOKUP($G1938,'Team Colors'!$A:$B,2,0),"#c9c9c9")</f>
        <v>#0085ca</v>
      </c>
      <c r="I1938">
        <f>INDEX('Raw Election Data'!$A$1:$AN$3144,MATCH($C1938&amp;" "&amp;$B1938,'Raw Election Data'!$C$1:$C$3144,0),MATCH('Joined Data'!I$1,'Raw Election Data'!$A$1:$AN$1,0))</f>
        <v>52671</v>
      </c>
      <c r="J1938">
        <f>INDEX('Raw Election Data'!$A$1:$AN$3144,MATCH($C1938&amp;" "&amp;$B1938,'Raw Election Data'!$C$1:$C$3144,0),MATCH('Joined Data'!J$1,'Raw Election Data'!$A$1:$AN$1,0))</f>
        <v>9608</v>
      </c>
      <c r="K1938">
        <f>INDEX('Raw Election Data'!$A$1:$AN$3144,MATCH($C1938&amp;" "&amp;$B1938,'Raw Election Data'!$C$1:$C$3144,0),MATCH('Joined Data'!K$1,'Raw Election Data'!$A$1:$AN$1,0))</f>
        <v>7676</v>
      </c>
      <c r="L1938">
        <f>INDEX('Raw Election Data'!$A$1:$AN$3144,MATCH($C1938&amp;" "&amp;$B1938,'Raw Election Data'!$C$1:$C$3144,0),MATCH('Joined Data'!L$1,'Raw Election Data'!$A$1:$AN$1,0))</f>
        <v>17847</v>
      </c>
      <c r="M1938">
        <f>INDEX('Raw Election Data'!$A$1:$AN$3144,MATCH($C1938&amp;" "&amp;$B1938,'Raw Election Data'!$C$1:$C$3144,0),MATCH('Joined Data'!M$1,'Raw Election Data'!$A$1:$AN$1,0))</f>
        <v>0.53835378494985153</v>
      </c>
      <c r="N1938">
        <f>INDEX('Raw Election Data'!$A$1:$AN$3144,MATCH($C1938&amp;" "&amp;$B1938,'Raw Election Data'!$C$1:$C$3144,0),MATCH('Joined Data'!N$1,'Raw Election Data'!$A$1:$AN$1,0))</f>
        <v>0.43010029696867819</v>
      </c>
      <c r="O1938">
        <f>INDEX('Raw Election Data'!$A$1:$AN$3144,MATCH($C1938&amp;" "&amp;$B1938,'Raw Election Data'!$C$1:$C$3144,0),MATCH('Joined Data'!O$1,'Raw Election Data'!$A$1:$AN$1,0))</f>
        <v>1932</v>
      </c>
      <c r="P1938">
        <f>INDEX('Raw Election Data'!$A$1:$AN$3144,MATCH($C1938&amp;" "&amp;$B1938,'Raw Election Data'!$C$1:$C$3144,0),MATCH('Joined Data'!P$1,'Raw Election Data'!$A$1:$AN$1,0))</f>
        <v>-1932</v>
      </c>
      <c r="Q1938">
        <f>INDEX('Raw Election Data'!$A$1:$AN$3144,MATCH($C1938&amp;" "&amp;$B1938,'Raw Election Data'!$C$1:$C$3144,0),MATCH('Joined Data'!Q$1,'Raw Election Data'!$A$1:$AN$1,0))</f>
        <v>0.10825348798117335</v>
      </c>
      <c r="R1938">
        <f>INDEX('Raw Election Data'!$A$1:$AN$3144,MATCH($C1938&amp;" "&amp;$B1938,'Raw Election Data'!$C$1:$C$3144,0),MATCH('Joined Data'!R$1,'Raw Election Data'!$A$1:$AN$1,0))</f>
        <v>-0.10825348798117335</v>
      </c>
    </row>
    <row r="1939" spans="1:18" ht="13.5" hidden="1" customHeight="1" x14ac:dyDescent="0.15">
      <c r="A1939" t="s">
        <v>265</v>
      </c>
      <c r="B1939" t="s">
        <v>4937</v>
      </c>
      <c r="C1939" t="str">
        <f>INDEX(FIPS!$A$1:$E$3236,MATCH($F1939,FIPS!$D$1:$D$3236,0),5)</f>
        <v>Hyde County</v>
      </c>
      <c r="D1939" t="s">
        <v>266</v>
      </c>
      <c r="E1939" s="15" t="s">
        <v>53</v>
      </c>
      <c r="F1939" t="s">
        <v>5082</v>
      </c>
      <c r="G1939" t="s">
        <v>7791</v>
      </c>
      <c r="H1939" t="str">
        <f>IFERROR(VLOOKUP($G1939,'Team Colors'!$A:$B,2,0),"#c9c9c9")</f>
        <v>#0085ca</v>
      </c>
      <c r="I1939">
        <f>INDEX('Raw Election Data'!$A$1:$AN$3144,MATCH($C1939&amp;" "&amp;$B1939,'Raw Election Data'!$C$1:$C$3144,0),MATCH('Joined Data'!I$1,'Raw Election Data'!$A$1:$AN$1,0))</f>
        <v>5526</v>
      </c>
      <c r="J1939">
        <f>INDEX('Raw Election Data'!$A$1:$AN$3144,MATCH($C1939&amp;" "&amp;$B1939,'Raw Election Data'!$C$1:$C$3144,0),MATCH('Joined Data'!J$1,'Raw Election Data'!$A$1:$AN$1,0))</f>
        <v>956</v>
      </c>
      <c r="K1939">
        <f>INDEX('Raw Election Data'!$A$1:$AN$3144,MATCH($C1939&amp;" "&amp;$B1939,'Raw Election Data'!$C$1:$C$3144,0),MATCH('Joined Data'!K$1,'Raw Election Data'!$A$1:$AN$1,0))</f>
        <v>1275</v>
      </c>
      <c r="L1939">
        <f>INDEX('Raw Election Data'!$A$1:$AN$3144,MATCH($C1939&amp;" "&amp;$B1939,'Raw Election Data'!$C$1:$C$3144,0),MATCH('Joined Data'!L$1,'Raw Election Data'!$A$1:$AN$1,0))</f>
        <v>2273</v>
      </c>
      <c r="M1939">
        <f>INDEX('Raw Election Data'!$A$1:$AN$3144,MATCH($C1939&amp;" "&amp;$B1939,'Raw Election Data'!$C$1:$C$3144,0),MATCH('Joined Data'!M$1,'Raw Election Data'!$A$1:$AN$1,0))</f>
        <v>0.42058952925648924</v>
      </c>
      <c r="N1939">
        <f>INDEX('Raw Election Data'!$A$1:$AN$3144,MATCH($C1939&amp;" "&amp;$B1939,'Raw Election Data'!$C$1:$C$3144,0),MATCH('Joined Data'!N$1,'Raw Election Data'!$A$1:$AN$1,0))</f>
        <v>0.56093268807743069</v>
      </c>
      <c r="O1939">
        <f>INDEX('Raw Election Data'!$A$1:$AN$3144,MATCH($C1939&amp;" "&amp;$B1939,'Raw Election Data'!$C$1:$C$3144,0),MATCH('Joined Data'!O$1,'Raw Election Data'!$A$1:$AN$1,0))</f>
        <v>-319</v>
      </c>
      <c r="P1939">
        <f>INDEX('Raw Election Data'!$A$1:$AN$3144,MATCH($C1939&amp;" "&amp;$B1939,'Raw Election Data'!$C$1:$C$3144,0),MATCH('Joined Data'!P$1,'Raw Election Data'!$A$1:$AN$1,0))</f>
        <v>319</v>
      </c>
      <c r="Q1939">
        <f>INDEX('Raw Election Data'!$A$1:$AN$3144,MATCH($C1939&amp;" "&amp;$B1939,'Raw Election Data'!$C$1:$C$3144,0),MATCH('Joined Data'!Q$1,'Raw Election Data'!$A$1:$AN$1,0))</f>
        <v>-0.14034315882094145</v>
      </c>
      <c r="R1939">
        <f>INDEX('Raw Election Data'!$A$1:$AN$3144,MATCH($C1939&amp;" "&amp;$B1939,'Raw Election Data'!$C$1:$C$3144,0),MATCH('Joined Data'!R$1,'Raw Election Data'!$A$1:$AN$1,0))</f>
        <v>0.14034315882094145</v>
      </c>
    </row>
    <row r="1940" spans="1:18" ht="13.5" hidden="1" customHeight="1" x14ac:dyDescent="0.15">
      <c r="A1940" t="s">
        <v>265</v>
      </c>
      <c r="B1940" t="s">
        <v>4937</v>
      </c>
      <c r="C1940" t="str">
        <f>INDEX(FIPS!$A$1:$E$3236,MATCH($F1940,FIPS!$D$1:$D$3236,0),5)</f>
        <v>Iredell County</v>
      </c>
      <c r="D1940" t="s">
        <v>266</v>
      </c>
      <c r="E1940" s="15" t="s">
        <v>54</v>
      </c>
      <c r="F1940" t="s">
        <v>5084</v>
      </c>
      <c r="G1940" t="s">
        <v>7791</v>
      </c>
      <c r="H1940" t="str">
        <f>IFERROR(VLOOKUP($G1940,'Team Colors'!$A:$B,2,0),"#c9c9c9")</f>
        <v>#0085ca</v>
      </c>
      <c r="I1940">
        <f>INDEX('Raw Election Data'!$A$1:$AN$3144,MATCH($C1940&amp;" "&amp;$B1940,'Raw Election Data'!$C$1:$C$3144,0),MATCH('Joined Data'!I$1,'Raw Election Data'!$A$1:$AN$1,0))</f>
        <v>169866</v>
      </c>
      <c r="J1940">
        <f>INDEX('Raw Election Data'!$A$1:$AN$3144,MATCH($C1940&amp;" "&amp;$B1940,'Raw Election Data'!$C$1:$C$3144,0),MATCH('Joined Data'!J$1,'Raw Election Data'!$A$1:$AN$1,0))</f>
        <v>24441</v>
      </c>
      <c r="K1940">
        <f>INDEX('Raw Election Data'!$A$1:$AN$3144,MATCH($C1940&amp;" "&amp;$B1940,'Raw Election Data'!$C$1:$C$3144,0),MATCH('Joined Data'!K$1,'Raw Election Data'!$A$1:$AN$1,0))</f>
        <v>54164</v>
      </c>
      <c r="L1940">
        <f>INDEX('Raw Election Data'!$A$1:$AN$3144,MATCH($C1940&amp;" "&amp;$B1940,'Raw Election Data'!$C$1:$C$3144,0),MATCH('Joined Data'!L$1,'Raw Election Data'!$A$1:$AN$1,0))</f>
        <v>80727</v>
      </c>
      <c r="M1940">
        <f>INDEX('Raw Election Data'!$A$1:$AN$3144,MATCH($C1940&amp;" "&amp;$B1940,'Raw Election Data'!$C$1:$C$3144,0),MATCH('Joined Data'!M$1,'Raw Election Data'!$A$1:$AN$1,0))</f>
        <v>0.30276115797688508</v>
      </c>
      <c r="N1940">
        <f>INDEX('Raw Election Data'!$A$1:$AN$3144,MATCH($C1940&amp;" "&amp;$B1940,'Raw Election Data'!$C$1:$C$3144,0),MATCH('Joined Data'!N$1,'Raw Election Data'!$A$1:$AN$1,0))</f>
        <v>0.67095271718260308</v>
      </c>
      <c r="O1940">
        <f>INDEX('Raw Election Data'!$A$1:$AN$3144,MATCH($C1940&amp;" "&amp;$B1940,'Raw Election Data'!$C$1:$C$3144,0),MATCH('Joined Data'!O$1,'Raw Election Data'!$A$1:$AN$1,0))</f>
        <v>-29723</v>
      </c>
      <c r="P1940">
        <f>INDEX('Raw Election Data'!$A$1:$AN$3144,MATCH($C1940&amp;" "&amp;$B1940,'Raw Election Data'!$C$1:$C$3144,0),MATCH('Joined Data'!P$1,'Raw Election Data'!$A$1:$AN$1,0))</f>
        <v>29723</v>
      </c>
      <c r="Q1940">
        <f>INDEX('Raw Election Data'!$A$1:$AN$3144,MATCH($C1940&amp;" "&amp;$B1940,'Raw Election Data'!$C$1:$C$3144,0),MATCH('Joined Data'!Q$1,'Raw Election Data'!$A$1:$AN$1,0))</f>
        <v>-0.368191559205718</v>
      </c>
      <c r="R1940">
        <f>INDEX('Raw Election Data'!$A$1:$AN$3144,MATCH($C1940&amp;" "&amp;$B1940,'Raw Election Data'!$C$1:$C$3144,0),MATCH('Joined Data'!R$1,'Raw Election Data'!$A$1:$AN$1,0))</f>
        <v>0.368191559205718</v>
      </c>
    </row>
    <row r="1941" spans="1:18" ht="13.5" hidden="1" customHeight="1" x14ac:dyDescent="0.15">
      <c r="A1941" t="s">
        <v>265</v>
      </c>
      <c r="B1941" t="s">
        <v>4937</v>
      </c>
      <c r="C1941" t="str">
        <f>INDEX(FIPS!$A$1:$E$3236,MATCH($F1941,FIPS!$D$1:$D$3236,0),5)</f>
        <v>Jackson County</v>
      </c>
      <c r="D1941" t="s">
        <v>266</v>
      </c>
      <c r="E1941" s="15" t="s">
        <v>55</v>
      </c>
      <c r="F1941" t="s">
        <v>5085</v>
      </c>
      <c r="G1941" t="s">
        <v>7791</v>
      </c>
      <c r="H1941" t="str">
        <f>IFERROR(VLOOKUP($G1941,'Team Colors'!$A:$B,2,0),"#c9c9c9")</f>
        <v>#0085ca</v>
      </c>
      <c r="I1941">
        <f>INDEX('Raw Election Data'!$A$1:$AN$3144,MATCH($C1941&amp;" "&amp;$B1941,'Raw Election Data'!$C$1:$C$3144,0),MATCH('Joined Data'!I$1,'Raw Election Data'!$A$1:$AN$1,0))</f>
        <v>41265</v>
      </c>
      <c r="J1941">
        <f>INDEX('Raw Election Data'!$A$1:$AN$3144,MATCH($C1941&amp;" "&amp;$B1941,'Raw Election Data'!$C$1:$C$3144,0),MATCH('Joined Data'!J$1,'Raw Election Data'!$A$1:$AN$1,0))</f>
        <v>7564</v>
      </c>
      <c r="K1941">
        <f>INDEX('Raw Election Data'!$A$1:$AN$3144,MATCH($C1941&amp;" "&amp;$B1941,'Raw Election Data'!$C$1:$C$3144,0),MATCH('Joined Data'!K$1,'Raw Election Data'!$A$1:$AN$1,0))</f>
        <v>9706</v>
      </c>
      <c r="L1941">
        <f>INDEX('Raw Election Data'!$A$1:$AN$3144,MATCH($C1941&amp;" "&amp;$B1941,'Raw Election Data'!$C$1:$C$3144,0),MATCH('Joined Data'!L$1,'Raw Election Data'!$A$1:$AN$1,0))</f>
        <v>18004</v>
      </c>
      <c r="M1941">
        <f>INDEX('Raw Election Data'!$A$1:$AN$3144,MATCH($C1941&amp;" "&amp;$B1941,'Raw Election Data'!$C$1:$C$3144,0),MATCH('Joined Data'!M$1,'Raw Election Data'!$A$1:$AN$1,0))</f>
        <v>0.42012886025327706</v>
      </c>
      <c r="N1941">
        <f>INDEX('Raw Election Data'!$A$1:$AN$3144,MATCH($C1941&amp;" "&amp;$B1941,'Raw Election Data'!$C$1:$C$3144,0),MATCH('Joined Data'!N$1,'Raw Election Data'!$A$1:$AN$1,0))</f>
        <v>0.53910242168407019</v>
      </c>
      <c r="O1941">
        <f>INDEX('Raw Election Data'!$A$1:$AN$3144,MATCH($C1941&amp;" "&amp;$B1941,'Raw Election Data'!$C$1:$C$3144,0),MATCH('Joined Data'!O$1,'Raw Election Data'!$A$1:$AN$1,0))</f>
        <v>-2142</v>
      </c>
      <c r="P1941">
        <f>INDEX('Raw Election Data'!$A$1:$AN$3144,MATCH($C1941&amp;" "&amp;$B1941,'Raw Election Data'!$C$1:$C$3144,0),MATCH('Joined Data'!P$1,'Raw Election Data'!$A$1:$AN$1,0))</f>
        <v>2142</v>
      </c>
      <c r="Q1941">
        <f>INDEX('Raw Election Data'!$A$1:$AN$3144,MATCH($C1941&amp;" "&amp;$B1941,'Raw Election Data'!$C$1:$C$3144,0),MATCH('Joined Data'!Q$1,'Raw Election Data'!$A$1:$AN$1,0))</f>
        <v>-0.11897356143079313</v>
      </c>
      <c r="R1941">
        <f>INDEX('Raw Election Data'!$A$1:$AN$3144,MATCH($C1941&amp;" "&amp;$B1941,'Raw Election Data'!$C$1:$C$3144,0),MATCH('Joined Data'!R$1,'Raw Election Data'!$A$1:$AN$1,0))</f>
        <v>0.11897356143079313</v>
      </c>
    </row>
    <row r="1942" spans="1:18" ht="13.5" hidden="1" customHeight="1" x14ac:dyDescent="0.15">
      <c r="A1942" t="s">
        <v>265</v>
      </c>
      <c r="B1942" t="s">
        <v>4937</v>
      </c>
      <c r="C1942" t="str">
        <f>INDEX(FIPS!$A$1:$E$3236,MATCH($F1942,FIPS!$D$1:$D$3236,0),5)</f>
        <v>Johnston County</v>
      </c>
      <c r="D1942" t="s">
        <v>266</v>
      </c>
      <c r="E1942" s="15" t="s">
        <v>56</v>
      </c>
      <c r="F1942" t="s">
        <v>5089</v>
      </c>
      <c r="G1942" t="s">
        <v>7791</v>
      </c>
      <c r="H1942" t="str">
        <f>IFERROR(VLOOKUP($G1942,'Team Colors'!$A:$B,2,0),"#c9c9c9")</f>
        <v>#0085ca</v>
      </c>
      <c r="I1942">
        <f>INDEX('Raw Election Data'!$A$1:$AN$3144,MATCH($C1942&amp;" "&amp;$B1942,'Raw Election Data'!$C$1:$C$3144,0),MATCH('Joined Data'!I$1,'Raw Election Data'!$A$1:$AN$1,0))</f>
        <v>185660</v>
      </c>
      <c r="J1942">
        <f>INDEX('Raw Election Data'!$A$1:$AN$3144,MATCH($C1942&amp;" "&amp;$B1942,'Raw Election Data'!$C$1:$C$3144,0),MATCH('Joined Data'!J$1,'Raw Election Data'!$A$1:$AN$1,0))</f>
        <v>28153</v>
      </c>
      <c r="K1942">
        <f>INDEX('Raw Election Data'!$A$1:$AN$3144,MATCH($C1942&amp;" "&amp;$B1942,'Raw Election Data'!$C$1:$C$3144,0),MATCH('Joined Data'!K$1,'Raw Election Data'!$A$1:$AN$1,0))</f>
        <v>54082</v>
      </c>
      <c r="L1942">
        <f>INDEX('Raw Election Data'!$A$1:$AN$3144,MATCH($C1942&amp;" "&amp;$B1942,'Raw Election Data'!$C$1:$C$3144,0),MATCH('Joined Data'!L$1,'Raw Election Data'!$A$1:$AN$1,0))</f>
        <v>84553</v>
      </c>
      <c r="M1942">
        <f>INDEX('Raw Election Data'!$A$1:$AN$3144,MATCH($C1942&amp;" "&amp;$B1942,'Raw Election Data'!$C$1:$C$3144,0),MATCH('Joined Data'!M$1,'Raw Election Data'!$A$1:$AN$1,0))</f>
        <v>0.33296275708727069</v>
      </c>
      <c r="N1942">
        <f>INDEX('Raw Election Data'!$A$1:$AN$3144,MATCH($C1942&amp;" "&amp;$B1942,'Raw Election Data'!$C$1:$C$3144,0),MATCH('Joined Data'!N$1,'Raw Election Data'!$A$1:$AN$1,0))</f>
        <v>0.63962248530507493</v>
      </c>
      <c r="O1942">
        <f>INDEX('Raw Election Data'!$A$1:$AN$3144,MATCH($C1942&amp;" "&amp;$B1942,'Raw Election Data'!$C$1:$C$3144,0),MATCH('Joined Data'!O$1,'Raw Election Data'!$A$1:$AN$1,0))</f>
        <v>-25929</v>
      </c>
      <c r="P1942">
        <f>INDEX('Raw Election Data'!$A$1:$AN$3144,MATCH($C1942&amp;" "&amp;$B1942,'Raw Election Data'!$C$1:$C$3144,0),MATCH('Joined Data'!P$1,'Raw Election Data'!$A$1:$AN$1,0))</f>
        <v>25929</v>
      </c>
      <c r="Q1942">
        <f>INDEX('Raw Election Data'!$A$1:$AN$3144,MATCH($C1942&amp;" "&amp;$B1942,'Raw Election Data'!$C$1:$C$3144,0),MATCH('Joined Data'!Q$1,'Raw Election Data'!$A$1:$AN$1,0))</f>
        <v>-0.30665972821780424</v>
      </c>
      <c r="R1942">
        <f>INDEX('Raw Election Data'!$A$1:$AN$3144,MATCH($C1942&amp;" "&amp;$B1942,'Raw Election Data'!$C$1:$C$3144,0),MATCH('Joined Data'!R$1,'Raw Election Data'!$A$1:$AN$1,0))</f>
        <v>0.30665972821780424</v>
      </c>
    </row>
    <row r="1943" spans="1:18" ht="13.5" hidden="1" customHeight="1" x14ac:dyDescent="0.15">
      <c r="A1943" t="s">
        <v>265</v>
      </c>
      <c r="B1943" t="s">
        <v>4937</v>
      </c>
      <c r="C1943" t="str">
        <f>INDEX(FIPS!$A$1:$E$3236,MATCH($F1943,FIPS!$D$1:$D$3236,0),5)</f>
        <v>Jones County</v>
      </c>
      <c r="D1943" t="s">
        <v>266</v>
      </c>
      <c r="E1943" s="15" t="s">
        <v>57</v>
      </c>
      <c r="F1943" t="s">
        <v>5090</v>
      </c>
      <c r="G1943" t="s">
        <v>7791</v>
      </c>
      <c r="H1943" t="str">
        <f>IFERROR(VLOOKUP($G1943,'Team Colors'!$A:$B,2,0),"#c9c9c9")</f>
        <v>#0085ca</v>
      </c>
      <c r="I1943">
        <f>INDEX('Raw Election Data'!$A$1:$AN$3144,MATCH($C1943&amp;" "&amp;$B1943,'Raw Election Data'!$C$1:$C$3144,0),MATCH('Joined Data'!I$1,'Raw Election Data'!$A$1:$AN$1,0))</f>
        <v>10013</v>
      </c>
      <c r="J1943">
        <f>INDEX('Raw Election Data'!$A$1:$AN$3144,MATCH($C1943&amp;" "&amp;$B1943,'Raw Election Data'!$C$1:$C$3144,0),MATCH('Joined Data'!J$1,'Raw Election Data'!$A$1:$AN$1,0))</f>
        <v>2041</v>
      </c>
      <c r="K1943">
        <f>INDEX('Raw Election Data'!$A$1:$AN$3144,MATCH($C1943&amp;" "&amp;$B1943,'Raw Election Data'!$C$1:$C$3144,0),MATCH('Joined Data'!K$1,'Raw Election Data'!$A$1:$AN$1,0))</f>
        <v>2941</v>
      </c>
      <c r="L1943">
        <f>INDEX('Raw Election Data'!$A$1:$AN$3144,MATCH($C1943&amp;" "&amp;$B1943,'Raw Election Data'!$C$1:$C$3144,0),MATCH('Joined Data'!L$1,'Raw Election Data'!$A$1:$AN$1,0))</f>
        <v>5039</v>
      </c>
      <c r="M1943">
        <f>INDEX('Raw Election Data'!$A$1:$AN$3144,MATCH($C1943&amp;" "&amp;$B1943,'Raw Election Data'!$C$1:$C$3144,0),MATCH('Joined Data'!M$1,'Raw Election Data'!$A$1:$AN$1,0))</f>
        <v>0.40504068267513393</v>
      </c>
      <c r="N1943">
        <f>INDEX('Raw Election Data'!$A$1:$AN$3144,MATCH($C1943&amp;" "&amp;$B1943,'Raw Election Data'!$C$1:$C$3144,0),MATCH('Joined Data'!N$1,'Raw Election Data'!$A$1:$AN$1,0))</f>
        <v>0.58364754911688832</v>
      </c>
      <c r="O1943">
        <f>INDEX('Raw Election Data'!$A$1:$AN$3144,MATCH($C1943&amp;" "&amp;$B1943,'Raw Election Data'!$C$1:$C$3144,0),MATCH('Joined Data'!O$1,'Raw Election Data'!$A$1:$AN$1,0))</f>
        <v>-900</v>
      </c>
      <c r="P1943">
        <f>INDEX('Raw Election Data'!$A$1:$AN$3144,MATCH($C1943&amp;" "&amp;$B1943,'Raw Election Data'!$C$1:$C$3144,0),MATCH('Joined Data'!P$1,'Raw Election Data'!$A$1:$AN$1,0))</f>
        <v>900</v>
      </c>
      <c r="Q1943">
        <f>INDEX('Raw Election Data'!$A$1:$AN$3144,MATCH($C1943&amp;" "&amp;$B1943,'Raw Election Data'!$C$1:$C$3144,0),MATCH('Joined Data'!Q$1,'Raw Election Data'!$A$1:$AN$1,0))</f>
        <v>-0.17860686644175439</v>
      </c>
      <c r="R1943">
        <f>INDEX('Raw Election Data'!$A$1:$AN$3144,MATCH($C1943&amp;" "&amp;$B1943,'Raw Election Data'!$C$1:$C$3144,0),MATCH('Joined Data'!R$1,'Raw Election Data'!$A$1:$AN$1,0))</f>
        <v>0.17860686644175439</v>
      </c>
    </row>
    <row r="1944" spans="1:18" ht="13.5" hidden="1" customHeight="1" x14ac:dyDescent="0.15">
      <c r="A1944" t="s">
        <v>265</v>
      </c>
      <c r="B1944" t="s">
        <v>4937</v>
      </c>
      <c r="C1944" t="str">
        <f>INDEX(FIPS!$A$1:$E$3236,MATCH($F1944,FIPS!$D$1:$D$3236,0),5)</f>
        <v>Lee County</v>
      </c>
      <c r="D1944" t="s">
        <v>266</v>
      </c>
      <c r="E1944" s="15" t="s">
        <v>58</v>
      </c>
      <c r="F1944" t="s">
        <v>5091</v>
      </c>
      <c r="G1944" t="s">
        <v>7791</v>
      </c>
      <c r="H1944" t="str">
        <f>IFERROR(VLOOKUP($G1944,'Team Colors'!$A:$B,2,0),"#c9c9c9")</f>
        <v>#0085ca</v>
      </c>
      <c r="I1944">
        <f>INDEX('Raw Election Data'!$A$1:$AN$3144,MATCH($C1944&amp;" "&amp;$B1944,'Raw Election Data'!$C$1:$C$3144,0),MATCH('Joined Data'!I$1,'Raw Election Data'!$A$1:$AN$1,0))</f>
        <v>59660</v>
      </c>
      <c r="J1944">
        <f>INDEX('Raw Election Data'!$A$1:$AN$3144,MATCH($C1944&amp;" "&amp;$B1944,'Raw Election Data'!$C$1:$C$3144,0),MATCH('Joined Data'!J$1,'Raw Election Data'!$A$1:$AN$1,0))</f>
        <v>10380</v>
      </c>
      <c r="K1944">
        <f>INDEX('Raw Election Data'!$A$1:$AN$3144,MATCH($C1944&amp;" "&amp;$B1944,'Raw Election Data'!$C$1:$C$3144,0),MATCH('Joined Data'!K$1,'Raw Election Data'!$A$1:$AN$1,0))</f>
        <v>13625</v>
      </c>
      <c r="L1944">
        <f>INDEX('Raw Election Data'!$A$1:$AN$3144,MATCH($C1944&amp;" "&amp;$B1944,'Raw Election Data'!$C$1:$C$3144,0),MATCH('Joined Data'!L$1,'Raw Election Data'!$A$1:$AN$1,0))</f>
        <v>24676</v>
      </c>
      <c r="M1944">
        <f>INDEX('Raw Election Data'!$A$1:$AN$3144,MATCH($C1944&amp;" "&amp;$B1944,'Raw Election Data'!$C$1:$C$3144,0),MATCH('Joined Data'!M$1,'Raw Election Data'!$A$1:$AN$1,0))</f>
        <v>0.42065164532339117</v>
      </c>
      <c r="N1944">
        <f>INDEX('Raw Election Data'!$A$1:$AN$3144,MATCH($C1944&amp;" "&amp;$B1944,'Raw Election Data'!$C$1:$C$3144,0),MATCH('Joined Data'!N$1,'Raw Election Data'!$A$1:$AN$1,0))</f>
        <v>0.55215594099529908</v>
      </c>
      <c r="O1944">
        <f>INDEX('Raw Election Data'!$A$1:$AN$3144,MATCH($C1944&amp;" "&amp;$B1944,'Raw Election Data'!$C$1:$C$3144,0),MATCH('Joined Data'!O$1,'Raw Election Data'!$A$1:$AN$1,0))</f>
        <v>-3245</v>
      </c>
      <c r="P1944">
        <f>INDEX('Raw Election Data'!$A$1:$AN$3144,MATCH($C1944&amp;" "&amp;$B1944,'Raw Election Data'!$C$1:$C$3144,0),MATCH('Joined Data'!P$1,'Raw Election Data'!$A$1:$AN$1,0))</f>
        <v>3245</v>
      </c>
      <c r="Q1944">
        <f>INDEX('Raw Election Data'!$A$1:$AN$3144,MATCH($C1944&amp;" "&amp;$B1944,'Raw Election Data'!$C$1:$C$3144,0),MATCH('Joined Data'!Q$1,'Raw Election Data'!$A$1:$AN$1,0))</f>
        <v>-0.13150429567190791</v>
      </c>
      <c r="R1944">
        <f>INDEX('Raw Election Data'!$A$1:$AN$3144,MATCH($C1944&amp;" "&amp;$B1944,'Raw Election Data'!$C$1:$C$3144,0),MATCH('Joined Data'!R$1,'Raw Election Data'!$A$1:$AN$1,0))</f>
        <v>0.13150429567190791</v>
      </c>
    </row>
    <row r="1945" spans="1:18" ht="13.5" hidden="1" customHeight="1" x14ac:dyDescent="0.15">
      <c r="A1945" t="s">
        <v>265</v>
      </c>
      <c r="B1945" t="s">
        <v>4937</v>
      </c>
      <c r="C1945" t="str">
        <f>INDEX(FIPS!$A$1:$E$3236,MATCH($F1945,FIPS!$D$1:$D$3236,0),5)</f>
        <v>Lenoir County</v>
      </c>
      <c r="D1945" t="s">
        <v>266</v>
      </c>
      <c r="E1945" s="15" t="s">
        <v>59</v>
      </c>
      <c r="F1945" t="s">
        <v>5095</v>
      </c>
      <c r="G1945" t="s">
        <v>7791</v>
      </c>
      <c r="H1945" t="str">
        <f>IFERROR(VLOOKUP($G1945,'Team Colors'!$A:$B,2,0),"#c9c9c9")</f>
        <v>#0085ca</v>
      </c>
      <c r="I1945">
        <f>INDEX('Raw Election Data'!$A$1:$AN$3144,MATCH($C1945&amp;" "&amp;$B1945,'Raw Election Data'!$C$1:$C$3144,0),MATCH('Joined Data'!I$1,'Raw Election Data'!$A$1:$AN$1,0))</f>
        <v>58106</v>
      </c>
      <c r="J1945">
        <f>INDEX('Raw Election Data'!$A$1:$AN$3144,MATCH($C1945&amp;" "&amp;$B1945,'Raw Election Data'!$C$1:$C$3144,0),MATCH('Joined Data'!J$1,'Raw Election Data'!$A$1:$AN$1,0))</f>
        <v>11752</v>
      </c>
      <c r="K1945">
        <f>INDEX('Raw Election Data'!$A$1:$AN$3144,MATCH($C1945&amp;" "&amp;$B1945,'Raw Election Data'!$C$1:$C$3144,0),MATCH('Joined Data'!K$1,'Raw Election Data'!$A$1:$AN$1,0))</f>
        <v>13354</v>
      </c>
      <c r="L1945">
        <f>INDEX('Raw Election Data'!$A$1:$AN$3144,MATCH($C1945&amp;" "&amp;$B1945,'Raw Election Data'!$C$1:$C$3144,0),MATCH('Joined Data'!L$1,'Raw Election Data'!$A$1:$AN$1,0))</f>
        <v>25500</v>
      </c>
      <c r="M1945">
        <f>INDEX('Raw Election Data'!$A$1:$AN$3144,MATCH($C1945&amp;" "&amp;$B1945,'Raw Election Data'!$C$1:$C$3144,0),MATCH('Joined Data'!M$1,'Raw Election Data'!$A$1:$AN$1,0))</f>
        <v>0.46086274509803921</v>
      </c>
      <c r="N1945">
        <f>INDEX('Raw Election Data'!$A$1:$AN$3144,MATCH($C1945&amp;" "&amp;$B1945,'Raw Election Data'!$C$1:$C$3144,0),MATCH('Joined Data'!N$1,'Raw Election Data'!$A$1:$AN$1,0))</f>
        <v>0.52368627450980387</v>
      </c>
      <c r="O1945">
        <f>INDEX('Raw Election Data'!$A$1:$AN$3144,MATCH($C1945&amp;" "&amp;$B1945,'Raw Election Data'!$C$1:$C$3144,0),MATCH('Joined Data'!O$1,'Raw Election Data'!$A$1:$AN$1,0))</f>
        <v>-1602</v>
      </c>
      <c r="P1945">
        <f>INDEX('Raw Election Data'!$A$1:$AN$3144,MATCH($C1945&amp;" "&amp;$B1945,'Raw Election Data'!$C$1:$C$3144,0),MATCH('Joined Data'!P$1,'Raw Election Data'!$A$1:$AN$1,0))</f>
        <v>1602</v>
      </c>
      <c r="Q1945">
        <f>INDEX('Raw Election Data'!$A$1:$AN$3144,MATCH($C1945&amp;" "&amp;$B1945,'Raw Election Data'!$C$1:$C$3144,0),MATCH('Joined Data'!Q$1,'Raw Election Data'!$A$1:$AN$1,0))</f>
        <v>-6.2823529411764667E-2</v>
      </c>
      <c r="R1945">
        <f>INDEX('Raw Election Data'!$A$1:$AN$3144,MATCH($C1945&amp;" "&amp;$B1945,'Raw Election Data'!$C$1:$C$3144,0),MATCH('Joined Data'!R$1,'Raw Election Data'!$A$1:$AN$1,0))</f>
        <v>6.2823529411764667E-2</v>
      </c>
    </row>
    <row r="1946" spans="1:18" ht="13.5" hidden="1" customHeight="1" x14ac:dyDescent="0.15">
      <c r="A1946" t="s">
        <v>265</v>
      </c>
      <c r="B1946" t="s">
        <v>4937</v>
      </c>
      <c r="C1946" t="str">
        <f>INDEX(FIPS!$A$1:$E$3236,MATCH($F1946,FIPS!$D$1:$D$3236,0),5)</f>
        <v>Lincoln County</v>
      </c>
      <c r="D1946" t="s">
        <v>266</v>
      </c>
      <c r="E1946" s="15" t="s">
        <v>60</v>
      </c>
      <c r="F1946" t="s">
        <v>5098</v>
      </c>
      <c r="G1946" t="s">
        <v>7791</v>
      </c>
      <c r="H1946" t="str">
        <f>IFERROR(VLOOKUP($G1946,'Team Colors'!$A:$B,2,0),"#c9c9c9")</f>
        <v>#0085ca</v>
      </c>
      <c r="I1946">
        <f>INDEX('Raw Election Data'!$A$1:$AN$3144,MATCH($C1946&amp;" "&amp;$B1946,'Raw Election Data'!$C$1:$C$3144,0),MATCH('Joined Data'!I$1,'Raw Election Data'!$A$1:$AN$1,0))</f>
        <v>81035</v>
      </c>
      <c r="J1946">
        <f>INDEX('Raw Election Data'!$A$1:$AN$3144,MATCH($C1946&amp;" "&amp;$B1946,'Raw Election Data'!$C$1:$C$3144,0),MATCH('Joined Data'!J$1,'Raw Election Data'!$A$1:$AN$1,0))</f>
        <v>9836</v>
      </c>
      <c r="K1946">
        <f>INDEX('Raw Election Data'!$A$1:$AN$3144,MATCH($C1946&amp;" "&amp;$B1946,'Raw Election Data'!$C$1:$C$3144,0),MATCH('Joined Data'!K$1,'Raw Election Data'!$A$1:$AN$1,0))</f>
        <v>28653</v>
      </c>
      <c r="L1946">
        <f>INDEX('Raw Election Data'!$A$1:$AN$3144,MATCH($C1946&amp;" "&amp;$B1946,'Raw Election Data'!$C$1:$C$3144,0),MATCH('Joined Data'!L$1,'Raw Election Data'!$A$1:$AN$1,0))</f>
        <v>39449</v>
      </c>
      <c r="M1946">
        <f>INDEX('Raw Election Data'!$A$1:$AN$3144,MATCH($C1946&amp;" "&amp;$B1946,'Raw Election Data'!$C$1:$C$3144,0),MATCH('Joined Data'!M$1,'Raw Election Data'!$A$1:$AN$1,0))</f>
        <v>0.24933458389312785</v>
      </c>
      <c r="N1946">
        <f>INDEX('Raw Election Data'!$A$1:$AN$3144,MATCH($C1946&amp;" "&amp;$B1946,'Raw Election Data'!$C$1:$C$3144,0),MATCH('Joined Data'!N$1,'Raw Election Data'!$A$1:$AN$1,0))</f>
        <v>0.72633019848411873</v>
      </c>
      <c r="O1946">
        <f>INDEX('Raw Election Data'!$A$1:$AN$3144,MATCH($C1946&amp;" "&amp;$B1946,'Raw Election Data'!$C$1:$C$3144,0),MATCH('Joined Data'!O$1,'Raw Election Data'!$A$1:$AN$1,0))</f>
        <v>-18817</v>
      </c>
      <c r="P1946">
        <f>INDEX('Raw Election Data'!$A$1:$AN$3144,MATCH($C1946&amp;" "&amp;$B1946,'Raw Election Data'!$C$1:$C$3144,0),MATCH('Joined Data'!P$1,'Raw Election Data'!$A$1:$AN$1,0))</f>
        <v>18817</v>
      </c>
      <c r="Q1946">
        <f>INDEX('Raw Election Data'!$A$1:$AN$3144,MATCH($C1946&amp;" "&amp;$B1946,'Raw Election Data'!$C$1:$C$3144,0),MATCH('Joined Data'!Q$1,'Raw Election Data'!$A$1:$AN$1,0))</f>
        <v>-0.47699561459099088</v>
      </c>
      <c r="R1946">
        <f>INDEX('Raw Election Data'!$A$1:$AN$3144,MATCH($C1946&amp;" "&amp;$B1946,'Raw Election Data'!$C$1:$C$3144,0),MATCH('Joined Data'!R$1,'Raw Election Data'!$A$1:$AN$1,0))</f>
        <v>0.47699561459099088</v>
      </c>
    </row>
    <row r="1947" spans="1:18" ht="13.5" hidden="1" customHeight="1" x14ac:dyDescent="0.15">
      <c r="A1947" t="s">
        <v>265</v>
      </c>
      <c r="B1947" t="s">
        <v>4937</v>
      </c>
      <c r="C1947" t="str">
        <f>INDEX(FIPS!$A$1:$E$3236,MATCH($F1947,FIPS!$D$1:$D$3236,0),5)</f>
        <v>McDowell County</v>
      </c>
      <c r="D1947" t="s">
        <v>266</v>
      </c>
      <c r="E1947" s="15" t="s">
        <v>61</v>
      </c>
      <c r="F1947" t="s">
        <v>5100</v>
      </c>
      <c r="G1947" t="s">
        <v>7791</v>
      </c>
      <c r="H1947" t="str">
        <f>IFERROR(VLOOKUP($G1947,'Team Colors'!$A:$B,2,0),"#c9c9c9")</f>
        <v>#0085ca</v>
      </c>
      <c r="I1947">
        <f>INDEX('Raw Election Data'!$A$1:$AN$3144,MATCH($C1947&amp;" "&amp;$B1947,'Raw Election Data'!$C$1:$C$3144,0),MATCH('Joined Data'!I$1,'Raw Election Data'!$A$1:$AN$1,0))</f>
        <v>44989</v>
      </c>
      <c r="J1947">
        <f>INDEX('Raw Election Data'!$A$1:$AN$3144,MATCH($C1947&amp;" "&amp;$B1947,'Raw Election Data'!$C$1:$C$3144,0),MATCH('Joined Data'!J$1,'Raw Election Data'!$A$1:$AN$1,0))</f>
        <v>4645</v>
      </c>
      <c r="K1947">
        <f>INDEX('Raw Election Data'!$A$1:$AN$3144,MATCH($C1947&amp;" "&amp;$B1947,'Raw Election Data'!$C$1:$C$3144,0),MATCH('Joined Data'!K$1,'Raw Election Data'!$A$1:$AN$1,0))</f>
        <v>14517</v>
      </c>
      <c r="L1947">
        <f>INDEX('Raw Election Data'!$A$1:$AN$3144,MATCH($C1947&amp;" "&amp;$B1947,'Raw Election Data'!$C$1:$C$3144,0),MATCH('Joined Data'!L$1,'Raw Election Data'!$A$1:$AN$1,0))</f>
        <v>19557</v>
      </c>
      <c r="M1947">
        <f>INDEX('Raw Election Data'!$A$1:$AN$3144,MATCH($C1947&amp;" "&amp;$B1947,'Raw Election Data'!$C$1:$C$3144,0),MATCH('Joined Data'!M$1,'Raw Election Data'!$A$1:$AN$1,0))</f>
        <v>0.23751086567469448</v>
      </c>
      <c r="N1947">
        <f>INDEX('Raw Election Data'!$A$1:$AN$3144,MATCH($C1947&amp;" "&amp;$B1947,'Raw Election Data'!$C$1:$C$3144,0),MATCH('Joined Data'!N$1,'Raw Election Data'!$A$1:$AN$1,0))</f>
        <v>0.74229176254026696</v>
      </c>
      <c r="O1947">
        <f>INDEX('Raw Election Data'!$A$1:$AN$3144,MATCH($C1947&amp;" "&amp;$B1947,'Raw Election Data'!$C$1:$C$3144,0),MATCH('Joined Data'!O$1,'Raw Election Data'!$A$1:$AN$1,0))</f>
        <v>-9872</v>
      </c>
      <c r="P1947">
        <f>INDEX('Raw Election Data'!$A$1:$AN$3144,MATCH($C1947&amp;" "&amp;$B1947,'Raw Election Data'!$C$1:$C$3144,0),MATCH('Joined Data'!P$1,'Raw Election Data'!$A$1:$AN$1,0))</f>
        <v>9872</v>
      </c>
      <c r="Q1947">
        <f>INDEX('Raw Election Data'!$A$1:$AN$3144,MATCH($C1947&amp;" "&amp;$B1947,'Raw Election Data'!$C$1:$C$3144,0),MATCH('Joined Data'!Q$1,'Raw Election Data'!$A$1:$AN$1,0))</f>
        <v>-0.50478089686557248</v>
      </c>
      <c r="R1947">
        <f>INDEX('Raw Election Data'!$A$1:$AN$3144,MATCH($C1947&amp;" "&amp;$B1947,'Raw Election Data'!$C$1:$C$3144,0),MATCH('Joined Data'!R$1,'Raw Election Data'!$A$1:$AN$1,0))</f>
        <v>0.50478089686557248</v>
      </c>
    </row>
    <row r="1948" spans="1:18" ht="13.5" hidden="1" customHeight="1" x14ac:dyDescent="0.15">
      <c r="A1948" t="s">
        <v>265</v>
      </c>
      <c r="B1948" t="s">
        <v>4937</v>
      </c>
      <c r="C1948" t="str">
        <f>INDEX(FIPS!$A$1:$E$3236,MATCH($F1948,FIPS!$D$1:$D$3236,0),5)</f>
        <v>Macon County</v>
      </c>
      <c r="D1948" t="s">
        <v>266</v>
      </c>
      <c r="E1948" s="15" t="s">
        <v>62</v>
      </c>
      <c r="F1948" t="s">
        <v>5103</v>
      </c>
      <c r="G1948" t="s">
        <v>7791</v>
      </c>
      <c r="H1948" t="str">
        <f>IFERROR(VLOOKUP($G1948,'Team Colors'!$A:$B,2,0),"#c9c9c9")</f>
        <v>#0085ca</v>
      </c>
      <c r="I1948">
        <f>INDEX('Raw Election Data'!$A$1:$AN$3144,MATCH($C1948&amp;" "&amp;$B1948,'Raw Election Data'!$C$1:$C$3144,0),MATCH('Joined Data'!I$1,'Raw Election Data'!$A$1:$AN$1,0))</f>
        <v>34201</v>
      </c>
      <c r="J1948">
        <f>INDEX('Raw Election Data'!$A$1:$AN$3144,MATCH($C1948&amp;" "&amp;$B1948,'Raw Election Data'!$C$1:$C$3144,0),MATCH('Joined Data'!J$1,'Raw Election Data'!$A$1:$AN$1,0))</f>
        <v>4841</v>
      </c>
      <c r="K1948">
        <f>INDEX('Raw Election Data'!$A$1:$AN$3144,MATCH($C1948&amp;" "&amp;$B1948,'Raw Election Data'!$C$1:$C$3144,0),MATCH('Joined Data'!K$1,'Raw Election Data'!$A$1:$AN$1,0))</f>
        <v>12035</v>
      </c>
      <c r="L1948">
        <f>INDEX('Raw Election Data'!$A$1:$AN$3144,MATCH($C1948&amp;" "&amp;$B1948,'Raw Election Data'!$C$1:$C$3144,0),MATCH('Joined Data'!L$1,'Raw Election Data'!$A$1:$AN$1,0))</f>
        <v>17336</v>
      </c>
      <c r="M1948">
        <f>INDEX('Raw Election Data'!$A$1:$AN$3144,MATCH($C1948&amp;" "&amp;$B1948,'Raw Election Data'!$C$1:$C$3144,0),MATCH('Joined Data'!M$1,'Raw Election Data'!$A$1:$AN$1,0))</f>
        <v>0.27924550069220122</v>
      </c>
      <c r="N1948">
        <f>INDEX('Raw Election Data'!$A$1:$AN$3144,MATCH($C1948&amp;" "&amp;$B1948,'Raw Election Data'!$C$1:$C$3144,0),MATCH('Joined Data'!N$1,'Raw Election Data'!$A$1:$AN$1,0))</f>
        <v>0.69422011998154132</v>
      </c>
      <c r="O1948">
        <f>INDEX('Raw Election Data'!$A$1:$AN$3144,MATCH($C1948&amp;" "&amp;$B1948,'Raw Election Data'!$C$1:$C$3144,0),MATCH('Joined Data'!O$1,'Raw Election Data'!$A$1:$AN$1,0))</f>
        <v>-7194</v>
      </c>
      <c r="P1948">
        <f>INDEX('Raw Election Data'!$A$1:$AN$3144,MATCH($C1948&amp;" "&amp;$B1948,'Raw Election Data'!$C$1:$C$3144,0),MATCH('Joined Data'!P$1,'Raw Election Data'!$A$1:$AN$1,0))</f>
        <v>7194</v>
      </c>
      <c r="Q1948">
        <f>INDEX('Raw Election Data'!$A$1:$AN$3144,MATCH($C1948&amp;" "&amp;$B1948,'Raw Election Data'!$C$1:$C$3144,0),MATCH('Joined Data'!Q$1,'Raw Election Data'!$A$1:$AN$1,0))</f>
        <v>-0.4149746192893401</v>
      </c>
      <c r="R1948">
        <f>INDEX('Raw Election Data'!$A$1:$AN$3144,MATCH($C1948&amp;" "&amp;$B1948,'Raw Election Data'!$C$1:$C$3144,0),MATCH('Joined Data'!R$1,'Raw Election Data'!$A$1:$AN$1,0))</f>
        <v>0.4149746192893401</v>
      </c>
    </row>
    <row r="1949" spans="1:18" ht="13.5" hidden="1" customHeight="1" x14ac:dyDescent="0.15">
      <c r="A1949" t="s">
        <v>265</v>
      </c>
      <c r="B1949" t="s">
        <v>4937</v>
      </c>
      <c r="C1949" t="str">
        <f>INDEX(FIPS!$A$1:$E$3236,MATCH($F1949,FIPS!$D$1:$D$3236,0),5)</f>
        <v>Madison County</v>
      </c>
      <c r="D1949" t="s">
        <v>266</v>
      </c>
      <c r="E1949" s="15" t="s">
        <v>63</v>
      </c>
      <c r="F1949" t="s">
        <v>5104</v>
      </c>
      <c r="G1949" t="s">
        <v>7791</v>
      </c>
      <c r="H1949" t="str">
        <f>IFERROR(VLOOKUP($G1949,'Team Colors'!$A:$B,2,0),"#c9c9c9")</f>
        <v>#0085ca</v>
      </c>
      <c r="I1949">
        <f>INDEX('Raw Election Data'!$A$1:$AN$3144,MATCH($C1949&amp;" "&amp;$B1949,'Raw Election Data'!$C$1:$C$3144,0),MATCH('Joined Data'!I$1,'Raw Election Data'!$A$1:$AN$1,0))</f>
        <v>21139</v>
      </c>
      <c r="J1949">
        <f>INDEX('Raw Election Data'!$A$1:$AN$3144,MATCH($C1949&amp;" "&amp;$B1949,'Raw Election Data'!$C$1:$C$3144,0),MATCH('Joined Data'!J$1,'Raw Election Data'!$A$1:$AN$1,0))</f>
        <v>3899</v>
      </c>
      <c r="K1949">
        <f>INDEX('Raw Election Data'!$A$1:$AN$3144,MATCH($C1949&amp;" "&amp;$B1949,'Raw Election Data'!$C$1:$C$3144,0),MATCH('Joined Data'!K$1,'Raw Election Data'!$A$1:$AN$1,0))</f>
        <v>6735</v>
      </c>
      <c r="L1949">
        <f>INDEX('Raw Election Data'!$A$1:$AN$3144,MATCH($C1949&amp;" "&amp;$B1949,'Raw Election Data'!$C$1:$C$3144,0),MATCH('Joined Data'!L$1,'Raw Election Data'!$A$1:$AN$1,0))</f>
        <v>10966</v>
      </c>
      <c r="M1949">
        <f>INDEX('Raw Election Data'!$A$1:$AN$3144,MATCH($C1949&amp;" "&amp;$B1949,'Raw Election Data'!$C$1:$C$3144,0),MATCH('Joined Data'!M$1,'Raw Election Data'!$A$1:$AN$1,0))</f>
        <v>0.35555352908991428</v>
      </c>
      <c r="N1949">
        <f>INDEX('Raw Election Data'!$A$1:$AN$3144,MATCH($C1949&amp;" "&amp;$B1949,'Raw Election Data'!$C$1:$C$3144,0),MATCH('Joined Data'!N$1,'Raw Election Data'!$A$1:$AN$1,0))</f>
        <v>0.6141710742294364</v>
      </c>
      <c r="O1949">
        <f>INDEX('Raw Election Data'!$A$1:$AN$3144,MATCH($C1949&amp;" "&amp;$B1949,'Raw Election Data'!$C$1:$C$3144,0),MATCH('Joined Data'!O$1,'Raw Election Data'!$A$1:$AN$1,0))</f>
        <v>-2836</v>
      </c>
      <c r="P1949">
        <f>INDEX('Raw Election Data'!$A$1:$AN$3144,MATCH($C1949&amp;" "&amp;$B1949,'Raw Election Data'!$C$1:$C$3144,0),MATCH('Joined Data'!P$1,'Raw Election Data'!$A$1:$AN$1,0))</f>
        <v>2836</v>
      </c>
      <c r="Q1949">
        <f>INDEX('Raw Election Data'!$A$1:$AN$3144,MATCH($C1949&amp;" "&amp;$B1949,'Raw Election Data'!$C$1:$C$3144,0),MATCH('Joined Data'!Q$1,'Raw Election Data'!$A$1:$AN$1,0))</f>
        <v>-0.25861754513952212</v>
      </c>
      <c r="R1949">
        <f>INDEX('Raw Election Data'!$A$1:$AN$3144,MATCH($C1949&amp;" "&amp;$B1949,'Raw Election Data'!$C$1:$C$3144,0),MATCH('Joined Data'!R$1,'Raw Election Data'!$A$1:$AN$1,0))</f>
        <v>0.25861754513952212</v>
      </c>
    </row>
    <row r="1950" spans="1:18" ht="13.5" hidden="1" customHeight="1" x14ac:dyDescent="0.15">
      <c r="A1950" t="s">
        <v>265</v>
      </c>
      <c r="B1950" t="s">
        <v>4937</v>
      </c>
      <c r="C1950" t="str">
        <f>INDEX(FIPS!$A$1:$E$3236,MATCH($F1950,FIPS!$D$1:$D$3236,0),5)</f>
        <v>Martin County</v>
      </c>
      <c r="D1950" t="s">
        <v>266</v>
      </c>
      <c r="E1950" s="15" t="s">
        <v>64</v>
      </c>
      <c r="F1950" t="s">
        <v>5105</v>
      </c>
      <c r="G1950" t="s">
        <v>7791</v>
      </c>
      <c r="H1950" t="str">
        <f>IFERROR(VLOOKUP($G1950,'Team Colors'!$A:$B,2,0),"#c9c9c9")</f>
        <v>#0085ca</v>
      </c>
      <c r="I1950">
        <f>INDEX('Raw Election Data'!$A$1:$AN$3144,MATCH($C1950&amp;" "&amp;$B1950,'Raw Election Data'!$C$1:$C$3144,0),MATCH('Joined Data'!I$1,'Raw Election Data'!$A$1:$AN$1,0))</f>
        <v>23357</v>
      </c>
      <c r="J1950">
        <f>INDEX('Raw Election Data'!$A$1:$AN$3144,MATCH($C1950&amp;" "&amp;$B1950,'Raw Election Data'!$C$1:$C$3144,0),MATCH('Joined Data'!J$1,'Raw Election Data'!$A$1:$AN$1,0))</f>
        <v>5814</v>
      </c>
      <c r="K1950">
        <f>INDEX('Raw Election Data'!$A$1:$AN$3144,MATCH($C1950&amp;" "&amp;$B1950,'Raw Election Data'!$C$1:$C$3144,0),MATCH('Joined Data'!K$1,'Raw Election Data'!$A$1:$AN$1,0))</f>
        <v>5874</v>
      </c>
      <c r="L1950">
        <f>INDEX('Raw Election Data'!$A$1:$AN$3144,MATCH($C1950&amp;" "&amp;$B1950,'Raw Election Data'!$C$1:$C$3144,0),MATCH('Joined Data'!L$1,'Raw Election Data'!$A$1:$AN$1,0))</f>
        <v>11852</v>
      </c>
      <c r="M1950">
        <f>INDEX('Raw Election Data'!$A$1:$AN$3144,MATCH($C1950&amp;" "&amp;$B1950,'Raw Election Data'!$C$1:$C$3144,0),MATCH('Joined Data'!M$1,'Raw Election Data'!$A$1:$AN$1,0))</f>
        <v>0.49055011812352345</v>
      </c>
      <c r="N1950">
        <f>INDEX('Raw Election Data'!$A$1:$AN$3144,MATCH($C1950&amp;" "&amp;$B1950,'Raw Election Data'!$C$1:$C$3144,0),MATCH('Joined Data'!N$1,'Raw Election Data'!$A$1:$AN$1,0))</f>
        <v>0.49561255484306443</v>
      </c>
      <c r="O1950">
        <f>INDEX('Raw Election Data'!$A$1:$AN$3144,MATCH($C1950&amp;" "&amp;$B1950,'Raw Election Data'!$C$1:$C$3144,0),MATCH('Joined Data'!O$1,'Raw Election Data'!$A$1:$AN$1,0))</f>
        <v>-60</v>
      </c>
      <c r="P1950">
        <f>INDEX('Raw Election Data'!$A$1:$AN$3144,MATCH($C1950&amp;" "&amp;$B1950,'Raw Election Data'!$C$1:$C$3144,0),MATCH('Joined Data'!P$1,'Raw Election Data'!$A$1:$AN$1,0))</f>
        <v>60</v>
      </c>
      <c r="Q1950">
        <f>INDEX('Raw Election Data'!$A$1:$AN$3144,MATCH($C1950&amp;" "&amp;$B1950,'Raw Election Data'!$C$1:$C$3144,0),MATCH('Joined Data'!Q$1,'Raw Election Data'!$A$1:$AN$1,0))</f>
        <v>-5.0624367195409858E-3</v>
      </c>
      <c r="R1950">
        <f>INDEX('Raw Election Data'!$A$1:$AN$3144,MATCH($C1950&amp;" "&amp;$B1950,'Raw Election Data'!$C$1:$C$3144,0),MATCH('Joined Data'!R$1,'Raw Election Data'!$A$1:$AN$1,0))</f>
        <v>5.0624367195409858E-3</v>
      </c>
    </row>
    <row r="1951" spans="1:18" ht="13.5" hidden="1" customHeight="1" x14ac:dyDescent="0.15">
      <c r="A1951" t="s">
        <v>265</v>
      </c>
      <c r="B1951" t="s">
        <v>4937</v>
      </c>
      <c r="C1951" t="str">
        <f>INDEX(FIPS!$A$1:$E$3236,MATCH($F1951,FIPS!$D$1:$D$3236,0),5)</f>
        <v>Mecklenburg County</v>
      </c>
      <c r="D1951" t="s">
        <v>266</v>
      </c>
      <c r="E1951" s="15" t="s">
        <v>65</v>
      </c>
      <c r="F1951" t="s">
        <v>5107</v>
      </c>
      <c r="G1951" t="s">
        <v>7791</v>
      </c>
      <c r="H1951" t="str">
        <f>IFERROR(VLOOKUP($G1951,'Team Colors'!$A:$B,2,0),"#c9c9c9")</f>
        <v>#0085ca</v>
      </c>
      <c r="I1951">
        <f>INDEX('Raw Election Data'!$A$1:$AN$3144,MATCH($C1951&amp;" "&amp;$B1951,'Raw Election Data'!$C$1:$C$3144,0),MATCH('Joined Data'!I$1,'Raw Election Data'!$A$1:$AN$1,0))</f>
        <v>1034070</v>
      </c>
      <c r="J1951">
        <f>INDEX('Raw Election Data'!$A$1:$AN$3144,MATCH($C1951&amp;" "&amp;$B1951,'Raw Election Data'!$C$1:$C$3144,0),MATCH('Joined Data'!J$1,'Raw Election Data'!$A$1:$AN$1,0))</f>
        <v>292258</v>
      </c>
      <c r="K1951">
        <f>INDEX('Raw Election Data'!$A$1:$AN$3144,MATCH($C1951&amp;" "&amp;$B1951,'Raw Election Data'!$C$1:$C$3144,0),MATCH('Joined Data'!K$1,'Raw Election Data'!$A$1:$AN$1,0))</f>
        <v>154303</v>
      </c>
      <c r="L1951">
        <f>INDEX('Raw Election Data'!$A$1:$AN$3144,MATCH($C1951&amp;" "&amp;$B1951,'Raw Election Data'!$C$1:$C$3144,0),MATCH('Joined Data'!L$1,'Raw Election Data'!$A$1:$AN$1,0))</f>
        <v>461834</v>
      </c>
      <c r="M1951">
        <f>INDEX('Raw Election Data'!$A$1:$AN$3144,MATCH($C1951&amp;" "&amp;$B1951,'Raw Election Data'!$C$1:$C$3144,0),MATCH('Joined Data'!M$1,'Raw Election Data'!$A$1:$AN$1,0))</f>
        <v>0.6328204506381081</v>
      </c>
      <c r="N1951">
        <f>INDEX('Raw Election Data'!$A$1:$AN$3144,MATCH($C1951&amp;" "&amp;$B1951,'Raw Election Data'!$C$1:$C$3144,0),MATCH('Joined Data'!N$1,'Raw Election Data'!$A$1:$AN$1,0))</f>
        <v>0.33410922539267357</v>
      </c>
      <c r="O1951">
        <f>INDEX('Raw Election Data'!$A$1:$AN$3144,MATCH($C1951&amp;" "&amp;$B1951,'Raw Election Data'!$C$1:$C$3144,0),MATCH('Joined Data'!O$1,'Raw Election Data'!$A$1:$AN$1,0))</f>
        <v>137955</v>
      </c>
      <c r="P1951">
        <f>INDEX('Raw Election Data'!$A$1:$AN$3144,MATCH($C1951&amp;" "&amp;$B1951,'Raw Election Data'!$C$1:$C$3144,0),MATCH('Joined Data'!P$1,'Raw Election Data'!$A$1:$AN$1,0))</f>
        <v>-137955</v>
      </c>
      <c r="Q1951">
        <f>INDEX('Raw Election Data'!$A$1:$AN$3144,MATCH($C1951&amp;" "&amp;$B1951,'Raw Election Data'!$C$1:$C$3144,0),MATCH('Joined Data'!Q$1,'Raw Election Data'!$A$1:$AN$1,0))</f>
        <v>0.29871122524543453</v>
      </c>
      <c r="R1951">
        <f>INDEX('Raw Election Data'!$A$1:$AN$3144,MATCH($C1951&amp;" "&amp;$B1951,'Raw Election Data'!$C$1:$C$3144,0),MATCH('Joined Data'!R$1,'Raw Election Data'!$A$1:$AN$1,0))</f>
        <v>-0.29871122524543453</v>
      </c>
    </row>
    <row r="1952" spans="1:18" ht="13.5" hidden="1" customHeight="1" x14ac:dyDescent="0.15">
      <c r="A1952" t="s">
        <v>265</v>
      </c>
      <c r="B1952" t="s">
        <v>4937</v>
      </c>
      <c r="C1952" t="str">
        <f>INDEX(FIPS!$A$1:$E$3236,MATCH($F1952,FIPS!$D$1:$D$3236,0),5)</f>
        <v>Mitchell County</v>
      </c>
      <c r="D1952" t="s">
        <v>266</v>
      </c>
      <c r="E1952" s="15" t="s">
        <v>66</v>
      </c>
      <c r="F1952" t="s">
        <v>5108</v>
      </c>
      <c r="G1952" t="s">
        <v>7791</v>
      </c>
      <c r="H1952" t="str">
        <f>IFERROR(VLOOKUP($G1952,'Team Colors'!$A:$B,2,0),"#c9c9c9")</f>
        <v>#0085ca</v>
      </c>
      <c r="I1952">
        <f>INDEX('Raw Election Data'!$A$1:$AN$3144,MATCH($C1952&amp;" "&amp;$B1952,'Raw Election Data'!$C$1:$C$3144,0),MATCH('Joined Data'!I$1,'Raw Election Data'!$A$1:$AN$1,0))</f>
        <v>15246</v>
      </c>
      <c r="J1952">
        <f>INDEX('Raw Election Data'!$A$1:$AN$3144,MATCH($C1952&amp;" "&amp;$B1952,'Raw Election Data'!$C$1:$C$3144,0),MATCH('Joined Data'!J$1,'Raw Election Data'!$A$1:$AN$1,0))</f>
        <v>1585</v>
      </c>
      <c r="K1952">
        <f>INDEX('Raw Election Data'!$A$1:$AN$3144,MATCH($C1952&amp;" "&amp;$B1952,'Raw Election Data'!$C$1:$C$3144,0),MATCH('Joined Data'!K$1,'Raw Election Data'!$A$1:$AN$1,0))</f>
        <v>6225</v>
      </c>
      <c r="L1952">
        <f>INDEX('Raw Election Data'!$A$1:$AN$3144,MATCH($C1952&amp;" "&amp;$B1952,'Raw Election Data'!$C$1:$C$3144,0),MATCH('Joined Data'!L$1,'Raw Election Data'!$A$1:$AN$1,0))</f>
        <v>7948</v>
      </c>
      <c r="M1952">
        <f>INDEX('Raw Election Data'!$A$1:$AN$3144,MATCH($C1952&amp;" "&amp;$B1952,'Raw Election Data'!$C$1:$C$3144,0),MATCH('Joined Data'!M$1,'Raw Election Data'!$A$1:$AN$1,0))</f>
        <v>0.19942123804730749</v>
      </c>
      <c r="N1952">
        <f>INDEX('Raw Election Data'!$A$1:$AN$3144,MATCH($C1952&amp;" "&amp;$B1952,'Raw Election Data'!$C$1:$C$3144,0),MATCH('Joined Data'!N$1,'Raw Election Data'!$A$1:$AN$1,0))</f>
        <v>0.78321590337191749</v>
      </c>
      <c r="O1952">
        <f>INDEX('Raw Election Data'!$A$1:$AN$3144,MATCH($C1952&amp;" "&amp;$B1952,'Raw Election Data'!$C$1:$C$3144,0),MATCH('Joined Data'!O$1,'Raw Election Data'!$A$1:$AN$1,0))</f>
        <v>-4640</v>
      </c>
      <c r="P1952">
        <f>INDEX('Raw Election Data'!$A$1:$AN$3144,MATCH($C1952&amp;" "&amp;$B1952,'Raw Election Data'!$C$1:$C$3144,0),MATCH('Joined Data'!P$1,'Raw Election Data'!$A$1:$AN$1,0))</f>
        <v>4640</v>
      </c>
      <c r="Q1952">
        <f>INDEX('Raw Election Data'!$A$1:$AN$3144,MATCH($C1952&amp;" "&amp;$B1952,'Raw Election Data'!$C$1:$C$3144,0),MATCH('Joined Data'!Q$1,'Raw Election Data'!$A$1:$AN$1,0))</f>
        <v>-0.58379466532461</v>
      </c>
      <c r="R1952">
        <f>INDEX('Raw Election Data'!$A$1:$AN$3144,MATCH($C1952&amp;" "&amp;$B1952,'Raw Election Data'!$C$1:$C$3144,0),MATCH('Joined Data'!R$1,'Raw Election Data'!$A$1:$AN$1,0))</f>
        <v>0.58379466532461</v>
      </c>
    </row>
    <row r="1953" spans="1:18" ht="13.5" hidden="1" customHeight="1" x14ac:dyDescent="0.15">
      <c r="A1953" t="s">
        <v>265</v>
      </c>
      <c r="B1953" t="s">
        <v>4937</v>
      </c>
      <c r="C1953" t="str">
        <f>INDEX(FIPS!$A$1:$E$3236,MATCH($F1953,FIPS!$D$1:$D$3236,0),5)</f>
        <v>Montgomery County</v>
      </c>
      <c r="D1953" t="s">
        <v>266</v>
      </c>
      <c r="E1953" s="15" t="s">
        <v>67</v>
      </c>
      <c r="F1953" t="s">
        <v>5109</v>
      </c>
      <c r="G1953" t="s">
        <v>7791</v>
      </c>
      <c r="H1953" t="str">
        <f>IFERROR(VLOOKUP($G1953,'Team Colors'!$A:$B,2,0),"#c9c9c9")</f>
        <v>#0085ca</v>
      </c>
      <c r="I1953">
        <f>INDEX('Raw Election Data'!$A$1:$AN$3144,MATCH($C1953&amp;" "&amp;$B1953,'Raw Election Data'!$C$1:$C$3144,0),MATCH('Joined Data'!I$1,'Raw Election Data'!$A$1:$AN$1,0))</f>
        <v>27548</v>
      </c>
      <c r="J1953">
        <f>INDEX('Raw Election Data'!$A$1:$AN$3144,MATCH($C1953&amp;" "&amp;$B1953,'Raw Election Data'!$C$1:$C$3144,0),MATCH('Joined Data'!J$1,'Raw Election Data'!$A$1:$AN$1,0))</f>
        <v>4108</v>
      </c>
      <c r="K1953">
        <f>INDEX('Raw Election Data'!$A$1:$AN$3144,MATCH($C1953&amp;" "&amp;$B1953,'Raw Election Data'!$C$1:$C$3144,0),MATCH('Joined Data'!K$1,'Raw Election Data'!$A$1:$AN$1,0))</f>
        <v>7070</v>
      </c>
      <c r="L1953">
        <f>INDEX('Raw Election Data'!$A$1:$AN$3144,MATCH($C1953&amp;" "&amp;$B1953,'Raw Election Data'!$C$1:$C$3144,0),MATCH('Joined Data'!L$1,'Raw Election Data'!$A$1:$AN$1,0))</f>
        <v>11449</v>
      </c>
      <c r="M1953">
        <f>INDEX('Raw Election Data'!$A$1:$AN$3144,MATCH($C1953&amp;" "&amp;$B1953,'Raw Election Data'!$C$1:$C$3144,0),MATCH('Joined Data'!M$1,'Raw Election Data'!$A$1:$AN$1,0))</f>
        <v>0.35880862957463533</v>
      </c>
      <c r="N1953">
        <f>INDEX('Raw Election Data'!$A$1:$AN$3144,MATCH($C1953&amp;" "&amp;$B1953,'Raw Election Data'!$C$1:$C$3144,0),MATCH('Joined Data'!N$1,'Raw Election Data'!$A$1:$AN$1,0))</f>
        <v>0.61752118088916064</v>
      </c>
      <c r="O1953">
        <f>INDEX('Raw Election Data'!$A$1:$AN$3144,MATCH($C1953&amp;" "&amp;$B1953,'Raw Election Data'!$C$1:$C$3144,0),MATCH('Joined Data'!O$1,'Raw Election Data'!$A$1:$AN$1,0))</f>
        <v>-2962</v>
      </c>
      <c r="P1953">
        <f>INDEX('Raw Election Data'!$A$1:$AN$3144,MATCH($C1953&amp;" "&amp;$B1953,'Raw Election Data'!$C$1:$C$3144,0),MATCH('Joined Data'!P$1,'Raw Election Data'!$A$1:$AN$1,0))</f>
        <v>2962</v>
      </c>
      <c r="Q1953">
        <f>INDEX('Raw Election Data'!$A$1:$AN$3144,MATCH($C1953&amp;" "&amp;$B1953,'Raw Election Data'!$C$1:$C$3144,0),MATCH('Joined Data'!Q$1,'Raw Election Data'!$A$1:$AN$1,0))</f>
        <v>-0.25871255131452531</v>
      </c>
      <c r="R1953">
        <f>INDEX('Raw Election Data'!$A$1:$AN$3144,MATCH($C1953&amp;" "&amp;$B1953,'Raw Election Data'!$C$1:$C$3144,0),MATCH('Joined Data'!R$1,'Raw Election Data'!$A$1:$AN$1,0))</f>
        <v>0.25871255131452531</v>
      </c>
    </row>
    <row r="1954" spans="1:18" ht="13.5" hidden="1" customHeight="1" x14ac:dyDescent="0.15">
      <c r="A1954" t="s">
        <v>265</v>
      </c>
      <c r="B1954" t="s">
        <v>4937</v>
      </c>
      <c r="C1954" t="str">
        <f>INDEX(FIPS!$A$1:$E$3236,MATCH($F1954,FIPS!$D$1:$D$3236,0),5)</f>
        <v>Moore County</v>
      </c>
      <c r="D1954" t="s">
        <v>266</v>
      </c>
      <c r="E1954" s="15" t="s">
        <v>68</v>
      </c>
      <c r="F1954" t="s">
        <v>5111</v>
      </c>
      <c r="G1954" t="s">
        <v>7791</v>
      </c>
      <c r="H1954" t="str">
        <f>IFERROR(VLOOKUP($G1954,'Team Colors'!$A:$B,2,0),"#c9c9c9")</f>
        <v>#0085ca</v>
      </c>
      <c r="I1954">
        <f>INDEX('Raw Election Data'!$A$1:$AN$3144,MATCH($C1954&amp;" "&amp;$B1954,'Raw Election Data'!$C$1:$C$3144,0),MATCH('Joined Data'!I$1,'Raw Election Data'!$A$1:$AN$1,0))</f>
        <v>94352</v>
      </c>
      <c r="J1954">
        <f>INDEX('Raw Election Data'!$A$1:$AN$3144,MATCH($C1954&amp;" "&amp;$B1954,'Raw Election Data'!$C$1:$C$3144,0),MATCH('Joined Data'!J$1,'Raw Election Data'!$A$1:$AN$1,0))</f>
        <v>16148</v>
      </c>
      <c r="K1954">
        <f>INDEX('Raw Election Data'!$A$1:$AN$3144,MATCH($C1954&amp;" "&amp;$B1954,'Raw Election Data'!$C$1:$C$3144,0),MATCH('Joined Data'!K$1,'Raw Election Data'!$A$1:$AN$1,0))</f>
        <v>30273</v>
      </c>
      <c r="L1954">
        <f>INDEX('Raw Election Data'!$A$1:$AN$3144,MATCH($C1954&amp;" "&amp;$B1954,'Raw Election Data'!$C$1:$C$3144,0),MATCH('Joined Data'!L$1,'Raw Election Data'!$A$1:$AN$1,0))</f>
        <v>47746</v>
      </c>
      <c r="M1954">
        <f>INDEX('Raw Election Data'!$A$1:$AN$3144,MATCH($C1954&amp;" "&amp;$B1954,'Raw Election Data'!$C$1:$C$3144,0),MATCH('Joined Data'!M$1,'Raw Election Data'!$A$1:$AN$1,0))</f>
        <v>0.33820634189251458</v>
      </c>
      <c r="N1954">
        <f>INDEX('Raw Election Data'!$A$1:$AN$3144,MATCH($C1954&amp;" "&amp;$B1954,'Raw Election Data'!$C$1:$C$3144,0),MATCH('Joined Data'!N$1,'Raw Election Data'!$A$1:$AN$1,0))</f>
        <v>0.6340426423155866</v>
      </c>
      <c r="O1954">
        <f>INDEX('Raw Election Data'!$A$1:$AN$3144,MATCH($C1954&amp;" "&amp;$B1954,'Raw Election Data'!$C$1:$C$3144,0),MATCH('Joined Data'!O$1,'Raw Election Data'!$A$1:$AN$1,0))</f>
        <v>-14125</v>
      </c>
      <c r="P1954">
        <f>INDEX('Raw Election Data'!$A$1:$AN$3144,MATCH($C1954&amp;" "&amp;$B1954,'Raw Election Data'!$C$1:$C$3144,0),MATCH('Joined Data'!P$1,'Raw Election Data'!$A$1:$AN$1,0))</f>
        <v>14125</v>
      </c>
      <c r="Q1954">
        <f>INDEX('Raw Election Data'!$A$1:$AN$3144,MATCH($C1954&amp;" "&amp;$B1954,'Raw Election Data'!$C$1:$C$3144,0),MATCH('Joined Data'!Q$1,'Raw Election Data'!$A$1:$AN$1,0))</f>
        <v>-0.29583630042307202</v>
      </c>
      <c r="R1954">
        <f>INDEX('Raw Election Data'!$A$1:$AN$3144,MATCH($C1954&amp;" "&amp;$B1954,'Raw Election Data'!$C$1:$C$3144,0),MATCH('Joined Data'!R$1,'Raw Election Data'!$A$1:$AN$1,0))</f>
        <v>0.29583630042307202</v>
      </c>
    </row>
    <row r="1955" spans="1:18" ht="13.5" hidden="1" customHeight="1" x14ac:dyDescent="0.15">
      <c r="A1955" t="s">
        <v>265</v>
      </c>
      <c r="B1955" t="s">
        <v>4937</v>
      </c>
      <c r="C1955" t="str">
        <f>INDEX(FIPS!$A$1:$E$3236,MATCH($F1955,FIPS!$D$1:$D$3236,0),5)</f>
        <v>Nash County</v>
      </c>
      <c r="D1955" t="s">
        <v>266</v>
      </c>
      <c r="E1955" s="15" t="s">
        <v>69</v>
      </c>
      <c r="F1955" t="s">
        <v>5115</v>
      </c>
      <c r="G1955" t="s">
        <v>7791</v>
      </c>
      <c r="H1955" t="str">
        <f>IFERROR(VLOOKUP($G1955,'Team Colors'!$A:$B,2,0),"#c9c9c9")</f>
        <v>#0085ca</v>
      </c>
      <c r="I1955">
        <f>INDEX('Raw Election Data'!$A$1:$AN$3144,MATCH($C1955&amp;" "&amp;$B1955,'Raw Election Data'!$C$1:$C$3144,0),MATCH('Joined Data'!I$1,'Raw Election Data'!$A$1:$AN$1,0))</f>
        <v>93919</v>
      </c>
      <c r="J1955">
        <f>INDEX('Raw Election Data'!$A$1:$AN$3144,MATCH($C1955&amp;" "&amp;$B1955,'Raw Election Data'!$C$1:$C$3144,0),MATCH('Joined Data'!J$1,'Raw Election Data'!$A$1:$AN$1,0))</f>
        <v>23024</v>
      </c>
      <c r="K1955">
        <f>INDEX('Raw Election Data'!$A$1:$AN$3144,MATCH($C1955&amp;" "&amp;$B1955,'Raw Election Data'!$C$1:$C$3144,0),MATCH('Joined Data'!K$1,'Raw Election Data'!$A$1:$AN$1,0))</f>
        <v>23142</v>
      </c>
      <c r="L1955">
        <f>INDEX('Raw Election Data'!$A$1:$AN$3144,MATCH($C1955&amp;" "&amp;$B1955,'Raw Election Data'!$C$1:$C$3144,0),MATCH('Joined Data'!L$1,'Raw Election Data'!$A$1:$AN$1,0))</f>
        <v>46903</v>
      </c>
      <c r="M1955">
        <f>INDEX('Raw Election Data'!$A$1:$AN$3144,MATCH($C1955&amp;" "&amp;$B1955,'Raw Election Data'!$C$1:$C$3144,0),MATCH('Joined Data'!M$1,'Raw Election Data'!$A$1:$AN$1,0))</f>
        <v>0.49088544442786175</v>
      </c>
      <c r="N1955">
        <f>INDEX('Raw Election Data'!$A$1:$AN$3144,MATCH($C1955&amp;" "&amp;$B1955,'Raw Election Data'!$C$1:$C$3144,0),MATCH('Joined Data'!N$1,'Raw Election Data'!$A$1:$AN$1,0))</f>
        <v>0.49340127497175018</v>
      </c>
      <c r="O1955">
        <f>INDEX('Raw Election Data'!$A$1:$AN$3144,MATCH($C1955&amp;" "&amp;$B1955,'Raw Election Data'!$C$1:$C$3144,0),MATCH('Joined Data'!O$1,'Raw Election Data'!$A$1:$AN$1,0))</f>
        <v>-118</v>
      </c>
      <c r="P1955">
        <f>INDEX('Raw Election Data'!$A$1:$AN$3144,MATCH($C1955&amp;" "&amp;$B1955,'Raw Election Data'!$C$1:$C$3144,0),MATCH('Joined Data'!P$1,'Raw Election Data'!$A$1:$AN$1,0))</f>
        <v>118</v>
      </c>
      <c r="Q1955">
        <f>INDEX('Raw Election Data'!$A$1:$AN$3144,MATCH($C1955&amp;" "&amp;$B1955,'Raw Election Data'!$C$1:$C$3144,0),MATCH('Joined Data'!Q$1,'Raw Election Data'!$A$1:$AN$1,0))</f>
        <v>-2.515830543888431E-3</v>
      </c>
      <c r="R1955">
        <f>INDEX('Raw Election Data'!$A$1:$AN$3144,MATCH($C1955&amp;" "&amp;$B1955,'Raw Election Data'!$C$1:$C$3144,0),MATCH('Joined Data'!R$1,'Raw Election Data'!$A$1:$AN$1,0))</f>
        <v>2.515830543888431E-3</v>
      </c>
    </row>
    <row r="1956" spans="1:18" ht="13.5" hidden="1" customHeight="1" x14ac:dyDescent="0.15">
      <c r="A1956" t="s">
        <v>265</v>
      </c>
      <c r="B1956" t="s">
        <v>4937</v>
      </c>
      <c r="C1956" t="str">
        <f>INDEX(FIPS!$A$1:$E$3236,MATCH($F1956,FIPS!$D$1:$D$3236,0),5)</f>
        <v>New Hanover County</v>
      </c>
      <c r="D1956" t="s">
        <v>266</v>
      </c>
      <c r="E1956" s="15" t="s">
        <v>71</v>
      </c>
      <c r="F1956" t="s">
        <v>5117</v>
      </c>
      <c r="G1956" t="s">
        <v>7791</v>
      </c>
      <c r="H1956" t="str">
        <f>IFERROR(VLOOKUP($G1956,'Team Colors'!$A:$B,2,0),"#c9c9c9")</f>
        <v>#0085ca</v>
      </c>
      <c r="I1956">
        <f>INDEX('Raw Election Data'!$A$1:$AN$3144,MATCH($C1956&amp;" "&amp;$B1956,'Raw Election Data'!$C$1:$C$3144,0),MATCH('Joined Data'!I$1,'Raw Election Data'!$A$1:$AN$1,0))</f>
        <v>220358</v>
      </c>
      <c r="J1956">
        <f>INDEX('Raw Election Data'!$A$1:$AN$3144,MATCH($C1956&amp;" "&amp;$B1956,'Raw Election Data'!$C$1:$C$3144,0),MATCH('Joined Data'!J$1,'Raw Election Data'!$A$1:$AN$1,0))</f>
        <v>50219</v>
      </c>
      <c r="K1956">
        <f>INDEX('Raw Election Data'!$A$1:$AN$3144,MATCH($C1956&amp;" "&amp;$B1956,'Raw Election Data'!$C$1:$C$3144,0),MATCH('Joined Data'!K$1,'Raw Election Data'!$A$1:$AN$1,0))</f>
        <v>54665</v>
      </c>
      <c r="L1956">
        <f>INDEX('Raw Election Data'!$A$1:$AN$3144,MATCH($C1956&amp;" "&amp;$B1956,'Raw Election Data'!$C$1:$C$3144,0),MATCH('Joined Data'!L$1,'Raw Election Data'!$A$1:$AN$1,0))</f>
        <v>108737</v>
      </c>
      <c r="M1956">
        <f>INDEX('Raw Election Data'!$A$1:$AN$3144,MATCH($C1956&amp;" "&amp;$B1956,'Raw Election Data'!$C$1:$C$3144,0),MATCH('Joined Data'!M$1,'Raw Election Data'!$A$1:$AN$1,0))</f>
        <v>0.46183911640012137</v>
      </c>
      <c r="N1956">
        <f>INDEX('Raw Election Data'!$A$1:$AN$3144,MATCH($C1956&amp;" "&amp;$B1956,'Raw Election Data'!$C$1:$C$3144,0),MATCH('Joined Data'!N$1,'Raw Election Data'!$A$1:$AN$1,0))</f>
        <v>0.50272676273945394</v>
      </c>
      <c r="O1956">
        <f>INDEX('Raw Election Data'!$A$1:$AN$3144,MATCH($C1956&amp;" "&amp;$B1956,'Raw Election Data'!$C$1:$C$3144,0),MATCH('Joined Data'!O$1,'Raw Election Data'!$A$1:$AN$1,0))</f>
        <v>-4446</v>
      </c>
      <c r="P1956">
        <f>INDEX('Raw Election Data'!$A$1:$AN$3144,MATCH($C1956&amp;" "&amp;$B1956,'Raw Election Data'!$C$1:$C$3144,0),MATCH('Joined Data'!P$1,'Raw Election Data'!$A$1:$AN$1,0))</f>
        <v>4446</v>
      </c>
      <c r="Q1956">
        <f>INDEX('Raw Election Data'!$A$1:$AN$3144,MATCH($C1956&amp;" "&amp;$B1956,'Raw Election Data'!$C$1:$C$3144,0),MATCH('Joined Data'!Q$1,'Raw Election Data'!$A$1:$AN$1,0))</f>
        <v>-4.0887646339332562E-2</v>
      </c>
      <c r="R1956">
        <f>INDEX('Raw Election Data'!$A$1:$AN$3144,MATCH($C1956&amp;" "&amp;$B1956,'Raw Election Data'!$C$1:$C$3144,0),MATCH('Joined Data'!R$1,'Raw Election Data'!$A$1:$AN$1,0))</f>
        <v>4.0887646339332562E-2</v>
      </c>
    </row>
    <row r="1957" spans="1:18" ht="13.5" hidden="1" customHeight="1" x14ac:dyDescent="0.15">
      <c r="A1957" t="s">
        <v>265</v>
      </c>
      <c r="B1957" t="s">
        <v>4937</v>
      </c>
      <c r="C1957" t="str">
        <f>INDEX(FIPS!$A$1:$E$3236,MATCH($F1957,FIPS!$D$1:$D$3236,0),5)</f>
        <v>Northampton County</v>
      </c>
      <c r="D1957" t="s">
        <v>266</v>
      </c>
      <c r="E1957" s="15" t="s">
        <v>72</v>
      </c>
      <c r="F1957" t="s">
        <v>5121</v>
      </c>
      <c r="G1957" t="s">
        <v>439</v>
      </c>
      <c r="H1957" t="str">
        <f>IFERROR(VLOOKUP($G1957,'Team Colors'!$A:$B,2,0),"#c9c9c9")</f>
        <v>#002244</v>
      </c>
      <c r="I1957">
        <f>INDEX('Raw Election Data'!$A$1:$AN$3144,MATCH($C1957&amp;" "&amp;$B1957,'Raw Election Data'!$C$1:$C$3144,0),MATCH('Joined Data'!I$1,'Raw Election Data'!$A$1:$AN$1,0))</f>
        <v>20426</v>
      </c>
      <c r="J1957">
        <f>INDEX('Raw Election Data'!$A$1:$AN$3144,MATCH($C1957&amp;" "&amp;$B1957,'Raw Election Data'!$C$1:$C$3144,0),MATCH('Joined Data'!J$1,'Raw Election Data'!$A$1:$AN$1,0))</f>
        <v>6113</v>
      </c>
      <c r="K1957">
        <f>INDEX('Raw Election Data'!$A$1:$AN$3144,MATCH($C1957&amp;" "&amp;$B1957,'Raw Election Data'!$C$1:$C$3144,0),MATCH('Joined Data'!K$1,'Raw Election Data'!$A$1:$AN$1,0))</f>
        <v>3556</v>
      </c>
      <c r="L1957">
        <f>INDEX('Raw Election Data'!$A$1:$AN$3144,MATCH($C1957&amp;" "&amp;$B1957,'Raw Election Data'!$C$1:$C$3144,0),MATCH('Joined Data'!L$1,'Raw Election Data'!$A$1:$AN$1,0))</f>
        <v>9761</v>
      </c>
      <c r="M1957">
        <f>INDEX('Raw Election Data'!$A$1:$AN$3144,MATCH($C1957&amp;" "&amp;$B1957,'Raw Election Data'!$C$1:$C$3144,0),MATCH('Joined Data'!M$1,'Raw Election Data'!$A$1:$AN$1,0))</f>
        <v>0.62626780043028374</v>
      </c>
      <c r="N1957">
        <f>INDEX('Raw Election Data'!$A$1:$AN$3144,MATCH($C1957&amp;" "&amp;$B1957,'Raw Election Data'!$C$1:$C$3144,0),MATCH('Joined Data'!N$1,'Raw Election Data'!$A$1:$AN$1,0))</f>
        <v>0.36430693576477818</v>
      </c>
      <c r="O1957">
        <f>INDEX('Raw Election Data'!$A$1:$AN$3144,MATCH($C1957&amp;" "&amp;$B1957,'Raw Election Data'!$C$1:$C$3144,0),MATCH('Joined Data'!O$1,'Raw Election Data'!$A$1:$AN$1,0))</f>
        <v>2557</v>
      </c>
      <c r="P1957">
        <f>INDEX('Raw Election Data'!$A$1:$AN$3144,MATCH($C1957&amp;" "&amp;$B1957,'Raw Election Data'!$C$1:$C$3144,0),MATCH('Joined Data'!P$1,'Raw Election Data'!$A$1:$AN$1,0))</f>
        <v>-2557</v>
      </c>
      <c r="Q1957">
        <f>INDEX('Raw Election Data'!$A$1:$AN$3144,MATCH($C1957&amp;" "&amp;$B1957,'Raw Election Data'!$C$1:$C$3144,0),MATCH('Joined Data'!Q$1,'Raw Election Data'!$A$1:$AN$1,0))</f>
        <v>0.26196086466550556</v>
      </c>
      <c r="R1957">
        <f>INDEX('Raw Election Data'!$A$1:$AN$3144,MATCH($C1957&amp;" "&amp;$B1957,'Raw Election Data'!$C$1:$C$3144,0),MATCH('Joined Data'!R$1,'Raw Election Data'!$A$1:$AN$1,0))</f>
        <v>-0.26196086466550556</v>
      </c>
    </row>
    <row r="1958" spans="1:18" ht="13.5" hidden="1" customHeight="1" x14ac:dyDescent="0.15">
      <c r="A1958" t="s">
        <v>265</v>
      </c>
      <c r="B1958" t="s">
        <v>4937</v>
      </c>
      <c r="C1958" t="str">
        <f>INDEX(FIPS!$A$1:$E$3236,MATCH($F1958,FIPS!$D$1:$D$3236,0),5)</f>
        <v>Onslow County</v>
      </c>
      <c r="D1958" t="s">
        <v>266</v>
      </c>
      <c r="E1958" s="15" t="s">
        <v>73</v>
      </c>
      <c r="F1958" t="s">
        <v>5123</v>
      </c>
      <c r="G1958" t="s">
        <v>7791</v>
      </c>
      <c r="H1958" t="str">
        <f>IFERROR(VLOOKUP($G1958,'Team Colors'!$A:$B,2,0),"#c9c9c9")</f>
        <v>#0085ca</v>
      </c>
      <c r="I1958">
        <f>INDEX('Raw Election Data'!$A$1:$AN$3144,MATCH($C1958&amp;" "&amp;$B1958,'Raw Election Data'!$C$1:$C$3144,0),MATCH('Joined Data'!I$1,'Raw Election Data'!$A$1:$AN$1,0))</f>
        <v>186311</v>
      </c>
      <c r="J1958">
        <f>INDEX('Raw Election Data'!$A$1:$AN$3144,MATCH($C1958&amp;" "&amp;$B1958,'Raw Election Data'!$C$1:$C$3144,0),MATCH('Joined Data'!J$1,'Raw Election Data'!$A$1:$AN$1,0))</f>
        <v>17156</v>
      </c>
      <c r="K1958">
        <f>INDEX('Raw Election Data'!$A$1:$AN$3144,MATCH($C1958&amp;" "&amp;$B1958,'Raw Election Data'!$C$1:$C$3144,0),MATCH('Joined Data'!K$1,'Raw Election Data'!$A$1:$AN$1,0))</f>
        <v>36342</v>
      </c>
      <c r="L1958">
        <f>INDEX('Raw Election Data'!$A$1:$AN$3144,MATCH($C1958&amp;" "&amp;$B1958,'Raw Election Data'!$C$1:$C$3144,0),MATCH('Joined Data'!L$1,'Raw Election Data'!$A$1:$AN$1,0))</f>
        <v>55364</v>
      </c>
      <c r="M1958">
        <f>INDEX('Raw Election Data'!$A$1:$AN$3144,MATCH($C1958&amp;" "&amp;$B1958,'Raw Election Data'!$C$1:$C$3144,0),MATCH('Joined Data'!M$1,'Raw Election Data'!$A$1:$AN$1,0))</f>
        <v>0.30987645401343833</v>
      </c>
      <c r="N1958">
        <f>INDEX('Raw Election Data'!$A$1:$AN$3144,MATCH($C1958&amp;" "&amp;$B1958,'Raw Election Data'!$C$1:$C$3144,0),MATCH('Joined Data'!N$1,'Raw Election Data'!$A$1:$AN$1,0))</f>
        <v>0.6564193338631602</v>
      </c>
      <c r="O1958">
        <f>INDEX('Raw Election Data'!$A$1:$AN$3144,MATCH($C1958&amp;" "&amp;$B1958,'Raw Election Data'!$C$1:$C$3144,0),MATCH('Joined Data'!O$1,'Raw Election Data'!$A$1:$AN$1,0))</f>
        <v>-19186</v>
      </c>
      <c r="P1958">
        <f>INDEX('Raw Election Data'!$A$1:$AN$3144,MATCH($C1958&amp;" "&amp;$B1958,'Raw Election Data'!$C$1:$C$3144,0),MATCH('Joined Data'!P$1,'Raw Election Data'!$A$1:$AN$1,0))</f>
        <v>19186</v>
      </c>
      <c r="Q1958">
        <f>INDEX('Raw Election Data'!$A$1:$AN$3144,MATCH($C1958&amp;" "&amp;$B1958,'Raw Election Data'!$C$1:$C$3144,0),MATCH('Joined Data'!Q$1,'Raw Election Data'!$A$1:$AN$1,0))</f>
        <v>-0.34654287984972187</v>
      </c>
      <c r="R1958">
        <f>INDEX('Raw Election Data'!$A$1:$AN$3144,MATCH($C1958&amp;" "&amp;$B1958,'Raw Election Data'!$C$1:$C$3144,0),MATCH('Joined Data'!R$1,'Raw Election Data'!$A$1:$AN$1,0))</f>
        <v>0.34654287984972187</v>
      </c>
    </row>
    <row r="1959" spans="1:18" ht="13.5" hidden="1" customHeight="1" x14ac:dyDescent="0.15">
      <c r="A1959" t="s">
        <v>265</v>
      </c>
      <c r="B1959" t="s">
        <v>4937</v>
      </c>
      <c r="C1959" t="str">
        <f>INDEX(FIPS!$A$1:$E$3236,MATCH($F1959,FIPS!$D$1:$D$3236,0),5)</f>
        <v>Orange County</v>
      </c>
      <c r="D1959" t="s">
        <v>266</v>
      </c>
      <c r="E1959" s="15" t="s">
        <v>114</v>
      </c>
      <c r="F1959" t="s">
        <v>5126</v>
      </c>
      <c r="G1959" t="s">
        <v>7791</v>
      </c>
      <c r="H1959" t="str">
        <f>IFERROR(VLOOKUP($G1959,'Team Colors'!$A:$B,2,0),"#c9c9c9")</f>
        <v>#0085ca</v>
      </c>
      <c r="I1959">
        <f>INDEX('Raw Election Data'!$A$1:$AN$3144,MATCH($C1959&amp;" "&amp;$B1959,'Raw Election Data'!$C$1:$C$3144,0),MATCH('Joined Data'!I$1,'Raw Election Data'!$A$1:$AN$1,0))</f>
        <v>141354</v>
      </c>
      <c r="J1959">
        <f>INDEX('Raw Election Data'!$A$1:$AN$3144,MATCH($C1959&amp;" "&amp;$B1959,'Raw Election Data'!$C$1:$C$3144,0),MATCH('Joined Data'!J$1,'Raw Election Data'!$A$1:$AN$1,0))</f>
        <v>59105</v>
      </c>
      <c r="K1959">
        <f>INDEX('Raw Election Data'!$A$1:$AN$3144,MATCH($C1959&amp;" "&amp;$B1959,'Raw Election Data'!$C$1:$C$3144,0),MATCH('Joined Data'!K$1,'Raw Election Data'!$A$1:$AN$1,0))</f>
        <v>18373</v>
      </c>
      <c r="L1959">
        <f>INDEX('Raw Election Data'!$A$1:$AN$3144,MATCH($C1959&amp;" "&amp;$B1959,'Raw Election Data'!$C$1:$C$3144,0),MATCH('Joined Data'!L$1,'Raw Election Data'!$A$1:$AN$1,0))</f>
        <v>79830</v>
      </c>
      <c r="M1959">
        <f>INDEX('Raw Election Data'!$A$1:$AN$3144,MATCH($C1959&amp;" "&amp;$B1959,'Raw Election Data'!$C$1:$C$3144,0),MATCH('Joined Data'!M$1,'Raw Election Data'!$A$1:$AN$1,0))</f>
        <v>0.74038581986721785</v>
      </c>
      <c r="N1959">
        <f>INDEX('Raw Election Data'!$A$1:$AN$3144,MATCH($C1959&amp;" "&amp;$B1959,'Raw Election Data'!$C$1:$C$3144,0),MATCH('Joined Data'!N$1,'Raw Election Data'!$A$1:$AN$1,0))</f>
        <v>0.23015157209069273</v>
      </c>
      <c r="O1959">
        <f>INDEX('Raw Election Data'!$A$1:$AN$3144,MATCH($C1959&amp;" "&amp;$B1959,'Raw Election Data'!$C$1:$C$3144,0),MATCH('Joined Data'!O$1,'Raw Election Data'!$A$1:$AN$1,0))</f>
        <v>40732</v>
      </c>
      <c r="P1959">
        <f>INDEX('Raw Election Data'!$A$1:$AN$3144,MATCH($C1959&amp;" "&amp;$B1959,'Raw Election Data'!$C$1:$C$3144,0),MATCH('Joined Data'!P$1,'Raw Election Data'!$A$1:$AN$1,0))</f>
        <v>-40732</v>
      </c>
      <c r="Q1959">
        <f>INDEX('Raw Election Data'!$A$1:$AN$3144,MATCH($C1959&amp;" "&amp;$B1959,'Raw Election Data'!$C$1:$C$3144,0),MATCH('Joined Data'!Q$1,'Raw Election Data'!$A$1:$AN$1,0))</f>
        <v>0.51023424777652515</v>
      </c>
      <c r="R1959">
        <f>INDEX('Raw Election Data'!$A$1:$AN$3144,MATCH($C1959&amp;" "&amp;$B1959,'Raw Election Data'!$C$1:$C$3144,0),MATCH('Joined Data'!R$1,'Raw Election Data'!$A$1:$AN$1,0))</f>
        <v>-0.51023424777652515</v>
      </c>
    </row>
    <row r="1960" spans="1:18" ht="13.5" hidden="1" customHeight="1" x14ac:dyDescent="0.15">
      <c r="A1960" t="s">
        <v>265</v>
      </c>
      <c r="B1960" t="s">
        <v>4937</v>
      </c>
      <c r="C1960" t="str">
        <f>INDEX(FIPS!$A$1:$E$3236,MATCH($F1960,FIPS!$D$1:$D$3236,0),5)</f>
        <v>Pamlico County</v>
      </c>
      <c r="D1960" t="s">
        <v>266</v>
      </c>
      <c r="E1960" s="15" t="s">
        <v>115</v>
      </c>
      <c r="F1960" t="s">
        <v>5128</v>
      </c>
      <c r="G1960" t="s">
        <v>7791</v>
      </c>
      <c r="H1960" t="str">
        <f>IFERROR(VLOOKUP($G1960,'Team Colors'!$A:$B,2,0),"#c9c9c9")</f>
        <v>#0085ca</v>
      </c>
      <c r="I1960">
        <f>INDEX('Raw Election Data'!$A$1:$AN$3144,MATCH($C1960&amp;" "&amp;$B1960,'Raw Election Data'!$C$1:$C$3144,0),MATCH('Joined Data'!I$1,'Raw Election Data'!$A$1:$AN$1,0))</f>
        <v>12781</v>
      </c>
      <c r="J1960">
        <f>INDEX('Raw Election Data'!$A$1:$AN$3144,MATCH($C1960&amp;" "&amp;$B1960,'Raw Election Data'!$C$1:$C$3144,0),MATCH('Joined Data'!J$1,'Raw Election Data'!$A$1:$AN$1,0))</f>
        <v>2427</v>
      </c>
      <c r="K1960">
        <f>INDEX('Raw Election Data'!$A$1:$AN$3144,MATCH($C1960&amp;" "&amp;$B1960,'Raw Election Data'!$C$1:$C$3144,0),MATCH('Joined Data'!K$1,'Raw Election Data'!$A$1:$AN$1,0))</f>
        <v>4225</v>
      </c>
      <c r="L1960">
        <f>INDEX('Raw Election Data'!$A$1:$AN$3144,MATCH($C1960&amp;" "&amp;$B1960,'Raw Election Data'!$C$1:$C$3144,0),MATCH('Joined Data'!L$1,'Raw Election Data'!$A$1:$AN$1,0))</f>
        <v>6772</v>
      </c>
      <c r="M1960">
        <f>INDEX('Raw Election Data'!$A$1:$AN$3144,MATCH($C1960&amp;" "&amp;$B1960,'Raw Election Data'!$C$1:$C$3144,0),MATCH('Joined Data'!M$1,'Raw Election Data'!$A$1:$AN$1,0))</f>
        <v>0.35838747784997049</v>
      </c>
      <c r="N1960">
        <f>INDEX('Raw Election Data'!$A$1:$AN$3144,MATCH($C1960&amp;" "&amp;$B1960,'Raw Election Data'!$C$1:$C$3144,0),MATCH('Joined Data'!N$1,'Raw Election Data'!$A$1:$AN$1,0))</f>
        <v>0.6238924985233314</v>
      </c>
      <c r="O1960">
        <f>INDEX('Raw Election Data'!$A$1:$AN$3144,MATCH($C1960&amp;" "&amp;$B1960,'Raw Election Data'!$C$1:$C$3144,0),MATCH('Joined Data'!O$1,'Raw Election Data'!$A$1:$AN$1,0))</f>
        <v>-1798</v>
      </c>
      <c r="P1960">
        <f>INDEX('Raw Election Data'!$A$1:$AN$3144,MATCH($C1960&amp;" "&amp;$B1960,'Raw Election Data'!$C$1:$C$3144,0),MATCH('Joined Data'!P$1,'Raw Election Data'!$A$1:$AN$1,0))</f>
        <v>1798</v>
      </c>
      <c r="Q1960">
        <f>INDEX('Raw Election Data'!$A$1:$AN$3144,MATCH($C1960&amp;" "&amp;$B1960,'Raw Election Data'!$C$1:$C$3144,0),MATCH('Joined Data'!Q$1,'Raw Election Data'!$A$1:$AN$1,0))</f>
        <v>-0.2655050206733609</v>
      </c>
      <c r="R1960">
        <f>INDEX('Raw Election Data'!$A$1:$AN$3144,MATCH($C1960&amp;" "&amp;$B1960,'Raw Election Data'!$C$1:$C$3144,0),MATCH('Joined Data'!R$1,'Raw Election Data'!$A$1:$AN$1,0))</f>
        <v>0.2655050206733609</v>
      </c>
    </row>
    <row r="1961" spans="1:18" ht="13.5" hidden="1" customHeight="1" x14ac:dyDescent="0.15">
      <c r="A1961" t="s">
        <v>265</v>
      </c>
      <c r="B1961" t="s">
        <v>4937</v>
      </c>
      <c r="C1961" t="str">
        <f>INDEX(FIPS!$A$1:$E$3236,MATCH($F1961,FIPS!$D$1:$D$3236,0),5)</f>
        <v>Pasquotank County</v>
      </c>
      <c r="D1961" t="s">
        <v>266</v>
      </c>
      <c r="E1961" s="15" t="s">
        <v>116</v>
      </c>
      <c r="F1961" t="s">
        <v>5130</v>
      </c>
      <c r="G1961" t="s">
        <v>439</v>
      </c>
      <c r="H1961" t="str">
        <f>IFERROR(VLOOKUP($G1961,'Team Colors'!$A:$B,2,0),"#c9c9c9")</f>
        <v>#002244</v>
      </c>
      <c r="I1961">
        <f>INDEX('Raw Election Data'!$A$1:$AN$3144,MATCH($C1961&amp;" "&amp;$B1961,'Raw Election Data'!$C$1:$C$3144,0),MATCH('Joined Data'!I$1,'Raw Election Data'!$A$1:$AN$1,0))</f>
        <v>39829</v>
      </c>
      <c r="J1961">
        <f>INDEX('Raw Election Data'!$A$1:$AN$3144,MATCH($C1961&amp;" "&amp;$B1961,'Raw Election Data'!$C$1:$C$3144,0),MATCH('Joined Data'!J$1,'Raw Election Data'!$A$1:$AN$1,0))</f>
        <v>8455</v>
      </c>
      <c r="K1961">
        <f>INDEX('Raw Election Data'!$A$1:$AN$3144,MATCH($C1961&amp;" "&amp;$B1961,'Raw Election Data'!$C$1:$C$3144,0),MATCH('Joined Data'!K$1,'Raw Election Data'!$A$1:$AN$1,0))</f>
        <v>8082</v>
      </c>
      <c r="L1961">
        <f>INDEX('Raw Election Data'!$A$1:$AN$3144,MATCH($C1961&amp;" "&amp;$B1961,'Raw Election Data'!$C$1:$C$3144,0),MATCH('Joined Data'!L$1,'Raw Election Data'!$A$1:$AN$1,0))</f>
        <v>16964</v>
      </c>
      <c r="M1961">
        <f>INDEX('Raw Election Data'!$A$1:$AN$3144,MATCH($C1961&amp;" "&amp;$B1961,'Raw Election Data'!$C$1:$C$3144,0),MATCH('Joined Data'!M$1,'Raw Election Data'!$A$1:$AN$1,0))</f>
        <v>0.49840839424663996</v>
      </c>
      <c r="N1961">
        <f>INDEX('Raw Election Data'!$A$1:$AN$3144,MATCH($C1961&amp;" "&amp;$B1961,'Raw Election Data'!$C$1:$C$3144,0),MATCH('Joined Data'!N$1,'Raw Election Data'!$A$1:$AN$1,0))</f>
        <v>0.47642065550577695</v>
      </c>
      <c r="O1961">
        <f>INDEX('Raw Election Data'!$A$1:$AN$3144,MATCH($C1961&amp;" "&amp;$B1961,'Raw Election Data'!$C$1:$C$3144,0),MATCH('Joined Data'!O$1,'Raw Election Data'!$A$1:$AN$1,0))</f>
        <v>373</v>
      </c>
      <c r="P1961">
        <f>INDEX('Raw Election Data'!$A$1:$AN$3144,MATCH($C1961&amp;" "&amp;$B1961,'Raw Election Data'!$C$1:$C$3144,0),MATCH('Joined Data'!P$1,'Raw Election Data'!$A$1:$AN$1,0))</f>
        <v>-373</v>
      </c>
      <c r="Q1961">
        <f>INDEX('Raw Election Data'!$A$1:$AN$3144,MATCH($C1961&amp;" "&amp;$B1961,'Raw Election Data'!$C$1:$C$3144,0),MATCH('Joined Data'!Q$1,'Raw Election Data'!$A$1:$AN$1,0))</f>
        <v>2.1987738740863016E-2</v>
      </c>
      <c r="R1961">
        <f>INDEX('Raw Election Data'!$A$1:$AN$3144,MATCH($C1961&amp;" "&amp;$B1961,'Raw Election Data'!$C$1:$C$3144,0),MATCH('Joined Data'!R$1,'Raw Election Data'!$A$1:$AN$1,0))</f>
        <v>-2.1987738740863016E-2</v>
      </c>
    </row>
    <row r="1962" spans="1:18" ht="13.5" hidden="1" customHeight="1" x14ac:dyDescent="0.15">
      <c r="A1962" t="s">
        <v>265</v>
      </c>
      <c r="B1962" t="s">
        <v>4937</v>
      </c>
      <c r="C1962" t="str">
        <f>INDEX(FIPS!$A$1:$E$3236,MATCH($F1962,FIPS!$D$1:$D$3236,0),5)</f>
        <v>Pender County</v>
      </c>
      <c r="D1962" t="s">
        <v>266</v>
      </c>
      <c r="E1962" s="15" t="s">
        <v>117</v>
      </c>
      <c r="F1962" t="s">
        <v>5132</v>
      </c>
      <c r="G1962" t="s">
        <v>7791</v>
      </c>
      <c r="H1962" t="str">
        <f>IFERROR(VLOOKUP($G1962,'Team Colors'!$A:$B,2,0),"#c9c9c9")</f>
        <v>#0085ca</v>
      </c>
      <c r="I1962">
        <f>INDEX('Raw Election Data'!$A$1:$AN$3144,MATCH($C1962&amp;" "&amp;$B1962,'Raw Election Data'!$C$1:$C$3144,0),MATCH('Joined Data'!I$1,'Raw Election Data'!$A$1:$AN$1,0))</f>
        <v>57611</v>
      </c>
      <c r="J1962">
        <f>INDEX('Raw Election Data'!$A$1:$AN$3144,MATCH($C1962&amp;" "&amp;$B1962,'Raw Election Data'!$C$1:$C$3144,0),MATCH('Joined Data'!J$1,'Raw Election Data'!$A$1:$AN$1,0))</f>
        <v>9086</v>
      </c>
      <c r="K1962">
        <f>INDEX('Raw Election Data'!$A$1:$AN$3144,MATCH($C1962&amp;" "&amp;$B1962,'Raw Election Data'!$C$1:$C$3144,0),MATCH('Joined Data'!K$1,'Raw Election Data'!$A$1:$AN$1,0))</f>
        <v>17317</v>
      </c>
      <c r="L1962">
        <f>INDEX('Raw Election Data'!$A$1:$AN$3144,MATCH($C1962&amp;" "&amp;$B1962,'Raw Election Data'!$C$1:$C$3144,0),MATCH('Joined Data'!L$1,'Raw Election Data'!$A$1:$AN$1,0))</f>
        <v>27072</v>
      </c>
      <c r="M1962">
        <f>INDEX('Raw Election Data'!$A$1:$AN$3144,MATCH($C1962&amp;" "&amp;$B1962,'Raw Election Data'!$C$1:$C$3144,0),MATCH('Joined Data'!M$1,'Raw Election Data'!$A$1:$AN$1,0))</f>
        <v>0.33562352245862886</v>
      </c>
      <c r="N1962">
        <f>INDEX('Raw Election Data'!$A$1:$AN$3144,MATCH($C1962&amp;" "&amp;$B1962,'Raw Election Data'!$C$1:$C$3144,0),MATCH('Joined Data'!N$1,'Raw Election Data'!$A$1:$AN$1,0))</f>
        <v>0.6396645981087471</v>
      </c>
      <c r="O1962">
        <f>INDEX('Raw Election Data'!$A$1:$AN$3144,MATCH($C1962&amp;" "&amp;$B1962,'Raw Election Data'!$C$1:$C$3144,0),MATCH('Joined Data'!O$1,'Raw Election Data'!$A$1:$AN$1,0))</f>
        <v>-8231</v>
      </c>
      <c r="P1962">
        <f>INDEX('Raw Election Data'!$A$1:$AN$3144,MATCH($C1962&amp;" "&amp;$B1962,'Raw Election Data'!$C$1:$C$3144,0),MATCH('Joined Data'!P$1,'Raw Election Data'!$A$1:$AN$1,0))</f>
        <v>8231</v>
      </c>
      <c r="Q1962">
        <f>INDEX('Raw Election Data'!$A$1:$AN$3144,MATCH($C1962&amp;" "&amp;$B1962,'Raw Election Data'!$C$1:$C$3144,0),MATCH('Joined Data'!Q$1,'Raw Election Data'!$A$1:$AN$1,0))</f>
        <v>-0.30404107565011823</v>
      </c>
      <c r="R1962">
        <f>INDEX('Raw Election Data'!$A$1:$AN$3144,MATCH($C1962&amp;" "&amp;$B1962,'Raw Election Data'!$C$1:$C$3144,0),MATCH('Joined Data'!R$1,'Raw Election Data'!$A$1:$AN$1,0))</f>
        <v>0.30404107565011823</v>
      </c>
    </row>
    <row r="1963" spans="1:18" ht="13.5" hidden="1" customHeight="1" x14ac:dyDescent="0.15">
      <c r="A1963" t="s">
        <v>265</v>
      </c>
      <c r="B1963" t="s">
        <v>4937</v>
      </c>
      <c r="C1963" t="str">
        <f>INDEX(FIPS!$A$1:$E$3236,MATCH($F1963,FIPS!$D$1:$D$3236,0),5)</f>
        <v>Perquimans County</v>
      </c>
      <c r="D1963" t="s">
        <v>266</v>
      </c>
      <c r="E1963" s="15" t="s">
        <v>118</v>
      </c>
      <c r="F1963" t="s">
        <v>5134</v>
      </c>
      <c r="G1963" t="s">
        <v>439</v>
      </c>
      <c r="H1963" t="str">
        <f>IFERROR(VLOOKUP($G1963,'Team Colors'!$A:$B,2,0),"#c9c9c9")</f>
        <v>#002244</v>
      </c>
      <c r="I1963">
        <f>INDEX('Raw Election Data'!$A$1:$AN$3144,MATCH($C1963&amp;" "&amp;$B1963,'Raw Election Data'!$C$1:$C$3144,0),MATCH('Joined Data'!I$1,'Raw Election Data'!$A$1:$AN$1,0))</f>
        <v>13440</v>
      </c>
      <c r="J1963">
        <f>INDEX('Raw Election Data'!$A$1:$AN$3144,MATCH($C1963&amp;" "&amp;$B1963,'Raw Election Data'!$C$1:$C$3144,0),MATCH('Joined Data'!J$1,'Raw Election Data'!$A$1:$AN$1,0))</f>
        <v>2291</v>
      </c>
      <c r="K1963">
        <f>INDEX('Raw Election Data'!$A$1:$AN$3144,MATCH($C1963&amp;" "&amp;$B1963,'Raw Election Data'!$C$1:$C$3144,0),MATCH('Joined Data'!K$1,'Raw Election Data'!$A$1:$AN$1,0))</f>
        <v>4143</v>
      </c>
      <c r="L1963">
        <f>INDEX('Raw Election Data'!$A$1:$AN$3144,MATCH($C1963&amp;" "&amp;$B1963,'Raw Election Data'!$C$1:$C$3144,0),MATCH('Joined Data'!L$1,'Raw Election Data'!$A$1:$AN$1,0))</f>
        <v>6595</v>
      </c>
      <c r="M1963">
        <f>INDEX('Raw Election Data'!$A$1:$AN$3144,MATCH($C1963&amp;" "&amp;$B1963,'Raw Election Data'!$C$1:$C$3144,0),MATCH('Joined Data'!M$1,'Raw Election Data'!$A$1:$AN$1,0))</f>
        <v>0.34738438210765732</v>
      </c>
      <c r="N1963">
        <f>INDEX('Raw Election Data'!$A$1:$AN$3144,MATCH($C1963&amp;" "&amp;$B1963,'Raw Election Data'!$C$1:$C$3144,0),MATCH('Joined Data'!N$1,'Raw Election Data'!$A$1:$AN$1,0))</f>
        <v>0.62820318423047761</v>
      </c>
      <c r="O1963">
        <f>INDEX('Raw Election Data'!$A$1:$AN$3144,MATCH($C1963&amp;" "&amp;$B1963,'Raw Election Data'!$C$1:$C$3144,0),MATCH('Joined Data'!O$1,'Raw Election Data'!$A$1:$AN$1,0))</f>
        <v>-1852</v>
      </c>
      <c r="P1963">
        <f>INDEX('Raw Election Data'!$A$1:$AN$3144,MATCH($C1963&amp;" "&amp;$B1963,'Raw Election Data'!$C$1:$C$3144,0),MATCH('Joined Data'!P$1,'Raw Election Data'!$A$1:$AN$1,0))</f>
        <v>1852</v>
      </c>
      <c r="Q1963">
        <f>INDEX('Raw Election Data'!$A$1:$AN$3144,MATCH($C1963&amp;" "&amp;$B1963,'Raw Election Data'!$C$1:$C$3144,0),MATCH('Joined Data'!Q$1,'Raw Election Data'!$A$1:$AN$1,0))</f>
        <v>-0.28081880212282029</v>
      </c>
      <c r="R1963">
        <f>INDEX('Raw Election Data'!$A$1:$AN$3144,MATCH($C1963&amp;" "&amp;$B1963,'Raw Election Data'!$C$1:$C$3144,0),MATCH('Joined Data'!R$1,'Raw Election Data'!$A$1:$AN$1,0))</f>
        <v>0.28081880212282029</v>
      </c>
    </row>
    <row r="1964" spans="1:18" ht="13.5" hidden="1" customHeight="1" x14ac:dyDescent="0.15">
      <c r="A1964" t="s">
        <v>265</v>
      </c>
      <c r="B1964" t="s">
        <v>4937</v>
      </c>
      <c r="C1964" t="str">
        <f>INDEX(FIPS!$A$1:$E$3236,MATCH($F1964,FIPS!$D$1:$D$3236,0),5)</f>
        <v>Person County</v>
      </c>
      <c r="D1964" t="s">
        <v>266</v>
      </c>
      <c r="E1964" s="15" t="s">
        <v>119</v>
      </c>
      <c r="F1964" t="s">
        <v>5136</v>
      </c>
      <c r="G1964" t="s">
        <v>7791</v>
      </c>
      <c r="H1964" t="str">
        <f>IFERROR(VLOOKUP($G1964,'Team Colors'!$A:$B,2,0),"#c9c9c9")</f>
        <v>#0085ca</v>
      </c>
      <c r="I1964">
        <f>INDEX('Raw Election Data'!$A$1:$AN$3144,MATCH($C1964&amp;" "&amp;$B1964,'Raw Election Data'!$C$1:$C$3144,0),MATCH('Joined Data'!I$1,'Raw Election Data'!$A$1:$AN$1,0))</f>
        <v>39259</v>
      </c>
      <c r="J1964">
        <f>INDEX('Raw Election Data'!$A$1:$AN$3144,MATCH($C1964&amp;" "&amp;$B1964,'Raw Election Data'!$C$1:$C$3144,0),MATCH('Joined Data'!J$1,'Raw Election Data'!$A$1:$AN$1,0))</f>
        <v>7772</v>
      </c>
      <c r="K1964">
        <f>INDEX('Raw Election Data'!$A$1:$AN$3144,MATCH($C1964&amp;" "&amp;$B1964,'Raw Election Data'!$C$1:$C$3144,0),MATCH('Joined Data'!K$1,'Raw Election Data'!$A$1:$AN$1,0))</f>
        <v>11116</v>
      </c>
      <c r="L1964">
        <f>INDEX('Raw Election Data'!$A$1:$AN$3144,MATCH($C1964&amp;" "&amp;$B1964,'Raw Election Data'!$C$1:$C$3144,0),MATCH('Joined Data'!L$1,'Raw Election Data'!$A$1:$AN$1,0))</f>
        <v>19303</v>
      </c>
      <c r="M1964">
        <f>INDEX('Raw Election Data'!$A$1:$AN$3144,MATCH($C1964&amp;" "&amp;$B1964,'Raw Election Data'!$C$1:$C$3144,0),MATCH('Joined Data'!M$1,'Raw Election Data'!$A$1:$AN$1,0))</f>
        <v>0.40263171527741803</v>
      </c>
      <c r="N1964">
        <f>INDEX('Raw Election Data'!$A$1:$AN$3144,MATCH($C1964&amp;" "&amp;$B1964,'Raw Election Data'!$C$1:$C$3144,0),MATCH('Joined Data'!N$1,'Raw Election Data'!$A$1:$AN$1,0))</f>
        <v>0.57586903590115524</v>
      </c>
      <c r="O1964">
        <f>INDEX('Raw Election Data'!$A$1:$AN$3144,MATCH($C1964&amp;" "&amp;$B1964,'Raw Election Data'!$C$1:$C$3144,0),MATCH('Joined Data'!O$1,'Raw Election Data'!$A$1:$AN$1,0))</f>
        <v>-3344</v>
      </c>
      <c r="P1964">
        <f>INDEX('Raw Election Data'!$A$1:$AN$3144,MATCH($C1964&amp;" "&amp;$B1964,'Raw Election Data'!$C$1:$C$3144,0),MATCH('Joined Data'!P$1,'Raw Election Data'!$A$1:$AN$1,0))</f>
        <v>3344</v>
      </c>
      <c r="Q1964">
        <f>INDEX('Raw Election Data'!$A$1:$AN$3144,MATCH($C1964&amp;" "&amp;$B1964,'Raw Election Data'!$C$1:$C$3144,0),MATCH('Joined Data'!Q$1,'Raw Election Data'!$A$1:$AN$1,0))</f>
        <v>-0.1732373206237372</v>
      </c>
      <c r="R1964">
        <f>INDEX('Raw Election Data'!$A$1:$AN$3144,MATCH($C1964&amp;" "&amp;$B1964,'Raw Election Data'!$C$1:$C$3144,0),MATCH('Joined Data'!R$1,'Raw Election Data'!$A$1:$AN$1,0))</f>
        <v>0.1732373206237372</v>
      </c>
    </row>
    <row r="1965" spans="1:18" ht="13.5" hidden="1" customHeight="1" x14ac:dyDescent="0.15">
      <c r="A1965" t="s">
        <v>265</v>
      </c>
      <c r="B1965" t="s">
        <v>4937</v>
      </c>
      <c r="C1965" t="str">
        <f>INDEX(FIPS!$A$1:$E$3236,MATCH($F1965,FIPS!$D$1:$D$3236,0),5)</f>
        <v>Pitt County</v>
      </c>
      <c r="D1965" t="s">
        <v>266</v>
      </c>
      <c r="E1965" s="15" t="s">
        <v>120</v>
      </c>
      <c r="F1965" t="s">
        <v>5138</v>
      </c>
      <c r="G1965" t="s">
        <v>7791</v>
      </c>
      <c r="H1965" t="str">
        <f>IFERROR(VLOOKUP($G1965,'Team Colors'!$A:$B,2,0),"#c9c9c9")</f>
        <v>#0085ca</v>
      </c>
      <c r="I1965">
        <f>INDEX('Raw Election Data'!$A$1:$AN$3144,MATCH($C1965&amp;" "&amp;$B1965,'Raw Election Data'!$C$1:$C$3144,0),MATCH('Joined Data'!I$1,'Raw Election Data'!$A$1:$AN$1,0))</f>
        <v>175842</v>
      </c>
      <c r="J1965">
        <f>INDEX('Raw Election Data'!$A$1:$AN$3144,MATCH($C1965&amp;" "&amp;$B1965,'Raw Election Data'!$C$1:$C$3144,0),MATCH('Joined Data'!J$1,'Raw Election Data'!$A$1:$AN$1,0))</f>
        <v>40967</v>
      </c>
      <c r="K1965">
        <f>INDEX('Raw Election Data'!$A$1:$AN$3144,MATCH($C1965&amp;" "&amp;$B1965,'Raw Election Data'!$C$1:$C$3144,0),MATCH('Joined Data'!K$1,'Raw Election Data'!$A$1:$AN$1,0))</f>
        <v>35191</v>
      </c>
      <c r="L1965">
        <f>INDEX('Raw Election Data'!$A$1:$AN$3144,MATCH($C1965&amp;" "&amp;$B1965,'Raw Election Data'!$C$1:$C$3144,0),MATCH('Joined Data'!L$1,'Raw Election Data'!$A$1:$AN$1,0))</f>
        <v>78264</v>
      </c>
      <c r="M1965">
        <f>INDEX('Raw Election Data'!$A$1:$AN$3144,MATCH($C1965&amp;" "&amp;$B1965,'Raw Election Data'!$C$1:$C$3144,0),MATCH('Joined Data'!M$1,'Raw Election Data'!$A$1:$AN$1,0))</f>
        <v>0.52344628437084739</v>
      </c>
      <c r="N1965">
        <f>INDEX('Raw Election Data'!$A$1:$AN$3144,MATCH($C1965&amp;" "&amp;$B1965,'Raw Election Data'!$C$1:$C$3144,0),MATCH('Joined Data'!N$1,'Raw Election Data'!$A$1:$AN$1,0))</f>
        <v>0.44964479198609836</v>
      </c>
      <c r="O1965">
        <f>INDEX('Raw Election Data'!$A$1:$AN$3144,MATCH($C1965&amp;" "&amp;$B1965,'Raw Election Data'!$C$1:$C$3144,0),MATCH('Joined Data'!O$1,'Raw Election Data'!$A$1:$AN$1,0))</f>
        <v>5776</v>
      </c>
      <c r="P1965">
        <f>INDEX('Raw Election Data'!$A$1:$AN$3144,MATCH($C1965&amp;" "&amp;$B1965,'Raw Election Data'!$C$1:$C$3144,0),MATCH('Joined Data'!P$1,'Raw Election Data'!$A$1:$AN$1,0))</f>
        <v>-5776</v>
      </c>
      <c r="Q1965">
        <f>INDEX('Raw Election Data'!$A$1:$AN$3144,MATCH($C1965&amp;" "&amp;$B1965,'Raw Election Data'!$C$1:$C$3144,0),MATCH('Joined Data'!Q$1,'Raw Election Data'!$A$1:$AN$1,0))</f>
        <v>7.3801492384749035E-2</v>
      </c>
      <c r="R1965">
        <f>INDEX('Raw Election Data'!$A$1:$AN$3144,MATCH($C1965&amp;" "&amp;$B1965,'Raw Election Data'!$C$1:$C$3144,0),MATCH('Joined Data'!R$1,'Raw Election Data'!$A$1:$AN$1,0))</f>
        <v>-7.3801492384749035E-2</v>
      </c>
    </row>
    <row r="1966" spans="1:18" ht="13.5" hidden="1" customHeight="1" x14ac:dyDescent="0.15">
      <c r="A1966" t="s">
        <v>265</v>
      </c>
      <c r="B1966" t="s">
        <v>4937</v>
      </c>
      <c r="C1966" t="str">
        <f>INDEX(FIPS!$A$1:$E$3236,MATCH($F1966,FIPS!$D$1:$D$3236,0),5)</f>
        <v>Polk County</v>
      </c>
      <c r="D1966" t="s">
        <v>266</v>
      </c>
      <c r="E1966" s="15" t="s">
        <v>121</v>
      </c>
      <c r="F1966" t="s">
        <v>5141</v>
      </c>
      <c r="G1966" t="s">
        <v>7791</v>
      </c>
      <c r="H1966" t="str">
        <f>IFERROR(VLOOKUP($G1966,'Team Colors'!$A:$B,2,0),"#c9c9c9")</f>
        <v>#0085ca</v>
      </c>
      <c r="I1966">
        <f>INDEX('Raw Election Data'!$A$1:$AN$3144,MATCH($C1966&amp;" "&amp;$B1966,'Raw Election Data'!$C$1:$C$3144,0),MATCH('Joined Data'!I$1,'Raw Election Data'!$A$1:$AN$1,0))</f>
        <v>20366</v>
      </c>
      <c r="J1966">
        <f>INDEX('Raw Election Data'!$A$1:$AN$3144,MATCH($C1966&amp;" "&amp;$B1966,'Raw Election Data'!$C$1:$C$3144,0),MATCH('Joined Data'!J$1,'Raw Election Data'!$A$1:$AN$1,0))</f>
        <v>3715</v>
      </c>
      <c r="K1966">
        <f>INDEX('Raw Election Data'!$A$1:$AN$3144,MATCH($C1966&amp;" "&amp;$B1966,'Raw Election Data'!$C$1:$C$3144,0),MATCH('Joined Data'!K$1,'Raw Election Data'!$A$1:$AN$1,0))</f>
        <v>6738</v>
      </c>
      <c r="L1966">
        <f>INDEX('Raw Election Data'!$A$1:$AN$3144,MATCH($C1966&amp;" "&amp;$B1966,'Raw Election Data'!$C$1:$C$3144,0),MATCH('Joined Data'!L$1,'Raw Election Data'!$A$1:$AN$1,0))</f>
        <v>10723</v>
      </c>
      <c r="M1966">
        <f>INDEX('Raw Election Data'!$A$1:$AN$3144,MATCH($C1966&amp;" "&amp;$B1966,'Raw Election Data'!$C$1:$C$3144,0),MATCH('Joined Data'!M$1,'Raw Election Data'!$A$1:$AN$1,0))</f>
        <v>0.34645155273710715</v>
      </c>
      <c r="N1966">
        <f>INDEX('Raw Election Data'!$A$1:$AN$3144,MATCH($C1966&amp;" "&amp;$B1966,'Raw Election Data'!$C$1:$C$3144,0),MATCH('Joined Data'!N$1,'Raw Election Data'!$A$1:$AN$1,0))</f>
        <v>0.62836892660636012</v>
      </c>
      <c r="O1966">
        <f>INDEX('Raw Election Data'!$A$1:$AN$3144,MATCH($C1966&amp;" "&amp;$B1966,'Raw Election Data'!$C$1:$C$3144,0),MATCH('Joined Data'!O$1,'Raw Election Data'!$A$1:$AN$1,0))</f>
        <v>-3023</v>
      </c>
      <c r="P1966">
        <f>INDEX('Raw Election Data'!$A$1:$AN$3144,MATCH($C1966&amp;" "&amp;$B1966,'Raw Election Data'!$C$1:$C$3144,0),MATCH('Joined Data'!P$1,'Raw Election Data'!$A$1:$AN$1,0))</f>
        <v>3023</v>
      </c>
      <c r="Q1966">
        <f>INDEX('Raw Election Data'!$A$1:$AN$3144,MATCH($C1966&amp;" "&amp;$B1966,'Raw Election Data'!$C$1:$C$3144,0),MATCH('Joined Data'!Q$1,'Raw Election Data'!$A$1:$AN$1,0))</f>
        <v>-0.28191737386925297</v>
      </c>
      <c r="R1966">
        <f>INDEX('Raw Election Data'!$A$1:$AN$3144,MATCH($C1966&amp;" "&amp;$B1966,'Raw Election Data'!$C$1:$C$3144,0),MATCH('Joined Data'!R$1,'Raw Election Data'!$A$1:$AN$1,0))</f>
        <v>0.28191737386925297</v>
      </c>
    </row>
    <row r="1967" spans="1:18" ht="13.5" hidden="1" customHeight="1" x14ac:dyDescent="0.15">
      <c r="A1967" t="s">
        <v>265</v>
      </c>
      <c r="B1967" t="s">
        <v>4937</v>
      </c>
      <c r="C1967" t="str">
        <f>INDEX(FIPS!$A$1:$E$3236,MATCH($F1967,FIPS!$D$1:$D$3236,0),5)</f>
        <v>Randolph County</v>
      </c>
      <c r="D1967" t="s">
        <v>266</v>
      </c>
      <c r="E1967" s="15" t="s">
        <v>138</v>
      </c>
      <c r="F1967" t="s">
        <v>5142</v>
      </c>
      <c r="G1967" t="s">
        <v>7791</v>
      </c>
      <c r="H1967" t="str">
        <f>IFERROR(VLOOKUP($G1967,'Team Colors'!$A:$B,2,0),"#c9c9c9")</f>
        <v>#0085ca</v>
      </c>
      <c r="I1967">
        <f>INDEX('Raw Election Data'!$A$1:$AN$3144,MATCH($C1967&amp;" "&amp;$B1967,'Raw Election Data'!$C$1:$C$3144,0),MATCH('Joined Data'!I$1,'Raw Election Data'!$A$1:$AN$1,0))</f>
        <v>142799</v>
      </c>
      <c r="J1967">
        <f>INDEX('Raw Election Data'!$A$1:$AN$3144,MATCH($C1967&amp;" "&amp;$B1967,'Raw Election Data'!$C$1:$C$3144,0),MATCH('Joined Data'!J$1,'Raw Election Data'!$A$1:$AN$1,0))</f>
        <v>13074</v>
      </c>
      <c r="K1967">
        <f>INDEX('Raw Election Data'!$A$1:$AN$3144,MATCH($C1967&amp;" "&amp;$B1967,'Raw Election Data'!$C$1:$C$3144,0),MATCH('Joined Data'!K$1,'Raw Election Data'!$A$1:$AN$1,0))</f>
        <v>49156</v>
      </c>
      <c r="L1967">
        <f>INDEX('Raw Election Data'!$A$1:$AN$3144,MATCH($C1967&amp;" "&amp;$B1967,'Raw Election Data'!$C$1:$C$3144,0),MATCH('Joined Data'!L$1,'Raw Election Data'!$A$1:$AN$1,0))</f>
        <v>63615</v>
      </c>
      <c r="M1967">
        <f>INDEX('Raw Election Data'!$A$1:$AN$3144,MATCH($C1967&amp;" "&amp;$B1967,'Raw Election Data'!$C$1:$C$3144,0),MATCH('Joined Data'!M$1,'Raw Election Data'!$A$1:$AN$1,0))</f>
        <v>0.20551756661164819</v>
      </c>
      <c r="N1967">
        <f>INDEX('Raw Election Data'!$A$1:$AN$3144,MATCH($C1967&amp;" "&amp;$B1967,'Raw Election Data'!$C$1:$C$3144,0),MATCH('Joined Data'!N$1,'Raw Election Data'!$A$1:$AN$1,0))</f>
        <v>0.77271083863868584</v>
      </c>
      <c r="O1967">
        <f>INDEX('Raw Election Data'!$A$1:$AN$3144,MATCH($C1967&amp;" "&amp;$B1967,'Raw Election Data'!$C$1:$C$3144,0),MATCH('Joined Data'!O$1,'Raw Election Data'!$A$1:$AN$1,0))</f>
        <v>-36082</v>
      </c>
      <c r="P1967">
        <f>INDEX('Raw Election Data'!$A$1:$AN$3144,MATCH($C1967&amp;" "&amp;$B1967,'Raw Election Data'!$C$1:$C$3144,0),MATCH('Joined Data'!P$1,'Raw Election Data'!$A$1:$AN$1,0))</f>
        <v>36082</v>
      </c>
      <c r="Q1967">
        <f>INDEX('Raw Election Data'!$A$1:$AN$3144,MATCH($C1967&amp;" "&amp;$B1967,'Raw Election Data'!$C$1:$C$3144,0),MATCH('Joined Data'!Q$1,'Raw Election Data'!$A$1:$AN$1,0))</f>
        <v>-0.56719327202703762</v>
      </c>
      <c r="R1967">
        <f>INDEX('Raw Election Data'!$A$1:$AN$3144,MATCH($C1967&amp;" "&amp;$B1967,'Raw Election Data'!$C$1:$C$3144,0),MATCH('Joined Data'!R$1,'Raw Election Data'!$A$1:$AN$1,0))</f>
        <v>0.56719327202703762</v>
      </c>
    </row>
    <row r="1968" spans="1:18" ht="13.5" hidden="1" customHeight="1" x14ac:dyDescent="0.15">
      <c r="A1968" t="s">
        <v>265</v>
      </c>
      <c r="B1968" t="s">
        <v>4937</v>
      </c>
      <c r="C1968" t="str">
        <f>INDEX(FIPS!$A$1:$E$3236,MATCH($F1968,FIPS!$D$1:$D$3236,0),5)</f>
        <v>Richmond County</v>
      </c>
      <c r="D1968" t="s">
        <v>266</v>
      </c>
      <c r="E1968" s="15" t="s">
        <v>96</v>
      </c>
      <c r="F1968" t="s">
        <v>5143</v>
      </c>
      <c r="G1968" t="s">
        <v>7791</v>
      </c>
      <c r="H1968" t="str">
        <f>IFERROR(VLOOKUP($G1968,'Team Colors'!$A:$B,2,0),"#c9c9c9")</f>
        <v>#0085ca</v>
      </c>
      <c r="I1968">
        <f>INDEX('Raw Election Data'!$A$1:$AN$3144,MATCH($C1968&amp;" "&amp;$B1968,'Raw Election Data'!$C$1:$C$3144,0),MATCH('Joined Data'!I$1,'Raw Election Data'!$A$1:$AN$1,0))</f>
        <v>45437</v>
      </c>
      <c r="J1968">
        <f>INDEX('Raw Election Data'!$A$1:$AN$3144,MATCH($C1968&amp;" "&amp;$B1968,'Raw Election Data'!$C$1:$C$3144,0),MATCH('Joined Data'!J$1,'Raw Election Data'!$A$1:$AN$1,0))</f>
        <v>8290</v>
      </c>
      <c r="K1968">
        <f>INDEX('Raw Election Data'!$A$1:$AN$3144,MATCH($C1968&amp;" "&amp;$B1968,'Raw Election Data'!$C$1:$C$3144,0),MATCH('Joined Data'!K$1,'Raw Election Data'!$A$1:$AN$1,0))</f>
        <v>10199</v>
      </c>
      <c r="L1968">
        <f>INDEX('Raw Election Data'!$A$1:$AN$3144,MATCH($C1968&amp;" "&amp;$B1968,'Raw Election Data'!$C$1:$C$3144,0),MATCH('Joined Data'!L$1,'Raw Election Data'!$A$1:$AN$1,0))</f>
        <v>18813</v>
      </c>
      <c r="M1968">
        <f>INDEX('Raw Election Data'!$A$1:$AN$3144,MATCH($C1968&amp;" "&amp;$B1968,'Raw Election Data'!$C$1:$C$3144,0),MATCH('Joined Data'!M$1,'Raw Election Data'!$A$1:$AN$1,0))</f>
        <v>0.44065274012650829</v>
      </c>
      <c r="N1968">
        <f>INDEX('Raw Election Data'!$A$1:$AN$3144,MATCH($C1968&amp;" "&amp;$B1968,'Raw Election Data'!$C$1:$C$3144,0),MATCH('Joined Data'!N$1,'Raw Election Data'!$A$1:$AN$1,0))</f>
        <v>0.54212512624249187</v>
      </c>
      <c r="O1968">
        <f>INDEX('Raw Election Data'!$A$1:$AN$3144,MATCH($C1968&amp;" "&amp;$B1968,'Raw Election Data'!$C$1:$C$3144,0),MATCH('Joined Data'!O$1,'Raw Election Data'!$A$1:$AN$1,0))</f>
        <v>-1909</v>
      </c>
      <c r="P1968">
        <f>INDEX('Raw Election Data'!$A$1:$AN$3144,MATCH($C1968&amp;" "&amp;$B1968,'Raw Election Data'!$C$1:$C$3144,0),MATCH('Joined Data'!P$1,'Raw Election Data'!$A$1:$AN$1,0))</f>
        <v>1909</v>
      </c>
      <c r="Q1968">
        <f>INDEX('Raw Election Data'!$A$1:$AN$3144,MATCH($C1968&amp;" "&amp;$B1968,'Raw Election Data'!$C$1:$C$3144,0),MATCH('Joined Data'!Q$1,'Raw Election Data'!$A$1:$AN$1,0))</f>
        <v>-0.10147238611598358</v>
      </c>
      <c r="R1968">
        <f>INDEX('Raw Election Data'!$A$1:$AN$3144,MATCH($C1968&amp;" "&amp;$B1968,'Raw Election Data'!$C$1:$C$3144,0),MATCH('Joined Data'!R$1,'Raw Election Data'!$A$1:$AN$1,0))</f>
        <v>0.10147238611598358</v>
      </c>
    </row>
    <row r="1969" spans="1:18" ht="13.5" hidden="1" customHeight="1" x14ac:dyDescent="0.15">
      <c r="A1969" t="s">
        <v>265</v>
      </c>
      <c r="B1969" t="s">
        <v>4937</v>
      </c>
      <c r="C1969" t="str">
        <f>INDEX(FIPS!$A$1:$E$3236,MATCH($F1969,FIPS!$D$1:$D$3236,0),5)</f>
        <v>Robeson County</v>
      </c>
      <c r="D1969" t="s">
        <v>266</v>
      </c>
      <c r="E1969" s="15" t="s">
        <v>97</v>
      </c>
      <c r="F1969" t="s">
        <v>5147</v>
      </c>
      <c r="G1969" t="s">
        <v>7791</v>
      </c>
      <c r="H1969" t="str">
        <f>IFERROR(VLOOKUP($G1969,'Team Colors'!$A:$B,2,0),"#c9c9c9")</f>
        <v>#0085ca</v>
      </c>
      <c r="I1969">
        <f>INDEX('Raw Election Data'!$A$1:$AN$3144,MATCH($C1969&amp;" "&amp;$B1969,'Raw Election Data'!$C$1:$C$3144,0),MATCH('Joined Data'!I$1,'Raw Election Data'!$A$1:$AN$1,0))</f>
        <v>134197</v>
      </c>
      <c r="J1969">
        <f>INDEX('Raw Election Data'!$A$1:$AN$3144,MATCH($C1969&amp;" "&amp;$B1969,'Raw Election Data'!$C$1:$C$3144,0),MATCH('Joined Data'!J$1,'Raw Election Data'!$A$1:$AN$1,0))</f>
        <v>18377</v>
      </c>
      <c r="K1969">
        <f>INDEX('Raw Election Data'!$A$1:$AN$3144,MATCH($C1969&amp;" "&amp;$B1969,'Raw Election Data'!$C$1:$C$3144,0),MATCH('Joined Data'!K$1,'Raw Election Data'!$A$1:$AN$1,0))</f>
        <v>20294</v>
      </c>
      <c r="L1969">
        <f>INDEX('Raw Election Data'!$A$1:$AN$3144,MATCH($C1969&amp;" "&amp;$B1969,'Raw Election Data'!$C$1:$C$3144,0),MATCH('Joined Data'!L$1,'Raw Election Data'!$A$1:$AN$1,0))</f>
        <v>39454</v>
      </c>
      <c r="M1969">
        <f>INDEX('Raw Election Data'!$A$1:$AN$3144,MATCH($C1969&amp;" "&amp;$B1969,'Raw Election Data'!$C$1:$C$3144,0),MATCH('Joined Data'!M$1,'Raw Election Data'!$A$1:$AN$1,0))</f>
        <v>0.4657829370912962</v>
      </c>
      <c r="N1969">
        <f>INDEX('Raw Election Data'!$A$1:$AN$3144,MATCH($C1969&amp;" "&amp;$B1969,'Raw Election Data'!$C$1:$C$3144,0),MATCH('Joined Data'!N$1,'Raw Election Data'!$A$1:$AN$1,0))</f>
        <v>0.51437116642165559</v>
      </c>
      <c r="O1969">
        <f>INDEX('Raw Election Data'!$A$1:$AN$3144,MATCH($C1969&amp;" "&amp;$B1969,'Raw Election Data'!$C$1:$C$3144,0),MATCH('Joined Data'!O$1,'Raw Election Data'!$A$1:$AN$1,0))</f>
        <v>-1917</v>
      </c>
      <c r="P1969">
        <f>INDEX('Raw Election Data'!$A$1:$AN$3144,MATCH($C1969&amp;" "&amp;$B1969,'Raw Election Data'!$C$1:$C$3144,0),MATCH('Joined Data'!P$1,'Raw Election Data'!$A$1:$AN$1,0))</f>
        <v>1917</v>
      </c>
      <c r="Q1969">
        <f>INDEX('Raw Election Data'!$A$1:$AN$3144,MATCH($C1969&amp;" "&amp;$B1969,'Raw Election Data'!$C$1:$C$3144,0),MATCH('Joined Data'!Q$1,'Raw Election Data'!$A$1:$AN$1,0))</f>
        <v>-4.8588229330359389E-2</v>
      </c>
      <c r="R1969">
        <f>INDEX('Raw Election Data'!$A$1:$AN$3144,MATCH($C1969&amp;" "&amp;$B1969,'Raw Election Data'!$C$1:$C$3144,0),MATCH('Joined Data'!R$1,'Raw Election Data'!$A$1:$AN$1,0))</f>
        <v>4.8588229330359389E-2</v>
      </c>
    </row>
    <row r="1970" spans="1:18" ht="13.5" hidden="1" customHeight="1" x14ac:dyDescent="0.15">
      <c r="A1970" t="s">
        <v>265</v>
      </c>
      <c r="B1970" t="s">
        <v>4937</v>
      </c>
      <c r="C1970" t="str">
        <f>INDEX(FIPS!$A$1:$E$3236,MATCH($F1970,FIPS!$D$1:$D$3236,0),5)</f>
        <v>Rockingham County</v>
      </c>
      <c r="D1970" t="s">
        <v>266</v>
      </c>
      <c r="E1970" s="15" t="s">
        <v>98</v>
      </c>
      <c r="F1970" t="s">
        <v>5150</v>
      </c>
      <c r="G1970" t="s">
        <v>7791</v>
      </c>
      <c r="H1970" t="str">
        <f>IFERROR(VLOOKUP($G1970,'Team Colors'!$A:$B,2,0),"#c9c9c9")</f>
        <v>#0085ca</v>
      </c>
      <c r="I1970">
        <f>INDEX('Raw Election Data'!$A$1:$AN$3144,MATCH($C1970&amp;" "&amp;$B1970,'Raw Election Data'!$C$1:$C$3144,0),MATCH('Joined Data'!I$1,'Raw Election Data'!$A$1:$AN$1,0))</f>
        <v>91758</v>
      </c>
      <c r="J1970">
        <f>INDEX('Raw Election Data'!$A$1:$AN$3144,MATCH($C1970&amp;" "&amp;$B1970,'Raw Election Data'!$C$1:$C$3144,0),MATCH('Joined Data'!J$1,'Raw Election Data'!$A$1:$AN$1,0))</f>
        <v>14057</v>
      </c>
      <c r="K1970">
        <f>INDEX('Raw Election Data'!$A$1:$AN$3144,MATCH($C1970&amp;" "&amp;$B1970,'Raw Election Data'!$C$1:$C$3144,0),MATCH('Joined Data'!K$1,'Raw Election Data'!$A$1:$AN$1,0))</f>
        <v>26463</v>
      </c>
      <c r="L1970">
        <f>INDEX('Raw Election Data'!$A$1:$AN$3144,MATCH($C1970&amp;" "&amp;$B1970,'Raw Election Data'!$C$1:$C$3144,0),MATCH('Joined Data'!L$1,'Raw Election Data'!$A$1:$AN$1,0))</f>
        <v>41374</v>
      </c>
      <c r="M1970">
        <f>INDEX('Raw Election Data'!$A$1:$AN$3144,MATCH($C1970&amp;" "&amp;$B1970,'Raw Election Data'!$C$1:$C$3144,0),MATCH('Joined Data'!M$1,'Raw Election Data'!$A$1:$AN$1,0))</f>
        <v>0.33975443515251125</v>
      </c>
      <c r="N1970">
        <f>INDEX('Raw Election Data'!$A$1:$AN$3144,MATCH($C1970&amp;" "&amp;$B1970,'Raw Election Data'!$C$1:$C$3144,0),MATCH('Joined Data'!N$1,'Raw Election Data'!$A$1:$AN$1,0))</f>
        <v>0.63960458258809882</v>
      </c>
      <c r="O1970">
        <f>INDEX('Raw Election Data'!$A$1:$AN$3144,MATCH($C1970&amp;" "&amp;$B1970,'Raw Election Data'!$C$1:$C$3144,0),MATCH('Joined Data'!O$1,'Raw Election Data'!$A$1:$AN$1,0))</f>
        <v>-12406</v>
      </c>
      <c r="P1970">
        <f>INDEX('Raw Election Data'!$A$1:$AN$3144,MATCH($C1970&amp;" "&amp;$B1970,'Raw Election Data'!$C$1:$C$3144,0),MATCH('Joined Data'!P$1,'Raw Election Data'!$A$1:$AN$1,0))</f>
        <v>12406</v>
      </c>
      <c r="Q1970">
        <f>INDEX('Raw Election Data'!$A$1:$AN$3144,MATCH($C1970&amp;" "&amp;$B1970,'Raw Election Data'!$C$1:$C$3144,0),MATCH('Joined Data'!Q$1,'Raw Election Data'!$A$1:$AN$1,0))</f>
        <v>-0.29985014743558758</v>
      </c>
      <c r="R1970">
        <f>INDEX('Raw Election Data'!$A$1:$AN$3144,MATCH($C1970&amp;" "&amp;$B1970,'Raw Election Data'!$C$1:$C$3144,0),MATCH('Joined Data'!R$1,'Raw Election Data'!$A$1:$AN$1,0))</f>
        <v>0.29985014743558758</v>
      </c>
    </row>
    <row r="1971" spans="1:18" ht="13.5" hidden="1" customHeight="1" x14ac:dyDescent="0.15">
      <c r="A1971" t="s">
        <v>265</v>
      </c>
      <c r="B1971" t="s">
        <v>4937</v>
      </c>
      <c r="C1971" t="str">
        <f>INDEX(FIPS!$A$1:$E$3236,MATCH($F1971,FIPS!$D$1:$D$3236,0),5)</f>
        <v>Rowan County</v>
      </c>
      <c r="D1971" t="s">
        <v>266</v>
      </c>
      <c r="E1971" s="15" t="s">
        <v>99</v>
      </c>
      <c r="F1971" t="s">
        <v>5151</v>
      </c>
      <c r="G1971" t="s">
        <v>7791</v>
      </c>
      <c r="H1971" t="str">
        <f>IFERROR(VLOOKUP($G1971,'Team Colors'!$A:$B,2,0),"#c9c9c9")</f>
        <v>#0085ca</v>
      </c>
      <c r="I1971">
        <f>INDEX('Raw Election Data'!$A$1:$AN$3144,MATCH($C1971&amp;" "&amp;$B1971,'Raw Election Data'!$C$1:$C$3144,0),MATCH('Joined Data'!I$1,'Raw Election Data'!$A$1:$AN$1,0))</f>
        <v>139142</v>
      </c>
      <c r="J1971">
        <f>INDEX('Raw Election Data'!$A$1:$AN$3144,MATCH($C1971&amp;" "&amp;$B1971,'Raw Election Data'!$C$1:$C$3144,0),MATCH('Joined Data'!J$1,'Raw Election Data'!$A$1:$AN$1,0))</f>
        <v>19208</v>
      </c>
      <c r="K1971">
        <f>INDEX('Raw Election Data'!$A$1:$AN$3144,MATCH($C1971&amp;" "&amp;$B1971,'Raw Election Data'!$C$1:$C$3144,0),MATCH('Joined Data'!K$1,'Raw Election Data'!$A$1:$AN$1,0))</f>
        <v>42388</v>
      </c>
      <c r="L1971">
        <f>INDEX('Raw Election Data'!$A$1:$AN$3144,MATCH($C1971&amp;" "&amp;$B1971,'Raw Election Data'!$C$1:$C$3144,0),MATCH('Joined Data'!L$1,'Raw Election Data'!$A$1:$AN$1,0))</f>
        <v>63078</v>
      </c>
      <c r="M1971">
        <f>INDEX('Raw Election Data'!$A$1:$AN$3144,MATCH($C1971&amp;" "&amp;$B1971,'Raw Election Data'!$C$1:$C$3144,0),MATCH('Joined Data'!M$1,'Raw Election Data'!$A$1:$AN$1,0))</f>
        <v>0.30451187418751385</v>
      </c>
      <c r="N1971">
        <f>INDEX('Raw Election Data'!$A$1:$AN$3144,MATCH($C1971&amp;" "&amp;$B1971,'Raw Election Data'!$C$1:$C$3144,0),MATCH('Joined Data'!N$1,'Raw Election Data'!$A$1:$AN$1,0))</f>
        <v>0.67199340499064653</v>
      </c>
      <c r="O1971">
        <f>INDEX('Raw Election Data'!$A$1:$AN$3144,MATCH($C1971&amp;" "&amp;$B1971,'Raw Election Data'!$C$1:$C$3144,0),MATCH('Joined Data'!O$1,'Raw Election Data'!$A$1:$AN$1,0))</f>
        <v>-23180</v>
      </c>
      <c r="P1971">
        <f>INDEX('Raw Election Data'!$A$1:$AN$3144,MATCH($C1971&amp;" "&amp;$B1971,'Raw Election Data'!$C$1:$C$3144,0),MATCH('Joined Data'!P$1,'Raw Election Data'!$A$1:$AN$1,0))</f>
        <v>23180</v>
      </c>
      <c r="Q1971">
        <f>INDEX('Raw Election Data'!$A$1:$AN$3144,MATCH($C1971&amp;" "&amp;$B1971,'Raw Election Data'!$C$1:$C$3144,0),MATCH('Joined Data'!Q$1,'Raw Election Data'!$A$1:$AN$1,0))</f>
        <v>-0.36748153080313267</v>
      </c>
      <c r="R1971">
        <f>INDEX('Raw Election Data'!$A$1:$AN$3144,MATCH($C1971&amp;" "&amp;$B1971,'Raw Election Data'!$C$1:$C$3144,0),MATCH('Joined Data'!R$1,'Raw Election Data'!$A$1:$AN$1,0))</f>
        <v>0.36748153080313267</v>
      </c>
    </row>
    <row r="1972" spans="1:18" ht="13.5" hidden="1" customHeight="1" x14ac:dyDescent="0.15">
      <c r="A1972" t="s">
        <v>265</v>
      </c>
      <c r="B1972" t="s">
        <v>4937</v>
      </c>
      <c r="C1972" t="str">
        <f>INDEX(FIPS!$A$1:$E$3236,MATCH($F1972,FIPS!$D$1:$D$3236,0),5)</f>
        <v>Rutherford County</v>
      </c>
      <c r="D1972" t="s">
        <v>266</v>
      </c>
      <c r="E1972" s="15" t="s">
        <v>100</v>
      </c>
      <c r="F1972" t="s">
        <v>5153</v>
      </c>
      <c r="G1972" t="s">
        <v>7791</v>
      </c>
      <c r="H1972" t="str">
        <f>IFERROR(VLOOKUP($G1972,'Team Colors'!$A:$B,2,0),"#c9c9c9")</f>
        <v>#0085ca</v>
      </c>
      <c r="I1972">
        <f>INDEX('Raw Election Data'!$A$1:$AN$3144,MATCH($C1972&amp;" "&amp;$B1972,'Raw Election Data'!$C$1:$C$3144,0),MATCH('Joined Data'!I$1,'Raw Election Data'!$A$1:$AN$1,0))</f>
        <v>66390</v>
      </c>
      <c r="J1972">
        <f>INDEX('Raw Election Data'!$A$1:$AN$3144,MATCH($C1972&amp;" "&amp;$B1972,'Raw Election Data'!$C$1:$C$3144,0),MATCH('Joined Data'!J$1,'Raw Election Data'!$A$1:$AN$1,0))</f>
        <v>7451</v>
      </c>
      <c r="K1972">
        <f>INDEX('Raw Election Data'!$A$1:$AN$3144,MATCH($C1972&amp;" "&amp;$B1972,'Raw Election Data'!$C$1:$C$3144,0),MATCH('Joined Data'!K$1,'Raw Election Data'!$A$1:$AN$1,0))</f>
        <v>21694</v>
      </c>
      <c r="L1972">
        <f>INDEX('Raw Election Data'!$A$1:$AN$3144,MATCH($C1972&amp;" "&amp;$B1972,'Raw Election Data'!$C$1:$C$3144,0),MATCH('Joined Data'!L$1,'Raw Election Data'!$A$1:$AN$1,0))</f>
        <v>29764</v>
      </c>
      <c r="M1972">
        <f>INDEX('Raw Election Data'!$A$1:$AN$3144,MATCH($C1972&amp;" "&amp;$B1972,'Raw Election Data'!$C$1:$C$3144,0),MATCH('Joined Data'!M$1,'Raw Election Data'!$A$1:$AN$1,0))</f>
        <v>0.25033597634726518</v>
      </c>
      <c r="N1972">
        <f>INDEX('Raw Election Data'!$A$1:$AN$3144,MATCH($C1972&amp;" "&amp;$B1972,'Raw Election Data'!$C$1:$C$3144,0),MATCH('Joined Data'!N$1,'Raw Election Data'!$A$1:$AN$1,0))</f>
        <v>0.72886708775702191</v>
      </c>
      <c r="O1972">
        <f>INDEX('Raw Election Data'!$A$1:$AN$3144,MATCH($C1972&amp;" "&amp;$B1972,'Raw Election Data'!$C$1:$C$3144,0),MATCH('Joined Data'!O$1,'Raw Election Data'!$A$1:$AN$1,0))</f>
        <v>-14243</v>
      </c>
      <c r="P1972">
        <f>INDEX('Raw Election Data'!$A$1:$AN$3144,MATCH($C1972&amp;" "&amp;$B1972,'Raw Election Data'!$C$1:$C$3144,0),MATCH('Joined Data'!P$1,'Raw Election Data'!$A$1:$AN$1,0))</f>
        <v>14243</v>
      </c>
      <c r="Q1972">
        <f>INDEX('Raw Election Data'!$A$1:$AN$3144,MATCH($C1972&amp;" "&amp;$B1972,'Raw Election Data'!$C$1:$C$3144,0),MATCH('Joined Data'!Q$1,'Raw Election Data'!$A$1:$AN$1,0))</f>
        <v>-0.47853111140975674</v>
      </c>
      <c r="R1972">
        <f>INDEX('Raw Election Data'!$A$1:$AN$3144,MATCH($C1972&amp;" "&amp;$B1972,'Raw Election Data'!$C$1:$C$3144,0),MATCH('Joined Data'!R$1,'Raw Election Data'!$A$1:$AN$1,0))</f>
        <v>0.47853111140975674</v>
      </c>
    </row>
    <row r="1973" spans="1:18" ht="13.5" hidden="1" customHeight="1" x14ac:dyDescent="0.15">
      <c r="A1973" t="s">
        <v>265</v>
      </c>
      <c r="B1973" t="s">
        <v>4937</v>
      </c>
      <c r="C1973" t="str">
        <f>INDEX(FIPS!$A$1:$E$3236,MATCH($F1973,FIPS!$D$1:$D$3236,0),5)</f>
        <v>Sampson County</v>
      </c>
      <c r="D1973" t="s">
        <v>266</v>
      </c>
      <c r="E1973" s="15" t="s">
        <v>101</v>
      </c>
      <c r="F1973" t="s">
        <v>5157</v>
      </c>
      <c r="G1973" t="s">
        <v>7791</v>
      </c>
      <c r="H1973" t="str">
        <f>IFERROR(VLOOKUP($G1973,'Team Colors'!$A:$B,2,0),"#c9c9c9")</f>
        <v>#0085ca</v>
      </c>
      <c r="I1973">
        <f>INDEX('Raw Election Data'!$A$1:$AN$3144,MATCH($C1973&amp;" "&amp;$B1973,'Raw Election Data'!$C$1:$C$3144,0),MATCH('Joined Data'!I$1,'Raw Election Data'!$A$1:$AN$1,0))</f>
        <v>63724</v>
      </c>
      <c r="J1973">
        <f>INDEX('Raw Election Data'!$A$1:$AN$3144,MATCH($C1973&amp;" "&amp;$B1973,'Raw Election Data'!$C$1:$C$3144,0),MATCH('Joined Data'!J$1,'Raw Election Data'!$A$1:$AN$1,0))</f>
        <v>10486</v>
      </c>
      <c r="K1973">
        <f>INDEX('Raw Election Data'!$A$1:$AN$3144,MATCH($C1973&amp;" "&amp;$B1973,'Raw Election Data'!$C$1:$C$3144,0),MATCH('Joined Data'!K$1,'Raw Election Data'!$A$1:$AN$1,0))</f>
        <v>14761</v>
      </c>
      <c r="L1973">
        <f>INDEX('Raw Election Data'!$A$1:$AN$3144,MATCH($C1973&amp;" "&amp;$B1973,'Raw Election Data'!$C$1:$C$3144,0),MATCH('Joined Data'!L$1,'Raw Election Data'!$A$1:$AN$1,0))</f>
        <v>25638</v>
      </c>
      <c r="M1973">
        <f>INDEX('Raw Election Data'!$A$1:$AN$3144,MATCH($C1973&amp;" "&amp;$B1973,'Raw Election Data'!$C$1:$C$3144,0),MATCH('Joined Data'!M$1,'Raw Election Data'!$A$1:$AN$1,0))</f>
        <v>0.40900226226694752</v>
      </c>
      <c r="N1973">
        <f>INDEX('Raw Election Data'!$A$1:$AN$3144,MATCH($C1973&amp;" "&amp;$B1973,'Raw Election Data'!$C$1:$C$3144,0),MATCH('Joined Data'!N$1,'Raw Election Data'!$A$1:$AN$1,0))</f>
        <v>0.57574693813870037</v>
      </c>
      <c r="O1973">
        <f>INDEX('Raw Election Data'!$A$1:$AN$3144,MATCH($C1973&amp;" "&amp;$B1973,'Raw Election Data'!$C$1:$C$3144,0),MATCH('Joined Data'!O$1,'Raw Election Data'!$A$1:$AN$1,0))</f>
        <v>-4275</v>
      </c>
      <c r="P1973">
        <f>INDEX('Raw Election Data'!$A$1:$AN$3144,MATCH($C1973&amp;" "&amp;$B1973,'Raw Election Data'!$C$1:$C$3144,0),MATCH('Joined Data'!P$1,'Raw Election Data'!$A$1:$AN$1,0))</f>
        <v>4275</v>
      </c>
      <c r="Q1973">
        <f>INDEX('Raw Election Data'!$A$1:$AN$3144,MATCH($C1973&amp;" "&amp;$B1973,'Raw Election Data'!$C$1:$C$3144,0),MATCH('Joined Data'!Q$1,'Raw Election Data'!$A$1:$AN$1,0))</f>
        <v>-0.16674467587175285</v>
      </c>
      <c r="R1973">
        <f>INDEX('Raw Election Data'!$A$1:$AN$3144,MATCH($C1973&amp;" "&amp;$B1973,'Raw Election Data'!$C$1:$C$3144,0),MATCH('Joined Data'!R$1,'Raw Election Data'!$A$1:$AN$1,0))</f>
        <v>0.16674467587175285</v>
      </c>
    </row>
    <row r="1974" spans="1:18" ht="13.5" hidden="1" customHeight="1" x14ac:dyDescent="0.15">
      <c r="A1974" t="s">
        <v>265</v>
      </c>
      <c r="B1974" t="s">
        <v>4937</v>
      </c>
      <c r="C1974" t="str">
        <f>INDEX(FIPS!$A$1:$E$3236,MATCH($F1974,FIPS!$D$1:$D$3236,0),5)</f>
        <v>Scotland County</v>
      </c>
      <c r="D1974" t="s">
        <v>266</v>
      </c>
      <c r="E1974" s="15" t="s">
        <v>102</v>
      </c>
      <c r="F1974" t="s">
        <v>5158</v>
      </c>
      <c r="G1974" t="s">
        <v>7791</v>
      </c>
      <c r="H1974" t="str">
        <f>IFERROR(VLOOKUP($G1974,'Team Colors'!$A:$B,2,0),"#c9c9c9")</f>
        <v>#0085ca</v>
      </c>
      <c r="I1974">
        <f>INDEX('Raw Election Data'!$A$1:$AN$3144,MATCH($C1974&amp;" "&amp;$B1974,'Raw Election Data'!$C$1:$C$3144,0),MATCH('Joined Data'!I$1,'Raw Election Data'!$A$1:$AN$1,0))</f>
        <v>35509</v>
      </c>
      <c r="J1974">
        <f>INDEX('Raw Election Data'!$A$1:$AN$3144,MATCH($C1974&amp;" "&amp;$B1974,'Raw Election Data'!$C$1:$C$3144,0),MATCH('Joined Data'!J$1,'Raw Election Data'!$A$1:$AN$1,0))</f>
        <v>7279</v>
      </c>
      <c r="K1974">
        <f>INDEX('Raw Election Data'!$A$1:$AN$3144,MATCH($C1974&amp;" "&amp;$B1974,'Raw Election Data'!$C$1:$C$3144,0),MATCH('Joined Data'!K$1,'Raw Election Data'!$A$1:$AN$1,0))</f>
        <v>6212</v>
      </c>
      <c r="L1974">
        <f>INDEX('Raw Election Data'!$A$1:$AN$3144,MATCH($C1974&amp;" "&amp;$B1974,'Raw Election Data'!$C$1:$C$3144,0),MATCH('Joined Data'!L$1,'Raw Election Data'!$A$1:$AN$1,0))</f>
        <v>13743</v>
      </c>
      <c r="M1974">
        <f>INDEX('Raw Election Data'!$A$1:$AN$3144,MATCH($C1974&amp;" "&amp;$B1974,'Raw Election Data'!$C$1:$C$3144,0),MATCH('Joined Data'!M$1,'Raw Election Data'!$A$1:$AN$1,0))</f>
        <v>0.52965145892454335</v>
      </c>
      <c r="N1974">
        <f>INDEX('Raw Election Data'!$A$1:$AN$3144,MATCH($C1974&amp;" "&amp;$B1974,'Raw Election Data'!$C$1:$C$3144,0),MATCH('Joined Data'!N$1,'Raw Election Data'!$A$1:$AN$1,0))</f>
        <v>0.4520119333478862</v>
      </c>
      <c r="O1974">
        <f>INDEX('Raw Election Data'!$A$1:$AN$3144,MATCH($C1974&amp;" "&amp;$B1974,'Raw Election Data'!$C$1:$C$3144,0),MATCH('Joined Data'!O$1,'Raw Election Data'!$A$1:$AN$1,0))</f>
        <v>1067</v>
      </c>
      <c r="P1974">
        <f>INDEX('Raw Election Data'!$A$1:$AN$3144,MATCH($C1974&amp;" "&amp;$B1974,'Raw Election Data'!$C$1:$C$3144,0),MATCH('Joined Data'!P$1,'Raw Election Data'!$A$1:$AN$1,0))</f>
        <v>-1067</v>
      </c>
      <c r="Q1974">
        <f>INDEX('Raw Election Data'!$A$1:$AN$3144,MATCH($C1974&amp;" "&amp;$B1974,'Raw Election Data'!$C$1:$C$3144,0),MATCH('Joined Data'!Q$1,'Raw Election Data'!$A$1:$AN$1,0))</f>
        <v>7.7639525576657153E-2</v>
      </c>
      <c r="R1974">
        <f>INDEX('Raw Election Data'!$A$1:$AN$3144,MATCH($C1974&amp;" "&amp;$B1974,'Raw Election Data'!$C$1:$C$3144,0),MATCH('Joined Data'!R$1,'Raw Election Data'!$A$1:$AN$1,0))</f>
        <v>-7.7639525576657153E-2</v>
      </c>
    </row>
    <row r="1975" spans="1:18" ht="13.5" hidden="1" customHeight="1" x14ac:dyDescent="0.15">
      <c r="A1975" t="s">
        <v>265</v>
      </c>
      <c r="B1975" t="s">
        <v>4937</v>
      </c>
      <c r="C1975" t="str">
        <f>INDEX(FIPS!$A$1:$E$3236,MATCH($F1975,FIPS!$D$1:$D$3236,0),5)</f>
        <v>Stanly County</v>
      </c>
      <c r="D1975" t="s">
        <v>266</v>
      </c>
      <c r="E1975" s="15" t="s">
        <v>103</v>
      </c>
      <c r="F1975" t="s">
        <v>5162</v>
      </c>
      <c r="G1975" t="s">
        <v>7791</v>
      </c>
      <c r="H1975" t="str">
        <f>IFERROR(VLOOKUP($G1975,'Team Colors'!$A:$B,2,0),"#c9c9c9")</f>
        <v>#0085ca</v>
      </c>
      <c r="I1975">
        <f>INDEX('Raw Election Data'!$A$1:$AN$3144,MATCH($C1975&amp;" "&amp;$B1975,'Raw Election Data'!$C$1:$C$3144,0),MATCH('Joined Data'!I$1,'Raw Election Data'!$A$1:$AN$1,0))</f>
        <v>60714</v>
      </c>
      <c r="J1975">
        <f>INDEX('Raw Election Data'!$A$1:$AN$3144,MATCH($C1975&amp;" "&amp;$B1975,'Raw Election Data'!$C$1:$C$3144,0),MATCH('Joined Data'!J$1,'Raw Election Data'!$A$1:$AN$1,0))</f>
        <v>7008</v>
      </c>
      <c r="K1975">
        <f>INDEX('Raw Election Data'!$A$1:$AN$3144,MATCH($C1975&amp;" "&amp;$B1975,'Raw Election Data'!$C$1:$C$3144,0),MATCH('Joined Data'!K$1,'Raw Election Data'!$A$1:$AN$1,0))</f>
        <v>21788</v>
      </c>
      <c r="L1975">
        <f>INDEX('Raw Election Data'!$A$1:$AN$3144,MATCH($C1975&amp;" "&amp;$B1975,'Raw Election Data'!$C$1:$C$3144,0),MATCH('Joined Data'!L$1,'Raw Election Data'!$A$1:$AN$1,0))</f>
        <v>29451</v>
      </c>
      <c r="M1975">
        <f>INDEX('Raw Election Data'!$A$1:$AN$3144,MATCH($C1975&amp;" "&amp;$B1975,'Raw Election Data'!$C$1:$C$3144,0),MATCH('Joined Data'!M$1,'Raw Election Data'!$A$1:$AN$1,0))</f>
        <v>0.23795456860548028</v>
      </c>
      <c r="N1975">
        <f>INDEX('Raw Election Data'!$A$1:$AN$3144,MATCH($C1975&amp;" "&amp;$B1975,'Raw Election Data'!$C$1:$C$3144,0),MATCH('Joined Data'!N$1,'Raw Election Data'!$A$1:$AN$1,0))</f>
        <v>0.73980509999660449</v>
      </c>
      <c r="O1975">
        <f>INDEX('Raw Election Data'!$A$1:$AN$3144,MATCH($C1975&amp;" "&amp;$B1975,'Raw Election Data'!$C$1:$C$3144,0),MATCH('Joined Data'!O$1,'Raw Election Data'!$A$1:$AN$1,0))</f>
        <v>-14780</v>
      </c>
      <c r="P1975">
        <f>INDEX('Raw Election Data'!$A$1:$AN$3144,MATCH($C1975&amp;" "&amp;$B1975,'Raw Election Data'!$C$1:$C$3144,0),MATCH('Joined Data'!P$1,'Raw Election Data'!$A$1:$AN$1,0))</f>
        <v>14780</v>
      </c>
      <c r="Q1975">
        <f>INDEX('Raw Election Data'!$A$1:$AN$3144,MATCH($C1975&amp;" "&amp;$B1975,'Raw Election Data'!$C$1:$C$3144,0),MATCH('Joined Data'!Q$1,'Raw Election Data'!$A$1:$AN$1,0))</f>
        <v>-0.50185053139112423</v>
      </c>
      <c r="R1975">
        <f>INDEX('Raw Election Data'!$A$1:$AN$3144,MATCH($C1975&amp;" "&amp;$B1975,'Raw Election Data'!$C$1:$C$3144,0),MATCH('Joined Data'!R$1,'Raw Election Data'!$A$1:$AN$1,0))</f>
        <v>0.50185053139112423</v>
      </c>
    </row>
    <row r="1976" spans="1:18" ht="13.5" hidden="1" customHeight="1" x14ac:dyDescent="0.15">
      <c r="A1976" t="s">
        <v>265</v>
      </c>
      <c r="B1976" t="s">
        <v>4937</v>
      </c>
      <c r="C1976" t="str">
        <f>INDEX(FIPS!$A$1:$E$3236,MATCH($F1976,FIPS!$D$1:$D$3236,0),5)</f>
        <v>Stokes County</v>
      </c>
      <c r="D1976" t="s">
        <v>266</v>
      </c>
      <c r="E1976" s="15" t="s">
        <v>139</v>
      </c>
      <c r="F1976" t="s">
        <v>5166</v>
      </c>
      <c r="G1976" t="s">
        <v>7791</v>
      </c>
      <c r="H1976" t="str">
        <f>IFERROR(VLOOKUP($G1976,'Team Colors'!$A:$B,2,0),"#c9c9c9")</f>
        <v>#0085ca</v>
      </c>
      <c r="I1976">
        <f>INDEX('Raw Election Data'!$A$1:$AN$3144,MATCH($C1976&amp;" "&amp;$B1976,'Raw Election Data'!$C$1:$C$3144,0),MATCH('Joined Data'!I$1,'Raw Election Data'!$A$1:$AN$1,0))</f>
        <v>46351</v>
      </c>
      <c r="J1976">
        <f>INDEX('Raw Election Data'!$A$1:$AN$3144,MATCH($C1976&amp;" "&amp;$B1976,'Raw Election Data'!$C$1:$C$3144,0),MATCH('Joined Data'!J$1,'Raw Election Data'!$A$1:$AN$1,0))</f>
        <v>4645</v>
      </c>
      <c r="K1976">
        <f>INDEX('Raw Election Data'!$A$1:$AN$3144,MATCH($C1976&amp;" "&amp;$B1976,'Raw Election Data'!$C$1:$C$3144,0),MATCH('Joined Data'!K$1,'Raw Election Data'!$A$1:$AN$1,0))</f>
        <v>16976</v>
      </c>
      <c r="L1976">
        <f>INDEX('Raw Election Data'!$A$1:$AN$3144,MATCH($C1976&amp;" "&amp;$B1976,'Raw Election Data'!$C$1:$C$3144,0),MATCH('Joined Data'!L$1,'Raw Election Data'!$A$1:$AN$1,0))</f>
        <v>22182</v>
      </c>
      <c r="M1976">
        <f>INDEX('Raw Election Data'!$A$1:$AN$3144,MATCH($C1976&amp;" "&amp;$B1976,'Raw Election Data'!$C$1:$C$3144,0),MATCH('Joined Data'!M$1,'Raw Election Data'!$A$1:$AN$1,0))</f>
        <v>0.20940402127851412</v>
      </c>
      <c r="N1976">
        <f>INDEX('Raw Election Data'!$A$1:$AN$3144,MATCH($C1976&amp;" "&amp;$B1976,'Raw Election Data'!$C$1:$C$3144,0),MATCH('Joined Data'!N$1,'Raw Election Data'!$A$1:$AN$1,0))</f>
        <v>0.76530520241637368</v>
      </c>
      <c r="O1976">
        <f>INDEX('Raw Election Data'!$A$1:$AN$3144,MATCH($C1976&amp;" "&amp;$B1976,'Raw Election Data'!$C$1:$C$3144,0),MATCH('Joined Data'!O$1,'Raw Election Data'!$A$1:$AN$1,0))</f>
        <v>-12331</v>
      </c>
      <c r="P1976">
        <f>INDEX('Raw Election Data'!$A$1:$AN$3144,MATCH($C1976&amp;" "&amp;$B1976,'Raw Election Data'!$C$1:$C$3144,0),MATCH('Joined Data'!P$1,'Raw Election Data'!$A$1:$AN$1,0))</f>
        <v>12331</v>
      </c>
      <c r="Q1976">
        <f>INDEX('Raw Election Data'!$A$1:$AN$3144,MATCH($C1976&amp;" "&amp;$B1976,'Raw Election Data'!$C$1:$C$3144,0),MATCH('Joined Data'!Q$1,'Raw Election Data'!$A$1:$AN$1,0))</f>
        <v>-0.55590118113785958</v>
      </c>
      <c r="R1976">
        <f>INDEX('Raw Election Data'!$A$1:$AN$3144,MATCH($C1976&amp;" "&amp;$B1976,'Raw Election Data'!$C$1:$C$3144,0),MATCH('Joined Data'!R$1,'Raw Election Data'!$A$1:$AN$1,0))</f>
        <v>0.55590118113785958</v>
      </c>
    </row>
    <row r="1977" spans="1:18" ht="13.5" hidden="1" customHeight="1" x14ac:dyDescent="0.15">
      <c r="A1977" t="s">
        <v>265</v>
      </c>
      <c r="B1977" t="s">
        <v>4937</v>
      </c>
      <c r="C1977" t="str">
        <f>INDEX(FIPS!$A$1:$E$3236,MATCH($F1977,FIPS!$D$1:$D$3236,0),5)</f>
        <v>Surry County</v>
      </c>
      <c r="D1977" t="s">
        <v>266</v>
      </c>
      <c r="E1977" s="15" t="s">
        <v>140</v>
      </c>
      <c r="F1977" t="s">
        <v>5168</v>
      </c>
      <c r="G1977" t="s">
        <v>7791</v>
      </c>
      <c r="H1977" t="str">
        <f>IFERROR(VLOOKUP($G1977,'Team Colors'!$A:$B,2,0),"#c9c9c9")</f>
        <v>#0085ca</v>
      </c>
      <c r="I1977">
        <f>INDEX('Raw Election Data'!$A$1:$AN$3144,MATCH($C1977&amp;" "&amp;$B1977,'Raw Election Data'!$C$1:$C$3144,0),MATCH('Joined Data'!I$1,'Raw Election Data'!$A$1:$AN$1,0))</f>
        <v>72743</v>
      </c>
      <c r="J1977">
        <f>INDEX('Raw Election Data'!$A$1:$AN$3144,MATCH($C1977&amp;" "&amp;$B1977,'Raw Election Data'!$C$1:$C$3144,0),MATCH('Joined Data'!J$1,'Raw Election Data'!$A$1:$AN$1,0))</f>
        <v>7438</v>
      </c>
      <c r="K1977">
        <f>INDEX('Raw Election Data'!$A$1:$AN$3144,MATCH($C1977&amp;" "&amp;$B1977,'Raw Election Data'!$C$1:$C$3144,0),MATCH('Joined Data'!K$1,'Raw Election Data'!$A$1:$AN$1,0))</f>
        <v>23495</v>
      </c>
      <c r="L1977">
        <f>INDEX('Raw Election Data'!$A$1:$AN$3144,MATCH($C1977&amp;" "&amp;$B1977,'Raw Election Data'!$C$1:$C$3144,0),MATCH('Joined Data'!L$1,'Raw Election Data'!$A$1:$AN$1,0))</f>
        <v>31663</v>
      </c>
      <c r="M1977">
        <f>INDEX('Raw Election Data'!$A$1:$AN$3144,MATCH($C1977&amp;" "&amp;$B1977,'Raw Election Data'!$C$1:$C$3144,0),MATCH('Joined Data'!M$1,'Raw Election Data'!$A$1:$AN$1,0))</f>
        <v>0.23491141079493416</v>
      </c>
      <c r="N1977">
        <f>INDEX('Raw Election Data'!$A$1:$AN$3144,MATCH($C1977&amp;" "&amp;$B1977,'Raw Election Data'!$C$1:$C$3144,0),MATCH('Joined Data'!N$1,'Raw Election Data'!$A$1:$AN$1,0))</f>
        <v>0.74203328806493385</v>
      </c>
      <c r="O1977">
        <f>INDEX('Raw Election Data'!$A$1:$AN$3144,MATCH($C1977&amp;" "&amp;$B1977,'Raw Election Data'!$C$1:$C$3144,0),MATCH('Joined Data'!O$1,'Raw Election Data'!$A$1:$AN$1,0))</f>
        <v>-16057</v>
      </c>
      <c r="P1977">
        <f>INDEX('Raw Election Data'!$A$1:$AN$3144,MATCH($C1977&amp;" "&amp;$B1977,'Raw Election Data'!$C$1:$C$3144,0),MATCH('Joined Data'!P$1,'Raw Election Data'!$A$1:$AN$1,0))</f>
        <v>16057</v>
      </c>
      <c r="Q1977">
        <f>INDEX('Raw Election Data'!$A$1:$AN$3144,MATCH($C1977&amp;" "&amp;$B1977,'Raw Election Data'!$C$1:$C$3144,0),MATCH('Joined Data'!Q$1,'Raw Election Data'!$A$1:$AN$1,0))</f>
        <v>-0.50712187726999969</v>
      </c>
      <c r="R1977">
        <f>INDEX('Raw Election Data'!$A$1:$AN$3144,MATCH($C1977&amp;" "&amp;$B1977,'Raw Election Data'!$C$1:$C$3144,0),MATCH('Joined Data'!R$1,'Raw Election Data'!$A$1:$AN$1,0))</f>
        <v>0.50712187726999969</v>
      </c>
    </row>
    <row r="1978" spans="1:18" ht="13.5" hidden="1" customHeight="1" x14ac:dyDescent="0.15">
      <c r="A1978" t="s">
        <v>265</v>
      </c>
      <c r="B1978" t="s">
        <v>4937</v>
      </c>
      <c r="C1978" t="str">
        <f>INDEX(FIPS!$A$1:$E$3236,MATCH($F1978,FIPS!$D$1:$D$3236,0),5)</f>
        <v>Swain County</v>
      </c>
      <c r="D1978" t="s">
        <v>266</v>
      </c>
      <c r="E1978" s="15" t="s">
        <v>141</v>
      </c>
      <c r="F1978" t="s">
        <v>5172</v>
      </c>
      <c r="G1978" t="s">
        <v>7791</v>
      </c>
      <c r="H1978" t="str">
        <f>IFERROR(VLOOKUP($G1978,'Team Colors'!$A:$B,2,0),"#c9c9c9")</f>
        <v>#0085ca</v>
      </c>
      <c r="I1978">
        <f>INDEX('Raw Election Data'!$A$1:$AN$3144,MATCH($C1978&amp;" "&amp;$B1978,'Raw Election Data'!$C$1:$C$3144,0),MATCH('Joined Data'!I$1,'Raw Election Data'!$A$1:$AN$1,0))</f>
        <v>14434</v>
      </c>
      <c r="J1978">
        <f>INDEX('Raw Election Data'!$A$1:$AN$3144,MATCH($C1978&amp;" "&amp;$B1978,'Raw Election Data'!$C$1:$C$3144,0),MATCH('Joined Data'!J$1,'Raw Election Data'!$A$1:$AN$1,0))</f>
        <v>2186</v>
      </c>
      <c r="K1978">
        <f>INDEX('Raw Election Data'!$A$1:$AN$3144,MATCH($C1978&amp;" "&amp;$B1978,'Raw Election Data'!$C$1:$C$3144,0),MATCH('Joined Data'!K$1,'Raw Election Data'!$A$1:$AN$1,0))</f>
        <v>3557</v>
      </c>
      <c r="L1978">
        <f>INDEX('Raw Election Data'!$A$1:$AN$3144,MATCH($C1978&amp;" "&amp;$B1978,'Raw Election Data'!$C$1:$C$3144,0),MATCH('Joined Data'!L$1,'Raw Election Data'!$A$1:$AN$1,0))</f>
        <v>5982</v>
      </c>
      <c r="M1978">
        <f>INDEX('Raw Election Data'!$A$1:$AN$3144,MATCH($C1978&amp;" "&amp;$B1978,'Raw Election Data'!$C$1:$C$3144,0),MATCH('Joined Data'!M$1,'Raw Election Data'!$A$1:$AN$1,0))</f>
        <v>0.36542962219993314</v>
      </c>
      <c r="N1978">
        <f>INDEX('Raw Election Data'!$A$1:$AN$3144,MATCH($C1978&amp;" "&amp;$B1978,'Raw Election Data'!$C$1:$C$3144,0),MATCH('Joined Data'!N$1,'Raw Election Data'!$A$1:$AN$1,0))</f>
        <v>0.59461718488799731</v>
      </c>
      <c r="O1978">
        <f>INDEX('Raw Election Data'!$A$1:$AN$3144,MATCH($C1978&amp;" "&amp;$B1978,'Raw Election Data'!$C$1:$C$3144,0),MATCH('Joined Data'!O$1,'Raw Election Data'!$A$1:$AN$1,0))</f>
        <v>-1371</v>
      </c>
      <c r="P1978">
        <f>INDEX('Raw Election Data'!$A$1:$AN$3144,MATCH($C1978&amp;" "&amp;$B1978,'Raw Election Data'!$C$1:$C$3144,0),MATCH('Joined Data'!P$1,'Raw Election Data'!$A$1:$AN$1,0))</f>
        <v>1371</v>
      </c>
      <c r="Q1978">
        <f>INDEX('Raw Election Data'!$A$1:$AN$3144,MATCH($C1978&amp;" "&amp;$B1978,'Raw Election Data'!$C$1:$C$3144,0),MATCH('Joined Data'!Q$1,'Raw Election Data'!$A$1:$AN$1,0))</f>
        <v>-0.22918756268806417</v>
      </c>
      <c r="R1978">
        <f>INDEX('Raw Election Data'!$A$1:$AN$3144,MATCH($C1978&amp;" "&amp;$B1978,'Raw Election Data'!$C$1:$C$3144,0),MATCH('Joined Data'!R$1,'Raw Election Data'!$A$1:$AN$1,0))</f>
        <v>0.22918756268806417</v>
      </c>
    </row>
    <row r="1979" spans="1:18" ht="13.5" hidden="1" customHeight="1" x14ac:dyDescent="0.15">
      <c r="A1979" t="s">
        <v>265</v>
      </c>
      <c r="B1979" t="s">
        <v>4937</v>
      </c>
      <c r="C1979" t="str">
        <f>INDEX(FIPS!$A$1:$E$3236,MATCH($F1979,FIPS!$D$1:$D$3236,0),5)</f>
        <v>Transylvania County</v>
      </c>
      <c r="D1979" t="s">
        <v>266</v>
      </c>
      <c r="E1979" s="15" t="s">
        <v>142</v>
      </c>
      <c r="F1979" t="s">
        <v>5174</v>
      </c>
      <c r="G1979" t="s">
        <v>7791</v>
      </c>
      <c r="H1979" t="str">
        <f>IFERROR(VLOOKUP($G1979,'Team Colors'!$A:$B,2,0),"#c9c9c9")</f>
        <v>#0085ca</v>
      </c>
      <c r="I1979">
        <f>INDEX('Raw Election Data'!$A$1:$AN$3144,MATCH($C1979&amp;" "&amp;$B1979,'Raw Election Data'!$C$1:$C$3144,0),MATCH('Joined Data'!I$1,'Raw Election Data'!$A$1:$AN$1,0))</f>
        <v>33211</v>
      </c>
      <c r="J1979">
        <f>INDEX('Raw Election Data'!$A$1:$AN$3144,MATCH($C1979&amp;" "&amp;$B1979,'Raw Election Data'!$C$1:$C$3144,0),MATCH('Joined Data'!J$1,'Raw Election Data'!$A$1:$AN$1,0))</f>
        <v>6520</v>
      </c>
      <c r="K1979">
        <f>INDEX('Raw Election Data'!$A$1:$AN$3144,MATCH($C1979&amp;" "&amp;$B1979,'Raw Election Data'!$C$1:$C$3144,0),MATCH('Joined Data'!K$1,'Raw Election Data'!$A$1:$AN$1,0))</f>
        <v>10441</v>
      </c>
      <c r="L1979">
        <f>INDEX('Raw Election Data'!$A$1:$AN$3144,MATCH($C1979&amp;" "&amp;$B1979,'Raw Election Data'!$C$1:$C$3144,0),MATCH('Joined Data'!L$1,'Raw Election Data'!$A$1:$AN$1,0))</f>
        <v>17440</v>
      </c>
      <c r="M1979">
        <f>INDEX('Raw Election Data'!$A$1:$AN$3144,MATCH($C1979&amp;" "&amp;$B1979,'Raw Election Data'!$C$1:$C$3144,0),MATCH('Joined Data'!M$1,'Raw Election Data'!$A$1:$AN$1,0))</f>
        <v>0.37385321100917429</v>
      </c>
      <c r="N1979">
        <f>INDEX('Raw Election Data'!$A$1:$AN$3144,MATCH($C1979&amp;" "&amp;$B1979,'Raw Election Data'!$C$1:$C$3144,0),MATCH('Joined Data'!N$1,'Raw Election Data'!$A$1:$AN$1,0))</f>
        <v>0.59868119266055042</v>
      </c>
      <c r="O1979">
        <f>INDEX('Raw Election Data'!$A$1:$AN$3144,MATCH($C1979&amp;" "&amp;$B1979,'Raw Election Data'!$C$1:$C$3144,0),MATCH('Joined Data'!O$1,'Raw Election Data'!$A$1:$AN$1,0))</f>
        <v>-3921</v>
      </c>
      <c r="P1979">
        <f>INDEX('Raw Election Data'!$A$1:$AN$3144,MATCH($C1979&amp;" "&amp;$B1979,'Raw Election Data'!$C$1:$C$3144,0),MATCH('Joined Data'!P$1,'Raw Election Data'!$A$1:$AN$1,0))</f>
        <v>3921</v>
      </c>
      <c r="Q1979">
        <f>INDEX('Raw Election Data'!$A$1:$AN$3144,MATCH($C1979&amp;" "&amp;$B1979,'Raw Election Data'!$C$1:$C$3144,0),MATCH('Joined Data'!Q$1,'Raw Election Data'!$A$1:$AN$1,0))</f>
        <v>-0.22482798165137613</v>
      </c>
      <c r="R1979">
        <f>INDEX('Raw Election Data'!$A$1:$AN$3144,MATCH($C1979&amp;" "&amp;$B1979,'Raw Election Data'!$C$1:$C$3144,0),MATCH('Joined Data'!R$1,'Raw Election Data'!$A$1:$AN$1,0))</f>
        <v>0.22482798165137613</v>
      </c>
    </row>
    <row r="1980" spans="1:18" ht="13.5" hidden="1" customHeight="1" x14ac:dyDescent="0.15">
      <c r="A1980" t="s">
        <v>265</v>
      </c>
      <c r="B1980" t="s">
        <v>4937</v>
      </c>
      <c r="C1980" t="str">
        <f>INDEX(FIPS!$A$1:$E$3236,MATCH($F1980,FIPS!$D$1:$D$3236,0),5)</f>
        <v>Tyrrell County</v>
      </c>
      <c r="D1980" t="s">
        <v>266</v>
      </c>
      <c r="E1980" s="15" t="s">
        <v>143</v>
      </c>
      <c r="F1980" t="s">
        <v>5178</v>
      </c>
      <c r="G1980" t="s">
        <v>7791</v>
      </c>
      <c r="H1980" t="str">
        <f>IFERROR(VLOOKUP($G1980,'Team Colors'!$A:$B,2,0),"#c9c9c9")</f>
        <v>#0085ca</v>
      </c>
      <c r="I1980">
        <f>INDEX('Raw Election Data'!$A$1:$AN$3144,MATCH($C1980&amp;" "&amp;$B1980,'Raw Election Data'!$C$1:$C$3144,0),MATCH('Joined Data'!I$1,'Raw Election Data'!$A$1:$AN$1,0))</f>
        <v>4070</v>
      </c>
      <c r="J1980">
        <f>INDEX('Raw Election Data'!$A$1:$AN$3144,MATCH($C1980&amp;" "&amp;$B1980,'Raw Election Data'!$C$1:$C$3144,0),MATCH('Joined Data'!J$1,'Raw Election Data'!$A$1:$AN$1,0))</f>
        <v>705</v>
      </c>
      <c r="K1980">
        <f>INDEX('Raw Election Data'!$A$1:$AN$3144,MATCH($C1980&amp;" "&amp;$B1980,'Raw Election Data'!$C$1:$C$3144,0),MATCH('Joined Data'!K$1,'Raw Election Data'!$A$1:$AN$1,0))</f>
        <v>968</v>
      </c>
      <c r="L1980">
        <f>INDEX('Raw Election Data'!$A$1:$AN$3144,MATCH($C1980&amp;" "&amp;$B1980,'Raw Election Data'!$C$1:$C$3144,0),MATCH('Joined Data'!L$1,'Raw Election Data'!$A$1:$AN$1,0))</f>
        <v>1700</v>
      </c>
      <c r="M1980">
        <f>INDEX('Raw Election Data'!$A$1:$AN$3144,MATCH($C1980&amp;" "&amp;$B1980,'Raw Election Data'!$C$1:$C$3144,0),MATCH('Joined Data'!M$1,'Raw Election Data'!$A$1:$AN$1,0))</f>
        <v>0.4147058823529412</v>
      </c>
      <c r="N1980">
        <f>INDEX('Raw Election Data'!$A$1:$AN$3144,MATCH($C1980&amp;" "&amp;$B1980,'Raw Election Data'!$C$1:$C$3144,0),MATCH('Joined Data'!N$1,'Raw Election Data'!$A$1:$AN$1,0))</f>
        <v>0.56941176470588239</v>
      </c>
      <c r="O1980">
        <f>INDEX('Raw Election Data'!$A$1:$AN$3144,MATCH($C1980&amp;" "&amp;$B1980,'Raw Election Data'!$C$1:$C$3144,0),MATCH('Joined Data'!O$1,'Raw Election Data'!$A$1:$AN$1,0))</f>
        <v>-263</v>
      </c>
      <c r="P1980">
        <f>INDEX('Raw Election Data'!$A$1:$AN$3144,MATCH($C1980&amp;" "&amp;$B1980,'Raw Election Data'!$C$1:$C$3144,0),MATCH('Joined Data'!P$1,'Raw Election Data'!$A$1:$AN$1,0))</f>
        <v>263</v>
      </c>
      <c r="Q1980">
        <f>INDEX('Raw Election Data'!$A$1:$AN$3144,MATCH($C1980&amp;" "&amp;$B1980,'Raw Election Data'!$C$1:$C$3144,0),MATCH('Joined Data'!Q$1,'Raw Election Data'!$A$1:$AN$1,0))</f>
        <v>-0.15470588235294119</v>
      </c>
      <c r="R1980">
        <f>INDEX('Raw Election Data'!$A$1:$AN$3144,MATCH($C1980&amp;" "&amp;$B1980,'Raw Election Data'!$C$1:$C$3144,0),MATCH('Joined Data'!R$1,'Raw Election Data'!$A$1:$AN$1,0))</f>
        <v>0.15470588235294119</v>
      </c>
    </row>
    <row r="1981" spans="1:18" ht="13.5" hidden="1" customHeight="1" x14ac:dyDescent="0.15">
      <c r="A1981" t="s">
        <v>265</v>
      </c>
      <c r="B1981" t="s">
        <v>4937</v>
      </c>
      <c r="C1981" t="str">
        <f>INDEX(FIPS!$A$1:$E$3236,MATCH($F1981,FIPS!$D$1:$D$3236,0),5)</f>
        <v>Union County</v>
      </c>
      <c r="D1981" t="s">
        <v>266</v>
      </c>
      <c r="E1981" s="15" t="s">
        <v>144</v>
      </c>
      <c r="F1981" t="s">
        <v>5179</v>
      </c>
      <c r="G1981" t="s">
        <v>7791</v>
      </c>
      <c r="H1981" t="str">
        <f>IFERROR(VLOOKUP($G1981,'Team Colors'!$A:$B,2,0),"#c9c9c9")</f>
        <v>#0085ca</v>
      </c>
      <c r="I1981">
        <f>INDEX('Raw Election Data'!$A$1:$AN$3144,MATCH($C1981&amp;" "&amp;$B1981,'Raw Election Data'!$C$1:$C$3144,0),MATCH('Joined Data'!I$1,'Raw Election Data'!$A$1:$AN$1,0))</f>
        <v>222742</v>
      </c>
      <c r="J1981">
        <f>INDEX('Raw Election Data'!$A$1:$AN$3144,MATCH($C1981&amp;" "&amp;$B1981,'Raw Election Data'!$C$1:$C$3144,0),MATCH('Joined Data'!J$1,'Raw Election Data'!$A$1:$AN$1,0))</f>
        <v>34051</v>
      </c>
      <c r="K1981">
        <f>INDEX('Raw Election Data'!$A$1:$AN$3144,MATCH($C1981&amp;" "&amp;$B1981,'Raw Election Data'!$C$1:$C$3144,0),MATCH('Joined Data'!K$1,'Raw Election Data'!$A$1:$AN$1,0))</f>
        <v>66265</v>
      </c>
      <c r="L1981">
        <f>INDEX('Raw Election Data'!$A$1:$AN$3144,MATCH($C1981&amp;" "&amp;$B1981,'Raw Election Data'!$C$1:$C$3144,0),MATCH('Joined Data'!L$1,'Raw Election Data'!$A$1:$AN$1,0))</f>
        <v>103596</v>
      </c>
      <c r="M1981">
        <f>INDEX('Raw Election Data'!$A$1:$AN$3144,MATCH($C1981&amp;" "&amp;$B1981,'Raw Election Data'!$C$1:$C$3144,0),MATCH('Joined Data'!M$1,'Raw Election Data'!$A$1:$AN$1,0))</f>
        <v>0.32869029692266111</v>
      </c>
      <c r="N1981">
        <f>INDEX('Raw Election Data'!$A$1:$AN$3144,MATCH($C1981&amp;" "&amp;$B1981,'Raw Election Data'!$C$1:$C$3144,0),MATCH('Joined Data'!N$1,'Raw Election Data'!$A$1:$AN$1,0))</f>
        <v>0.63964824896714156</v>
      </c>
      <c r="O1981">
        <f>INDEX('Raw Election Data'!$A$1:$AN$3144,MATCH($C1981&amp;" "&amp;$B1981,'Raw Election Data'!$C$1:$C$3144,0),MATCH('Joined Data'!O$1,'Raw Election Data'!$A$1:$AN$1,0))</f>
        <v>-32214</v>
      </c>
      <c r="P1981">
        <f>INDEX('Raw Election Data'!$A$1:$AN$3144,MATCH($C1981&amp;" "&amp;$B1981,'Raw Election Data'!$C$1:$C$3144,0),MATCH('Joined Data'!P$1,'Raw Election Data'!$A$1:$AN$1,0))</f>
        <v>32214</v>
      </c>
      <c r="Q1981">
        <f>INDEX('Raw Election Data'!$A$1:$AN$3144,MATCH($C1981&amp;" "&amp;$B1981,'Raw Election Data'!$C$1:$C$3144,0),MATCH('Joined Data'!Q$1,'Raw Election Data'!$A$1:$AN$1,0))</f>
        <v>-0.31095795204448046</v>
      </c>
      <c r="R1981">
        <f>INDEX('Raw Election Data'!$A$1:$AN$3144,MATCH($C1981&amp;" "&amp;$B1981,'Raw Election Data'!$C$1:$C$3144,0),MATCH('Joined Data'!R$1,'Raw Election Data'!$A$1:$AN$1,0))</f>
        <v>0.31095795204448046</v>
      </c>
    </row>
    <row r="1982" spans="1:18" ht="13.5" hidden="1" customHeight="1" x14ac:dyDescent="0.15">
      <c r="A1982" t="s">
        <v>265</v>
      </c>
      <c r="B1982" t="s">
        <v>4937</v>
      </c>
      <c r="C1982" t="str">
        <f>INDEX(FIPS!$A$1:$E$3236,MATCH($F1982,FIPS!$D$1:$D$3236,0),5)</f>
        <v>Vance County</v>
      </c>
      <c r="D1982" t="s">
        <v>266</v>
      </c>
      <c r="E1982" s="15" t="s">
        <v>145</v>
      </c>
      <c r="F1982" t="s">
        <v>5181</v>
      </c>
      <c r="G1982" t="s">
        <v>7791</v>
      </c>
      <c r="H1982" t="str">
        <f>IFERROR(VLOOKUP($G1982,'Team Colors'!$A:$B,2,0),"#c9c9c9")</f>
        <v>#0085ca</v>
      </c>
      <c r="I1982">
        <f>INDEX('Raw Election Data'!$A$1:$AN$3144,MATCH($C1982&amp;" "&amp;$B1982,'Raw Election Data'!$C$1:$C$3144,0),MATCH('Joined Data'!I$1,'Raw Election Data'!$A$1:$AN$1,0))</f>
        <v>44568</v>
      </c>
      <c r="J1982">
        <f>INDEX('Raw Election Data'!$A$1:$AN$3144,MATCH($C1982&amp;" "&amp;$B1982,'Raw Election Data'!$C$1:$C$3144,0),MATCH('Joined Data'!J$1,'Raw Election Data'!$A$1:$AN$1,0))</f>
        <v>12168</v>
      </c>
      <c r="K1982">
        <f>INDEX('Raw Election Data'!$A$1:$AN$3144,MATCH($C1982&amp;" "&amp;$B1982,'Raw Election Data'!$C$1:$C$3144,0),MATCH('Joined Data'!K$1,'Raw Election Data'!$A$1:$AN$1,0))</f>
        <v>7304</v>
      </c>
      <c r="L1982">
        <f>INDEX('Raw Election Data'!$A$1:$AN$3144,MATCH($C1982&amp;" "&amp;$B1982,'Raw Election Data'!$C$1:$C$3144,0),MATCH('Joined Data'!L$1,'Raw Election Data'!$A$1:$AN$1,0))</f>
        <v>19762</v>
      </c>
      <c r="M1982">
        <f>INDEX('Raw Election Data'!$A$1:$AN$3144,MATCH($C1982&amp;" "&amp;$B1982,'Raw Election Data'!$C$1:$C$3144,0),MATCH('Joined Data'!M$1,'Raw Election Data'!$A$1:$AN$1,0))</f>
        <v>0.61572715312215365</v>
      </c>
      <c r="N1982">
        <f>INDEX('Raw Election Data'!$A$1:$AN$3144,MATCH($C1982&amp;" "&amp;$B1982,'Raw Election Data'!$C$1:$C$3144,0),MATCH('Joined Data'!N$1,'Raw Election Data'!$A$1:$AN$1,0))</f>
        <v>0.36959821880376481</v>
      </c>
      <c r="O1982">
        <f>INDEX('Raw Election Data'!$A$1:$AN$3144,MATCH($C1982&amp;" "&amp;$B1982,'Raw Election Data'!$C$1:$C$3144,0),MATCH('Joined Data'!O$1,'Raw Election Data'!$A$1:$AN$1,0))</f>
        <v>4864</v>
      </c>
      <c r="P1982">
        <f>INDEX('Raw Election Data'!$A$1:$AN$3144,MATCH($C1982&amp;" "&amp;$B1982,'Raw Election Data'!$C$1:$C$3144,0),MATCH('Joined Data'!P$1,'Raw Election Data'!$A$1:$AN$1,0))</f>
        <v>-4864</v>
      </c>
      <c r="Q1982">
        <f>INDEX('Raw Election Data'!$A$1:$AN$3144,MATCH($C1982&amp;" "&amp;$B1982,'Raw Election Data'!$C$1:$C$3144,0),MATCH('Joined Data'!Q$1,'Raw Election Data'!$A$1:$AN$1,0))</f>
        <v>0.24612893431838884</v>
      </c>
      <c r="R1982">
        <f>INDEX('Raw Election Data'!$A$1:$AN$3144,MATCH($C1982&amp;" "&amp;$B1982,'Raw Election Data'!$C$1:$C$3144,0),MATCH('Joined Data'!R$1,'Raw Election Data'!$A$1:$AN$1,0))</f>
        <v>-0.24612893431838884</v>
      </c>
    </row>
    <row r="1983" spans="1:18" ht="13.5" hidden="1" customHeight="1" x14ac:dyDescent="0.15">
      <c r="A1983" t="s">
        <v>265</v>
      </c>
      <c r="B1983" t="s">
        <v>4937</v>
      </c>
      <c r="C1983" t="str">
        <f>INDEX(FIPS!$A$1:$E$3236,MATCH($F1983,FIPS!$D$1:$D$3236,0),5)</f>
        <v>Wake County</v>
      </c>
      <c r="D1983" t="s">
        <v>266</v>
      </c>
      <c r="E1983" s="15" t="s">
        <v>146</v>
      </c>
      <c r="F1983" t="s">
        <v>5185</v>
      </c>
      <c r="G1983" t="s">
        <v>7791</v>
      </c>
      <c r="H1983" t="str">
        <f>IFERROR(VLOOKUP($G1983,'Team Colors'!$A:$B,2,0),"#c9c9c9")</f>
        <v>#0085ca</v>
      </c>
      <c r="I1983">
        <f>INDEX('Raw Election Data'!$A$1:$AN$3144,MATCH($C1983&amp;" "&amp;$B1983,'Raw Election Data'!$C$1:$C$3144,0),MATCH('Joined Data'!I$1,'Raw Election Data'!$A$1:$AN$1,0))</f>
        <v>1024198</v>
      </c>
      <c r="J1983">
        <f>INDEX('Raw Election Data'!$A$1:$AN$3144,MATCH($C1983&amp;" "&amp;$B1983,'Raw Election Data'!$C$1:$C$3144,0),MATCH('Joined Data'!J$1,'Raw Election Data'!$A$1:$AN$1,0))</f>
        <v>298353</v>
      </c>
      <c r="K1983">
        <f>INDEX('Raw Election Data'!$A$1:$AN$3144,MATCH($C1983&amp;" "&amp;$B1983,'Raw Election Data'!$C$1:$C$3144,0),MATCH('Joined Data'!K$1,'Raw Election Data'!$A$1:$AN$1,0))</f>
        <v>193607</v>
      </c>
      <c r="L1983">
        <f>INDEX('Raw Election Data'!$A$1:$AN$3144,MATCH($C1983&amp;" "&amp;$B1983,'Raw Election Data'!$C$1:$C$3144,0),MATCH('Joined Data'!L$1,'Raw Election Data'!$A$1:$AN$1,0))</f>
        <v>510940</v>
      </c>
      <c r="M1983">
        <f>INDEX('Raw Election Data'!$A$1:$AN$3144,MATCH($C1983&amp;" "&amp;$B1983,'Raw Election Data'!$C$1:$C$3144,0),MATCH('Joined Data'!M$1,'Raw Election Data'!$A$1:$AN$1,0))</f>
        <v>0.58392961991623282</v>
      </c>
      <c r="N1983">
        <f>INDEX('Raw Election Data'!$A$1:$AN$3144,MATCH($C1983&amp;" "&amp;$B1983,'Raw Election Data'!$C$1:$C$3144,0),MATCH('Joined Data'!N$1,'Raw Election Data'!$A$1:$AN$1,0))</f>
        <v>0.37892316123223863</v>
      </c>
      <c r="O1983">
        <f>INDEX('Raw Election Data'!$A$1:$AN$3144,MATCH($C1983&amp;" "&amp;$B1983,'Raw Election Data'!$C$1:$C$3144,0),MATCH('Joined Data'!O$1,'Raw Election Data'!$A$1:$AN$1,0))</f>
        <v>104746</v>
      </c>
      <c r="P1983">
        <f>INDEX('Raw Election Data'!$A$1:$AN$3144,MATCH($C1983&amp;" "&amp;$B1983,'Raw Election Data'!$C$1:$C$3144,0),MATCH('Joined Data'!P$1,'Raw Election Data'!$A$1:$AN$1,0))</f>
        <v>-104746</v>
      </c>
      <c r="Q1983">
        <f>INDEX('Raw Election Data'!$A$1:$AN$3144,MATCH($C1983&amp;" "&amp;$B1983,'Raw Election Data'!$C$1:$C$3144,0),MATCH('Joined Data'!Q$1,'Raw Election Data'!$A$1:$AN$1,0))</f>
        <v>0.2050064586839942</v>
      </c>
      <c r="R1983">
        <f>INDEX('Raw Election Data'!$A$1:$AN$3144,MATCH($C1983&amp;" "&amp;$B1983,'Raw Election Data'!$C$1:$C$3144,0),MATCH('Joined Data'!R$1,'Raw Election Data'!$A$1:$AN$1,0))</f>
        <v>-0.2050064586839942</v>
      </c>
    </row>
    <row r="1984" spans="1:18" ht="13.5" hidden="1" customHeight="1" x14ac:dyDescent="0.15">
      <c r="A1984" t="s">
        <v>265</v>
      </c>
      <c r="B1984" t="s">
        <v>4937</v>
      </c>
      <c r="C1984" t="str">
        <f>INDEX(FIPS!$A$1:$E$3236,MATCH($F1984,FIPS!$D$1:$D$3236,0),5)</f>
        <v>Warren County</v>
      </c>
      <c r="D1984" t="s">
        <v>266</v>
      </c>
      <c r="E1984" s="15" t="s">
        <v>91</v>
      </c>
      <c r="F1984" t="s">
        <v>5186</v>
      </c>
      <c r="G1984" t="s">
        <v>7791</v>
      </c>
      <c r="H1984" t="str">
        <f>IFERROR(VLOOKUP($G1984,'Team Colors'!$A:$B,2,0),"#c9c9c9")</f>
        <v>#0085ca</v>
      </c>
      <c r="I1984">
        <f>INDEX('Raw Election Data'!$A$1:$AN$3144,MATCH($C1984&amp;" "&amp;$B1984,'Raw Election Data'!$C$1:$C$3144,0),MATCH('Joined Data'!I$1,'Raw Election Data'!$A$1:$AN$1,0))</f>
        <v>20155</v>
      </c>
      <c r="J1984">
        <f>INDEX('Raw Election Data'!$A$1:$AN$3144,MATCH($C1984&amp;" "&amp;$B1984,'Raw Election Data'!$C$1:$C$3144,0),MATCH('Joined Data'!J$1,'Raw Election Data'!$A$1:$AN$1,0))</f>
        <v>6668</v>
      </c>
      <c r="K1984">
        <f>INDEX('Raw Election Data'!$A$1:$AN$3144,MATCH($C1984&amp;" "&amp;$B1984,'Raw Election Data'!$C$1:$C$3144,0),MATCH('Joined Data'!K$1,'Raw Election Data'!$A$1:$AN$1,0))</f>
        <v>3302</v>
      </c>
      <c r="L1984">
        <f>INDEX('Raw Election Data'!$A$1:$AN$3144,MATCH($C1984&amp;" "&amp;$B1984,'Raw Election Data'!$C$1:$C$3144,0),MATCH('Joined Data'!L$1,'Raw Election Data'!$A$1:$AN$1,0))</f>
        <v>10123</v>
      </c>
      <c r="M1984">
        <f>INDEX('Raw Election Data'!$A$1:$AN$3144,MATCH($C1984&amp;" "&amp;$B1984,'Raw Election Data'!$C$1:$C$3144,0),MATCH('Joined Data'!M$1,'Raw Election Data'!$A$1:$AN$1,0))</f>
        <v>0.65869801442260201</v>
      </c>
      <c r="N1984">
        <f>INDEX('Raw Election Data'!$A$1:$AN$3144,MATCH($C1984&amp;" "&amp;$B1984,'Raw Election Data'!$C$1:$C$3144,0),MATCH('Joined Data'!N$1,'Raw Election Data'!$A$1:$AN$1,0))</f>
        <v>0.32618788896572165</v>
      </c>
      <c r="O1984">
        <f>INDEX('Raw Election Data'!$A$1:$AN$3144,MATCH($C1984&amp;" "&amp;$B1984,'Raw Election Data'!$C$1:$C$3144,0),MATCH('Joined Data'!O$1,'Raw Election Data'!$A$1:$AN$1,0))</f>
        <v>3366</v>
      </c>
      <c r="P1984">
        <f>INDEX('Raw Election Data'!$A$1:$AN$3144,MATCH($C1984&amp;" "&amp;$B1984,'Raw Election Data'!$C$1:$C$3144,0),MATCH('Joined Data'!P$1,'Raw Election Data'!$A$1:$AN$1,0))</f>
        <v>-3366</v>
      </c>
      <c r="Q1984">
        <f>INDEX('Raw Election Data'!$A$1:$AN$3144,MATCH($C1984&amp;" "&amp;$B1984,'Raw Election Data'!$C$1:$C$3144,0),MATCH('Joined Data'!Q$1,'Raw Election Data'!$A$1:$AN$1,0))</f>
        <v>0.33251012545688036</v>
      </c>
      <c r="R1984">
        <f>INDEX('Raw Election Data'!$A$1:$AN$3144,MATCH($C1984&amp;" "&amp;$B1984,'Raw Election Data'!$C$1:$C$3144,0),MATCH('Joined Data'!R$1,'Raw Election Data'!$A$1:$AN$1,0))</f>
        <v>-0.33251012545688036</v>
      </c>
    </row>
    <row r="1985" spans="1:18" ht="13.5" hidden="1" customHeight="1" x14ac:dyDescent="0.15">
      <c r="A1985" t="s">
        <v>265</v>
      </c>
      <c r="B1985" t="s">
        <v>4937</v>
      </c>
      <c r="C1985" t="str">
        <f>INDEX(FIPS!$A$1:$E$3236,MATCH($F1985,FIPS!$D$1:$D$3236,0),5)</f>
        <v>Washington County</v>
      </c>
      <c r="D1985" t="s">
        <v>266</v>
      </c>
      <c r="E1985" s="15" t="s">
        <v>147</v>
      </c>
      <c r="F1985" t="s">
        <v>5187</v>
      </c>
      <c r="G1985" t="s">
        <v>7791</v>
      </c>
      <c r="H1985" t="str">
        <f>IFERROR(VLOOKUP($G1985,'Team Colors'!$A:$B,2,0),"#c9c9c9")</f>
        <v>#0085ca</v>
      </c>
      <c r="I1985">
        <f>INDEX('Raw Election Data'!$A$1:$AN$3144,MATCH($C1985&amp;" "&amp;$B1985,'Raw Election Data'!$C$1:$C$3144,0),MATCH('Joined Data'!I$1,'Raw Election Data'!$A$1:$AN$1,0))</f>
        <v>12385</v>
      </c>
      <c r="J1985">
        <f>INDEX('Raw Election Data'!$A$1:$AN$3144,MATCH($C1985&amp;" "&amp;$B1985,'Raw Election Data'!$C$1:$C$3144,0),MATCH('Joined Data'!J$1,'Raw Election Data'!$A$1:$AN$1,0))</f>
        <v>3490</v>
      </c>
      <c r="K1985">
        <f>INDEX('Raw Election Data'!$A$1:$AN$3144,MATCH($C1985&amp;" "&amp;$B1985,'Raw Election Data'!$C$1:$C$3144,0),MATCH('Joined Data'!K$1,'Raw Election Data'!$A$1:$AN$1,0))</f>
        <v>2560</v>
      </c>
      <c r="L1985">
        <f>INDEX('Raw Election Data'!$A$1:$AN$3144,MATCH($C1985&amp;" "&amp;$B1985,'Raw Election Data'!$C$1:$C$3144,0),MATCH('Joined Data'!L$1,'Raw Election Data'!$A$1:$AN$1,0))</f>
        <v>6115</v>
      </c>
      <c r="M1985">
        <f>INDEX('Raw Election Data'!$A$1:$AN$3144,MATCH($C1985&amp;" "&amp;$B1985,'Raw Election Data'!$C$1:$C$3144,0),MATCH('Joined Data'!M$1,'Raw Election Data'!$A$1:$AN$1,0))</f>
        <v>0.57072771872444805</v>
      </c>
      <c r="N1985">
        <f>INDEX('Raw Election Data'!$A$1:$AN$3144,MATCH($C1985&amp;" "&amp;$B1985,'Raw Election Data'!$C$1:$C$3144,0),MATCH('Joined Data'!N$1,'Raw Election Data'!$A$1:$AN$1,0))</f>
        <v>0.41864268192968113</v>
      </c>
      <c r="O1985">
        <f>INDEX('Raw Election Data'!$A$1:$AN$3144,MATCH($C1985&amp;" "&amp;$B1985,'Raw Election Data'!$C$1:$C$3144,0),MATCH('Joined Data'!O$1,'Raw Election Data'!$A$1:$AN$1,0))</f>
        <v>930</v>
      </c>
      <c r="P1985">
        <f>INDEX('Raw Election Data'!$A$1:$AN$3144,MATCH($C1985&amp;" "&amp;$B1985,'Raw Election Data'!$C$1:$C$3144,0),MATCH('Joined Data'!P$1,'Raw Election Data'!$A$1:$AN$1,0))</f>
        <v>-930</v>
      </c>
      <c r="Q1985">
        <f>INDEX('Raw Election Data'!$A$1:$AN$3144,MATCH($C1985&amp;" "&amp;$B1985,'Raw Election Data'!$C$1:$C$3144,0),MATCH('Joined Data'!Q$1,'Raw Election Data'!$A$1:$AN$1,0))</f>
        <v>0.15208503679476693</v>
      </c>
      <c r="R1985">
        <f>INDEX('Raw Election Data'!$A$1:$AN$3144,MATCH($C1985&amp;" "&amp;$B1985,'Raw Election Data'!$C$1:$C$3144,0),MATCH('Joined Data'!R$1,'Raw Election Data'!$A$1:$AN$1,0))</f>
        <v>-0.15208503679476693</v>
      </c>
    </row>
    <row r="1986" spans="1:18" ht="13.5" hidden="1" customHeight="1" x14ac:dyDescent="0.15">
      <c r="A1986" t="s">
        <v>265</v>
      </c>
      <c r="B1986" t="s">
        <v>4937</v>
      </c>
      <c r="C1986" t="str">
        <f>INDEX(FIPS!$A$1:$E$3236,MATCH($F1986,FIPS!$D$1:$D$3236,0),5)</f>
        <v>Watauga County</v>
      </c>
      <c r="D1986" t="s">
        <v>266</v>
      </c>
      <c r="E1986" s="15" t="s">
        <v>148</v>
      </c>
      <c r="F1986" t="s">
        <v>5189</v>
      </c>
      <c r="G1986" t="s">
        <v>7791</v>
      </c>
      <c r="H1986" t="str">
        <f>IFERROR(VLOOKUP($G1986,'Team Colors'!$A:$B,2,0),"#c9c9c9")</f>
        <v>#0085ca</v>
      </c>
      <c r="I1986">
        <f>INDEX('Raw Election Data'!$A$1:$AN$3144,MATCH($C1986&amp;" "&amp;$B1986,'Raw Election Data'!$C$1:$C$3144,0),MATCH('Joined Data'!I$1,'Raw Election Data'!$A$1:$AN$1,0))</f>
        <v>52906</v>
      </c>
      <c r="J1986">
        <f>INDEX('Raw Election Data'!$A$1:$AN$3144,MATCH($C1986&amp;" "&amp;$B1986,'Raw Election Data'!$C$1:$C$3144,0),MATCH('Joined Data'!J$1,'Raw Election Data'!$A$1:$AN$1,0))</f>
        <v>13953</v>
      </c>
      <c r="K1986">
        <f>INDEX('Raw Election Data'!$A$1:$AN$3144,MATCH($C1986&amp;" "&amp;$B1986,'Raw Election Data'!$C$1:$C$3144,0),MATCH('Joined Data'!K$1,'Raw Election Data'!$A$1:$AN$1,0))</f>
        <v>13521</v>
      </c>
      <c r="L1986">
        <f>INDEX('Raw Election Data'!$A$1:$AN$3144,MATCH($C1986&amp;" "&amp;$B1986,'Raw Election Data'!$C$1:$C$3144,0),MATCH('Joined Data'!L$1,'Raw Election Data'!$A$1:$AN$1,0))</f>
        <v>28769</v>
      </c>
      <c r="M1986">
        <f>INDEX('Raw Election Data'!$A$1:$AN$3144,MATCH($C1986&amp;" "&amp;$B1986,'Raw Election Data'!$C$1:$C$3144,0),MATCH('Joined Data'!M$1,'Raw Election Data'!$A$1:$AN$1,0))</f>
        <v>0.48500121658729883</v>
      </c>
      <c r="N1986">
        <f>INDEX('Raw Election Data'!$A$1:$AN$3144,MATCH($C1986&amp;" "&amp;$B1986,'Raw Election Data'!$C$1:$C$3144,0),MATCH('Joined Data'!N$1,'Raw Election Data'!$A$1:$AN$1,0))</f>
        <v>0.46998505335604296</v>
      </c>
      <c r="O1986">
        <f>INDEX('Raw Election Data'!$A$1:$AN$3144,MATCH($C1986&amp;" "&amp;$B1986,'Raw Election Data'!$C$1:$C$3144,0),MATCH('Joined Data'!O$1,'Raw Election Data'!$A$1:$AN$1,0))</f>
        <v>432</v>
      </c>
      <c r="P1986">
        <f>INDEX('Raw Election Data'!$A$1:$AN$3144,MATCH($C1986&amp;" "&amp;$B1986,'Raw Election Data'!$C$1:$C$3144,0),MATCH('Joined Data'!P$1,'Raw Election Data'!$A$1:$AN$1,0))</f>
        <v>-432</v>
      </c>
      <c r="Q1986">
        <f>INDEX('Raw Election Data'!$A$1:$AN$3144,MATCH($C1986&amp;" "&amp;$B1986,'Raw Election Data'!$C$1:$C$3144,0),MATCH('Joined Data'!Q$1,'Raw Election Data'!$A$1:$AN$1,0))</f>
        <v>1.5016163231255875E-2</v>
      </c>
      <c r="R1986">
        <f>INDEX('Raw Election Data'!$A$1:$AN$3144,MATCH($C1986&amp;" "&amp;$B1986,'Raw Election Data'!$C$1:$C$3144,0),MATCH('Joined Data'!R$1,'Raw Election Data'!$A$1:$AN$1,0))</f>
        <v>-1.5016163231255875E-2</v>
      </c>
    </row>
    <row r="1987" spans="1:18" ht="13.5" hidden="1" customHeight="1" x14ac:dyDescent="0.15">
      <c r="A1987" t="s">
        <v>265</v>
      </c>
      <c r="B1987" t="s">
        <v>4937</v>
      </c>
      <c r="C1987" t="str">
        <f>INDEX(FIPS!$A$1:$E$3236,MATCH($F1987,FIPS!$D$1:$D$3236,0),5)</f>
        <v>Wayne County</v>
      </c>
      <c r="D1987" t="s">
        <v>266</v>
      </c>
      <c r="E1987" s="15" t="s">
        <v>149</v>
      </c>
      <c r="F1987" t="s">
        <v>5192</v>
      </c>
      <c r="G1987" t="s">
        <v>7791</v>
      </c>
      <c r="H1987" t="str">
        <f>IFERROR(VLOOKUP($G1987,'Team Colors'!$A:$B,2,0),"#c9c9c9")</f>
        <v>#0085ca</v>
      </c>
      <c r="I1987">
        <f>INDEX('Raw Election Data'!$A$1:$AN$3144,MATCH($C1987&amp;" "&amp;$B1987,'Raw Election Data'!$C$1:$C$3144,0),MATCH('Joined Data'!I$1,'Raw Election Data'!$A$1:$AN$1,0))</f>
        <v>124132</v>
      </c>
      <c r="J1987">
        <f>INDEX('Raw Election Data'!$A$1:$AN$3144,MATCH($C1987&amp;" "&amp;$B1987,'Raw Election Data'!$C$1:$C$3144,0),MATCH('Joined Data'!J$1,'Raw Election Data'!$A$1:$AN$1,0))</f>
        <v>21520</v>
      </c>
      <c r="K1987">
        <f>INDEX('Raw Election Data'!$A$1:$AN$3144,MATCH($C1987&amp;" "&amp;$B1987,'Raw Election Data'!$C$1:$C$3144,0),MATCH('Joined Data'!K$1,'Raw Election Data'!$A$1:$AN$1,0))</f>
        <v>27360</v>
      </c>
      <c r="L1987">
        <f>INDEX('Raw Election Data'!$A$1:$AN$3144,MATCH($C1987&amp;" "&amp;$B1987,'Raw Election Data'!$C$1:$C$3144,0),MATCH('Joined Data'!L$1,'Raw Election Data'!$A$1:$AN$1,0))</f>
        <v>49824</v>
      </c>
      <c r="M1987">
        <f>INDEX('Raw Election Data'!$A$1:$AN$3144,MATCH($C1987&amp;" "&amp;$B1987,'Raw Election Data'!$C$1:$C$3144,0),MATCH('Joined Data'!M$1,'Raw Election Data'!$A$1:$AN$1,0))</f>
        <v>0.43192035966602438</v>
      </c>
      <c r="N1987">
        <f>INDEX('Raw Election Data'!$A$1:$AN$3144,MATCH($C1987&amp;" "&amp;$B1987,'Raw Election Data'!$C$1:$C$3144,0),MATCH('Joined Data'!N$1,'Raw Election Data'!$A$1:$AN$1,0))</f>
        <v>0.54913294797687862</v>
      </c>
      <c r="O1987">
        <f>INDEX('Raw Election Data'!$A$1:$AN$3144,MATCH($C1987&amp;" "&amp;$B1987,'Raw Election Data'!$C$1:$C$3144,0),MATCH('Joined Data'!O$1,'Raw Election Data'!$A$1:$AN$1,0))</f>
        <v>-5840</v>
      </c>
      <c r="P1987">
        <f>INDEX('Raw Election Data'!$A$1:$AN$3144,MATCH($C1987&amp;" "&amp;$B1987,'Raw Election Data'!$C$1:$C$3144,0),MATCH('Joined Data'!P$1,'Raw Election Data'!$A$1:$AN$1,0))</f>
        <v>5840</v>
      </c>
      <c r="Q1987">
        <f>INDEX('Raw Election Data'!$A$1:$AN$3144,MATCH($C1987&amp;" "&amp;$B1987,'Raw Election Data'!$C$1:$C$3144,0),MATCH('Joined Data'!Q$1,'Raw Election Data'!$A$1:$AN$1,0))</f>
        <v>-0.11721258831085424</v>
      </c>
      <c r="R1987">
        <f>INDEX('Raw Election Data'!$A$1:$AN$3144,MATCH($C1987&amp;" "&amp;$B1987,'Raw Election Data'!$C$1:$C$3144,0),MATCH('Joined Data'!R$1,'Raw Election Data'!$A$1:$AN$1,0))</f>
        <v>0.11721258831085424</v>
      </c>
    </row>
    <row r="1988" spans="1:18" ht="13.5" hidden="1" customHeight="1" x14ac:dyDescent="0.15">
      <c r="A1988" t="s">
        <v>265</v>
      </c>
      <c r="B1988" t="s">
        <v>4937</v>
      </c>
      <c r="C1988" t="str">
        <f>INDEX(FIPS!$A$1:$E$3236,MATCH($F1988,FIPS!$D$1:$D$3236,0),5)</f>
        <v>Wilkes County</v>
      </c>
      <c r="D1988" t="s">
        <v>266</v>
      </c>
      <c r="E1988" s="15" t="s">
        <v>150</v>
      </c>
      <c r="F1988" t="s">
        <v>5195</v>
      </c>
      <c r="G1988" t="s">
        <v>7791</v>
      </c>
      <c r="H1988" t="str">
        <f>IFERROR(VLOOKUP($G1988,'Team Colors'!$A:$B,2,0),"#c9c9c9")</f>
        <v>#0085ca</v>
      </c>
      <c r="I1988">
        <f>INDEX('Raw Election Data'!$A$1:$AN$3144,MATCH($C1988&amp;" "&amp;$B1988,'Raw Election Data'!$C$1:$C$3144,0),MATCH('Joined Data'!I$1,'Raw Election Data'!$A$1:$AN$1,0))</f>
        <v>68502</v>
      </c>
      <c r="J1988">
        <f>INDEX('Raw Election Data'!$A$1:$AN$3144,MATCH($C1988&amp;" "&amp;$B1988,'Raw Election Data'!$C$1:$C$3144,0),MATCH('Joined Data'!J$1,'Raw Election Data'!$A$1:$AN$1,0))</f>
        <v>6596</v>
      </c>
      <c r="K1988">
        <f>INDEX('Raw Election Data'!$A$1:$AN$3144,MATCH($C1988&amp;" "&amp;$B1988,'Raw Election Data'!$C$1:$C$3144,0),MATCH('Joined Data'!K$1,'Raw Election Data'!$A$1:$AN$1,0))</f>
        <v>23613</v>
      </c>
      <c r="L1988">
        <f>INDEX('Raw Election Data'!$A$1:$AN$3144,MATCH($C1988&amp;" "&amp;$B1988,'Raw Election Data'!$C$1:$C$3144,0),MATCH('Joined Data'!L$1,'Raw Election Data'!$A$1:$AN$1,0))</f>
        <v>30844</v>
      </c>
      <c r="M1988">
        <f>INDEX('Raw Election Data'!$A$1:$AN$3144,MATCH($C1988&amp;" "&amp;$B1988,'Raw Election Data'!$C$1:$C$3144,0),MATCH('Joined Data'!M$1,'Raw Election Data'!$A$1:$AN$1,0))</f>
        <v>0.2138503436648943</v>
      </c>
      <c r="N1988">
        <f>INDEX('Raw Election Data'!$A$1:$AN$3144,MATCH($C1988&amp;" "&amp;$B1988,'Raw Election Data'!$C$1:$C$3144,0),MATCH('Joined Data'!N$1,'Raw Election Data'!$A$1:$AN$1,0))</f>
        <v>0.76556218389313968</v>
      </c>
      <c r="O1988">
        <f>INDEX('Raw Election Data'!$A$1:$AN$3144,MATCH($C1988&amp;" "&amp;$B1988,'Raw Election Data'!$C$1:$C$3144,0),MATCH('Joined Data'!O$1,'Raw Election Data'!$A$1:$AN$1,0))</f>
        <v>-17017</v>
      </c>
      <c r="P1988">
        <f>INDEX('Raw Election Data'!$A$1:$AN$3144,MATCH($C1988&amp;" "&amp;$B1988,'Raw Election Data'!$C$1:$C$3144,0),MATCH('Joined Data'!P$1,'Raw Election Data'!$A$1:$AN$1,0))</f>
        <v>17017</v>
      </c>
      <c r="Q1988">
        <f>INDEX('Raw Election Data'!$A$1:$AN$3144,MATCH($C1988&amp;" "&amp;$B1988,'Raw Election Data'!$C$1:$C$3144,0),MATCH('Joined Data'!Q$1,'Raw Election Data'!$A$1:$AN$1,0))</f>
        <v>-0.55171184022824538</v>
      </c>
      <c r="R1988">
        <f>INDEX('Raw Election Data'!$A$1:$AN$3144,MATCH($C1988&amp;" "&amp;$B1988,'Raw Election Data'!$C$1:$C$3144,0),MATCH('Joined Data'!R$1,'Raw Election Data'!$A$1:$AN$1,0))</f>
        <v>0.55171184022824538</v>
      </c>
    </row>
    <row r="1989" spans="1:18" ht="13.5" hidden="1" customHeight="1" x14ac:dyDescent="0.15">
      <c r="A1989" t="s">
        <v>265</v>
      </c>
      <c r="B1989" t="s">
        <v>4937</v>
      </c>
      <c r="C1989" t="str">
        <f>INDEX(FIPS!$A$1:$E$3236,MATCH($F1989,FIPS!$D$1:$D$3236,0),5)</f>
        <v>Wilson County</v>
      </c>
      <c r="D1989" t="s">
        <v>266</v>
      </c>
      <c r="E1989" s="15" t="s">
        <v>151</v>
      </c>
      <c r="F1989" t="s">
        <v>5198</v>
      </c>
      <c r="G1989" t="s">
        <v>7791</v>
      </c>
      <c r="H1989" t="str">
        <f>IFERROR(VLOOKUP($G1989,'Team Colors'!$A:$B,2,0),"#c9c9c9")</f>
        <v>#0085ca</v>
      </c>
      <c r="I1989">
        <f>INDEX('Raw Election Data'!$A$1:$AN$3144,MATCH($C1989&amp;" "&amp;$B1989,'Raw Election Data'!$C$1:$C$3144,0),MATCH('Joined Data'!I$1,'Raw Election Data'!$A$1:$AN$1,0))</f>
        <v>81714</v>
      </c>
      <c r="J1989">
        <f>INDEX('Raw Election Data'!$A$1:$AN$3144,MATCH($C1989&amp;" "&amp;$B1989,'Raw Election Data'!$C$1:$C$3144,0),MATCH('Joined Data'!J$1,'Raw Election Data'!$A$1:$AN$1,0))</f>
        <v>19527</v>
      </c>
      <c r="K1989">
        <f>INDEX('Raw Election Data'!$A$1:$AN$3144,MATCH($C1989&amp;" "&amp;$B1989,'Raw Election Data'!$C$1:$C$3144,0),MATCH('Joined Data'!K$1,'Raw Election Data'!$A$1:$AN$1,0))</f>
        <v>17410</v>
      </c>
      <c r="L1989">
        <f>INDEX('Raw Election Data'!$A$1:$AN$3144,MATCH($C1989&amp;" "&amp;$B1989,'Raw Election Data'!$C$1:$C$3144,0),MATCH('Joined Data'!L$1,'Raw Election Data'!$A$1:$AN$1,0))</f>
        <v>37593</v>
      </c>
      <c r="M1989">
        <f>INDEX('Raw Election Data'!$A$1:$AN$3144,MATCH($C1989&amp;" "&amp;$B1989,'Raw Election Data'!$C$1:$C$3144,0),MATCH('Joined Data'!M$1,'Raw Election Data'!$A$1:$AN$1,0))</f>
        <v>0.51943180911339881</v>
      </c>
      <c r="N1989">
        <f>INDEX('Raw Election Data'!$A$1:$AN$3144,MATCH($C1989&amp;" "&amp;$B1989,'Raw Election Data'!$C$1:$C$3144,0),MATCH('Joined Data'!N$1,'Raw Election Data'!$A$1:$AN$1,0))</f>
        <v>0.4631181336951028</v>
      </c>
      <c r="O1989">
        <f>INDEX('Raw Election Data'!$A$1:$AN$3144,MATCH($C1989&amp;" "&amp;$B1989,'Raw Election Data'!$C$1:$C$3144,0),MATCH('Joined Data'!O$1,'Raw Election Data'!$A$1:$AN$1,0))</f>
        <v>2117</v>
      </c>
      <c r="P1989">
        <f>INDEX('Raw Election Data'!$A$1:$AN$3144,MATCH($C1989&amp;" "&amp;$B1989,'Raw Election Data'!$C$1:$C$3144,0),MATCH('Joined Data'!P$1,'Raw Election Data'!$A$1:$AN$1,0))</f>
        <v>-2117</v>
      </c>
      <c r="Q1989">
        <f>INDEX('Raw Election Data'!$A$1:$AN$3144,MATCH($C1989&amp;" "&amp;$B1989,'Raw Election Data'!$C$1:$C$3144,0),MATCH('Joined Data'!Q$1,'Raw Election Data'!$A$1:$AN$1,0))</f>
        <v>5.6313675418296016E-2</v>
      </c>
      <c r="R1989">
        <f>INDEX('Raw Election Data'!$A$1:$AN$3144,MATCH($C1989&amp;" "&amp;$B1989,'Raw Election Data'!$C$1:$C$3144,0),MATCH('Joined Data'!R$1,'Raw Election Data'!$A$1:$AN$1,0))</f>
        <v>-5.6313675418296016E-2</v>
      </c>
    </row>
    <row r="1990" spans="1:18" ht="13.5" hidden="1" customHeight="1" x14ac:dyDescent="0.15">
      <c r="A1990" t="s">
        <v>265</v>
      </c>
      <c r="B1990" t="s">
        <v>4937</v>
      </c>
      <c r="C1990" t="str">
        <f>INDEX(FIPS!$A$1:$E$3236,MATCH($F1990,FIPS!$D$1:$D$3236,0),5)</f>
        <v>Yadkin County</v>
      </c>
      <c r="D1990" t="s">
        <v>266</v>
      </c>
      <c r="E1990" s="15" t="s">
        <v>152</v>
      </c>
      <c r="F1990" t="s">
        <v>5202</v>
      </c>
      <c r="G1990" t="s">
        <v>7791</v>
      </c>
      <c r="H1990" t="str">
        <f>IFERROR(VLOOKUP($G1990,'Team Colors'!$A:$B,2,0),"#c9c9c9")</f>
        <v>#0085ca</v>
      </c>
      <c r="I1990">
        <f>INDEX('Raw Election Data'!$A$1:$AN$3144,MATCH($C1990&amp;" "&amp;$B1990,'Raw Election Data'!$C$1:$C$3144,0),MATCH('Joined Data'!I$1,'Raw Election Data'!$A$1:$AN$1,0))</f>
        <v>37585</v>
      </c>
      <c r="J1990">
        <f>INDEX('Raw Election Data'!$A$1:$AN$3144,MATCH($C1990&amp;" "&amp;$B1990,'Raw Election Data'!$C$1:$C$3144,0),MATCH('Joined Data'!J$1,'Raw Election Data'!$A$1:$AN$1,0))</f>
        <v>3140</v>
      </c>
      <c r="K1990">
        <f>INDEX('Raw Election Data'!$A$1:$AN$3144,MATCH($C1990&amp;" "&amp;$B1990,'Raw Election Data'!$C$1:$C$3144,0),MATCH('Joined Data'!K$1,'Raw Election Data'!$A$1:$AN$1,0))</f>
        <v>13815</v>
      </c>
      <c r="L1990">
        <f>INDEX('Raw Election Data'!$A$1:$AN$3144,MATCH($C1990&amp;" "&amp;$B1990,'Raw Election Data'!$C$1:$C$3144,0),MATCH('Joined Data'!L$1,'Raw Election Data'!$A$1:$AN$1,0))</f>
        <v>17350</v>
      </c>
      <c r="M1990">
        <f>INDEX('Raw Election Data'!$A$1:$AN$3144,MATCH($C1990&amp;" "&amp;$B1990,'Raw Election Data'!$C$1:$C$3144,0),MATCH('Joined Data'!M$1,'Raw Election Data'!$A$1:$AN$1,0))</f>
        <v>0.18097982708933719</v>
      </c>
      <c r="N1990">
        <f>INDEX('Raw Election Data'!$A$1:$AN$3144,MATCH($C1990&amp;" "&amp;$B1990,'Raw Election Data'!$C$1:$C$3144,0),MATCH('Joined Data'!N$1,'Raw Election Data'!$A$1:$AN$1,0))</f>
        <v>0.79625360230547548</v>
      </c>
      <c r="O1990">
        <f>INDEX('Raw Election Data'!$A$1:$AN$3144,MATCH($C1990&amp;" "&amp;$B1990,'Raw Election Data'!$C$1:$C$3144,0),MATCH('Joined Data'!O$1,'Raw Election Data'!$A$1:$AN$1,0))</f>
        <v>-10675</v>
      </c>
      <c r="P1990">
        <f>INDEX('Raw Election Data'!$A$1:$AN$3144,MATCH($C1990&amp;" "&amp;$B1990,'Raw Election Data'!$C$1:$C$3144,0),MATCH('Joined Data'!P$1,'Raw Election Data'!$A$1:$AN$1,0))</f>
        <v>10675</v>
      </c>
      <c r="Q1990">
        <f>INDEX('Raw Election Data'!$A$1:$AN$3144,MATCH($C1990&amp;" "&amp;$B1990,'Raw Election Data'!$C$1:$C$3144,0),MATCH('Joined Data'!Q$1,'Raw Election Data'!$A$1:$AN$1,0))</f>
        <v>-0.61527377521613835</v>
      </c>
      <c r="R1990">
        <f>INDEX('Raw Election Data'!$A$1:$AN$3144,MATCH($C1990&amp;" "&amp;$B1990,'Raw Election Data'!$C$1:$C$3144,0),MATCH('Joined Data'!R$1,'Raw Election Data'!$A$1:$AN$1,0))</f>
        <v>0.61527377521613835</v>
      </c>
    </row>
    <row r="1991" spans="1:18" ht="13.5" hidden="1" customHeight="1" x14ac:dyDescent="0.15">
      <c r="A1991" t="s">
        <v>265</v>
      </c>
      <c r="B1991" t="s">
        <v>4937</v>
      </c>
      <c r="C1991" t="str">
        <f>INDEX(FIPS!$A$1:$E$3236,MATCH($F1991,FIPS!$D$1:$D$3236,0),5)</f>
        <v>Yancey County</v>
      </c>
      <c r="D1991" t="s">
        <v>266</v>
      </c>
      <c r="E1991" s="15" t="s">
        <v>153</v>
      </c>
      <c r="F1991" t="s">
        <v>5204</v>
      </c>
      <c r="G1991" t="s">
        <v>7791</v>
      </c>
      <c r="H1991" t="str">
        <f>IFERROR(VLOOKUP($G1991,'Team Colors'!$A:$B,2,0),"#c9c9c9")</f>
        <v>#0085ca</v>
      </c>
      <c r="I1991">
        <f>INDEX('Raw Election Data'!$A$1:$AN$3144,MATCH($C1991&amp;" "&amp;$B1991,'Raw Election Data'!$C$1:$C$3144,0),MATCH('Joined Data'!I$1,'Raw Election Data'!$A$1:$AN$1,0))</f>
        <v>17587</v>
      </c>
      <c r="J1991">
        <f>INDEX('Raw Election Data'!$A$1:$AN$3144,MATCH($C1991&amp;" "&amp;$B1991,'Raw Election Data'!$C$1:$C$3144,0),MATCH('Joined Data'!J$1,'Raw Election Data'!$A$1:$AN$1,0))</f>
        <v>3181</v>
      </c>
      <c r="K1991">
        <f>INDEX('Raw Election Data'!$A$1:$AN$3144,MATCH($C1991&amp;" "&amp;$B1991,'Raw Election Data'!$C$1:$C$3144,0),MATCH('Joined Data'!K$1,'Raw Election Data'!$A$1:$AN$1,0))</f>
        <v>6367</v>
      </c>
      <c r="L1991">
        <f>INDEX('Raw Election Data'!$A$1:$AN$3144,MATCH($C1991&amp;" "&amp;$B1991,'Raw Election Data'!$C$1:$C$3144,0),MATCH('Joined Data'!L$1,'Raw Election Data'!$A$1:$AN$1,0))</f>
        <v>9808</v>
      </c>
      <c r="M1991">
        <f>INDEX('Raw Election Data'!$A$1:$AN$3144,MATCH($C1991&amp;" "&amp;$B1991,'Raw Election Data'!$C$1:$C$3144,0),MATCH('Joined Data'!M$1,'Raw Election Data'!$A$1:$AN$1,0))</f>
        <v>0.32432707993474713</v>
      </c>
      <c r="N1991">
        <f>INDEX('Raw Election Data'!$A$1:$AN$3144,MATCH($C1991&amp;" "&amp;$B1991,'Raw Election Data'!$C$1:$C$3144,0),MATCH('Joined Data'!N$1,'Raw Election Data'!$A$1:$AN$1,0))</f>
        <v>0.64916394779771613</v>
      </c>
      <c r="O1991">
        <f>INDEX('Raw Election Data'!$A$1:$AN$3144,MATCH($C1991&amp;" "&amp;$B1991,'Raw Election Data'!$C$1:$C$3144,0),MATCH('Joined Data'!O$1,'Raw Election Data'!$A$1:$AN$1,0))</f>
        <v>-3186</v>
      </c>
      <c r="P1991">
        <f>INDEX('Raw Election Data'!$A$1:$AN$3144,MATCH($C1991&amp;" "&amp;$B1991,'Raw Election Data'!$C$1:$C$3144,0),MATCH('Joined Data'!P$1,'Raw Election Data'!$A$1:$AN$1,0))</f>
        <v>3186</v>
      </c>
      <c r="Q1991">
        <f>INDEX('Raw Election Data'!$A$1:$AN$3144,MATCH($C1991&amp;" "&amp;$B1991,'Raw Election Data'!$C$1:$C$3144,0),MATCH('Joined Data'!Q$1,'Raw Election Data'!$A$1:$AN$1,0))</f>
        <v>-0.324836867862969</v>
      </c>
      <c r="R1991">
        <f>INDEX('Raw Election Data'!$A$1:$AN$3144,MATCH($C1991&amp;" "&amp;$B1991,'Raw Election Data'!$C$1:$C$3144,0),MATCH('Joined Data'!R$1,'Raw Election Data'!$A$1:$AN$1,0))</f>
        <v>0.324836867862969</v>
      </c>
    </row>
    <row r="1992" spans="1:18" ht="13.5" hidden="1" customHeight="1" x14ac:dyDescent="0.15">
      <c r="A1992" t="s">
        <v>267</v>
      </c>
      <c r="B1992" t="s">
        <v>5205</v>
      </c>
      <c r="C1992" t="str">
        <f>INDEX(FIPS!$A$1:$E$3236,MATCH($F1992,FIPS!$D$1:$D$3236,0),5)</f>
        <v>Adams County</v>
      </c>
      <c r="D1992" t="s">
        <v>268</v>
      </c>
      <c r="E1992" s="15" t="s">
        <v>6</v>
      </c>
      <c r="F1992" t="s">
        <v>5206</v>
      </c>
      <c r="G1992" t="s">
        <v>438</v>
      </c>
      <c r="H1992" t="str">
        <f>IFERROR(VLOOKUP($G1992,'Team Colors'!$A:$B,2,0),"#c9c9c9")</f>
        <v>#4f2683</v>
      </c>
      <c r="I1992">
        <f>INDEX('Raw Election Data'!$A$1:$AN$3144,MATCH($C1992&amp;" "&amp;$B1992,'Raw Election Data'!$C$1:$C$3144,0),MATCH('Joined Data'!I$1,'Raw Election Data'!$A$1:$AN$1,0))</f>
        <v>2359</v>
      </c>
      <c r="J1992">
        <f>INDEX('Raw Election Data'!$A$1:$AN$3144,MATCH($C1992&amp;" "&amp;$B1992,'Raw Election Data'!$C$1:$C$3144,0),MATCH('Joined Data'!J$1,'Raw Election Data'!$A$1:$AN$1,0))</f>
        <v>216</v>
      </c>
      <c r="K1992">
        <f>INDEX('Raw Election Data'!$A$1:$AN$3144,MATCH($C1992&amp;" "&amp;$B1992,'Raw Election Data'!$C$1:$C$3144,0),MATCH('Joined Data'!K$1,'Raw Election Data'!$A$1:$AN$1,0))</f>
        <v>904</v>
      </c>
      <c r="L1992">
        <f>INDEX('Raw Election Data'!$A$1:$AN$3144,MATCH($C1992&amp;" "&amp;$B1992,'Raw Election Data'!$C$1:$C$3144,0),MATCH('Joined Data'!L$1,'Raw Election Data'!$A$1:$AN$1,0))</f>
        <v>1206</v>
      </c>
      <c r="M1992">
        <f>INDEX('Raw Election Data'!$A$1:$AN$3144,MATCH($C1992&amp;" "&amp;$B1992,'Raw Election Data'!$C$1:$C$3144,0),MATCH('Joined Data'!M$1,'Raw Election Data'!$A$1:$AN$1,0))</f>
        <v>0.17910447761194029</v>
      </c>
      <c r="N1992">
        <f>INDEX('Raw Election Data'!$A$1:$AN$3144,MATCH($C1992&amp;" "&amp;$B1992,'Raw Election Data'!$C$1:$C$3144,0),MATCH('Joined Data'!N$1,'Raw Election Data'!$A$1:$AN$1,0))</f>
        <v>0.74958540630182424</v>
      </c>
      <c r="O1992">
        <f>INDEX('Raw Election Data'!$A$1:$AN$3144,MATCH($C1992&amp;" "&amp;$B1992,'Raw Election Data'!$C$1:$C$3144,0),MATCH('Joined Data'!O$1,'Raw Election Data'!$A$1:$AN$1,0))</f>
        <v>-688</v>
      </c>
      <c r="P1992">
        <f>INDEX('Raw Election Data'!$A$1:$AN$3144,MATCH($C1992&amp;" "&amp;$B1992,'Raw Election Data'!$C$1:$C$3144,0),MATCH('Joined Data'!P$1,'Raw Election Data'!$A$1:$AN$1,0))</f>
        <v>688</v>
      </c>
      <c r="Q1992">
        <f>INDEX('Raw Election Data'!$A$1:$AN$3144,MATCH($C1992&amp;" "&amp;$B1992,'Raw Election Data'!$C$1:$C$3144,0),MATCH('Joined Data'!Q$1,'Raw Election Data'!$A$1:$AN$1,0))</f>
        <v>-0.57048092868988398</v>
      </c>
      <c r="R1992">
        <f>INDEX('Raw Election Data'!$A$1:$AN$3144,MATCH($C1992&amp;" "&amp;$B1992,'Raw Election Data'!$C$1:$C$3144,0),MATCH('Joined Data'!R$1,'Raw Election Data'!$A$1:$AN$1,0))</f>
        <v>0.57048092868988398</v>
      </c>
    </row>
    <row r="1993" spans="1:18" ht="13.5" hidden="1" customHeight="1" x14ac:dyDescent="0.15">
      <c r="A1993" t="s">
        <v>267</v>
      </c>
      <c r="B1993" t="s">
        <v>5205</v>
      </c>
      <c r="C1993" t="str">
        <f>INDEX(FIPS!$A$1:$E$3236,MATCH($F1993,FIPS!$D$1:$D$3236,0),5)</f>
        <v>Barnes County</v>
      </c>
      <c r="D1993" t="s">
        <v>268</v>
      </c>
      <c r="E1993" s="15" t="s">
        <v>7</v>
      </c>
      <c r="F1993" t="s">
        <v>5208</v>
      </c>
      <c r="G1993" t="s">
        <v>438</v>
      </c>
      <c r="H1993" t="str">
        <f>IFERROR(VLOOKUP($G1993,'Team Colors'!$A:$B,2,0),"#c9c9c9")</f>
        <v>#4f2683</v>
      </c>
      <c r="I1993">
        <f>INDEX('Raw Election Data'!$A$1:$AN$3144,MATCH($C1993&amp;" "&amp;$B1993,'Raw Election Data'!$C$1:$C$3144,0),MATCH('Joined Data'!I$1,'Raw Election Data'!$A$1:$AN$1,0))</f>
        <v>11099</v>
      </c>
      <c r="J1993">
        <f>INDEX('Raw Election Data'!$A$1:$AN$3144,MATCH($C1993&amp;" "&amp;$B1993,'Raw Election Data'!$C$1:$C$3144,0),MATCH('Joined Data'!J$1,'Raw Election Data'!$A$1:$AN$1,0))</f>
        <v>1597</v>
      </c>
      <c r="K1993">
        <f>INDEX('Raw Election Data'!$A$1:$AN$3144,MATCH($C1993&amp;" "&amp;$B1993,'Raw Election Data'!$C$1:$C$3144,0),MATCH('Joined Data'!K$1,'Raw Election Data'!$A$1:$AN$1,0))</f>
        <v>3156</v>
      </c>
      <c r="L1993">
        <f>INDEX('Raw Election Data'!$A$1:$AN$3144,MATCH($C1993&amp;" "&amp;$B1993,'Raw Election Data'!$C$1:$C$3144,0),MATCH('Joined Data'!L$1,'Raw Election Data'!$A$1:$AN$1,0))</f>
        <v>5253</v>
      </c>
      <c r="M1993">
        <f>INDEX('Raw Election Data'!$A$1:$AN$3144,MATCH($C1993&amp;" "&amp;$B1993,'Raw Election Data'!$C$1:$C$3144,0),MATCH('Joined Data'!M$1,'Raw Election Data'!$A$1:$AN$1,0))</f>
        <v>0.30401675233200076</v>
      </c>
      <c r="N1993">
        <f>INDEX('Raw Election Data'!$A$1:$AN$3144,MATCH($C1993&amp;" "&amp;$B1993,'Raw Election Data'!$C$1:$C$3144,0),MATCH('Joined Data'!N$1,'Raw Election Data'!$A$1:$AN$1,0))</f>
        <v>0.60079954311821815</v>
      </c>
      <c r="O1993">
        <f>INDEX('Raw Election Data'!$A$1:$AN$3144,MATCH($C1993&amp;" "&amp;$B1993,'Raw Election Data'!$C$1:$C$3144,0),MATCH('Joined Data'!O$1,'Raw Election Data'!$A$1:$AN$1,0))</f>
        <v>-1559</v>
      </c>
      <c r="P1993">
        <f>INDEX('Raw Election Data'!$A$1:$AN$3144,MATCH($C1993&amp;" "&amp;$B1993,'Raw Election Data'!$C$1:$C$3144,0),MATCH('Joined Data'!P$1,'Raw Election Data'!$A$1:$AN$1,0))</f>
        <v>1559</v>
      </c>
      <c r="Q1993">
        <f>INDEX('Raw Election Data'!$A$1:$AN$3144,MATCH($C1993&amp;" "&amp;$B1993,'Raw Election Data'!$C$1:$C$3144,0),MATCH('Joined Data'!Q$1,'Raw Election Data'!$A$1:$AN$1,0))</f>
        <v>-0.29678279078621739</v>
      </c>
      <c r="R1993">
        <f>INDEX('Raw Election Data'!$A$1:$AN$3144,MATCH($C1993&amp;" "&amp;$B1993,'Raw Election Data'!$C$1:$C$3144,0),MATCH('Joined Data'!R$1,'Raw Election Data'!$A$1:$AN$1,0))</f>
        <v>0.29678279078621739</v>
      </c>
    </row>
    <row r="1994" spans="1:18" ht="13.5" hidden="1" customHeight="1" x14ac:dyDescent="0.15">
      <c r="A1994" t="s">
        <v>267</v>
      </c>
      <c r="B1994" t="s">
        <v>5205</v>
      </c>
      <c r="C1994" t="str">
        <f>INDEX(FIPS!$A$1:$E$3236,MATCH($F1994,FIPS!$D$1:$D$3236,0),5)</f>
        <v>Benson County</v>
      </c>
      <c r="D1994" t="s">
        <v>268</v>
      </c>
      <c r="E1994" s="15" t="s">
        <v>8</v>
      </c>
      <c r="F1994" t="s">
        <v>5210</v>
      </c>
      <c r="G1994" t="s">
        <v>438</v>
      </c>
      <c r="H1994" t="str">
        <f>IFERROR(VLOOKUP($G1994,'Team Colors'!$A:$B,2,0),"#c9c9c9")</f>
        <v>#4f2683</v>
      </c>
      <c r="I1994">
        <f>INDEX('Raw Election Data'!$A$1:$AN$3144,MATCH($C1994&amp;" "&amp;$B1994,'Raw Election Data'!$C$1:$C$3144,0),MATCH('Joined Data'!I$1,'Raw Election Data'!$A$1:$AN$1,0))</f>
        <v>6753</v>
      </c>
      <c r="J1994">
        <f>INDEX('Raw Election Data'!$A$1:$AN$3144,MATCH($C1994&amp;" "&amp;$B1994,'Raw Election Data'!$C$1:$C$3144,0),MATCH('Joined Data'!J$1,'Raw Election Data'!$A$1:$AN$1,0))</f>
        <v>842</v>
      </c>
      <c r="K1994">
        <f>INDEX('Raw Election Data'!$A$1:$AN$3144,MATCH($C1994&amp;" "&amp;$B1994,'Raw Election Data'!$C$1:$C$3144,0),MATCH('Joined Data'!K$1,'Raw Election Data'!$A$1:$AN$1,0))</f>
        <v>927</v>
      </c>
      <c r="L1994">
        <f>INDEX('Raw Election Data'!$A$1:$AN$3144,MATCH($C1994&amp;" "&amp;$B1994,'Raw Election Data'!$C$1:$C$3144,0),MATCH('Joined Data'!L$1,'Raw Election Data'!$A$1:$AN$1,0))</f>
        <v>1940</v>
      </c>
      <c r="M1994">
        <f>INDEX('Raw Election Data'!$A$1:$AN$3144,MATCH($C1994&amp;" "&amp;$B1994,'Raw Election Data'!$C$1:$C$3144,0),MATCH('Joined Data'!M$1,'Raw Election Data'!$A$1:$AN$1,0))</f>
        <v>0.43402061855670104</v>
      </c>
      <c r="N1994">
        <f>INDEX('Raw Election Data'!$A$1:$AN$3144,MATCH($C1994&amp;" "&amp;$B1994,'Raw Election Data'!$C$1:$C$3144,0),MATCH('Joined Data'!N$1,'Raw Election Data'!$A$1:$AN$1,0))</f>
        <v>0.47783505154639178</v>
      </c>
      <c r="O1994">
        <f>INDEX('Raw Election Data'!$A$1:$AN$3144,MATCH($C1994&amp;" "&amp;$B1994,'Raw Election Data'!$C$1:$C$3144,0),MATCH('Joined Data'!O$1,'Raw Election Data'!$A$1:$AN$1,0))</f>
        <v>-85</v>
      </c>
      <c r="P1994">
        <f>INDEX('Raw Election Data'!$A$1:$AN$3144,MATCH($C1994&amp;" "&amp;$B1994,'Raw Election Data'!$C$1:$C$3144,0),MATCH('Joined Data'!P$1,'Raw Election Data'!$A$1:$AN$1,0))</f>
        <v>85</v>
      </c>
      <c r="Q1994">
        <f>INDEX('Raw Election Data'!$A$1:$AN$3144,MATCH($C1994&amp;" "&amp;$B1994,'Raw Election Data'!$C$1:$C$3144,0),MATCH('Joined Data'!Q$1,'Raw Election Data'!$A$1:$AN$1,0))</f>
        <v>-4.3814432989690733E-2</v>
      </c>
      <c r="R1994">
        <f>INDEX('Raw Election Data'!$A$1:$AN$3144,MATCH($C1994&amp;" "&amp;$B1994,'Raw Election Data'!$C$1:$C$3144,0),MATCH('Joined Data'!R$1,'Raw Election Data'!$A$1:$AN$1,0))</f>
        <v>4.3814432989690733E-2</v>
      </c>
    </row>
    <row r="1995" spans="1:18" ht="13.5" hidden="1" customHeight="1" x14ac:dyDescent="0.15">
      <c r="A1995" t="s">
        <v>267</v>
      </c>
      <c r="B1995" t="s">
        <v>5205</v>
      </c>
      <c r="C1995" t="str">
        <f>INDEX(FIPS!$A$1:$E$3236,MATCH($F1995,FIPS!$D$1:$D$3236,0),5)</f>
        <v>Billings County</v>
      </c>
      <c r="D1995" t="s">
        <v>268</v>
      </c>
      <c r="E1995" s="15" t="s">
        <v>9</v>
      </c>
      <c r="F1995" t="s">
        <v>5212</v>
      </c>
      <c r="G1995" t="s">
        <v>438</v>
      </c>
      <c r="H1995" t="str">
        <f>IFERROR(VLOOKUP($G1995,'Team Colors'!$A:$B,2,0),"#c9c9c9")</f>
        <v>#4f2683</v>
      </c>
      <c r="I1995">
        <f>INDEX('Raw Election Data'!$A$1:$AN$3144,MATCH($C1995&amp;" "&amp;$B1995,'Raw Election Data'!$C$1:$C$3144,0),MATCH('Joined Data'!I$1,'Raw Election Data'!$A$1:$AN$1,0))</f>
        <v>936</v>
      </c>
      <c r="J1995">
        <f>INDEX('Raw Election Data'!$A$1:$AN$3144,MATCH($C1995&amp;" "&amp;$B1995,'Raw Election Data'!$C$1:$C$3144,0),MATCH('Joined Data'!J$1,'Raw Election Data'!$A$1:$AN$1,0))</f>
        <v>58</v>
      </c>
      <c r="K1995">
        <f>INDEX('Raw Election Data'!$A$1:$AN$3144,MATCH($C1995&amp;" "&amp;$B1995,'Raw Election Data'!$C$1:$C$3144,0),MATCH('Joined Data'!K$1,'Raw Election Data'!$A$1:$AN$1,0))</f>
        <v>492</v>
      </c>
      <c r="L1995">
        <f>INDEX('Raw Election Data'!$A$1:$AN$3144,MATCH($C1995&amp;" "&amp;$B1995,'Raw Election Data'!$C$1:$C$3144,0),MATCH('Joined Data'!L$1,'Raw Election Data'!$A$1:$AN$1,0))</f>
        <v>592</v>
      </c>
      <c r="M1995">
        <f>INDEX('Raw Election Data'!$A$1:$AN$3144,MATCH($C1995&amp;" "&amp;$B1995,'Raw Election Data'!$C$1:$C$3144,0),MATCH('Joined Data'!M$1,'Raw Election Data'!$A$1:$AN$1,0))</f>
        <v>9.7972972972972971E-2</v>
      </c>
      <c r="N1995">
        <f>INDEX('Raw Election Data'!$A$1:$AN$3144,MATCH($C1995&amp;" "&amp;$B1995,'Raw Election Data'!$C$1:$C$3144,0),MATCH('Joined Data'!N$1,'Raw Election Data'!$A$1:$AN$1,0))</f>
        <v>0.83108108108108103</v>
      </c>
      <c r="O1995">
        <f>INDEX('Raw Election Data'!$A$1:$AN$3144,MATCH($C1995&amp;" "&amp;$B1995,'Raw Election Data'!$C$1:$C$3144,0),MATCH('Joined Data'!O$1,'Raw Election Data'!$A$1:$AN$1,0))</f>
        <v>-434</v>
      </c>
      <c r="P1995">
        <f>INDEX('Raw Election Data'!$A$1:$AN$3144,MATCH($C1995&amp;" "&amp;$B1995,'Raw Election Data'!$C$1:$C$3144,0),MATCH('Joined Data'!P$1,'Raw Election Data'!$A$1:$AN$1,0))</f>
        <v>434</v>
      </c>
      <c r="Q1995">
        <f>INDEX('Raw Election Data'!$A$1:$AN$3144,MATCH($C1995&amp;" "&amp;$B1995,'Raw Election Data'!$C$1:$C$3144,0),MATCH('Joined Data'!Q$1,'Raw Election Data'!$A$1:$AN$1,0))</f>
        <v>-0.73310810810810811</v>
      </c>
      <c r="R1995">
        <f>INDEX('Raw Election Data'!$A$1:$AN$3144,MATCH($C1995&amp;" "&amp;$B1995,'Raw Election Data'!$C$1:$C$3144,0),MATCH('Joined Data'!R$1,'Raw Election Data'!$A$1:$AN$1,0))</f>
        <v>0.73310810810810811</v>
      </c>
    </row>
    <row r="1996" spans="1:18" ht="13.5" hidden="1" customHeight="1" x14ac:dyDescent="0.15">
      <c r="A1996" t="s">
        <v>267</v>
      </c>
      <c r="B1996" t="s">
        <v>5205</v>
      </c>
      <c r="C1996" t="str">
        <f>INDEX(FIPS!$A$1:$E$3236,MATCH($F1996,FIPS!$D$1:$D$3236,0),5)</f>
        <v>Bottineau County</v>
      </c>
      <c r="D1996" t="s">
        <v>268</v>
      </c>
      <c r="E1996" s="15" t="s">
        <v>10</v>
      </c>
      <c r="F1996" t="s">
        <v>5214</v>
      </c>
      <c r="G1996" t="s">
        <v>438</v>
      </c>
      <c r="H1996" t="str">
        <f>IFERROR(VLOOKUP($G1996,'Team Colors'!$A:$B,2,0),"#c9c9c9")</f>
        <v>#4f2683</v>
      </c>
      <c r="I1996">
        <f>INDEX('Raw Election Data'!$A$1:$AN$3144,MATCH($C1996&amp;" "&amp;$B1996,'Raw Election Data'!$C$1:$C$3144,0),MATCH('Joined Data'!I$1,'Raw Election Data'!$A$1:$AN$1,0))</f>
        <v>6716</v>
      </c>
      <c r="J1996">
        <f>INDEX('Raw Election Data'!$A$1:$AN$3144,MATCH($C1996&amp;" "&amp;$B1996,'Raw Election Data'!$C$1:$C$3144,0),MATCH('Joined Data'!J$1,'Raw Election Data'!$A$1:$AN$1,0))</f>
        <v>734</v>
      </c>
      <c r="K1996">
        <f>INDEX('Raw Election Data'!$A$1:$AN$3144,MATCH($C1996&amp;" "&amp;$B1996,'Raw Election Data'!$C$1:$C$3144,0),MATCH('Joined Data'!K$1,'Raw Election Data'!$A$1:$AN$1,0))</f>
        <v>2482</v>
      </c>
      <c r="L1996">
        <f>INDEX('Raw Election Data'!$A$1:$AN$3144,MATCH($C1996&amp;" "&amp;$B1996,'Raw Election Data'!$C$1:$C$3144,0),MATCH('Joined Data'!L$1,'Raw Election Data'!$A$1:$AN$1,0))</f>
        <v>3437</v>
      </c>
      <c r="M1996">
        <f>INDEX('Raw Election Data'!$A$1:$AN$3144,MATCH($C1996&amp;" "&amp;$B1996,'Raw Election Data'!$C$1:$C$3144,0),MATCH('Joined Data'!M$1,'Raw Election Data'!$A$1:$AN$1,0))</f>
        <v>0.21355833575792843</v>
      </c>
      <c r="N1996">
        <f>INDEX('Raw Election Data'!$A$1:$AN$3144,MATCH($C1996&amp;" "&amp;$B1996,'Raw Election Data'!$C$1:$C$3144,0),MATCH('Joined Data'!N$1,'Raw Election Data'!$A$1:$AN$1,0))</f>
        <v>0.7221414023858016</v>
      </c>
      <c r="O1996">
        <f>INDEX('Raw Election Data'!$A$1:$AN$3144,MATCH($C1996&amp;" "&amp;$B1996,'Raw Election Data'!$C$1:$C$3144,0),MATCH('Joined Data'!O$1,'Raw Election Data'!$A$1:$AN$1,0))</f>
        <v>-1748</v>
      </c>
      <c r="P1996">
        <f>INDEX('Raw Election Data'!$A$1:$AN$3144,MATCH($C1996&amp;" "&amp;$B1996,'Raw Election Data'!$C$1:$C$3144,0),MATCH('Joined Data'!P$1,'Raw Election Data'!$A$1:$AN$1,0))</f>
        <v>1748</v>
      </c>
      <c r="Q1996">
        <f>INDEX('Raw Election Data'!$A$1:$AN$3144,MATCH($C1996&amp;" "&amp;$B1996,'Raw Election Data'!$C$1:$C$3144,0),MATCH('Joined Data'!Q$1,'Raw Election Data'!$A$1:$AN$1,0))</f>
        <v>-0.50858306662787323</v>
      </c>
      <c r="R1996">
        <f>INDEX('Raw Election Data'!$A$1:$AN$3144,MATCH($C1996&amp;" "&amp;$B1996,'Raw Election Data'!$C$1:$C$3144,0),MATCH('Joined Data'!R$1,'Raw Election Data'!$A$1:$AN$1,0))</f>
        <v>0.50858306662787323</v>
      </c>
    </row>
    <row r="1997" spans="1:18" ht="13.5" hidden="1" customHeight="1" x14ac:dyDescent="0.15">
      <c r="A1997" t="s">
        <v>267</v>
      </c>
      <c r="B1997" t="s">
        <v>5205</v>
      </c>
      <c r="C1997" t="str">
        <f>INDEX(FIPS!$A$1:$E$3236,MATCH($F1997,FIPS!$D$1:$D$3236,0),5)</f>
        <v>Bowman County</v>
      </c>
      <c r="D1997" t="s">
        <v>268</v>
      </c>
      <c r="E1997" s="15" t="s">
        <v>11</v>
      </c>
      <c r="F1997" t="s">
        <v>5216</v>
      </c>
      <c r="G1997" t="s">
        <v>438</v>
      </c>
      <c r="H1997" t="str">
        <f>IFERROR(VLOOKUP($G1997,'Team Colors'!$A:$B,2,0),"#c9c9c9")</f>
        <v>#4f2683</v>
      </c>
      <c r="I1997">
        <f>INDEX('Raw Election Data'!$A$1:$AN$3144,MATCH($C1997&amp;" "&amp;$B1997,'Raw Election Data'!$C$1:$C$3144,0),MATCH('Joined Data'!I$1,'Raw Election Data'!$A$1:$AN$1,0))</f>
        <v>3294</v>
      </c>
      <c r="J1997">
        <f>INDEX('Raw Election Data'!$A$1:$AN$3144,MATCH($C1997&amp;" "&amp;$B1997,'Raw Election Data'!$C$1:$C$3144,0),MATCH('Joined Data'!J$1,'Raw Election Data'!$A$1:$AN$1,0))</f>
        <v>227</v>
      </c>
      <c r="K1997">
        <f>INDEX('Raw Election Data'!$A$1:$AN$3144,MATCH($C1997&amp;" "&amp;$B1997,'Raw Election Data'!$C$1:$C$3144,0),MATCH('Joined Data'!K$1,'Raw Election Data'!$A$1:$AN$1,0))</f>
        <v>1445</v>
      </c>
      <c r="L1997">
        <f>INDEX('Raw Election Data'!$A$1:$AN$3144,MATCH($C1997&amp;" "&amp;$B1997,'Raw Election Data'!$C$1:$C$3144,0),MATCH('Joined Data'!L$1,'Raw Election Data'!$A$1:$AN$1,0))</f>
        <v>1769</v>
      </c>
      <c r="M1997">
        <f>INDEX('Raw Election Data'!$A$1:$AN$3144,MATCH($C1997&amp;" "&amp;$B1997,'Raw Election Data'!$C$1:$C$3144,0),MATCH('Joined Data'!M$1,'Raw Election Data'!$A$1:$AN$1,0))</f>
        <v>0.12832108535895986</v>
      </c>
      <c r="N1997">
        <f>INDEX('Raw Election Data'!$A$1:$AN$3144,MATCH($C1997&amp;" "&amp;$B1997,'Raw Election Data'!$C$1:$C$3144,0),MATCH('Joined Data'!N$1,'Raw Election Data'!$A$1:$AN$1,0))</f>
        <v>0.81684567552289433</v>
      </c>
      <c r="O1997">
        <f>INDEX('Raw Election Data'!$A$1:$AN$3144,MATCH($C1997&amp;" "&amp;$B1997,'Raw Election Data'!$C$1:$C$3144,0),MATCH('Joined Data'!O$1,'Raw Election Data'!$A$1:$AN$1,0))</f>
        <v>-1218</v>
      </c>
      <c r="P1997">
        <f>INDEX('Raw Election Data'!$A$1:$AN$3144,MATCH($C1997&amp;" "&amp;$B1997,'Raw Election Data'!$C$1:$C$3144,0),MATCH('Joined Data'!P$1,'Raw Election Data'!$A$1:$AN$1,0))</f>
        <v>1218</v>
      </c>
      <c r="Q1997">
        <f>INDEX('Raw Election Data'!$A$1:$AN$3144,MATCH($C1997&amp;" "&amp;$B1997,'Raw Election Data'!$C$1:$C$3144,0),MATCH('Joined Data'!Q$1,'Raw Election Data'!$A$1:$AN$1,0))</f>
        <v>-0.68852459016393452</v>
      </c>
      <c r="R1997">
        <f>INDEX('Raw Election Data'!$A$1:$AN$3144,MATCH($C1997&amp;" "&amp;$B1997,'Raw Election Data'!$C$1:$C$3144,0),MATCH('Joined Data'!R$1,'Raw Election Data'!$A$1:$AN$1,0))</f>
        <v>0.68852459016393452</v>
      </c>
    </row>
    <row r="1998" spans="1:18" ht="13.5" hidden="1" customHeight="1" x14ac:dyDescent="0.15">
      <c r="A1998" t="s">
        <v>267</v>
      </c>
      <c r="B1998" t="s">
        <v>5205</v>
      </c>
      <c r="C1998" t="str">
        <f>INDEX(FIPS!$A$1:$E$3236,MATCH($F1998,FIPS!$D$1:$D$3236,0),5)</f>
        <v>Burke County</v>
      </c>
      <c r="D1998" t="s">
        <v>268</v>
      </c>
      <c r="E1998" s="15" t="s">
        <v>12</v>
      </c>
      <c r="F1998" t="s">
        <v>5217</v>
      </c>
      <c r="G1998" t="s">
        <v>438</v>
      </c>
      <c r="H1998" t="str">
        <f>IFERROR(VLOOKUP($G1998,'Team Colors'!$A:$B,2,0),"#c9c9c9")</f>
        <v>#4f2683</v>
      </c>
      <c r="I1998">
        <f>INDEX('Raw Election Data'!$A$1:$AN$3144,MATCH($C1998&amp;" "&amp;$B1998,'Raw Election Data'!$C$1:$C$3144,0),MATCH('Joined Data'!I$1,'Raw Election Data'!$A$1:$AN$1,0))</f>
        <v>2308</v>
      </c>
      <c r="J1998">
        <f>INDEX('Raw Election Data'!$A$1:$AN$3144,MATCH($C1998&amp;" "&amp;$B1998,'Raw Election Data'!$C$1:$C$3144,0),MATCH('Joined Data'!J$1,'Raw Election Data'!$A$1:$AN$1,0))</f>
        <v>118</v>
      </c>
      <c r="K1998">
        <f>INDEX('Raw Election Data'!$A$1:$AN$3144,MATCH($C1998&amp;" "&amp;$B1998,'Raw Election Data'!$C$1:$C$3144,0),MATCH('Joined Data'!K$1,'Raw Election Data'!$A$1:$AN$1,0))</f>
        <v>879</v>
      </c>
      <c r="L1998">
        <f>INDEX('Raw Election Data'!$A$1:$AN$3144,MATCH($C1998&amp;" "&amp;$B1998,'Raw Election Data'!$C$1:$C$3144,0),MATCH('Joined Data'!L$1,'Raw Election Data'!$A$1:$AN$1,0))</f>
        <v>1031</v>
      </c>
      <c r="M1998">
        <f>INDEX('Raw Election Data'!$A$1:$AN$3144,MATCH($C1998&amp;" "&amp;$B1998,'Raw Election Data'!$C$1:$C$3144,0),MATCH('Joined Data'!M$1,'Raw Election Data'!$A$1:$AN$1,0))</f>
        <v>0.11445198836081474</v>
      </c>
      <c r="N1998">
        <f>INDEX('Raw Election Data'!$A$1:$AN$3144,MATCH($C1998&amp;" "&amp;$B1998,'Raw Election Data'!$C$1:$C$3144,0),MATCH('Joined Data'!N$1,'Raw Election Data'!$A$1:$AN$1,0))</f>
        <v>0.85257032007759459</v>
      </c>
      <c r="O1998">
        <f>INDEX('Raw Election Data'!$A$1:$AN$3144,MATCH($C1998&amp;" "&amp;$B1998,'Raw Election Data'!$C$1:$C$3144,0),MATCH('Joined Data'!O$1,'Raw Election Data'!$A$1:$AN$1,0))</f>
        <v>-761</v>
      </c>
      <c r="P1998">
        <f>INDEX('Raw Election Data'!$A$1:$AN$3144,MATCH($C1998&amp;" "&amp;$B1998,'Raw Election Data'!$C$1:$C$3144,0),MATCH('Joined Data'!P$1,'Raw Election Data'!$A$1:$AN$1,0))</f>
        <v>761</v>
      </c>
      <c r="Q1998">
        <f>INDEX('Raw Election Data'!$A$1:$AN$3144,MATCH($C1998&amp;" "&amp;$B1998,'Raw Election Data'!$C$1:$C$3144,0),MATCH('Joined Data'!Q$1,'Raw Election Data'!$A$1:$AN$1,0))</f>
        <v>-0.73811833171677987</v>
      </c>
      <c r="R1998">
        <f>INDEX('Raw Election Data'!$A$1:$AN$3144,MATCH($C1998&amp;" "&amp;$B1998,'Raw Election Data'!$C$1:$C$3144,0),MATCH('Joined Data'!R$1,'Raw Election Data'!$A$1:$AN$1,0))</f>
        <v>0.73811833171677987</v>
      </c>
    </row>
    <row r="1999" spans="1:18" ht="13.5" hidden="1" customHeight="1" x14ac:dyDescent="0.15">
      <c r="A1999" t="s">
        <v>267</v>
      </c>
      <c r="B1999" t="s">
        <v>5205</v>
      </c>
      <c r="C1999" t="str">
        <f>INDEX(FIPS!$A$1:$E$3236,MATCH($F1999,FIPS!$D$1:$D$3236,0),5)</f>
        <v>Burleigh County</v>
      </c>
      <c r="D1999" t="s">
        <v>268</v>
      </c>
      <c r="E1999" s="15" t="s">
        <v>13</v>
      </c>
      <c r="F1999" t="s">
        <v>5219</v>
      </c>
      <c r="G1999" t="s">
        <v>438</v>
      </c>
      <c r="H1999" t="str">
        <f>IFERROR(VLOOKUP($G1999,'Team Colors'!$A:$B,2,0),"#c9c9c9")</f>
        <v>#4f2683</v>
      </c>
      <c r="I1999">
        <f>INDEX('Raw Election Data'!$A$1:$AN$3144,MATCH($C1999&amp;" "&amp;$B1999,'Raw Election Data'!$C$1:$C$3144,0),MATCH('Joined Data'!I$1,'Raw Election Data'!$A$1:$AN$1,0))</f>
        <v>92991</v>
      </c>
      <c r="J1999">
        <f>INDEX('Raw Election Data'!$A$1:$AN$3144,MATCH($C1999&amp;" "&amp;$B1999,'Raw Election Data'!$C$1:$C$3144,0),MATCH('Joined Data'!J$1,'Raw Election Data'!$A$1:$AN$1,0))</f>
        <v>10865</v>
      </c>
      <c r="K1999">
        <f>INDEX('Raw Election Data'!$A$1:$AN$3144,MATCH($C1999&amp;" "&amp;$B1999,'Raw Election Data'!$C$1:$C$3144,0),MATCH('Joined Data'!K$1,'Raw Election Data'!$A$1:$AN$1,0))</f>
        <v>32499</v>
      </c>
      <c r="L1999">
        <f>INDEX('Raw Election Data'!$A$1:$AN$3144,MATCH($C1999&amp;" "&amp;$B1999,'Raw Election Data'!$C$1:$C$3144,0),MATCH('Joined Data'!L$1,'Raw Election Data'!$A$1:$AN$1,0))</f>
        <v>46874</v>
      </c>
      <c r="M1999">
        <f>INDEX('Raw Election Data'!$A$1:$AN$3144,MATCH($C1999&amp;" "&amp;$B1999,'Raw Election Data'!$C$1:$C$3144,0),MATCH('Joined Data'!M$1,'Raw Election Data'!$A$1:$AN$1,0))</f>
        <v>0.23179161155437983</v>
      </c>
      <c r="N1999">
        <f>INDEX('Raw Election Data'!$A$1:$AN$3144,MATCH($C1999&amp;" "&amp;$B1999,'Raw Election Data'!$C$1:$C$3144,0),MATCH('Joined Data'!N$1,'Raw Election Data'!$A$1:$AN$1,0))</f>
        <v>0.69332679097154071</v>
      </c>
      <c r="O1999">
        <f>INDEX('Raw Election Data'!$A$1:$AN$3144,MATCH($C1999&amp;" "&amp;$B1999,'Raw Election Data'!$C$1:$C$3144,0),MATCH('Joined Data'!O$1,'Raw Election Data'!$A$1:$AN$1,0))</f>
        <v>-21634</v>
      </c>
      <c r="P1999">
        <f>INDEX('Raw Election Data'!$A$1:$AN$3144,MATCH($C1999&amp;" "&amp;$B1999,'Raw Election Data'!$C$1:$C$3144,0),MATCH('Joined Data'!P$1,'Raw Election Data'!$A$1:$AN$1,0))</f>
        <v>21634</v>
      </c>
      <c r="Q1999">
        <f>INDEX('Raw Election Data'!$A$1:$AN$3144,MATCH($C1999&amp;" "&amp;$B1999,'Raw Election Data'!$C$1:$C$3144,0),MATCH('Joined Data'!Q$1,'Raw Election Data'!$A$1:$AN$1,0))</f>
        <v>-0.46153517941716088</v>
      </c>
      <c r="R1999">
        <f>INDEX('Raw Election Data'!$A$1:$AN$3144,MATCH($C1999&amp;" "&amp;$B1999,'Raw Election Data'!$C$1:$C$3144,0),MATCH('Joined Data'!R$1,'Raw Election Data'!$A$1:$AN$1,0))</f>
        <v>0.46153517941716088</v>
      </c>
    </row>
    <row r="2000" spans="1:18" ht="13.5" hidden="1" customHeight="1" x14ac:dyDescent="0.15">
      <c r="A2000" t="s">
        <v>267</v>
      </c>
      <c r="B2000" t="s">
        <v>5205</v>
      </c>
      <c r="C2000" t="str">
        <f>INDEX(FIPS!$A$1:$E$3236,MATCH($F2000,FIPS!$D$1:$D$3236,0),5)</f>
        <v>Cass County</v>
      </c>
      <c r="D2000" t="s">
        <v>268</v>
      </c>
      <c r="E2000" s="15" t="s">
        <v>14</v>
      </c>
      <c r="F2000" t="s">
        <v>5222</v>
      </c>
      <c r="G2000" t="s">
        <v>438</v>
      </c>
      <c r="H2000" t="str">
        <f>IFERROR(VLOOKUP($G2000,'Team Colors'!$A:$B,2,0),"#c9c9c9")</f>
        <v>#4f2683</v>
      </c>
      <c r="I2000">
        <f>INDEX('Raw Election Data'!$A$1:$AN$3144,MATCH($C2000&amp;" "&amp;$B2000,'Raw Election Data'!$C$1:$C$3144,0),MATCH('Joined Data'!I$1,'Raw Election Data'!$A$1:$AN$1,0))</f>
        <v>171512</v>
      </c>
      <c r="J2000">
        <f>INDEX('Raw Election Data'!$A$1:$AN$3144,MATCH($C2000&amp;" "&amp;$B2000,'Raw Election Data'!$C$1:$C$3144,0),MATCH('Joined Data'!J$1,'Raw Election Data'!$A$1:$AN$1,0))</f>
        <v>31291</v>
      </c>
      <c r="K2000">
        <f>INDEX('Raw Election Data'!$A$1:$AN$3144,MATCH($C2000&amp;" "&amp;$B2000,'Raw Election Data'!$C$1:$C$3144,0),MATCH('Joined Data'!K$1,'Raw Election Data'!$A$1:$AN$1,0))</f>
        <v>39738</v>
      </c>
      <c r="L2000">
        <f>INDEX('Raw Election Data'!$A$1:$AN$3144,MATCH($C2000&amp;" "&amp;$B2000,'Raw Election Data'!$C$1:$C$3144,0),MATCH('Joined Data'!L$1,'Raw Election Data'!$A$1:$AN$1,0))</f>
        <v>78807</v>
      </c>
      <c r="M2000">
        <f>INDEX('Raw Election Data'!$A$1:$AN$3144,MATCH($C2000&amp;" "&amp;$B2000,'Raw Election Data'!$C$1:$C$3144,0),MATCH('Joined Data'!M$1,'Raw Election Data'!$A$1:$AN$1,0))</f>
        <v>0.39705863692311599</v>
      </c>
      <c r="N2000">
        <f>INDEX('Raw Election Data'!$A$1:$AN$3144,MATCH($C2000&amp;" "&amp;$B2000,'Raw Election Data'!$C$1:$C$3144,0),MATCH('Joined Data'!N$1,'Raw Election Data'!$A$1:$AN$1,0))</f>
        <v>0.50424454680421793</v>
      </c>
      <c r="O2000">
        <f>INDEX('Raw Election Data'!$A$1:$AN$3144,MATCH($C2000&amp;" "&amp;$B2000,'Raw Election Data'!$C$1:$C$3144,0),MATCH('Joined Data'!O$1,'Raw Election Data'!$A$1:$AN$1,0))</f>
        <v>-8447</v>
      </c>
      <c r="P2000">
        <f>INDEX('Raw Election Data'!$A$1:$AN$3144,MATCH($C2000&amp;" "&amp;$B2000,'Raw Election Data'!$C$1:$C$3144,0),MATCH('Joined Data'!P$1,'Raw Election Data'!$A$1:$AN$1,0))</f>
        <v>8447</v>
      </c>
      <c r="Q2000">
        <f>INDEX('Raw Election Data'!$A$1:$AN$3144,MATCH($C2000&amp;" "&amp;$B2000,'Raw Election Data'!$C$1:$C$3144,0),MATCH('Joined Data'!Q$1,'Raw Election Data'!$A$1:$AN$1,0))</f>
        <v>-0.10718590988110194</v>
      </c>
      <c r="R2000">
        <f>INDEX('Raw Election Data'!$A$1:$AN$3144,MATCH($C2000&amp;" "&amp;$B2000,'Raw Election Data'!$C$1:$C$3144,0),MATCH('Joined Data'!R$1,'Raw Election Data'!$A$1:$AN$1,0))</f>
        <v>0.10718590988110194</v>
      </c>
    </row>
    <row r="2001" spans="1:18" ht="13.5" hidden="1" customHeight="1" x14ac:dyDescent="0.15">
      <c r="A2001" t="s">
        <v>267</v>
      </c>
      <c r="B2001" t="s">
        <v>5205</v>
      </c>
      <c r="C2001" t="str">
        <f>INDEX(FIPS!$A$1:$E$3236,MATCH($F2001,FIPS!$D$1:$D$3236,0),5)</f>
        <v>Cavalier County</v>
      </c>
      <c r="D2001" t="s">
        <v>268</v>
      </c>
      <c r="E2001" s="15" t="s">
        <v>15</v>
      </c>
      <c r="F2001" t="s">
        <v>5224</v>
      </c>
      <c r="G2001" t="s">
        <v>438</v>
      </c>
      <c r="H2001" t="str">
        <f>IFERROR(VLOOKUP($G2001,'Team Colors'!$A:$B,2,0),"#c9c9c9")</f>
        <v>#4f2683</v>
      </c>
      <c r="I2001">
        <f>INDEX('Raw Election Data'!$A$1:$AN$3144,MATCH($C2001&amp;" "&amp;$B2001,'Raw Election Data'!$C$1:$C$3144,0),MATCH('Joined Data'!I$1,'Raw Election Data'!$A$1:$AN$1,0))</f>
        <v>3828</v>
      </c>
      <c r="J2001">
        <f>INDEX('Raw Election Data'!$A$1:$AN$3144,MATCH($C2001&amp;" "&amp;$B2001,'Raw Election Data'!$C$1:$C$3144,0),MATCH('Joined Data'!J$1,'Raw Election Data'!$A$1:$AN$1,0))</f>
        <v>476</v>
      </c>
      <c r="K2001">
        <f>INDEX('Raw Election Data'!$A$1:$AN$3144,MATCH($C2001&amp;" "&amp;$B2001,'Raw Election Data'!$C$1:$C$3144,0),MATCH('Joined Data'!K$1,'Raw Election Data'!$A$1:$AN$1,0))</f>
        <v>1356</v>
      </c>
      <c r="L2001">
        <f>INDEX('Raw Election Data'!$A$1:$AN$3144,MATCH($C2001&amp;" "&amp;$B2001,'Raw Election Data'!$C$1:$C$3144,0),MATCH('Joined Data'!L$1,'Raw Election Data'!$A$1:$AN$1,0))</f>
        <v>1969</v>
      </c>
      <c r="M2001">
        <f>INDEX('Raw Election Data'!$A$1:$AN$3144,MATCH($C2001&amp;" "&amp;$B2001,'Raw Election Data'!$C$1:$C$3144,0),MATCH('Joined Data'!M$1,'Raw Election Data'!$A$1:$AN$1,0))</f>
        <v>0.24174707973590656</v>
      </c>
      <c r="N2001">
        <f>INDEX('Raw Election Data'!$A$1:$AN$3144,MATCH($C2001&amp;" "&amp;$B2001,'Raw Election Data'!$C$1:$C$3144,0),MATCH('Joined Data'!N$1,'Raw Election Data'!$A$1:$AN$1,0))</f>
        <v>0.68867445403758254</v>
      </c>
      <c r="O2001">
        <f>INDEX('Raw Election Data'!$A$1:$AN$3144,MATCH($C2001&amp;" "&amp;$B2001,'Raw Election Data'!$C$1:$C$3144,0),MATCH('Joined Data'!O$1,'Raw Election Data'!$A$1:$AN$1,0))</f>
        <v>-880</v>
      </c>
      <c r="P2001">
        <f>INDEX('Raw Election Data'!$A$1:$AN$3144,MATCH($C2001&amp;" "&amp;$B2001,'Raw Election Data'!$C$1:$C$3144,0),MATCH('Joined Data'!P$1,'Raw Election Data'!$A$1:$AN$1,0))</f>
        <v>880</v>
      </c>
      <c r="Q2001">
        <f>INDEX('Raw Election Data'!$A$1:$AN$3144,MATCH($C2001&amp;" "&amp;$B2001,'Raw Election Data'!$C$1:$C$3144,0),MATCH('Joined Data'!Q$1,'Raw Election Data'!$A$1:$AN$1,0))</f>
        <v>-0.44692737430167595</v>
      </c>
      <c r="R2001">
        <f>INDEX('Raw Election Data'!$A$1:$AN$3144,MATCH($C2001&amp;" "&amp;$B2001,'Raw Election Data'!$C$1:$C$3144,0),MATCH('Joined Data'!R$1,'Raw Election Data'!$A$1:$AN$1,0))</f>
        <v>0.44692737430167595</v>
      </c>
    </row>
    <row r="2002" spans="1:18" ht="13.5" hidden="1" customHeight="1" x14ac:dyDescent="0.15">
      <c r="A2002" t="s">
        <v>267</v>
      </c>
      <c r="B2002" t="s">
        <v>5205</v>
      </c>
      <c r="C2002" t="str">
        <f>INDEX(FIPS!$A$1:$E$3236,MATCH($F2002,FIPS!$D$1:$D$3236,0),5)</f>
        <v>Dickey County</v>
      </c>
      <c r="D2002" t="s">
        <v>268</v>
      </c>
      <c r="E2002" s="15" t="s">
        <v>16</v>
      </c>
      <c r="F2002" t="s">
        <v>5226</v>
      </c>
      <c r="G2002" t="s">
        <v>438</v>
      </c>
      <c r="H2002" t="str">
        <f>IFERROR(VLOOKUP($G2002,'Team Colors'!$A:$B,2,0),"#c9c9c9")</f>
        <v>#4f2683</v>
      </c>
      <c r="I2002">
        <f>INDEX('Raw Election Data'!$A$1:$AN$3144,MATCH($C2002&amp;" "&amp;$B2002,'Raw Election Data'!$C$1:$C$3144,0),MATCH('Joined Data'!I$1,'Raw Election Data'!$A$1:$AN$1,0))</f>
        <v>5104</v>
      </c>
      <c r="J2002">
        <f>INDEX('Raw Election Data'!$A$1:$AN$3144,MATCH($C2002&amp;" "&amp;$B2002,'Raw Election Data'!$C$1:$C$3144,0),MATCH('Joined Data'!J$1,'Raw Election Data'!$A$1:$AN$1,0))</f>
        <v>551</v>
      </c>
      <c r="K2002">
        <f>INDEX('Raw Election Data'!$A$1:$AN$3144,MATCH($C2002&amp;" "&amp;$B2002,'Raw Election Data'!$C$1:$C$3144,0),MATCH('Joined Data'!K$1,'Raw Election Data'!$A$1:$AN$1,0))</f>
        <v>1656</v>
      </c>
      <c r="L2002">
        <f>INDEX('Raw Election Data'!$A$1:$AN$3144,MATCH($C2002&amp;" "&amp;$B2002,'Raw Election Data'!$C$1:$C$3144,0),MATCH('Joined Data'!L$1,'Raw Election Data'!$A$1:$AN$1,0))</f>
        <v>2372</v>
      </c>
      <c r="M2002">
        <f>INDEX('Raw Election Data'!$A$1:$AN$3144,MATCH($C2002&amp;" "&amp;$B2002,'Raw Election Data'!$C$1:$C$3144,0),MATCH('Joined Data'!M$1,'Raw Election Data'!$A$1:$AN$1,0))</f>
        <v>0.23229342327150085</v>
      </c>
      <c r="N2002">
        <f>INDEX('Raw Election Data'!$A$1:$AN$3144,MATCH($C2002&amp;" "&amp;$B2002,'Raw Election Data'!$C$1:$C$3144,0),MATCH('Joined Data'!N$1,'Raw Election Data'!$A$1:$AN$1,0))</f>
        <v>0.69814502529510958</v>
      </c>
      <c r="O2002">
        <f>INDEX('Raw Election Data'!$A$1:$AN$3144,MATCH($C2002&amp;" "&amp;$B2002,'Raw Election Data'!$C$1:$C$3144,0),MATCH('Joined Data'!O$1,'Raw Election Data'!$A$1:$AN$1,0))</f>
        <v>-1105</v>
      </c>
      <c r="P2002">
        <f>INDEX('Raw Election Data'!$A$1:$AN$3144,MATCH($C2002&amp;" "&amp;$B2002,'Raw Election Data'!$C$1:$C$3144,0),MATCH('Joined Data'!P$1,'Raw Election Data'!$A$1:$AN$1,0))</f>
        <v>1105</v>
      </c>
      <c r="Q2002">
        <f>INDEX('Raw Election Data'!$A$1:$AN$3144,MATCH($C2002&amp;" "&amp;$B2002,'Raw Election Data'!$C$1:$C$3144,0),MATCH('Joined Data'!Q$1,'Raw Election Data'!$A$1:$AN$1,0))</f>
        <v>-0.46585160202360876</v>
      </c>
      <c r="R2002">
        <f>INDEX('Raw Election Data'!$A$1:$AN$3144,MATCH($C2002&amp;" "&amp;$B2002,'Raw Election Data'!$C$1:$C$3144,0),MATCH('Joined Data'!R$1,'Raw Election Data'!$A$1:$AN$1,0))</f>
        <v>0.46585160202360876</v>
      </c>
    </row>
    <row r="2003" spans="1:18" ht="13.5" hidden="1" customHeight="1" x14ac:dyDescent="0.15">
      <c r="A2003" t="s">
        <v>267</v>
      </c>
      <c r="B2003" t="s">
        <v>5205</v>
      </c>
      <c r="C2003" t="str">
        <f>INDEX(FIPS!$A$1:$E$3236,MATCH($F2003,FIPS!$D$1:$D$3236,0),5)</f>
        <v>Divide County</v>
      </c>
      <c r="D2003" t="s">
        <v>268</v>
      </c>
      <c r="E2003" s="15" t="s">
        <v>17</v>
      </c>
      <c r="F2003" t="s">
        <v>5228</v>
      </c>
      <c r="G2003" t="s">
        <v>438</v>
      </c>
      <c r="H2003" t="str">
        <f>IFERROR(VLOOKUP($G2003,'Team Colors'!$A:$B,2,0),"#c9c9c9")</f>
        <v>#4f2683</v>
      </c>
      <c r="I2003">
        <f>INDEX('Raw Election Data'!$A$1:$AN$3144,MATCH($C2003&amp;" "&amp;$B2003,'Raw Election Data'!$C$1:$C$3144,0),MATCH('Joined Data'!I$1,'Raw Election Data'!$A$1:$AN$1,0))</f>
        <v>2450</v>
      </c>
      <c r="J2003">
        <f>INDEX('Raw Election Data'!$A$1:$AN$3144,MATCH($C2003&amp;" "&amp;$B2003,'Raw Election Data'!$C$1:$C$3144,0),MATCH('Joined Data'!J$1,'Raw Election Data'!$A$1:$AN$1,0))</f>
        <v>243</v>
      </c>
      <c r="K2003">
        <f>INDEX('Raw Election Data'!$A$1:$AN$3144,MATCH($C2003&amp;" "&amp;$B2003,'Raw Election Data'!$C$1:$C$3144,0),MATCH('Joined Data'!K$1,'Raw Election Data'!$A$1:$AN$1,0))</f>
        <v>860</v>
      </c>
      <c r="L2003">
        <f>INDEX('Raw Election Data'!$A$1:$AN$3144,MATCH($C2003&amp;" "&amp;$B2003,'Raw Election Data'!$C$1:$C$3144,0),MATCH('Joined Data'!L$1,'Raw Election Data'!$A$1:$AN$1,0))</f>
        <v>1187</v>
      </c>
      <c r="M2003">
        <f>INDEX('Raw Election Data'!$A$1:$AN$3144,MATCH($C2003&amp;" "&amp;$B2003,'Raw Election Data'!$C$1:$C$3144,0),MATCH('Joined Data'!M$1,'Raw Election Data'!$A$1:$AN$1,0))</f>
        <v>0.20471777590564449</v>
      </c>
      <c r="N2003">
        <f>INDEX('Raw Election Data'!$A$1:$AN$3144,MATCH($C2003&amp;" "&amp;$B2003,'Raw Election Data'!$C$1:$C$3144,0),MATCH('Joined Data'!N$1,'Raw Election Data'!$A$1:$AN$1,0))</f>
        <v>0.72451558550968831</v>
      </c>
      <c r="O2003">
        <f>INDEX('Raw Election Data'!$A$1:$AN$3144,MATCH($C2003&amp;" "&amp;$B2003,'Raw Election Data'!$C$1:$C$3144,0),MATCH('Joined Data'!O$1,'Raw Election Data'!$A$1:$AN$1,0))</f>
        <v>-617</v>
      </c>
      <c r="P2003">
        <f>INDEX('Raw Election Data'!$A$1:$AN$3144,MATCH($C2003&amp;" "&amp;$B2003,'Raw Election Data'!$C$1:$C$3144,0),MATCH('Joined Data'!P$1,'Raw Election Data'!$A$1:$AN$1,0))</f>
        <v>617</v>
      </c>
      <c r="Q2003">
        <f>INDEX('Raw Election Data'!$A$1:$AN$3144,MATCH($C2003&amp;" "&amp;$B2003,'Raw Election Data'!$C$1:$C$3144,0),MATCH('Joined Data'!Q$1,'Raw Election Data'!$A$1:$AN$1,0))</f>
        <v>-0.51979780960404387</v>
      </c>
      <c r="R2003">
        <f>INDEX('Raw Election Data'!$A$1:$AN$3144,MATCH($C2003&amp;" "&amp;$B2003,'Raw Election Data'!$C$1:$C$3144,0),MATCH('Joined Data'!R$1,'Raw Election Data'!$A$1:$AN$1,0))</f>
        <v>0.51979780960404387</v>
      </c>
    </row>
    <row r="2004" spans="1:18" ht="13.5" hidden="1" customHeight="1" x14ac:dyDescent="0.15">
      <c r="A2004" t="s">
        <v>267</v>
      </c>
      <c r="B2004" t="s">
        <v>5205</v>
      </c>
      <c r="C2004" t="str">
        <f>INDEX(FIPS!$A$1:$E$3236,MATCH($F2004,FIPS!$D$1:$D$3236,0),5)</f>
        <v>Dunn County</v>
      </c>
      <c r="D2004" t="s">
        <v>268</v>
      </c>
      <c r="E2004" s="15" t="s">
        <v>18</v>
      </c>
      <c r="F2004" t="s">
        <v>5230</v>
      </c>
      <c r="G2004" t="s">
        <v>7755</v>
      </c>
      <c r="H2004" t="str">
        <f>IFERROR(VLOOKUP($G2004,'Team Colors'!$A:$B,2,0),"#c9c9c9")</f>
        <v>#203731</v>
      </c>
      <c r="I2004">
        <f>INDEX('Raw Election Data'!$A$1:$AN$3144,MATCH($C2004&amp;" "&amp;$B2004,'Raw Election Data'!$C$1:$C$3144,0),MATCH('Joined Data'!I$1,'Raw Election Data'!$A$1:$AN$1,0))</f>
        <v>4646</v>
      </c>
      <c r="J2004">
        <f>INDEX('Raw Election Data'!$A$1:$AN$3144,MATCH($C2004&amp;" "&amp;$B2004,'Raw Election Data'!$C$1:$C$3144,0),MATCH('Joined Data'!J$1,'Raw Election Data'!$A$1:$AN$1,0))</f>
        <v>356</v>
      </c>
      <c r="K2004">
        <f>INDEX('Raw Election Data'!$A$1:$AN$3144,MATCH($C2004&amp;" "&amp;$B2004,'Raw Election Data'!$C$1:$C$3144,0),MATCH('Joined Data'!K$1,'Raw Election Data'!$A$1:$AN$1,0))</f>
        <v>1753</v>
      </c>
      <c r="L2004">
        <f>INDEX('Raw Election Data'!$A$1:$AN$3144,MATCH($C2004&amp;" "&amp;$B2004,'Raw Election Data'!$C$1:$C$3144,0),MATCH('Joined Data'!L$1,'Raw Election Data'!$A$1:$AN$1,0))</f>
        <v>2199</v>
      </c>
      <c r="M2004">
        <f>INDEX('Raw Election Data'!$A$1:$AN$3144,MATCH($C2004&amp;" "&amp;$B2004,'Raw Election Data'!$C$1:$C$3144,0),MATCH('Joined Data'!M$1,'Raw Election Data'!$A$1:$AN$1,0))</f>
        <v>0.16189176898590268</v>
      </c>
      <c r="N2004">
        <f>INDEX('Raw Election Data'!$A$1:$AN$3144,MATCH($C2004&amp;" "&amp;$B2004,'Raw Election Data'!$C$1:$C$3144,0),MATCH('Joined Data'!N$1,'Raw Election Data'!$A$1:$AN$1,0))</f>
        <v>0.79718053660754884</v>
      </c>
      <c r="O2004">
        <f>INDEX('Raw Election Data'!$A$1:$AN$3144,MATCH($C2004&amp;" "&amp;$B2004,'Raw Election Data'!$C$1:$C$3144,0),MATCH('Joined Data'!O$1,'Raw Election Data'!$A$1:$AN$1,0))</f>
        <v>-1397</v>
      </c>
      <c r="P2004">
        <f>INDEX('Raw Election Data'!$A$1:$AN$3144,MATCH($C2004&amp;" "&amp;$B2004,'Raw Election Data'!$C$1:$C$3144,0),MATCH('Joined Data'!P$1,'Raw Election Data'!$A$1:$AN$1,0))</f>
        <v>1397</v>
      </c>
      <c r="Q2004">
        <f>INDEX('Raw Election Data'!$A$1:$AN$3144,MATCH($C2004&amp;" "&amp;$B2004,'Raw Election Data'!$C$1:$C$3144,0),MATCH('Joined Data'!Q$1,'Raw Election Data'!$A$1:$AN$1,0))</f>
        <v>-0.6352887676216461</v>
      </c>
      <c r="R2004">
        <f>INDEX('Raw Election Data'!$A$1:$AN$3144,MATCH($C2004&amp;" "&amp;$B2004,'Raw Election Data'!$C$1:$C$3144,0),MATCH('Joined Data'!R$1,'Raw Election Data'!$A$1:$AN$1,0))</f>
        <v>0.6352887676216461</v>
      </c>
    </row>
    <row r="2005" spans="1:18" ht="13.5" hidden="1" customHeight="1" x14ac:dyDescent="0.15">
      <c r="A2005" t="s">
        <v>267</v>
      </c>
      <c r="B2005" t="s">
        <v>5205</v>
      </c>
      <c r="C2005" t="str">
        <f>INDEX(FIPS!$A$1:$E$3236,MATCH($F2005,FIPS!$D$1:$D$3236,0),5)</f>
        <v>Eddy County</v>
      </c>
      <c r="D2005" t="s">
        <v>268</v>
      </c>
      <c r="E2005" s="15" t="s">
        <v>19</v>
      </c>
      <c r="F2005" t="s">
        <v>5231</v>
      </c>
      <c r="G2005" t="s">
        <v>438</v>
      </c>
      <c r="H2005" t="str">
        <f>IFERROR(VLOOKUP($G2005,'Team Colors'!$A:$B,2,0),"#c9c9c9")</f>
        <v>#4f2683</v>
      </c>
      <c r="I2005">
        <f>INDEX('Raw Election Data'!$A$1:$AN$3144,MATCH($C2005&amp;" "&amp;$B2005,'Raw Election Data'!$C$1:$C$3144,0),MATCH('Joined Data'!I$1,'Raw Election Data'!$A$1:$AN$1,0))</f>
        <v>2365</v>
      </c>
      <c r="J2005">
        <f>INDEX('Raw Election Data'!$A$1:$AN$3144,MATCH($C2005&amp;" "&amp;$B2005,'Raw Election Data'!$C$1:$C$3144,0),MATCH('Joined Data'!J$1,'Raw Election Data'!$A$1:$AN$1,0))</f>
        <v>354</v>
      </c>
      <c r="K2005">
        <f>INDEX('Raw Election Data'!$A$1:$AN$3144,MATCH($C2005&amp;" "&amp;$B2005,'Raw Election Data'!$C$1:$C$3144,0),MATCH('Joined Data'!K$1,'Raw Election Data'!$A$1:$AN$1,0))</f>
        <v>790</v>
      </c>
      <c r="L2005">
        <f>INDEX('Raw Election Data'!$A$1:$AN$3144,MATCH($C2005&amp;" "&amp;$B2005,'Raw Election Data'!$C$1:$C$3144,0),MATCH('Joined Data'!L$1,'Raw Election Data'!$A$1:$AN$1,0))</f>
        <v>1219</v>
      </c>
      <c r="M2005">
        <f>INDEX('Raw Election Data'!$A$1:$AN$3144,MATCH($C2005&amp;" "&amp;$B2005,'Raw Election Data'!$C$1:$C$3144,0),MATCH('Joined Data'!M$1,'Raw Election Data'!$A$1:$AN$1,0))</f>
        <v>0.29040196882690728</v>
      </c>
      <c r="N2005">
        <f>INDEX('Raw Election Data'!$A$1:$AN$3144,MATCH($C2005&amp;" "&amp;$B2005,'Raw Election Data'!$C$1:$C$3144,0),MATCH('Joined Data'!N$1,'Raw Election Data'!$A$1:$AN$1,0))</f>
        <v>0.64807219031993435</v>
      </c>
      <c r="O2005">
        <f>INDEX('Raw Election Data'!$A$1:$AN$3144,MATCH($C2005&amp;" "&amp;$B2005,'Raw Election Data'!$C$1:$C$3144,0),MATCH('Joined Data'!O$1,'Raw Election Data'!$A$1:$AN$1,0))</f>
        <v>-436</v>
      </c>
      <c r="P2005">
        <f>INDEX('Raw Election Data'!$A$1:$AN$3144,MATCH($C2005&amp;" "&amp;$B2005,'Raw Election Data'!$C$1:$C$3144,0),MATCH('Joined Data'!P$1,'Raw Election Data'!$A$1:$AN$1,0))</f>
        <v>436</v>
      </c>
      <c r="Q2005">
        <f>INDEX('Raw Election Data'!$A$1:$AN$3144,MATCH($C2005&amp;" "&amp;$B2005,'Raw Election Data'!$C$1:$C$3144,0),MATCH('Joined Data'!Q$1,'Raw Election Data'!$A$1:$AN$1,0))</f>
        <v>-0.35767022149302707</v>
      </c>
      <c r="R2005">
        <f>INDEX('Raw Election Data'!$A$1:$AN$3144,MATCH($C2005&amp;" "&amp;$B2005,'Raw Election Data'!$C$1:$C$3144,0),MATCH('Joined Data'!R$1,'Raw Election Data'!$A$1:$AN$1,0))</f>
        <v>0.35767022149302707</v>
      </c>
    </row>
    <row r="2006" spans="1:18" ht="13.5" hidden="1" customHeight="1" x14ac:dyDescent="0.15">
      <c r="A2006" t="s">
        <v>267</v>
      </c>
      <c r="B2006" t="s">
        <v>5205</v>
      </c>
      <c r="C2006" t="str">
        <f>INDEX(FIPS!$A$1:$E$3236,MATCH($F2006,FIPS!$D$1:$D$3236,0),5)</f>
        <v>Emmons County</v>
      </c>
      <c r="D2006" t="s">
        <v>268</v>
      </c>
      <c r="E2006" s="15" t="s">
        <v>20</v>
      </c>
      <c r="F2006" t="s">
        <v>5233</v>
      </c>
      <c r="G2006" t="s">
        <v>438</v>
      </c>
      <c r="H2006" t="str">
        <f>IFERROR(VLOOKUP($G2006,'Team Colors'!$A:$B,2,0),"#c9c9c9")</f>
        <v>#4f2683</v>
      </c>
      <c r="I2006">
        <f>INDEX('Raw Election Data'!$A$1:$AN$3144,MATCH($C2006&amp;" "&amp;$B2006,'Raw Election Data'!$C$1:$C$3144,0),MATCH('Joined Data'!I$1,'Raw Election Data'!$A$1:$AN$1,0))</f>
        <v>3402</v>
      </c>
      <c r="J2006">
        <f>INDEX('Raw Election Data'!$A$1:$AN$3144,MATCH($C2006&amp;" "&amp;$B2006,'Raw Election Data'!$C$1:$C$3144,0),MATCH('Joined Data'!J$1,'Raw Election Data'!$A$1:$AN$1,0))</f>
        <v>215</v>
      </c>
      <c r="K2006">
        <f>INDEX('Raw Election Data'!$A$1:$AN$3144,MATCH($C2006&amp;" "&amp;$B2006,'Raw Election Data'!$C$1:$C$3144,0),MATCH('Joined Data'!K$1,'Raw Election Data'!$A$1:$AN$1,0))</f>
        <v>1672</v>
      </c>
      <c r="L2006">
        <f>INDEX('Raw Election Data'!$A$1:$AN$3144,MATCH($C2006&amp;" "&amp;$B2006,'Raw Election Data'!$C$1:$C$3144,0),MATCH('Joined Data'!L$1,'Raw Election Data'!$A$1:$AN$1,0))</f>
        <v>1959</v>
      </c>
      <c r="M2006">
        <f>INDEX('Raw Election Data'!$A$1:$AN$3144,MATCH($C2006&amp;" "&amp;$B2006,'Raw Election Data'!$C$1:$C$3144,0),MATCH('Joined Data'!M$1,'Raw Election Data'!$A$1:$AN$1,0))</f>
        <v>0.10974987238386932</v>
      </c>
      <c r="N2006">
        <f>INDEX('Raw Election Data'!$A$1:$AN$3144,MATCH($C2006&amp;" "&amp;$B2006,'Raw Election Data'!$C$1:$C$3144,0),MATCH('Joined Data'!N$1,'Raw Election Data'!$A$1:$AN$1,0))</f>
        <v>0.85349668198060236</v>
      </c>
      <c r="O2006">
        <f>INDEX('Raw Election Data'!$A$1:$AN$3144,MATCH($C2006&amp;" "&amp;$B2006,'Raw Election Data'!$C$1:$C$3144,0),MATCH('Joined Data'!O$1,'Raw Election Data'!$A$1:$AN$1,0))</f>
        <v>-1457</v>
      </c>
      <c r="P2006">
        <f>INDEX('Raw Election Data'!$A$1:$AN$3144,MATCH($C2006&amp;" "&amp;$B2006,'Raw Election Data'!$C$1:$C$3144,0),MATCH('Joined Data'!P$1,'Raw Election Data'!$A$1:$AN$1,0))</f>
        <v>1457</v>
      </c>
      <c r="Q2006">
        <f>INDEX('Raw Election Data'!$A$1:$AN$3144,MATCH($C2006&amp;" "&amp;$B2006,'Raw Election Data'!$C$1:$C$3144,0),MATCH('Joined Data'!Q$1,'Raw Election Data'!$A$1:$AN$1,0))</f>
        <v>-0.74374680959673301</v>
      </c>
      <c r="R2006">
        <f>INDEX('Raw Election Data'!$A$1:$AN$3144,MATCH($C2006&amp;" "&amp;$B2006,'Raw Election Data'!$C$1:$C$3144,0),MATCH('Joined Data'!R$1,'Raw Election Data'!$A$1:$AN$1,0))</f>
        <v>0.74374680959673301</v>
      </c>
    </row>
    <row r="2007" spans="1:18" ht="13.5" hidden="1" customHeight="1" x14ac:dyDescent="0.15">
      <c r="A2007" t="s">
        <v>267</v>
      </c>
      <c r="B2007" t="s">
        <v>5205</v>
      </c>
      <c r="C2007" t="str">
        <f>INDEX(FIPS!$A$1:$E$3236,MATCH($F2007,FIPS!$D$1:$D$3236,0),5)</f>
        <v>Foster County</v>
      </c>
      <c r="D2007" t="s">
        <v>268</v>
      </c>
      <c r="E2007" s="15" t="s">
        <v>21</v>
      </c>
      <c r="F2007" t="s">
        <v>5235</v>
      </c>
      <c r="G2007" t="s">
        <v>438</v>
      </c>
      <c r="H2007" t="str">
        <f>IFERROR(VLOOKUP($G2007,'Team Colors'!$A:$B,2,0),"#c9c9c9")</f>
        <v>#4f2683</v>
      </c>
      <c r="I2007">
        <f>INDEX('Raw Election Data'!$A$1:$AN$3144,MATCH($C2007&amp;" "&amp;$B2007,'Raw Election Data'!$C$1:$C$3144,0),MATCH('Joined Data'!I$1,'Raw Election Data'!$A$1:$AN$1,0))</f>
        <v>3356</v>
      </c>
      <c r="J2007">
        <f>INDEX('Raw Election Data'!$A$1:$AN$3144,MATCH($C2007&amp;" "&amp;$B2007,'Raw Election Data'!$C$1:$C$3144,0),MATCH('Joined Data'!J$1,'Raw Election Data'!$A$1:$AN$1,0))</f>
        <v>346</v>
      </c>
      <c r="K2007">
        <f>INDEX('Raw Election Data'!$A$1:$AN$3144,MATCH($C2007&amp;" "&amp;$B2007,'Raw Election Data'!$C$1:$C$3144,0),MATCH('Joined Data'!K$1,'Raw Election Data'!$A$1:$AN$1,0))</f>
        <v>1237</v>
      </c>
      <c r="L2007">
        <f>INDEX('Raw Election Data'!$A$1:$AN$3144,MATCH($C2007&amp;" "&amp;$B2007,'Raw Election Data'!$C$1:$C$3144,0),MATCH('Joined Data'!L$1,'Raw Election Data'!$A$1:$AN$1,0))</f>
        <v>1699</v>
      </c>
      <c r="M2007">
        <f>INDEX('Raw Election Data'!$A$1:$AN$3144,MATCH($C2007&amp;" "&amp;$B2007,'Raw Election Data'!$C$1:$C$3144,0),MATCH('Joined Data'!M$1,'Raw Election Data'!$A$1:$AN$1,0))</f>
        <v>0.20364920541494996</v>
      </c>
      <c r="N2007">
        <f>INDEX('Raw Election Data'!$A$1:$AN$3144,MATCH($C2007&amp;" "&amp;$B2007,'Raw Election Data'!$C$1:$C$3144,0),MATCH('Joined Data'!N$1,'Raw Election Data'!$A$1:$AN$1,0))</f>
        <v>0.72807533843437311</v>
      </c>
      <c r="O2007">
        <f>INDEX('Raw Election Data'!$A$1:$AN$3144,MATCH($C2007&amp;" "&amp;$B2007,'Raw Election Data'!$C$1:$C$3144,0),MATCH('Joined Data'!O$1,'Raw Election Data'!$A$1:$AN$1,0))</f>
        <v>-891</v>
      </c>
      <c r="P2007">
        <f>INDEX('Raw Election Data'!$A$1:$AN$3144,MATCH($C2007&amp;" "&amp;$B2007,'Raw Election Data'!$C$1:$C$3144,0),MATCH('Joined Data'!P$1,'Raw Election Data'!$A$1:$AN$1,0))</f>
        <v>891</v>
      </c>
      <c r="Q2007">
        <f>INDEX('Raw Election Data'!$A$1:$AN$3144,MATCH($C2007&amp;" "&amp;$B2007,'Raw Election Data'!$C$1:$C$3144,0),MATCH('Joined Data'!Q$1,'Raw Election Data'!$A$1:$AN$1,0))</f>
        <v>-0.52442613301942309</v>
      </c>
      <c r="R2007">
        <f>INDEX('Raw Election Data'!$A$1:$AN$3144,MATCH($C2007&amp;" "&amp;$B2007,'Raw Election Data'!$C$1:$C$3144,0),MATCH('Joined Data'!R$1,'Raw Election Data'!$A$1:$AN$1,0))</f>
        <v>0.52442613301942309</v>
      </c>
    </row>
    <row r="2008" spans="1:18" ht="13.5" hidden="1" customHeight="1" x14ac:dyDescent="0.15">
      <c r="A2008" t="s">
        <v>267</v>
      </c>
      <c r="B2008" t="s">
        <v>5205</v>
      </c>
      <c r="C2008" t="str">
        <f>INDEX(FIPS!$A$1:$E$3236,MATCH($F2008,FIPS!$D$1:$D$3236,0),5)</f>
        <v>Golden Valley County</v>
      </c>
      <c r="D2008" t="s">
        <v>268</v>
      </c>
      <c r="E2008" s="15" t="s">
        <v>22</v>
      </c>
      <c r="F2008" t="s">
        <v>5236</v>
      </c>
      <c r="G2008" t="s">
        <v>438</v>
      </c>
      <c r="H2008" t="str">
        <f>IFERROR(VLOOKUP($G2008,'Team Colors'!$A:$B,2,0),"#c9c9c9")</f>
        <v>#4f2683</v>
      </c>
      <c r="I2008">
        <f>INDEX('Raw Election Data'!$A$1:$AN$3144,MATCH($C2008&amp;" "&amp;$B2008,'Raw Election Data'!$C$1:$C$3144,0),MATCH('Joined Data'!I$1,'Raw Election Data'!$A$1:$AN$1,0))</f>
        <v>1845</v>
      </c>
      <c r="J2008">
        <f>INDEX('Raw Election Data'!$A$1:$AN$3144,MATCH($C2008&amp;" "&amp;$B2008,'Raw Election Data'!$C$1:$C$3144,0),MATCH('Joined Data'!J$1,'Raw Election Data'!$A$1:$AN$1,0))</f>
        <v>99</v>
      </c>
      <c r="K2008">
        <f>INDEX('Raw Election Data'!$A$1:$AN$3144,MATCH($C2008&amp;" "&amp;$B2008,'Raw Election Data'!$C$1:$C$3144,0),MATCH('Joined Data'!K$1,'Raw Election Data'!$A$1:$AN$1,0))</f>
        <v>793</v>
      </c>
      <c r="L2008">
        <f>INDEX('Raw Election Data'!$A$1:$AN$3144,MATCH($C2008&amp;" "&amp;$B2008,'Raw Election Data'!$C$1:$C$3144,0),MATCH('Joined Data'!L$1,'Raw Election Data'!$A$1:$AN$1,0))</f>
        <v>942</v>
      </c>
      <c r="M2008">
        <f>INDEX('Raw Election Data'!$A$1:$AN$3144,MATCH($C2008&amp;" "&amp;$B2008,'Raw Election Data'!$C$1:$C$3144,0),MATCH('Joined Data'!M$1,'Raw Election Data'!$A$1:$AN$1,0))</f>
        <v>0.10509554140127389</v>
      </c>
      <c r="N2008">
        <f>INDEX('Raw Election Data'!$A$1:$AN$3144,MATCH($C2008&amp;" "&amp;$B2008,'Raw Election Data'!$C$1:$C$3144,0),MATCH('Joined Data'!N$1,'Raw Election Data'!$A$1:$AN$1,0))</f>
        <v>0.84182590233545651</v>
      </c>
      <c r="O2008">
        <f>INDEX('Raw Election Data'!$A$1:$AN$3144,MATCH($C2008&amp;" "&amp;$B2008,'Raw Election Data'!$C$1:$C$3144,0),MATCH('Joined Data'!O$1,'Raw Election Data'!$A$1:$AN$1,0))</f>
        <v>-694</v>
      </c>
      <c r="P2008">
        <f>INDEX('Raw Election Data'!$A$1:$AN$3144,MATCH($C2008&amp;" "&amp;$B2008,'Raw Election Data'!$C$1:$C$3144,0),MATCH('Joined Data'!P$1,'Raw Election Data'!$A$1:$AN$1,0))</f>
        <v>694</v>
      </c>
      <c r="Q2008">
        <f>INDEX('Raw Election Data'!$A$1:$AN$3144,MATCH($C2008&amp;" "&amp;$B2008,'Raw Election Data'!$C$1:$C$3144,0),MATCH('Joined Data'!Q$1,'Raw Election Data'!$A$1:$AN$1,0))</f>
        <v>-0.73673036093418265</v>
      </c>
      <c r="R2008">
        <f>INDEX('Raw Election Data'!$A$1:$AN$3144,MATCH($C2008&amp;" "&amp;$B2008,'Raw Election Data'!$C$1:$C$3144,0),MATCH('Joined Data'!R$1,'Raw Election Data'!$A$1:$AN$1,0))</f>
        <v>0.73673036093418265</v>
      </c>
    </row>
    <row r="2009" spans="1:18" ht="13.5" hidden="1" customHeight="1" x14ac:dyDescent="0.15">
      <c r="A2009" t="s">
        <v>267</v>
      </c>
      <c r="B2009" t="s">
        <v>5205</v>
      </c>
      <c r="C2009" t="str">
        <f>INDEX(FIPS!$A$1:$E$3236,MATCH($F2009,FIPS!$D$1:$D$3236,0),5)</f>
        <v>Grand Forks County</v>
      </c>
      <c r="D2009" t="s">
        <v>268</v>
      </c>
      <c r="E2009" s="15" t="s">
        <v>23</v>
      </c>
      <c r="F2009" t="s">
        <v>5238</v>
      </c>
      <c r="G2009" t="s">
        <v>438</v>
      </c>
      <c r="H2009" t="str">
        <f>IFERROR(VLOOKUP($G2009,'Team Colors'!$A:$B,2,0),"#c9c9c9")</f>
        <v>#4f2683</v>
      </c>
      <c r="I2009">
        <f>INDEX('Raw Election Data'!$A$1:$AN$3144,MATCH($C2009&amp;" "&amp;$B2009,'Raw Election Data'!$C$1:$C$3144,0),MATCH('Joined Data'!I$1,'Raw Election Data'!$A$1:$AN$1,0))</f>
        <v>70916</v>
      </c>
      <c r="J2009">
        <f>INDEX('Raw Election Data'!$A$1:$AN$3144,MATCH($C2009&amp;" "&amp;$B2009,'Raw Election Data'!$C$1:$C$3144,0),MATCH('Joined Data'!J$1,'Raw Election Data'!$A$1:$AN$1,0))</f>
        <v>10828</v>
      </c>
      <c r="K2009">
        <f>INDEX('Raw Election Data'!$A$1:$AN$3144,MATCH($C2009&amp;" "&amp;$B2009,'Raw Election Data'!$C$1:$C$3144,0),MATCH('Joined Data'!K$1,'Raw Election Data'!$A$1:$AN$1,0))</f>
        <v>16325</v>
      </c>
      <c r="L2009">
        <f>INDEX('Raw Election Data'!$A$1:$AN$3144,MATCH($C2009&amp;" "&amp;$B2009,'Raw Election Data'!$C$1:$C$3144,0),MATCH('Joined Data'!L$1,'Raw Election Data'!$A$1:$AN$1,0))</f>
        <v>29711</v>
      </c>
      <c r="M2009">
        <f>INDEX('Raw Election Data'!$A$1:$AN$3144,MATCH($C2009&amp;" "&amp;$B2009,'Raw Election Data'!$C$1:$C$3144,0),MATCH('Joined Data'!M$1,'Raw Election Data'!$A$1:$AN$1,0))</f>
        <v>0.36444414526606306</v>
      </c>
      <c r="N2009">
        <f>INDEX('Raw Election Data'!$A$1:$AN$3144,MATCH($C2009&amp;" "&amp;$B2009,'Raw Election Data'!$C$1:$C$3144,0),MATCH('Joined Data'!N$1,'Raw Election Data'!$A$1:$AN$1,0))</f>
        <v>0.5494597960351385</v>
      </c>
      <c r="O2009">
        <f>INDEX('Raw Election Data'!$A$1:$AN$3144,MATCH($C2009&amp;" "&amp;$B2009,'Raw Election Data'!$C$1:$C$3144,0),MATCH('Joined Data'!O$1,'Raw Election Data'!$A$1:$AN$1,0))</f>
        <v>-5497</v>
      </c>
      <c r="P2009">
        <f>INDEX('Raw Election Data'!$A$1:$AN$3144,MATCH($C2009&amp;" "&amp;$B2009,'Raw Election Data'!$C$1:$C$3144,0),MATCH('Joined Data'!P$1,'Raw Election Data'!$A$1:$AN$1,0))</f>
        <v>5497</v>
      </c>
      <c r="Q2009">
        <f>INDEX('Raw Election Data'!$A$1:$AN$3144,MATCH($C2009&amp;" "&amp;$B2009,'Raw Election Data'!$C$1:$C$3144,0),MATCH('Joined Data'!Q$1,'Raw Election Data'!$A$1:$AN$1,0))</f>
        <v>-0.18501565076907545</v>
      </c>
      <c r="R2009">
        <f>INDEX('Raw Election Data'!$A$1:$AN$3144,MATCH($C2009&amp;" "&amp;$B2009,'Raw Election Data'!$C$1:$C$3144,0),MATCH('Joined Data'!R$1,'Raw Election Data'!$A$1:$AN$1,0))</f>
        <v>0.18501565076907545</v>
      </c>
    </row>
    <row r="2010" spans="1:18" ht="13.5" hidden="1" customHeight="1" x14ac:dyDescent="0.15">
      <c r="A2010" t="s">
        <v>267</v>
      </c>
      <c r="B2010" t="s">
        <v>5205</v>
      </c>
      <c r="C2010" t="str">
        <f>INDEX(FIPS!$A$1:$E$3236,MATCH($F2010,FIPS!$D$1:$D$3236,0),5)</f>
        <v>Grant County</v>
      </c>
      <c r="D2010" t="s">
        <v>268</v>
      </c>
      <c r="E2010" s="15" t="s">
        <v>24</v>
      </c>
      <c r="F2010" t="s">
        <v>5239</v>
      </c>
      <c r="G2010" t="s">
        <v>438</v>
      </c>
      <c r="H2010" t="str">
        <f>IFERROR(VLOOKUP($G2010,'Team Colors'!$A:$B,2,0),"#c9c9c9")</f>
        <v>#4f2683</v>
      </c>
      <c r="I2010">
        <f>INDEX('Raw Election Data'!$A$1:$AN$3144,MATCH($C2010&amp;" "&amp;$B2010,'Raw Election Data'!$C$1:$C$3144,0),MATCH('Joined Data'!I$1,'Raw Election Data'!$A$1:$AN$1,0))</f>
        <v>2388</v>
      </c>
      <c r="J2010">
        <f>INDEX('Raw Election Data'!$A$1:$AN$3144,MATCH($C2010&amp;" "&amp;$B2010,'Raw Election Data'!$C$1:$C$3144,0),MATCH('Joined Data'!J$1,'Raw Election Data'!$A$1:$AN$1,0))</f>
        <v>187</v>
      </c>
      <c r="K2010">
        <f>INDEX('Raw Election Data'!$A$1:$AN$3144,MATCH($C2010&amp;" "&amp;$B2010,'Raw Election Data'!$C$1:$C$3144,0),MATCH('Joined Data'!K$1,'Raw Election Data'!$A$1:$AN$1,0))</f>
        <v>1098</v>
      </c>
      <c r="L2010">
        <f>INDEX('Raw Election Data'!$A$1:$AN$3144,MATCH($C2010&amp;" "&amp;$B2010,'Raw Election Data'!$C$1:$C$3144,0),MATCH('Joined Data'!L$1,'Raw Election Data'!$A$1:$AN$1,0))</f>
        <v>1361</v>
      </c>
      <c r="M2010">
        <f>INDEX('Raw Election Data'!$A$1:$AN$3144,MATCH($C2010&amp;" "&amp;$B2010,'Raw Election Data'!$C$1:$C$3144,0),MATCH('Joined Data'!M$1,'Raw Election Data'!$A$1:$AN$1,0))</f>
        <v>0.13739897134459955</v>
      </c>
      <c r="N2010">
        <f>INDEX('Raw Election Data'!$A$1:$AN$3144,MATCH($C2010&amp;" "&amp;$B2010,'Raw Election Data'!$C$1:$C$3144,0),MATCH('Joined Data'!N$1,'Raw Election Data'!$A$1:$AN$1,0))</f>
        <v>0.80675973548861135</v>
      </c>
      <c r="O2010">
        <f>INDEX('Raw Election Data'!$A$1:$AN$3144,MATCH($C2010&amp;" "&amp;$B2010,'Raw Election Data'!$C$1:$C$3144,0),MATCH('Joined Data'!O$1,'Raw Election Data'!$A$1:$AN$1,0))</f>
        <v>-911</v>
      </c>
      <c r="P2010">
        <f>INDEX('Raw Election Data'!$A$1:$AN$3144,MATCH($C2010&amp;" "&amp;$B2010,'Raw Election Data'!$C$1:$C$3144,0),MATCH('Joined Data'!P$1,'Raw Election Data'!$A$1:$AN$1,0))</f>
        <v>911</v>
      </c>
      <c r="Q2010">
        <f>INDEX('Raw Election Data'!$A$1:$AN$3144,MATCH($C2010&amp;" "&amp;$B2010,'Raw Election Data'!$C$1:$C$3144,0),MATCH('Joined Data'!Q$1,'Raw Election Data'!$A$1:$AN$1,0))</f>
        <v>-0.6693607641440118</v>
      </c>
      <c r="R2010">
        <f>INDEX('Raw Election Data'!$A$1:$AN$3144,MATCH($C2010&amp;" "&amp;$B2010,'Raw Election Data'!$C$1:$C$3144,0),MATCH('Joined Data'!R$1,'Raw Election Data'!$A$1:$AN$1,0))</f>
        <v>0.6693607641440118</v>
      </c>
    </row>
    <row r="2011" spans="1:18" ht="13.5" hidden="1" customHeight="1" x14ac:dyDescent="0.15">
      <c r="A2011" t="s">
        <v>267</v>
      </c>
      <c r="B2011" t="s">
        <v>5205</v>
      </c>
      <c r="C2011" t="str">
        <f>INDEX(FIPS!$A$1:$E$3236,MATCH($F2011,FIPS!$D$1:$D$3236,0),5)</f>
        <v>Griggs County</v>
      </c>
      <c r="D2011" t="s">
        <v>268</v>
      </c>
      <c r="E2011" s="15" t="s">
        <v>25</v>
      </c>
      <c r="F2011" t="s">
        <v>5241</v>
      </c>
      <c r="G2011" t="s">
        <v>438</v>
      </c>
      <c r="H2011" t="str">
        <f>IFERROR(VLOOKUP($G2011,'Team Colors'!$A:$B,2,0),"#c9c9c9")</f>
        <v>#4f2683</v>
      </c>
      <c r="I2011">
        <f>INDEX('Raw Election Data'!$A$1:$AN$3144,MATCH($C2011&amp;" "&amp;$B2011,'Raw Election Data'!$C$1:$C$3144,0),MATCH('Joined Data'!I$1,'Raw Election Data'!$A$1:$AN$1,0))</f>
        <v>2314</v>
      </c>
      <c r="J2011">
        <f>INDEX('Raw Election Data'!$A$1:$AN$3144,MATCH($C2011&amp;" "&amp;$B2011,'Raw Election Data'!$C$1:$C$3144,0),MATCH('Joined Data'!J$1,'Raw Election Data'!$A$1:$AN$1,0))</f>
        <v>298</v>
      </c>
      <c r="K2011">
        <f>INDEX('Raw Election Data'!$A$1:$AN$3144,MATCH($C2011&amp;" "&amp;$B2011,'Raw Election Data'!$C$1:$C$3144,0),MATCH('Joined Data'!K$1,'Raw Election Data'!$A$1:$AN$1,0))</f>
        <v>847</v>
      </c>
      <c r="L2011">
        <f>INDEX('Raw Election Data'!$A$1:$AN$3144,MATCH($C2011&amp;" "&amp;$B2011,'Raw Election Data'!$C$1:$C$3144,0),MATCH('Joined Data'!L$1,'Raw Election Data'!$A$1:$AN$1,0))</f>
        <v>1247</v>
      </c>
      <c r="M2011">
        <f>INDEX('Raw Election Data'!$A$1:$AN$3144,MATCH($C2011&amp;" "&amp;$B2011,'Raw Election Data'!$C$1:$C$3144,0),MATCH('Joined Data'!M$1,'Raw Election Data'!$A$1:$AN$1,0))</f>
        <v>0.23897353648757017</v>
      </c>
      <c r="N2011">
        <f>INDEX('Raw Election Data'!$A$1:$AN$3144,MATCH($C2011&amp;" "&amp;$B2011,'Raw Election Data'!$C$1:$C$3144,0),MATCH('Joined Data'!N$1,'Raw Election Data'!$A$1:$AN$1,0))</f>
        <v>0.67923015236567763</v>
      </c>
      <c r="O2011">
        <f>INDEX('Raw Election Data'!$A$1:$AN$3144,MATCH($C2011&amp;" "&amp;$B2011,'Raw Election Data'!$C$1:$C$3144,0),MATCH('Joined Data'!O$1,'Raw Election Data'!$A$1:$AN$1,0))</f>
        <v>-549</v>
      </c>
      <c r="P2011">
        <f>INDEX('Raw Election Data'!$A$1:$AN$3144,MATCH($C2011&amp;" "&amp;$B2011,'Raw Election Data'!$C$1:$C$3144,0),MATCH('Joined Data'!P$1,'Raw Election Data'!$A$1:$AN$1,0))</f>
        <v>549</v>
      </c>
      <c r="Q2011">
        <f>INDEX('Raw Election Data'!$A$1:$AN$3144,MATCH($C2011&amp;" "&amp;$B2011,'Raw Election Data'!$C$1:$C$3144,0),MATCH('Joined Data'!Q$1,'Raw Election Data'!$A$1:$AN$1,0))</f>
        <v>-0.44025661587810749</v>
      </c>
      <c r="R2011">
        <f>INDEX('Raw Election Data'!$A$1:$AN$3144,MATCH($C2011&amp;" "&amp;$B2011,'Raw Election Data'!$C$1:$C$3144,0),MATCH('Joined Data'!R$1,'Raw Election Data'!$A$1:$AN$1,0))</f>
        <v>0.44025661587810749</v>
      </c>
    </row>
    <row r="2012" spans="1:18" ht="13.5" hidden="1" customHeight="1" x14ac:dyDescent="0.15">
      <c r="A2012" t="s">
        <v>267</v>
      </c>
      <c r="B2012" t="s">
        <v>5205</v>
      </c>
      <c r="C2012" t="str">
        <f>INDEX(FIPS!$A$1:$E$3236,MATCH($F2012,FIPS!$D$1:$D$3236,0),5)</f>
        <v>Hettinger County</v>
      </c>
      <c r="D2012" t="s">
        <v>268</v>
      </c>
      <c r="E2012" s="15" t="s">
        <v>26</v>
      </c>
      <c r="F2012" t="s">
        <v>5243</v>
      </c>
      <c r="G2012" t="s">
        <v>438</v>
      </c>
      <c r="H2012" t="str">
        <f>IFERROR(VLOOKUP($G2012,'Team Colors'!$A:$B,2,0),"#c9c9c9")</f>
        <v>#4f2683</v>
      </c>
      <c r="I2012">
        <f>INDEX('Raw Election Data'!$A$1:$AN$3144,MATCH($C2012&amp;" "&amp;$B2012,'Raw Election Data'!$C$1:$C$3144,0),MATCH('Joined Data'!I$1,'Raw Election Data'!$A$1:$AN$1,0))</f>
        <v>2704</v>
      </c>
      <c r="J2012">
        <f>INDEX('Raw Election Data'!$A$1:$AN$3144,MATCH($C2012&amp;" "&amp;$B2012,'Raw Election Data'!$C$1:$C$3144,0),MATCH('Joined Data'!J$1,'Raw Election Data'!$A$1:$AN$1,0))</f>
        <v>168</v>
      </c>
      <c r="K2012">
        <f>INDEX('Raw Election Data'!$A$1:$AN$3144,MATCH($C2012&amp;" "&amp;$B2012,'Raw Election Data'!$C$1:$C$3144,0),MATCH('Joined Data'!K$1,'Raw Election Data'!$A$1:$AN$1,0))</f>
        <v>1032</v>
      </c>
      <c r="L2012">
        <f>INDEX('Raw Election Data'!$A$1:$AN$3144,MATCH($C2012&amp;" "&amp;$B2012,'Raw Election Data'!$C$1:$C$3144,0),MATCH('Joined Data'!L$1,'Raw Election Data'!$A$1:$AN$1,0))</f>
        <v>1261</v>
      </c>
      <c r="M2012">
        <f>INDEX('Raw Election Data'!$A$1:$AN$3144,MATCH($C2012&amp;" "&amp;$B2012,'Raw Election Data'!$C$1:$C$3144,0),MATCH('Joined Data'!M$1,'Raw Election Data'!$A$1:$AN$1,0))</f>
        <v>0.13322759714512292</v>
      </c>
      <c r="N2012">
        <f>INDEX('Raw Election Data'!$A$1:$AN$3144,MATCH($C2012&amp;" "&amp;$B2012,'Raw Election Data'!$C$1:$C$3144,0),MATCH('Joined Data'!N$1,'Raw Election Data'!$A$1:$AN$1,0))</f>
        <v>0.81839809674861219</v>
      </c>
      <c r="O2012">
        <f>INDEX('Raw Election Data'!$A$1:$AN$3144,MATCH($C2012&amp;" "&amp;$B2012,'Raw Election Data'!$C$1:$C$3144,0),MATCH('Joined Data'!O$1,'Raw Election Data'!$A$1:$AN$1,0))</f>
        <v>-864</v>
      </c>
      <c r="P2012">
        <f>INDEX('Raw Election Data'!$A$1:$AN$3144,MATCH($C2012&amp;" "&amp;$B2012,'Raw Election Data'!$C$1:$C$3144,0),MATCH('Joined Data'!P$1,'Raw Election Data'!$A$1:$AN$1,0))</f>
        <v>864</v>
      </c>
      <c r="Q2012">
        <f>INDEX('Raw Election Data'!$A$1:$AN$3144,MATCH($C2012&amp;" "&amp;$B2012,'Raw Election Data'!$C$1:$C$3144,0),MATCH('Joined Data'!Q$1,'Raw Election Data'!$A$1:$AN$1,0))</f>
        <v>-0.6851704996034893</v>
      </c>
      <c r="R2012">
        <f>INDEX('Raw Election Data'!$A$1:$AN$3144,MATCH($C2012&amp;" "&amp;$B2012,'Raw Election Data'!$C$1:$C$3144,0),MATCH('Joined Data'!R$1,'Raw Election Data'!$A$1:$AN$1,0))</f>
        <v>0.6851704996034893</v>
      </c>
    </row>
    <row r="2013" spans="1:18" ht="13.5" hidden="1" customHeight="1" x14ac:dyDescent="0.15">
      <c r="A2013" t="s">
        <v>267</v>
      </c>
      <c r="B2013" t="s">
        <v>5205</v>
      </c>
      <c r="C2013" t="str">
        <f>INDEX(FIPS!$A$1:$E$3236,MATCH($F2013,FIPS!$D$1:$D$3236,0),5)</f>
        <v>Kidder County</v>
      </c>
      <c r="D2013" t="s">
        <v>268</v>
      </c>
      <c r="E2013" s="15" t="s">
        <v>27</v>
      </c>
      <c r="F2013" t="s">
        <v>5245</v>
      </c>
      <c r="G2013" t="s">
        <v>438</v>
      </c>
      <c r="H2013" t="str">
        <f>IFERROR(VLOOKUP($G2013,'Team Colors'!$A:$B,2,0),"#c9c9c9")</f>
        <v>#4f2683</v>
      </c>
      <c r="I2013">
        <f>INDEX('Raw Election Data'!$A$1:$AN$3144,MATCH($C2013&amp;" "&amp;$B2013,'Raw Election Data'!$C$1:$C$3144,0),MATCH('Joined Data'!I$1,'Raw Election Data'!$A$1:$AN$1,0))</f>
        <v>2417</v>
      </c>
      <c r="J2013">
        <f>INDEX('Raw Election Data'!$A$1:$AN$3144,MATCH($C2013&amp;" "&amp;$B2013,'Raw Election Data'!$C$1:$C$3144,0),MATCH('Joined Data'!J$1,'Raw Election Data'!$A$1:$AN$1,0))</f>
        <v>179</v>
      </c>
      <c r="K2013">
        <f>INDEX('Raw Election Data'!$A$1:$AN$3144,MATCH($C2013&amp;" "&amp;$B2013,'Raw Election Data'!$C$1:$C$3144,0),MATCH('Joined Data'!K$1,'Raw Election Data'!$A$1:$AN$1,0))</f>
        <v>1106</v>
      </c>
      <c r="L2013">
        <f>INDEX('Raw Election Data'!$A$1:$AN$3144,MATCH($C2013&amp;" "&amp;$B2013,'Raw Election Data'!$C$1:$C$3144,0),MATCH('Joined Data'!L$1,'Raw Election Data'!$A$1:$AN$1,0))</f>
        <v>1358</v>
      </c>
      <c r="M2013">
        <f>INDEX('Raw Election Data'!$A$1:$AN$3144,MATCH($C2013&amp;" "&amp;$B2013,'Raw Election Data'!$C$1:$C$3144,0),MATCH('Joined Data'!M$1,'Raw Election Data'!$A$1:$AN$1,0))</f>
        <v>0.13181148748159058</v>
      </c>
      <c r="N2013">
        <f>INDEX('Raw Election Data'!$A$1:$AN$3144,MATCH($C2013&amp;" "&amp;$B2013,'Raw Election Data'!$C$1:$C$3144,0),MATCH('Joined Data'!N$1,'Raw Election Data'!$A$1:$AN$1,0))</f>
        <v>0.81443298969072164</v>
      </c>
      <c r="O2013">
        <f>INDEX('Raw Election Data'!$A$1:$AN$3144,MATCH($C2013&amp;" "&amp;$B2013,'Raw Election Data'!$C$1:$C$3144,0),MATCH('Joined Data'!O$1,'Raw Election Data'!$A$1:$AN$1,0))</f>
        <v>-927</v>
      </c>
      <c r="P2013">
        <f>INDEX('Raw Election Data'!$A$1:$AN$3144,MATCH($C2013&amp;" "&amp;$B2013,'Raw Election Data'!$C$1:$C$3144,0),MATCH('Joined Data'!P$1,'Raw Election Data'!$A$1:$AN$1,0))</f>
        <v>927</v>
      </c>
      <c r="Q2013">
        <f>INDEX('Raw Election Data'!$A$1:$AN$3144,MATCH($C2013&amp;" "&amp;$B2013,'Raw Election Data'!$C$1:$C$3144,0),MATCH('Joined Data'!Q$1,'Raw Election Data'!$A$1:$AN$1,0))</f>
        <v>-0.68262150220913109</v>
      </c>
      <c r="R2013">
        <f>INDEX('Raw Election Data'!$A$1:$AN$3144,MATCH($C2013&amp;" "&amp;$B2013,'Raw Election Data'!$C$1:$C$3144,0),MATCH('Joined Data'!R$1,'Raw Election Data'!$A$1:$AN$1,0))</f>
        <v>0.68262150220913109</v>
      </c>
    </row>
    <row r="2014" spans="1:18" ht="13.5" hidden="1" customHeight="1" x14ac:dyDescent="0.15">
      <c r="A2014" t="s">
        <v>267</v>
      </c>
      <c r="B2014" t="s">
        <v>5205</v>
      </c>
      <c r="C2014" t="str">
        <f>INDEX(FIPS!$A$1:$E$3236,MATCH($F2014,FIPS!$D$1:$D$3236,0),5)</f>
        <v>LaMoure County</v>
      </c>
      <c r="D2014" t="s">
        <v>268</v>
      </c>
      <c r="E2014" s="15" t="s">
        <v>28</v>
      </c>
      <c r="F2014" t="s">
        <v>5247</v>
      </c>
      <c r="G2014" t="s">
        <v>438</v>
      </c>
      <c r="H2014" t="str">
        <f>IFERROR(VLOOKUP($G2014,'Team Colors'!$A:$B,2,0),"#c9c9c9")</f>
        <v>#4f2683</v>
      </c>
      <c r="I2014">
        <f>INDEX('Raw Election Data'!$A$1:$AN$3144,MATCH($C2014&amp;" "&amp;$B2014,'Raw Election Data'!$C$1:$C$3144,0),MATCH('Joined Data'!I$1,'Raw Election Data'!$A$1:$AN$1,0))</f>
        <v>4125</v>
      </c>
      <c r="J2014">
        <f>INDEX('Raw Election Data'!$A$1:$AN$3144,MATCH($C2014&amp;" "&amp;$B2014,'Raw Election Data'!$C$1:$C$3144,0),MATCH('Joined Data'!J$1,'Raw Election Data'!$A$1:$AN$1,0))</f>
        <v>500</v>
      </c>
      <c r="K2014">
        <f>INDEX('Raw Election Data'!$A$1:$AN$3144,MATCH($C2014&amp;" "&amp;$B2014,'Raw Election Data'!$C$1:$C$3144,0),MATCH('Joined Data'!K$1,'Raw Election Data'!$A$1:$AN$1,0))</f>
        <v>1475</v>
      </c>
      <c r="L2014">
        <f>INDEX('Raw Election Data'!$A$1:$AN$3144,MATCH($C2014&amp;" "&amp;$B2014,'Raw Election Data'!$C$1:$C$3144,0),MATCH('Joined Data'!L$1,'Raw Election Data'!$A$1:$AN$1,0))</f>
        <v>2115</v>
      </c>
      <c r="M2014">
        <f>INDEX('Raw Election Data'!$A$1:$AN$3144,MATCH($C2014&amp;" "&amp;$B2014,'Raw Election Data'!$C$1:$C$3144,0),MATCH('Joined Data'!M$1,'Raw Election Data'!$A$1:$AN$1,0))</f>
        <v>0.2364066193853428</v>
      </c>
      <c r="N2014">
        <f>INDEX('Raw Election Data'!$A$1:$AN$3144,MATCH($C2014&amp;" "&amp;$B2014,'Raw Election Data'!$C$1:$C$3144,0),MATCH('Joined Data'!N$1,'Raw Election Data'!$A$1:$AN$1,0))</f>
        <v>0.69739952718676124</v>
      </c>
      <c r="O2014">
        <f>INDEX('Raw Election Data'!$A$1:$AN$3144,MATCH($C2014&amp;" "&amp;$B2014,'Raw Election Data'!$C$1:$C$3144,0),MATCH('Joined Data'!O$1,'Raw Election Data'!$A$1:$AN$1,0))</f>
        <v>-975</v>
      </c>
      <c r="P2014">
        <f>INDEX('Raw Election Data'!$A$1:$AN$3144,MATCH($C2014&amp;" "&amp;$B2014,'Raw Election Data'!$C$1:$C$3144,0),MATCH('Joined Data'!P$1,'Raw Election Data'!$A$1:$AN$1,0))</f>
        <v>975</v>
      </c>
      <c r="Q2014">
        <f>INDEX('Raw Election Data'!$A$1:$AN$3144,MATCH($C2014&amp;" "&amp;$B2014,'Raw Election Data'!$C$1:$C$3144,0),MATCH('Joined Data'!Q$1,'Raw Election Data'!$A$1:$AN$1,0))</f>
        <v>-0.46099290780141844</v>
      </c>
      <c r="R2014">
        <f>INDEX('Raw Election Data'!$A$1:$AN$3144,MATCH($C2014&amp;" "&amp;$B2014,'Raw Election Data'!$C$1:$C$3144,0),MATCH('Joined Data'!R$1,'Raw Election Data'!$A$1:$AN$1,0))</f>
        <v>0.46099290780141844</v>
      </c>
    </row>
    <row r="2015" spans="1:18" ht="13.5" hidden="1" customHeight="1" x14ac:dyDescent="0.15">
      <c r="A2015" t="s">
        <v>267</v>
      </c>
      <c r="B2015" t="s">
        <v>5205</v>
      </c>
      <c r="C2015" t="str">
        <f>INDEX(FIPS!$A$1:$E$3236,MATCH($F2015,FIPS!$D$1:$D$3236,0),5)</f>
        <v>Logan County</v>
      </c>
      <c r="D2015" t="s">
        <v>268</v>
      </c>
      <c r="E2015" s="15" t="s">
        <v>29</v>
      </c>
      <c r="F2015" t="s">
        <v>5248</v>
      </c>
      <c r="G2015" t="s">
        <v>438</v>
      </c>
      <c r="H2015" t="str">
        <f>IFERROR(VLOOKUP($G2015,'Team Colors'!$A:$B,2,0),"#c9c9c9")</f>
        <v>#4f2683</v>
      </c>
      <c r="I2015">
        <f>INDEX('Raw Election Data'!$A$1:$AN$3144,MATCH($C2015&amp;" "&amp;$B2015,'Raw Election Data'!$C$1:$C$3144,0),MATCH('Joined Data'!I$1,'Raw Election Data'!$A$1:$AN$1,0))</f>
        <v>1935</v>
      </c>
      <c r="J2015">
        <f>INDEX('Raw Election Data'!$A$1:$AN$3144,MATCH($C2015&amp;" "&amp;$B2015,'Raw Election Data'!$C$1:$C$3144,0),MATCH('Joined Data'!J$1,'Raw Election Data'!$A$1:$AN$1,0))</f>
        <v>112</v>
      </c>
      <c r="K2015">
        <f>INDEX('Raw Election Data'!$A$1:$AN$3144,MATCH($C2015&amp;" "&amp;$B2015,'Raw Election Data'!$C$1:$C$3144,0),MATCH('Joined Data'!K$1,'Raw Election Data'!$A$1:$AN$1,0))</f>
        <v>867</v>
      </c>
      <c r="L2015">
        <f>INDEX('Raw Election Data'!$A$1:$AN$3144,MATCH($C2015&amp;" "&amp;$B2015,'Raw Election Data'!$C$1:$C$3144,0),MATCH('Joined Data'!L$1,'Raw Election Data'!$A$1:$AN$1,0))</f>
        <v>1030</v>
      </c>
      <c r="M2015">
        <f>INDEX('Raw Election Data'!$A$1:$AN$3144,MATCH($C2015&amp;" "&amp;$B2015,'Raw Election Data'!$C$1:$C$3144,0),MATCH('Joined Data'!M$1,'Raw Election Data'!$A$1:$AN$1,0))</f>
        <v>0.1087378640776699</v>
      </c>
      <c r="N2015">
        <f>INDEX('Raw Election Data'!$A$1:$AN$3144,MATCH($C2015&amp;" "&amp;$B2015,'Raw Election Data'!$C$1:$C$3144,0),MATCH('Joined Data'!N$1,'Raw Election Data'!$A$1:$AN$1,0))</f>
        <v>0.84174757281553403</v>
      </c>
      <c r="O2015">
        <f>INDEX('Raw Election Data'!$A$1:$AN$3144,MATCH($C2015&amp;" "&amp;$B2015,'Raw Election Data'!$C$1:$C$3144,0),MATCH('Joined Data'!O$1,'Raw Election Data'!$A$1:$AN$1,0))</f>
        <v>-755</v>
      </c>
      <c r="P2015">
        <f>INDEX('Raw Election Data'!$A$1:$AN$3144,MATCH($C2015&amp;" "&amp;$B2015,'Raw Election Data'!$C$1:$C$3144,0),MATCH('Joined Data'!P$1,'Raw Election Data'!$A$1:$AN$1,0))</f>
        <v>755</v>
      </c>
      <c r="Q2015">
        <f>INDEX('Raw Election Data'!$A$1:$AN$3144,MATCH($C2015&amp;" "&amp;$B2015,'Raw Election Data'!$C$1:$C$3144,0),MATCH('Joined Data'!Q$1,'Raw Election Data'!$A$1:$AN$1,0))</f>
        <v>-0.73300970873786409</v>
      </c>
      <c r="R2015">
        <f>INDEX('Raw Election Data'!$A$1:$AN$3144,MATCH($C2015&amp;" "&amp;$B2015,'Raw Election Data'!$C$1:$C$3144,0),MATCH('Joined Data'!R$1,'Raw Election Data'!$A$1:$AN$1,0))</f>
        <v>0.73300970873786409</v>
      </c>
    </row>
    <row r="2016" spans="1:18" ht="13.5" hidden="1" customHeight="1" x14ac:dyDescent="0.15">
      <c r="A2016" t="s">
        <v>267</v>
      </c>
      <c r="B2016" t="s">
        <v>5205</v>
      </c>
      <c r="C2016" t="str">
        <f>INDEX(FIPS!$A$1:$E$3236,MATCH($F2016,FIPS!$D$1:$D$3236,0),5)</f>
        <v>McHenry County</v>
      </c>
      <c r="D2016" t="s">
        <v>268</v>
      </c>
      <c r="E2016" s="15" t="s">
        <v>30</v>
      </c>
      <c r="F2016" t="s">
        <v>5249</v>
      </c>
      <c r="G2016" t="s">
        <v>438</v>
      </c>
      <c r="H2016" t="str">
        <f>IFERROR(VLOOKUP($G2016,'Team Colors'!$A:$B,2,0),"#c9c9c9")</f>
        <v>#4f2683</v>
      </c>
      <c r="I2016">
        <f>INDEX('Raw Election Data'!$A$1:$AN$3144,MATCH($C2016&amp;" "&amp;$B2016,'Raw Election Data'!$C$1:$C$3144,0),MATCH('Joined Data'!I$1,'Raw Election Data'!$A$1:$AN$1,0))</f>
        <v>5968</v>
      </c>
      <c r="J2016">
        <f>INDEX('Raw Election Data'!$A$1:$AN$3144,MATCH($C2016&amp;" "&amp;$B2016,'Raw Election Data'!$C$1:$C$3144,0),MATCH('Joined Data'!J$1,'Raw Election Data'!$A$1:$AN$1,0))</f>
        <v>474</v>
      </c>
      <c r="K2016">
        <f>INDEX('Raw Election Data'!$A$1:$AN$3144,MATCH($C2016&amp;" "&amp;$B2016,'Raw Election Data'!$C$1:$C$3144,0),MATCH('Joined Data'!K$1,'Raw Election Data'!$A$1:$AN$1,0))</f>
        <v>1991</v>
      </c>
      <c r="L2016">
        <f>INDEX('Raw Election Data'!$A$1:$AN$3144,MATCH($C2016&amp;" "&amp;$B2016,'Raw Election Data'!$C$1:$C$3144,0),MATCH('Joined Data'!L$1,'Raw Election Data'!$A$1:$AN$1,0))</f>
        <v>2687</v>
      </c>
      <c r="M2016">
        <f>INDEX('Raw Election Data'!$A$1:$AN$3144,MATCH($C2016&amp;" "&amp;$B2016,'Raw Election Data'!$C$1:$C$3144,0),MATCH('Joined Data'!M$1,'Raw Election Data'!$A$1:$AN$1,0))</f>
        <v>0.17640491254186824</v>
      </c>
      <c r="N2016">
        <f>INDEX('Raw Election Data'!$A$1:$AN$3144,MATCH($C2016&amp;" "&amp;$B2016,'Raw Election Data'!$C$1:$C$3144,0),MATCH('Joined Data'!N$1,'Raw Election Data'!$A$1:$AN$1,0))</f>
        <v>0.74097506512839595</v>
      </c>
      <c r="O2016">
        <f>INDEX('Raw Election Data'!$A$1:$AN$3144,MATCH($C2016&amp;" "&amp;$B2016,'Raw Election Data'!$C$1:$C$3144,0),MATCH('Joined Data'!O$1,'Raw Election Data'!$A$1:$AN$1,0))</f>
        <v>-1517</v>
      </c>
      <c r="P2016">
        <f>INDEX('Raw Election Data'!$A$1:$AN$3144,MATCH($C2016&amp;" "&amp;$B2016,'Raw Election Data'!$C$1:$C$3144,0),MATCH('Joined Data'!P$1,'Raw Election Data'!$A$1:$AN$1,0))</f>
        <v>1517</v>
      </c>
      <c r="Q2016">
        <f>INDEX('Raw Election Data'!$A$1:$AN$3144,MATCH($C2016&amp;" "&amp;$B2016,'Raw Election Data'!$C$1:$C$3144,0),MATCH('Joined Data'!Q$1,'Raw Election Data'!$A$1:$AN$1,0))</f>
        <v>-0.56457015258652765</v>
      </c>
      <c r="R2016">
        <f>INDEX('Raw Election Data'!$A$1:$AN$3144,MATCH($C2016&amp;" "&amp;$B2016,'Raw Election Data'!$C$1:$C$3144,0),MATCH('Joined Data'!R$1,'Raw Election Data'!$A$1:$AN$1,0))</f>
        <v>0.56457015258652765</v>
      </c>
    </row>
    <row r="2017" spans="1:18" ht="13.5" hidden="1" customHeight="1" x14ac:dyDescent="0.15">
      <c r="A2017" t="s">
        <v>267</v>
      </c>
      <c r="B2017" t="s">
        <v>5205</v>
      </c>
      <c r="C2017" t="str">
        <f>INDEX(FIPS!$A$1:$E$3236,MATCH($F2017,FIPS!$D$1:$D$3236,0),5)</f>
        <v>McIntosh County</v>
      </c>
      <c r="D2017" t="s">
        <v>268</v>
      </c>
      <c r="E2017" s="15" t="s">
        <v>31</v>
      </c>
      <c r="F2017" t="s">
        <v>5252</v>
      </c>
      <c r="G2017" t="s">
        <v>438</v>
      </c>
      <c r="H2017" t="str">
        <f>IFERROR(VLOOKUP($G2017,'Team Colors'!$A:$B,2,0),"#c9c9c9")</f>
        <v>#4f2683</v>
      </c>
      <c r="I2017">
        <f>INDEX('Raw Election Data'!$A$1:$AN$3144,MATCH($C2017&amp;" "&amp;$B2017,'Raw Election Data'!$C$1:$C$3144,0),MATCH('Joined Data'!I$1,'Raw Election Data'!$A$1:$AN$1,0))</f>
        <v>2759</v>
      </c>
      <c r="J2017">
        <f>INDEX('Raw Election Data'!$A$1:$AN$3144,MATCH($C2017&amp;" "&amp;$B2017,'Raw Election Data'!$C$1:$C$3144,0),MATCH('Joined Data'!J$1,'Raw Election Data'!$A$1:$AN$1,0))</f>
        <v>233</v>
      </c>
      <c r="K2017">
        <f>INDEX('Raw Election Data'!$A$1:$AN$3144,MATCH($C2017&amp;" "&amp;$B2017,'Raw Election Data'!$C$1:$C$3144,0),MATCH('Joined Data'!K$1,'Raw Election Data'!$A$1:$AN$1,0))</f>
        <v>1095</v>
      </c>
      <c r="L2017">
        <f>INDEX('Raw Election Data'!$A$1:$AN$3144,MATCH($C2017&amp;" "&amp;$B2017,'Raw Election Data'!$C$1:$C$3144,0),MATCH('Joined Data'!L$1,'Raw Election Data'!$A$1:$AN$1,0))</f>
        <v>1423</v>
      </c>
      <c r="M2017">
        <f>INDEX('Raw Election Data'!$A$1:$AN$3144,MATCH($C2017&amp;" "&amp;$B2017,'Raw Election Data'!$C$1:$C$3144,0),MATCH('Joined Data'!M$1,'Raw Election Data'!$A$1:$AN$1,0))</f>
        <v>0.16373858046380885</v>
      </c>
      <c r="N2017">
        <f>INDEX('Raw Election Data'!$A$1:$AN$3144,MATCH($C2017&amp;" "&amp;$B2017,'Raw Election Data'!$C$1:$C$3144,0),MATCH('Joined Data'!N$1,'Raw Election Data'!$A$1:$AN$1,0))</f>
        <v>0.76950105411103298</v>
      </c>
      <c r="O2017">
        <f>INDEX('Raw Election Data'!$A$1:$AN$3144,MATCH($C2017&amp;" "&amp;$B2017,'Raw Election Data'!$C$1:$C$3144,0),MATCH('Joined Data'!O$1,'Raw Election Data'!$A$1:$AN$1,0))</f>
        <v>-862</v>
      </c>
      <c r="P2017">
        <f>INDEX('Raw Election Data'!$A$1:$AN$3144,MATCH($C2017&amp;" "&amp;$B2017,'Raw Election Data'!$C$1:$C$3144,0),MATCH('Joined Data'!P$1,'Raw Election Data'!$A$1:$AN$1,0))</f>
        <v>862</v>
      </c>
      <c r="Q2017">
        <f>INDEX('Raw Election Data'!$A$1:$AN$3144,MATCH($C2017&amp;" "&amp;$B2017,'Raw Election Data'!$C$1:$C$3144,0),MATCH('Joined Data'!Q$1,'Raw Election Data'!$A$1:$AN$1,0))</f>
        <v>-0.60576247364722413</v>
      </c>
      <c r="R2017">
        <f>INDEX('Raw Election Data'!$A$1:$AN$3144,MATCH($C2017&amp;" "&amp;$B2017,'Raw Election Data'!$C$1:$C$3144,0),MATCH('Joined Data'!R$1,'Raw Election Data'!$A$1:$AN$1,0))</f>
        <v>0.60576247364722413</v>
      </c>
    </row>
    <row r="2018" spans="1:18" ht="13.5" hidden="1" customHeight="1" x14ac:dyDescent="0.15">
      <c r="A2018" t="s">
        <v>267</v>
      </c>
      <c r="B2018" t="s">
        <v>5205</v>
      </c>
      <c r="C2018" t="str">
        <f>INDEX(FIPS!$A$1:$E$3236,MATCH($F2018,FIPS!$D$1:$D$3236,0),5)</f>
        <v>McKenzie County</v>
      </c>
      <c r="D2018" t="s">
        <v>268</v>
      </c>
      <c r="E2018" s="15" t="s">
        <v>32</v>
      </c>
      <c r="F2018" t="s">
        <v>5254</v>
      </c>
      <c r="G2018" t="s">
        <v>438</v>
      </c>
      <c r="H2018" t="str">
        <f>IFERROR(VLOOKUP($G2018,'Team Colors'!$A:$B,2,0),"#c9c9c9")</f>
        <v>#4f2683</v>
      </c>
      <c r="I2018">
        <f>INDEX('Raw Election Data'!$A$1:$AN$3144,MATCH($C2018&amp;" "&amp;$B2018,'Raw Election Data'!$C$1:$C$3144,0),MATCH('Joined Data'!I$1,'Raw Election Data'!$A$1:$AN$1,0))</f>
        <v>12826</v>
      </c>
      <c r="J2018">
        <f>INDEX('Raw Election Data'!$A$1:$AN$3144,MATCH($C2018&amp;" "&amp;$B2018,'Raw Election Data'!$C$1:$C$3144,0),MATCH('Joined Data'!J$1,'Raw Election Data'!$A$1:$AN$1,0))</f>
        <v>696</v>
      </c>
      <c r="K2018">
        <f>INDEX('Raw Election Data'!$A$1:$AN$3144,MATCH($C2018&amp;" "&amp;$B2018,'Raw Election Data'!$C$1:$C$3144,0),MATCH('Joined Data'!K$1,'Raw Election Data'!$A$1:$AN$1,0))</f>
        <v>3661</v>
      </c>
      <c r="L2018">
        <f>INDEX('Raw Election Data'!$A$1:$AN$3144,MATCH($C2018&amp;" "&amp;$B2018,'Raw Election Data'!$C$1:$C$3144,0),MATCH('Joined Data'!L$1,'Raw Election Data'!$A$1:$AN$1,0))</f>
        <v>4594</v>
      </c>
      <c r="M2018">
        <f>INDEX('Raw Election Data'!$A$1:$AN$3144,MATCH($C2018&amp;" "&amp;$B2018,'Raw Election Data'!$C$1:$C$3144,0),MATCH('Joined Data'!M$1,'Raw Election Data'!$A$1:$AN$1,0))</f>
        <v>0.15150195907705702</v>
      </c>
      <c r="N2018">
        <f>INDEX('Raw Election Data'!$A$1:$AN$3144,MATCH($C2018&amp;" "&amp;$B2018,'Raw Election Data'!$C$1:$C$3144,0),MATCH('Joined Data'!N$1,'Raw Election Data'!$A$1:$AN$1,0))</f>
        <v>0.79690901175446238</v>
      </c>
      <c r="O2018">
        <f>INDEX('Raw Election Data'!$A$1:$AN$3144,MATCH($C2018&amp;" "&amp;$B2018,'Raw Election Data'!$C$1:$C$3144,0),MATCH('Joined Data'!O$1,'Raw Election Data'!$A$1:$AN$1,0))</f>
        <v>-2965</v>
      </c>
      <c r="P2018">
        <f>INDEX('Raw Election Data'!$A$1:$AN$3144,MATCH($C2018&amp;" "&amp;$B2018,'Raw Election Data'!$C$1:$C$3144,0),MATCH('Joined Data'!P$1,'Raw Election Data'!$A$1:$AN$1,0))</f>
        <v>2965</v>
      </c>
      <c r="Q2018">
        <f>INDEX('Raw Election Data'!$A$1:$AN$3144,MATCH($C2018&amp;" "&amp;$B2018,'Raw Election Data'!$C$1:$C$3144,0),MATCH('Joined Data'!Q$1,'Raw Election Data'!$A$1:$AN$1,0))</f>
        <v>-0.64540705267740539</v>
      </c>
      <c r="R2018">
        <f>INDEX('Raw Election Data'!$A$1:$AN$3144,MATCH($C2018&amp;" "&amp;$B2018,'Raw Election Data'!$C$1:$C$3144,0),MATCH('Joined Data'!R$1,'Raw Election Data'!$A$1:$AN$1,0))</f>
        <v>0.64540705267740539</v>
      </c>
    </row>
    <row r="2019" spans="1:18" ht="13.5" hidden="1" customHeight="1" x14ac:dyDescent="0.15">
      <c r="A2019" t="s">
        <v>267</v>
      </c>
      <c r="B2019" t="s">
        <v>5205</v>
      </c>
      <c r="C2019" t="str">
        <f>INDEX(FIPS!$A$1:$E$3236,MATCH($F2019,FIPS!$D$1:$D$3236,0),5)</f>
        <v>McLean County</v>
      </c>
      <c r="D2019" t="s">
        <v>268</v>
      </c>
      <c r="E2019" s="15" t="s">
        <v>33</v>
      </c>
      <c r="F2019" t="s">
        <v>5255</v>
      </c>
      <c r="G2019" t="s">
        <v>438</v>
      </c>
      <c r="H2019" t="str">
        <f>IFERROR(VLOOKUP($G2019,'Team Colors'!$A:$B,2,0),"#c9c9c9")</f>
        <v>#4f2683</v>
      </c>
      <c r="I2019">
        <f>INDEX('Raw Election Data'!$A$1:$AN$3144,MATCH($C2019&amp;" "&amp;$B2019,'Raw Election Data'!$C$1:$C$3144,0),MATCH('Joined Data'!I$1,'Raw Election Data'!$A$1:$AN$1,0))</f>
        <v>9744</v>
      </c>
      <c r="J2019">
        <f>INDEX('Raw Election Data'!$A$1:$AN$3144,MATCH($C2019&amp;" "&amp;$B2019,'Raw Election Data'!$C$1:$C$3144,0),MATCH('Joined Data'!J$1,'Raw Election Data'!$A$1:$AN$1,0))</f>
        <v>1070</v>
      </c>
      <c r="K2019">
        <f>INDEX('Raw Election Data'!$A$1:$AN$3144,MATCH($C2019&amp;" "&amp;$B2019,'Raw Election Data'!$C$1:$C$3144,0),MATCH('Joined Data'!K$1,'Raw Election Data'!$A$1:$AN$1,0))</f>
        <v>3827</v>
      </c>
      <c r="L2019">
        <f>INDEX('Raw Election Data'!$A$1:$AN$3144,MATCH($C2019&amp;" "&amp;$B2019,'Raw Election Data'!$C$1:$C$3144,0),MATCH('Joined Data'!L$1,'Raw Election Data'!$A$1:$AN$1,0))</f>
        <v>5206</v>
      </c>
      <c r="M2019">
        <f>INDEX('Raw Election Data'!$A$1:$AN$3144,MATCH($C2019&amp;" "&amp;$B2019,'Raw Election Data'!$C$1:$C$3144,0),MATCH('Joined Data'!M$1,'Raw Election Data'!$A$1:$AN$1,0))</f>
        <v>0.20553207837111026</v>
      </c>
      <c r="N2019">
        <f>INDEX('Raw Election Data'!$A$1:$AN$3144,MATCH($C2019&amp;" "&amp;$B2019,'Raw Election Data'!$C$1:$C$3144,0),MATCH('Joined Data'!N$1,'Raw Election Data'!$A$1:$AN$1,0))</f>
        <v>0.73511333077218599</v>
      </c>
      <c r="O2019">
        <f>INDEX('Raw Election Data'!$A$1:$AN$3144,MATCH($C2019&amp;" "&amp;$B2019,'Raw Election Data'!$C$1:$C$3144,0),MATCH('Joined Data'!O$1,'Raw Election Data'!$A$1:$AN$1,0))</f>
        <v>-2757</v>
      </c>
      <c r="P2019">
        <f>INDEX('Raw Election Data'!$A$1:$AN$3144,MATCH($C2019&amp;" "&amp;$B2019,'Raw Election Data'!$C$1:$C$3144,0),MATCH('Joined Data'!P$1,'Raw Election Data'!$A$1:$AN$1,0))</f>
        <v>2757</v>
      </c>
      <c r="Q2019">
        <f>INDEX('Raw Election Data'!$A$1:$AN$3144,MATCH($C2019&amp;" "&amp;$B2019,'Raw Election Data'!$C$1:$C$3144,0),MATCH('Joined Data'!Q$1,'Raw Election Data'!$A$1:$AN$1,0))</f>
        <v>-0.52958125240107567</v>
      </c>
      <c r="R2019">
        <f>INDEX('Raw Election Data'!$A$1:$AN$3144,MATCH($C2019&amp;" "&amp;$B2019,'Raw Election Data'!$C$1:$C$3144,0),MATCH('Joined Data'!R$1,'Raw Election Data'!$A$1:$AN$1,0))</f>
        <v>0.52958125240107567</v>
      </c>
    </row>
    <row r="2020" spans="1:18" ht="13.5" hidden="1" customHeight="1" x14ac:dyDescent="0.15">
      <c r="A2020" t="s">
        <v>267</v>
      </c>
      <c r="B2020" t="s">
        <v>5205</v>
      </c>
      <c r="C2020" t="str">
        <f>INDEX(FIPS!$A$1:$E$3236,MATCH($F2020,FIPS!$D$1:$D$3236,0),5)</f>
        <v>Mercer County</v>
      </c>
      <c r="D2020" t="s">
        <v>268</v>
      </c>
      <c r="E2020" s="15" t="s">
        <v>34</v>
      </c>
      <c r="F2020" t="s">
        <v>5256</v>
      </c>
      <c r="G2020" t="s">
        <v>438</v>
      </c>
      <c r="H2020" t="str">
        <f>IFERROR(VLOOKUP($G2020,'Team Colors'!$A:$B,2,0),"#c9c9c9")</f>
        <v>#4f2683</v>
      </c>
      <c r="I2020">
        <f>INDEX('Raw Election Data'!$A$1:$AN$3144,MATCH($C2020&amp;" "&amp;$B2020,'Raw Election Data'!$C$1:$C$3144,0),MATCH('Joined Data'!I$1,'Raw Election Data'!$A$1:$AN$1,0))</f>
        <v>8853</v>
      </c>
      <c r="J2020">
        <f>INDEX('Raw Election Data'!$A$1:$AN$3144,MATCH($C2020&amp;" "&amp;$B2020,'Raw Election Data'!$C$1:$C$3144,0),MATCH('Joined Data'!J$1,'Raw Election Data'!$A$1:$AN$1,0))</f>
        <v>616</v>
      </c>
      <c r="K2020">
        <f>INDEX('Raw Election Data'!$A$1:$AN$3144,MATCH($C2020&amp;" "&amp;$B2020,'Raw Election Data'!$C$1:$C$3144,0),MATCH('Joined Data'!K$1,'Raw Election Data'!$A$1:$AN$1,0))</f>
        <v>3715</v>
      </c>
      <c r="L2020">
        <f>INDEX('Raw Election Data'!$A$1:$AN$3144,MATCH($C2020&amp;" "&amp;$B2020,'Raw Election Data'!$C$1:$C$3144,0),MATCH('Joined Data'!L$1,'Raw Election Data'!$A$1:$AN$1,0))</f>
        <v>4564</v>
      </c>
      <c r="M2020">
        <f>INDEX('Raw Election Data'!$A$1:$AN$3144,MATCH($C2020&amp;" "&amp;$B2020,'Raw Election Data'!$C$1:$C$3144,0),MATCH('Joined Data'!M$1,'Raw Election Data'!$A$1:$AN$1,0))</f>
        <v>0.13496932515337423</v>
      </c>
      <c r="N2020">
        <f>INDEX('Raw Election Data'!$A$1:$AN$3144,MATCH($C2020&amp;" "&amp;$B2020,'Raw Election Data'!$C$1:$C$3144,0),MATCH('Joined Data'!N$1,'Raw Election Data'!$A$1:$AN$1,0))</f>
        <v>0.81397896581945661</v>
      </c>
      <c r="O2020">
        <f>INDEX('Raw Election Data'!$A$1:$AN$3144,MATCH($C2020&amp;" "&amp;$B2020,'Raw Election Data'!$C$1:$C$3144,0),MATCH('Joined Data'!O$1,'Raw Election Data'!$A$1:$AN$1,0))</f>
        <v>-3099</v>
      </c>
      <c r="P2020">
        <f>INDEX('Raw Election Data'!$A$1:$AN$3144,MATCH($C2020&amp;" "&amp;$B2020,'Raw Election Data'!$C$1:$C$3144,0),MATCH('Joined Data'!P$1,'Raw Election Data'!$A$1:$AN$1,0))</f>
        <v>3099</v>
      </c>
      <c r="Q2020">
        <f>INDEX('Raw Election Data'!$A$1:$AN$3144,MATCH($C2020&amp;" "&amp;$B2020,'Raw Election Data'!$C$1:$C$3144,0),MATCH('Joined Data'!Q$1,'Raw Election Data'!$A$1:$AN$1,0))</f>
        <v>-0.67900964066608238</v>
      </c>
      <c r="R2020">
        <f>INDEX('Raw Election Data'!$A$1:$AN$3144,MATCH($C2020&amp;" "&amp;$B2020,'Raw Election Data'!$C$1:$C$3144,0),MATCH('Joined Data'!R$1,'Raw Election Data'!$A$1:$AN$1,0))</f>
        <v>0.67900964066608238</v>
      </c>
    </row>
    <row r="2021" spans="1:18" ht="13.5" hidden="1" customHeight="1" x14ac:dyDescent="0.15">
      <c r="A2021" t="s">
        <v>267</v>
      </c>
      <c r="B2021" t="s">
        <v>5205</v>
      </c>
      <c r="C2021" t="str">
        <f>INDEX(FIPS!$A$1:$E$3236,MATCH($F2021,FIPS!$D$1:$D$3236,0),5)</f>
        <v>Morton County</v>
      </c>
      <c r="D2021" t="s">
        <v>268</v>
      </c>
      <c r="E2021" s="15" t="s">
        <v>35</v>
      </c>
      <c r="F2021" t="s">
        <v>5257</v>
      </c>
      <c r="G2021" t="s">
        <v>438</v>
      </c>
      <c r="H2021" t="str">
        <f>IFERROR(VLOOKUP($G2021,'Team Colors'!$A:$B,2,0),"#c9c9c9")</f>
        <v>#4f2683</v>
      </c>
      <c r="I2021">
        <f>INDEX('Raw Election Data'!$A$1:$AN$3144,MATCH($C2021&amp;" "&amp;$B2021,'Raw Election Data'!$C$1:$C$3144,0),MATCH('Joined Data'!I$1,'Raw Election Data'!$A$1:$AN$1,0))</f>
        <v>30310</v>
      </c>
      <c r="J2021">
        <f>INDEX('Raw Election Data'!$A$1:$AN$3144,MATCH($C2021&amp;" "&amp;$B2021,'Raw Election Data'!$C$1:$C$3144,0),MATCH('Joined Data'!J$1,'Raw Election Data'!$A$1:$AN$1,0))</f>
        <v>3077</v>
      </c>
      <c r="K2021">
        <f>INDEX('Raw Election Data'!$A$1:$AN$3144,MATCH($C2021&amp;" "&amp;$B2021,'Raw Election Data'!$C$1:$C$3144,0),MATCH('Joined Data'!K$1,'Raw Election Data'!$A$1:$AN$1,0))</f>
        <v>11319</v>
      </c>
      <c r="L2021">
        <f>INDEX('Raw Election Data'!$A$1:$AN$3144,MATCH($C2021&amp;" "&amp;$B2021,'Raw Election Data'!$C$1:$C$3144,0),MATCH('Joined Data'!L$1,'Raw Election Data'!$A$1:$AN$1,0))</f>
        <v>15547</v>
      </c>
      <c r="M2021">
        <f>INDEX('Raw Election Data'!$A$1:$AN$3144,MATCH($C2021&amp;" "&amp;$B2021,'Raw Election Data'!$C$1:$C$3144,0),MATCH('Joined Data'!M$1,'Raw Election Data'!$A$1:$AN$1,0))</f>
        <v>0.19791599665530327</v>
      </c>
      <c r="N2021">
        <f>INDEX('Raw Election Data'!$A$1:$AN$3144,MATCH($C2021&amp;" "&amp;$B2021,'Raw Election Data'!$C$1:$C$3144,0),MATCH('Joined Data'!N$1,'Raw Election Data'!$A$1:$AN$1,0))</f>
        <v>0.72805042773525441</v>
      </c>
      <c r="O2021">
        <f>INDEX('Raw Election Data'!$A$1:$AN$3144,MATCH($C2021&amp;" "&amp;$B2021,'Raw Election Data'!$C$1:$C$3144,0),MATCH('Joined Data'!O$1,'Raw Election Data'!$A$1:$AN$1,0))</f>
        <v>-8242</v>
      </c>
      <c r="P2021">
        <f>INDEX('Raw Election Data'!$A$1:$AN$3144,MATCH($C2021&amp;" "&amp;$B2021,'Raw Election Data'!$C$1:$C$3144,0),MATCH('Joined Data'!P$1,'Raw Election Data'!$A$1:$AN$1,0))</f>
        <v>8242</v>
      </c>
      <c r="Q2021">
        <f>INDEX('Raw Election Data'!$A$1:$AN$3144,MATCH($C2021&amp;" "&amp;$B2021,'Raw Election Data'!$C$1:$C$3144,0),MATCH('Joined Data'!Q$1,'Raw Election Data'!$A$1:$AN$1,0))</f>
        <v>-0.53013443107995117</v>
      </c>
      <c r="R2021">
        <f>INDEX('Raw Election Data'!$A$1:$AN$3144,MATCH($C2021&amp;" "&amp;$B2021,'Raw Election Data'!$C$1:$C$3144,0),MATCH('Joined Data'!R$1,'Raw Election Data'!$A$1:$AN$1,0))</f>
        <v>0.53013443107995117</v>
      </c>
    </row>
    <row r="2022" spans="1:18" ht="13.5" hidden="1" customHeight="1" x14ac:dyDescent="0.15">
      <c r="A2022" t="s">
        <v>267</v>
      </c>
      <c r="B2022" t="s">
        <v>5205</v>
      </c>
      <c r="C2022" t="str">
        <f>INDEX(FIPS!$A$1:$E$3236,MATCH($F2022,FIPS!$D$1:$D$3236,0),5)</f>
        <v>Mountrail County</v>
      </c>
      <c r="D2022" t="s">
        <v>268</v>
      </c>
      <c r="E2022" s="15" t="s">
        <v>36</v>
      </c>
      <c r="F2022" t="s">
        <v>5259</v>
      </c>
      <c r="G2022" t="s">
        <v>438</v>
      </c>
      <c r="H2022" t="str">
        <f>IFERROR(VLOOKUP($G2022,'Team Colors'!$A:$B,2,0),"#c9c9c9")</f>
        <v>#4f2683</v>
      </c>
      <c r="I2022">
        <f>INDEX('Raw Election Data'!$A$1:$AN$3144,MATCH($C2022&amp;" "&amp;$B2022,'Raw Election Data'!$C$1:$C$3144,0),MATCH('Joined Data'!I$1,'Raw Election Data'!$A$1:$AN$1,0))</f>
        <v>10331</v>
      </c>
      <c r="J2022">
        <f>INDEX('Raw Election Data'!$A$1:$AN$3144,MATCH($C2022&amp;" "&amp;$B2022,'Raw Election Data'!$C$1:$C$3144,0),MATCH('Joined Data'!J$1,'Raw Election Data'!$A$1:$AN$1,0))</f>
        <v>1211</v>
      </c>
      <c r="K2022">
        <f>INDEX('Raw Election Data'!$A$1:$AN$3144,MATCH($C2022&amp;" "&amp;$B2022,'Raw Election Data'!$C$1:$C$3144,0),MATCH('Joined Data'!K$1,'Raw Election Data'!$A$1:$AN$1,0))</f>
        <v>2551</v>
      </c>
      <c r="L2022">
        <f>INDEX('Raw Election Data'!$A$1:$AN$3144,MATCH($C2022&amp;" "&amp;$B2022,'Raw Election Data'!$C$1:$C$3144,0),MATCH('Joined Data'!L$1,'Raw Election Data'!$A$1:$AN$1,0))</f>
        <v>4009</v>
      </c>
      <c r="M2022">
        <f>INDEX('Raw Election Data'!$A$1:$AN$3144,MATCH($C2022&amp;" "&amp;$B2022,'Raw Election Data'!$C$1:$C$3144,0),MATCH('Joined Data'!M$1,'Raw Election Data'!$A$1:$AN$1,0))</f>
        <v>0.30207034173110503</v>
      </c>
      <c r="N2022">
        <f>INDEX('Raw Election Data'!$A$1:$AN$3144,MATCH($C2022&amp;" "&amp;$B2022,'Raw Election Data'!$C$1:$C$3144,0),MATCH('Joined Data'!N$1,'Raw Election Data'!$A$1:$AN$1,0))</f>
        <v>0.63631828386131206</v>
      </c>
      <c r="O2022">
        <f>INDEX('Raw Election Data'!$A$1:$AN$3144,MATCH($C2022&amp;" "&amp;$B2022,'Raw Election Data'!$C$1:$C$3144,0),MATCH('Joined Data'!O$1,'Raw Election Data'!$A$1:$AN$1,0))</f>
        <v>-1340</v>
      </c>
      <c r="P2022">
        <f>INDEX('Raw Election Data'!$A$1:$AN$3144,MATCH($C2022&amp;" "&amp;$B2022,'Raw Election Data'!$C$1:$C$3144,0),MATCH('Joined Data'!P$1,'Raw Election Data'!$A$1:$AN$1,0))</f>
        <v>1340</v>
      </c>
      <c r="Q2022">
        <f>INDEX('Raw Election Data'!$A$1:$AN$3144,MATCH($C2022&amp;" "&amp;$B2022,'Raw Election Data'!$C$1:$C$3144,0),MATCH('Joined Data'!Q$1,'Raw Election Data'!$A$1:$AN$1,0))</f>
        <v>-0.33424794213020703</v>
      </c>
      <c r="R2022">
        <f>INDEX('Raw Election Data'!$A$1:$AN$3144,MATCH($C2022&amp;" "&amp;$B2022,'Raw Election Data'!$C$1:$C$3144,0),MATCH('Joined Data'!R$1,'Raw Election Data'!$A$1:$AN$1,0))</f>
        <v>0.33424794213020703</v>
      </c>
    </row>
    <row r="2023" spans="1:18" ht="13.5" hidden="1" customHeight="1" x14ac:dyDescent="0.15">
      <c r="A2023" t="s">
        <v>267</v>
      </c>
      <c r="B2023" t="s">
        <v>5205</v>
      </c>
      <c r="C2023" t="str">
        <f>INDEX(FIPS!$A$1:$E$3236,MATCH($F2023,FIPS!$D$1:$D$3236,0),5)</f>
        <v>Nelson County</v>
      </c>
      <c r="D2023" t="s">
        <v>268</v>
      </c>
      <c r="E2023" s="15" t="s">
        <v>37</v>
      </c>
      <c r="F2023" t="s">
        <v>5260</v>
      </c>
      <c r="G2023" t="s">
        <v>438</v>
      </c>
      <c r="H2023" t="str">
        <f>IFERROR(VLOOKUP($G2023,'Team Colors'!$A:$B,2,0),"#c9c9c9")</f>
        <v>#4f2683</v>
      </c>
      <c r="I2023">
        <f>INDEX('Raw Election Data'!$A$1:$AN$3144,MATCH($C2023&amp;" "&amp;$B2023,'Raw Election Data'!$C$1:$C$3144,0),MATCH('Joined Data'!I$1,'Raw Election Data'!$A$1:$AN$1,0))</f>
        <v>2968</v>
      </c>
      <c r="J2023">
        <f>INDEX('Raw Election Data'!$A$1:$AN$3144,MATCH($C2023&amp;" "&amp;$B2023,'Raw Election Data'!$C$1:$C$3144,0),MATCH('Joined Data'!J$1,'Raw Election Data'!$A$1:$AN$1,0))</f>
        <v>536</v>
      </c>
      <c r="K2023">
        <f>INDEX('Raw Election Data'!$A$1:$AN$3144,MATCH($C2023&amp;" "&amp;$B2023,'Raw Election Data'!$C$1:$C$3144,0),MATCH('Joined Data'!K$1,'Raw Election Data'!$A$1:$AN$1,0))</f>
        <v>1025</v>
      </c>
      <c r="L2023">
        <f>INDEX('Raw Election Data'!$A$1:$AN$3144,MATCH($C2023&amp;" "&amp;$B2023,'Raw Election Data'!$C$1:$C$3144,0),MATCH('Joined Data'!L$1,'Raw Election Data'!$A$1:$AN$1,0))</f>
        <v>1694</v>
      </c>
      <c r="M2023">
        <f>INDEX('Raw Election Data'!$A$1:$AN$3144,MATCH($C2023&amp;" "&amp;$B2023,'Raw Election Data'!$C$1:$C$3144,0),MATCH('Joined Data'!M$1,'Raw Election Data'!$A$1:$AN$1,0))</f>
        <v>0.31641086186540734</v>
      </c>
      <c r="N2023">
        <f>INDEX('Raw Election Data'!$A$1:$AN$3144,MATCH($C2023&amp;" "&amp;$B2023,'Raw Election Data'!$C$1:$C$3144,0),MATCH('Joined Data'!N$1,'Raw Election Data'!$A$1:$AN$1,0))</f>
        <v>0.60507674144037782</v>
      </c>
      <c r="O2023">
        <f>INDEX('Raw Election Data'!$A$1:$AN$3144,MATCH($C2023&amp;" "&amp;$B2023,'Raw Election Data'!$C$1:$C$3144,0),MATCH('Joined Data'!O$1,'Raw Election Data'!$A$1:$AN$1,0))</f>
        <v>-489</v>
      </c>
      <c r="P2023">
        <f>INDEX('Raw Election Data'!$A$1:$AN$3144,MATCH($C2023&amp;" "&amp;$B2023,'Raw Election Data'!$C$1:$C$3144,0),MATCH('Joined Data'!P$1,'Raw Election Data'!$A$1:$AN$1,0))</f>
        <v>489</v>
      </c>
      <c r="Q2023">
        <f>INDEX('Raw Election Data'!$A$1:$AN$3144,MATCH($C2023&amp;" "&amp;$B2023,'Raw Election Data'!$C$1:$C$3144,0),MATCH('Joined Data'!Q$1,'Raw Election Data'!$A$1:$AN$1,0))</f>
        <v>-0.28866587957497047</v>
      </c>
      <c r="R2023">
        <f>INDEX('Raw Election Data'!$A$1:$AN$3144,MATCH($C2023&amp;" "&amp;$B2023,'Raw Election Data'!$C$1:$C$3144,0),MATCH('Joined Data'!R$1,'Raw Election Data'!$A$1:$AN$1,0))</f>
        <v>0.28866587957497047</v>
      </c>
    </row>
    <row r="2024" spans="1:18" ht="13.5" hidden="1" customHeight="1" x14ac:dyDescent="0.15">
      <c r="A2024" t="s">
        <v>267</v>
      </c>
      <c r="B2024" t="s">
        <v>5205</v>
      </c>
      <c r="C2024" t="str">
        <f>INDEX(FIPS!$A$1:$E$3236,MATCH($F2024,FIPS!$D$1:$D$3236,0),5)</f>
        <v>Oliver County</v>
      </c>
      <c r="D2024" t="s">
        <v>268</v>
      </c>
      <c r="E2024" s="15" t="s">
        <v>38</v>
      </c>
      <c r="F2024" t="s">
        <v>5262</v>
      </c>
      <c r="G2024" t="s">
        <v>438</v>
      </c>
      <c r="H2024" t="str">
        <f>IFERROR(VLOOKUP($G2024,'Team Colors'!$A:$B,2,0),"#c9c9c9")</f>
        <v>#4f2683</v>
      </c>
      <c r="I2024">
        <f>INDEX('Raw Election Data'!$A$1:$AN$3144,MATCH($C2024&amp;" "&amp;$B2024,'Raw Election Data'!$C$1:$C$3144,0),MATCH('Joined Data'!I$1,'Raw Election Data'!$A$1:$AN$1,0))</f>
        <v>1846</v>
      </c>
      <c r="J2024">
        <f>INDEX('Raw Election Data'!$A$1:$AN$3144,MATCH($C2024&amp;" "&amp;$B2024,'Raw Election Data'!$C$1:$C$3144,0),MATCH('Joined Data'!J$1,'Raw Election Data'!$A$1:$AN$1,0))</f>
        <v>119</v>
      </c>
      <c r="K2024">
        <f>INDEX('Raw Election Data'!$A$1:$AN$3144,MATCH($C2024&amp;" "&amp;$B2024,'Raw Election Data'!$C$1:$C$3144,0),MATCH('Joined Data'!K$1,'Raw Election Data'!$A$1:$AN$1,0))</f>
        <v>827</v>
      </c>
      <c r="L2024">
        <f>INDEX('Raw Election Data'!$A$1:$AN$3144,MATCH($C2024&amp;" "&amp;$B2024,'Raw Election Data'!$C$1:$C$3144,0),MATCH('Joined Data'!L$1,'Raw Election Data'!$A$1:$AN$1,0))</f>
        <v>1002</v>
      </c>
      <c r="M2024">
        <f>INDEX('Raw Election Data'!$A$1:$AN$3144,MATCH($C2024&amp;" "&amp;$B2024,'Raw Election Data'!$C$1:$C$3144,0),MATCH('Joined Data'!M$1,'Raw Election Data'!$A$1:$AN$1,0))</f>
        <v>0.1187624750499002</v>
      </c>
      <c r="N2024">
        <f>INDEX('Raw Election Data'!$A$1:$AN$3144,MATCH($C2024&amp;" "&amp;$B2024,'Raw Election Data'!$C$1:$C$3144,0),MATCH('Joined Data'!N$1,'Raw Election Data'!$A$1:$AN$1,0))</f>
        <v>0.82534930139720564</v>
      </c>
      <c r="O2024">
        <f>INDEX('Raw Election Data'!$A$1:$AN$3144,MATCH($C2024&amp;" "&amp;$B2024,'Raw Election Data'!$C$1:$C$3144,0),MATCH('Joined Data'!O$1,'Raw Election Data'!$A$1:$AN$1,0))</f>
        <v>-708</v>
      </c>
      <c r="P2024">
        <f>INDEX('Raw Election Data'!$A$1:$AN$3144,MATCH($C2024&amp;" "&amp;$B2024,'Raw Election Data'!$C$1:$C$3144,0),MATCH('Joined Data'!P$1,'Raw Election Data'!$A$1:$AN$1,0))</f>
        <v>708</v>
      </c>
      <c r="Q2024">
        <f>INDEX('Raw Election Data'!$A$1:$AN$3144,MATCH($C2024&amp;" "&amp;$B2024,'Raw Election Data'!$C$1:$C$3144,0),MATCH('Joined Data'!Q$1,'Raw Election Data'!$A$1:$AN$1,0))</f>
        <v>-0.70658682634730541</v>
      </c>
      <c r="R2024">
        <f>INDEX('Raw Election Data'!$A$1:$AN$3144,MATCH($C2024&amp;" "&amp;$B2024,'Raw Election Data'!$C$1:$C$3144,0),MATCH('Joined Data'!R$1,'Raw Election Data'!$A$1:$AN$1,0))</f>
        <v>0.70658682634730541</v>
      </c>
    </row>
    <row r="2025" spans="1:18" ht="13.5" hidden="1" customHeight="1" x14ac:dyDescent="0.15">
      <c r="A2025" t="s">
        <v>267</v>
      </c>
      <c r="B2025" t="s">
        <v>5205</v>
      </c>
      <c r="C2025" t="str">
        <f>INDEX(FIPS!$A$1:$E$3236,MATCH($F2025,FIPS!$D$1:$D$3236,0),5)</f>
        <v>Pembina County</v>
      </c>
      <c r="D2025" t="s">
        <v>268</v>
      </c>
      <c r="E2025" s="15" t="s">
        <v>39</v>
      </c>
      <c r="F2025" t="s">
        <v>5264</v>
      </c>
      <c r="G2025" t="s">
        <v>438</v>
      </c>
      <c r="H2025" t="str">
        <f>IFERROR(VLOOKUP($G2025,'Team Colors'!$A:$B,2,0),"#c9c9c9")</f>
        <v>#4f2683</v>
      </c>
      <c r="I2025">
        <f>INDEX('Raw Election Data'!$A$1:$AN$3144,MATCH($C2025&amp;" "&amp;$B2025,'Raw Election Data'!$C$1:$C$3144,0),MATCH('Joined Data'!I$1,'Raw Election Data'!$A$1:$AN$1,0))</f>
        <v>7091</v>
      </c>
      <c r="J2025">
        <f>INDEX('Raw Election Data'!$A$1:$AN$3144,MATCH($C2025&amp;" "&amp;$B2025,'Raw Election Data'!$C$1:$C$3144,0),MATCH('Joined Data'!J$1,'Raw Election Data'!$A$1:$AN$1,0))</f>
        <v>681</v>
      </c>
      <c r="K2025">
        <f>INDEX('Raw Election Data'!$A$1:$AN$3144,MATCH($C2025&amp;" "&amp;$B2025,'Raw Election Data'!$C$1:$C$3144,0),MATCH('Joined Data'!K$1,'Raw Election Data'!$A$1:$AN$1,0))</f>
        <v>2204</v>
      </c>
      <c r="L2025">
        <f>INDEX('Raw Election Data'!$A$1:$AN$3144,MATCH($C2025&amp;" "&amp;$B2025,'Raw Election Data'!$C$1:$C$3144,0),MATCH('Joined Data'!L$1,'Raw Election Data'!$A$1:$AN$1,0))</f>
        <v>3093</v>
      </c>
      <c r="M2025">
        <f>INDEX('Raw Election Data'!$A$1:$AN$3144,MATCH($C2025&amp;" "&amp;$B2025,'Raw Election Data'!$C$1:$C$3144,0),MATCH('Joined Data'!M$1,'Raw Election Data'!$A$1:$AN$1,0))</f>
        <v>0.22017458777885549</v>
      </c>
      <c r="N2025">
        <f>INDEX('Raw Election Data'!$A$1:$AN$3144,MATCH($C2025&amp;" "&amp;$B2025,'Raw Election Data'!$C$1:$C$3144,0),MATCH('Joined Data'!N$1,'Raw Election Data'!$A$1:$AN$1,0))</f>
        <v>0.71257678629162624</v>
      </c>
      <c r="O2025">
        <f>INDEX('Raw Election Data'!$A$1:$AN$3144,MATCH($C2025&amp;" "&amp;$B2025,'Raw Election Data'!$C$1:$C$3144,0),MATCH('Joined Data'!O$1,'Raw Election Data'!$A$1:$AN$1,0))</f>
        <v>-1523</v>
      </c>
      <c r="P2025">
        <f>INDEX('Raw Election Data'!$A$1:$AN$3144,MATCH($C2025&amp;" "&amp;$B2025,'Raw Election Data'!$C$1:$C$3144,0),MATCH('Joined Data'!P$1,'Raw Election Data'!$A$1:$AN$1,0))</f>
        <v>1523</v>
      </c>
      <c r="Q2025">
        <f>INDEX('Raw Election Data'!$A$1:$AN$3144,MATCH($C2025&amp;" "&amp;$B2025,'Raw Election Data'!$C$1:$C$3144,0),MATCH('Joined Data'!Q$1,'Raw Election Data'!$A$1:$AN$1,0))</f>
        <v>-0.49240219851277078</v>
      </c>
      <c r="R2025">
        <f>INDEX('Raw Election Data'!$A$1:$AN$3144,MATCH($C2025&amp;" "&amp;$B2025,'Raw Election Data'!$C$1:$C$3144,0),MATCH('Joined Data'!R$1,'Raw Election Data'!$A$1:$AN$1,0))</f>
        <v>0.49240219851277078</v>
      </c>
    </row>
    <row r="2026" spans="1:18" ht="13.5" hidden="1" customHeight="1" x14ac:dyDescent="0.15">
      <c r="A2026" t="s">
        <v>267</v>
      </c>
      <c r="B2026" t="s">
        <v>5205</v>
      </c>
      <c r="C2026" t="str">
        <f>INDEX(FIPS!$A$1:$E$3236,MATCH($F2026,FIPS!$D$1:$D$3236,0),5)</f>
        <v>Pierce County</v>
      </c>
      <c r="D2026" t="s">
        <v>268</v>
      </c>
      <c r="E2026" s="15" t="s">
        <v>40</v>
      </c>
      <c r="F2026" t="s">
        <v>5265</v>
      </c>
      <c r="G2026" t="s">
        <v>438</v>
      </c>
      <c r="H2026" t="str">
        <f>IFERROR(VLOOKUP($G2026,'Team Colors'!$A:$B,2,0),"#c9c9c9")</f>
        <v>#4f2683</v>
      </c>
      <c r="I2026">
        <f>INDEX('Raw Election Data'!$A$1:$AN$3144,MATCH($C2026&amp;" "&amp;$B2026,'Raw Election Data'!$C$1:$C$3144,0),MATCH('Joined Data'!I$1,'Raw Election Data'!$A$1:$AN$1,0))</f>
        <v>4312</v>
      </c>
      <c r="J2026">
        <f>INDEX('Raw Election Data'!$A$1:$AN$3144,MATCH($C2026&amp;" "&amp;$B2026,'Raw Election Data'!$C$1:$C$3144,0),MATCH('Joined Data'!J$1,'Raw Election Data'!$A$1:$AN$1,0))</f>
        <v>431</v>
      </c>
      <c r="K2026">
        <f>INDEX('Raw Election Data'!$A$1:$AN$3144,MATCH($C2026&amp;" "&amp;$B2026,'Raw Election Data'!$C$1:$C$3144,0),MATCH('Joined Data'!K$1,'Raw Election Data'!$A$1:$AN$1,0))</f>
        <v>1433</v>
      </c>
      <c r="L2026">
        <f>INDEX('Raw Election Data'!$A$1:$AN$3144,MATCH($C2026&amp;" "&amp;$B2026,'Raw Election Data'!$C$1:$C$3144,0),MATCH('Joined Data'!L$1,'Raw Election Data'!$A$1:$AN$1,0))</f>
        <v>2020</v>
      </c>
      <c r="M2026">
        <f>INDEX('Raw Election Data'!$A$1:$AN$3144,MATCH($C2026&amp;" "&amp;$B2026,'Raw Election Data'!$C$1:$C$3144,0),MATCH('Joined Data'!M$1,'Raw Election Data'!$A$1:$AN$1,0))</f>
        <v>0.21336633663366336</v>
      </c>
      <c r="N2026">
        <f>INDEX('Raw Election Data'!$A$1:$AN$3144,MATCH($C2026&amp;" "&amp;$B2026,'Raw Election Data'!$C$1:$C$3144,0),MATCH('Joined Data'!N$1,'Raw Election Data'!$A$1:$AN$1,0))</f>
        <v>0.70940594059405937</v>
      </c>
      <c r="O2026">
        <f>INDEX('Raw Election Data'!$A$1:$AN$3144,MATCH($C2026&amp;" "&amp;$B2026,'Raw Election Data'!$C$1:$C$3144,0),MATCH('Joined Data'!O$1,'Raw Election Data'!$A$1:$AN$1,0))</f>
        <v>-1002</v>
      </c>
      <c r="P2026">
        <f>INDEX('Raw Election Data'!$A$1:$AN$3144,MATCH($C2026&amp;" "&amp;$B2026,'Raw Election Data'!$C$1:$C$3144,0),MATCH('Joined Data'!P$1,'Raw Election Data'!$A$1:$AN$1,0))</f>
        <v>1002</v>
      </c>
      <c r="Q2026">
        <f>INDEX('Raw Election Data'!$A$1:$AN$3144,MATCH($C2026&amp;" "&amp;$B2026,'Raw Election Data'!$C$1:$C$3144,0),MATCH('Joined Data'!Q$1,'Raw Election Data'!$A$1:$AN$1,0))</f>
        <v>-0.49603960396039604</v>
      </c>
      <c r="R2026">
        <f>INDEX('Raw Election Data'!$A$1:$AN$3144,MATCH($C2026&amp;" "&amp;$B2026,'Raw Election Data'!$C$1:$C$3144,0),MATCH('Joined Data'!R$1,'Raw Election Data'!$A$1:$AN$1,0))</f>
        <v>0.49603960396039604</v>
      </c>
    </row>
    <row r="2027" spans="1:18" ht="13.5" hidden="1" customHeight="1" x14ac:dyDescent="0.15">
      <c r="A2027" t="s">
        <v>267</v>
      </c>
      <c r="B2027" t="s">
        <v>5205</v>
      </c>
      <c r="C2027" t="str">
        <f>INDEX(FIPS!$A$1:$E$3236,MATCH($F2027,FIPS!$D$1:$D$3236,0),5)</f>
        <v>Ramsey County</v>
      </c>
      <c r="D2027" t="s">
        <v>268</v>
      </c>
      <c r="E2027" s="15" t="s">
        <v>41</v>
      </c>
      <c r="F2027" t="s">
        <v>5266</v>
      </c>
      <c r="G2027" t="s">
        <v>438</v>
      </c>
      <c r="H2027" t="str">
        <f>IFERROR(VLOOKUP($G2027,'Team Colors'!$A:$B,2,0),"#c9c9c9")</f>
        <v>#4f2683</v>
      </c>
      <c r="I2027">
        <f>INDEX('Raw Election Data'!$A$1:$AN$3144,MATCH($C2027&amp;" "&amp;$B2027,'Raw Election Data'!$C$1:$C$3144,0),MATCH('Joined Data'!I$1,'Raw Election Data'!$A$1:$AN$1,0))</f>
        <v>11630</v>
      </c>
      <c r="J2027">
        <f>INDEX('Raw Election Data'!$A$1:$AN$3144,MATCH($C2027&amp;" "&amp;$B2027,'Raw Election Data'!$C$1:$C$3144,0),MATCH('Joined Data'!J$1,'Raw Election Data'!$A$1:$AN$1,0))</f>
        <v>1505</v>
      </c>
      <c r="K2027">
        <f>INDEX('Raw Election Data'!$A$1:$AN$3144,MATCH($C2027&amp;" "&amp;$B2027,'Raw Election Data'!$C$1:$C$3144,0),MATCH('Joined Data'!K$1,'Raw Election Data'!$A$1:$AN$1,0))</f>
        <v>3216</v>
      </c>
      <c r="L2027">
        <f>INDEX('Raw Election Data'!$A$1:$AN$3144,MATCH($C2027&amp;" "&amp;$B2027,'Raw Election Data'!$C$1:$C$3144,0),MATCH('Joined Data'!L$1,'Raw Election Data'!$A$1:$AN$1,0))</f>
        <v>5218</v>
      </c>
      <c r="M2027">
        <f>INDEX('Raw Election Data'!$A$1:$AN$3144,MATCH($C2027&amp;" "&amp;$B2027,'Raw Election Data'!$C$1:$C$3144,0),MATCH('Joined Data'!M$1,'Raw Election Data'!$A$1:$AN$1,0))</f>
        <v>0.28842468378689151</v>
      </c>
      <c r="N2027">
        <f>INDEX('Raw Election Data'!$A$1:$AN$3144,MATCH($C2027&amp;" "&amp;$B2027,'Raw Election Data'!$C$1:$C$3144,0),MATCH('Joined Data'!N$1,'Raw Election Data'!$A$1:$AN$1,0))</f>
        <v>0.61632809505557684</v>
      </c>
      <c r="O2027">
        <f>INDEX('Raw Election Data'!$A$1:$AN$3144,MATCH($C2027&amp;" "&amp;$B2027,'Raw Election Data'!$C$1:$C$3144,0),MATCH('Joined Data'!O$1,'Raw Election Data'!$A$1:$AN$1,0))</f>
        <v>-1711</v>
      </c>
      <c r="P2027">
        <f>INDEX('Raw Election Data'!$A$1:$AN$3144,MATCH($C2027&amp;" "&amp;$B2027,'Raw Election Data'!$C$1:$C$3144,0),MATCH('Joined Data'!P$1,'Raw Election Data'!$A$1:$AN$1,0))</f>
        <v>1711</v>
      </c>
      <c r="Q2027">
        <f>INDEX('Raw Election Data'!$A$1:$AN$3144,MATCH($C2027&amp;" "&amp;$B2027,'Raw Election Data'!$C$1:$C$3144,0),MATCH('Joined Data'!Q$1,'Raw Election Data'!$A$1:$AN$1,0))</f>
        <v>-0.32790341126868533</v>
      </c>
      <c r="R2027">
        <f>INDEX('Raw Election Data'!$A$1:$AN$3144,MATCH($C2027&amp;" "&amp;$B2027,'Raw Election Data'!$C$1:$C$3144,0),MATCH('Joined Data'!R$1,'Raw Election Data'!$A$1:$AN$1,0))</f>
        <v>0.32790341126868533</v>
      </c>
    </row>
    <row r="2028" spans="1:18" ht="13.5" hidden="1" customHeight="1" x14ac:dyDescent="0.15">
      <c r="A2028" t="s">
        <v>267</v>
      </c>
      <c r="B2028" t="s">
        <v>5205</v>
      </c>
      <c r="C2028" t="str">
        <f>INDEX(FIPS!$A$1:$E$3236,MATCH($F2028,FIPS!$D$1:$D$3236,0),5)</f>
        <v>Ransom County</v>
      </c>
      <c r="D2028" t="s">
        <v>268</v>
      </c>
      <c r="E2028" s="15" t="s">
        <v>42</v>
      </c>
      <c r="F2028" t="s">
        <v>5268</v>
      </c>
      <c r="G2028" t="s">
        <v>438</v>
      </c>
      <c r="H2028" t="str">
        <f>IFERROR(VLOOKUP($G2028,'Team Colors'!$A:$B,2,0),"#c9c9c9")</f>
        <v>#4f2683</v>
      </c>
      <c r="I2028">
        <f>INDEX('Raw Election Data'!$A$1:$AN$3144,MATCH($C2028&amp;" "&amp;$B2028,'Raw Election Data'!$C$1:$C$3144,0),MATCH('Joined Data'!I$1,'Raw Election Data'!$A$1:$AN$1,0))</f>
        <v>5448</v>
      </c>
      <c r="J2028">
        <f>INDEX('Raw Election Data'!$A$1:$AN$3144,MATCH($C2028&amp;" "&amp;$B2028,'Raw Election Data'!$C$1:$C$3144,0),MATCH('Joined Data'!J$1,'Raw Election Data'!$A$1:$AN$1,0))</f>
        <v>836</v>
      </c>
      <c r="K2028">
        <f>INDEX('Raw Election Data'!$A$1:$AN$3144,MATCH($C2028&amp;" "&amp;$B2028,'Raw Election Data'!$C$1:$C$3144,0),MATCH('Joined Data'!K$1,'Raw Election Data'!$A$1:$AN$1,0))</f>
        <v>1209</v>
      </c>
      <c r="L2028">
        <f>INDEX('Raw Election Data'!$A$1:$AN$3144,MATCH($C2028&amp;" "&amp;$B2028,'Raw Election Data'!$C$1:$C$3144,0),MATCH('Joined Data'!L$1,'Raw Election Data'!$A$1:$AN$1,0))</f>
        <v>2317</v>
      </c>
      <c r="M2028">
        <f>INDEX('Raw Election Data'!$A$1:$AN$3144,MATCH($C2028&amp;" "&amp;$B2028,'Raw Election Data'!$C$1:$C$3144,0),MATCH('Joined Data'!M$1,'Raw Election Data'!$A$1:$AN$1,0))</f>
        <v>0.36081139404402246</v>
      </c>
      <c r="N2028">
        <f>INDEX('Raw Election Data'!$A$1:$AN$3144,MATCH($C2028&amp;" "&amp;$B2028,'Raw Election Data'!$C$1:$C$3144,0),MATCH('Joined Data'!N$1,'Raw Election Data'!$A$1:$AN$1,0))</f>
        <v>0.52179542511868793</v>
      </c>
      <c r="O2028">
        <f>INDEX('Raw Election Data'!$A$1:$AN$3144,MATCH($C2028&amp;" "&amp;$B2028,'Raw Election Data'!$C$1:$C$3144,0),MATCH('Joined Data'!O$1,'Raw Election Data'!$A$1:$AN$1,0))</f>
        <v>-373</v>
      </c>
      <c r="P2028">
        <f>INDEX('Raw Election Data'!$A$1:$AN$3144,MATCH($C2028&amp;" "&amp;$B2028,'Raw Election Data'!$C$1:$C$3144,0),MATCH('Joined Data'!P$1,'Raw Election Data'!$A$1:$AN$1,0))</f>
        <v>373</v>
      </c>
      <c r="Q2028">
        <f>INDEX('Raw Election Data'!$A$1:$AN$3144,MATCH($C2028&amp;" "&amp;$B2028,'Raw Election Data'!$C$1:$C$3144,0),MATCH('Joined Data'!Q$1,'Raw Election Data'!$A$1:$AN$1,0))</f>
        <v>-0.16098403107466547</v>
      </c>
      <c r="R2028">
        <f>INDEX('Raw Election Data'!$A$1:$AN$3144,MATCH($C2028&amp;" "&amp;$B2028,'Raw Election Data'!$C$1:$C$3144,0),MATCH('Joined Data'!R$1,'Raw Election Data'!$A$1:$AN$1,0))</f>
        <v>0.16098403107466547</v>
      </c>
    </row>
    <row r="2029" spans="1:18" ht="13.5" hidden="1" customHeight="1" x14ac:dyDescent="0.15">
      <c r="A2029" t="s">
        <v>267</v>
      </c>
      <c r="B2029" t="s">
        <v>5205</v>
      </c>
      <c r="C2029" t="str">
        <f>INDEX(FIPS!$A$1:$E$3236,MATCH($F2029,FIPS!$D$1:$D$3236,0),5)</f>
        <v>Renville County</v>
      </c>
      <c r="D2029" t="s">
        <v>268</v>
      </c>
      <c r="E2029" s="15" t="s">
        <v>43</v>
      </c>
      <c r="F2029" t="s">
        <v>5269</v>
      </c>
      <c r="G2029" t="s">
        <v>438</v>
      </c>
      <c r="H2029" t="str">
        <f>IFERROR(VLOOKUP($G2029,'Team Colors'!$A:$B,2,0),"#c9c9c9")</f>
        <v>#4f2683</v>
      </c>
      <c r="I2029">
        <f>INDEX('Raw Election Data'!$A$1:$AN$3144,MATCH($C2029&amp;" "&amp;$B2029,'Raw Election Data'!$C$1:$C$3144,0),MATCH('Joined Data'!I$1,'Raw Election Data'!$A$1:$AN$1,0))</f>
        <v>2571</v>
      </c>
      <c r="J2029">
        <f>INDEX('Raw Election Data'!$A$1:$AN$3144,MATCH($C2029&amp;" "&amp;$B2029,'Raw Election Data'!$C$1:$C$3144,0),MATCH('Joined Data'!J$1,'Raw Election Data'!$A$1:$AN$1,0))</f>
        <v>200</v>
      </c>
      <c r="K2029">
        <f>INDEX('Raw Election Data'!$A$1:$AN$3144,MATCH($C2029&amp;" "&amp;$B2029,'Raw Election Data'!$C$1:$C$3144,0),MATCH('Joined Data'!K$1,'Raw Election Data'!$A$1:$AN$1,0))</f>
        <v>978</v>
      </c>
      <c r="L2029">
        <f>INDEX('Raw Election Data'!$A$1:$AN$3144,MATCH($C2029&amp;" "&amp;$B2029,'Raw Election Data'!$C$1:$C$3144,0),MATCH('Joined Data'!L$1,'Raw Election Data'!$A$1:$AN$1,0))</f>
        <v>1255</v>
      </c>
      <c r="M2029">
        <f>INDEX('Raw Election Data'!$A$1:$AN$3144,MATCH($C2029&amp;" "&amp;$B2029,'Raw Election Data'!$C$1:$C$3144,0),MATCH('Joined Data'!M$1,'Raw Election Data'!$A$1:$AN$1,0))</f>
        <v>0.15936254980079681</v>
      </c>
      <c r="N2029">
        <f>INDEX('Raw Election Data'!$A$1:$AN$3144,MATCH($C2029&amp;" "&amp;$B2029,'Raw Election Data'!$C$1:$C$3144,0),MATCH('Joined Data'!N$1,'Raw Election Data'!$A$1:$AN$1,0))</f>
        <v>0.77928286852589645</v>
      </c>
      <c r="O2029">
        <f>INDEX('Raw Election Data'!$A$1:$AN$3144,MATCH($C2029&amp;" "&amp;$B2029,'Raw Election Data'!$C$1:$C$3144,0),MATCH('Joined Data'!O$1,'Raw Election Data'!$A$1:$AN$1,0))</f>
        <v>-778</v>
      </c>
      <c r="P2029">
        <f>INDEX('Raw Election Data'!$A$1:$AN$3144,MATCH($C2029&amp;" "&amp;$B2029,'Raw Election Data'!$C$1:$C$3144,0),MATCH('Joined Data'!P$1,'Raw Election Data'!$A$1:$AN$1,0))</f>
        <v>778</v>
      </c>
      <c r="Q2029">
        <f>INDEX('Raw Election Data'!$A$1:$AN$3144,MATCH($C2029&amp;" "&amp;$B2029,'Raw Election Data'!$C$1:$C$3144,0),MATCH('Joined Data'!Q$1,'Raw Election Data'!$A$1:$AN$1,0))</f>
        <v>-0.61992031872509967</v>
      </c>
      <c r="R2029">
        <f>INDEX('Raw Election Data'!$A$1:$AN$3144,MATCH($C2029&amp;" "&amp;$B2029,'Raw Election Data'!$C$1:$C$3144,0),MATCH('Joined Data'!R$1,'Raw Election Data'!$A$1:$AN$1,0))</f>
        <v>0.61992031872509967</v>
      </c>
    </row>
    <row r="2030" spans="1:18" ht="13.5" hidden="1" customHeight="1" x14ac:dyDescent="0.15">
      <c r="A2030" t="s">
        <v>267</v>
      </c>
      <c r="B2030" t="s">
        <v>5205</v>
      </c>
      <c r="C2030" t="str">
        <f>INDEX(FIPS!$A$1:$E$3236,MATCH($F2030,FIPS!$D$1:$D$3236,0),5)</f>
        <v>Richland County</v>
      </c>
      <c r="D2030" t="s">
        <v>268</v>
      </c>
      <c r="E2030" s="15" t="s">
        <v>44</v>
      </c>
      <c r="F2030" t="s">
        <v>5270</v>
      </c>
      <c r="G2030" t="s">
        <v>438</v>
      </c>
      <c r="H2030" t="str">
        <f>IFERROR(VLOOKUP($G2030,'Team Colors'!$A:$B,2,0),"#c9c9c9")</f>
        <v>#4f2683</v>
      </c>
      <c r="I2030">
        <f>INDEX('Raw Election Data'!$A$1:$AN$3144,MATCH($C2030&amp;" "&amp;$B2030,'Raw Election Data'!$C$1:$C$3144,0),MATCH('Joined Data'!I$1,'Raw Election Data'!$A$1:$AN$1,0))</f>
        <v>16402</v>
      </c>
      <c r="J2030">
        <f>INDEX('Raw Election Data'!$A$1:$AN$3144,MATCH($C2030&amp;" "&amp;$B2030,'Raw Election Data'!$C$1:$C$3144,0),MATCH('Joined Data'!J$1,'Raw Election Data'!$A$1:$AN$1,0))</f>
        <v>2064</v>
      </c>
      <c r="K2030">
        <f>INDEX('Raw Election Data'!$A$1:$AN$3144,MATCH($C2030&amp;" "&amp;$B2030,'Raw Election Data'!$C$1:$C$3144,0),MATCH('Joined Data'!K$1,'Raw Election Data'!$A$1:$AN$1,0))</f>
        <v>4759</v>
      </c>
      <c r="L2030">
        <f>INDEX('Raw Election Data'!$A$1:$AN$3144,MATCH($C2030&amp;" "&amp;$B2030,'Raw Election Data'!$C$1:$C$3144,0),MATCH('Joined Data'!L$1,'Raw Election Data'!$A$1:$AN$1,0))</f>
        <v>7460</v>
      </c>
      <c r="M2030">
        <f>INDEX('Raw Election Data'!$A$1:$AN$3144,MATCH($C2030&amp;" "&amp;$B2030,'Raw Election Data'!$C$1:$C$3144,0),MATCH('Joined Data'!M$1,'Raw Election Data'!$A$1:$AN$1,0))</f>
        <v>0.27667560321715817</v>
      </c>
      <c r="N2030">
        <f>INDEX('Raw Election Data'!$A$1:$AN$3144,MATCH($C2030&amp;" "&amp;$B2030,'Raw Election Data'!$C$1:$C$3144,0),MATCH('Joined Data'!N$1,'Raw Election Data'!$A$1:$AN$1,0))</f>
        <v>0.63793565683646114</v>
      </c>
      <c r="O2030">
        <f>INDEX('Raw Election Data'!$A$1:$AN$3144,MATCH($C2030&amp;" "&amp;$B2030,'Raw Election Data'!$C$1:$C$3144,0),MATCH('Joined Data'!O$1,'Raw Election Data'!$A$1:$AN$1,0))</f>
        <v>-2695</v>
      </c>
      <c r="P2030">
        <f>INDEX('Raw Election Data'!$A$1:$AN$3144,MATCH($C2030&amp;" "&amp;$B2030,'Raw Election Data'!$C$1:$C$3144,0),MATCH('Joined Data'!P$1,'Raw Election Data'!$A$1:$AN$1,0))</f>
        <v>2695</v>
      </c>
      <c r="Q2030">
        <f>INDEX('Raw Election Data'!$A$1:$AN$3144,MATCH($C2030&amp;" "&amp;$B2030,'Raw Election Data'!$C$1:$C$3144,0),MATCH('Joined Data'!Q$1,'Raw Election Data'!$A$1:$AN$1,0))</f>
        <v>-0.36126005361930297</v>
      </c>
      <c r="R2030">
        <f>INDEX('Raw Election Data'!$A$1:$AN$3144,MATCH($C2030&amp;" "&amp;$B2030,'Raw Election Data'!$C$1:$C$3144,0),MATCH('Joined Data'!R$1,'Raw Election Data'!$A$1:$AN$1,0))</f>
        <v>0.36126005361930297</v>
      </c>
    </row>
    <row r="2031" spans="1:18" ht="13.5" hidden="1" customHeight="1" x14ac:dyDescent="0.15">
      <c r="A2031" t="s">
        <v>267</v>
      </c>
      <c r="B2031" t="s">
        <v>5205</v>
      </c>
      <c r="C2031" t="str">
        <f>INDEX(FIPS!$A$1:$E$3236,MATCH($F2031,FIPS!$D$1:$D$3236,0),5)</f>
        <v>Rolette County</v>
      </c>
      <c r="D2031" t="s">
        <v>268</v>
      </c>
      <c r="E2031" s="15" t="s">
        <v>45</v>
      </c>
      <c r="F2031" t="s">
        <v>5272</v>
      </c>
      <c r="G2031" t="s">
        <v>438</v>
      </c>
      <c r="H2031" t="str">
        <f>IFERROR(VLOOKUP($G2031,'Team Colors'!$A:$B,2,0),"#c9c9c9")</f>
        <v>#4f2683</v>
      </c>
      <c r="I2031">
        <f>INDEX('Raw Election Data'!$A$1:$AN$3144,MATCH($C2031&amp;" "&amp;$B2031,'Raw Election Data'!$C$1:$C$3144,0),MATCH('Joined Data'!I$1,'Raw Election Data'!$A$1:$AN$1,0))</f>
        <v>14649</v>
      </c>
      <c r="J2031">
        <f>INDEX('Raw Election Data'!$A$1:$AN$3144,MATCH($C2031&amp;" "&amp;$B2031,'Raw Election Data'!$C$1:$C$3144,0),MATCH('Joined Data'!J$1,'Raw Election Data'!$A$1:$AN$1,0))</f>
        <v>2097</v>
      </c>
      <c r="K2031">
        <f>INDEX('Raw Election Data'!$A$1:$AN$3144,MATCH($C2031&amp;" "&amp;$B2031,'Raw Election Data'!$C$1:$C$3144,0),MATCH('Joined Data'!K$1,'Raw Election Data'!$A$1:$AN$1,0))</f>
        <v>1210</v>
      </c>
      <c r="L2031">
        <f>INDEX('Raw Election Data'!$A$1:$AN$3144,MATCH($C2031&amp;" "&amp;$B2031,'Raw Election Data'!$C$1:$C$3144,0),MATCH('Joined Data'!L$1,'Raw Election Data'!$A$1:$AN$1,0))</f>
        <v>3662</v>
      </c>
      <c r="M2031">
        <f>INDEX('Raw Election Data'!$A$1:$AN$3144,MATCH($C2031&amp;" "&amp;$B2031,'Raw Election Data'!$C$1:$C$3144,0),MATCH('Joined Data'!M$1,'Raw Election Data'!$A$1:$AN$1,0))</f>
        <v>0.5726379027853632</v>
      </c>
      <c r="N2031">
        <f>INDEX('Raw Election Data'!$A$1:$AN$3144,MATCH($C2031&amp;" "&amp;$B2031,'Raw Election Data'!$C$1:$C$3144,0),MATCH('Joined Data'!N$1,'Raw Election Data'!$A$1:$AN$1,0))</f>
        <v>0.3304205352266521</v>
      </c>
      <c r="O2031">
        <f>INDEX('Raw Election Data'!$A$1:$AN$3144,MATCH($C2031&amp;" "&amp;$B2031,'Raw Election Data'!$C$1:$C$3144,0),MATCH('Joined Data'!O$1,'Raw Election Data'!$A$1:$AN$1,0))</f>
        <v>887</v>
      </c>
      <c r="P2031">
        <f>INDEX('Raw Election Data'!$A$1:$AN$3144,MATCH($C2031&amp;" "&amp;$B2031,'Raw Election Data'!$C$1:$C$3144,0),MATCH('Joined Data'!P$1,'Raw Election Data'!$A$1:$AN$1,0))</f>
        <v>-887</v>
      </c>
      <c r="Q2031">
        <f>INDEX('Raw Election Data'!$A$1:$AN$3144,MATCH($C2031&amp;" "&amp;$B2031,'Raw Election Data'!$C$1:$C$3144,0),MATCH('Joined Data'!Q$1,'Raw Election Data'!$A$1:$AN$1,0))</f>
        <v>0.24221736755871109</v>
      </c>
      <c r="R2031">
        <f>INDEX('Raw Election Data'!$A$1:$AN$3144,MATCH($C2031&amp;" "&amp;$B2031,'Raw Election Data'!$C$1:$C$3144,0),MATCH('Joined Data'!R$1,'Raw Election Data'!$A$1:$AN$1,0))</f>
        <v>-0.24221736755871109</v>
      </c>
    </row>
    <row r="2032" spans="1:18" ht="13.5" hidden="1" customHeight="1" x14ac:dyDescent="0.15">
      <c r="A2032" t="s">
        <v>267</v>
      </c>
      <c r="B2032" t="s">
        <v>5205</v>
      </c>
      <c r="C2032" t="str">
        <f>INDEX(FIPS!$A$1:$E$3236,MATCH($F2032,FIPS!$D$1:$D$3236,0),5)</f>
        <v>Sargent County</v>
      </c>
      <c r="D2032" t="s">
        <v>268</v>
      </c>
      <c r="E2032" s="15" t="s">
        <v>46</v>
      </c>
      <c r="F2032" t="s">
        <v>5274</v>
      </c>
      <c r="G2032" t="s">
        <v>438</v>
      </c>
      <c r="H2032" t="str">
        <f>IFERROR(VLOOKUP($G2032,'Team Colors'!$A:$B,2,0),"#c9c9c9")</f>
        <v>#4f2683</v>
      </c>
      <c r="I2032">
        <f>INDEX('Raw Election Data'!$A$1:$AN$3144,MATCH($C2032&amp;" "&amp;$B2032,'Raw Election Data'!$C$1:$C$3144,0),MATCH('Joined Data'!I$1,'Raw Election Data'!$A$1:$AN$1,0))</f>
        <v>3876</v>
      </c>
      <c r="J2032">
        <f>INDEX('Raw Election Data'!$A$1:$AN$3144,MATCH($C2032&amp;" "&amp;$B2032,'Raw Election Data'!$C$1:$C$3144,0),MATCH('Joined Data'!J$1,'Raw Election Data'!$A$1:$AN$1,0))</f>
        <v>693</v>
      </c>
      <c r="K2032">
        <f>INDEX('Raw Election Data'!$A$1:$AN$3144,MATCH($C2032&amp;" "&amp;$B2032,'Raw Election Data'!$C$1:$C$3144,0),MATCH('Joined Data'!K$1,'Raw Election Data'!$A$1:$AN$1,0))</f>
        <v>1088</v>
      </c>
      <c r="L2032">
        <f>INDEX('Raw Election Data'!$A$1:$AN$3144,MATCH($C2032&amp;" "&amp;$B2032,'Raw Election Data'!$C$1:$C$3144,0),MATCH('Joined Data'!L$1,'Raw Election Data'!$A$1:$AN$1,0))</f>
        <v>1978</v>
      </c>
      <c r="M2032">
        <f>INDEX('Raw Election Data'!$A$1:$AN$3144,MATCH($C2032&amp;" "&amp;$B2032,'Raw Election Data'!$C$1:$C$3144,0),MATCH('Joined Data'!M$1,'Raw Election Data'!$A$1:$AN$1,0))</f>
        <v>0.35035389282103135</v>
      </c>
      <c r="N2032">
        <f>INDEX('Raw Election Data'!$A$1:$AN$3144,MATCH($C2032&amp;" "&amp;$B2032,'Raw Election Data'!$C$1:$C$3144,0),MATCH('Joined Data'!N$1,'Raw Election Data'!$A$1:$AN$1,0))</f>
        <v>0.55005055611729015</v>
      </c>
      <c r="O2032">
        <f>INDEX('Raw Election Data'!$A$1:$AN$3144,MATCH($C2032&amp;" "&amp;$B2032,'Raw Election Data'!$C$1:$C$3144,0),MATCH('Joined Data'!O$1,'Raw Election Data'!$A$1:$AN$1,0))</f>
        <v>-395</v>
      </c>
      <c r="P2032">
        <f>INDEX('Raw Election Data'!$A$1:$AN$3144,MATCH($C2032&amp;" "&amp;$B2032,'Raw Election Data'!$C$1:$C$3144,0),MATCH('Joined Data'!P$1,'Raw Election Data'!$A$1:$AN$1,0))</f>
        <v>395</v>
      </c>
      <c r="Q2032">
        <f>INDEX('Raw Election Data'!$A$1:$AN$3144,MATCH($C2032&amp;" "&amp;$B2032,'Raw Election Data'!$C$1:$C$3144,0),MATCH('Joined Data'!Q$1,'Raw Election Data'!$A$1:$AN$1,0))</f>
        <v>-0.19969666329625879</v>
      </c>
      <c r="R2032">
        <f>INDEX('Raw Election Data'!$A$1:$AN$3144,MATCH($C2032&amp;" "&amp;$B2032,'Raw Election Data'!$C$1:$C$3144,0),MATCH('Joined Data'!R$1,'Raw Election Data'!$A$1:$AN$1,0))</f>
        <v>0.19969666329625879</v>
      </c>
    </row>
    <row r="2033" spans="1:18" ht="13.5" hidden="1" customHeight="1" x14ac:dyDescent="0.15">
      <c r="A2033" t="s">
        <v>267</v>
      </c>
      <c r="B2033" t="s">
        <v>5205</v>
      </c>
      <c r="C2033" t="str">
        <f>INDEX(FIPS!$A$1:$E$3236,MATCH($F2033,FIPS!$D$1:$D$3236,0),5)</f>
        <v>Sheridan County</v>
      </c>
      <c r="D2033" t="s">
        <v>268</v>
      </c>
      <c r="E2033" s="15" t="s">
        <v>47</v>
      </c>
      <c r="F2033" t="s">
        <v>5275</v>
      </c>
      <c r="G2033" t="s">
        <v>438</v>
      </c>
      <c r="H2033" t="str">
        <f>IFERROR(VLOOKUP($G2033,'Team Colors'!$A:$B,2,0),"#c9c9c9")</f>
        <v>#4f2683</v>
      </c>
      <c r="I2033">
        <f>INDEX('Raw Election Data'!$A$1:$AN$3144,MATCH($C2033&amp;" "&amp;$B2033,'Raw Election Data'!$C$1:$C$3144,0),MATCH('Joined Data'!I$1,'Raw Election Data'!$A$1:$AN$1,0))</f>
        <v>1310</v>
      </c>
      <c r="J2033">
        <f>INDEX('Raw Election Data'!$A$1:$AN$3144,MATCH($C2033&amp;" "&amp;$B2033,'Raw Election Data'!$C$1:$C$3144,0),MATCH('Joined Data'!J$1,'Raw Election Data'!$A$1:$AN$1,0))</f>
        <v>94</v>
      </c>
      <c r="K2033">
        <f>INDEX('Raw Election Data'!$A$1:$AN$3144,MATCH($C2033&amp;" "&amp;$B2033,'Raw Election Data'!$C$1:$C$3144,0),MATCH('Joined Data'!K$1,'Raw Election Data'!$A$1:$AN$1,0))</f>
        <v>644</v>
      </c>
      <c r="L2033">
        <f>INDEX('Raw Election Data'!$A$1:$AN$3144,MATCH($C2033&amp;" "&amp;$B2033,'Raw Election Data'!$C$1:$C$3144,0),MATCH('Joined Data'!L$1,'Raw Election Data'!$A$1:$AN$1,0))</f>
        <v>774</v>
      </c>
      <c r="M2033">
        <f>INDEX('Raw Election Data'!$A$1:$AN$3144,MATCH($C2033&amp;" "&amp;$B2033,'Raw Election Data'!$C$1:$C$3144,0),MATCH('Joined Data'!M$1,'Raw Election Data'!$A$1:$AN$1,0))</f>
        <v>0.12144702842377261</v>
      </c>
      <c r="N2033">
        <f>INDEX('Raw Election Data'!$A$1:$AN$3144,MATCH($C2033&amp;" "&amp;$B2033,'Raw Election Data'!$C$1:$C$3144,0),MATCH('Joined Data'!N$1,'Raw Election Data'!$A$1:$AN$1,0))</f>
        <v>0.83204134366925064</v>
      </c>
      <c r="O2033">
        <f>INDEX('Raw Election Data'!$A$1:$AN$3144,MATCH($C2033&amp;" "&amp;$B2033,'Raw Election Data'!$C$1:$C$3144,0),MATCH('Joined Data'!O$1,'Raw Election Data'!$A$1:$AN$1,0))</f>
        <v>-550</v>
      </c>
      <c r="P2033">
        <f>INDEX('Raw Election Data'!$A$1:$AN$3144,MATCH($C2033&amp;" "&amp;$B2033,'Raw Election Data'!$C$1:$C$3144,0),MATCH('Joined Data'!P$1,'Raw Election Data'!$A$1:$AN$1,0))</f>
        <v>550</v>
      </c>
      <c r="Q2033">
        <f>INDEX('Raw Election Data'!$A$1:$AN$3144,MATCH($C2033&amp;" "&amp;$B2033,'Raw Election Data'!$C$1:$C$3144,0),MATCH('Joined Data'!Q$1,'Raw Election Data'!$A$1:$AN$1,0))</f>
        <v>-0.710594315245478</v>
      </c>
      <c r="R2033">
        <f>INDEX('Raw Election Data'!$A$1:$AN$3144,MATCH($C2033&amp;" "&amp;$B2033,'Raw Election Data'!$C$1:$C$3144,0),MATCH('Joined Data'!R$1,'Raw Election Data'!$A$1:$AN$1,0))</f>
        <v>0.710594315245478</v>
      </c>
    </row>
    <row r="2034" spans="1:18" ht="13.5" hidden="1" customHeight="1" x14ac:dyDescent="0.15">
      <c r="A2034" t="s">
        <v>267</v>
      </c>
      <c r="B2034" t="s">
        <v>5205</v>
      </c>
      <c r="C2034" t="str">
        <f>INDEX(FIPS!$A$1:$E$3236,MATCH($F2034,FIPS!$D$1:$D$3236,0),5)</f>
        <v>Sioux County</v>
      </c>
      <c r="D2034" t="s">
        <v>268</v>
      </c>
      <c r="E2034" s="15" t="s">
        <v>48</v>
      </c>
      <c r="F2034" t="s">
        <v>5276</v>
      </c>
      <c r="G2034" t="s">
        <v>438</v>
      </c>
      <c r="H2034" t="str">
        <f>IFERROR(VLOOKUP($G2034,'Team Colors'!$A:$B,2,0),"#c9c9c9")</f>
        <v>#4f2683</v>
      </c>
      <c r="I2034">
        <f>INDEX('Raw Election Data'!$A$1:$AN$3144,MATCH($C2034&amp;" "&amp;$B2034,'Raw Election Data'!$C$1:$C$3144,0),MATCH('Joined Data'!I$1,'Raw Election Data'!$A$1:$AN$1,0))</f>
        <v>4370</v>
      </c>
      <c r="J2034">
        <f>INDEX('Raw Election Data'!$A$1:$AN$3144,MATCH($C2034&amp;" "&amp;$B2034,'Raw Election Data'!$C$1:$C$3144,0),MATCH('Joined Data'!J$1,'Raw Election Data'!$A$1:$AN$1,0))</f>
        <v>758</v>
      </c>
      <c r="K2034">
        <f>INDEX('Raw Election Data'!$A$1:$AN$3144,MATCH($C2034&amp;" "&amp;$B2034,'Raw Election Data'!$C$1:$C$3144,0),MATCH('Joined Data'!K$1,'Raw Election Data'!$A$1:$AN$1,0))</f>
        <v>256</v>
      </c>
      <c r="L2034">
        <f>INDEX('Raw Election Data'!$A$1:$AN$3144,MATCH($C2034&amp;" "&amp;$B2034,'Raw Election Data'!$C$1:$C$3144,0),MATCH('Joined Data'!L$1,'Raw Election Data'!$A$1:$AN$1,0))</f>
        <v>1177</v>
      </c>
      <c r="M2034">
        <f>INDEX('Raw Election Data'!$A$1:$AN$3144,MATCH($C2034&amp;" "&amp;$B2034,'Raw Election Data'!$C$1:$C$3144,0),MATCH('Joined Data'!M$1,'Raw Election Data'!$A$1:$AN$1,0))</f>
        <v>0.64401019541206461</v>
      </c>
      <c r="N2034">
        <f>INDEX('Raw Election Data'!$A$1:$AN$3144,MATCH($C2034&amp;" "&amp;$B2034,'Raw Election Data'!$C$1:$C$3144,0),MATCH('Joined Data'!N$1,'Raw Election Data'!$A$1:$AN$1,0))</f>
        <v>0.21750212404418012</v>
      </c>
      <c r="O2034">
        <f>INDEX('Raw Election Data'!$A$1:$AN$3144,MATCH($C2034&amp;" "&amp;$B2034,'Raw Election Data'!$C$1:$C$3144,0),MATCH('Joined Data'!O$1,'Raw Election Data'!$A$1:$AN$1,0))</f>
        <v>502</v>
      </c>
      <c r="P2034">
        <f>INDEX('Raw Election Data'!$A$1:$AN$3144,MATCH($C2034&amp;" "&amp;$B2034,'Raw Election Data'!$C$1:$C$3144,0),MATCH('Joined Data'!P$1,'Raw Election Data'!$A$1:$AN$1,0))</f>
        <v>-502</v>
      </c>
      <c r="Q2034">
        <f>INDEX('Raw Election Data'!$A$1:$AN$3144,MATCH($C2034&amp;" "&amp;$B2034,'Raw Election Data'!$C$1:$C$3144,0),MATCH('Joined Data'!Q$1,'Raw Election Data'!$A$1:$AN$1,0))</f>
        <v>0.42650807136788449</v>
      </c>
      <c r="R2034">
        <f>INDEX('Raw Election Data'!$A$1:$AN$3144,MATCH($C2034&amp;" "&amp;$B2034,'Raw Election Data'!$C$1:$C$3144,0),MATCH('Joined Data'!R$1,'Raw Election Data'!$A$1:$AN$1,0))</f>
        <v>-0.42650807136788449</v>
      </c>
    </row>
    <row r="2035" spans="1:18" ht="13.5" hidden="1" customHeight="1" x14ac:dyDescent="0.15">
      <c r="A2035" t="s">
        <v>267</v>
      </c>
      <c r="B2035" t="s">
        <v>5205</v>
      </c>
      <c r="C2035" t="str">
        <f>INDEX(FIPS!$A$1:$E$3236,MATCH($F2035,FIPS!$D$1:$D$3236,0),5)</f>
        <v>Slope County</v>
      </c>
      <c r="D2035" t="s">
        <v>268</v>
      </c>
      <c r="E2035" s="15" t="s">
        <v>49</v>
      </c>
      <c r="F2035" t="s">
        <v>5278</v>
      </c>
      <c r="G2035" t="s">
        <v>7755</v>
      </c>
      <c r="H2035" t="str">
        <f>IFERROR(VLOOKUP($G2035,'Team Colors'!$A:$B,2,0),"#c9c9c9")</f>
        <v>#203731</v>
      </c>
      <c r="I2035">
        <f>INDEX('Raw Election Data'!$A$1:$AN$3144,MATCH($C2035&amp;" "&amp;$B2035,'Raw Election Data'!$C$1:$C$3144,0),MATCH('Joined Data'!I$1,'Raw Election Data'!$A$1:$AN$1,0))</f>
        <v>767</v>
      </c>
      <c r="J2035">
        <f>INDEX('Raw Election Data'!$A$1:$AN$3144,MATCH($C2035&amp;" "&amp;$B2035,'Raw Election Data'!$C$1:$C$3144,0),MATCH('Joined Data'!J$1,'Raw Election Data'!$A$1:$AN$1,0))</f>
        <v>42</v>
      </c>
      <c r="K2035">
        <f>INDEX('Raw Election Data'!$A$1:$AN$3144,MATCH($C2035&amp;" "&amp;$B2035,'Raw Election Data'!$C$1:$C$3144,0),MATCH('Joined Data'!K$1,'Raw Election Data'!$A$1:$AN$1,0))</f>
        <v>361</v>
      </c>
      <c r="L2035">
        <f>INDEX('Raw Election Data'!$A$1:$AN$3144,MATCH($C2035&amp;" "&amp;$B2035,'Raw Election Data'!$C$1:$C$3144,0),MATCH('Joined Data'!L$1,'Raw Election Data'!$A$1:$AN$1,0))</f>
        <v>427</v>
      </c>
      <c r="M2035">
        <f>INDEX('Raw Election Data'!$A$1:$AN$3144,MATCH($C2035&amp;" "&amp;$B2035,'Raw Election Data'!$C$1:$C$3144,0),MATCH('Joined Data'!M$1,'Raw Election Data'!$A$1:$AN$1,0))</f>
        <v>9.8360655737704916E-2</v>
      </c>
      <c r="N2035">
        <f>INDEX('Raw Election Data'!$A$1:$AN$3144,MATCH($C2035&amp;" "&amp;$B2035,'Raw Election Data'!$C$1:$C$3144,0),MATCH('Joined Data'!N$1,'Raw Election Data'!$A$1:$AN$1,0))</f>
        <v>0.84543325526932089</v>
      </c>
      <c r="O2035">
        <f>INDEX('Raw Election Data'!$A$1:$AN$3144,MATCH($C2035&amp;" "&amp;$B2035,'Raw Election Data'!$C$1:$C$3144,0),MATCH('Joined Data'!O$1,'Raw Election Data'!$A$1:$AN$1,0))</f>
        <v>-319</v>
      </c>
      <c r="P2035">
        <f>INDEX('Raw Election Data'!$A$1:$AN$3144,MATCH($C2035&amp;" "&amp;$B2035,'Raw Election Data'!$C$1:$C$3144,0),MATCH('Joined Data'!P$1,'Raw Election Data'!$A$1:$AN$1,0))</f>
        <v>319</v>
      </c>
      <c r="Q2035">
        <f>INDEX('Raw Election Data'!$A$1:$AN$3144,MATCH($C2035&amp;" "&amp;$B2035,'Raw Election Data'!$C$1:$C$3144,0),MATCH('Joined Data'!Q$1,'Raw Election Data'!$A$1:$AN$1,0))</f>
        <v>-0.74707259953161598</v>
      </c>
      <c r="R2035">
        <f>INDEX('Raw Election Data'!$A$1:$AN$3144,MATCH($C2035&amp;" "&amp;$B2035,'Raw Election Data'!$C$1:$C$3144,0),MATCH('Joined Data'!R$1,'Raw Election Data'!$A$1:$AN$1,0))</f>
        <v>0.74707259953161598</v>
      </c>
    </row>
    <row r="2036" spans="1:18" ht="13.5" hidden="1" customHeight="1" x14ac:dyDescent="0.15">
      <c r="A2036" t="s">
        <v>267</v>
      </c>
      <c r="B2036" t="s">
        <v>5205</v>
      </c>
      <c r="C2036" t="str">
        <f>INDEX(FIPS!$A$1:$E$3236,MATCH($F2036,FIPS!$D$1:$D$3236,0),5)</f>
        <v>Stark County</v>
      </c>
      <c r="D2036" t="s">
        <v>268</v>
      </c>
      <c r="E2036" s="15" t="s">
        <v>50</v>
      </c>
      <c r="F2036" t="s">
        <v>5279</v>
      </c>
      <c r="G2036" t="s">
        <v>438</v>
      </c>
      <c r="H2036" t="str">
        <f>IFERROR(VLOOKUP($G2036,'Team Colors'!$A:$B,2,0),"#c9c9c9")</f>
        <v>#4f2683</v>
      </c>
      <c r="I2036">
        <f>INDEX('Raw Election Data'!$A$1:$AN$3144,MATCH($C2036&amp;" "&amp;$B2036,'Raw Election Data'!$C$1:$C$3144,0),MATCH('Joined Data'!I$1,'Raw Election Data'!$A$1:$AN$1,0))</f>
        <v>32154</v>
      </c>
      <c r="J2036">
        <f>INDEX('Raw Election Data'!$A$1:$AN$3144,MATCH($C2036&amp;" "&amp;$B2036,'Raw Election Data'!$C$1:$C$3144,0),MATCH('Joined Data'!J$1,'Raw Election Data'!$A$1:$AN$1,0))</f>
        <v>1745</v>
      </c>
      <c r="K2036">
        <f>INDEX('Raw Election Data'!$A$1:$AN$3144,MATCH($C2036&amp;" "&amp;$B2036,'Raw Election Data'!$C$1:$C$3144,0),MATCH('Joined Data'!K$1,'Raw Election Data'!$A$1:$AN$1,0))</f>
        <v>9718</v>
      </c>
      <c r="L2036">
        <f>INDEX('Raw Election Data'!$A$1:$AN$3144,MATCH($C2036&amp;" "&amp;$B2036,'Raw Election Data'!$C$1:$C$3144,0),MATCH('Joined Data'!L$1,'Raw Election Data'!$A$1:$AN$1,0))</f>
        <v>12115</v>
      </c>
      <c r="M2036">
        <f>INDEX('Raw Election Data'!$A$1:$AN$3144,MATCH($C2036&amp;" "&amp;$B2036,'Raw Election Data'!$C$1:$C$3144,0),MATCH('Joined Data'!M$1,'Raw Election Data'!$A$1:$AN$1,0))</f>
        <v>0.1440363186132893</v>
      </c>
      <c r="N2036">
        <f>INDEX('Raw Election Data'!$A$1:$AN$3144,MATCH($C2036&amp;" "&amp;$B2036,'Raw Election Data'!$C$1:$C$3144,0),MATCH('Joined Data'!N$1,'Raw Election Data'!$A$1:$AN$1,0))</f>
        <v>0.80214609987618657</v>
      </c>
      <c r="O2036">
        <f>INDEX('Raw Election Data'!$A$1:$AN$3144,MATCH($C2036&amp;" "&amp;$B2036,'Raw Election Data'!$C$1:$C$3144,0),MATCH('Joined Data'!O$1,'Raw Election Data'!$A$1:$AN$1,0))</f>
        <v>-7973</v>
      </c>
      <c r="P2036">
        <f>INDEX('Raw Election Data'!$A$1:$AN$3144,MATCH($C2036&amp;" "&amp;$B2036,'Raw Election Data'!$C$1:$C$3144,0),MATCH('Joined Data'!P$1,'Raw Election Data'!$A$1:$AN$1,0))</f>
        <v>7973</v>
      </c>
      <c r="Q2036">
        <f>INDEX('Raw Election Data'!$A$1:$AN$3144,MATCH($C2036&amp;" "&amp;$B2036,'Raw Election Data'!$C$1:$C$3144,0),MATCH('Joined Data'!Q$1,'Raw Election Data'!$A$1:$AN$1,0))</f>
        <v>-0.65810978126289732</v>
      </c>
      <c r="R2036">
        <f>INDEX('Raw Election Data'!$A$1:$AN$3144,MATCH($C2036&amp;" "&amp;$B2036,'Raw Election Data'!$C$1:$C$3144,0),MATCH('Joined Data'!R$1,'Raw Election Data'!$A$1:$AN$1,0))</f>
        <v>0.65810978126289732</v>
      </c>
    </row>
    <row r="2037" spans="1:18" ht="13.5" hidden="1" customHeight="1" x14ac:dyDescent="0.15">
      <c r="A2037" t="s">
        <v>267</v>
      </c>
      <c r="B2037" t="s">
        <v>5205</v>
      </c>
      <c r="C2037" t="str">
        <f>INDEX(FIPS!$A$1:$E$3236,MATCH($F2037,FIPS!$D$1:$D$3236,0),5)</f>
        <v>Steele County</v>
      </c>
      <c r="D2037" t="s">
        <v>268</v>
      </c>
      <c r="E2037" s="15" t="s">
        <v>51</v>
      </c>
      <c r="F2037" t="s">
        <v>5282</v>
      </c>
      <c r="G2037" t="s">
        <v>438</v>
      </c>
      <c r="H2037" t="str">
        <f>IFERROR(VLOOKUP($G2037,'Team Colors'!$A:$B,2,0),"#c9c9c9")</f>
        <v>#4f2683</v>
      </c>
      <c r="I2037">
        <f>INDEX('Raw Election Data'!$A$1:$AN$3144,MATCH($C2037&amp;" "&amp;$B2037,'Raw Election Data'!$C$1:$C$3144,0),MATCH('Joined Data'!I$1,'Raw Election Data'!$A$1:$AN$1,0))</f>
        <v>1956</v>
      </c>
      <c r="J2037">
        <f>INDEX('Raw Election Data'!$A$1:$AN$3144,MATCH($C2037&amp;" "&amp;$B2037,'Raw Election Data'!$C$1:$C$3144,0),MATCH('Joined Data'!J$1,'Raw Election Data'!$A$1:$AN$1,0))</f>
        <v>361</v>
      </c>
      <c r="K2037">
        <f>INDEX('Raw Election Data'!$A$1:$AN$3144,MATCH($C2037&amp;" "&amp;$B2037,'Raw Election Data'!$C$1:$C$3144,0),MATCH('Joined Data'!K$1,'Raw Election Data'!$A$1:$AN$1,0))</f>
        <v>537</v>
      </c>
      <c r="L2037">
        <f>INDEX('Raw Election Data'!$A$1:$AN$3144,MATCH($C2037&amp;" "&amp;$B2037,'Raw Election Data'!$C$1:$C$3144,0),MATCH('Joined Data'!L$1,'Raw Election Data'!$A$1:$AN$1,0))</f>
        <v>984</v>
      </c>
      <c r="M2037">
        <f>INDEX('Raw Election Data'!$A$1:$AN$3144,MATCH($C2037&amp;" "&amp;$B2037,'Raw Election Data'!$C$1:$C$3144,0),MATCH('Joined Data'!M$1,'Raw Election Data'!$A$1:$AN$1,0))</f>
        <v>0.366869918699187</v>
      </c>
      <c r="N2037">
        <f>INDEX('Raw Election Data'!$A$1:$AN$3144,MATCH($C2037&amp;" "&amp;$B2037,'Raw Election Data'!$C$1:$C$3144,0),MATCH('Joined Data'!N$1,'Raw Election Data'!$A$1:$AN$1,0))</f>
        <v>0.54573170731707321</v>
      </c>
      <c r="O2037">
        <f>INDEX('Raw Election Data'!$A$1:$AN$3144,MATCH($C2037&amp;" "&amp;$B2037,'Raw Election Data'!$C$1:$C$3144,0),MATCH('Joined Data'!O$1,'Raw Election Data'!$A$1:$AN$1,0))</f>
        <v>-176</v>
      </c>
      <c r="P2037">
        <f>INDEX('Raw Election Data'!$A$1:$AN$3144,MATCH($C2037&amp;" "&amp;$B2037,'Raw Election Data'!$C$1:$C$3144,0),MATCH('Joined Data'!P$1,'Raw Election Data'!$A$1:$AN$1,0))</f>
        <v>176</v>
      </c>
      <c r="Q2037">
        <f>INDEX('Raw Election Data'!$A$1:$AN$3144,MATCH($C2037&amp;" "&amp;$B2037,'Raw Election Data'!$C$1:$C$3144,0),MATCH('Joined Data'!Q$1,'Raw Election Data'!$A$1:$AN$1,0))</f>
        <v>-0.17886178861788621</v>
      </c>
      <c r="R2037">
        <f>INDEX('Raw Election Data'!$A$1:$AN$3144,MATCH($C2037&amp;" "&amp;$B2037,'Raw Election Data'!$C$1:$C$3144,0),MATCH('Joined Data'!R$1,'Raw Election Data'!$A$1:$AN$1,0))</f>
        <v>0.17886178861788621</v>
      </c>
    </row>
    <row r="2038" spans="1:18" ht="13.5" hidden="1" customHeight="1" x14ac:dyDescent="0.15">
      <c r="A2038" t="s">
        <v>267</v>
      </c>
      <c r="B2038" t="s">
        <v>5205</v>
      </c>
      <c r="C2038" t="str">
        <f>INDEX(FIPS!$A$1:$E$3236,MATCH($F2038,FIPS!$D$1:$D$3236,0),5)</f>
        <v>Stutsman County</v>
      </c>
      <c r="D2038" t="s">
        <v>268</v>
      </c>
      <c r="E2038" s="15" t="s">
        <v>52</v>
      </c>
      <c r="F2038" t="s">
        <v>5284</v>
      </c>
      <c r="G2038" t="s">
        <v>438</v>
      </c>
      <c r="H2038" t="str">
        <f>IFERROR(VLOOKUP($G2038,'Team Colors'!$A:$B,2,0),"#c9c9c9")</f>
        <v>#4f2683</v>
      </c>
      <c r="I2038">
        <f>INDEX('Raw Election Data'!$A$1:$AN$3144,MATCH($C2038&amp;" "&amp;$B2038,'Raw Election Data'!$C$1:$C$3144,0),MATCH('Joined Data'!I$1,'Raw Election Data'!$A$1:$AN$1,0))</f>
        <v>21103</v>
      </c>
      <c r="J2038">
        <f>INDEX('Raw Election Data'!$A$1:$AN$3144,MATCH($C2038&amp;" "&amp;$B2038,'Raw Election Data'!$C$1:$C$3144,0),MATCH('Joined Data'!J$1,'Raw Election Data'!$A$1:$AN$1,0))</f>
        <v>2484</v>
      </c>
      <c r="K2038">
        <f>INDEX('Raw Election Data'!$A$1:$AN$3144,MATCH($C2038&amp;" "&amp;$B2038,'Raw Election Data'!$C$1:$C$3144,0),MATCH('Joined Data'!K$1,'Raw Election Data'!$A$1:$AN$1,0))</f>
        <v>6706</v>
      </c>
      <c r="L2038">
        <f>INDEX('Raw Election Data'!$A$1:$AN$3144,MATCH($C2038&amp;" "&amp;$B2038,'Raw Election Data'!$C$1:$C$3144,0),MATCH('Joined Data'!L$1,'Raw Election Data'!$A$1:$AN$1,0))</f>
        <v>9938</v>
      </c>
      <c r="M2038">
        <f>INDEX('Raw Election Data'!$A$1:$AN$3144,MATCH($C2038&amp;" "&amp;$B2038,'Raw Election Data'!$C$1:$C$3144,0),MATCH('Joined Data'!M$1,'Raw Election Data'!$A$1:$AN$1,0))</f>
        <v>0.24994968806600926</v>
      </c>
      <c r="N2038">
        <f>INDEX('Raw Election Data'!$A$1:$AN$3144,MATCH($C2038&amp;" "&amp;$B2038,'Raw Election Data'!$C$1:$C$3144,0),MATCH('Joined Data'!N$1,'Raw Election Data'!$A$1:$AN$1,0))</f>
        <v>0.67478365868383983</v>
      </c>
      <c r="O2038">
        <f>INDEX('Raw Election Data'!$A$1:$AN$3144,MATCH($C2038&amp;" "&amp;$B2038,'Raw Election Data'!$C$1:$C$3144,0),MATCH('Joined Data'!O$1,'Raw Election Data'!$A$1:$AN$1,0))</f>
        <v>-4222</v>
      </c>
      <c r="P2038">
        <f>INDEX('Raw Election Data'!$A$1:$AN$3144,MATCH($C2038&amp;" "&amp;$B2038,'Raw Election Data'!$C$1:$C$3144,0),MATCH('Joined Data'!P$1,'Raw Election Data'!$A$1:$AN$1,0))</f>
        <v>4222</v>
      </c>
      <c r="Q2038">
        <f>INDEX('Raw Election Data'!$A$1:$AN$3144,MATCH($C2038&amp;" "&amp;$B2038,'Raw Election Data'!$C$1:$C$3144,0),MATCH('Joined Data'!Q$1,'Raw Election Data'!$A$1:$AN$1,0))</f>
        <v>-0.42483397061783057</v>
      </c>
      <c r="R2038">
        <f>INDEX('Raw Election Data'!$A$1:$AN$3144,MATCH($C2038&amp;" "&amp;$B2038,'Raw Election Data'!$C$1:$C$3144,0),MATCH('Joined Data'!R$1,'Raw Election Data'!$A$1:$AN$1,0))</f>
        <v>0.42483397061783057</v>
      </c>
    </row>
    <row r="2039" spans="1:18" ht="13.5" hidden="1" customHeight="1" x14ac:dyDescent="0.15">
      <c r="A2039" t="s">
        <v>267</v>
      </c>
      <c r="B2039" t="s">
        <v>5205</v>
      </c>
      <c r="C2039" t="str">
        <f>INDEX(FIPS!$A$1:$E$3236,MATCH($F2039,FIPS!$D$1:$D$3236,0),5)</f>
        <v>Towner County</v>
      </c>
      <c r="D2039" t="s">
        <v>268</v>
      </c>
      <c r="E2039" s="15" t="s">
        <v>53</v>
      </c>
      <c r="F2039" t="s">
        <v>5288</v>
      </c>
      <c r="G2039" t="s">
        <v>438</v>
      </c>
      <c r="H2039" t="str">
        <f>IFERROR(VLOOKUP($G2039,'Team Colors'!$A:$B,2,0),"#c9c9c9")</f>
        <v>#4f2683</v>
      </c>
      <c r="I2039">
        <f>INDEX('Raw Election Data'!$A$1:$AN$3144,MATCH($C2039&amp;" "&amp;$B2039,'Raw Election Data'!$C$1:$C$3144,0),MATCH('Joined Data'!I$1,'Raw Election Data'!$A$1:$AN$1,0))</f>
        <v>2272</v>
      </c>
      <c r="J2039">
        <f>INDEX('Raw Election Data'!$A$1:$AN$3144,MATCH($C2039&amp;" "&amp;$B2039,'Raw Election Data'!$C$1:$C$3144,0),MATCH('Joined Data'!J$1,'Raw Election Data'!$A$1:$AN$1,0))</f>
        <v>305</v>
      </c>
      <c r="K2039">
        <f>INDEX('Raw Election Data'!$A$1:$AN$3144,MATCH($C2039&amp;" "&amp;$B2039,'Raw Election Data'!$C$1:$C$3144,0),MATCH('Joined Data'!K$1,'Raw Election Data'!$A$1:$AN$1,0))</f>
        <v>733</v>
      </c>
      <c r="L2039">
        <f>INDEX('Raw Election Data'!$A$1:$AN$3144,MATCH($C2039&amp;" "&amp;$B2039,'Raw Election Data'!$C$1:$C$3144,0),MATCH('Joined Data'!L$1,'Raw Election Data'!$A$1:$AN$1,0))</f>
        <v>1137</v>
      </c>
      <c r="M2039">
        <f>INDEX('Raw Election Data'!$A$1:$AN$3144,MATCH($C2039&amp;" "&amp;$B2039,'Raw Election Data'!$C$1:$C$3144,0),MATCH('Joined Data'!M$1,'Raw Election Data'!$A$1:$AN$1,0))</f>
        <v>0.26824978012313105</v>
      </c>
      <c r="N2039">
        <f>INDEX('Raw Election Data'!$A$1:$AN$3144,MATCH($C2039&amp;" "&amp;$B2039,'Raw Election Data'!$C$1:$C$3144,0),MATCH('Joined Data'!N$1,'Raw Election Data'!$A$1:$AN$1,0))</f>
        <v>0.64467897977132804</v>
      </c>
      <c r="O2039">
        <f>INDEX('Raw Election Data'!$A$1:$AN$3144,MATCH($C2039&amp;" "&amp;$B2039,'Raw Election Data'!$C$1:$C$3144,0),MATCH('Joined Data'!O$1,'Raw Election Data'!$A$1:$AN$1,0))</f>
        <v>-428</v>
      </c>
      <c r="P2039">
        <f>INDEX('Raw Election Data'!$A$1:$AN$3144,MATCH($C2039&amp;" "&amp;$B2039,'Raw Election Data'!$C$1:$C$3144,0),MATCH('Joined Data'!P$1,'Raw Election Data'!$A$1:$AN$1,0))</f>
        <v>428</v>
      </c>
      <c r="Q2039">
        <f>INDEX('Raw Election Data'!$A$1:$AN$3144,MATCH($C2039&amp;" "&amp;$B2039,'Raw Election Data'!$C$1:$C$3144,0),MATCH('Joined Data'!Q$1,'Raw Election Data'!$A$1:$AN$1,0))</f>
        <v>-0.37642919964819699</v>
      </c>
      <c r="R2039">
        <f>INDEX('Raw Election Data'!$A$1:$AN$3144,MATCH($C2039&amp;" "&amp;$B2039,'Raw Election Data'!$C$1:$C$3144,0),MATCH('Joined Data'!R$1,'Raw Election Data'!$A$1:$AN$1,0))</f>
        <v>0.37642919964819699</v>
      </c>
    </row>
    <row r="2040" spans="1:18" ht="13.5" hidden="1" customHeight="1" x14ac:dyDescent="0.15">
      <c r="A2040" t="s">
        <v>267</v>
      </c>
      <c r="B2040" t="s">
        <v>5205</v>
      </c>
      <c r="C2040" t="str">
        <f>INDEX(FIPS!$A$1:$E$3236,MATCH($F2040,FIPS!$D$1:$D$3236,0),5)</f>
        <v>Traill County</v>
      </c>
      <c r="D2040" t="s">
        <v>268</v>
      </c>
      <c r="E2040" s="15" t="s">
        <v>54</v>
      </c>
      <c r="F2040" t="s">
        <v>5290</v>
      </c>
      <c r="G2040" t="s">
        <v>438</v>
      </c>
      <c r="H2040" t="str">
        <f>IFERROR(VLOOKUP($G2040,'Team Colors'!$A:$B,2,0),"#c9c9c9")</f>
        <v>#4f2683</v>
      </c>
      <c r="I2040">
        <f>INDEX('Raw Election Data'!$A$1:$AN$3144,MATCH($C2040&amp;" "&amp;$B2040,'Raw Election Data'!$C$1:$C$3144,0),MATCH('Joined Data'!I$1,'Raw Election Data'!$A$1:$AN$1,0))</f>
        <v>8014</v>
      </c>
      <c r="J2040">
        <f>INDEX('Raw Election Data'!$A$1:$AN$3144,MATCH($C2040&amp;" "&amp;$B2040,'Raw Election Data'!$C$1:$C$3144,0),MATCH('Joined Data'!J$1,'Raw Election Data'!$A$1:$AN$1,0))</f>
        <v>1239</v>
      </c>
      <c r="K2040">
        <f>INDEX('Raw Election Data'!$A$1:$AN$3144,MATCH($C2040&amp;" "&amp;$B2040,'Raw Election Data'!$C$1:$C$3144,0),MATCH('Joined Data'!K$1,'Raw Election Data'!$A$1:$AN$1,0))</f>
        <v>2263</v>
      </c>
      <c r="L2040">
        <f>INDEX('Raw Election Data'!$A$1:$AN$3144,MATCH($C2040&amp;" "&amp;$B2040,'Raw Election Data'!$C$1:$C$3144,0),MATCH('Joined Data'!L$1,'Raw Election Data'!$A$1:$AN$1,0))</f>
        <v>3864</v>
      </c>
      <c r="M2040">
        <f>INDEX('Raw Election Data'!$A$1:$AN$3144,MATCH($C2040&amp;" "&amp;$B2040,'Raw Election Data'!$C$1:$C$3144,0),MATCH('Joined Data'!M$1,'Raw Election Data'!$A$1:$AN$1,0))</f>
        <v>0.32065217391304346</v>
      </c>
      <c r="N2040">
        <f>INDEX('Raw Election Data'!$A$1:$AN$3144,MATCH($C2040&amp;" "&amp;$B2040,'Raw Election Data'!$C$1:$C$3144,0),MATCH('Joined Data'!N$1,'Raw Election Data'!$A$1:$AN$1,0))</f>
        <v>0.58566252587991718</v>
      </c>
      <c r="O2040">
        <f>INDEX('Raw Election Data'!$A$1:$AN$3144,MATCH($C2040&amp;" "&amp;$B2040,'Raw Election Data'!$C$1:$C$3144,0),MATCH('Joined Data'!O$1,'Raw Election Data'!$A$1:$AN$1,0))</f>
        <v>-1024</v>
      </c>
      <c r="P2040">
        <f>INDEX('Raw Election Data'!$A$1:$AN$3144,MATCH($C2040&amp;" "&amp;$B2040,'Raw Election Data'!$C$1:$C$3144,0),MATCH('Joined Data'!P$1,'Raw Election Data'!$A$1:$AN$1,0))</f>
        <v>1024</v>
      </c>
      <c r="Q2040">
        <f>INDEX('Raw Election Data'!$A$1:$AN$3144,MATCH($C2040&amp;" "&amp;$B2040,'Raw Election Data'!$C$1:$C$3144,0),MATCH('Joined Data'!Q$1,'Raw Election Data'!$A$1:$AN$1,0))</f>
        <v>-0.26501035196687373</v>
      </c>
      <c r="R2040">
        <f>INDEX('Raw Election Data'!$A$1:$AN$3144,MATCH($C2040&amp;" "&amp;$B2040,'Raw Election Data'!$C$1:$C$3144,0),MATCH('Joined Data'!R$1,'Raw Election Data'!$A$1:$AN$1,0))</f>
        <v>0.26501035196687373</v>
      </c>
    </row>
    <row r="2041" spans="1:18" ht="13.5" hidden="1" customHeight="1" x14ac:dyDescent="0.15">
      <c r="A2041" t="s">
        <v>267</v>
      </c>
      <c r="B2041" t="s">
        <v>5205</v>
      </c>
      <c r="C2041" t="str">
        <f>INDEX(FIPS!$A$1:$E$3236,MATCH($F2041,FIPS!$D$1:$D$3236,0),5)</f>
        <v>Walsh County</v>
      </c>
      <c r="D2041" t="s">
        <v>268</v>
      </c>
      <c r="E2041" s="15" t="s">
        <v>55</v>
      </c>
      <c r="F2041" t="s">
        <v>5292</v>
      </c>
      <c r="G2041" t="s">
        <v>438</v>
      </c>
      <c r="H2041" t="str">
        <f>IFERROR(VLOOKUP($G2041,'Team Colors'!$A:$B,2,0),"#c9c9c9")</f>
        <v>#4f2683</v>
      </c>
      <c r="I2041">
        <f>INDEX('Raw Election Data'!$A$1:$AN$3144,MATCH($C2041&amp;" "&amp;$B2041,'Raw Election Data'!$C$1:$C$3144,0),MATCH('Joined Data'!I$1,'Raw Election Data'!$A$1:$AN$1,0))</f>
        <v>10897</v>
      </c>
      <c r="J2041">
        <f>INDEX('Raw Election Data'!$A$1:$AN$3144,MATCH($C2041&amp;" "&amp;$B2041,'Raw Election Data'!$C$1:$C$3144,0),MATCH('Joined Data'!J$1,'Raw Election Data'!$A$1:$AN$1,0))</f>
        <v>1166</v>
      </c>
      <c r="K2041">
        <f>INDEX('Raw Election Data'!$A$1:$AN$3144,MATCH($C2041&amp;" "&amp;$B2041,'Raw Election Data'!$C$1:$C$3144,0),MATCH('Joined Data'!K$1,'Raw Election Data'!$A$1:$AN$1,0))</f>
        <v>2991</v>
      </c>
      <c r="L2041">
        <f>INDEX('Raw Election Data'!$A$1:$AN$3144,MATCH($C2041&amp;" "&amp;$B2041,'Raw Election Data'!$C$1:$C$3144,0),MATCH('Joined Data'!L$1,'Raw Election Data'!$A$1:$AN$1,0))</f>
        <v>4543</v>
      </c>
      <c r="M2041">
        <f>INDEX('Raw Election Data'!$A$1:$AN$3144,MATCH($C2041&amp;" "&amp;$B2041,'Raw Election Data'!$C$1:$C$3144,0),MATCH('Joined Data'!M$1,'Raw Election Data'!$A$1:$AN$1,0))</f>
        <v>0.2566585956416465</v>
      </c>
      <c r="N2041">
        <f>INDEX('Raw Election Data'!$A$1:$AN$3144,MATCH($C2041&amp;" "&amp;$B2041,'Raw Election Data'!$C$1:$C$3144,0),MATCH('Joined Data'!N$1,'Raw Election Data'!$A$1:$AN$1,0))</f>
        <v>0.65837552278230249</v>
      </c>
      <c r="O2041">
        <f>INDEX('Raw Election Data'!$A$1:$AN$3144,MATCH($C2041&amp;" "&amp;$B2041,'Raw Election Data'!$C$1:$C$3144,0),MATCH('Joined Data'!O$1,'Raw Election Data'!$A$1:$AN$1,0))</f>
        <v>-1825</v>
      </c>
      <c r="P2041">
        <f>INDEX('Raw Election Data'!$A$1:$AN$3144,MATCH($C2041&amp;" "&amp;$B2041,'Raw Election Data'!$C$1:$C$3144,0),MATCH('Joined Data'!P$1,'Raw Election Data'!$A$1:$AN$1,0))</f>
        <v>1825</v>
      </c>
      <c r="Q2041">
        <f>INDEX('Raw Election Data'!$A$1:$AN$3144,MATCH($C2041&amp;" "&amp;$B2041,'Raw Election Data'!$C$1:$C$3144,0),MATCH('Joined Data'!Q$1,'Raw Election Data'!$A$1:$AN$1,0))</f>
        <v>-0.40171692714065599</v>
      </c>
      <c r="R2041">
        <f>INDEX('Raw Election Data'!$A$1:$AN$3144,MATCH($C2041&amp;" "&amp;$B2041,'Raw Election Data'!$C$1:$C$3144,0),MATCH('Joined Data'!R$1,'Raw Election Data'!$A$1:$AN$1,0))</f>
        <v>0.40171692714065599</v>
      </c>
    </row>
    <row r="2042" spans="1:18" ht="13.5" hidden="1" customHeight="1" x14ac:dyDescent="0.15">
      <c r="A2042" t="s">
        <v>267</v>
      </c>
      <c r="B2042" t="s">
        <v>5205</v>
      </c>
      <c r="C2042" t="str">
        <f>INDEX(FIPS!$A$1:$E$3236,MATCH($F2042,FIPS!$D$1:$D$3236,0),5)</f>
        <v>Ward County</v>
      </c>
      <c r="D2042" t="s">
        <v>268</v>
      </c>
      <c r="E2042" s="15" t="s">
        <v>56</v>
      </c>
      <c r="F2042" t="s">
        <v>5294</v>
      </c>
      <c r="G2042" t="s">
        <v>438</v>
      </c>
      <c r="H2042" t="str">
        <f>IFERROR(VLOOKUP($G2042,'Team Colors'!$A:$B,2,0),"#c9c9c9")</f>
        <v>#4f2683</v>
      </c>
      <c r="I2042">
        <f>INDEX('Raw Election Data'!$A$1:$AN$3144,MATCH($C2042&amp;" "&amp;$B2042,'Raw Election Data'!$C$1:$C$3144,0),MATCH('Joined Data'!I$1,'Raw Election Data'!$A$1:$AN$1,0))</f>
        <v>71275</v>
      </c>
      <c r="J2042">
        <f>INDEX('Raw Election Data'!$A$1:$AN$3144,MATCH($C2042&amp;" "&amp;$B2042,'Raw Election Data'!$C$1:$C$3144,0),MATCH('Joined Data'!J$1,'Raw Election Data'!$A$1:$AN$1,0))</f>
        <v>5792</v>
      </c>
      <c r="K2042">
        <f>INDEX('Raw Election Data'!$A$1:$AN$3144,MATCH($C2042&amp;" "&amp;$B2042,'Raw Election Data'!$C$1:$C$3144,0),MATCH('Joined Data'!K$1,'Raw Election Data'!$A$1:$AN$1,0))</f>
        <v>18601</v>
      </c>
      <c r="L2042">
        <f>INDEX('Raw Election Data'!$A$1:$AN$3144,MATCH($C2042&amp;" "&amp;$B2042,'Raw Election Data'!$C$1:$C$3144,0),MATCH('Joined Data'!L$1,'Raw Election Data'!$A$1:$AN$1,0))</f>
        <v>26861</v>
      </c>
      <c r="M2042">
        <f>INDEX('Raw Election Data'!$A$1:$AN$3144,MATCH($C2042&amp;" "&amp;$B2042,'Raw Election Data'!$C$1:$C$3144,0),MATCH('Joined Data'!M$1,'Raw Election Data'!$A$1:$AN$1,0))</f>
        <v>0.21562860652991325</v>
      </c>
      <c r="N2042">
        <f>INDEX('Raw Election Data'!$A$1:$AN$3144,MATCH($C2042&amp;" "&amp;$B2042,'Raw Election Data'!$C$1:$C$3144,0),MATCH('Joined Data'!N$1,'Raw Election Data'!$A$1:$AN$1,0))</f>
        <v>0.69249097204124943</v>
      </c>
      <c r="O2042">
        <f>INDEX('Raw Election Data'!$A$1:$AN$3144,MATCH($C2042&amp;" "&amp;$B2042,'Raw Election Data'!$C$1:$C$3144,0),MATCH('Joined Data'!O$1,'Raw Election Data'!$A$1:$AN$1,0))</f>
        <v>-12809</v>
      </c>
      <c r="P2042">
        <f>INDEX('Raw Election Data'!$A$1:$AN$3144,MATCH($C2042&amp;" "&amp;$B2042,'Raw Election Data'!$C$1:$C$3144,0),MATCH('Joined Data'!P$1,'Raw Election Data'!$A$1:$AN$1,0))</f>
        <v>12809</v>
      </c>
      <c r="Q2042">
        <f>INDEX('Raw Election Data'!$A$1:$AN$3144,MATCH($C2042&amp;" "&amp;$B2042,'Raw Election Data'!$C$1:$C$3144,0),MATCH('Joined Data'!Q$1,'Raw Election Data'!$A$1:$AN$1,0))</f>
        <v>-0.47686236551133621</v>
      </c>
      <c r="R2042">
        <f>INDEX('Raw Election Data'!$A$1:$AN$3144,MATCH($C2042&amp;" "&amp;$B2042,'Raw Election Data'!$C$1:$C$3144,0),MATCH('Joined Data'!R$1,'Raw Election Data'!$A$1:$AN$1,0))</f>
        <v>0.47686236551133621</v>
      </c>
    </row>
    <row r="2043" spans="1:18" ht="13.5" hidden="1" customHeight="1" x14ac:dyDescent="0.15">
      <c r="A2043" t="s">
        <v>267</v>
      </c>
      <c r="B2043" t="s">
        <v>5205</v>
      </c>
      <c r="C2043" t="str">
        <f>INDEX(FIPS!$A$1:$E$3236,MATCH($F2043,FIPS!$D$1:$D$3236,0),5)</f>
        <v>Wells County</v>
      </c>
      <c r="D2043" t="s">
        <v>268</v>
      </c>
      <c r="E2043" s="15" t="s">
        <v>57</v>
      </c>
      <c r="F2043" t="s">
        <v>5295</v>
      </c>
      <c r="G2043" t="s">
        <v>438</v>
      </c>
      <c r="H2043" t="str">
        <f>IFERROR(VLOOKUP($G2043,'Team Colors'!$A:$B,2,0),"#c9c9c9")</f>
        <v>#4f2683</v>
      </c>
      <c r="I2043">
        <f>INDEX('Raw Election Data'!$A$1:$AN$3144,MATCH($C2043&amp;" "&amp;$B2043,'Raw Election Data'!$C$1:$C$3144,0),MATCH('Joined Data'!I$1,'Raw Election Data'!$A$1:$AN$1,0))</f>
        <v>4168</v>
      </c>
      <c r="J2043">
        <f>INDEX('Raw Election Data'!$A$1:$AN$3144,MATCH($C2043&amp;" "&amp;$B2043,'Raw Election Data'!$C$1:$C$3144,0),MATCH('Joined Data'!J$1,'Raw Election Data'!$A$1:$AN$1,0))</f>
        <v>419</v>
      </c>
      <c r="K2043">
        <f>INDEX('Raw Election Data'!$A$1:$AN$3144,MATCH($C2043&amp;" "&amp;$B2043,'Raw Election Data'!$C$1:$C$3144,0),MATCH('Joined Data'!K$1,'Raw Election Data'!$A$1:$AN$1,0))</f>
        <v>1793</v>
      </c>
      <c r="L2043">
        <f>INDEX('Raw Election Data'!$A$1:$AN$3144,MATCH($C2043&amp;" "&amp;$B2043,'Raw Election Data'!$C$1:$C$3144,0),MATCH('Joined Data'!L$1,'Raw Election Data'!$A$1:$AN$1,0))</f>
        <v>2352</v>
      </c>
      <c r="M2043">
        <f>INDEX('Raw Election Data'!$A$1:$AN$3144,MATCH($C2043&amp;" "&amp;$B2043,'Raw Election Data'!$C$1:$C$3144,0),MATCH('Joined Data'!M$1,'Raw Election Data'!$A$1:$AN$1,0))</f>
        <v>0.17814625850340135</v>
      </c>
      <c r="N2043">
        <f>INDEX('Raw Election Data'!$A$1:$AN$3144,MATCH($C2043&amp;" "&amp;$B2043,'Raw Election Data'!$C$1:$C$3144,0),MATCH('Joined Data'!N$1,'Raw Election Data'!$A$1:$AN$1,0))</f>
        <v>0.76232993197278909</v>
      </c>
      <c r="O2043">
        <f>INDEX('Raw Election Data'!$A$1:$AN$3144,MATCH($C2043&amp;" "&amp;$B2043,'Raw Election Data'!$C$1:$C$3144,0),MATCH('Joined Data'!O$1,'Raw Election Data'!$A$1:$AN$1,0))</f>
        <v>-1374</v>
      </c>
      <c r="P2043">
        <f>INDEX('Raw Election Data'!$A$1:$AN$3144,MATCH($C2043&amp;" "&amp;$B2043,'Raw Election Data'!$C$1:$C$3144,0),MATCH('Joined Data'!P$1,'Raw Election Data'!$A$1:$AN$1,0))</f>
        <v>1374</v>
      </c>
      <c r="Q2043">
        <f>INDEX('Raw Election Data'!$A$1:$AN$3144,MATCH($C2043&amp;" "&amp;$B2043,'Raw Election Data'!$C$1:$C$3144,0),MATCH('Joined Data'!Q$1,'Raw Election Data'!$A$1:$AN$1,0))</f>
        <v>-0.58418367346938771</v>
      </c>
      <c r="R2043">
        <f>INDEX('Raw Election Data'!$A$1:$AN$3144,MATCH($C2043&amp;" "&amp;$B2043,'Raw Election Data'!$C$1:$C$3144,0),MATCH('Joined Data'!R$1,'Raw Election Data'!$A$1:$AN$1,0))</f>
        <v>0.58418367346938771</v>
      </c>
    </row>
    <row r="2044" spans="1:18" ht="13.5" hidden="1" customHeight="1" x14ac:dyDescent="0.15">
      <c r="A2044" t="s">
        <v>267</v>
      </c>
      <c r="B2044" t="s">
        <v>5205</v>
      </c>
      <c r="C2044" t="str">
        <f>INDEX(FIPS!$A$1:$E$3236,MATCH($F2044,FIPS!$D$1:$D$3236,0),5)</f>
        <v>Williams County</v>
      </c>
      <c r="D2044" t="s">
        <v>268</v>
      </c>
      <c r="E2044" s="15" t="s">
        <v>58</v>
      </c>
      <c r="F2044" t="s">
        <v>5297</v>
      </c>
      <c r="G2044" t="s">
        <v>438</v>
      </c>
      <c r="H2044" t="str">
        <f>IFERROR(VLOOKUP($G2044,'Team Colors'!$A:$B,2,0),"#c9c9c9")</f>
        <v>#4f2683</v>
      </c>
      <c r="I2044">
        <f>INDEX('Raw Election Data'!$A$1:$AN$3144,MATCH($C2044&amp;" "&amp;$B2044,'Raw Election Data'!$C$1:$C$3144,0),MATCH('Joined Data'!I$1,'Raw Election Data'!$A$1:$AN$1,0))</f>
        <v>35294</v>
      </c>
      <c r="J2044">
        <f>INDEX('Raw Election Data'!$A$1:$AN$3144,MATCH($C2044&amp;" "&amp;$B2044,'Raw Election Data'!$C$1:$C$3144,0),MATCH('Joined Data'!J$1,'Raw Election Data'!$A$1:$AN$1,0))</f>
        <v>1722</v>
      </c>
      <c r="K2044">
        <f>INDEX('Raw Election Data'!$A$1:$AN$3144,MATCH($C2044&amp;" "&amp;$B2044,'Raw Election Data'!$C$1:$C$3144,0),MATCH('Joined Data'!K$1,'Raw Election Data'!$A$1:$AN$1,0))</f>
        <v>10033</v>
      </c>
      <c r="L2044">
        <f>INDEX('Raw Election Data'!$A$1:$AN$3144,MATCH($C2044&amp;" "&amp;$B2044,'Raw Election Data'!$C$1:$C$3144,0),MATCH('Joined Data'!L$1,'Raw Election Data'!$A$1:$AN$1,0))</f>
        <v>12529</v>
      </c>
      <c r="M2044">
        <f>INDEX('Raw Election Data'!$A$1:$AN$3144,MATCH($C2044&amp;" "&amp;$B2044,'Raw Election Data'!$C$1:$C$3144,0),MATCH('Joined Data'!M$1,'Raw Election Data'!$A$1:$AN$1,0))</f>
        <v>0.13744113656317344</v>
      </c>
      <c r="N2044">
        <f>INDEX('Raw Election Data'!$A$1:$AN$3144,MATCH($C2044&amp;" "&amp;$B2044,'Raw Election Data'!$C$1:$C$3144,0),MATCH('Joined Data'!N$1,'Raw Election Data'!$A$1:$AN$1,0))</f>
        <v>0.80078218533003431</v>
      </c>
      <c r="O2044">
        <f>INDEX('Raw Election Data'!$A$1:$AN$3144,MATCH($C2044&amp;" "&amp;$B2044,'Raw Election Data'!$C$1:$C$3144,0),MATCH('Joined Data'!O$1,'Raw Election Data'!$A$1:$AN$1,0))</f>
        <v>-8311</v>
      </c>
      <c r="P2044">
        <f>INDEX('Raw Election Data'!$A$1:$AN$3144,MATCH($C2044&amp;" "&amp;$B2044,'Raw Election Data'!$C$1:$C$3144,0),MATCH('Joined Data'!P$1,'Raw Election Data'!$A$1:$AN$1,0))</f>
        <v>8311</v>
      </c>
      <c r="Q2044">
        <f>INDEX('Raw Election Data'!$A$1:$AN$3144,MATCH($C2044&amp;" "&amp;$B2044,'Raw Election Data'!$C$1:$C$3144,0),MATCH('Joined Data'!Q$1,'Raw Election Data'!$A$1:$AN$1,0))</f>
        <v>-0.66334104876686084</v>
      </c>
      <c r="R2044">
        <f>INDEX('Raw Election Data'!$A$1:$AN$3144,MATCH($C2044&amp;" "&amp;$B2044,'Raw Election Data'!$C$1:$C$3144,0),MATCH('Joined Data'!R$1,'Raw Election Data'!$A$1:$AN$1,0))</f>
        <v>0.66334104876686084</v>
      </c>
    </row>
    <row r="2045" spans="1:18" ht="13.5" hidden="1" customHeight="1" x14ac:dyDescent="0.15">
      <c r="A2045" t="s">
        <v>224</v>
      </c>
      <c r="B2045" t="s">
        <v>5300</v>
      </c>
      <c r="C2045" t="str">
        <f>INDEX(FIPS!$A$1:$E$3236,MATCH($F2045,FIPS!$D$1:$D$3236,0),5)</f>
        <v>Adams County</v>
      </c>
      <c r="D2045" t="s">
        <v>269</v>
      </c>
      <c r="E2045" s="15" t="s">
        <v>6</v>
      </c>
      <c r="F2045" t="s">
        <v>5301</v>
      </c>
      <c r="G2045" t="s">
        <v>7799</v>
      </c>
      <c r="H2045" t="str">
        <f>IFERROR(VLOOKUP($G2045,'Team Colors'!$A:$B,2,0),"#c9c9c9")</f>
        <v>#fb4f14</v>
      </c>
      <c r="I2045">
        <f>INDEX('Raw Election Data'!$A$1:$AN$3144,MATCH($C2045&amp;" "&amp;$B2045,'Raw Election Data'!$C$1:$C$3144,0),MATCH('Joined Data'!I$1,'Raw Election Data'!$A$1:$AN$1,0))</f>
        <v>28024</v>
      </c>
      <c r="J2045">
        <f>INDEX('Raw Election Data'!$A$1:$AN$3144,MATCH($C2045&amp;" "&amp;$B2045,'Raw Election Data'!$C$1:$C$3144,0),MATCH('Joined Data'!J$1,'Raw Election Data'!$A$1:$AN$1,0))</f>
        <v>2293</v>
      </c>
      <c r="K2045">
        <f>INDEX('Raw Election Data'!$A$1:$AN$3144,MATCH($C2045&amp;" "&amp;$B2045,'Raw Election Data'!$C$1:$C$3144,0),MATCH('Joined Data'!K$1,'Raw Election Data'!$A$1:$AN$1,0))</f>
        <v>8445</v>
      </c>
      <c r="L2045">
        <f>INDEX('Raw Election Data'!$A$1:$AN$3144,MATCH($C2045&amp;" "&amp;$B2045,'Raw Election Data'!$C$1:$C$3144,0),MATCH('Joined Data'!L$1,'Raw Election Data'!$A$1:$AN$1,0))</f>
        <v>11063</v>
      </c>
      <c r="M2045">
        <f>INDEX('Raw Election Data'!$A$1:$AN$3144,MATCH($C2045&amp;" "&amp;$B2045,'Raw Election Data'!$C$1:$C$3144,0),MATCH('Joined Data'!M$1,'Raw Election Data'!$A$1:$AN$1,0))</f>
        <v>0.20726746813703337</v>
      </c>
      <c r="N2045">
        <f>INDEX('Raw Election Data'!$A$1:$AN$3144,MATCH($C2045&amp;" "&amp;$B2045,'Raw Election Data'!$C$1:$C$3144,0),MATCH('Joined Data'!N$1,'Raw Election Data'!$A$1:$AN$1,0))</f>
        <v>0.76335532857271993</v>
      </c>
      <c r="O2045">
        <f>INDEX('Raw Election Data'!$A$1:$AN$3144,MATCH($C2045&amp;" "&amp;$B2045,'Raw Election Data'!$C$1:$C$3144,0),MATCH('Joined Data'!O$1,'Raw Election Data'!$A$1:$AN$1,0))</f>
        <v>-6152</v>
      </c>
      <c r="P2045">
        <f>INDEX('Raw Election Data'!$A$1:$AN$3144,MATCH($C2045&amp;" "&amp;$B2045,'Raw Election Data'!$C$1:$C$3144,0),MATCH('Joined Data'!P$1,'Raw Election Data'!$A$1:$AN$1,0))</f>
        <v>6152</v>
      </c>
      <c r="Q2045">
        <f>INDEX('Raw Election Data'!$A$1:$AN$3144,MATCH($C2045&amp;" "&amp;$B2045,'Raw Election Data'!$C$1:$C$3144,0),MATCH('Joined Data'!Q$1,'Raw Election Data'!$A$1:$AN$1,0))</f>
        <v>-0.55608786043568659</v>
      </c>
      <c r="R2045">
        <f>INDEX('Raw Election Data'!$A$1:$AN$3144,MATCH($C2045&amp;" "&amp;$B2045,'Raw Election Data'!$C$1:$C$3144,0),MATCH('Joined Data'!R$1,'Raw Election Data'!$A$1:$AN$1,0))</f>
        <v>0.55608786043568659</v>
      </c>
    </row>
    <row r="2046" spans="1:18" ht="13.5" hidden="1" customHeight="1" x14ac:dyDescent="0.15">
      <c r="A2046" t="s">
        <v>224</v>
      </c>
      <c r="B2046" t="s">
        <v>5300</v>
      </c>
      <c r="C2046" t="str">
        <f>INDEX(FIPS!$A$1:$E$3236,MATCH($F2046,FIPS!$D$1:$D$3236,0),5)</f>
        <v>Allen County</v>
      </c>
      <c r="D2046" t="s">
        <v>269</v>
      </c>
      <c r="E2046" s="15" t="s">
        <v>7</v>
      </c>
      <c r="F2046" t="s">
        <v>5302</v>
      </c>
      <c r="G2046" t="s">
        <v>7800</v>
      </c>
      <c r="H2046" t="str">
        <f>IFERROR(VLOOKUP($G2046,'Team Colors'!$A:$B,2,0),"#c9c9c9")</f>
        <v>#22150c</v>
      </c>
      <c r="I2046">
        <f>INDEX('Raw Election Data'!$A$1:$AN$3144,MATCH($C2046&amp;" "&amp;$B2046,'Raw Election Data'!$C$1:$C$3144,0),MATCH('Joined Data'!I$1,'Raw Election Data'!$A$1:$AN$1,0))</f>
        <v>104425</v>
      </c>
      <c r="J2046">
        <f>INDEX('Raw Election Data'!$A$1:$AN$3144,MATCH($C2046&amp;" "&amp;$B2046,'Raw Election Data'!$C$1:$C$3144,0),MATCH('Joined Data'!J$1,'Raw Election Data'!$A$1:$AN$1,0))</f>
        <v>12815</v>
      </c>
      <c r="K2046">
        <f>INDEX('Raw Election Data'!$A$1:$AN$3144,MATCH($C2046&amp;" "&amp;$B2046,'Raw Election Data'!$C$1:$C$3144,0),MATCH('Joined Data'!K$1,'Raw Election Data'!$A$1:$AN$1,0))</f>
        <v>29858</v>
      </c>
      <c r="L2046">
        <f>INDEX('Raw Election Data'!$A$1:$AN$3144,MATCH($C2046&amp;" "&amp;$B2046,'Raw Election Data'!$C$1:$C$3144,0),MATCH('Joined Data'!L$1,'Raw Election Data'!$A$1:$AN$1,0))</f>
        <v>44636</v>
      </c>
      <c r="M2046">
        <f>INDEX('Raw Election Data'!$A$1:$AN$3144,MATCH($C2046&amp;" "&amp;$B2046,'Raw Election Data'!$C$1:$C$3144,0),MATCH('Joined Data'!M$1,'Raw Election Data'!$A$1:$AN$1,0))</f>
        <v>0.28710009857514113</v>
      </c>
      <c r="N2046">
        <f>INDEX('Raw Election Data'!$A$1:$AN$3144,MATCH($C2046&amp;" "&amp;$B2046,'Raw Election Data'!$C$1:$C$3144,0),MATCH('Joined Data'!N$1,'Raw Election Data'!$A$1:$AN$1,0))</f>
        <v>0.66892194641096869</v>
      </c>
      <c r="O2046">
        <f>INDEX('Raw Election Data'!$A$1:$AN$3144,MATCH($C2046&amp;" "&amp;$B2046,'Raw Election Data'!$C$1:$C$3144,0),MATCH('Joined Data'!O$1,'Raw Election Data'!$A$1:$AN$1,0))</f>
        <v>-17043</v>
      </c>
      <c r="P2046">
        <f>INDEX('Raw Election Data'!$A$1:$AN$3144,MATCH($C2046&amp;" "&amp;$B2046,'Raw Election Data'!$C$1:$C$3144,0),MATCH('Joined Data'!P$1,'Raw Election Data'!$A$1:$AN$1,0))</f>
        <v>17043</v>
      </c>
      <c r="Q2046">
        <f>INDEX('Raw Election Data'!$A$1:$AN$3144,MATCH($C2046&amp;" "&amp;$B2046,'Raw Election Data'!$C$1:$C$3144,0),MATCH('Joined Data'!Q$1,'Raw Election Data'!$A$1:$AN$1,0))</f>
        <v>-0.38182184783582757</v>
      </c>
      <c r="R2046">
        <f>INDEX('Raw Election Data'!$A$1:$AN$3144,MATCH($C2046&amp;" "&amp;$B2046,'Raw Election Data'!$C$1:$C$3144,0),MATCH('Joined Data'!R$1,'Raw Election Data'!$A$1:$AN$1,0))</f>
        <v>0.38182184783582757</v>
      </c>
    </row>
    <row r="2047" spans="1:18" ht="13.5" hidden="1" customHeight="1" x14ac:dyDescent="0.15">
      <c r="A2047" t="s">
        <v>224</v>
      </c>
      <c r="B2047" t="s">
        <v>5300</v>
      </c>
      <c r="C2047" t="str">
        <f>INDEX(FIPS!$A$1:$E$3236,MATCH($F2047,FIPS!$D$1:$D$3236,0),5)</f>
        <v>Ashland County</v>
      </c>
      <c r="D2047" t="s">
        <v>269</v>
      </c>
      <c r="E2047" s="15" t="s">
        <v>8</v>
      </c>
      <c r="F2047" t="s">
        <v>5308</v>
      </c>
      <c r="G2047" t="s">
        <v>7800</v>
      </c>
      <c r="H2047" t="str">
        <f>IFERROR(VLOOKUP($G2047,'Team Colors'!$A:$B,2,0),"#c9c9c9")</f>
        <v>#22150c</v>
      </c>
      <c r="I2047">
        <f>INDEX('Raw Election Data'!$A$1:$AN$3144,MATCH($C2047&amp;" "&amp;$B2047,'Raw Election Data'!$C$1:$C$3144,0),MATCH('Joined Data'!I$1,'Raw Election Data'!$A$1:$AN$1,0))</f>
        <v>53213</v>
      </c>
      <c r="J2047">
        <f>INDEX('Raw Election Data'!$A$1:$AN$3144,MATCH($C2047&amp;" "&amp;$B2047,'Raw Election Data'!$C$1:$C$3144,0),MATCH('Joined Data'!J$1,'Raw Election Data'!$A$1:$AN$1,0))</f>
        <v>5659</v>
      </c>
      <c r="K2047">
        <f>INDEX('Raw Election Data'!$A$1:$AN$3144,MATCH($C2047&amp;" "&amp;$B2047,'Raw Election Data'!$C$1:$C$3144,0),MATCH('Joined Data'!K$1,'Raw Election Data'!$A$1:$AN$1,0))</f>
        <v>17169</v>
      </c>
      <c r="L2047">
        <f>INDEX('Raw Election Data'!$A$1:$AN$3144,MATCH($C2047&amp;" "&amp;$B2047,'Raw Election Data'!$C$1:$C$3144,0),MATCH('Joined Data'!L$1,'Raw Election Data'!$A$1:$AN$1,0))</f>
        <v>24074</v>
      </c>
      <c r="M2047">
        <f>INDEX('Raw Election Data'!$A$1:$AN$3144,MATCH($C2047&amp;" "&amp;$B2047,'Raw Election Data'!$C$1:$C$3144,0),MATCH('Joined Data'!M$1,'Raw Election Data'!$A$1:$AN$1,0))</f>
        <v>0.23506687712885271</v>
      </c>
      <c r="N2047">
        <f>INDEX('Raw Election Data'!$A$1:$AN$3144,MATCH($C2047&amp;" "&amp;$B2047,'Raw Election Data'!$C$1:$C$3144,0),MATCH('Joined Data'!N$1,'Raw Election Data'!$A$1:$AN$1,0))</f>
        <v>0.71317604054166317</v>
      </c>
      <c r="O2047">
        <f>INDEX('Raw Election Data'!$A$1:$AN$3144,MATCH($C2047&amp;" "&amp;$B2047,'Raw Election Data'!$C$1:$C$3144,0),MATCH('Joined Data'!O$1,'Raw Election Data'!$A$1:$AN$1,0))</f>
        <v>-11510</v>
      </c>
      <c r="P2047">
        <f>INDEX('Raw Election Data'!$A$1:$AN$3144,MATCH($C2047&amp;" "&amp;$B2047,'Raw Election Data'!$C$1:$C$3144,0),MATCH('Joined Data'!P$1,'Raw Election Data'!$A$1:$AN$1,0))</f>
        <v>11510</v>
      </c>
      <c r="Q2047">
        <f>INDEX('Raw Election Data'!$A$1:$AN$3144,MATCH($C2047&amp;" "&amp;$B2047,'Raw Election Data'!$C$1:$C$3144,0),MATCH('Joined Data'!Q$1,'Raw Election Data'!$A$1:$AN$1,0))</f>
        <v>-0.47810916341281046</v>
      </c>
      <c r="R2047">
        <f>INDEX('Raw Election Data'!$A$1:$AN$3144,MATCH($C2047&amp;" "&amp;$B2047,'Raw Election Data'!$C$1:$C$3144,0),MATCH('Joined Data'!R$1,'Raw Election Data'!$A$1:$AN$1,0))</f>
        <v>0.47810916341281046</v>
      </c>
    </row>
    <row r="2048" spans="1:18" ht="13.5" hidden="1" customHeight="1" x14ac:dyDescent="0.15">
      <c r="A2048" t="s">
        <v>224</v>
      </c>
      <c r="B2048" t="s">
        <v>5300</v>
      </c>
      <c r="C2048" t="str">
        <f>INDEX(FIPS!$A$1:$E$3236,MATCH($F2048,FIPS!$D$1:$D$3236,0),5)</f>
        <v>Ashtabula County</v>
      </c>
      <c r="D2048" t="s">
        <v>269</v>
      </c>
      <c r="E2048" s="15" t="s">
        <v>9</v>
      </c>
      <c r="F2048" t="s">
        <v>5314</v>
      </c>
      <c r="G2048" t="s">
        <v>7800</v>
      </c>
      <c r="H2048" t="str">
        <f>IFERROR(VLOOKUP($G2048,'Team Colors'!$A:$B,2,0),"#c9c9c9")</f>
        <v>#22150c</v>
      </c>
      <c r="I2048">
        <f>INDEX('Raw Election Data'!$A$1:$AN$3144,MATCH($C2048&amp;" "&amp;$B2048,'Raw Election Data'!$C$1:$C$3144,0),MATCH('Joined Data'!I$1,'Raw Election Data'!$A$1:$AN$1,0))</f>
        <v>98632</v>
      </c>
      <c r="J2048">
        <f>INDEX('Raw Election Data'!$A$1:$AN$3144,MATCH($C2048&amp;" "&amp;$B2048,'Raw Election Data'!$C$1:$C$3144,0),MATCH('Joined Data'!J$1,'Raw Election Data'!$A$1:$AN$1,0))</f>
        <v>15191</v>
      </c>
      <c r="K2048">
        <f>INDEX('Raw Election Data'!$A$1:$AN$3144,MATCH($C2048&amp;" "&amp;$B2048,'Raw Election Data'!$C$1:$C$3144,0),MATCH('Joined Data'!K$1,'Raw Election Data'!$A$1:$AN$1,0))</f>
        <v>22755</v>
      </c>
      <c r="L2048">
        <f>INDEX('Raw Election Data'!$A$1:$AN$3144,MATCH($C2048&amp;" "&amp;$B2048,'Raw Election Data'!$C$1:$C$3144,0),MATCH('Joined Data'!L$1,'Raw Election Data'!$A$1:$AN$1,0))</f>
        <v>39809</v>
      </c>
      <c r="M2048">
        <f>INDEX('Raw Election Data'!$A$1:$AN$3144,MATCH($C2048&amp;" "&amp;$B2048,'Raw Election Data'!$C$1:$C$3144,0),MATCH('Joined Data'!M$1,'Raw Election Data'!$A$1:$AN$1,0))</f>
        <v>0.38159712627797732</v>
      </c>
      <c r="N2048">
        <f>INDEX('Raw Election Data'!$A$1:$AN$3144,MATCH($C2048&amp;" "&amp;$B2048,'Raw Election Data'!$C$1:$C$3144,0),MATCH('Joined Data'!N$1,'Raw Election Data'!$A$1:$AN$1,0))</f>
        <v>0.571604411062825</v>
      </c>
      <c r="O2048">
        <f>INDEX('Raw Election Data'!$A$1:$AN$3144,MATCH($C2048&amp;" "&amp;$B2048,'Raw Election Data'!$C$1:$C$3144,0),MATCH('Joined Data'!O$1,'Raw Election Data'!$A$1:$AN$1,0))</f>
        <v>-7564</v>
      </c>
      <c r="P2048">
        <f>INDEX('Raw Election Data'!$A$1:$AN$3144,MATCH($C2048&amp;" "&amp;$B2048,'Raw Election Data'!$C$1:$C$3144,0),MATCH('Joined Data'!P$1,'Raw Election Data'!$A$1:$AN$1,0))</f>
        <v>7564</v>
      </c>
      <c r="Q2048">
        <f>INDEX('Raw Election Data'!$A$1:$AN$3144,MATCH($C2048&amp;" "&amp;$B2048,'Raw Election Data'!$C$1:$C$3144,0),MATCH('Joined Data'!Q$1,'Raw Election Data'!$A$1:$AN$1,0))</f>
        <v>-0.19000728478484769</v>
      </c>
      <c r="R2048">
        <f>INDEX('Raw Election Data'!$A$1:$AN$3144,MATCH($C2048&amp;" "&amp;$B2048,'Raw Election Data'!$C$1:$C$3144,0),MATCH('Joined Data'!R$1,'Raw Election Data'!$A$1:$AN$1,0))</f>
        <v>0.19000728478484769</v>
      </c>
    </row>
    <row r="2049" spans="1:18" ht="13.5" hidden="1" customHeight="1" x14ac:dyDescent="0.15">
      <c r="A2049" t="s">
        <v>224</v>
      </c>
      <c r="B2049" t="s">
        <v>5300</v>
      </c>
      <c r="C2049" t="str">
        <f>INDEX(FIPS!$A$1:$E$3236,MATCH($F2049,FIPS!$D$1:$D$3236,0),5)</f>
        <v>Athens County</v>
      </c>
      <c r="D2049" t="s">
        <v>269</v>
      </c>
      <c r="E2049" s="15" t="s">
        <v>10</v>
      </c>
      <c r="F2049" t="s">
        <v>5320</v>
      </c>
      <c r="G2049" t="s">
        <v>7800</v>
      </c>
      <c r="H2049" t="str">
        <f>IFERROR(VLOOKUP($G2049,'Team Colors'!$A:$B,2,0),"#c9c9c9")</f>
        <v>#22150c</v>
      </c>
      <c r="I2049">
        <f>INDEX('Raw Election Data'!$A$1:$AN$3144,MATCH($C2049&amp;" "&amp;$B2049,'Raw Election Data'!$C$1:$C$3144,0),MATCH('Joined Data'!I$1,'Raw Election Data'!$A$1:$AN$1,0))</f>
        <v>65886</v>
      </c>
      <c r="J2049">
        <f>INDEX('Raw Election Data'!$A$1:$AN$3144,MATCH($C2049&amp;" "&amp;$B2049,'Raw Election Data'!$C$1:$C$3144,0),MATCH('Joined Data'!J$1,'Raw Election Data'!$A$1:$AN$1,0))</f>
        <v>15552</v>
      </c>
      <c r="K2049">
        <f>INDEX('Raw Election Data'!$A$1:$AN$3144,MATCH($C2049&amp;" "&amp;$B2049,'Raw Election Data'!$C$1:$C$3144,0),MATCH('Joined Data'!K$1,'Raw Election Data'!$A$1:$AN$1,0))</f>
        <v>10816</v>
      </c>
      <c r="L2049">
        <f>INDEX('Raw Election Data'!$A$1:$AN$3144,MATCH($C2049&amp;" "&amp;$B2049,'Raw Election Data'!$C$1:$C$3144,0),MATCH('Joined Data'!L$1,'Raw Election Data'!$A$1:$AN$1,0))</f>
        <v>27941</v>
      </c>
      <c r="M2049">
        <f>INDEX('Raw Election Data'!$A$1:$AN$3144,MATCH($C2049&amp;" "&amp;$B2049,'Raw Election Data'!$C$1:$C$3144,0),MATCH('Joined Data'!M$1,'Raw Election Data'!$A$1:$AN$1,0))</f>
        <v>0.55660141011416919</v>
      </c>
      <c r="N2049">
        <f>INDEX('Raw Election Data'!$A$1:$AN$3144,MATCH($C2049&amp;" "&amp;$B2049,'Raw Election Data'!$C$1:$C$3144,0),MATCH('Joined Data'!N$1,'Raw Election Data'!$A$1:$AN$1,0))</f>
        <v>0.38710139221931927</v>
      </c>
      <c r="O2049">
        <f>INDEX('Raw Election Data'!$A$1:$AN$3144,MATCH($C2049&amp;" "&amp;$B2049,'Raw Election Data'!$C$1:$C$3144,0),MATCH('Joined Data'!O$1,'Raw Election Data'!$A$1:$AN$1,0))</f>
        <v>4736</v>
      </c>
      <c r="P2049">
        <f>INDEX('Raw Election Data'!$A$1:$AN$3144,MATCH($C2049&amp;" "&amp;$B2049,'Raw Election Data'!$C$1:$C$3144,0),MATCH('Joined Data'!P$1,'Raw Election Data'!$A$1:$AN$1,0))</f>
        <v>-4736</v>
      </c>
      <c r="Q2049">
        <f>INDEX('Raw Election Data'!$A$1:$AN$3144,MATCH($C2049&amp;" "&amp;$B2049,'Raw Election Data'!$C$1:$C$3144,0),MATCH('Joined Data'!Q$1,'Raw Election Data'!$A$1:$AN$1,0))</f>
        <v>0.16950001789484992</v>
      </c>
      <c r="R2049">
        <f>INDEX('Raw Election Data'!$A$1:$AN$3144,MATCH($C2049&amp;" "&amp;$B2049,'Raw Election Data'!$C$1:$C$3144,0),MATCH('Joined Data'!R$1,'Raw Election Data'!$A$1:$AN$1,0))</f>
        <v>-0.16950001789484992</v>
      </c>
    </row>
    <row r="2050" spans="1:18" ht="13.5" hidden="1" customHeight="1" x14ac:dyDescent="0.15">
      <c r="A2050" t="s">
        <v>224</v>
      </c>
      <c r="B2050" t="s">
        <v>5300</v>
      </c>
      <c r="C2050" t="str">
        <f>INDEX(FIPS!$A$1:$E$3236,MATCH($F2050,FIPS!$D$1:$D$3236,0),5)</f>
        <v>Auglaize County</v>
      </c>
      <c r="D2050" t="s">
        <v>269</v>
      </c>
      <c r="E2050" s="15" t="s">
        <v>11</v>
      </c>
      <c r="F2050" t="s">
        <v>5324</v>
      </c>
      <c r="G2050" t="s">
        <v>7800</v>
      </c>
      <c r="H2050" t="str">
        <f>IFERROR(VLOOKUP($G2050,'Team Colors'!$A:$B,2,0),"#c9c9c9")</f>
        <v>#22150c</v>
      </c>
      <c r="I2050">
        <f>INDEX('Raw Election Data'!$A$1:$AN$3144,MATCH($C2050&amp;" "&amp;$B2050,'Raw Election Data'!$C$1:$C$3144,0),MATCH('Joined Data'!I$1,'Raw Election Data'!$A$1:$AN$1,0))</f>
        <v>45876</v>
      </c>
      <c r="J2050">
        <f>INDEX('Raw Election Data'!$A$1:$AN$3144,MATCH($C2050&amp;" "&amp;$B2050,'Raw Election Data'!$C$1:$C$3144,0),MATCH('Joined Data'!J$1,'Raw Election Data'!$A$1:$AN$1,0))</f>
        <v>3825</v>
      </c>
      <c r="K2050">
        <f>INDEX('Raw Election Data'!$A$1:$AN$3144,MATCH($C2050&amp;" "&amp;$B2050,'Raw Election Data'!$C$1:$C$3144,0),MATCH('Joined Data'!K$1,'Raw Election Data'!$A$1:$AN$1,0))</f>
        <v>18130</v>
      </c>
      <c r="L2050">
        <f>INDEX('Raw Election Data'!$A$1:$AN$3144,MATCH($C2050&amp;" "&amp;$B2050,'Raw Election Data'!$C$1:$C$3144,0),MATCH('Joined Data'!L$1,'Raw Election Data'!$A$1:$AN$1,0))</f>
        <v>22860</v>
      </c>
      <c r="M2050">
        <f>INDEX('Raw Election Data'!$A$1:$AN$3144,MATCH($C2050&amp;" "&amp;$B2050,'Raw Election Data'!$C$1:$C$3144,0),MATCH('Joined Data'!M$1,'Raw Election Data'!$A$1:$AN$1,0))</f>
        <v>0.1673228346456693</v>
      </c>
      <c r="N2050">
        <f>INDEX('Raw Election Data'!$A$1:$AN$3144,MATCH($C2050&amp;" "&amp;$B2050,'Raw Election Data'!$C$1:$C$3144,0),MATCH('Joined Data'!N$1,'Raw Election Data'!$A$1:$AN$1,0))</f>
        <v>0.79308836395450566</v>
      </c>
      <c r="O2050">
        <f>INDEX('Raw Election Data'!$A$1:$AN$3144,MATCH($C2050&amp;" "&amp;$B2050,'Raw Election Data'!$C$1:$C$3144,0),MATCH('Joined Data'!O$1,'Raw Election Data'!$A$1:$AN$1,0))</f>
        <v>-14305</v>
      </c>
      <c r="P2050">
        <f>INDEX('Raw Election Data'!$A$1:$AN$3144,MATCH($C2050&amp;" "&amp;$B2050,'Raw Election Data'!$C$1:$C$3144,0),MATCH('Joined Data'!P$1,'Raw Election Data'!$A$1:$AN$1,0))</f>
        <v>14305</v>
      </c>
      <c r="Q2050">
        <f>INDEX('Raw Election Data'!$A$1:$AN$3144,MATCH($C2050&amp;" "&amp;$B2050,'Raw Election Data'!$C$1:$C$3144,0),MATCH('Joined Data'!Q$1,'Raw Election Data'!$A$1:$AN$1,0))</f>
        <v>-0.62576552930883633</v>
      </c>
      <c r="R2050">
        <f>INDEX('Raw Election Data'!$A$1:$AN$3144,MATCH($C2050&amp;" "&amp;$B2050,'Raw Election Data'!$C$1:$C$3144,0),MATCH('Joined Data'!R$1,'Raw Election Data'!$A$1:$AN$1,0))</f>
        <v>0.62576552930883633</v>
      </c>
    </row>
    <row r="2051" spans="1:18" ht="13.5" hidden="1" customHeight="1" x14ac:dyDescent="0.15">
      <c r="A2051" t="s">
        <v>224</v>
      </c>
      <c r="B2051" t="s">
        <v>5300</v>
      </c>
      <c r="C2051" t="str">
        <f>INDEX(FIPS!$A$1:$E$3236,MATCH($F2051,FIPS!$D$1:$D$3236,0),5)</f>
        <v>Belmont County</v>
      </c>
      <c r="D2051" t="s">
        <v>269</v>
      </c>
      <c r="E2051" s="15" t="s">
        <v>12</v>
      </c>
      <c r="F2051" t="s">
        <v>5328</v>
      </c>
      <c r="G2051" t="s">
        <v>7784</v>
      </c>
      <c r="H2051" t="str">
        <f>IFERROR(VLOOKUP($G2051,'Team Colors'!$A:$B,2,0),"#c9c9c9")</f>
        <v>#ffb612</v>
      </c>
      <c r="I2051">
        <f>INDEX('Raw Election Data'!$A$1:$AN$3144,MATCH($C2051&amp;" "&amp;$B2051,'Raw Election Data'!$C$1:$C$3144,0),MATCH('Joined Data'!I$1,'Raw Election Data'!$A$1:$AN$1,0))</f>
        <v>69154</v>
      </c>
      <c r="J2051">
        <f>INDEX('Raw Election Data'!$A$1:$AN$3144,MATCH($C2051&amp;" "&amp;$B2051,'Raw Election Data'!$C$1:$C$3144,0),MATCH('Joined Data'!J$1,'Raw Election Data'!$A$1:$AN$1,0))</f>
        <v>8652</v>
      </c>
      <c r="K2051">
        <f>INDEX('Raw Election Data'!$A$1:$AN$3144,MATCH($C2051&amp;" "&amp;$B2051,'Raw Election Data'!$C$1:$C$3144,0),MATCH('Joined Data'!K$1,'Raw Election Data'!$A$1:$AN$1,0))</f>
        <v>20729</v>
      </c>
      <c r="L2051">
        <f>INDEX('Raw Election Data'!$A$1:$AN$3144,MATCH($C2051&amp;" "&amp;$B2051,'Raw Election Data'!$C$1:$C$3144,0),MATCH('Joined Data'!L$1,'Raw Election Data'!$A$1:$AN$1,0))</f>
        <v>30537</v>
      </c>
      <c r="M2051">
        <f>INDEX('Raw Election Data'!$A$1:$AN$3144,MATCH($C2051&amp;" "&amp;$B2051,'Raw Election Data'!$C$1:$C$3144,0),MATCH('Joined Data'!M$1,'Raw Election Data'!$A$1:$AN$1,0))</f>
        <v>0.28332842125945573</v>
      </c>
      <c r="N2051">
        <f>INDEX('Raw Election Data'!$A$1:$AN$3144,MATCH($C2051&amp;" "&amp;$B2051,'Raw Election Data'!$C$1:$C$3144,0),MATCH('Joined Data'!N$1,'Raw Election Data'!$A$1:$AN$1,0))</f>
        <v>0.6788158627239087</v>
      </c>
      <c r="O2051">
        <f>INDEX('Raw Election Data'!$A$1:$AN$3144,MATCH($C2051&amp;" "&amp;$B2051,'Raw Election Data'!$C$1:$C$3144,0),MATCH('Joined Data'!O$1,'Raw Election Data'!$A$1:$AN$1,0))</f>
        <v>-12077</v>
      </c>
      <c r="P2051">
        <f>INDEX('Raw Election Data'!$A$1:$AN$3144,MATCH($C2051&amp;" "&amp;$B2051,'Raw Election Data'!$C$1:$C$3144,0),MATCH('Joined Data'!P$1,'Raw Election Data'!$A$1:$AN$1,0))</f>
        <v>12077</v>
      </c>
      <c r="Q2051">
        <f>INDEX('Raw Election Data'!$A$1:$AN$3144,MATCH($C2051&amp;" "&amp;$B2051,'Raw Election Data'!$C$1:$C$3144,0),MATCH('Joined Data'!Q$1,'Raw Election Data'!$A$1:$AN$1,0))</f>
        <v>-0.39548744146445297</v>
      </c>
      <c r="R2051">
        <f>INDEX('Raw Election Data'!$A$1:$AN$3144,MATCH($C2051&amp;" "&amp;$B2051,'Raw Election Data'!$C$1:$C$3144,0),MATCH('Joined Data'!R$1,'Raw Election Data'!$A$1:$AN$1,0))</f>
        <v>0.39548744146445297</v>
      </c>
    </row>
    <row r="2052" spans="1:18" ht="13.5" hidden="1" customHeight="1" x14ac:dyDescent="0.15">
      <c r="A2052" t="s">
        <v>224</v>
      </c>
      <c r="B2052" t="s">
        <v>5300</v>
      </c>
      <c r="C2052" t="str">
        <f>INDEX(FIPS!$A$1:$E$3236,MATCH($F2052,FIPS!$D$1:$D$3236,0),5)</f>
        <v>Brown County</v>
      </c>
      <c r="D2052" t="s">
        <v>269</v>
      </c>
      <c r="E2052" s="15" t="s">
        <v>13</v>
      </c>
      <c r="F2052" t="s">
        <v>5331</v>
      </c>
      <c r="G2052" t="s">
        <v>7799</v>
      </c>
      <c r="H2052" t="str">
        <f>IFERROR(VLOOKUP($G2052,'Team Colors'!$A:$B,2,0),"#c9c9c9")</f>
        <v>#fb4f14</v>
      </c>
      <c r="I2052">
        <f>INDEX('Raw Election Data'!$A$1:$AN$3144,MATCH($C2052&amp;" "&amp;$B2052,'Raw Election Data'!$C$1:$C$3144,0),MATCH('Joined Data'!I$1,'Raw Election Data'!$A$1:$AN$1,0))</f>
        <v>43839</v>
      </c>
      <c r="J2052">
        <f>INDEX('Raw Election Data'!$A$1:$AN$3144,MATCH($C2052&amp;" "&amp;$B2052,'Raw Election Data'!$C$1:$C$3144,0),MATCH('Joined Data'!J$1,'Raw Election Data'!$A$1:$AN$1,0))</f>
        <v>4270</v>
      </c>
      <c r="K2052">
        <f>INDEX('Raw Election Data'!$A$1:$AN$3144,MATCH($C2052&amp;" "&amp;$B2052,'Raw Election Data'!$C$1:$C$3144,0),MATCH('Joined Data'!K$1,'Raw Election Data'!$A$1:$AN$1,0))</f>
        <v>14257</v>
      </c>
      <c r="L2052">
        <f>INDEX('Raw Election Data'!$A$1:$AN$3144,MATCH($C2052&amp;" "&amp;$B2052,'Raw Election Data'!$C$1:$C$3144,0),MATCH('Joined Data'!L$1,'Raw Election Data'!$A$1:$AN$1,0))</f>
        <v>19139</v>
      </c>
      <c r="M2052">
        <f>INDEX('Raw Election Data'!$A$1:$AN$3144,MATCH($C2052&amp;" "&amp;$B2052,'Raw Election Data'!$C$1:$C$3144,0),MATCH('Joined Data'!M$1,'Raw Election Data'!$A$1:$AN$1,0))</f>
        <v>0.22310465541564345</v>
      </c>
      <c r="N2052">
        <f>INDEX('Raw Election Data'!$A$1:$AN$3144,MATCH($C2052&amp;" "&amp;$B2052,'Raw Election Data'!$C$1:$C$3144,0),MATCH('Joined Data'!N$1,'Raw Election Data'!$A$1:$AN$1,0))</f>
        <v>0.74491875228590831</v>
      </c>
      <c r="O2052">
        <f>INDEX('Raw Election Data'!$A$1:$AN$3144,MATCH($C2052&amp;" "&amp;$B2052,'Raw Election Data'!$C$1:$C$3144,0),MATCH('Joined Data'!O$1,'Raw Election Data'!$A$1:$AN$1,0))</f>
        <v>-9987</v>
      </c>
      <c r="P2052">
        <f>INDEX('Raw Election Data'!$A$1:$AN$3144,MATCH($C2052&amp;" "&amp;$B2052,'Raw Election Data'!$C$1:$C$3144,0),MATCH('Joined Data'!P$1,'Raw Election Data'!$A$1:$AN$1,0))</f>
        <v>9987</v>
      </c>
      <c r="Q2052">
        <f>INDEX('Raw Election Data'!$A$1:$AN$3144,MATCH($C2052&amp;" "&amp;$B2052,'Raw Election Data'!$C$1:$C$3144,0),MATCH('Joined Data'!Q$1,'Raw Election Data'!$A$1:$AN$1,0))</f>
        <v>-0.52181409687026492</v>
      </c>
      <c r="R2052">
        <f>INDEX('Raw Election Data'!$A$1:$AN$3144,MATCH($C2052&amp;" "&amp;$B2052,'Raw Election Data'!$C$1:$C$3144,0),MATCH('Joined Data'!R$1,'Raw Election Data'!$A$1:$AN$1,0))</f>
        <v>0.52181409687026492</v>
      </c>
    </row>
    <row r="2053" spans="1:18" ht="13.5" hidden="1" customHeight="1" x14ac:dyDescent="0.15">
      <c r="A2053" t="s">
        <v>224</v>
      </c>
      <c r="B2053" t="s">
        <v>5300</v>
      </c>
      <c r="C2053" t="str">
        <f>INDEX(FIPS!$A$1:$E$3236,MATCH($F2053,FIPS!$D$1:$D$3236,0),5)</f>
        <v>Butler County</v>
      </c>
      <c r="D2053" t="s">
        <v>269</v>
      </c>
      <c r="E2053" s="15" t="s">
        <v>14</v>
      </c>
      <c r="F2053" t="s">
        <v>5332</v>
      </c>
      <c r="G2053" t="s">
        <v>7799</v>
      </c>
      <c r="H2053" t="str">
        <f>IFERROR(VLOOKUP($G2053,'Team Colors'!$A:$B,2,0),"#c9c9c9")</f>
        <v>#fb4f14</v>
      </c>
      <c r="I2053">
        <f>INDEX('Raw Election Data'!$A$1:$AN$3144,MATCH($C2053&amp;" "&amp;$B2053,'Raw Election Data'!$C$1:$C$3144,0),MATCH('Joined Data'!I$1,'Raw Election Data'!$A$1:$AN$1,0))</f>
        <v>376353</v>
      </c>
      <c r="J2053">
        <f>INDEX('Raw Election Data'!$A$1:$AN$3144,MATCH($C2053&amp;" "&amp;$B2053,'Raw Election Data'!$C$1:$C$3144,0),MATCH('Joined Data'!J$1,'Raw Election Data'!$A$1:$AN$1,0))</f>
        <v>56700</v>
      </c>
      <c r="K2053">
        <f>INDEX('Raw Election Data'!$A$1:$AN$3144,MATCH($C2053&amp;" "&amp;$B2053,'Raw Election Data'!$C$1:$C$3144,0),MATCH('Joined Data'!K$1,'Raw Election Data'!$A$1:$AN$1,0))</f>
        <v>104441</v>
      </c>
      <c r="L2053">
        <f>INDEX('Raw Election Data'!$A$1:$AN$3144,MATCH($C2053&amp;" "&amp;$B2053,'Raw Election Data'!$C$1:$C$3144,0),MATCH('Joined Data'!L$1,'Raw Election Data'!$A$1:$AN$1,0))</f>
        <v>168422</v>
      </c>
      <c r="M2053">
        <f>INDEX('Raw Election Data'!$A$1:$AN$3144,MATCH($C2053&amp;" "&amp;$B2053,'Raw Election Data'!$C$1:$C$3144,0),MATCH('Joined Data'!M$1,'Raw Election Data'!$A$1:$AN$1,0))</f>
        <v>0.33665435631924573</v>
      </c>
      <c r="N2053">
        <f>INDEX('Raw Election Data'!$A$1:$AN$3144,MATCH($C2053&amp;" "&amp;$B2053,'Raw Election Data'!$C$1:$C$3144,0),MATCH('Joined Data'!N$1,'Raw Election Data'!$A$1:$AN$1,0))</f>
        <v>0.62011494935340994</v>
      </c>
      <c r="O2053">
        <f>INDEX('Raw Election Data'!$A$1:$AN$3144,MATCH($C2053&amp;" "&amp;$B2053,'Raw Election Data'!$C$1:$C$3144,0),MATCH('Joined Data'!O$1,'Raw Election Data'!$A$1:$AN$1,0))</f>
        <v>-47741</v>
      </c>
      <c r="P2053">
        <f>INDEX('Raw Election Data'!$A$1:$AN$3144,MATCH($C2053&amp;" "&amp;$B2053,'Raw Election Data'!$C$1:$C$3144,0),MATCH('Joined Data'!P$1,'Raw Election Data'!$A$1:$AN$1,0))</f>
        <v>47741</v>
      </c>
      <c r="Q2053">
        <f>INDEX('Raw Election Data'!$A$1:$AN$3144,MATCH($C2053&amp;" "&amp;$B2053,'Raw Election Data'!$C$1:$C$3144,0),MATCH('Joined Data'!Q$1,'Raw Election Data'!$A$1:$AN$1,0))</f>
        <v>-0.28346059303416421</v>
      </c>
      <c r="R2053">
        <f>INDEX('Raw Election Data'!$A$1:$AN$3144,MATCH($C2053&amp;" "&amp;$B2053,'Raw Election Data'!$C$1:$C$3144,0),MATCH('Joined Data'!R$1,'Raw Election Data'!$A$1:$AN$1,0))</f>
        <v>0.28346059303416421</v>
      </c>
    </row>
    <row r="2054" spans="1:18" ht="13.5" hidden="1" customHeight="1" x14ac:dyDescent="0.15">
      <c r="A2054" t="s">
        <v>224</v>
      </c>
      <c r="B2054" t="s">
        <v>5300</v>
      </c>
      <c r="C2054" t="str">
        <f>INDEX(FIPS!$A$1:$E$3236,MATCH($F2054,FIPS!$D$1:$D$3236,0),5)</f>
        <v>Carroll County</v>
      </c>
      <c r="D2054" t="s">
        <v>269</v>
      </c>
      <c r="E2054" s="15" t="s">
        <v>15</v>
      </c>
      <c r="F2054" t="s">
        <v>5333</v>
      </c>
      <c r="G2054" t="s">
        <v>7784</v>
      </c>
      <c r="H2054" t="str">
        <f>IFERROR(VLOOKUP($G2054,'Team Colors'!$A:$B,2,0),"#c9c9c9")</f>
        <v>#ffb612</v>
      </c>
      <c r="I2054">
        <f>INDEX('Raw Election Data'!$A$1:$AN$3144,MATCH($C2054&amp;" "&amp;$B2054,'Raw Election Data'!$C$1:$C$3144,0),MATCH('Joined Data'!I$1,'Raw Election Data'!$A$1:$AN$1,0))</f>
        <v>27811</v>
      </c>
      <c r="J2054">
        <f>INDEX('Raw Election Data'!$A$1:$AN$3144,MATCH($C2054&amp;" "&amp;$B2054,'Raw Election Data'!$C$1:$C$3144,0),MATCH('Joined Data'!J$1,'Raw Election Data'!$A$1:$AN$1,0))</f>
        <v>3124</v>
      </c>
      <c r="K2054">
        <f>INDEX('Raw Election Data'!$A$1:$AN$3144,MATCH($C2054&amp;" "&amp;$B2054,'Raw Election Data'!$C$1:$C$3144,0),MATCH('Joined Data'!K$1,'Raw Election Data'!$A$1:$AN$1,0))</f>
        <v>9067</v>
      </c>
      <c r="L2054">
        <f>INDEX('Raw Election Data'!$A$1:$AN$3144,MATCH($C2054&amp;" "&amp;$B2054,'Raw Election Data'!$C$1:$C$3144,0),MATCH('Joined Data'!L$1,'Raw Election Data'!$A$1:$AN$1,0))</f>
        <v>12807</v>
      </c>
      <c r="M2054">
        <f>INDEX('Raw Election Data'!$A$1:$AN$3144,MATCH($C2054&amp;" "&amp;$B2054,'Raw Election Data'!$C$1:$C$3144,0),MATCH('Joined Data'!M$1,'Raw Election Data'!$A$1:$AN$1,0))</f>
        <v>0.24392910127274148</v>
      </c>
      <c r="N2054">
        <f>INDEX('Raw Election Data'!$A$1:$AN$3144,MATCH($C2054&amp;" "&amp;$B2054,'Raw Election Data'!$C$1:$C$3144,0),MATCH('Joined Data'!N$1,'Raw Election Data'!$A$1:$AN$1,0))</f>
        <v>0.70797220270164751</v>
      </c>
      <c r="O2054">
        <f>INDEX('Raw Election Data'!$A$1:$AN$3144,MATCH($C2054&amp;" "&amp;$B2054,'Raw Election Data'!$C$1:$C$3144,0),MATCH('Joined Data'!O$1,'Raw Election Data'!$A$1:$AN$1,0))</f>
        <v>-5943</v>
      </c>
      <c r="P2054">
        <f>INDEX('Raw Election Data'!$A$1:$AN$3144,MATCH($C2054&amp;" "&amp;$B2054,'Raw Election Data'!$C$1:$C$3144,0),MATCH('Joined Data'!P$1,'Raw Election Data'!$A$1:$AN$1,0))</f>
        <v>5943</v>
      </c>
      <c r="Q2054">
        <f>INDEX('Raw Election Data'!$A$1:$AN$3144,MATCH($C2054&amp;" "&amp;$B2054,'Raw Election Data'!$C$1:$C$3144,0),MATCH('Joined Data'!Q$1,'Raw Election Data'!$A$1:$AN$1,0))</f>
        <v>-0.46404310142890604</v>
      </c>
      <c r="R2054">
        <f>INDEX('Raw Election Data'!$A$1:$AN$3144,MATCH($C2054&amp;" "&amp;$B2054,'Raw Election Data'!$C$1:$C$3144,0),MATCH('Joined Data'!R$1,'Raw Election Data'!$A$1:$AN$1,0))</f>
        <v>0.46404310142890604</v>
      </c>
    </row>
    <row r="2055" spans="1:18" ht="13.5" hidden="1" customHeight="1" x14ac:dyDescent="0.15">
      <c r="A2055" t="s">
        <v>224</v>
      </c>
      <c r="B2055" t="s">
        <v>5300</v>
      </c>
      <c r="C2055" t="str">
        <f>INDEX(FIPS!$A$1:$E$3236,MATCH($F2055,FIPS!$D$1:$D$3236,0),5)</f>
        <v>Champaign County</v>
      </c>
      <c r="D2055" t="s">
        <v>269</v>
      </c>
      <c r="E2055" s="15" t="s">
        <v>16</v>
      </c>
      <c r="F2055" t="s">
        <v>5336</v>
      </c>
      <c r="G2055" t="s">
        <v>7799</v>
      </c>
      <c r="H2055" t="str">
        <f>IFERROR(VLOOKUP($G2055,'Team Colors'!$A:$B,2,0),"#c9c9c9")</f>
        <v>#fb4f14</v>
      </c>
      <c r="I2055">
        <f>INDEX('Raw Election Data'!$A$1:$AN$3144,MATCH($C2055&amp;" "&amp;$B2055,'Raw Election Data'!$C$1:$C$3144,0),MATCH('Joined Data'!I$1,'Raw Election Data'!$A$1:$AN$1,0))</f>
        <v>38987</v>
      </c>
      <c r="J2055">
        <f>INDEX('Raw Election Data'!$A$1:$AN$3144,MATCH($C2055&amp;" "&amp;$B2055,'Raw Election Data'!$C$1:$C$3144,0),MATCH('Joined Data'!J$1,'Raw Election Data'!$A$1:$AN$1,0))</f>
        <v>4488</v>
      </c>
      <c r="K2055">
        <f>INDEX('Raw Election Data'!$A$1:$AN$3144,MATCH($C2055&amp;" "&amp;$B2055,'Raw Election Data'!$C$1:$C$3144,0),MATCH('Joined Data'!K$1,'Raw Election Data'!$A$1:$AN$1,0))</f>
        <v>12314</v>
      </c>
      <c r="L2055">
        <f>INDEX('Raw Election Data'!$A$1:$AN$3144,MATCH($C2055&amp;" "&amp;$B2055,'Raw Election Data'!$C$1:$C$3144,0),MATCH('Joined Data'!L$1,'Raw Election Data'!$A$1:$AN$1,0))</f>
        <v>17597</v>
      </c>
      <c r="M2055">
        <f>INDEX('Raw Election Data'!$A$1:$AN$3144,MATCH($C2055&amp;" "&amp;$B2055,'Raw Election Data'!$C$1:$C$3144,0),MATCH('Joined Data'!M$1,'Raw Election Data'!$A$1:$AN$1,0))</f>
        <v>0.25504347331931582</v>
      </c>
      <c r="N2055">
        <f>INDEX('Raw Election Data'!$A$1:$AN$3144,MATCH($C2055&amp;" "&amp;$B2055,'Raw Election Data'!$C$1:$C$3144,0),MATCH('Joined Data'!N$1,'Raw Election Data'!$A$1:$AN$1,0))</f>
        <v>0.69977837131329201</v>
      </c>
      <c r="O2055">
        <f>INDEX('Raw Election Data'!$A$1:$AN$3144,MATCH($C2055&amp;" "&amp;$B2055,'Raw Election Data'!$C$1:$C$3144,0),MATCH('Joined Data'!O$1,'Raw Election Data'!$A$1:$AN$1,0))</f>
        <v>-7826</v>
      </c>
      <c r="P2055">
        <f>INDEX('Raw Election Data'!$A$1:$AN$3144,MATCH($C2055&amp;" "&amp;$B2055,'Raw Election Data'!$C$1:$C$3144,0),MATCH('Joined Data'!P$1,'Raw Election Data'!$A$1:$AN$1,0))</f>
        <v>7826</v>
      </c>
      <c r="Q2055">
        <f>INDEX('Raw Election Data'!$A$1:$AN$3144,MATCH($C2055&amp;" "&amp;$B2055,'Raw Election Data'!$C$1:$C$3144,0),MATCH('Joined Data'!Q$1,'Raw Election Data'!$A$1:$AN$1,0))</f>
        <v>-0.4447348979939762</v>
      </c>
      <c r="R2055">
        <f>INDEX('Raw Election Data'!$A$1:$AN$3144,MATCH($C2055&amp;" "&amp;$B2055,'Raw Election Data'!$C$1:$C$3144,0),MATCH('Joined Data'!R$1,'Raw Election Data'!$A$1:$AN$1,0))</f>
        <v>0.4447348979939762</v>
      </c>
    </row>
    <row r="2056" spans="1:18" ht="13.5" hidden="1" customHeight="1" x14ac:dyDescent="0.15">
      <c r="A2056" t="s">
        <v>224</v>
      </c>
      <c r="B2056" t="s">
        <v>5300</v>
      </c>
      <c r="C2056" t="str">
        <f>INDEX(FIPS!$A$1:$E$3236,MATCH($F2056,FIPS!$D$1:$D$3236,0),5)</f>
        <v>Clark County</v>
      </c>
      <c r="D2056" t="s">
        <v>269</v>
      </c>
      <c r="E2056" s="15" t="s">
        <v>17</v>
      </c>
      <c r="F2056" t="s">
        <v>5341</v>
      </c>
      <c r="G2056" t="s">
        <v>7799</v>
      </c>
      <c r="H2056" t="str">
        <f>IFERROR(VLOOKUP($G2056,'Team Colors'!$A:$B,2,0),"#c9c9c9")</f>
        <v>#fb4f14</v>
      </c>
      <c r="I2056">
        <f>INDEX('Raw Election Data'!$A$1:$AN$3144,MATCH($C2056&amp;" "&amp;$B2056,'Raw Election Data'!$C$1:$C$3144,0),MATCH('Joined Data'!I$1,'Raw Election Data'!$A$1:$AN$1,0))</f>
        <v>135959</v>
      </c>
      <c r="J2056">
        <f>INDEX('Raw Election Data'!$A$1:$AN$3144,MATCH($C2056&amp;" "&amp;$B2056,'Raw Election Data'!$C$1:$C$3144,0),MATCH('Joined Data'!J$1,'Raw Election Data'!$A$1:$AN$1,0))</f>
        <v>22666</v>
      </c>
      <c r="K2056">
        <f>INDEX('Raw Election Data'!$A$1:$AN$3144,MATCH($C2056&amp;" "&amp;$B2056,'Raw Election Data'!$C$1:$C$3144,0),MATCH('Joined Data'!K$1,'Raw Election Data'!$A$1:$AN$1,0))</f>
        <v>34311</v>
      </c>
      <c r="L2056">
        <f>INDEX('Raw Election Data'!$A$1:$AN$3144,MATCH($C2056&amp;" "&amp;$B2056,'Raw Election Data'!$C$1:$C$3144,0),MATCH('Joined Data'!L$1,'Raw Election Data'!$A$1:$AN$1,0))</f>
        <v>59620</v>
      </c>
      <c r="M2056">
        <f>INDEX('Raw Election Data'!$A$1:$AN$3144,MATCH($C2056&amp;" "&amp;$B2056,'Raw Election Data'!$C$1:$C$3144,0),MATCH('Joined Data'!M$1,'Raw Election Data'!$A$1:$AN$1,0))</f>
        <v>0.38017443810801743</v>
      </c>
      <c r="N2056">
        <f>INDEX('Raw Election Data'!$A$1:$AN$3144,MATCH($C2056&amp;" "&amp;$B2056,'Raw Election Data'!$C$1:$C$3144,0),MATCH('Joined Data'!N$1,'Raw Election Data'!$A$1:$AN$1,0))</f>
        <v>0.57549480040254952</v>
      </c>
      <c r="O2056">
        <f>INDEX('Raw Election Data'!$A$1:$AN$3144,MATCH($C2056&amp;" "&amp;$B2056,'Raw Election Data'!$C$1:$C$3144,0),MATCH('Joined Data'!O$1,'Raw Election Data'!$A$1:$AN$1,0))</f>
        <v>-11645</v>
      </c>
      <c r="P2056">
        <f>INDEX('Raw Election Data'!$A$1:$AN$3144,MATCH($C2056&amp;" "&amp;$B2056,'Raw Election Data'!$C$1:$C$3144,0),MATCH('Joined Data'!P$1,'Raw Election Data'!$A$1:$AN$1,0))</f>
        <v>11645</v>
      </c>
      <c r="Q2056">
        <f>INDEX('Raw Election Data'!$A$1:$AN$3144,MATCH($C2056&amp;" "&amp;$B2056,'Raw Election Data'!$C$1:$C$3144,0),MATCH('Joined Data'!Q$1,'Raw Election Data'!$A$1:$AN$1,0))</f>
        <v>-0.19532036229453209</v>
      </c>
      <c r="R2056">
        <f>INDEX('Raw Election Data'!$A$1:$AN$3144,MATCH($C2056&amp;" "&amp;$B2056,'Raw Election Data'!$C$1:$C$3144,0),MATCH('Joined Data'!R$1,'Raw Election Data'!$A$1:$AN$1,0))</f>
        <v>0.19532036229453209</v>
      </c>
    </row>
    <row r="2057" spans="1:18" ht="13.5" hidden="1" customHeight="1" x14ac:dyDescent="0.15">
      <c r="A2057" t="s">
        <v>224</v>
      </c>
      <c r="B2057" t="s">
        <v>5300</v>
      </c>
      <c r="C2057" t="str">
        <f>INDEX(FIPS!$A$1:$E$3236,MATCH($F2057,FIPS!$D$1:$D$3236,0),5)</f>
        <v>Clermont County</v>
      </c>
      <c r="D2057" t="s">
        <v>269</v>
      </c>
      <c r="E2057" s="15" t="s">
        <v>18</v>
      </c>
      <c r="F2057" t="s">
        <v>5345</v>
      </c>
      <c r="G2057" t="s">
        <v>7799</v>
      </c>
      <c r="H2057" t="str">
        <f>IFERROR(VLOOKUP($G2057,'Team Colors'!$A:$B,2,0),"#c9c9c9")</f>
        <v>#fb4f14</v>
      </c>
      <c r="I2057">
        <f>INDEX('Raw Election Data'!$A$1:$AN$3144,MATCH($C2057&amp;" "&amp;$B2057,'Raw Election Data'!$C$1:$C$3144,0),MATCH('Joined Data'!I$1,'Raw Election Data'!$A$1:$AN$1,0))</f>
        <v>201973</v>
      </c>
      <c r="J2057">
        <f>INDEX('Raw Election Data'!$A$1:$AN$3144,MATCH($C2057&amp;" "&amp;$B2057,'Raw Election Data'!$C$1:$C$3144,0),MATCH('Joined Data'!J$1,'Raw Election Data'!$A$1:$AN$1,0))</f>
        <v>26096</v>
      </c>
      <c r="K2057">
        <f>INDEX('Raw Election Data'!$A$1:$AN$3144,MATCH($C2057&amp;" "&amp;$B2057,'Raw Election Data'!$C$1:$C$3144,0),MATCH('Joined Data'!K$1,'Raw Election Data'!$A$1:$AN$1,0))</f>
        <v>65960</v>
      </c>
      <c r="L2057">
        <f>INDEX('Raw Election Data'!$A$1:$AN$3144,MATCH($C2057&amp;" "&amp;$B2057,'Raw Election Data'!$C$1:$C$3144,0),MATCH('Joined Data'!L$1,'Raw Election Data'!$A$1:$AN$1,0))</f>
        <v>96455</v>
      </c>
      <c r="M2057">
        <f>INDEX('Raw Election Data'!$A$1:$AN$3144,MATCH($C2057&amp;" "&amp;$B2057,'Raw Election Data'!$C$1:$C$3144,0),MATCH('Joined Data'!M$1,'Raw Election Data'!$A$1:$AN$1,0))</f>
        <v>0.27055103416100773</v>
      </c>
      <c r="N2057">
        <f>INDEX('Raw Election Data'!$A$1:$AN$3144,MATCH($C2057&amp;" "&amp;$B2057,'Raw Election Data'!$C$1:$C$3144,0),MATCH('Joined Data'!N$1,'Raw Election Data'!$A$1:$AN$1,0))</f>
        <v>0.68384220621014979</v>
      </c>
      <c r="O2057">
        <f>INDEX('Raw Election Data'!$A$1:$AN$3144,MATCH($C2057&amp;" "&amp;$B2057,'Raw Election Data'!$C$1:$C$3144,0),MATCH('Joined Data'!O$1,'Raw Election Data'!$A$1:$AN$1,0))</f>
        <v>-39864</v>
      </c>
      <c r="P2057">
        <f>INDEX('Raw Election Data'!$A$1:$AN$3144,MATCH($C2057&amp;" "&amp;$B2057,'Raw Election Data'!$C$1:$C$3144,0),MATCH('Joined Data'!P$1,'Raw Election Data'!$A$1:$AN$1,0))</f>
        <v>39864</v>
      </c>
      <c r="Q2057">
        <f>INDEX('Raw Election Data'!$A$1:$AN$3144,MATCH($C2057&amp;" "&amp;$B2057,'Raw Election Data'!$C$1:$C$3144,0),MATCH('Joined Data'!Q$1,'Raw Election Data'!$A$1:$AN$1,0))</f>
        <v>-0.41329117204914206</v>
      </c>
      <c r="R2057">
        <f>INDEX('Raw Election Data'!$A$1:$AN$3144,MATCH($C2057&amp;" "&amp;$B2057,'Raw Election Data'!$C$1:$C$3144,0),MATCH('Joined Data'!R$1,'Raw Election Data'!$A$1:$AN$1,0))</f>
        <v>0.41329117204914206</v>
      </c>
    </row>
    <row r="2058" spans="1:18" ht="13.5" hidden="1" customHeight="1" x14ac:dyDescent="0.15">
      <c r="A2058" t="s">
        <v>224</v>
      </c>
      <c r="B2058" t="s">
        <v>5300</v>
      </c>
      <c r="C2058" t="str">
        <f>INDEX(FIPS!$A$1:$E$3236,MATCH($F2058,FIPS!$D$1:$D$3236,0),5)</f>
        <v>Clinton County</v>
      </c>
      <c r="D2058" t="s">
        <v>269</v>
      </c>
      <c r="E2058" s="15" t="s">
        <v>19</v>
      </c>
      <c r="F2058" t="s">
        <v>5346</v>
      </c>
      <c r="G2058" t="s">
        <v>7799</v>
      </c>
      <c r="H2058" t="str">
        <f>IFERROR(VLOOKUP($G2058,'Team Colors'!$A:$B,2,0),"#c9c9c9")</f>
        <v>#fb4f14</v>
      </c>
      <c r="I2058">
        <f>INDEX('Raw Election Data'!$A$1:$AN$3144,MATCH($C2058&amp;" "&amp;$B2058,'Raw Election Data'!$C$1:$C$3144,0),MATCH('Joined Data'!I$1,'Raw Election Data'!$A$1:$AN$1,0))</f>
        <v>41917</v>
      </c>
      <c r="J2058">
        <f>INDEX('Raw Election Data'!$A$1:$AN$3144,MATCH($C2058&amp;" "&amp;$B2058,'Raw Election Data'!$C$1:$C$3144,0),MATCH('Joined Data'!J$1,'Raw Election Data'!$A$1:$AN$1,0))</f>
        <v>3943</v>
      </c>
      <c r="K2058">
        <f>INDEX('Raw Election Data'!$A$1:$AN$3144,MATCH($C2058&amp;" "&amp;$B2058,'Raw Election Data'!$C$1:$C$3144,0),MATCH('Joined Data'!K$1,'Raw Election Data'!$A$1:$AN$1,0))</f>
        <v>13466</v>
      </c>
      <c r="L2058">
        <f>INDEX('Raw Election Data'!$A$1:$AN$3144,MATCH($C2058&amp;" "&amp;$B2058,'Raw Election Data'!$C$1:$C$3144,0),MATCH('Joined Data'!L$1,'Raw Election Data'!$A$1:$AN$1,0))</f>
        <v>18100</v>
      </c>
      <c r="M2058">
        <f>INDEX('Raw Election Data'!$A$1:$AN$3144,MATCH($C2058&amp;" "&amp;$B2058,'Raw Election Data'!$C$1:$C$3144,0),MATCH('Joined Data'!M$1,'Raw Election Data'!$A$1:$AN$1,0))</f>
        <v>0.21784530386740331</v>
      </c>
      <c r="N2058">
        <f>INDEX('Raw Election Data'!$A$1:$AN$3144,MATCH($C2058&amp;" "&amp;$B2058,'Raw Election Data'!$C$1:$C$3144,0),MATCH('Joined Data'!N$1,'Raw Election Data'!$A$1:$AN$1,0))</f>
        <v>0.74397790055248614</v>
      </c>
      <c r="O2058">
        <f>INDEX('Raw Election Data'!$A$1:$AN$3144,MATCH($C2058&amp;" "&amp;$B2058,'Raw Election Data'!$C$1:$C$3144,0),MATCH('Joined Data'!O$1,'Raw Election Data'!$A$1:$AN$1,0))</f>
        <v>-9523</v>
      </c>
      <c r="P2058">
        <f>INDEX('Raw Election Data'!$A$1:$AN$3144,MATCH($C2058&amp;" "&amp;$B2058,'Raw Election Data'!$C$1:$C$3144,0),MATCH('Joined Data'!P$1,'Raw Election Data'!$A$1:$AN$1,0))</f>
        <v>9523</v>
      </c>
      <c r="Q2058">
        <f>INDEX('Raw Election Data'!$A$1:$AN$3144,MATCH($C2058&amp;" "&amp;$B2058,'Raw Election Data'!$C$1:$C$3144,0),MATCH('Joined Data'!Q$1,'Raw Election Data'!$A$1:$AN$1,0))</f>
        <v>-0.52613259668508283</v>
      </c>
      <c r="R2058">
        <f>INDEX('Raw Election Data'!$A$1:$AN$3144,MATCH($C2058&amp;" "&amp;$B2058,'Raw Election Data'!$C$1:$C$3144,0),MATCH('Joined Data'!R$1,'Raw Election Data'!$A$1:$AN$1,0))</f>
        <v>0.52613259668508283</v>
      </c>
    </row>
    <row r="2059" spans="1:18" ht="13.5" hidden="1" customHeight="1" x14ac:dyDescent="0.15">
      <c r="A2059" t="s">
        <v>224</v>
      </c>
      <c r="B2059" t="s">
        <v>5300</v>
      </c>
      <c r="C2059" t="str">
        <f>INDEX(FIPS!$A$1:$E$3236,MATCH($F2059,FIPS!$D$1:$D$3236,0),5)</f>
        <v>Columbiana County</v>
      </c>
      <c r="D2059" t="s">
        <v>269</v>
      </c>
      <c r="E2059" s="15" t="s">
        <v>20</v>
      </c>
      <c r="F2059" t="s">
        <v>5350</v>
      </c>
      <c r="G2059" t="s">
        <v>7784</v>
      </c>
      <c r="H2059" t="str">
        <f>IFERROR(VLOOKUP($G2059,'Team Colors'!$A:$B,2,0),"#c9c9c9")</f>
        <v>#ffb612</v>
      </c>
      <c r="I2059">
        <f>INDEX('Raw Election Data'!$A$1:$AN$3144,MATCH($C2059&amp;" "&amp;$B2059,'Raw Election Data'!$C$1:$C$3144,0),MATCH('Joined Data'!I$1,'Raw Election Data'!$A$1:$AN$1,0))</f>
        <v>104806</v>
      </c>
      <c r="J2059">
        <f>INDEX('Raw Election Data'!$A$1:$AN$3144,MATCH($C2059&amp;" "&amp;$B2059,'Raw Election Data'!$C$1:$C$3144,0),MATCH('Joined Data'!J$1,'Raw Election Data'!$A$1:$AN$1,0))</f>
        <v>12273</v>
      </c>
      <c r="K2059">
        <f>INDEX('Raw Election Data'!$A$1:$AN$3144,MATCH($C2059&amp;" "&amp;$B2059,'Raw Election Data'!$C$1:$C$3144,0),MATCH('Joined Data'!K$1,'Raw Election Data'!$A$1:$AN$1,0))</f>
        <v>31086</v>
      </c>
      <c r="L2059">
        <f>INDEX('Raw Election Data'!$A$1:$AN$3144,MATCH($C2059&amp;" "&amp;$B2059,'Raw Election Data'!$C$1:$C$3144,0),MATCH('Joined Data'!L$1,'Raw Election Data'!$A$1:$AN$1,0))</f>
        <v>45261</v>
      </c>
      <c r="M2059">
        <f>INDEX('Raw Election Data'!$A$1:$AN$3144,MATCH($C2059&amp;" "&amp;$B2059,'Raw Election Data'!$C$1:$C$3144,0),MATCH('Joined Data'!M$1,'Raw Election Data'!$A$1:$AN$1,0))</f>
        <v>0.27116060184264601</v>
      </c>
      <c r="N2059">
        <f>INDEX('Raw Election Data'!$A$1:$AN$3144,MATCH($C2059&amp;" "&amp;$B2059,'Raw Election Data'!$C$1:$C$3144,0),MATCH('Joined Data'!N$1,'Raw Election Data'!$A$1:$AN$1,0))</f>
        <v>0.68681646450586598</v>
      </c>
      <c r="O2059">
        <f>INDEX('Raw Election Data'!$A$1:$AN$3144,MATCH($C2059&amp;" "&amp;$B2059,'Raw Election Data'!$C$1:$C$3144,0),MATCH('Joined Data'!O$1,'Raw Election Data'!$A$1:$AN$1,0))</f>
        <v>-18813</v>
      </c>
      <c r="P2059">
        <f>INDEX('Raw Election Data'!$A$1:$AN$3144,MATCH($C2059&amp;" "&amp;$B2059,'Raw Election Data'!$C$1:$C$3144,0),MATCH('Joined Data'!P$1,'Raw Election Data'!$A$1:$AN$1,0))</f>
        <v>18813</v>
      </c>
      <c r="Q2059">
        <f>INDEX('Raw Election Data'!$A$1:$AN$3144,MATCH($C2059&amp;" "&amp;$B2059,'Raw Election Data'!$C$1:$C$3144,0),MATCH('Joined Data'!Q$1,'Raw Election Data'!$A$1:$AN$1,0))</f>
        <v>-0.41565586266321997</v>
      </c>
      <c r="R2059">
        <f>INDEX('Raw Election Data'!$A$1:$AN$3144,MATCH($C2059&amp;" "&amp;$B2059,'Raw Election Data'!$C$1:$C$3144,0),MATCH('Joined Data'!R$1,'Raw Election Data'!$A$1:$AN$1,0))</f>
        <v>0.41565586266321997</v>
      </c>
    </row>
    <row r="2060" spans="1:18" ht="13.5" hidden="1" customHeight="1" x14ac:dyDescent="0.15">
      <c r="A2060" t="s">
        <v>224</v>
      </c>
      <c r="B2060" t="s">
        <v>5300</v>
      </c>
      <c r="C2060" t="str">
        <f>INDEX(FIPS!$A$1:$E$3236,MATCH($F2060,FIPS!$D$1:$D$3236,0),5)</f>
        <v>Coshocton County</v>
      </c>
      <c r="D2060" t="s">
        <v>269</v>
      </c>
      <c r="E2060" s="15" t="s">
        <v>21</v>
      </c>
      <c r="F2060" t="s">
        <v>5356</v>
      </c>
      <c r="G2060" t="s">
        <v>7800</v>
      </c>
      <c r="H2060" t="str">
        <f>IFERROR(VLOOKUP($G2060,'Team Colors'!$A:$B,2,0),"#c9c9c9")</f>
        <v>#22150c</v>
      </c>
      <c r="I2060">
        <f>INDEX('Raw Election Data'!$A$1:$AN$3144,MATCH($C2060&amp;" "&amp;$B2060,'Raw Election Data'!$C$1:$C$3144,0),MATCH('Joined Data'!I$1,'Raw Election Data'!$A$1:$AN$1,0))</f>
        <v>36569</v>
      </c>
      <c r="J2060">
        <f>INDEX('Raw Election Data'!$A$1:$AN$3144,MATCH($C2060&amp;" "&amp;$B2060,'Raw Election Data'!$C$1:$C$3144,0),MATCH('Joined Data'!J$1,'Raw Election Data'!$A$1:$AN$1,0))</f>
        <v>3908</v>
      </c>
      <c r="K2060">
        <f>INDEX('Raw Election Data'!$A$1:$AN$3144,MATCH($C2060&amp;" "&amp;$B2060,'Raw Election Data'!$C$1:$C$3144,0),MATCH('Joined Data'!K$1,'Raw Election Data'!$A$1:$AN$1,0))</f>
        <v>10381</v>
      </c>
      <c r="L2060">
        <f>INDEX('Raw Election Data'!$A$1:$AN$3144,MATCH($C2060&amp;" "&amp;$B2060,'Raw Election Data'!$C$1:$C$3144,0),MATCH('Joined Data'!L$1,'Raw Election Data'!$A$1:$AN$1,0))</f>
        <v>14961</v>
      </c>
      <c r="M2060">
        <f>INDEX('Raw Election Data'!$A$1:$AN$3144,MATCH($C2060&amp;" "&amp;$B2060,'Raw Election Data'!$C$1:$C$3144,0),MATCH('Joined Data'!M$1,'Raw Election Data'!$A$1:$AN$1,0))</f>
        <v>0.26121248579640399</v>
      </c>
      <c r="N2060">
        <f>INDEX('Raw Election Data'!$A$1:$AN$3144,MATCH($C2060&amp;" "&amp;$B2060,'Raw Election Data'!$C$1:$C$3144,0),MATCH('Joined Data'!N$1,'Raw Election Data'!$A$1:$AN$1,0))</f>
        <v>0.69387073056613868</v>
      </c>
      <c r="O2060">
        <f>INDEX('Raw Election Data'!$A$1:$AN$3144,MATCH($C2060&amp;" "&amp;$B2060,'Raw Election Data'!$C$1:$C$3144,0),MATCH('Joined Data'!O$1,'Raw Election Data'!$A$1:$AN$1,0))</f>
        <v>-6473</v>
      </c>
      <c r="P2060">
        <f>INDEX('Raw Election Data'!$A$1:$AN$3144,MATCH($C2060&amp;" "&amp;$B2060,'Raw Election Data'!$C$1:$C$3144,0),MATCH('Joined Data'!P$1,'Raw Election Data'!$A$1:$AN$1,0))</f>
        <v>6473</v>
      </c>
      <c r="Q2060">
        <f>INDEX('Raw Election Data'!$A$1:$AN$3144,MATCH($C2060&amp;" "&amp;$B2060,'Raw Election Data'!$C$1:$C$3144,0),MATCH('Joined Data'!Q$1,'Raw Election Data'!$A$1:$AN$1,0))</f>
        <v>-0.43265824476973469</v>
      </c>
      <c r="R2060">
        <f>INDEX('Raw Election Data'!$A$1:$AN$3144,MATCH($C2060&amp;" "&amp;$B2060,'Raw Election Data'!$C$1:$C$3144,0),MATCH('Joined Data'!R$1,'Raw Election Data'!$A$1:$AN$1,0))</f>
        <v>0.43265824476973469</v>
      </c>
    </row>
    <row r="2061" spans="1:18" ht="13.5" hidden="1" customHeight="1" x14ac:dyDescent="0.15">
      <c r="A2061" t="s">
        <v>224</v>
      </c>
      <c r="B2061" t="s">
        <v>5300</v>
      </c>
      <c r="C2061" t="str">
        <f>INDEX(FIPS!$A$1:$E$3236,MATCH($F2061,FIPS!$D$1:$D$3236,0),5)</f>
        <v>Crawford County</v>
      </c>
      <c r="D2061" t="s">
        <v>269</v>
      </c>
      <c r="E2061" s="15" t="s">
        <v>22</v>
      </c>
      <c r="F2061" t="s">
        <v>5359</v>
      </c>
      <c r="G2061" t="s">
        <v>7800</v>
      </c>
      <c r="H2061" t="str">
        <f>IFERROR(VLOOKUP($G2061,'Team Colors'!$A:$B,2,0),"#c9c9c9")</f>
        <v>#22150c</v>
      </c>
      <c r="I2061">
        <f>INDEX('Raw Election Data'!$A$1:$AN$3144,MATCH($C2061&amp;" "&amp;$B2061,'Raw Election Data'!$C$1:$C$3144,0),MATCH('Joined Data'!I$1,'Raw Election Data'!$A$1:$AN$1,0))</f>
        <v>42306</v>
      </c>
      <c r="J2061">
        <f>INDEX('Raw Election Data'!$A$1:$AN$3144,MATCH($C2061&amp;" "&amp;$B2061,'Raw Election Data'!$C$1:$C$3144,0),MATCH('Joined Data'!J$1,'Raw Election Data'!$A$1:$AN$1,0))</f>
        <v>4518</v>
      </c>
      <c r="K2061">
        <f>INDEX('Raw Election Data'!$A$1:$AN$3144,MATCH($C2061&amp;" "&amp;$B2061,'Raw Election Data'!$C$1:$C$3144,0),MATCH('Joined Data'!K$1,'Raw Election Data'!$A$1:$AN$1,0))</f>
        <v>13265</v>
      </c>
      <c r="L2061">
        <f>INDEX('Raw Election Data'!$A$1:$AN$3144,MATCH($C2061&amp;" "&amp;$B2061,'Raw Election Data'!$C$1:$C$3144,0),MATCH('Joined Data'!L$1,'Raw Election Data'!$A$1:$AN$1,0))</f>
        <v>18702</v>
      </c>
      <c r="M2061">
        <f>INDEX('Raw Election Data'!$A$1:$AN$3144,MATCH($C2061&amp;" "&amp;$B2061,'Raw Election Data'!$C$1:$C$3144,0),MATCH('Joined Data'!M$1,'Raw Election Data'!$A$1:$AN$1,0))</f>
        <v>0.24157844080846969</v>
      </c>
      <c r="N2061">
        <f>INDEX('Raw Election Data'!$A$1:$AN$3144,MATCH($C2061&amp;" "&amp;$B2061,'Raw Election Data'!$C$1:$C$3144,0),MATCH('Joined Data'!N$1,'Raw Election Data'!$A$1:$AN$1,0))</f>
        <v>0.70928242968666455</v>
      </c>
      <c r="O2061">
        <f>INDEX('Raw Election Data'!$A$1:$AN$3144,MATCH($C2061&amp;" "&amp;$B2061,'Raw Election Data'!$C$1:$C$3144,0),MATCH('Joined Data'!O$1,'Raw Election Data'!$A$1:$AN$1,0))</f>
        <v>-8747</v>
      </c>
      <c r="P2061">
        <f>INDEX('Raw Election Data'!$A$1:$AN$3144,MATCH($C2061&amp;" "&amp;$B2061,'Raw Election Data'!$C$1:$C$3144,0),MATCH('Joined Data'!P$1,'Raw Election Data'!$A$1:$AN$1,0))</f>
        <v>8747</v>
      </c>
      <c r="Q2061">
        <f>INDEX('Raw Election Data'!$A$1:$AN$3144,MATCH($C2061&amp;" "&amp;$B2061,'Raw Election Data'!$C$1:$C$3144,0),MATCH('Joined Data'!Q$1,'Raw Election Data'!$A$1:$AN$1,0))</f>
        <v>-0.46770398887819487</v>
      </c>
      <c r="R2061">
        <f>INDEX('Raw Election Data'!$A$1:$AN$3144,MATCH($C2061&amp;" "&amp;$B2061,'Raw Election Data'!$C$1:$C$3144,0),MATCH('Joined Data'!R$1,'Raw Election Data'!$A$1:$AN$1,0))</f>
        <v>0.46770398887819487</v>
      </c>
    </row>
    <row r="2062" spans="1:18" ht="13.5" hidden="1" customHeight="1" x14ac:dyDescent="0.15">
      <c r="A2062" t="s">
        <v>224</v>
      </c>
      <c r="B2062" t="s">
        <v>5300</v>
      </c>
      <c r="C2062" t="str">
        <f>INDEX(FIPS!$A$1:$E$3236,MATCH($F2062,FIPS!$D$1:$D$3236,0),5)</f>
        <v>Cuyahoga County</v>
      </c>
      <c r="D2062" t="s">
        <v>269</v>
      </c>
      <c r="E2062" s="15" t="s">
        <v>23</v>
      </c>
      <c r="F2062" t="s">
        <v>5363</v>
      </c>
      <c r="G2062" t="s">
        <v>7800</v>
      </c>
      <c r="H2062" t="str">
        <f>IFERROR(VLOOKUP($G2062,'Team Colors'!$A:$B,2,0),"#c9c9c9")</f>
        <v>#22150c</v>
      </c>
      <c r="I2062">
        <f>INDEX('Raw Election Data'!$A$1:$AN$3144,MATCH($C2062&amp;" "&amp;$B2062,'Raw Election Data'!$C$1:$C$3144,0),MATCH('Joined Data'!I$1,'Raw Election Data'!$A$1:$AN$1,0))</f>
        <v>1255921</v>
      </c>
      <c r="J2062">
        <f>INDEX('Raw Election Data'!$A$1:$AN$3144,MATCH($C2062&amp;" "&amp;$B2062,'Raw Election Data'!$C$1:$C$3144,0),MATCH('Joined Data'!J$1,'Raw Election Data'!$A$1:$AN$1,0))</f>
        <v>383974</v>
      </c>
      <c r="K2062">
        <f>INDEX('Raw Election Data'!$A$1:$AN$3144,MATCH($C2062&amp;" "&amp;$B2062,'Raw Election Data'!$C$1:$C$3144,0),MATCH('Joined Data'!K$1,'Raw Election Data'!$A$1:$AN$1,0))</f>
        <v>179894</v>
      </c>
      <c r="L2062">
        <f>INDEX('Raw Election Data'!$A$1:$AN$3144,MATCH($C2062&amp;" "&amp;$B2062,'Raw Election Data'!$C$1:$C$3144,0),MATCH('Joined Data'!L$1,'Raw Election Data'!$A$1:$AN$1,0))</f>
        <v>583230</v>
      </c>
      <c r="M2062">
        <f>INDEX('Raw Election Data'!$A$1:$AN$3144,MATCH($C2062&amp;" "&amp;$B2062,'Raw Election Data'!$C$1:$C$3144,0),MATCH('Joined Data'!M$1,'Raw Election Data'!$A$1:$AN$1,0))</f>
        <v>0.65835776623287556</v>
      </c>
      <c r="N2062">
        <f>INDEX('Raw Election Data'!$A$1:$AN$3144,MATCH($C2062&amp;" "&amp;$B2062,'Raw Election Data'!$C$1:$C$3144,0),MATCH('Joined Data'!N$1,'Raw Election Data'!$A$1:$AN$1,0))</f>
        <v>0.30844435299967421</v>
      </c>
      <c r="O2062">
        <f>INDEX('Raw Election Data'!$A$1:$AN$3144,MATCH($C2062&amp;" "&amp;$B2062,'Raw Election Data'!$C$1:$C$3144,0),MATCH('Joined Data'!O$1,'Raw Election Data'!$A$1:$AN$1,0))</f>
        <v>204080</v>
      </c>
      <c r="P2062">
        <f>INDEX('Raw Election Data'!$A$1:$AN$3144,MATCH($C2062&amp;" "&amp;$B2062,'Raw Election Data'!$C$1:$C$3144,0),MATCH('Joined Data'!P$1,'Raw Election Data'!$A$1:$AN$1,0))</f>
        <v>-204080</v>
      </c>
      <c r="Q2062">
        <f>INDEX('Raw Election Data'!$A$1:$AN$3144,MATCH($C2062&amp;" "&amp;$B2062,'Raw Election Data'!$C$1:$C$3144,0),MATCH('Joined Data'!Q$1,'Raw Election Data'!$A$1:$AN$1,0))</f>
        <v>0.34991341323320135</v>
      </c>
      <c r="R2062">
        <f>INDEX('Raw Election Data'!$A$1:$AN$3144,MATCH($C2062&amp;" "&amp;$B2062,'Raw Election Data'!$C$1:$C$3144,0),MATCH('Joined Data'!R$1,'Raw Election Data'!$A$1:$AN$1,0))</f>
        <v>-0.34991341323320135</v>
      </c>
    </row>
    <row r="2063" spans="1:18" ht="13.5" hidden="1" customHeight="1" x14ac:dyDescent="0.15">
      <c r="A2063" t="s">
        <v>224</v>
      </c>
      <c r="B2063" t="s">
        <v>5300</v>
      </c>
      <c r="C2063" t="str">
        <f>INDEX(FIPS!$A$1:$E$3236,MATCH($F2063,FIPS!$D$1:$D$3236,0),5)</f>
        <v>Darke County</v>
      </c>
      <c r="D2063" t="s">
        <v>269</v>
      </c>
      <c r="E2063" s="15" t="s">
        <v>24</v>
      </c>
      <c r="F2063" t="s">
        <v>5367</v>
      </c>
      <c r="G2063" t="s">
        <v>7799</v>
      </c>
      <c r="H2063" t="str">
        <f>IFERROR(VLOOKUP($G2063,'Team Colors'!$A:$B,2,0),"#c9c9c9")</f>
        <v>#fb4f14</v>
      </c>
      <c r="I2063">
        <f>INDEX('Raw Election Data'!$A$1:$AN$3144,MATCH($C2063&amp;" "&amp;$B2063,'Raw Election Data'!$C$1:$C$3144,0),MATCH('Joined Data'!I$1,'Raw Election Data'!$A$1:$AN$1,0))</f>
        <v>52076</v>
      </c>
      <c r="J2063">
        <f>INDEX('Raw Election Data'!$A$1:$AN$3144,MATCH($C2063&amp;" "&amp;$B2063,'Raw Election Data'!$C$1:$C$3144,0),MATCH('Joined Data'!J$1,'Raw Election Data'!$A$1:$AN$1,0))</f>
        <v>4395</v>
      </c>
      <c r="K2063">
        <f>INDEX('Raw Election Data'!$A$1:$AN$3144,MATCH($C2063&amp;" "&amp;$B2063,'Raw Election Data'!$C$1:$C$3144,0),MATCH('Joined Data'!K$1,'Raw Election Data'!$A$1:$AN$1,0))</f>
        <v>19698</v>
      </c>
      <c r="L2063">
        <f>INDEX('Raw Election Data'!$A$1:$AN$3144,MATCH($C2063&amp;" "&amp;$B2063,'Raw Election Data'!$C$1:$C$3144,0),MATCH('Joined Data'!L$1,'Raw Election Data'!$A$1:$AN$1,0))</f>
        <v>25000</v>
      </c>
      <c r="M2063">
        <f>INDEX('Raw Election Data'!$A$1:$AN$3144,MATCH($C2063&amp;" "&amp;$B2063,'Raw Election Data'!$C$1:$C$3144,0),MATCH('Joined Data'!M$1,'Raw Election Data'!$A$1:$AN$1,0))</f>
        <v>0.17580000000000001</v>
      </c>
      <c r="N2063">
        <f>INDEX('Raw Election Data'!$A$1:$AN$3144,MATCH($C2063&amp;" "&amp;$B2063,'Raw Election Data'!$C$1:$C$3144,0),MATCH('Joined Data'!N$1,'Raw Election Data'!$A$1:$AN$1,0))</f>
        <v>0.78791999999999995</v>
      </c>
      <c r="O2063">
        <f>INDEX('Raw Election Data'!$A$1:$AN$3144,MATCH($C2063&amp;" "&amp;$B2063,'Raw Election Data'!$C$1:$C$3144,0),MATCH('Joined Data'!O$1,'Raw Election Data'!$A$1:$AN$1,0))</f>
        <v>-15303</v>
      </c>
      <c r="P2063">
        <f>INDEX('Raw Election Data'!$A$1:$AN$3144,MATCH($C2063&amp;" "&amp;$B2063,'Raw Election Data'!$C$1:$C$3144,0),MATCH('Joined Data'!P$1,'Raw Election Data'!$A$1:$AN$1,0))</f>
        <v>15303</v>
      </c>
      <c r="Q2063">
        <f>INDEX('Raw Election Data'!$A$1:$AN$3144,MATCH($C2063&amp;" "&amp;$B2063,'Raw Election Data'!$C$1:$C$3144,0),MATCH('Joined Data'!Q$1,'Raw Election Data'!$A$1:$AN$1,0))</f>
        <v>-0.61212</v>
      </c>
      <c r="R2063">
        <f>INDEX('Raw Election Data'!$A$1:$AN$3144,MATCH($C2063&amp;" "&amp;$B2063,'Raw Election Data'!$C$1:$C$3144,0),MATCH('Joined Data'!R$1,'Raw Election Data'!$A$1:$AN$1,0))</f>
        <v>0.61212</v>
      </c>
    </row>
    <row r="2064" spans="1:18" ht="13.5" hidden="1" customHeight="1" x14ac:dyDescent="0.15">
      <c r="A2064" t="s">
        <v>224</v>
      </c>
      <c r="B2064" t="s">
        <v>5300</v>
      </c>
      <c r="C2064" t="str">
        <f>INDEX(FIPS!$A$1:$E$3236,MATCH($F2064,FIPS!$D$1:$D$3236,0),5)</f>
        <v>Defiance County</v>
      </c>
      <c r="D2064" t="s">
        <v>269</v>
      </c>
      <c r="E2064" s="15" t="s">
        <v>25</v>
      </c>
      <c r="F2064" t="s">
        <v>5371</v>
      </c>
      <c r="G2064" t="s">
        <v>7784</v>
      </c>
      <c r="H2064" t="str">
        <f>IFERROR(VLOOKUP($G2064,'Team Colors'!$A:$B,2,0),"#c9c9c9")</f>
        <v>#ffb612</v>
      </c>
      <c r="I2064">
        <f>INDEX('Raw Election Data'!$A$1:$AN$3144,MATCH($C2064&amp;" "&amp;$B2064,'Raw Election Data'!$C$1:$C$3144,0),MATCH('Joined Data'!I$1,'Raw Election Data'!$A$1:$AN$1,0))</f>
        <v>38352</v>
      </c>
      <c r="J2064">
        <f>INDEX('Raw Election Data'!$A$1:$AN$3144,MATCH($C2064&amp;" "&amp;$B2064,'Raw Election Data'!$C$1:$C$3144,0),MATCH('Joined Data'!J$1,'Raw Election Data'!$A$1:$AN$1,0))</f>
        <v>5282</v>
      </c>
      <c r="K2064">
        <f>INDEX('Raw Election Data'!$A$1:$AN$3144,MATCH($C2064&amp;" "&amp;$B2064,'Raw Election Data'!$C$1:$C$3144,0),MATCH('Joined Data'!K$1,'Raw Election Data'!$A$1:$AN$1,0))</f>
        <v>11478</v>
      </c>
      <c r="L2064">
        <f>INDEX('Raw Election Data'!$A$1:$AN$3144,MATCH($C2064&amp;" "&amp;$B2064,'Raw Election Data'!$C$1:$C$3144,0),MATCH('Joined Data'!L$1,'Raw Election Data'!$A$1:$AN$1,0))</f>
        <v>17795</v>
      </c>
      <c r="M2064">
        <f>INDEX('Raw Election Data'!$A$1:$AN$3144,MATCH($C2064&amp;" "&amp;$B2064,'Raw Election Data'!$C$1:$C$3144,0),MATCH('Joined Data'!M$1,'Raw Election Data'!$A$1:$AN$1,0))</f>
        <v>0.29682495082888449</v>
      </c>
      <c r="N2064">
        <f>INDEX('Raw Election Data'!$A$1:$AN$3144,MATCH($C2064&amp;" "&amp;$B2064,'Raw Election Data'!$C$1:$C$3144,0),MATCH('Joined Data'!N$1,'Raw Election Data'!$A$1:$AN$1,0))</f>
        <v>0.6450126440011239</v>
      </c>
      <c r="O2064">
        <f>INDEX('Raw Election Data'!$A$1:$AN$3144,MATCH($C2064&amp;" "&amp;$B2064,'Raw Election Data'!$C$1:$C$3144,0),MATCH('Joined Data'!O$1,'Raw Election Data'!$A$1:$AN$1,0))</f>
        <v>-6196</v>
      </c>
      <c r="P2064">
        <f>INDEX('Raw Election Data'!$A$1:$AN$3144,MATCH($C2064&amp;" "&amp;$B2064,'Raw Election Data'!$C$1:$C$3144,0),MATCH('Joined Data'!P$1,'Raw Election Data'!$A$1:$AN$1,0))</f>
        <v>6196</v>
      </c>
      <c r="Q2064">
        <f>INDEX('Raw Election Data'!$A$1:$AN$3144,MATCH($C2064&amp;" "&amp;$B2064,'Raw Election Data'!$C$1:$C$3144,0),MATCH('Joined Data'!Q$1,'Raw Election Data'!$A$1:$AN$1,0))</f>
        <v>-0.34818769317223941</v>
      </c>
      <c r="R2064">
        <f>INDEX('Raw Election Data'!$A$1:$AN$3144,MATCH($C2064&amp;" "&amp;$B2064,'Raw Election Data'!$C$1:$C$3144,0),MATCH('Joined Data'!R$1,'Raw Election Data'!$A$1:$AN$1,0))</f>
        <v>0.34818769317223941</v>
      </c>
    </row>
    <row r="2065" spans="1:18" ht="13.5" hidden="1" customHeight="1" x14ac:dyDescent="0.15">
      <c r="A2065" t="s">
        <v>224</v>
      </c>
      <c r="B2065" t="s">
        <v>5300</v>
      </c>
      <c r="C2065" t="str">
        <f>INDEX(FIPS!$A$1:$E$3236,MATCH($F2065,FIPS!$D$1:$D$3236,0),5)</f>
        <v>Delaware County</v>
      </c>
      <c r="D2065" t="s">
        <v>269</v>
      </c>
      <c r="E2065" s="15" t="s">
        <v>26</v>
      </c>
      <c r="F2065" t="s">
        <v>5374</v>
      </c>
      <c r="G2065" t="s">
        <v>7800</v>
      </c>
      <c r="H2065" t="str">
        <f>IFERROR(VLOOKUP($G2065,'Team Colors'!$A:$B,2,0),"#c9c9c9")</f>
        <v>#22150c</v>
      </c>
      <c r="I2065">
        <f>INDEX('Raw Election Data'!$A$1:$AN$3144,MATCH($C2065&amp;" "&amp;$B2065,'Raw Election Data'!$C$1:$C$3144,0),MATCH('Joined Data'!I$1,'Raw Election Data'!$A$1:$AN$1,0))</f>
        <v>193013</v>
      </c>
      <c r="J2065">
        <f>INDEX('Raw Election Data'!$A$1:$AN$3144,MATCH($C2065&amp;" "&amp;$B2065,'Raw Election Data'!$C$1:$C$3144,0),MATCH('Joined Data'!J$1,'Raw Election Data'!$A$1:$AN$1,0))</f>
        <v>39584</v>
      </c>
      <c r="K2065">
        <f>INDEX('Raw Election Data'!$A$1:$AN$3144,MATCH($C2065&amp;" "&amp;$B2065,'Raw Election Data'!$C$1:$C$3144,0),MATCH('Joined Data'!K$1,'Raw Election Data'!$A$1:$AN$1,0))</f>
        <v>55660</v>
      </c>
      <c r="L2065">
        <f>INDEX('Raw Election Data'!$A$1:$AN$3144,MATCH($C2065&amp;" "&amp;$B2065,'Raw Election Data'!$C$1:$C$3144,0),MATCH('Joined Data'!L$1,'Raw Election Data'!$A$1:$AN$1,0))</f>
        <v>100101</v>
      </c>
      <c r="M2065">
        <f>INDEX('Raw Election Data'!$A$1:$AN$3144,MATCH($C2065&amp;" "&amp;$B2065,'Raw Election Data'!$C$1:$C$3144,0),MATCH('Joined Data'!M$1,'Raw Election Data'!$A$1:$AN$1,0))</f>
        <v>0.39544060498896116</v>
      </c>
      <c r="N2065">
        <f>INDEX('Raw Election Data'!$A$1:$AN$3144,MATCH($C2065&amp;" "&amp;$B2065,'Raw Election Data'!$C$1:$C$3144,0),MATCH('Joined Data'!N$1,'Raw Election Data'!$A$1:$AN$1,0))</f>
        <v>0.5560384012147731</v>
      </c>
      <c r="O2065">
        <f>INDEX('Raw Election Data'!$A$1:$AN$3144,MATCH($C2065&amp;" "&amp;$B2065,'Raw Election Data'!$C$1:$C$3144,0),MATCH('Joined Data'!O$1,'Raw Election Data'!$A$1:$AN$1,0))</f>
        <v>-16076</v>
      </c>
      <c r="P2065">
        <f>INDEX('Raw Election Data'!$A$1:$AN$3144,MATCH($C2065&amp;" "&amp;$B2065,'Raw Election Data'!$C$1:$C$3144,0),MATCH('Joined Data'!P$1,'Raw Election Data'!$A$1:$AN$1,0))</f>
        <v>16076</v>
      </c>
      <c r="Q2065">
        <f>INDEX('Raw Election Data'!$A$1:$AN$3144,MATCH($C2065&amp;" "&amp;$B2065,'Raw Election Data'!$C$1:$C$3144,0),MATCH('Joined Data'!Q$1,'Raw Election Data'!$A$1:$AN$1,0))</f>
        <v>-0.16059779622581194</v>
      </c>
      <c r="R2065">
        <f>INDEX('Raw Election Data'!$A$1:$AN$3144,MATCH($C2065&amp;" "&amp;$B2065,'Raw Election Data'!$C$1:$C$3144,0),MATCH('Joined Data'!R$1,'Raw Election Data'!$A$1:$AN$1,0))</f>
        <v>0.16059779622581194</v>
      </c>
    </row>
    <row r="2066" spans="1:18" ht="13.5" hidden="1" customHeight="1" x14ac:dyDescent="0.15">
      <c r="A2066" t="s">
        <v>224</v>
      </c>
      <c r="B2066" t="s">
        <v>5300</v>
      </c>
      <c r="C2066" t="str">
        <f>INDEX(FIPS!$A$1:$E$3236,MATCH($F2066,FIPS!$D$1:$D$3236,0),5)</f>
        <v>Erie County</v>
      </c>
      <c r="D2066" t="s">
        <v>269</v>
      </c>
      <c r="E2066" s="15" t="s">
        <v>27</v>
      </c>
      <c r="F2066" t="s">
        <v>5379</v>
      </c>
      <c r="G2066" t="s">
        <v>7800</v>
      </c>
      <c r="H2066" t="str">
        <f>IFERROR(VLOOKUP($G2066,'Team Colors'!$A:$B,2,0),"#c9c9c9")</f>
        <v>#22150c</v>
      </c>
      <c r="I2066">
        <f>INDEX('Raw Election Data'!$A$1:$AN$3144,MATCH($C2066&amp;" "&amp;$B2066,'Raw Election Data'!$C$1:$C$3144,0),MATCH('Joined Data'!I$1,'Raw Election Data'!$A$1:$AN$1,0))</f>
        <v>75550</v>
      </c>
      <c r="J2066">
        <f>INDEX('Raw Election Data'!$A$1:$AN$3144,MATCH($C2066&amp;" "&amp;$B2066,'Raw Election Data'!$C$1:$C$3144,0),MATCH('Joined Data'!J$1,'Raw Election Data'!$A$1:$AN$1,0))</f>
        <v>15692</v>
      </c>
      <c r="K2066">
        <f>INDEX('Raw Election Data'!$A$1:$AN$3144,MATCH($C2066&amp;" "&amp;$B2066,'Raw Election Data'!$C$1:$C$3144,0),MATCH('Joined Data'!K$1,'Raw Election Data'!$A$1:$AN$1,0))</f>
        <v>19301</v>
      </c>
      <c r="L2066">
        <f>INDEX('Raw Election Data'!$A$1:$AN$3144,MATCH($C2066&amp;" "&amp;$B2066,'Raw Election Data'!$C$1:$C$3144,0),MATCH('Joined Data'!L$1,'Raw Election Data'!$A$1:$AN$1,0))</f>
        <v>36730</v>
      </c>
      <c r="M2066">
        <f>INDEX('Raw Election Data'!$A$1:$AN$3144,MATCH($C2066&amp;" "&amp;$B2066,'Raw Election Data'!$C$1:$C$3144,0),MATCH('Joined Data'!M$1,'Raw Election Data'!$A$1:$AN$1,0))</f>
        <v>0.42722570106180235</v>
      </c>
      <c r="N2066">
        <f>INDEX('Raw Election Data'!$A$1:$AN$3144,MATCH($C2066&amp;" "&amp;$B2066,'Raw Election Data'!$C$1:$C$3144,0),MATCH('Joined Data'!N$1,'Raw Election Data'!$A$1:$AN$1,0))</f>
        <v>0.52548325619384695</v>
      </c>
      <c r="O2066">
        <f>INDEX('Raw Election Data'!$A$1:$AN$3144,MATCH($C2066&amp;" "&amp;$B2066,'Raw Election Data'!$C$1:$C$3144,0),MATCH('Joined Data'!O$1,'Raw Election Data'!$A$1:$AN$1,0))</f>
        <v>-3609</v>
      </c>
      <c r="P2066">
        <f>INDEX('Raw Election Data'!$A$1:$AN$3144,MATCH($C2066&amp;" "&amp;$B2066,'Raw Election Data'!$C$1:$C$3144,0),MATCH('Joined Data'!P$1,'Raw Election Data'!$A$1:$AN$1,0))</f>
        <v>3609</v>
      </c>
      <c r="Q2066">
        <f>INDEX('Raw Election Data'!$A$1:$AN$3144,MATCH($C2066&amp;" "&amp;$B2066,'Raw Election Data'!$C$1:$C$3144,0),MATCH('Joined Data'!Q$1,'Raw Election Data'!$A$1:$AN$1,0))</f>
        <v>-9.8257555132044594E-2</v>
      </c>
      <c r="R2066">
        <f>INDEX('Raw Election Data'!$A$1:$AN$3144,MATCH($C2066&amp;" "&amp;$B2066,'Raw Election Data'!$C$1:$C$3144,0),MATCH('Joined Data'!R$1,'Raw Election Data'!$A$1:$AN$1,0))</f>
        <v>9.8257555132044594E-2</v>
      </c>
    </row>
    <row r="2067" spans="1:18" ht="13.5" hidden="1" customHeight="1" x14ac:dyDescent="0.15">
      <c r="A2067" t="s">
        <v>224</v>
      </c>
      <c r="B2067" t="s">
        <v>5300</v>
      </c>
      <c r="C2067" t="str">
        <f>INDEX(FIPS!$A$1:$E$3236,MATCH($F2067,FIPS!$D$1:$D$3236,0),5)</f>
        <v>Fairfield County</v>
      </c>
      <c r="D2067" t="s">
        <v>269</v>
      </c>
      <c r="E2067" s="15" t="s">
        <v>28</v>
      </c>
      <c r="F2067" t="s">
        <v>5382</v>
      </c>
      <c r="G2067" t="s">
        <v>7800</v>
      </c>
      <c r="H2067" t="str">
        <f>IFERROR(VLOOKUP($G2067,'Team Colors'!$A:$B,2,0),"#c9c9c9")</f>
        <v>#22150c</v>
      </c>
      <c r="I2067">
        <f>INDEX('Raw Election Data'!$A$1:$AN$3144,MATCH($C2067&amp;" "&amp;$B2067,'Raw Election Data'!$C$1:$C$3144,0),MATCH('Joined Data'!I$1,'Raw Election Data'!$A$1:$AN$1,0))</f>
        <v>151408</v>
      </c>
      <c r="J2067">
        <f>INDEX('Raw Election Data'!$A$1:$AN$3144,MATCH($C2067&amp;" "&amp;$B2067,'Raw Election Data'!$C$1:$C$3144,0),MATCH('Joined Data'!J$1,'Raw Election Data'!$A$1:$AN$1,0))</f>
        <v>24150</v>
      </c>
      <c r="K2067">
        <f>INDEX('Raw Election Data'!$A$1:$AN$3144,MATCH($C2067&amp;" "&amp;$B2067,'Raw Election Data'!$C$1:$C$3144,0),MATCH('Joined Data'!K$1,'Raw Election Data'!$A$1:$AN$1,0))</f>
        <v>43163</v>
      </c>
      <c r="L2067">
        <f>INDEX('Raw Election Data'!$A$1:$AN$3144,MATCH($C2067&amp;" "&amp;$B2067,'Raw Election Data'!$C$1:$C$3144,0),MATCH('Joined Data'!L$1,'Raw Election Data'!$A$1:$AN$1,0))</f>
        <v>70542</v>
      </c>
      <c r="M2067">
        <f>INDEX('Raw Election Data'!$A$1:$AN$3144,MATCH($C2067&amp;" "&amp;$B2067,'Raw Election Data'!$C$1:$C$3144,0),MATCH('Joined Data'!M$1,'Raw Election Data'!$A$1:$AN$1,0))</f>
        <v>0.34234923875138218</v>
      </c>
      <c r="N2067">
        <f>INDEX('Raw Election Data'!$A$1:$AN$3144,MATCH($C2067&amp;" "&amp;$B2067,'Raw Election Data'!$C$1:$C$3144,0),MATCH('Joined Data'!N$1,'Raw Election Data'!$A$1:$AN$1,0))</f>
        <v>0.6118766125145304</v>
      </c>
      <c r="O2067">
        <f>INDEX('Raw Election Data'!$A$1:$AN$3144,MATCH($C2067&amp;" "&amp;$B2067,'Raw Election Data'!$C$1:$C$3144,0),MATCH('Joined Data'!O$1,'Raw Election Data'!$A$1:$AN$1,0))</f>
        <v>-19013</v>
      </c>
      <c r="P2067">
        <f>INDEX('Raw Election Data'!$A$1:$AN$3144,MATCH($C2067&amp;" "&amp;$B2067,'Raw Election Data'!$C$1:$C$3144,0),MATCH('Joined Data'!P$1,'Raw Election Data'!$A$1:$AN$1,0))</f>
        <v>19013</v>
      </c>
      <c r="Q2067">
        <f>INDEX('Raw Election Data'!$A$1:$AN$3144,MATCH($C2067&amp;" "&amp;$B2067,'Raw Election Data'!$C$1:$C$3144,0),MATCH('Joined Data'!Q$1,'Raw Election Data'!$A$1:$AN$1,0))</f>
        <v>-0.26952737376314823</v>
      </c>
      <c r="R2067">
        <f>INDEX('Raw Election Data'!$A$1:$AN$3144,MATCH($C2067&amp;" "&amp;$B2067,'Raw Election Data'!$C$1:$C$3144,0),MATCH('Joined Data'!R$1,'Raw Election Data'!$A$1:$AN$1,0))</f>
        <v>0.26952737376314823</v>
      </c>
    </row>
    <row r="2068" spans="1:18" ht="13.5" hidden="1" customHeight="1" x14ac:dyDescent="0.15">
      <c r="A2068" t="s">
        <v>224</v>
      </c>
      <c r="B2068" t="s">
        <v>5300</v>
      </c>
      <c r="C2068" t="str">
        <f>INDEX(FIPS!$A$1:$E$3236,MATCH($F2068,FIPS!$D$1:$D$3236,0),5)</f>
        <v>Fayette County</v>
      </c>
      <c r="D2068" t="s">
        <v>269</v>
      </c>
      <c r="E2068" s="15" t="s">
        <v>29</v>
      </c>
      <c r="F2068" t="s">
        <v>5383</v>
      </c>
      <c r="G2068" t="s">
        <v>7799</v>
      </c>
      <c r="H2068" t="str">
        <f>IFERROR(VLOOKUP($G2068,'Team Colors'!$A:$B,2,0),"#c9c9c9")</f>
        <v>#fb4f14</v>
      </c>
      <c r="I2068">
        <f>INDEX('Raw Election Data'!$A$1:$AN$3144,MATCH($C2068&amp;" "&amp;$B2068,'Raw Election Data'!$C$1:$C$3144,0),MATCH('Joined Data'!I$1,'Raw Election Data'!$A$1:$AN$1,0))</f>
        <v>28679</v>
      </c>
      <c r="J2068">
        <f>INDEX('Raw Election Data'!$A$1:$AN$3144,MATCH($C2068&amp;" "&amp;$B2068,'Raw Election Data'!$C$1:$C$3144,0),MATCH('Joined Data'!J$1,'Raw Election Data'!$A$1:$AN$1,0))</f>
        <v>2672</v>
      </c>
      <c r="K2068">
        <f>INDEX('Raw Election Data'!$A$1:$AN$3144,MATCH($C2068&amp;" "&amp;$B2068,'Raw Election Data'!$C$1:$C$3144,0),MATCH('Joined Data'!K$1,'Raw Election Data'!$A$1:$AN$1,0))</f>
        <v>7763</v>
      </c>
      <c r="L2068">
        <f>INDEX('Raw Election Data'!$A$1:$AN$3144,MATCH($C2068&amp;" "&amp;$B2068,'Raw Election Data'!$C$1:$C$3144,0),MATCH('Joined Data'!L$1,'Raw Election Data'!$A$1:$AN$1,0))</f>
        <v>10817</v>
      </c>
      <c r="M2068">
        <f>INDEX('Raw Election Data'!$A$1:$AN$3144,MATCH($C2068&amp;" "&amp;$B2068,'Raw Election Data'!$C$1:$C$3144,0),MATCH('Joined Data'!M$1,'Raw Election Data'!$A$1:$AN$1,0))</f>
        <v>0.24701858186188408</v>
      </c>
      <c r="N2068">
        <f>INDEX('Raw Election Data'!$A$1:$AN$3144,MATCH($C2068&amp;" "&amp;$B2068,'Raw Election Data'!$C$1:$C$3144,0),MATCH('Joined Data'!N$1,'Raw Election Data'!$A$1:$AN$1,0))</f>
        <v>0.71766663585097534</v>
      </c>
      <c r="O2068">
        <f>INDEX('Raw Election Data'!$A$1:$AN$3144,MATCH($C2068&amp;" "&amp;$B2068,'Raw Election Data'!$C$1:$C$3144,0),MATCH('Joined Data'!O$1,'Raw Election Data'!$A$1:$AN$1,0))</f>
        <v>-5091</v>
      </c>
      <c r="P2068">
        <f>INDEX('Raw Election Data'!$A$1:$AN$3144,MATCH($C2068&amp;" "&amp;$B2068,'Raw Election Data'!$C$1:$C$3144,0),MATCH('Joined Data'!P$1,'Raw Election Data'!$A$1:$AN$1,0))</f>
        <v>5091</v>
      </c>
      <c r="Q2068">
        <f>INDEX('Raw Election Data'!$A$1:$AN$3144,MATCH($C2068&amp;" "&amp;$B2068,'Raw Election Data'!$C$1:$C$3144,0),MATCH('Joined Data'!Q$1,'Raw Election Data'!$A$1:$AN$1,0))</f>
        <v>-0.47064805398909126</v>
      </c>
      <c r="R2068">
        <f>INDEX('Raw Election Data'!$A$1:$AN$3144,MATCH($C2068&amp;" "&amp;$B2068,'Raw Election Data'!$C$1:$C$3144,0),MATCH('Joined Data'!R$1,'Raw Election Data'!$A$1:$AN$1,0))</f>
        <v>0.47064805398909126</v>
      </c>
    </row>
    <row r="2069" spans="1:18" ht="13.5" hidden="1" customHeight="1" x14ac:dyDescent="0.15">
      <c r="A2069" t="s">
        <v>224</v>
      </c>
      <c r="B2069" t="s">
        <v>5300</v>
      </c>
      <c r="C2069" t="str">
        <f>INDEX(FIPS!$A$1:$E$3236,MATCH($F2069,FIPS!$D$1:$D$3236,0),5)</f>
        <v>Franklin County</v>
      </c>
      <c r="D2069" t="s">
        <v>269</v>
      </c>
      <c r="E2069" s="15" t="s">
        <v>30</v>
      </c>
      <c r="F2069" t="s">
        <v>5386</v>
      </c>
      <c r="G2069" t="s">
        <v>7800</v>
      </c>
      <c r="H2069" t="str">
        <f>IFERROR(VLOOKUP($G2069,'Team Colors'!$A:$B,2,0),"#c9c9c9")</f>
        <v>#22150c</v>
      </c>
      <c r="I2069">
        <f>INDEX('Raw Election Data'!$A$1:$AN$3144,MATCH($C2069&amp;" "&amp;$B2069,'Raw Election Data'!$C$1:$C$3144,0),MATCH('Joined Data'!I$1,'Raw Election Data'!$A$1:$AN$1,0))</f>
        <v>1251722</v>
      </c>
      <c r="J2069">
        <f>INDEX('Raw Election Data'!$A$1:$AN$3144,MATCH($C2069&amp;" "&amp;$B2069,'Raw Election Data'!$C$1:$C$3144,0),MATCH('Joined Data'!J$1,'Raw Election Data'!$A$1:$AN$1,0))</f>
        <v>335961</v>
      </c>
      <c r="K2069">
        <f>INDEX('Raw Election Data'!$A$1:$AN$3144,MATCH($C2069&amp;" "&amp;$B2069,'Raw Election Data'!$C$1:$C$3144,0),MATCH('Joined Data'!K$1,'Raw Election Data'!$A$1:$AN$1,0))</f>
        <v>192328</v>
      </c>
      <c r="L2069">
        <f>INDEX('Raw Election Data'!$A$1:$AN$3144,MATCH($C2069&amp;" "&amp;$B2069,'Raw Election Data'!$C$1:$C$3144,0),MATCH('Joined Data'!L$1,'Raw Election Data'!$A$1:$AN$1,0))</f>
        <v>554711</v>
      </c>
      <c r="M2069">
        <f>INDEX('Raw Election Data'!$A$1:$AN$3144,MATCH($C2069&amp;" "&amp;$B2069,'Raw Election Data'!$C$1:$C$3144,0),MATCH('Joined Data'!M$1,'Raw Election Data'!$A$1:$AN$1,0))</f>
        <v>0.60565050990515779</v>
      </c>
      <c r="N2069">
        <f>INDEX('Raw Election Data'!$A$1:$AN$3144,MATCH($C2069&amp;" "&amp;$B2069,'Raw Election Data'!$C$1:$C$3144,0),MATCH('Joined Data'!N$1,'Raw Election Data'!$A$1:$AN$1,0))</f>
        <v>0.3467174799129637</v>
      </c>
      <c r="O2069">
        <f>INDEX('Raw Election Data'!$A$1:$AN$3144,MATCH($C2069&amp;" "&amp;$B2069,'Raw Election Data'!$C$1:$C$3144,0),MATCH('Joined Data'!O$1,'Raw Election Data'!$A$1:$AN$1,0))</f>
        <v>143633</v>
      </c>
      <c r="P2069">
        <f>INDEX('Raw Election Data'!$A$1:$AN$3144,MATCH($C2069&amp;" "&amp;$B2069,'Raw Election Data'!$C$1:$C$3144,0),MATCH('Joined Data'!P$1,'Raw Election Data'!$A$1:$AN$1,0))</f>
        <v>-143633</v>
      </c>
      <c r="Q2069">
        <f>INDEX('Raw Election Data'!$A$1:$AN$3144,MATCH($C2069&amp;" "&amp;$B2069,'Raw Election Data'!$C$1:$C$3144,0),MATCH('Joined Data'!Q$1,'Raw Election Data'!$A$1:$AN$1,0))</f>
        <v>0.25893302999219409</v>
      </c>
      <c r="R2069">
        <f>INDEX('Raw Election Data'!$A$1:$AN$3144,MATCH($C2069&amp;" "&amp;$B2069,'Raw Election Data'!$C$1:$C$3144,0),MATCH('Joined Data'!R$1,'Raw Election Data'!$A$1:$AN$1,0))</f>
        <v>-0.25893302999219409</v>
      </c>
    </row>
    <row r="2070" spans="1:18" ht="13.5" hidden="1" customHeight="1" x14ac:dyDescent="0.15">
      <c r="A2070" t="s">
        <v>224</v>
      </c>
      <c r="B2070" t="s">
        <v>5300</v>
      </c>
      <c r="C2070" t="str">
        <f>INDEX(FIPS!$A$1:$E$3236,MATCH($F2070,FIPS!$D$1:$D$3236,0),5)</f>
        <v>Fulton County</v>
      </c>
      <c r="D2070" t="s">
        <v>269</v>
      </c>
      <c r="E2070" s="15" t="s">
        <v>31</v>
      </c>
      <c r="F2070" t="s">
        <v>5387</v>
      </c>
      <c r="G2070" t="s">
        <v>7784</v>
      </c>
      <c r="H2070" t="str">
        <f>IFERROR(VLOOKUP($G2070,'Team Colors'!$A:$B,2,0),"#c9c9c9")</f>
        <v>#ffb612</v>
      </c>
      <c r="I2070">
        <f>INDEX('Raw Election Data'!$A$1:$AN$3144,MATCH($C2070&amp;" "&amp;$B2070,'Raw Election Data'!$C$1:$C$3144,0),MATCH('Joined Data'!I$1,'Raw Election Data'!$A$1:$AN$1,0))</f>
        <v>42537</v>
      </c>
      <c r="J2070">
        <f>INDEX('Raw Election Data'!$A$1:$AN$3144,MATCH($C2070&amp;" "&amp;$B2070,'Raw Election Data'!$C$1:$C$3144,0),MATCH('Joined Data'!J$1,'Raw Election Data'!$A$1:$AN$1,0))</f>
        <v>5981</v>
      </c>
      <c r="K2070">
        <f>INDEX('Raw Election Data'!$A$1:$AN$3144,MATCH($C2070&amp;" "&amp;$B2070,'Raw Election Data'!$C$1:$C$3144,0),MATCH('Joined Data'!K$1,'Raw Election Data'!$A$1:$AN$1,0))</f>
        <v>13419</v>
      </c>
      <c r="L2070">
        <f>INDEX('Raw Election Data'!$A$1:$AN$3144,MATCH($C2070&amp;" "&amp;$B2070,'Raw Election Data'!$C$1:$C$3144,0),MATCH('Joined Data'!L$1,'Raw Election Data'!$A$1:$AN$1,0))</f>
        <v>20693</v>
      </c>
      <c r="M2070">
        <f>INDEX('Raw Election Data'!$A$1:$AN$3144,MATCH($C2070&amp;" "&amp;$B2070,'Raw Election Data'!$C$1:$C$3144,0),MATCH('Joined Data'!M$1,'Raw Election Data'!$A$1:$AN$1,0))</f>
        <v>0.28903493935147151</v>
      </c>
      <c r="N2070">
        <f>INDEX('Raw Election Data'!$A$1:$AN$3144,MATCH($C2070&amp;" "&amp;$B2070,'Raw Election Data'!$C$1:$C$3144,0),MATCH('Joined Data'!N$1,'Raw Election Data'!$A$1:$AN$1,0))</f>
        <v>0.64848016237374961</v>
      </c>
      <c r="O2070">
        <f>INDEX('Raw Election Data'!$A$1:$AN$3144,MATCH($C2070&amp;" "&amp;$B2070,'Raw Election Data'!$C$1:$C$3144,0),MATCH('Joined Data'!O$1,'Raw Election Data'!$A$1:$AN$1,0))</f>
        <v>-7438</v>
      </c>
      <c r="P2070">
        <f>INDEX('Raw Election Data'!$A$1:$AN$3144,MATCH($C2070&amp;" "&amp;$B2070,'Raw Election Data'!$C$1:$C$3144,0),MATCH('Joined Data'!P$1,'Raw Election Data'!$A$1:$AN$1,0))</f>
        <v>7438</v>
      </c>
      <c r="Q2070">
        <f>INDEX('Raw Election Data'!$A$1:$AN$3144,MATCH($C2070&amp;" "&amp;$B2070,'Raw Election Data'!$C$1:$C$3144,0),MATCH('Joined Data'!Q$1,'Raw Election Data'!$A$1:$AN$1,0))</f>
        <v>-0.3594452230222781</v>
      </c>
      <c r="R2070">
        <f>INDEX('Raw Election Data'!$A$1:$AN$3144,MATCH($C2070&amp;" "&amp;$B2070,'Raw Election Data'!$C$1:$C$3144,0),MATCH('Joined Data'!R$1,'Raw Election Data'!$A$1:$AN$1,0))</f>
        <v>0.3594452230222781</v>
      </c>
    </row>
    <row r="2071" spans="1:18" ht="13.5" hidden="1" customHeight="1" x14ac:dyDescent="0.15">
      <c r="A2071" t="s">
        <v>224</v>
      </c>
      <c r="B2071" t="s">
        <v>5300</v>
      </c>
      <c r="C2071" t="str">
        <f>INDEX(FIPS!$A$1:$E$3236,MATCH($F2071,FIPS!$D$1:$D$3236,0),5)</f>
        <v>Gallia County</v>
      </c>
      <c r="D2071" t="s">
        <v>269</v>
      </c>
      <c r="E2071" s="15" t="s">
        <v>32</v>
      </c>
      <c r="F2071" t="s">
        <v>5393</v>
      </c>
      <c r="G2071" t="s">
        <v>7799</v>
      </c>
      <c r="H2071" t="str">
        <f>IFERROR(VLOOKUP($G2071,'Team Colors'!$A:$B,2,0),"#c9c9c9")</f>
        <v>#fb4f14</v>
      </c>
      <c r="I2071">
        <f>INDEX('Raw Election Data'!$A$1:$AN$3144,MATCH($C2071&amp;" "&amp;$B2071,'Raw Election Data'!$C$1:$C$3144,0),MATCH('Joined Data'!I$1,'Raw Election Data'!$A$1:$AN$1,0))</f>
        <v>30142</v>
      </c>
      <c r="J2071">
        <f>INDEX('Raw Election Data'!$A$1:$AN$3144,MATCH($C2071&amp;" "&amp;$B2071,'Raw Election Data'!$C$1:$C$3144,0),MATCH('Joined Data'!J$1,'Raw Election Data'!$A$1:$AN$1,0))</f>
        <v>2564</v>
      </c>
      <c r="K2071">
        <f>INDEX('Raw Election Data'!$A$1:$AN$3144,MATCH($C2071&amp;" "&amp;$B2071,'Raw Election Data'!$C$1:$C$3144,0),MATCH('Joined Data'!K$1,'Raw Election Data'!$A$1:$AN$1,0))</f>
        <v>9567</v>
      </c>
      <c r="L2071">
        <f>INDEX('Raw Election Data'!$A$1:$AN$3144,MATCH($C2071&amp;" "&amp;$B2071,'Raw Election Data'!$C$1:$C$3144,0),MATCH('Joined Data'!L$1,'Raw Election Data'!$A$1:$AN$1,0))</f>
        <v>12588</v>
      </c>
      <c r="M2071">
        <f>INDEX('Raw Election Data'!$A$1:$AN$3144,MATCH($C2071&amp;" "&amp;$B2071,'Raw Election Data'!$C$1:$C$3144,0),MATCH('Joined Data'!M$1,'Raw Election Data'!$A$1:$AN$1,0))</f>
        <v>0.20368605020654593</v>
      </c>
      <c r="N2071">
        <f>INDEX('Raw Election Data'!$A$1:$AN$3144,MATCH($C2071&amp;" "&amp;$B2071,'Raw Election Data'!$C$1:$C$3144,0),MATCH('Joined Data'!N$1,'Raw Election Data'!$A$1:$AN$1,0))</f>
        <v>0.76000953288846518</v>
      </c>
      <c r="O2071">
        <f>INDEX('Raw Election Data'!$A$1:$AN$3144,MATCH($C2071&amp;" "&amp;$B2071,'Raw Election Data'!$C$1:$C$3144,0),MATCH('Joined Data'!O$1,'Raw Election Data'!$A$1:$AN$1,0))</f>
        <v>-7003</v>
      </c>
      <c r="P2071">
        <f>INDEX('Raw Election Data'!$A$1:$AN$3144,MATCH($C2071&amp;" "&amp;$B2071,'Raw Election Data'!$C$1:$C$3144,0),MATCH('Joined Data'!P$1,'Raw Election Data'!$A$1:$AN$1,0))</f>
        <v>7003</v>
      </c>
      <c r="Q2071">
        <f>INDEX('Raw Election Data'!$A$1:$AN$3144,MATCH($C2071&amp;" "&amp;$B2071,'Raw Election Data'!$C$1:$C$3144,0),MATCH('Joined Data'!Q$1,'Raw Election Data'!$A$1:$AN$1,0))</f>
        <v>-0.55632348268191922</v>
      </c>
      <c r="R2071">
        <f>INDEX('Raw Election Data'!$A$1:$AN$3144,MATCH($C2071&amp;" "&amp;$B2071,'Raw Election Data'!$C$1:$C$3144,0),MATCH('Joined Data'!R$1,'Raw Election Data'!$A$1:$AN$1,0))</f>
        <v>0.55632348268191922</v>
      </c>
    </row>
    <row r="2072" spans="1:18" ht="13.5" hidden="1" customHeight="1" x14ac:dyDescent="0.15">
      <c r="A2072" t="s">
        <v>224</v>
      </c>
      <c r="B2072" t="s">
        <v>5300</v>
      </c>
      <c r="C2072" t="str">
        <f>INDEX(FIPS!$A$1:$E$3236,MATCH($F2072,FIPS!$D$1:$D$3236,0),5)</f>
        <v>Geauga County</v>
      </c>
      <c r="D2072" t="s">
        <v>269</v>
      </c>
      <c r="E2072" s="15" t="s">
        <v>33</v>
      </c>
      <c r="F2072" t="s">
        <v>5397</v>
      </c>
      <c r="G2072" t="s">
        <v>7800</v>
      </c>
      <c r="H2072" t="str">
        <f>IFERROR(VLOOKUP($G2072,'Team Colors'!$A:$B,2,0),"#c9c9c9")</f>
        <v>#22150c</v>
      </c>
      <c r="I2072">
        <f>INDEX('Raw Election Data'!$A$1:$AN$3144,MATCH($C2072&amp;" "&amp;$B2072,'Raw Election Data'!$C$1:$C$3144,0),MATCH('Joined Data'!I$1,'Raw Election Data'!$A$1:$AN$1,0))</f>
        <v>94102</v>
      </c>
      <c r="J2072">
        <f>INDEX('Raw Election Data'!$A$1:$AN$3144,MATCH($C2072&amp;" "&amp;$B2072,'Raw Election Data'!$C$1:$C$3144,0),MATCH('Joined Data'!J$1,'Raw Election Data'!$A$1:$AN$1,0))</f>
        <v>17165</v>
      </c>
      <c r="K2072">
        <f>INDEX('Raw Election Data'!$A$1:$AN$3144,MATCH($C2072&amp;" "&amp;$B2072,'Raw Election Data'!$C$1:$C$3144,0),MATCH('Joined Data'!K$1,'Raw Election Data'!$A$1:$AN$1,0))</f>
        <v>29577</v>
      </c>
      <c r="L2072">
        <f>INDEX('Raw Election Data'!$A$1:$AN$3144,MATCH($C2072&amp;" "&amp;$B2072,'Raw Election Data'!$C$1:$C$3144,0),MATCH('Joined Data'!L$1,'Raw Election Data'!$A$1:$AN$1,0))</f>
        <v>48736</v>
      </c>
      <c r="M2072">
        <f>INDEX('Raw Election Data'!$A$1:$AN$3144,MATCH($C2072&amp;" "&amp;$B2072,'Raw Election Data'!$C$1:$C$3144,0),MATCH('Joined Data'!M$1,'Raw Election Data'!$A$1:$AN$1,0))</f>
        <v>0.35220370978332238</v>
      </c>
      <c r="N2072">
        <f>INDEX('Raw Election Data'!$A$1:$AN$3144,MATCH($C2072&amp;" "&amp;$B2072,'Raw Election Data'!$C$1:$C$3144,0),MATCH('Joined Data'!N$1,'Raw Election Data'!$A$1:$AN$1,0))</f>
        <v>0.60688197636244257</v>
      </c>
      <c r="O2072">
        <f>INDEX('Raw Election Data'!$A$1:$AN$3144,MATCH($C2072&amp;" "&amp;$B2072,'Raw Election Data'!$C$1:$C$3144,0),MATCH('Joined Data'!O$1,'Raw Election Data'!$A$1:$AN$1,0))</f>
        <v>-12412</v>
      </c>
      <c r="P2072">
        <f>INDEX('Raw Election Data'!$A$1:$AN$3144,MATCH($C2072&amp;" "&amp;$B2072,'Raw Election Data'!$C$1:$C$3144,0),MATCH('Joined Data'!P$1,'Raw Election Data'!$A$1:$AN$1,0))</f>
        <v>12412</v>
      </c>
      <c r="Q2072">
        <f>INDEX('Raw Election Data'!$A$1:$AN$3144,MATCH($C2072&amp;" "&amp;$B2072,'Raw Election Data'!$C$1:$C$3144,0),MATCH('Joined Data'!Q$1,'Raw Election Data'!$A$1:$AN$1,0))</f>
        <v>-0.25467826657912018</v>
      </c>
      <c r="R2072">
        <f>INDEX('Raw Election Data'!$A$1:$AN$3144,MATCH($C2072&amp;" "&amp;$B2072,'Raw Election Data'!$C$1:$C$3144,0),MATCH('Joined Data'!R$1,'Raw Election Data'!$A$1:$AN$1,0))</f>
        <v>0.25467826657912018</v>
      </c>
    </row>
    <row r="2073" spans="1:18" ht="13.5" hidden="1" customHeight="1" x14ac:dyDescent="0.15">
      <c r="A2073" t="s">
        <v>224</v>
      </c>
      <c r="B2073" t="s">
        <v>5300</v>
      </c>
      <c r="C2073" t="str">
        <f>INDEX(FIPS!$A$1:$E$3236,MATCH($F2073,FIPS!$D$1:$D$3236,0),5)</f>
        <v>Greene County</v>
      </c>
      <c r="D2073" t="s">
        <v>269</v>
      </c>
      <c r="E2073" s="15" t="s">
        <v>34</v>
      </c>
      <c r="F2073" t="s">
        <v>5398</v>
      </c>
      <c r="G2073" t="s">
        <v>7799</v>
      </c>
      <c r="H2073" t="str">
        <f>IFERROR(VLOOKUP($G2073,'Team Colors'!$A:$B,2,0),"#c9c9c9")</f>
        <v>#fb4f14</v>
      </c>
      <c r="I2073">
        <f>INDEX('Raw Election Data'!$A$1:$AN$3144,MATCH($C2073&amp;" "&amp;$B2073,'Raw Election Data'!$C$1:$C$3144,0),MATCH('Joined Data'!I$1,'Raw Election Data'!$A$1:$AN$1,0))</f>
        <v>164427</v>
      </c>
      <c r="J2073">
        <f>INDEX('Raw Election Data'!$A$1:$AN$3144,MATCH($C2073&amp;" "&amp;$B2073,'Raw Election Data'!$C$1:$C$3144,0),MATCH('Joined Data'!J$1,'Raw Election Data'!$A$1:$AN$1,0))</f>
        <v>28023</v>
      </c>
      <c r="K2073">
        <f>INDEX('Raw Election Data'!$A$1:$AN$3144,MATCH($C2073&amp;" "&amp;$B2073,'Raw Election Data'!$C$1:$C$3144,0),MATCH('Joined Data'!K$1,'Raw Election Data'!$A$1:$AN$1,0))</f>
        <v>47506</v>
      </c>
      <c r="L2073">
        <f>INDEX('Raw Election Data'!$A$1:$AN$3144,MATCH($C2073&amp;" "&amp;$B2073,'Raw Election Data'!$C$1:$C$3144,0),MATCH('Joined Data'!L$1,'Raw Election Data'!$A$1:$AN$1,0))</f>
        <v>79633</v>
      </c>
      <c r="M2073">
        <f>INDEX('Raw Election Data'!$A$1:$AN$3144,MATCH($C2073&amp;" "&amp;$B2073,'Raw Election Data'!$C$1:$C$3144,0),MATCH('Joined Data'!M$1,'Raw Election Data'!$A$1:$AN$1,0))</f>
        <v>0.35190184973566235</v>
      </c>
      <c r="N2073">
        <f>INDEX('Raw Election Data'!$A$1:$AN$3144,MATCH($C2073&amp;" "&amp;$B2073,'Raw Election Data'!$C$1:$C$3144,0),MATCH('Joined Data'!N$1,'Raw Election Data'!$A$1:$AN$1,0))</f>
        <v>0.59656172692225584</v>
      </c>
      <c r="O2073">
        <f>INDEX('Raw Election Data'!$A$1:$AN$3144,MATCH($C2073&amp;" "&amp;$B2073,'Raw Election Data'!$C$1:$C$3144,0),MATCH('Joined Data'!O$1,'Raw Election Data'!$A$1:$AN$1,0))</f>
        <v>-19483</v>
      </c>
      <c r="P2073">
        <f>INDEX('Raw Election Data'!$A$1:$AN$3144,MATCH($C2073&amp;" "&amp;$B2073,'Raw Election Data'!$C$1:$C$3144,0),MATCH('Joined Data'!P$1,'Raw Election Data'!$A$1:$AN$1,0))</f>
        <v>19483</v>
      </c>
      <c r="Q2073">
        <f>INDEX('Raw Election Data'!$A$1:$AN$3144,MATCH($C2073&amp;" "&amp;$B2073,'Raw Election Data'!$C$1:$C$3144,0),MATCH('Joined Data'!Q$1,'Raw Election Data'!$A$1:$AN$1,0))</f>
        <v>-0.24465987718659349</v>
      </c>
      <c r="R2073">
        <f>INDEX('Raw Election Data'!$A$1:$AN$3144,MATCH($C2073&amp;" "&amp;$B2073,'Raw Election Data'!$C$1:$C$3144,0),MATCH('Joined Data'!R$1,'Raw Election Data'!$A$1:$AN$1,0))</f>
        <v>0.24465987718659349</v>
      </c>
    </row>
    <row r="2074" spans="1:18" ht="13.5" hidden="1" customHeight="1" x14ac:dyDescent="0.15">
      <c r="A2074" t="s">
        <v>224</v>
      </c>
      <c r="B2074" t="s">
        <v>5300</v>
      </c>
      <c r="C2074" t="str">
        <f>INDEX(FIPS!$A$1:$E$3236,MATCH($F2074,FIPS!$D$1:$D$3236,0),5)</f>
        <v>Guernsey County</v>
      </c>
      <c r="D2074" t="s">
        <v>269</v>
      </c>
      <c r="E2074" s="15" t="s">
        <v>35</v>
      </c>
      <c r="F2074" t="s">
        <v>5402</v>
      </c>
      <c r="G2074" t="s">
        <v>7784</v>
      </c>
      <c r="H2074" t="str">
        <f>IFERROR(VLOOKUP($G2074,'Team Colors'!$A:$B,2,0),"#c9c9c9")</f>
        <v>#ffb612</v>
      </c>
      <c r="I2074">
        <f>INDEX('Raw Election Data'!$A$1:$AN$3144,MATCH($C2074&amp;" "&amp;$B2074,'Raw Election Data'!$C$1:$C$3144,0),MATCH('Joined Data'!I$1,'Raw Election Data'!$A$1:$AN$1,0))</f>
        <v>39258</v>
      </c>
      <c r="J2074">
        <f>INDEX('Raw Election Data'!$A$1:$AN$3144,MATCH($C2074&amp;" "&amp;$B2074,'Raw Election Data'!$C$1:$C$3144,0),MATCH('Joined Data'!J$1,'Raw Election Data'!$A$1:$AN$1,0))</f>
        <v>4286</v>
      </c>
      <c r="K2074">
        <f>INDEX('Raw Election Data'!$A$1:$AN$3144,MATCH($C2074&amp;" "&amp;$B2074,'Raw Election Data'!$C$1:$C$3144,0),MATCH('Joined Data'!K$1,'Raw Election Data'!$A$1:$AN$1,0))</f>
        <v>11164</v>
      </c>
      <c r="L2074">
        <f>INDEX('Raw Election Data'!$A$1:$AN$3144,MATCH($C2074&amp;" "&amp;$B2074,'Raw Election Data'!$C$1:$C$3144,0),MATCH('Joined Data'!L$1,'Raw Election Data'!$A$1:$AN$1,0))</f>
        <v>16156</v>
      </c>
      <c r="M2074">
        <f>INDEX('Raw Election Data'!$A$1:$AN$3144,MATCH($C2074&amp;" "&amp;$B2074,'Raw Election Data'!$C$1:$C$3144,0),MATCH('Joined Data'!M$1,'Raw Election Data'!$A$1:$AN$1,0))</f>
        <v>0.26528843773211191</v>
      </c>
      <c r="N2074">
        <f>INDEX('Raw Election Data'!$A$1:$AN$3144,MATCH($C2074&amp;" "&amp;$B2074,'Raw Election Data'!$C$1:$C$3144,0),MATCH('Joined Data'!N$1,'Raw Election Data'!$A$1:$AN$1,0))</f>
        <v>0.69101262688784348</v>
      </c>
      <c r="O2074">
        <f>INDEX('Raw Election Data'!$A$1:$AN$3144,MATCH($C2074&amp;" "&amp;$B2074,'Raw Election Data'!$C$1:$C$3144,0),MATCH('Joined Data'!O$1,'Raw Election Data'!$A$1:$AN$1,0))</f>
        <v>-6878</v>
      </c>
      <c r="P2074">
        <f>INDEX('Raw Election Data'!$A$1:$AN$3144,MATCH($C2074&amp;" "&amp;$B2074,'Raw Election Data'!$C$1:$C$3144,0),MATCH('Joined Data'!P$1,'Raw Election Data'!$A$1:$AN$1,0))</f>
        <v>6878</v>
      </c>
      <c r="Q2074">
        <f>INDEX('Raw Election Data'!$A$1:$AN$3144,MATCH($C2074&amp;" "&amp;$B2074,'Raw Election Data'!$C$1:$C$3144,0),MATCH('Joined Data'!Q$1,'Raw Election Data'!$A$1:$AN$1,0))</f>
        <v>-0.42572418915573157</v>
      </c>
      <c r="R2074">
        <f>INDEX('Raw Election Data'!$A$1:$AN$3144,MATCH($C2074&amp;" "&amp;$B2074,'Raw Election Data'!$C$1:$C$3144,0),MATCH('Joined Data'!R$1,'Raw Election Data'!$A$1:$AN$1,0))</f>
        <v>0.42572418915573157</v>
      </c>
    </row>
    <row r="2075" spans="1:18" ht="13.5" hidden="1" customHeight="1" x14ac:dyDescent="0.15">
      <c r="A2075" t="s">
        <v>224</v>
      </c>
      <c r="B2075" t="s">
        <v>5300</v>
      </c>
      <c r="C2075" t="str">
        <f>INDEX(FIPS!$A$1:$E$3236,MATCH($F2075,FIPS!$D$1:$D$3236,0),5)</f>
        <v>Hamilton County</v>
      </c>
      <c r="D2075" t="s">
        <v>269</v>
      </c>
      <c r="E2075" s="15" t="s">
        <v>36</v>
      </c>
      <c r="F2075" t="s">
        <v>5405</v>
      </c>
      <c r="G2075" t="s">
        <v>7799</v>
      </c>
      <c r="H2075" t="str">
        <f>IFERROR(VLOOKUP($G2075,'Team Colors'!$A:$B,2,0),"#c9c9c9")</f>
        <v>#fb4f14</v>
      </c>
      <c r="I2075">
        <f>INDEX('Raw Election Data'!$A$1:$AN$3144,MATCH($C2075&amp;" "&amp;$B2075,'Raw Election Data'!$C$1:$C$3144,0),MATCH('Joined Data'!I$1,'Raw Election Data'!$A$1:$AN$1,0))</f>
        <v>807598</v>
      </c>
      <c r="J2075">
        <f>INDEX('Raw Election Data'!$A$1:$AN$3144,MATCH($C2075&amp;" "&amp;$B2075,'Raw Election Data'!$C$1:$C$3144,0),MATCH('Joined Data'!J$1,'Raw Election Data'!$A$1:$AN$1,0))</f>
        <v>207587</v>
      </c>
      <c r="K2075">
        <f>INDEX('Raw Election Data'!$A$1:$AN$3144,MATCH($C2075&amp;" "&amp;$B2075,'Raw Election Data'!$C$1:$C$3144,0),MATCH('Joined Data'!K$1,'Raw Election Data'!$A$1:$AN$1,0))</f>
        <v>169972</v>
      </c>
      <c r="L2075">
        <f>INDEX('Raw Election Data'!$A$1:$AN$3144,MATCH($C2075&amp;" "&amp;$B2075,'Raw Election Data'!$C$1:$C$3144,0),MATCH('Joined Data'!L$1,'Raw Election Data'!$A$1:$AN$1,0))</f>
        <v>395000</v>
      </c>
      <c r="M2075">
        <f>INDEX('Raw Election Data'!$A$1:$AN$3144,MATCH($C2075&amp;" "&amp;$B2075,'Raw Election Data'!$C$1:$C$3144,0),MATCH('Joined Data'!M$1,'Raw Election Data'!$A$1:$AN$1,0))</f>
        <v>0.52553670886075954</v>
      </c>
      <c r="N2075">
        <f>INDEX('Raw Election Data'!$A$1:$AN$3144,MATCH($C2075&amp;" "&amp;$B2075,'Raw Election Data'!$C$1:$C$3144,0),MATCH('Joined Data'!N$1,'Raw Election Data'!$A$1:$AN$1,0))</f>
        <v>0.43030886075949365</v>
      </c>
      <c r="O2075">
        <f>INDEX('Raw Election Data'!$A$1:$AN$3144,MATCH($C2075&amp;" "&amp;$B2075,'Raw Election Data'!$C$1:$C$3144,0),MATCH('Joined Data'!O$1,'Raw Election Data'!$A$1:$AN$1,0))</f>
        <v>37615</v>
      </c>
      <c r="P2075">
        <f>INDEX('Raw Election Data'!$A$1:$AN$3144,MATCH($C2075&amp;" "&amp;$B2075,'Raw Election Data'!$C$1:$C$3144,0),MATCH('Joined Data'!P$1,'Raw Election Data'!$A$1:$AN$1,0))</f>
        <v>-37615</v>
      </c>
      <c r="Q2075">
        <f>INDEX('Raw Election Data'!$A$1:$AN$3144,MATCH($C2075&amp;" "&amp;$B2075,'Raw Election Data'!$C$1:$C$3144,0),MATCH('Joined Data'!Q$1,'Raw Election Data'!$A$1:$AN$1,0))</f>
        <v>9.5227848101265888E-2</v>
      </c>
      <c r="R2075">
        <f>INDEX('Raw Election Data'!$A$1:$AN$3144,MATCH($C2075&amp;" "&amp;$B2075,'Raw Election Data'!$C$1:$C$3144,0),MATCH('Joined Data'!R$1,'Raw Election Data'!$A$1:$AN$1,0))</f>
        <v>-9.5227848101265888E-2</v>
      </c>
    </row>
    <row r="2076" spans="1:18" ht="13.5" hidden="1" customHeight="1" x14ac:dyDescent="0.15">
      <c r="A2076" t="s">
        <v>224</v>
      </c>
      <c r="B2076" t="s">
        <v>5300</v>
      </c>
      <c r="C2076" t="str">
        <f>INDEX(FIPS!$A$1:$E$3236,MATCH($F2076,FIPS!$D$1:$D$3236,0),5)</f>
        <v>Hancock County</v>
      </c>
      <c r="D2076" t="s">
        <v>269</v>
      </c>
      <c r="E2076" s="15" t="s">
        <v>37</v>
      </c>
      <c r="F2076" t="s">
        <v>5406</v>
      </c>
      <c r="G2076" t="s">
        <v>7800</v>
      </c>
      <c r="H2076" t="str">
        <f>IFERROR(VLOOKUP($G2076,'Team Colors'!$A:$B,2,0),"#c9c9c9")</f>
        <v>#22150c</v>
      </c>
      <c r="I2076">
        <f>INDEX('Raw Election Data'!$A$1:$AN$3144,MATCH($C2076&amp;" "&amp;$B2076,'Raw Election Data'!$C$1:$C$3144,0),MATCH('Joined Data'!I$1,'Raw Election Data'!$A$1:$AN$1,0))</f>
        <v>75573</v>
      </c>
      <c r="J2076">
        <f>INDEX('Raw Election Data'!$A$1:$AN$3144,MATCH($C2076&amp;" "&amp;$B2076,'Raw Election Data'!$C$1:$C$3144,0),MATCH('Joined Data'!J$1,'Raw Election Data'!$A$1:$AN$1,0))</f>
        <v>9419</v>
      </c>
      <c r="K2076">
        <f>INDEX('Raw Election Data'!$A$1:$AN$3144,MATCH($C2076&amp;" "&amp;$B2076,'Raw Election Data'!$C$1:$C$3144,0),MATCH('Joined Data'!K$1,'Raw Election Data'!$A$1:$AN$1,0))</f>
        <v>23777</v>
      </c>
      <c r="L2076">
        <f>INDEX('Raw Election Data'!$A$1:$AN$3144,MATCH($C2076&amp;" "&amp;$B2076,'Raw Election Data'!$C$1:$C$3144,0),MATCH('Joined Data'!L$1,'Raw Election Data'!$A$1:$AN$1,0))</f>
        <v>35216</v>
      </c>
      <c r="M2076">
        <f>INDEX('Raw Election Data'!$A$1:$AN$3144,MATCH($C2076&amp;" "&amp;$B2076,'Raw Election Data'!$C$1:$C$3144,0),MATCH('Joined Data'!M$1,'Raw Election Data'!$A$1:$AN$1,0))</f>
        <v>0.26746365288505225</v>
      </c>
      <c r="N2076">
        <f>INDEX('Raw Election Data'!$A$1:$AN$3144,MATCH($C2076&amp;" "&amp;$B2076,'Raw Election Data'!$C$1:$C$3144,0),MATCH('Joined Data'!N$1,'Raw Election Data'!$A$1:$AN$1,0))</f>
        <v>0.67517605633802813</v>
      </c>
      <c r="O2076">
        <f>INDEX('Raw Election Data'!$A$1:$AN$3144,MATCH($C2076&amp;" "&amp;$B2076,'Raw Election Data'!$C$1:$C$3144,0),MATCH('Joined Data'!O$1,'Raw Election Data'!$A$1:$AN$1,0))</f>
        <v>-14358</v>
      </c>
      <c r="P2076">
        <f>INDEX('Raw Election Data'!$A$1:$AN$3144,MATCH($C2076&amp;" "&amp;$B2076,'Raw Election Data'!$C$1:$C$3144,0),MATCH('Joined Data'!P$1,'Raw Election Data'!$A$1:$AN$1,0))</f>
        <v>14358</v>
      </c>
      <c r="Q2076">
        <f>INDEX('Raw Election Data'!$A$1:$AN$3144,MATCH($C2076&amp;" "&amp;$B2076,'Raw Election Data'!$C$1:$C$3144,0),MATCH('Joined Data'!Q$1,'Raw Election Data'!$A$1:$AN$1,0))</f>
        <v>-0.40771240345297588</v>
      </c>
      <c r="R2076">
        <f>INDEX('Raw Election Data'!$A$1:$AN$3144,MATCH($C2076&amp;" "&amp;$B2076,'Raw Election Data'!$C$1:$C$3144,0),MATCH('Joined Data'!R$1,'Raw Election Data'!$A$1:$AN$1,0))</f>
        <v>0.40771240345297588</v>
      </c>
    </row>
    <row r="2077" spans="1:18" ht="13.5" hidden="1" customHeight="1" x14ac:dyDescent="0.15">
      <c r="A2077" t="s">
        <v>224</v>
      </c>
      <c r="B2077" t="s">
        <v>5300</v>
      </c>
      <c r="C2077" t="str">
        <f>INDEX(FIPS!$A$1:$E$3236,MATCH($F2077,FIPS!$D$1:$D$3236,0),5)</f>
        <v>Hardin County</v>
      </c>
      <c r="D2077" t="s">
        <v>269</v>
      </c>
      <c r="E2077" s="15" t="s">
        <v>38</v>
      </c>
      <c r="F2077" t="s">
        <v>5411</v>
      </c>
      <c r="G2077" t="s">
        <v>7800</v>
      </c>
      <c r="H2077" t="str">
        <f>IFERROR(VLOOKUP($G2077,'Team Colors'!$A:$B,2,0),"#c9c9c9")</f>
        <v>#22150c</v>
      </c>
      <c r="I2077">
        <f>INDEX('Raw Election Data'!$A$1:$AN$3144,MATCH($C2077&amp;" "&amp;$B2077,'Raw Election Data'!$C$1:$C$3144,0),MATCH('Joined Data'!I$1,'Raw Election Data'!$A$1:$AN$1,0))</f>
        <v>31682</v>
      </c>
      <c r="J2077">
        <f>INDEX('Raw Election Data'!$A$1:$AN$3144,MATCH($C2077&amp;" "&amp;$B2077,'Raw Election Data'!$C$1:$C$3144,0),MATCH('Joined Data'!J$1,'Raw Election Data'!$A$1:$AN$1,0))</f>
        <v>2870</v>
      </c>
      <c r="K2077">
        <f>INDEX('Raw Election Data'!$A$1:$AN$3144,MATCH($C2077&amp;" "&amp;$B2077,'Raw Election Data'!$C$1:$C$3144,0),MATCH('Joined Data'!K$1,'Raw Election Data'!$A$1:$AN$1,0))</f>
        <v>8541</v>
      </c>
      <c r="L2077">
        <f>INDEX('Raw Election Data'!$A$1:$AN$3144,MATCH($C2077&amp;" "&amp;$B2077,'Raw Election Data'!$C$1:$C$3144,0),MATCH('Joined Data'!L$1,'Raw Election Data'!$A$1:$AN$1,0))</f>
        <v>12014</v>
      </c>
      <c r="M2077">
        <f>INDEX('Raw Election Data'!$A$1:$AN$3144,MATCH($C2077&amp;" "&amp;$B2077,'Raw Election Data'!$C$1:$C$3144,0),MATCH('Joined Data'!M$1,'Raw Election Data'!$A$1:$AN$1,0))</f>
        <v>0.23888796404195106</v>
      </c>
      <c r="N2077">
        <f>INDEX('Raw Election Data'!$A$1:$AN$3144,MATCH($C2077&amp;" "&amp;$B2077,'Raw Election Data'!$C$1:$C$3144,0),MATCH('Joined Data'!N$1,'Raw Election Data'!$A$1:$AN$1,0))</f>
        <v>0.71092059264191776</v>
      </c>
      <c r="O2077">
        <f>INDEX('Raw Election Data'!$A$1:$AN$3144,MATCH($C2077&amp;" "&amp;$B2077,'Raw Election Data'!$C$1:$C$3144,0),MATCH('Joined Data'!O$1,'Raw Election Data'!$A$1:$AN$1,0))</f>
        <v>-5671</v>
      </c>
      <c r="P2077">
        <f>INDEX('Raw Election Data'!$A$1:$AN$3144,MATCH($C2077&amp;" "&amp;$B2077,'Raw Election Data'!$C$1:$C$3144,0),MATCH('Joined Data'!P$1,'Raw Election Data'!$A$1:$AN$1,0))</f>
        <v>5671</v>
      </c>
      <c r="Q2077">
        <f>INDEX('Raw Election Data'!$A$1:$AN$3144,MATCH($C2077&amp;" "&amp;$B2077,'Raw Election Data'!$C$1:$C$3144,0),MATCH('Joined Data'!Q$1,'Raw Election Data'!$A$1:$AN$1,0))</f>
        <v>-0.4720326285999667</v>
      </c>
      <c r="R2077">
        <f>INDEX('Raw Election Data'!$A$1:$AN$3144,MATCH($C2077&amp;" "&amp;$B2077,'Raw Election Data'!$C$1:$C$3144,0),MATCH('Joined Data'!R$1,'Raw Election Data'!$A$1:$AN$1,0))</f>
        <v>0.4720326285999667</v>
      </c>
    </row>
    <row r="2078" spans="1:18" ht="13.5" hidden="1" customHeight="1" x14ac:dyDescent="0.15">
      <c r="A2078" t="s">
        <v>224</v>
      </c>
      <c r="B2078" t="s">
        <v>5300</v>
      </c>
      <c r="C2078" t="str">
        <f>INDEX(FIPS!$A$1:$E$3236,MATCH($F2078,FIPS!$D$1:$D$3236,0),5)</f>
        <v>Harrison County</v>
      </c>
      <c r="D2078" t="s">
        <v>269</v>
      </c>
      <c r="E2078" s="15" t="s">
        <v>39</v>
      </c>
      <c r="F2078" t="s">
        <v>5412</v>
      </c>
      <c r="G2078" t="s">
        <v>7784</v>
      </c>
      <c r="H2078" t="str">
        <f>IFERROR(VLOOKUP($G2078,'Team Colors'!$A:$B,2,0),"#c9c9c9")</f>
        <v>#ffb612</v>
      </c>
      <c r="I2078">
        <f>INDEX('Raw Election Data'!$A$1:$AN$3144,MATCH($C2078&amp;" "&amp;$B2078,'Raw Election Data'!$C$1:$C$3144,0),MATCH('Joined Data'!I$1,'Raw Election Data'!$A$1:$AN$1,0))</f>
        <v>15450</v>
      </c>
      <c r="J2078">
        <f>INDEX('Raw Election Data'!$A$1:$AN$3144,MATCH($C2078&amp;" "&amp;$B2078,'Raw Election Data'!$C$1:$C$3144,0),MATCH('Joined Data'!J$1,'Raw Election Data'!$A$1:$AN$1,0))</f>
        <v>1663</v>
      </c>
      <c r="K2078">
        <f>INDEX('Raw Election Data'!$A$1:$AN$3144,MATCH($C2078&amp;" "&amp;$B2078,'Raw Election Data'!$C$1:$C$3144,0),MATCH('Joined Data'!K$1,'Raw Election Data'!$A$1:$AN$1,0))</f>
        <v>5021</v>
      </c>
      <c r="L2078">
        <f>INDEX('Raw Election Data'!$A$1:$AN$3144,MATCH($C2078&amp;" "&amp;$B2078,'Raw Election Data'!$C$1:$C$3144,0),MATCH('Joined Data'!L$1,'Raw Election Data'!$A$1:$AN$1,0))</f>
        <v>6956</v>
      </c>
      <c r="M2078">
        <f>INDEX('Raw Election Data'!$A$1:$AN$3144,MATCH($C2078&amp;" "&amp;$B2078,'Raw Election Data'!$C$1:$C$3144,0),MATCH('Joined Data'!M$1,'Raw Election Data'!$A$1:$AN$1,0))</f>
        <v>0.23907418056354227</v>
      </c>
      <c r="N2078">
        <f>INDEX('Raw Election Data'!$A$1:$AN$3144,MATCH($C2078&amp;" "&amp;$B2078,'Raw Election Data'!$C$1:$C$3144,0),MATCH('Joined Data'!N$1,'Raw Election Data'!$A$1:$AN$1,0))</f>
        <v>0.72182288671650374</v>
      </c>
      <c r="O2078">
        <f>INDEX('Raw Election Data'!$A$1:$AN$3144,MATCH($C2078&amp;" "&amp;$B2078,'Raw Election Data'!$C$1:$C$3144,0),MATCH('Joined Data'!O$1,'Raw Election Data'!$A$1:$AN$1,0))</f>
        <v>-3358</v>
      </c>
      <c r="P2078">
        <f>INDEX('Raw Election Data'!$A$1:$AN$3144,MATCH($C2078&amp;" "&amp;$B2078,'Raw Election Data'!$C$1:$C$3144,0),MATCH('Joined Data'!P$1,'Raw Election Data'!$A$1:$AN$1,0))</f>
        <v>3358</v>
      </c>
      <c r="Q2078">
        <f>INDEX('Raw Election Data'!$A$1:$AN$3144,MATCH($C2078&amp;" "&amp;$B2078,'Raw Election Data'!$C$1:$C$3144,0),MATCH('Joined Data'!Q$1,'Raw Election Data'!$A$1:$AN$1,0))</f>
        <v>-0.4827487061529615</v>
      </c>
      <c r="R2078">
        <f>INDEX('Raw Election Data'!$A$1:$AN$3144,MATCH($C2078&amp;" "&amp;$B2078,'Raw Election Data'!$C$1:$C$3144,0),MATCH('Joined Data'!R$1,'Raw Election Data'!$A$1:$AN$1,0))</f>
        <v>0.4827487061529615</v>
      </c>
    </row>
    <row r="2079" spans="1:18" ht="13.5" hidden="1" customHeight="1" x14ac:dyDescent="0.15">
      <c r="A2079" t="s">
        <v>224</v>
      </c>
      <c r="B2079" t="s">
        <v>5300</v>
      </c>
      <c r="C2079" t="str">
        <f>INDEX(FIPS!$A$1:$E$3236,MATCH($F2079,FIPS!$D$1:$D$3236,0),5)</f>
        <v>Henry County</v>
      </c>
      <c r="D2079" t="s">
        <v>269</v>
      </c>
      <c r="E2079" s="15" t="s">
        <v>40</v>
      </c>
      <c r="F2079" t="s">
        <v>5413</v>
      </c>
      <c r="G2079" t="s">
        <v>7800</v>
      </c>
      <c r="H2079" t="str">
        <f>IFERROR(VLOOKUP($G2079,'Team Colors'!$A:$B,2,0),"#c9c9c9")</f>
        <v>#22150c</v>
      </c>
      <c r="I2079">
        <f>INDEX('Raw Election Data'!$A$1:$AN$3144,MATCH($C2079&amp;" "&amp;$B2079,'Raw Election Data'!$C$1:$C$3144,0),MATCH('Joined Data'!I$1,'Raw Election Data'!$A$1:$AN$1,0))</f>
        <v>27816</v>
      </c>
      <c r="J2079">
        <f>INDEX('Raw Election Data'!$A$1:$AN$3144,MATCH($C2079&amp;" "&amp;$B2079,'Raw Election Data'!$C$1:$C$3144,0),MATCH('Joined Data'!J$1,'Raw Election Data'!$A$1:$AN$1,0))</f>
        <v>3690</v>
      </c>
      <c r="K2079">
        <f>INDEX('Raw Election Data'!$A$1:$AN$3144,MATCH($C2079&amp;" "&amp;$B2079,'Raw Election Data'!$C$1:$C$3144,0),MATCH('Joined Data'!K$1,'Raw Election Data'!$A$1:$AN$1,0))</f>
        <v>9136</v>
      </c>
      <c r="L2079">
        <f>INDEX('Raw Election Data'!$A$1:$AN$3144,MATCH($C2079&amp;" "&amp;$B2079,'Raw Election Data'!$C$1:$C$3144,0),MATCH('Joined Data'!L$1,'Raw Election Data'!$A$1:$AN$1,0))</f>
        <v>13671</v>
      </c>
      <c r="M2079">
        <f>INDEX('Raw Election Data'!$A$1:$AN$3144,MATCH($C2079&amp;" "&amp;$B2079,'Raw Election Data'!$C$1:$C$3144,0),MATCH('Joined Data'!M$1,'Raw Election Data'!$A$1:$AN$1,0))</f>
        <v>0.26991441737985516</v>
      </c>
      <c r="N2079">
        <f>INDEX('Raw Election Data'!$A$1:$AN$3144,MATCH($C2079&amp;" "&amp;$B2079,'Raw Election Data'!$C$1:$C$3144,0),MATCH('Joined Data'!N$1,'Raw Election Data'!$A$1:$AN$1,0))</f>
        <v>0.66827591251554386</v>
      </c>
      <c r="O2079">
        <f>INDEX('Raw Election Data'!$A$1:$AN$3144,MATCH($C2079&amp;" "&amp;$B2079,'Raw Election Data'!$C$1:$C$3144,0),MATCH('Joined Data'!O$1,'Raw Election Data'!$A$1:$AN$1,0))</f>
        <v>-5446</v>
      </c>
      <c r="P2079">
        <f>INDEX('Raw Election Data'!$A$1:$AN$3144,MATCH($C2079&amp;" "&amp;$B2079,'Raw Election Data'!$C$1:$C$3144,0),MATCH('Joined Data'!P$1,'Raw Election Data'!$A$1:$AN$1,0))</f>
        <v>5446</v>
      </c>
      <c r="Q2079">
        <f>INDEX('Raw Election Data'!$A$1:$AN$3144,MATCH($C2079&amp;" "&amp;$B2079,'Raw Election Data'!$C$1:$C$3144,0),MATCH('Joined Data'!Q$1,'Raw Election Data'!$A$1:$AN$1,0))</f>
        <v>-0.39836149513568869</v>
      </c>
      <c r="R2079">
        <f>INDEX('Raw Election Data'!$A$1:$AN$3144,MATCH($C2079&amp;" "&amp;$B2079,'Raw Election Data'!$C$1:$C$3144,0),MATCH('Joined Data'!R$1,'Raw Election Data'!$A$1:$AN$1,0))</f>
        <v>0.39836149513568869</v>
      </c>
    </row>
    <row r="2080" spans="1:18" ht="13.5" hidden="1" customHeight="1" x14ac:dyDescent="0.15">
      <c r="A2080" t="s">
        <v>224</v>
      </c>
      <c r="B2080" t="s">
        <v>5300</v>
      </c>
      <c r="C2080" t="str">
        <f>INDEX(FIPS!$A$1:$E$3236,MATCH($F2080,FIPS!$D$1:$D$3236,0),5)</f>
        <v>Highland County</v>
      </c>
      <c r="D2080" t="s">
        <v>269</v>
      </c>
      <c r="E2080" s="15" t="s">
        <v>41</v>
      </c>
      <c r="F2080" t="s">
        <v>5415</v>
      </c>
      <c r="G2080" t="s">
        <v>7799</v>
      </c>
      <c r="H2080" t="str">
        <f>IFERROR(VLOOKUP($G2080,'Team Colors'!$A:$B,2,0),"#c9c9c9")</f>
        <v>#fb4f14</v>
      </c>
      <c r="I2080">
        <f>INDEX('Raw Election Data'!$A$1:$AN$3144,MATCH($C2080&amp;" "&amp;$B2080,'Raw Election Data'!$C$1:$C$3144,0),MATCH('Joined Data'!I$1,'Raw Election Data'!$A$1:$AN$1,0))</f>
        <v>43026</v>
      </c>
      <c r="J2080">
        <f>INDEX('Raw Election Data'!$A$1:$AN$3144,MATCH($C2080&amp;" "&amp;$B2080,'Raw Election Data'!$C$1:$C$3144,0),MATCH('Joined Data'!J$1,'Raw Election Data'!$A$1:$AN$1,0))</f>
        <v>3436</v>
      </c>
      <c r="K2080">
        <f>INDEX('Raw Election Data'!$A$1:$AN$3144,MATCH($C2080&amp;" "&amp;$B2080,'Raw Election Data'!$C$1:$C$3144,0),MATCH('Joined Data'!K$1,'Raw Election Data'!$A$1:$AN$1,0))</f>
        <v>13005</v>
      </c>
      <c r="L2080">
        <f>INDEX('Raw Election Data'!$A$1:$AN$3144,MATCH($C2080&amp;" "&amp;$B2080,'Raw Election Data'!$C$1:$C$3144,0),MATCH('Joined Data'!L$1,'Raw Election Data'!$A$1:$AN$1,0))</f>
        <v>17048</v>
      </c>
      <c r="M2080">
        <f>INDEX('Raw Election Data'!$A$1:$AN$3144,MATCH($C2080&amp;" "&amp;$B2080,'Raw Election Data'!$C$1:$C$3144,0),MATCH('Joined Data'!M$1,'Raw Election Data'!$A$1:$AN$1,0))</f>
        <v>0.20154856874706711</v>
      </c>
      <c r="N2080">
        <f>INDEX('Raw Election Data'!$A$1:$AN$3144,MATCH($C2080&amp;" "&amp;$B2080,'Raw Election Data'!$C$1:$C$3144,0),MATCH('Joined Data'!N$1,'Raw Election Data'!$A$1:$AN$1,0))</f>
        <v>0.76284608165180667</v>
      </c>
      <c r="O2080">
        <f>INDEX('Raw Election Data'!$A$1:$AN$3144,MATCH($C2080&amp;" "&amp;$B2080,'Raw Election Data'!$C$1:$C$3144,0),MATCH('Joined Data'!O$1,'Raw Election Data'!$A$1:$AN$1,0))</f>
        <v>-9569</v>
      </c>
      <c r="P2080">
        <f>INDEX('Raw Election Data'!$A$1:$AN$3144,MATCH($C2080&amp;" "&amp;$B2080,'Raw Election Data'!$C$1:$C$3144,0),MATCH('Joined Data'!P$1,'Raw Election Data'!$A$1:$AN$1,0))</f>
        <v>9569</v>
      </c>
      <c r="Q2080">
        <f>INDEX('Raw Election Data'!$A$1:$AN$3144,MATCH($C2080&amp;" "&amp;$B2080,'Raw Election Data'!$C$1:$C$3144,0),MATCH('Joined Data'!Q$1,'Raw Election Data'!$A$1:$AN$1,0))</f>
        <v>-0.5612975129047395</v>
      </c>
      <c r="R2080">
        <f>INDEX('Raw Election Data'!$A$1:$AN$3144,MATCH($C2080&amp;" "&amp;$B2080,'Raw Election Data'!$C$1:$C$3144,0),MATCH('Joined Data'!R$1,'Raw Election Data'!$A$1:$AN$1,0))</f>
        <v>0.5612975129047395</v>
      </c>
    </row>
    <row r="2081" spans="1:18" ht="13.5" hidden="1" customHeight="1" x14ac:dyDescent="0.15">
      <c r="A2081" t="s">
        <v>224</v>
      </c>
      <c r="B2081" t="s">
        <v>5300</v>
      </c>
      <c r="C2081" t="str">
        <f>INDEX(FIPS!$A$1:$E$3236,MATCH($F2081,FIPS!$D$1:$D$3236,0),5)</f>
        <v>Hocking County</v>
      </c>
      <c r="D2081" t="s">
        <v>269</v>
      </c>
      <c r="E2081" s="15" t="s">
        <v>42</v>
      </c>
      <c r="F2081" t="s">
        <v>5417</v>
      </c>
      <c r="G2081" t="s">
        <v>7799</v>
      </c>
      <c r="H2081" t="str">
        <f>IFERROR(VLOOKUP($G2081,'Team Colors'!$A:$B,2,0),"#c9c9c9")</f>
        <v>#fb4f14</v>
      </c>
      <c r="I2081">
        <f>INDEX('Raw Election Data'!$A$1:$AN$3144,MATCH($C2081&amp;" "&amp;$B2081,'Raw Election Data'!$C$1:$C$3144,0),MATCH('Joined Data'!I$1,'Raw Election Data'!$A$1:$AN$1,0))</f>
        <v>28491</v>
      </c>
      <c r="J2081">
        <f>INDEX('Raw Election Data'!$A$1:$AN$3144,MATCH($C2081&amp;" "&amp;$B2081,'Raw Election Data'!$C$1:$C$3144,0),MATCH('Joined Data'!J$1,'Raw Election Data'!$A$1:$AN$1,0))</f>
        <v>3713</v>
      </c>
      <c r="K2081">
        <f>INDEX('Raw Election Data'!$A$1:$AN$3144,MATCH($C2081&amp;" "&amp;$B2081,'Raw Election Data'!$C$1:$C$3144,0),MATCH('Joined Data'!K$1,'Raw Election Data'!$A$1:$AN$1,0))</f>
        <v>8282</v>
      </c>
      <c r="L2081">
        <f>INDEX('Raw Election Data'!$A$1:$AN$3144,MATCH($C2081&amp;" "&amp;$B2081,'Raw Election Data'!$C$1:$C$3144,0),MATCH('Joined Data'!L$1,'Raw Election Data'!$A$1:$AN$1,0))</f>
        <v>12513</v>
      </c>
      <c r="M2081">
        <f>INDEX('Raw Election Data'!$A$1:$AN$3144,MATCH($C2081&amp;" "&amp;$B2081,'Raw Election Data'!$C$1:$C$3144,0),MATCH('Joined Data'!M$1,'Raw Election Data'!$A$1:$AN$1,0))</f>
        <v>0.29673139934468151</v>
      </c>
      <c r="N2081">
        <f>INDEX('Raw Election Data'!$A$1:$AN$3144,MATCH($C2081&amp;" "&amp;$B2081,'Raw Election Data'!$C$1:$C$3144,0),MATCH('Joined Data'!N$1,'Raw Election Data'!$A$1:$AN$1,0))</f>
        <v>0.66187165348038035</v>
      </c>
      <c r="O2081">
        <f>INDEX('Raw Election Data'!$A$1:$AN$3144,MATCH($C2081&amp;" "&amp;$B2081,'Raw Election Data'!$C$1:$C$3144,0),MATCH('Joined Data'!O$1,'Raw Election Data'!$A$1:$AN$1,0))</f>
        <v>-4569</v>
      </c>
      <c r="P2081">
        <f>INDEX('Raw Election Data'!$A$1:$AN$3144,MATCH($C2081&amp;" "&amp;$B2081,'Raw Election Data'!$C$1:$C$3144,0),MATCH('Joined Data'!P$1,'Raw Election Data'!$A$1:$AN$1,0))</f>
        <v>4569</v>
      </c>
      <c r="Q2081">
        <f>INDEX('Raw Election Data'!$A$1:$AN$3144,MATCH($C2081&amp;" "&amp;$B2081,'Raw Election Data'!$C$1:$C$3144,0),MATCH('Joined Data'!Q$1,'Raw Election Data'!$A$1:$AN$1,0))</f>
        <v>-0.36514025413569884</v>
      </c>
      <c r="R2081">
        <f>INDEX('Raw Election Data'!$A$1:$AN$3144,MATCH($C2081&amp;" "&amp;$B2081,'Raw Election Data'!$C$1:$C$3144,0),MATCH('Joined Data'!R$1,'Raw Election Data'!$A$1:$AN$1,0))</f>
        <v>0.36514025413569884</v>
      </c>
    </row>
    <row r="2082" spans="1:18" ht="13.5" hidden="1" customHeight="1" x14ac:dyDescent="0.15">
      <c r="A2082" t="s">
        <v>224</v>
      </c>
      <c r="B2082" t="s">
        <v>5300</v>
      </c>
      <c r="C2082" t="str">
        <f>INDEX(FIPS!$A$1:$E$3236,MATCH($F2082,FIPS!$D$1:$D$3236,0),5)</f>
        <v>Holmes County</v>
      </c>
      <c r="D2082" t="s">
        <v>269</v>
      </c>
      <c r="E2082" s="15" t="s">
        <v>43</v>
      </c>
      <c r="F2082" t="s">
        <v>5418</v>
      </c>
      <c r="G2082" t="s">
        <v>7800</v>
      </c>
      <c r="H2082" t="str">
        <f>IFERROR(VLOOKUP($G2082,'Team Colors'!$A:$B,2,0),"#c9c9c9")</f>
        <v>#22150c</v>
      </c>
      <c r="I2082">
        <f>INDEX('Raw Election Data'!$A$1:$AN$3144,MATCH($C2082&amp;" "&amp;$B2082,'Raw Election Data'!$C$1:$C$3144,0),MATCH('Joined Data'!I$1,'Raw Election Data'!$A$1:$AN$1,0))</f>
        <v>43909</v>
      </c>
      <c r="J2082">
        <f>INDEX('Raw Election Data'!$A$1:$AN$3144,MATCH($C2082&amp;" "&amp;$B2082,'Raw Election Data'!$C$1:$C$3144,0),MATCH('Joined Data'!J$1,'Raw Election Data'!$A$1:$AN$1,0))</f>
        <v>1766</v>
      </c>
      <c r="K2082">
        <f>INDEX('Raw Election Data'!$A$1:$AN$3144,MATCH($C2082&amp;" "&amp;$B2082,'Raw Election Data'!$C$1:$C$3144,0),MATCH('Joined Data'!K$1,'Raw Election Data'!$A$1:$AN$1,0))</f>
        <v>8578</v>
      </c>
      <c r="L2082">
        <f>INDEX('Raw Election Data'!$A$1:$AN$3144,MATCH($C2082&amp;" "&amp;$B2082,'Raw Election Data'!$C$1:$C$3144,0),MATCH('Joined Data'!L$1,'Raw Election Data'!$A$1:$AN$1,0))</f>
        <v>10823</v>
      </c>
      <c r="M2082">
        <f>INDEX('Raw Election Data'!$A$1:$AN$3144,MATCH($C2082&amp;" "&amp;$B2082,'Raw Election Data'!$C$1:$C$3144,0),MATCH('Joined Data'!M$1,'Raw Election Data'!$A$1:$AN$1,0))</f>
        <v>0.16317102466968492</v>
      </c>
      <c r="N2082">
        <f>INDEX('Raw Election Data'!$A$1:$AN$3144,MATCH($C2082&amp;" "&amp;$B2082,'Raw Election Data'!$C$1:$C$3144,0),MATCH('Joined Data'!N$1,'Raw Election Data'!$A$1:$AN$1,0))</f>
        <v>0.79257137577381498</v>
      </c>
      <c r="O2082">
        <f>INDEX('Raw Election Data'!$A$1:$AN$3144,MATCH($C2082&amp;" "&amp;$B2082,'Raw Election Data'!$C$1:$C$3144,0),MATCH('Joined Data'!O$1,'Raw Election Data'!$A$1:$AN$1,0))</f>
        <v>-6812</v>
      </c>
      <c r="P2082">
        <f>INDEX('Raw Election Data'!$A$1:$AN$3144,MATCH($C2082&amp;" "&amp;$B2082,'Raw Election Data'!$C$1:$C$3144,0),MATCH('Joined Data'!P$1,'Raw Election Data'!$A$1:$AN$1,0))</f>
        <v>6812</v>
      </c>
      <c r="Q2082">
        <f>INDEX('Raw Election Data'!$A$1:$AN$3144,MATCH($C2082&amp;" "&amp;$B2082,'Raw Election Data'!$C$1:$C$3144,0),MATCH('Joined Data'!Q$1,'Raw Election Data'!$A$1:$AN$1,0))</f>
        <v>-0.62940035110413006</v>
      </c>
      <c r="R2082">
        <f>INDEX('Raw Election Data'!$A$1:$AN$3144,MATCH($C2082&amp;" "&amp;$B2082,'Raw Election Data'!$C$1:$C$3144,0),MATCH('Joined Data'!R$1,'Raw Election Data'!$A$1:$AN$1,0))</f>
        <v>0.62940035110413006</v>
      </c>
    </row>
    <row r="2083" spans="1:18" ht="13.5" hidden="1" customHeight="1" x14ac:dyDescent="0.15">
      <c r="A2083" t="s">
        <v>224</v>
      </c>
      <c r="B2083" t="s">
        <v>5300</v>
      </c>
      <c r="C2083" t="str">
        <f>INDEX(FIPS!$A$1:$E$3236,MATCH($F2083,FIPS!$D$1:$D$3236,0),5)</f>
        <v>Huron County</v>
      </c>
      <c r="D2083" t="s">
        <v>269</v>
      </c>
      <c r="E2083" s="15" t="s">
        <v>44</v>
      </c>
      <c r="F2083" t="s">
        <v>5419</v>
      </c>
      <c r="G2083" t="s">
        <v>7800</v>
      </c>
      <c r="H2083" t="str">
        <f>IFERROR(VLOOKUP($G2083,'Team Colors'!$A:$B,2,0),"#c9c9c9")</f>
        <v>#22150c</v>
      </c>
      <c r="I2083">
        <f>INDEX('Raw Election Data'!$A$1:$AN$3144,MATCH($C2083&amp;" "&amp;$B2083,'Raw Election Data'!$C$1:$C$3144,0),MATCH('Joined Data'!I$1,'Raw Election Data'!$A$1:$AN$1,0))</f>
        <v>58469</v>
      </c>
      <c r="J2083">
        <f>INDEX('Raw Election Data'!$A$1:$AN$3144,MATCH($C2083&amp;" "&amp;$B2083,'Raw Election Data'!$C$1:$C$3144,0),MATCH('Joined Data'!J$1,'Raw Election Data'!$A$1:$AN$1,0))</f>
        <v>7080</v>
      </c>
      <c r="K2083">
        <f>INDEX('Raw Election Data'!$A$1:$AN$3144,MATCH($C2083&amp;" "&amp;$B2083,'Raw Election Data'!$C$1:$C$3144,0),MATCH('Joined Data'!K$1,'Raw Election Data'!$A$1:$AN$1,0))</f>
        <v>15930</v>
      </c>
      <c r="L2083">
        <f>INDEX('Raw Election Data'!$A$1:$AN$3144,MATCH($C2083&amp;" "&amp;$B2083,'Raw Election Data'!$C$1:$C$3144,0),MATCH('Joined Data'!L$1,'Raw Election Data'!$A$1:$AN$1,0))</f>
        <v>24332</v>
      </c>
      <c r="M2083">
        <f>INDEX('Raw Election Data'!$A$1:$AN$3144,MATCH($C2083&amp;" "&amp;$B2083,'Raw Election Data'!$C$1:$C$3144,0),MATCH('Joined Data'!M$1,'Raw Election Data'!$A$1:$AN$1,0))</f>
        <v>0.29097484793687323</v>
      </c>
      <c r="N2083">
        <f>INDEX('Raw Election Data'!$A$1:$AN$3144,MATCH($C2083&amp;" "&amp;$B2083,'Raw Election Data'!$C$1:$C$3144,0),MATCH('Joined Data'!N$1,'Raw Election Data'!$A$1:$AN$1,0))</f>
        <v>0.65469340785796482</v>
      </c>
      <c r="O2083">
        <f>INDEX('Raw Election Data'!$A$1:$AN$3144,MATCH($C2083&amp;" "&amp;$B2083,'Raw Election Data'!$C$1:$C$3144,0),MATCH('Joined Data'!O$1,'Raw Election Data'!$A$1:$AN$1,0))</f>
        <v>-8850</v>
      </c>
      <c r="P2083">
        <f>INDEX('Raw Election Data'!$A$1:$AN$3144,MATCH($C2083&amp;" "&amp;$B2083,'Raw Election Data'!$C$1:$C$3144,0),MATCH('Joined Data'!P$1,'Raw Election Data'!$A$1:$AN$1,0))</f>
        <v>8850</v>
      </c>
      <c r="Q2083">
        <f>INDEX('Raw Election Data'!$A$1:$AN$3144,MATCH($C2083&amp;" "&amp;$B2083,'Raw Election Data'!$C$1:$C$3144,0),MATCH('Joined Data'!Q$1,'Raw Election Data'!$A$1:$AN$1,0))</f>
        <v>-0.36371855992109159</v>
      </c>
      <c r="R2083">
        <f>INDEX('Raw Election Data'!$A$1:$AN$3144,MATCH($C2083&amp;" "&amp;$B2083,'Raw Election Data'!$C$1:$C$3144,0),MATCH('Joined Data'!R$1,'Raw Election Data'!$A$1:$AN$1,0))</f>
        <v>0.36371855992109159</v>
      </c>
    </row>
    <row r="2084" spans="1:18" ht="13.5" hidden="1" customHeight="1" x14ac:dyDescent="0.15">
      <c r="A2084" t="s">
        <v>224</v>
      </c>
      <c r="B2084" t="s">
        <v>5300</v>
      </c>
      <c r="C2084" t="str">
        <f>INDEX(FIPS!$A$1:$E$3236,MATCH($F2084,FIPS!$D$1:$D$3236,0),5)</f>
        <v>Jackson County</v>
      </c>
      <c r="D2084" t="s">
        <v>269</v>
      </c>
      <c r="E2084" s="15" t="s">
        <v>45</v>
      </c>
      <c r="F2084" t="s">
        <v>5422</v>
      </c>
      <c r="G2084" t="s">
        <v>7799</v>
      </c>
      <c r="H2084" t="str">
        <f>IFERROR(VLOOKUP($G2084,'Team Colors'!$A:$B,2,0),"#c9c9c9")</f>
        <v>#fb4f14</v>
      </c>
      <c r="I2084">
        <f>INDEX('Raw Election Data'!$A$1:$AN$3144,MATCH($C2084&amp;" "&amp;$B2084,'Raw Election Data'!$C$1:$C$3144,0),MATCH('Joined Data'!I$1,'Raw Election Data'!$A$1:$AN$1,0))</f>
        <v>32596</v>
      </c>
      <c r="J2084">
        <f>INDEX('Raw Election Data'!$A$1:$AN$3144,MATCH($C2084&amp;" "&amp;$B2084,'Raw Election Data'!$C$1:$C$3144,0),MATCH('Joined Data'!J$1,'Raw Election Data'!$A$1:$AN$1,0))</f>
        <v>3142</v>
      </c>
      <c r="K2084">
        <f>INDEX('Raw Election Data'!$A$1:$AN$3144,MATCH($C2084&amp;" "&amp;$B2084,'Raw Election Data'!$C$1:$C$3144,0),MATCH('Joined Data'!K$1,'Raw Election Data'!$A$1:$AN$1,0))</f>
        <v>9618</v>
      </c>
      <c r="L2084">
        <f>INDEX('Raw Election Data'!$A$1:$AN$3144,MATCH($C2084&amp;" "&amp;$B2084,'Raw Election Data'!$C$1:$C$3144,0),MATCH('Joined Data'!L$1,'Raw Election Data'!$A$1:$AN$1,0))</f>
        <v>13239</v>
      </c>
      <c r="M2084">
        <f>INDEX('Raw Election Data'!$A$1:$AN$3144,MATCH($C2084&amp;" "&amp;$B2084,'Raw Election Data'!$C$1:$C$3144,0),MATCH('Joined Data'!M$1,'Raw Election Data'!$A$1:$AN$1,0))</f>
        <v>0.23732910340660171</v>
      </c>
      <c r="N2084">
        <f>INDEX('Raw Election Data'!$A$1:$AN$3144,MATCH($C2084&amp;" "&amp;$B2084,'Raw Election Data'!$C$1:$C$3144,0),MATCH('Joined Data'!N$1,'Raw Election Data'!$A$1:$AN$1,0))</f>
        <v>0.72648991615680947</v>
      </c>
      <c r="O2084">
        <f>INDEX('Raw Election Data'!$A$1:$AN$3144,MATCH($C2084&amp;" "&amp;$B2084,'Raw Election Data'!$C$1:$C$3144,0),MATCH('Joined Data'!O$1,'Raw Election Data'!$A$1:$AN$1,0))</f>
        <v>-6476</v>
      </c>
      <c r="P2084">
        <f>INDEX('Raw Election Data'!$A$1:$AN$3144,MATCH($C2084&amp;" "&amp;$B2084,'Raw Election Data'!$C$1:$C$3144,0),MATCH('Joined Data'!P$1,'Raw Election Data'!$A$1:$AN$1,0))</f>
        <v>6476</v>
      </c>
      <c r="Q2084">
        <f>INDEX('Raw Election Data'!$A$1:$AN$3144,MATCH($C2084&amp;" "&amp;$B2084,'Raw Election Data'!$C$1:$C$3144,0),MATCH('Joined Data'!Q$1,'Raw Election Data'!$A$1:$AN$1,0))</f>
        <v>-0.48916081275020773</v>
      </c>
      <c r="R2084">
        <f>INDEX('Raw Election Data'!$A$1:$AN$3144,MATCH($C2084&amp;" "&amp;$B2084,'Raw Election Data'!$C$1:$C$3144,0),MATCH('Joined Data'!R$1,'Raw Election Data'!$A$1:$AN$1,0))</f>
        <v>0.48916081275020773</v>
      </c>
    </row>
    <row r="2085" spans="1:18" ht="13.5" hidden="1" customHeight="1" x14ac:dyDescent="0.15">
      <c r="A2085" t="s">
        <v>224</v>
      </c>
      <c r="B2085" t="s">
        <v>5300</v>
      </c>
      <c r="C2085" t="str">
        <f>INDEX(FIPS!$A$1:$E$3236,MATCH($F2085,FIPS!$D$1:$D$3236,0),5)</f>
        <v>Jefferson County</v>
      </c>
      <c r="D2085" t="s">
        <v>269</v>
      </c>
      <c r="E2085" s="15" t="s">
        <v>46</v>
      </c>
      <c r="F2085" t="s">
        <v>5425</v>
      </c>
      <c r="G2085" t="s">
        <v>7784</v>
      </c>
      <c r="H2085" t="str">
        <f>IFERROR(VLOOKUP($G2085,'Team Colors'!$A:$B,2,0),"#c9c9c9")</f>
        <v>#ffb612</v>
      </c>
      <c r="I2085">
        <f>INDEX('Raw Election Data'!$A$1:$AN$3144,MATCH($C2085&amp;" "&amp;$B2085,'Raw Election Data'!$C$1:$C$3144,0),MATCH('Joined Data'!I$1,'Raw Election Data'!$A$1:$AN$1,0))</f>
        <v>67347</v>
      </c>
      <c r="J2085">
        <f>INDEX('Raw Election Data'!$A$1:$AN$3144,MATCH($C2085&amp;" "&amp;$B2085,'Raw Election Data'!$C$1:$C$3144,0),MATCH('Joined Data'!J$1,'Raw Election Data'!$A$1:$AN$1,0))</f>
        <v>9483</v>
      </c>
      <c r="K2085">
        <f>INDEX('Raw Election Data'!$A$1:$AN$3144,MATCH($C2085&amp;" "&amp;$B2085,'Raw Election Data'!$C$1:$C$3144,0),MATCH('Joined Data'!K$1,'Raw Election Data'!$A$1:$AN$1,0))</f>
        <v>20668</v>
      </c>
      <c r="L2085">
        <f>INDEX('Raw Election Data'!$A$1:$AN$3144,MATCH($C2085&amp;" "&amp;$B2085,'Raw Election Data'!$C$1:$C$3144,0),MATCH('Joined Data'!L$1,'Raw Election Data'!$A$1:$AN$1,0))</f>
        <v>31346</v>
      </c>
      <c r="M2085">
        <f>INDEX('Raw Election Data'!$A$1:$AN$3144,MATCH($C2085&amp;" "&amp;$B2085,'Raw Election Data'!$C$1:$C$3144,0),MATCH('Joined Data'!M$1,'Raw Election Data'!$A$1:$AN$1,0))</f>
        <v>0.30252663816754927</v>
      </c>
      <c r="N2085">
        <f>INDEX('Raw Election Data'!$A$1:$AN$3144,MATCH($C2085&amp;" "&amp;$B2085,'Raw Election Data'!$C$1:$C$3144,0),MATCH('Joined Data'!N$1,'Raw Election Data'!$A$1:$AN$1,0))</f>
        <v>0.65935047533975621</v>
      </c>
      <c r="O2085">
        <f>INDEX('Raw Election Data'!$A$1:$AN$3144,MATCH($C2085&amp;" "&amp;$B2085,'Raw Election Data'!$C$1:$C$3144,0),MATCH('Joined Data'!O$1,'Raw Election Data'!$A$1:$AN$1,0))</f>
        <v>-11185</v>
      </c>
      <c r="P2085">
        <f>INDEX('Raw Election Data'!$A$1:$AN$3144,MATCH($C2085&amp;" "&amp;$B2085,'Raw Election Data'!$C$1:$C$3144,0),MATCH('Joined Data'!P$1,'Raw Election Data'!$A$1:$AN$1,0))</f>
        <v>11185</v>
      </c>
      <c r="Q2085">
        <f>INDEX('Raw Election Data'!$A$1:$AN$3144,MATCH($C2085&amp;" "&amp;$B2085,'Raw Election Data'!$C$1:$C$3144,0),MATCH('Joined Data'!Q$1,'Raw Election Data'!$A$1:$AN$1,0))</f>
        <v>-0.35682383717220695</v>
      </c>
      <c r="R2085">
        <f>INDEX('Raw Election Data'!$A$1:$AN$3144,MATCH($C2085&amp;" "&amp;$B2085,'Raw Election Data'!$C$1:$C$3144,0),MATCH('Joined Data'!R$1,'Raw Election Data'!$A$1:$AN$1,0))</f>
        <v>0.35682383717220695</v>
      </c>
    </row>
    <row r="2086" spans="1:18" ht="13.5" hidden="1" customHeight="1" x14ac:dyDescent="0.15">
      <c r="A2086" t="s">
        <v>224</v>
      </c>
      <c r="B2086" t="s">
        <v>5300</v>
      </c>
      <c r="C2086" t="str">
        <f>INDEX(FIPS!$A$1:$E$3236,MATCH($F2086,FIPS!$D$1:$D$3236,0),5)</f>
        <v>Knox County</v>
      </c>
      <c r="D2086" t="s">
        <v>269</v>
      </c>
      <c r="E2086" s="15" t="s">
        <v>47</v>
      </c>
      <c r="F2086" t="s">
        <v>5430</v>
      </c>
      <c r="G2086" t="s">
        <v>7800</v>
      </c>
      <c r="H2086" t="str">
        <f>IFERROR(VLOOKUP($G2086,'Team Colors'!$A:$B,2,0),"#c9c9c9")</f>
        <v>#22150c</v>
      </c>
      <c r="I2086">
        <f>INDEX('Raw Election Data'!$A$1:$AN$3144,MATCH($C2086&amp;" "&amp;$B2086,'Raw Election Data'!$C$1:$C$3144,0),MATCH('Joined Data'!I$1,'Raw Election Data'!$A$1:$AN$1,0))</f>
        <v>61061</v>
      </c>
      <c r="J2086">
        <f>INDEX('Raw Election Data'!$A$1:$AN$3144,MATCH($C2086&amp;" "&amp;$B2086,'Raw Election Data'!$C$1:$C$3144,0),MATCH('Joined Data'!J$1,'Raw Election Data'!$A$1:$AN$1,0))</f>
        <v>7959</v>
      </c>
      <c r="K2086">
        <f>INDEX('Raw Election Data'!$A$1:$AN$3144,MATCH($C2086&amp;" "&amp;$B2086,'Raw Election Data'!$C$1:$C$3144,0),MATCH('Joined Data'!K$1,'Raw Election Data'!$A$1:$AN$1,0))</f>
        <v>18563</v>
      </c>
      <c r="L2086">
        <f>INDEX('Raw Election Data'!$A$1:$AN$3144,MATCH($C2086&amp;" "&amp;$B2086,'Raw Election Data'!$C$1:$C$3144,0),MATCH('Joined Data'!L$1,'Raw Election Data'!$A$1:$AN$1,0))</f>
        <v>27768</v>
      </c>
      <c r="M2086">
        <f>INDEX('Raw Election Data'!$A$1:$AN$3144,MATCH($C2086&amp;" "&amp;$B2086,'Raw Election Data'!$C$1:$C$3144,0),MATCH('Joined Data'!M$1,'Raw Election Data'!$A$1:$AN$1,0))</f>
        <v>0.28662489196197061</v>
      </c>
      <c r="N2086">
        <f>INDEX('Raw Election Data'!$A$1:$AN$3144,MATCH($C2086&amp;" "&amp;$B2086,'Raw Election Data'!$C$1:$C$3144,0),MATCH('Joined Data'!N$1,'Raw Election Data'!$A$1:$AN$1,0))</f>
        <v>0.66850331316623457</v>
      </c>
      <c r="O2086">
        <f>INDEX('Raw Election Data'!$A$1:$AN$3144,MATCH($C2086&amp;" "&amp;$B2086,'Raw Election Data'!$C$1:$C$3144,0),MATCH('Joined Data'!O$1,'Raw Election Data'!$A$1:$AN$1,0))</f>
        <v>-10604</v>
      </c>
      <c r="P2086">
        <f>INDEX('Raw Election Data'!$A$1:$AN$3144,MATCH($C2086&amp;" "&amp;$B2086,'Raw Election Data'!$C$1:$C$3144,0),MATCH('Joined Data'!P$1,'Raw Election Data'!$A$1:$AN$1,0))</f>
        <v>10604</v>
      </c>
      <c r="Q2086">
        <f>INDEX('Raw Election Data'!$A$1:$AN$3144,MATCH($C2086&amp;" "&amp;$B2086,'Raw Election Data'!$C$1:$C$3144,0),MATCH('Joined Data'!Q$1,'Raw Election Data'!$A$1:$AN$1,0))</f>
        <v>-0.38187842120426396</v>
      </c>
      <c r="R2086">
        <f>INDEX('Raw Election Data'!$A$1:$AN$3144,MATCH($C2086&amp;" "&amp;$B2086,'Raw Election Data'!$C$1:$C$3144,0),MATCH('Joined Data'!R$1,'Raw Election Data'!$A$1:$AN$1,0))</f>
        <v>0.38187842120426396</v>
      </c>
    </row>
    <row r="2087" spans="1:18" ht="13.5" hidden="1" customHeight="1" x14ac:dyDescent="0.15">
      <c r="A2087" t="s">
        <v>224</v>
      </c>
      <c r="B2087" t="s">
        <v>5300</v>
      </c>
      <c r="C2087" t="str">
        <f>INDEX(FIPS!$A$1:$E$3236,MATCH($F2087,FIPS!$D$1:$D$3236,0),5)</f>
        <v>Lake County</v>
      </c>
      <c r="D2087" t="s">
        <v>269</v>
      </c>
      <c r="E2087" s="15" t="s">
        <v>48</v>
      </c>
      <c r="F2087" t="s">
        <v>5433</v>
      </c>
      <c r="G2087" t="s">
        <v>7800</v>
      </c>
      <c r="H2087" t="str">
        <f>IFERROR(VLOOKUP($G2087,'Team Colors'!$A:$B,2,0),"#c9c9c9")</f>
        <v>#22150c</v>
      </c>
      <c r="I2087">
        <f>INDEX('Raw Election Data'!$A$1:$AN$3144,MATCH($C2087&amp;" "&amp;$B2087,'Raw Election Data'!$C$1:$C$3144,0),MATCH('Joined Data'!I$1,'Raw Election Data'!$A$1:$AN$1,0))</f>
        <v>229245</v>
      </c>
      <c r="J2087">
        <f>INDEX('Raw Election Data'!$A$1:$AN$3144,MATCH($C2087&amp;" "&amp;$B2087,'Raw Election Data'!$C$1:$C$3144,0),MATCH('Joined Data'!J$1,'Raw Election Data'!$A$1:$AN$1,0))</f>
        <v>45056</v>
      </c>
      <c r="K2087">
        <f>INDEX('Raw Election Data'!$A$1:$AN$3144,MATCH($C2087&amp;" "&amp;$B2087,'Raw Election Data'!$C$1:$C$3144,0),MATCH('Joined Data'!K$1,'Raw Election Data'!$A$1:$AN$1,0))</f>
        <v>62627</v>
      </c>
      <c r="L2087">
        <f>INDEX('Raw Election Data'!$A$1:$AN$3144,MATCH($C2087&amp;" "&amp;$B2087,'Raw Election Data'!$C$1:$C$3144,0),MATCH('Joined Data'!L$1,'Raw Election Data'!$A$1:$AN$1,0))</f>
        <v>112790</v>
      </c>
      <c r="M2087">
        <f>INDEX('Raw Election Data'!$A$1:$AN$3144,MATCH($C2087&amp;" "&amp;$B2087,'Raw Election Data'!$C$1:$C$3144,0),MATCH('Joined Data'!M$1,'Raw Election Data'!$A$1:$AN$1,0))</f>
        <v>0.3994680379466265</v>
      </c>
      <c r="N2087">
        <f>INDEX('Raw Election Data'!$A$1:$AN$3144,MATCH($C2087&amp;" "&amp;$B2087,'Raw Election Data'!$C$1:$C$3144,0),MATCH('Joined Data'!N$1,'Raw Election Data'!$A$1:$AN$1,0))</f>
        <v>0.55525312527706361</v>
      </c>
      <c r="O2087">
        <f>INDEX('Raw Election Data'!$A$1:$AN$3144,MATCH($C2087&amp;" "&amp;$B2087,'Raw Election Data'!$C$1:$C$3144,0),MATCH('Joined Data'!O$1,'Raw Election Data'!$A$1:$AN$1,0))</f>
        <v>-17571</v>
      </c>
      <c r="P2087">
        <f>INDEX('Raw Election Data'!$A$1:$AN$3144,MATCH($C2087&amp;" "&amp;$B2087,'Raw Election Data'!$C$1:$C$3144,0),MATCH('Joined Data'!P$1,'Raw Election Data'!$A$1:$AN$1,0))</f>
        <v>17571</v>
      </c>
      <c r="Q2087">
        <f>INDEX('Raw Election Data'!$A$1:$AN$3144,MATCH($C2087&amp;" "&amp;$B2087,'Raw Election Data'!$C$1:$C$3144,0),MATCH('Joined Data'!Q$1,'Raw Election Data'!$A$1:$AN$1,0))</f>
        <v>-0.15578508733043711</v>
      </c>
      <c r="R2087">
        <f>INDEX('Raw Election Data'!$A$1:$AN$3144,MATCH($C2087&amp;" "&amp;$B2087,'Raw Election Data'!$C$1:$C$3144,0),MATCH('Joined Data'!R$1,'Raw Election Data'!$A$1:$AN$1,0))</f>
        <v>0.15578508733043711</v>
      </c>
    </row>
    <row r="2088" spans="1:18" ht="13.5" hidden="1" customHeight="1" x14ac:dyDescent="0.15">
      <c r="A2088" t="s">
        <v>224</v>
      </c>
      <c r="B2088" t="s">
        <v>5300</v>
      </c>
      <c r="C2088" t="str">
        <f>INDEX(FIPS!$A$1:$E$3236,MATCH($F2088,FIPS!$D$1:$D$3236,0),5)</f>
        <v>Lawrence County</v>
      </c>
      <c r="D2088" t="s">
        <v>269</v>
      </c>
      <c r="E2088" s="15" t="s">
        <v>49</v>
      </c>
      <c r="F2088" t="s">
        <v>5434</v>
      </c>
      <c r="G2088" t="s">
        <v>7799</v>
      </c>
      <c r="H2088" t="str">
        <f>IFERROR(VLOOKUP($G2088,'Team Colors'!$A:$B,2,0),"#c9c9c9")</f>
        <v>#fb4f14</v>
      </c>
      <c r="I2088">
        <f>INDEX('Raw Election Data'!$A$1:$AN$3144,MATCH($C2088&amp;" "&amp;$B2088,'Raw Election Data'!$C$1:$C$3144,0),MATCH('Joined Data'!I$1,'Raw Election Data'!$A$1:$AN$1,0))</f>
        <v>61109</v>
      </c>
      <c r="J2088">
        <f>INDEX('Raw Election Data'!$A$1:$AN$3144,MATCH($C2088&amp;" "&amp;$B2088,'Raw Election Data'!$C$1:$C$3144,0),MATCH('Joined Data'!J$1,'Raw Election Data'!$A$1:$AN$1,0))</f>
        <v>6849</v>
      </c>
      <c r="K2088">
        <f>INDEX('Raw Election Data'!$A$1:$AN$3144,MATCH($C2088&amp;" "&amp;$B2088,'Raw Election Data'!$C$1:$C$3144,0),MATCH('Joined Data'!K$1,'Raw Election Data'!$A$1:$AN$1,0))</f>
        <v>18240</v>
      </c>
      <c r="L2088">
        <f>INDEX('Raw Election Data'!$A$1:$AN$3144,MATCH($C2088&amp;" "&amp;$B2088,'Raw Election Data'!$C$1:$C$3144,0),MATCH('Joined Data'!L$1,'Raw Election Data'!$A$1:$AN$1,0))</f>
        <v>25949</v>
      </c>
      <c r="M2088">
        <f>INDEX('Raw Election Data'!$A$1:$AN$3144,MATCH($C2088&amp;" "&amp;$B2088,'Raw Election Data'!$C$1:$C$3144,0),MATCH('Joined Data'!M$1,'Raw Election Data'!$A$1:$AN$1,0))</f>
        <v>0.26394080696751321</v>
      </c>
      <c r="N2088">
        <f>INDEX('Raw Election Data'!$A$1:$AN$3144,MATCH($C2088&amp;" "&amp;$B2088,'Raw Election Data'!$C$1:$C$3144,0),MATCH('Joined Data'!N$1,'Raw Election Data'!$A$1:$AN$1,0))</f>
        <v>0.70291726078076222</v>
      </c>
      <c r="O2088">
        <f>INDEX('Raw Election Data'!$A$1:$AN$3144,MATCH($C2088&amp;" "&amp;$B2088,'Raw Election Data'!$C$1:$C$3144,0),MATCH('Joined Data'!O$1,'Raw Election Data'!$A$1:$AN$1,0))</f>
        <v>-11391</v>
      </c>
      <c r="P2088">
        <f>INDEX('Raw Election Data'!$A$1:$AN$3144,MATCH($C2088&amp;" "&amp;$B2088,'Raw Election Data'!$C$1:$C$3144,0),MATCH('Joined Data'!P$1,'Raw Election Data'!$A$1:$AN$1,0))</f>
        <v>11391</v>
      </c>
      <c r="Q2088">
        <f>INDEX('Raw Election Data'!$A$1:$AN$3144,MATCH($C2088&amp;" "&amp;$B2088,'Raw Election Data'!$C$1:$C$3144,0),MATCH('Joined Data'!Q$1,'Raw Election Data'!$A$1:$AN$1,0))</f>
        <v>-0.43897645381324901</v>
      </c>
      <c r="R2088">
        <f>INDEX('Raw Election Data'!$A$1:$AN$3144,MATCH($C2088&amp;" "&amp;$B2088,'Raw Election Data'!$C$1:$C$3144,0),MATCH('Joined Data'!R$1,'Raw Election Data'!$A$1:$AN$1,0))</f>
        <v>0.43897645381324901</v>
      </c>
    </row>
    <row r="2089" spans="1:18" ht="13.5" hidden="1" customHeight="1" x14ac:dyDescent="0.15">
      <c r="A2089" t="s">
        <v>224</v>
      </c>
      <c r="B2089" t="s">
        <v>5300</v>
      </c>
      <c r="C2089" t="str">
        <f>INDEX(FIPS!$A$1:$E$3236,MATCH($F2089,FIPS!$D$1:$D$3236,0),5)</f>
        <v>Licking County</v>
      </c>
      <c r="D2089" t="s">
        <v>269</v>
      </c>
      <c r="E2089" s="15" t="s">
        <v>50</v>
      </c>
      <c r="F2089" t="s">
        <v>5436</v>
      </c>
      <c r="G2089" t="s">
        <v>7800</v>
      </c>
      <c r="H2089" t="str">
        <f>IFERROR(VLOOKUP($G2089,'Team Colors'!$A:$B,2,0),"#c9c9c9")</f>
        <v>#22150c</v>
      </c>
      <c r="I2089">
        <f>INDEX('Raw Election Data'!$A$1:$AN$3144,MATCH($C2089&amp;" "&amp;$B2089,'Raw Election Data'!$C$1:$C$3144,0),MATCH('Joined Data'!I$1,'Raw Election Data'!$A$1:$AN$1,0))</f>
        <v>170570</v>
      </c>
      <c r="J2089">
        <f>INDEX('Raw Election Data'!$A$1:$AN$3144,MATCH($C2089&amp;" "&amp;$B2089,'Raw Election Data'!$C$1:$C$3144,0),MATCH('Joined Data'!J$1,'Raw Election Data'!$A$1:$AN$1,0))</f>
        <v>26360</v>
      </c>
      <c r="K2089">
        <f>INDEX('Raw Election Data'!$A$1:$AN$3144,MATCH($C2089&amp;" "&amp;$B2089,'Raw Election Data'!$C$1:$C$3144,0),MATCH('Joined Data'!K$1,'Raw Election Data'!$A$1:$AN$1,0))</f>
        <v>49346</v>
      </c>
      <c r="L2089">
        <f>INDEX('Raw Election Data'!$A$1:$AN$3144,MATCH($C2089&amp;" "&amp;$B2089,'Raw Election Data'!$C$1:$C$3144,0),MATCH('Joined Data'!L$1,'Raw Election Data'!$A$1:$AN$1,0))</f>
        <v>79399</v>
      </c>
      <c r="M2089">
        <f>INDEX('Raw Election Data'!$A$1:$AN$3144,MATCH($C2089&amp;" "&amp;$B2089,'Raw Election Data'!$C$1:$C$3144,0),MATCH('Joined Data'!M$1,'Raw Election Data'!$A$1:$AN$1,0))</f>
        <v>0.33199410571921562</v>
      </c>
      <c r="N2089">
        <f>INDEX('Raw Election Data'!$A$1:$AN$3144,MATCH($C2089&amp;" "&amp;$B2089,'Raw Election Data'!$C$1:$C$3144,0),MATCH('Joined Data'!N$1,'Raw Election Data'!$A$1:$AN$1,0))</f>
        <v>0.62149397347573643</v>
      </c>
      <c r="O2089">
        <f>INDEX('Raw Election Data'!$A$1:$AN$3144,MATCH($C2089&amp;" "&amp;$B2089,'Raw Election Data'!$C$1:$C$3144,0),MATCH('Joined Data'!O$1,'Raw Election Data'!$A$1:$AN$1,0))</f>
        <v>-22986</v>
      </c>
      <c r="P2089">
        <f>INDEX('Raw Election Data'!$A$1:$AN$3144,MATCH($C2089&amp;" "&amp;$B2089,'Raw Election Data'!$C$1:$C$3144,0),MATCH('Joined Data'!P$1,'Raw Election Data'!$A$1:$AN$1,0))</f>
        <v>22986</v>
      </c>
      <c r="Q2089">
        <f>INDEX('Raw Election Data'!$A$1:$AN$3144,MATCH($C2089&amp;" "&amp;$B2089,'Raw Election Data'!$C$1:$C$3144,0),MATCH('Joined Data'!Q$1,'Raw Election Data'!$A$1:$AN$1,0))</f>
        <v>-0.28949986775652081</v>
      </c>
      <c r="R2089">
        <f>INDEX('Raw Election Data'!$A$1:$AN$3144,MATCH($C2089&amp;" "&amp;$B2089,'Raw Election Data'!$C$1:$C$3144,0),MATCH('Joined Data'!R$1,'Raw Election Data'!$A$1:$AN$1,0))</f>
        <v>0.28949986775652081</v>
      </c>
    </row>
    <row r="2090" spans="1:18" ht="13.5" hidden="1" customHeight="1" x14ac:dyDescent="0.15">
      <c r="A2090" t="s">
        <v>224</v>
      </c>
      <c r="B2090" t="s">
        <v>5300</v>
      </c>
      <c r="C2090" t="str">
        <f>INDEX(FIPS!$A$1:$E$3236,MATCH($F2090,FIPS!$D$1:$D$3236,0),5)</f>
        <v>Logan County</v>
      </c>
      <c r="D2090" t="s">
        <v>269</v>
      </c>
      <c r="E2090" s="15" t="s">
        <v>51</v>
      </c>
      <c r="F2090" t="s">
        <v>5437</v>
      </c>
      <c r="G2090" t="s">
        <v>7799</v>
      </c>
      <c r="H2090" t="str">
        <f>IFERROR(VLOOKUP($G2090,'Team Colors'!$A:$B,2,0),"#c9c9c9")</f>
        <v>#fb4f14</v>
      </c>
      <c r="I2090">
        <f>INDEX('Raw Election Data'!$A$1:$AN$3144,MATCH($C2090&amp;" "&amp;$B2090,'Raw Election Data'!$C$1:$C$3144,0),MATCH('Joined Data'!I$1,'Raw Election Data'!$A$1:$AN$1,0))</f>
        <v>45386</v>
      </c>
      <c r="J2090">
        <f>INDEX('Raw Election Data'!$A$1:$AN$3144,MATCH($C2090&amp;" "&amp;$B2090,'Raw Election Data'!$C$1:$C$3144,0),MATCH('Joined Data'!J$1,'Raw Election Data'!$A$1:$AN$1,0))</f>
        <v>4537</v>
      </c>
      <c r="K2090">
        <f>INDEX('Raw Election Data'!$A$1:$AN$3144,MATCH($C2090&amp;" "&amp;$B2090,'Raw Election Data'!$C$1:$C$3144,0),MATCH('Joined Data'!K$1,'Raw Election Data'!$A$1:$AN$1,0))</f>
        <v>15586</v>
      </c>
      <c r="L2090">
        <f>INDEX('Raw Election Data'!$A$1:$AN$3144,MATCH($C2090&amp;" "&amp;$B2090,'Raw Election Data'!$C$1:$C$3144,0),MATCH('Joined Data'!L$1,'Raw Election Data'!$A$1:$AN$1,0))</f>
        <v>21007</v>
      </c>
      <c r="M2090">
        <f>INDEX('Raw Election Data'!$A$1:$AN$3144,MATCH($C2090&amp;" "&amp;$B2090,'Raw Election Data'!$C$1:$C$3144,0),MATCH('Joined Data'!M$1,'Raw Election Data'!$A$1:$AN$1,0))</f>
        <v>0.21597562717189508</v>
      </c>
      <c r="N2090">
        <f>INDEX('Raw Election Data'!$A$1:$AN$3144,MATCH($C2090&amp;" "&amp;$B2090,'Raw Election Data'!$C$1:$C$3144,0),MATCH('Joined Data'!N$1,'Raw Election Data'!$A$1:$AN$1,0))</f>
        <v>0.74194316180320841</v>
      </c>
      <c r="O2090">
        <f>INDEX('Raw Election Data'!$A$1:$AN$3144,MATCH($C2090&amp;" "&amp;$B2090,'Raw Election Data'!$C$1:$C$3144,0),MATCH('Joined Data'!O$1,'Raw Election Data'!$A$1:$AN$1,0))</f>
        <v>-11049</v>
      </c>
      <c r="P2090">
        <f>INDEX('Raw Election Data'!$A$1:$AN$3144,MATCH($C2090&amp;" "&amp;$B2090,'Raw Election Data'!$C$1:$C$3144,0),MATCH('Joined Data'!P$1,'Raw Election Data'!$A$1:$AN$1,0))</f>
        <v>11049</v>
      </c>
      <c r="Q2090">
        <f>INDEX('Raw Election Data'!$A$1:$AN$3144,MATCH($C2090&amp;" "&amp;$B2090,'Raw Election Data'!$C$1:$C$3144,0),MATCH('Joined Data'!Q$1,'Raw Election Data'!$A$1:$AN$1,0))</f>
        <v>-0.52596753463131329</v>
      </c>
      <c r="R2090">
        <f>INDEX('Raw Election Data'!$A$1:$AN$3144,MATCH($C2090&amp;" "&amp;$B2090,'Raw Election Data'!$C$1:$C$3144,0),MATCH('Joined Data'!R$1,'Raw Election Data'!$A$1:$AN$1,0))</f>
        <v>0.52596753463131329</v>
      </c>
    </row>
    <row r="2091" spans="1:18" ht="13.5" hidden="1" customHeight="1" x14ac:dyDescent="0.15">
      <c r="A2091" t="s">
        <v>224</v>
      </c>
      <c r="B2091" t="s">
        <v>5300</v>
      </c>
      <c r="C2091" t="str">
        <f>INDEX(FIPS!$A$1:$E$3236,MATCH($F2091,FIPS!$D$1:$D$3236,0),5)</f>
        <v>Lorain County</v>
      </c>
      <c r="D2091" t="s">
        <v>269</v>
      </c>
      <c r="E2091" s="15" t="s">
        <v>52</v>
      </c>
      <c r="F2091" t="s">
        <v>5441</v>
      </c>
      <c r="G2091" t="s">
        <v>7800</v>
      </c>
      <c r="H2091" t="str">
        <f>IFERROR(VLOOKUP($G2091,'Team Colors'!$A:$B,2,0),"#c9c9c9")</f>
        <v>#22150c</v>
      </c>
      <c r="I2091">
        <f>INDEX('Raw Election Data'!$A$1:$AN$3144,MATCH($C2091&amp;" "&amp;$B2091,'Raw Election Data'!$C$1:$C$3144,0),MATCH('Joined Data'!I$1,'Raw Election Data'!$A$1:$AN$1,0))</f>
        <v>305147</v>
      </c>
      <c r="J2091">
        <f>INDEX('Raw Election Data'!$A$1:$AN$3144,MATCH($C2091&amp;" "&amp;$B2091,'Raw Election Data'!$C$1:$C$3144,0),MATCH('Joined Data'!J$1,'Raw Election Data'!$A$1:$AN$1,0))</f>
        <v>64958</v>
      </c>
      <c r="K2091">
        <f>INDEX('Raw Election Data'!$A$1:$AN$3144,MATCH($C2091&amp;" "&amp;$B2091,'Raw Election Data'!$C$1:$C$3144,0),MATCH('Joined Data'!K$1,'Raw Election Data'!$A$1:$AN$1,0))</f>
        <v>65346</v>
      </c>
      <c r="L2091">
        <f>INDEX('Raw Election Data'!$A$1:$AN$3144,MATCH($C2091&amp;" "&amp;$B2091,'Raw Election Data'!$C$1:$C$3144,0),MATCH('Joined Data'!L$1,'Raw Election Data'!$A$1:$AN$1,0))</f>
        <v>136654</v>
      </c>
      <c r="M2091">
        <f>INDEX('Raw Election Data'!$A$1:$AN$3144,MATCH($C2091&amp;" "&amp;$B2091,'Raw Election Data'!$C$1:$C$3144,0),MATCH('Joined Data'!M$1,'Raw Election Data'!$A$1:$AN$1,0))</f>
        <v>0.47534649552885389</v>
      </c>
      <c r="N2091">
        <f>INDEX('Raw Election Data'!$A$1:$AN$3144,MATCH($C2091&amp;" "&amp;$B2091,'Raw Election Data'!$C$1:$C$3144,0),MATCH('Joined Data'!N$1,'Raw Election Data'!$A$1:$AN$1,0))</f>
        <v>0.47818578307257747</v>
      </c>
      <c r="O2091">
        <f>INDEX('Raw Election Data'!$A$1:$AN$3144,MATCH($C2091&amp;" "&amp;$B2091,'Raw Election Data'!$C$1:$C$3144,0),MATCH('Joined Data'!O$1,'Raw Election Data'!$A$1:$AN$1,0))</f>
        <v>-388</v>
      </c>
      <c r="P2091">
        <f>INDEX('Raw Election Data'!$A$1:$AN$3144,MATCH($C2091&amp;" "&amp;$B2091,'Raw Election Data'!$C$1:$C$3144,0),MATCH('Joined Data'!P$1,'Raw Election Data'!$A$1:$AN$1,0))</f>
        <v>388</v>
      </c>
      <c r="Q2091">
        <f>INDEX('Raw Election Data'!$A$1:$AN$3144,MATCH($C2091&amp;" "&amp;$B2091,'Raw Election Data'!$C$1:$C$3144,0),MATCH('Joined Data'!Q$1,'Raw Election Data'!$A$1:$AN$1,0))</f>
        <v>-2.8392875437235898E-3</v>
      </c>
      <c r="R2091">
        <f>INDEX('Raw Election Data'!$A$1:$AN$3144,MATCH($C2091&amp;" "&amp;$B2091,'Raw Election Data'!$C$1:$C$3144,0),MATCH('Joined Data'!R$1,'Raw Election Data'!$A$1:$AN$1,0))</f>
        <v>2.8392875437235898E-3</v>
      </c>
    </row>
    <row r="2092" spans="1:18" ht="13.5" hidden="1" customHeight="1" x14ac:dyDescent="0.15">
      <c r="A2092" t="s">
        <v>224</v>
      </c>
      <c r="B2092" t="s">
        <v>5300</v>
      </c>
      <c r="C2092" t="str">
        <f>INDEX(FIPS!$A$1:$E$3236,MATCH($F2092,FIPS!$D$1:$D$3236,0),5)</f>
        <v>Lucas County</v>
      </c>
      <c r="D2092" t="s">
        <v>269</v>
      </c>
      <c r="E2092" s="15" t="s">
        <v>53</v>
      </c>
      <c r="F2092" t="s">
        <v>5442</v>
      </c>
      <c r="G2092" t="s">
        <v>7784</v>
      </c>
      <c r="H2092" t="str">
        <f>IFERROR(VLOOKUP($G2092,'Team Colors'!$A:$B,2,0),"#c9c9c9")</f>
        <v>#ffb612</v>
      </c>
      <c r="I2092">
        <f>INDEX('Raw Election Data'!$A$1:$AN$3144,MATCH($C2092&amp;" "&amp;$B2092,'Raw Election Data'!$C$1:$C$3144,0),MATCH('Joined Data'!I$1,'Raw Election Data'!$A$1:$AN$1,0))</f>
        <v>433689</v>
      </c>
      <c r="J2092">
        <f>INDEX('Raw Election Data'!$A$1:$AN$3144,MATCH($C2092&amp;" "&amp;$B2092,'Raw Election Data'!$C$1:$C$3144,0),MATCH('Joined Data'!J$1,'Raw Election Data'!$A$1:$AN$1,0))</f>
        <v>107363</v>
      </c>
      <c r="K2092">
        <f>INDEX('Raw Election Data'!$A$1:$AN$3144,MATCH($C2092&amp;" "&amp;$B2092,'Raw Election Data'!$C$1:$C$3144,0),MATCH('Joined Data'!K$1,'Raw Election Data'!$A$1:$AN$1,0))</f>
        <v>74102</v>
      </c>
      <c r="L2092">
        <f>INDEX('Raw Election Data'!$A$1:$AN$3144,MATCH($C2092&amp;" "&amp;$B2092,'Raw Election Data'!$C$1:$C$3144,0),MATCH('Joined Data'!L$1,'Raw Election Data'!$A$1:$AN$1,0))</f>
        <v>191684</v>
      </c>
      <c r="M2092">
        <f>INDEX('Raw Election Data'!$A$1:$AN$3144,MATCH($C2092&amp;" "&amp;$B2092,'Raw Election Data'!$C$1:$C$3144,0),MATCH('Joined Data'!M$1,'Raw Election Data'!$A$1:$AN$1,0))</f>
        <v>0.56010412971348678</v>
      </c>
      <c r="N2092">
        <f>INDEX('Raw Election Data'!$A$1:$AN$3144,MATCH($C2092&amp;" "&amp;$B2092,'Raw Election Data'!$C$1:$C$3144,0),MATCH('Joined Data'!N$1,'Raw Election Data'!$A$1:$AN$1,0))</f>
        <v>0.38658416977942867</v>
      </c>
      <c r="O2092">
        <f>INDEX('Raw Election Data'!$A$1:$AN$3144,MATCH($C2092&amp;" "&amp;$B2092,'Raw Election Data'!$C$1:$C$3144,0),MATCH('Joined Data'!O$1,'Raw Election Data'!$A$1:$AN$1,0))</f>
        <v>33261</v>
      </c>
      <c r="P2092">
        <f>INDEX('Raw Election Data'!$A$1:$AN$3144,MATCH($C2092&amp;" "&amp;$B2092,'Raw Election Data'!$C$1:$C$3144,0),MATCH('Joined Data'!P$1,'Raw Election Data'!$A$1:$AN$1,0))</f>
        <v>-33261</v>
      </c>
      <c r="Q2092">
        <f>INDEX('Raw Election Data'!$A$1:$AN$3144,MATCH($C2092&amp;" "&amp;$B2092,'Raw Election Data'!$C$1:$C$3144,0),MATCH('Joined Data'!Q$1,'Raw Election Data'!$A$1:$AN$1,0))</f>
        <v>0.17351995993405811</v>
      </c>
      <c r="R2092">
        <f>INDEX('Raw Election Data'!$A$1:$AN$3144,MATCH($C2092&amp;" "&amp;$B2092,'Raw Election Data'!$C$1:$C$3144,0),MATCH('Joined Data'!R$1,'Raw Election Data'!$A$1:$AN$1,0))</f>
        <v>-0.17351995993405811</v>
      </c>
    </row>
    <row r="2093" spans="1:18" ht="13.5" hidden="1" customHeight="1" x14ac:dyDescent="0.15">
      <c r="A2093" t="s">
        <v>224</v>
      </c>
      <c r="B2093" t="s">
        <v>5300</v>
      </c>
      <c r="C2093" t="str">
        <f>INDEX(FIPS!$A$1:$E$3236,MATCH($F2093,FIPS!$D$1:$D$3236,0),5)</f>
        <v>Madison County</v>
      </c>
      <c r="D2093" t="s">
        <v>269</v>
      </c>
      <c r="E2093" s="15" t="s">
        <v>54</v>
      </c>
      <c r="F2093" t="s">
        <v>5443</v>
      </c>
      <c r="G2093" t="s">
        <v>7800</v>
      </c>
      <c r="H2093" t="str">
        <f>IFERROR(VLOOKUP($G2093,'Team Colors'!$A:$B,2,0),"#c9c9c9")</f>
        <v>#22150c</v>
      </c>
      <c r="I2093">
        <f>INDEX('Raw Election Data'!$A$1:$AN$3144,MATCH($C2093&amp;" "&amp;$B2093,'Raw Election Data'!$C$1:$C$3144,0),MATCH('Joined Data'!I$1,'Raw Election Data'!$A$1:$AN$1,0))</f>
        <v>44094</v>
      </c>
      <c r="J2093">
        <f>INDEX('Raw Election Data'!$A$1:$AN$3144,MATCH($C2093&amp;" "&amp;$B2093,'Raw Election Data'!$C$1:$C$3144,0),MATCH('Joined Data'!J$1,'Raw Election Data'!$A$1:$AN$1,0))</f>
        <v>4662</v>
      </c>
      <c r="K2093">
        <f>INDEX('Raw Election Data'!$A$1:$AN$3144,MATCH($C2093&amp;" "&amp;$B2093,'Raw Election Data'!$C$1:$C$3144,0),MATCH('Joined Data'!K$1,'Raw Election Data'!$A$1:$AN$1,0))</f>
        <v>11319</v>
      </c>
      <c r="L2093">
        <f>INDEX('Raw Election Data'!$A$1:$AN$3144,MATCH($C2093&amp;" "&amp;$B2093,'Raw Election Data'!$C$1:$C$3144,0),MATCH('Joined Data'!L$1,'Raw Election Data'!$A$1:$AN$1,0))</f>
        <v>16754</v>
      </c>
      <c r="M2093">
        <f>INDEX('Raw Election Data'!$A$1:$AN$3144,MATCH($C2093&amp;" "&amp;$B2093,'Raw Election Data'!$C$1:$C$3144,0),MATCH('Joined Data'!M$1,'Raw Election Data'!$A$1:$AN$1,0))</f>
        <v>0.27826190760415426</v>
      </c>
      <c r="N2093">
        <f>INDEX('Raw Election Data'!$A$1:$AN$3144,MATCH($C2093&amp;" "&amp;$B2093,'Raw Election Data'!$C$1:$C$3144,0),MATCH('Joined Data'!N$1,'Raw Election Data'!$A$1:$AN$1,0))</f>
        <v>0.67559985675062673</v>
      </c>
      <c r="O2093">
        <f>INDEX('Raw Election Data'!$A$1:$AN$3144,MATCH($C2093&amp;" "&amp;$B2093,'Raw Election Data'!$C$1:$C$3144,0),MATCH('Joined Data'!O$1,'Raw Election Data'!$A$1:$AN$1,0))</f>
        <v>-6657</v>
      </c>
      <c r="P2093">
        <f>INDEX('Raw Election Data'!$A$1:$AN$3144,MATCH($C2093&amp;" "&amp;$B2093,'Raw Election Data'!$C$1:$C$3144,0),MATCH('Joined Data'!P$1,'Raw Election Data'!$A$1:$AN$1,0))</f>
        <v>6657</v>
      </c>
      <c r="Q2093">
        <f>INDEX('Raw Election Data'!$A$1:$AN$3144,MATCH($C2093&amp;" "&amp;$B2093,'Raw Election Data'!$C$1:$C$3144,0),MATCH('Joined Data'!Q$1,'Raw Election Data'!$A$1:$AN$1,0))</f>
        <v>-0.39733794914647247</v>
      </c>
      <c r="R2093">
        <f>INDEX('Raw Election Data'!$A$1:$AN$3144,MATCH($C2093&amp;" "&amp;$B2093,'Raw Election Data'!$C$1:$C$3144,0),MATCH('Joined Data'!R$1,'Raw Election Data'!$A$1:$AN$1,0))</f>
        <v>0.39733794914647247</v>
      </c>
    </row>
    <row r="2094" spans="1:18" ht="13.5" hidden="1" customHeight="1" x14ac:dyDescent="0.15">
      <c r="A2094" t="s">
        <v>224</v>
      </c>
      <c r="B2094" t="s">
        <v>5300</v>
      </c>
      <c r="C2094" t="str">
        <f>INDEX(FIPS!$A$1:$E$3236,MATCH($F2094,FIPS!$D$1:$D$3236,0),5)</f>
        <v>Mahoning County</v>
      </c>
      <c r="D2094" t="s">
        <v>269</v>
      </c>
      <c r="E2094" s="15" t="s">
        <v>55</v>
      </c>
      <c r="F2094" t="s">
        <v>5445</v>
      </c>
      <c r="G2094" t="s">
        <v>7784</v>
      </c>
      <c r="H2094" t="str">
        <f>IFERROR(VLOOKUP($G2094,'Team Colors'!$A:$B,2,0),"#c9c9c9")</f>
        <v>#ffb612</v>
      </c>
      <c r="I2094">
        <f>INDEX('Raw Election Data'!$A$1:$AN$3144,MATCH($C2094&amp;" "&amp;$B2094,'Raw Election Data'!$C$1:$C$3144,0),MATCH('Joined Data'!I$1,'Raw Election Data'!$A$1:$AN$1,0))</f>
        <v>231900</v>
      </c>
      <c r="J2094">
        <f>INDEX('Raw Election Data'!$A$1:$AN$3144,MATCH($C2094&amp;" "&amp;$B2094,'Raw Election Data'!$C$1:$C$3144,0),MATCH('Joined Data'!J$1,'Raw Election Data'!$A$1:$AN$1,0))</f>
        <v>56188</v>
      </c>
      <c r="K2094">
        <f>INDEX('Raw Election Data'!$A$1:$AN$3144,MATCH($C2094&amp;" "&amp;$B2094,'Raw Election Data'!$C$1:$C$3144,0),MATCH('Joined Data'!K$1,'Raw Election Data'!$A$1:$AN$1,0))</f>
        <v>52808</v>
      </c>
      <c r="L2094">
        <f>INDEX('Raw Election Data'!$A$1:$AN$3144,MATCH($C2094&amp;" "&amp;$B2094,'Raw Election Data'!$C$1:$C$3144,0),MATCH('Joined Data'!L$1,'Raw Election Data'!$A$1:$AN$1,0))</f>
        <v>112827</v>
      </c>
      <c r="M2094">
        <f>INDEX('Raw Election Data'!$A$1:$AN$3144,MATCH($C2094&amp;" "&amp;$B2094,'Raw Election Data'!$C$1:$C$3144,0),MATCH('Joined Data'!M$1,'Raw Election Data'!$A$1:$AN$1,0))</f>
        <v>0.49800136492151703</v>
      </c>
      <c r="N2094">
        <f>INDEX('Raw Election Data'!$A$1:$AN$3144,MATCH($C2094&amp;" "&amp;$B2094,'Raw Election Data'!$C$1:$C$3144,0),MATCH('Joined Data'!N$1,'Raw Election Data'!$A$1:$AN$1,0))</f>
        <v>0.46804399656110685</v>
      </c>
      <c r="O2094">
        <f>INDEX('Raw Election Data'!$A$1:$AN$3144,MATCH($C2094&amp;" "&amp;$B2094,'Raw Election Data'!$C$1:$C$3144,0),MATCH('Joined Data'!O$1,'Raw Election Data'!$A$1:$AN$1,0))</f>
        <v>3380</v>
      </c>
      <c r="P2094">
        <f>INDEX('Raw Election Data'!$A$1:$AN$3144,MATCH($C2094&amp;" "&amp;$B2094,'Raw Election Data'!$C$1:$C$3144,0),MATCH('Joined Data'!P$1,'Raw Election Data'!$A$1:$AN$1,0))</f>
        <v>-3380</v>
      </c>
      <c r="Q2094">
        <f>INDEX('Raw Election Data'!$A$1:$AN$3144,MATCH($C2094&amp;" "&amp;$B2094,'Raw Election Data'!$C$1:$C$3144,0),MATCH('Joined Data'!Q$1,'Raw Election Data'!$A$1:$AN$1,0))</f>
        <v>2.9957368360410186E-2</v>
      </c>
      <c r="R2094">
        <f>INDEX('Raw Election Data'!$A$1:$AN$3144,MATCH($C2094&amp;" "&amp;$B2094,'Raw Election Data'!$C$1:$C$3144,0),MATCH('Joined Data'!R$1,'Raw Election Data'!$A$1:$AN$1,0))</f>
        <v>-2.9957368360410186E-2</v>
      </c>
    </row>
    <row r="2095" spans="1:18" ht="13.5" hidden="1" customHeight="1" x14ac:dyDescent="0.15">
      <c r="A2095" t="s">
        <v>224</v>
      </c>
      <c r="B2095" t="s">
        <v>5300</v>
      </c>
      <c r="C2095" t="str">
        <f>INDEX(FIPS!$A$1:$E$3236,MATCH($F2095,FIPS!$D$1:$D$3236,0),5)</f>
        <v>Marion County</v>
      </c>
      <c r="D2095" t="s">
        <v>269</v>
      </c>
      <c r="E2095" s="15" t="s">
        <v>56</v>
      </c>
      <c r="F2095" t="s">
        <v>5448</v>
      </c>
      <c r="G2095" t="s">
        <v>7800</v>
      </c>
      <c r="H2095" t="str">
        <f>IFERROR(VLOOKUP($G2095,'Team Colors'!$A:$B,2,0),"#c9c9c9")</f>
        <v>#22150c</v>
      </c>
      <c r="I2095">
        <f>INDEX('Raw Election Data'!$A$1:$AN$3144,MATCH($C2095&amp;" "&amp;$B2095,'Raw Election Data'!$C$1:$C$3144,0),MATCH('Joined Data'!I$1,'Raw Election Data'!$A$1:$AN$1,0))</f>
        <v>65355</v>
      </c>
      <c r="J2095">
        <f>INDEX('Raw Election Data'!$A$1:$AN$3144,MATCH($C2095&amp;" "&amp;$B2095,'Raw Election Data'!$C$1:$C$3144,0),MATCH('Joined Data'!J$1,'Raw Election Data'!$A$1:$AN$1,0))</f>
        <v>7748</v>
      </c>
      <c r="K2095">
        <f>INDEX('Raw Election Data'!$A$1:$AN$3144,MATCH($C2095&amp;" "&amp;$B2095,'Raw Election Data'!$C$1:$C$3144,0),MATCH('Joined Data'!K$1,'Raw Election Data'!$A$1:$AN$1,0))</f>
        <v>16563</v>
      </c>
      <c r="L2095">
        <f>INDEX('Raw Election Data'!$A$1:$AN$3144,MATCH($C2095&amp;" "&amp;$B2095,'Raw Election Data'!$C$1:$C$3144,0),MATCH('Joined Data'!L$1,'Raw Election Data'!$A$1:$AN$1,0))</f>
        <v>25648</v>
      </c>
      <c r="M2095">
        <f>INDEX('Raw Election Data'!$A$1:$AN$3144,MATCH($C2095&amp;" "&amp;$B2095,'Raw Election Data'!$C$1:$C$3144,0),MATCH('Joined Data'!M$1,'Raw Election Data'!$A$1:$AN$1,0))</f>
        <v>0.30208983156581409</v>
      </c>
      <c r="N2095">
        <f>INDEX('Raw Election Data'!$A$1:$AN$3144,MATCH($C2095&amp;" "&amp;$B2095,'Raw Election Data'!$C$1:$C$3144,0),MATCH('Joined Data'!N$1,'Raw Election Data'!$A$1:$AN$1,0))</f>
        <v>0.64578134747348725</v>
      </c>
      <c r="O2095">
        <f>INDEX('Raw Election Data'!$A$1:$AN$3144,MATCH($C2095&amp;" "&amp;$B2095,'Raw Election Data'!$C$1:$C$3144,0),MATCH('Joined Data'!O$1,'Raw Election Data'!$A$1:$AN$1,0))</f>
        <v>-8815</v>
      </c>
      <c r="P2095">
        <f>INDEX('Raw Election Data'!$A$1:$AN$3144,MATCH($C2095&amp;" "&amp;$B2095,'Raw Election Data'!$C$1:$C$3144,0),MATCH('Joined Data'!P$1,'Raw Election Data'!$A$1:$AN$1,0))</f>
        <v>8815</v>
      </c>
      <c r="Q2095">
        <f>INDEX('Raw Election Data'!$A$1:$AN$3144,MATCH($C2095&amp;" "&amp;$B2095,'Raw Election Data'!$C$1:$C$3144,0),MATCH('Joined Data'!Q$1,'Raw Election Data'!$A$1:$AN$1,0))</f>
        <v>-0.34369151590767316</v>
      </c>
      <c r="R2095">
        <f>INDEX('Raw Election Data'!$A$1:$AN$3144,MATCH($C2095&amp;" "&amp;$B2095,'Raw Election Data'!$C$1:$C$3144,0),MATCH('Joined Data'!R$1,'Raw Election Data'!$A$1:$AN$1,0))</f>
        <v>0.34369151590767316</v>
      </c>
    </row>
    <row r="2096" spans="1:18" ht="13.5" hidden="1" customHeight="1" x14ac:dyDescent="0.15">
      <c r="A2096" t="s">
        <v>224</v>
      </c>
      <c r="B2096" t="s">
        <v>5300</v>
      </c>
      <c r="C2096" t="str">
        <f>INDEX(FIPS!$A$1:$E$3236,MATCH($F2096,FIPS!$D$1:$D$3236,0),5)</f>
        <v>Medina County</v>
      </c>
      <c r="D2096" t="s">
        <v>269</v>
      </c>
      <c r="E2096" s="15" t="s">
        <v>57</v>
      </c>
      <c r="F2096" t="s">
        <v>5452</v>
      </c>
      <c r="G2096" t="s">
        <v>7800</v>
      </c>
      <c r="H2096" t="str">
        <f>IFERROR(VLOOKUP($G2096,'Team Colors'!$A:$B,2,0),"#c9c9c9")</f>
        <v>#22150c</v>
      </c>
      <c r="I2096">
        <f>INDEX('Raw Election Data'!$A$1:$AN$3144,MATCH($C2096&amp;" "&amp;$B2096,'Raw Election Data'!$C$1:$C$3144,0),MATCH('Joined Data'!I$1,'Raw Election Data'!$A$1:$AN$1,0))</f>
        <v>176395</v>
      </c>
      <c r="J2096">
        <f>INDEX('Raw Election Data'!$A$1:$AN$3144,MATCH($C2096&amp;" "&amp;$B2096,'Raw Election Data'!$C$1:$C$3144,0),MATCH('Joined Data'!J$1,'Raw Election Data'!$A$1:$AN$1,0))</f>
        <v>31582</v>
      </c>
      <c r="K2096">
        <f>INDEX('Raw Election Data'!$A$1:$AN$3144,MATCH($C2096&amp;" "&amp;$B2096,'Raw Election Data'!$C$1:$C$3144,0),MATCH('Joined Data'!K$1,'Raw Election Data'!$A$1:$AN$1,0))</f>
        <v>53811</v>
      </c>
      <c r="L2096">
        <f>INDEX('Raw Election Data'!$A$1:$AN$3144,MATCH($C2096&amp;" "&amp;$B2096,'Raw Election Data'!$C$1:$C$3144,0),MATCH('Joined Data'!L$1,'Raw Election Data'!$A$1:$AN$1,0))</f>
        <v>89360</v>
      </c>
      <c r="M2096">
        <f>INDEX('Raw Election Data'!$A$1:$AN$3144,MATCH($C2096&amp;" "&amp;$B2096,'Raw Election Data'!$C$1:$C$3144,0),MATCH('Joined Data'!M$1,'Raw Election Data'!$A$1:$AN$1,0))</f>
        <v>0.3534243509400179</v>
      </c>
      <c r="N2096">
        <f>INDEX('Raw Election Data'!$A$1:$AN$3144,MATCH($C2096&amp;" "&amp;$B2096,'Raw Election Data'!$C$1:$C$3144,0),MATCH('Joined Data'!N$1,'Raw Election Data'!$A$1:$AN$1,0))</f>
        <v>0.60218218442256044</v>
      </c>
      <c r="O2096">
        <f>INDEX('Raw Election Data'!$A$1:$AN$3144,MATCH($C2096&amp;" "&amp;$B2096,'Raw Election Data'!$C$1:$C$3144,0),MATCH('Joined Data'!O$1,'Raw Election Data'!$A$1:$AN$1,0))</f>
        <v>-22229</v>
      </c>
      <c r="P2096">
        <f>INDEX('Raw Election Data'!$A$1:$AN$3144,MATCH($C2096&amp;" "&amp;$B2096,'Raw Election Data'!$C$1:$C$3144,0),MATCH('Joined Data'!P$1,'Raw Election Data'!$A$1:$AN$1,0))</f>
        <v>22229</v>
      </c>
      <c r="Q2096">
        <f>INDEX('Raw Election Data'!$A$1:$AN$3144,MATCH($C2096&amp;" "&amp;$B2096,'Raw Election Data'!$C$1:$C$3144,0),MATCH('Joined Data'!Q$1,'Raw Election Data'!$A$1:$AN$1,0))</f>
        <v>-0.24875783348254255</v>
      </c>
      <c r="R2096">
        <f>INDEX('Raw Election Data'!$A$1:$AN$3144,MATCH($C2096&amp;" "&amp;$B2096,'Raw Election Data'!$C$1:$C$3144,0),MATCH('Joined Data'!R$1,'Raw Election Data'!$A$1:$AN$1,0))</f>
        <v>0.24875783348254255</v>
      </c>
    </row>
    <row r="2097" spans="1:18" ht="13.5" hidden="1" customHeight="1" x14ac:dyDescent="0.15">
      <c r="A2097" t="s">
        <v>224</v>
      </c>
      <c r="B2097" t="s">
        <v>5300</v>
      </c>
      <c r="C2097" t="str">
        <f>INDEX(FIPS!$A$1:$E$3236,MATCH($F2097,FIPS!$D$1:$D$3236,0),5)</f>
        <v>Meigs County</v>
      </c>
      <c r="D2097" t="s">
        <v>269</v>
      </c>
      <c r="E2097" s="15" t="s">
        <v>58</v>
      </c>
      <c r="F2097" t="s">
        <v>5454</v>
      </c>
      <c r="G2097" t="s">
        <v>7784</v>
      </c>
      <c r="H2097" t="str">
        <f>IFERROR(VLOOKUP($G2097,'Team Colors'!$A:$B,2,0),"#c9c9c9")</f>
        <v>#ffb612</v>
      </c>
      <c r="I2097">
        <f>INDEX('Raw Election Data'!$A$1:$AN$3144,MATCH($C2097&amp;" "&amp;$B2097,'Raw Election Data'!$C$1:$C$3144,0),MATCH('Joined Data'!I$1,'Raw Election Data'!$A$1:$AN$1,0))</f>
        <v>23257</v>
      </c>
      <c r="J2097">
        <f>INDEX('Raw Election Data'!$A$1:$AN$3144,MATCH($C2097&amp;" "&amp;$B2097,'Raw Election Data'!$C$1:$C$3144,0),MATCH('Joined Data'!J$1,'Raw Election Data'!$A$1:$AN$1,0))</f>
        <v>2157</v>
      </c>
      <c r="K2097">
        <f>INDEX('Raw Election Data'!$A$1:$AN$3144,MATCH($C2097&amp;" "&amp;$B2097,'Raw Election Data'!$C$1:$C$3144,0),MATCH('Joined Data'!K$1,'Raw Election Data'!$A$1:$AN$1,0))</f>
        <v>6869</v>
      </c>
      <c r="L2097">
        <f>INDEX('Raw Election Data'!$A$1:$AN$3144,MATCH($C2097&amp;" "&amp;$B2097,'Raw Election Data'!$C$1:$C$3144,0),MATCH('Joined Data'!L$1,'Raw Election Data'!$A$1:$AN$1,0))</f>
        <v>9410</v>
      </c>
      <c r="M2097">
        <f>INDEX('Raw Election Data'!$A$1:$AN$3144,MATCH($C2097&amp;" "&amp;$B2097,'Raw Election Data'!$C$1:$C$3144,0),MATCH('Joined Data'!M$1,'Raw Election Data'!$A$1:$AN$1,0))</f>
        <v>0.22922422954303931</v>
      </c>
      <c r="N2097">
        <f>INDEX('Raw Election Data'!$A$1:$AN$3144,MATCH($C2097&amp;" "&amp;$B2097,'Raw Election Data'!$C$1:$C$3144,0),MATCH('Joined Data'!N$1,'Raw Election Data'!$A$1:$AN$1,0))</f>
        <v>0.72996811902231673</v>
      </c>
      <c r="O2097">
        <f>INDEX('Raw Election Data'!$A$1:$AN$3144,MATCH($C2097&amp;" "&amp;$B2097,'Raw Election Data'!$C$1:$C$3144,0),MATCH('Joined Data'!O$1,'Raw Election Data'!$A$1:$AN$1,0))</f>
        <v>-4712</v>
      </c>
      <c r="P2097">
        <f>INDEX('Raw Election Data'!$A$1:$AN$3144,MATCH($C2097&amp;" "&amp;$B2097,'Raw Election Data'!$C$1:$C$3144,0),MATCH('Joined Data'!P$1,'Raw Election Data'!$A$1:$AN$1,0))</f>
        <v>4712</v>
      </c>
      <c r="Q2097">
        <f>INDEX('Raw Election Data'!$A$1:$AN$3144,MATCH($C2097&amp;" "&amp;$B2097,'Raw Election Data'!$C$1:$C$3144,0),MATCH('Joined Data'!Q$1,'Raw Election Data'!$A$1:$AN$1,0))</f>
        <v>-0.50074388947927739</v>
      </c>
      <c r="R2097">
        <f>INDEX('Raw Election Data'!$A$1:$AN$3144,MATCH($C2097&amp;" "&amp;$B2097,'Raw Election Data'!$C$1:$C$3144,0),MATCH('Joined Data'!R$1,'Raw Election Data'!$A$1:$AN$1,0))</f>
        <v>0.50074388947927739</v>
      </c>
    </row>
    <row r="2098" spans="1:18" ht="13.5" hidden="1" customHeight="1" x14ac:dyDescent="0.15">
      <c r="A2098" t="s">
        <v>224</v>
      </c>
      <c r="B2098" t="s">
        <v>5300</v>
      </c>
      <c r="C2098" t="str">
        <f>INDEX(FIPS!$A$1:$E$3236,MATCH($F2098,FIPS!$D$1:$D$3236,0),5)</f>
        <v>Mercer County</v>
      </c>
      <c r="D2098" t="s">
        <v>269</v>
      </c>
      <c r="E2098" s="15" t="s">
        <v>59</v>
      </c>
      <c r="F2098" t="s">
        <v>5455</v>
      </c>
      <c r="G2098" t="s">
        <v>7799</v>
      </c>
      <c r="H2098" t="str">
        <f>IFERROR(VLOOKUP($G2098,'Team Colors'!$A:$B,2,0),"#c9c9c9")</f>
        <v>#fb4f14</v>
      </c>
      <c r="I2098">
        <f>INDEX('Raw Election Data'!$A$1:$AN$3144,MATCH($C2098&amp;" "&amp;$B2098,'Raw Election Data'!$C$1:$C$3144,0),MATCH('Joined Data'!I$1,'Raw Election Data'!$A$1:$AN$1,0))</f>
        <v>40968</v>
      </c>
      <c r="J2098">
        <f>INDEX('Raw Election Data'!$A$1:$AN$3144,MATCH($C2098&amp;" "&amp;$B2098,'Raw Election Data'!$C$1:$C$3144,0),MATCH('Joined Data'!J$1,'Raw Election Data'!$A$1:$AN$1,0))</f>
        <v>3335</v>
      </c>
      <c r="K2098">
        <f>INDEX('Raw Election Data'!$A$1:$AN$3144,MATCH($C2098&amp;" "&amp;$B2098,'Raw Election Data'!$C$1:$C$3144,0),MATCH('Joined Data'!K$1,'Raw Election Data'!$A$1:$AN$1,0))</f>
        <v>17200</v>
      </c>
      <c r="L2098">
        <f>INDEX('Raw Election Data'!$A$1:$AN$3144,MATCH($C2098&amp;" "&amp;$B2098,'Raw Election Data'!$C$1:$C$3144,0),MATCH('Joined Data'!L$1,'Raw Election Data'!$A$1:$AN$1,0))</f>
        <v>21315</v>
      </c>
      <c r="M2098">
        <f>INDEX('Raw Election Data'!$A$1:$AN$3144,MATCH($C2098&amp;" "&amp;$B2098,'Raw Election Data'!$C$1:$C$3144,0),MATCH('Joined Data'!M$1,'Raw Election Data'!$A$1:$AN$1,0))</f>
        <v>0.15646258503401361</v>
      </c>
      <c r="N2098">
        <f>INDEX('Raw Election Data'!$A$1:$AN$3144,MATCH($C2098&amp;" "&amp;$B2098,'Raw Election Data'!$C$1:$C$3144,0),MATCH('Joined Data'!N$1,'Raw Election Data'!$A$1:$AN$1,0))</f>
        <v>0.80694346704198916</v>
      </c>
      <c r="O2098">
        <f>INDEX('Raw Election Data'!$A$1:$AN$3144,MATCH($C2098&amp;" "&amp;$B2098,'Raw Election Data'!$C$1:$C$3144,0),MATCH('Joined Data'!O$1,'Raw Election Data'!$A$1:$AN$1,0))</f>
        <v>-13865</v>
      </c>
      <c r="P2098">
        <f>INDEX('Raw Election Data'!$A$1:$AN$3144,MATCH($C2098&amp;" "&amp;$B2098,'Raw Election Data'!$C$1:$C$3144,0),MATCH('Joined Data'!P$1,'Raw Election Data'!$A$1:$AN$1,0))</f>
        <v>13865</v>
      </c>
      <c r="Q2098">
        <f>INDEX('Raw Election Data'!$A$1:$AN$3144,MATCH($C2098&amp;" "&amp;$B2098,'Raw Election Data'!$C$1:$C$3144,0),MATCH('Joined Data'!Q$1,'Raw Election Data'!$A$1:$AN$1,0))</f>
        <v>-0.65048088200797549</v>
      </c>
      <c r="R2098">
        <f>INDEX('Raw Election Data'!$A$1:$AN$3144,MATCH($C2098&amp;" "&amp;$B2098,'Raw Election Data'!$C$1:$C$3144,0),MATCH('Joined Data'!R$1,'Raw Election Data'!$A$1:$AN$1,0))</f>
        <v>0.65048088200797549</v>
      </c>
    </row>
    <row r="2099" spans="1:18" ht="13.5" hidden="1" customHeight="1" x14ac:dyDescent="0.15">
      <c r="A2099" t="s">
        <v>224</v>
      </c>
      <c r="B2099" t="s">
        <v>5300</v>
      </c>
      <c r="C2099" t="str">
        <f>INDEX(FIPS!$A$1:$E$3236,MATCH($F2099,FIPS!$D$1:$D$3236,0),5)</f>
        <v>Miami County</v>
      </c>
      <c r="D2099" t="s">
        <v>269</v>
      </c>
      <c r="E2099" s="15" t="s">
        <v>60</v>
      </c>
      <c r="F2099" t="s">
        <v>5458</v>
      </c>
      <c r="G2099" t="s">
        <v>7799</v>
      </c>
      <c r="H2099" t="str">
        <f>IFERROR(VLOOKUP($G2099,'Team Colors'!$A:$B,2,0),"#c9c9c9")</f>
        <v>#fb4f14</v>
      </c>
      <c r="I2099">
        <f>INDEX('Raw Election Data'!$A$1:$AN$3144,MATCH($C2099&amp;" "&amp;$B2099,'Raw Election Data'!$C$1:$C$3144,0),MATCH('Joined Data'!I$1,'Raw Election Data'!$A$1:$AN$1,0))</f>
        <v>104224</v>
      </c>
      <c r="J2099">
        <f>INDEX('Raw Election Data'!$A$1:$AN$3144,MATCH($C2099&amp;" "&amp;$B2099,'Raw Election Data'!$C$1:$C$3144,0),MATCH('Joined Data'!J$1,'Raw Election Data'!$A$1:$AN$1,0))</f>
        <v>12832</v>
      </c>
      <c r="K2099">
        <f>INDEX('Raw Election Data'!$A$1:$AN$3144,MATCH($C2099&amp;" "&amp;$B2099,'Raw Election Data'!$C$1:$C$3144,0),MATCH('Joined Data'!K$1,'Raw Election Data'!$A$1:$AN$1,0))</f>
        <v>36311</v>
      </c>
      <c r="L2099">
        <f>INDEX('Raw Election Data'!$A$1:$AN$3144,MATCH($C2099&amp;" "&amp;$B2099,'Raw Election Data'!$C$1:$C$3144,0),MATCH('Joined Data'!L$1,'Raw Election Data'!$A$1:$AN$1,0))</f>
        <v>51467</v>
      </c>
      <c r="M2099">
        <f>INDEX('Raw Election Data'!$A$1:$AN$3144,MATCH($C2099&amp;" "&amp;$B2099,'Raw Election Data'!$C$1:$C$3144,0),MATCH('Joined Data'!M$1,'Raw Election Data'!$A$1:$AN$1,0))</f>
        <v>0.24932481007247362</v>
      </c>
      <c r="N2099">
        <f>INDEX('Raw Election Data'!$A$1:$AN$3144,MATCH($C2099&amp;" "&amp;$B2099,'Raw Election Data'!$C$1:$C$3144,0),MATCH('Joined Data'!N$1,'Raw Election Data'!$A$1:$AN$1,0))</f>
        <v>0.70552004196864015</v>
      </c>
      <c r="O2099">
        <f>INDEX('Raw Election Data'!$A$1:$AN$3144,MATCH($C2099&amp;" "&amp;$B2099,'Raw Election Data'!$C$1:$C$3144,0),MATCH('Joined Data'!O$1,'Raw Election Data'!$A$1:$AN$1,0))</f>
        <v>-23479</v>
      </c>
      <c r="P2099">
        <f>INDEX('Raw Election Data'!$A$1:$AN$3144,MATCH($C2099&amp;" "&amp;$B2099,'Raw Election Data'!$C$1:$C$3144,0),MATCH('Joined Data'!P$1,'Raw Election Data'!$A$1:$AN$1,0))</f>
        <v>23479</v>
      </c>
      <c r="Q2099">
        <f>INDEX('Raw Election Data'!$A$1:$AN$3144,MATCH($C2099&amp;" "&amp;$B2099,'Raw Election Data'!$C$1:$C$3144,0),MATCH('Joined Data'!Q$1,'Raw Election Data'!$A$1:$AN$1,0))</f>
        <v>-0.45619523189616651</v>
      </c>
      <c r="R2099">
        <f>INDEX('Raw Election Data'!$A$1:$AN$3144,MATCH($C2099&amp;" "&amp;$B2099,'Raw Election Data'!$C$1:$C$3144,0),MATCH('Joined Data'!R$1,'Raw Election Data'!$A$1:$AN$1,0))</f>
        <v>0.45619523189616651</v>
      </c>
    </row>
    <row r="2100" spans="1:18" ht="13.5" hidden="1" customHeight="1" x14ac:dyDescent="0.15">
      <c r="A2100" t="s">
        <v>224</v>
      </c>
      <c r="B2100" t="s">
        <v>5300</v>
      </c>
      <c r="C2100" t="str">
        <f>INDEX(FIPS!$A$1:$E$3236,MATCH($F2100,FIPS!$D$1:$D$3236,0),5)</f>
        <v>Monroe County</v>
      </c>
      <c r="D2100" t="s">
        <v>269</v>
      </c>
      <c r="E2100" s="15" t="s">
        <v>61</v>
      </c>
      <c r="F2100" t="s">
        <v>5459</v>
      </c>
      <c r="G2100" t="s">
        <v>7784</v>
      </c>
      <c r="H2100" t="str">
        <f>IFERROR(VLOOKUP($G2100,'Team Colors'!$A:$B,2,0),"#c9c9c9")</f>
        <v>#ffb612</v>
      </c>
      <c r="I2100">
        <f>INDEX('Raw Election Data'!$A$1:$AN$3144,MATCH($C2100&amp;" "&amp;$B2100,'Raw Election Data'!$C$1:$C$3144,0),MATCH('Joined Data'!I$1,'Raw Election Data'!$A$1:$AN$1,0))</f>
        <v>14409</v>
      </c>
      <c r="J2100">
        <f>INDEX('Raw Election Data'!$A$1:$AN$3144,MATCH($C2100&amp;" "&amp;$B2100,'Raw Election Data'!$C$1:$C$3144,0),MATCH('Joined Data'!J$1,'Raw Election Data'!$A$1:$AN$1,0))</f>
        <v>1647</v>
      </c>
      <c r="K2100">
        <f>INDEX('Raw Election Data'!$A$1:$AN$3144,MATCH($C2100&amp;" "&amp;$B2100,'Raw Election Data'!$C$1:$C$3144,0),MATCH('Joined Data'!K$1,'Raw Election Data'!$A$1:$AN$1,0))</f>
        <v>4781</v>
      </c>
      <c r="L2100">
        <f>INDEX('Raw Election Data'!$A$1:$AN$3144,MATCH($C2100&amp;" "&amp;$B2100,'Raw Election Data'!$C$1:$C$3144,0),MATCH('Joined Data'!L$1,'Raw Election Data'!$A$1:$AN$1,0))</f>
        <v>6686</v>
      </c>
      <c r="M2100">
        <f>INDEX('Raw Election Data'!$A$1:$AN$3144,MATCH($C2100&amp;" "&amp;$B2100,'Raw Election Data'!$C$1:$C$3144,0),MATCH('Joined Data'!M$1,'Raw Election Data'!$A$1:$AN$1,0))</f>
        <v>0.24633562668262041</v>
      </c>
      <c r="N2100">
        <f>INDEX('Raw Election Data'!$A$1:$AN$3144,MATCH($C2100&amp;" "&amp;$B2100,'Raw Election Data'!$C$1:$C$3144,0),MATCH('Joined Data'!N$1,'Raw Election Data'!$A$1:$AN$1,0))</f>
        <v>0.71507627879150459</v>
      </c>
      <c r="O2100">
        <f>INDEX('Raw Election Data'!$A$1:$AN$3144,MATCH($C2100&amp;" "&amp;$B2100,'Raw Election Data'!$C$1:$C$3144,0),MATCH('Joined Data'!O$1,'Raw Election Data'!$A$1:$AN$1,0))</f>
        <v>-3134</v>
      </c>
      <c r="P2100">
        <f>INDEX('Raw Election Data'!$A$1:$AN$3144,MATCH($C2100&amp;" "&amp;$B2100,'Raw Election Data'!$C$1:$C$3144,0),MATCH('Joined Data'!P$1,'Raw Election Data'!$A$1:$AN$1,0))</f>
        <v>3134</v>
      </c>
      <c r="Q2100">
        <f>INDEX('Raw Election Data'!$A$1:$AN$3144,MATCH($C2100&amp;" "&amp;$B2100,'Raw Election Data'!$C$1:$C$3144,0),MATCH('Joined Data'!Q$1,'Raw Election Data'!$A$1:$AN$1,0))</f>
        <v>-0.46874065210888416</v>
      </c>
      <c r="R2100">
        <f>INDEX('Raw Election Data'!$A$1:$AN$3144,MATCH($C2100&amp;" "&amp;$B2100,'Raw Election Data'!$C$1:$C$3144,0),MATCH('Joined Data'!R$1,'Raw Election Data'!$A$1:$AN$1,0))</f>
        <v>0.46874065210888416</v>
      </c>
    </row>
    <row r="2101" spans="1:18" ht="13.5" hidden="1" customHeight="1" x14ac:dyDescent="0.15">
      <c r="A2101" t="s">
        <v>224</v>
      </c>
      <c r="B2101" t="s">
        <v>5300</v>
      </c>
      <c r="C2101" t="str">
        <f>INDEX(FIPS!$A$1:$E$3236,MATCH($F2101,FIPS!$D$1:$D$3236,0),5)</f>
        <v>Montgomery County</v>
      </c>
      <c r="D2101" t="s">
        <v>269</v>
      </c>
      <c r="E2101" s="15" t="s">
        <v>62</v>
      </c>
      <c r="F2101" t="s">
        <v>5460</v>
      </c>
      <c r="G2101" t="s">
        <v>7799</v>
      </c>
      <c r="H2101" t="str">
        <f>IFERROR(VLOOKUP($G2101,'Team Colors'!$A:$B,2,0),"#c9c9c9")</f>
        <v>#fb4f14</v>
      </c>
      <c r="I2101">
        <f>INDEX('Raw Election Data'!$A$1:$AN$3144,MATCH($C2101&amp;" "&amp;$B2101,'Raw Election Data'!$C$1:$C$3144,0),MATCH('Joined Data'!I$1,'Raw Election Data'!$A$1:$AN$1,0))</f>
        <v>532258</v>
      </c>
      <c r="J2101">
        <f>INDEX('Raw Election Data'!$A$1:$AN$3144,MATCH($C2101&amp;" "&amp;$B2101,'Raw Election Data'!$C$1:$C$3144,0),MATCH('Joined Data'!J$1,'Raw Election Data'!$A$1:$AN$1,0))</f>
        <v>117661</v>
      </c>
      <c r="K2101">
        <f>INDEX('Raw Election Data'!$A$1:$AN$3144,MATCH($C2101&amp;" "&amp;$B2101,'Raw Election Data'!$C$1:$C$3144,0),MATCH('Joined Data'!K$1,'Raw Election Data'!$A$1:$AN$1,0))</f>
        <v>120766</v>
      </c>
      <c r="L2101">
        <f>INDEX('Raw Election Data'!$A$1:$AN$3144,MATCH($C2101&amp;" "&amp;$B2101,'Raw Election Data'!$C$1:$C$3144,0),MATCH('Joined Data'!L$1,'Raw Election Data'!$A$1:$AN$1,0))</f>
        <v>249560</v>
      </c>
      <c r="M2101">
        <f>INDEX('Raw Election Data'!$A$1:$AN$3144,MATCH($C2101&amp;" "&amp;$B2101,'Raw Election Data'!$C$1:$C$3144,0),MATCH('Joined Data'!M$1,'Raw Election Data'!$A$1:$AN$1,0))</f>
        <v>0.47147379387722393</v>
      </c>
      <c r="N2101">
        <f>INDEX('Raw Election Data'!$A$1:$AN$3144,MATCH($C2101&amp;" "&amp;$B2101,'Raw Election Data'!$C$1:$C$3144,0),MATCH('Joined Data'!N$1,'Raw Election Data'!$A$1:$AN$1,0))</f>
        <v>0.48391569161724635</v>
      </c>
      <c r="O2101">
        <f>INDEX('Raw Election Data'!$A$1:$AN$3144,MATCH($C2101&amp;" "&amp;$B2101,'Raw Election Data'!$C$1:$C$3144,0),MATCH('Joined Data'!O$1,'Raw Election Data'!$A$1:$AN$1,0))</f>
        <v>-3105</v>
      </c>
      <c r="P2101">
        <f>INDEX('Raw Election Data'!$A$1:$AN$3144,MATCH($C2101&amp;" "&amp;$B2101,'Raw Election Data'!$C$1:$C$3144,0),MATCH('Joined Data'!P$1,'Raw Election Data'!$A$1:$AN$1,0))</f>
        <v>3105</v>
      </c>
      <c r="Q2101">
        <f>INDEX('Raw Election Data'!$A$1:$AN$3144,MATCH($C2101&amp;" "&amp;$B2101,'Raw Election Data'!$C$1:$C$3144,0),MATCH('Joined Data'!Q$1,'Raw Election Data'!$A$1:$AN$1,0))</f>
        <v>-1.2441897740022412E-2</v>
      </c>
      <c r="R2101">
        <f>INDEX('Raw Election Data'!$A$1:$AN$3144,MATCH($C2101&amp;" "&amp;$B2101,'Raw Election Data'!$C$1:$C$3144,0),MATCH('Joined Data'!R$1,'Raw Election Data'!$A$1:$AN$1,0))</f>
        <v>1.2441897740022412E-2</v>
      </c>
    </row>
    <row r="2102" spans="1:18" ht="13.5" hidden="1" customHeight="1" x14ac:dyDescent="0.15">
      <c r="A2102" t="s">
        <v>224</v>
      </c>
      <c r="B2102" t="s">
        <v>5300</v>
      </c>
      <c r="C2102" t="str">
        <f>INDEX(FIPS!$A$1:$E$3236,MATCH($F2102,FIPS!$D$1:$D$3236,0),5)</f>
        <v>Morgan County</v>
      </c>
      <c r="D2102" t="s">
        <v>269</v>
      </c>
      <c r="E2102" s="15" t="s">
        <v>63</v>
      </c>
      <c r="F2102" t="s">
        <v>5461</v>
      </c>
      <c r="G2102" t="s">
        <v>7784</v>
      </c>
      <c r="H2102" t="str">
        <f>IFERROR(VLOOKUP($G2102,'Team Colors'!$A:$B,2,0),"#c9c9c9")</f>
        <v>#ffb612</v>
      </c>
      <c r="I2102">
        <f>INDEX('Raw Election Data'!$A$1:$AN$3144,MATCH($C2102&amp;" "&amp;$B2102,'Raw Election Data'!$C$1:$C$3144,0),MATCH('Joined Data'!I$1,'Raw Election Data'!$A$1:$AN$1,0))</f>
        <v>14777</v>
      </c>
      <c r="J2102">
        <f>INDEX('Raw Election Data'!$A$1:$AN$3144,MATCH($C2102&amp;" "&amp;$B2102,'Raw Election Data'!$C$1:$C$3144,0),MATCH('Joined Data'!J$1,'Raw Election Data'!$A$1:$AN$1,0))</f>
        <v>1711</v>
      </c>
      <c r="K2102">
        <f>INDEX('Raw Election Data'!$A$1:$AN$3144,MATCH($C2102&amp;" "&amp;$B2102,'Raw Election Data'!$C$1:$C$3144,0),MATCH('Joined Data'!K$1,'Raw Election Data'!$A$1:$AN$1,0))</f>
        <v>4315</v>
      </c>
      <c r="L2102">
        <f>INDEX('Raw Election Data'!$A$1:$AN$3144,MATCH($C2102&amp;" "&amp;$B2102,'Raw Election Data'!$C$1:$C$3144,0),MATCH('Joined Data'!L$1,'Raw Election Data'!$A$1:$AN$1,0))</f>
        <v>6290</v>
      </c>
      <c r="M2102">
        <f>INDEX('Raw Election Data'!$A$1:$AN$3144,MATCH($C2102&amp;" "&amp;$B2102,'Raw Election Data'!$C$1:$C$3144,0),MATCH('Joined Data'!M$1,'Raw Election Data'!$A$1:$AN$1,0))</f>
        <v>0.27201907790143082</v>
      </c>
      <c r="N2102">
        <f>INDEX('Raw Election Data'!$A$1:$AN$3144,MATCH($C2102&amp;" "&amp;$B2102,'Raw Election Data'!$C$1:$C$3144,0),MATCH('Joined Data'!N$1,'Raw Election Data'!$A$1:$AN$1,0))</f>
        <v>0.68600953895071537</v>
      </c>
      <c r="O2102">
        <f>INDEX('Raw Election Data'!$A$1:$AN$3144,MATCH($C2102&amp;" "&amp;$B2102,'Raw Election Data'!$C$1:$C$3144,0),MATCH('Joined Data'!O$1,'Raw Election Data'!$A$1:$AN$1,0))</f>
        <v>-2604</v>
      </c>
      <c r="P2102">
        <f>INDEX('Raw Election Data'!$A$1:$AN$3144,MATCH($C2102&amp;" "&amp;$B2102,'Raw Election Data'!$C$1:$C$3144,0),MATCH('Joined Data'!P$1,'Raw Election Data'!$A$1:$AN$1,0))</f>
        <v>2604</v>
      </c>
      <c r="Q2102">
        <f>INDEX('Raw Election Data'!$A$1:$AN$3144,MATCH($C2102&amp;" "&amp;$B2102,'Raw Election Data'!$C$1:$C$3144,0),MATCH('Joined Data'!Q$1,'Raw Election Data'!$A$1:$AN$1,0))</f>
        <v>-0.41399046104928455</v>
      </c>
      <c r="R2102">
        <f>INDEX('Raw Election Data'!$A$1:$AN$3144,MATCH($C2102&amp;" "&amp;$B2102,'Raw Election Data'!$C$1:$C$3144,0),MATCH('Joined Data'!R$1,'Raw Election Data'!$A$1:$AN$1,0))</f>
        <v>0.41399046104928455</v>
      </c>
    </row>
    <row r="2103" spans="1:18" ht="13.5" hidden="1" customHeight="1" x14ac:dyDescent="0.15">
      <c r="A2103" t="s">
        <v>224</v>
      </c>
      <c r="B2103" t="s">
        <v>5300</v>
      </c>
      <c r="C2103" t="str">
        <f>INDEX(FIPS!$A$1:$E$3236,MATCH($F2103,FIPS!$D$1:$D$3236,0),5)</f>
        <v>Morrow County</v>
      </c>
      <c r="D2103" t="s">
        <v>269</v>
      </c>
      <c r="E2103" s="15" t="s">
        <v>64</v>
      </c>
      <c r="F2103" t="s">
        <v>5463</v>
      </c>
      <c r="G2103" t="s">
        <v>7800</v>
      </c>
      <c r="H2103" t="str">
        <f>IFERROR(VLOOKUP($G2103,'Team Colors'!$A:$B,2,0),"#c9c9c9")</f>
        <v>#22150c</v>
      </c>
      <c r="I2103">
        <f>INDEX('Raw Election Data'!$A$1:$AN$3144,MATCH($C2103&amp;" "&amp;$B2103,'Raw Election Data'!$C$1:$C$3144,0),MATCH('Joined Data'!I$1,'Raw Election Data'!$A$1:$AN$1,0))</f>
        <v>35074</v>
      </c>
      <c r="J2103">
        <f>INDEX('Raw Election Data'!$A$1:$AN$3144,MATCH($C2103&amp;" "&amp;$B2103,'Raw Election Data'!$C$1:$C$3144,0),MATCH('Joined Data'!J$1,'Raw Election Data'!$A$1:$AN$1,0))</f>
        <v>3711</v>
      </c>
      <c r="K2103">
        <f>INDEX('Raw Election Data'!$A$1:$AN$3144,MATCH($C2103&amp;" "&amp;$B2103,'Raw Election Data'!$C$1:$C$3144,0),MATCH('Joined Data'!K$1,'Raw Election Data'!$A$1:$AN$1,0))</f>
        <v>11722</v>
      </c>
      <c r="L2103">
        <f>INDEX('Raw Election Data'!$A$1:$AN$3144,MATCH($C2103&amp;" "&amp;$B2103,'Raw Election Data'!$C$1:$C$3144,0),MATCH('Joined Data'!L$1,'Raw Election Data'!$A$1:$AN$1,0))</f>
        <v>16186</v>
      </c>
      <c r="M2103">
        <f>INDEX('Raw Election Data'!$A$1:$AN$3144,MATCH($C2103&amp;" "&amp;$B2103,'Raw Election Data'!$C$1:$C$3144,0),MATCH('Joined Data'!M$1,'Raw Election Data'!$A$1:$AN$1,0))</f>
        <v>0.22927221055232919</v>
      </c>
      <c r="N2103">
        <f>INDEX('Raw Election Data'!$A$1:$AN$3144,MATCH($C2103&amp;" "&amp;$B2103,'Raw Election Data'!$C$1:$C$3144,0),MATCH('Joined Data'!N$1,'Raw Election Data'!$A$1:$AN$1,0))</f>
        <v>0.72420610404052888</v>
      </c>
      <c r="O2103">
        <f>INDEX('Raw Election Data'!$A$1:$AN$3144,MATCH($C2103&amp;" "&amp;$B2103,'Raw Election Data'!$C$1:$C$3144,0),MATCH('Joined Data'!O$1,'Raw Election Data'!$A$1:$AN$1,0))</f>
        <v>-8011</v>
      </c>
      <c r="P2103">
        <f>INDEX('Raw Election Data'!$A$1:$AN$3144,MATCH($C2103&amp;" "&amp;$B2103,'Raw Election Data'!$C$1:$C$3144,0),MATCH('Joined Data'!P$1,'Raw Election Data'!$A$1:$AN$1,0))</f>
        <v>8011</v>
      </c>
      <c r="Q2103">
        <f>INDEX('Raw Election Data'!$A$1:$AN$3144,MATCH($C2103&amp;" "&amp;$B2103,'Raw Election Data'!$C$1:$C$3144,0),MATCH('Joined Data'!Q$1,'Raw Election Data'!$A$1:$AN$1,0))</f>
        <v>-0.49493389348819972</v>
      </c>
      <c r="R2103">
        <f>INDEX('Raw Election Data'!$A$1:$AN$3144,MATCH($C2103&amp;" "&amp;$B2103,'Raw Election Data'!$C$1:$C$3144,0),MATCH('Joined Data'!R$1,'Raw Election Data'!$A$1:$AN$1,0))</f>
        <v>0.49493389348819972</v>
      </c>
    </row>
    <row r="2104" spans="1:18" ht="13.5" hidden="1" customHeight="1" x14ac:dyDescent="0.15">
      <c r="A2104" t="s">
        <v>224</v>
      </c>
      <c r="B2104" t="s">
        <v>5300</v>
      </c>
      <c r="C2104" t="str">
        <f>INDEX(FIPS!$A$1:$E$3236,MATCH($F2104,FIPS!$D$1:$D$3236,0),5)</f>
        <v>Muskingum County</v>
      </c>
      <c r="D2104" t="s">
        <v>269</v>
      </c>
      <c r="E2104" s="15" t="s">
        <v>65</v>
      </c>
      <c r="F2104" t="s">
        <v>5465</v>
      </c>
      <c r="G2104" t="s">
        <v>7784</v>
      </c>
      <c r="H2104" t="str">
        <f>IFERROR(VLOOKUP($G2104,'Team Colors'!$A:$B,2,0),"#c9c9c9")</f>
        <v>#ffb612</v>
      </c>
      <c r="I2104">
        <f>INDEX('Raw Election Data'!$A$1:$AN$3144,MATCH($C2104&amp;" "&amp;$B2104,'Raw Election Data'!$C$1:$C$3144,0),MATCH('Joined Data'!I$1,'Raw Election Data'!$A$1:$AN$1,0))</f>
        <v>86290</v>
      </c>
      <c r="J2104">
        <f>INDEX('Raw Election Data'!$A$1:$AN$3144,MATCH($C2104&amp;" "&amp;$B2104,'Raw Election Data'!$C$1:$C$3144,0),MATCH('Joined Data'!J$1,'Raw Election Data'!$A$1:$AN$1,0))</f>
        <v>10926</v>
      </c>
      <c r="K2104">
        <f>INDEX('Raw Election Data'!$A$1:$AN$3144,MATCH($C2104&amp;" "&amp;$B2104,'Raw Election Data'!$C$1:$C$3144,0),MATCH('Joined Data'!K$1,'Raw Election Data'!$A$1:$AN$1,0))</f>
        <v>23588</v>
      </c>
      <c r="L2104">
        <f>INDEX('Raw Election Data'!$A$1:$AN$3144,MATCH($C2104&amp;" "&amp;$B2104,'Raw Election Data'!$C$1:$C$3144,0),MATCH('Joined Data'!L$1,'Raw Election Data'!$A$1:$AN$1,0))</f>
        <v>36217</v>
      </c>
      <c r="M2104">
        <f>INDEX('Raw Election Data'!$A$1:$AN$3144,MATCH($C2104&amp;" "&amp;$B2104,'Raw Election Data'!$C$1:$C$3144,0),MATCH('Joined Data'!M$1,'Raw Election Data'!$A$1:$AN$1,0))</f>
        <v>0.30168153077284149</v>
      </c>
      <c r="N2104">
        <f>INDEX('Raw Election Data'!$A$1:$AN$3144,MATCH($C2104&amp;" "&amp;$B2104,'Raw Election Data'!$C$1:$C$3144,0),MATCH('Joined Data'!N$1,'Raw Election Data'!$A$1:$AN$1,0))</f>
        <v>0.6512963525416241</v>
      </c>
      <c r="O2104">
        <f>INDEX('Raw Election Data'!$A$1:$AN$3144,MATCH($C2104&amp;" "&amp;$B2104,'Raw Election Data'!$C$1:$C$3144,0),MATCH('Joined Data'!O$1,'Raw Election Data'!$A$1:$AN$1,0))</f>
        <v>-12662</v>
      </c>
      <c r="P2104">
        <f>INDEX('Raw Election Data'!$A$1:$AN$3144,MATCH($C2104&amp;" "&amp;$B2104,'Raw Election Data'!$C$1:$C$3144,0),MATCH('Joined Data'!P$1,'Raw Election Data'!$A$1:$AN$1,0))</f>
        <v>12662</v>
      </c>
      <c r="Q2104">
        <f>INDEX('Raw Election Data'!$A$1:$AN$3144,MATCH($C2104&amp;" "&amp;$B2104,'Raw Election Data'!$C$1:$C$3144,0),MATCH('Joined Data'!Q$1,'Raw Election Data'!$A$1:$AN$1,0))</f>
        <v>-0.34961482176878261</v>
      </c>
      <c r="R2104">
        <f>INDEX('Raw Election Data'!$A$1:$AN$3144,MATCH($C2104&amp;" "&amp;$B2104,'Raw Election Data'!$C$1:$C$3144,0),MATCH('Joined Data'!R$1,'Raw Election Data'!$A$1:$AN$1,0))</f>
        <v>0.34961482176878261</v>
      </c>
    </row>
    <row r="2105" spans="1:18" ht="13.5" hidden="1" customHeight="1" x14ac:dyDescent="0.15">
      <c r="A2105" t="s">
        <v>224</v>
      </c>
      <c r="B2105" t="s">
        <v>5300</v>
      </c>
      <c r="C2105" t="str">
        <f>INDEX(FIPS!$A$1:$E$3236,MATCH($F2105,FIPS!$D$1:$D$3236,0),5)</f>
        <v>Noble County</v>
      </c>
      <c r="D2105" t="s">
        <v>269</v>
      </c>
      <c r="E2105" s="15" t="s">
        <v>66</v>
      </c>
      <c r="F2105" t="s">
        <v>5468</v>
      </c>
      <c r="G2105" t="s">
        <v>7784</v>
      </c>
      <c r="H2105" t="str">
        <f>IFERROR(VLOOKUP($G2105,'Team Colors'!$A:$B,2,0),"#c9c9c9")</f>
        <v>#ffb612</v>
      </c>
      <c r="I2105">
        <f>INDEX('Raw Election Data'!$A$1:$AN$3144,MATCH($C2105&amp;" "&amp;$B2105,'Raw Election Data'!$C$1:$C$3144,0),MATCH('Joined Data'!I$1,'Raw Election Data'!$A$1:$AN$1,0))</f>
        <v>14326</v>
      </c>
      <c r="J2105">
        <f>INDEX('Raw Election Data'!$A$1:$AN$3144,MATCH($C2105&amp;" "&amp;$B2105,'Raw Election Data'!$C$1:$C$3144,0),MATCH('Joined Data'!J$1,'Raw Election Data'!$A$1:$AN$1,0))</f>
        <v>1201</v>
      </c>
      <c r="K2105">
        <f>INDEX('Raw Election Data'!$A$1:$AN$3144,MATCH($C2105&amp;" "&amp;$B2105,'Raw Election Data'!$C$1:$C$3144,0),MATCH('Joined Data'!K$1,'Raw Election Data'!$A$1:$AN$1,0))</f>
        <v>4441</v>
      </c>
      <c r="L2105">
        <f>INDEX('Raw Election Data'!$A$1:$AN$3144,MATCH($C2105&amp;" "&amp;$B2105,'Raw Election Data'!$C$1:$C$3144,0),MATCH('Joined Data'!L$1,'Raw Election Data'!$A$1:$AN$1,0))</f>
        <v>5875</v>
      </c>
      <c r="M2105">
        <f>INDEX('Raw Election Data'!$A$1:$AN$3144,MATCH($C2105&amp;" "&amp;$B2105,'Raw Election Data'!$C$1:$C$3144,0),MATCH('Joined Data'!M$1,'Raw Election Data'!$A$1:$AN$1,0))</f>
        <v>0.20442553191489363</v>
      </c>
      <c r="N2105">
        <f>INDEX('Raw Election Data'!$A$1:$AN$3144,MATCH($C2105&amp;" "&amp;$B2105,'Raw Election Data'!$C$1:$C$3144,0),MATCH('Joined Data'!N$1,'Raw Election Data'!$A$1:$AN$1,0))</f>
        <v>0.75591489361702124</v>
      </c>
      <c r="O2105">
        <f>INDEX('Raw Election Data'!$A$1:$AN$3144,MATCH($C2105&amp;" "&amp;$B2105,'Raw Election Data'!$C$1:$C$3144,0),MATCH('Joined Data'!O$1,'Raw Election Data'!$A$1:$AN$1,0))</f>
        <v>-3240</v>
      </c>
      <c r="P2105">
        <f>INDEX('Raw Election Data'!$A$1:$AN$3144,MATCH($C2105&amp;" "&amp;$B2105,'Raw Election Data'!$C$1:$C$3144,0),MATCH('Joined Data'!P$1,'Raw Election Data'!$A$1:$AN$1,0))</f>
        <v>3240</v>
      </c>
      <c r="Q2105">
        <f>INDEX('Raw Election Data'!$A$1:$AN$3144,MATCH($C2105&amp;" "&amp;$B2105,'Raw Election Data'!$C$1:$C$3144,0),MATCH('Joined Data'!Q$1,'Raw Election Data'!$A$1:$AN$1,0))</f>
        <v>-0.55148936170212759</v>
      </c>
      <c r="R2105">
        <f>INDEX('Raw Election Data'!$A$1:$AN$3144,MATCH($C2105&amp;" "&amp;$B2105,'Raw Election Data'!$C$1:$C$3144,0),MATCH('Joined Data'!R$1,'Raw Election Data'!$A$1:$AN$1,0))</f>
        <v>0.55148936170212759</v>
      </c>
    </row>
    <row r="2106" spans="1:18" ht="13.5" hidden="1" customHeight="1" x14ac:dyDescent="0.15">
      <c r="A2106" t="s">
        <v>224</v>
      </c>
      <c r="B2106" t="s">
        <v>5300</v>
      </c>
      <c r="C2106" t="str">
        <f>INDEX(FIPS!$A$1:$E$3236,MATCH($F2106,FIPS!$D$1:$D$3236,0),5)</f>
        <v>Ottawa County</v>
      </c>
      <c r="D2106" t="s">
        <v>269</v>
      </c>
      <c r="E2106" s="15" t="s">
        <v>67</v>
      </c>
      <c r="F2106" t="s">
        <v>5469</v>
      </c>
      <c r="G2106" t="s">
        <v>7800</v>
      </c>
      <c r="H2106" t="str">
        <f>IFERROR(VLOOKUP($G2106,'Team Colors'!$A:$B,2,0),"#c9c9c9")</f>
        <v>#22150c</v>
      </c>
      <c r="I2106">
        <f>INDEX('Raw Election Data'!$A$1:$AN$3144,MATCH($C2106&amp;" "&amp;$B2106,'Raw Election Data'!$C$1:$C$3144,0),MATCH('Joined Data'!I$1,'Raw Election Data'!$A$1:$AN$1,0))</f>
        <v>40877</v>
      </c>
      <c r="J2106">
        <f>INDEX('Raw Election Data'!$A$1:$AN$3144,MATCH($C2106&amp;" "&amp;$B2106,'Raw Election Data'!$C$1:$C$3144,0),MATCH('Joined Data'!J$1,'Raw Election Data'!$A$1:$AN$1,0))</f>
        <v>8136</v>
      </c>
      <c r="K2106">
        <f>INDEX('Raw Election Data'!$A$1:$AN$3144,MATCH($C2106&amp;" "&amp;$B2106,'Raw Election Data'!$C$1:$C$3144,0),MATCH('Joined Data'!K$1,'Raw Election Data'!$A$1:$AN$1,0))</f>
        <v>12389</v>
      </c>
      <c r="L2106">
        <f>INDEX('Raw Election Data'!$A$1:$AN$3144,MATCH($C2106&amp;" "&amp;$B2106,'Raw Election Data'!$C$1:$C$3144,0),MATCH('Joined Data'!L$1,'Raw Election Data'!$A$1:$AN$1,0))</f>
        <v>21742</v>
      </c>
      <c r="M2106">
        <f>INDEX('Raw Election Data'!$A$1:$AN$3144,MATCH($C2106&amp;" "&amp;$B2106,'Raw Election Data'!$C$1:$C$3144,0),MATCH('Joined Data'!M$1,'Raw Election Data'!$A$1:$AN$1,0))</f>
        <v>0.37420660472817591</v>
      </c>
      <c r="N2106">
        <f>INDEX('Raw Election Data'!$A$1:$AN$3144,MATCH($C2106&amp;" "&amp;$B2106,'Raw Election Data'!$C$1:$C$3144,0),MATCH('Joined Data'!N$1,'Raw Election Data'!$A$1:$AN$1,0))</f>
        <v>0.56981878392052254</v>
      </c>
      <c r="O2106">
        <f>INDEX('Raw Election Data'!$A$1:$AN$3144,MATCH($C2106&amp;" "&amp;$B2106,'Raw Election Data'!$C$1:$C$3144,0),MATCH('Joined Data'!O$1,'Raw Election Data'!$A$1:$AN$1,0))</f>
        <v>-4253</v>
      </c>
      <c r="P2106">
        <f>INDEX('Raw Election Data'!$A$1:$AN$3144,MATCH($C2106&amp;" "&amp;$B2106,'Raw Election Data'!$C$1:$C$3144,0),MATCH('Joined Data'!P$1,'Raw Election Data'!$A$1:$AN$1,0))</f>
        <v>4253</v>
      </c>
      <c r="Q2106">
        <f>INDEX('Raw Election Data'!$A$1:$AN$3144,MATCH($C2106&amp;" "&amp;$B2106,'Raw Election Data'!$C$1:$C$3144,0),MATCH('Joined Data'!Q$1,'Raw Election Data'!$A$1:$AN$1,0))</f>
        <v>-0.19561217919234664</v>
      </c>
      <c r="R2106">
        <f>INDEX('Raw Election Data'!$A$1:$AN$3144,MATCH($C2106&amp;" "&amp;$B2106,'Raw Election Data'!$C$1:$C$3144,0),MATCH('Joined Data'!R$1,'Raw Election Data'!$A$1:$AN$1,0))</f>
        <v>0.19561217919234664</v>
      </c>
    </row>
    <row r="2107" spans="1:18" ht="13.5" hidden="1" customHeight="1" x14ac:dyDescent="0.15">
      <c r="A2107" t="s">
        <v>224</v>
      </c>
      <c r="B2107" t="s">
        <v>5300</v>
      </c>
      <c r="C2107" t="str">
        <f>INDEX(FIPS!$A$1:$E$3236,MATCH($F2107,FIPS!$D$1:$D$3236,0),5)</f>
        <v>Paulding County</v>
      </c>
      <c r="D2107" t="s">
        <v>269</v>
      </c>
      <c r="E2107" s="15" t="s">
        <v>68</v>
      </c>
      <c r="F2107" t="s">
        <v>5472</v>
      </c>
      <c r="G2107" t="s">
        <v>7797</v>
      </c>
      <c r="H2107" t="str">
        <f>IFERROR(VLOOKUP($G2107,'Team Colors'!$A:$B,2,0),"#c9c9c9")</f>
        <v>#002c5f</v>
      </c>
      <c r="I2107">
        <f>INDEX('Raw Election Data'!$A$1:$AN$3144,MATCH($C2107&amp;" "&amp;$B2107,'Raw Election Data'!$C$1:$C$3144,0),MATCH('Joined Data'!I$1,'Raw Election Data'!$A$1:$AN$1,0))</f>
        <v>18976</v>
      </c>
      <c r="J2107">
        <f>INDEX('Raw Election Data'!$A$1:$AN$3144,MATCH($C2107&amp;" "&amp;$B2107,'Raw Election Data'!$C$1:$C$3144,0),MATCH('Joined Data'!J$1,'Raw Election Data'!$A$1:$AN$1,0))</f>
        <v>2068</v>
      </c>
      <c r="K2107">
        <f>INDEX('Raw Election Data'!$A$1:$AN$3144,MATCH($C2107&amp;" "&amp;$B2107,'Raw Election Data'!$C$1:$C$3144,0),MATCH('Joined Data'!K$1,'Raw Election Data'!$A$1:$AN$1,0))</f>
        <v>6359</v>
      </c>
      <c r="L2107">
        <f>INDEX('Raw Election Data'!$A$1:$AN$3144,MATCH($C2107&amp;" "&amp;$B2107,'Raw Election Data'!$C$1:$C$3144,0),MATCH('Joined Data'!L$1,'Raw Election Data'!$A$1:$AN$1,0))</f>
        <v>8842</v>
      </c>
      <c r="M2107">
        <f>INDEX('Raw Election Data'!$A$1:$AN$3144,MATCH($C2107&amp;" "&amp;$B2107,'Raw Election Data'!$C$1:$C$3144,0),MATCH('Joined Data'!M$1,'Raw Election Data'!$A$1:$AN$1,0))</f>
        <v>0.23388373671115131</v>
      </c>
      <c r="N2107">
        <f>INDEX('Raw Election Data'!$A$1:$AN$3144,MATCH($C2107&amp;" "&amp;$B2107,'Raw Election Data'!$C$1:$C$3144,0),MATCH('Joined Data'!N$1,'Raw Election Data'!$A$1:$AN$1,0))</f>
        <v>0.71918118072834203</v>
      </c>
      <c r="O2107">
        <f>INDEX('Raw Election Data'!$A$1:$AN$3144,MATCH($C2107&amp;" "&amp;$B2107,'Raw Election Data'!$C$1:$C$3144,0),MATCH('Joined Data'!O$1,'Raw Election Data'!$A$1:$AN$1,0))</f>
        <v>-4291</v>
      </c>
      <c r="P2107">
        <f>INDEX('Raw Election Data'!$A$1:$AN$3144,MATCH($C2107&amp;" "&amp;$B2107,'Raw Election Data'!$C$1:$C$3144,0),MATCH('Joined Data'!P$1,'Raw Election Data'!$A$1:$AN$1,0))</f>
        <v>4291</v>
      </c>
      <c r="Q2107">
        <f>INDEX('Raw Election Data'!$A$1:$AN$3144,MATCH($C2107&amp;" "&amp;$B2107,'Raw Election Data'!$C$1:$C$3144,0),MATCH('Joined Data'!Q$1,'Raw Election Data'!$A$1:$AN$1,0))</f>
        <v>-0.48529744401719072</v>
      </c>
      <c r="R2107">
        <f>INDEX('Raw Election Data'!$A$1:$AN$3144,MATCH($C2107&amp;" "&amp;$B2107,'Raw Election Data'!$C$1:$C$3144,0),MATCH('Joined Data'!R$1,'Raw Election Data'!$A$1:$AN$1,0))</f>
        <v>0.48529744401719072</v>
      </c>
    </row>
    <row r="2108" spans="1:18" ht="13.5" hidden="1" customHeight="1" x14ac:dyDescent="0.15">
      <c r="A2108" t="s">
        <v>224</v>
      </c>
      <c r="B2108" t="s">
        <v>5300</v>
      </c>
      <c r="C2108" t="str">
        <f>INDEX(FIPS!$A$1:$E$3236,MATCH($F2108,FIPS!$D$1:$D$3236,0),5)</f>
        <v>Perry County</v>
      </c>
      <c r="D2108" t="s">
        <v>269</v>
      </c>
      <c r="E2108" s="15" t="s">
        <v>69</v>
      </c>
      <c r="F2108" t="s">
        <v>5473</v>
      </c>
      <c r="G2108" t="s">
        <v>7800</v>
      </c>
      <c r="H2108" t="str">
        <f>IFERROR(VLOOKUP($G2108,'Team Colors'!$A:$B,2,0),"#c9c9c9")</f>
        <v>#22150c</v>
      </c>
      <c r="I2108">
        <f>INDEX('Raw Election Data'!$A$1:$AN$3144,MATCH($C2108&amp;" "&amp;$B2108,'Raw Election Data'!$C$1:$C$3144,0),MATCH('Joined Data'!I$1,'Raw Election Data'!$A$1:$AN$1,0))</f>
        <v>35985</v>
      </c>
      <c r="J2108">
        <f>INDEX('Raw Election Data'!$A$1:$AN$3144,MATCH($C2108&amp;" "&amp;$B2108,'Raw Election Data'!$C$1:$C$3144,0),MATCH('Joined Data'!J$1,'Raw Election Data'!$A$1:$AN$1,0))</f>
        <v>4072</v>
      </c>
      <c r="K2108">
        <f>INDEX('Raw Election Data'!$A$1:$AN$3144,MATCH($C2108&amp;" "&amp;$B2108,'Raw Election Data'!$C$1:$C$3144,0),MATCH('Joined Data'!K$1,'Raw Election Data'!$A$1:$AN$1,0))</f>
        <v>9978</v>
      </c>
      <c r="L2108">
        <f>INDEX('Raw Election Data'!$A$1:$AN$3144,MATCH($C2108&amp;" "&amp;$B2108,'Raw Election Data'!$C$1:$C$3144,0),MATCH('Joined Data'!L$1,'Raw Election Data'!$A$1:$AN$1,0))</f>
        <v>14647</v>
      </c>
      <c r="M2108">
        <f>INDEX('Raw Election Data'!$A$1:$AN$3144,MATCH($C2108&amp;" "&amp;$B2108,'Raw Election Data'!$C$1:$C$3144,0),MATCH('Joined Data'!M$1,'Raw Election Data'!$A$1:$AN$1,0))</f>
        <v>0.27800914863111897</v>
      </c>
      <c r="N2108">
        <f>INDEX('Raw Election Data'!$A$1:$AN$3144,MATCH($C2108&amp;" "&amp;$B2108,'Raw Election Data'!$C$1:$C$3144,0),MATCH('Joined Data'!N$1,'Raw Election Data'!$A$1:$AN$1,0))</f>
        <v>0.68123165153273713</v>
      </c>
      <c r="O2108">
        <f>INDEX('Raw Election Data'!$A$1:$AN$3144,MATCH($C2108&amp;" "&amp;$B2108,'Raw Election Data'!$C$1:$C$3144,0),MATCH('Joined Data'!O$1,'Raw Election Data'!$A$1:$AN$1,0))</f>
        <v>-5906</v>
      </c>
      <c r="P2108">
        <f>INDEX('Raw Election Data'!$A$1:$AN$3144,MATCH($C2108&amp;" "&amp;$B2108,'Raw Election Data'!$C$1:$C$3144,0),MATCH('Joined Data'!P$1,'Raw Election Data'!$A$1:$AN$1,0))</f>
        <v>5906</v>
      </c>
      <c r="Q2108">
        <f>INDEX('Raw Election Data'!$A$1:$AN$3144,MATCH($C2108&amp;" "&amp;$B2108,'Raw Election Data'!$C$1:$C$3144,0),MATCH('Joined Data'!Q$1,'Raw Election Data'!$A$1:$AN$1,0))</f>
        <v>-0.40322250290161815</v>
      </c>
      <c r="R2108">
        <f>INDEX('Raw Election Data'!$A$1:$AN$3144,MATCH($C2108&amp;" "&amp;$B2108,'Raw Election Data'!$C$1:$C$3144,0),MATCH('Joined Data'!R$1,'Raw Election Data'!$A$1:$AN$1,0))</f>
        <v>0.40322250290161815</v>
      </c>
    </row>
    <row r="2109" spans="1:18" ht="13.5" hidden="1" customHeight="1" x14ac:dyDescent="0.15">
      <c r="A2109" t="s">
        <v>224</v>
      </c>
      <c r="B2109" t="s">
        <v>5300</v>
      </c>
      <c r="C2109" t="str">
        <f>INDEX(FIPS!$A$1:$E$3236,MATCH($F2109,FIPS!$D$1:$D$3236,0),5)</f>
        <v>Pickaway County</v>
      </c>
      <c r="D2109" t="s">
        <v>269</v>
      </c>
      <c r="E2109" s="15" t="s">
        <v>71</v>
      </c>
      <c r="F2109" t="s">
        <v>5475</v>
      </c>
      <c r="G2109" t="s">
        <v>7799</v>
      </c>
      <c r="H2109" t="str">
        <f>IFERROR(VLOOKUP($G2109,'Team Colors'!$A:$B,2,0),"#c9c9c9")</f>
        <v>#fb4f14</v>
      </c>
      <c r="I2109">
        <f>INDEX('Raw Election Data'!$A$1:$AN$3144,MATCH($C2109&amp;" "&amp;$B2109,'Raw Election Data'!$C$1:$C$3144,0),MATCH('Joined Data'!I$1,'Raw Election Data'!$A$1:$AN$1,0))</f>
        <v>56998</v>
      </c>
      <c r="J2109">
        <f>INDEX('Raw Election Data'!$A$1:$AN$3144,MATCH($C2109&amp;" "&amp;$B2109,'Raw Election Data'!$C$1:$C$3144,0),MATCH('Joined Data'!J$1,'Raw Election Data'!$A$1:$AN$1,0))</f>
        <v>6325</v>
      </c>
      <c r="K2109">
        <f>INDEX('Raw Election Data'!$A$1:$AN$3144,MATCH($C2109&amp;" "&amp;$B2109,'Raw Election Data'!$C$1:$C$3144,0),MATCH('Joined Data'!K$1,'Raw Election Data'!$A$1:$AN$1,0))</f>
        <v>16482</v>
      </c>
      <c r="L2109">
        <f>INDEX('Raw Election Data'!$A$1:$AN$3144,MATCH($C2109&amp;" "&amp;$B2109,'Raw Election Data'!$C$1:$C$3144,0),MATCH('Joined Data'!L$1,'Raw Election Data'!$A$1:$AN$1,0))</f>
        <v>23814</v>
      </c>
      <c r="M2109">
        <f>INDEX('Raw Election Data'!$A$1:$AN$3144,MATCH($C2109&amp;" "&amp;$B2109,'Raw Election Data'!$C$1:$C$3144,0),MATCH('Joined Data'!M$1,'Raw Election Data'!$A$1:$AN$1,0))</f>
        <v>0.26560006718736878</v>
      </c>
      <c r="N2109">
        <f>INDEX('Raw Election Data'!$A$1:$AN$3144,MATCH($C2109&amp;" "&amp;$B2109,'Raw Election Data'!$C$1:$C$3144,0),MATCH('Joined Data'!N$1,'Raw Election Data'!$A$1:$AN$1,0))</f>
        <v>0.69211388259007312</v>
      </c>
      <c r="O2109">
        <f>INDEX('Raw Election Data'!$A$1:$AN$3144,MATCH($C2109&amp;" "&amp;$B2109,'Raw Election Data'!$C$1:$C$3144,0),MATCH('Joined Data'!O$1,'Raw Election Data'!$A$1:$AN$1,0))</f>
        <v>-10157</v>
      </c>
      <c r="P2109">
        <f>INDEX('Raw Election Data'!$A$1:$AN$3144,MATCH($C2109&amp;" "&amp;$B2109,'Raw Election Data'!$C$1:$C$3144,0),MATCH('Joined Data'!P$1,'Raw Election Data'!$A$1:$AN$1,0))</f>
        <v>10157</v>
      </c>
      <c r="Q2109">
        <f>INDEX('Raw Election Data'!$A$1:$AN$3144,MATCH($C2109&amp;" "&amp;$B2109,'Raw Election Data'!$C$1:$C$3144,0),MATCH('Joined Data'!Q$1,'Raw Election Data'!$A$1:$AN$1,0))</f>
        <v>-0.42651381540270433</v>
      </c>
      <c r="R2109">
        <f>INDEX('Raw Election Data'!$A$1:$AN$3144,MATCH($C2109&amp;" "&amp;$B2109,'Raw Election Data'!$C$1:$C$3144,0),MATCH('Joined Data'!R$1,'Raw Election Data'!$A$1:$AN$1,0))</f>
        <v>0.42651381540270433</v>
      </c>
    </row>
    <row r="2110" spans="1:18" ht="13.5" hidden="1" customHeight="1" x14ac:dyDescent="0.15">
      <c r="A2110" t="s">
        <v>224</v>
      </c>
      <c r="B2110" t="s">
        <v>5300</v>
      </c>
      <c r="C2110" t="str">
        <f>INDEX(FIPS!$A$1:$E$3236,MATCH($F2110,FIPS!$D$1:$D$3236,0),5)</f>
        <v>Pike County</v>
      </c>
      <c r="D2110" t="s">
        <v>269</v>
      </c>
      <c r="E2110" s="15" t="s">
        <v>72</v>
      </c>
      <c r="F2110" t="s">
        <v>5476</v>
      </c>
      <c r="G2110" t="s">
        <v>7799</v>
      </c>
      <c r="H2110" t="str">
        <f>IFERROR(VLOOKUP($G2110,'Team Colors'!$A:$B,2,0),"#c9c9c9")</f>
        <v>#fb4f14</v>
      </c>
      <c r="I2110">
        <f>INDEX('Raw Election Data'!$A$1:$AN$3144,MATCH($C2110&amp;" "&amp;$B2110,'Raw Election Data'!$C$1:$C$3144,0),MATCH('Joined Data'!I$1,'Raw Election Data'!$A$1:$AN$1,0))</f>
        <v>28217</v>
      </c>
      <c r="J2110">
        <f>INDEX('Raw Election Data'!$A$1:$AN$3144,MATCH($C2110&amp;" "&amp;$B2110,'Raw Election Data'!$C$1:$C$3144,0),MATCH('Joined Data'!J$1,'Raw Election Data'!$A$1:$AN$1,0))</f>
        <v>3443</v>
      </c>
      <c r="K2110">
        <f>INDEX('Raw Election Data'!$A$1:$AN$3144,MATCH($C2110&amp;" "&amp;$B2110,'Raw Election Data'!$C$1:$C$3144,0),MATCH('Joined Data'!K$1,'Raw Election Data'!$A$1:$AN$1,0))</f>
        <v>7669</v>
      </c>
      <c r="L2110">
        <f>INDEX('Raw Election Data'!$A$1:$AN$3144,MATCH($C2110&amp;" "&amp;$B2110,'Raw Election Data'!$C$1:$C$3144,0),MATCH('Joined Data'!L$1,'Raw Election Data'!$A$1:$AN$1,0))</f>
        <v>11513</v>
      </c>
      <c r="M2110">
        <f>INDEX('Raw Election Data'!$A$1:$AN$3144,MATCH($C2110&amp;" "&amp;$B2110,'Raw Election Data'!$C$1:$C$3144,0),MATCH('Joined Data'!M$1,'Raw Election Data'!$A$1:$AN$1,0))</f>
        <v>0.29905324415877704</v>
      </c>
      <c r="N2110">
        <f>INDEX('Raw Election Data'!$A$1:$AN$3144,MATCH($C2110&amp;" "&amp;$B2110,'Raw Election Data'!$C$1:$C$3144,0),MATCH('Joined Data'!N$1,'Raw Election Data'!$A$1:$AN$1,0))</f>
        <v>0.66611656388430474</v>
      </c>
      <c r="O2110">
        <f>INDEX('Raw Election Data'!$A$1:$AN$3144,MATCH($C2110&amp;" "&amp;$B2110,'Raw Election Data'!$C$1:$C$3144,0),MATCH('Joined Data'!O$1,'Raw Election Data'!$A$1:$AN$1,0))</f>
        <v>-4226</v>
      </c>
      <c r="P2110">
        <f>INDEX('Raw Election Data'!$A$1:$AN$3144,MATCH($C2110&amp;" "&amp;$B2110,'Raw Election Data'!$C$1:$C$3144,0),MATCH('Joined Data'!P$1,'Raw Election Data'!$A$1:$AN$1,0))</f>
        <v>4226</v>
      </c>
      <c r="Q2110">
        <f>INDEX('Raw Election Data'!$A$1:$AN$3144,MATCH($C2110&amp;" "&amp;$B2110,'Raw Election Data'!$C$1:$C$3144,0),MATCH('Joined Data'!Q$1,'Raw Election Data'!$A$1:$AN$1,0))</f>
        <v>-0.36706331972552769</v>
      </c>
      <c r="R2110">
        <f>INDEX('Raw Election Data'!$A$1:$AN$3144,MATCH($C2110&amp;" "&amp;$B2110,'Raw Election Data'!$C$1:$C$3144,0),MATCH('Joined Data'!R$1,'Raw Election Data'!$A$1:$AN$1,0))</f>
        <v>0.36706331972552769</v>
      </c>
    </row>
    <row r="2111" spans="1:18" ht="13.5" hidden="1" customHeight="1" x14ac:dyDescent="0.15">
      <c r="A2111" t="s">
        <v>224</v>
      </c>
      <c r="B2111" t="s">
        <v>5300</v>
      </c>
      <c r="C2111" t="str">
        <f>INDEX(FIPS!$A$1:$E$3236,MATCH($F2111,FIPS!$D$1:$D$3236,0),5)</f>
        <v>Portage County</v>
      </c>
      <c r="D2111" t="s">
        <v>269</v>
      </c>
      <c r="E2111" s="15" t="s">
        <v>73</v>
      </c>
      <c r="F2111" t="s">
        <v>5478</v>
      </c>
      <c r="G2111" t="s">
        <v>7800</v>
      </c>
      <c r="H2111" t="str">
        <f>IFERROR(VLOOKUP($G2111,'Team Colors'!$A:$B,2,0),"#c9c9c9")</f>
        <v>#22150c</v>
      </c>
      <c r="I2111">
        <f>INDEX('Raw Election Data'!$A$1:$AN$3144,MATCH($C2111&amp;" "&amp;$B2111,'Raw Election Data'!$C$1:$C$3144,0),MATCH('Joined Data'!I$1,'Raw Election Data'!$A$1:$AN$1,0))</f>
        <v>162275</v>
      </c>
      <c r="J2111">
        <f>INDEX('Raw Election Data'!$A$1:$AN$3144,MATCH($C2111&amp;" "&amp;$B2111,'Raw Election Data'!$C$1:$C$3144,0),MATCH('Joined Data'!J$1,'Raw Election Data'!$A$1:$AN$1,0))</f>
        <v>31463</v>
      </c>
      <c r="K2111">
        <f>INDEX('Raw Election Data'!$A$1:$AN$3144,MATCH($C2111&amp;" "&amp;$B2111,'Raw Election Data'!$C$1:$C$3144,0),MATCH('Joined Data'!K$1,'Raw Election Data'!$A$1:$AN$1,0))</f>
        <v>38978</v>
      </c>
      <c r="L2111">
        <f>INDEX('Raw Election Data'!$A$1:$AN$3144,MATCH($C2111&amp;" "&amp;$B2111,'Raw Election Data'!$C$1:$C$3144,0),MATCH('Joined Data'!L$1,'Raw Election Data'!$A$1:$AN$1,0))</f>
        <v>73968</v>
      </c>
      <c r="M2111">
        <f>INDEX('Raw Election Data'!$A$1:$AN$3144,MATCH($C2111&amp;" "&amp;$B2111,'Raw Election Data'!$C$1:$C$3144,0),MATCH('Joined Data'!M$1,'Raw Election Data'!$A$1:$AN$1,0))</f>
        <v>0.42535961496863506</v>
      </c>
      <c r="N2111">
        <f>INDEX('Raw Election Data'!$A$1:$AN$3144,MATCH($C2111&amp;" "&amp;$B2111,'Raw Election Data'!$C$1:$C$3144,0),MATCH('Joined Data'!N$1,'Raw Election Data'!$A$1:$AN$1,0))</f>
        <v>0.5269576032879083</v>
      </c>
      <c r="O2111">
        <f>INDEX('Raw Election Data'!$A$1:$AN$3144,MATCH($C2111&amp;" "&amp;$B2111,'Raw Election Data'!$C$1:$C$3144,0),MATCH('Joined Data'!O$1,'Raw Election Data'!$A$1:$AN$1,0))</f>
        <v>-7515</v>
      </c>
      <c r="P2111">
        <f>INDEX('Raw Election Data'!$A$1:$AN$3144,MATCH($C2111&amp;" "&amp;$B2111,'Raw Election Data'!$C$1:$C$3144,0),MATCH('Joined Data'!P$1,'Raw Election Data'!$A$1:$AN$1,0))</f>
        <v>7515</v>
      </c>
      <c r="Q2111">
        <f>INDEX('Raw Election Data'!$A$1:$AN$3144,MATCH($C2111&amp;" "&amp;$B2111,'Raw Election Data'!$C$1:$C$3144,0),MATCH('Joined Data'!Q$1,'Raw Election Data'!$A$1:$AN$1,0))</f>
        <v>-0.10159798831927325</v>
      </c>
      <c r="R2111">
        <f>INDEX('Raw Election Data'!$A$1:$AN$3144,MATCH($C2111&amp;" "&amp;$B2111,'Raw Election Data'!$C$1:$C$3144,0),MATCH('Joined Data'!R$1,'Raw Election Data'!$A$1:$AN$1,0))</f>
        <v>0.10159798831927325</v>
      </c>
    </row>
    <row r="2112" spans="1:18" ht="13.5" hidden="1" customHeight="1" x14ac:dyDescent="0.15">
      <c r="A2112" t="s">
        <v>224</v>
      </c>
      <c r="B2112" t="s">
        <v>5300</v>
      </c>
      <c r="C2112" t="str">
        <f>INDEX(FIPS!$A$1:$E$3236,MATCH($F2112,FIPS!$D$1:$D$3236,0),5)</f>
        <v>Preble County</v>
      </c>
      <c r="D2112" t="s">
        <v>269</v>
      </c>
      <c r="E2112" s="15" t="s">
        <v>114</v>
      </c>
      <c r="F2112" t="s">
        <v>5482</v>
      </c>
      <c r="G2112" t="s">
        <v>7799</v>
      </c>
      <c r="H2112" t="str">
        <f>IFERROR(VLOOKUP($G2112,'Team Colors'!$A:$B,2,0),"#c9c9c9")</f>
        <v>#fb4f14</v>
      </c>
      <c r="I2112">
        <f>INDEX('Raw Election Data'!$A$1:$AN$3144,MATCH($C2112&amp;" "&amp;$B2112,'Raw Election Data'!$C$1:$C$3144,0),MATCH('Joined Data'!I$1,'Raw Election Data'!$A$1:$AN$1,0))</f>
        <v>41329</v>
      </c>
      <c r="J2112">
        <f>INDEX('Raw Election Data'!$A$1:$AN$3144,MATCH($C2112&amp;" "&amp;$B2112,'Raw Election Data'!$C$1:$C$3144,0),MATCH('Joined Data'!J$1,'Raw Election Data'!$A$1:$AN$1,0))</f>
        <v>4323</v>
      </c>
      <c r="K2112">
        <f>INDEX('Raw Election Data'!$A$1:$AN$3144,MATCH($C2112&amp;" "&amp;$B2112,'Raw Election Data'!$C$1:$C$3144,0),MATCH('Joined Data'!K$1,'Raw Election Data'!$A$1:$AN$1,0))</f>
        <v>15376</v>
      </c>
      <c r="L2112">
        <f>INDEX('Raw Election Data'!$A$1:$AN$3144,MATCH($C2112&amp;" "&amp;$B2112,'Raw Election Data'!$C$1:$C$3144,0),MATCH('Joined Data'!L$1,'Raw Election Data'!$A$1:$AN$1,0))</f>
        <v>20475</v>
      </c>
      <c r="M2112">
        <f>INDEX('Raw Election Data'!$A$1:$AN$3144,MATCH($C2112&amp;" "&amp;$B2112,'Raw Election Data'!$C$1:$C$3144,0),MATCH('Joined Data'!M$1,'Raw Election Data'!$A$1:$AN$1,0))</f>
        <v>0.21113553113553113</v>
      </c>
      <c r="N2112">
        <f>INDEX('Raw Election Data'!$A$1:$AN$3144,MATCH($C2112&amp;" "&amp;$B2112,'Raw Election Data'!$C$1:$C$3144,0),MATCH('Joined Data'!N$1,'Raw Election Data'!$A$1:$AN$1,0))</f>
        <v>0.75096459096459101</v>
      </c>
      <c r="O2112">
        <f>INDEX('Raw Election Data'!$A$1:$AN$3144,MATCH($C2112&amp;" "&amp;$B2112,'Raw Election Data'!$C$1:$C$3144,0),MATCH('Joined Data'!O$1,'Raw Election Data'!$A$1:$AN$1,0))</f>
        <v>-11053</v>
      </c>
      <c r="P2112">
        <f>INDEX('Raw Election Data'!$A$1:$AN$3144,MATCH($C2112&amp;" "&amp;$B2112,'Raw Election Data'!$C$1:$C$3144,0),MATCH('Joined Data'!P$1,'Raw Election Data'!$A$1:$AN$1,0))</f>
        <v>11053</v>
      </c>
      <c r="Q2112">
        <f>INDEX('Raw Election Data'!$A$1:$AN$3144,MATCH($C2112&amp;" "&amp;$B2112,'Raw Election Data'!$C$1:$C$3144,0),MATCH('Joined Data'!Q$1,'Raw Election Data'!$A$1:$AN$1,0))</f>
        <v>-0.53982905982905982</v>
      </c>
      <c r="R2112">
        <f>INDEX('Raw Election Data'!$A$1:$AN$3144,MATCH($C2112&amp;" "&amp;$B2112,'Raw Election Data'!$C$1:$C$3144,0),MATCH('Joined Data'!R$1,'Raw Election Data'!$A$1:$AN$1,0))</f>
        <v>0.53982905982905982</v>
      </c>
    </row>
    <row r="2113" spans="1:18" ht="13.5" hidden="1" customHeight="1" x14ac:dyDescent="0.15">
      <c r="A2113" t="s">
        <v>224</v>
      </c>
      <c r="B2113" t="s">
        <v>5300</v>
      </c>
      <c r="C2113" t="str">
        <f>INDEX(FIPS!$A$1:$E$3236,MATCH($F2113,FIPS!$D$1:$D$3236,0),5)</f>
        <v>Putnam County</v>
      </c>
      <c r="D2113" t="s">
        <v>269</v>
      </c>
      <c r="E2113" s="15" t="s">
        <v>115</v>
      </c>
      <c r="F2113" t="s">
        <v>5483</v>
      </c>
      <c r="G2113" t="s">
        <v>7800</v>
      </c>
      <c r="H2113" t="str">
        <f>IFERROR(VLOOKUP($G2113,'Team Colors'!$A:$B,2,0),"#c9c9c9")</f>
        <v>#22150c</v>
      </c>
      <c r="I2113">
        <f>INDEX('Raw Election Data'!$A$1:$AN$3144,MATCH($C2113&amp;" "&amp;$B2113,'Raw Election Data'!$C$1:$C$3144,0),MATCH('Joined Data'!I$1,'Raw Election Data'!$A$1:$AN$1,0))</f>
        <v>34042</v>
      </c>
      <c r="J2113">
        <f>INDEX('Raw Election Data'!$A$1:$AN$3144,MATCH($C2113&amp;" "&amp;$B2113,'Raw Election Data'!$C$1:$C$3144,0),MATCH('Joined Data'!J$1,'Raw Election Data'!$A$1:$AN$1,0))</f>
        <v>2874</v>
      </c>
      <c r="K2113">
        <f>INDEX('Raw Election Data'!$A$1:$AN$3144,MATCH($C2113&amp;" "&amp;$B2113,'Raw Election Data'!$C$1:$C$3144,0),MATCH('Joined Data'!K$1,'Raw Election Data'!$A$1:$AN$1,0))</f>
        <v>14704</v>
      </c>
      <c r="L2113">
        <f>INDEX('Raw Election Data'!$A$1:$AN$3144,MATCH($C2113&amp;" "&amp;$B2113,'Raw Election Data'!$C$1:$C$3144,0),MATCH('Joined Data'!L$1,'Raw Election Data'!$A$1:$AN$1,0))</f>
        <v>18387</v>
      </c>
      <c r="M2113">
        <f>INDEX('Raw Election Data'!$A$1:$AN$3144,MATCH($C2113&amp;" "&amp;$B2113,'Raw Election Data'!$C$1:$C$3144,0),MATCH('Joined Data'!M$1,'Raw Election Data'!$A$1:$AN$1,0))</f>
        <v>0.15630608582150432</v>
      </c>
      <c r="N2113">
        <f>INDEX('Raw Election Data'!$A$1:$AN$3144,MATCH($C2113&amp;" "&amp;$B2113,'Raw Election Data'!$C$1:$C$3144,0),MATCH('Joined Data'!N$1,'Raw Election Data'!$A$1:$AN$1,0))</f>
        <v>0.79969543699352807</v>
      </c>
      <c r="O2113">
        <f>INDEX('Raw Election Data'!$A$1:$AN$3144,MATCH($C2113&amp;" "&amp;$B2113,'Raw Election Data'!$C$1:$C$3144,0),MATCH('Joined Data'!O$1,'Raw Election Data'!$A$1:$AN$1,0))</f>
        <v>-11830</v>
      </c>
      <c r="P2113">
        <f>INDEX('Raw Election Data'!$A$1:$AN$3144,MATCH($C2113&amp;" "&amp;$B2113,'Raw Election Data'!$C$1:$C$3144,0),MATCH('Joined Data'!P$1,'Raw Election Data'!$A$1:$AN$1,0))</f>
        <v>11830</v>
      </c>
      <c r="Q2113">
        <f>INDEX('Raw Election Data'!$A$1:$AN$3144,MATCH($C2113&amp;" "&amp;$B2113,'Raw Election Data'!$C$1:$C$3144,0),MATCH('Joined Data'!Q$1,'Raw Election Data'!$A$1:$AN$1,0))</f>
        <v>-0.64338935117202378</v>
      </c>
      <c r="R2113">
        <f>INDEX('Raw Election Data'!$A$1:$AN$3144,MATCH($C2113&amp;" "&amp;$B2113,'Raw Election Data'!$C$1:$C$3144,0),MATCH('Joined Data'!R$1,'Raw Election Data'!$A$1:$AN$1,0))</f>
        <v>0.64338935117202378</v>
      </c>
    </row>
    <row r="2114" spans="1:18" ht="13.5" hidden="1" customHeight="1" x14ac:dyDescent="0.15">
      <c r="A2114" t="s">
        <v>224</v>
      </c>
      <c r="B2114" t="s">
        <v>5300</v>
      </c>
      <c r="C2114" t="str">
        <f>INDEX(FIPS!$A$1:$E$3236,MATCH($F2114,FIPS!$D$1:$D$3236,0),5)</f>
        <v>Richland County</v>
      </c>
      <c r="D2114" t="s">
        <v>269</v>
      </c>
      <c r="E2114" s="15" t="s">
        <v>116</v>
      </c>
      <c r="F2114" t="s">
        <v>5484</v>
      </c>
      <c r="G2114" t="s">
        <v>7800</v>
      </c>
      <c r="H2114" t="str">
        <f>IFERROR(VLOOKUP($G2114,'Team Colors'!$A:$B,2,0),"#c9c9c9")</f>
        <v>#22150c</v>
      </c>
      <c r="I2114">
        <f>INDEX('Raw Election Data'!$A$1:$AN$3144,MATCH($C2114&amp;" "&amp;$B2114,'Raw Election Data'!$C$1:$C$3144,0),MATCH('Joined Data'!I$1,'Raw Election Data'!$A$1:$AN$1,0))</f>
        <v>121707</v>
      </c>
      <c r="J2114">
        <f>INDEX('Raw Election Data'!$A$1:$AN$3144,MATCH($C2114&amp;" "&amp;$B2114,'Raw Election Data'!$C$1:$C$3144,0),MATCH('Joined Data'!J$1,'Raw Election Data'!$A$1:$AN$1,0))</f>
        <v>15629</v>
      </c>
      <c r="K2114">
        <f>INDEX('Raw Election Data'!$A$1:$AN$3144,MATCH($C2114&amp;" "&amp;$B2114,'Raw Election Data'!$C$1:$C$3144,0),MATCH('Joined Data'!K$1,'Raw Election Data'!$A$1:$AN$1,0))</f>
        <v>35805</v>
      </c>
      <c r="L2114">
        <f>INDEX('Raw Election Data'!$A$1:$AN$3144,MATCH($C2114&amp;" "&amp;$B2114,'Raw Election Data'!$C$1:$C$3144,0),MATCH('Joined Data'!L$1,'Raw Election Data'!$A$1:$AN$1,0))</f>
        <v>53739</v>
      </c>
      <c r="M2114">
        <f>INDEX('Raw Election Data'!$A$1:$AN$3144,MATCH($C2114&amp;" "&amp;$B2114,'Raw Election Data'!$C$1:$C$3144,0),MATCH('Joined Data'!M$1,'Raw Election Data'!$A$1:$AN$1,0))</f>
        <v>0.2908316120508383</v>
      </c>
      <c r="N2114">
        <f>INDEX('Raw Election Data'!$A$1:$AN$3144,MATCH($C2114&amp;" "&amp;$B2114,'Raw Election Data'!$C$1:$C$3144,0),MATCH('Joined Data'!N$1,'Raw Election Data'!$A$1:$AN$1,0))</f>
        <v>0.66627588901914814</v>
      </c>
      <c r="O2114">
        <f>INDEX('Raw Election Data'!$A$1:$AN$3144,MATCH($C2114&amp;" "&amp;$B2114,'Raw Election Data'!$C$1:$C$3144,0),MATCH('Joined Data'!O$1,'Raw Election Data'!$A$1:$AN$1,0))</f>
        <v>-20176</v>
      </c>
      <c r="P2114">
        <f>INDEX('Raw Election Data'!$A$1:$AN$3144,MATCH($C2114&amp;" "&amp;$B2114,'Raw Election Data'!$C$1:$C$3144,0),MATCH('Joined Data'!P$1,'Raw Election Data'!$A$1:$AN$1,0))</f>
        <v>20176</v>
      </c>
      <c r="Q2114">
        <f>INDEX('Raw Election Data'!$A$1:$AN$3144,MATCH($C2114&amp;" "&amp;$B2114,'Raw Election Data'!$C$1:$C$3144,0),MATCH('Joined Data'!Q$1,'Raw Election Data'!$A$1:$AN$1,0))</f>
        <v>-0.37544427696830984</v>
      </c>
      <c r="R2114">
        <f>INDEX('Raw Election Data'!$A$1:$AN$3144,MATCH($C2114&amp;" "&amp;$B2114,'Raw Election Data'!$C$1:$C$3144,0),MATCH('Joined Data'!R$1,'Raw Election Data'!$A$1:$AN$1,0))</f>
        <v>0.37544427696830984</v>
      </c>
    </row>
    <row r="2115" spans="1:18" ht="13.5" hidden="1" customHeight="1" x14ac:dyDescent="0.15">
      <c r="A2115" t="s">
        <v>224</v>
      </c>
      <c r="B2115" t="s">
        <v>5300</v>
      </c>
      <c r="C2115" t="str">
        <f>INDEX(FIPS!$A$1:$E$3236,MATCH($F2115,FIPS!$D$1:$D$3236,0),5)</f>
        <v>Ross County</v>
      </c>
      <c r="D2115" t="s">
        <v>269</v>
      </c>
      <c r="E2115" s="15" t="s">
        <v>117</v>
      </c>
      <c r="F2115" t="s">
        <v>5488</v>
      </c>
      <c r="G2115" t="s">
        <v>7799</v>
      </c>
      <c r="H2115" t="str">
        <f>IFERROR(VLOOKUP($G2115,'Team Colors'!$A:$B,2,0),"#c9c9c9")</f>
        <v>#fb4f14</v>
      </c>
      <c r="I2115">
        <f>INDEX('Raw Election Data'!$A$1:$AN$3144,MATCH($C2115&amp;" "&amp;$B2115,'Raw Election Data'!$C$1:$C$3144,0),MATCH('Joined Data'!I$1,'Raw Election Data'!$A$1:$AN$1,0))</f>
        <v>77170</v>
      </c>
      <c r="J2115">
        <f>INDEX('Raw Election Data'!$A$1:$AN$3144,MATCH($C2115&amp;" "&amp;$B2115,'Raw Election Data'!$C$1:$C$3144,0),MATCH('Joined Data'!J$1,'Raw Election Data'!$A$1:$AN$1,0))</f>
        <v>9905</v>
      </c>
      <c r="K2115">
        <f>INDEX('Raw Election Data'!$A$1:$AN$3144,MATCH($C2115&amp;" "&amp;$B2115,'Raw Election Data'!$C$1:$C$3144,0),MATCH('Joined Data'!K$1,'Raw Election Data'!$A$1:$AN$1,0))</f>
        <v>17833</v>
      </c>
      <c r="L2115">
        <f>INDEX('Raw Election Data'!$A$1:$AN$3144,MATCH($C2115&amp;" "&amp;$B2115,'Raw Election Data'!$C$1:$C$3144,0),MATCH('Joined Data'!L$1,'Raw Election Data'!$A$1:$AN$1,0))</f>
        <v>28955</v>
      </c>
      <c r="M2115">
        <f>INDEX('Raw Election Data'!$A$1:$AN$3144,MATCH($C2115&amp;" "&amp;$B2115,'Raw Election Data'!$C$1:$C$3144,0),MATCH('Joined Data'!M$1,'Raw Election Data'!$A$1:$AN$1,0))</f>
        <v>0.34208254187532378</v>
      </c>
      <c r="N2115">
        <f>INDEX('Raw Election Data'!$A$1:$AN$3144,MATCH($C2115&amp;" "&amp;$B2115,'Raw Election Data'!$C$1:$C$3144,0),MATCH('Joined Data'!N$1,'Raw Election Data'!$A$1:$AN$1,0))</f>
        <v>0.61588672077361428</v>
      </c>
      <c r="O2115">
        <f>INDEX('Raw Election Data'!$A$1:$AN$3144,MATCH($C2115&amp;" "&amp;$B2115,'Raw Election Data'!$C$1:$C$3144,0),MATCH('Joined Data'!O$1,'Raw Election Data'!$A$1:$AN$1,0))</f>
        <v>-7928</v>
      </c>
      <c r="P2115">
        <f>INDEX('Raw Election Data'!$A$1:$AN$3144,MATCH($C2115&amp;" "&amp;$B2115,'Raw Election Data'!$C$1:$C$3144,0),MATCH('Joined Data'!P$1,'Raw Election Data'!$A$1:$AN$1,0))</f>
        <v>7928</v>
      </c>
      <c r="Q2115">
        <f>INDEX('Raw Election Data'!$A$1:$AN$3144,MATCH($C2115&amp;" "&amp;$B2115,'Raw Election Data'!$C$1:$C$3144,0),MATCH('Joined Data'!Q$1,'Raw Election Data'!$A$1:$AN$1,0))</f>
        <v>-0.27380417889829051</v>
      </c>
      <c r="R2115">
        <f>INDEX('Raw Election Data'!$A$1:$AN$3144,MATCH($C2115&amp;" "&amp;$B2115,'Raw Election Data'!$C$1:$C$3144,0),MATCH('Joined Data'!R$1,'Raw Election Data'!$A$1:$AN$1,0))</f>
        <v>0.27380417889829051</v>
      </c>
    </row>
    <row r="2116" spans="1:18" ht="13.5" hidden="1" customHeight="1" x14ac:dyDescent="0.15">
      <c r="A2116" t="s">
        <v>224</v>
      </c>
      <c r="B2116" t="s">
        <v>5300</v>
      </c>
      <c r="C2116" t="str">
        <f>INDEX(FIPS!$A$1:$E$3236,MATCH($F2116,FIPS!$D$1:$D$3236,0),5)</f>
        <v>Sandusky County</v>
      </c>
      <c r="D2116" t="s">
        <v>269</v>
      </c>
      <c r="E2116" s="15" t="s">
        <v>118</v>
      </c>
      <c r="F2116" t="s">
        <v>5492</v>
      </c>
      <c r="G2116" t="s">
        <v>7800</v>
      </c>
      <c r="H2116" t="str">
        <f>IFERROR(VLOOKUP($G2116,'Team Colors'!$A:$B,2,0),"#c9c9c9")</f>
        <v>#22150c</v>
      </c>
      <c r="I2116">
        <f>INDEX('Raw Election Data'!$A$1:$AN$3144,MATCH($C2116&amp;" "&amp;$B2116,'Raw Election Data'!$C$1:$C$3144,0),MATCH('Joined Data'!I$1,'Raw Election Data'!$A$1:$AN$1,0))</f>
        <v>59679</v>
      </c>
      <c r="J2116">
        <f>INDEX('Raw Election Data'!$A$1:$AN$3144,MATCH($C2116&amp;" "&amp;$B2116,'Raw Election Data'!$C$1:$C$3144,0),MATCH('Joined Data'!J$1,'Raw Election Data'!$A$1:$AN$1,0))</f>
        <v>9733</v>
      </c>
      <c r="K2116">
        <f>INDEX('Raw Election Data'!$A$1:$AN$3144,MATCH($C2116&amp;" "&amp;$B2116,'Raw Election Data'!$C$1:$C$3144,0),MATCH('Joined Data'!K$1,'Raw Election Data'!$A$1:$AN$1,0))</f>
        <v>16045</v>
      </c>
      <c r="L2116">
        <f>INDEX('Raw Election Data'!$A$1:$AN$3144,MATCH($C2116&amp;" "&amp;$B2116,'Raw Election Data'!$C$1:$C$3144,0),MATCH('Joined Data'!L$1,'Raw Election Data'!$A$1:$AN$1,0))</f>
        <v>27491</v>
      </c>
      <c r="M2116">
        <f>INDEX('Raw Election Data'!$A$1:$AN$3144,MATCH($C2116&amp;" "&amp;$B2116,'Raw Election Data'!$C$1:$C$3144,0),MATCH('Joined Data'!M$1,'Raw Election Data'!$A$1:$AN$1,0))</f>
        <v>0.35404314139172821</v>
      </c>
      <c r="N2116">
        <f>INDEX('Raw Election Data'!$A$1:$AN$3144,MATCH($C2116&amp;" "&amp;$B2116,'Raw Election Data'!$C$1:$C$3144,0),MATCH('Joined Data'!N$1,'Raw Election Data'!$A$1:$AN$1,0))</f>
        <v>0.58364555672765628</v>
      </c>
      <c r="O2116">
        <f>INDEX('Raw Election Data'!$A$1:$AN$3144,MATCH($C2116&amp;" "&amp;$B2116,'Raw Election Data'!$C$1:$C$3144,0),MATCH('Joined Data'!O$1,'Raw Election Data'!$A$1:$AN$1,0))</f>
        <v>-6312</v>
      </c>
      <c r="P2116">
        <f>INDEX('Raw Election Data'!$A$1:$AN$3144,MATCH($C2116&amp;" "&amp;$B2116,'Raw Election Data'!$C$1:$C$3144,0),MATCH('Joined Data'!P$1,'Raw Election Data'!$A$1:$AN$1,0))</f>
        <v>6312</v>
      </c>
      <c r="Q2116">
        <f>INDEX('Raw Election Data'!$A$1:$AN$3144,MATCH($C2116&amp;" "&amp;$B2116,'Raw Election Data'!$C$1:$C$3144,0),MATCH('Joined Data'!Q$1,'Raw Election Data'!$A$1:$AN$1,0))</f>
        <v>-0.22960241533592807</v>
      </c>
      <c r="R2116">
        <f>INDEX('Raw Election Data'!$A$1:$AN$3144,MATCH($C2116&amp;" "&amp;$B2116,'Raw Election Data'!$C$1:$C$3144,0),MATCH('Joined Data'!R$1,'Raw Election Data'!$A$1:$AN$1,0))</f>
        <v>0.22960241533592807</v>
      </c>
    </row>
    <row r="2117" spans="1:18" ht="13.5" hidden="1" customHeight="1" x14ac:dyDescent="0.15">
      <c r="A2117" t="s">
        <v>224</v>
      </c>
      <c r="B2117" t="s">
        <v>5300</v>
      </c>
      <c r="C2117" t="str">
        <f>INDEX(FIPS!$A$1:$E$3236,MATCH($F2117,FIPS!$D$1:$D$3236,0),5)</f>
        <v>Scioto County</v>
      </c>
      <c r="D2117" t="s">
        <v>269</v>
      </c>
      <c r="E2117" s="15" t="s">
        <v>119</v>
      </c>
      <c r="F2117" t="s">
        <v>5496</v>
      </c>
      <c r="G2117" t="s">
        <v>7799</v>
      </c>
      <c r="H2117" t="str">
        <f>IFERROR(VLOOKUP($G2117,'Team Colors'!$A:$B,2,0),"#c9c9c9")</f>
        <v>#fb4f14</v>
      </c>
      <c r="I2117">
        <f>INDEX('Raw Election Data'!$A$1:$AN$3144,MATCH($C2117&amp;" "&amp;$B2117,'Raw Election Data'!$C$1:$C$3144,0),MATCH('Joined Data'!I$1,'Raw Election Data'!$A$1:$AN$1,0))</f>
        <v>76825</v>
      </c>
      <c r="J2117">
        <f>INDEX('Raw Election Data'!$A$1:$AN$3144,MATCH($C2117&amp;" "&amp;$B2117,'Raw Election Data'!$C$1:$C$3144,0),MATCH('Joined Data'!J$1,'Raw Election Data'!$A$1:$AN$1,0))</f>
        <v>8841</v>
      </c>
      <c r="K2117">
        <f>INDEX('Raw Election Data'!$A$1:$AN$3144,MATCH($C2117&amp;" "&amp;$B2117,'Raw Election Data'!$C$1:$C$3144,0),MATCH('Joined Data'!K$1,'Raw Election Data'!$A$1:$AN$1,0))</f>
        <v>19742</v>
      </c>
      <c r="L2117">
        <f>INDEX('Raw Election Data'!$A$1:$AN$3144,MATCH($C2117&amp;" "&amp;$B2117,'Raw Election Data'!$C$1:$C$3144,0),MATCH('Joined Data'!L$1,'Raw Election Data'!$A$1:$AN$1,0))</f>
        <v>29618</v>
      </c>
      <c r="M2117">
        <f>INDEX('Raw Election Data'!$A$1:$AN$3144,MATCH($C2117&amp;" "&amp;$B2117,'Raw Election Data'!$C$1:$C$3144,0),MATCH('Joined Data'!M$1,'Raw Election Data'!$A$1:$AN$1,0))</f>
        <v>0.29850091160780606</v>
      </c>
      <c r="N2117">
        <f>INDEX('Raw Election Data'!$A$1:$AN$3144,MATCH($C2117&amp;" "&amp;$B2117,'Raw Election Data'!$C$1:$C$3144,0),MATCH('Joined Data'!N$1,'Raw Election Data'!$A$1:$AN$1,0))</f>
        <v>0.66655412249307855</v>
      </c>
      <c r="O2117">
        <f>INDEX('Raw Election Data'!$A$1:$AN$3144,MATCH($C2117&amp;" "&amp;$B2117,'Raw Election Data'!$C$1:$C$3144,0),MATCH('Joined Data'!O$1,'Raw Election Data'!$A$1:$AN$1,0))</f>
        <v>-10901</v>
      </c>
      <c r="P2117">
        <f>INDEX('Raw Election Data'!$A$1:$AN$3144,MATCH($C2117&amp;" "&amp;$B2117,'Raw Election Data'!$C$1:$C$3144,0),MATCH('Joined Data'!P$1,'Raw Election Data'!$A$1:$AN$1,0))</f>
        <v>10901</v>
      </c>
      <c r="Q2117">
        <f>INDEX('Raw Election Data'!$A$1:$AN$3144,MATCH($C2117&amp;" "&amp;$B2117,'Raw Election Data'!$C$1:$C$3144,0),MATCH('Joined Data'!Q$1,'Raw Election Data'!$A$1:$AN$1,0))</f>
        <v>-0.36805321088527249</v>
      </c>
      <c r="R2117">
        <f>INDEX('Raw Election Data'!$A$1:$AN$3144,MATCH($C2117&amp;" "&amp;$B2117,'Raw Election Data'!$C$1:$C$3144,0),MATCH('Joined Data'!R$1,'Raw Election Data'!$A$1:$AN$1,0))</f>
        <v>0.36805321088527249</v>
      </c>
    </row>
    <row r="2118" spans="1:18" ht="13.5" hidden="1" customHeight="1" x14ac:dyDescent="0.15">
      <c r="A2118" t="s">
        <v>224</v>
      </c>
      <c r="B2118" t="s">
        <v>5300</v>
      </c>
      <c r="C2118" t="str">
        <f>INDEX(FIPS!$A$1:$E$3236,MATCH($F2118,FIPS!$D$1:$D$3236,0),5)</f>
        <v>Seneca County</v>
      </c>
      <c r="D2118" t="s">
        <v>269</v>
      </c>
      <c r="E2118" s="15" t="s">
        <v>120</v>
      </c>
      <c r="F2118" t="s">
        <v>5499</v>
      </c>
      <c r="G2118" t="s">
        <v>7800</v>
      </c>
      <c r="H2118" t="str">
        <f>IFERROR(VLOOKUP($G2118,'Team Colors'!$A:$B,2,0),"#c9c9c9")</f>
        <v>#22150c</v>
      </c>
      <c r="I2118">
        <f>INDEX('Raw Election Data'!$A$1:$AN$3144,MATCH($C2118&amp;" "&amp;$B2118,'Raw Election Data'!$C$1:$C$3144,0),MATCH('Joined Data'!I$1,'Raw Election Data'!$A$1:$AN$1,0))</f>
        <v>55610</v>
      </c>
      <c r="J2118">
        <f>INDEX('Raw Election Data'!$A$1:$AN$3144,MATCH($C2118&amp;" "&amp;$B2118,'Raw Election Data'!$C$1:$C$3144,0),MATCH('Joined Data'!J$1,'Raw Election Data'!$A$1:$AN$1,0))</f>
        <v>7237</v>
      </c>
      <c r="K2118">
        <f>INDEX('Raw Election Data'!$A$1:$AN$3144,MATCH($C2118&amp;" "&amp;$B2118,'Raw Election Data'!$C$1:$C$3144,0),MATCH('Joined Data'!K$1,'Raw Election Data'!$A$1:$AN$1,0))</f>
        <v>14559</v>
      </c>
      <c r="L2118">
        <f>INDEX('Raw Election Data'!$A$1:$AN$3144,MATCH($C2118&amp;" "&amp;$B2118,'Raw Election Data'!$C$1:$C$3144,0),MATCH('Joined Data'!L$1,'Raw Election Data'!$A$1:$AN$1,0))</f>
        <v>23481</v>
      </c>
      <c r="M2118">
        <f>INDEX('Raw Election Data'!$A$1:$AN$3144,MATCH($C2118&amp;" "&amp;$B2118,'Raw Election Data'!$C$1:$C$3144,0),MATCH('Joined Data'!M$1,'Raw Election Data'!$A$1:$AN$1,0))</f>
        <v>0.30820663515182489</v>
      </c>
      <c r="N2118">
        <f>INDEX('Raw Election Data'!$A$1:$AN$3144,MATCH($C2118&amp;" "&amp;$B2118,'Raw Election Data'!$C$1:$C$3144,0),MATCH('Joined Data'!N$1,'Raw Election Data'!$A$1:$AN$1,0))</f>
        <v>0.6200332183467484</v>
      </c>
      <c r="O2118">
        <f>INDEX('Raw Election Data'!$A$1:$AN$3144,MATCH($C2118&amp;" "&amp;$B2118,'Raw Election Data'!$C$1:$C$3144,0),MATCH('Joined Data'!O$1,'Raw Election Data'!$A$1:$AN$1,0))</f>
        <v>-7322</v>
      </c>
      <c r="P2118">
        <f>INDEX('Raw Election Data'!$A$1:$AN$3144,MATCH($C2118&amp;" "&amp;$B2118,'Raw Election Data'!$C$1:$C$3144,0),MATCH('Joined Data'!P$1,'Raw Election Data'!$A$1:$AN$1,0))</f>
        <v>7322</v>
      </c>
      <c r="Q2118">
        <f>INDEX('Raw Election Data'!$A$1:$AN$3144,MATCH($C2118&amp;" "&amp;$B2118,'Raw Election Data'!$C$1:$C$3144,0),MATCH('Joined Data'!Q$1,'Raw Election Data'!$A$1:$AN$1,0))</f>
        <v>-0.31182658319492351</v>
      </c>
      <c r="R2118">
        <f>INDEX('Raw Election Data'!$A$1:$AN$3144,MATCH($C2118&amp;" "&amp;$B2118,'Raw Election Data'!$C$1:$C$3144,0),MATCH('Joined Data'!R$1,'Raw Election Data'!$A$1:$AN$1,0))</f>
        <v>0.31182658319492351</v>
      </c>
    </row>
    <row r="2119" spans="1:18" ht="13.5" hidden="1" customHeight="1" x14ac:dyDescent="0.15">
      <c r="A2119" t="s">
        <v>224</v>
      </c>
      <c r="B2119" t="s">
        <v>5300</v>
      </c>
      <c r="C2119" t="str">
        <f>INDEX(FIPS!$A$1:$E$3236,MATCH($F2119,FIPS!$D$1:$D$3236,0),5)</f>
        <v>Shelby County</v>
      </c>
      <c r="D2119" t="s">
        <v>269</v>
      </c>
      <c r="E2119" s="15" t="s">
        <v>121</v>
      </c>
      <c r="F2119" t="s">
        <v>5502</v>
      </c>
      <c r="G2119" t="s">
        <v>7799</v>
      </c>
      <c r="H2119" t="str">
        <f>IFERROR(VLOOKUP($G2119,'Team Colors'!$A:$B,2,0),"#c9c9c9")</f>
        <v>#fb4f14</v>
      </c>
      <c r="I2119">
        <f>INDEX('Raw Election Data'!$A$1:$AN$3144,MATCH($C2119&amp;" "&amp;$B2119,'Raw Election Data'!$C$1:$C$3144,0),MATCH('Joined Data'!I$1,'Raw Election Data'!$A$1:$AN$1,0))</f>
        <v>48901</v>
      </c>
      <c r="J2119">
        <f>INDEX('Raw Election Data'!$A$1:$AN$3144,MATCH($C2119&amp;" "&amp;$B2119,'Raw Election Data'!$C$1:$C$3144,0),MATCH('Joined Data'!J$1,'Raw Election Data'!$A$1:$AN$1,0))</f>
        <v>4143</v>
      </c>
      <c r="K2119">
        <f>INDEX('Raw Election Data'!$A$1:$AN$3144,MATCH($C2119&amp;" "&amp;$B2119,'Raw Election Data'!$C$1:$C$3144,0),MATCH('Joined Data'!K$1,'Raw Election Data'!$A$1:$AN$1,0))</f>
        <v>18148</v>
      </c>
      <c r="L2119">
        <f>INDEX('Raw Election Data'!$A$1:$AN$3144,MATCH($C2119&amp;" "&amp;$B2119,'Raw Election Data'!$C$1:$C$3144,0),MATCH('Joined Data'!L$1,'Raw Election Data'!$A$1:$AN$1,0))</f>
        <v>23110</v>
      </c>
      <c r="M2119">
        <f>INDEX('Raw Election Data'!$A$1:$AN$3144,MATCH($C2119&amp;" "&amp;$B2119,'Raw Election Data'!$C$1:$C$3144,0),MATCH('Joined Data'!M$1,'Raw Election Data'!$A$1:$AN$1,0))</f>
        <v>0.17927304197317179</v>
      </c>
      <c r="N2119">
        <f>INDEX('Raw Election Data'!$A$1:$AN$3144,MATCH($C2119&amp;" "&amp;$B2119,'Raw Election Data'!$C$1:$C$3144,0),MATCH('Joined Data'!N$1,'Raw Election Data'!$A$1:$AN$1,0))</f>
        <v>0.7852877542189528</v>
      </c>
      <c r="O2119">
        <f>INDEX('Raw Election Data'!$A$1:$AN$3144,MATCH($C2119&amp;" "&amp;$B2119,'Raw Election Data'!$C$1:$C$3144,0),MATCH('Joined Data'!O$1,'Raw Election Data'!$A$1:$AN$1,0))</f>
        <v>-14005</v>
      </c>
      <c r="P2119">
        <f>INDEX('Raw Election Data'!$A$1:$AN$3144,MATCH($C2119&amp;" "&amp;$B2119,'Raw Election Data'!$C$1:$C$3144,0),MATCH('Joined Data'!P$1,'Raw Election Data'!$A$1:$AN$1,0))</f>
        <v>14005</v>
      </c>
      <c r="Q2119">
        <f>INDEX('Raw Election Data'!$A$1:$AN$3144,MATCH($C2119&amp;" "&amp;$B2119,'Raw Election Data'!$C$1:$C$3144,0),MATCH('Joined Data'!Q$1,'Raw Election Data'!$A$1:$AN$1,0))</f>
        <v>-0.60601471224578107</v>
      </c>
      <c r="R2119">
        <f>INDEX('Raw Election Data'!$A$1:$AN$3144,MATCH($C2119&amp;" "&amp;$B2119,'Raw Election Data'!$C$1:$C$3144,0),MATCH('Joined Data'!R$1,'Raw Election Data'!$A$1:$AN$1,0))</f>
        <v>0.60601471224578107</v>
      </c>
    </row>
    <row r="2120" spans="1:18" ht="13.5" hidden="1" customHeight="1" x14ac:dyDescent="0.15">
      <c r="A2120" t="s">
        <v>224</v>
      </c>
      <c r="B2120" t="s">
        <v>5300</v>
      </c>
      <c r="C2120" t="str">
        <f>INDEX(FIPS!$A$1:$E$3236,MATCH($F2120,FIPS!$D$1:$D$3236,0),5)</f>
        <v>Stark County</v>
      </c>
      <c r="D2120" t="s">
        <v>269</v>
      </c>
      <c r="E2120" s="15" t="s">
        <v>138</v>
      </c>
      <c r="F2120" t="s">
        <v>5505</v>
      </c>
      <c r="G2120" t="s">
        <v>7800</v>
      </c>
      <c r="H2120" t="str">
        <f>IFERROR(VLOOKUP($G2120,'Team Colors'!$A:$B,2,0),"#c9c9c9")</f>
        <v>#22150c</v>
      </c>
      <c r="I2120">
        <f>INDEX('Raw Election Data'!$A$1:$AN$3144,MATCH($C2120&amp;" "&amp;$B2120,'Raw Election Data'!$C$1:$C$3144,0),MATCH('Joined Data'!I$1,'Raw Election Data'!$A$1:$AN$1,0))</f>
        <v>375165</v>
      </c>
      <c r="J2120">
        <f>INDEX('Raw Election Data'!$A$1:$AN$3144,MATCH($C2120&amp;" "&amp;$B2120,'Raw Election Data'!$C$1:$C$3144,0),MATCH('Joined Data'!J$1,'Raw Election Data'!$A$1:$AN$1,0))</f>
        <v>66581</v>
      </c>
      <c r="K2120">
        <f>INDEX('Raw Election Data'!$A$1:$AN$3144,MATCH($C2120&amp;" "&amp;$B2120,'Raw Election Data'!$C$1:$C$3144,0),MATCH('Joined Data'!K$1,'Raw Election Data'!$A$1:$AN$1,0))</f>
        <v>96345</v>
      </c>
      <c r="L2120">
        <f>INDEX('Raw Election Data'!$A$1:$AN$3144,MATCH($C2120&amp;" "&amp;$B2120,'Raw Election Data'!$C$1:$C$3144,0),MATCH('Joined Data'!L$1,'Raw Election Data'!$A$1:$AN$1,0))</f>
        <v>170868</v>
      </c>
      <c r="M2120">
        <f>INDEX('Raw Election Data'!$A$1:$AN$3144,MATCH($C2120&amp;" "&amp;$B2120,'Raw Election Data'!$C$1:$C$3144,0),MATCH('Joined Data'!M$1,'Raw Election Data'!$A$1:$AN$1,0))</f>
        <v>0.3896633658730716</v>
      </c>
      <c r="N2120">
        <f>INDEX('Raw Election Data'!$A$1:$AN$3144,MATCH($C2120&amp;" "&amp;$B2120,'Raw Election Data'!$C$1:$C$3144,0),MATCH('Joined Data'!N$1,'Raw Election Data'!$A$1:$AN$1,0))</f>
        <v>0.56385631013413862</v>
      </c>
      <c r="O2120">
        <f>INDEX('Raw Election Data'!$A$1:$AN$3144,MATCH($C2120&amp;" "&amp;$B2120,'Raw Election Data'!$C$1:$C$3144,0),MATCH('Joined Data'!O$1,'Raw Election Data'!$A$1:$AN$1,0))</f>
        <v>-29764</v>
      </c>
      <c r="P2120">
        <f>INDEX('Raw Election Data'!$A$1:$AN$3144,MATCH($C2120&amp;" "&amp;$B2120,'Raw Election Data'!$C$1:$C$3144,0),MATCH('Joined Data'!P$1,'Raw Election Data'!$A$1:$AN$1,0))</f>
        <v>29764</v>
      </c>
      <c r="Q2120">
        <f>INDEX('Raw Election Data'!$A$1:$AN$3144,MATCH($C2120&amp;" "&amp;$B2120,'Raw Election Data'!$C$1:$C$3144,0),MATCH('Joined Data'!Q$1,'Raw Election Data'!$A$1:$AN$1,0))</f>
        <v>-0.17419294426106702</v>
      </c>
      <c r="R2120">
        <f>INDEX('Raw Election Data'!$A$1:$AN$3144,MATCH($C2120&amp;" "&amp;$B2120,'Raw Election Data'!$C$1:$C$3144,0),MATCH('Joined Data'!R$1,'Raw Election Data'!$A$1:$AN$1,0))</f>
        <v>0.17419294426106702</v>
      </c>
    </row>
    <row r="2121" spans="1:18" ht="13.5" hidden="1" customHeight="1" x14ac:dyDescent="0.15">
      <c r="A2121" t="s">
        <v>224</v>
      </c>
      <c r="B2121" t="s">
        <v>5300</v>
      </c>
      <c r="C2121" t="str">
        <f>INDEX(FIPS!$A$1:$E$3236,MATCH($F2121,FIPS!$D$1:$D$3236,0),5)</f>
        <v>Summit County</v>
      </c>
      <c r="D2121" t="s">
        <v>269</v>
      </c>
      <c r="E2121" s="15" t="s">
        <v>96</v>
      </c>
      <c r="F2121" t="s">
        <v>5506</v>
      </c>
      <c r="G2121" t="s">
        <v>7800</v>
      </c>
      <c r="H2121" t="str">
        <f>IFERROR(VLOOKUP($G2121,'Team Colors'!$A:$B,2,0),"#c9c9c9")</f>
        <v>#22150c</v>
      </c>
      <c r="I2121">
        <f>INDEX('Raw Election Data'!$A$1:$AN$3144,MATCH($C2121&amp;" "&amp;$B2121,'Raw Election Data'!$C$1:$C$3144,0),MATCH('Joined Data'!I$1,'Raw Election Data'!$A$1:$AN$1,0))</f>
        <v>541968</v>
      </c>
      <c r="J2121">
        <f>INDEX('Raw Election Data'!$A$1:$AN$3144,MATCH($C2121&amp;" "&amp;$B2121,'Raw Election Data'!$C$1:$C$3144,0),MATCH('Joined Data'!J$1,'Raw Election Data'!$A$1:$AN$1,0))</f>
        <v>129922</v>
      </c>
      <c r="K2121">
        <f>INDEX('Raw Election Data'!$A$1:$AN$3144,MATCH($C2121&amp;" "&amp;$B2121,'Raw Election Data'!$C$1:$C$3144,0),MATCH('Joined Data'!K$1,'Raw Election Data'!$A$1:$AN$1,0))</f>
        <v>109531</v>
      </c>
      <c r="L2121">
        <f>INDEX('Raw Election Data'!$A$1:$AN$3144,MATCH($C2121&amp;" "&amp;$B2121,'Raw Election Data'!$C$1:$C$3144,0),MATCH('Joined Data'!L$1,'Raw Election Data'!$A$1:$AN$1,0))</f>
        <v>249937</v>
      </c>
      <c r="M2121">
        <f>INDEX('Raw Election Data'!$A$1:$AN$3144,MATCH($C2121&amp;" "&amp;$B2121,'Raw Election Data'!$C$1:$C$3144,0),MATCH('Joined Data'!M$1,'Raw Election Data'!$A$1:$AN$1,0))</f>
        <v>0.51981899438658541</v>
      </c>
      <c r="N2121">
        <f>INDEX('Raw Election Data'!$A$1:$AN$3144,MATCH($C2121&amp;" "&amp;$B2121,'Raw Election Data'!$C$1:$C$3144,0),MATCH('Joined Data'!N$1,'Raw Election Data'!$A$1:$AN$1,0))</f>
        <v>0.43823443507763954</v>
      </c>
      <c r="O2121">
        <f>INDEX('Raw Election Data'!$A$1:$AN$3144,MATCH($C2121&amp;" "&amp;$B2121,'Raw Election Data'!$C$1:$C$3144,0),MATCH('Joined Data'!O$1,'Raw Election Data'!$A$1:$AN$1,0))</f>
        <v>20391</v>
      </c>
      <c r="P2121">
        <f>INDEX('Raw Election Data'!$A$1:$AN$3144,MATCH($C2121&amp;" "&amp;$B2121,'Raw Election Data'!$C$1:$C$3144,0),MATCH('Joined Data'!P$1,'Raw Election Data'!$A$1:$AN$1,0))</f>
        <v>-20391</v>
      </c>
      <c r="Q2121">
        <f>INDEX('Raw Election Data'!$A$1:$AN$3144,MATCH($C2121&amp;" "&amp;$B2121,'Raw Election Data'!$C$1:$C$3144,0),MATCH('Joined Data'!Q$1,'Raw Election Data'!$A$1:$AN$1,0))</f>
        <v>8.158455930894587E-2</v>
      </c>
      <c r="R2121">
        <f>INDEX('Raw Election Data'!$A$1:$AN$3144,MATCH($C2121&amp;" "&amp;$B2121,'Raw Election Data'!$C$1:$C$3144,0),MATCH('Joined Data'!R$1,'Raw Election Data'!$A$1:$AN$1,0))</f>
        <v>-8.158455930894587E-2</v>
      </c>
    </row>
    <row r="2122" spans="1:18" ht="13.5" hidden="1" customHeight="1" x14ac:dyDescent="0.15">
      <c r="A2122" t="s">
        <v>224</v>
      </c>
      <c r="B2122" t="s">
        <v>5300</v>
      </c>
      <c r="C2122" t="str">
        <f>INDEX(FIPS!$A$1:$E$3236,MATCH($F2122,FIPS!$D$1:$D$3236,0),5)</f>
        <v>Trumbull County</v>
      </c>
      <c r="D2122" t="s">
        <v>269</v>
      </c>
      <c r="E2122" s="15" t="s">
        <v>97</v>
      </c>
      <c r="F2122" t="s">
        <v>5508</v>
      </c>
      <c r="G2122" t="s">
        <v>7784</v>
      </c>
      <c r="H2122" t="str">
        <f>IFERROR(VLOOKUP($G2122,'Team Colors'!$A:$B,2,0),"#c9c9c9")</f>
        <v>#ffb612</v>
      </c>
      <c r="I2122">
        <f>INDEX('Raw Election Data'!$A$1:$AN$3144,MATCH($C2122&amp;" "&amp;$B2122,'Raw Election Data'!$C$1:$C$3144,0),MATCH('Joined Data'!I$1,'Raw Election Data'!$A$1:$AN$1,0))</f>
        <v>203751</v>
      </c>
      <c r="J2122">
        <f>INDEX('Raw Election Data'!$A$1:$AN$3144,MATCH($C2122&amp;" "&amp;$B2122,'Raw Election Data'!$C$1:$C$3144,0),MATCH('Joined Data'!J$1,'Raw Election Data'!$A$1:$AN$1,0))</f>
        <v>42130</v>
      </c>
      <c r="K2122">
        <f>INDEX('Raw Election Data'!$A$1:$AN$3144,MATCH($C2122&amp;" "&amp;$B2122,'Raw Election Data'!$C$1:$C$3144,0),MATCH('Joined Data'!K$1,'Raw Election Data'!$A$1:$AN$1,0))</f>
        <v>48152</v>
      </c>
      <c r="L2122">
        <f>INDEX('Raw Election Data'!$A$1:$AN$3144,MATCH($C2122&amp;" "&amp;$B2122,'Raw Election Data'!$C$1:$C$3144,0),MATCH('Joined Data'!L$1,'Raw Election Data'!$A$1:$AN$1,0))</f>
        <v>94073</v>
      </c>
      <c r="M2122">
        <f>INDEX('Raw Election Data'!$A$1:$AN$3144,MATCH($C2122&amp;" "&amp;$B2122,'Raw Election Data'!$C$1:$C$3144,0),MATCH('Joined Data'!M$1,'Raw Election Data'!$A$1:$AN$1,0))</f>
        <v>0.44784369585322037</v>
      </c>
      <c r="N2122">
        <f>INDEX('Raw Election Data'!$A$1:$AN$3144,MATCH($C2122&amp;" "&amp;$B2122,'Raw Election Data'!$C$1:$C$3144,0),MATCH('Joined Data'!N$1,'Raw Election Data'!$A$1:$AN$1,0))</f>
        <v>0.51185781254982832</v>
      </c>
      <c r="O2122">
        <f>INDEX('Raw Election Data'!$A$1:$AN$3144,MATCH($C2122&amp;" "&amp;$B2122,'Raw Election Data'!$C$1:$C$3144,0),MATCH('Joined Data'!O$1,'Raw Election Data'!$A$1:$AN$1,0))</f>
        <v>-6022</v>
      </c>
      <c r="P2122">
        <f>INDEX('Raw Election Data'!$A$1:$AN$3144,MATCH($C2122&amp;" "&amp;$B2122,'Raw Election Data'!$C$1:$C$3144,0),MATCH('Joined Data'!P$1,'Raw Election Data'!$A$1:$AN$1,0))</f>
        <v>6022</v>
      </c>
      <c r="Q2122">
        <f>INDEX('Raw Election Data'!$A$1:$AN$3144,MATCH($C2122&amp;" "&amp;$B2122,'Raw Election Data'!$C$1:$C$3144,0),MATCH('Joined Data'!Q$1,'Raw Election Data'!$A$1:$AN$1,0))</f>
        <v>-6.4014116696607948E-2</v>
      </c>
      <c r="R2122">
        <f>INDEX('Raw Election Data'!$A$1:$AN$3144,MATCH($C2122&amp;" "&amp;$B2122,'Raw Election Data'!$C$1:$C$3144,0),MATCH('Joined Data'!R$1,'Raw Election Data'!$A$1:$AN$1,0))</f>
        <v>6.4014116696607948E-2</v>
      </c>
    </row>
    <row r="2123" spans="1:18" ht="13.5" hidden="1" customHeight="1" x14ac:dyDescent="0.15">
      <c r="A2123" t="s">
        <v>224</v>
      </c>
      <c r="B2123" t="s">
        <v>5300</v>
      </c>
      <c r="C2123" t="str">
        <f>INDEX(FIPS!$A$1:$E$3236,MATCH($F2123,FIPS!$D$1:$D$3236,0),5)</f>
        <v>Tuscarawas County</v>
      </c>
      <c r="D2123" t="s">
        <v>269</v>
      </c>
      <c r="E2123" s="15" t="s">
        <v>98</v>
      </c>
      <c r="F2123" t="s">
        <v>5510</v>
      </c>
      <c r="G2123" t="s">
        <v>7800</v>
      </c>
      <c r="H2123" t="str">
        <f>IFERROR(VLOOKUP($G2123,'Team Colors'!$A:$B,2,0),"#c9c9c9")</f>
        <v>#22150c</v>
      </c>
      <c r="I2123">
        <f>INDEX('Raw Election Data'!$A$1:$AN$3144,MATCH($C2123&amp;" "&amp;$B2123,'Raw Election Data'!$C$1:$C$3144,0),MATCH('Joined Data'!I$1,'Raw Election Data'!$A$1:$AN$1,0))</f>
        <v>92916</v>
      </c>
      <c r="J2123">
        <f>INDEX('Raw Election Data'!$A$1:$AN$3144,MATCH($C2123&amp;" "&amp;$B2123,'Raw Election Data'!$C$1:$C$3144,0),MATCH('Joined Data'!J$1,'Raw Election Data'!$A$1:$AN$1,0))</f>
        <v>11895</v>
      </c>
      <c r="K2123">
        <f>INDEX('Raw Election Data'!$A$1:$AN$3144,MATCH($C2123&amp;" "&amp;$B2123,'Raw Election Data'!$C$1:$C$3144,0),MATCH('Joined Data'!K$1,'Raw Election Data'!$A$1:$AN$1,0))</f>
        <v>26105</v>
      </c>
      <c r="L2123">
        <f>INDEX('Raw Election Data'!$A$1:$AN$3144,MATCH($C2123&amp;" "&amp;$B2123,'Raw Election Data'!$C$1:$C$3144,0),MATCH('Joined Data'!L$1,'Raw Election Data'!$A$1:$AN$1,0))</f>
        <v>40088</v>
      </c>
      <c r="M2123">
        <f>INDEX('Raw Election Data'!$A$1:$AN$3144,MATCH($C2123&amp;" "&amp;$B2123,'Raw Election Data'!$C$1:$C$3144,0),MATCH('Joined Data'!M$1,'Raw Election Data'!$A$1:$AN$1,0))</f>
        <v>0.2967222111355019</v>
      </c>
      <c r="N2123">
        <f>INDEX('Raw Election Data'!$A$1:$AN$3144,MATCH($C2123&amp;" "&amp;$B2123,'Raw Election Data'!$C$1:$C$3144,0),MATCH('Joined Data'!N$1,'Raw Election Data'!$A$1:$AN$1,0))</f>
        <v>0.65119237677110353</v>
      </c>
      <c r="O2123">
        <f>INDEX('Raw Election Data'!$A$1:$AN$3144,MATCH($C2123&amp;" "&amp;$B2123,'Raw Election Data'!$C$1:$C$3144,0),MATCH('Joined Data'!O$1,'Raw Election Data'!$A$1:$AN$1,0))</f>
        <v>-14210</v>
      </c>
      <c r="P2123">
        <f>INDEX('Raw Election Data'!$A$1:$AN$3144,MATCH($C2123&amp;" "&amp;$B2123,'Raw Election Data'!$C$1:$C$3144,0),MATCH('Joined Data'!P$1,'Raw Election Data'!$A$1:$AN$1,0))</f>
        <v>14210</v>
      </c>
      <c r="Q2123">
        <f>INDEX('Raw Election Data'!$A$1:$AN$3144,MATCH($C2123&amp;" "&amp;$B2123,'Raw Election Data'!$C$1:$C$3144,0),MATCH('Joined Data'!Q$1,'Raw Election Data'!$A$1:$AN$1,0))</f>
        <v>-0.35447016563560163</v>
      </c>
      <c r="R2123">
        <f>INDEX('Raw Election Data'!$A$1:$AN$3144,MATCH($C2123&amp;" "&amp;$B2123,'Raw Election Data'!$C$1:$C$3144,0),MATCH('Joined Data'!R$1,'Raw Election Data'!$A$1:$AN$1,0))</f>
        <v>0.35447016563560163</v>
      </c>
    </row>
    <row r="2124" spans="1:18" ht="13.5" hidden="1" customHeight="1" x14ac:dyDescent="0.15">
      <c r="A2124" t="s">
        <v>224</v>
      </c>
      <c r="B2124" t="s">
        <v>5300</v>
      </c>
      <c r="C2124" t="str">
        <f>INDEX(FIPS!$A$1:$E$3236,MATCH($F2124,FIPS!$D$1:$D$3236,0),5)</f>
        <v>Union County</v>
      </c>
      <c r="D2124" t="s">
        <v>269</v>
      </c>
      <c r="E2124" s="15" t="s">
        <v>99</v>
      </c>
      <c r="F2124" t="s">
        <v>5513</v>
      </c>
      <c r="G2124" t="s">
        <v>7800</v>
      </c>
      <c r="H2124" t="str">
        <f>IFERROR(VLOOKUP($G2124,'Team Colors'!$A:$B,2,0),"#c9c9c9")</f>
        <v>#22150c</v>
      </c>
      <c r="I2124">
        <f>INDEX('Raw Election Data'!$A$1:$AN$3144,MATCH($C2124&amp;" "&amp;$B2124,'Raw Election Data'!$C$1:$C$3144,0),MATCH('Joined Data'!I$1,'Raw Election Data'!$A$1:$AN$1,0))</f>
        <v>54277</v>
      </c>
      <c r="J2124">
        <f>INDEX('Raw Election Data'!$A$1:$AN$3144,MATCH($C2124&amp;" "&amp;$B2124,'Raw Election Data'!$C$1:$C$3144,0),MATCH('Joined Data'!J$1,'Raw Election Data'!$A$1:$AN$1,0))</f>
        <v>7530</v>
      </c>
      <c r="K2124">
        <f>INDEX('Raw Election Data'!$A$1:$AN$3144,MATCH($C2124&amp;" "&amp;$B2124,'Raw Election Data'!$C$1:$C$3144,0),MATCH('Joined Data'!K$1,'Raw Election Data'!$A$1:$AN$1,0))</f>
        <v>17601</v>
      </c>
      <c r="L2124">
        <f>INDEX('Raw Election Data'!$A$1:$AN$3144,MATCH($C2124&amp;" "&amp;$B2124,'Raw Election Data'!$C$1:$C$3144,0),MATCH('Joined Data'!L$1,'Raw Election Data'!$A$1:$AN$1,0))</f>
        <v>26533</v>
      </c>
      <c r="M2124">
        <f>INDEX('Raw Election Data'!$A$1:$AN$3144,MATCH($C2124&amp;" "&amp;$B2124,'Raw Election Data'!$C$1:$C$3144,0),MATCH('Joined Data'!M$1,'Raw Election Data'!$A$1:$AN$1,0))</f>
        <v>0.2837975351449139</v>
      </c>
      <c r="N2124">
        <f>INDEX('Raw Election Data'!$A$1:$AN$3144,MATCH($C2124&amp;" "&amp;$B2124,'Raw Election Data'!$C$1:$C$3144,0),MATCH('Joined Data'!N$1,'Raw Election Data'!$A$1:$AN$1,0))</f>
        <v>0.66336260505785249</v>
      </c>
      <c r="O2124">
        <f>INDEX('Raw Election Data'!$A$1:$AN$3144,MATCH($C2124&amp;" "&amp;$B2124,'Raw Election Data'!$C$1:$C$3144,0),MATCH('Joined Data'!O$1,'Raw Election Data'!$A$1:$AN$1,0))</f>
        <v>-10071</v>
      </c>
      <c r="P2124">
        <f>INDEX('Raw Election Data'!$A$1:$AN$3144,MATCH($C2124&amp;" "&amp;$B2124,'Raw Election Data'!$C$1:$C$3144,0),MATCH('Joined Data'!P$1,'Raw Election Data'!$A$1:$AN$1,0))</f>
        <v>10071</v>
      </c>
      <c r="Q2124">
        <f>INDEX('Raw Election Data'!$A$1:$AN$3144,MATCH($C2124&amp;" "&amp;$B2124,'Raw Election Data'!$C$1:$C$3144,0),MATCH('Joined Data'!Q$1,'Raw Election Data'!$A$1:$AN$1,0))</f>
        <v>-0.37956506991293859</v>
      </c>
      <c r="R2124">
        <f>INDEX('Raw Election Data'!$A$1:$AN$3144,MATCH($C2124&amp;" "&amp;$B2124,'Raw Election Data'!$C$1:$C$3144,0),MATCH('Joined Data'!R$1,'Raw Election Data'!$A$1:$AN$1,0))</f>
        <v>0.37956506991293859</v>
      </c>
    </row>
    <row r="2125" spans="1:18" ht="13.5" hidden="1" customHeight="1" x14ac:dyDescent="0.15">
      <c r="A2125" t="s">
        <v>224</v>
      </c>
      <c r="B2125" t="s">
        <v>5300</v>
      </c>
      <c r="C2125" t="str">
        <f>INDEX(FIPS!$A$1:$E$3236,MATCH($F2125,FIPS!$D$1:$D$3236,0),5)</f>
        <v>Van Wert County</v>
      </c>
      <c r="D2125" t="s">
        <v>269</v>
      </c>
      <c r="E2125" s="15" t="s">
        <v>100</v>
      </c>
      <c r="F2125" t="s">
        <v>5515</v>
      </c>
      <c r="G2125" t="s">
        <v>7800</v>
      </c>
      <c r="H2125" t="str">
        <f>IFERROR(VLOOKUP($G2125,'Team Colors'!$A:$B,2,0),"#c9c9c9")</f>
        <v>#22150c</v>
      </c>
      <c r="I2125">
        <f>INDEX('Raw Election Data'!$A$1:$AN$3144,MATCH($C2125&amp;" "&amp;$B2125,'Raw Election Data'!$C$1:$C$3144,0),MATCH('Joined Data'!I$1,'Raw Election Data'!$A$1:$AN$1,0))</f>
        <v>28562</v>
      </c>
      <c r="J2125">
        <f>INDEX('Raw Election Data'!$A$1:$AN$3144,MATCH($C2125&amp;" "&amp;$B2125,'Raw Election Data'!$C$1:$C$3144,0),MATCH('Joined Data'!J$1,'Raw Election Data'!$A$1:$AN$1,0))</f>
        <v>2667</v>
      </c>
      <c r="K2125">
        <f>INDEX('Raw Election Data'!$A$1:$AN$3144,MATCH($C2125&amp;" "&amp;$B2125,'Raw Election Data'!$C$1:$C$3144,0),MATCH('Joined Data'!K$1,'Raw Election Data'!$A$1:$AN$1,0))</f>
        <v>10328</v>
      </c>
      <c r="L2125">
        <f>INDEX('Raw Election Data'!$A$1:$AN$3144,MATCH($C2125&amp;" "&amp;$B2125,'Raw Election Data'!$C$1:$C$3144,0),MATCH('Joined Data'!L$1,'Raw Election Data'!$A$1:$AN$1,0))</f>
        <v>13584</v>
      </c>
      <c r="M2125">
        <f>INDEX('Raw Election Data'!$A$1:$AN$3144,MATCH($C2125&amp;" "&amp;$B2125,'Raw Election Data'!$C$1:$C$3144,0),MATCH('Joined Data'!M$1,'Raw Election Data'!$A$1:$AN$1,0))</f>
        <v>0.19633392226148411</v>
      </c>
      <c r="N2125">
        <f>INDEX('Raw Election Data'!$A$1:$AN$3144,MATCH($C2125&amp;" "&amp;$B2125,'Raw Election Data'!$C$1:$C$3144,0),MATCH('Joined Data'!N$1,'Raw Election Data'!$A$1:$AN$1,0))</f>
        <v>0.76030624263839808</v>
      </c>
      <c r="O2125">
        <f>INDEX('Raw Election Data'!$A$1:$AN$3144,MATCH($C2125&amp;" "&amp;$B2125,'Raw Election Data'!$C$1:$C$3144,0),MATCH('Joined Data'!O$1,'Raw Election Data'!$A$1:$AN$1,0))</f>
        <v>-7661</v>
      </c>
      <c r="P2125">
        <f>INDEX('Raw Election Data'!$A$1:$AN$3144,MATCH($C2125&amp;" "&amp;$B2125,'Raw Election Data'!$C$1:$C$3144,0),MATCH('Joined Data'!P$1,'Raw Election Data'!$A$1:$AN$1,0))</f>
        <v>7661</v>
      </c>
      <c r="Q2125">
        <f>INDEX('Raw Election Data'!$A$1:$AN$3144,MATCH($C2125&amp;" "&amp;$B2125,'Raw Election Data'!$C$1:$C$3144,0),MATCH('Joined Data'!Q$1,'Raw Election Data'!$A$1:$AN$1,0))</f>
        <v>-0.56397232037691403</v>
      </c>
      <c r="R2125">
        <f>INDEX('Raw Election Data'!$A$1:$AN$3144,MATCH($C2125&amp;" "&amp;$B2125,'Raw Election Data'!$C$1:$C$3144,0),MATCH('Joined Data'!R$1,'Raw Election Data'!$A$1:$AN$1,0))</f>
        <v>0.56397232037691403</v>
      </c>
    </row>
    <row r="2126" spans="1:18" ht="13.5" hidden="1" customHeight="1" x14ac:dyDescent="0.15">
      <c r="A2126" t="s">
        <v>224</v>
      </c>
      <c r="B2126" t="s">
        <v>5300</v>
      </c>
      <c r="C2126" t="str">
        <f>INDEX(FIPS!$A$1:$E$3236,MATCH($F2126,FIPS!$D$1:$D$3236,0),5)</f>
        <v>Vinton County</v>
      </c>
      <c r="D2126" t="s">
        <v>269</v>
      </c>
      <c r="E2126" s="15" t="s">
        <v>101</v>
      </c>
      <c r="F2126" t="s">
        <v>5519</v>
      </c>
      <c r="G2126" t="s">
        <v>7799</v>
      </c>
      <c r="H2126" t="str">
        <f>IFERROR(VLOOKUP($G2126,'Team Colors'!$A:$B,2,0),"#c9c9c9")</f>
        <v>#fb4f14</v>
      </c>
      <c r="I2126">
        <f>INDEX('Raw Election Data'!$A$1:$AN$3144,MATCH($C2126&amp;" "&amp;$B2126,'Raw Election Data'!$C$1:$C$3144,0),MATCH('Joined Data'!I$1,'Raw Election Data'!$A$1:$AN$1,0))</f>
        <v>13048</v>
      </c>
      <c r="J2126">
        <f>INDEX('Raw Election Data'!$A$1:$AN$3144,MATCH($C2126&amp;" "&amp;$B2126,'Raw Election Data'!$C$1:$C$3144,0),MATCH('Joined Data'!J$1,'Raw Election Data'!$A$1:$AN$1,0))</f>
        <v>1332</v>
      </c>
      <c r="K2126">
        <f>INDEX('Raw Election Data'!$A$1:$AN$3144,MATCH($C2126&amp;" "&amp;$B2126,'Raw Election Data'!$C$1:$C$3144,0),MATCH('Joined Data'!K$1,'Raw Election Data'!$A$1:$AN$1,0))</f>
        <v>3799</v>
      </c>
      <c r="L2126">
        <f>INDEX('Raw Election Data'!$A$1:$AN$3144,MATCH($C2126&amp;" "&amp;$B2126,'Raw Election Data'!$C$1:$C$3144,0),MATCH('Joined Data'!L$1,'Raw Election Data'!$A$1:$AN$1,0))</f>
        <v>5393</v>
      </c>
      <c r="M2126">
        <f>INDEX('Raw Election Data'!$A$1:$AN$3144,MATCH($C2126&amp;" "&amp;$B2126,'Raw Election Data'!$C$1:$C$3144,0),MATCH('Joined Data'!M$1,'Raw Election Data'!$A$1:$AN$1,0))</f>
        <v>0.2469868347858335</v>
      </c>
      <c r="N2126">
        <f>INDEX('Raw Election Data'!$A$1:$AN$3144,MATCH($C2126&amp;" "&amp;$B2126,'Raw Election Data'!$C$1:$C$3144,0),MATCH('Joined Data'!N$1,'Raw Election Data'!$A$1:$AN$1,0))</f>
        <v>0.7044316706842203</v>
      </c>
      <c r="O2126">
        <f>INDEX('Raw Election Data'!$A$1:$AN$3144,MATCH($C2126&amp;" "&amp;$B2126,'Raw Election Data'!$C$1:$C$3144,0),MATCH('Joined Data'!O$1,'Raw Election Data'!$A$1:$AN$1,0))</f>
        <v>-2467</v>
      </c>
      <c r="P2126">
        <f>INDEX('Raw Election Data'!$A$1:$AN$3144,MATCH($C2126&amp;" "&amp;$B2126,'Raw Election Data'!$C$1:$C$3144,0),MATCH('Joined Data'!P$1,'Raw Election Data'!$A$1:$AN$1,0))</f>
        <v>2467</v>
      </c>
      <c r="Q2126">
        <f>INDEX('Raw Election Data'!$A$1:$AN$3144,MATCH($C2126&amp;" "&amp;$B2126,'Raw Election Data'!$C$1:$C$3144,0),MATCH('Joined Data'!Q$1,'Raw Election Data'!$A$1:$AN$1,0))</f>
        <v>-0.4574448358983868</v>
      </c>
      <c r="R2126">
        <f>INDEX('Raw Election Data'!$A$1:$AN$3144,MATCH($C2126&amp;" "&amp;$B2126,'Raw Election Data'!$C$1:$C$3144,0),MATCH('Joined Data'!R$1,'Raw Election Data'!$A$1:$AN$1,0))</f>
        <v>0.4574448358983868</v>
      </c>
    </row>
    <row r="2127" spans="1:18" ht="13.5" hidden="1" customHeight="1" x14ac:dyDescent="0.15">
      <c r="A2127" t="s">
        <v>224</v>
      </c>
      <c r="B2127" t="s">
        <v>5300</v>
      </c>
      <c r="C2127" t="str">
        <f>INDEX(FIPS!$A$1:$E$3236,MATCH($F2127,FIPS!$D$1:$D$3236,0),5)</f>
        <v>Warren County</v>
      </c>
      <c r="D2127" t="s">
        <v>269</v>
      </c>
      <c r="E2127" s="15" t="s">
        <v>102</v>
      </c>
      <c r="F2127" t="s">
        <v>5520</v>
      </c>
      <c r="G2127" t="s">
        <v>7799</v>
      </c>
      <c r="H2127" t="str">
        <f>IFERROR(VLOOKUP($G2127,'Team Colors'!$A:$B,2,0),"#c9c9c9")</f>
        <v>#fb4f14</v>
      </c>
      <c r="I2127">
        <f>INDEX('Raw Election Data'!$A$1:$AN$3144,MATCH($C2127&amp;" "&amp;$B2127,'Raw Election Data'!$C$1:$C$3144,0),MATCH('Joined Data'!I$1,'Raw Election Data'!$A$1:$AN$1,0))</f>
        <v>224469</v>
      </c>
      <c r="J2127">
        <f>INDEX('Raw Election Data'!$A$1:$AN$3144,MATCH($C2127&amp;" "&amp;$B2127,'Raw Election Data'!$C$1:$C$3144,0),MATCH('Joined Data'!J$1,'Raw Election Data'!$A$1:$AN$1,0))</f>
        <v>33036</v>
      </c>
      <c r="K2127">
        <f>INDEX('Raw Election Data'!$A$1:$AN$3144,MATCH($C2127&amp;" "&amp;$B2127,'Raw Election Data'!$C$1:$C$3144,0),MATCH('Joined Data'!K$1,'Raw Election Data'!$A$1:$AN$1,0))</f>
        <v>75947</v>
      </c>
      <c r="L2127">
        <f>INDEX('Raw Election Data'!$A$1:$AN$3144,MATCH($C2127&amp;" "&amp;$B2127,'Raw Election Data'!$C$1:$C$3144,0),MATCH('Joined Data'!L$1,'Raw Election Data'!$A$1:$AN$1,0))</f>
        <v>114254</v>
      </c>
      <c r="M2127">
        <f>INDEX('Raw Election Data'!$A$1:$AN$3144,MATCH($C2127&amp;" "&amp;$B2127,'Raw Election Data'!$C$1:$C$3144,0),MATCH('Joined Data'!M$1,'Raw Election Data'!$A$1:$AN$1,0))</f>
        <v>0.2891452378034905</v>
      </c>
      <c r="N2127">
        <f>INDEX('Raw Election Data'!$A$1:$AN$3144,MATCH($C2127&amp;" "&amp;$B2127,'Raw Election Data'!$C$1:$C$3144,0),MATCH('Joined Data'!N$1,'Raw Election Data'!$A$1:$AN$1,0))</f>
        <v>0.66472070999702415</v>
      </c>
      <c r="O2127">
        <f>INDEX('Raw Election Data'!$A$1:$AN$3144,MATCH($C2127&amp;" "&amp;$B2127,'Raw Election Data'!$C$1:$C$3144,0),MATCH('Joined Data'!O$1,'Raw Election Data'!$A$1:$AN$1,0))</f>
        <v>-42911</v>
      </c>
      <c r="P2127">
        <f>INDEX('Raw Election Data'!$A$1:$AN$3144,MATCH($C2127&amp;" "&amp;$B2127,'Raw Election Data'!$C$1:$C$3144,0),MATCH('Joined Data'!P$1,'Raw Election Data'!$A$1:$AN$1,0))</f>
        <v>42911</v>
      </c>
      <c r="Q2127">
        <f>INDEX('Raw Election Data'!$A$1:$AN$3144,MATCH($C2127&amp;" "&amp;$B2127,'Raw Election Data'!$C$1:$C$3144,0),MATCH('Joined Data'!Q$1,'Raw Election Data'!$A$1:$AN$1,0))</f>
        <v>-0.37557547219353365</v>
      </c>
      <c r="R2127">
        <f>INDEX('Raw Election Data'!$A$1:$AN$3144,MATCH($C2127&amp;" "&amp;$B2127,'Raw Election Data'!$C$1:$C$3144,0),MATCH('Joined Data'!R$1,'Raw Election Data'!$A$1:$AN$1,0))</f>
        <v>0.37557547219353365</v>
      </c>
    </row>
    <row r="2128" spans="1:18" ht="13.5" hidden="1" customHeight="1" x14ac:dyDescent="0.15">
      <c r="A2128" t="s">
        <v>224</v>
      </c>
      <c r="B2128" t="s">
        <v>5300</v>
      </c>
      <c r="C2128" t="str">
        <f>INDEX(FIPS!$A$1:$E$3236,MATCH($F2128,FIPS!$D$1:$D$3236,0),5)</f>
        <v>Washington County</v>
      </c>
      <c r="D2128" t="s">
        <v>269</v>
      </c>
      <c r="E2128" s="15" t="s">
        <v>103</v>
      </c>
      <c r="F2128" t="s">
        <v>5521</v>
      </c>
      <c r="G2128" t="s">
        <v>7784</v>
      </c>
      <c r="H2128" t="str">
        <f>IFERROR(VLOOKUP($G2128,'Team Colors'!$A:$B,2,0),"#c9c9c9")</f>
        <v>#ffb612</v>
      </c>
      <c r="I2128">
        <f>INDEX('Raw Election Data'!$A$1:$AN$3144,MATCH($C2128&amp;" "&amp;$B2128,'Raw Election Data'!$C$1:$C$3144,0),MATCH('Joined Data'!I$1,'Raw Election Data'!$A$1:$AN$1,0))</f>
        <v>61112</v>
      </c>
      <c r="J2128">
        <f>INDEX('Raw Election Data'!$A$1:$AN$3144,MATCH($C2128&amp;" "&amp;$B2128,'Raw Election Data'!$C$1:$C$3144,0),MATCH('Joined Data'!J$1,'Raw Election Data'!$A$1:$AN$1,0))</f>
        <v>7841</v>
      </c>
      <c r="K2128">
        <f>INDEX('Raw Election Data'!$A$1:$AN$3144,MATCH($C2128&amp;" "&amp;$B2128,'Raw Election Data'!$C$1:$C$3144,0),MATCH('Joined Data'!K$1,'Raw Election Data'!$A$1:$AN$1,0))</f>
        <v>19901</v>
      </c>
      <c r="L2128">
        <f>INDEX('Raw Election Data'!$A$1:$AN$3144,MATCH($C2128&amp;" "&amp;$B2128,'Raw Election Data'!$C$1:$C$3144,0),MATCH('Joined Data'!L$1,'Raw Election Data'!$A$1:$AN$1,0))</f>
        <v>28992</v>
      </c>
      <c r="M2128">
        <f>INDEX('Raw Election Data'!$A$1:$AN$3144,MATCH($C2128&amp;" "&amp;$B2128,'Raw Election Data'!$C$1:$C$3144,0),MATCH('Joined Data'!M$1,'Raw Election Data'!$A$1:$AN$1,0))</f>
        <v>0.27045391832229582</v>
      </c>
      <c r="N2128">
        <f>INDEX('Raw Election Data'!$A$1:$AN$3144,MATCH($C2128&amp;" "&amp;$B2128,'Raw Election Data'!$C$1:$C$3144,0),MATCH('Joined Data'!N$1,'Raw Election Data'!$A$1:$AN$1,0))</f>
        <v>0.68643073951434874</v>
      </c>
      <c r="O2128">
        <f>INDEX('Raw Election Data'!$A$1:$AN$3144,MATCH($C2128&amp;" "&amp;$B2128,'Raw Election Data'!$C$1:$C$3144,0),MATCH('Joined Data'!O$1,'Raw Election Data'!$A$1:$AN$1,0))</f>
        <v>-12060</v>
      </c>
      <c r="P2128">
        <f>INDEX('Raw Election Data'!$A$1:$AN$3144,MATCH($C2128&amp;" "&amp;$B2128,'Raw Election Data'!$C$1:$C$3144,0),MATCH('Joined Data'!P$1,'Raw Election Data'!$A$1:$AN$1,0))</f>
        <v>12060</v>
      </c>
      <c r="Q2128">
        <f>INDEX('Raw Election Data'!$A$1:$AN$3144,MATCH($C2128&amp;" "&amp;$B2128,'Raw Election Data'!$C$1:$C$3144,0),MATCH('Joined Data'!Q$1,'Raw Election Data'!$A$1:$AN$1,0))</f>
        <v>-0.41597682119205293</v>
      </c>
      <c r="R2128">
        <f>INDEX('Raw Election Data'!$A$1:$AN$3144,MATCH($C2128&amp;" "&amp;$B2128,'Raw Election Data'!$C$1:$C$3144,0),MATCH('Joined Data'!R$1,'Raw Election Data'!$A$1:$AN$1,0))</f>
        <v>0.41597682119205293</v>
      </c>
    </row>
    <row r="2129" spans="1:18" ht="13.5" hidden="1" customHeight="1" x14ac:dyDescent="0.15">
      <c r="A2129" t="s">
        <v>224</v>
      </c>
      <c r="B2129" t="s">
        <v>5300</v>
      </c>
      <c r="C2129" t="str">
        <f>INDEX(FIPS!$A$1:$E$3236,MATCH($F2129,FIPS!$D$1:$D$3236,0),5)</f>
        <v>Wayne County</v>
      </c>
      <c r="D2129" t="s">
        <v>269</v>
      </c>
      <c r="E2129" s="15" t="s">
        <v>139</v>
      </c>
      <c r="F2129" t="s">
        <v>5525</v>
      </c>
      <c r="G2129" t="s">
        <v>7800</v>
      </c>
      <c r="H2129" t="str">
        <f>IFERROR(VLOOKUP($G2129,'Team Colors'!$A:$B,2,0),"#c9c9c9")</f>
        <v>#22150c</v>
      </c>
      <c r="I2129">
        <f>INDEX('Raw Election Data'!$A$1:$AN$3144,MATCH($C2129&amp;" "&amp;$B2129,'Raw Election Data'!$C$1:$C$3144,0),MATCH('Joined Data'!I$1,'Raw Election Data'!$A$1:$AN$1,0))</f>
        <v>116063</v>
      </c>
      <c r="J2129">
        <f>INDEX('Raw Election Data'!$A$1:$AN$3144,MATCH($C2129&amp;" "&amp;$B2129,'Raw Election Data'!$C$1:$C$3144,0),MATCH('Joined Data'!J$1,'Raw Election Data'!$A$1:$AN$1,0))</f>
        <v>14670</v>
      </c>
      <c r="K2129">
        <f>INDEX('Raw Election Data'!$A$1:$AN$3144,MATCH($C2129&amp;" "&amp;$B2129,'Raw Election Data'!$C$1:$C$3144,0),MATCH('Joined Data'!K$1,'Raw Election Data'!$A$1:$AN$1,0))</f>
        <v>31622</v>
      </c>
      <c r="L2129">
        <f>INDEX('Raw Election Data'!$A$1:$AN$3144,MATCH($C2129&amp;" "&amp;$B2129,'Raw Election Data'!$C$1:$C$3144,0),MATCH('Joined Data'!L$1,'Raw Election Data'!$A$1:$AN$1,0))</f>
        <v>48550</v>
      </c>
      <c r="M2129">
        <f>INDEX('Raw Election Data'!$A$1:$AN$3144,MATCH($C2129&amp;" "&amp;$B2129,'Raw Election Data'!$C$1:$C$3144,0),MATCH('Joined Data'!M$1,'Raw Election Data'!$A$1:$AN$1,0))</f>
        <v>0.30216271884654994</v>
      </c>
      <c r="N2129">
        <f>INDEX('Raw Election Data'!$A$1:$AN$3144,MATCH($C2129&amp;" "&amp;$B2129,'Raw Election Data'!$C$1:$C$3144,0),MATCH('Joined Data'!N$1,'Raw Election Data'!$A$1:$AN$1,0))</f>
        <v>0.65132852729145208</v>
      </c>
      <c r="O2129">
        <f>INDEX('Raw Election Data'!$A$1:$AN$3144,MATCH($C2129&amp;" "&amp;$B2129,'Raw Election Data'!$C$1:$C$3144,0),MATCH('Joined Data'!O$1,'Raw Election Data'!$A$1:$AN$1,0))</f>
        <v>-16952</v>
      </c>
      <c r="P2129">
        <f>INDEX('Raw Election Data'!$A$1:$AN$3144,MATCH($C2129&amp;" "&amp;$B2129,'Raw Election Data'!$C$1:$C$3144,0),MATCH('Joined Data'!P$1,'Raw Election Data'!$A$1:$AN$1,0))</f>
        <v>16952</v>
      </c>
      <c r="Q2129">
        <f>INDEX('Raw Election Data'!$A$1:$AN$3144,MATCH($C2129&amp;" "&amp;$B2129,'Raw Election Data'!$C$1:$C$3144,0),MATCH('Joined Data'!Q$1,'Raw Election Data'!$A$1:$AN$1,0))</f>
        <v>-0.34916580844490214</v>
      </c>
      <c r="R2129">
        <f>INDEX('Raw Election Data'!$A$1:$AN$3144,MATCH($C2129&amp;" "&amp;$B2129,'Raw Election Data'!$C$1:$C$3144,0),MATCH('Joined Data'!R$1,'Raw Election Data'!$A$1:$AN$1,0))</f>
        <v>0.34916580844490214</v>
      </c>
    </row>
    <row r="2130" spans="1:18" ht="13.5" hidden="1" customHeight="1" x14ac:dyDescent="0.15">
      <c r="A2130" t="s">
        <v>224</v>
      </c>
      <c r="B2130" t="s">
        <v>5300</v>
      </c>
      <c r="C2130" t="str">
        <f>INDEX(FIPS!$A$1:$E$3236,MATCH($F2130,FIPS!$D$1:$D$3236,0),5)</f>
        <v>Williams County</v>
      </c>
      <c r="D2130" t="s">
        <v>269</v>
      </c>
      <c r="E2130" s="15" t="s">
        <v>140</v>
      </c>
      <c r="F2130" t="s">
        <v>5528</v>
      </c>
      <c r="G2130" t="s">
        <v>7784</v>
      </c>
      <c r="H2130" t="str">
        <f>IFERROR(VLOOKUP($G2130,'Team Colors'!$A:$B,2,0),"#c9c9c9")</f>
        <v>#ffb612</v>
      </c>
      <c r="I2130">
        <f>INDEX('Raw Election Data'!$A$1:$AN$3144,MATCH($C2130&amp;" "&amp;$B2130,'Raw Election Data'!$C$1:$C$3144,0),MATCH('Joined Data'!I$1,'Raw Election Data'!$A$1:$AN$1,0))</f>
        <v>37120</v>
      </c>
      <c r="J2130">
        <f>INDEX('Raw Election Data'!$A$1:$AN$3144,MATCH($C2130&amp;" "&amp;$B2130,'Raw Election Data'!$C$1:$C$3144,0),MATCH('Joined Data'!J$1,'Raw Election Data'!$A$1:$AN$1,0))</f>
        <v>4287</v>
      </c>
      <c r="K2130">
        <f>INDEX('Raw Election Data'!$A$1:$AN$3144,MATCH($C2130&amp;" "&amp;$B2130,'Raw Election Data'!$C$1:$C$3144,0),MATCH('Joined Data'!K$1,'Raw Election Data'!$A$1:$AN$1,0))</f>
        <v>11706</v>
      </c>
      <c r="L2130">
        <f>INDEX('Raw Election Data'!$A$1:$AN$3144,MATCH($C2130&amp;" "&amp;$B2130,'Raw Election Data'!$C$1:$C$3144,0),MATCH('Joined Data'!L$1,'Raw Election Data'!$A$1:$AN$1,0))</f>
        <v>16938</v>
      </c>
      <c r="M2130">
        <f>INDEX('Raw Election Data'!$A$1:$AN$3144,MATCH($C2130&amp;" "&amp;$B2130,'Raw Election Data'!$C$1:$C$3144,0),MATCH('Joined Data'!M$1,'Raw Election Data'!$A$1:$AN$1,0))</f>
        <v>0.25309953949698905</v>
      </c>
      <c r="N2130">
        <f>INDEX('Raw Election Data'!$A$1:$AN$3144,MATCH($C2130&amp;" "&amp;$B2130,'Raw Election Data'!$C$1:$C$3144,0),MATCH('Joined Data'!N$1,'Raw Election Data'!$A$1:$AN$1,0))</f>
        <v>0.69110874955720869</v>
      </c>
      <c r="O2130">
        <f>INDEX('Raw Election Data'!$A$1:$AN$3144,MATCH($C2130&amp;" "&amp;$B2130,'Raw Election Data'!$C$1:$C$3144,0),MATCH('Joined Data'!O$1,'Raw Election Data'!$A$1:$AN$1,0))</f>
        <v>-7419</v>
      </c>
      <c r="P2130">
        <f>INDEX('Raw Election Data'!$A$1:$AN$3144,MATCH($C2130&amp;" "&amp;$B2130,'Raw Election Data'!$C$1:$C$3144,0),MATCH('Joined Data'!P$1,'Raw Election Data'!$A$1:$AN$1,0))</f>
        <v>7419</v>
      </c>
      <c r="Q2130">
        <f>INDEX('Raw Election Data'!$A$1:$AN$3144,MATCH($C2130&amp;" "&amp;$B2130,'Raw Election Data'!$C$1:$C$3144,0),MATCH('Joined Data'!Q$1,'Raw Election Data'!$A$1:$AN$1,0))</f>
        <v>-0.43800921006021964</v>
      </c>
      <c r="R2130">
        <f>INDEX('Raw Election Data'!$A$1:$AN$3144,MATCH($C2130&amp;" "&amp;$B2130,'Raw Election Data'!$C$1:$C$3144,0),MATCH('Joined Data'!R$1,'Raw Election Data'!$A$1:$AN$1,0))</f>
        <v>0.43800921006021964</v>
      </c>
    </row>
    <row r="2131" spans="1:18" ht="13.5" hidden="1" customHeight="1" x14ac:dyDescent="0.15">
      <c r="A2131" t="s">
        <v>224</v>
      </c>
      <c r="B2131" t="s">
        <v>5300</v>
      </c>
      <c r="C2131" t="str">
        <f>INDEX(FIPS!$A$1:$E$3236,MATCH($F2131,FIPS!$D$1:$D$3236,0),5)</f>
        <v>Wood County</v>
      </c>
      <c r="D2131" t="s">
        <v>269</v>
      </c>
      <c r="E2131" s="15" t="s">
        <v>141</v>
      </c>
      <c r="F2131" t="s">
        <v>5530</v>
      </c>
      <c r="G2131" t="s">
        <v>7800</v>
      </c>
      <c r="H2131" t="str">
        <f>IFERROR(VLOOKUP($G2131,'Team Colors'!$A:$B,2,0),"#c9c9c9")</f>
        <v>#22150c</v>
      </c>
      <c r="I2131">
        <f>INDEX('Raw Election Data'!$A$1:$AN$3144,MATCH($C2131&amp;" "&amp;$B2131,'Raw Election Data'!$C$1:$C$3144,0),MATCH('Joined Data'!I$1,'Raw Election Data'!$A$1:$AN$1,0))</f>
        <v>129730</v>
      </c>
      <c r="J2131">
        <f>INDEX('Raw Election Data'!$A$1:$AN$3144,MATCH($C2131&amp;" "&amp;$B2131,'Raw Election Data'!$C$1:$C$3144,0),MATCH('Joined Data'!J$1,'Raw Election Data'!$A$1:$AN$1,0))</f>
        <v>26440</v>
      </c>
      <c r="K2131">
        <f>INDEX('Raw Election Data'!$A$1:$AN$3144,MATCH($C2131&amp;" "&amp;$B2131,'Raw Election Data'!$C$1:$C$3144,0),MATCH('Joined Data'!K$1,'Raw Election Data'!$A$1:$AN$1,0))</f>
        <v>31734</v>
      </c>
      <c r="L2131">
        <f>INDEX('Raw Election Data'!$A$1:$AN$3144,MATCH($C2131&amp;" "&amp;$B2131,'Raw Election Data'!$C$1:$C$3144,0),MATCH('Joined Data'!L$1,'Raw Election Data'!$A$1:$AN$1,0))</f>
        <v>62287</v>
      </c>
      <c r="M2131">
        <f>INDEX('Raw Election Data'!$A$1:$AN$3144,MATCH($C2131&amp;" "&amp;$B2131,'Raw Election Data'!$C$1:$C$3144,0),MATCH('Joined Data'!M$1,'Raw Election Data'!$A$1:$AN$1,0))</f>
        <v>0.42448665050492079</v>
      </c>
      <c r="N2131">
        <f>INDEX('Raw Election Data'!$A$1:$AN$3144,MATCH($C2131&amp;" "&amp;$B2131,'Raw Election Data'!$C$1:$C$3144,0),MATCH('Joined Data'!N$1,'Raw Election Data'!$A$1:$AN$1,0))</f>
        <v>0.50948030889270635</v>
      </c>
      <c r="O2131">
        <f>INDEX('Raw Election Data'!$A$1:$AN$3144,MATCH($C2131&amp;" "&amp;$B2131,'Raw Election Data'!$C$1:$C$3144,0),MATCH('Joined Data'!O$1,'Raw Election Data'!$A$1:$AN$1,0))</f>
        <v>-5294</v>
      </c>
      <c r="P2131">
        <f>INDEX('Raw Election Data'!$A$1:$AN$3144,MATCH($C2131&amp;" "&amp;$B2131,'Raw Election Data'!$C$1:$C$3144,0),MATCH('Joined Data'!P$1,'Raw Election Data'!$A$1:$AN$1,0))</f>
        <v>5294</v>
      </c>
      <c r="Q2131">
        <f>INDEX('Raw Election Data'!$A$1:$AN$3144,MATCH($C2131&amp;" "&amp;$B2131,'Raw Election Data'!$C$1:$C$3144,0),MATCH('Joined Data'!Q$1,'Raw Election Data'!$A$1:$AN$1,0))</f>
        <v>-8.4993658387785553E-2</v>
      </c>
      <c r="R2131">
        <f>INDEX('Raw Election Data'!$A$1:$AN$3144,MATCH($C2131&amp;" "&amp;$B2131,'Raw Election Data'!$C$1:$C$3144,0),MATCH('Joined Data'!R$1,'Raw Election Data'!$A$1:$AN$1,0))</f>
        <v>8.4993658387785553E-2</v>
      </c>
    </row>
    <row r="2132" spans="1:18" ht="13.5" hidden="1" customHeight="1" x14ac:dyDescent="0.15">
      <c r="A2132" t="s">
        <v>224</v>
      </c>
      <c r="B2132" t="s">
        <v>5300</v>
      </c>
      <c r="C2132" t="str">
        <f>INDEX(FIPS!$A$1:$E$3236,MATCH($F2132,FIPS!$D$1:$D$3236,0),5)</f>
        <v>Wyandot County</v>
      </c>
      <c r="D2132" t="s">
        <v>269</v>
      </c>
      <c r="E2132" s="15" t="s">
        <v>142</v>
      </c>
      <c r="F2132" t="s">
        <v>5532</v>
      </c>
      <c r="G2132" t="s">
        <v>7800</v>
      </c>
      <c r="H2132" t="str">
        <f>IFERROR(VLOOKUP($G2132,'Team Colors'!$A:$B,2,0),"#c9c9c9")</f>
        <v>#22150c</v>
      </c>
      <c r="I2132">
        <f>INDEX('Raw Election Data'!$A$1:$AN$3144,MATCH($C2132&amp;" "&amp;$B2132,'Raw Election Data'!$C$1:$C$3144,0),MATCH('Joined Data'!I$1,'Raw Election Data'!$A$1:$AN$1,0))</f>
        <v>22243</v>
      </c>
      <c r="J2132">
        <f>INDEX('Raw Election Data'!$A$1:$AN$3144,MATCH($C2132&amp;" "&amp;$B2132,'Raw Election Data'!$C$1:$C$3144,0),MATCH('Joined Data'!J$1,'Raw Election Data'!$A$1:$AN$1,0))</f>
        <v>2484</v>
      </c>
      <c r="K2132">
        <f>INDEX('Raw Election Data'!$A$1:$AN$3144,MATCH($C2132&amp;" "&amp;$B2132,'Raw Election Data'!$C$1:$C$3144,0),MATCH('Joined Data'!K$1,'Raw Election Data'!$A$1:$AN$1,0))</f>
        <v>7346</v>
      </c>
      <c r="L2132">
        <f>INDEX('Raw Election Data'!$A$1:$AN$3144,MATCH($C2132&amp;" "&amp;$B2132,'Raw Election Data'!$C$1:$C$3144,0),MATCH('Joined Data'!L$1,'Raw Election Data'!$A$1:$AN$1,0))</f>
        <v>10396</v>
      </c>
      <c r="M2132">
        <f>INDEX('Raw Election Data'!$A$1:$AN$3144,MATCH($C2132&amp;" "&amp;$B2132,'Raw Election Data'!$C$1:$C$3144,0),MATCH('Joined Data'!M$1,'Raw Election Data'!$A$1:$AN$1,0))</f>
        <v>0.23893805309734514</v>
      </c>
      <c r="N2132">
        <f>INDEX('Raw Election Data'!$A$1:$AN$3144,MATCH($C2132&amp;" "&amp;$B2132,'Raw Election Data'!$C$1:$C$3144,0),MATCH('Joined Data'!N$1,'Raw Election Data'!$A$1:$AN$1,0))</f>
        <v>0.70661792997306661</v>
      </c>
      <c r="O2132">
        <f>INDEX('Raw Election Data'!$A$1:$AN$3144,MATCH($C2132&amp;" "&amp;$B2132,'Raw Election Data'!$C$1:$C$3144,0),MATCH('Joined Data'!O$1,'Raw Election Data'!$A$1:$AN$1,0))</f>
        <v>-4862</v>
      </c>
      <c r="P2132">
        <f>INDEX('Raw Election Data'!$A$1:$AN$3144,MATCH($C2132&amp;" "&amp;$B2132,'Raw Election Data'!$C$1:$C$3144,0),MATCH('Joined Data'!P$1,'Raw Election Data'!$A$1:$AN$1,0))</f>
        <v>4862</v>
      </c>
      <c r="Q2132">
        <f>INDEX('Raw Election Data'!$A$1:$AN$3144,MATCH($C2132&amp;" "&amp;$B2132,'Raw Election Data'!$C$1:$C$3144,0),MATCH('Joined Data'!Q$1,'Raw Election Data'!$A$1:$AN$1,0))</f>
        <v>-0.46767987687572143</v>
      </c>
      <c r="R2132">
        <f>INDEX('Raw Election Data'!$A$1:$AN$3144,MATCH($C2132&amp;" "&amp;$B2132,'Raw Election Data'!$C$1:$C$3144,0),MATCH('Joined Data'!R$1,'Raw Election Data'!$A$1:$AN$1,0))</f>
        <v>0.46767987687572143</v>
      </c>
    </row>
    <row r="2133" spans="1:18" ht="13.5" hidden="1" customHeight="1" x14ac:dyDescent="0.15">
      <c r="A2133" t="s">
        <v>280</v>
      </c>
      <c r="B2133" t="s">
        <v>5533</v>
      </c>
      <c r="C2133" t="str">
        <f>INDEX(FIPS!$A$1:$E$3236,MATCH($F2133,FIPS!$D$1:$D$3236,0),5)</f>
        <v>Adair County</v>
      </c>
      <c r="D2133" t="s">
        <v>281</v>
      </c>
      <c r="E2133" s="15" t="s">
        <v>6</v>
      </c>
      <c r="F2133" t="s">
        <v>5534</v>
      </c>
      <c r="G2133" t="s">
        <v>439</v>
      </c>
      <c r="H2133" t="str">
        <f>IFERROR(VLOOKUP($G2133,'Team Colors'!$A:$B,2,0),"#c9c9c9")</f>
        <v>#002244</v>
      </c>
      <c r="I2133">
        <f>INDEX('Raw Election Data'!$A$1:$AN$3144,MATCH($C2133&amp;" "&amp;$B2133,'Raw Election Data'!$C$1:$C$3144,0),MATCH('Joined Data'!I$1,'Raw Election Data'!$A$1:$AN$1,0))</f>
        <v>22004</v>
      </c>
      <c r="J2133">
        <f>INDEX('Raw Election Data'!$A$1:$AN$3144,MATCH($C2133&amp;" "&amp;$B2133,'Raw Election Data'!$C$1:$C$3144,0),MATCH('Joined Data'!J$1,'Raw Election Data'!$A$1:$AN$1,0))</f>
        <v>1374</v>
      </c>
      <c r="K2133">
        <f>INDEX('Raw Election Data'!$A$1:$AN$3144,MATCH($C2133&amp;" "&amp;$B2133,'Raw Election Data'!$C$1:$C$3144,0),MATCH('Joined Data'!K$1,'Raw Election Data'!$A$1:$AN$1,0))</f>
        <v>4753</v>
      </c>
      <c r="L2133">
        <f>INDEX('Raw Election Data'!$A$1:$AN$3144,MATCH($C2133&amp;" "&amp;$B2133,'Raw Election Data'!$C$1:$C$3144,0),MATCH('Joined Data'!L$1,'Raw Election Data'!$A$1:$AN$1,0))</f>
        <v>6468</v>
      </c>
      <c r="M2133">
        <f>INDEX('Raw Election Data'!$A$1:$AN$3144,MATCH($C2133&amp;" "&amp;$B2133,'Raw Election Data'!$C$1:$C$3144,0),MATCH('Joined Data'!M$1,'Raw Election Data'!$A$1:$AN$1,0))</f>
        <v>0.21243042671614101</v>
      </c>
      <c r="N2133">
        <f>INDEX('Raw Election Data'!$A$1:$AN$3144,MATCH($C2133&amp;" "&amp;$B2133,'Raw Election Data'!$C$1:$C$3144,0),MATCH('Joined Data'!N$1,'Raw Election Data'!$A$1:$AN$1,0))</f>
        <v>0.73484848484848486</v>
      </c>
      <c r="O2133">
        <f>INDEX('Raw Election Data'!$A$1:$AN$3144,MATCH($C2133&amp;" "&amp;$B2133,'Raw Election Data'!$C$1:$C$3144,0),MATCH('Joined Data'!O$1,'Raw Election Data'!$A$1:$AN$1,0))</f>
        <v>-3379</v>
      </c>
      <c r="P2133">
        <f>INDEX('Raw Election Data'!$A$1:$AN$3144,MATCH($C2133&amp;" "&amp;$B2133,'Raw Election Data'!$C$1:$C$3144,0),MATCH('Joined Data'!P$1,'Raw Election Data'!$A$1:$AN$1,0))</f>
        <v>3379</v>
      </c>
      <c r="Q2133">
        <f>INDEX('Raw Election Data'!$A$1:$AN$3144,MATCH($C2133&amp;" "&amp;$B2133,'Raw Election Data'!$C$1:$C$3144,0),MATCH('Joined Data'!Q$1,'Raw Election Data'!$A$1:$AN$1,0))</f>
        <v>-0.52241805813234388</v>
      </c>
      <c r="R2133">
        <f>INDEX('Raw Election Data'!$A$1:$AN$3144,MATCH($C2133&amp;" "&amp;$B2133,'Raw Election Data'!$C$1:$C$3144,0),MATCH('Joined Data'!R$1,'Raw Election Data'!$A$1:$AN$1,0))</f>
        <v>0.52241805813234388</v>
      </c>
    </row>
    <row r="2134" spans="1:18" ht="13.5" hidden="1" customHeight="1" x14ac:dyDescent="0.15">
      <c r="A2134" t="s">
        <v>280</v>
      </c>
      <c r="B2134" t="s">
        <v>5533</v>
      </c>
      <c r="C2134" t="str">
        <f>INDEX(FIPS!$A$1:$E$3236,MATCH($F2134,FIPS!$D$1:$D$3236,0),5)</f>
        <v>Alfalfa County</v>
      </c>
      <c r="D2134" t="s">
        <v>281</v>
      </c>
      <c r="E2134" s="15" t="s">
        <v>7</v>
      </c>
      <c r="F2134" t="s">
        <v>5536</v>
      </c>
      <c r="G2134" t="s">
        <v>439</v>
      </c>
      <c r="H2134" t="str">
        <f>IFERROR(VLOOKUP($G2134,'Team Colors'!$A:$B,2,0),"#c9c9c9")</f>
        <v>#002244</v>
      </c>
      <c r="I2134">
        <f>INDEX('Raw Election Data'!$A$1:$AN$3144,MATCH($C2134&amp;" "&amp;$B2134,'Raw Election Data'!$C$1:$C$3144,0),MATCH('Joined Data'!I$1,'Raw Election Data'!$A$1:$AN$1,0))</f>
        <v>5868</v>
      </c>
      <c r="J2134">
        <f>INDEX('Raw Election Data'!$A$1:$AN$3144,MATCH($C2134&amp;" "&amp;$B2134,'Raw Election Data'!$C$1:$C$3144,0),MATCH('Joined Data'!J$1,'Raw Election Data'!$A$1:$AN$1,0))</f>
        <v>216</v>
      </c>
      <c r="K2134">
        <f>INDEX('Raw Election Data'!$A$1:$AN$3144,MATCH($C2134&amp;" "&amp;$B2134,'Raw Election Data'!$C$1:$C$3144,0),MATCH('Joined Data'!K$1,'Raw Election Data'!$A$1:$AN$1,0))</f>
        <v>1931</v>
      </c>
      <c r="L2134">
        <f>INDEX('Raw Election Data'!$A$1:$AN$3144,MATCH($C2134&amp;" "&amp;$B2134,'Raw Election Data'!$C$1:$C$3144,0),MATCH('Joined Data'!L$1,'Raw Election Data'!$A$1:$AN$1,0))</f>
        <v>2256</v>
      </c>
      <c r="M2134">
        <f>INDEX('Raw Election Data'!$A$1:$AN$3144,MATCH($C2134&amp;" "&amp;$B2134,'Raw Election Data'!$C$1:$C$3144,0),MATCH('Joined Data'!M$1,'Raw Election Data'!$A$1:$AN$1,0))</f>
        <v>9.5744680851063829E-2</v>
      </c>
      <c r="N2134">
        <f>INDEX('Raw Election Data'!$A$1:$AN$3144,MATCH($C2134&amp;" "&amp;$B2134,'Raw Election Data'!$C$1:$C$3144,0),MATCH('Joined Data'!N$1,'Raw Election Data'!$A$1:$AN$1,0))</f>
        <v>0.85593971631205679</v>
      </c>
      <c r="O2134">
        <f>INDEX('Raw Election Data'!$A$1:$AN$3144,MATCH($C2134&amp;" "&amp;$B2134,'Raw Election Data'!$C$1:$C$3144,0),MATCH('Joined Data'!O$1,'Raw Election Data'!$A$1:$AN$1,0))</f>
        <v>-1715</v>
      </c>
      <c r="P2134">
        <f>INDEX('Raw Election Data'!$A$1:$AN$3144,MATCH($C2134&amp;" "&amp;$B2134,'Raw Election Data'!$C$1:$C$3144,0),MATCH('Joined Data'!P$1,'Raw Election Data'!$A$1:$AN$1,0))</f>
        <v>1715</v>
      </c>
      <c r="Q2134">
        <f>INDEX('Raw Election Data'!$A$1:$AN$3144,MATCH($C2134&amp;" "&amp;$B2134,'Raw Election Data'!$C$1:$C$3144,0),MATCH('Joined Data'!Q$1,'Raw Election Data'!$A$1:$AN$1,0))</f>
        <v>-0.76019503546099298</v>
      </c>
      <c r="R2134">
        <f>INDEX('Raw Election Data'!$A$1:$AN$3144,MATCH($C2134&amp;" "&amp;$B2134,'Raw Election Data'!$C$1:$C$3144,0),MATCH('Joined Data'!R$1,'Raw Election Data'!$A$1:$AN$1,0))</f>
        <v>0.76019503546099298</v>
      </c>
    </row>
    <row r="2135" spans="1:18" ht="13.5" hidden="1" customHeight="1" x14ac:dyDescent="0.15">
      <c r="A2135" t="s">
        <v>280</v>
      </c>
      <c r="B2135" t="s">
        <v>5533</v>
      </c>
      <c r="C2135" t="str">
        <f>INDEX(FIPS!$A$1:$E$3236,MATCH($F2135,FIPS!$D$1:$D$3236,0),5)</f>
        <v>Atoka County</v>
      </c>
      <c r="D2135" t="s">
        <v>281</v>
      </c>
      <c r="E2135" s="15" t="s">
        <v>8</v>
      </c>
      <c r="F2135" t="s">
        <v>5538</v>
      </c>
      <c r="G2135" t="s">
        <v>439</v>
      </c>
      <c r="H2135" t="str">
        <f>IFERROR(VLOOKUP($G2135,'Team Colors'!$A:$B,2,0),"#c9c9c9")</f>
        <v>#002244</v>
      </c>
      <c r="I2135">
        <f>INDEX('Raw Election Data'!$A$1:$AN$3144,MATCH($C2135&amp;" "&amp;$B2135,'Raw Election Data'!$C$1:$C$3144,0),MATCH('Joined Data'!I$1,'Raw Election Data'!$A$1:$AN$1,0))</f>
        <v>13793</v>
      </c>
      <c r="J2135">
        <f>INDEX('Raw Election Data'!$A$1:$AN$3144,MATCH($C2135&amp;" "&amp;$B2135,'Raw Election Data'!$C$1:$C$3144,0),MATCH('Joined Data'!J$1,'Raw Election Data'!$A$1:$AN$1,0))</f>
        <v>795</v>
      </c>
      <c r="K2135">
        <f>INDEX('Raw Election Data'!$A$1:$AN$3144,MATCH($C2135&amp;" "&amp;$B2135,'Raw Election Data'!$C$1:$C$3144,0),MATCH('Joined Data'!K$1,'Raw Election Data'!$A$1:$AN$1,0))</f>
        <v>4068</v>
      </c>
      <c r="L2135">
        <f>INDEX('Raw Election Data'!$A$1:$AN$3144,MATCH($C2135&amp;" "&amp;$B2135,'Raw Election Data'!$C$1:$C$3144,0),MATCH('Joined Data'!L$1,'Raw Election Data'!$A$1:$AN$1,0))</f>
        <v>5002</v>
      </c>
      <c r="M2135">
        <f>INDEX('Raw Election Data'!$A$1:$AN$3144,MATCH($C2135&amp;" "&amp;$B2135,'Raw Election Data'!$C$1:$C$3144,0),MATCH('Joined Data'!M$1,'Raw Election Data'!$A$1:$AN$1,0))</f>
        <v>0.15893642542982808</v>
      </c>
      <c r="N2135">
        <f>INDEX('Raw Election Data'!$A$1:$AN$3144,MATCH($C2135&amp;" "&amp;$B2135,'Raw Election Data'!$C$1:$C$3144,0),MATCH('Joined Data'!N$1,'Raw Election Data'!$A$1:$AN$1,0))</f>
        <v>0.81327469012395037</v>
      </c>
      <c r="O2135">
        <f>INDEX('Raw Election Data'!$A$1:$AN$3144,MATCH($C2135&amp;" "&amp;$B2135,'Raw Election Data'!$C$1:$C$3144,0),MATCH('Joined Data'!O$1,'Raw Election Data'!$A$1:$AN$1,0))</f>
        <v>-3273</v>
      </c>
      <c r="P2135">
        <f>INDEX('Raw Election Data'!$A$1:$AN$3144,MATCH($C2135&amp;" "&amp;$B2135,'Raw Election Data'!$C$1:$C$3144,0),MATCH('Joined Data'!P$1,'Raw Election Data'!$A$1:$AN$1,0))</f>
        <v>3273</v>
      </c>
      <c r="Q2135">
        <f>INDEX('Raw Election Data'!$A$1:$AN$3144,MATCH($C2135&amp;" "&amp;$B2135,'Raw Election Data'!$C$1:$C$3144,0),MATCH('Joined Data'!Q$1,'Raw Election Data'!$A$1:$AN$1,0))</f>
        <v>-0.65433826469412226</v>
      </c>
      <c r="R2135">
        <f>INDEX('Raw Election Data'!$A$1:$AN$3144,MATCH($C2135&amp;" "&amp;$B2135,'Raw Election Data'!$C$1:$C$3144,0),MATCH('Joined Data'!R$1,'Raw Election Data'!$A$1:$AN$1,0))</f>
        <v>0.65433826469412226</v>
      </c>
    </row>
    <row r="2136" spans="1:18" ht="13.5" hidden="1" customHeight="1" x14ac:dyDescent="0.15">
      <c r="A2136" t="s">
        <v>280</v>
      </c>
      <c r="B2136" t="s">
        <v>5533</v>
      </c>
      <c r="C2136" t="str">
        <f>INDEX(FIPS!$A$1:$E$3236,MATCH($F2136,FIPS!$D$1:$D$3236,0),5)</f>
        <v>Beaver County</v>
      </c>
      <c r="D2136" t="s">
        <v>281</v>
      </c>
      <c r="E2136" s="15" t="s">
        <v>9</v>
      </c>
      <c r="F2136" t="s">
        <v>5540</v>
      </c>
      <c r="G2136" t="s">
        <v>439</v>
      </c>
      <c r="H2136" t="str">
        <f>IFERROR(VLOOKUP($G2136,'Team Colors'!$A:$B,2,0),"#c9c9c9")</f>
        <v>#002244</v>
      </c>
      <c r="I2136">
        <f>INDEX('Raw Election Data'!$A$1:$AN$3144,MATCH($C2136&amp;" "&amp;$B2136,'Raw Election Data'!$C$1:$C$3144,0),MATCH('Joined Data'!I$1,'Raw Election Data'!$A$1:$AN$1,0))</f>
        <v>5427</v>
      </c>
      <c r="J2136">
        <f>INDEX('Raw Election Data'!$A$1:$AN$3144,MATCH($C2136&amp;" "&amp;$B2136,'Raw Election Data'!$C$1:$C$3144,0),MATCH('Joined Data'!J$1,'Raw Election Data'!$A$1:$AN$1,0))</f>
        <v>176</v>
      </c>
      <c r="K2136">
        <f>INDEX('Raw Election Data'!$A$1:$AN$3144,MATCH($C2136&amp;" "&amp;$B2136,'Raw Election Data'!$C$1:$C$3144,0),MATCH('Joined Data'!K$1,'Raw Election Data'!$A$1:$AN$1,0))</f>
        <v>1987</v>
      </c>
      <c r="L2136">
        <f>INDEX('Raw Election Data'!$A$1:$AN$3144,MATCH($C2136&amp;" "&amp;$B2136,'Raw Election Data'!$C$1:$C$3144,0),MATCH('Joined Data'!L$1,'Raw Election Data'!$A$1:$AN$1,0))</f>
        <v>2237</v>
      </c>
      <c r="M2136">
        <f>INDEX('Raw Election Data'!$A$1:$AN$3144,MATCH($C2136&amp;" "&amp;$B2136,'Raw Election Data'!$C$1:$C$3144,0),MATCH('Joined Data'!M$1,'Raw Election Data'!$A$1:$AN$1,0))</f>
        <v>7.8676799284756377E-2</v>
      </c>
      <c r="N2136">
        <f>INDEX('Raw Election Data'!$A$1:$AN$3144,MATCH($C2136&amp;" "&amp;$B2136,'Raw Election Data'!$C$1:$C$3144,0),MATCH('Joined Data'!N$1,'Raw Election Data'!$A$1:$AN$1,0))</f>
        <v>0.88824318283415293</v>
      </c>
      <c r="O2136">
        <f>INDEX('Raw Election Data'!$A$1:$AN$3144,MATCH($C2136&amp;" "&amp;$B2136,'Raw Election Data'!$C$1:$C$3144,0),MATCH('Joined Data'!O$1,'Raw Election Data'!$A$1:$AN$1,0))</f>
        <v>-1811</v>
      </c>
      <c r="P2136">
        <f>INDEX('Raw Election Data'!$A$1:$AN$3144,MATCH($C2136&amp;" "&amp;$B2136,'Raw Election Data'!$C$1:$C$3144,0),MATCH('Joined Data'!P$1,'Raw Election Data'!$A$1:$AN$1,0))</f>
        <v>1811</v>
      </c>
      <c r="Q2136">
        <f>INDEX('Raw Election Data'!$A$1:$AN$3144,MATCH($C2136&amp;" "&amp;$B2136,'Raw Election Data'!$C$1:$C$3144,0),MATCH('Joined Data'!Q$1,'Raw Election Data'!$A$1:$AN$1,0))</f>
        <v>-0.80956638354939658</v>
      </c>
      <c r="R2136">
        <f>INDEX('Raw Election Data'!$A$1:$AN$3144,MATCH($C2136&amp;" "&amp;$B2136,'Raw Election Data'!$C$1:$C$3144,0),MATCH('Joined Data'!R$1,'Raw Election Data'!$A$1:$AN$1,0))</f>
        <v>0.80956638354939658</v>
      </c>
    </row>
    <row r="2137" spans="1:18" ht="13.5" hidden="1" customHeight="1" x14ac:dyDescent="0.15">
      <c r="A2137" t="s">
        <v>280</v>
      </c>
      <c r="B2137" t="s">
        <v>5533</v>
      </c>
      <c r="C2137" t="str">
        <f>INDEX(FIPS!$A$1:$E$3236,MATCH($F2137,FIPS!$D$1:$D$3236,0),5)</f>
        <v>Beckham County</v>
      </c>
      <c r="D2137" t="s">
        <v>281</v>
      </c>
      <c r="E2137" s="15" t="s">
        <v>10</v>
      </c>
      <c r="F2137" t="s">
        <v>5542</v>
      </c>
      <c r="G2137" t="s">
        <v>439</v>
      </c>
      <c r="H2137" t="str">
        <f>IFERROR(VLOOKUP($G2137,'Team Colors'!$A:$B,2,0),"#c9c9c9")</f>
        <v>#002244</v>
      </c>
      <c r="I2137">
        <f>INDEX('Raw Election Data'!$A$1:$AN$3144,MATCH($C2137&amp;" "&amp;$B2137,'Raw Election Data'!$C$1:$C$3144,0),MATCH('Joined Data'!I$1,'Raw Election Data'!$A$1:$AN$1,0))</f>
        <v>23768</v>
      </c>
      <c r="J2137">
        <f>INDEX('Raw Election Data'!$A$1:$AN$3144,MATCH($C2137&amp;" "&amp;$B2137,'Raw Election Data'!$C$1:$C$3144,0),MATCH('Joined Data'!J$1,'Raw Election Data'!$A$1:$AN$1,0))</f>
        <v>958</v>
      </c>
      <c r="K2137">
        <f>INDEX('Raw Election Data'!$A$1:$AN$3144,MATCH($C2137&amp;" "&amp;$B2137,'Raw Election Data'!$C$1:$C$3144,0),MATCH('Joined Data'!K$1,'Raw Election Data'!$A$1:$AN$1,0))</f>
        <v>6287</v>
      </c>
      <c r="L2137">
        <f>INDEX('Raw Election Data'!$A$1:$AN$3144,MATCH($C2137&amp;" "&amp;$B2137,'Raw Election Data'!$C$1:$C$3144,0),MATCH('Joined Data'!L$1,'Raw Election Data'!$A$1:$AN$1,0))</f>
        <v>7529</v>
      </c>
      <c r="M2137">
        <f>INDEX('Raw Election Data'!$A$1:$AN$3144,MATCH($C2137&amp;" "&amp;$B2137,'Raw Election Data'!$C$1:$C$3144,0),MATCH('Joined Data'!M$1,'Raw Election Data'!$A$1:$AN$1,0))</f>
        <v>0.12724133351042635</v>
      </c>
      <c r="N2137">
        <f>INDEX('Raw Election Data'!$A$1:$AN$3144,MATCH($C2137&amp;" "&amp;$B2137,'Raw Election Data'!$C$1:$C$3144,0),MATCH('Joined Data'!N$1,'Raw Election Data'!$A$1:$AN$1,0))</f>
        <v>0.83503785363262051</v>
      </c>
      <c r="O2137">
        <f>INDEX('Raw Election Data'!$A$1:$AN$3144,MATCH($C2137&amp;" "&amp;$B2137,'Raw Election Data'!$C$1:$C$3144,0),MATCH('Joined Data'!O$1,'Raw Election Data'!$A$1:$AN$1,0))</f>
        <v>-5329</v>
      </c>
      <c r="P2137">
        <f>INDEX('Raw Election Data'!$A$1:$AN$3144,MATCH($C2137&amp;" "&amp;$B2137,'Raw Election Data'!$C$1:$C$3144,0),MATCH('Joined Data'!P$1,'Raw Election Data'!$A$1:$AN$1,0))</f>
        <v>5329</v>
      </c>
      <c r="Q2137">
        <f>INDEX('Raw Election Data'!$A$1:$AN$3144,MATCH($C2137&amp;" "&amp;$B2137,'Raw Election Data'!$C$1:$C$3144,0),MATCH('Joined Data'!Q$1,'Raw Election Data'!$A$1:$AN$1,0))</f>
        <v>-0.70779652012219418</v>
      </c>
      <c r="R2137">
        <f>INDEX('Raw Election Data'!$A$1:$AN$3144,MATCH($C2137&amp;" "&amp;$B2137,'Raw Election Data'!$C$1:$C$3144,0),MATCH('Joined Data'!R$1,'Raw Election Data'!$A$1:$AN$1,0))</f>
        <v>0.70779652012219418</v>
      </c>
    </row>
    <row r="2138" spans="1:18" ht="13.5" hidden="1" customHeight="1" x14ac:dyDescent="0.15">
      <c r="A2138" t="s">
        <v>280</v>
      </c>
      <c r="B2138" t="s">
        <v>5533</v>
      </c>
      <c r="C2138" t="str">
        <f>INDEX(FIPS!$A$1:$E$3236,MATCH($F2138,FIPS!$D$1:$D$3236,0),5)</f>
        <v>Blaine County</v>
      </c>
      <c r="D2138" t="s">
        <v>281</v>
      </c>
      <c r="E2138" s="15" t="s">
        <v>11</v>
      </c>
      <c r="F2138" t="s">
        <v>5545</v>
      </c>
      <c r="G2138" t="s">
        <v>439</v>
      </c>
      <c r="H2138" t="str">
        <f>IFERROR(VLOOKUP($G2138,'Team Colors'!$A:$B,2,0),"#c9c9c9")</f>
        <v>#002244</v>
      </c>
      <c r="I2138">
        <f>INDEX('Raw Election Data'!$A$1:$AN$3144,MATCH($C2138&amp;" "&amp;$B2138,'Raw Election Data'!$C$1:$C$3144,0),MATCH('Joined Data'!I$1,'Raw Election Data'!$A$1:$AN$1,0))</f>
        <v>9833</v>
      </c>
      <c r="J2138">
        <f>INDEX('Raw Election Data'!$A$1:$AN$3144,MATCH($C2138&amp;" "&amp;$B2138,'Raw Election Data'!$C$1:$C$3144,0),MATCH('Joined Data'!J$1,'Raw Election Data'!$A$1:$AN$1,0))</f>
        <v>711</v>
      </c>
      <c r="K2138">
        <f>INDEX('Raw Election Data'!$A$1:$AN$3144,MATCH($C2138&amp;" "&amp;$B2138,'Raw Election Data'!$C$1:$C$3144,0),MATCH('Joined Data'!K$1,'Raw Election Data'!$A$1:$AN$1,0))</f>
        <v>2884</v>
      </c>
      <c r="L2138">
        <f>INDEX('Raw Election Data'!$A$1:$AN$3144,MATCH($C2138&amp;" "&amp;$B2138,'Raw Election Data'!$C$1:$C$3144,0),MATCH('Joined Data'!L$1,'Raw Election Data'!$A$1:$AN$1,0))</f>
        <v>3793</v>
      </c>
      <c r="M2138">
        <f>INDEX('Raw Election Data'!$A$1:$AN$3144,MATCH($C2138&amp;" "&amp;$B2138,'Raw Election Data'!$C$1:$C$3144,0),MATCH('Joined Data'!M$1,'Raw Election Data'!$A$1:$AN$1,0))</f>
        <v>0.18745056683364092</v>
      </c>
      <c r="N2138">
        <f>INDEX('Raw Election Data'!$A$1:$AN$3144,MATCH($C2138&amp;" "&amp;$B2138,'Raw Election Data'!$C$1:$C$3144,0),MATCH('Joined Data'!N$1,'Raw Election Data'!$A$1:$AN$1,0))</f>
        <v>0.76034800949116799</v>
      </c>
      <c r="O2138">
        <f>INDEX('Raw Election Data'!$A$1:$AN$3144,MATCH($C2138&amp;" "&amp;$B2138,'Raw Election Data'!$C$1:$C$3144,0),MATCH('Joined Data'!O$1,'Raw Election Data'!$A$1:$AN$1,0))</f>
        <v>-2173</v>
      </c>
      <c r="P2138">
        <f>INDEX('Raw Election Data'!$A$1:$AN$3144,MATCH($C2138&amp;" "&amp;$B2138,'Raw Election Data'!$C$1:$C$3144,0),MATCH('Joined Data'!P$1,'Raw Election Data'!$A$1:$AN$1,0))</f>
        <v>2173</v>
      </c>
      <c r="Q2138">
        <f>INDEX('Raw Election Data'!$A$1:$AN$3144,MATCH($C2138&amp;" "&amp;$B2138,'Raw Election Data'!$C$1:$C$3144,0),MATCH('Joined Data'!Q$1,'Raw Election Data'!$A$1:$AN$1,0))</f>
        <v>-0.57289744265752707</v>
      </c>
      <c r="R2138">
        <f>INDEX('Raw Election Data'!$A$1:$AN$3144,MATCH($C2138&amp;" "&amp;$B2138,'Raw Election Data'!$C$1:$C$3144,0),MATCH('Joined Data'!R$1,'Raw Election Data'!$A$1:$AN$1,0))</f>
        <v>0.57289744265752707</v>
      </c>
    </row>
    <row r="2139" spans="1:18" ht="13.5" hidden="1" customHeight="1" x14ac:dyDescent="0.15">
      <c r="A2139" t="s">
        <v>280</v>
      </c>
      <c r="B2139" t="s">
        <v>5533</v>
      </c>
      <c r="C2139" t="str">
        <f>INDEX(FIPS!$A$1:$E$3236,MATCH($F2139,FIPS!$D$1:$D$3236,0),5)</f>
        <v>Bryan County</v>
      </c>
      <c r="D2139" t="s">
        <v>281</v>
      </c>
      <c r="E2139" s="15" t="s">
        <v>12</v>
      </c>
      <c r="F2139" t="s">
        <v>5546</v>
      </c>
      <c r="G2139" t="s">
        <v>439</v>
      </c>
      <c r="H2139" t="str">
        <f>IFERROR(VLOOKUP($G2139,'Team Colors'!$A:$B,2,0),"#c9c9c9")</f>
        <v>#002244</v>
      </c>
      <c r="I2139">
        <f>INDEX('Raw Election Data'!$A$1:$AN$3144,MATCH($C2139&amp;" "&amp;$B2139,'Raw Election Data'!$C$1:$C$3144,0),MATCH('Joined Data'!I$1,'Raw Election Data'!$A$1:$AN$1,0))</f>
        <v>44884</v>
      </c>
      <c r="J2139">
        <f>INDEX('Raw Election Data'!$A$1:$AN$3144,MATCH($C2139&amp;" "&amp;$B2139,'Raw Election Data'!$C$1:$C$3144,0),MATCH('Joined Data'!J$1,'Raw Election Data'!$A$1:$AN$1,0))</f>
        <v>2793</v>
      </c>
      <c r="K2139">
        <f>INDEX('Raw Election Data'!$A$1:$AN$3144,MATCH($C2139&amp;" "&amp;$B2139,'Raw Election Data'!$C$1:$C$3144,0),MATCH('Joined Data'!K$1,'Raw Election Data'!$A$1:$AN$1,0))</f>
        <v>10449</v>
      </c>
      <c r="L2139">
        <f>INDEX('Raw Election Data'!$A$1:$AN$3144,MATCH($C2139&amp;" "&amp;$B2139,'Raw Election Data'!$C$1:$C$3144,0),MATCH('Joined Data'!L$1,'Raw Election Data'!$A$1:$AN$1,0))</f>
        <v>13775</v>
      </c>
      <c r="M2139">
        <f>INDEX('Raw Election Data'!$A$1:$AN$3144,MATCH($C2139&amp;" "&amp;$B2139,'Raw Election Data'!$C$1:$C$3144,0),MATCH('Joined Data'!M$1,'Raw Election Data'!$A$1:$AN$1,0))</f>
        <v>0.20275862068965517</v>
      </c>
      <c r="N2139">
        <f>INDEX('Raw Election Data'!$A$1:$AN$3144,MATCH($C2139&amp;" "&amp;$B2139,'Raw Election Data'!$C$1:$C$3144,0),MATCH('Joined Data'!N$1,'Raw Election Data'!$A$1:$AN$1,0))</f>
        <v>0.75854809437386572</v>
      </c>
      <c r="O2139">
        <f>INDEX('Raw Election Data'!$A$1:$AN$3144,MATCH($C2139&amp;" "&amp;$B2139,'Raw Election Data'!$C$1:$C$3144,0),MATCH('Joined Data'!O$1,'Raw Election Data'!$A$1:$AN$1,0))</f>
        <v>-7656</v>
      </c>
      <c r="P2139">
        <f>INDEX('Raw Election Data'!$A$1:$AN$3144,MATCH($C2139&amp;" "&amp;$B2139,'Raw Election Data'!$C$1:$C$3144,0),MATCH('Joined Data'!P$1,'Raw Election Data'!$A$1:$AN$1,0))</f>
        <v>7656</v>
      </c>
      <c r="Q2139">
        <f>INDEX('Raw Election Data'!$A$1:$AN$3144,MATCH($C2139&amp;" "&amp;$B2139,'Raw Election Data'!$C$1:$C$3144,0),MATCH('Joined Data'!Q$1,'Raw Election Data'!$A$1:$AN$1,0))</f>
        <v>-0.55578947368421061</v>
      </c>
      <c r="R2139">
        <f>INDEX('Raw Election Data'!$A$1:$AN$3144,MATCH($C2139&amp;" "&amp;$B2139,'Raw Election Data'!$C$1:$C$3144,0),MATCH('Joined Data'!R$1,'Raw Election Data'!$A$1:$AN$1,0))</f>
        <v>0.55578947368421061</v>
      </c>
    </row>
    <row r="2140" spans="1:18" ht="13.5" hidden="1" customHeight="1" x14ac:dyDescent="0.15">
      <c r="A2140" t="s">
        <v>280</v>
      </c>
      <c r="B2140" t="s">
        <v>5533</v>
      </c>
      <c r="C2140" t="str">
        <f>INDEX(FIPS!$A$1:$E$3236,MATCH($F2140,FIPS!$D$1:$D$3236,0),5)</f>
        <v>Caddo County</v>
      </c>
      <c r="D2140" t="s">
        <v>281</v>
      </c>
      <c r="E2140" s="15" t="s">
        <v>13</v>
      </c>
      <c r="F2140" t="s">
        <v>5552</v>
      </c>
      <c r="G2140" t="s">
        <v>439</v>
      </c>
      <c r="H2140" t="str">
        <f>IFERROR(VLOOKUP($G2140,'Team Colors'!$A:$B,2,0),"#c9c9c9")</f>
        <v>#002244</v>
      </c>
      <c r="I2140">
        <f>INDEX('Raw Election Data'!$A$1:$AN$3144,MATCH($C2140&amp;" "&amp;$B2140,'Raw Election Data'!$C$1:$C$3144,0),MATCH('Joined Data'!I$1,'Raw Election Data'!$A$1:$AN$1,0))</f>
        <v>29343</v>
      </c>
      <c r="J2140">
        <f>INDEX('Raw Election Data'!$A$1:$AN$3144,MATCH($C2140&amp;" "&amp;$B2140,'Raw Election Data'!$C$1:$C$3144,0),MATCH('Joined Data'!J$1,'Raw Election Data'!$A$1:$AN$1,0))</f>
        <v>2418</v>
      </c>
      <c r="K2140">
        <f>INDEX('Raw Election Data'!$A$1:$AN$3144,MATCH($C2140&amp;" "&amp;$B2140,'Raw Election Data'!$C$1:$C$3144,0),MATCH('Joined Data'!K$1,'Raw Election Data'!$A$1:$AN$1,0))</f>
        <v>6473</v>
      </c>
      <c r="L2140">
        <f>INDEX('Raw Election Data'!$A$1:$AN$3144,MATCH($C2140&amp;" "&amp;$B2140,'Raw Election Data'!$C$1:$C$3144,0),MATCH('Joined Data'!L$1,'Raw Election Data'!$A$1:$AN$1,0))</f>
        <v>9336</v>
      </c>
      <c r="M2140">
        <f>INDEX('Raw Election Data'!$A$1:$AN$3144,MATCH($C2140&amp;" "&amp;$B2140,'Raw Election Data'!$C$1:$C$3144,0),MATCH('Joined Data'!M$1,'Raw Election Data'!$A$1:$AN$1,0))</f>
        <v>0.25899742930591257</v>
      </c>
      <c r="N2140">
        <f>INDEX('Raw Election Data'!$A$1:$AN$3144,MATCH($C2140&amp;" "&amp;$B2140,'Raw Election Data'!$C$1:$C$3144,0),MATCH('Joined Data'!N$1,'Raw Election Data'!$A$1:$AN$1,0))</f>
        <v>0.69333761782347902</v>
      </c>
      <c r="O2140">
        <f>INDEX('Raw Election Data'!$A$1:$AN$3144,MATCH($C2140&amp;" "&amp;$B2140,'Raw Election Data'!$C$1:$C$3144,0),MATCH('Joined Data'!O$1,'Raw Election Data'!$A$1:$AN$1,0))</f>
        <v>-4055</v>
      </c>
      <c r="P2140">
        <f>INDEX('Raw Election Data'!$A$1:$AN$3144,MATCH($C2140&amp;" "&amp;$B2140,'Raw Election Data'!$C$1:$C$3144,0),MATCH('Joined Data'!P$1,'Raw Election Data'!$A$1:$AN$1,0))</f>
        <v>4055</v>
      </c>
      <c r="Q2140">
        <f>INDEX('Raw Election Data'!$A$1:$AN$3144,MATCH($C2140&amp;" "&amp;$B2140,'Raw Election Data'!$C$1:$C$3144,0),MATCH('Joined Data'!Q$1,'Raw Election Data'!$A$1:$AN$1,0))</f>
        <v>-0.43434018851756645</v>
      </c>
      <c r="R2140">
        <f>INDEX('Raw Election Data'!$A$1:$AN$3144,MATCH($C2140&amp;" "&amp;$B2140,'Raw Election Data'!$C$1:$C$3144,0),MATCH('Joined Data'!R$1,'Raw Election Data'!$A$1:$AN$1,0))</f>
        <v>0.43434018851756645</v>
      </c>
    </row>
    <row r="2141" spans="1:18" ht="13.5" hidden="1" customHeight="1" x14ac:dyDescent="0.15">
      <c r="A2141" t="s">
        <v>280</v>
      </c>
      <c r="B2141" t="s">
        <v>5533</v>
      </c>
      <c r="C2141" t="str">
        <f>INDEX(FIPS!$A$1:$E$3236,MATCH($F2141,FIPS!$D$1:$D$3236,0),5)</f>
        <v>Canadian County</v>
      </c>
      <c r="D2141" t="s">
        <v>281</v>
      </c>
      <c r="E2141" s="15" t="s">
        <v>14</v>
      </c>
      <c r="F2141" t="s">
        <v>5554</v>
      </c>
      <c r="G2141" t="s">
        <v>439</v>
      </c>
      <c r="H2141" t="str">
        <f>IFERROR(VLOOKUP($G2141,'Team Colors'!$A:$B,2,0),"#c9c9c9")</f>
        <v>#002244</v>
      </c>
      <c r="I2141">
        <f>INDEX('Raw Election Data'!$A$1:$AN$3144,MATCH($C2141&amp;" "&amp;$B2141,'Raw Election Data'!$C$1:$C$3144,0),MATCH('Joined Data'!I$1,'Raw Election Data'!$A$1:$AN$1,0))</f>
        <v>133378</v>
      </c>
      <c r="J2141">
        <f>INDEX('Raw Election Data'!$A$1:$AN$3144,MATCH($C2141&amp;" "&amp;$B2141,'Raw Election Data'!$C$1:$C$3144,0),MATCH('Joined Data'!J$1,'Raw Election Data'!$A$1:$AN$1,0))</f>
        <v>11666</v>
      </c>
      <c r="K2141">
        <f>INDEX('Raw Election Data'!$A$1:$AN$3144,MATCH($C2141&amp;" "&amp;$B2141,'Raw Election Data'!$C$1:$C$3144,0),MATCH('Joined Data'!K$1,'Raw Election Data'!$A$1:$AN$1,0))</f>
        <v>39969</v>
      </c>
      <c r="L2141">
        <f>INDEX('Raw Election Data'!$A$1:$AN$3144,MATCH($C2141&amp;" "&amp;$B2141,'Raw Election Data'!$C$1:$C$3144,0),MATCH('Joined Data'!L$1,'Raw Election Data'!$A$1:$AN$1,0))</f>
        <v>55250</v>
      </c>
      <c r="M2141">
        <f>INDEX('Raw Election Data'!$A$1:$AN$3144,MATCH($C2141&amp;" "&amp;$B2141,'Raw Election Data'!$C$1:$C$3144,0),MATCH('Joined Data'!M$1,'Raw Election Data'!$A$1:$AN$1,0))</f>
        <v>0.21114932126696834</v>
      </c>
      <c r="N2141">
        <f>INDEX('Raw Election Data'!$A$1:$AN$3144,MATCH($C2141&amp;" "&amp;$B2141,'Raw Election Data'!$C$1:$C$3144,0),MATCH('Joined Data'!N$1,'Raw Election Data'!$A$1:$AN$1,0))</f>
        <v>0.72342081447963802</v>
      </c>
      <c r="O2141">
        <f>INDEX('Raw Election Data'!$A$1:$AN$3144,MATCH($C2141&amp;" "&amp;$B2141,'Raw Election Data'!$C$1:$C$3144,0),MATCH('Joined Data'!O$1,'Raw Election Data'!$A$1:$AN$1,0))</f>
        <v>-28303</v>
      </c>
      <c r="P2141">
        <f>INDEX('Raw Election Data'!$A$1:$AN$3144,MATCH($C2141&amp;" "&amp;$B2141,'Raw Election Data'!$C$1:$C$3144,0),MATCH('Joined Data'!P$1,'Raw Election Data'!$A$1:$AN$1,0))</f>
        <v>28303</v>
      </c>
      <c r="Q2141">
        <f>INDEX('Raw Election Data'!$A$1:$AN$3144,MATCH($C2141&amp;" "&amp;$B2141,'Raw Election Data'!$C$1:$C$3144,0),MATCH('Joined Data'!Q$1,'Raw Election Data'!$A$1:$AN$1,0))</f>
        <v>-0.51227149321266974</v>
      </c>
      <c r="R2141">
        <f>INDEX('Raw Election Data'!$A$1:$AN$3144,MATCH($C2141&amp;" "&amp;$B2141,'Raw Election Data'!$C$1:$C$3144,0),MATCH('Joined Data'!R$1,'Raw Election Data'!$A$1:$AN$1,0))</f>
        <v>0.51227149321266974</v>
      </c>
    </row>
    <row r="2142" spans="1:18" ht="13.5" hidden="1" customHeight="1" x14ac:dyDescent="0.15">
      <c r="A2142" t="s">
        <v>280</v>
      </c>
      <c r="B2142" t="s">
        <v>5533</v>
      </c>
      <c r="C2142" t="str">
        <f>INDEX(FIPS!$A$1:$E$3236,MATCH($F2142,FIPS!$D$1:$D$3236,0),5)</f>
        <v>Carter County</v>
      </c>
      <c r="D2142" t="s">
        <v>281</v>
      </c>
      <c r="E2142" s="15" t="s">
        <v>15</v>
      </c>
      <c r="F2142" t="s">
        <v>5559</v>
      </c>
      <c r="G2142" t="s">
        <v>439</v>
      </c>
      <c r="H2142" t="str">
        <f>IFERROR(VLOOKUP($G2142,'Team Colors'!$A:$B,2,0),"#c9c9c9")</f>
        <v>#002244</v>
      </c>
      <c r="I2142">
        <f>INDEX('Raw Election Data'!$A$1:$AN$3144,MATCH($C2142&amp;" "&amp;$B2142,'Raw Election Data'!$C$1:$C$3144,0),MATCH('Joined Data'!I$1,'Raw Election Data'!$A$1:$AN$1,0))</f>
        <v>48689</v>
      </c>
      <c r="J2142">
        <f>INDEX('Raw Election Data'!$A$1:$AN$3144,MATCH($C2142&amp;" "&amp;$B2142,'Raw Election Data'!$C$1:$C$3144,0),MATCH('Joined Data'!J$1,'Raw Election Data'!$A$1:$AN$1,0))</f>
        <v>4002</v>
      </c>
      <c r="K2142">
        <f>INDEX('Raw Election Data'!$A$1:$AN$3144,MATCH($C2142&amp;" "&amp;$B2142,'Raw Election Data'!$C$1:$C$3144,0),MATCH('Joined Data'!K$1,'Raw Election Data'!$A$1:$AN$1,0))</f>
        <v>13751</v>
      </c>
      <c r="L2142">
        <f>INDEX('Raw Election Data'!$A$1:$AN$3144,MATCH($C2142&amp;" "&amp;$B2142,'Raw Election Data'!$C$1:$C$3144,0),MATCH('Joined Data'!L$1,'Raw Election Data'!$A$1:$AN$1,0))</f>
        <v>18533</v>
      </c>
      <c r="M2142">
        <f>INDEX('Raw Election Data'!$A$1:$AN$3144,MATCH($C2142&amp;" "&amp;$B2142,'Raw Election Data'!$C$1:$C$3144,0),MATCH('Joined Data'!M$1,'Raw Election Data'!$A$1:$AN$1,0))</f>
        <v>0.21593913559596395</v>
      </c>
      <c r="N2142">
        <f>INDEX('Raw Election Data'!$A$1:$AN$3144,MATCH($C2142&amp;" "&amp;$B2142,'Raw Election Data'!$C$1:$C$3144,0),MATCH('Joined Data'!N$1,'Raw Election Data'!$A$1:$AN$1,0))</f>
        <v>0.74197377650677165</v>
      </c>
      <c r="O2142">
        <f>INDEX('Raw Election Data'!$A$1:$AN$3144,MATCH($C2142&amp;" "&amp;$B2142,'Raw Election Data'!$C$1:$C$3144,0),MATCH('Joined Data'!O$1,'Raw Election Data'!$A$1:$AN$1,0))</f>
        <v>-9749</v>
      </c>
      <c r="P2142">
        <f>INDEX('Raw Election Data'!$A$1:$AN$3144,MATCH($C2142&amp;" "&amp;$B2142,'Raw Election Data'!$C$1:$C$3144,0),MATCH('Joined Data'!P$1,'Raw Election Data'!$A$1:$AN$1,0))</f>
        <v>9749</v>
      </c>
      <c r="Q2142">
        <f>INDEX('Raw Election Data'!$A$1:$AN$3144,MATCH($C2142&amp;" "&amp;$B2142,'Raw Election Data'!$C$1:$C$3144,0),MATCH('Joined Data'!Q$1,'Raw Election Data'!$A$1:$AN$1,0))</f>
        <v>-0.52603464091080765</v>
      </c>
      <c r="R2142">
        <f>INDEX('Raw Election Data'!$A$1:$AN$3144,MATCH($C2142&amp;" "&amp;$B2142,'Raw Election Data'!$C$1:$C$3144,0),MATCH('Joined Data'!R$1,'Raw Election Data'!$A$1:$AN$1,0))</f>
        <v>0.52603464091080765</v>
      </c>
    </row>
    <row r="2143" spans="1:18" ht="13.5" hidden="1" customHeight="1" x14ac:dyDescent="0.15">
      <c r="A2143" t="s">
        <v>280</v>
      </c>
      <c r="B2143" t="s">
        <v>5533</v>
      </c>
      <c r="C2143" t="str">
        <f>INDEX(FIPS!$A$1:$E$3236,MATCH($F2143,FIPS!$D$1:$D$3236,0),5)</f>
        <v>Cherokee County</v>
      </c>
      <c r="D2143" t="s">
        <v>281</v>
      </c>
      <c r="E2143" s="15" t="s">
        <v>16</v>
      </c>
      <c r="F2143" t="s">
        <v>5562</v>
      </c>
      <c r="G2143" t="s">
        <v>439</v>
      </c>
      <c r="H2143" t="str">
        <f>IFERROR(VLOOKUP($G2143,'Team Colors'!$A:$B,2,0),"#c9c9c9")</f>
        <v>#002244</v>
      </c>
      <c r="I2143">
        <f>INDEX('Raw Election Data'!$A$1:$AN$3144,MATCH($C2143&amp;" "&amp;$B2143,'Raw Election Data'!$C$1:$C$3144,0),MATCH('Joined Data'!I$1,'Raw Election Data'!$A$1:$AN$1,0))</f>
        <v>48447</v>
      </c>
      <c r="J2143">
        <f>INDEX('Raw Election Data'!$A$1:$AN$3144,MATCH($C2143&amp;" "&amp;$B2143,'Raw Election Data'!$C$1:$C$3144,0),MATCH('Joined Data'!J$1,'Raw Election Data'!$A$1:$AN$1,0))</f>
        <v>5455</v>
      </c>
      <c r="K2143">
        <f>INDEX('Raw Election Data'!$A$1:$AN$3144,MATCH($C2143&amp;" "&amp;$B2143,'Raw Election Data'!$C$1:$C$3144,0),MATCH('Joined Data'!K$1,'Raw Election Data'!$A$1:$AN$1,0))</f>
        <v>9992</v>
      </c>
      <c r="L2143">
        <f>INDEX('Raw Election Data'!$A$1:$AN$3144,MATCH($C2143&amp;" "&amp;$B2143,'Raw Election Data'!$C$1:$C$3144,0),MATCH('Joined Data'!L$1,'Raw Election Data'!$A$1:$AN$1,0))</f>
        <v>16487</v>
      </c>
      <c r="M2143">
        <f>INDEX('Raw Election Data'!$A$1:$AN$3144,MATCH($C2143&amp;" "&amp;$B2143,'Raw Election Data'!$C$1:$C$3144,0),MATCH('Joined Data'!M$1,'Raw Election Data'!$A$1:$AN$1,0))</f>
        <v>0.33086674349487477</v>
      </c>
      <c r="N2143">
        <f>INDEX('Raw Election Data'!$A$1:$AN$3144,MATCH($C2143&amp;" "&amp;$B2143,'Raw Election Data'!$C$1:$C$3144,0),MATCH('Joined Data'!N$1,'Raw Election Data'!$A$1:$AN$1,0))</f>
        <v>0.60605325407897126</v>
      </c>
      <c r="O2143">
        <f>INDEX('Raw Election Data'!$A$1:$AN$3144,MATCH($C2143&amp;" "&amp;$B2143,'Raw Election Data'!$C$1:$C$3144,0),MATCH('Joined Data'!O$1,'Raw Election Data'!$A$1:$AN$1,0))</f>
        <v>-4537</v>
      </c>
      <c r="P2143">
        <f>INDEX('Raw Election Data'!$A$1:$AN$3144,MATCH($C2143&amp;" "&amp;$B2143,'Raw Election Data'!$C$1:$C$3144,0),MATCH('Joined Data'!P$1,'Raw Election Data'!$A$1:$AN$1,0))</f>
        <v>4537</v>
      </c>
      <c r="Q2143">
        <f>INDEX('Raw Election Data'!$A$1:$AN$3144,MATCH($C2143&amp;" "&amp;$B2143,'Raw Election Data'!$C$1:$C$3144,0),MATCH('Joined Data'!Q$1,'Raw Election Data'!$A$1:$AN$1,0))</f>
        <v>-0.27518651058409649</v>
      </c>
      <c r="R2143">
        <f>INDEX('Raw Election Data'!$A$1:$AN$3144,MATCH($C2143&amp;" "&amp;$B2143,'Raw Election Data'!$C$1:$C$3144,0),MATCH('Joined Data'!R$1,'Raw Election Data'!$A$1:$AN$1,0))</f>
        <v>0.27518651058409649</v>
      </c>
    </row>
    <row r="2144" spans="1:18" ht="13.5" hidden="1" customHeight="1" x14ac:dyDescent="0.15">
      <c r="A2144" t="s">
        <v>280</v>
      </c>
      <c r="B2144" t="s">
        <v>5533</v>
      </c>
      <c r="C2144" t="str">
        <f>INDEX(FIPS!$A$1:$E$3236,MATCH($F2144,FIPS!$D$1:$D$3236,0),5)</f>
        <v>Choctaw County</v>
      </c>
      <c r="D2144" t="s">
        <v>281</v>
      </c>
      <c r="E2144" s="15" t="s">
        <v>17</v>
      </c>
      <c r="F2144" t="s">
        <v>5567</v>
      </c>
      <c r="G2144" t="s">
        <v>439</v>
      </c>
      <c r="H2144" t="str">
        <f>IFERROR(VLOOKUP($G2144,'Team Colors'!$A:$B,2,0),"#c9c9c9")</f>
        <v>#002244</v>
      </c>
      <c r="I2144">
        <f>INDEX('Raw Election Data'!$A$1:$AN$3144,MATCH($C2144&amp;" "&amp;$B2144,'Raw Election Data'!$C$1:$C$3144,0),MATCH('Joined Data'!I$1,'Raw Election Data'!$A$1:$AN$1,0))</f>
        <v>14997</v>
      </c>
      <c r="J2144">
        <f>INDEX('Raw Election Data'!$A$1:$AN$3144,MATCH($C2144&amp;" "&amp;$B2144,'Raw Election Data'!$C$1:$C$3144,0),MATCH('Joined Data'!J$1,'Raw Election Data'!$A$1:$AN$1,0))</f>
        <v>1064</v>
      </c>
      <c r="K2144">
        <f>INDEX('Raw Election Data'!$A$1:$AN$3144,MATCH($C2144&amp;" "&amp;$B2144,'Raw Election Data'!$C$1:$C$3144,0),MATCH('Joined Data'!K$1,'Raw Election Data'!$A$1:$AN$1,0))</f>
        <v>4202</v>
      </c>
      <c r="L2144">
        <f>INDEX('Raw Election Data'!$A$1:$AN$3144,MATCH($C2144&amp;" "&amp;$B2144,'Raw Election Data'!$C$1:$C$3144,0),MATCH('Joined Data'!L$1,'Raw Election Data'!$A$1:$AN$1,0))</f>
        <v>5419</v>
      </c>
      <c r="M2144">
        <f>INDEX('Raw Election Data'!$A$1:$AN$3144,MATCH($C2144&amp;" "&amp;$B2144,'Raw Election Data'!$C$1:$C$3144,0),MATCH('Joined Data'!M$1,'Raw Election Data'!$A$1:$AN$1,0))</f>
        <v>0.19634618933382542</v>
      </c>
      <c r="N2144">
        <f>INDEX('Raw Election Data'!$A$1:$AN$3144,MATCH($C2144&amp;" "&amp;$B2144,'Raw Election Data'!$C$1:$C$3144,0),MATCH('Joined Data'!N$1,'Raw Election Data'!$A$1:$AN$1,0))</f>
        <v>0.77541981915482561</v>
      </c>
      <c r="O2144">
        <f>INDEX('Raw Election Data'!$A$1:$AN$3144,MATCH($C2144&amp;" "&amp;$B2144,'Raw Election Data'!$C$1:$C$3144,0),MATCH('Joined Data'!O$1,'Raw Election Data'!$A$1:$AN$1,0))</f>
        <v>-3138</v>
      </c>
      <c r="P2144">
        <f>INDEX('Raw Election Data'!$A$1:$AN$3144,MATCH($C2144&amp;" "&amp;$B2144,'Raw Election Data'!$C$1:$C$3144,0),MATCH('Joined Data'!P$1,'Raw Election Data'!$A$1:$AN$1,0))</f>
        <v>3138</v>
      </c>
      <c r="Q2144">
        <f>INDEX('Raw Election Data'!$A$1:$AN$3144,MATCH($C2144&amp;" "&amp;$B2144,'Raw Election Data'!$C$1:$C$3144,0),MATCH('Joined Data'!Q$1,'Raw Election Data'!$A$1:$AN$1,0))</f>
        <v>-0.57907362982100019</v>
      </c>
      <c r="R2144">
        <f>INDEX('Raw Election Data'!$A$1:$AN$3144,MATCH($C2144&amp;" "&amp;$B2144,'Raw Election Data'!$C$1:$C$3144,0),MATCH('Joined Data'!R$1,'Raw Election Data'!$A$1:$AN$1,0))</f>
        <v>0.57907362982100019</v>
      </c>
    </row>
    <row r="2145" spans="1:18" ht="13.5" hidden="1" customHeight="1" x14ac:dyDescent="0.15">
      <c r="A2145" t="s">
        <v>280</v>
      </c>
      <c r="B2145" t="s">
        <v>5533</v>
      </c>
      <c r="C2145" t="str">
        <f>INDEX(FIPS!$A$1:$E$3236,MATCH($F2145,FIPS!$D$1:$D$3236,0),5)</f>
        <v>Cimarron County</v>
      </c>
      <c r="D2145" t="s">
        <v>281</v>
      </c>
      <c r="E2145" s="15" t="s">
        <v>18</v>
      </c>
      <c r="F2145" t="s">
        <v>5569</v>
      </c>
      <c r="G2145" t="s">
        <v>439</v>
      </c>
      <c r="H2145" t="str">
        <f>IFERROR(VLOOKUP($G2145,'Team Colors'!$A:$B,2,0),"#c9c9c9")</f>
        <v>#002244</v>
      </c>
      <c r="I2145">
        <f>INDEX('Raw Election Data'!$A$1:$AN$3144,MATCH($C2145&amp;" "&amp;$B2145,'Raw Election Data'!$C$1:$C$3144,0),MATCH('Joined Data'!I$1,'Raw Election Data'!$A$1:$AN$1,0))</f>
        <v>2216</v>
      </c>
      <c r="J2145">
        <f>INDEX('Raw Election Data'!$A$1:$AN$3144,MATCH($C2145&amp;" "&amp;$B2145,'Raw Election Data'!$C$1:$C$3144,0),MATCH('Joined Data'!J$1,'Raw Election Data'!$A$1:$AN$1,0))</f>
        <v>70</v>
      </c>
      <c r="K2145">
        <f>INDEX('Raw Election Data'!$A$1:$AN$3144,MATCH($C2145&amp;" "&amp;$B2145,'Raw Election Data'!$C$1:$C$3144,0),MATCH('Joined Data'!K$1,'Raw Election Data'!$A$1:$AN$1,0))</f>
        <v>962</v>
      </c>
      <c r="L2145">
        <f>INDEX('Raw Election Data'!$A$1:$AN$3144,MATCH($C2145&amp;" "&amp;$B2145,'Raw Election Data'!$C$1:$C$3144,0),MATCH('Joined Data'!L$1,'Raw Election Data'!$A$1:$AN$1,0))</f>
        <v>1077</v>
      </c>
      <c r="M2145">
        <f>INDEX('Raw Election Data'!$A$1:$AN$3144,MATCH($C2145&amp;" "&amp;$B2145,'Raw Election Data'!$C$1:$C$3144,0),MATCH('Joined Data'!M$1,'Raw Election Data'!$A$1:$AN$1,0))</f>
        <v>6.4995357474466109E-2</v>
      </c>
      <c r="N2145">
        <f>INDEX('Raw Election Data'!$A$1:$AN$3144,MATCH($C2145&amp;" "&amp;$B2145,'Raw Election Data'!$C$1:$C$3144,0),MATCH('Joined Data'!N$1,'Raw Election Data'!$A$1:$AN$1,0))</f>
        <v>0.89322191272051998</v>
      </c>
      <c r="O2145">
        <f>INDEX('Raw Election Data'!$A$1:$AN$3144,MATCH($C2145&amp;" "&amp;$B2145,'Raw Election Data'!$C$1:$C$3144,0),MATCH('Joined Data'!O$1,'Raw Election Data'!$A$1:$AN$1,0))</f>
        <v>-892</v>
      </c>
      <c r="P2145">
        <f>INDEX('Raw Election Data'!$A$1:$AN$3144,MATCH($C2145&amp;" "&amp;$B2145,'Raw Election Data'!$C$1:$C$3144,0),MATCH('Joined Data'!P$1,'Raw Election Data'!$A$1:$AN$1,0))</f>
        <v>892</v>
      </c>
      <c r="Q2145">
        <f>INDEX('Raw Election Data'!$A$1:$AN$3144,MATCH($C2145&amp;" "&amp;$B2145,'Raw Election Data'!$C$1:$C$3144,0),MATCH('Joined Data'!Q$1,'Raw Election Data'!$A$1:$AN$1,0))</f>
        <v>-0.82822655524605393</v>
      </c>
      <c r="R2145">
        <f>INDEX('Raw Election Data'!$A$1:$AN$3144,MATCH($C2145&amp;" "&amp;$B2145,'Raw Election Data'!$C$1:$C$3144,0),MATCH('Joined Data'!R$1,'Raw Election Data'!$A$1:$AN$1,0))</f>
        <v>0.82822655524605393</v>
      </c>
    </row>
    <row r="2146" spans="1:18" ht="13.5" hidden="1" customHeight="1" x14ac:dyDescent="0.15">
      <c r="A2146" t="s">
        <v>280</v>
      </c>
      <c r="B2146" t="s">
        <v>5533</v>
      </c>
      <c r="C2146" t="str">
        <f>INDEX(FIPS!$A$1:$E$3236,MATCH($F2146,FIPS!$D$1:$D$3236,0),5)</f>
        <v>Cleveland County</v>
      </c>
      <c r="D2146" t="s">
        <v>281</v>
      </c>
      <c r="E2146" s="15" t="s">
        <v>19</v>
      </c>
      <c r="F2146" t="s">
        <v>5570</v>
      </c>
      <c r="G2146" t="s">
        <v>439</v>
      </c>
      <c r="H2146" t="str">
        <f>IFERROR(VLOOKUP($G2146,'Team Colors'!$A:$B,2,0),"#c9c9c9")</f>
        <v>#002244</v>
      </c>
      <c r="I2146">
        <f>INDEX('Raw Election Data'!$A$1:$AN$3144,MATCH($C2146&amp;" "&amp;$B2146,'Raw Election Data'!$C$1:$C$3144,0),MATCH('Joined Data'!I$1,'Raw Election Data'!$A$1:$AN$1,0))</f>
        <v>274458</v>
      </c>
      <c r="J2146">
        <f>INDEX('Raw Election Data'!$A$1:$AN$3144,MATCH($C2146&amp;" "&amp;$B2146,'Raw Election Data'!$C$1:$C$3144,0),MATCH('Joined Data'!J$1,'Raw Election Data'!$A$1:$AN$1,0))</f>
        <v>38790</v>
      </c>
      <c r="K2146">
        <f>INDEX('Raw Election Data'!$A$1:$AN$3144,MATCH($C2146&amp;" "&amp;$B2146,'Raw Election Data'!$C$1:$C$3144,0),MATCH('Joined Data'!K$1,'Raw Election Data'!$A$1:$AN$1,0))</f>
        <v>62469</v>
      </c>
      <c r="L2146">
        <f>INDEX('Raw Election Data'!$A$1:$AN$3144,MATCH($C2146&amp;" "&amp;$B2146,'Raw Election Data'!$C$1:$C$3144,0),MATCH('Joined Data'!L$1,'Raw Election Data'!$A$1:$AN$1,0))</f>
        <v>109326</v>
      </c>
      <c r="M2146">
        <f>INDEX('Raw Election Data'!$A$1:$AN$3144,MATCH($C2146&amp;" "&amp;$B2146,'Raw Election Data'!$C$1:$C$3144,0),MATCH('Joined Data'!M$1,'Raw Election Data'!$A$1:$AN$1,0))</f>
        <v>0.35481038362329181</v>
      </c>
      <c r="N2146">
        <f>INDEX('Raw Election Data'!$A$1:$AN$3144,MATCH($C2146&amp;" "&amp;$B2146,'Raw Election Data'!$C$1:$C$3144,0),MATCH('Joined Data'!N$1,'Raw Election Data'!$A$1:$AN$1,0))</f>
        <v>0.5714011305636354</v>
      </c>
      <c r="O2146">
        <f>INDEX('Raw Election Data'!$A$1:$AN$3144,MATCH($C2146&amp;" "&amp;$B2146,'Raw Election Data'!$C$1:$C$3144,0),MATCH('Joined Data'!O$1,'Raw Election Data'!$A$1:$AN$1,0))</f>
        <v>-23679</v>
      </c>
      <c r="P2146">
        <f>INDEX('Raw Election Data'!$A$1:$AN$3144,MATCH($C2146&amp;" "&amp;$B2146,'Raw Election Data'!$C$1:$C$3144,0),MATCH('Joined Data'!P$1,'Raw Election Data'!$A$1:$AN$1,0))</f>
        <v>23679</v>
      </c>
      <c r="Q2146">
        <f>INDEX('Raw Election Data'!$A$1:$AN$3144,MATCH($C2146&amp;" "&amp;$B2146,'Raw Election Data'!$C$1:$C$3144,0),MATCH('Joined Data'!Q$1,'Raw Election Data'!$A$1:$AN$1,0))</f>
        <v>-0.21659074694034358</v>
      </c>
      <c r="R2146">
        <f>INDEX('Raw Election Data'!$A$1:$AN$3144,MATCH($C2146&amp;" "&amp;$B2146,'Raw Election Data'!$C$1:$C$3144,0),MATCH('Joined Data'!R$1,'Raw Election Data'!$A$1:$AN$1,0))</f>
        <v>0.21659074694034358</v>
      </c>
    </row>
    <row r="2147" spans="1:18" ht="13.5" hidden="1" customHeight="1" x14ac:dyDescent="0.15">
      <c r="A2147" t="s">
        <v>280</v>
      </c>
      <c r="B2147" t="s">
        <v>5533</v>
      </c>
      <c r="C2147" t="str">
        <f>INDEX(FIPS!$A$1:$E$3236,MATCH($F2147,FIPS!$D$1:$D$3236,0),5)</f>
        <v>Coal County</v>
      </c>
      <c r="D2147" t="s">
        <v>281</v>
      </c>
      <c r="E2147" s="15" t="s">
        <v>20</v>
      </c>
      <c r="F2147" t="s">
        <v>5572</v>
      </c>
      <c r="G2147" t="s">
        <v>439</v>
      </c>
      <c r="H2147" t="str">
        <f>IFERROR(VLOOKUP($G2147,'Team Colors'!$A:$B,2,0),"#c9c9c9")</f>
        <v>#002244</v>
      </c>
      <c r="I2147">
        <f>INDEX('Raw Election Data'!$A$1:$AN$3144,MATCH($C2147&amp;" "&amp;$B2147,'Raw Election Data'!$C$1:$C$3144,0),MATCH('Joined Data'!I$1,'Raw Election Data'!$A$1:$AN$1,0))</f>
        <v>5651</v>
      </c>
      <c r="J2147">
        <f>INDEX('Raw Election Data'!$A$1:$AN$3144,MATCH($C2147&amp;" "&amp;$B2147,'Raw Election Data'!$C$1:$C$3144,0),MATCH('Joined Data'!J$1,'Raw Election Data'!$A$1:$AN$1,0))</f>
        <v>411</v>
      </c>
      <c r="K2147">
        <f>INDEX('Raw Election Data'!$A$1:$AN$3144,MATCH($C2147&amp;" "&amp;$B2147,'Raw Election Data'!$C$1:$C$3144,0),MATCH('Joined Data'!K$1,'Raw Election Data'!$A$1:$AN$1,0))</f>
        <v>1892</v>
      </c>
      <c r="L2147">
        <f>INDEX('Raw Election Data'!$A$1:$AN$3144,MATCH($C2147&amp;" "&amp;$B2147,'Raw Election Data'!$C$1:$C$3144,0),MATCH('Joined Data'!L$1,'Raw Election Data'!$A$1:$AN$1,0))</f>
        <v>2393</v>
      </c>
      <c r="M2147">
        <f>INDEX('Raw Election Data'!$A$1:$AN$3144,MATCH($C2147&amp;" "&amp;$B2147,'Raw Election Data'!$C$1:$C$3144,0),MATCH('Joined Data'!M$1,'Raw Election Data'!$A$1:$AN$1,0))</f>
        <v>0.17175094024237358</v>
      </c>
      <c r="N2147">
        <f>INDEX('Raw Election Data'!$A$1:$AN$3144,MATCH($C2147&amp;" "&amp;$B2147,'Raw Election Data'!$C$1:$C$3144,0),MATCH('Joined Data'!N$1,'Raw Election Data'!$A$1:$AN$1,0))</f>
        <v>0.79063936481404096</v>
      </c>
      <c r="O2147">
        <f>INDEX('Raw Election Data'!$A$1:$AN$3144,MATCH($C2147&amp;" "&amp;$B2147,'Raw Election Data'!$C$1:$C$3144,0),MATCH('Joined Data'!O$1,'Raw Election Data'!$A$1:$AN$1,0))</f>
        <v>-1481</v>
      </c>
      <c r="P2147">
        <f>INDEX('Raw Election Data'!$A$1:$AN$3144,MATCH($C2147&amp;" "&amp;$B2147,'Raw Election Data'!$C$1:$C$3144,0),MATCH('Joined Data'!P$1,'Raw Election Data'!$A$1:$AN$1,0))</f>
        <v>1481</v>
      </c>
      <c r="Q2147">
        <f>INDEX('Raw Election Data'!$A$1:$AN$3144,MATCH($C2147&amp;" "&amp;$B2147,'Raw Election Data'!$C$1:$C$3144,0),MATCH('Joined Data'!Q$1,'Raw Election Data'!$A$1:$AN$1,0))</f>
        <v>-0.61888842457166737</v>
      </c>
      <c r="R2147">
        <f>INDEX('Raw Election Data'!$A$1:$AN$3144,MATCH($C2147&amp;" "&amp;$B2147,'Raw Election Data'!$C$1:$C$3144,0),MATCH('Joined Data'!R$1,'Raw Election Data'!$A$1:$AN$1,0))</f>
        <v>0.61888842457166737</v>
      </c>
    </row>
    <row r="2148" spans="1:18" ht="13.5" hidden="1" customHeight="1" x14ac:dyDescent="0.15">
      <c r="A2148" t="s">
        <v>280</v>
      </c>
      <c r="B2148" t="s">
        <v>5533</v>
      </c>
      <c r="C2148" t="str">
        <f>INDEX(FIPS!$A$1:$E$3236,MATCH($F2148,FIPS!$D$1:$D$3236,0),5)</f>
        <v>Comanche County</v>
      </c>
      <c r="D2148" t="s">
        <v>281</v>
      </c>
      <c r="E2148" s="15" t="s">
        <v>21</v>
      </c>
      <c r="F2148" t="s">
        <v>5573</v>
      </c>
      <c r="G2148" t="s">
        <v>439</v>
      </c>
      <c r="H2148" t="str">
        <f>IFERROR(VLOOKUP($G2148,'Team Colors'!$A:$B,2,0),"#c9c9c9")</f>
        <v>#002244</v>
      </c>
      <c r="I2148">
        <f>INDEX('Raw Election Data'!$A$1:$AN$3144,MATCH($C2148&amp;" "&amp;$B2148,'Raw Election Data'!$C$1:$C$3144,0),MATCH('Joined Data'!I$1,'Raw Election Data'!$A$1:$AN$1,0))</f>
        <v>124648</v>
      </c>
      <c r="J2148">
        <f>INDEX('Raw Election Data'!$A$1:$AN$3144,MATCH($C2148&amp;" "&amp;$B2148,'Raw Election Data'!$C$1:$C$3144,0),MATCH('Joined Data'!J$1,'Raw Election Data'!$A$1:$AN$1,0))</f>
        <v>11439</v>
      </c>
      <c r="K2148">
        <f>INDEX('Raw Election Data'!$A$1:$AN$3144,MATCH($C2148&amp;" "&amp;$B2148,'Raw Election Data'!$C$1:$C$3144,0),MATCH('Joined Data'!K$1,'Raw Election Data'!$A$1:$AN$1,0))</f>
        <v>19153</v>
      </c>
      <c r="L2148">
        <f>INDEX('Raw Election Data'!$A$1:$AN$3144,MATCH($C2148&amp;" "&amp;$B2148,'Raw Election Data'!$C$1:$C$3144,0),MATCH('Joined Data'!L$1,'Raw Election Data'!$A$1:$AN$1,0))</f>
        <v>32504</v>
      </c>
      <c r="M2148">
        <f>INDEX('Raw Election Data'!$A$1:$AN$3144,MATCH($C2148&amp;" "&amp;$B2148,'Raw Election Data'!$C$1:$C$3144,0),MATCH('Joined Data'!M$1,'Raw Election Data'!$A$1:$AN$1,0))</f>
        <v>0.35192591681023871</v>
      </c>
      <c r="N2148">
        <f>INDEX('Raw Election Data'!$A$1:$AN$3144,MATCH($C2148&amp;" "&amp;$B2148,'Raw Election Data'!$C$1:$C$3144,0),MATCH('Joined Data'!N$1,'Raw Election Data'!$A$1:$AN$1,0))</f>
        <v>0.58925055377799651</v>
      </c>
      <c r="O2148">
        <f>INDEX('Raw Election Data'!$A$1:$AN$3144,MATCH($C2148&amp;" "&amp;$B2148,'Raw Election Data'!$C$1:$C$3144,0),MATCH('Joined Data'!O$1,'Raw Election Data'!$A$1:$AN$1,0))</f>
        <v>-7714</v>
      </c>
      <c r="P2148">
        <f>INDEX('Raw Election Data'!$A$1:$AN$3144,MATCH($C2148&amp;" "&amp;$B2148,'Raw Election Data'!$C$1:$C$3144,0),MATCH('Joined Data'!P$1,'Raw Election Data'!$A$1:$AN$1,0))</f>
        <v>7714</v>
      </c>
      <c r="Q2148">
        <f>INDEX('Raw Election Data'!$A$1:$AN$3144,MATCH($C2148&amp;" "&amp;$B2148,'Raw Election Data'!$C$1:$C$3144,0),MATCH('Joined Data'!Q$1,'Raw Election Data'!$A$1:$AN$1,0))</f>
        <v>-0.2373246369677578</v>
      </c>
      <c r="R2148">
        <f>INDEX('Raw Election Data'!$A$1:$AN$3144,MATCH($C2148&amp;" "&amp;$B2148,'Raw Election Data'!$C$1:$C$3144,0),MATCH('Joined Data'!R$1,'Raw Election Data'!$A$1:$AN$1,0))</f>
        <v>0.2373246369677578</v>
      </c>
    </row>
    <row r="2149" spans="1:18" ht="13.5" hidden="1" customHeight="1" x14ac:dyDescent="0.15">
      <c r="A2149" t="s">
        <v>280</v>
      </c>
      <c r="B2149" t="s">
        <v>5533</v>
      </c>
      <c r="C2149" t="str">
        <f>INDEX(FIPS!$A$1:$E$3236,MATCH($F2149,FIPS!$D$1:$D$3236,0),5)</f>
        <v>Cotton County</v>
      </c>
      <c r="D2149" t="s">
        <v>281</v>
      </c>
      <c r="E2149" s="15" t="s">
        <v>22</v>
      </c>
      <c r="F2149" t="s">
        <v>5577</v>
      </c>
      <c r="G2149" t="s">
        <v>439</v>
      </c>
      <c r="H2149" t="str">
        <f>IFERROR(VLOOKUP($G2149,'Team Colors'!$A:$B,2,0),"#c9c9c9")</f>
        <v>#002244</v>
      </c>
      <c r="I2149">
        <f>INDEX('Raw Election Data'!$A$1:$AN$3144,MATCH($C2149&amp;" "&amp;$B2149,'Raw Election Data'!$C$1:$C$3144,0),MATCH('Joined Data'!I$1,'Raw Election Data'!$A$1:$AN$1,0))</f>
        <v>5996</v>
      </c>
      <c r="J2149">
        <f>INDEX('Raw Election Data'!$A$1:$AN$3144,MATCH($C2149&amp;" "&amp;$B2149,'Raw Election Data'!$C$1:$C$3144,0),MATCH('Joined Data'!J$1,'Raw Election Data'!$A$1:$AN$1,0))</f>
        <v>424</v>
      </c>
      <c r="K2149">
        <f>INDEX('Raw Election Data'!$A$1:$AN$3144,MATCH($C2149&amp;" "&amp;$B2149,'Raw Election Data'!$C$1:$C$3144,0),MATCH('Joined Data'!K$1,'Raw Election Data'!$A$1:$AN$1,0))</f>
        <v>2054</v>
      </c>
      <c r="L2149">
        <f>INDEX('Raw Election Data'!$A$1:$AN$3144,MATCH($C2149&amp;" "&amp;$B2149,'Raw Election Data'!$C$1:$C$3144,0),MATCH('Joined Data'!L$1,'Raw Election Data'!$A$1:$AN$1,0))</f>
        <v>2602</v>
      </c>
      <c r="M2149">
        <f>INDEX('Raw Election Data'!$A$1:$AN$3144,MATCH($C2149&amp;" "&amp;$B2149,'Raw Election Data'!$C$1:$C$3144,0),MATCH('Joined Data'!M$1,'Raw Election Data'!$A$1:$AN$1,0))</f>
        <v>0.16295157571099156</v>
      </c>
      <c r="N2149">
        <f>INDEX('Raw Election Data'!$A$1:$AN$3144,MATCH($C2149&amp;" "&amp;$B2149,'Raw Election Data'!$C$1:$C$3144,0),MATCH('Joined Data'!N$1,'Raw Election Data'!$A$1:$AN$1,0))</f>
        <v>0.78939277478862413</v>
      </c>
      <c r="O2149">
        <f>INDEX('Raw Election Data'!$A$1:$AN$3144,MATCH($C2149&amp;" "&amp;$B2149,'Raw Election Data'!$C$1:$C$3144,0),MATCH('Joined Data'!O$1,'Raw Election Data'!$A$1:$AN$1,0))</f>
        <v>-1630</v>
      </c>
      <c r="P2149">
        <f>INDEX('Raw Election Data'!$A$1:$AN$3144,MATCH($C2149&amp;" "&amp;$B2149,'Raw Election Data'!$C$1:$C$3144,0),MATCH('Joined Data'!P$1,'Raw Election Data'!$A$1:$AN$1,0))</f>
        <v>1630</v>
      </c>
      <c r="Q2149">
        <f>INDEX('Raw Election Data'!$A$1:$AN$3144,MATCH($C2149&amp;" "&amp;$B2149,'Raw Election Data'!$C$1:$C$3144,0),MATCH('Joined Data'!Q$1,'Raw Election Data'!$A$1:$AN$1,0))</f>
        <v>-0.62644119907763263</v>
      </c>
      <c r="R2149">
        <f>INDEX('Raw Election Data'!$A$1:$AN$3144,MATCH($C2149&amp;" "&amp;$B2149,'Raw Election Data'!$C$1:$C$3144,0),MATCH('Joined Data'!R$1,'Raw Election Data'!$A$1:$AN$1,0))</f>
        <v>0.62644119907763263</v>
      </c>
    </row>
    <row r="2150" spans="1:18" ht="13.5" hidden="1" customHeight="1" x14ac:dyDescent="0.15">
      <c r="A2150" t="s">
        <v>280</v>
      </c>
      <c r="B2150" t="s">
        <v>5533</v>
      </c>
      <c r="C2150" t="str">
        <f>INDEX(FIPS!$A$1:$E$3236,MATCH($F2150,FIPS!$D$1:$D$3236,0),5)</f>
        <v>Craig County</v>
      </c>
      <c r="D2150" t="s">
        <v>281</v>
      </c>
      <c r="E2150" s="15" t="s">
        <v>23</v>
      </c>
      <c r="F2150" t="s">
        <v>5579</v>
      </c>
      <c r="G2150" t="s">
        <v>439</v>
      </c>
      <c r="H2150" t="str">
        <f>IFERROR(VLOOKUP($G2150,'Team Colors'!$A:$B,2,0),"#c9c9c9")</f>
        <v>#002244</v>
      </c>
      <c r="I2150">
        <f>INDEX('Raw Election Data'!$A$1:$AN$3144,MATCH($C2150&amp;" "&amp;$B2150,'Raw Election Data'!$C$1:$C$3144,0),MATCH('Joined Data'!I$1,'Raw Election Data'!$A$1:$AN$1,0))</f>
        <v>14818</v>
      </c>
      <c r="J2150">
        <f>INDEX('Raw Election Data'!$A$1:$AN$3144,MATCH($C2150&amp;" "&amp;$B2150,'Raw Election Data'!$C$1:$C$3144,0),MATCH('Joined Data'!J$1,'Raw Election Data'!$A$1:$AN$1,0))</f>
        <v>1249</v>
      </c>
      <c r="K2150">
        <f>INDEX('Raw Election Data'!$A$1:$AN$3144,MATCH($C2150&amp;" "&amp;$B2150,'Raw Election Data'!$C$1:$C$3144,0),MATCH('Joined Data'!K$1,'Raw Election Data'!$A$1:$AN$1,0))</f>
        <v>4279</v>
      </c>
      <c r="L2150">
        <f>INDEX('Raw Election Data'!$A$1:$AN$3144,MATCH($C2150&amp;" "&amp;$B2150,'Raw Election Data'!$C$1:$C$3144,0),MATCH('Joined Data'!L$1,'Raw Election Data'!$A$1:$AN$1,0))</f>
        <v>5778</v>
      </c>
      <c r="M2150">
        <f>INDEX('Raw Election Data'!$A$1:$AN$3144,MATCH($C2150&amp;" "&amp;$B2150,'Raw Election Data'!$C$1:$C$3144,0),MATCH('Joined Data'!M$1,'Raw Election Data'!$A$1:$AN$1,0))</f>
        <v>0.21616476289373485</v>
      </c>
      <c r="N2150">
        <f>INDEX('Raw Election Data'!$A$1:$AN$3144,MATCH($C2150&amp;" "&amp;$B2150,'Raw Election Data'!$C$1:$C$3144,0),MATCH('Joined Data'!N$1,'Raw Election Data'!$A$1:$AN$1,0))</f>
        <v>0.74056767047421257</v>
      </c>
      <c r="O2150">
        <f>INDEX('Raw Election Data'!$A$1:$AN$3144,MATCH($C2150&amp;" "&amp;$B2150,'Raw Election Data'!$C$1:$C$3144,0),MATCH('Joined Data'!O$1,'Raw Election Data'!$A$1:$AN$1,0))</f>
        <v>-3030</v>
      </c>
      <c r="P2150">
        <f>INDEX('Raw Election Data'!$A$1:$AN$3144,MATCH($C2150&amp;" "&amp;$B2150,'Raw Election Data'!$C$1:$C$3144,0),MATCH('Joined Data'!P$1,'Raw Election Data'!$A$1:$AN$1,0))</f>
        <v>3030</v>
      </c>
      <c r="Q2150">
        <f>INDEX('Raw Election Data'!$A$1:$AN$3144,MATCH($C2150&amp;" "&amp;$B2150,'Raw Election Data'!$C$1:$C$3144,0),MATCH('Joined Data'!Q$1,'Raw Election Data'!$A$1:$AN$1,0))</f>
        <v>-0.5244029075804777</v>
      </c>
      <c r="R2150">
        <f>INDEX('Raw Election Data'!$A$1:$AN$3144,MATCH($C2150&amp;" "&amp;$B2150,'Raw Election Data'!$C$1:$C$3144,0),MATCH('Joined Data'!R$1,'Raw Election Data'!$A$1:$AN$1,0))</f>
        <v>0.5244029075804777</v>
      </c>
    </row>
    <row r="2151" spans="1:18" ht="13.5" hidden="1" customHeight="1" x14ac:dyDescent="0.15">
      <c r="A2151" t="s">
        <v>280</v>
      </c>
      <c r="B2151" t="s">
        <v>5533</v>
      </c>
      <c r="C2151" t="str">
        <f>INDEX(FIPS!$A$1:$E$3236,MATCH($F2151,FIPS!$D$1:$D$3236,0),5)</f>
        <v>Creek County</v>
      </c>
      <c r="D2151" t="s">
        <v>281</v>
      </c>
      <c r="E2151" s="15" t="s">
        <v>24</v>
      </c>
      <c r="F2151" t="s">
        <v>5581</v>
      </c>
      <c r="G2151" t="s">
        <v>439</v>
      </c>
      <c r="H2151" t="str">
        <f>IFERROR(VLOOKUP($G2151,'Team Colors'!$A:$B,2,0),"#c9c9c9")</f>
        <v>#002244</v>
      </c>
      <c r="I2151">
        <f>INDEX('Raw Election Data'!$A$1:$AN$3144,MATCH($C2151&amp;" "&amp;$B2151,'Raw Election Data'!$C$1:$C$3144,0),MATCH('Joined Data'!I$1,'Raw Election Data'!$A$1:$AN$1,0))</f>
        <v>70892</v>
      </c>
      <c r="J2151">
        <f>INDEX('Raw Election Data'!$A$1:$AN$3144,MATCH($C2151&amp;" "&amp;$B2151,'Raw Election Data'!$C$1:$C$3144,0),MATCH('Joined Data'!J$1,'Raw Election Data'!$A$1:$AN$1,0))</f>
        <v>5834</v>
      </c>
      <c r="K2151">
        <f>INDEX('Raw Election Data'!$A$1:$AN$3144,MATCH($C2151&amp;" "&amp;$B2151,'Raw Election Data'!$C$1:$C$3144,0),MATCH('Joined Data'!K$1,'Raw Election Data'!$A$1:$AN$1,0))</f>
        <v>21539</v>
      </c>
      <c r="L2151">
        <f>INDEX('Raw Election Data'!$A$1:$AN$3144,MATCH($C2151&amp;" "&amp;$B2151,'Raw Election Data'!$C$1:$C$3144,0),MATCH('Joined Data'!L$1,'Raw Election Data'!$A$1:$AN$1,0))</f>
        <v>28786</v>
      </c>
      <c r="M2151">
        <f>INDEX('Raw Election Data'!$A$1:$AN$3144,MATCH($C2151&amp;" "&amp;$B2151,'Raw Election Data'!$C$1:$C$3144,0),MATCH('Joined Data'!M$1,'Raw Election Data'!$A$1:$AN$1,0))</f>
        <v>0.20266796359341346</v>
      </c>
      <c r="N2151">
        <f>INDEX('Raw Election Data'!$A$1:$AN$3144,MATCH($C2151&amp;" "&amp;$B2151,'Raw Election Data'!$C$1:$C$3144,0),MATCH('Joined Data'!N$1,'Raw Election Data'!$A$1:$AN$1,0))</f>
        <v>0.74824567498089345</v>
      </c>
      <c r="O2151">
        <f>INDEX('Raw Election Data'!$A$1:$AN$3144,MATCH($C2151&amp;" "&amp;$B2151,'Raw Election Data'!$C$1:$C$3144,0),MATCH('Joined Data'!O$1,'Raw Election Data'!$A$1:$AN$1,0))</f>
        <v>-15705</v>
      </c>
      <c r="P2151">
        <f>INDEX('Raw Election Data'!$A$1:$AN$3144,MATCH($C2151&amp;" "&amp;$B2151,'Raw Election Data'!$C$1:$C$3144,0),MATCH('Joined Data'!P$1,'Raw Election Data'!$A$1:$AN$1,0))</f>
        <v>15705</v>
      </c>
      <c r="Q2151">
        <f>INDEX('Raw Election Data'!$A$1:$AN$3144,MATCH($C2151&amp;" "&amp;$B2151,'Raw Election Data'!$C$1:$C$3144,0),MATCH('Joined Data'!Q$1,'Raw Election Data'!$A$1:$AN$1,0))</f>
        <v>-0.54557771138748001</v>
      </c>
      <c r="R2151">
        <f>INDEX('Raw Election Data'!$A$1:$AN$3144,MATCH($C2151&amp;" "&amp;$B2151,'Raw Election Data'!$C$1:$C$3144,0),MATCH('Joined Data'!R$1,'Raw Election Data'!$A$1:$AN$1,0))</f>
        <v>0.54557771138748001</v>
      </c>
    </row>
    <row r="2152" spans="1:18" ht="13.5" hidden="1" customHeight="1" x14ac:dyDescent="0.15">
      <c r="A2152" t="s">
        <v>280</v>
      </c>
      <c r="B2152" t="s">
        <v>5533</v>
      </c>
      <c r="C2152" t="str">
        <f>INDEX(FIPS!$A$1:$E$3236,MATCH($F2152,FIPS!$D$1:$D$3236,0),5)</f>
        <v>Custer County</v>
      </c>
      <c r="D2152" t="s">
        <v>281</v>
      </c>
      <c r="E2152" s="15" t="s">
        <v>25</v>
      </c>
      <c r="F2152" t="s">
        <v>5584</v>
      </c>
      <c r="G2152" t="s">
        <v>439</v>
      </c>
      <c r="H2152" t="str">
        <f>IFERROR(VLOOKUP($G2152,'Team Colors'!$A:$B,2,0),"#c9c9c9")</f>
        <v>#002244</v>
      </c>
      <c r="I2152">
        <f>INDEX('Raw Election Data'!$A$1:$AN$3144,MATCH($C2152&amp;" "&amp;$B2152,'Raw Election Data'!$C$1:$C$3144,0),MATCH('Joined Data'!I$1,'Raw Election Data'!$A$1:$AN$1,0))</f>
        <v>29744</v>
      </c>
      <c r="J2152">
        <f>INDEX('Raw Election Data'!$A$1:$AN$3144,MATCH($C2152&amp;" "&amp;$B2152,'Raw Election Data'!$C$1:$C$3144,0),MATCH('Joined Data'!J$1,'Raw Election Data'!$A$1:$AN$1,0))</f>
        <v>2102</v>
      </c>
      <c r="K2152">
        <f>INDEX('Raw Election Data'!$A$1:$AN$3144,MATCH($C2152&amp;" "&amp;$B2152,'Raw Election Data'!$C$1:$C$3144,0),MATCH('Joined Data'!K$1,'Raw Election Data'!$A$1:$AN$1,0))</f>
        <v>7818</v>
      </c>
      <c r="L2152">
        <f>INDEX('Raw Election Data'!$A$1:$AN$3144,MATCH($C2152&amp;" "&amp;$B2152,'Raw Election Data'!$C$1:$C$3144,0),MATCH('Joined Data'!L$1,'Raw Election Data'!$A$1:$AN$1,0))</f>
        <v>10531</v>
      </c>
      <c r="M2152">
        <f>INDEX('Raw Election Data'!$A$1:$AN$3144,MATCH($C2152&amp;" "&amp;$B2152,'Raw Election Data'!$C$1:$C$3144,0),MATCH('Joined Data'!M$1,'Raw Election Data'!$A$1:$AN$1,0))</f>
        <v>0.19960117747602316</v>
      </c>
      <c r="N2152">
        <f>INDEX('Raw Election Data'!$A$1:$AN$3144,MATCH($C2152&amp;" "&amp;$B2152,'Raw Election Data'!$C$1:$C$3144,0),MATCH('Joined Data'!N$1,'Raw Election Data'!$A$1:$AN$1,0))</f>
        <v>0.74237964105972842</v>
      </c>
      <c r="O2152">
        <f>INDEX('Raw Election Data'!$A$1:$AN$3144,MATCH($C2152&amp;" "&amp;$B2152,'Raw Election Data'!$C$1:$C$3144,0),MATCH('Joined Data'!O$1,'Raw Election Data'!$A$1:$AN$1,0))</f>
        <v>-5716</v>
      </c>
      <c r="P2152">
        <f>INDEX('Raw Election Data'!$A$1:$AN$3144,MATCH($C2152&amp;" "&amp;$B2152,'Raw Election Data'!$C$1:$C$3144,0),MATCH('Joined Data'!P$1,'Raw Election Data'!$A$1:$AN$1,0))</f>
        <v>5716</v>
      </c>
      <c r="Q2152">
        <f>INDEX('Raw Election Data'!$A$1:$AN$3144,MATCH($C2152&amp;" "&amp;$B2152,'Raw Election Data'!$C$1:$C$3144,0),MATCH('Joined Data'!Q$1,'Raw Election Data'!$A$1:$AN$1,0))</f>
        <v>-0.5427784635837053</v>
      </c>
      <c r="R2152">
        <f>INDEX('Raw Election Data'!$A$1:$AN$3144,MATCH($C2152&amp;" "&amp;$B2152,'Raw Election Data'!$C$1:$C$3144,0),MATCH('Joined Data'!R$1,'Raw Election Data'!$A$1:$AN$1,0))</f>
        <v>0.5427784635837053</v>
      </c>
    </row>
    <row r="2153" spans="1:18" ht="13.5" hidden="1" customHeight="1" x14ac:dyDescent="0.15">
      <c r="A2153" t="s">
        <v>280</v>
      </c>
      <c r="B2153" t="s">
        <v>5533</v>
      </c>
      <c r="C2153" t="str">
        <f>INDEX(FIPS!$A$1:$E$3236,MATCH($F2153,FIPS!$D$1:$D$3236,0),5)</f>
        <v>Delaware County</v>
      </c>
      <c r="D2153" t="s">
        <v>281</v>
      </c>
      <c r="E2153" s="15" t="s">
        <v>26</v>
      </c>
      <c r="F2153" t="s">
        <v>5587</v>
      </c>
      <c r="G2153" t="s">
        <v>439</v>
      </c>
      <c r="H2153" t="str">
        <f>IFERROR(VLOOKUP($G2153,'Team Colors'!$A:$B,2,0),"#c9c9c9")</f>
        <v>#002244</v>
      </c>
      <c r="I2153">
        <f>INDEX('Raw Election Data'!$A$1:$AN$3144,MATCH($C2153&amp;" "&amp;$B2153,'Raw Election Data'!$C$1:$C$3144,0),MATCH('Joined Data'!I$1,'Raw Election Data'!$A$1:$AN$1,0))</f>
        <v>41459</v>
      </c>
      <c r="J2153">
        <f>INDEX('Raw Election Data'!$A$1:$AN$3144,MATCH($C2153&amp;" "&amp;$B2153,'Raw Election Data'!$C$1:$C$3144,0),MATCH('Joined Data'!J$1,'Raw Election Data'!$A$1:$AN$1,0))</f>
        <v>3306</v>
      </c>
      <c r="K2153">
        <f>INDEX('Raw Election Data'!$A$1:$AN$3144,MATCH($C2153&amp;" "&amp;$B2153,'Raw Election Data'!$C$1:$C$3144,0),MATCH('Joined Data'!K$1,'Raw Election Data'!$A$1:$AN$1,0))</f>
        <v>11796</v>
      </c>
      <c r="L2153">
        <f>INDEX('Raw Election Data'!$A$1:$AN$3144,MATCH($C2153&amp;" "&amp;$B2153,'Raw Election Data'!$C$1:$C$3144,0),MATCH('Joined Data'!L$1,'Raw Election Data'!$A$1:$AN$1,0))</f>
        <v>15680</v>
      </c>
      <c r="M2153">
        <f>INDEX('Raw Election Data'!$A$1:$AN$3144,MATCH($C2153&amp;" "&amp;$B2153,'Raw Election Data'!$C$1:$C$3144,0),MATCH('Joined Data'!M$1,'Raw Election Data'!$A$1:$AN$1,0))</f>
        <v>0.21084183673469387</v>
      </c>
      <c r="N2153">
        <f>INDEX('Raw Election Data'!$A$1:$AN$3144,MATCH($C2153&amp;" "&amp;$B2153,'Raw Election Data'!$C$1:$C$3144,0),MATCH('Joined Data'!N$1,'Raw Election Data'!$A$1:$AN$1,0))</f>
        <v>0.75229591836734699</v>
      </c>
      <c r="O2153">
        <f>INDEX('Raw Election Data'!$A$1:$AN$3144,MATCH($C2153&amp;" "&amp;$B2153,'Raw Election Data'!$C$1:$C$3144,0),MATCH('Joined Data'!O$1,'Raw Election Data'!$A$1:$AN$1,0))</f>
        <v>-8490</v>
      </c>
      <c r="P2153">
        <f>INDEX('Raw Election Data'!$A$1:$AN$3144,MATCH($C2153&amp;" "&amp;$B2153,'Raw Election Data'!$C$1:$C$3144,0),MATCH('Joined Data'!P$1,'Raw Election Data'!$A$1:$AN$1,0))</f>
        <v>8490</v>
      </c>
      <c r="Q2153">
        <f>INDEX('Raw Election Data'!$A$1:$AN$3144,MATCH($C2153&amp;" "&amp;$B2153,'Raw Election Data'!$C$1:$C$3144,0),MATCH('Joined Data'!Q$1,'Raw Election Data'!$A$1:$AN$1,0))</f>
        <v>-0.54145408163265318</v>
      </c>
      <c r="R2153">
        <f>INDEX('Raw Election Data'!$A$1:$AN$3144,MATCH($C2153&amp;" "&amp;$B2153,'Raw Election Data'!$C$1:$C$3144,0),MATCH('Joined Data'!R$1,'Raw Election Data'!$A$1:$AN$1,0))</f>
        <v>0.54145408163265318</v>
      </c>
    </row>
    <row r="2154" spans="1:18" ht="13.5" hidden="1" customHeight="1" x14ac:dyDescent="0.15">
      <c r="A2154" t="s">
        <v>280</v>
      </c>
      <c r="B2154" t="s">
        <v>5533</v>
      </c>
      <c r="C2154" t="str">
        <f>INDEX(FIPS!$A$1:$E$3236,MATCH($F2154,FIPS!$D$1:$D$3236,0),5)</f>
        <v>Dewey County</v>
      </c>
      <c r="D2154" t="s">
        <v>281</v>
      </c>
      <c r="E2154" s="15" t="s">
        <v>27</v>
      </c>
      <c r="F2154" t="s">
        <v>5589</v>
      </c>
      <c r="G2154" t="s">
        <v>439</v>
      </c>
      <c r="H2154" t="str">
        <f>IFERROR(VLOOKUP($G2154,'Team Colors'!$A:$B,2,0),"#c9c9c9")</f>
        <v>#002244</v>
      </c>
      <c r="I2154">
        <f>INDEX('Raw Election Data'!$A$1:$AN$3144,MATCH($C2154&amp;" "&amp;$B2154,'Raw Election Data'!$C$1:$C$3144,0),MATCH('Joined Data'!I$1,'Raw Election Data'!$A$1:$AN$1,0))</f>
        <v>4995</v>
      </c>
      <c r="J2154">
        <f>INDEX('Raw Election Data'!$A$1:$AN$3144,MATCH($C2154&amp;" "&amp;$B2154,'Raw Election Data'!$C$1:$C$3144,0),MATCH('Joined Data'!J$1,'Raw Election Data'!$A$1:$AN$1,0))</f>
        <v>222</v>
      </c>
      <c r="K2154">
        <f>INDEX('Raw Election Data'!$A$1:$AN$3144,MATCH($C2154&amp;" "&amp;$B2154,'Raw Election Data'!$C$1:$C$3144,0),MATCH('Joined Data'!K$1,'Raw Election Data'!$A$1:$AN$1,0))</f>
        <v>1964</v>
      </c>
      <c r="L2154">
        <f>INDEX('Raw Election Data'!$A$1:$AN$3144,MATCH($C2154&amp;" "&amp;$B2154,'Raw Election Data'!$C$1:$C$3144,0),MATCH('Joined Data'!L$1,'Raw Election Data'!$A$1:$AN$1,0))</f>
        <v>2246</v>
      </c>
      <c r="M2154">
        <f>INDEX('Raw Election Data'!$A$1:$AN$3144,MATCH($C2154&amp;" "&amp;$B2154,'Raw Election Data'!$C$1:$C$3144,0),MATCH('Joined Data'!M$1,'Raw Election Data'!$A$1:$AN$1,0))</f>
        <v>9.8842386464826362E-2</v>
      </c>
      <c r="N2154">
        <f>INDEX('Raw Election Data'!$A$1:$AN$3144,MATCH($C2154&amp;" "&amp;$B2154,'Raw Election Data'!$C$1:$C$3144,0),MATCH('Joined Data'!N$1,'Raw Election Data'!$A$1:$AN$1,0))</f>
        <v>0.87444345503116649</v>
      </c>
      <c r="O2154">
        <f>INDEX('Raw Election Data'!$A$1:$AN$3144,MATCH($C2154&amp;" "&amp;$B2154,'Raw Election Data'!$C$1:$C$3144,0),MATCH('Joined Data'!O$1,'Raw Election Data'!$A$1:$AN$1,0))</f>
        <v>-1742</v>
      </c>
      <c r="P2154">
        <f>INDEX('Raw Election Data'!$A$1:$AN$3144,MATCH($C2154&amp;" "&amp;$B2154,'Raw Election Data'!$C$1:$C$3144,0),MATCH('Joined Data'!P$1,'Raw Election Data'!$A$1:$AN$1,0))</f>
        <v>1742</v>
      </c>
      <c r="Q2154">
        <f>INDEX('Raw Election Data'!$A$1:$AN$3144,MATCH($C2154&amp;" "&amp;$B2154,'Raw Election Data'!$C$1:$C$3144,0),MATCH('Joined Data'!Q$1,'Raw Election Data'!$A$1:$AN$1,0))</f>
        <v>-0.77560106856634015</v>
      </c>
      <c r="R2154">
        <f>INDEX('Raw Election Data'!$A$1:$AN$3144,MATCH($C2154&amp;" "&amp;$B2154,'Raw Election Data'!$C$1:$C$3144,0),MATCH('Joined Data'!R$1,'Raw Election Data'!$A$1:$AN$1,0))</f>
        <v>0.77560106856634015</v>
      </c>
    </row>
    <row r="2155" spans="1:18" ht="13.5" hidden="1" customHeight="1" x14ac:dyDescent="0.15">
      <c r="A2155" t="s">
        <v>280</v>
      </c>
      <c r="B2155" t="s">
        <v>5533</v>
      </c>
      <c r="C2155" t="str">
        <f>INDEX(FIPS!$A$1:$E$3236,MATCH($F2155,FIPS!$D$1:$D$3236,0),5)</f>
        <v>Ellis County</v>
      </c>
      <c r="D2155" t="s">
        <v>281</v>
      </c>
      <c r="E2155" s="15" t="s">
        <v>28</v>
      </c>
      <c r="F2155" t="s">
        <v>5590</v>
      </c>
      <c r="G2155" t="s">
        <v>439</v>
      </c>
      <c r="H2155" t="str">
        <f>IFERROR(VLOOKUP($G2155,'Team Colors'!$A:$B,2,0),"#c9c9c9")</f>
        <v>#002244</v>
      </c>
      <c r="I2155">
        <f>INDEX('Raw Election Data'!$A$1:$AN$3144,MATCH($C2155&amp;" "&amp;$B2155,'Raw Election Data'!$C$1:$C$3144,0),MATCH('Joined Data'!I$1,'Raw Election Data'!$A$1:$AN$1,0))</f>
        <v>4231</v>
      </c>
      <c r="J2155">
        <f>INDEX('Raw Election Data'!$A$1:$AN$3144,MATCH($C2155&amp;" "&amp;$B2155,'Raw Election Data'!$C$1:$C$3144,0),MATCH('Joined Data'!J$1,'Raw Election Data'!$A$1:$AN$1,0))</f>
        <v>155</v>
      </c>
      <c r="K2155">
        <f>INDEX('Raw Election Data'!$A$1:$AN$3144,MATCH($C2155&amp;" "&amp;$B2155,'Raw Election Data'!$C$1:$C$3144,0),MATCH('Joined Data'!K$1,'Raw Election Data'!$A$1:$AN$1,0))</f>
        <v>1610</v>
      </c>
      <c r="L2155">
        <f>INDEX('Raw Election Data'!$A$1:$AN$3144,MATCH($C2155&amp;" "&amp;$B2155,'Raw Election Data'!$C$1:$C$3144,0),MATCH('Joined Data'!L$1,'Raw Election Data'!$A$1:$AN$1,0))</f>
        <v>1826</v>
      </c>
      <c r="M2155">
        <f>INDEX('Raw Election Data'!$A$1:$AN$3144,MATCH($C2155&amp;" "&amp;$B2155,'Raw Election Data'!$C$1:$C$3144,0),MATCH('Joined Data'!M$1,'Raw Election Data'!$A$1:$AN$1,0))</f>
        <v>8.4884994523548737E-2</v>
      </c>
      <c r="N2155">
        <f>INDEX('Raw Election Data'!$A$1:$AN$3144,MATCH($C2155&amp;" "&amp;$B2155,'Raw Election Data'!$C$1:$C$3144,0),MATCH('Joined Data'!N$1,'Raw Election Data'!$A$1:$AN$1,0))</f>
        <v>0.88170865279299016</v>
      </c>
      <c r="O2155">
        <f>INDEX('Raw Election Data'!$A$1:$AN$3144,MATCH($C2155&amp;" "&amp;$B2155,'Raw Election Data'!$C$1:$C$3144,0),MATCH('Joined Data'!O$1,'Raw Election Data'!$A$1:$AN$1,0))</f>
        <v>-1455</v>
      </c>
      <c r="P2155">
        <f>INDEX('Raw Election Data'!$A$1:$AN$3144,MATCH($C2155&amp;" "&amp;$B2155,'Raw Election Data'!$C$1:$C$3144,0),MATCH('Joined Data'!P$1,'Raw Election Data'!$A$1:$AN$1,0))</f>
        <v>1455</v>
      </c>
      <c r="Q2155">
        <f>INDEX('Raw Election Data'!$A$1:$AN$3144,MATCH($C2155&amp;" "&amp;$B2155,'Raw Election Data'!$C$1:$C$3144,0),MATCH('Joined Data'!Q$1,'Raw Election Data'!$A$1:$AN$1,0))</f>
        <v>-0.79682365826944146</v>
      </c>
      <c r="R2155">
        <f>INDEX('Raw Election Data'!$A$1:$AN$3144,MATCH($C2155&amp;" "&amp;$B2155,'Raw Election Data'!$C$1:$C$3144,0),MATCH('Joined Data'!R$1,'Raw Election Data'!$A$1:$AN$1,0))</f>
        <v>0.79682365826944146</v>
      </c>
    </row>
    <row r="2156" spans="1:18" ht="13.5" hidden="1" customHeight="1" x14ac:dyDescent="0.15">
      <c r="A2156" t="s">
        <v>280</v>
      </c>
      <c r="B2156" t="s">
        <v>5533</v>
      </c>
      <c r="C2156" t="str">
        <f>INDEX(FIPS!$A$1:$E$3236,MATCH($F2156,FIPS!$D$1:$D$3236,0),5)</f>
        <v>Garfield County</v>
      </c>
      <c r="D2156" t="s">
        <v>281</v>
      </c>
      <c r="E2156" s="15" t="s">
        <v>29</v>
      </c>
      <c r="F2156" t="s">
        <v>5591</v>
      </c>
      <c r="G2156" t="s">
        <v>439</v>
      </c>
      <c r="H2156" t="str">
        <f>IFERROR(VLOOKUP($G2156,'Team Colors'!$A:$B,2,0),"#c9c9c9")</f>
        <v>#002244</v>
      </c>
      <c r="I2156">
        <f>INDEX('Raw Election Data'!$A$1:$AN$3144,MATCH($C2156&amp;" "&amp;$B2156,'Raw Election Data'!$C$1:$C$3144,0),MATCH('Joined Data'!I$1,'Raw Election Data'!$A$1:$AN$1,0))</f>
        <v>63569</v>
      </c>
      <c r="J2156">
        <f>INDEX('Raw Election Data'!$A$1:$AN$3144,MATCH($C2156&amp;" "&amp;$B2156,'Raw Election Data'!$C$1:$C$3144,0),MATCH('Joined Data'!J$1,'Raw Election Data'!$A$1:$AN$1,0))</f>
        <v>4391</v>
      </c>
      <c r="K2156">
        <f>INDEX('Raw Election Data'!$A$1:$AN$3144,MATCH($C2156&amp;" "&amp;$B2156,'Raw Election Data'!$C$1:$C$3144,0),MATCH('Joined Data'!K$1,'Raw Election Data'!$A$1:$AN$1,0))</f>
        <v>15998</v>
      </c>
      <c r="L2156">
        <f>INDEX('Raw Election Data'!$A$1:$AN$3144,MATCH($C2156&amp;" "&amp;$B2156,'Raw Election Data'!$C$1:$C$3144,0),MATCH('Joined Data'!L$1,'Raw Election Data'!$A$1:$AN$1,0))</f>
        <v>21692</v>
      </c>
      <c r="M2156">
        <f>INDEX('Raw Election Data'!$A$1:$AN$3144,MATCH($C2156&amp;" "&amp;$B2156,'Raw Election Data'!$C$1:$C$3144,0),MATCH('Joined Data'!M$1,'Raw Election Data'!$A$1:$AN$1,0))</f>
        <v>0.20242485709017149</v>
      </c>
      <c r="N2156">
        <f>INDEX('Raw Election Data'!$A$1:$AN$3144,MATCH($C2156&amp;" "&amp;$B2156,'Raw Election Data'!$C$1:$C$3144,0),MATCH('Joined Data'!N$1,'Raw Election Data'!$A$1:$AN$1,0))</f>
        <v>0.73750691499170196</v>
      </c>
      <c r="O2156">
        <f>INDEX('Raw Election Data'!$A$1:$AN$3144,MATCH($C2156&amp;" "&amp;$B2156,'Raw Election Data'!$C$1:$C$3144,0),MATCH('Joined Data'!O$1,'Raw Election Data'!$A$1:$AN$1,0))</f>
        <v>-11607</v>
      </c>
      <c r="P2156">
        <f>INDEX('Raw Election Data'!$A$1:$AN$3144,MATCH($C2156&amp;" "&amp;$B2156,'Raw Election Data'!$C$1:$C$3144,0),MATCH('Joined Data'!P$1,'Raw Election Data'!$A$1:$AN$1,0))</f>
        <v>11607</v>
      </c>
      <c r="Q2156">
        <f>INDEX('Raw Election Data'!$A$1:$AN$3144,MATCH($C2156&amp;" "&amp;$B2156,'Raw Election Data'!$C$1:$C$3144,0),MATCH('Joined Data'!Q$1,'Raw Election Data'!$A$1:$AN$1,0))</f>
        <v>-0.53508205790153052</v>
      </c>
      <c r="R2156">
        <f>INDEX('Raw Election Data'!$A$1:$AN$3144,MATCH($C2156&amp;" "&amp;$B2156,'Raw Election Data'!$C$1:$C$3144,0),MATCH('Joined Data'!R$1,'Raw Election Data'!$A$1:$AN$1,0))</f>
        <v>0.53508205790153052</v>
      </c>
    </row>
    <row r="2157" spans="1:18" ht="13.5" hidden="1" customHeight="1" x14ac:dyDescent="0.15">
      <c r="A2157" t="s">
        <v>280</v>
      </c>
      <c r="B2157" t="s">
        <v>5533</v>
      </c>
      <c r="C2157" t="str">
        <f>INDEX(FIPS!$A$1:$E$3236,MATCH($F2157,FIPS!$D$1:$D$3236,0),5)</f>
        <v>Garvin County</v>
      </c>
      <c r="D2157" t="s">
        <v>281</v>
      </c>
      <c r="E2157" s="15" t="s">
        <v>30</v>
      </c>
      <c r="F2157" t="s">
        <v>5595</v>
      </c>
      <c r="G2157" t="s">
        <v>439</v>
      </c>
      <c r="H2157" t="str">
        <f>IFERROR(VLOOKUP($G2157,'Team Colors'!$A:$B,2,0),"#c9c9c9")</f>
        <v>#002244</v>
      </c>
      <c r="I2157">
        <f>INDEX('Raw Election Data'!$A$1:$AN$3144,MATCH($C2157&amp;" "&amp;$B2157,'Raw Election Data'!$C$1:$C$3144,0),MATCH('Joined Data'!I$1,'Raw Election Data'!$A$1:$AN$1,0))</f>
        <v>27755</v>
      </c>
      <c r="J2157">
        <f>INDEX('Raw Election Data'!$A$1:$AN$3144,MATCH($C2157&amp;" "&amp;$B2157,'Raw Election Data'!$C$1:$C$3144,0),MATCH('Joined Data'!J$1,'Raw Election Data'!$A$1:$AN$1,0))</f>
        <v>1852</v>
      </c>
      <c r="K2157">
        <f>INDEX('Raw Election Data'!$A$1:$AN$3144,MATCH($C2157&amp;" "&amp;$B2157,'Raw Election Data'!$C$1:$C$3144,0),MATCH('Joined Data'!K$1,'Raw Election Data'!$A$1:$AN$1,0))</f>
        <v>8243</v>
      </c>
      <c r="L2157">
        <f>INDEX('Raw Election Data'!$A$1:$AN$3144,MATCH($C2157&amp;" "&amp;$B2157,'Raw Election Data'!$C$1:$C$3144,0),MATCH('Joined Data'!L$1,'Raw Election Data'!$A$1:$AN$1,0))</f>
        <v>10531</v>
      </c>
      <c r="M2157">
        <f>INDEX('Raw Election Data'!$A$1:$AN$3144,MATCH($C2157&amp;" "&amp;$B2157,'Raw Election Data'!$C$1:$C$3144,0),MATCH('Joined Data'!M$1,'Raw Election Data'!$A$1:$AN$1,0))</f>
        <v>0.17586174152502138</v>
      </c>
      <c r="N2157">
        <f>INDEX('Raw Election Data'!$A$1:$AN$3144,MATCH($C2157&amp;" "&amp;$B2157,'Raw Election Data'!$C$1:$C$3144,0),MATCH('Joined Data'!N$1,'Raw Election Data'!$A$1:$AN$1,0))</f>
        <v>0.78273668217643144</v>
      </c>
      <c r="O2157">
        <f>INDEX('Raw Election Data'!$A$1:$AN$3144,MATCH($C2157&amp;" "&amp;$B2157,'Raw Election Data'!$C$1:$C$3144,0),MATCH('Joined Data'!O$1,'Raw Election Data'!$A$1:$AN$1,0))</f>
        <v>-6391</v>
      </c>
      <c r="P2157">
        <f>INDEX('Raw Election Data'!$A$1:$AN$3144,MATCH($C2157&amp;" "&amp;$B2157,'Raw Election Data'!$C$1:$C$3144,0),MATCH('Joined Data'!P$1,'Raw Election Data'!$A$1:$AN$1,0))</f>
        <v>6391</v>
      </c>
      <c r="Q2157">
        <f>INDEX('Raw Election Data'!$A$1:$AN$3144,MATCH($C2157&amp;" "&amp;$B2157,'Raw Election Data'!$C$1:$C$3144,0),MATCH('Joined Data'!Q$1,'Raw Election Data'!$A$1:$AN$1,0))</f>
        <v>-0.60687494065141001</v>
      </c>
      <c r="R2157">
        <f>INDEX('Raw Election Data'!$A$1:$AN$3144,MATCH($C2157&amp;" "&amp;$B2157,'Raw Election Data'!$C$1:$C$3144,0),MATCH('Joined Data'!R$1,'Raw Election Data'!$A$1:$AN$1,0))</f>
        <v>0.60687494065141001</v>
      </c>
    </row>
    <row r="2158" spans="1:18" ht="13.5" hidden="1" customHeight="1" x14ac:dyDescent="0.15">
      <c r="A2158" t="s">
        <v>280</v>
      </c>
      <c r="B2158" t="s">
        <v>5533</v>
      </c>
      <c r="C2158" t="str">
        <f>INDEX(FIPS!$A$1:$E$3236,MATCH($F2158,FIPS!$D$1:$D$3236,0),5)</f>
        <v>Grady County</v>
      </c>
      <c r="D2158" t="s">
        <v>281</v>
      </c>
      <c r="E2158" s="15" t="s">
        <v>31</v>
      </c>
      <c r="F2158" t="s">
        <v>5596</v>
      </c>
      <c r="G2158" t="s">
        <v>439</v>
      </c>
      <c r="H2158" t="str">
        <f>IFERROR(VLOOKUP($G2158,'Team Colors'!$A:$B,2,0),"#c9c9c9")</f>
        <v>#002244</v>
      </c>
      <c r="I2158">
        <f>INDEX('Raw Election Data'!$A$1:$AN$3144,MATCH($C2158&amp;" "&amp;$B2158,'Raw Election Data'!$C$1:$C$3144,0),MATCH('Joined Data'!I$1,'Raw Election Data'!$A$1:$AN$1,0))</f>
        <v>54648</v>
      </c>
      <c r="J2158">
        <f>INDEX('Raw Election Data'!$A$1:$AN$3144,MATCH($C2158&amp;" "&amp;$B2158,'Raw Election Data'!$C$1:$C$3144,0),MATCH('Joined Data'!J$1,'Raw Election Data'!$A$1:$AN$1,0))</f>
        <v>3878</v>
      </c>
      <c r="K2158">
        <f>INDEX('Raw Election Data'!$A$1:$AN$3144,MATCH($C2158&amp;" "&amp;$B2158,'Raw Election Data'!$C$1:$C$3144,0),MATCH('Joined Data'!K$1,'Raw Election Data'!$A$1:$AN$1,0))</f>
        <v>17293</v>
      </c>
      <c r="L2158">
        <f>INDEX('Raw Election Data'!$A$1:$AN$3144,MATCH($C2158&amp;" "&amp;$B2158,'Raw Election Data'!$C$1:$C$3144,0),MATCH('Joined Data'!L$1,'Raw Election Data'!$A$1:$AN$1,0))</f>
        <v>22257</v>
      </c>
      <c r="M2158">
        <f>INDEX('Raw Election Data'!$A$1:$AN$3144,MATCH($C2158&amp;" "&amp;$B2158,'Raw Election Data'!$C$1:$C$3144,0),MATCH('Joined Data'!M$1,'Raw Election Data'!$A$1:$AN$1,0))</f>
        <v>0.17423731859639663</v>
      </c>
      <c r="N2158">
        <f>INDEX('Raw Election Data'!$A$1:$AN$3144,MATCH($C2158&amp;" "&amp;$B2158,'Raw Election Data'!$C$1:$C$3144,0),MATCH('Joined Data'!N$1,'Raw Election Data'!$A$1:$AN$1,0))</f>
        <v>0.77696904344700546</v>
      </c>
      <c r="O2158">
        <f>INDEX('Raw Election Data'!$A$1:$AN$3144,MATCH($C2158&amp;" "&amp;$B2158,'Raw Election Data'!$C$1:$C$3144,0),MATCH('Joined Data'!O$1,'Raw Election Data'!$A$1:$AN$1,0))</f>
        <v>-13415</v>
      </c>
      <c r="P2158">
        <f>INDEX('Raw Election Data'!$A$1:$AN$3144,MATCH($C2158&amp;" "&amp;$B2158,'Raw Election Data'!$C$1:$C$3144,0),MATCH('Joined Data'!P$1,'Raw Election Data'!$A$1:$AN$1,0))</f>
        <v>13415</v>
      </c>
      <c r="Q2158">
        <f>INDEX('Raw Election Data'!$A$1:$AN$3144,MATCH($C2158&amp;" "&amp;$B2158,'Raw Election Data'!$C$1:$C$3144,0),MATCH('Joined Data'!Q$1,'Raw Election Data'!$A$1:$AN$1,0))</f>
        <v>-0.60273172485060877</v>
      </c>
      <c r="R2158">
        <f>INDEX('Raw Election Data'!$A$1:$AN$3144,MATCH($C2158&amp;" "&amp;$B2158,'Raw Election Data'!$C$1:$C$3144,0),MATCH('Joined Data'!R$1,'Raw Election Data'!$A$1:$AN$1,0))</f>
        <v>0.60273172485060877</v>
      </c>
    </row>
    <row r="2159" spans="1:18" ht="13.5" hidden="1" customHeight="1" x14ac:dyDescent="0.15">
      <c r="A2159" t="s">
        <v>280</v>
      </c>
      <c r="B2159" t="s">
        <v>5533</v>
      </c>
      <c r="C2159" t="str">
        <f>INDEX(FIPS!$A$1:$E$3236,MATCH($F2159,FIPS!$D$1:$D$3236,0),5)</f>
        <v>Grant County</v>
      </c>
      <c r="D2159" t="s">
        <v>281</v>
      </c>
      <c r="E2159" s="15" t="s">
        <v>32</v>
      </c>
      <c r="F2159" t="s">
        <v>5597</v>
      </c>
      <c r="G2159" t="s">
        <v>439</v>
      </c>
      <c r="H2159" t="str">
        <f>IFERROR(VLOOKUP($G2159,'Team Colors'!$A:$B,2,0),"#c9c9c9")</f>
        <v>#002244</v>
      </c>
      <c r="I2159">
        <f>INDEX('Raw Election Data'!$A$1:$AN$3144,MATCH($C2159&amp;" "&amp;$B2159,'Raw Election Data'!$C$1:$C$3144,0),MATCH('Joined Data'!I$1,'Raw Election Data'!$A$1:$AN$1,0))</f>
        <v>4523</v>
      </c>
      <c r="J2159">
        <f>INDEX('Raw Election Data'!$A$1:$AN$3144,MATCH($C2159&amp;" "&amp;$B2159,'Raw Election Data'!$C$1:$C$3144,0),MATCH('Joined Data'!J$1,'Raw Election Data'!$A$1:$AN$1,0))</f>
        <v>287</v>
      </c>
      <c r="K2159">
        <f>INDEX('Raw Election Data'!$A$1:$AN$3144,MATCH($C2159&amp;" "&amp;$B2159,'Raw Election Data'!$C$1:$C$3144,0),MATCH('Joined Data'!K$1,'Raw Election Data'!$A$1:$AN$1,0))</f>
        <v>1827</v>
      </c>
      <c r="L2159">
        <f>INDEX('Raw Election Data'!$A$1:$AN$3144,MATCH($C2159&amp;" "&amp;$B2159,'Raw Election Data'!$C$1:$C$3144,0),MATCH('Joined Data'!L$1,'Raw Election Data'!$A$1:$AN$1,0))</f>
        <v>2200</v>
      </c>
      <c r="M2159">
        <f>INDEX('Raw Election Data'!$A$1:$AN$3144,MATCH($C2159&amp;" "&amp;$B2159,'Raw Election Data'!$C$1:$C$3144,0),MATCH('Joined Data'!M$1,'Raw Election Data'!$A$1:$AN$1,0))</f>
        <v>0.13045454545454546</v>
      </c>
      <c r="N2159">
        <f>INDEX('Raw Election Data'!$A$1:$AN$3144,MATCH($C2159&amp;" "&amp;$B2159,'Raw Election Data'!$C$1:$C$3144,0),MATCH('Joined Data'!N$1,'Raw Election Data'!$A$1:$AN$1,0))</f>
        <v>0.83045454545454545</v>
      </c>
      <c r="O2159">
        <f>INDEX('Raw Election Data'!$A$1:$AN$3144,MATCH($C2159&amp;" "&amp;$B2159,'Raw Election Data'!$C$1:$C$3144,0),MATCH('Joined Data'!O$1,'Raw Election Data'!$A$1:$AN$1,0))</f>
        <v>-1540</v>
      </c>
      <c r="P2159">
        <f>INDEX('Raw Election Data'!$A$1:$AN$3144,MATCH($C2159&amp;" "&amp;$B2159,'Raw Election Data'!$C$1:$C$3144,0),MATCH('Joined Data'!P$1,'Raw Election Data'!$A$1:$AN$1,0))</f>
        <v>1540</v>
      </c>
      <c r="Q2159">
        <f>INDEX('Raw Election Data'!$A$1:$AN$3144,MATCH($C2159&amp;" "&amp;$B2159,'Raw Election Data'!$C$1:$C$3144,0),MATCH('Joined Data'!Q$1,'Raw Election Data'!$A$1:$AN$1,0))</f>
        <v>-0.7</v>
      </c>
      <c r="R2159">
        <f>INDEX('Raw Election Data'!$A$1:$AN$3144,MATCH($C2159&amp;" "&amp;$B2159,'Raw Election Data'!$C$1:$C$3144,0),MATCH('Joined Data'!R$1,'Raw Election Data'!$A$1:$AN$1,0))</f>
        <v>0.7</v>
      </c>
    </row>
    <row r="2160" spans="1:18" ht="13.5" hidden="1" customHeight="1" x14ac:dyDescent="0.15">
      <c r="A2160" t="s">
        <v>280</v>
      </c>
      <c r="B2160" t="s">
        <v>5533</v>
      </c>
      <c r="C2160" t="str">
        <f>INDEX(FIPS!$A$1:$E$3236,MATCH($F2160,FIPS!$D$1:$D$3236,0),5)</f>
        <v>Greer County</v>
      </c>
      <c r="D2160" t="s">
        <v>281</v>
      </c>
      <c r="E2160" s="15" t="s">
        <v>33</v>
      </c>
      <c r="F2160" t="s">
        <v>5599</v>
      </c>
      <c r="G2160" t="s">
        <v>439</v>
      </c>
      <c r="H2160" t="str">
        <f>IFERROR(VLOOKUP($G2160,'Team Colors'!$A:$B,2,0),"#c9c9c9")</f>
        <v>#002244</v>
      </c>
      <c r="I2160">
        <f>INDEX('Raw Election Data'!$A$1:$AN$3144,MATCH($C2160&amp;" "&amp;$B2160,'Raw Election Data'!$C$1:$C$3144,0),MATCH('Joined Data'!I$1,'Raw Election Data'!$A$1:$AN$1,0))</f>
        <v>6070</v>
      </c>
      <c r="J2160">
        <f>INDEX('Raw Election Data'!$A$1:$AN$3144,MATCH($C2160&amp;" "&amp;$B2160,'Raw Election Data'!$C$1:$C$3144,0),MATCH('Joined Data'!J$1,'Raw Election Data'!$A$1:$AN$1,0))</f>
        <v>323</v>
      </c>
      <c r="K2160">
        <f>INDEX('Raw Election Data'!$A$1:$AN$3144,MATCH($C2160&amp;" "&amp;$B2160,'Raw Election Data'!$C$1:$C$3144,0),MATCH('Joined Data'!K$1,'Raw Election Data'!$A$1:$AN$1,0))</f>
        <v>1482</v>
      </c>
      <c r="L2160">
        <f>INDEX('Raw Election Data'!$A$1:$AN$3144,MATCH($C2160&amp;" "&amp;$B2160,'Raw Election Data'!$C$1:$C$3144,0),MATCH('Joined Data'!L$1,'Raw Election Data'!$A$1:$AN$1,0))</f>
        <v>1896</v>
      </c>
      <c r="M2160">
        <f>INDEX('Raw Election Data'!$A$1:$AN$3144,MATCH($C2160&amp;" "&amp;$B2160,'Raw Election Data'!$C$1:$C$3144,0),MATCH('Joined Data'!M$1,'Raw Election Data'!$A$1:$AN$1,0))</f>
        <v>0.17035864978902954</v>
      </c>
      <c r="N2160">
        <f>INDEX('Raw Election Data'!$A$1:$AN$3144,MATCH($C2160&amp;" "&amp;$B2160,'Raw Election Data'!$C$1:$C$3144,0),MATCH('Joined Data'!N$1,'Raw Election Data'!$A$1:$AN$1,0))</f>
        <v>0.78164556962025311</v>
      </c>
      <c r="O2160">
        <f>INDEX('Raw Election Data'!$A$1:$AN$3144,MATCH($C2160&amp;" "&amp;$B2160,'Raw Election Data'!$C$1:$C$3144,0),MATCH('Joined Data'!O$1,'Raw Election Data'!$A$1:$AN$1,0))</f>
        <v>-1159</v>
      </c>
      <c r="P2160">
        <f>INDEX('Raw Election Data'!$A$1:$AN$3144,MATCH($C2160&amp;" "&amp;$B2160,'Raw Election Data'!$C$1:$C$3144,0),MATCH('Joined Data'!P$1,'Raw Election Data'!$A$1:$AN$1,0))</f>
        <v>1159</v>
      </c>
      <c r="Q2160">
        <f>INDEX('Raw Election Data'!$A$1:$AN$3144,MATCH($C2160&amp;" "&amp;$B2160,'Raw Election Data'!$C$1:$C$3144,0),MATCH('Joined Data'!Q$1,'Raw Election Data'!$A$1:$AN$1,0))</f>
        <v>-0.61128691983122363</v>
      </c>
      <c r="R2160">
        <f>INDEX('Raw Election Data'!$A$1:$AN$3144,MATCH($C2160&amp;" "&amp;$B2160,'Raw Election Data'!$C$1:$C$3144,0),MATCH('Joined Data'!R$1,'Raw Election Data'!$A$1:$AN$1,0))</f>
        <v>0.61128691983122363</v>
      </c>
    </row>
    <row r="2161" spans="1:18" ht="13.5" hidden="1" customHeight="1" x14ac:dyDescent="0.15">
      <c r="A2161" t="s">
        <v>280</v>
      </c>
      <c r="B2161" t="s">
        <v>5533</v>
      </c>
      <c r="C2161" t="str">
        <f>INDEX(FIPS!$A$1:$E$3236,MATCH($F2161,FIPS!$D$1:$D$3236,0),5)</f>
        <v>Harmon County</v>
      </c>
      <c r="D2161" t="s">
        <v>281</v>
      </c>
      <c r="E2161" s="15" t="s">
        <v>34</v>
      </c>
      <c r="F2161" t="s">
        <v>5601</v>
      </c>
      <c r="G2161" t="s">
        <v>439</v>
      </c>
      <c r="H2161" t="str">
        <f>IFERROR(VLOOKUP($G2161,'Team Colors'!$A:$B,2,0),"#c9c9c9")</f>
        <v>#002244</v>
      </c>
      <c r="I2161">
        <f>INDEX('Raw Election Data'!$A$1:$AN$3144,MATCH($C2161&amp;" "&amp;$B2161,'Raw Election Data'!$C$1:$C$3144,0),MATCH('Joined Data'!I$1,'Raw Election Data'!$A$1:$AN$1,0))</f>
        <v>2788</v>
      </c>
      <c r="J2161">
        <f>INDEX('Raw Election Data'!$A$1:$AN$3144,MATCH($C2161&amp;" "&amp;$B2161,'Raw Election Data'!$C$1:$C$3144,0),MATCH('Joined Data'!J$1,'Raw Election Data'!$A$1:$AN$1,0))</f>
        <v>224</v>
      </c>
      <c r="K2161">
        <f>INDEX('Raw Election Data'!$A$1:$AN$3144,MATCH($C2161&amp;" "&amp;$B2161,'Raw Election Data'!$C$1:$C$3144,0),MATCH('Joined Data'!K$1,'Raw Election Data'!$A$1:$AN$1,0))</f>
        <v>714</v>
      </c>
      <c r="L2161">
        <f>INDEX('Raw Election Data'!$A$1:$AN$3144,MATCH($C2161&amp;" "&amp;$B2161,'Raw Election Data'!$C$1:$C$3144,0),MATCH('Joined Data'!L$1,'Raw Election Data'!$A$1:$AN$1,0))</f>
        <v>975</v>
      </c>
      <c r="M2161">
        <f>INDEX('Raw Election Data'!$A$1:$AN$3144,MATCH($C2161&amp;" "&amp;$B2161,'Raw Election Data'!$C$1:$C$3144,0),MATCH('Joined Data'!M$1,'Raw Election Data'!$A$1:$AN$1,0))</f>
        <v>0.22974358974358974</v>
      </c>
      <c r="N2161">
        <f>INDEX('Raw Election Data'!$A$1:$AN$3144,MATCH($C2161&amp;" "&amp;$B2161,'Raw Election Data'!$C$1:$C$3144,0),MATCH('Joined Data'!N$1,'Raw Election Data'!$A$1:$AN$1,0))</f>
        <v>0.73230769230769233</v>
      </c>
      <c r="O2161">
        <f>INDEX('Raw Election Data'!$A$1:$AN$3144,MATCH($C2161&amp;" "&amp;$B2161,'Raw Election Data'!$C$1:$C$3144,0),MATCH('Joined Data'!O$1,'Raw Election Data'!$A$1:$AN$1,0))</f>
        <v>-490</v>
      </c>
      <c r="P2161">
        <f>INDEX('Raw Election Data'!$A$1:$AN$3144,MATCH($C2161&amp;" "&amp;$B2161,'Raw Election Data'!$C$1:$C$3144,0),MATCH('Joined Data'!P$1,'Raw Election Data'!$A$1:$AN$1,0))</f>
        <v>490</v>
      </c>
      <c r="Q2161">
        <f>INDEX('Raw Election Data'!$A$1:$AN$3144,MATCH($C2161&amp;" "&amp;$B2161,'Raw Election Data'!$C$1:$C$3144,0),MATCH('Joined Data'!Q$1,'Raw Election Data'!$A$1:$AN$1,0))</f>
        <v>-0.50256410256410255</v>
      </c>
      <c r="R2161">
        <f>INDEX('Raw Election Data'!$A$1:$AN$3144,MATCH($C2161&amp;" "&amp;$B2161,'Raw Election Data'!$C$1:$C$3144,0),MATCH('Joined Data'!R$1,'Raw Election Data'!$A$1:$AN$1,0))</f>
        <v>0.50256410256410255</v>
      </c>
    </row>
    <row r="2162" spans="1:18" ht="13.5" hidden="1" customHeight="1" x14ac:dyDescent="0.15">
      <c r="A2162" t="s">
        <v>280</v>
      </c>
      <c r="B2162" t="s">
        <v>5533</v>
      </c>
      <c r="C2162" t="str">
        <f>INDEX(FIPS!$A$1:$E$3236,MATCH($F2162,FIPS!$D$1:$D$3236,0),5)</f>
        <v>Harper County</v>
      </c>
      <c r="D2162" t="s">
        <v>281</v>
      </c>
      <c r="E2162" s="15" t="s">
        <v>35</v>
      </c>
      <c r="F2162" t="s">
        <v>5602</v>
      </c>
      <c r="G2162" t="s">
        <v>439</v>
      </c>
      <c r="H2162" t="str">
        <f>IFERROR(VLOOKUP($G2162,'Team Colors'!$A:$B,2,0),"#c9c9c9")</f>
        <v>#002244</v>
      </c>
      <c r="I2162">
        <f>INDEX('Raw Election Data'!$A$1:$AN$3144,MATCH($C2162&amp;" "&amp;$B2162,'Raw Election Data'!$C$1:$C$3144,0),MATCH('Joined Data'!I$1,'Raw Election Data'!$A$1:$AN$1,0))</f>
        <v>3754</v>
      </c>
      <c r="J2162">
        <f>INDEX('Raw Election Data'!$A$1:$AN$3144,MATCH($C2162&amp;" "&amp;$B2162,'Raw Election Data'!$C$1:$C$3144,0),MATCH('Joined Data'!J$1,'Raw Election Data'!$A$1:$AN$1,0))</f>
        <v>131</v>
      </c>
      <c r="K2162">
        <f>INDEX('Raw Election Data'!$A$1:$AN$3144,MATCH($C2162&amp;" "&amp;$B2162,'Raw Election Data'!$C$1:$C$3144,0),MATCH('Joined Data'!K$1,'Raw Election Data'!$A$1:$AN$1,0))</f>
        <v>1307</v>
      </c>
      <c r="L2162">
        <f>INDEX('Raw Election Data'!$A$1:$AN$3144,MATCH($C2162&amp;" "&amp;$B2162,'Raw Election Data'!$C$1:$C$3144,0),MATCH('Joined Data'!L$1,'Raw Election Data'!$A$1:$AN$1,0))</f>
        <v>1485</v>
      </c>
      <c r="M2162">
        <f>INDEX('Raw Election Data'!$A$1:$AN$3144,MATCH($C2162&amp;" "&amp;$B2162,'Raw Election Data'!$C$1:$C$3144,0),MATCH('Joined Data'!M$1,'Raw Election Data'!$A$1:$AN$1,0))</f>
        <v>8.8215488215488219E-2</v>
      </c>
      <c r="N2162">
        <f>INDEX('Raw Election Data'!$A$1:$AN$3144,MATCH($C2162&amp;" "&amp;$B2162,'Raw Election Data'!$C$1:$C$3144,0),MATCH('Joined Data'!N$1,'Raw Election Data'!$A$1:$AN$1,0))</f>
        <v>0.8801346801346801</v>
      </c>
      <c r="O2162">
        <f>INDEX('Raw Election Data'!$A$1:$AN$3144,MATCH($C2162&amp;" "&amp;$B2162,'Raw Election Data'!$C$1:$C$3144,0),MATCH('Joined Data'!O$1,'Raw Election Data'!$A$1:$AN$1,0))</f>
        <v>-1176</v>
      </c>
      <c r="P2162">
        <f>INDEX('Raw Election Data'!$A$1:$AN$3144,MATCH($C2162&amp;" "&amp;$B2162,'Raw Election Data'!$C$1:$C$3144,0),MATCH('Joined Data'!P$1,'Raw Election Data'!$A$1:$AN$1,0))</f>
        <v>1176</v>
      </c>
      <c r="Q2162">
        <f>INDEX('Raw Election Data'!$A$1:$AN$3144,MATCH($C2162&amp;" "&amp;$B2162,'Raw Election Data'!$C$1:$C$3144,0),MATCH('Joined Data'!Q$1,'Raw Election Data'!$A$1:$AN$1,0))</f>
        <v>-0.79191919191919191</v>
      </c>
      <c r="R2162">
        <f>INDEX('Raw Election Data'!$A$1:$AN$3144,MATCH($C2162&amp;" "&amp;$B2162,'Raw Election Data'!$C$1:$C$3144,0),MATCH('Joined Data'!R$1,'Raw Election Data'!$A$1:$AN$1,0))</f>
        <v>0.79191919191919191</v>
      </c>
    </row>
    <row r="2163" spans="1:18" ht="13.5" hidden="1" customHeight="1" x14ac:dyDescent="0.15">
      <c r="A2163" t="s">
        <v>280</v>
      </c>
      <c r="B2163" t="s">
        <v>5533</v>
      </c>
      <c r="C2163" t="str">
        <f>INDEX(FIPS!$A$1:$E$3236,MATCH($F2163,FIPS!$D$1:$D$3236,0),5)</f>
        <v>Haskell County</v>
      </c>
      <c r="D2163" t="s">
        <v>281</v>
      </c>
      <c r="E2163" s="15" t="s">
        <v>36</v>
      </c>
      <c r="F2163" t="s">
        <v>5603</v>
      </c>
      <c r="G2163" t="s">
        <v>439</v>
      </c>
      <c r="H2163" t="str">
        <f>IFERROR(VLOOKUP($G2163,'Team Colors'!$A:$B,2,0),"#c9c9c9")</f>
        <v>#002244</v>
      </c>
      <c r="I2163">
        <f>INDEX('Raw Election Data'!$A$1:$AN$3144,MATCH($C2163&amp;" "&amp;$B2163,'Raw Election Data'!$C$1:$C$3144,0),MATCH('Joined Data'!I$1,'Raw Election Data'!$A$1:$AN$1,0))</f>
        <v>12845</v>
      </c>
      <c r="J2163">
        <f>INDEX('Raw Election Data'!$A$1:$AN$3144,MATCH($C2163&amp;" "&amp;$B2163,'Raw Election Data'!$C$1:$C$3144,0),MATCH('Joined Data'!J$1,'Raw Election Data'!$A$1:$AN$1,0))</f>
        <v>882</v>
      </c>
      <c r="K2163">
        <f>INDEX('Raw Election Data'!$A$1:$AN$3144,MATCH($C2163&amp;" "&amp;$B2163,'Raw Election Data'!$C$1:$C$3144,0),MATCH('Joined Data'!K$1,'Raw Election Data'!$A$1:$AN$1,0))</f>
        <v>3697</v>
      </c>
      <c r="L2163">
        <f>INDEX('Raw Election Data'!$A$1:$AN$3144,MATCH($C2163&amp;" "&amp;$B2163,'Raw Election Data'!$C$1:$C$3144,0),MATCH('Joined Data'!L$1,'Raw Election Data'!$A$1:$AN$1,0))</f>
        <v>4734</v>
      </c>
      <c r="M2163">
        <f>INDEX('Raw Election Data'!$A$1:$AN$3144,MATCH($C2163&amp;" "&amp;$B2163,'Raw Election Data'!$C$1:$C$3144,0),MATCH('Joined Data'!M$1,'Raw Election Data'!$A$1:$AN$1,0))</f>
        <v>0.18631178707224336</v>
      </c>
      <c r="N2163">
        <f>INDEX('Raw Election Data'!$A$1:$AN$3144,MATCH($C2163&amp;" "&amp;$B2163,'Raw Election Data'!$C$1:$C$3144,0),MATCH('Joined Data'!N$1,'Raw Election Data'!$A$1:$AN$1,0))</f>
        <v>0.78094634558512888</v>
      </c>
      <c r="O2163">
        <f>INDEX('Raw Election Data'!$A$1:$AN$3144,MATCH($C2163&amp;" "&amp;$B2163,'Raw Election Data'!$C$1:$C$3144,0),MATCH('Joined Data'!O$1,'Raw Election Data'!$A$1:$AN$1,0))</f>
        <v>-2815</v>
      </c>
      <c r="P2163">
        <f>INDEX('Raw Election Data'!$A$1:$AN$3144,MATCH($C2163&amp;" "&amp;$B2163,'Raw Election Data'!$C$1:$C$3144,0),MATCH('Joined Data'!P$1,'Raw Election Data'!$A$1:$AN$1,0))</f>
        <v>2815</v>
      </c>
      <c r="Q2163">
        <f>INDEX('Raw Election Data'!$A$1:$AN$3144,MATCH($C2163&amp;" "&amp;$B2163,'Raw Election Data'!$C$1:$C$3144,0),MATCH('Joined Data'!Q$1,'Raw Election Data'!$A$1:$AN$1,0))</f>
        <v>-0.59463455851288549</v>
      </c>
      <c r="R2163">
        <f>INDEX('Raw Election Data'!$A$1:$AN$3144,MATCH($C2163&amp;" "&amp;$B2163,'Raw Election Data'!$C$1:$C$3144,0),MATCH('Joined Data'!R$1,'Raw Election Data'!$A$1:$AN$1,0))</f>
        <v>0.59463455851288549</v>
      </c>
    </row>
    <row r="2164" spans="1:18" ht="13.5" hidden="1" customHeight="1" x14ac:dyDescent="0.15">
      <c r="A2164" t="s">
        <v>280</v>
      </c>
      <c r="B2164" t="s">
        <v>5533</v>
      </c>
      <c r="C2164" t="str">
        <f>INDEX(FIPS!$A$1:$E$3236,MATCH($F2164,FIPS!$D$1:$D$3236,0),5)</f>
        <v>Hughes County</v>
      </c>
      <c r="D2164" t="s">
        <v>281</v>
      </c>
      <c r="E2164" s="15" t="s">
        <v>37</v>
      </c>
      <c r="F2164" t="s">
        <v>5605</v>
      </c>
      <c r="G2164" t="s">
        <v>439</v>
      </c>
      <c r="H2164" t="str">
        <f>IFERROR(VLOOKUP($G2164,'Team Colors'!$A:$B,2,0),"#c9c9c9")</f>
        <v>#002244</v>
      </c>
      <c r="I2164">
        <f>INDEX('Raw Election Data'!$A$1:$AN$3144,MATCH($C2164&amp;" "&amp;$B2164,'Raw Election Data'!$C$1:$C$3144,0),MATCH('Joined Data'!I$1,'Raw Election Data'!$A$1:$AN$1,0))</f>
        <v>13735</v>
      </c>
      <c r="J2164">
        <f>INDEX('Raw Election Data'!$A$1:$AN$3144,MATCH($C2164&amp;" "&amp;$B2164,'Raw Election Data'!$C$1:$C$3144,0),MATCH('Joined Data'!J$1,'Raw Election Data'!$A$1:$AN$1,0))</f>
        <v>961</v>
      </c>
      <c r="K2164">
        <f>INDEX('Raw Election Data'!$A$1:$AN$3144,MATCH($C2164&amp;" "&amp;$B2164,'Raw Election Data'!$C$1:$C$3144,0),MATCH('Joined Data'!K$1,'Raw Election Data'!$A$1:$AN$1,0))</f>
        <v>3387</v>
      </c>
      <c r="L2164">
        <f>INDEX('Raw Election Data'!$A$1:$AN$3144,MATCH($C2164&amp;" "&amp;$B2164,'Raw Election Data'!$C$1:$C$3144,0),MATCH('Joined Data'!L$1,'Raw Election Data'!$A$1:$AN$1,0))</f>
        <v>4525</v>
      </c>
      <c r="M2164">
        <f>INDEX('Raw Election Data'!$A$1:$AN$3144,MATCH($C2164&amp;" "&amp;$B2164,'Raw Election Data'!$C$1:$C$3144,0),MATCH('Joined Data'!M$1,'Raw Election Data'!$A$1:$AN$1,0))</f>
        <v>0.21237569060773481</v>
      </c>
      <c r="N2164">
        <f>INDEX('Raw Election Data'!$A$1:$AN$3144,MATCH($C2164&amp;" "&amp;$B2164,'Raw Election Data'!$C$1:$C$3144,0),MATCH('Joined Data'!N$1,'Raw Election Data'!$A$1:$AN$1,0))</f>
        <v>0.74850828729281771</v>
      </c>
      <c r="O2164">
        <f>INDEX('Raw Election Data'!$A$1:$AN$3144,MATCH($C2164&amp;" "&amp;$B2164,'Raw Election Data'!$C$1:$C$3144,0),MATCH('Joined Data'!O$1,'Raw Election Data'!$A$1:$AN$1,0))</f>
        <v>-2426</v>
      </c>
      <c r="P2164">
        <f>INDEX('Raw Election Data'!$A$1:$AN$3144,MATCH($C2164&amp;" "&amp;$B2164,'Raw Election Data'!$C$1:$C$3144,0),MATCH('Joined Data'!P$1,'Raw Election Data'!$A$1:$AN$1,0))</f>
        <v>2426</v>
      </c>
      <c r="Q2164">
        <f>INDEX('Raw Election Data'!$A$1:$AN$3144,MATCH($C2164&amp;" "&amp;$B2164,'Raw Election Data'!$C$1:$C$3144,0),MATCH('Joined Data'!Q$1,'Raw Election Data'!$A$1:$AN$1,0))</f>
        <v>-0.53613259668508295</v>
      </c>
      <c r="R2164">
        <f>INDEX('Raw Election Data'!$A$1:$AN$3144,MATCH($C2164&amp;" "&amp;$B2164,'Raw Election Data'!$C$1:$C$3144,0),MATCH('Joined Data'!R$1,'Raw Election Data'!$A$1:$AN$1,0))</f>
        <v>0.53613259668508295</v>
      </c>
    </row>
    <row r="2165" spans="1:18" ht="13.5" hidden="1" customHeight="1" x14ac:dyDescent="0.15">
      <c r="A2165" t="s">
        <v>280</v>
      </c>
      <c r="B2165" t="s">
        <v>5533</v>
      </c>
      <c r="C2165" t="str">
        <f>INDEX(FIPS!$A$1:$E$3236,MATCH($F2165,FIPS!$D$1:$D$3236,0),5)</f>
        <v>Jackson County</v>
      </c>
      <c r="D2165" t="s">
        <v>281</v>
      </c>
      <c r="E2165" s="15" t="s">
        <v>38</v>
      </c>
      <c r="F2165" t="s">
        <v>5606</v>
      </c>
      <c r="G2165" t="s">
        <v>439</v>
      </c>
      <c r="H2165" t="str">
        <f>IFERROR(VLOOKUP($G2165,'Team Colors'!$A:$B,2,0),"#c9c9c9")</f>
        <v>#002244</v>
      </c>
      <c r="I2165">
        <f>INDEX('Raw Election Data'!$A$1:$AN$3144,MATCH($C2165&amp;" "&amp;$B2165,'Raw Election Data'!$C$1:$C$3144,0),MATCH('Joined Data'!I$1,'Raw Election Data'!$A$1:$AN$1,0))</f>
        <v>25574</v>
      </c>
      <c r="J2165">
        <f>INDEX('Raw Election Data'!$A$1:$AN$3144,MATCH($C2165&amp;" "&amp;$B2165,'Raw Election Data'!$C$1:$C$3144,0),MATCH('Joined Data'!J$1,'Raw Election Data'!$A$1:$AN$1,0))</f>
        <v>1473</v>
      </c>
      <c r="K2165">
        <f>INDEX('Raw Election Data'!$A$1:$AN$3144,MATCH($C2165&amp;" "&amp;$B2165,'Raw Election Data'!$C$1:$C$3144,0),MATCH('Joined Data'!K$1,'Raw Election Data'!$A$1:$AN$1,0))</f>
        <v>5969</v>
      </c>
      <c r="L2165">
        <f>INDEX('Raw Election Data'!$A$1:$AN$3144,MATCH($C2165&amp;" "&amp;$B2165,'Raw Election Data'!$C$1:$C$3144,0),MATCH('Joined Data'!L$1,'Raw Election Data'!$A$1:$AN$1,0))</f>
        <v>7806</v>
      </c>
      <c r="M2165">
        <f>INDEX('Raw Election Data'!$A$1:$AN$3144,MATCH($C2165&amp;" "&amp;$B2165,'Raw Election Data'!$C$1:$C$3144,0),MATCH('Joined Data'!M$1,'Raw Election Data'!$A$1:$AN$1,0))</f>
        <v>0.18870099923136049</v>
      </c>
      <c r="N2165">
        <f>INDEX('Raw Election Data'!$A$1:$AN$3144,MATCH($C2165&amp;" "&amp;$B2165,'Raw Election Data'!$C$1:$C$3144,0),MATCH('Joined Data'!N$1,'Raw Election Data'!$A$1:$AN$1,0))</f>
        <v>0.7646682039456828</v>
      </c>
      <c r="O2165">
        <f>INDEX('Raw Election Data'!$A$1:$AN$3144,MATCH($C2165&amp;" "&amp;$B2165,'Raw Election Data'!$C$1:$C$3144,0),MATCH('Joined Data'!O$1,'Raw Election Data'!$A$1:$AN$1,0))</f>
        <v>-4496</v>
      </c>
      <c r="P2165">
        <f>INDEX('Raw Election Data'!$A$1:$AN$3144,MATCH($C2165&amp;" "&amp;$B2165,'Raw Election Data'!$C$1:$C$3144,0),MATCH('Joined Data'!P$1,'Raw Election Data'!$A$1:$AN$1,0))</f>
        <v>4496</v>
      </c>
      <c r="Q2165">
        <f>INDEX('Raw Election Data'!$A$1:$AN$3144,MATCH($C2165&amp;" "&amp;$B2165,'Raw Election Data'!$C$1:$C$3144,0),MATCH('Joined Data'!Q$1,'Raw Election Data'!$A$1:$AN$1,0))</f>
        <v>-0.57596720471432228</v>
      </c>
      <c r="R2165">
        <f>INDEX('Raw Election Data'!$A$1:$AN$3144,MATCH($C2165&amp;" "&amp;$B2165,'Raw Election Data'!$C$1:$C$3144,0),MATCH('Joined Data'!R$1,'Raw Election Data'!$A$1:$AN$1,0))</f>
        <v>0.57596720471432228</v>
      </c>
    </row>
    <row r="2166" spans="1:18" ht="13.5" hidden="1" customHeight="1" x14ac:dyDescent="0.15">
      <c r="A2166" t="s">
        <v>280</v>
      </c>
      <c r="B2166" t="s">
        <v>5533</v>
      </c>
      <c r="C2166" t="str">
        <f>INDEX(FIPS!$A$1:$E$3236,MATCH($F2166,FIPS!$D$1:$D$3236,0),5)</f>
        <v>Jefferson County</v>
      </c>
      <c r="D2166" t="s">
        <v>281</v>
      </c>
      <c r="E2166" s="15" t="s">
        <v>39</v>
      </c>
      <c r="F2166" t="s">
        <v>5609</v>
      </c>
      <c r="G2166" t="s">
        <v>439</v>
      </c>
      <c r="H2166" t="str">
        <f>IFERROR(VLOOKUP($G2166,'Team Colors'!$A:$B,2,0),"#c9c9c9")</f>
        <v>#002244</v>
      </c>
      <c r="I2166">
        <f>INDEX('Raw Election Data'!$A$1:$AN$3144,MATCH($C2166&amp;" "&amp;$B2166,'Raw Election Data'!$C$1:$C$3144,0),MATCH('Joined Data'!I$1,'Raw Election Data'!$A$1:$AN$1,0))</f>
        <v>6276</v>
      </c>
      <c r="J2166">
        <f>INDEX('Raw Election Data'!$A$1:$AN$3144,MATCH($C2166&amp;" "&amp;$B2166,'Raw Election Data'!$C$1:$C$3144,0),MATCH('Joined Data'!J$1,'Raw Election Data'!$A$1:$AN$1,0))</f>
        <v>365</v>
      </c>
      <c r="K2166">
        <f>INDEX('Raw Election Data'!$A$1:$AN$3144,MATCH($C2166&amp;" "&amp;$B2166,'Raw Election Data'!$C$1:$C$3144,0),MATCH('Joined Data'!K$1,'Raw Election Data'!$A$1:$AN$1,0))</f>
        <v>1905</v>
      </c>
      <c r="L2166">
        <f>INDEX('Raw Election Data'!$A$1:$AN$3144,MATCH($C2166&amp;" "&amp;$B2166,'Raw Election Data'!$C$1:$C$3144,0),MATCH('Joined Data'!L$1,'Raw Election Data'!$A$1:$AN$1,0))</f>
        <v>2345</v>
      </c>
      <c r="M2166">
        <f>INDEX('Raw Election Data'!$A$1:$AN$3144,MATCH($C2166&amp;" "&amp;$B2166,'Raw Election Data'!$C$1:$C$3144,0),MATCH('Joined Data'!M$1,'Raw Election Data'!$A$1:$AN$1,0))</f>
        <v>0.15565031982942432</v>
      </c>
      <c r="N2166">
        <f>INDEX('Raw Election Data'!$A$1:$AN$3144,MATCH($C2166&amp;" "&amp;$B2166,'Raw Election Data'!$C$1:$C$3144,0),MATCH('Joined Data'!N$1,'Raw Election Data'!$A$1:$AN$1,0))</f>
        <v>0.81236673773987211</v>
      </c>
      <c r="O2166">
        <f>INDEX('Raw Election Data'!$A$1:$AN$3144,MATCH($C2166&amp;" "&amp;$B2166,'Raw Election Data'!$C$1:$C$3144,0),MATCH('Joined Data'!O$1,'Raw Election Data'!$A$1:$AN$1,0))</f>
        <v>-1540</v>
      </c>
      <c r="P2166">
        <f>INDEX('Raw Election Data'!$A$1:$AN$3144,MATCH($C2166&amp;" "&amp;$B2166,'Raw Election Data'!$C$1:$C$3144,0),MATCH('Joined Data'!P$1,'Raw Election Data'!$A$1:$AN$1,0))</f>
        <v>1540</v>
      </c>
      <c r="Q2166">
        <f>INDEX('Raw Election Data'!$A$1:$AN$3144,MATCH($C2166&amp;" "&amp;$B2166,'Raw Election Data'!$C$1:$C$3144,0),MATCH('Joined Data'!Q$1,'Raw Election Data'!$A$1:$AN$1,0))</f>
        <v>-0.65671641791044777</v>
      </c>
      <c r="R2166">
        <f>INDEX('Raw Election Data'!$A$1:$AN$3144,MATCH($C2166&amp;" "&amp;$B2166,'Raw Election Data'!$C$1:$C$3144,0),MATCH('Joined Data'!R$1,'Raw Election Data'!$A$1:$AN$1,0))</f>
        <v>0.65671641791044777</v>
      </c>
    </row>
    <row r="2167" spans="1:18" ht="13.5" hidden="1" customHeight="1" x14ac:dyDescent="0.15">
      <c r="A2167" t="s">
        <v>280</v>
      </c>
      <c r="B2167" t="s">
        <v>5533</v>
      </c>
      <c r="C2167" t="str">
        <f>INDEX(FIPS!$A$1:$E$3236,MATCH($F2167,FIPS!$D$1:$D$3236,0),5)</f>
        <v>Johnston County</v>
      </c>
      <c r="D2167" t="s">
        <v>281</v>
      </c>
      <c r="E2167" s="15" t="s">
        <v>40</v>
      </c>
      <c r="F2167" t="s">
        <v>5610</v>
      </c>
      <c r="G2167" t="s">
        <v>439</v>
      </c>
      <c r="H2167" t="str">
        <f>IFERROR(VLOOKUP($G2167,'Team Colors'!$A:$B,2,0),"#c9c9c9")</f>
        <v>#002244</v>
      </c>
      <c r="I2167">
        <f>INDEX('Raw Election Data'!$A$1:$AN$3144,MATCH($C2167&amp;" "&amp;$B2167,'Raw Election Data'!$C$1:$C$3144,0),MATCH('Joined Data'!I$1,'Raw Election Data'!$A$1:$AN$1,0))</f>
        <v>10980</v>
      </c>
      <c r="J2167">
        <f>INDEX('Raw Election Data'!$A$1:$AN$3144,MATCH($C2167&amp;" "&amp;$B2167,'Raw Election Data'!$C$1:$C$3144,0),MATCH('Joined Data'!J$1,'Raw Election Data'!$A$1:$AN$1,0))</f>
        <v>782</v>
      </c>
      <c r="K2167">
        <f>INDEX('Raw Election Data'!$A$1:$AN$3144,MATCH($C2167&amp;" "&amp;$B2167,'Raw Election Data'!$C$1:$C$3144,0),MATCH('Joined Data'!K$1,'Raw Election Data'!$A$1:$AN$1,0))</f>
        <v>3081</v>
      </c>
      <c r="L2167">
        <f>INDEX('Raw Election Data'!$A$1:$AN$3144,MATCH($C2167&amp;" "&amp;$B2167,'Raw Election Data'!$C$1:$C$3144,0),MATCH('Joined Data'!L$1,'Raw Election Data'!$A$1:$AN$1,0))</f>
        <v>4001</v>
      </c>
      <c r="M2167">
        <f>INDEX('Raw Election Data'!$A$1:$AN$3144,MATCH($C2167&amp;" "&amp;$B2167,'Raw Election Data'!$C$1:$C$3144,0),MATCH('Joined Data'!M$1,'Raw Election Data'!$A$1:$AN$1,0))</f>
        <v>0.19545113721569607</v>
      </c>
      <c r="N2167">
        <f>INDEX('Raw Election Data'!$A$1:$AN$3144,MATCH($C2167&amp;" "&amp;$B2167,'Raw Election Data'!$C$1:$C$3144,0),MATCH('Joined Data'!N$1,'Raw Election Data'!$A$1:$AN$1,0))</f>
        <v>0.77005748562859289</v>
      </c>
      <c r="O2167">
        <f>INDEX('Raw Election Data'!$A$1:$AN$3144,MATCH($C2167&amp;" "&amp;$B2167,'Raw Election Data'!$C$1:$C$3144,0),MATCH('Joined Data'!O$1,'Raw Election Data'!$A$1:$AN$1,0))</f>
        <v>-2299</v>
      </c>
      <c r="P2167">
        <f>INDEX('Raw Election Data'!$A$1:$AN$3144,MATCH($C2167&amp;" "&amp;$B2167,'Raw Election Data'!$C$1:$C$3144,0),MATCH('Joined Data'!P$1,'Raw Election Data'!$A$1:$AN$1,0))</f>
        <v>2299</v>
      </c>
      <c r="Q2167">
        <f>INDEX('Raw Election Data'!$A$1:$AN$3144,MATCH($C2167&amp;" "&amp;$B2167,'Raw Election Data'!$C$1:$C$3144,0),MATCH('Joined Data'!Q$1,'Raw Election Data'!$A$1:$AN$1,0))</f>
        <v>-0.57460634841289682</v>
      </c>
      <c r="R2167">
        <f>INDEX('Raw Election Data'!$A$1:$AN$3144,MATCH($C2167&amp;" "&amp;$B2167,'Raw Election Data'!$C$1:$C$3144,0),MATCH('Joined Data'!R$1,'Raw Election Data'!$A$1:$AN$1,0))</f>
        <v>0.57460634841289682</v>
      </c>
    </row>
    <row r="2168" spans="1:18" ht="13.5" hidden="1" customHeight="1" x14ac:dyDescent="0.15">
      <c r="A2168" t="s">
        <v>280</v>
      </c>
      <c r="B2168" t="s">
        <v>5533</v>
      </c>
      <c r="C2168" t="str">
        <f>INDEX(FIPS!$A$1:$E$3236,MATCH($F2168,FIPS!$D$1:$D$3236,0),5)</f>
        <v>Kay County</v>
      </c>
      <c r="D2168" t="s">
        <v>281</v>
      </c>
      <c r="E2168" s="15" t="s">
        <v>41</v>
      </c>
      <c r="F2168" t="s">
        <v>5612</v>
      </c>
      <c r="G2168" t="s">
        <v>439</v>
      </c>
      <c r="H2168" t="str">
        <f>IFERROR(VLOOKUP($G2168,'Team Colors'!$A:$B,2,0),"#c9c9c9")</f>
        <v>#002244</v>
      </c>
      <c r="I2168">
        <f>INDEX('Raw Election Data'!$A$1:$AN$3144,MATCH($C2168&amp;" "&amp;$B2168,'Raw Election Data'!$C$1:$C$3144,0),MATCH('Joined Data'!I$1,'Raw Election Data'!$A$1:$AN$1,0))</f>
        <v>45366</v>
      </c>
      <c r="J2168">
        <f>INDEX('Raw Election Data'!$A$1:$AN$3144,MATCH($C2168&amp;" "&amp;$B2168,'Raw Election Data'!$C$1:$C$3144,0),MATCH('Joined Data'!J$1,'Raw Election Data'!$A$1:$AN$1,0))</f>
        <v>3734</v>
      </c>
      <c r="K2168">
        <f>INDEX('Raw Election Data'!$A$1:$AN$3144,MATCH($C2168&amp;" "&amp;$B2168,'Raw Election Data'!$C$1:$C$3144,0),MATCH('Joined Data'!K$1,'Raw Election Data'!$A$1:$AN$1,0))</f>
        <v>12168</v>
      </c>
      <c r="L2168">
        <f>INDEX('Raw Election Data'!$A$1:$AN$3144,MATCH($C2168&amp;" "&amp;$B2168,'Raw Election Data'!$C$1:$C$3144,0),MATCH('Joined Data'!L$1,'Raw Election Data'!$A$1:$AN$1,0))</f>
        <v>16795</v>
      </c>
      <c r="M2168">
        <f>INDEX('Raw Election Data'!$A$1:$AN$3144,MATCH($C2168&amp;" "&amp;$B2168,'Raw Election Data'!$C$1:$C$3144,0),MATCH('Joined Data'!M$1,'Raw Election Data'!$A$1:$AN$1,0))</f>
        <v>0.22232807383149747</v>
      </c>
      <c r="N2168">
        <f>INDEX('Raw Election Data'!$A$1:$AN$3144,MATCH($C2168&amp;" "&amp;$B2168,'Raw Election Data'!$C$1:$C$3144,0),MATCH('Joined Data'!N$1,'Raw Election Data'!$A$1:$AN$1,0))</f>
        <v>0.72450133968442987</v>
      </c>
      <c r="O2168">
        <f>INDEX('Raw Election Data'!$A$1:$AN$3144,MATCH($C2168&amp;" "&amp;$B2168,'Raw Election Data'!$C$1:$C$3144,0),MATCH('Joined Data'!O$1,'Raw Election Data'!$A$1:$AN$1,0))</f>
        <v>-8434</v>
      </c>
      <c r="P2168">
        <f>INDEX('Raw Election Data'!$A$1:$AN$3144,MATCH($C2168&amp;" "&amp;$B2168,'Raw Election Data'!$C$1:$C$3144,0),MATCH('Joined Data'!P$1,'Raw Election Data'!$A$1:$AN$1,0))</f>
        <v>8434</v>
      </c>
      <c r="Q2168">
        <f>INDEX('Raw Election Data'!$A$1:$AN$3144,MATCH($C2168&amp;" "&amp;$B2168,'Raw Election Data'!$C$1:$C$3144,0),MATCH('Joined Data'!Q$1,'Raw Election Data'!$A$1:$AN$1,0))</f>
        <v>-0.50217326585293243</v>
      </c>
      <c r="R2168">
        <f>INDEX('Raw Election Data'!$A$1:$AN$3144,MATCH($C2168&amp;" "&amp;$B2168,'Raw Election Data'!$C$1:$C$3144,0),MATCH('Joined Data'!R$1,'Raw Election Data'!$A$1:$AN$1,0))</f>
        <v>0.50217326585293243</v>
      </c>
    </row>
    <row r="2169" spans="1:18" ht="13.5" hidden="1" customHeight="1" x14ac:dyDescent="0.15">
      <c r="A2169" t="s">
        <v>280</v>
      </c>
      <c r="B2169" t="s">
        <v>5533</v>
      </c>
      <c r="C2169" t="str">
        <f>INDEX(FIPS!$A$1:$E$3236,MATCH($F2169,FIPS!$D$1:$D$3236,0),5)</f>
        <v>Kingfisher County</v>
      </c>
      <c r="D2169" t="s">
        <v>281</v>
      </c>
      <c r="E2169" s="15" t="s">
        <v>42</v>
      </c>
      <c r="F2169" t="s">
        <v>5616</v>
      </c>
      <c r="G2169" t="s">
        <v>439</v>
      </c>
      <c r="H2169" t="str">
        <f>IFERROR(VLOOKUP($G2169,'Team Colors'!$A:$B,2,0),"#c9c9c9")</f>
        <v>#002244</v>
      </c>
      <c r="I2169">
        <f>INDEX('Raw Election Data'!$A$1:$AN$3144,MATCH($C2169&amp;" "&amp;$B2169,'Raw Election Data'!$C$1:$C$3144,0),MATCH('Joined Data'!I$1,'Raw Election Data'!$A$1:$AN$1,0))</f>
        <v>15584</v>
      </c>
      <c r="J2169">
        <f>INDEX('Raw Election Data'!$A$1:$AN$3144,MATCH($C2169&amp;" "&amp;$B2169,'Raw Election Data'!$C$1:$C$3144,0),MATCH('Joined Data'!J$1,'Raw Election Data'!$A$1:$AN$1,0))</f>
        <v>783</v>
      </c>
      <c r="K2169">
        <f>INDEX('Raw Election Data'!$A$1:$AN$3144,MATCH($C2169&amp;" "&amp;$B2169,'Raw Election Data'!$C$1:$C$3144,0),MATCH('Joined Data'!K$1,'Raw Election Data'!$A$1:$AN$1,0))</f>
        <v>5151</v>
      </c>
      <c r="L2169">
        <f>INDEX('Raw Election Data'!$A$1:$AN$3144,MATCH($C2169&amp;" "&amp;$B2169,'Raw Election Data'!$C$1:$C$3144,0),MATCH('Joined Data'!L$1,'Raw Election Data'!$A$1:$AN$1,0))</f>
        <v>6123</v>
      </c>
      <c r="M2169">
        <f>INDEX('Raw Election Data'!$A$1:$AN$3144,MATCH($C2169&amp;" "&amp;$B2169,'Raw Election Data'!$C$1:$C$3144,0),MATCH('Joined Data'!M$1,'Raw Election Data'!$A$1:$AN$1,0))</f>
        <v>0.12787849093581577</v>
      </c>
      <c r="N2169">
        <f>INDEX('Raw Election Data'!$A$1:$AN$3144,MATCH($C2169&amp;" "&amp;$B2169,'Raw Election Data'!$C$1:$C$3144,0),MATCH('Joined Data'!N$1,'Raw Election Data'!$A$1:$AN$1,0))</f>
        <v>0.84125428711415973</v>
      </c>
      <c r="O2169">
        <f>INDEX('Raw Election Data'!$A$1:$AN$3144,MATCH($C2169&amp;" "&amp;$B2169,'Raw Election Data'!$C$1:$C$3144,0),MATCH('Joined Data'!O$1,'Raw Election Data'!$A$1:$AN$1,0))</f>
        <v>-4368</v>
      </c>
      <c r="P2169">
        <f>INDEX('Raw Election Data'!$A$1:$AN$3144,MATCH($C2169&amp;" "&amp;$B2169,'Raw Election Data'!$C$1:$C$3144,0),MATCH('Joined Data'!P$1,'Raw Election Data'!$A$1:$AN$1,0))</f>
        <v>4368</v>
      </c>
      <c r="Q2169">
        <f>INDEX('Raw Election Data'!$A$1:$AN$3144,MATCH($C2169&amp;" "&amp;$B2169,'Raw Election Data'!$C$1:$C$3144,0),MATCH('Joined Data'!Q$1,'Raw Election Data'!$A$1:$AN$1,0))</f>
        <v>-0.71337579617834401</v>
      </c>
      <c r="R2169">
        <f>INDEX('Raw Election Data'!$A$1:$AN$3144,MATCH($C2169&amp;" "&amp;$B2169,'Raw Election Data'!$C$1:$C$3144,0),MATCH('Joined Data'!R$1,'Raw Election Data'!$A$1:$AN$1,0))</f>
        <v>0.71337579617834401</v>
      </c>
    </row>
    <row r="2170" spans="1:18" ht="13.5" hidden="1" customHeight="1" x14ac:dyDescent="0.15">
      <c r="A2170" t="s">
        <v>280</v>
      </c>
      <c r="B2170" t="s">
        <v>5533</v>
      </c>
      <c r="C2170" t="str">
        <f>INDEX(FIPS!$A$1:$E$3236,MATCH($F2170,FIPS!$D$1:$D$3236,0),5)</f>
        <v>Kiowa County</v>
      </c>
      <c r="D2170" t="s">
        <v>281</v>
      </c>
      <c r="E2170" s="15" t="s">
        <v>43</v>
      </c>
      <c r="F2170" t="s">
        <v>5617</v>
      </c>
      <c r="G2170" t="s">
        <v>439</v>
      </c>
      <c r="H2170" t="str">
        <f>IFERROR(VLOOKUP($G2170,'Team Colors'!$A:$B,2,0),"#c9c9c9")</f>
        <v>#002244</v>
      </c>
      <c r="I2170">
        <f>INDEX('Raw Election Data'!$A$1:$AN$3144,MATCH($C2170&amp;" "&amp;$B2170,'Raw Election Data'!$C$1:$C$3144,0),MATCH('Joined Data'!I$1,'Raw Election Data'!$A$1:$AN$1,0))</f>
        <v>9144</v>
      </c>
      <c r="J2170">
        <f>INDEX('Raw Election Data'!$A$1:$AN$3144,MATCH($C2170&amp;" "&amp;$B2170,'Raw Election Data'!$C$1:$C$3144,0),MATCH('Joined Data'!J$1,'Raw Election Data'!$A$1:$AN$1,0))</f>
        <v>766</v>
      </c>
      <c r="K2170">
        <f>INDEX('Raw Election Data'!$A$1:$AN$3144,MATCH($C2170&amp;" "&amp;$B2170,'Raw Election Data'!$C$1:$C$3144,0),MATCH('Joined Data'!K$1,'Raw Election Data'!$A$1:$AN$1,0))</f>
        <v>2593</v>
      </c>
      <c r="L2170">
        <f>INDEX('Raw Election Data'!$A$1:$AN$3144,MATCH($C2170&amp;" "&amp;$B2170,'Raw Election Data'!$C$1:$C$3144,0),MATCH('Joined Data'!L$1,'Raw Election Data'!$A$1:$AN$1,0))</f>
        <v>3489</v>
      </c>
      <c r="M2170">
        <f>INDEX('Raw Election Data'!$A$1:$AN$3144,MATCH($C2170&amp;" "&amp;$B2170,'Raw Election Data'!$C$1:$C$3144,0),MATCH('Joined Data'!M$1,'Raw Election Data'!$A$1:$AN$1,0))</f>
        <v>0.21954714817999427</v>
      </c>
      <c r="N2170">
        <f>INDEX('Raw Election Data'!$A$1:$AN$3144,MATCH($C2170&amp;" "&amp;$B2170,'Raw Election Data'!$C$1:$C$3144,0),MATCH('Joined Data'!N$1,'Raw Election Data'!$A$1:$AN$1,0))</f>
        <v>0.74319289194611637</v>
      </c>
      <c r="O2170">
        <f>INDEX('Raw Election Data'!$A$1:$AN$3144,MATCH($C2170&amp;" "&amp;$B2170,'Raw Election Data'!$C$1:$C$3144,0),MATCH('Joined Data'!O$1,'Raw Election Data'!$A$1:$AN$1,0))</f>
        <v>-1827</v>
      </c>
      <c r="P2170">
        <f>INDEX('Raw Election Data'!$A$1:$AN$3144,MATCH($C2170&amp;" "&amp;$B2170,'Raw Election Data'!$C$1:$C$3144,0),MATCH('Joined Data'!P$1,'Raw Election Data'!$A$1:$AN$1,0))</f>
        <v>1827</v>
      </c>
      <c r="Q2170">
        <f>INDEX('Raw Election Data'!$A$1:$AN$3144,MATCH($C2170&amp;" "&amp;$B2170,'Raw Election Data'!$C$1:$C$3144,0),MATCH('Joined Data'!Q$1,'Raw Election Data'!$A$1:$AN$1,0))</f>
        <v>-0.52364574376612216</v>
      </c>
      <c r="R2170">
        <f>INDEX('Raw Election Data'!$A$1:$AN$3144,MATCH($C2170&amp;" "&amp;$B2170,'Raw Election Data'!$C$1:$C$3144,0),MATCH('Joined Data'!R$1,'Raw Election Data'!$A$1:$AN$1,0))</f>
        <v>0.52364574376612216</v>
      </c>
    </row>
    <row r="2171" spans="1:18" ht="13.5" hidden="1" customHeight="1" x14ac:dyDescent="0.15">
      <c r="A2171" t="s">
        <v>280</v>
      </c>
      <c r="B2171" t="s">
        <v>5533</v>
      </c>
      <c r="C2171" t="str">
        <f>INDEX(FIPS!$A$1:$E$3236,MATCH($F2171,FIPS!$D$1:$D$3236,0),5)</f>
        <v>Latimer County</v>
      </c>
      <c r="D2171" t="s">
        <v>281</v>
      </c>
      <c r="E2171" s="15" t="s">
        <v>44</v>
      </c>
      <c r="F2171" t="s">
        <v>5619</v>
      </c>
      <c r="G2171" t="s">
        <v>439</v>
      </c>
      <c r="H2171" t="str">
        <f>IFERROR(VLOOKUP($G2171,'Team Colors'!$A:$B,2,0),"#c9c9c9")</f>
        <v>#002244</v>
      </c>
      <c r="I2171">
        <f>INDEX('Raw Election Data'!$A$1:$AN$3144,MATCH($C2171&amp;" "&amp;$B2171,'Raw Election Data'!$C$1:$C$3144,0),MATCH('Joined Data'!I$1,'Raw Election Data'!$A$1:$AN$1,0))</f>
        <v>10483</v>
      </c>
      <c r="J2171">
        <f>INDEX('Raw Election Data'!$A$1:$AN$3144,MATCH($C2171&amp;" "&amp;$B2171,'Raw Election Data'!$C$1:$C$3144,0),MATCH('Joined Data'!J$1,'Raw Election Data'!$A$1:$AN$1,0))</f>
        <v>797</v>
      </c>
      <c r="K2171">
        <f>INDEX('Raw Election Data'!$A$1:$AN$3144,MATCH($C2171&amp;" "&amp;$B2171,'Raw Election Data'!$C$1:$C$3144,0),MATCH('Joined Data'!K$1,'Raw Election Data'!$A$1:$AN$1,0))</f>
        <v>3094</v>
      </c>
      <c r="L2171">
        <f>INDEX('Raw Election Data'!$A$1:$AN$3144,MATCH($C2171&amp;" "&amp;$B2171,'Raw Election Data'!$C$1:$C$3144,0),MATCH('Joined Data'!L$1,'Raw Election Data'!$A$1:$AN$1,0))</f>
        <v>4050</v>
      </c>
      <c r="M2171">
        <f>INDEX('Raw Election Data'!$A$1:$AN$3144,MATCH($C2171&amp;" "&amp;$B2171,'Raw Election Data'!$C$1:$C$3144,0),MATCH('Joined Data'!M$1,'Raw Election Data'!$A$1:$AN$1,0))</f>
        <v>0.19679012345679012</v>
      </c>
      <c r="N2171">
        <f>INDEX('Raw Election Data'!$A$1:$AN$3144,MATCH($C2171&amp;" "&amp;$B2171,'Raw Election Data'!$C$1:$C$3144,0),MATCH('Joined Data'!N$1,'Raw Election Data'!$A$1:$AN$1,0))</f>
        <v>0.76395061728395064</v>
      </c>
      <c r="O2171">
        <f>INDEX('Raw Election Data'!$A$1:$AN$3144,MATCH($C2171&amp;" "&amp;$B2171,'Raw Election Data'!$C$1:$C$3144,0),MATCH('Joined Data'!O$1,'Raw Election Data'!$A$1:$AN$1,0))</f>
        <v>-2297</v>
      </c>
      <c r="P2171">
        <f>INDEX('Raw Election Data'!$A$1:$AN$3144,MATCH($C2171&amp;" "&amp;$B2171,'Raw Election Data'!$C$1:$C$3144,0),MATCH('Joined Data'!P$1,'Raw Election Data'!$A$1:$AN$1,0))</f>
        <v>2297</v>
      </c>
      <c r="Q2171">
        <f>INDEX('Raw Election Data'!$A$1:$AN$3144,MATCH($C2171&amp;" "&amp;$B2171,'Raw Election Data'!$C$1:$C$3144,0),MATCH('Joined Data'!Q$1,'Raw Election Data'!$A$1:$AN$1,0))</f>
        <v>-0.56716049382716049</v>
      </c>
      <c r="R2171">
        <f>INDEX('Raw Election Data'!$A$1:$AN$3144,MATCH($C2171&amp;" "&amp;$B2171,'Raw Election Data'!$C$1:$C$3144,0),MATCH('Joined Data'!R$1,'Raw Election Data'!$A$1:$AN$1,0))</f>
        <v>0.56716049382716049</v>
      </c>
    </row>
    <row r="2172" spans="1:18" ht="13.5" hidden="1" customHeight="1" x14ac:dyDescent="0.15">
      <c r="A2172" t="s">
        <v>280</v>
      </c>
      <c r="B2172" t="s">
        <v>5533</v>
      </c>
      <c r="C2172" t="str">
        <f>INDEX(FIPS!$A$1:$E$3236,MATCH($F2172,FIPS!$D$1:$D$3236,0),5)</f>
        <v>Le Flore County</v>
      </c>
      <c r="D2172" t="s">
        <v>281</v>
      </c>
      <c r="E2172" s="15" t="s">
        <v>45</v>
      </c>
      <c r="F2172" t="s">
        <v>5621</v>
      </c>
      <c r="G2172" t="s">
        <v>439</v>
      </c>
      <c r="H2172" t="str">
        <f>IFERROR(VLOOKUP($G2172,'Team Colors'!$A:$B,2,0),"#c9c9c9")</f>
        <v>#002244</v>
      </c>
      <c r="I2172">
        <f>INDEX('Raw Election Data'!$A$1:$AN$3144,MATCH($C2172&amp;" "&amp;$B2172,'Raw Election Data'!$C$1:$C$3144,0),MATCH('Joined Data'!I$1,'Raw Election Data'!$A$1:$AN$1,0))</f>
        <v>49605</v>
      </c>
      <c r="J2172">
        <f>INDEX('Raw Election Data'!$A$1:$AN$3144,MATCH($C2172&amp;" "&amp;$B2172,'Raw Election Data'!$C$1:$C$3144,0),MATCH('Joined Data'!J$1,'Raw Election Data'!$A$1:$AN$1,0))</f>
        <v>3245</v>
      </c>
      <c r="K2172">
        <f>INDEX('Raw Election Data'!$A$1:$AN$3144,MATCH($C2172&amp;" "&amp;$B2172,'Raw Election Data'!$C$1:$C$3144,0),MATCH('Joined Data'!K$1,'Raw Election Data'!$A$1:$AN$1,0))</f>
        <v>13346</v>
      </c>
      <c r="L2172">
        <f>INDEX('Raw Election Data'!$A$1:$AN$3144,MATCH($C2172&amp;" "&amp;$B2172,'Raw Election Data'!$C$1:$C$3144,0),MATCH('Joined Data'!L$1,'Raw Election Data'!$A$1:$AN$1,0))</f>
        <v>17199</v>
      </c>
      <c r="M2172">
        <f>INDEX('Raw Election Data'!$A$1:$AN$3144,MATCH($C2172&amp;" "&amp;$B2172,'Raw Election Data'!$C$1:$C$3144,0),MATCH('Joined Data'!M$1,'Raw Election Data'!$A$1:$AN$1,0))</f>
        <v>0.18867376010233153</v>
      </c>
      <c r="N2172">
        <f>INDEX('Raw Election Data'!$A$1:$AN$3144,MATCH($C2172&amp;" "&amp;$B2172,'Raw Election Data'!$C$1:$C$3144,0),MATCH('Joined Data'!N$1,'Raw Election Data'!$A$1:$AN$1,0))</f>
        <v>0.77597534740391882</v>
      </c>
      <c r="O2172">
        <f>INDEX('Raw Election Data'!$A$1:$AN$3144,MATCH($C2172&amp;" "&amp;$B2172,'Raw Election Data'!$C$1:$C$3144,0),MATCH('Joined Data'!O$1,'Raw Election Data'!$A$1:$AN$1,0))</f>
        <v>-10101</v>
      </c>
      <c r="P2172">
        <f>INDEX('Raw Election Data'!$A$1:$AN$3144,MATCH($C2172&amp;" "&amp;$B2172,'Raw Election Data'!$C$1:$C$3144,0),MATCH('Joined Data'!P$1,'Raw Election Data'!$A$1:$AN$1,0))</f>
        <v>10101</v>
      </c>
      <c r="Q2172">
        <f>INDEX('Raw Election Data'!$A$1:$AN$3144,MATCH($C2172&amp;" "&amp;$B2172,'Raw Election Data'!$C$1:$C$3144,0),MATCH('Joined Data'!Q$1,'Raw Election Data'!$A$1:$AN$1,0))</f>
        <v>-0.58730158730158732</v>
      </c>
      <c r="R2172">
        <f>INDEX('Raw Election Data'!$A$1:$AN$3144,MATCH($C2172&amp;" "&amp;$B2172,'Raw Election Data'!$C$1:$C$3144,0),MATCH('Joined Data'!R$1,'Raw Election Data'!$A$1:$AN$1,0))</f>
        <v>0.58730158730158732</v>
      </c>
    </row>
    <row r="2173" spans="1:18" ht="13.5" hidden="1" customHeight="1" x14ac:dyDescent="0.15">
      <c r="A2173" t="s">
        <v>280</v>
      </c>
      <c r="B2173" t="s">
        <v>5533</v>
      </c>
      <c r="C2173" t="str">
        <f>INDEX(FIPS!$A$1:$E$3236,MATCH($F2173,FIPS!$D$1:$D$3236,0),5)</f>
        <v>Lincoln County</v>
      </c>
      <c r="D2173" t="s">
        <v>281</v>
      </c>
      <c r="E2173" s="15" t="s">
        <v>46</v>
      </c>
      <c r="F2173" t="s">
        <v>5622</v>
      </c>
      <c r="G2173" t="s">
        <v>439</v>
      </c>
      <c r="H2173" t="str">
        <f>IFERROR(VLOOKUP($G2173,'Team Colors'!$A:$B,2,0),"#c9c9c9")</f>
        <v>#002244</v>
      </c>
      <c r="I2173">
        <f>INDEX('Raw Election Data'!$A$1:$AN$3144,MATCH($C2173&amp;" "&amp;$B2173,'Raw Election Data'!$C$1:$C$3144,0),MATCH('Joined Data'!I$1,'Raw Election Data'!$A$1:$AN$1,0))</f>
        <v>35042</v>
      </c>
      <c r="J2173">
        <f>INDEX('Raw Election Data'!$A$1:$AN$3144,MATCH($C2173&amp;" "&amp;$B2173,'Raw Election Data'!$C$1:$C$3144,0),MATCH('Joined Data'!J$1,'Raw Election Data'!$A$1:$AN$1,0))</f>
        <v>2423</v>
      </c>
      <c r="K2173">
        <f>INDEX('Raw Election Data'!$A$1:$AN$3144,MATCH($C2173&amp;" "&amp;$B2173,'Raw Election Data'!$C$1:$C$3144,0),MATCH('Joined Data'!K$1,'Raw Election Data'!$A$1:$AN$1,0))</f>
        <v>10838</v>
      </c>
      <c r="L2173">
        <f>INDEX('Raw Election Data'!$A$1:$AN$3144,MATCH($C2173&amp;" "&amp;$B2173,'Raw Election Data'!$C$1:$C$3144,0),MATCH('Joined Data'!L$1,'Raw Election Data'!$A$1:$AN$1,0))</f>
        <v>14001</v>
      </c>
      <c r="M2173">
        <f>INDEX('Raw Election Data'!$A$1:$AN$3144,MATCH($C2173&amp;" "&amp;$B2173,'Raw Election Data'!$C$1:$C$3144,0),MATCH('Joined Data'!M$1,'Raw Election Data'!$A$1:$AN$1,0))</f>
        <v>0.17305906720948502</v>
      </c>
      <c r="N2173">
        <f>INDEX('Raw Election Data'!$A$1:$AN$3144,MATCH($C2173&amp;" "&amp;$B2173,'Raw Election Data'!$C$1:$C$3144,0),MATCH('Joined Data'!N$1,'Raw Election Data'!$A$1:$AN$1,0))</f>
        <v>0.77408756517391619</v>
      </c>
      <c r="O2173">
        <f>INDEX('Raw Election Data'!$A$1:$AN$3144,MATCH($C2173&amp;" "&amp;$B2173,'Raw Election Data'!$C$1:$C$3144,0),MATCH('Joined Data'!O$1,'Raw Election Data'!$A$1:$AN$1,0))</f>
        <v>-8415</v>
      </c>
      <c r="P2173">
        <f>INDEX('Raw Election Data'!$A$1:$AN$3144,MATCH($C2173&amp;" "&amp;$B2173,'Raw Election Data'!$C$1:$C$3144,0),MATCH('Joined Data'!P$1,'Raw Election Data'!$A$1:$AN$1,0))</f>
        <v>8415</v>
      </c>
      <c r="Q2173">
        <f>INDEX('Raw Election Data'!$A$1:$AN$3144,MATCH($C2173&amp;" "&amp;$B2173,'Raw Election Data'!$C$1:$C$3144,0),MATCH('Joined Data'!Q$1,'Raw Election Data'!$A$1:$AN$1,0))</f>
        <v>-0.60102849796443114</v>
      </c>
      <c r="R2173">
        <f>INDEX('Raw Election Data'!$A$1:$AN$3144,MATCH($C2173&amp;" "&amp;$B2173,'Raw Election Data'!$C$1:$C$3144,0),MATCH('Joined Data'!R$1,'Raw Election Data'!$A$1:$AN$1,0))</f>
        <v>0.60102849796443114</v>
      </c>
    </row>
    <row r="2174" spans="1:18" ht="13.5" hidden="1" customHeight="1" x14ac:dyDescent="0.15">
      <c r="A2174" t="s">
        <v>280</v>
      </c>
      <c r="B2174" t="s">
        <v>5533</v>
      </c>
      <c r="C2174" t="str">
        <f>INDEX(FIPS!$A$1:$E$3236,MATCH($F2174,FIPS!$D$1:$D$3236,0),5)</f>
        <v>Logan County</v>
      </c>
      <c r="D2174" t="s">
        <v>281</v>
      </c>
      <c r="E2174" s="15" t="s">
        <v>47</v>
      </c>
      <c r="F2174" t="s">
        <v>5623</v>
      </c>
      <c r="G2174" t="s">
        <v>439</v>
      </c>
      <c r="H2174" t="str">
        <f>IFERROR(VLOOKUP($G2174,'Team Colors'!$A:$B,2,0),"#c9c9c9")</f>
        <v>#002244</v>
      </c>
      <c r="I2174">
        <f>INDEX('Raw Election Data'!$A$1:$AN$3144,MATCH($C2174&amp;" "&amp;$B2174,'Raw Election Data'!$C$1:$C$3144,0),MATCH('Joined Data'!I$1,'Raw Election Data'!$A$1:$AN$1,0))</f>
        <v>45996</v>
      </c>
      <c r="J2174">
        <f>INDEX('Raw Election Data'!$A$1:$AN$3144,MATCH($C2174&amp;" "&amp;$B2174,'Raw Election Data'!$C$1:$C$3144,0),MATCH('Joined Data'!J$1,'Raw Election Data'!$A$1:$AN$1,0))</f>
        <v>4239</v>
      </c>
      <c r="K2174">
        <f>INDEX('Raw Election Data'!$A$1:$AN$3144,MATCH($C2174&amp;" "&amp;$B2174,'Raw Election Data'!$C$1:$C$3144,0),MATCH('Joined Data'!K$1,'Raw Election Data'!$A$1:$AN$1,0))</f>
        <v>13613</v>
      </c>
      <c r="L2174">
        <f>INDEX('Raw Election Data'!$A$1:$AN$3144,MATCH($C2174&amp;" "&amp;$B2174,'Raw Election Data'!$C$1:$C$3144,0),MATCH('Joined Data'!L$1,'Raw Election Data'!$A$1:$AN$1,0))</f>
        <v>18948</v>
      </c>
      <c r="M2174">
        <f>INDEX('Raw Election Data'!$A$1:$AN$3144,MATCH($C2174&amp;" "&amp;$B2174,'Raw Election Data'!$C$1:$C$3144,0),MATCH('Joined Data'!M$1,'Raw Election Data'!$A$1:$AN$1,0))</f>
        <v>0.22371754274857505</v>
      </c>
      <c r="N2174">
        <f>INDEX('Raw Election Data'!$A$1:$AN$3144,MATCH($C2174&amp;" "&amp;$B2174,'Raw Election Data'!$C$1:$C$3144,0),MATCH('Joined Data'!N$1,'Raw Election Data'!$A$1:$AN$1,0))</f>
        <v>0.71843994089085916</v>
      </c>
      <c r="O2174">
        <f>INDEX('Raw Election Data'!$A$1:$AN$3144,MATCH($C2174&amp;" "&amp;$B2174,'Raw Election Data'!$C$1:$C$3144,0),MATCH('Joined Data'!O$1,'Raw Election Data'!$A$1:$AN$1,0))</f>
        <v>-9374</v>
      </c>
      <c r="P2174">
        <f>INDEX('Raw Election Data'!$A$1:$AN$3144,MATCH($C2174&amp;" "&amp;$B2174,'Raw Election Data'!$C$1:$C$3144,0),MATCH('Joined Data'!P$1,'Raw Election Data'!$A$1:$AN$1,0))</f>
        <v>9374</v>
      </c>
      <c r="Q2174">
        <f>INDEX('Raw Election Data'!$A$1:$AN$3144,MATCH($C2174&amp;" "&amp;$B2174,'Raw Election Data'!$C$1:$C$3144,0),MATCH('Joined Data'!Q$1,'Raw Election Data'!$A$1:$AN$1,0))</f>
        <v>-0.49472239814228414</v>
      </c>
      <c r="R2174">
        <f>INDEX('Raw Election Data'!$A$1:$AN$3144,MATCH($C2174&amp;" "&amp;$B2174,'Raw Election Data'!$C$1:$C$3144,0),MATCH('Joined Data'!R$1,'Raw Election Data'!$A$1:$AN$1,0))</f>
        <v>0.49472239814228414</v>
      </c>
    </row>
    <row r="2175" spans="1:18" ht="13.5" hidden="1" customHeight="1" x14ac:dyDescent="0.15">
      <c r="A2175" t="s">
        <v>280</v>
      </c>
      <c r="B2175" t="s">
        <v>5533</v>
      </c>
      <c r="C2175" t="str">
        <f>INDEX(FIPS!$A$1:$E$3236,MATCH($F2175,FIPS!$D$1:$D$3236,0),5)</f>
        <v>Love County</v>
      </c>
      <c r="D2175" t="s">
        <v>281</v>
      </c>
      <c r="E2175" s="15" t="s">
        <v>48</v>
      </c>
      <c r="F2175" t="s">
        <v>5625</v>
      </c>
      <c r="G2175" t="s">
        <v>439</v>
      </c>
      <c r="H2175" t="str">
        <f>IFERROR(VLOOKUP($G2175,'Team Colors'!$A:$B,2,0),"#c9c9c9")</f>
        <v>#002244</v>
      </c>
      <c r="I2175">
        <f>INDEX('Raw Election Data'!$A$1:$AN$3144,MATCH($C2175&amp;" "&amp;$B2175,'Raw Election Data'!$C$1:$C$3144,0),MATCH('Joined Data'!I$1,'Raw Election Data'!$A$1:$AN$1,0))</f>
        <v>9870</v>
      </c>
      <c r="J2175">
        <f>INDEX('Raw Election Data'!$A$1:$AN$3144,MATCH($C2175&amp;" "&amp;$B2175,'Raw Election Data'!$C$1:$C$3144,0),MATCH('Joined Data'!J$1,'Raw Election Data'!$A$1:$AN$1,0))</f>
        <v>735</v>
      </c>
      <c r="K2175">
        <f>INDEX('Raw Election Data'!$A$1:$AN$3144,MATCH($C2175&amp;" "&amp;$B2175,'Raw Election Data'!$C$1:$C$3144,0),MATCH('Joined Data'!K$1,'Raw Election Data'!$A$1:$AN$1,0))</f>
        <v>2920</v>
      </c>
      <c r="L2175">
        <f>INDEX('Raw Election Data'!$A$1:$AN$3144,MATCH($C2175&amp;" "&amp;$B2175,'Raw Election Data'!$C$1:$C$3144,0),MATCH('Joined Data'!L$1,'Raw Election Data'!$A$1:$AN$1,0))</f>
        <v>3787</v>
      </c>
      <c r="M2175">
        <f>INDEX('Raw Election Data'!$A$1:$AN$3144,MATCH($C2175&amp;" "&amp;$B2175,'Raw Election Data'!$C$1:$C$3144,0),MATCH('Joined Data'!M$1,'Raw Election Data'!$A$1:$AN$1,0))</f>
        <v>0.19408502772643252</v>
      </c>
      <c r="N2175">
        <f>INDEX('Raw Election Data'!$A$1:$AN$3144,MATCH($C2175&amp;" "&amp;$B2175,'Raw Election Data'!$C$1:$C$3144,0),MATCH('Joined Data'!N$1,'Raw Election Data'!$A$1:$AN$1,0))</f>
        <v>0.77105888566147351</v>
      </c>
      <c r="O2175">
        <f>INDEX('Raw Election Data'!$A$1:$AN$3144,MATCH($C2175&amp;" "&amp;$B2175,'Raw Election Data'!$C$1:$C$3144,0),MATCH('Joined Data'!O$1,'Raw Election Data'!$A$1:$AN$1,0))</f>
        <v>-2185</v>
      </c>
      <c r="P2175">
        <f>INDEX('Raw Election Data'!$A$1:$AN$3144,MATCH($C2175&amp;" "&amp;$B2175,'Raw Election Data'!$C$1:$C$3144,0),MATCH('Joined Data'!P$1,'Raw Election Data'!$A$1:$AN$1,0))</f>
        <v>2185</v>
      </c>
      <c r="Q2175">
        <f>INDEX('Raw Election Data'!$A$1:$AN$3144,MATCH($C2175&amp;" "&amp;$B2175,'Raw Election Data'!$C$1:$C$3144,0),MATCH('Joined Data'!Q$1,'Raw Election Data'!$A$1:$AN$1,0))</f>
        <v>-0.57697385793504097</v>
      </c>
      <c r="R2175">
        <f>INDEX('Raw Election Data'!$A$1:$AN$3144,MATCH($C2175&amp;" "&amp;$B2175,'Raw Election Data'!$C$1:$C$3144,0),MATCH('Joined Data'!R$1,'Raw Election Data'!$A$1:$AN$1,0))</f>
        <v>0.57697385793504097</v>
      </c>
    </row>
    <row r="2176" spans="1:18" ht="13.5" hidden="1" customHeight="1" x14ac:dyDescent="0.15">
      <c r="A2176" t="s">
        <v>280</v>
      </c>
      <c r="B2176" t="s">
        <v>5533</v>
      </c>
      <c r="C2176" t="str">
        <f>INDEX(FIPS!$A$1:$E$3236,MATCH($F2176,FIPS!$D$1:$D$3236,0),5)</f>
        <v>McClain County</v>
      </c>
      <c r="D2176" t="s">
        <v>281</v>
      </c>
      <c r="E2176" s="15" t="s">
        <v>49</v>
      </c>
      <c r="F2176" t="s">
        <v>5627</v>
      </c>
      <c r="G2176" t="s">
        <v>439</v>
      </c>
      <c r="H2176" t="str">
        <f>IFERROR(VLOOKUP($G2176,'Team Colors'!$A:$B,2,0),"#c9c9c9")</f>
        <v>#002244</v>
      </c>
      <c r="I2176">
        <f>INDEX('Raw Election Data'!$A$1:$AN$3144,MATCH($C2176&amp;" "&amp;$B2176,'Raw Election Data'!$C$1:$C$3144,0),MATCH('Joined Data'!I$1,'Raw Election Data'!$A$1:$AN$1,0))</f>
        <v>38066</v>
      </c>
      <c r="J2176">
        <f>INDEX('Raw Election Data'!$A$1:$AN$3144,MATCH($C2176&amp;" "&amp;$B2176,'Raw Election Data'!$C$1:$C$3144,0),MATCH('Joined Data'!J$1,'Raw Election Data'!$A$1:$AN$1,0))</f>
        <v>2893</v>
      </c>
      <c r="K2176">
        <f>INDEX('Raw Election Data'!$A$1:$AN$3144,MATCH($C2176&amp;" "&amp;$B2176,'Raw Election Data'!$C$1:$C$3144,0),MATCH('Joined Data'!K$1,'Raw Election Data'!$A$1:$AN$1,0))</f>
        <v>13151</v>
      </c>
      <c r="L2176">
        <f>INDEX('Raw Election Data'!$A$1:$AN$3144,MATCH($C2176&amp;" "&amp;$B2176,'Raw Election Data'!$C$1:$C$3144,0),MATCH('Joined Data'!L$1,'Raw Election Data'!$A$1:$AN$1,0))</f>
        <v>16839</v>
      </c>
      <c r="M2176">
        <f>INDEX('Raw Election Data'!$A$1:$AN$3144,MATCH($C2176&amp;" "&amp;$B2176,'Raw Election Data'!$C$1:$C$3144,0),MATCH('Joined Data'!M$1,'Raw Election Data'!$A$1:$AN$1,0))</f>
        <v>0.17180355127976721</v>
      </c>
      <c r="N2176">
        <f>INDEX('Raw Election Data'!$A$1:$AN$3144,MATCH($C2176&amp;" "&amp;$B2176,'Raw Election Data'!$C$1:$C$3144,0),MATCH('Joined Data'!N$1,'Raw Election Data'!$A$1:$AN$1,0))</f>
        <v>0.7809846190391353</v>
      </c>
      <c r="O2176">
        <f>INDEX('Raw Election Data'!$A$1:$AN$3144,MATCH($C2176&amp;" "&amp;$B2176,'Raw Election Data'!$C$1:$C$3144,0),MATCH('Joined Data'!O$1,'Raw Election Data'!$A$1:$AN$1,0))</f>
        <v>-10258</v>
      </c>
      <c r="P2176">
        <f>INDEX('Raw Election Data'!$A$1:$AN$3144,MATCH($C2176&amp;" "&amp;$B2176,'Raw Election Data'!$C$1:$C$3144,0),MATCH('Joined Data'!P$1,'Raw Election Data'!$A$1:$AN$1,0))</f>
        <v>10258</v>
      </c>
      <c r="Q2176">
        <f>INDEX('Raw Election Data'!$A$1:$AN$3144,MATCH($C2176&amp;" "&amp;$B2176,'Raw Election Data'!$C$1:$C$3144,0),MATCH('Joined Data'!Q$1,'Raw Election Data'!$A$1:$AN$1,0))</f>
        <v>-0.60918106775936809</v>
      </c>
      <c r="R2176">
        <f>INDEX('Raw Election Data'!$A$1:$AN$3144,MATCH($C2176&amp;" "&amp;$B2176,'Raw Election Data'!$C$1:$C$3144,0),MATCH('Joined Data'!R$1,'Raw Election Data'!$A$1:$AN$1,0))</f>
        <v>0.60918106775936809</v>
      </c>
    </row>
    <row r="2177" spans="1:18" ht="13.5" hidden="1" customHeight="1" x14ac:dyDescent="0.15">
      <c r="A2177" t="s">
        <v>280</v>
      </c>
      <c r="B2177" t="s">
        <v>5533</v>
      </c>
      <c r="C2177" t="str">
        <f>INDEX(FIPS!$A$1:$E$3236,MATCH($F2177,FIPS!$D$1:$D$3236,0),5)</f>
        <v>McCurtain County</v>
      </c>
      <c r="D2177" t="s">
        <v>281</v>
      </c>
      <c r="E2177" s="15" t="s">
        <v>50</v>
      </c>
      <c r="F2177" t="s">
        <v>5629</v>
      </c>
      <c r="G2177" t="s">
        <v>439</v>
      </c>
      <c r="H2177" t="str">
        <f>IFERROR(VLOOKUP($G2177,'Team Colors'!$A:$B,2,0),"#c9c9c9")</f>
        <v>#002244</v>
      </c>
      <c r="I2177">
        <f>INDEX('Raw Election Data'!$A$1:$AN$3144,MATCH($C2177&amp;" "&amp;$B2177,'Raw Election Data'!$C$1:$C$3144,0),MATCH('Joined Data'!I$1,'Raw Election Data'!$A$1:$AN$1,0))</f>
        <v>33048</v>
      </c>
      <c r="J2177">
        <f>INDEX('Raw Election Data'!$A$1:$AN$3144,MATCH($C2177&amp;" "&amp;$B2177,'Raw Election Data'!$C$1:$C$3144,0),MATCH('Joined Data'!J$1,'Raw Election Data'!$A$1:$AN$1,0))</f>
        <v>1799</v>
      </c>
      <c r="K2177">
        <f>INDEX('Raw Election Data'!$A$1:$AN$3144,MATCH($C2177&amp;" "&amp;$B2177,'Raw Election Data'!$C$1:$C$3144,0),MATCH('Joined Data'!K$1,'Raw Election Data'!$A$1:$AN$1,0))</f>
        <v>8642</v>
      </c>
      <c r="L2177">
        <f>INDEX('Raw Election Data'!$A$1:$AN$3144,MATCH($C2177&amp;" "&amp;$B2177,'Raw Election Data'!$C$1:$C$3144,0),MATCH('Joined Data'!L$1,'Raw Election Data'!$A$1:$AN$1,0))</f>
        <v>10709</v>
      </c>
      <c r="M2177">
        <f>INDEX('Raw Election Data'!$A$1:$AN$3144,MATCH($C2177&amp;" "&amp;$B2177,'Raw Election Data'!$C$1:$C$3144,0),MATCH('Joined Data'!M$1,'Raw Election Data'!$A$1:$AN$1,0))</f>
        <v>0.16798954150714351</v>
      </c>
      <c r="N2177">
        <f>INDEX('Raw Election Data'!$A$1:$AN$3144,MATCH($C2177&amp;" "&amp;$B2177,'Raw Election Data'!$C$1:$C$3144,0),MATCH('Joined Data'!N$1,'Raw Election Data'!$A$1:$AN$1,0))</f>
        <v>0.80698477915771782</v>
      </c>
      <c r="O2177">
        <f>INDEX('Raw Election Data'!$A$1:$AN$3144,MATCH($C2177&amp;" "&amp;$B2177,'Raw Election Data'!$C$1:$C$3144,0),MATCH('Joined Data'!O$1,'Raw Election Data'!$A$1:$AN$1,0))</f>
        <v>-6843</v>
      </c>
      <c r="P2177">
        <f>INDEX('Raw Election Data'!$A$1:$AN$3144,MATCH($C2177&amp;" "&amp;$B2177,'Raw Election Data'!$C$1:$C$3144,0),MATCH('Joined Data'!P$1,'Raw Election Data'!$A$1:$AN$1,0))</f>
        <v>6843</v>
      </c>
      <c r="Q2177">
        <f>INDEX('Raw Election Data'!$A$1:$AN$3144,MATCH($C2177&amp;" "&amp;$B2177,'Raw Election Data'!$C$1:$C$3144,0),MATCH('Joined Data'!Q$1,'Raw Election Data'!$A$1:$AN$1,0))</f>
        <v>-0.63899523765057431</v>
      </c>
      <c r="R2177">
        <f>INDEX('Raw Election Data'!$A$1:$AN$3144,MATCH($C2177&amp;" "&amp;$B2177,'Raw Election Data'!$C$1:$C$3144,0),MATCH('Joined Data'!R$1,'Raw Election Data'!$A$1:$AN$1,0))</f>
        <v>0.63899523765057431</v>
      </c>
    </row>
    <row r="2178" spans="1:18" ht="13.5" hidden="1" customHeight="1" x14ac:dyDescent="0.15">
      <c r="A2178" t="s">
        <v>280</v>
      </c>
      <c r="B2178" t="s">
        <v>5533</v>
      </c>
      <c r="C2178" t="str">
        <f>INDEX(FIPS!$A$1:$E$3236,MATCH($F2178,FIPS!$D$1:$D$3236,0),5)</f>
        <v>McIntosh County</v>
      </c>
      <c r="D2178" t="s">
        <v>281</v>
      </c>
      <c r="E2178" s="15" t="s">
        <v>51</v>
      </c>
      <c r="F2178" t="s">
        <v>5630</v>
      </c>
      <c r="G2178" t="s">
        <v>439</v>
      </c>
      <c r="H2178" t="str">
        <f>IFERROR(VLOOKUP($G2178,'Team Colors'!$A:$B,2,0),"#c9c9c9")</f>
        <v>#002244</v>
      </c>
      <c r="I2178">
        <f>INDEX('Raw Election Data'!$A$1:$AN$3144,MATCH($C2178&amp;" "&amp;$B2178,'Raw Election Data'!$C$1:$C$3144,0),MATCH('Joined Data'!I$1,'Raw Election Data'!$A$1:$AN$1,0))</f>
        <v>19990</v>
      </c>
      <c r="J2178">
        <f>INDEX('Raw Election Data'!$A$1:$AN$3144,MATCH($C2178&amp;" "&amp;$B2178,'Raw Election Data'!$C$1:$C$3144,0),MATCH('Joined Data'!J$1,'Raw Election Data'!$A$1:$AN$1,0))</f>
        <v>2122</v>
      </c>
      <c r="K2178">
        <f>INDEX('Raw Election Data'!$A$1:$AN$3144,MATCH($C2178&amp;" "&amp;$B2178,'Raw Election Data'!$C$1:$C$3144,0),MATCH('Joined Data'!K$1,'Raw Election Data'!$A$1:$AN$1,0))</f>
        <v>5501</v>
      </c>
      <c r="L2178">
        <f>INDEX('Raw Election Data'!$A$1:$AN$3144,MATCH($C2178&amp;" "&amp;$B2178,'Raw Election Data'!$C$1:$C$3144,0),MATCH('Joined Data'!L$1,'Raw Election Data'!$A$1:$AN$1,0))</f>
        <v>7958</v>
      </c>
      <c r="M2178">
        <f>INDEX('Raw Election Data'!$A$1:$AN$3144,MATCH($C2178&amp;" "&amp;$B2178,'Raw Election Data'!$C$1:$C$3144,0),MATCH('Joined Data'!M$1,'Raw Election Data'!$A$1:$AN$1,0))</f>
        <v>0.26664991203820054</v>
      </c>
      <c r="N2178">
        <f>INDEX('Raw Election Data'!$A$1:$AN$3144,MATCH($C2178&amp;" "&amp;$B2178,'Raw Election Data'!$C$1:$C$3144,0),MATCH('Joined Data'!N$1,'Raw Election Data'!$A$1:$AN$1,0))</f>
        <v>0.69125408394068866</v>
      </c>
      <c r="O2178">
        <f>INDEX('Raw Election Data'!$A$1:$AN$3144,MATCH($C2178&amp;" "&amp;$B2178,'Raw Election Data'!$C$1:$C$3144,0),MATCH('Joined Data'!O$1,'Raw Election Data'!$A$1:$AN$1,0))</f>
        <v>-3379</v>
      </c>
      <c r="P2178">
        <f>INDEX('Raw Election Data'!$A$1:$AN$3144,MATCH($C2178&amp;" "&amp;$B2178,'Raw Election Data'!$C$1:$C$3144,0),MATCH('Joined Data'!P$1,'Raw Election Data'!$A$1:$AN$1,0))</f>
        <v>3379</v>
      </c>
      <c r="Q2178">
        <f>INDEX('Raw Election Data'!$A$1:$AN$3144,MATCH($C2178&amp;" "&amp;$B2178,'Raw Election Data'!$C$1:$C$3144,0),MATCH('Joined Data'!Q$1,'Raw Election Data'!$A$1:$AN$1,0))</f>
        <v>-0.42460417190248811</v>
      </c>
      <c r="R2178">
        <f>INDEX('Raw Election Data'!$A$1:$AN$3144,MATCH($C2178&amp;" "&amp;$B2178,'Raw Election Data'!$C$1:$C$3144,0),MATCH('Joined Data'!R$1,'Raw Election Data'!$A$1:$AN$1,0))</f>
        <v>0.42460417190248811</v>
      </c>
    </row>
    <row r="2179" spans="1:18" ht="13.5" hidden="1" customHeight="1" x14ac:dyDescent="0.15">
      <c r="A2179" t="s">
        <v>280</v>
      </c>
      <c r="B2179" t="s">
        <v>5533</v>
      </c>
      <c r="C2179" t="str">
        <f>INDEX(FIPS!$A$1:$E$3236,MATCH($F2179,FIPS!$D$1:$D$3236,0),5)</f>
        <v>Major County</v>
      </c>
      <c r="D2179" t="s">
        <v>281</v>
      </c>
      <c r="E2179" s="15" t="s">
        <v>52</v>
      </c>
      <c r="F2179" t="s">
        <v>5632</v>
      </c>
      <c r="G2179" t="s">
        <v>439</v>
      </c>
      <c r="H2179" t="str">
        <f>IFERROR(VLOOKUP($G2179,'Team Colors'!$A:$B,2,0),"#c9c9c9")</f>
        <v>#002244</v>
      </c>
      <c r="I2179">
        <f>INDEX('Raw Election Data'!$A$1:$AN$3144,MATCH($C2179&amp;" "&amp;$B2179,'Raw Election Data'!$C$1:$C$3144,0),MATCH('Joined Data'!I$1,'Raw Election Data'!$A$1:$AN$1,0))</f>
        <v>7771</v>
      </c>
      <c r="J2179">
        <f>INDEX('Raw Election Data'!$A$1:$AN$3144,MATCH($C2179&amp;" "&amp;$B2179,'Raw Election Data'!$C$1:$C$3144,0),MATCH('Joined Data'!J$1,'Raw Election Data'!$A$1:$AN$1,0))</f>
        <v>310</v>
      </c>
      <c r="K2179">
        <f>INDEX('Raw Election Data'!$A$1:$AN$3144,MATCH($C2179&amp;" "&amp;$B2179,'Raw Election Data'!$C$1:$C$3144,0),MATCH('Joined Data'!K$1,'Raw Election Data'!$A$1:$AN$1,0))</f>
        <v>2940</v>
      </c>
      <c r="L2179">
        <f>INDEX('Raw Election Data'!$A$1:$AN$3144,MATCH($C2179&amp;" "&amp;$B2179,'Raw Election Data'!$C$1:$C$3144,0),MATCH('Joined Data'!L$1,'Raw Election Data'!$A$1:$AN$1,0))</f>
        <v>3399</v>
      </c>
      <c r="M2179">
        <f>INDEX('Raw Election Data'!$A$1:$AN$3144,MATCH($C2179&amp;" "&amp;$B2179,'Raw Election Data'!$C$1:$C$3144,0),MATCH('Joined Data'!M$1,'Raw Election Data'!$A$1:$AN$1,0))</f>
        <v>9.1203295086790231E-2</v>
      </c>
      <c r="N2179">
        <f>INDEX('Raw Election Data'!$A$1:$AN$3144,MATCH($C2179&amp;" "&amp;$B2179,'Raw Election Data'!$C$1:$C$3144,0),MATCH('Joined Data'!N$1,'Raw Election Data'!$A$1:$AN$1,0))</f>
        <v>0.86496028243601064</v>
      </c>
      <c r="O2179">
        <f>INDEX('Raw Election Data'!$A$1:$AN$3144,MATCH($C2179&amp;" "&amp;$B2179,'Raw Election Data'!$C$1:$C$3144,0),MATCH('Joined Data'!O$1,'Raw Election Data'!$A$1:$AN$1,0))</f>
        <v>-2630</v>
      </c>
      <c r="P2179">
        <f>INDEX('Raw Election Data'!$A$1:$AN$3144,MATCH($C2179&amp;" "&amp;$B2179,'Raw Election Data'!$C$1:$C$3144,0),MATCH('Joined Data'!P$1,'Raw Election Data'!$A$1:$AN$1,0))</f>
        <v>2630</v>
      </c>
      <c r="Q2179">
        <f>INDEX('Raw Election Data'!$A$1:$AN$3144,MATCH($C2179&amp;" "&amp;$B2179,'Raw Election Data'!$C$1:$C$3144,0),MATCH('Joined Data'!Q$1,'Raw Election Data'!$A$1:$AN$1,0))</f>
        <v>-0.77375698734922038</v>
      </c>
      <c r="R2179">
        <f>INDEX('Raw Election Data'!$A$1:$AN$3144,MATCH($C2179&amp;" "&amp;$B2179,'Raw Election Data'!$C$1:$C$3144,0),MATCH('Joined Data'!R$1,'Raw Election Data'!$A$1:$AN$1,0))</f>
        <v>0.77375698734922038</v>
      </c>
    </row>
    <row r="2180" spans="1:18" ht="13.5" hidden="1" customHeight="1" x14ac:dyDescent="0.15">
      <c r="A2180" t="s">
        <v>280</v>
      </c>
      <c r="B2180" t="s">
        <v>5533</v>
      </c>
      <c r="C2180" t="str">
        <f>INDEX(FIPS!$A$1:$E$3236,MATCH($F2180,FIPS!$D$1:$D$3236,0),5)</f>
        <v>Marshall County</v>
      </c>
      <c r="D2180" t="s">
        <v>281</v>
      </c>
      <c r="E2180" s="15" t="s">
        <v>53</v>
      </c>
      <c r="F2180" t="s">
        <v>5633</v>
      </c>
      <c r="G2180" t="s">
        <v>439</v>
      </c>
      <c r="H2180" t="str">
        <f>IFERROR(VLOOKUP($G2180,'Team Colors'!$A:$B,2,0),"#c9c9c9")</f>
        <v>#002244</v>
      </c>
      <c r="I2180">
        <f>INDEX('Raw Election Data'!$A$1:$AN$3144,MATCH($C2180&amp;" "&amp;$B2180,'Raw Election Data'!$C$1:$C$3144,0),MATCH('Joined Data'!I$1,'Raw Election Data'!$A$1:$AN$1,0))</f>
        <v>16232</v>
      </c>
      <c r="J2180">
        <f>INDEX('Raw Election Data'!$A$1:$AN$3144,MATCH($C2180&amp;" "&amp;$B2180,'Raw Election Data'!$C$1:$C$3144,0),MATCH('Joined Data'!J$1,'Raw Election Data'!$A$1:$AN$1,0))</f>
        <v>1095</v>
      </c>
      <c r="K2180">
        <f>INDEX('Raw Election Data'!$A$1:$AN$3144,MATCH($C2180&amp;" "&amp;$B2180,'Raw Election Data'!$C$1:$C$3144,0),MATCH('Joined Data'!K$1,'Raw Election Data'!$A$1:$AN$1,0))</f>
        <v>4202</v>
      </c>
      <c r="L2180">
        <f>INDEX('Raw Election Data'!$A$1:$AN$3144,MATCH($C2180&amp;" "&amp;$B2180,'Raw Election Data'!$C$1:$C$3144,0),MATCH('Joined Data'!L$1,'Raw Election Data'!$A$1:$AN$1,0))</f>
        <v>5487</v>
      </c>
      <c r="M2180">
        <f>INDEX('Raw Election Data'!$A$1:$AN$3144,MATCH($C2180&amp;" "&amp;$B2180,'Raw Election Data'!$C$1:$C$3144,0),MATCH('Joined Data'!M$1,'Raw Election Data'!$A$1:$AN$1,0))</f>
        <v>0.19956260251503555</v>
      </c>
      <c r="N2180">
        <f>INDEX('Raw Election Data'!$A$1:$AN$3144,MATCH($C2180&amp;" "&amp;$B2180,'Raw Election Data'!$C$1:$C$3144,0),MATCH('Joined Data'!N$1,'Raw Election Data'!$A$1:$AN$1,0))</f>
        <v>0.76581009659194454</v>
      </c>
      <c r="O2180">
        <f>INDEX('Raw Election Data'!$A$1:$AN$3144,MATCH($C2180&amp;" "&amp;$B2180,'Raw Election Data'!$C$1:$C$3144,0),MATCH('Joined Data'!O$1,'Raw Election Data'!$A$1:$AN$1,0))</f>
        <v>-3107</v>
      </c>
      <c r="P2180">
        <f>INDEX('Raw Election Data'!$A$1:$AN$3144,MATCH($C2180&amp;" "&amp;$B2180,'Raw Election Data'!$C$1:$C$3144,0),MATCH('Joined Data'!P$1,'Raw Election Data'!$A$1:$AN$1,0))</f>
        <v>3107</v>
      </c>
      <c r="Q2180">
        <f>INDEX('Raw Election Data'!$A$1:$AN$3144,MATCH($C2180&amp;" "&amp;$B2180,'Raw Election Data'!$C$1:$C$3144,0),MATCH('Joined Data'!Q$1,'Raw Election Data'!$A$1:$AN$1,0))</f>
        <v>-0.566247494076909</v>
      </c>
      <c r="R2180">
        <f>INDEX('Raw Election Data'!$A$1:$AN$3144,MATCH($C2180&amp;" "&amp;$B2180,'Raw Election Data'!$C$1:$C$3144,0),MATCH('Joined Data'!R$1,'Raw Election Data'!$A$1:$AN$1,0))</f>
        <v>0.566247494076909</v>
      </c>
    </row>
    <row r="2181" spans="1:18" ht="13.5" hidden="1" customHeight="1" x14ac:dyDescent="0.15">
      <c r="A2181" t="s">
        <v>280</v>
      </c>
      <c r="B2181" t="s">
        <v>5533</v>
      </c>
      <c r="C2181" t="str">
        <f>INDEX(FIPS!$A$1:$E$3236,MATCH($F2181,FIPS!$D$1:$D$3236,0),5)</f>
        <v>Mayes County</v>
      </c>
      <c r="D2181" t="s">
        <v>281</v>
      </c>
      <c r="E2181" s="15" t="s">
        <v>54</v>
      </c>
      <c r="F2181" t="s">
        <v>5635</v>
      </c>
      <c r="G2181" t="s">
        <v>439</v>
      </c>
      <c r="H2181" t="str">
        <f>IFERROR(VLOOKUP($G2181,'Team Colors'!$A:$B,2,0),"#c9c9c9")</f>
        <v>#002244</v>
      </c>
      <c r="I2181">
        <f>INDEX('Raw Election Data'!$A$1:$AN$3144,MATCH($C2181&amp;" "&amp;$B2181,'Raw Election Data'!$C$1:$C$3144,0),MATCH('Joined Data'!I$1,'Raw Election Data'!$A$1:$AN$1,0))</f>
        <v>40887</v>
      </c>
      <c r="J2181">
        <f>INDEX('Raw Election Data'!$A$1:$AN$3144,MATCH($C2181&amp;" "&amp;$B2181,'Raw Election Data'!$C$1:$C$3144,0),MATCH('Joined Data'!J$1,'Raw Election Data'!$A$1:$AN$1,0))</f>
        <v>3423</v>
      </c>
      <c r="K2181">
        <f>INDEX('Raw Election Data'!$A$1:$AN$3144,MATCH($C2181&amp;" "&amp;$B2181,'Raw Election Data'!$C$1:$C$3144,0),MATCH('Joined Data'!K$1,'Raw Election Data'!$A$1:$AN$1,0))</f>
        <v>11550</v>
      </c>
      <c r="L2181">
        <f>INDEX('Raw Election Data'!$A$1:$AN$3144,MATCH($C2181&amp;" "&amp;$B2181,'Raw Election Data'!$C$1:$C$3144,0),MATCH('Joined Data'!L$1,'Raw Election Data'!$A$1:$AN$1,0))</f>
        <v>15712</v>
      </c>
      <c r="M2181">
        <f>INDEX('Raw Election Data'!$A$1:$AN$3144,MATCH($C2181&amp;" "&amp;$B2181,'Raw Election Data'!$C$1:$C$3144,0),MATCH('Joined Data'!M$1,'Raw Election Data'!$A$1:$AN$1,0))</f>
        <v>0.21785896130346233</v>
      </c>
      <c r="N2181">
        <f>INDEX('Raw Election Data'!$A$1:$AN$3144,MATCH($C2181&amp;" "&amp;$B2181,'Raw Election Data'!$C$1:$C$3144,0),MATCH('Joined Data'!N$1,'Raw Election Data'!$A$1:$AN$1,0))</f>
        <v>0.73510692464358451</v>
      </c>
      <c r="O2181">
        <f>INDEX('Raw Election Data'!$A$1:$AN$3144,MATCH($C2181&amp;" "&amp;$B2181,'Raw Election Data'!$C$1:$C$3144,0),MATCH('Joined Data'!O$1,'Raw Election Data'!$A$1:$AN$1,0))</f>
        <v>-8127</v>
      </c>
      <c r="P2181">
        <f>INDEX('Raw Election Data'!$A$1:$AN$3144,MATCH($C2181&amp;" "&amp;$B2181,'Raw Election Data'!$C$1:$C$3144,0),MATCH('Joined Data'!P$1,'Raw Election Data'!$A$1:$AN$1,0))</f>
        <v>8127</v>
      </c>
      <c r="Q2181">
        <f>INDEX('Raw Election Data'!$A$1:$AN$3144,MATCH($C2181&amp;" "&amp;$B2181,'Raw Election Data'!$C$1:$C$3144,0),MATCH('Joined Data'!Q$1,'Raw Election Data'!$A$1:$AN$1,0))</f>
        <v>-0.51724796334012213</v>
      </c>
      <c r="R2181">
        <f>INDEX('Raw Election Data'!$A$1:$AN$3144,MATCH($C2181&amp;" "&amp;$B2181,'Raw Election Data'!$C$1:$C$3144,0),MATCH('Joined Data'!R$1,'Raw Election Data'!$A$1:$AN$1,0))</f>
        <v>0.51724796334012213</v>
      </c>
    </row>
    <row r="2182" spans="1:18" ht="13.5" hidden="1" customHeight="1" x14ac:dyDescent="0.15">
      <c r="A2182" t="s">
        <v>280</v>
      </c>
      <c r="B2182" t="s">
        <v>5533</v>
      </c>
      <c r="C2182" t="str">
        <f>INDEX(FIPS!$A$1:$E$3236,MATCH($F2182,FIPS!$D$1:$D$3236,0),5)</f>
        <v>Murray County</v>
      </c>
      <c r="D2182" t="s">
        <v>281</v>
      </c>
      <c r="E2182" s="15" t="s">
        <v>55</v>
      </c>
      <c r="F2182" t="s">
        <v>5636</v>
      </c>
      <c r="G2182" t="s">
        <v>439</v>
      </c>
      <c r="H2182" t="str">
        <f>IFERROR(VLOOKUP($G2182,'Team Colors'!$A:$B,2,0),"#c9c9c9")</f>
        <v>#002244</v>
      </c>
      <c r="I2182">
        <f>INDEX('Raw Election Data'!$A$1:$AN$3144,MATCH($C2182&amp;" "&amp;$B2182,'Raw Election Data'!$C$1:$C$3144,0),MATCH('Joined Data'!I$1,'Raw Election Data'!$A$1:$AN$1,0))</f>
        <v>13936</v>
      </c>
      <c r="J2182">
        <f>INDEX('Raw Election Data'!$A$1:$AN$3144,MATCH($C2182&amp;" "&amp;$B2182,'Raw Election Data'!$C$1:$C$3144,0),MATCH('Joined Data'!J$1,'Raw Election Data'!$A$1:$AN$1,0))</f>
        <v>1086</v>
      </c>
      <c r="K2182">
        <f>INDEX('Raw Election Data'!$A$1:$AN$3144,MATCH($C2182&amp;" "&amp;$B2182,'Raw Election Data'!$C$1:$C$3144,0),MATCH('Joined Data'!K$1,'Raw Election Data'!$A$1:$AN$1,0))</f>
        <v>4173</v>
      </c>
      <c r="L2182">
        <f>INDEX('Raw Election Data'!$A$1:$AN$3144,MATCH($C2182&amp;" "&amp;$B2182,'Raw Election Data'!$C$1:$C$3144,0),MATCH('Joined Data'!L$1,'Raw Election Data'!$A$1:$AN$1,0))</f>
        <v>5525</v>
      </c>
      <c r="M2182">
        <f>INDEX('Raw Election Data'!$A$1:$AN$3144,MATCH($C2182&amp;" "&amp;$B2182,'Raw Election Data'!$C$1:$C$3144,0),MATCH('Joined Data'!M$1,'Raw Election Data'!$A$1:$AN$1,0))</f>
        <v>0.19656108597285069</v>
      </c>
      <c r="N2182">
        <f>INDEX('Raw Election Data'!$A$1:$AN$3144,MATCH($C2182&amp;" "&amp;$B2182,'Raw Election Data'!$C$1:$C$3144,0),MATCH('Joined Data'!N$1,'Raw Election Data'!$A$1:$AN$1,0))</f>
        <v>0.75529411764705878</v>
      </c>
      <c r="O2182">
        <f>INDEX('Raw Election Data'!$A$1:$AN$3144,MATCH($C2182&amp;" "&amp;$B2182,'Raw Election Data'!$C$1:$C$3144,0),MATCH('Joined Data'!O$1,'Raw Election Data'!$A$1:$AN$1,0))</f>
        <v>-3087</v>
      </c>
      <c r="P2182">
        <f>INDEX('Raw Election Data'!$A$1:$AN$3144,MATCH($C2182&amp;" "&amp;$B2182,'Raw Election Data'!$C$1:$C$3144,0),MATCH('Joined Data'!P$1,'Raw Election Data'!$A$1:$AN$1,0))</f>
        <v>3087</v>
      </c>
      <c r="Q2182">
        <f>INDEX('Raw Election Data'!$A$1:$AN$3144,MATCH($C2182&amp;" "&amp;$B2182,'Raw Election Data'!$C$1:$C$3144,0),MATCH('Joined Data'!Q$1,'Raw Election Data'!$A$1:$AN$1,0))</f>
        <v>-0.55873303167420807</v>
      </c>
      <c r="R2182">
        <f>INDEX('Raw Election Data'!$A$1:$AN$3144,MATCH($C2182&amp;" "&amp;$B2182,'Raw Election Data'!$C$1:$C$3144,0),MATCH('Joined Data'!R$1,'Raw Election Data'!$A$1:$AN$1,0))</f>
        <v>0.55873303167420807</v>
      </c>
    </row>
    <row r="2183" spans="1:18" ht="13.5" hidden="1" customHeight="1" x14ac:dyDescent="0.15">
      <c r="A2183" t="s">
        <v>280</v>
      </c>
      <c r="B2183" t="s">
        <v>5533</v>
      </c>
      <c r="C2183" t="str">
        <f>INDEX(FIPS!$A$1:$E$3236,MATCH($F2183,FIPS!$D$1:$D$3236,0),5)</f>
        <v>Muskogee County</v>
      </c>
      <c r="D2183" t="s">
        <v>281</v>
      </c>
      <c r="E2183" s="15" t="s">
        <v>56</v>
      </c>
      <c r="F2183" t="s">
        <v>5638</v>
      </c>
      <c r="G2183" t="s">
        <v>439</v>
      </c>
      <c r="H2183" t="str">
        <f>IFERROR(VLOOKUP($G2183,'Team Colors'!$A:$B,2,0),"#c9c9c9")</f>
        <v>#002244</v>
      </c>
      <c r="I2183">
        <f>INDEX('Raw Election Data'!$A$1:$AN$3144,MATCH($C2183&amp;" "&amp;$B2183,'Raw Election Data'!$C$1:$C$3144,0),MATCH('Joined Data'!I$1,'Raw Election Data'!$A$1:$AN$1,0))</f>
        <v>69699</v>
      </c>
      <c r="J2183">
        <f>INDEX('Raw Election Data'!$A$1:$AN$3144,MATCH($C2183&amp;" "&amp;$B2183,'Raw Election Data'!$C$1:$C$3144,0),MATCH('Joined Data'!J$1,'Raw Election Data'!$A$1:$AN$1,0))</f>
        <v>7969</v>
      </c>
      <c r="K2183">
        <f>INDEX('Raw Election Data'!$A$1:$AN$3144,MATCH($C2183&amp;" "&amp;$B2183,'Raw Election Data'!$C$1:$C$3144,0),MATCH('Joined Data'!K$1,'Raw Election Data'!$A$1:$AN$1,0))</f>
        <v>15029</v>
      </c>
      <c r="L2183">
        <f>INDEX('Raw Election Data'!$A$1:$AN$3144,MATCH($C2183&amp;" "&amp;$B2183,'Raw Election Data'!$C$1:$C$3144,0),MATCH('Joined Data'!L$1,'Raw Election Data'!$A$1:$AN$1,0))</f>
        <v>24193</v>
      </c>
      <c r="M2183">
        <f>INDEX('Raw Election Data'!$A$1:$AN$3144,MATCH($C2183&amp;" "&amp;$B2183,'Raw Election Data'!$C$1:$C$3144,0),MATCH('Joined Data'!M$1,'Raw Election Data'!$A$1:$AN$1,0))</f>
        <v>0.32939279957012357</v>
      </c>
      <c r="N2183">
        <f>INDEX('Raw Election Data'!$A$1:$AN$3144,MATCH($C2183&amp;" "&amp;$B2183,'Raw Election Data'!$C$1:$C$3144,0),MATCH('Joined Data'!N$1,'Raw Election Data'!$A$1:$AN$1,0))</f>
        <v>0.62121274748894306</v>
      </c>
      <c r="O2183">
        <f>INDEX('Raw Election Data'!$A$1:$AN$3144,MATCH($C2183&amp;" "&amp;$B2183,'Raw Election Data'!$C$1:$C$3144,0),MATCH('Joined Data'!O$1,'Raw Election Data'!$A$1:$AN$1,0))</f>
        <v>-7060</v>
      </c>
      <c r="P2183">
        <f>INDEX('Raw Election Data'!$A$1:$AN$3144,MATCH($C2183&amp;" "&amp;$B2183,'Raw Election Data'!$C$1:$C$3144,0),MATCH('Joined Data'!P$1,'Raw Election Data'!$A$1:$AN$1,0))</f>
        <v>7060</v>
      </c>
      <c r="Q2183">
        <f>INDEX('Raw Election Data'!$A$1:$AN$3144,MATCH($C2183&amp;" "&amp;$B2183,'Raw Election Data'!$C$1:$C$3144,0),MATCH('Joined Data'!Q$1,'Raw Election Data'!$A$1:$AN$1,0))</f>
        <v>-0.29181994791881949</v>
      </c>
      <c r="R2183">
        <f>INDEX('Raw Election Data'!$A$1:$AN$3144,MATCH($C2183&amp;" "&amp;$B2183,'Raw Election Data'!$C$1:$C$3144,0),MATCH('Joined Data'!R$1,'Raw Election Data'!$A$1:$AN$1,0))</f>
        <v>0.29181994791881949</v>
      </c>
    </row>
    <row r="2184" spans="1:18" ht="13.5" hidden="1" customHeight="1" x14ac:dyDescent="0.15">
      <c r="A2184" t="s">
        <v>280</v>
      </c>
      <c r="B2184" t="s">
        <v>5533</v>
      </c>
      <c r="C2184" t="str">
        <f>INDEX(FIPS!$A$1:$E$3236,MATCH($F2184,FIPS!$D$1:$D$3236,0),5)</f>
        <v>Noble County</v>
      </c>
      <c r="D2184" t="s">
        <v>281</v>
      </c>
      <c r="E2184" s="15" t="s">
        <v>57</v>
      </c>
      <c r="F2184" t="s">
        <v>5641</v>
      </c>
      <c r="G2184" t="s">
        <v>439</v>
      </c>
      <c r="H2184" t="str">
        <f>IFERROR(VLOOKUP($G2184,'Team Colors'!$A:$B,2,0),"#c9c9c9")</f>
        <v>#002244</v>
      </c>
      <c r="I2184">
        <f>INDEX('Raw Election Data'!$A$1:$AN$3144,MATCH($C2184&amp;" "&amp;$B2184,'Raw Election Data'!$C$1:$C$3144,0),MATCH('Joined Data'!I$1,'Raw Election Data'!$A$1:$AN$1,0))</f>
        <v>11554</v>
      </c>
      <c r="J2184">
        <f>INDEX('Raw Election Data'!$A$1:$AN$3144,MATCH($C2184&amp;" "&amp;$B2184,'Raw Election Data'!$C$1:$C$3144,0),MATCH('Joined Data'!J$1,'Raw Election Data'!$A$1:$AN$1,0))</f>
        <v>901</v>
      </c>
      <c r="K2184">
        <f>INDEX('Raw Election Data'!$A$1:$AN$3144,MATCH($C2184&amp;" "&amp;$B2184,'Raw Election Data'!$C$1:$C$3144,0),MATCH('Joined Data'!K$1,'Raw Election Data'!$A$1:$AN$1,0))</f>
        <v>3707</v>
      </c>
      <c r="L2184">
        <f>INDEX('Raw Election Data'!$A$1:$AN$3144,MATCH($C2184&amp;" "&amp;$B2184,'Raw Election Data'!$C$1:$C$3144,0),MATCH('Joined Data'!L$1,'Raw Election Data'!$A$1:$AN$1,0))</f>
        <v>4870</v>
      </c>
      <c r="M2184">
        <f>INDEX('Raw Election Data'!$A$1:$AN$3144,MATCH($C2184&amp;" "&amp;$B2184,'Raw Election Data'!$C$1:$C$3144,0),MATCH('Joined Data'!M$1,'Raw Election Data'!$A$1:$AN$1,0))</f>
        <v>0.18501026694045175</v>
      </c>
      <c r="N2184">
        <f>INDEX('Raw Election Data'!$A$1:$AN$3144,MATCH($C2184&amp;" "&amp;$B2184,'Raw Election Data'!$C$1:$C$3144,0),MATCH('Joined Data'!N$1,'Raw Election Data'!$A$1:$AN$1,0))</f>
        <v>0.76119096509240247</v>
      </c>
      <c r="O2184">
        <f>INDEX('Raw Election Data'!$A$1:$AN$3144,MATCH($C2184&amp;" "&amp;$B2184,'Raw Election Data'!$C$1:$C$3144,0),MATCH('Joined Data'!O$1,'Raw Election Data'!$A$1:$AN$1,0))</f>
        <v>-2806</v>
      </c>
      <c r="P2184">
        <f>INDEX('Raw Election Data'!$A$1:$AN$3144,MATCH($C2184&amp;" "&amp;$B2184,'Raw Election Data'!$C$1:$C$3144,0),MATCH('Joined Data'!P$1,'Raw Election Data'!$A$1:$AN$1,0))</f>
        <v>2806</v>
      </c>
      <c r="Q2184">
        <f>INDEX('Raw Election Data'!$A$1:$AN$3144,MATCH($C2184&amp;" "&amp;$B2184,'Raw Election Data'!$C$1:$C$3144,0),MATCH('Joined Data'!Q$1,'Raw Election Data'!$A$1:$AN$1,0))</f>
        <v>-0.57618069815195072</v>
      </c>
      <c r="R2184">
        <f>INDEX('Raw Election Data'!$A$1:$AN$3144,MATCH($C2184&amp;" "&amp;$B2184,'Raw Election Data'!$C$1:$C$3144,0),MATCH('Joined Data'!R$1,'Raw Election Data'!$A$1:$AN$1,0))</f>
        <v>0.57618069815195072</v>
      </c>
    </row>
    <row r="2185" spans="1:18" ht="13.5" hidden="1" customHeight="1" x14ac:dyDescent="0.15">
      <c r="A2185" t="s">
        <v>280</v>
      </c>
      <c r="B2185" t="s">
        <v>5533</v>
      </c>
      <c r="C2185" t="str">
        <f>INDEX(FIPS!$A$1:$E$3236,MATCH($F2185,FIPS!$D$1:$D$3236,0),5)</f>
        <v>Nowata County</v>
      </c>
      <c r="D2185" t="s">
        <v>281</v>
      </c>
      <c r="E2185" s="15" t="s">
        <v>58</v>
      </c>
      <c r="F2185" t="s">
        <v>5643</v>
      </c>
      <c r="G2185" t="s">
        <v>439</v>
      </c>
      <c r="H2185" t="str">
        <f>IFERROR(VLOOKUP($G2185,'Team Colors'!$A:$B,2,0),"#c9c9c9")</f>
        <v>#002244</v>
      </c>
      <c r="I2185">
        <f>INDEX('Raw Election Data'!$A$1:$AN$3144,MATCH($C2185&amp;" "&amp;$B2185,'Raw Election Data'!$C$1:$C$3144,0),MATCH('Joined Data'!I$1,'Raw Election Data'!$A$1:$AN$1,0))</f>
        <v>10539</v>
      </c>
      <c r="J2185">
        <f>INDEX('Raw Election Data'!$A$1:$AN$3144,MATCH($C2185&amp;" "&amp;$B2185,'Raw Election Data'!$C$1:$C$3144,0),MATCH('Joined Data'!J$1,'Raw Election Data'!$A$1:$AN$1,0))</f>
        <v>742</v>
      </c>
      <c r="K2185">
        <f>INDEX('Raw Election Data'!$A$1:$AN$3144,MATCH($C2185&amp;" "&amp;$B2185,'Raw Election Data'!$C$1:$C$3144,0),MATCH('Joined Data'!K$1,'Raw Election Data'!$A$1:$AN$1,0))</f>
        <v>3321</v>
      </c>
      <c r="L2185">
        <f>INDEX('Raw Election Data'!$A$1:$AN$3144,MATCH($C2185&amp;" "&amp;$B2185,'Raw Election Data'!$C$1:$C$3144,0),MATCH('Joined Data'!L$1,'Raw Election Data'!$A$1:$AN$1,0))</f>
        <v>4237</v>
      </c>
      <c r="M2185">
        <f>INDEX('Raw Election Data'!$A$1:$AN$3144,MATCH($C2185&amp;" "&amp;$B2185,'Raw Election Data'!$C$1:$C$3144,0),MATCH('Joined Data'!M$1,'Raw Election Data'!$A$1:$AN$1,0))</f>
        <v>0.17512390842577294</v>
      </c>
      <c r="N2185">
        <f>INDEX('Raw Election Data'!$A$1:$AN$3144,MATCH($C2185&amp;" "&amp;$B2185,'Raw Election Data'!$C$1:$C$3144,0),MATCH('Joined Data'!N$1,'Raw Election Data'!$A$1:$AN$1,0))</f>
        <v>0.78380929903233421</v>
      </c>
      <c r="O2185">
        <f>INDEX('Raw Election Data'!$A$1:$AN$3144,MATCH($C2185&amp;" "&amp;$B2185,'Raw Election Data'!$C$1:$C$3144,0),MATCH('Joined Data'!O$1,'Raw Election Data'!$A$1:$AN$1,0))</f>
        <v>-2579</v>
      </c>
      <c r="P2185">
        <f>INDEX('Raw Election Data'!$A$1:$AN$3144,MATCH($C2185&amp;" "&amp;$B2185,'Raw Election Data'!$C$1:$C$3144,0),MATCH('Joined Data'!P$1,'Raw Election Data'!$A$1:$AN$1,0))</f>
        <v>2579</v>
      </c>
      <c r="Q2185">
        <f>INDEX('Raw Election Data'!$A$1:$AN$3144,MATCH($C2185&amp;" "&amp;$B2185,'Raw Election Data'!$C$1:$C$3144,0),MATCH('Joined Data'!Q$1,'Raw Election Data'!$A$1:$AN$1,0))</f>
        <v>-0.60868539060656124</v>
      </c>
      <c r="R2185">
        <f>INDEX('Raw Election Data'!$A$1:$AN$3144,MATCH($C2185&amp;" "&amp;$B2185,'Raw Election Data'!$C$1:$C$3144,0),MATCH('Joined Data'!R$1,'Raw Election Data'!$A$1:$AN$1,0))</f>
        <v>0.60868539060656124</v>
      </c>
    </row>
    <row r="2186" spans="1:18" ht="13.5" hidden="1" customHeight="1" x14ac:dyDescent="0.15">
      <c r="A2186" t="s">
        <v>280</v>
      </c>
      <c r="B2186" t="s">
        <v>5533</v>
      </c>
      <c r="C2186" t="str">
        <f>INDEX(FIPS!$A$1:$E$3236,MATCH($F2186,FIPS!$D$1:$D$3236,0),5)</f>
        <v>Okfuskee County</v>
      </c>
      <c r="D2186" t="s">
        <v>281</v>
      </c>
      <c r="E2186" s="15" t="s">
        <v>59</v>
      </c>
      <c r="F2186" t="s">
        <v>5645</v>
      </c>
      <c r="G2186" t="s">
        <v>439</v>
      </c>
      <c r="H2186" t="str">
        <f>IFERROR(VLOOKUP($G2186,'Team Colors'!$A:$B,2,0),"#c9c9c9")</f>
        <v>#002244</v>
      </c>
      <c r="I2186">
        <f>INDEX('Raw Election Data'!$A$1:$AN$3144,MATCH($C2186&amp;" "&amp;$B2186,'Raw Election Data'!$C$1:$C$3144,0),MATCH('Joined Data'!I$1,'Raw Election Data'!$A$1:$AN$1,0))</f>
        <v>12181</v>
      </c>
      <c r="J2186">
        <f>INDEX('Raw Election Data'!$A$1:$AN$3144,MATCH($C2186&amp;" "&amp;$B2186,'Raw Election Data'!$C$1:$C$3144,0),MATCH('Joined Data'!J$1,'Raw Election Data'!$A$1:$AN$1,0))</f>
        <v>943</v>
      </c>
      <c r="K2186">
        <f>INDEX('Raw Election Data'!$A$1:$AN$3144,MATCH($C2186&amp;" "&amp;$B2186,'Raw Election Data'!$C$1:$C$3144,0),MATCH('Joined Data'!K$1,'Raw Election Data'!$A$1:$AN$1,0))</f>
        <v>2791</v>
      </c>
      <c r="L2186">
        <f>INDEX('Raw Election Data'!$A$1:$AN$3144,MATCH($C2186&amp;" "&amp;$B2186,'Raw Election Data'!$C$1:$C$3144,0),MATCH('Joined Data'!L$1,'Raw Election Data'!$A$1:$AN$1,0))</f>
        <v>3933</v>
      </c>
      <c r="M2186">
        <f>INDEX('Raw Election Data'!$A$1:$AN$3144,MATCH($C2186&amp;" "&amp;$B2186,'Raw Election Data'!$C$1:$C$3144,0),MATCH('Joined Data'!M$1,'Raw Election Data'!$A$1:$AN$1,0))</f>
        <v>0.23976608187134502</v>
      </c>
      <c r="N2186">
        <f>INDEX('Raw Election Data'!$A$1:$AN$3144,MATCH($C2186&amp;" "&amp;$B2186,'Raw Election Data'!$C$1:$C$3144,0),MATCH('Joined Data'!N$1,'Raw Election Data'!$A$1:$AN$1,0))</f>
        <v>0.70963640986524279</v>
      </c>
      <c r="O2186">
        <f>INDEX('Raw Election Data'!$A$1:$AN$3144,MATCH($C2186&amp;" "&amp;$B2186,'Raw Election Data'!$C$1:$C$3144,0),MATCH('Joined Data'!O$1,'Raw Election Data'!$A$1:$AN$1,0))</f>
        <v>-1848</v>
      </c>
      <c r="P2186">
        <f>INDEX('Raw Election Data'!$A$1:$AN$3144,MATCH($C2186&amp;" "&amp;$B2186,'Raw Election Data'!$C$1:$C$3144,0),MATCH('Joined Data'!P$1,'Raw Election Data'!$A$1:$AN$1,0))</f>
        <v>1848</v>
      </c>
      <c r="Q2186">
        <f>INDEX('Raw Election Data'!$A$1:$AN$3144,MATCH($C2186&amp;" "&amp;$B2186,'Raw Election Data'!$C$1:$C$3144,0),MATCH('Joined Data'!Q$1,'Raw Election Data'!$A$1:$AN$1,0))</f>
        <v>-0.46987032799389777</v>
      </c>
      <c r="R2186">
        <f>INDEX('Raw Election Data'!$A$1:$AN$3144,MATCH($C2186&amp;" "&amp;$B2186,'Raw Election Data'!$C$1:$C$3144,0),MATCH('Joined Data'!R$1,'Raw Election Data'!$A$1:$AN$1,0))</f>
        <v>0.46987032799389777</v>
      </c>
    </row>
    <row r="2187" spans="1:18" ht="13.5" hidden="1" customHeight="1" x14ac:dyDescent="0.15">
      <c r="A2187" t="s">
        <v>280</v>
      </c>
      <c r="B2187" t="s">
        <v>5533</v>
      </c>
      <c r="C2187" t="str">
        <f>INDEX(FIPS!$A$1:$E$3236,MATCH($F2187,FIPS!$D$1:$D$3236,0),5)</f>
        <v>Oklahoma County</v>
      </c>
      <c r="D2187" t="s">
        <v>281</v>
      </c>
      <c r="E2187" s="15" t="s">
        <v>60</v>
      </c>
      <c r="F2187" t="s">
        <v>5647</v>
      </c>
      <c r="G2187" t="s">
        <v>439</v>
      </c>
      <c r="H2187" t="str">
        <f>IFERROR(VLOOKUP($G2187,'Team Colors'!$A:$B,2,0),"#c9c9c9")</f>
        <v>#002244</v>
      </c>
      <c r="I2187">
        <f>INDEX('Raw Election Data'!$A$1:$AN$3144,MATCH($C2187&amp;" "&amp;$B2187,'Raw Election Data'!$C$1:$C$3144,0),MATCH('Joined Data'!I$1,'Raw Election Data'!$A$1:$AN$1,0))</f>
        <v>776864</v>
      </c>
      <c r="J2187">
        <f>INDEX('Raw Election Data'!$A$1:$AN$3144,MATCH($C2187&amp;" "&amp;$B2187,'Raw Election Data'!$C$1:$C$3144,0),MATCH('Joined Data'!J$1,'Raw Election Data'!$A$1:$AN$1,0))</f>
        <v>112661</v>
      </c>
      <c r="K2187">
        <f>INDEX('Raw Election Data'!$A$1:$AN$3144,MATCH($C2187&amp;" "&amp;$B2187,'Raw Election Data'!$C$1:$C$3144,0),MATCH('Joined Data'!K$1,'Raw Election Data'!$A$1:$AN$1,0))</f>
        <v>141429</v>
      </c>
      <c r="L2187">
        <f>INDEX('Raw Election Data'!$A$1:$AN$3144,MATCH($C2187&amp;" "&amp;$B2187,'Raw Election Data'!$C$1:$C$3144,0),MATCH('Joined Data'!L$1,'Raw Election Data'!$A$1:$AN$1,0))</f>
        <v>273609</v>
      </c>
      <c r="M2187">
        <f>INDEX('Raw Election Data'!$A$1:$AN$3144,MATCH($C2187&amp;" "&amp;$B2187,'Raw Election Data'!$C$1:$C$3144,0),MATCH('Joined Data'!M$1,'Raw Election Data'!$A$1:$AN$1,0))</f>
        <v>0.41175911611094662</v>
      </c>
      <c r="N2187">
        <f>INDEX('Raw Election Data'!$A$1:$AN$3144,MATCH($C2187&amp;" "&amp;$B2187,'Raw Election Data'!$C$1:$C$3144,0),MATCH('Joined Data'!N$1,'Raw Election Data'!$A$1:$AN$1,0))</f>
        <v>0.51690185629858665</v>
      </c>
      <c r="O2187">
        <f>INDEX('Raw Election Data'!$A$1:$AN$3144,MATCH($C2187&amp;" "&amp;$B2187,'Raw Election Data'!$C$1:$C$3144,0),MATCH('Joined Data'!O$1,'Raw Election Data'!$A$1:$AN$1,0))</f>
        <v>-28768</v>
      </c>
      <c r="P2187">
        <f>INDEX('Raw Election Data'!$A$1:$AN$3144,MATCH($C2187&amp;" "&amp;$B2187,'Raw Election Data'!$C$1:$C$3144,0),MATCH('Joined Data'!P$1,'Raw Election Data'!$A$1:$AN$1,0))</f>
        <v>28768</v>
      </c>
      <c r="Q2187">
        <f>INDEX('Raw Election Data'!$A$1:$AN$3144,MATCH($C2187&amp;" "&amp;$B2187,'Raw Election Data'!$C$1:$C$3144,0),MATCH('Joined Data'!Q$1,'Raw Election Data'!$A$1:$AN$1,0))</f>
        <v>-0.10514274018764003</v>
      </c>
      <c r="R2187">
        <f>INDEX('Raw Election Data'!$A$1:$AN$3144,MATCH($C2187&amp;" "&amp;$B2187,'Raw Election Data'!$C$1:$C$3144,0),MATCH('Joined Data'!R$1,'Raw Election Data'!$A$1:$AN$1,0))</f>
        <v>0.10514274018764003</v>
      </c>
    </row>
    <row r="2188" spans="1:18" ht="13.5" hidden="1" customHeight="1" x14ac:dyDescent="0.15">
      <c r="A2188" t="s">
        <v>280</v>
      </c>
      <c r="B2188" t="s">
        <v>5533</v>
      </c>
      <c r="C2188" t="str">
        <f>INDEX(FIPS!$A$1:$E$3236,MATCH($F2188,FIPS!$D$1:$D$3236,0),5)</f>
        <v>Okmulgee County</v>
      </c>
      <c r="D2188" t="s">
        <v>281</v>
      </c>
      <c r="E2188" s="15" t="s">
        <v>61</v>
      </c>
      <c r="F2188" t="s">
        <v>5649</v>
      </c>
      <c r="G2188" t="s">
        <v>439</v>
      </c>
      <c r="H2188" t="str">
        <f>IFERROR(VLOOKUP($G2188,'Team Colors'!$A:$B,2,0),"#c9c9c9")</f>
        <v>#002244</v>
      </c>
      <c r="I2188">
        <f>INDEX('Raw Election Data'!$A$1:$AN$3144,MATCH($C2188&amp;" "&amp;$B2188,'Raw Election Data'!$C$1:$C$3144,0),MATCH('Joined Data'!I$1,'Raw Election Data'!$A$1:$AN$1,0))</f>
        <v>39187</v>
      </c>
      <c r="J2188">
        <f>INDEX('Raw Election Data'!$A$1:$AN$3144,MATCH($C2188&amp;" "&amp;$B2188,'Raw Election Data'!$C$1:$C$3144,0),MATCH('Joined Data'!J$1,'Raw Election Data'!$A$1:$AN$1,0))</f>
        <v>4379</v>
      </c>
      <c r="K2188">
        <f>INDEX('Raw Election Data'!$A$1:$AN$3144,MATCH($C2188&amp;" "&amp;$B2188,'Raw Election Data'!$C$1:$C$3144,0),MATCH('Joined Data'!K$1,'Raw Election Data'!$A$1:$AN$1,0))</f>
        <v>8926</v>
      </c>
      <c r="L2188">
        <f>INDEX('Raw Election Data'!$A$1:$AN$3144,MATCH($C2188&amp;" "&amp;$B2188,'Raw Election Data'!$C$1:$C$3144,0),MATCH('Joined Data'!L$1,'Raw Election Data'!$A$1:$AN$1,0))</f>
        <v>13924</v>
      </c>
      <c r="M2188">
        <f>INDEX('Raw Election Data'!$A$1:$AN$3144,MATCH($C2188&amp;" "&amp;$B2188,'Raw Election Data'!$C$1:$C$3144,0),MATCH('Joined Data'!M$1,'Raw Election Data'!$A$1:$AN$1,0))</f>
        <v>0.31449296179258834</v>
      </c>
      <c r="N2188">
        <f>INDEX('Raw Election Data'!$A$1:$AN$3144,MATCH($C2188&amp;" "&amp;$B2188,'Raw Election Data'!$C$1:$C$3144,0),MATCH('Joined Data'!N$1,'Raw Election Data'!$A$1:$AN$1,0))</f>
        <v>0.64105142200517096</v>
      </c>
      <c r="O2188">
        <f>INDEX('Raw Election Data'!$A$1:$AN$3144,MATCH($C2188&amp;" "&amp;$B2188,'Raw Election Data'!$C$1:$C$3144,0),MATCH('Joined Data'!O$1,'Raw Election Data'!$A$1:$AN$1,0))</f>
        <v>-4547</v>
      </c>
      <c r="P2188">
        <f>INDEX('Raw Election Data'!$A$1:$AN$3144,MATCH($C2188&amp;" "&amp;$B2188,'Raw Election Data'!$C$1:$C$3144,0),MATCH('Joined Data'!P$1,'Raw Election Data'!$A$1:$AN$1,0))</f>
        <v>4547</v>
      </c>
      <c r="Q2188">
        <f>INDEX('Raw Election Data'!$A$1:$AN$3144,MATCH($C2188&amp;" "&amp;$B2188,'Raw Election Data'!$C$1:$C$3144,0),MATCH('Joined Data'!Q$1,'Raw Election Data'!$A$1:$AN$1,0))</f>
        <v>-0.32655846021258261</v>
      </c>
      <c r="R2188">
        <f>INDEX('Raw Election Data'!$A$1:$AN$3144,MATCH($C2188&amp;" "&amp;$B2188,'Raw Election Data'!$C$1:$C$3144,0),MATCH('Joined Data'!R$1,'Raw Election Data'!$A$1:$AN$1,0))</f>
        <v>0.32655846021258261</v>
      </c>
    </row>
    <row r="2189" spans="1:18" ht="13.5" hidden="1" customHeight="1" x14ac:dyDescent="0.15">
      <c r="A2189" t="s">
        <v>280</v>
      </c>
      <c r="B2189" t="s">
        <v>5533</v>
      </c>
      <c r="C2189" t="str">
        <f>INDEX(FIPS!$A$1:$E$3236,MATCH($F2189,FIPS!$D$1:$D$3236,0),5)</f>
        <v>Osage County</v>
      </c>
      <c r="D2189" t="s">
        <v>281</v>
      </c>
      <c r="E2189" s="15" t="s">
        <v>62</v>
      </c>
      <c r="F2189" t="s">
        <v>5650</v>
      </c>
      <c r="G2189" t="s">
        <v>439</v>
      </c>
      <c r="H2189" t="str">
        <f>IFERROR(VLOOKUP($G2189,'Team Colors'!$A:$B,2,0),"#c9c9c9")</f>
        <v>#002244</v>
      </c>
      <c r="I2189">
        <f>INDEX('Raw Election Data'!$A$1:$AN$3144,MATCH($C2189&amp;" "&amp;$B2189,'Raw Election Data'!$C$1:$C$3144,0),MATCH('Joined Data'!I$1,'Raw Election Data'!$A$1:$AN$1,0))</f>
        <v>47887</v>
      </c>
      <c r="J2189">
        <f>INDEX('Raw Election Data'!$A$1:$AN$3144,MATCH($C2189&amp;" "&amp;$B2189,'Raw Election Data'!$C$1:$C$3144,0),MATCH('Joined Data'!J$1,'Raw Election Data'!$A$1:$AN$1,0))</f>
        <v>5593</v>
      </c>
      <c r="K2189">
        <f>INDEX('Raw Election Data'!$A$1:$AN$3144,MATCH($C2189&amp;" "&amp;$B2189,'Raw Election Data'!$C$1:$C$3144,0),MATCH('Joined Data'!K$1,'Raw Election Data'!$A$1:$AN$1,0))</f>
        <v>12559</v>
      </c>
      <c r="L2189">
        <f>INDEX('Raw Election Data'!$A$1:$AN$3144,MATCH($C2189&amp;" "&amp;$B2189,'Raw Election Data'!$C$1:$C$3144,0),MATCH('Joined Data'!L$1,'Raw Election Data'!$A$1:$AN$1,0))</f>
        <v>18942</v>
      </c>
      <c r="M2189">
        <f>INDEX('Raw Election Data'!$A$1:$AN$3144,MATCH($C2189&amp;" "&amp;$B2189,'Raw Election Data'!$C$1:$C$3144,0),MATCH('Joined Data'!M$1,'Raw Election Data'!$A$1:$AN$1,0))</f>
        <v>0.29526977087952699</v>
      </c>
      <c r="N2189">
        <f>INDEX('Raw Election Data'!$A$1:$AN$3144,MATCH($C2189&amp;" "&amp;$B2189,'Raw Election Data'!$C$1:$C$3144,0),MATCH('Joined Data'!N$1,'Raw Election Data'!$A$1:$AN$1,0))</f>
        <v>0.66302396790201668</v>
      </c>
      <c r="O2189">
        <f>INDEX('Raw Election Data'!$A$1:$AN$3144,MATCH($C2189&amp;" "&amp;$B2189,'Raw Election Data'!$C$1:$C$3144,0),MATCH('Joined Data'!O$1,'Raw Election Data'!$A$1:$AN$1,0))</f>
        <v>-6966</v>
      </c>
      <c r="P2189">
        <f>INDEX('Raw Election Data'!$A$1:$AN$3144,MATCH($C2189&amp;" "&amp;$B2189,'Raw Election Data'!$C$1:$C$3144,0),MATCH('Joined Data'!P$1,'Raw Election Data'!$A$1:$AN$1,0))</f>
        <v>6966</v>
      </c>
      <c r="Q2189">
        <f>INDEX('Raw Election Data'!$A$1:$AN$3144,MATCH($C2189&amp;" "&amp;$B2189,'Raw Election Data'!$C$1:$C$3144,0),MATCH('Joined Data'!Q$1,'Raw Election Data'!$A$1:$AN$1,0))</f>
        <v>-0.36775419702248968</v>
      </c>
      <c r="R2189">
        <f>INDEX('Raw Election Data'!$A$1:$AN$3144,MATCH($C2189&amp;" "&amp;$B2189,'Raw Election Data'!$C$1:$C$3144,0),MATCH('Joined Data'!R$1,'Raw Election Data'!$A$1:$AN$1,0))</f>
        <v>0.36775419702248968</v>
      </c>
    </row>
    <row r="2190" spans="1:18" ht="13.5" hidden="1" customHeight="1" x14ac:dyDescent="0.15">
      <c r="A2190" t="s">
        <v>280</v>
      </c>
      <c r="B2190" t="s">
        <v>5533</v>
      </c>
      <c r="C2190" t="str">
        <f>INDEX(FIPS!$A$1:$E$3236,MATCH($F2190,FIPS!$D$1:$D$3236,0),5)</f>
        <v>Ottawa County</v>
      </c>
      <c r="D2190" t="s">
        <v>281</v>
      </c>
      <c r="E2190" s="15" t="s">
        <v>63</v>
      </c>
      <c r="F2190" t="s">
        <v>5651</v>
      </c>
      <c r="G2190" t="s">
        <v>439</v>
      </c>
      <c r="H2190" t="str">
        <f>IFERROR(VLOOKUP($G2190,'Team Colors'!$A:$B,2,0),"#c9c9c9")</f>
        <v>#002244</v>
      </c>
      <c r="I2190">
        <f>INDEX('Raw Election Data'!$A$1:$AN$3144,MATCH($C2190&amp;" "&amp;$B2190,'Raw Election Data'!$C$1:$C$3144,0),MATCH('Joined Data'!I$1,'Raw Election Data'!$A$1:$AN$1,0))</f>
        <v>31981</v>
      </c>
      <c r="J2190">
        <f>INDEX('Raw Election Data'!$A$1:$AN$3144,MATCH($C2190&amp;" "&amp;$B2190,'Raw Election Data'!$C$1:$C$3144,0),MATCH('Joined Data'!J$1,'Raw Election Data'!$A$1:$AN$1,0))</f>
        <v>2584</v>
      </c>
      <c r="K2190">
        <f>INDEX('Raw Election Data'!$A$1:$AN$3144,MATCH($C2190&amp;" "&amp;$B2190,'Raw Election Data'!$C$1:$C$3144,0),MATCH('Joined Data'!K$1,'Raw Election Data'!$A$1:$AN$1,0))</f>
        <v>7627</v>
      </c>
      <c r="L2190">
        <f>INDEX('Raw Election Data'!$A$1:$AN$3144,MATCH($C2190&amp;" "&amp;$B2190,'Raw Election Data'!$C$1:$C$3144,0),MATCH('Joined Data'!L$1,'Raw Election Data'!$A$1:$AN$1,0))</f>
        <v>10686</v>
      </c>
      <c r="M2190">
        <f>INDEX('Raw Election Data'!$A$1:$AN$3144,MATCH($C2190&amp;" "&amp;$B2190,'Raw Election Data'!$C$1:$C$3144,0),MATCH('Joined Data'!M$1,'Raw Election Data'!$A$1:$AN$1,0))</f>
        <v>0.241811716264271</v>
      </c>
      <c r="N2190">
        <f>INDEX('Raw Election Data'!$A$1:$AN$3144,MATCH($C2190&amp;" "&amp;$B2190,'Raw Election Data'!$C$1:$C$3144,0),MATCH('Joined Data'!N$1,'Raw Election Data'!$A$1:$AN$1,0))</f>
        <v>0.71373760059891445</v>
      </c>
      <c r="O2190">
        <f>INDEX('Raw Election Data'!$A$1:$AN$3144,MATCH($C2190&amp;" "&amp;$B2190,'Raw Election Data'!$C$1:$C$3144,0),MATCH('Joined Data'!O$1,'Raw Election Data'!$A$1:$AN$1,0))</f>
        <v>-5043</v>
      </c>
      <c r="P2190">
        <f>INDEX('Raw Election Data'!$A$1:$AN$3144,MATCH($C2190&amp;" "&amp;$B2190,'Raw Election Data'!$C$1:$C$3144,0),MATCH('Joined Data'!P$1,'Raw Election Data'!$A$1:$AN$1,0))</f>
        <v>5043</v>
      </c>
      <c r="Q2190">
        <f>INDEX('Raw Election Data'!$A$1:$AN$3144,MATCH($C2190&amp;" "&amp;$B2190,'Raw Election Data'!$C$1:$C$3144,0),MATCH('Joined Data'!Q$1,'Raw Election Data'!$A$1:$AN$1,0))</f>
        <v>-0.47192588433464344</v>
      </c>
      <c r="R2190">
        <f>INDEX('Raw Election Data'!$A$1:$AN$3144,MATCH($C2190&amp;" "&amp;$B2190,'Raw Election Data'!$C$1:$C$3144,0),MATCH('Joined Data'!R$1,'Raw Election Data'!$A$1:$AN$1,0))</f>
        <v>0.47192588433464344</v>
      </c>
    </row>
    <row r="2191" spans="1:18" ht="13.5" hidden="1" customHeight="1" x14ac:dyDescent="0.15">
      <c r="A2191" t="s">
        <v>280</v>
      </c>
      <c r="B2191" t="s">
        <v>5533</v>
      </c>
      <c r="C2191" t="str">
        <f>INDEX(FIPS!$A$1:$E$3236,MATCH($F2191,FIPS!$D$1:$D$3236,0),5)</f>
        <v>Pawnee County</v>
      </c>
      <c r="D2191" t="s">
        <v>281</v>
      </c>
      <c r="E2191" s="15" t="s">
        <v>64</v>
      </c>
      <c r="F2191" t="s">
        <v>5654</v>
      </c>
      <c r="G2191" t="s">
        <v>439</v>
      </c>
      <c r="H2191" t="str">
        <f>IFERROR(VLOOKUP($G2191,'Team Colors'!$A:$B,2,0),"#c9c9c9")</f>
        <v>#002244</v>
      </c>
      <c r="I2191">
        <f>INDEX('Raw Election Data'!$A$1:$AN$3144,MATCH($C2191&amp;" "&amp;$B2191,'Raw Election Data'!$C$1:$C$3144,0),MATCH('Joined Data'!I$1,'Raw Election Data'!$A$1:$AN$1,0))</f>
        <v>16436</v>
      </c>
      <c r="J2191">
        <f>INDEX('Raw Election Data'!$A$1:$AN$3144,MATCH($C2191&amp;" "&amp;$B2191,'Raw Election Data'!$C$1:$C$3144,0),MATCH('Joined Data'!J$1,'Raw Election Data'!$A$1:$AN$1,0))</f>
        <v>1341</v>
      </c>
      <c r="K2191">
        <f>INDEX('Raw Election Data'!$A$1:$AN$3144,MATCH($C2191&amp;" "&amp;$B2191,'Raw Election Data'!$C$1:$C$3144,0),MATCH('Joined Data'!K$1,'Raw Election Data'!$A$1:$AN$1,0))</f>
        <v>4716</v>
      </c>
      <c r="L2191">
        <f>INDEX('Raw Election Data'!$A$1:$AN$3144,MATCH($C2191&amp;" "&amp;$B2191,'Raw Election Data'!$C$1:$C$3144,0),MATCH('Joined Data'!L$1,'Raw Election Data'!$A$1:$AN$1,0))</f>
        <v>6346</v>
      </c>
      <c r="M2191">
        <f>INDEX('Raw Election Data'!$A$1:$AN$3144,MATCH($C2191&amp;" "&amp;$B2191,'Raw Election Data'!$C$1:$C$3144,0),MATCH('Joined Data'!M$1,'Raw Election Data'!$A$1:$AN$1,0))</f>
        <v>0.21131421367790734</v>
      </c>
      <c r="N2191">
        <f>INDEX('Raw Election Data'!$A$1:$AN$3144,MATCH($C2191&amp;" "&amp;$B2191,'Raw Election Data'!$C$1:$C$3144,0),MATCH('Joined Data'!N$1,'Raw Election Data'!$A$1:$AN$1,0))</f>
        <v>0.74314528837062721</v>
      </c>
      <c r="O2191">
        <f>INDEX('Raw Election Data'!$A$1:$AN$3144,MATCH($C2191&amp;" "&amp;$B2191,'Raw Election Data'!$C$1:$C$3144,0),MATCH('Joined Data'!O$1,'Raw Election Data'!$A$1:$AN$1,0))</f>
        <v>-3375</v>
      </c>
      <c r="P2191">
        <f>INDEX('Raw Election Data'!$A$1:$AN$3144,MATCH($C2191&amp;" "&amp;$B2191,'Raw Election Data'!$C$1:$C$3144,0),MATCH('Joined Data'!P$1,'Raw Election Data'!$A$1:$AN$1,0))</f>
        <v>3375</v>
      </c>
      <c r="Q2191">
        <f>INDEX('Raw Election Data'!$A$1:$AN$3144,MATCH($C2191&amp;" "&amp;$B2191,'Raw Election Data'!$C$1:$C$3144,0),MATCH('Joined Data'!Q$1,'Raw Election Data'!$A$1:$AN$1,0))</f>
        <v>-0.53183107469271984</v>
      </c>
      <c r="R2191">
        <f>INDEX('Raw Election Data'!$A$1:$AN$3144,MATCH($C2191&amp;" "&amp;$B2191,'Raw Election Data'!$C$1:$C$3144,0),MATCH('Joined Data'!R$1,'Raw Election Data'!$A$1:$AN$1,0))</f>
        <v>0.53183107469271984</v>
      </c>
    </row>
    <row r="2192" spans="1:18" ht="13.5" hidden="1" customHeight="1" x14ac:dyDescent="0.15">
      <c r="A2192" t="s">
        <v>280</v>
      </c>
      <c r="B2192" t="s">
        <v>5533</v>
      </c>
      <c r="C2192" t="str">
        <f>INDEX(FIPS!$A$1:$E$3236,MATCH($F2192,FIPS!$D$1:$D$3236,0),5)</f>
        <v>Payne County</v>
      </c>
      <c r="D2192" t="s">
        <v>281</v>
      </c>
      <c r="E2192" s="15" t="s">
        <v>65</v>
      </c>
      <c r="F2192" t="s">
        <v>5656</v>
      </c>
      <c r="G2192" t="s">
        <v>439</v>
      </c>
      <c r="H2192" t="str">
        <f>IFERROR(VLOOKUP($G2192,'Team Colors'!$A:$B,2,0),"#c9c9c9")</f>
        <v>#002244</v>
      </c>
      <c r="I2192">
        <f>INDEX('Raw Election Data'!$A$1:$AN$3144,MATCH($C2192&amp;" "&amp;$B2192,'Raw Election Data'!$C$1:$C$3144,0),MATCH('Joined Data'!I$1,'Raw Election Data'!$A$1:$AN$1,0))</f>
        <v>80850</v>
      </c>
      <c r="J2192">
        <f>INDEX('Raw Election Data'!$A$1:$AN$3144,MATCH($C2192&amp;" "&amp;$B2192,'Raw Election Data'!$C$1:$C$3144,0),MATCH('Joined Data'!J$1,'Raw Election Data'!$A$1:$AN$1,0))</f>
        <v>8785</v>
      </c>
      <c r="K2192">
        <f>INDEX('Raw Election Data'!$A$1:$AN$3144,MATCH($C2192&amp;" "&amp;$B2192,'Raw Election Data'!$C$1:$C$3144,0),MATCH('Joined Data'!K$1,'Raw Election Data'!$A$1:$AN$1,0))</f>
        <v>16644</v>
      </c>
      <c r="L2192">
        <f>INDEX('Raw Election Data'!$A$1:$AN$3144,MATCH($C2192&amp;" "&amp;$B2192,'Raw Election Data'!$C$1:$C$3144,0),MATCH('Joined Data'!L$1,'Raw Election Data'!$A$1:$AN$1,0))</f>
        <v>27749</v>
      </c>
      <c r="M2192">
        <f>INDEX('Raw Election Data'!$A$1:$AN$3144,MATCH($C2192&amp;" "&amp;$B2192,'Raw Election Data'!$C$1:$C$3144,0),MATCH('Joined Data'!M$1,'Raw Election Data'!$A$1:$AN$1,0))</f>
        <v>0.3165879851526181</v>
      </c>
      <c r="N2192">
        <f>INDEX('Raw Election Data'!$A$1:$AN$3144,MATCH($C2192&amp;" "&amp;$B2192,'Raw Election Data'!$C$1:$C$3144,0),MATCH('Joined Data'!N$1,'Raw Election Data'!$A$1:$AN$1,0))</f>
        <v>0.59980539839273483</v>
      </c>
      <c r="O2192">
        <f>INDEX('Raw Election Data'!$A$1:$AN$3144,MATCH($C2192&amp;" "&amp;$B2192,'Raw Election Data'!$C$1:$C$3144,0),MATCH('Joined Data'!O$1,'Raw Election Data'!$A$1:$AN$1,0))</f>
        <v>-7859</v>
      </c>
      <c r="P2192">
        <f>INDEX('Raw Election Data'!$A$1:$AN$3144,MATCH($C2192&amp;" "&amp;$B2192,'Raw Election Data'!$C$1:$C$3144,0),MATCH('Joined Data'!P$1,'Raw Election Data'!$A$1:$AN$1,0))</f>
        <v>7859</v>
      </c>
      <c r="Q2192">
        <f>INDEX('Raw Election Data'!$A$1:$AN$3144,MATCH($C2192&amp;" "&amp;$B2192,'Raw Election Data'!$C$1:$C$3144,0),MATCH('Joined Data'!Q$1,'Raw Election Data'!$A$1:$AN$1,0))</f>
        <v>-0.28321741324011673</v>
      </c>
      <c r="R2192">
        <f>INDEX('Raw Election Data'!$A$1:$AN$3144,MATCH($C2192&amp;" "&amp;$B2192,'Raw Election Data'!$C$1:$C$3144,0),MATCH('Joined Data'!R$1,'Raw Election Data'!$A$1:$AN$1,0))</f>
        <v>0.28321741324011673</v>
      </c>
    </row>
    <row r="2193" spans="1:18" ht="13.5" hidden="1" customHeight="1" x14ac:dyDescent="0.15">
      <c r="A2193" t="s">
        <v>280</v>
      </c>
      <c r="B2193" t="s">
        <v>5533</v>
      </c>
      <c r="C2193" t="str">
        <f>INDEX(FIPS!$A$1:$E$3236,MATCH($F2193,FIPS!$D$1:$D$3236,0),5)</f>
        <v>Pittsburg County</v>
      </c>
      <c r="D2193" t="s">
        <v>281</v>
      </c>
      <c r="E2193" s="15" t="s">
        <v>66</v>
      </c>
      <c r="F2193" t="s">
        <v>5660</v>
      </c>
      <c r="G2193" t="s">
        <v>439</v>
      </c>
      <c r="H2193" t="str">
        <f>IFERROR(VLOOKUP($G2193,'Team Colors'!$A:$B,2,0),"#c9c9c9")</f>
        <v>#002244</v>
      </c>
      <c r="I2193">
        <f>INDEX('Raw Election Data'!$A$1:$AN$3144,MATCH($C2193&amp;" "&amp;$B2193,'Raw Election Data'!$C$1:$C$3144,0),MATCH('Joined Data'!I$1,'Raw Election Data'!$A$1:$AN$1,0))</f>
        <v>44610</v>
      </c>
      <c r="J2193">
        <f>INDEX('Raw Election Data'!$A$1:$AN$3144,MATCH($C2193&amp;" "&amp;$B2193,'Raw Election Data'!$C$1:$C$3144,0),MATCH('Joined Data'!J$1,'Raw Election Data'!$A$1:$AN$1,0))</f>
        <v>3704</v>
      </c>
      <c r="K2193">
        <f>INDEX('Raw Election Data'!$A$1:$AN$3144,MATCH($C2193&amp;" "&amp;$B2193,'Raw Election Data'!$C$1:$C$3144,0),MATCH('Joined Data'!K$1,'Raw Election Data'!$A$1:$AN$1,0))</f>
        <v>12740</v>
      </c>
      <c r="L2193">
        <f>INDEX('Raw Election Data'!$A$1:$AN$3144,MATCH($C2193&amp;" "&amp;$B2193,'Raw Election Data'!$C$1:$C$3144,0),MATCH('Joined Data'!L$1,'Raw Election Data'!$A$1:$AN$1,0))</f>
        <v>17250</v>
      </c>
      <c r="M2193">
        <f>INDEX('Raw Election Data'!$A$1:$AN$3144,MATCH($C2193&amp;" "&amp;$B2193,'Raw Election Data'!$C$1:$C$3144,0),MATCH('Joined Data'!M$1,'Raw Election Data'!$A$1:$AN$1,0))</f>
        <v>0.21472463768115943</v>
      </c>
      <c r="N2193">
        <f>INDEX('Raw Election Data'!$A$1:$AN$3144,MATCH($C2193&amp;" "&amp;$B2193,'Raw Election Data'!$C$1:$C$3144,0),MATCH('Joined Data'!N$1,'Raw Election Data'!$A$1:$AN$1,0))</f>
        <v>0.73855072463768112</v>
      </c>
      <c r="O2193">
        <f>INDEX('Raw Election Data'!$A$1:$AN$3144,MATCH($C2193&amp;" "&amp;$B2193,'Raw Election Data'!$C$1:$C$3144,0),MATCH('Joined Data'!O$1,'Raw Election Data'!$A$1:$AN$1,0))</f>
        <v>-9036</v>
      </c>
      <c r="P2193">
        <f>INDEX('Raw Election Data'!$A$1:$AN$3144,MATCH($C2193&amp;" "&amp;$B2193,'Raw Election Data'!$C$1:$C$3144,0),MATCH('Joined Data'!P$1,'Raw Election Data'!$A$1:$AN$1,0))</f>
        <v>9036</v>
      </c>
      <c r="Q2193">
        <f>INDEX('Raw Election Data'!$A$1:$AN$3144,MATCH($C2193&amp;" "&amp;$B2193,'Raw Election Data'!$C$1:$C$3144,0),MATCH('Joined Data'!Q$1,'Raw Election Data'!$A$1:$AN$1,0))</f>
        <v>-0.52382608695652166</v>
      </c>
      <c r="R2193">
        <f>INDEX('Raw Election Data'!$A$1:$AN$3144,MATCH($C2193&amp;" "&amp;$B2193,'Raw Election Data'!$C$1:$C$3144,0),MATCH('Joined Data'!R$1,'Raw Election Data'!$A$1:$AN$1,0))</f>
        <v>0.52382608695652166</v>
      </c>
    </row>
    <row r="2194" spans="1:18" ht="13.5" hidden="1" customHeight="1" x14ac:dyDescent="0.15">
      <c r="A2194" t="s">
        <v>280</v>
      </c>
      <c r="B2194" t="s">
        <v>5533</v>
      </c>
      <c r="C2194" t="str">
        <f>INDEX(FIPS!$A$1:$E$3236,MATCH($F2194,FIPS!$D$1:$D$3236,0),5)</f>
        <v>Pontotoc County</v>
      </c>
      <c r="D2194" t="s">
        <v>281</v>
      </c>
      <c r="E2194" s="15" t="s">
        <v>67</v>
      </c>
      <c r="F2194" t="s">
        <v>5663</v>
      </c>
      <c r="G2194" t="s">
        <v>439</v>
      </c>
      <c r="H2194" t="str">
        <f>IFERROR(VLOOKUP($G2194,'Team Colors'!$A:$B,2,0),"#c9c9c9")</f>
        <v>#002244</v>
      </c>
      <c r="I2194">
        <f>INDEX('Raw Election Data'!$A$1:$AN$3144,MATCH($C2194&amp;" "&amp;$B2194,'Raw Election Data'!$C$1:$C$3144,0),MATCH('Joined Data'!I$1,'Raw Election Data'!$A$1:$AN$1,0))</f>
        <v>38194</v>
      </c>
      <c r="J2194">
        <f>INDEX('Raw Election Data'!$A$1:$AN$3144,MATCH($C2194&amp;" "&amp;$B2194,'Raw Election Data'!$C$1:$C$3144,0),MATCH('Joined Data'!J$1,'Raw Election Data'!$A$1:$AN$1,0))</f>
        <v>3633</v>
      </c>
      <c r="K2194">
        <f>INDEX('Raw Election Data'!$A$1:$AN$3144,MATCH($C2194&amp;" "&amp;$B2194,'Raw Election Data'!$C$1:$C$3144,0),MATCH('Joined Data'!K$1,'Raw Election Data'!$A$1:$AN$1,0))</f>
        <v>10420</v>
      </c>
      <c r="L2194">
        <f>INDEX('Raw Election Data'!$A$1:$AN$3144,MATCH($C2194&amp;" "&amp;$B2194,'Raw Election Data'!$C$1:$C$3144,0),MATCH('Joined Data'!L$1,'Raw Election Data'!$A$1:$AN$1,0))</f>
        <v>14814</v>
      </c>
      <c r="M2194">
        <f>INDEX('Raw Election Data'!$A$1:$AN$3144,MATCH($C2194&amp;" "&amp;$B2194,'Raw Election Data'!$C$1:$C$3144,0),MATCH('Joined Data'!M$1,'Raw Election Data'!$A$1:$AN$1,0))</f>
        <v>0.245240988254354</v>
      </c>
      <c r="N2194">
        <f>INDEX('Raw Election Data'!$A$1:$AN$3144,MATCH($C2194&amp;" "&amp;$B2194,'Raw Election Data'!$C$1:$C$3144,0),MATCH('Joined Data'!N$1,'Raw Election Data'!$A$1:$AN$1,0))</f>
        <v>0.70338868637775076</v>
      </c>
      <c r="O2194">
        <f>INDEX('Raw Election Data'!$A$1:$AN$3144,MATCH($C2194&amp;" "&amp;$B2194,'Raw Election Data'!$C$1:$C$3144,0),MATCH('Joined Data'!O$1,'Raw Election Data'!$A$1:$AN$1,0))</f>
        <v>-6787</v>
      </c>
      <c r="P2194">
        <f>INDEX('Raw Election Data'!$A$1:$AN$3144,MATCH($C2194&amp;" "&amp;$B2194,'Raw Election Data'!$C$1:$C$3144,0),MATCH('Joined Data'!P$1,'Raw Election Data'!$A$1:$AN$1,0))</f>
        <v>6787</v>
      </c>
      <c r="Q2194">
        <f>INDEX('Raw Election Data'!$A$1:$AN$3144,MATCH($C2194&amp;" "&amp;$B2194,'Raw Election Data'!$C$1:$C$3144,0),MATCH('Joined Data'!Q$1,'Raw Election Data'!$A$1:$AN$1,0))</f>
        <v>-0.45814769812339673</v>
      </c>
      <c r="R2194">
        <f>INDEX('Raw Election Data'!$A$1:$AN$3144,MATCH($C2194&amp;" "&amp;$B2194,'Raw Election Data'!$C$1:$C$3144,0),MATCH('Joined Data'!R$1,'Raw Election Data'!$A$1:$AN$1,0))</f>
        <v>0.45814769812339673</v>
      </c>
    </row>
    <row r="2195" spans="1:18" ht="13.5" hidden="1" customHeight="1" x14ac:dyDescent="0.15">
      <c r="A2195" t="s">
        <v>280</v>
      </c>
      <c r="B2195" t="s">
        <v>5533</v>
      </c>
      <c r="C2195" t="str">
        <f>INDEX(FIPS!$A$1:$E$3236,MATCH($F2195,FIPS!$D$1:$D$3236,0),5)</f>
        <v>Pottawatomie County</v>
      </c>
      <c r="D2195" t="s">
        <v>281</v>
      </c>
      <c r="E2195" s="15" t="s">
        <v>68</v>
      </c>
      <c r="F2195" t="s">
        <v>5666</v>
      </c>
      <c r="G2195" t="s">
        <v>439</v>
      </c>
      <c r="H2195" t="str">
        <f>IFERROR(VLOOKUP($G2195,'Team Colors'!$A:$B,2,0),"#c9c9c9")</f>
        <v>#002244</v>
      </c>
      <c r="I2195">
        <f>INDEX('Raw Election Data'!$A$1:$AN$3144,MATCH($C2195&amp;" "&amp;$B2195,'Raw Election Data'!$C$1:$C$3144,0),MATCH('Joined Data'!I$1,'Raw Election Data'!$A$1:$AN$1,0))</f>
        <v>71875</v>
      </c>
      <c r="J2195">
        <f>INDEX('Raw Election Data'!$A$1:$AN$3144,MATCH($C2195&amp;" "&amp;$B2195,'Raw Election Data'!$C$1:$C$3144,0),MATCH('Joined Data'!J$1,'Raw Election Data'!$A$1:$AN$1,0))</f>
        <v>6005</v>
      </c>
      <c r="K2195">
        <f>INDEX('Raw Election Data'!$A$1:$AN$3144,MATCH($C2195&amp;" "&amp;$B2195,'Raw Election Data'!$C$1:$C$3144,0),MATCH('Joined Data'!K$1,'Raw Election Data'!$A$1:$AN$1,0))</f>
        <v>17826</v>
      </c>
      <c r="L2195">
        <f>INDEX('Raw Election Data'!$A$1:$AN$3144,MATCH($C2195&amp;" "&amp;$B2195,'Raw Election Data'!$C$1:$C$3144,0),MATCH('Joined Data'!L$1,'Raw Election Data'!$A$1:$AN$1,0))</f>
        <v>25417</v>
      </c>
      <c r="M2195">
        <f>INDEX('Raw Election Data'!$A$1:$AN$3144,MATCH($C2195&amp;" "&amp;$B2195,'Raw Election Data'!$C$1:$C$3144,0),MATCH('Joined Data'!M$1,'Raw Election Data'!$A$1:$AN$1,0))</f>
        <v>0.23625919660070033</v>
      </c>
      <c r="N2195">
        <f>INDEX('Raw Election Data'!$A$1:$AN$3144,MATCH($C2195&amp;" "&amp;$B2195,'Raw Election Data'!$C$1:$C$3144,0),MATCH('Joined Data'!N$1,'Raw Election Data'!$A$1:$AN$1,0))</f>
        <v>0.70134162174922299</v>
      </c>
      <c r="O2195">
        <f>INDEX('Raw Election Data'!$A$1:$AN$3144,MATCH($C2195&amp;" "&amp;$B2195,'Raw Election Data'!$C$1:$C$3144,0),MATCH('Joined Data'!O$1,'Raw Election Data'!$A$1:$AN$1,0))</f>
        <v>-11821</v>
      </c>
      <c r="P2195">
        <f>INDEX('Raw Election Data'!$A$1:$AN$3144,MATCH($C2195&amp;" "&amp;$B2195,'Raw Election Data'!$C$1:$C$3144,0),MATCH('Joined Data'!P$1,'Raw Election Data'!$A$1:$AN$1,0))</f>
        <v>11821</v>
      </c>
      <c r="Q2195">
        <f>INDEX('Raw Election Data'!$A$1:$AN$3144,MATCH($C2195&amp;" "&amp;$B2195,'Raw Election Data'!$C$1:$C$3144,0),MATCH('Joined Data'!Q$1,'Raw Election Data'!$A$1:$AN$1,0))</f>
        <v>-0.46508242514852266</v>
      </c>
      <c r="R2195">
        <f>INDEX('Raw Election Data'!$A$1:$AN$3144,MATCH($C2195&amp;" "&amp;$B2195,'Raw Election Data'!$C$1:$C$3144,0),MATCH('Joined Data'!R$1,'Raw Election Data'!$A$1:$AN$1,0))</f>
        <v>0.46508242514852266</v>
      </c>
    </row>
    <row r="2196" spans="1:18" ht="13.5" hidden="1" customHeight="1" x14ac:dyDescent="0.15">
      <c r="A2196" t="s">
        <v>280</v>
      </c>
      <c r="B2196" t="s">
        <v>5533</v>
      </c>
      <c r="C2196" t="str">
        <f>INDEX(FIPS!$A$1:$E$3236,MATCH($F2196,FIPS!$D$1:$D$3236,0),5)</f>
        <v>Pushmataha County</v>
      </c>
      <c r="D2196" t="s">
        <v>281</v>
      </c>
      <c r="E2196" s="15" t="s">
        <v>69</v>
      </c>
      <c r="F2196" t="s">
        <v>5670</v>
      </c>
      <c r="G2196" t="s">
        <v>439</v>
      </c>
      <c r="H2196" t="str">
        <f>IFERROR(VLOOKUP($G2196,'Team Colors'!$A:$B,2,0),"#c9c9c9")</f>
        <v>#002244</v>
      </c>
      <c r="I2196">
        <f>INDEX('Raw Election Data'!$A$1:$AN$3144,MATCH($C2196&amp;" "&amp;$B2196,'Raw Election Data'!$C$1:$C$3144,0),MATCH('Joined Data'!I$1,'Raw Election Data'!$A$1:$AN$1,0))</f>
        <v>11183</v>
      </c>
      <c r="J2196">
        <f>INDEX('Raw Election Data'!$A$1:$AN$3144,MATCH($C2196&amp;" "&amp;$B2196,'Raw Election Data'!$C$1:$C$3144,0),MATCH('Joined Data'!J$1,'Raw Election Data'!$A$1:$AN$1,0))</f>
        <v>748</v>
      </c>
      <c r="K2196">
        <f>INDEX('Raw Election Data'!$A$1:$AN$3144,MATCH($C2196&amp;" "&amp;$B2196,'Raw Election Data'!$C$1:$C$3144,0),MATCH('Joined Data'!K$1,'Raw Election Data'!$A$1:$AN$1,0))</f>
        <v>3581</v>
      </c>
      <c r="L2196">
        <f>INDEX('Raw Election Data'!$A$1:$AN$3144,MATCH($C2196&amp;" "&amp;$B2196,'Raw Election Data'!$C$1:$C$3144,0),MATCH('Joined Data'!L$1,'Raw Election Data'!$A$1:$AN$1,0))</f>
        <v>4483</v>
      </c>
      <c r="M2196">
        <f>INDEX('Raw Election Data'!$A$1:$AN$3144,MATCH($C2196&amp;" "&amp;$B2196,'Raw Election Data'!$C$1:$C$3144,0),MATCH('Joined Data'!M$1,'Raw Election Data'!$A$1:$AN$1,0))</f>
        <v>0.16685255409324112</v>
      </c>
      <c r="N2196">
        <f>INDEX('Raw Election Data'!$A$1:$AN$3144,MATCH($C2196&amp;" "&amp;$B2196,'Raw Election Data'!$C$1:$C$3144,0),MATCH('Joined Data'!N$1,'Raw Election Data'!$A$1:$AN$1,0))</f>
        <v>0.7987954494757975</v>
      </c>
      <c r="O2196">
        <f>INDEX('Raw Election Data'!$A$1:$AN$3144,MATCH($C2196&amp;" "&amp;$B2196,'Raw Election Data'!$C$1:$C$3144,0),MATCH('Joined Data'!O$1,'Raw Election Data'!$A$1:$AN$1,0))</f>
        <v>-2833</v>
      </c>
      <c r="P2196">
        <f>INDEX('Raw Election Data'!$A$1:$AN$3144,MATCH($C2196&amp;" "&amp;$B2196,'Raw Election Data'!$C$1:$C$3144,0),MATCH('Joined Data'!P$1,'Raw Election Data'!$A$1:$AN$1,0))</f>
        <v>2833</v>
      </c>
      <c r="Q2196">
        <f>INDEX('Raw Election Data'!$A$1:$AN$3144,MATCH($C2196&amp;" "&amp;$B2196,'Raw Election Data'!$C$1:$C$3144,0),MATCH('Joined Data'!Q$1,'Raw Election Data'!$A$1:$AN$1,0))</f>
        <v>-0.63194289538255632</v>
      </c>
      <c r="R2196">
        <f>INDEX('Raw Election Data'!$A$1:$AN$3144,MATCH($C2196&amp;" "&amp;$B2196,'Raw Election Data'!$C$1:$C$3144,0),MATCH('Joined Data'!R$1,'Raw Election Data'!$A$1:$AN$1,0))</f>
        <v>0.63194289538255632</v>
      </c>
    </row>
    <row r="2197" spans="1:18" ht="13.5" hidden="1" customHeight="1" x14ac:dyDescent="0.15">
      <c r="A2197" t="s">
        <v>280</v>
      </c>
      <c r="B2197" t="s">
        <v>5533</v>
      </c>
      <c r="C2197" t="str">
        <f>INDEX(FIPS!$A$1:$E$3236,MATCH($F2197,FIPS!$D$1:$D$3236,0),5)</f>
        <v>Roger Mills County</v>
      </c>
      <c r="D2197" t="s">
        <v>281</v>
      </c>
      <c r="E2197" s="15" t="s">
        <v>71</v>
      </c>
      <c r="F2197" t="s">
        <v>5672</v>
      </c>
      <c r="G2197" t="s">
        <v>439</v>
      </c>
      <c r="H2197" t="str">
        <f>IFERROR(VLOOKUP($G2197,'Team Colors'!$A:$B,2,0),"#c9c9c9")</f>
        <v>#002244</v>
      </c>
      <c r="I2197">
        <f>INDEX('Raw Election Data'!$A$1:$AN$3144,MATCH($C2197&amp;" "&amp;$B2197,'Raw Election Data'!$C$1:$C$3144,0),MATCH('Joined Data'!I$1,'Raw Election Data'!$A$1:$AN$1,0))</f>
        <v>3788</v>
      </c>
      <c r="J2197">
        <f>INDEX('Raw Election Data'!$A$1:$AN$3144,MATCH($C2197&amp;" "&amp;$B2197,'Raw Election Data'!$C$1:$C$3144,0),MATCH('Joined Data'!J$1,'Raw Election Data'!$A$1:$AN$1,0))</f>
        <v>151</v>
      </c>
      <c r="K2197">
        <f>INDEX('Raw Election Data'!$A$1:$AN$3144,MATCH($C2197&amp;" "&amp;$B2197,'Raw Election Data'!$C$1:$C$3144,0),MATCH('Joined Data'!K$1,'Raw Election Data'!$A$1:$AN$1,0))</f>
        <v>1546</v>
      </c>
      <c r="L2197">
        <f>INDEX('Raw Election Data'!$A$1:$AN$3144,MATCH($C2197&amp;" "&amp;$B2197,'Raw Election Data'!$C$1:$C$3144,0),MATCH('Joined Data'!L$1,'Raw Election Data'!$A$1:$AN$1,0))</f>
        <v>1758</v>
      </c>
      <c r="M2197">
        <f>INDEX('Raw Election Data'!$A$1:$AN$3144,MATCH($C2197&amp;" "&amp;$B2197,'Raw Election Data'!$C$1:$C$3144,0),MATCH('Joined Data'!M$1,'Raw Election Data'!$A$1:$AN$1,0))</f>
        <v>8.5893060295790677E-2</v>
      </c>
      <c r="N2197">
        <f>INDEX('Raw Election Data'!$A$1:$AN$3144,MATCH($C2197&amp;" "&amp;$B2197,'Raw Election Data'!$C$1:$C$3144,0),MATCH('Joined Data'!N$1,'Raw Election Data'!$A$1:$AN$1,0))</f>
        <v>0.87940841865756536</v>
      </c>
      <c r="O2197">
        <f>INDEX('Raw Election Data'!$A$1:$AN$3144,MATCH($C2197&amp;" "&amp;$B2197,'Raw Election Data'!$C$1:$C$3144,0),MATCH('Joined Data'!O$1,'Raw Election Data'!$A$1:$AN$1,0))</f>
        <v>-1395</v>
      </c>
      <c r="P2197">
        <f>INDEX('Raw Election Data'!$A$1:$AN$3144,MATCH($C2197&amp;" "&amp;$B2197,'Raw Election Data'!$C$1:$C$3144,0),MATCH('Joined Data'!P$1,'Raw Election Data'!$A$1:$AN$1,0))</f>
        <v>1395</v>
      </c>
      <c r="Q2197">
        <f>INDEX('Raw Election Data'!$A$1:$AN$3144,MATCH($C2197&amp;" "&amp;$B2197,'Raw Election Data'!$C$1:$C$3144,0),MATCH('Joined Data'!Q$1,'Raw Election Data'!$A$1:$AN$1,0))</f>
        <v>-0.79351535836177467</v>
      </c>
      <c r="R2197">
        <f>INDEX('Raw Election Data'!$A$1:$AN$3144,MATCH($C2197&amp;" "&amp;$B2197,'Raw Election Data'!$C$1:$C$3144,0),MATCH('Joined Data'!R$1,'Raw Election Data'!$A$1:$AN$1,0))</f>
        <v>0.79351535836177467</v>
      </c>
    </row>
    <row r="2198" spans="1:18" ht="13.5" hidden="1" customHeight="1" x14ac:dyDescent="0.15">
      <c r="A2198" t="s">
        <v>280</v>
      </c>
      <c r="B2198" t="s">
        <v>5533</v>
      </c>
      <c r="C2198" t="str">
        <f>INDEX(FIPS!$A$1:$E$3236,MATCH($F2198,FIPS!$D$1:$D$3236,0),5)</f>
        <v>Rogers County</v>
      </c>
      <c r="D2198" t="s">
        <v>281</v>
      </c>
      <c r="E2198" s="15" t="s">
        <v>72</v>
      </c>
      <c r="F2198" t="s">
        <v>5674</v>
      </c>
      <c r="G2198" t="s">
        <v>439</v>
      </c>
      <c r="H2198" t="str">
        <f>IFERROR(VLOOKUP($G2198,'Team Colors'!$A:$B,2,0),"#c9c9c9")</f>
        <v>#002244</v>
      </c>
      <c r="I2198">
        <f>INDEX('Raw Election Data'!$A$1:$AN$3144,MATCH($C2198&amp;" "&amp;$B2198,'Raw Election Data'!$C$1:$C$3144,0),MATCH('Joined Data'!I$1,'Raw Election Data'!$A$1:$AN$1,0))</f>
        <v>90802</v>
      </c>
      <c r="J2198">
        <f>INDEX('Raw Election Data'!$A$1:$AN$3144,MATCH($C2198&amp;" "&amp;$B2198,'Raw Election Data'!$C$1:$C$3144,0),MATCH('Joined Data'!J$1,'Raw Election Data'!$A$1:$AN$1,0))</f>
        <v>7895</v>
      </c>
      <c r="K2198">
        <f>INDEX('Raw Election Data'!$A$1:$AN$3144,MATCH($C2198&amp;" "&amp;$B2198,'Raw Election Data'!$C$1:$C$3144,0),MATCH('Joined Data'!K$1,'Raw Election Data'!$A$1:$AN$1,0))</f>
        <v>30893</v>
      </c>
      <c r="L2198">
        <f>INDEX('Raw Election Data'!$A$1:$AN$3144,MATCH($C2198&amp;" "&amp;$B2198,'Raw Election Data'!$C$1:$C$3144,0),MATCH('Joined Data'!L$1,'Raw Election Data'!$A$1:$AN$1,0))</f>
        <v>40834</v>
      </c>
      <c r="M2198">
        <f>INDEX('Raw Election Data'!$A$1:$AN$3144,MATCH($C2198&amp;" "&amp;$B2198,'Raw Election Data'!$C$1:$C$3144,0),MATCH('Joined Data'!M$1,'Raw Election Data'!$A$1:$AN$1,0))</f>
        <v>0.19334378214233236</v>
      </c>
      <c r="N2198">
        <f>INDEX('Raw Election Data'!$A$1:$AN$3144,MATCH($C2198&amp;" "&amp;$B2198,'Raw Election Data'!$C$1:$C$3144,0),MATCH('Joined Data'!N$1,'Raw Election Data'!$A$1:$AN$1,0))</f>
        <v>0.75655091345447423</v>
      </c>
      <c r="O2198">
        <f>INDEX('Raw Election Data'!$A$1:$AN$3144,MATCH($C2198&amp;" "&amp;$B2198,'Raw Election Data'!$C$1:$C$3144,0),MATCH('Joined Data'!O$1,'Raw Election Data'!$A$1:$AN$1,0))</f>
        <v>-22998</v>
      </c>
      <c r="P2198">
        <f>INDEX('Raw Election Data'!$A$1:$AN$3144,MATCH($C2198&amp;" "&amp;$B2198,'Raw Election Data'!$C$1:$C$3144,0),MATCH('Joined Data'!P$1,'Raw Election Data'!$A$1:$AN$1,0))</f>
        <v>22998</v>
      </c>
      <c r="Q2198">
        <f>INDEX('Raw Election Data'!$A$1:$AN$3144,MATCH($C2198&amp;" "&amp;$B2198,'Raw Election Data'!$C$1:$C$3144,0),MATCH('Joined Data'!Q$1,'Raw Election Data'!$A$1:$AN$1,0))</f>
        <v>-0.56320713131214184</v>
      </c>
      <c r="R2198">
        <f>INDEX('Raw Election Data'!$A$1:$AN$3144,MATCH($C2198&amp;" "&amp;$B2198,'Raw Election Data'!$C$1:$C$3144,0),MATCH('Joined Data'!R$1,'Raw Election Data'!$A$1:$AN$1,0))</f>
        <v>0.56320713131214184</v>
      </c>
    </row>
    <row r="2199" spans="1:18" ht="13.5" hidden="1" customHeight="1" x14ac:dyDescent="0.15">
      <c r="A2199" t="s">
        <v>280</v>
      </c>
      <c r="B2199" t="s">
        <v>5533</v>
      </c>
      <c r="C2199" t="str">
        <f>INDEX(FIPS!$A$1:$E$3236,MATCH($F2199,FIPS!$D$1:$D$3236,0),5)</f>
        <v>Seminole County</v>
      </c>
      <c r="D2199" t="s">
        <v>281</v>
      </c>
      <c r="E2199" s="15" t="s">
        <v>73</v>
      </c>
      <c r="F2199" t="s">
        <v>5675</v>
      </c>
      <c r="G2199" t="s">
        <v>439</v>
      </c>
      <c r="H2199" t="str">
        <f>IFERROR(VLOOKUP($G2199,'Team Colors'!$A:$B,2,0),"#c9c9c9")</f>
        <v>#002244</v>
      </c>
      <c r="I2199">
        <f>INDEX('Raw Election Data'!$A$1:$AN$3144,MATCH($C2199&amp;" "&amp;$B2199,'Raw Election Data'!$C$1:$C$3144,0),MATCH('Joined Data'!I$1,'Raw Election Data'!$A$1:$AN$1,0))</f>
        <v>25548</v>
      </c>
      <c r="J2199">
        <f>INDEX('Raw Election Data'!$A$1:$AN$3144,MATCH($C2199&amp;" "&amp;$B2199,'Raw Election Data'!$C$1:$C$3144,0),MATCH('Joined Data'!J$1,'Raw Election Data'!$A$1:$AN$1,0))</f>
        <v>2067</v>
      </c>
      <c r="K2199">
        <f>INDEX('Raw Election Data'!$A$1:$AN$3144,MATCH($C2199&amp;" "&amp;$B2199,'Raw Election Data'!$C$1:$C$3144,0),MATCH('Joined Data'!K$1,'Raw Election Data'!$A$1:$AN$1,0))</f>
        <v>5612</v>
      </c>
      <c r="L2199">
        <f>INDEX('Raw Election Data'!$A$1:$AN$3144,MATCH($C2199&amp;" "&amp;$B2199,'Raw Election Data'!$C$1:$C$3144,0),MATCH('Joined Data'!L$1,'Raw Election Data'!$A$1:$AN$1,0))</f>
        <v>8032</v>
      </c>
      <c r="M2199">
        <f>INDEX('Raw Election Data'!$A$1:$AN$3144,MATCH($C2199&amp;" "&amp;$B2199,'Raw Election Data'!$C$1:$C$3144,0),MATCH('Joined Data'!M$1,'Raw Election Data'!$A$1:$AN$1,0))</f>
        <v>0.2573456175298805</v>
      </c>
      <c r="N2199">
        <f>INDEX('Raw Election Data'!$A$1:$AN$3144,MATCH($C2199&amp;" "&amp;$B2199,'Raw Election Data'!$C$1:$C$3144,0),MATCH('Joined Data'!N$1,'Raw Election Data'!$A$1:$AN$1,0))</f>
        <v>0.69870517928286857</v>
      </c>
      <c r="O2199">
        <f>INDEX('Raw Election Data'!$A$1:$AN$3144,MATCH($C2199&amp;" "&amp;$B2199,'Raw Election Data'!$C$1:$C$3144,0),MATCH('Joined Data'!O$1,'Raw Election Data'!$A$1:$AN$1,0))</f>
        <v>-3545</v>
      </c>
      <c r="P2199">
        <f>INDEX('Raw Election Data'!$A$1:$AN$3144,MATCH($C2199&amp;" "&amp;$B2199,'Raw Election Data'!$C$1:$C$3144,0),MATCH('Joined Data'!P$1,'Raw Election Data'!$A$1:$AN$1,0))</f>
        <v>3545</v>
      </c>
      <c r="Q2199">
        <f>INDEX('Raw Election Data'!$A$1:$AN$3144,MATCH($C2199&amp;" "&amp;$B2199,'Raw Election Data'!$C$1:$C$3144,0),MATCH('Joined Data'!Q$1,'Raw Election Data'!$A$1:$AN$1,0))</f>
        <v>-0.44135956175298807</v>
      </c>
      <c r="R2199">
        <f>INDEX('Raw Election Data'!$A$1:$AN$3144,MATCH($C2199&amp;" "&amp;$B2199,'Raw Election Data'!$C$1:$C$3144,0),MATCH('Joined Data'!R$1,'Raw Election Data'!$A$1:$AN$1,0))</f>
        <v>0.44135956175298807</v>
      </c>
    </row>
    <row r="2200" spans="1:18" ht="13.5" hidden="1" customHeight="1" x14ac:dyDescent="0.15">
      <c r="A2200" t="s">
        <v>280</v>
      </c>
      <c r="B2200" t="s">
        <v>5533</v>
      </c>
      <c r="C2200" t="str">
        <f>INDEX(FIPS!$A$1:$E$3236,MATCH($F2200,FIPS!$D$1:$D$3236,0),5)</f>
        <v>Sequoyah County</v>
      </c>
      <c r="D2200" t="s">
        <v>281</v>
      </c>
      <c r="E2200" s="15" t="s">
        <v>114</v>
      </c>
      <c r="F2200" t="s">
        <v>5677</v>
      </c>
      <c r="G2200" t="s">
        <v>439</v>
      </c>
      <c r="H2200" t="str">
        <f>IFERROR(VLOOKUP($G2200,'Team Colors'!$A:$B,2,0),"#c9c9c9")</f>
        <v>#002244</v>
      </c>
      <c r="I2200">
        <f>INDEX('Raw Election Data'!$A$1:$AN$3144,MATCH($C2200&amp;" "&amp;$B2200,'Raw Election Data'!$C$1:$C$3144,0),MATCH('Joined Data'!I$1,'Raw Election Data'!$A$1:$AN$1,0))</f>
        <v>41153</v>
      </c>
      <c r="J2200">
        <f>INDEX('Raw Election Data'!$A$1:$AN$3144,MATCH($C2200&amp;" "&amp;$B2200,'Raw Election Data'!$C$1:$C$3144,0),MATCH('Joined Data'!J$1,'Raw Election Data'!$A$1:$AN$1,0))</f>
        <v>3061</v>
      </c>
      <c r="K2200">
        <f>INDEX('Raw Election Data'!$A$1:$AN$3144,MATCH($C2200&amp;" "&amp;$B2200,'Raw Election Data'!$C$1:$C$3144,0),MATCH('Joined Data'!K$1,'Raw Election Data'!$A$1:$AN$1,0))</f>
        <v>10888</v>
      </c>
      <c r="L2200">
        <f>INDEX('Raw Election Data'!$A$1:$AN$3144,MATCH($C2200&amp;" "&amp;$B2200,'Raw Election Data'!$C$1:$C$3144,0),MATCH('Joined Data'!L$1,'Raw Election Data'!$A$1:$AN$1,0))</f>
        <v>14437</v>
      </c>
      <c r="M2200">
        <f>INDEX('Raw Election Data'!$A$1:$AN$3144,MATCH($C2200&amp;" "&amp;$B2200,'Raw Election Data'!$C$1:$C$3144,0),MATCH('Joined Data'!M$1,'Raw Election Data'!$A$1:$AN$1,0))</f>
        <v>0.2120246588626446</v>
      </c>
      <c r="N2200">
        <f>INDEX('Raw Election Data'!$A$1:$AN$3144,MATCH($C2200&amp;" "&amp;$B2200,'Raw Election Data'!$C$1:$C$3144,0),MATCH('Joined Data'!N$1,'Raw Election Data'!$A$1:$AN$1,0))</f>
        <v>0.75417330470319321</v>
      </c>
      <c r="O2200">
        <f>INDEX('Raw Election Data'!$A$1:$AN$3144,MATCH($C2200&amp;" "&amp;$B2200,'Raw Election Data'!$C$1:$C$3144,0),MATCH('Joined Data'!O$1,'Raw Election Data'!$A$1:$AN$1,0))</f>
        <v>-7827</v>
      </c>
      <c r="P2200">
        <f>INDEX('Raw Election Data'!$A$1:$AN$3144,MATCH($C2200&amp;" "&amp;$B2200,'Raw Election Data'!$C$1:$C$3144,0),MATCH('Joined Data'!P$1,'Raw Election Data'!$A$1:$AN$1,0))</f>
        <v>7827</v>
      </c>
      <c r="Q2200">
        <f>INDEX('Raw Election Data'!$A$1:$AN$3144,MATCH($C2200&amp;" "&amp;$B2200,'Raw Election Data'!$C$1:$C$3144,0),MATCH('Joined Data'!Q$1,'Raw Election Data'!$A$1:$AN$1,0))</f>
        <v>-0.54214864584054867</v>
      </c>
      <c r="R2200">
        <f>INDEX('Raw Election Data'!$A$1:$AN$3144,MATCH($C2200&amp;" "&amp;$B2200,'Raw Election Data'!$C$1:$C$3144,0),MATCH('Joined Data'!R$1,'Raw Election Data'!$A$1:$AN$1,0))</f>
        <v>0.54214864584054867</v>
      </c>
    </row>
    <row r="2201" spans="1:18" ht="13.5" hidden="1" customHeight="1" x14ac:dyDescent="0.15">
      <c r="A2201" t="s">
        <v>280</v>
      </c>
      <c r="B2201" t="s">
        <v>5533</v>
      </c>
      <c r="C2201" t="str">
        <f>INDEX(FIPS!$A$1:$E$3236,MATCH($F2201,FIPS!$D$1:$D$3236,0),5)</f>
        <v>Stephens County</v>
      </c>
      <c r="D2201" t="s">
        <v>281</v>
      </c>
      <c r="E2201" s="15" t="s">
        <v>115</v>
      </c>
      <c r="F2201" t="s">
        <v>5678</v>
      </c>
      <c r="G2201" t="s">
        <v>439</v>
      </c>
      <c r="H2201" t="str">
        <f>IFERROR(VLOOKUP($G2201,'Team Colors'!$A:$B,2,0),"#c9c9c9")</f>
        <v>#002244</v>
      </c>
      <c r="I2201">
        <f>INDEX('Raw Election Data'!$A$1:$AN$3144,MATCH($C2201&amp;" "&amp;$B2201,'Raw Election Data'!$C$1:$C$3144,0),MATCH('Joined Data'!I$1,'Raw Election Data'!$A$1:$AN$1,0))</f>
        <v>44581</v>
      </c>
      <c r="J2201">
        <f>INDEX('Raw Election Data'!$A$1:$AN$3144,MATCH($C2201&amp;" "&amp;$B2201,'Raw Election Data'!$C$1:$C$3144,0),MATCH('Joined Data'!J$1,'Raw Election Data'!$A$1:$AN$1,0))</f>
        <v>3084</v>
      </c>
      <c r="K2201">
        <f>INDEX('Raw Election Data'!$A$1:$AN$3144,MATCH($C2201&amp;" "&amp;$B2201,'Raw Election Data'!$C$1:$C$3144,0),MATCH('Joined Data'!K$1,'Raw Election Data'!$A$1:$AN$1,0))</f>
        <v>14166</v>
      </c>
      <c r="L2201">
        <f>INDEX('Raw Election Data'!$A$1:$AN$3144,MATCH($C2201&amp;" "&amp;$B2201,'Raw Election Data'!$C$1:$C$3144,0),MATCH('Joined Data'!L$1,'Raw Election Data'!$A$1:$AN$1,0))</f>
        <v>17886</v>
      </c>
      <c r="M2201">
        <f>INDEX('Raw Election Data'!$A$1:$AN$3144,MATCH($C2201&amp;" "&amp;$B2201,'Raw Election Data'!$C$1:$C$3144,0),MATCH('Joined Data'!M$1,'Raw Election Data'!$A$1:$AN$1,0))</f>
        <v>0.17242536061724253</v>
      </c>
      <c r="N2201">
        <f>INDEX('Raw Election Data'!$A$1:$AN$3144,MATCH($C2201&amp;" "&amp;$B2201,'Raw Election Data'!$C$1:$C$3144,0),MATCH('Joined Data'!N$1,'Raw Election Data'!$A$1:$AN$1,0))</f>
        <v>0.79201610197920158</v>
      </c>
      <c r="O2201">
        <f>INDEX('Raw Election Data'!$A$1:$AN$3144,MATCH($C2201&amp;" "&amp;$B2201,'Raw Election Data'!$C$1:$C$3144,0),MATCH('Joined Data'!O$1,'Raw Election Data'!$A$1:$AN$1,0))</f>
        <v>-11082</v>
      </c>
      <c r="P2201">
        <f>INDEX('Raw Election Data'!$A$1:$AN$3144,MATCH($C2201&amp;" "&amp;$B2201,'Raw Election Data'!$C$1:$C$3144,0),MATCH('Joined Data'!P$1,'Raw Election Data'!$A$1:$AN$1,0))</f>
        <v>11082</v>
      </c>
      <c r="Q2201">
        <f>INDEX('Raw Election Data'!$A$1:$AN$3144,MATCH($C2201&amp;" "&amp;$B2201,'Raw Election Data'!$C$1:$C$3144,0),MATCH('Joined Data'!Q$1,'Raw Election Data'!$A$1:$AN$1,0))</f>
        <v>-0.61959074136195902</v>
      </c>
      <c r="R2201">
        <f>INDEX('Raw Election Data'!$A$1:$AN$3144,MATCH($C2201&amp;" "&amp;$B2201,'Raw Election Data'!$C$1:$C$3144,0),MATCH('Joined Data'!R$1,'Raw Election Data'!$A$1:$AN$1,0))</f>
        <v>0.61959074136195902</v>
      </c>
    </row>
    <row r="2202" spans="1:18" ht="13.5" hidden="1" customHeight="1" x14ac:dyDescent="0.15">
      <c r="A2202" t="s">
        <v>280</v>
      </c>
      <c r="B2202" t="s">
        <v>5533</v>
      </c>
      <c r="C2202" t="str">
        <f>INDEX(FIPS!$A$1:$E$3236,MATCH($F2202,FIPS!$D$1:$D$3236,0),5)</f>
        <v>Texas County</v>
      </c>
      <c r="D2202" t="s">
        <v>281</v>
      </c>
      <c r="E2202" s="15" t="s">
        <v>116</v>
      </c>
      <c r="F2202" t="s">
        <v>5681</v>
      </c>
      <c r="G2202" t="s">
        <v>439</v>
      </c>
      <c r="H2202" t="str">
        <f>IFERROR(VLOOKUP($G2202,'Team Colors'!$A:$B,2,0),"#c9c9c9")</f>
        <v>#002244</v>
      </c>
      <c r="I2202">
        <f>INDEX('Raw Election Data'!$A$1:$AN$3144,MATCH($C2202&amp;" "&amp;$B2202,'Raw Election Data'!$C$1:$C$3144,0),MATCH('Joined Data'!I$1,'Raw Election Data'!$A$1:$AN$1,0))</f>
        <v>21489</v>
      </c>
      <c r="J2202">
        <f>INDEX('Raw Election Data'!$A$1:$AN$3144,MATCH($C2202&amp;" "&amp;$B2202,'Raw Election Data'!$C$1:$C$3144,0),MATCH('Joined Data'!J$1,'Raw Election Data'!$A$1:$AN$1,0))</f>
        <v>855</v>
      </c>
      <c r="K2202">
        <f>INDEX('Raw Election Data'!$A$1:$AN$3144,MATCH($C2202&amp;" "&amp;$B2202,'Raw Election Data'!$C$1:$C$3144,0),MATCH('Joined Data'!K$1,'Raw Election Data'!$A$1:$AN$1,0))</f>
        <v>4615</v>
      </c>
      <c r="L2202">
        <f>INDEX('Raw Election Data'!$A$1:$AN$3144,MATCH($C2202&amp;" "&amp;$B2202,'Raw Election Data'!$C$1:$C$3144,0),MATCH('Joined Data'!L$1,'Raw Election Data'!$A$1:$AN$1,0))</f>
        <v>5771</v>
      </c>
      <c r="M2202">
        <f>INDEX('Raw Election Data'!$A$1:$AN$3144,MATCH($C2202&amp;" "&amp;$B2202,'Raw Election Data'!$C$1:$C$3144,0),MATCH('Joined Data'!M$1,'Raw Election Data'!$A$1:$AN$1,0))</f>
        <v>0.14815456593311385</v>
      </c>
      <c r="N2202">
        <f>INDEX('Raw Election Data'!$A$1:$AN$3144,MATCH($C2202&amp;" "&amp;$B2202,'Raw Election Data'!$C$1:$C$3144,0),MATCH('Joined Data'!N$1,'Raw Election Data'!$A$1:$AN$1,0))</f>
        <v>0.79968809565066712</v>
      </c>
      <c r="O2202">
        <f>INDEX('Raw Election Data'!$A$1:$AN$3144,MATCH($C2202&amp;" "&amp;$B2202,'Raw Election Data'!$C$1:$C$3144,0),MATCH('Joined Data'!O$1,'Raw Election Data'!$A$1:$AN$1,0))</f>
        <v>-3760</v>
      </c>
      <c r="P2202">
        <f>INDEX('Raw Election Data'!$A$1:$AN$3144,MATCH($C2202&amp;" "&amp;$B2202,'Raw Election Data'!$C$1:$C$3144,0),MATCH('Joined Data'!P$1,'Raw Election Data'!$A$1:$AN$1,0))</f>
        <v>3760</v>
      </c>
      <c r="Q2202">
        <f>INDEX('Raw Election Data'!$A$1:$AN$3144,MATCH($C2202&amp;" "&amp;$B2202,'Raw Election Data'!$C$1:$C$3144,0),MATCH('Joined Data'!Q$1,'Raw Election Data'!$A$1:$AN$1,0))</f>
        <v>-0.65153352971755329</v>
      </c>
      <c r="R2202">
        <f>INDEX('Raw Election Data'!$A$1:$AN$3144,MATCH($C2202&amp;" "&amp;$B2202,'Raw Election Data'!$C$1:$C$3144,0),MATCH('Joined Data'!R$1,'Raw Election Data'!$A$1:$AN$1,0))</f>
        <v>0.65153352971755329</v>
      </c>
    </row>
    <row r="2203" spans="1:18" ht="13.5" hidden="1" customHeight="1" x14ac:dyDescent="0.15">
      <c r="A2203" t="s">
        <v>280</v>
      </c>
      <c r="B2203" t="s">
        <v>5533</v>
      </c>
      <c r="C2203" t="str">
        <f>INDEX(FIPS!$A$1:$E$3236,MATCH($F2203,FIPS!$D$1:$D$3236,0),5)</f>
        <v>Tillman County</v>
      </c>
      <c r="D2203" t="s">
        <v>281</v>
      </c>
      <c r="E2203" s="15" t="s">
        <v>117</v>
      </c>
      <c r="F2203" t="s">
        <v>5685</v>
      </c>
      <c r="G2203" t="s">
        <v>439</v>
      </c>
      <c r="H2203" t="str">
        <f>IFERROR(VLOOKUP($G2203,'Team Colors'!$A:$B,2,0),"#c9c9c9")</f>
        <v>#002244</v>
      </c>
      <c r="I2203">
        <f>INDEX('Raw Election Data'!$A$1:$AN$3144,MATCH($C2203&amp;" "&amp;$B2203,'Raw Election Data'!$C$1:$C$3144,0),MATCH('Joined Data'!I$1,'Raw Election Data'!$A$1:$AN$1,0))</f>
        <v>7515</v>
      </c>
      <c r="J2203">
        <f>INDEX('Raw Election Data'!$A$1:$AN$3144,MATCH($C2203&amp;" "&amp;$B2203,'Raw Election Data'!$C$1:$C$3144,0),MATCH('Joined Data'!J$1,'Raw Election Data'!$A$1:$AN$1,0))</f>
        <v>657</v>
      </c>
      <c r="K2203">
        <f>INDEX('Raw Election Data'!$A$1:$AN$3144,MATCH($C2203&amp;" "&amp;$B2203,'Raw Election Data'!$C$1:$C$3144,0),MATCH('Joined Data'!K$1,'Raw Election Data'!$A$1:$AN$1,0))</f>
        <v>1944</v>
      </c>
      <c r="L2203">
        <f>INDEX('Raw Election Data'!$A$1:$AN$3144,MATCH($C2203&amp;" "&amp;$B2203,'Raw Election Data'!$C$1:$C$3144,0),MATCH('Joined Data'!L$1,'Raw Election Data'!$A$1:$AN$1,0))</f>
        <v>2706</v>
      </c>
      <c r="M2203">
        <f>INDEX('Raw Election Data'!$A$1:$AN$3144,MATCH($C2203&amp;" "&amp;$B2203,'Raw Election Data'!$C$1:$C$3144,0),MATCH('Joined Data'!M$1,'Raw Election Data'!$A$1:$AN$1,0))</f>
        <v>0.24279379157427938</v>
      </c>
      <c r="N2203">
        <f>INDEX('Raw Election Data'!$A$1:$AN$3144,MATCH($C2203&amp;" "&amp;$B2203,'Raw Election Data'!$C$1:$C$3144,0),MATCH('Joined Data'!N$1,'Raw Election Data'!$A$1:$AN$1,0))</f>
        <v>0.71840354767184034</v>
      </c>
      <c r="O2203">
        <f>INDEX('Raw Election Data'!$A$1:$AN$3144,MATCH($C2203&amp;" "&amp;$B2203,'Raw Election Data'!$C$1:$C$3144,0),MATCH('Joined Data'!O$1,'Raw Election Data'!$A$1:$AN$1,0))</f>
        <v>-1287</v>
      </c>
      <c r="P2203">
        <f>INDEX('Raw Election Data'!$A$1:$AN$3144,MATCH($C2203&amp;" "&amp;$B2203,'Raw Election Data'!$C$1:$C$3144,0),MATCH('Joined Data'!P$1,'Raw Election Data'!$A$1:$AN$1,0))</f>
        <v>1287</v>
      </c>
      <c r="Q2203">
        <f>INDEX('Raw Election Data'!$A$1:$AN$3144,MATCH($C2203&amp;" "&amp;$B2203,'Raw Election Data'!$C$1:$C$3144,0),MATCH('Joined Data'!Q$1,'Raw Election Data'!$A$1:$AN$1,0))</f>
        <v>-0.47560975609756095</v>
      </c>
      <c r="R2203">
        <f>INDEX('Raw Election Data'!$A$1:$AN$3144,MATCH($C2203&amp;" "&amp;$B2203,'Raw Election Data'!$C$1:$C$3144,0),MATCH('Joined Data'!R$1,'Raw Election Data'!$A$1:$AN$1,0))</f>
        <v>0.47560975609756095</v>
      </c>
    </row>
    <row r="2204" spans="1:18" ht="13.5" hidden="1" customHeight="1" x14ac:dyDescent="0.15">
      <c r="A2204" t="s">
        <v>280</v>
      </c>
      <c r="B2204" t="s">
        <v>5533</v>
      </c>
      <c r="C2204" t="str">
        <f>INDEX(FIPS!$A$1:$E$3236,MATCH($F2204,FIPS!$D$1:$D$3236,0),5)</f>
        <v>Tulsa County</v>
      </c>
      <c r="D2204" t="s">
        <v>281</v>
      </c>
      <c r="E2204" s="15" t="s">
        <v>118</v>
      </c>
      <c r="F2204" t="s">
        <v>5687</v>
      </c>
      <c r="G2204" t="s">
        <v>439</v>
      </c>
      <c r="H2204" t="str">
        <f>IFERROR(VLOOKUP($G2204,'Team Colors'!$A:$B,2,0),"#c9c9c9")</f>
        <v>#002244</v>
      </c>
      <c r="I2204">
        <f>INDEX('Raw Election Data'!$A$1:$AN$3144,MATCH($C2204&amp;" "&amp;$B2204,'Raw Election Data'!$C$1:$C$3144,0),MATCH('Joined Data'!I$1,'Raw Election Data'!$A$1:$AN$1,0))</f>
        <v>639242</v>
      </c>
      <c r="J2204">
        <f>INDEX('Raw Election Data'!$A$1:$AN$3144,MATCH($C2204&amp;" "&amp;$B2204,'Raw Election Data'!$C$1:$C$3144,0),MATCH('Joined Data'!J$1,'Raw Election Data'!$A$1:$AN$1,0))</f>
        <v>87663</v>
      </c>
      <c r="K2204">
        <f>INDEX('Raw Election Data'!$A$1:$AN$3144,MATCH($C2204&amp;" "&amp;$B2204,'Raw Election Data'!$C$1:$C$3144,0),MATCH('Joined Data'!K$1,'Raw Election Data'!$A$1:$AN$1,0))</f>
        <v>143985</v>
      </c>
      <c r="L2204">
        <f>INDEX('Raw Election Data'!$A$1:$AN$3144,MATCH($C2204&amp;" "&amp;$B2204,'Raw Election Data'!$C$1:$C$3144,0),MATCH('Joined Data'!L$1,'Raw Election Data'!$A$1:$AN$1,0))</f>
        <v>246557</v>
      </c>
      <c r="M2204">
        <f>INDEX('Raw Election Data'!$A$1:$AN$3144,MATCH($C2204&amp;" "&amp;$B2204,'Raw Election Data'!$C$1:$C$3144,0),MATCH('Joined Data'!M$1,'Raw Election Data'!$A$1:$AN$1,0))</f>
        <v>0.35554861553312217</v>
      </c>
      <c r="N2204">
        <f>INDEX('Raw Election Data'!$A$1:$AN$3144,MATCH($C2204&amp;" "&amp;$B2204,'Raw Election Data'!$C$1:$C$3144,0),MATCH('Joined Data'!N$1,'Raw Election Data'!$A$1:$AN$1,0))</f>
        <v>0.58398260848404226</v>
      </c>
      <c r="O2204">
        <f>INDEX('Raw Election Data'!$A$1:$AN$3144,MATCH($C2204&amp;" "&amp;$B2204,'Raw Election Data'!$C$1:$C$3144,0),MATCH('Joined Data'!O$1,'Raw Election Data'!$A$1:$AN$1,0))</f>
        <v>-56322</v>
      </c>
      <c r="P2204">
        <f>INDEX('Raw Election Data'!$A$1:$AN$3144,MATCH($C2204&amp;" "&amp;$B2204,'Raw Election Data'!$C$1:$C$3144,0),MATCH('Joined Data'!P$1,'Raw Election Data'!$A$1:$AN$1,0))</f>
        <v>56322</v>
      </c>
      <c r="Q2204">
        <f>INDEX('Raw Election Data'!$A$1:$AN$3144,MATCH($C2204&amp;" "&amp;$B2204,'Raw Election Data'!$C$1:$C$3144,0),MATCH('Joined Data'!Q$1,'Raw Election Data'!$A$1:$AN$1,0))</f>
        <v>-0.2284339929509201</v>
      </c>
      <c r="R2204">
        <f>INDEX('Raw Election Data'!$A$1:$AN$3144,MATCH($C2204&amp;" "&amp;$B2204,'Raw Election Data'!$C$1:$C$3144,0),MATCH('Joined Data'!R$1,'Raw Election Data'!$A$1:$AN$1,0))</f>
        <v>0.2284339929509201</v>
      </c>
    </row>
    <row r="2205" spans="1:18" ht="13.5" hidden="1" customHeight="1" x14ac:dyDescent="0.15">
      <c r="A2205" t="s">
        <v>280</v>
      </c>
      <c r="B2205" t="s">
        <v>5533</v>
      </c>
      <c r="C2205" t="str">
        <f>INDEX(FIPS!$A$1:$E$3236,MATCH($F2205,FIPS!$D$1:$D$3236,0),5)</f>
        <v>Wagoner County</v>
      </c>
      <c r="D2205" t="s">
        <v>281</v>
      </c>
      <c r="E2205" s="15" t="s">
        <v>119</v>
      </c>
      <c r="F2205" t="s">
        <v>5689</v>
      </c>
      <c r="G2205" t="s">
        <v>439</v>
      </c>
      <c r="H2205" t="str">
        <f>IFERROR(VLOOKUP($G2205,'Team Colors'!$A:$B,2,0),"#c9c9c9")</f>
        <v>#002244</v>
      </c>
      <c r="I2205">
        <f>INDEX('Raw Election Data'!$A$1:$AN$3144,MATCH($C2205&amp;" "&amp;$B2205,'Raw Election Data'!$C$1:$C$3144,0),MATCH('Joined Data'!I$1,'Raw Election Data'!$A$1:$AN$1,0))</f>
        <v>76559</v>
      </c>
      <c r="J2205">
        <f>INDEX('Raw Election Data'!$A$1:$AN$3144,MATCH($C2205&amp;" "&amp;$B2205,'Raw Election Data'!$C$1:$C$3144,0),MATCH('Joined Data'!J$1,'Raw Election Data'!$A$1:$AN$1,0))</f>
        <v>6711</v>
      </c>
      <c r="K2205">
        <f>INDEX('Raw Election Data'!$A$1:$AN$3144,MATCH($C2205&amp;" "&amp;$B2205,'Raw Election Data'!$C$1:$C$3144,0),MATCH('Joined Data'!K$1,'Raw Election Data'!$A$1:$AN$1,0))</f>
        <v>22967</v>
      </c>
      <c r="L2205">
        <f>INDEX('Raw Election Data'!$A$1:$AN$3144,MATCH($C2205&amp;" "&amp;$B2205,'Raw Election Data'!$C$1:$C$3144,0),MATCH('Joined Data'!L$1,'Raw Election Data'!$A$1:$AN$1,0))</f>
        <v>31246</v>
      </c>
      <c r="M2205">
        <f>INDEX('Raw Election Data'!$A$1:$AN$3144,MATCH($C2205&amp;" "&amp;$B2205,'Raw Election Data'!$C$1:$C$3144,0),MATCH('Joined Data'!M$1,'Raw Election Data'!$A$1:$AN$1,0))</f>
        <v>0.21477949177494721</v>
      </c>
      <c r="N2205">
        <f>INDEX('Raw Election Data'!$A$1:$AN$3144,MATCH($C2205&amp;" "&amp;$B2205,'Raw Election Data'!$C$1:$C$3144,0),MATCH('Joined Data'!N$1,'Raw Election Data'!$A$1:$AN$1,0))</f>
        <v>0.735038084874864</v>
      </c>
      <c r="O2205">
        <f>INDEX('Raw Election Data'!$A$1:$AN$3144,MATCH($C2205&amp;" "&amp;$B2205,'Raw Election Data'!$C$1:$C$3144,0),MATCH('Joined Data'!O$1,'Raw Election Data'!$A$1:$AN$1,0))</f>
        <v>-16256</v>
      </c>
      <c r="P2205">
        <f>INDEX('Raw Election Data'!$A$1:$AN$3144,MATCH($C2205&amp;" "&amp;$B2205,'Raw Election Data'!$C$1:$C$3144,0),MATCH('Joined Data'!P$1,'Raw Election Data'!$A$1:$AN$1,0))</f>
        <v>16256</v>
      </c>
      <c r="Q2205">
        <f>INDEX('Raw Election Data'!$A$1:$AN$3144,MATCH($C2205&amp;" "&amp;$B2205,'Raw Election Data'!$C$1:$C$3144,0),MATCH('Joined Data'!Q$1,'Raw Election Data'!$A$1:$AN$1,0))</f>
        <v>-0.52025859309991684</v>
      </c>
      <c r="R2205">
        <f>INDEX('Raw Election Data'!$A$1:$AN$3144,MATCH($C2205&amp;" "&amp;$B2205,'Raw Election Data'!$C$1:$C$3144,0),MATCH('Joined Data'!R$1,'Raw Election Data'!$A$1:$AN$1,0))</f>
        <v>0.52025859309991684</v>
      </c>
    </row>
    <row r="2206" spans="1:18" ht="13.5" hidden="1" customHeight="1" x14ac:dyDescent="0.15">
      <c r="A2206" t="s">
        <v>280</v>
      </c>
      <c r="B2206" t="s">
        <v>5533</v>
      </c>
      <c r="C2206" t="str">
        <f>INDEX(FIPS!$A$1:$E$3236,MATCH($F2206,FIPS!$D$1:$D$3236,0),5)</f>
        <v>Washington County</v>
      </c>
      <c r="D2206" t="s">
        <v>281</v>
      </c>
      <c r="E2206" s="15" t="s">
        <v>120</v>
      </c>
      <c r="F2206" t="s">
        <v>5690</v>
      </c>
      <c r="G2206" t="s">
        <v>439</v>
      </c>
      <c r="H2206" t="str">
        <f>IFERROR(VLOOKUP($G2206,'Team Colors'!$A:$B,2,0),"#c9c9c9")</f>
        <v>#002244</v>
      </c>
      <c r="I2206">
        <f>INDEX('Raw Election Data'!$A$1:$AN$3144,MATCH($C2206&amp;" "&amp;$B2206,'Raw Election Data'!$C$1:$C$3144,0),MATCH('Joined Data'!I$1,'Raw Election Data'!$A$1:$AN$1,0))</f>
        <v>52021</v>
      </c>
      <c r="J2206">
        <f>INDEX('Raw Election Data'!$A$1:$AN$3144,MATCH($C2206&amp;" "&amp;$B2206,'Raw Election Data'!$C$1:$C$3144,0),MATCH('Joined Data'!J$1,'Raw Election Data'!$A$1:$AN$1,0))</f>
        <v>5047</v>
      </c>
      <c r="K2206">
        <f>INDEX('Raw Election Data'!$A$1:$AN$3144,MATCH($C2206&amp;" "&amp;$B2206,'Raw Election Data'!$C$1:$C$3144,0),MATCH('Joined Data'!K$1,'Raw Election Data'!$A$1:$AN$1,0))</f>
        <v>15810</v>
      </c>
      <c r="L2206">
        <f>INDEX('Raw Election Data'!$A$1:$AN$3144,MATCH($C2206&amp;" "&amp;$B2206,'Raw Election Data'!$C$1:$C$3144,0),MATCH('Joined Data'!L$1,'Raw Election Data'!$A$1:$AN$1,0))</f>
        <v>22208</v>
      </c>
      <c r="M2206">
        <f>INDEX('Raw Election Data'!$A$1:$AN$3144,MATCH($C2206&amp;" "&amp;$B2206,'Raw Election Data'!$C$1:$C$3144,0),MATCH('Joined Data'!M$1,'Raw Election Data'!$A$1:$AN$1,0))</f>
        <v>0.22726044668587897</v>
      </c>
      <c r="N2206">
        <f>INDEX('Raw Election Data'!$A$1:$AN$3144,MATCH($C2206&amp;" "&amp;$B2206,'Raw Election Data'!$C$1:$C$3144,0),MATCH('Joined Data'!N$1,'Raw Election Data'!$A$1:$AN$1,0))</f>
        <v>0.71190561959654175</v>
      </c>
      <c r="O2206">
        <f>INDEX('Raw Election Data'!$A$1:$AN$3144,MATCH($C2206&amp;" "&amp;$B2206,'Raw Election Data'!$C$1:$C$3144,0),MATCH('Joined Data'!O$1,'Raw Election Data'!$A$1:$AN$1,0))</f>
        <v>-10763</v>
      </c>
      <c r="P2206">
        <f>INDEX('Raw Election Data'!$A$1:$AN$3144,MATCH($C2206&amp;" "&amp;$B2206,'Raw Election Data'!$C$1:$C$3144,0),MATCH('Joined Data'!P$1,'Raw Election Data'!$A$1:$AN$1,0))</f>
        <v>10763</v>
      </c>
      <c r="Q2206">
        <f>INDEX('Raw Election Data'!$A$1:$AN$3144,MATCH($C2206&amp;" "&amp;$B2206,'Raw Election Data'!$C$1:$C$3144,0),MATCH('Joined Data'!Q$1,'Raw Election Data'!$A$1:$AN$1,0))</f>
        <v>-0.48464517291066278</v>
      </c>
      <c r="R2206">
        <f>INDEX('Raw Election Data'!$A$1:$AN$3144,MATCH($C2206&amp;" "&amp;$B2206,'Raw Election Data'!$C$1:$C$3144,0),MATCH('Joined Data'!R$1,'Raw Election Data'!$A$1:$AN$1,0))</f>
        <v>0.48464517291066278</v>
      </c>
    </row>
    <row r="2207" spans="1:18" ht="13.5" hidden="1" customHeight="1" x14ac:dyDescent="0.15">
      <c r="A2207" t="s">
        <v>280</v>
      </c>
      <c r="B2207" t="s">
        <v>5533</v>
      </c>
      <c r="C2207" t="str">
        <f>INDEX(FIPS!$A$1:$E$3236,MATCH($F2207,FIPS!$D$1:$D$3236,0),5)</f>
        <v>Washita County</v>
      </c>
      <c r="D2207" t="s">
        <v>281</v>
      </c>
      <c r="E2207" s="15" t="s">
        <v>121</v>
      </c>
      <c r="F2207" t="s">
        <v>5694</v>
      </c>
      <c r="G2207" t="s">
        <v>439</v>
      </c>
      <c r="H2207" t="str">
        <f>IFERROR(VLOOKUP($G2207,'Team Colors'!$A:$B,2,0),"#c9c9c9")</f>
        <v>#002244</v>
      </c>
      <c r="I2207">
        <f>INDEX('Raw Election Data'!$A$1:$AN$3144,MATCH($C2207&amp;" "&amp;$B2207,'Raw Election Data'!$C$1:$C$3144,0),MATCH('Joined Data'!I$1,'Raw Election Data'!$A$1:$AN$1,0))</f>
        <v>11661</v>
      </c>
      <c r="J2207">
        <f>INDEX('Raw Election Data'!$A$1:$AN$3144,MATCH($C2207&amp;" "&amp;$B2207,'Raw Election Data'!$C$1:$C$3144,0),MATCH('Joined Data'!J$1,'Raw Election Data'!$A$1:$AN$1,0))</f>
        <v>588</v>
      </c>
      <c r="K2207">
        <f>INDEX('Raw Election Data'!$A$1:$AN$3144,MATCH($C2207&amp;" "&amp;$B2207,'Raw Election Data'!$C$1:$C$3144,0),MATCH('Joined Data'!K$1,'Raw Election Data'!$A$1:$AN$1,0))</f>
        <v>3851</v>
      </c>
      <c r="L2207">
        <f>INDEX('Raw Election Data'!$A$1:$AN$3144,MATCH($C2207&amp;" "&amp;$B2207,'Raw Election Data'!$C$1:$C$3144,0),MATCH('Joined Data'!L$1,'Raw Election Data'!$A$1:$AN$1,0))</f>
        <v>4628</v>
      </c>
      <c r="M2207">
        <f>INDEX('Raw Election Data'!$A$1:$AN$3144,MATCH($C2207&amp;" "&amp;$B2207,'Raw Election Data'!$C$1:$C$3144,0),MATCH('Joined Data'!M$1,'Raw Election Data'!$A$1:$AN$1,0))</f>
        <v>0.12705272255834055</v>
      </c>
      <c r="N2207">
        <f>INDEX('Raw Election Data'!$A$1:$AN$3144,MATCH($C2207&amp;" "&amp;$B2207,'Raw Election Data'!$C$1:$C$3144,0),MATCH('Joined Data'!N$1,'Raw Election Data'!$A$1:$AN$1,0))</f>
        <v>0.83210890233362145</v>
      </c>
      <c r="O2207">
        <f>INDEX('Raw Election Data'!$A$1:$AN$3144,MATCH($C2207&amp;" "&amp;$B2207,'Raw Election Data'!$C$1:$C$3144,0),MATCH('Joined Data'!O$1,'Raw Election Data'!$A$1:$AN$1,0))</f>
        <v>-3263</v>
      </c>
      <c r="P2207">
        <f>INDEX('Raw Election Data'!$A$1:$AN$3144,MATCH($C2207&amp;" "&amp;$B2207,'Raw Election Data'!$C$1:$C$3144,0),MATCH('Joined Data'!P$1,'Raw Election Data'!$A$1:$AN$1,0))</f>
        <v>3263</v>
      </c>
      <c r="Q2207">
        <f>INDEX('Raw Election Data'!$A$1:$AN$3144,MATCH($C2207&amp;" "&amp;$B2207,'Raw Election Data'!$C$1:$C$3144,0),MATCH('Joined Data'!Q$1,'Raw Election Data'!$A$1:$AN$1,0))</f>
        <v>-0.7050561797752809</v>
      </c>
      <c r="R2207">
        <f>INDEX('Raw Election Data'!$A$1:$AN$3144,MATCH($C2207&amp;" "&amp;$B2207,'Raw Election Data'!$C$1:$C$3144,0),MATCH('Joined Data'!R$1,'Raw Election Data'!$A$1:$AN$1,0))</f>
        <v>0.7050561797752809</v>
      </c>
    </row>
    <row r="2208" spans="1:18" ht="13.5" hidden="1" customHeight="1" x14ac:dyDescent="0.15">
      <c r="A2208" t="s">
        <v>280</v>
      </c>
      <c r="B2208" t="s">
        <v>5533</v>
      </c>
      <c r="C2208" t="str">
        <f>INDEX(FIPS!$A$1:$E$3236,MATCH($F2208,FIPS!$D$1:$D$3236,0),5)</f>
        <v>Woods County</v>
      </c>
      <c r="D2208" t="s">
        <v>281</v>
      </c>
      <c r="E2208" s="15" t="s">
        <v>138</v>
      </c>
      <c r="F2208" t="s">
        <v>5696</v>
      </c>
      <c r="G2208" t="s">
        <v>439</v>
      </c>
      <c r="H2208" t="str">
        <f>IFERROR(VLOOKUP($G2208,'Team Colors'!$A:$B,2,0),"#c9c9c9")</f>
        <v>#002244</v>
      </c>
      <c r="I2208">
        <f>INDEX('Raw Election Data'!$A$1:$AN$3144,MATCH($C2208&amp;" "&amp;$B2208,'Raw Election Data'!$C$1:$C$3144,0),MATCH('Joined Data'!I$1,'Raw Election Data'!$A$1:$AN$1,0))</f>
        <v>9304</v>
      </c>
      <c r="J2208">
        <f>INDEX('Raw Election Data'!$A$1:$AN$3144,MATCH($C2208&amp;" "&amp;$B2208,'Raw Election Data'!$C$1:$C$3144,0),MATCH('Joined Data'!J$1,'Raw Election Data'!$A$1:$AN$1,0))</f>
        <v>521</v>
      </c>
      <c r="K2208">
        <f>INDEX('Raw Election Data'!$A$1:$AN$3144,MATCH($C2208&amp;" "&amp;$B2208,'Raw Election Data'!$C$1:$C$3144,0),MATCH('Joined Data'!K$1,'Raw Election Data'!$A$1:$AN$1,0))</f>
        <v>2945</v>
      </c>
      <c r="L2208">
        <f>INDEX('Raw Election Data'!$A$1:$AN$3144,MATCH($C2208&amp;" "&amp;$B2208,'Raw Election Data'!$C$1:$C$3144,0),MATCH('Joined Data'!L$1,'Raw Election Data'!$A$1:$AN$1,0))</f>
        <v>3665</v>
      </c>
      <c r="M2208">
        <f>INDEX('Raw Election Data'!$A$1:$AN$3144,MATCH($C2208&amp;" "&amp;$B2208,'Raw Election Data'!$C$1:$C$3144,0),MATCH('Joined Data'!M$1,'Raw Election Data'!$A$1:$AN$1,0))</f>
        <v>0.14215552523874489</v>
      </c>
      <c r="N2208">
        <f>INDEX('Raw Election Data'!$A$1:$AN$3144,MATCH($C2208&amp;" "&amp;$B2208,'Raw Election Data'!$C$1:$C$3144,0),MATCH('Joined Data'!N$1,'Raw Election Data'!$A$1:$AN$1,0))</f>
        <v>0.80354706684856758</v>
      </c>
      <c r="O2208">
        <f>INDEX('Raw Election Data'!$A$1:$AN$3144,MATCH($C2208&amp;" "&amp;$B2208,'Raw Election Data'!$C$1:$C$3144,0),MATCH('Joined Data'!O$1,'Raw Election Data'!$A$1:$AN$1,0))</f>
        <v>-2424</v>
      </c>
      <c r="P2208">
        <f>INDEX('Raw Election Data'!$A$1:$AN$3144,MATCH($C2208&amp;" "&amp;$B2208,'Raw Election Data'!$C$1:$C$3144,0),MATCH('Joined Data'!P$1,'Raw Election Data'!$A$1:$AN$1,0))</f>
        <v>2424</v>
      </c>
      <c r="Q2208">
        <f>INDEX('Raw Election Data'!$A$1:$AN$3144,MATCH($C2208&amp;" "&amp;$B2208,'Raw Election Data'!$C$1:$C$3144,0),MATCH('Joined Data'!Q$1,'Raw Election Data'!$A$1:$AN$1,0))</f>
        <v>-0.66139154160982272</v>
      </c>
      <c r="R2208">
        <f>INDEX('Raw Election Data'!$A$1:$AN$3144,MATCH($C2208&amp;" "&amp;$B2208,'Raw Election Data'!$C$1:$C$3144,0),MATCH('Joined Data'!R$1,'Raw Election Data'!$A$1:$AN$1,0))</f>
        <v>0.66139154160982272</v>
      </c>
    </row>
    <row r="2209" spans="1:18" ht="13.5" hidden="1" customHeight="1" x14ac:dyDescent="0.15">
      <c r="A2209" t="s">
        <v>280</v>
      </c>
      <c r="B2209" t="s">
        <v>5533</v>
      </c>
      <c r="C2209" t="str">
        <f>INDEX(FIPS!$A$1:$E$3236,MATCH($F2209,FIPS!$D$1:$D$3236,0),5)</f>
        <v>Woodward County</v>
      </c>
      <c r="D2209" t="s">
        <v>281</v>
      </c>
      <c r="E2209" s="15" t="s">
        <v>96</v>
      </c>
      <c r="F2209" t="s">
        <v>5698</v>
      </c>
      <c r="G2209" t="s">
        <v>439</v>
      </c>
      <c r="H2209" t="str">
        <f>IFERROR(VLOOKUP($G2209,'Team Colors'!$A:$B,2,0),"#c9c9c9")</f>
        <v>#002244</v>
      </c>
      <c r="I2209">
        <f>INDEX('Raw Election Data'!$A$1:$AN$3144,MATCH($C2209&amp;" "&amp;$B2209,'Raw Election Data'!$C$1:$C$3144,0),MATCH('Joined Data'!I$1,'Raw Election Data'!$A$1:$AN$1,0))</f>
        <v>21559</v>
      </c>
      <c r="J2209">
        <f>INDEX('Raw Election Data'!$A$1:$AN$3144,MATCH($C2209&amp;" "&amp;$B2209,'Raw Election Data'!$C$1:$C$3144,0),MATCH('Joined Data'!J$1,'Raw Election Data'!$A$1:$AN$1,0))</f>
        <v>871</v>
      </c>
      <c r="K2209">
        <f>INDEX('Raw Election Data'!$A$1:$AN$3144,MATCH($C2209&amp;" "&amp;$B2209,'Raw Election Data'!$C$1:$C$3144,0),MATCH('Joined Data'!K$1,'Raw Election Data'!$A$1:$AN$1,0))</f>
        <v>6329</v>
      </c>
      <c r="L2209">
        <f>INDEX('Raw Election Data'!$A$1:$AN$3144,MATCH($C2209&amp;" "&amp;$B2209,'Raw Election Data'!$C$1:$C$3144,0),MATCH('Joined Data'!L$1,'Raw Election Data'!$A$1:$AN$1,0))</f>
        <v>7573</v>
      </c>
      <c r="M2209">
        <f>INDEX('Raw Election Data'!$A$1:$AN$3144,MATCH($C2209&amp;" "&amp;$B2209,'Raw Election Data'!$C$1:$C$3144,0),MATCH('Joined Data'!M$1,'Raw Election Data'!$A$1:$AN$1,0))</f>
        <v>0.11501386504687706</v>
      </c>
      <c r="N2209">
        <f>INDEX('Raw Election Data'!$A$1:$AN$3144,MATCH($C2209&amp;" "&amp;$B2209,'Raw Election Data'!$C$1:$C$3144,0),MATCH('Joined Data'!N$1,'Raw Election Data'!$A$1:$AN$1,0))</f>
        <v>0.83573220652317448</v>
      </c>
      <c r="O2209">
        <f>INDEX('Raw Election Data'!$A$1:$AN$3144,MATCH($C2209&amp;" "&amp;$B2209,'Raw Election Data'!$C$1:$C$3144,0),MATCH('Joined Data'!O$1,'Raw Election Data'!$A$1:$AN$1,0))</f>
        <v>-5458</v>
      </c>
      <c r="P2209">
        <f>INDEX('Raw Election Data'!$A$1:$AN$3144,MATCH($C2209&amp;" "&amp;$B2209,'Raw Election Data'!$C$1:$C$3144,0),MATCH('Joined Data'!P$1,'Raw Election Data'!$A$1:$AN$1,0))</f>
        <v>5458</v>
      </c>
      <c r="Q2209">
        <f>INDEX('Raw Election Data'!$A$1:$AN$3144,MATCH($C2209&amp;" "&amp;$B2209,'Raw Election Data'!$C$1:$C$3144,0),MATCH('Joined Data'!Q$1,'Raw Election Data'!$A$1:$AN$1,0))</f>
        <v>-0.72071834147629743</v>
      </c>
      <c r="R2209">
        <f>INDEX('Raw Election Data'!$A$1:$AN$3144,MATCH($C2209&amp;" "&amp;$B2209,'Raw Election Data'!$C$1:$C$3144,0),MATCH('Joined Data'!R$1,'Raw Election Data'!$A$1:$AN$1,0))</f>
        <v>0.72071834147629743</v>
      </c>
    </row>
    <row r="2210" spans="1:18" ht="13.5" customHeight="1" x14ac:dyDescent="0.15">
      <c r="A2210" t="s">
        <v>246</v>
      </c>
      <c r="B2210" t="s">
        <v>5701</v>
      </c>
      <c r="C2210" t="str">
        <f>INDEX(FIPS!$A$1:$E$3236,MATCH($F2210,FIPS!$D$1:$D$3236,0),5)</f>
        <v>Baker County</v>
      </c>
      <c r="D2210" t="s">
        <v>282</v>
      </c>
      <c r="E2210" s="15" t="s">
        <v>6</v>
      </c>
      <c r="F2210" t="s">
        <v>5702</v>
      </c>
      <c r="G2210" t="s">
        <v>436</v>
      </c>
      <c r="H2210" t="str">
        <f>IFERROR(VLOOKUP($G2210,'Team Colors'!$A:$B,2,0),"#c9c9c9")</f>
        <v>#69be28</v>
      </c>
      <c r="I2210">
        <f>INDEX('Raw Election Data'!$A$1:$AN$3144,MATCH($C2210&amp;" "&amp;$B2210,'Raw Election Data'!$C$1:$C$3144,0),MATCH('Joined Data'!I$1,'Raw Election Data'!$A$1:$AN$1,0))</f>
        <v>16005</v>
      </c>
      <c r="J2210">
        <f>INDEX('Raw Election Data'!$A$1:$AN$3144,MATCH($C2210&amp;" "&amp;$B2210,'Raw Election Data'!$C$1:$C$3144,0),MATCH('Joined Data'!J$1,'Raw Election Data'!$A$1:$AN$1,0))</f>
        <v>1781</v>
      </c>
      <c r="K2210">
        <f>INDEX('Raw Election Data'!$A$1:$AN$3144,MATCH($C2210&amp;" "&amp;$B2210,'Raw Election Data'!$C$1:$C$3144,0),MATCH('Joined Data'!K$1,'Raw Election Data'!$A$1:$AN$1,0))</f>
        <v>6160</v>
      </c>
      <c r="L2210">
        <f>INDEX('Raw Election Data'!$A$1:$AN$3144,MATCH($C2210&amp;" "&amp;$B2210,'Raw Election Data'!$C$1:$C$3144,0),MATCH('Joined Data'!L$1,'Raw Election Data'!$A$1:$AN$1,0))</f>
        <v>8479</v>
      </c>
      <c r="M2210">
        <f>INDEX('Raw Election Data'!$A$1:$AN$3144,MATCH($C2210&amp;" "&amp;$B2210,'Raw Election Data'!$C$1:$C$3144,0),MATCH('Joined Data'!M$1,'Raw Election Data'!$A$1:$AN$1,0))</f>
        <v>0.21004835475881589</v>
      </c>
      <c r="N2210">
        <f>INDEX('Raw Election Data'!$A$1:$AN$3144,MATCH($C2210&amp;" "&amp;$B2210,'Raw Election Data'!$C$1:$C$3144,0),MATCH('Joined Data'!N$1,'Raw Election Data'!$A$1:$AN$1,0))</f>
        <v>0.72650076659983487</v>
      </c>
      <c r="O2210">
        <f>INDEX('Raw Election Data'!$A$1:$AN$3144,MATCH($C2210&amp;" "&amp;$B2210,'Raw Election Data'!$C$1:$C$3144,0),MATCH('Joined Data'!O$1,'Raw Election Data'!$A$1:$AN$1,0))</f>
        <v>-4379</v>
      </c>
      <c r="P2210">
        <f>INDEX('Raw Election Data'!$A$1:$AN$3144,MATCH($C2210&amp;" "&amp;$B2210,'Raw Election Data'!$C$1:$C$3144,0),MATCH('Joined Data'!P$1,'Raw Election Data'!$A$1:$AN$1,0))</f>
        <v>4379</v>
      </c>
      <c r="Q2210">
        <f>INDEX('Raw Election Data'!$A$1:$AN$3144,MATCH($C2210&amp;" "&amp;$B2210,'Raw Election Data'!$C$1:$C$3144,0),MATCH('Joined Data'!Q$1,'Raw Election Data'!$A$1:$AN$1,0))</f>
        <v>-0.51645241184101898</v>
      </c>
      <c r="R2210">
        <f>INDEX('Raw Election Data'!$A$1:$AN$3144,MATCH($C2210&amp;" "&amp;$B2210,'Raw Election Data'!$C$1:$C$3144,0),MATCH('Joined Data'!R$1,'Raw Election Data'!$A$1:$AN$1,0))</f>
        <v>0.51645241184101898</v>
      </c>
    </row>
    <row r="2211" spans="1:18" ht="13.5" customHeight="1" x14ac:dyDescent="0.15">
      <c r="A2211" t="s">
        <v>246</v>
      </c>
      <c r="B2211" t="s">
        <v>5701</v>
      </c>
      <c r="C2211" t="str">
        <f>INDEX(FIPS!$A$1:$E$3236,MATCH($F2211,FIPS!$D$1:$D$3236,0),5)</f>
        <v>Benton County</v>
      </c>
      <c r="D2211" t="s">
        <v>282</v>
      </c>
      <c r="E2211" s="15" t="s">
        <v>7</v>
      </c>
      <c r="F2211" t="s">
        <v>5703</v>
      </c>
      <c r="G2211" t="s">
        <v>436</v>
      </c>
      <c r="H2211" t="str">
        <f>IFERROR(VLOOKUP($G2211,'Team Colors'!$A:$B,2,0),"#c9c9c9")</f>
        <v>#69be28</v>
      </c>
      <c r="I2211">
        <f>INDEX('Raw Election Data'!$A$1:$AN$3144,MATCH($C2211&amp;" "&amp;$B2211,'Raw Election Data'!$C$1:$C$3144,0),MATCH('Joined Data'!I$1,'Raw Election Data'!$A$1:$AN$1,0))</f>
        <v>87572</v>
      </c>
      <c r="J2211">
        <f>INDEX('Raw Election Data'!$A$1:$AN$3144,MATCH($C2211&amp;" "&amp;$B2211,'Raw Election Data'!$C$1:$C$3144,0),MATCH('Joined Data'!J$1,'Raw Election Data'!$A$1:$AN$1,0))</f>
        <v>28431</v>
      </c>
      <c r="K2211">
        <f>INDEX('Raw Election Data'!$A$1:$AN$3144,MATCH($C2211&amp;" "&amp;$B2211,'Raw Election Data'!$C$1:$C$3144,0),MATCH('Joined Data'!K$1,'Raw Election Data'!$A$1:$AN$1,0))</f>
        <v>13030</v>
      </c>
      <c r="L2211">
        <f>INDEX('Raw Election Data'!$A$1:$AN$3144,MATCH($C2211&amp;" "&amp;$B2211,'Raw Election Data'!$C$1:$C$3144,0),MATCH('Joined Data'!L$1,'Raw Election Data'!$A$1:$AN$1,0))</f>
        <v>45577</v>
      </c>
      <c r="M2211">
        <f>INDEX('Raw Election Data'!$A$1:$AN$3144,MATCH($C2211&amp;" "&amp;$B2211,'Raw Election Data'!$C$1:$C$3144,0),MATCH('Joined Data'!M$1,'Raw Election Data'!$A$1:$AN$1,0))</f>
        <v>0.62380147881606951</v>
      </c>
      <c r="N2211">
        <f>INDEX('Raw Election Data'!$A$1:$AN$3144,MATCH($C2211&amp;" "&amp;$B2211,'Raw Election Data'!$C$1:$C$3144,0),MATCH('Joined Data'!N$1,'Raw Election Data'!$A$1:$AN$1,0))</f>
        <v>0.28588981284419773</v>
      </c>
      <c r="O2211">
        <f>INDEX('Raw Election Data'!$A$1:$AN$3144,MATCH($C2211&amp;" "&amp;$B2211,'Raw Election Data'!$C$1:$C$3144,0),MATCH('Joined Data'!O$1,'Raw Election Data'!$A$1:$AN$1,0))</f>
        <v>15401</v>
      </c>
      <c r="P2211">
        <f>INDEX('Raw Election Data'!$A$1:$AN$3144,MATCH($C2211&amp;" "&amp;$B2211,'Raw Election Data'!$C$1:$C$3144,0),MATCH('Joined Data'!P$1,'Raw Election Data'!$A$1:$AN$1,0))</f>
        <v>-15401</v>
      </c>
      <c r="Q2211">
        <f>INDEX('Raw Election Data'!$A$1:$AN$3144,MATCH($C2211&amp;" "&amp;$B2211,'Raw Election Data'!$C$1:$C$3144,0),MATCH('Joined Data'!Q$1,'Raw Election Data'!$A$1:$AN$1,0))</f>
        <v>0.33791166597187178</v>
      </c>
      <c r="R2211">
        <f>INDEX('Raw Election Data'!$A$1:$AN$3144,MATCH($C2211&amp;" "&amp;$B2211,'Raw Election Data'!$C$1:$C$3144,0),MATCH('Joined Data'!R$1,'Raw Election Data'!$A$1:$AN$1,0))</f>
        <v>-0.33791166597187178</v>
      </c>
    </row>
    <row r="2212" spans="1:18" ht="13.5" customHeight="1" x14ac:dyDescent="0.15">
      <c r="A2212" t="s">
        <v>246</v>
      </c>
      <c r="B2212" t="s">
        <v>5701</v>
      </c>
      <c r="C2212" t="str">
        <f>INDEX(FIPS!$A$1:$E$3236,MATCH($F2212,FIPS!$D$1:$D$3236,0),5)</f>
        <v>Clackamas County</v>
      </c>
      <c r="D2212" t="s">
        <v>282</v>
      </c>
      <c r="E2212" s="15" t="s">
        <v>8</v>
      </c>
      <c r="F2212" t="s">
        <v>5709</v>
      </c>
      <c r="G2212" t="s">
        <v>436</v>
      </c>
      <c r="H2212" t="str">
        <f>IFERROR(VLOOKUP($G2212,'Team Colors'!$A:$B,2,0),"#c9c9c9")</f>
        <v>#69be28</v>
      </c>
      <c r="I2212">
        <f>INDEX('Raw Election Data'!$A$1:$AN$3144,MATCH($C2212&amp;" "&amp;$B2212,'Raw Election Data'!$C$1:$C$3144,0),MATCH('Joined Data'!I$1,'Raw Election Data'!$A$1:$AN$1,0))</f>
        <v>401515</v>
      </c>
      <c r="J2212">
        <f>INDEX('Raw Election Data'!$A$1:$AN$3144,MATCH($C2212&amp;" "&amp;$B2212,'Raw Election Data'!$C$1:$C$3144,0),MATCH('Joined Data'!J$1,'Raw Election Data'!$A$1:$AN$1,0))</f>
        <v>90187</v>
      </c>
      <c r="K2212">
        <f>INDEX('Raw Election Data'!$A$1:$AN$3144,MATCH($C2212&amp;" "&amp;$B2212,'Raw Election Data'!$C$1:$C$3144,0),MATCH('Joined Data'!K$1,'Raw Election Data'!$A$1:$AN$1,0))</f>
        <v>79062</v>
      </c>
      <c r="L2212">
        <f>INDEX('Raw Election Data'!$A$1:$AN$3144,MATCH($C2212&amp;" "&amp;$B2212,'Raw Election Data'!$C$1:$C$3144,0),MATCH('Joined Data'!L$1,'Raw Election Data'!$A$1:$AN$1,0))</f>
        <v>182136</v>
      </c>
      <c r="M2212">
        <f>INDEX('Raw Election Data'!$A$1:$AN$3144,MATCH($C2212&amp;" "&amp;$B2212,'Raw Election Data'!$C$1:$C$3144,0),MATCH('Joined Data'!M$1,'Raw Election Data'!$A$1:$AN$1,0))</f>
        <v>0.49516295515439013</v>
      </c>
      <c r="N2212">
        <f>INDEX('Raw Election Data'!$A$1:$AN$3144,MATCH($C2212&amp;" "&amp;$B2212,'Raw Election Data'!$C$1:$C$3144,0),MATCH('Joined Data'!N$1,'Raw Election Data'!$A$1:$AN$1,0))</f>
        <v>0.43408222427197257</v>
      </c>
      <c r="O2212">
        <f>INDEX('Raw Election Data'!$A$1:$AN$3144,MATCH($C2212&amp;" "&amp;$B2212,'Raw Election Data'!$C$1:$C$3144,0),MATCH('Joined Data'!O$1,'Raw Election Data'!$A$1:$AN$1,0))</f>
        <v>11125</v>
      </c>
      <c r="P2212">
        <f>INDEX('Raw Election Data'!$A$1:$AN$3144,MATCH($C2212&amp;" "&amp;$B2212,'Raw Election Data'!$C$1:$C$3144,0),MATCH('Joined Data'!P$1,'Raw Election Data'!$A$1:$AN$1,0))</f>
        <v>-11125</v>
      </c>
      <c r="Q2212">
        <f>INDEX('Raw Election Data'!$A$1:$AN$3144,MATCH($C2212&amp;" "&amp;$B2212,'Raw Election Data'!$C$1:$C$3144,0),MATCH('Joined Data'!Q$1,'Raw Election Data'!$A$1:$AN$1,0))</f>
        <v>6.1080730882417555E-2</v>
      </c>
      <c r="R2212">
        <f>INDEX('Raw Election Data'!$A$1:$AN$3144,MATCH($C2212&amp;" "&amp;$B2212,'Raw Election Data'!$C$1:$C$3144,0),MATCH('Joined Data'!R$1,'Raw Election Data'!$A$1:$AN$1,0))</f>
        <v>-6.1080730882417555E-2</v>
      </c>
    </row>
    <row r="2213" spans="1:18" ht="13.5" customHeight="1" x14ac:dyDescent="0.15">
      <c r="A2213" t="s">
        <v>246</v>
      </c>
      <c r="B2213" t="s">
        <v>5701</v>
      </c>
      <c r="C2213" t="str">
        <f>INDEX(FIPS!$A$1:$E$3236,MATCH($F2213,FIPS!$D$1:$D$3236,0),5)</f>
        <v>Clatsop County</v>
      </c>
      <c r="D2213" t="s">
        <v>282</v>
      </c>
      <c r="E2213" s="15" t="s">
        <v>9</v>
      </c>
      <c r="F2213" t="s">
        <v>5713</v>
      </c>
      <c r="G2213" t="s">
        <v>436</v>
      </c>
      <c r="H2213" t="str">
        <f>IFERROR(VLOOKUP($G2213,'Team Colors'!$A:$B,2,0),"#c9c9c9")</f>
        <v>#69be28</v>
      </c>
      <c r="I2213">
        <f>INDEX('Raw Election Data'!$A$1:$AN$3144,MATCH($C2213&amp;" "&amp;$B2213,'Raw Election Data'!$C$1:$C$3144,0),MATCH('Joined Data'!I$1,'Raw Election Data'!$A$1:$AN$1,0))</f>
        <v>37831</v>
      </c>
      <c r="J2213">
        <f>INDEX('Raw Election Data'!$A$1:$AN$3144,MATCH($C2213&amp;" "&amp;$B2213,'Raw Election Data'!$C$1:$C$3144,0),MATCH('Joined Data'!J$1,'Raw Election Data'!$A$1:$AN$1,0))</f>
        <v>8899</v>
      </c>
      <c r="K2213">
        <f>INDEX('Raw Election Data'!$A$1:$AN$3144,MATCH($C2213&amp;" "&amp;$B2213,'Raw Election Data'!$C$1:$C$3144,0),MATCH('Joined Data'!K$1,'Raw Election Data'!$A$1:$AN$1,0))</f>
        <v>7794</v>
      </c>
      <c r="L2213">
        <f>INDEX('Raw Election Data'!$A$1:$AN$3144,MATCH($C2213&amp;" "&amp;$B2213,'Raw Election Data'!$C$1:$C$3144,0),MATCH('Joined Data'!L$1,'Raw Election Data'!$A$1:$AN$1,0))</f>
        <v>18158</v>
      </c>
      <c r="M2213">
        <f>INDEX('Raw Election Data'!$A$1:$AN$3144,MATCH($C2213&amp;" "&amp;$B2213,'Raw Election Data'!$C$1:$C$3144,0),MATCH('Joined Data'!M$1,'Raw Election Data'!$A$1:$AN$1,0))</f>
        <v>0.49008701398832472</v>
      </c>
      <c r="N2213">
        <f>INDEX('Raw Election Data'!$A$1:$AN$3144,MATCH($C2213&amp;" "&amp;$B2213,'Raw Election Data'!$C$1:$C$3144,0),MATCH('Joined Data'!N$1,'Raw Election Data'!$A$1:$AN$1,0))</f>
        <v>0.42923229430554027</v>
      </c>
      <c r="O2213">
        <f>INDEX('Raw Election Data'!$A$1:$AN$3144,MATCH($C2213&amp;" "&amp;$B2213,'Raw Election Data'!$C$1:$C$3144,0),MATCH('Joined Data'!O$1,'Raw Election Data'!$A$1:$AN$1,0))</f>
        <v>1105</v>
      </c>
      <c r="P2213">
        <f>INDEX('Raw Election Data'!$A$1:$AN$3144,MATCH($C2213&amp;" "&amp;$B2213,'Raw Election Data'!$C$1:$C$3144,0),MATCH('Joined Data'!P$1,'Raw Election Data'!$A$1:$AN$1,0))</f>
        <v>-1105</v>
      </c>
      <c r="Q2213">
        <f>INDEX('Raw Election Data'!$A$1:$AN$3144,MATCH($C2213&amp;" "&amp;$B2213,'Raw Election Data'!$C$1:$C$3144,0),MATCH('Joined Data'!Q$1,'Raw Election Data'!$A$1:$AN$1,0))</f>
        <v>6.0854719682784442E-2</v>
      </c>
      <c r="R2213">
        <f>INDEX('Raw Election Data'!$A$1:$AN$3144,MATCH($C2213&amp;" "&amp;$B2213,'Raw Election Data'!$C$1:$C$3144,0),MATCH('Joined Data'!R$1,'Raw Election Data'!$A$1:$AN$1,0))</f>
        <v>-6.0854719682784442E-2</v>
      </c>
    </row>
    <row r="2214" spans="1:18" ht="13.5" customHeight="1" x14ac:dyDescent="0.15">
      <c r="A2214" t="s">
        <v>246</v>
      </c>
      <c r="B2214" t="s">
        <v>5701</v>
      </c>
      <c r="C2214" t="str">
        <f>INDEX(FIPS!$A$1:$E$3236,MATCH($F2214,FIPS!$D$1:$D$3236,0),5)</f>
        <v>Columbia County</v>
      </c>
      <c r="D2214" t="s">
        <v>282</v>
      </c>
      <c r="E2214" s="15" t="s">
        <v>10</v>
      </c>
      <c r="F2214" t="s">
        <v>5716</v>
      </c>
      <c r="G2214" t="s">
        <v>436</v>
      </c>
      <c r="H2214" t="str">
        <f>IFERROR(VLOOKUP($G2214,'Team Colors'!$A:$B,2,0),"#c9c9c9")</f>
        <v>#69be28</v>
      </c>
      <c r="I2214">
        <f>INDEX('Raw Election Data'!$A$1:$AN$3144,MATCH($C2214&amp;" "&amp;$B2214,'Raw Election Data'!$C$1:$C$3144,0),MATCH('Joined Data'!I$1,'Raw Election Data'!$A$1:$AN$1,0))</f>
        <v>49600</v>
      </c>
      <c r="J2214">
        <f>INDEX('Raw Election Data'!$A$1:$AN$3144,MATCH($C2214&amp;" "&amp;$B2214,'Raw Election Data'!$C$1:$C$3144,0),MATCH('Joined Data'!J$1,'Raw Election Data'!$A$1:$AN$1,0))</f>
        <v>9959</v>
      </c>
      <c r="K2214">
        <f>INDEX('Raw Election Data'!$A$1:$AN$3144,MATCH($C2214&amp;" "&amp;$B2214,'Raw Election Data'!$C$1:$C$3144,0),MATCH('Joined Data'!K$1,'Raw Election Data'!$A$1:$AN$1,0))</f>
        <v>12967</v>
      </c>
      <c r="L2214">
        <f>INDEX('Raw Election Data'!$A$1:$AN$3144,MATCH($C2214&amp;" "&amp;$B2214,'Raw Election Data'!$C$1:$C$3144,0),MATCH('Joined Data'!L$1,'Raw Election Data'!$A$1:$AN$1,0))</f>
        <v>25077</v>
      </c>
      <c r="M2214">
        <f>INDEX('Raw Election Data'!$A$1:$AN$3144,MATCH($C2214&amp;" "&amp;$B2214,'Raw Election Data'!$C$1:$C$3144,0),MATCH('Joined Data'!M$1,'Raw Election Data'!$A$1:$AN$1,0))</f>
        <v>0.39713681859871597</v>
      </c>
      <c r="N2214">
        <f>INDEX('Raw Election Data'!$A$1:$AN$3144,MATCH($C2214&amp;" "&amp;$B2214,'Raw Election Data'!$C$1:$C$3144,0),MATCH('Joined Data'!N$1,'Raw Election Data'!$A$1:$AN$1,0))</f>
        <v>0.51708737089763523</v>
      </c>
      <c r="O2214">
        <f>INDEX('Raw Election Data'!$A$1:$AN$3144,MATCH($C2214&amp;" "&amp;$B2214,'Raw Election Data'!$C$1:$C$3144,0),MATCH('Joined Data'!O$1,'Raw Election Data'!$A$1:$AN$1,0))</f>
        <v>-3008</v>
      </c>
      <c r="P2214">
        <f>INDEX('Raw Election Data'!$A$1:$AN$3144,MATCH($C2214&amp;" "&amp;$B2214,'Raw Election Data'!$C$1:$C$3144,0),MATCH('Joined Data'!P$1,'Raw Election Data'!$A$1:$AN$1,0))</f>
        <v>3008</v>
      </c>
      <c r="Q2214">
        <f>INDEX('Raw Election Data'!$A$1:$AN$3144,MATCH($C2214&amp;" "&amp;$B2214,'Raw Election Data'!$C$1:$C$3144,0),MATCH('Joined Data'!Q$1,'Raw Election Data'!$A$1:$AN$1,0))</f>
        <v>-0.11995055229891927</v>
      </c>
      <c r="R2214">
        <f>INDEX('Raw Election Data'!$A$1:$AN$3144,MATCH($C2214&amp;" "&amp;$B2214,'Raw Election Data'!$C$1:$C$3144,0),MATCH('Joined Data'!R$1,'Raw Election Data'!$A$1:$AN$1,0))</f>
        <v>0.11995055229891927</v>
      </c>
    </row>
    <row r="2215" spans="1:18" ht="13.5" customHeight="1" x14ac:dyDescent="0.15">
      <c r="A2215" t="s">
        <v>246</v>
      </c>
      <c r="B2215" t="s">
        <v>5701</v>
      </c>
      <c r="C2215" t="str">
        <f>INDEX(FIPS!$A$1:$E$3236,MATCH($F2215,FIPS!$D$1:$D$3236,0),5)</f>
        <v>Coos County</v>
      </c>
      <c r="D2215" t="s">
        <v>282</v>
      </c>
      <c r="E2215" s="15" t="s">
        <v>11</v>
      </c>
      <c r="F2215" t="s">
        <v>5717</v>
      </c>
      <c r="G2215" t="s">
        <v>436</v>
      </c>
      <c r="H2215" t="str">
        <f>IFERROR(VLOOKUP($G2215,'Team Colors'!$A:$B,2,0),"#c9c9c9")</f>
        <v>#69be28</v>
      </c>
      <c r="I2215">
        <f>INDEX('Raw Election Data'!$A$1:$AN$3144,MATCH($C2215&amp;" "&amp;$B2215,'Raw Election Data'!$C$1:$C$3144,0),MATCH('Joined Data'!I$1,'Raw Election Data'!$A$1:$AN$1,0))</f>
        <v>63121</v>
      </c>
      <c r="J2215">
        <f>INDEX('Raw Election Data'!$A$1:$AN$3144,MATCH($C2215&amp;" "&amp;$B2215,'Raw Election Data'!$C$1:$C$3144,0),MATCH('Joined Data'!J$1,'Raw Election Data'!$A$1:$AN$1,0))</f>
        <v>10355</v>
      </c>
      <c r="K2215">
        <f>INDEX('Raw Election Data'!$A$1:$AN$3144,MATCH($C2215&amp;" "&amp;$B2215,'Raw Election Data'!$C$1:$C$3144,0),MATCH('Joined Data'!K$1,'Raw Election Data'!$A$1:$AN$1,0))</f>
        <v>17699</v>
      </c>
      <c r="L2215">
        <f>INDEX('Raw Election Data'!$A$1:$AN$3144,MATCH($C2215&amp;" "&amp;$B2215,'Raw Election Data'!$C$1:$C$3144,0),MATCH('Joined Data'!L$1,'Raw Election Data'!$A$1:$AN$1,0))</f>
        <v>30181</v>
      </c>
      <c r="M2215">
        <f>INDEX('Raw Election Data'!$A$1:$AN$3144,MATCH($C2215&amp;" "&amp;$B2215,'Raw Election Data'!$C$1:$C$3144,0),MATCH('Joined Data'!M$1,'Raw Election Data'!$A$1:$AN$1,0))</f>
        <v>0.34309665021039726</v>
      </c>
      <c r="N2215">
        <f>INDEX('Raw Election Data'!$A$1:$AN$3144,MATCH($C2215&amp;" "&amp;$B2215,'Raw Election Data'!$C$1:$C$3144,0),MATCH('Joined Data'!N$1,'Raw Election Data'!$A$1:$AN$1,0))</f>
        <v>0.58642854776183695</v>
      </c>
      <c r="O2215">
        <f>INDEX('Raw Election Data'!$A$1:$AN$3144,MATCH($C2215&amp;" "&amp;$B2215,'Raw Election Data'!$C$1:$C$3144,0),MATCH('Joined Data'!O$1,'Raw Election Data'!$A$1:$AN$1,0))</f>
        <v>-7344</v>
      </c>
      <c r="P2215">
        <f>INDEX('Raw Election Data'!$A$1:$AN$3144,MATCH($C2215&amp;" "&amp;$B2215,'Raw Election Data'!$C$1:$C$3144,0),MATCH('Joined Data'!P$1,'Raw Election Data'!$A$1:$AN$1,0))</f>
        <v>7344</v>
      </c>
      <c r="Q2215">
        <f>INDEX('Raw Election Data'!$A$1:$AN$3144,MATCH($C2215&amp;" "&amp;$B2215,'Raw Election Data'!$C$1:$C$3144,0),MATCH('Joined Data'!Q$1,'Raw Election Data'!$A$1:$AN$1,0))</f>
        <v>-0.24333189755143969</v>
      </c>
      <c r="R2215">
        <f>INDEX('Raw Election Data'!$A$1:$AN$3144,MATCH($C2215&amp;" "&amp;$B2215,'Raw Election Data'!$C$1:$C$3144,0),MATCH('Joined Data'!R$1,'Raw Election Data'!$A$1:$AN$1,0))</f>
        <v>0.24333189755143969</v>
      </c>
    </row>
    <row r="2216" spans="1:18" ht="13.5" customHeight="1" x14ac:dyDescent="0.15">
      <c r="A2216" t="s">
        <v>246</v>
      </c>
      <c r="B2216" t="s">
        <v>5701</v>
      </c>
      <c r="C2216" t="str">
        <f>INDEX(FIPS!$A$1:$E$3236,MATCH($F2216,FIPS!$D$1:$D$3236,0),5)</f>
        <v>Crook County</v>
      </c>
      <c r="D2216" t="s">
        <v>282</v>
      </c>
      <c r="E2216" s="15" t="s">
        <v>12</v>
      </c>
      <c r="F2216" t="s">
        <v>5721</v>
      </c>
      <c r="G2216" t="s">
        <v>436</v>
      </c>
      <c r="H2216" t="str">
        <f>IFERROR(VLOOKUP($G2216,'Team Colors'!$A:$B,2,0),"#c9c9c9")</f>
        <v>#69be28</v>
      </c>
      <c r="I2216">
        <f>INDEX('Raw Election Data'!$A$1:$AN$3144,MATCH($C2216&amp;" "&amp;$B2216,'Raw Election Data'!$C$1:$C$3144,0),MATCH('Joined Data'!I$1,'Raw Election Data'!$A$1:$AN$1,0))</f>
        <v>21630</v>
      </c>
      <c r="J2216">
        <f>INDEX('Raw Election Data'!$A$1:$AN$3144,MATCH($C2216&amp;" "&amp;$B2216,'Raw Election Data'!$C$1:$C$3144,0),MATCH('Joined Data'!J$1,'Raw Election Data'!$A$1:$AN$1,0))</f>
        <v>2591</v>
      </c>
      <c r="K2216">
        <f>INDEX('Raw Election Data'!$A$1:$AN$3144,MATCH($C2216&amp;" "&amp;$B2216,'Raw Election Data'!$C$1:$C$3144,0),MATCH('Joined Data'!K$1,'Raw Election Data'!$A$1:$AN$1,0))</f>
        <v>8388</v>
      </c>
      <c r="L2216">
        <f>INDEX('Raw Election Data'!$A$1:$AN$3144,MATCH($C2216&amp;" "&amp;$B2216,'Raw Election Data'!$C$1:$C$3144,0),MATCH('Joined Data'!L$1,'Raw Election Data'!$A$1:$AN$1,0))</f>
        <v>11638</v>
      </c>
      <c r="M2216">
        <f>INDEX('Raw Election Data'!$A$1:$AN$3144,MATCH($C2216&amp;" "&amp;$B2216,'Raw Election Data'!$C$1:$C$3144,0),MATCH('Joined Data'!M$1,'Raw Election Data'!$A$1:$AN$1,0))</f>
        <v>0.22263275476886063</v>
      </c>
      <c r="N2216">
        <f>INDEX('Raw Election Data'!$A$1:$AN$3144,MATCH($C2216&amp;" "&amp;$B2216,'Raw Election Data'!$C$1:$C$3144,0),MATCH('Joined Data'!N$1,'Raw Election Data'!$A$1:$AN$1,0))</f>
        <v>0.7207423956006187</v>
      </c>
      <c r="O2216">
        <f>INDEX('Raw Election Data'!$A$1:$AN$3144,MATCH($C2216&amp;" "&amp;$B2216,'Raw Election Data'!$C$1:$C$3144,0),MATCH('Joined Data'!O$1,'Raw Election Data'!$A$1:$AN$1,0))</f>
        <v>-5797</v>
      </c>
      <c r="P2216">
        <f>INDEX('Raw Election Data'!$A$1:$AN$3144,MATCH($C2216&amp;" "&amp;$B2216,'Raw Election Data'!$C$1:$C$3144,0),MATCH('Joined Data'!P$1,'Raw Election Data'!$A$1:$AN$1,0))</f>
        <v>5797</v>
      </c>
      <c r="Q2216">
        <f>INDEX('Raw Election Data'!$A$1:$AN$3144,MATCH($C2216&amp;" "&amp;$B2216,'Raw Election Data'!$C$1:$C$3144,0),MATCH('Joined Data'!Q$1,'Raw Election Data'!$A$1:$AN$1,0))</f>
        <v>-0.49810964083175807</v>
      </c>
      <c r="R2216">
        <f>INDEX('Raw Election Data'!$A$1:$AN$3144,MATCH($C2216&amp;" "&amp;$B2216,'Raw Election Data'!$C$1:$C$3144,0),MATCH('Joined Data'!R$1,'Raw Election Data'!$A$1:$AN$1,0))</f>
        <v>0.49810964083175807</v>
      </c>
    </row>
    <row r="2217" spans="1:18" ht="13.5" hidden="1" customHeight="1" x14ac:dyDescent="0.15">
      <c r="A2217" t="s">
        <v>246</v>
      </c>
      <c r="B2217" t="s">
        <v>5701</v>
      </c>
      <c r="C2217" t="str">
        <f>INDEX(FIPS!$A$1:$E$3236,MATCH($F2217,FIPS!$D$1:$D$3236,0),5)</f>
        <v>Curry County</v>
      </c>
      <c r="D2217" t="s">
        <v>282</v>
      </c>
      <c r="E2217" s="15" t="s">
        <v>13</v>
      </c>
      <c r="F2217" t="s">
        <v>5726</v>
      </c>
      <c r="G2217" t="s">
        <v>441</v>
      </c>
      <c r="H2217" t="str">
        <f>IFERROR(VLOOKUP($G2217,'Team Colors'!$A:$B,2,0),"#c9c9c9")</f>
        <v>#aa0000</v>
      </c>
      <c r="I2217">
        <f>INDEX('Raw Election Data'!$A$1:$AN$3144,MATCH($C2217&amp;" "&amp;$B2217,'Raw Election Data'!$C$1:$C$3144,0),MATCH('Joined Data'!I$1,'Raw Election Data'!$A$1:$AN$1,0))</f>
        <v>22483</v>
      </c>
      <c r="J2217">
        <f>INDEX('Raw Election Data'!$A$1:$AN$3144,MATCH($C2217&amp;" "&amp;$B2217,'Raw Election Data'!$C$1:$C$3144,0),MATCH('Joined Data'!J$1,'Raw Election Data'!$A$1:$AN$1,0))</f>
        <v>4253</v>
      </c>
      <c r="K2217">
        <f>INDEX('Raw Election Data'!$A$1:$AN$3144,MATCH($C2217&amp;" "&amp;$B2217,'Raw Election Data'!$C$1:$C$3144,0),MATCH('Joined Data'!K$1,'Raw Election Data'!$A$1:$AN$1,0))</f>
        <v>7157</v>
      </c>
      <c r="L2217">
        <f>INDEX('Raw Election Data'!$A$1:$AN$3144,MATCH($C2217&amp;" "&amp;$B2217,'Raw Election Data'!$C$1:$C$3144,0),MATCH('Joined Data'!L$1,'Raw Election Data'!$A$1:$AN$1,0))</f>
        <v>12163</v>
      </c>
      <c r="M2217">
        <f>INDEX('Raw Election Data'!$A$1:$AN$3144,MATCH($C2217&amp;" "&amp;$B2217,'Raw Election Data'!$C$1:$C$3144,0),MATCH('Joined Data'!M$1,'Raw Election Data'!$A$1:$AN$1,0))</f>
        <v>0.34966702293841978</v>
      </c>
      <c r="N2217">
        <f>INDEX('Raw Election Data'!$A$1:$AN$3144,MATCH($C2217&amp;" "&amp;$B2217,'Raw Election Data'!$C$1:$C$3144,0),MATCH('Joined Data'!N$1,'Raw Election Data'!$A$1:$AN$1,0))</f>
        <v>0.588423908575187</v>
      </c>
      <c r="O2217">
        <f>INDEX('Raw Election Data'!$A$1:$AN$3144,MATCH($C2217&amp;" "&amp;$B2217,'Raw Election Data'!$C$1:$C$3144,0),MATCH('Joined Data'!O$1,'Raw Election Data'!$A$1:$AN$1,0))</f>
        <v>-2904</v>
      </c>
      <c r="P2217">
        <f>INDEX('Raw Election Data'!$A$1:$AN$3144,MATCH($C2217&amp;" "&amp;$B2217,'Raw Election Data'!$C$1:$C$3144,0),MATCH('Joined Data'!P$1,'Raw Election Data'!$A$1:$AN$1,0))</f>
        <v>2904</v>
      </c>
      <c r="Q2217">
        <f>INDEX('Raw Election Data'!$A$1:$AN$3144,MATCH($C2217&amp;" "&amp;$B2217,'Raw Election Data'!$C$1:$C$3144,0),MATCH('Joined Data'!Q$1,'Raw Election Data'!$A$1:$AN$1,0))</f>
        <v>-0.23875688563676722</v>
      </c>
      <c r="R2217">
        <f>INDEX('Raw Election Data'!$A$1:$AN$3144,MATCH($C2217&amp;" "&amp;$B2217,'Raw Election Data'!$C$1:$C$3144,0),MATCH('Joined Data'!R$1,'Raw Election Data'!$A$1:$AN$1,0))</f>
        <v>0.23875688563676722</v>
      </c>
    </row>
    <row r="2218" spans="1:18" ht="13.5" customHeight="1" x14ac:dyDescent="0.15">
      <c r="A2218" t="s">
        <v>246</v>
      </c>
      <c r="B2218" t="s">
        <v>5701</v>
      </c>
      <c r="C2218" t="str">
        <f>INDEX(FIPS!$A$1:$E$3236,MATCH($F2218,FIPS!$D$1:$D$3236,0),5)</f>
        <v>Deschutes County</v>
      </c>
      <c r="D2218" t="s">
        <v>282</v>
      </c>
      <c r="E2218" s="15" t="s">
        <v>14</v>
      </c>
      <c r="F2218" t="s">
        <v>5730</v>
      </c>
      <c r="G2218" t="s">
        <v>436</v>
      </c>
      <c r="H2218" t="str">
        <f>IFERROR(VLOOKUP($G2218,'Team Colors'!$A:$B,2,0),"#c9c9c9")</f>
        <v>#69be28</v>
      </c>
      <c r="I2218">
        <f>INDEX('Raw Election Data'!$A$1:$AN$3144,MATCH($C2218&amp;" "&amp;$B2218,'Raw Election Data'!$C$1:$C$3144,0),MATCH('Joined Data'!I$1,'Raw Election Data'!$A$1:$AN$1,0))</f>
        <v>175268</v>
      </c>
      <c r="J2218">
        <f>INDEX('Raw Election Data'!$A$1:$AN$3144,MATCH($C2218&amp;" "&amp;$B2218,'Raw Election Data'!$C$1:$C$3144,0),MATCH('Joined Data'!J$1,'Raw Election Data'!$A$1:$AN$1,0))</f>
        <v>40222</v>
      </c>
      <c r="K2218">
        <f>INDEX('Raw Election Data'!$A$1:$AN$3144,MATCH($C2218&amp;" "&amp;$B2218,'Raw Election Data'!$C$1:$C$3144,0),MATCH('Joined Data'!K$1,'Raw Election Data'!$A$1:$AN$1,0))</f>
        <v>43667</v>
      </c>
      <c r="L2218">
        <f>INDEX('Raw Election Data'!$A$1:$AN$3144,MATCH($C2218&amp;" "&amp;$B2218,'Raw Election Data'!$C$1:$C$3144,0),MATCH('Joined Data'!L$1,'Raw Election Data'!$A$1:$AN$1,0))</f>
        <v>90584</v>
      </c>
      <c r="M2218">
        <f>INDEX('Raw Election Data'!$A$1:$AN$3144,MATCH($C2218&amp;" "&amp;$B2218,'Raw Election Data'!$C$1:$C$3144,0),MATCH('Joined Data'!M$1,'Raw Election Data'!$A$1:$AN$1,0))</f>
        <v>0.44402985074626866</v>
      </c>
      <c r="N2218">
        <f>INDEX('Raw Election Data'!$A$1:$AN$3144,MATCH($C2218&amp;" "&amp;$B2218,'Raw Election Data'!$C$1:$C$3144,0),MATCH('Joined Data'!N$1,'Raw Election Data'!$A$1:$AN$1,0))</f>
        <v>0.48206084959816303</v>
      </c>
      <c r="O2218">
        <f>INDEX('Raw Election Data'!$A$1:$AN$3144,MATCH($C2218&amp;" "&amp;$B2218,'Raw Election Data'!$C$1:$C$3144,0),MATCH('Joined Data'!O$1,'Raw Election Data'!$A$1:$AN$1,0))</f>
        <v>-3445</v>
      </c>
      <c r="P2218">
        <f>INDEX('Raw Election Data'!$A$1:$AN$3144,MATCH($C2218&amp;" "&amp;$B2218,'Raw Election Data'!$C$1:$C$3144,0),MATCH('Joined Data'!P$1,'Raw Election Data'!$A$1:$AN$1,0))</f>
        <v>3445</v>
      </c>
      <c r="Q2218">
        <f>INDEX('Raw Election Data'!$A$1:$AN$3144,MATCH($C2218&amp;" "&amp;$B2218,'Raw Election Data'!$C$1:$C$3144,0),MATCH('Joined Data'!Q$1,'Raw Election Data'!$A$1:$AN$1,0))</f>
        <v>-3.8030998851894371E-2</v>
      </c>
      <c r="R2218">
        <f>INDEX('Raw Election Data'!$A$1:$AN$3144,MATCH($C2218&amp;" "&amp;$B2218,'Raw Election Data'!$C$1:$C$3144,0),MATCH('Joined Data'!R$1,'Raw Election Data'!$A$1:$AN$1,0))</f>
        <v>3.8030998851894371E-2</v>
      </c>
    </row>
    <row r="2219" spans="1:18" ht="13.5" customHeight="1" x14ac:dyDescent="0.15">
      <c r="A2219" t="s">
        <v>246</v>
      </c>
      <c r="B2219" t="s">
        <v>5701</v>
      </c>
      <c r="C2219" t="str">
        <f>INDEX(FIPS!$A$1:$E$3236,MATCH($F2219,FIPS!$D$1:$D$3236,0),5)</f>
        <v>Douglas County</v>
      </c>
      <c r="D2219" t="s">
        <v>282</v>
      </c>
      <c r="E2219" s="15" t="s">
        <v>15</v>
      </c>
      <c r="F2219" t="s">
        <v>5733</v>
      </c>
      <c r="G2219" t="s">
        <v>436</v>
      </c>
      <c r="H2219" t="str">
        <f>IFERROR(VLOOKUP($G2219,'Team Colors'!$A:$B,2,0),"#c9c9c9")</f>
        <v>#69be28</v>
      </c>
      <c r="I2219">
        <f>INDEX('Raw Election Data'!$A$1:$AN$3144,MATCH($C2219&amp;" "&amp;$B2219,'Raw Election Data'!$C$1:$C$3144,0),MATCH('Joined Data'!I$1,'Raw Election Data'!$A$1:$AN$1,0))</f>
        <v>107685</v>
      </c>
      <c r="J2219">
        <f>INDEX('Raw Election Data'!$A$1:$AN$3144,MATCH($C2219&amp;" "&amp;$B2219,'Raw Election Data'!$C$1:$C$3144,0),MATCH('Joined Data'!J$1,'Raw Election Data'!$A$1:$AN$1,0))</f>
        <v>13891</v>
      </c>
      <c r="K2219">
        <f>INDEX('Raw Election Data'!$A$1:$AN$3144,MATCH($C2219&amp;" "&amp;$B2219,'Raw Election Data'!$C$1:$C$3144,0),MATCH('Joined Data'!K$1,'Raw Election Data'!$A$1:$AN$1,0))</f>
        <v>34112</v>
      </c>
      <c r="L2219">
        <f>INDEX('Raw Election Data'!$A$1:$AN$3144,MATCH($C2219&amp;" "&amp;$B2219,'Raw Election Data'!$C$1:$C$3144,0),MATCH('Joined Data'!L$1,'Raw Election Data'!$A$1:$AN$1,0))</f>
        <v>51350</v>
      </c>
      <c r="M2219">
        <f>INDEX('Raw Election Data'!$A$1:$AN$3144,MATCH($C2219&amp;" "&amp;$B2219,'Raw Election Data'!$C$1:$C$3144,0),MATCH('Joined Data'!M$1,'Raw Election Data'!$A$1:$AN$1,0))</f>
        <v>0.27051606621226876</v>
      </c>
      <c r="N2219">
        <f>INDEX('Raw Election Data'!$A$1:$AN$3144,MATCH($C2219&amp;" "&amp;$B2219,'Raw Election Data'!$C$1:$C$3144,0),MATCH('Joined Data'!N$1,'Raw Election Data'!$A$1:$AN$1,0))</f>
        <v>0.66430379746835444</v>
      </c>
      <c r="O2219">
        <f>INDEX('Raw Election Data'!$A$1:$AN$3144,MATCH($C2219&amp;" "&amp;$B2219,'Raw Election Data'!$C$1:$C$3144,0),MATCH('Joined Data'!O$1,'Raw Election Data'!$A$1:$AN$1,0))</f>
        <v>-20221</v>
      </c>
      <c r="P2219">
        <f>INDEX('Raw Election Data'!$A$1:$AN$3144,MATCH($C2219&amp;" "&amp;$B2219,'Raw Election Data'!$C$1:$C$3144,0),MATCH('Joined Data'!P$1,'Raw Election Data'!$A$1:$AN$1,0))</f>
        <v>20221</v>
      </c>
      <c r="Q2219">
        <f>INDEX('Raw Election Data'!$A$1:$AN$3144,MATCH($C2219&amp;" "&amp;$B2219,'Raw Election Data'!$C$1:$C$3144,0),MATCH('Joined Data'!Q$1,'Raw Election Data'!$A$1:$AN$1,0))</f>
        <v>-0.39378773125608568</v>
      </c>
      <c r="R2219">
        <f>INDEX('Raw Election Data'!$A$1:$AN$3144,MATCH($C2219&amp;" "&amp;$B2219,'Raw Election Data'!$C$1:$C$3144,0),MATCH('Joined Data'!R$1,'Raw Election Data'!$A$1:$AN$1,0))</f>
        <v>0.39378773125608568</v>
      </c>
    </row>
    <row r="2220" spans="1:18" ht="13.5" customHeight="1" x14ac:dyDescent="0.15">
      <c r="A2220" t="s">
        <v>246</v>
      </c>
      <c r="B2220" t="s">
        <v>5701</v>
      </c>
      <c r="C2220" t="str">
        <f>INDEX(FIPS!$A$1:$E$3236,MATCH($F2220,FIPS!$D$1:$D$3236,0),5)</f>
        <v>Gilliam County</v>
      </c>
      <c r="D2220" t="s">
        <v>282</v>
      </c>
      <c r="E2220" s="15" t="s">
        <v>16</v>
      </c>
      <c r="F2220" t="s">
        <v>5737</v>
      </c>
      <c r="G2220" t="s">
        <v>436</v>
      </c>
      <c r="H2220" t="str">
        <f>IFERROR(VLOOKUP($G2220,'Team Colors'!$A:$B,2,0),"#c9c9c9")</f>
        <v>#69be28</v>
      </c>
      <c r="I2220">
        <f>INDEX('Raw Election Data'!$A$1:$AN$3144,MATCH($C2220&amp;" "&amp;$B2220,'Raw Election Data'!$C$1:$C$3144,0),MATCH('Joined Data'!I$1,'Raw Election Data'!$A$1:$AN$1,0))</f>
        <v>1859</v>
      </c>
      <c r="J2220">
        <f>INDEX('Raw Election Data'!$A$1:$AN$3144,MATCH($C2220&amp;" "&amp;$B2220,'Raw Election Data'!$C$1:$C$3144,0),MATCH('Joined Data'!J$1,'Raw Election Data'!$A$1:$AN$1,0))</f>
        <v>221</v>
      </c>
      <c r="K2220">
        <f>INDEX('Raw Election Data'!$A$1:$AN$3144,MATCH($C2220&amp;" "&amp;$B2220,'Raw Election Data'!$C$1:$C$3144,0),MATCH('Joined Data'!K$1,'Raw Election Data'!$A$1:$AN$1,0))</f>
        <v>632</v>
      </c>
      <c r="L2220">
        <f>INDEX('Raw Election Data'!$A$1:$AN$3144,MATCH($C2220&amp;" "&amp;$B2220,'Raw Election Data'!$C$1:$C$3144,0),MATCH('Joined Data'!L$1,'Raw Election Data'!$A$1:$AN$1,0))</f>
        <v>937</v>
      </c>
      <c r="M2220">
        <f>INDEX('Raw Election Data'!$A$1:$AN$3144,MATCH($C2220&amp;" "&amp;$B2220,'Raw Election Data'!$C$1:$C$3144,0),MATCH('Joined Data'!M$1,'Raw Election Data'!$A$1:$AN$1,0))</f>
        <v>0.23585912486659552</v>
      </c>
      <c r="N2220">
        <f>INDEX('Raw Election Data'!$A$1:$AN$3144,MATCH($C2220&amp;" "&amp;$B2220,'Raw Election Data'!$C$1:$C$3144,0),MATCH('Joined Data'!N$1,'Raw Election Data'!$A$1:$AN$1,0))</f>
        <v>0.67449306296691569</v>
      </c>
      <c r="O2220">
        <f>INDEX('Raw Election Data'!$A$1:$AN$3144,MATCH($C2220&amp;" "&amp;$B2220,'Raw Election Data'!$C$1:$C$3144,0),MATCH('Joined Data'!O$1,'Raw Election Data'!$A$1:$AN$1,0))</f>
        <v>-411</v>
      </c>
      <c r="P2220">
        <f>INDEX('Raw Election Data'!$A$1:$AN$3144,MATCH($C2220&amp;" "&amp;$B2220,'Raw Election Data'!$C$1:$C$3144,0),MATCH('Joined Data'!P$1,'Raw Election Data'!$A$1:$AN$1,0))</f>
        <v>411</v>
      </c>
      <c r="Q2220">
        <f>INDEX('Raw Election Data'!$A$1:$AN$3144,MATCH($C2220&amp;" "&amp;$B2220,'Raw Election Data'!$C$1:$C$3144,0),MATCH('Joined Data'!Q$1,'Raw Election Data'!$A$1:$AN$1,0))</f>
        <v>-0.43863393810032014</v>
      </c>
      <c r="R2220">
        <f>INDEX('Raw Election Data'!$A$1:$AN$3144,MATCH($C2220&amp;" "&amp;$B2220,'Raw Election Data'!$C$1:$C$3144,0),MATCH('Joined Data'!R$1,'Raw Election Data'!$A$1:$AN$1,0))</f>
        <v>0.43863393810032014</v>
      </c>
    </row>
    <row r="2221" spans="1:18" ht="13.5" customHeight="1" x14ac:dyDescent="0.15">
      <c r="A2221" t="s">
        <v>246</v>
      </c>
      <c r="B2221" t="s">
        <v>5701</v>
      </c>
      <c r="C2221" t="str">
        <f>INDEX(FIPS!$A$1:$E$3236,MATCH($F2221,FIPS!$D$1:$D$3236,0),5)</f>
        <v>Grant County</v>
      </c>
      <c r="D2221" t="s">
        <v>282</v>
      </c>
      <c r="E2221" s="15" t="s">
        <v>17</v>
      </c>
      <c r="F2221" t="s">
        <v>5738</v>
      </c>
      <c r="G2221" t="s">
        <v>436</v>
      </c>
      <c r="H2221" t="str">
        <f>IFERROR(VLOOKUP($G2221,'Team Colors'!$A:$B,2,0),"#c9c9c9")</f>
        <v>#69be28</v>
      </c>
      <c r="I2221">
        <f>INDEX('Raw Election Data'!$A$1:$AN$3144,MATCH($C2221&amp;" "&amp;$B2221,'Raw Election Data'!$C$1:$C$3144,0),MATCH('Joined Data'!I$1,'Raw Election Data'!$A$1:$AN$1,0))</f>
        <v>7185</v>
      </c>
      <c r="J2221">
        <f>INDEX('Raw Election Data'!$A$1:$AN$3144,MATCH($C2221&amp;" "&amp;$B2221,'Raw Election Data'!$C$1:$C$3144,0),MATCH('Joined Data'!J$1,'Raw Election Data'!$A$1:$AN$1,0))</f>
        <v>732</v>
      </c>
      <c r="K2221">
        <f>INDEX('Raw Election Data'!$A$1:$AN$3144,MATCH($C2221&amp;" "&amp;$B2221,'Raw Election Data'!$C$1:$C$3144,0),MATCH('Joined Data'!K$1,'Raw Election Data'!$A$1:$AN$1,0))</f>
        <v>3187</v>
      </c>
      <c r="L2221">
        <f>INDEX('Raw Election Data'!$A$1:$AN$3144,MATCH($C2221&amp;" "&amp;$B2221,'Raw Election Data'!$C$1:$C$3144,0),MATCH('Joined Data'!L$1,'Raw Election Data'!$A$1:$AN$1,0))</f>
        <v>4171</v>
      </c>
      <c r="M2221">
        <f>INDEX('Raw Election Data'!$A$1:$AN$3144,MATCH($C2221&amp;" "&amp;$B2221,'Raw Election Data'!$C$1:$C$3144,0),MATCH('Joined Data'!M$1,'Raw Election Data'!$A$1:$AN$1,0))</f>
        <v>0.17549748261807721</v>
      </c>
      <c r="N2221">
        <f>INDEX('Raw Election Data'!$A$1:$AN$3144,MATCH($C2221&amp;" "&amp;$B2221,'Raw Election Data'!$C$1:$C$3144,0),MATCH('Joined Data'!N$1,'Raw Election Data'!$A$1:$AN$1,0))</f>
        <v>0.76408535123471588</v>
      </c>
      <c r="O2221">
        <f>INDEX('Raw Election Data'!$A$1:$AN$3144,MATCH($C2221&amp;" "&amp;$B2221,'Raw Election Data'!$C$1:$C$3144,0),MATCH('Joined Data'!O$1,'Raw Election Data'!$A$1:$AN$1,0))</f>
        <v>-2455</v>
      </c>
      <c r="P2221">
        <f>INDEX('Raw Election Data'!$A$1:$AN$3144,MATCH($C2221&amp;" "&amp;$B2221,'Raw Election Data'!$C$1:$C$3144,0),MATCH('Joined Data'!P$1,'Raw Election Data'!$A$1:$AN$1,0))</f>
        <v>2455</v>
      </c>
      <c r="Q2221">
        <f>INDEX('Raw Election Data'!$A$1:$AN$3144,MATCH($C2221&amp;" "&amp;$B2221,'Raw Election Data'!$C$1:$C$3144,0),MATCH('Joined Data'!Q$1,'Raw Election Data'!$A$1:$AN$1,0))</f>
        <v>-0.5885878686166387</v>
      </c>
      <c r="R2221">
        <f>INDEX('Raw Election Data'!$A$1:$AN$3144,MATCH($C2221&amp;" "&amp;$B2221,'Raw Election Data'!$C$1:$C$3144,0),MATCH('Joined Data'!R$1,'Raw Election Data'!$A$1:$AN$1,0))</f>
        <v>0.5885878686166387</v>
      </c>
    </row>
    <row r="2222" spans="1:18" ht="13.5" customHeight="1" x14ac:dyDescent="0.15">
      <c r="A2222" t="s">
        <v>246</v>
      </c>
      <c r="B2222" t="s">
        <v>5701</v>
      </c>
      <c r="C2222" t="str">
        <f>INDEX(FIPS!$A$1:$E$3236,MATCH($F2222,FIPS!$D$1:$D$3236,0),5)</f>
        <v>Harney County</v>
      </c>
      <c r="D2222" t="s">
        <v>282</v>
      </c>
      <c r="E2222" s="15" t="s">
        <v>18</v>
      </c>
      <c r="F2222" t="s">
        <v>5740</v>
      </c>
      <c r="G2222" t="s">
        <v>436</v>
      </c>
      <c r="H2222" t="str">
        <f>IFERROR(VLOOKUP($G2222,'Team Colors'!$A:$B,2,0),"#c9c9c9")</f>
        <v>#69be28</v>
      </c>
      <c r="I2222">
        <f>INDEX('Raw Election Data'!$A$1:$AN$3144,MATCH($C2222&amp;" "&amp;$B2222,'Raw Election Data'!$C$1:$C$3144,0),MATCH('Joined Data'!I$1,'Raw Election Data'!$A$1:$AN$1,0))</f>
        <v>7200</v>
      </c>
      <c r="J2222">
        <f>INDEX('Raw Election Data'!$A$1:$AN$3144,MATCH($C2222&amp;" "&amp;$B2222,'Raw Election Data'!$C$1:$C$3144,0),MATCH('Joined Data'!J$1,'Raw Election Data'!$A$1:$AN$1,0))</f>
        <v>682</v>
      </c>
      <c r="K2222">
        <f>INDEX('Raw Election Data'!$A$1:$AN$3144,MATCH($C2222&amp;" "&amp;$B2222,'Raw Election Data'!$C$1:$C$3144,0),MATCH('Joined Data'!K$1,'Raw Election Data'!$A$1:$AN$1,0))</f>
        <v>2904</v>
      </c>
      <c r="L2222">
        <f>INDEX('Raw Election Data'!$A$1:$AN$3144,MATCH($C2222&amp;" "&amp;$B2222,'Raw Election Data'!$C$1:$C$3144,0),MATCH('Joined Data'!L$1,'Raw Election Data'!$A$1:$AN$1,0))</f>
        <v>3850</v>
      </c>
      <c r="M2222">
        <f>INDEX('Raw Election Data'!$A$1:$AN$3144,MATCH($C2222&amp;" "&amp;$B2222,'Raw Election Data'!$C$1:$C$3144,0),MATCH('Joined Data'!M$1,'Raw Election Data'!$A$1:$AN$1,0))</f>
        <v>0.17714285714285713</v>
      </c>
      <c r="N2222">
        <f>INDEX('Raw Election Data'!$A$1:$AN$3144,MATCH($C2222&amp;" "&amp;$B2222,'Raw Election Data'!$C$1:$C$3144,0),MATCH('Joined Data'!N$1,'Raw Election Data'!$A$1:$AN$1,0))</f>
        <v>0.75428571428571434</v>
      </c>
      <c r="O2222">
        <f>INDEX('Raw Election Data'!$A$1:$AN$3144,MATCH($C2222&amp;" "&amp;$B2222,'Raw Election Data'!$C$1:$C$3144,0),MATCH('Joined Data'!O$1,'Raw Election Data'!$A$1:$AN$1,0))</f>
        <v>-2222</v>
      </c>
      <c r="P2222">
        <f>INDEX('Raw Election Data'!$A$1:$AN$3144,MATCH($C2222&amp;" "&amp;$B2222,'Raw Election Data'!$C$1:$C$3144,0),MATCH('Joined Data'!P$1,'Raw Election Data'!$A$1:$AN$1,0))</f>
        <v>2222</v>
      </c>
      <c r="Q2222">
        <f>INDEX('Raw Election Data'!$A$1:$AN$3144,MATCH($C2222&amp;" "&amp;$B2222,'Raw Election Data'!$C$1:$C$3144,0),MATCH('Joined Data'!Q$1,'Raw Election Data'!$A$1:$AN$1,0))</f>
        <v>-0.57714285714285718</v>
      </c>
      <c r="R2222">
        <f>INDEX('Raw Election Data'!$A$1:$AN$3144,MATCH($C2222&amp;" "&amp;$B2222,'Raw Election Data'!$C$1:$C$3144,0),MATCH('Joined Data'!R$1,'Raw Election Data'!$A$1:$AN$1,0))</f>
        <v>0.57714285714285718</v>
      </c>
    </row>
    <row r="2223" spans="1:18" ht="13.5" customHeight="1" x14ac:dyDescent="0.15">
      <c r="A2223" t="s">
        <v>246</v>
      </c>
      <c r="B2223" t="s">
        <v>5701</v>
      </c>
      <c r="C2223" t="str">
        <f>INDEX(FIPS!$A$1:$E$3236,MATCH($F2223,FIPS!$D$1:$D$3236,0),5)</f>
        <v>Hood River County</v>
      </c>
      <c r="D2223" t="s">
        <v>282</v>
      </c>
      <c r="E2223" s="15" t="s">
        <v>19</v>
      </c>
      <c r="F2223" t="s">
        <v>5742</v>
      </c>
      <c r="G2223" t="s">
        <v>436</v>
      </c>
      <c r="H2223" t="str">
        <f>IFERROR(VLOOKUP($G2223,'Team Colors'!$A:$B,2,0),"#c9c9c9")</f>
        <v>#69be28</v>
      </c>
      <c r="I2223">
        <f>INDEX('Raw Election Data'!$A$1:$AN$3144,MATCH($C2223&amp;" "&amp;$B2223,'Raw Election Data'!$C$1:$C$3144,0),MATCH('Joined Data'!I$1,'Raw Election Data'!$A$1:$AN$1,0))</f>
        <v>23137</v>
      </c>
      <c r="J2223">
        <f>INDEX('Raw Election Data'!$A$1:$AN$3144,MATCH($C2223&amp;" "&amp;$B2223,'Raw Election Data'!$C$1:$C$3144,0),MATCH('Joined Data'!J$1,'Raw Election Data'!$A$1:$AN$1,0))</f>
        <v>6359</v>
      </c>
      <c r="K2223">
        <f>INDEX('Raw Election Data'!$A$1:$AN$3144,MATCH($C2223&amp;" "&amp;$B2223,'Raw Election Data'!$C$1:$C$3144,0),MATCH('Joined Data'!K$1,'Raw Election Data'!$A$1:$AN$1,0))</f>
        <v>3223</v>
      </c>
      <c r="L2223">
        <f>INDEX('Raw Election Data'!$A$1:$AN$3144,MATCH($C2223&amp;" "&amp;$B2223,'Raw Election Data'!$C$1:$C$3144,0),MATCH('Joined Data'!L$1,'Raw Election Data'!$A$1:$AN$1,0))</f>
        <v>10383</v>
      </c>
      <c r="M2223">
        <f>INDEX('Raw Election Data'!$A$1:$AN$3144,MATCH($C2223&amp;" "&amp;$B2223,'Raw Election Data'!$C$1:$C$3144,0),MATCH('Joined Data'!M$1,'Raw Election Data'!$A$1:$AN$1,0))</f>
        <v>0.61244341712414518</v>
      </c>
      <c r="N2223">
        <f>INDEX('Raw Election Data'!$A$1:$AN$3144,MATCH($C2223&amp;" "&amp;$B2223,'Raw Election Data'!$C$1:$C$3144,0),MATCH('Joined Data'!N$1,'Raw Election Data'!$A$1:$AN$1,0))</f>
        <v>0.3104112491572763</v>
      </c>
      <c r="O2223">
        <f>INDEX('Raw Election Data'!$A$1:$AN$3144,MATCH($C2223&amp;" "&amp;$B2223,'Raw Election Data'!$C$1:$C$3144,0),MATCH('Joined Data'!O$1,'Raw Election Data'!$A$1:$AN$1,0))</f>
        <v>3136</v>
      </c>
      <c r="P2223">
        <f>INDEX('Raw Election Data'!$A$1:$AN$3144,MATCH($C2223&amp;" "&amp;$B2223,'Raw Election Data'!$C$1:$C$3144,0),MATCH('Joined Data'!P$1,'Raw Election Data'!$A$1:$AN$1,0))</f>
        <v>-3136</v>
      </c>
      <c r="Q2223">
        <f>INDEX('Raw Election Data'!$A$1:$AN$3144,MATCH($C2223&amp;" "&amp;$B2223,'Raw Election Data'!$C$1:$C$3144,0),MATCH('Joined Data'!Q$1,'Raw Election Data'!$A$1:$AN$1,0))</f>
        <v>0.30203216796686888</v>
      </c>
      <c r="R2223">
        <f>INDEX('Raw Election Data'!$A$1:$AN$3144,MATCH($C2223&amp;" "&amp;$B2223,'Raw Election Data'!$C$1:$C$3144,0),MATCH('Joined Data'!R$1,'Raw Election Data'!$A$1:$AN$1,0))</f>
        <v>-0.30203216796686888</v>
      </c>
    </row>
    <row r="2224" spans="1:18" ht="13.5" hidden="1" customHeight="1" x14ac:dyDescent="0.15">
      <c r="A2224" t="s">
        <v>246</v>
      </c>
      <c r="B2224" t="s">
        <v>5701</v>
      </c>
      <c r="C2224" t="str">
        <f>INDEX(FIPS!$A$1:$E$3236,MATCH($F2224,FIPS!$D$1:$D$3236,0),5)</f>
        <v>Jackson County</v>
      </c>
      <c r="D2224" t="s">
        <v>282</v>
      </c>
      <c r="E2224" s="15" t="s">
        <v>20</v>
      </c>
      <c r="F2224" t="s">
        <v>5745</v>
      </c>
      <c r="G2224" t="s">
        <v>441</v>
      </c>
      <c r="H2224" t="str">
        <f>IFERROR(VLOOKUP($G2224,'Team Colors'!$A:$B,2,0),"#c9c9c9")</f>
        <v>#aa0000</v>
      </c>
      <c r="I2224">
        <f>INDEX('Raw Election Data'!$A$1:$AN$3144,MATCH($C2224&amp;" "&amp;$B2224,'Raw Election Data'!$C$1:$C$3144,0),MATCH('Joined Data'!I$1,'Raw Election Data'!$A$1:$AN$1,0))</f>
        <v>212567</v>
      </c>
      <c r="J2224">
        <f>INDEX('Raw Election Data'!$A$1:$AN$3144,MATCH($C2224&amp;" "&amp;$B2224,'Raw Election Data'!$C$1:$C$3144,0),MATCH('Joined Data'!J$1,'Raw Election Data'!$A$1:$AN$1,0))</f>
        <v>43550</v>
      </c>
      <c r="K2224">
        <f>INDEX('Raw Election Data'!$A$1:$AN$3144,MATCH($C2224&amp;" "&amp;$B2224,'Raw Election Data'!$C$1:$C$3144,0),MATCH('Joined Data'!K$1,'Raw Election Data'!$A$1:$AN$1,0))</f>
        <v>53083</v>
      </c>
      <c r="L2224">
        <f>INDEX('Raw Election Data'!$A$1:$AN$3144,MATCH($C2224&amp;" "&amp;$B2224,'Raw Election Data'!$C$1:$C$3144,0),MATCH('Joined Data'!L$1,'Raw Election Data'!$A$1:$AN$1,0))</f>
        <v>103789</v>
      </c>
      <c r="M2224">
        <f>INDEX('Raw Election Data'!$A$1:$AN$3144,MATCH($C2224&amp;" "&amp;$B2224,'Raw Election Data'!$C$1:$C$3144,0),MATCH('Joined Data'!M$1,'Raw Election Data'!$A$1:$AN$1,0))</f>
        <v>0.41960130649683491</v>
      </c>
      <c r="N2224">
        <f>INDEX('Raw Election Data'!$A$1:$AN$3144,MATCH($C2224&amp;" "&amp;$B2224,'Raw Election Data'!$C$1:$C$3144,0),MATCH('Joined Data'!N$1,'Raw Election Data'!$A$1:$AN$1,0))</f>
        <v>0.51145111717041303</v>
      </c>
      <c r="O2224">
        <f>INDEX('Raw Election Data'!$A$1:$AN$3144,MATCH($C2224&amp;" "&amp;$B2224,'Raw Election Data'!$C$1:$C$3144,0),MATCH('Joined Data'!O$1,'Raw Election Data'!$A$1:$AN$1,0))</f>
        <v>-9533</v>
      </c>
      <c r="P2224">
        <f>INDEX('Raw Election Data'!$A$1:$AN$3144,MATCH($C2224&amp;" "&amp;$B2224,'Raw Election Data'!$C$1:$C$3144,0),MATCH('Joined Data'!P$1,'Raw Election Data'!$A$1:$AN$1,0))</f>
        <v>9533</v>
      </c>
      <c r="Q2224">
        <f>INDEX('Raw Election Data'!$A$1:$AN$3144,MATCH($C2224&amp;" "&amp;$B2224,'Raw Election Data'!$C$1:$C$3144,0),MATCH('Joined Data'!Q$1,'Raw Election Data'!$A$1:$AN$1,0))</f>
        <v>-9.1849810673578114E-2</v>
      </c>
      <c r="R2224">
        <f>INDEX('Raw Election Data'!$A$1:$AN$3144,MATCH($C2224&amp;" "&amp;$B2224,'Raw Election Data'!$C$1:$C$3144,0),MATCH('Joined Data'!R$1,'Raw Election Data'!$A$1:$AN$1,0))</f>
        <v>9.1849810673578114E-2</v>
      </c>
    </row>
    <row r="2225" spans="1:18" ht="13.5" customHeight="1" x14ac:dyDescent="0.15">
      <c r="A2225" t="s">
        <v>246</v>
      </c>
      <c r="B2225" t="s">
        <v>5701</v>
      </c>
      <c r="C2225" t="str">
        <f>INDEX(FIPS!$A$1:$E$3236,MATCH($F2225,FIPS!$D$1:$D$3236,0),5)</f>
        <v>Jefferson County</v>
      </c>
      <c r="D2225" t="s">
        <v>282</v>
      </c>
      <c r="E2225" s="15" t="s">
        <v>21</v>
      </c>
      <c r="F2225" t="s">
        <v>5750</v>
      </c>
      <c r="G2225" t="s">
        <v>436</v>
      </c>
      <c r="H2225" t="str">
        <f>IFERROR(VLOOKUP($G2225,'Team Colors'!$A:$B,2,0),"#c9c9c9")</f>
        <v>#69be28</v>
      </c>
      <c r="I2225">
        <f>INDEX('Raw Election Data'!$A$1:$AN$3144,MATCH($C2225&amp;" "&amp;$B2225,'Raw Election Data'!$C$1:$C$3144,0),MATCH('Joined Data'!I$1,'Raw Election Data'!$A$1:$AN$1,0))</f>
        <v>22666</v>
      </c>
      <c r="J2225">
        <f>INDEX('Raw Election Data'!$A$1:$AN$3144,MATCH($C2225&amp;" "&amp;$B2225,'Raw Election Data'!$C$1:$C$3144,0),MATCH('Joined Data'!J$1,'Raw Election Data'!$A$1:$AN$1,0))</f>
        <v>2892</v>
      </c>
      <c r="K2225">
        <f>INDEX('Raw Election Data'!$A$1:$AN$3144,MATCH($C2225&amp;" "&amp;$B2225,'Raw Election Data'!$C$1:$C$3144,0),MATCH('Joined Data'!K$1,'Raw Election Data'!$A$1:$AN$1,0))</f>
        <v>5337</v>
      </c>
      <c r="L2225">
        <f>INDEX('Raw Election Data'!$A$1:$AN$3144,MATCH($C2225&amp;" "&amp;$B2225,'Raw Election Data'!$C$1:$C$3144,0),MATCH('Joined Data'!L$1,'Raw Election Data'!$A$1:$AN$1,0))</f>
        <v>8874</v>
      </c>
      <c r="M2225">
        <f>INDEX('Raw Election Data'!$A$1:$AN$3144,MATCH($C2225&amp;" "&amp;$B2225,'Raw Election Data'!$C$1:$C$3144,0),MATCH('Joined Data'!M$1,'Raw Election Data'!$A$1:$AN$1,0))</f>
        <v>0.32589587559161598</v>
      </c>
      <c r="N2225">
        <f>INDEX('Raw Election Data'!$A$1:$AN$3144,MATCH($C2225&amp;" "&amp;$B2225,'Raw Election Data'!$C$1:$C$3144,0),MATCH('Joined Data'!N$1,'Raw Election Data'!$A$1:$AN$1,0))</f>
        <v>0.60141987829614607</v>
      </c>
      <c r="O2225">
        <f>INDEX('Raw Election Data'!$A$1:$AN$3144,MATCH($C2225&amp;" "&amp;$B2225,'Raw Election Data'!$C$1:$C$3144,0),MATCH('Joined Data'!O$1,'Raw Election Data'!$A$1:$AN$1,0))</f>
        <v>-2445</v>
      </c>
      <c r="P2225">
        <f>INDEX('Raw Election Data'!$A$1:$AN$3144,MATCH($C2225&amp;" "&amp;$B2225,'Raw Election Data'!$C$1:$C$3144,0),MATCH('Joined Data'!P$1,'Raw Election Data'!$A$1:$AN$1,0))</f>
        <v>2445</v>
      </c>
      <c r="Q2225">
        <f>INDEX('Raw Election Data'!$A$1:$AN$3144,MATCH($C2225&amp;" "&amp;$B2225,'Raw Election Data'!$C$1:$C$3144,0),MATCH('Joined Data'!Q$1,'Raw Election Data'!$A$1:$AN$1,0))</f>
        <v>-0.27552400270453009</v>
      </c>
      <c r="R2225">
        <f>INDEX('Raw Election Data'!$A$1:$AN$3144,MATCH($C2225&amp;" "&amp;$B2225,'Raw Election Data'!$C$1:$C$3144,0),MATCH('Joined Data'!R$1,'Raw Election Data'!$A$1:$AN$1,0))</f>
        <v>0.27552400270453009</v>
      </c>
    </row>
    <row r="2226" spans="1:18" ht="13.5" hidden="1" customHeight="1" x14ac:dyDescent="0.15">
      <c r="A2226" t="s">
        <v>246</v>
      </c>
      <c r="B2226" t="s">
        <v>5701</v>
      </c>
      <c r="C2226" t="str">
        <f>INDEX(FIPS!$A$1:$E$3236,MATCH($F2226,FIPS!$D$1:$D$3236,0),5)</f>
        <v>Josephine County</v>
      </c>
      <c r="D2226" t="s">
        <v>282</v>
      </c>
      <c r="E2226" s="15" t="s">
        <v>22</v>
      </c>
      <c r="F2226" t="s">
        <v>5752</v>
      </c>
      <c r="G2226" t="s">
        <v>441</v>
      </c>
      <c r="H2226" t="str">
        <f>IFERROR(VLOOKUP($G2226,'Team Colors'!$A:$B,2,0),"#c9c9c9")</f>
        <v>#aa0000</v>
      </c>
      <c r="I2226">
        <f>INDEX('Raw Election Data'!$A$1:$AN$3144,MATCH($C2226&amp;" "&amp;$B2226,'Raw Election Data'!$C$1:$C$3144,0),MATCH('Joined Data'!I$1,'Raw Election Data'!$A$1:$AN$1,0))</f>
        <v>84745</v>
      </c>
      <c r="J2226">
        <f>INDEX('Raw Election Data'!$A$1:$AN$3144,MATCH($C2226&amp;" "&amp;$B2226,'Raw Election Data'!$C$1:$C$3144,0),MATCH('Joined Data'!J$1,'Raw Election Data'!$A$1:$AN$1,0))</f>
        <v>13223</v>
      </c>
      <c r="K2226">
        <f>INDEX('Raw Election Data'!$A$1:$AN$3144,MATCH($C2226&amp;" "&amp;$B2226,'Raw Election Data'!$C$1:$C$3144,0),MATCH('Joined Data'!K$1,'Raw Election Data'!$A$1:$AN$1,0))</f>
        <v>26582</v>
      </c>
      <c r="L2226">
        <f>INDEX('Raw Election Data'!$A$1:$AN$3144,MATCH($C2226&amp;" "&amp;$B2226,'Raw Election Data'!$C$1:$C$3144,0),MATCH('Joined Data'!L$1,'Raw Election Data'!$A$1:$AN$1,0))</f>
        <v>42613</v>
      </c>
      <c r="M2226">
        <f>INDEX('Raw Election Data'!$A$1:$AN$3144,MATCH($C2226&amp;" "&amp;$B2226,'Raw Election Data'!$C$1:$C$3144,0),MATCH('Joined Data'!M$1,'Raw Election Data'!$A$1:$AN$1,0))</f>
        <v>0.3103043672118837</v>
      </c>
      <c r="N2226">
        <f>INDEX('Raw Election Data'!$A$1:$AN$3144,MATCH($C2226&amp;" "&amp;$B2226,'Raw Election Data'!$C$1:$C$3144,0),MATCH('Joined Data'!N$1,'Raw Election Data'!$A$1:$AN$1,0))</f>
        <v>0.62380024875038131</v>
      </c>
      <c r="O2226">
        <f>INDEX('Raw Election Data'!$A$1:$AN$3144,MATCH($C2226&amp;" "&amp;$B2226,'Raw Election Data'!$C$1:$C$3144,0),MATCH('Joined Data'!O$1,'Raw Election Data'!$A$1:$AN$1,0))</f>
        <v>-13359</v>
      </c>
      <c r="P2226">
        <f>INDEX('Raw Election Data'!$A$1:$AN$3144,MATCH($C2226&amp;" "&amp;$B2226,'Raw Election Data'!$C$1:$C$3144,0),MATCH('Joined Data'!P$1,'Raw Election Data'!$A$1:$AN$1,0))</f>
        <v>13359</v>
      </c>
      <c r="Q2226">
        <f>INDEX('Raw Election Data'!$A$1:$AN$3144,MATCH($C2226&amp;" "&amp;$B2226,'Raw Election Data'!$C$1:$C$3144,0),MATCH('Joined Data'!Q$1,'Raw Election Data'!$A$1:$AN$1,0))</f>
        <v>-0.31349588153849761</v>
      </c>
      <c r="R2226">
        <f>INDEX('Raw Election Data'!$A$1:$AN$3144,MATCH($C2226&amp;" "&amp;$B2226,'Raw Election Data'!$C$1:$C$3144,0),MATCH('Joined Data'!R$1,'Raw Election Data'!$A$1:$AN$1,0))</f>
        <v>0.31349588153849761</v>
      </c>
    </row>
    <row r="2227" spans="1:18" ht="13.5" hidden="1" customHeight="1" x14ac:dyDescent="0.15">
      <c r="A2227" t="s">
        <v>246</v>
      </c>
      <c r="B2227" t="s">
        <v>5701</v>
      </c>
      <c r="C2227" t="str">
        <f>INDEX(FIPS!$A$1:$E$3236,MATCH($F2227,FIPS!$D$1:$D$3236,0),5)</f>
        <v>Klamath County</v>
      </c>
      <c r="D2227" t="s">
        <v>282</v>
      </c>
      <c r="E2227" s="15" t="s">
        <v>23</v>
      </c>
      <c r="F2227" t="s">
        <v>5756</v>
      </c>
      <c r="G2227" t="s">
        <v>441</v>
      </c>
      <c r="H2227" t="str">
        <f>IFERROR(VLOOKUP($G2227,'Team Colors'!$A:$B,2,0),"#c9c9c9")</f>
        <v>#aa0000</v>
      </c>
      <c r="I2227">
        <f>INDEX('Raw Election Data'!$A$1:$AN$3144,MATCH($C2227&amp;" "&amp;$B2227,'Raw Election Data'!$C$1:$C$3144,0),MATCH('Joined Data'!I$1,'Raw Election Data'!$A$1:$AN$1,0))</f>
        <v>66016</v>
      </c>
      <c r="J2227">
        <f>INDEX('Raw Election Data'!$A$1:$AN$3144,MATCH($C2227&amp;" "&amp;$B2227,'Raw Election Data'!$C$1:$C$3144,0),MATCH('Joined Data'!J$1,'Raw Election Data'!$A$1:$AN$1,0))</f>
        <v>7080</v>
      </c>
      <c r="K2227">
        <f>INDEX('Raw Election Data'!$A$1:$AN$3144,MATCH($C2227&amp;" "&amp;$B2227,'Raw Election Data'!$C$1:$C$3144,0),MATCH('Joined Data'!K$1,'Raw Election Data'!$A$1:$AN$1,0))</f>
        <v>20170</v>
      </c>
      <c r="L2227">
        <f>INDEX('Raw Election Data'!$A$1:$AN$3144,MATCH($C2227&amp;" "&amp;$B2227,'Raw Election Data'!$C$1:$C$3144,0),MATCH('Joined Data'!L$1,'Raw Election Data'!$A$1:$AN$1,0))</f>
        <v>29240</v>
      </c>
      <c r="M2227">
        <f>INDEX('Raw Election Data'!$A$1:$AN$3144,MATCH($C2227&amp;" "&amp;$B2227,'Raw Election Data'!$C$1:$C$3144,0),MATCH('Joined Data'!M$1,'Raw Election Data'!$A$1:$AN$1,0))</f>
        <v>0.24213406292749659</v>
      </c>
      <c r="N2227">
        <f>INDEX('Raw Election Data'!$A$1:$AN$3144,MATCH($C2227&amp;" "&amp;$B2227,'Raw Election Data'!$C$1:$C$3144,0),MATCH('Joined Data'!N$1,'Raw Election Data'!$A$1:$AN$1,0))</f>
        <v>0.68980848153214769</v>
      </c>
      <c r="O2227">
        <f>INDEX('Raw Election Data'!$A$1:$AN$3144,MATCH($C2227&amp;" "&amp;$B2227,'Raw Election Data'!$C$1:$C$3144,0),MATCH('Joined Data'!O$1,'Raw Election Data'!$A$1:$AN$1,0))</f>
        <v>-13090</v>
      </c>
      <c r="P2227">
        <f>INDEX('Raw Election Data'!$A$1:$AN$3144,MATCH($C2227&amp;" "&amp;$B2227,'Raw Election Data'!$C$1:$C$3144,0),MATCH('Joined Data'!P$1,'Raw Election Data'!$A$1:$AN$1,0))</f>
        <v>13090</v>
      </c>
      <c r="Q2227">
        <f>INDEX('Raw Election Data'!$A$1:$AN$3144,MATCH($C2227&amp;" "&amp;$B2227,'Raw Election Data'!$C$1:$C$3144,0),MATCH('Joined Data'!Q$1,'Raw Election Data'!$A$1:$AN$1,0))</f>
        <v>-0.44767441860465107</v>
      </c>
      <c r="R2227">
        <f>INDEX('Raw Election Data'!$A$1:$AN$3144,MATCH($C2227&amp;" "&amp;$B2227,'Raw Election Data'!$C$1:$C$3144,0),MATCH('Joined Data'!R$1,'Raw Election Data'!$A$1:$AN$1,0))</f>
        <v>0.44767441860465107</v>
      </c>
    </row>
    <row r="2228" spans="1:18" ht="13.5" hidden="1" customHeight="1" x14ac:dyDescent="0.15">
      <c r="A2228" t="s">
        <v>246</v>
      </c>
      <c r="B2228" t="s">
        <v>5701</v>
      </c>
      <c r="C2228" t="str">
        <f>INDEX(FIPS!$A$1:$E$3236,MATCH($F2228,FIPS!$D$1:$D$3236,0),5)</f>
        <v>Lake County</v>
      </c>
      <c r="D2228" t="s">
        <v>282</v>
      </c>
      <c r="E2228" s="15" t="s">
        <v>24</v>
      </c>
      <c r="F2228" t="s">
        <v>5759</v>
      </c>
      <c r="G2228" t="s">
        <v>441</v>
      </c>
      <c r="H2228" t="str">
        <f>IFERROR(VLOOKUP($G2228,'Team Colors'!$A:$B,2,0),"#c9c9c9")</f>
        <v>#aa0000</v>
      </c>
      <c r="I2228">
        <f>INDEX('Raw Election Data'!$A$1:$AN$3144,MATCH($C2228&amp;" "&amp;$B2228,'Raw Election Data'!$C$1:$C$3144,0),MATCH('Joined Data'!I$1,'Raw Election Data'!$A$1:$AN$1,0))</f>
        <v>7829</v>
      </c>
      <c r="J2228">
        <f>INDEX('Raw Election Data'!$A$1:$AN$3144,MATCH($C2228&amp;" "&amp;$B2228,'Raw Election Data'!$C$1:$C$3144,0),MATCH('Joined Data'!J$1,'Raw Election Data'!$A$1:$AN$1,0))</f>
        <v>628</v>
      </c>
      <c r="K2228">
        <f>INDEX('Raw Election Data'!$A$1:$AN$3144,MATCH($C2228&amp;" "&amp;$B2228,'Raw Election Data'!$C$1:$C$3144,0),MATCH('Joined Data'!K$1,'Raw Election Data'!$A$1:$AN$1,0))</f>
        <v>3001</v>
      </c>
      <c r="L2228">
        <f>INDEX('Raw Election Data'!$A$1:$AN$3144,MATCH($C2228&amp;" "&amp;$B2228,'Raw Election Data'!$C$1:$C$3144,0),MATCH('Joined Data'!L$1,'Raw Election Data'!$A$1:$AN$1,0))</f>
        <v>3814</v>
      </c>
      <c r="M2228">
        <f>INDEX('Raw Election Data'!$A$1:$AN$3144,MATCH($C2228&amp;" "&amp;$B2228,'Raw Election Data'!$C$1:$C$3144,0),MATCH('Joined Data'!M$1,'Raw Election Data'!$A$1:$AN$1,0))</f>
        <v>0.16465652857891977</v>
      </c>
      <c r="N2228">
        <f>INDEX('Raw Election Data'!$A$1:$AN$3144,MATCH($C2228&amp;" "&amp;$B2228,'Raw Election Data'!$C$1:$C$3144,0),MATCH('Joined Data'!N$1,'Raw Election Data'!$A$1:$AN$1,0))</f>
        <v>0.78683796539066597</v>
      </c>
      <c r="O2228">
        <f>INDEX('Raw Election Data'!$A$1:$AN$3144,MATCH($C2228&amp;" "&amp;$B2228,'Raw Election Data'!$C$1:$C$3144,0),MATCH('Joined Data'!O$1,'Raw Election Data'!$A$1:$AN$1,0))</f>
        <v>-2373</v>
      </c>
      <c r="P2228">
        <f>INDEX('Raw Election Data'!$A$1:$AN$3144,MATCH($C2228&amp;" "&amp;$B2228,'Raw Election Data'!$C$1:$C$3144,0),MATCH('Joined Data'!P$1,'Raw Election Data'!$A$1:$AN$1,0))</f>
        <v>2373</v>
      </c>
      <c r="Q2228">
        <f>INDEX('Raw Election Data'!$A$1:$AN$3144,MATCH($C2228&amp;" "&amp;$B2228,'Raw Election Data'!$C$1:$C$3144,0),MATCH('Joined Data'!Q$1,'Raw Election Data'!$A$1:$AN$1,0))</f>
        <v>-0.6221814368117462</v>
      </c>
      <c r="R2228">
        <f>INDEX('Raw Election Data'!$A$1:$AN$3144,MATCH($C2228&amp;" "&amp;$B2228,'Raw Election Data'!$C$1:$C$3144,0),MATCH('Joined Data'!R$1,'Raw Election Data'!$A$1:$AN$1,0))</f>
        <v>0.6221814368117462</v>
      </c>
    </row>
    <row r="2229" spans="1:18" ht="13.5" customHeight="1" x14ac:dyDescent="0.15">
      <c r="A2229" t="s">
        <v>246</v>
      </c>
      <c r="B2229" t="s">
        <v>5701</v>
      </c>
      <c r="C2229" t="str">
        <f>INDEX(FIPS!$A$1:$E$3236,MATCH($F2229,FIPS!$D$1:$D$3236,0),5)</f>
        <v>Lane County</v>
      </c>
      <c r="D2229" t="s">
        <v>282</v>
      </c>
      <c r="E2229" s="15" t="s">
        <v>25</v>
      </c>
      <c r="F2229" t="s">
        <v>5760</v>
      </c>
      <c r="G2229" t="s">
        <v>436</v>
      </c>
      <c r="H2229" t="str">
        <f>IFERROR(VLOOKUP($G2229,'Team Colors'!$A:$B,2,0),"#c9c9c9")</f>
        <v>#69be28</v>
      </c>
      <c r="I2229">
        <f>INDEX('Raw Election Data'!$A$1:$AN$3144,MATCH($C2229&amp;" "&amp;$B2229,'Raw Election Data'!$C$1:$C$3144,0),MATCH('Joined Data'!I$1,'Raw Election Data'!$A$1:$AN$1,0))</f>
        <v>362895</v>
      </c>
      <c r="J2229">
        <f>INDEX('Raw Election Data'!$A$1:$AN$3144,MATCH($C2229&amp;" "&amp;$B2229,'Raw Election Data'!$C$1:$C$3144,0),MATCH('Joined Data'!J$1,'Raw Election Data'!$A$1:$AN$1,0))</f>
        <v>100497</v>
      </c>
      <c r="K2229">
        <f>INDEX('Raw Election Data'!$A$1:$AN$3144,MATCH($C2229&amp;" "&amp;$B2229,'Raw Election Data'!$C$1:$C$3144,0),MATCH('Joined Data'!K$1,'Raw Election Data'!$A$1:$AN$1,0))</f>
        <v>66218</v>
      </c>
      <c r="L2229">
        <f>INDEX('Raw Election Data'!$A$1:$AN$3144,MATCH($C2229&amp;" "&amp;$B2229,'Raw Election Data'!$C$1:$C$3144,0),MATCH('Joined Data'!L$1,'Raw Election Data'!$A$1:$AN$1,0))</f>
        <v>181072</v>
      </c>
      <c r="M2229">
        <f>INDEX('Raw Election Data'!$A$1:$AN$3144,MATCH($C2229&amp;" "&amp;$B2229,'Raw Election Data'!$C$1:$C$3144,0),MATCH('Joined Data'!M$1,'Raw Election Data'!$A$1:$AN$1,0))</f>
        <v>0.5550112662366351</v>
      </c>
      <c r="N2229">
        <f>INDEX('Raw Election Data'!$A$1:$AN$3144,MATCH($C2229&amp;" "&amp;$B2229,'Raw Election Data'!$C$1:$C$3144,0),MATCH('Joined Data'!N$1,'Raw Election Data'!$A$1:$AN$1,0))</f>
        <v>0.3656998321109835</v>
      </c>
      <c r="O2229">
        <f>INDEX('Raw Election Data'!$A$1:$AN$3144,MATCH($C2229&amp;" "&amp;$B2229,'Raw Election Data'!$C$1:$C$3144,0),MATCH('Joined Data'!O$1,'Raw Election Data'!$A$1:$AN$1,0))</f>
        <v>34279</v>
      </c>
      <c r="P2229">
        <f>INDEX('Raw Election Data'!$A$1:$AN$3144,MATCH($C2229&amp;" "&amp;$B2229,'Raw Election Data'!$C$1:$C$3144,0),MATCH('Joined Data'!P$1,'Raw Election Data'!$A$1:$AN$1,0))</f>
        <v>-34279</v>
      </c>
      <c r="Q2229">
        <f>INDEX('Raw Election Data'!$A$1:$AN$3144,MATCH($C2229&amp;" "&amp;$B2229,'Raw Election Data'!$C$1:$C$3144,0),MATCH('Joined Data'!Q$1,'Raw Election Data'!$A$1:$AN$1,0))</f>
        <v>0.1893114341256516</v>
      </c>
      <c r="R2229">
        <f>INDEX('Raw Election Data'!$A$1:$AN$3144,MATCH($C2229&amp;" "&amp;$B2229,'Raw Election Data'!$C$1:$C$3144,0),MATCH('Joined Data'!R$1,'Raw Election Data'!$A$1:$AN$1,0))</f>
        <v>-0.1893114341256516</v>
      </c>
    </row>
    <row r="2230" spans="1:18" ht="13.5" customHeight="1" x14ac:dyDescent="0.15">
      <c r="A2230" t="s">
        <v>246</v>
      </c>
      <c r="B2230" t="s">
        <v>5701</v>
      </c>
      <c r="C2230" t="str">
        <f>INDEX(FIPS!$A$1:$E$3236,MATCH($F2230,FIPS!$D$1:$D$3236,0),5)</f>
        <v>Lincoln County</v>
      </c>
      <c r="D2230" t="s">
        <v>282</v>
      </c>
      <c r="E2230" s="15" t="s">
        <v>26</v>
      </c>
      <c r="F2230" t="s">
        <v>5763</v>
      </c>
      <c r="G2230" t="s">
        <v>436</v>
      </c>
      <c r="H2230" t="str">
        <f>IFERROR(VLOOKUP($G2230,'Team Colors'!$A:$B,2,0),"#c9c9c9")</f>
        <v>#69be28</v>
      </c>
      <c r="I2230">
        <f>INDEX('Raw Election Data'!$A$1:$AN$3144,MATCH($C2230&amp;" "&amp;$B2230,'Raw Election Data'!$C$1:$C$3144,0),MATCH('Joined Data'!I$1,'Raw Election Data'!$A$1:$AN$1,0))</f>
        <v>47038</v>
      </c>
      <c r="J2230">
        <f>INDEX('Raw Election Data'!$A$1:$AN$3144,MATCH($C2230&amp;" "&amp;$B2230,'Raw Election Data'!$C$1:$C$3144,0),MATCH('Joined Data'!J$1,'Raw Election Data'!$A$1:$AN$1,0))</f>
        <v>12300</v>
      </c>
      <c r="K2230">
        <f>INDEX('Raw Election Data'!$A$1:$AN$3144,MATCH($C2230&amp;" "&amp;$B2230,'Raw Election Data'!$C$1:$C$3144,0),MATCH('Joined Data'!K$1,'Raw Election Data'!$A$1:$AN$1,0))</f>
        <v>9901</v>
      </c>
      <c r="L2230">
        <f>INDEX('Raw Election Data'!$A$1:$AN$3144,MATCH($C2230&amp;" "&amp;$B2230,'Raw Election Data'!$C$1:$C$3144,0),MATCH('Joined Data'!L$1,'Raw Election Data'!$A$1:$AN$1,0))</f>
        <v>24035</v>
      </c>
      <c r="M2230">
        <f>INDEX('Raw Election Data'!$A$1:$AN$3144,MATCH($C2230&amp;" "&amp;$B2230,'Raw Election Data'!$C$1:$C$3144,0),MATCH('Joined Data'!M$1,'Raw Election Data'!$A$1:$AN$1,0))</f>
        <v>0.51175369253172454</v>
      </c>
      <c r="N2230">
        <f>INDEX('Raw Election Data'!$A$1:$AN$3144,MATCH($C2230&amp;" "&amp;$B2230,'Raw Election Data'!$C$1:$C$3144,0),MATCH('Joined Data'!N$1,'Raw Election Data'!$A$1:$AN$1,0))</f>
        <v>0.41194091949240691</v>
      </c>
      <c r="O2230">
        <f>INDEX('Raw Election Data'!$A$1:$AN$3144,MATCH($C2230&amp;" "&amp;$B2230,'Raw Election Data'!$C$1:$C$3144,0),MATCH('Joined Data'!O$1,'Raw Election Data'!$A$1:$AN$1,0))</f>
        <v>2399</v>
      </c>
      <c r="P2230">
        <f>INDEX('Raw Election Data'!$A$1:$AN$3144,MATCH($C2230&amp;" "&amp;$B2230,'Raw Election Data'!$C$1:$C$3144,0),MATCH('Joined Data'!P$1,'Raw Election Data'!$A$1:$AN$1,0))</f>
        <v>-2399</v>
      </c>
      <c r="Q2230">
        <f>INDEX('Raw Election Data'!$A$1:$AN$3144,MATCH($C2230&amp;" "&amp;$B2230,'Raw Election Data'!$C$1:$C$3144,0),MATCH('Joined Data'!Q$1,'Raw Election Data'!$A$1:$AN$1,0))</f>
        <v>9.9812773039317626E-2</v>
      </c>
      <c r="R2230">
        <f>INDEX('Raw Election Data'!$A$1:$AN$3144,MATCH($C2230&amp;" "&amp;$B2230,'Raw Election Data'!$C$1:$C$3144,0),MATCH('Joined Data'!R$1,'Raw Election Data'!$A$1:$AN$1,0))</f>
        <v>-9.9812773039317626E-2</v>
      </c>
    </row>
    <row r="2231" spans="1:18" ht="13.5" customHeight="1" x14ac:dyDescent="0.15">
      <c r="A2231" t="s">
        <v>246</v>
      </c>
      <c r="B2231" t="s">
        <v>5701</v>
      </c>
      <c r="C2231" t="str">
        <f>INDEX(FIPS!$A$1:$E$3236,MATCH($F2231,FIPS!$D$1:$D$3236,0),5)</f>
        <v>Linn County</v>
      </c>
      <c r="D2231" t="s">
        <v>282</v>
      </c>
      <c r="E2231" s="15" t="s">
        <v>27</v>
      </c>
      <c r="F2231" t="s">
        <v>5766</v>
      </c>
      <c r="G2231" t="s">
        <v>436</v>
      </c>
      <c r="H2231" t="str">
        <f>IFERROR(VLOOKUP($G2231,'Team Colors'!$A:$B,2,0),"#c9c9c9")</f>
        <v>#69be28</v>
      </c>
      <c r="I2231">
        <f>INDEX('Raw Election Data'!$A$1:$AN$3144,MATCH($C2231&amp;" "&amp;$B2231,'Raw Election Data'!$C$1:$C$3144,0),MATCH('Joined Data'!I$1,'Raw Election Data'!$A$1:$AN$1,0))</f>
        <v>120547</v>
      </c>
      <c r="J2231">
        <f>INDEX('Raw Election Data'!$A$1:$AN$3144,MATCH($C2231&amp;" "&amp;$B2231,'Raw Election Data'!$C$1:$C$3144,0),MATCH('Joined Data'!J$1,'Raw Election Data'!$A$1:$AN$1,0))</f>
        <v>17456</v>
      </c>
      <c r="K2231">
        <f>INDEX('Raw Election Data'!$A$1:$AN$3144,MATCH($C2231&amp;" "&amp;$B2231,'Raw Election Data'!$C$1:$C$3144,0),MATCH('Joined Data'!K$1,'Raw Election Data'!$A$1:$AN$1,0))</f>
        <v>32683</v>
      </c>
      <c r="L2231">
        <f>INDEX('Raw Election Data'!$A$1:$AN$3144,MATCH($C2231&amp;" "&amp;$B2231,'Raw Election Data'!$C$1:$C$3144,0),MATCH('Joined Data'!L$1,'Raw Election Data'!$A$1:$AN$1,0))</f>
        <v>54724</v>
      </c>
      <c r="M2231">
        <f>INDEX('Raw Election Data'!$A$1:$AN$3144,MATCH($C2231&amp;" "&amp;$B2231,'Raw Election Data'!$C$1:$C$3144,0),MATCH('Joined Data'!M$1,'Raw Election Data'!$A$1:$AN$1,0))</f>
        <v>0.31898253051677511</v>
      </c>
      <c r="N2231">
        <f>INDEX('Raw Election Data'!$A$1:$AN$3144,MATCH($C2231&amp;" "&amp;$B2231,'Raw Election Data'!$C$1:$C$3144,0),MATCH('Joined Data'!N$1,'Raw Election Data'!$A$1:$AN$1,0))</f>
        <v>0.59723338937212189</v>
      </c>
      <c r="O2231">
        <f>INDEX('Raw Election Data'!$A$1:$AN$3144,MATCH($C2231&amp;" "&amp;$B2231,'Raw Election Data'!$C$1:$C$3144,0),MATCH('Joined Data'!O$1,'Raw Election Data'!$A$1:$AN$1,0))</f>
        <v>-15227</v>
      </c>
      <c r="P2231">
        <f>INDEX('Raw Election Data'!$A$1:$AN$3144,MATCH($C2231&amp;" "&amp;$B2231,'Raw Election Data'!$C$1:$C$3144,0),MATCH('Joined Data'!P$1,'Raw Election Data'!$A$1:$AN$1,0))</f>
        <v>15227</v>
      </c>
      <c r="Q2231">
        <f>INDEX('Raw Election Data'!$A$1:$AN$3144,MATCH($C2231&amp;" "&amp;$B2231,'Raw Election Data'!$C$1:$C$3144,0),MATCH('Joined Data'!Q$1,'Raw Election Data'!$A$1:$AN$1,0))</f>
        <v>-0.27825085885534678</v>
      </c>
      <c r="R2231">
        <f>INDEX('Raw Election Data'!$A$1:$AN$3144,MATCH($C2231&amp;" "&amp;$B2231,'Raw Election Data'!$C$1:$C$3144,0),MATCH('Joined Data'!R$1,'Raw Election Data'!$A$1:$AN$1,0))</f>
        <v>0.27825085885534678</v>
      </c>
    </row>
    <row r="2232" spans="1:18" ht="13.5" hidden="1" customHeight="1" x14ac:dyDescent="0.15">
      <c r="A2232" t="s">
        <v>246</v>
      </c>
      <c r="B2232" t="s">
        <v>5701</v>
      </c>
      <c r="C2232" t="str">
        <f>INDEX(FIPS!$A$1:$E$3236,MATCH($F2232,FIPS!$D$1:$D$3236,0),5)</f>
        <v>Malheur County</v>
      </c>
      <c r="D2232" t="s">
        <v>282</v>
      </c>
      <c r="E2232" s="15" t="s">
        <v>28</v>
      </c>
      <c r="F2232" t="s">
        <v>5770</v>
      </c>
      <c r="G2232" t="s">
        <v>439</v>
      </c>
      <c r="H2232" t="str">
        <f>IFERROR(VLOOKUP($G2232,'Team Colors'!$A:$B,2,0),"#c9c9c9")</f>
        <v>#002244</v>
      </c>
      <c r="I2232">
        <f>INDEX('Raw Election Data'!$A$1:$AN$3144,MATCH($C2232&amp;" "&amp;$B2232,'Raw Election Data'!$C$1:$C$3144,0),MATCH('Joined Data'!I$1,'Raw Election Data'!$A$1:$AN$1,0))</f>
        <v>30380</v>
      </c>
      <c r="J2232">
        <f>INDEX('Raw Election Data'!$A$1:$AN$3144,MATCH($C2232&amp;" "&amp;$B2232,'Raw Election Data'!$C$1:$C$3144,0),MATCH('Joined Data'!J$1,'Raw Election Data'!$A$1:$AN$1,0))</f>
        <v>2213</v>
      </c>
      <c r="K2232">
        <f>INDEX('Raw Election Data'!$A$1:$AN$3144,MATCH($C2232&amp;" "&amp;$B2232,'Raw Election Data'!$C$1:$C$3144,0),MATCH('Joined Data'!K$1,'Raw Election Data'!$A$1:$AN$1,0))</f>
        <v>7141</v>
      </c>
      <c r="L2232">
        <f>INDEX('Raw Election Data'!$A$1:$AN$3144,MATCH($C2232&amp;" "&amp;$B2232,'Raw Election Data'!$C$1:$C$3144,0),MATCH('Joined Data'!L$1,'Raw Election Data'!$A$1:$AN$1,0))</f>
        <v>9950</v>
      </c>
      <c r="M2232">
        <f>INDEX('Raw Election Data'!$A$1:$AN$3144,MATCH($C2232&amp;" "&amp;$B2232,'Raw Election Data'!$C$1:$C$3144,0),MATCH('Joined Data'!M$1,'Raw Election Data'!$A$1:$AN$1,0))</f>
        <v>0.22241206030150754</v>
      </c>
      <c r="N2232">
        <f>INDEX('Raw Election Data'!$A$1:$AN$3144,MATCH($C2232&amp;" "&amp;$B2232,'Raw Election Data'!$C$1:$C$3144,0),MATCH('Joined Data'!N$1,'Raw Election Data'!$A$1:$AN$1,0))</f>
        <v>0.71768844221105532</v>
      </c>
      <c r="O2232">
        <f>INDEX('Raw Election Data'!$A$1:$AN$3144,MATCH($C2232&amp;" "&amp;$B2232,'Raw Election Data'!$C$1:$C$3144,0),MATCH('Joined Data'!O$1,'Raw Election Data'!$A$1:$AN$1,0))</f>
        <v>-4928</v>
      </c>
      <c r="P2232">
        <f>INDEX('Raw Election Data'!$A$1:$AN$3144,MATCH($C2232&amp;" "&amp;$B2232,'Raw Election Data'!$C$1:$C$3144,0),MATCH('Joined Data'!P$1,'Raw Election Data'!$A$1:$AN$1,0))</f>
        <v>4928</v>
      </c>
      <c r="Q2232">
        <f>INDEX('Raw Election Data'!$A$1:$AN$3144,MATCH($C2232&amp;" "&amp;$B2232,'Raw Election Data'!$C$1:$C$3144,0),MATCH('Joined Data'!Q$1,'Raw Election Data'!$A$1:$AN$1,0))</f>
        <v>-0.49527638190954781</v>
      </c>
      <c r="R2232">
        <f>INDEX('Raw Election Data'!$A$1:$AN$3144,MATCH($C2232&amp;" "&amp;$B2232,'Raw Election Data'!$C$1:$C$3144,0),MATCH('Joined Data'!R$1,'Raw Election Data'!$A$1:$AN$1,0))</f>
        <v>0.49527638190954781</v>
      </c>
    </row>
    <row r="2233" spans="1:18" ht="13.5" customHeight="1" x14ac:dyDescent="0.15">
      <c r="A2233" t="s">
        <v>246</v>
      </c>
      <c r="B2233" t="s">
        <v>5701</v>
      </c>
      <c r="C2233" t="str">
        <f>INDEX(FIPS!$A$1:$E$3236,MATCH($F2233,FIPS!$D$1:$D$3236,0),5)</f>
        <v>Marion County</v>
      </c>
      <c r="D2233" t="s">
        <v>282</v>
      </c>
      <c r="E2233" s="15" t="s">
        <v>29</v>
      </c>
      <c r="F2233" t="s">
        <v>5771</v>
      </c>
      <c r="G2233" t="s">
        <v>436</v>
      </c>
      <c r="H2233" t="str">
        <f>IFERROR(VLOOKUP($G2233,'Team Colors'!$A:$B,2,0),"#c9c9c9")</f>
        <v>#69be28</v>
      </c>
      <c r="I2233">
        <f>INDEX('Raw Election Data'!$A$1:$AN$3144,MATCH($C2233&amp;" "&amp;$B2233,'Raw Election Data'!$C$1:$C$3144,0),MATCH('Joined Data'!I$1,'Raw Election Data'!$A$1:$AN$1,0))</f>
        <v>330700</v>
      </c>
      <c r="J2233">
        <f>INDEX('Raw Election Data'!$A$1:$AN$3144,MATCH($C2233&amp;" "&amp;$B2233,'Raw Election Data'!$C$1:$C$3144,0),MATCH('Joined Data'!J$1,'Raw Election Data'!$A$1:$AN$1,0))</f>
        <v>48803</v>
      </c>
      <c r="K2233">
        <f>INDEX('Raw Election Data'!$A$1:$AN$3144,MATCH($C2233&amp;" "&amp;$B2233,'Raw Election Data'!$C$1:$C$3144,0),MATCH('Joined Data'!K$1,'Raw Election Data'!$A$1:$AN$1,0))</f>
        <v>54336</v>
      </c>
      <c r="L2233">
        <f>INDEX('Raw Election Data'!$A$1:$AN$3144,MATCH($C2233&amp;" "&amp;$B2233,'Raw Election Data'!$C$1:$C$3144,0),MATCH('Joined Data'!L$1,'Raw Election Data'!$A$1:$AN$1,0))</f>
        <v>110804</v>
      </c>
      <c r="M2233">
        <f>INDEX('Raw Election Data'!$A$1:$AN$3144,MATCH($C2233&amp;" "&amp;$B2233,'Raw Election Data'!$C$1:$C$3144,0),MATCH('Joined Data'!M$1,'Raw Election Data'!$A$1:$AN$1,0))</f>
        <v>0.44044438828923144</v>
      </c>
      <c r="N2233">
        <f>INDEX('Raw Election Data'!$A$1:$AN$3144,MATCH($C2233&amp;" "&amp;$B2233,'Raw Election Data'!$C$1:$C$3144,0),MATCH('Joined Data'!N$1,'Raw Election Data'!$A$1:$AN$1,0))</f>
        <v>0.49037940868560703</v>
      </c>
      <c r="O2233">
        <f>INDEX('Raw Election Data'!$A$1:$AN$3144,MATCH($C2233&amp;" "&amp;$B2233,'Raw Election Data'!$C$1:$C$3144,0),MATCH('Joined Data'!O$1,'Raw Election Data'!$A$1:$AN$1,0))</f>
        <v>-5533</v>
      </c>
      <c r="P2233">
        <f>INDEX('Raw Election Data'!$A$1:$AN$3144,MATCH($C2233&amp;" "&amp;$B2233,'Raw Election Data'!$C$1:$C$3144,0),MATCH('Joined Data'!P$1,'Raw Election Data'!$A$1:$AN$1,0))</f>
        <v>5533</v>
      </c>
      <c r="Q2233">
        <f>INDEX('Raw Election Data'!$A$1:$AN$3144,MATCH($C2233&amp;" "&amp;$B2233,'Raw Election Data'!$C$1:$C$3144,0),MATCH('Joined Data'!Q$1,'Raw Election Data'!$A$1:$AN$1,0))</f>
        <v>-4.9935020396375596E-2</v>
      </c>
      <c r="R2233">
        <f>INDEX('Raw Election Data'!$A$1:$AN$3144,MATCH($C2233&amp;" "&amp;$B2233,'Raw Election Data'!$C$1:$C$3144,0),MATCH('Joined Data'!R$1,'Raw Election Data'!$A$1:$AN$1,0))</f>
        <v>4.9935020396375596E-2</v>
      </c>
    </row>
    <row r="2234" spans="1:18" ht="13.5" customHeight="1" x14ac:dyDescent="0.15">
      <c r="A2234" t="s">
        <v>246</v>
      </c>
      <c r="B2234" t="s">
        <v>5701</v>
      </c>
      <c r="C2234" t="str">
        <f>INDEX(FIPS!$A$1:$E$3236,MATCH($F2234,FIPS!$D$1:$D$3236,0),5)</f>
        <v>Morrow County</v>
      </c>
      <c r="D2234" t="s">
        <v>282</v>
      </c>
      <c r="E2234" s="15" t="s">
        <v>30</v>
      </c>
      <c r="F2234" t="s">
        <v>5774</v>
      </c>
      <c r="G2234" t="s">
        <v>436</v>
      </c>
      <c r="H2234" t="str">
        <f>IFERROR(VLOOKUP($G2234,'Team Colors'!$A:$B,2,0),"#c9c9c9")</f>
        <v>#69be28</v>
      </c>
      <c r="I2234">
        <f>INDEX('Raw Election Data'!$A$1:$AN$3144,MATCH($C2234&amp;" "&amp;$B2234,'Raw Election Data'!$C$1:$C$3144,0),MATCH('Joined Data'!I$1,'Raw Election Data'!$A$1:$AN$1,0))</f>
        <v>11190</v>
      </c>
      <c r="J2234">
        <f>INDEX('Raw Election Data'!$A$1:$AN$3144,MATCH($C2234&amp;" "&amp;$B2234,'Raw Election Data'!$C$1:$C$3144,0),MATCH('Joined Data'!J$1,'Raw Election Data'!$A$1:$AN$1,0))</f>
        <v>1004</v>
      </c>
      <c r="K2234">
        <f>INDEX('Raw Election Data'!$A$1:$AN$3144,MATCH($C2234&amp;" "&amp;$B2234,'Raw Election Data'!$C$1:$C$3144,0),MATCH('Joined Data'!K$1,'Raw Election Data'!$A$1:$AN$1,0))</f>
        <v>2698</v>
      </c>
      <c r="L2234">
        <f>INDEX('Raw Election Data'!$A$1:$AN$3144,MATCH($C2234&amp;" "&amp;$B2234,'Raw Election Data'!$C$1:$C$3144,0),MATCH('Joined Data'!L$1,'Raw Election Data'!$A$1:$AN$1,0))</f>
        <v>3989</v>
      </c>
      <c r="M2234">
        <f>INDEX('Raw Election Data'!$A$1:$AN$3144,MATCH($C2234&amp;" "&amp;$B2234,'Raw Election Data'!$C$1:$C$3144,0),MATCH('Joined Data'!M$1,'Raw Election Data'!$A$1:$AN$1,0))</f>
        <v>0.25169215342191026</v>
      </c>
      <c r="N2234">
        <f>INDEX('Raw Election Data'!$A$1:$AN$3144,MATCH($C2234&amp;" "&amp;$B2234,'Raw Election Data'!$C$1:$C$3144,0),MATCH('Joined Data'!N$1,'Raw Election Data'!$A$1:$AN$1,0))</f>
        <v>0.67635998997242419</v>
      </c>
      <c r="O2234">
        <f>INDEX('Raw Election Data'!$A$1:$AN$3144,MATCH($C2234&amp;" "&amp;$B2234,'Raw Election Data'!$C$1:$C$3144,0),MATCH('Joined Data'!O$1,'Raw Election Data'!$A$1:$AN$1,0))</f>
        <v>-1694</v>
      </c>
      <c r="P2234">
        <f>INDEX('Raw Election Data'!$A$1:$AN$3144,MATCH($C2234&amp;" "&amp;$B2234,'Raw Election Data'!$C$1:$C$3144,0),MATCH('Joined Data'!P$1,'Raw Election Data'!$A$1:$AN$1,0))</f>
        <v>1694</v>
      </c>
      <c r="Q2234">
        <f>INDEX('Raw Election Data'!$A$1:$AN$3144,MATCH($C2234&amp;" "&amp;$B2234,'Raw Election Data'!$C$1:$C$3144,0),MATCH('Joined Data'!Q$1,'Raw Election Data'!$A$1:$AN$1,0))</f>
        <v>-0.42466783655051393</v>
      </c>
      <c r="R2234">
        <f>INDEX('Raw Election Data'!$A$1:$AN$3144,MATCH($C2234&amp;" "&amp;$B2234,'Raw Election Data'!$C$1:$C$3144,0),MATCH('Joined Data'!R$1,'Raw Election Data'!$A$1:$AN$1,0))</f>
        <v>0.42466783655051393</v>
      </c>
    </row>
    <row r="2235" spans="1:18" ht="13.5" customHeight="1" x14ac:dyDescent="0.15">
      <c r="A2235" t="s">
        <v>246</v>
      </c>
      <c r="B2235" t="s">
        <v>5701</v>
      </c>
      <c r="C2235" t="str">
        <f>INDEX(FIPS!$A$1:$E$3236,MATCH($F2235,FIPS!$D$1:$D$3236,0),5)</f>
        <v>Multnomah County</v>
      </c>
      <c r="D2235" t="s">
        <v>282</v>
      </c>
      <c r="E2235" s="15" t="s">
        <v>31</v>
      </c>
      <c r="F2235" t="s">
        <v>5778</v>
      </c>
      <c r="G2235" t="s">
        <v>436</v>
      </c>
      <c r="H2235" t="str">
        <f>IFERROR(VLOOKUP($G2235,'Team Colors'!$A:$B,2,0),"#c9c9c9")</f>
        <v>#69be28</v>
      </c>
      <c r="I2235">
        <f>INDEX('Raw Election Data'!$A$1:$AN$3144,MATCH($C2235&amp;" "&amp;$B2235,'Raw Election Data'!$C$1:$C$3144,0),MATCH('Joined Data'!I$1,'Raw Election Data'!$A$1:$AN$1,0))</f>
        <v>790294</v>
      </c>
      <c r="J2235">
        <f>INDEX('Raw Election Data'!$A$1:$AN$3144,MATCH($C2235&amp;" "&amp;$B2235,'Raw Election Data'!$C$1:$C$3144,0),MATCH('Joined Data'!J$1,'Raw Election Data'!$A$1:$AN$1,0))</f>
        <v>271754</v>
      </c>
      <c r="K2235">
        <f>INDEX('Raw Election Data'!$A$1:$AN$3144,MATCH($C2235&amp;" "&amp;$B2235,'Raw Election Data'!$C$1:$C$3144,0),MATCH('Joined Data'!K$1,'Raw Election Data'!$A$1:$AN$1,0))</f>
        <v>63055</v>
      </c>
      <c r="L2235">
        <f>INDEX('Raw Election Data'!$A$1:$AN$3144,MATCH($C2235&amp;" "&amp;$B2235,'Raw Election Data'!$C$1:$C$3144,0),MATCH('Joined Data'!L$1,'Raw Election Data'!$A$1:$AN$1,0))</f>
        <v>357762</v>
      </c>
      <c r="M2235">
        <f>INDEX('Raw Election Data'!$A$1:$AN$3144,MATCH($C2235&amp;" "&amp;$B2235,'Raw Election Data'!$C$1:$C$3144,0),MATCH('Joined Data'!M$1,'Raw Election Data'!$A$1:$AN$1,0))</f>
        <v>0.75959436720501339</v>
      </c>
      <c r="N2235">
        <f>INDEX('Raw Election Data'!$A$1:$AN$3144,MATCH($C2235&amp;" "&amp;$B2235,'Raw Election Data'!$C$1:$C$3144,0),MATCH('Joined Data'!N$1,'Raw Election Data'!$A$1:$AN$1,0))</f>
        <v>0.17624845567723793</v>
      </c>
      <c r="O2235">
        <f>INDEX('Raw Election Data'!$A$1:$AN$3144,MATCH($C2235&amp;" "&amp;$B2235,'Raw Election Data'!$C$1:$C$3144,0),MATCH('Joined Data'!O$1,'Raw Election Data'!$A$1:$AN$1,0))</f>
        <v>208699</v>
      </c>
      <c r="P2235">
        <f>INDEX('Raw Election Data'!$A$1:$AN$3144,MATCH($C2235&amp;" "&amp;$B2235,'Raw Election Data'!$C$1:$C$3144,0),MATCH('Joined Data'!P$1,'Raw Election Data'!$A$1:$AN$1,0))</f>
        <v>-208699</v>
      </c>
      <c r="Q2235">
        <f>INDEX('Raw Election Data'!$A$1:$AN$3144,MATCH($C2235&amp;" "&amp;$B2235,'Raw Election Data'!$C$1:$C$3144,0),MATCH('Joined Data'!Q$1,'Raw Election Data'!$A$1:$AN$1,0))</f>
        <v>0.58334591152777548</v>
      </c>
      <c r="R2235">
        <f>INDEX('Raw Election Data'!$A$1:$AN$3144,MATCH($C2235&amp;" "&amp;$B2235,'Raw Election Data'!$C$1:$C$3144,0),MATCH('Joined Data'!R$1,'Raw Election Data'!$A$1:$AN$1,0))</f>
        <v>-0.58334591152777548</v>
      </c>
    </row>
    <row r="2236" spans="1:18" ht="13.5" customHeight="1" x14ac:dyDescent="0.15">
      <c r="A2236" t="s">
        <v>246</v>
      </c>
      <c r="B2236" t="s">
        <v>5701</v>
      </c>
      <c r="C2236" t="str">
        <f>INDEX(FIPS!$A$1:$E$3236,MATCH($F2236,FIPS!$D$1:$D$3236,0),5)</f>
        <v>Polk County</v>
      </c>
      <c r="D2236" t="s">
        <v>282</v>
      </c>
      <c r="E2236" s="15" t="s">
        <v>32</v>
      </c>
      <c r="F2236" t="s">
        <v>5779</v>
      </c>
      <c r="G2236" t="s">
        <v>436</v>
      </c>
      <c r="H2236" t="str">
        <f>IFERROR(VLOOKUP($G2236,'Team Colors'!$A:$B,2,0),"#c9c9c9")</f>
        <v>#69be28</v>
      </c>
      <c r="I2236">
        <f>INDEX('Raw Election Data'!$A$1:$AN$3144,MATCH($C2236&amp;" "&amp;$B2236,'Raw Election Data'!$C$1:$C$3144,0),MATCH('Joined Data'!I$1,'Raw Election Data'!$A$1:$AN$1,0))</f>
        <v>79391</v>
      </c>
      <c r="J2236">
        <f>INDEX('Raw Election Data'!$A$1:$AN$3144,MATCH($C2236&amp;" "&amp;$B2236,'Raw Election Data'!$C$1:$C$3144,0),MATCH('Joined Data'!J$1,'Raw Election Data'!$A$1:$AN$1,0))</f>
        <v>15741</v>
      </c>
      <c r="K2236">
        <f>INDEX('Raw Election Data'!$A$1:$AN$3144,MATCH($C2236&amp;" "&amp;$B2236,'Raw Election Data'!$C$1:$C$3144,0),MATCH('Joined Data'!K$1,'Raw Election Data'!$A$1:$AN$1,0))</f>
        <v>18333</v>
      </c>
      <c r="L2236">
        <f>INDEX('Raw Election Data'!$A$1:$AN$3144,MATCH($C2236&amp;" "&amp;$B2236,'Raw Election Data'!$C$1:$C$3144,0),MATCH('Joined Data'!L$1,'Raw Election Data'!$A$1:$AN$1,0))</f>
        <v>37030</v>
      </c>
      <c r="M2236">
        <f>INDEX('Raw Election Data'!$A$1:$AN$3144,MATCH($C2236&amp;" "&amp;$B2236,'Raw Election Data'!$C$1:$C$3144,0),MATCH('Joined Data'!M$1,'Raw Election Data'!$A$1:$AN$1,0))</f>
        <v>0.42508776667566839</v>
      </c>
      <c r="N2236">
        <f>INDEX('Raw Election Data'!$A$1:$AN$3144,MATCH($C2236&amp;" "&amp;$B2236,'Raw Election Data'!$C$1:$C$3144,0),MATCH('Joined Data'!N$1,'Raw Election Data'!$A$1:$AN$1,0))</f>
        <v>0.49508506616257086</v>
      </c>
      <c r="O2236">
        <f>INDEX('Raw Election Data'!$A$1:$AN$3144,MATCH($C2236&amp;" "&amp;$B2236,'Raw Election Data'!$C$1:$C$3144,0),MATCH('Joined Data'!O$1,'Raw Election Data'!$A$1:$AN$1,0))</f>
        <v>-2592</v>
      </c>
      <c r="P2236">
        <f>INDEX('Raw Election Data'!$A$1:$AN$3144,MATCH($C2236&amp;" "&amp;$B2236,'Raw Election Data'!$C$1:$C$3144,0),MATCH('Joined Data'!P$1,'Raw Election Data'!$A$1:$AN$1,0))</f>
        <v>2592</v>
      </c>
      <c r="Q2236">
        <f>INDEX('Raw Election Data'!$A$1:$AN$3144,MATCH($C2236&amp;" "&amp;$B2236,'Raw Election Data'!$C$1:$C$3144,0),MATCH('Joined Data'!Q$1,'Raw Election Data'!$A$1:$AN$1,0))</f>
        <v>-6.9997299486902476E-2</v>
      </c>
      <c r="R2236">
        <f>INDEX('Raw Election Data'!$A$1:$AN$3144,MATCH($C2236&amp;" "&amp;$B2236,'Raw Election Data'!$C$1:$C$3144,0),MATCH('Joined Data'!R$1,'Raw Election Data'!$A$1:$AN$1,0))</f>
        <v>6.9997299486902476E-2</v>
      </c>
    </row>
    <row r="2237" spans="1:18" ht="13.5" customHeight="1" x14ac:dyDescent="0.15">
      <c r="A2237" t="s">
        <v>246</v>
      </c>
      <c r="B2237" t="s">
        <v>5701</v>
      </c>
      <c r="C2237" t="str">
        <f>INDEX(FIPS!$A$1:$E$3236,MATCH($F2237,FIPS!$D$1:$D$3236,0),5)</f>
        <v>Sherman County</v>
      </c>
      <c r="D2237" t="s">
        <v>282</v>
      </c>
      <c r="E2237" s="15" t="s">
        <v>33</v>
      </c>
      <c r="F2237" t="s">
        <v>5780</v>
      </c>
      <c r="G2237" t="s">
        <v>436</v>
      </c>
      <c r="H2237" t="str">
        <f>IFERROR(VLOOKUP($G2237,'Team Colors'!$A:$B,2,0),"#c9c9c9")</f>
        <v>#69be28</v>
      </c>
      <c r="I2237">
        <f>INDEX('Raw Election Data'!$A$1:$AN$3144,MATCH($C2237&amp;" "&amp;$B2237,'Raw Election Data'!$C$1:$C$3144,0),MATCH('Joined Data'!I$1,'Raw Election Data'!$A$1:$AN$1,0))</f>
        <v>1680</v>
      </c>
      <c r="J2237">
        <f>INDEX('Raw Election Data'!$A$1:$AN$3144,MATCH($C2237&amp;" "&amp;$B2237,'Raw Election Data'!$C$1:$C$3144,0),MATCH('Joined Data'!J$1,'Raw Election Data'!$A$1:$AN$1,0))</f>
        <v>202</v>
      </c>
      <c r="K2237">
        <f>INDEX('Raw Election Data'!$A$1:$AN$3144,MATCH($C2237&amp;" "&amp;$B2237,'Raw Election Data'!$C$1:$C$3144,0),MATCH('Joined Data'!K$1,'Raw Election Data'!$A$1:$AN$1,0))</f>
        <v>726</v>
      </c>
      <c r="L2237">
        <f>INDEX('Raw Election Data'!$A$1:$AN$3144,MATCH($C2237&amp;" "&amp;$B2237,'Raw Election Data'!$C$1:$C$3144,0),MATCH('Joined Data'!L$1,'Raw Election Data'!$A$1:$AN$1,0))</f>
        <v>983</v>
      </c>
      <c r="M2237">
        <f>INDEX('Raw Election Data'!$A$1:$AN$3144,MATCH($C2237&amp;" "&amp;$B2237,'Raw Election Data'!$C$1:$C$3144,0),MATCH('Joined Data'!M$1,'Raw Election Data'!$A$1:$AN$1,0))</f>
        <v>0.20549338758901323</v>
      </c>
      <c r="N2237">
        <f>INDEX('Raw Election Data'!$A$1:$AN$3144,MATCH($C2237&amp;" "&amp;$B2237,'Raw Election Data'!$C$1:$C$3144,0),MATCH('Joined Data'!N$1,'Raw Election Data'!$A$1:$AN$1,0))</f>
        <v>0.73855544252288907</v>
      </c>
      <c r="O2237">
        <f>INDEX('Raw Election Data'!$A$1:$AN$3144,MATCH($C2237&amp;" "&amp;$B2237,'Raw Election Data'!$C$1:$C$3144,0),MATCH('Joined Data'!O$1,'Raw Election Data'!$A$1:$AN$1,0))</f>
        <v>-524</v>
      </c>
      <c r="P2237">
        <f>INDEX('Raw Election Data'!$A$1:$AN$3144,MATCH($C2237&amp;" "&amp;$B2237,'Raw Election Data'!$C$1:$C$3144,0),MATCH('Joined Data'!P$1,'Raw Election Data'!$A$1:$AN$1,0))</f>
        <v>524</v>
      </c>
      <c r="Q2237">
        <f>INDEX('Raw Election Data'!$A$1:$AN$3144,MATCH($C2237&amp;" "&amp;$B2237,'Raw Election Data'!$C$1:$C$3144,0),MATCH('Joined Data'!Q$1,'Raw Election Data'!$A$1:$AN$1,0))</f>
        <v>-0.53306205493387582</v>
      </c>
      <c r="R2237">
        <f>INDEX('Raw Election Data'!$A$1:$AN$3144,MATCH($C2237&amp;" "&amp;$B2237,'Raw Election Data'!$C$1:$C$3144,0),MATCH('Joined Data'!R$1,'Raw Election Data'!$A$1:$AN$1,0))</f>
        <v>0.53306205493387582</v>
      </c>
    </row>
    <row r="2238" spans="1:18" ht="13.5" customHeight="1" x14ac:dyDescent="0.15">
      <c r="A2238" t="s">
        <v>246</v>
      </c>
      <c r="B2238" t="s">
        <v>5701</v>
      </c>
      <c r="C2238" t="str">
        <f>INDEX(FIPS!$A$1:$E$3236,MATCH($F2238,FIPS!$D$1:$D$3236,0),5)</f>
        <v>Tillamook County</v>
      </c>
      <c r="D2238" t="s">
        <v>282</v>
      </c>
      <c r="E2238" s="15" t="s">
        <v>34</v>
      </c>
      <c r="F2238" t="s">
        <v>5782</v>
      </c>
      <c r="G2238" t="s">
        <v>436</v>
      </c>
      <c r="H2238" t="str">
        <f>IFERROR(VLOOKUP($G2238,'Team Colors'!$A:$B,2,0),"#c9c9c9")</f>
        <v>#69be28</v>
      </c>
      <c r="I2238">
        <f>INDEX('Raw Election Data'!$A$1:$AN$3144,MATCH($C2238&amp;" "&amp;$B2238,'Raw Election Data'!$C$1:$C$3144,0),MATCH('Joined Data'!I$1,'Raw Election Data'!$A$1:$AN$1,0))</f>
        <v>25653</v>
      </c>
      <c r="J2238">
        <f>INDEX('Raw Election Data'!$A$1:$AN$3144,MATCH($C2238&amp;" "&amp;$B2238,'Raw Election Data'!$C$1:$C$3144,0),MATCH('Joined Data'!J$1,'Raw Election Data'!$A$1:$AN$1,0))</f>
        <v>5701</v>
      </c>
      <c r="K2238">
        <f>INDEX('Raw Election Data'!$A$1:$AN$3144,MATCH($C2238&amp;" "&amp;$B2238,'Raw Election Data'!$C$1:$C$3144,0),MATCH('Joined Data'!K$1,'Raw Election Data'!$A$1:$AN$1,0))</f>
        <v>6486</v>
      </c>
      <c r="L2238">
        <f>INDEX('Raw Election Data'!$A$1:$AN$3144,MATCH($C2238&amp;" "&amp;$B2238,'Raw Election Data'!$C$1:$C$3144,0),MATCH('Joined Data'!L$1,'Raw Election Data'!$A$1:$AN$1,0))</f>
        <v>13261</v>
      </c>
      <c r="M2238">
        <f>INDEX('Raw Election Data'!$A$1:$AN$3144,MATCH($C2238&amp;" "&amp;$B2238,'Raw Election Data'!$C$1:$C$3144,0),MATCH('Joined Data'!M$1,'Raw Election Data'!$A$1:$AN$1,0))</f>
        <v>0.42990724681396575</v>
      </c>
      <c r="N2238">
        <f>INDEX('Raw Election Data'!$A$1:$AN$3144,MATCH($C2238&amp;" "&amp;$B2238,'Raw Election Data'!$C$1:$C$3144,0),MATCH('Joined Data'!N$1,'Raw Election Data'!$A$1:$AN$1,0))</f>
        <v>0.48910338586833574</v>
      </c>
      <c r="O2238">
        <f>INDEX('Raw Election Data'!$A$1:$AN$3144,MATCH($C2238&amp;" "&amp;$B2238,'Raw Election Data'!$C$1:$C$3144,0),MATCH('Joined Data'!O$1,'Raw Election Data'!$A$1:$AN$1,0))</f>
        <v>-785</v>
      </c>
      <c r="P2238">
        <f>INDEX('Raw Election Data'!$A$1:$AN$3144,MATCH($C2238&amp;" "&amp;$B2238,'Raw Election Data'!$C$1:$C$3144,0),MATCH('Joined Data'!P$1,'Raw Election Data'!$A$1:$AN$1,0))</f>
        <v>785</v>
      </c>
      <c r="Q2238">
        <f>INDEX('Raw Election Data'!$A$1:$AN$3144,MATCH($C2238&amp;" "&amp;$B2238,'Raw Election Data'!$C$1:$C$3144,0),MATCH('Joined Data'!Q$1,'Raw Election Data'!$A$1:$AN$1,0))</f>
        <v>-5.9196139054369989E-2</v>
      </c>
      <c r="R2238">
        <f>INDEX('Raw Election Data'!$A$1:$AN$3144,MATCH($C2238&amp;" "&amp;$B2238,'Raw Election Data'!$C$1:$C$3144,0),MATCH('Joined Data'!R$1,'Raw Election Data'!$A$1:$AN$1,0))</f>
        <v>5.9196139054369989E-2</v>
      </c>
    </row>
    <row r="2239" spans="1:18" ht="13.5" customHeight="1" x14ac:dyDescent="0.15">
      <c r="A2239" t="s">
        <v>246</v>
      </c>
      <c r="B2239" t="s">
        <v>5701</v>
      </c>
      <c r="C2239" t="str">
        <f>INDEX(FIPS!$A$1:$E$3236,MATCH($F2239,FIPS!$D$1:$D$3236,0),5)</f>
        <v>Umatilla County</v>
      </c>
      <c r="D2239" t="s">
        <v>282</v>
      </c>
      <c r="E2239" s="15" t="s">
        <v>35</v>
      </c>
      <c r="F2239" t="s">
        <v>5784</v>
      </c>
      <c r="G2239" t="s">
        <v>436</v>
      </c>
      <c r="H2239" t="str">
        <f>IFERROR(VLOOKUP($G2239,'Team Colors'!$A:$B,2,0),"#c9c9c9")</f>
        <v>#69be28</v>
      </c>
      <c r="I2239">
        <f>INDEX('Raw Election Data'!$A$1:$AN$3144,MATCH($C2239&amp;" "&amp;$B2239,'Raw Election Data'!$C$1:$C$3144,0),MATCH('Joined Data'!I$1,'Raw Election Data'!$A$1:$AN$1,0))</f>
        <v>76531</v>
      </c>
      <c r="J2239">
        <f>INDEX('Raw Election Data'!$A$1:$AN$3144,MATCH($C2239&amp;" "&amp;$B2239,'Raw Election Data'!$C$1:$C$3144,0),MATCH('Joined Data'!J$1,'Raw Election Data'!$A$1:$AN$1,0))</f>
        <v>7466</v>
      </c>
      <c r="K2239">
        <f>INDEX('Raw Election Data'!$A$1:$AN$3144,MATCH($C2239&amp;" "&amp;$B2239,'Raw Election Data'!$C$1:$C$3144,0),MATCH('Joined Data'!K$1,'Raw Election Data'!$A$1:$AN$1,0))</f>
        <v>16775</v>
      </c>
      <c r="L2239">
        <f>INDEX('Raw Election Data'!$A$1:$AN$3144,MATCH($C2239&amp;" "&amp;$B2239,'Raw Election Data'!$C$1:$C$3144,0),MATCH('Joined Data'!L$1,'Raw Election Data'!$A$1:$AN$1,0))</f>
        <v>26116</v>
      </c>
      <c r="M2239">
        <f>INDEX('Raw Election Data'!$A$1:$AN$3144,MATCH($C2239&amp;" "&amp;$B2239,'Raw Election Data'!$C$1:$C$3144,0),MATCH('Joined Data'!M$1,'Raw Election Data'!$A$1:$AN$1,0))</f>
        <v>0.28587838872721705</v>
      </c>
      <c r="N2239">
        <f>INDEX('Raw Election Data'!$A$1:$AN$3144,MATCH($C2239&amp;" "&amp;$B2239,'Raw Election Data'!$C$1:$C$3144,0),MATCH('Joined Data'!N$1,'Raw Election Data'!$A$1:$AN$1,0))</f>
        <v>0.64232654311533155</v>
      </c>
      <c r="O2239">
        <f>INDEX('Raw Election Data'!$A$1:$AN$3144,MATCH($C2239&amp;" "&amp;$B2239,'Raw Election Data'!$C$1:$C$3144,0),MATCH('Joined Data'!O$1,'Raw Election Data'!$A$1:$AN$1,0))</f>
        <v>-9309</v>
      </c>
      <c r="P2239">
        <f>INDEX('Raw Election Data'!$A$1:$AN$3144,MATCH($C2239&amp;" "&amp;$B2239,'Raw Election Data'!$C$1:$C$3144,0),MATCH('Joined Data'!P$1,'Raw Election Data'!$A$1:$AN$1,0))</f>
        <v>9309</v>
      </c>
      <c r="Q2239">
        <f>INDEX('Raw Election Data'!$A$1:$AN$3144,MATCH($C2239&amp;" "&amp;$B2239,'Raw Election Data'!$C$1:$C$3144,0),MATCH('Joined Data'!Q$1,'Raw Election Data'!$A$1:$AN$1,0))</f>
        <v>-0.3564481543881145</v>
      </c>
      <c r="R2239">
        <f>INDEX('Raw Election Data'!$A$1:$AN$3144,MATCH($C2239&amp;" "&amp;$B2239,'Raw Election Data'!$C$1:$C$3144,0),MATCH('Joined Data'!R$1,'Raw Election Data'!$A$1:$AN$1,0))</f>
        <v>0.3564481543881145</v>
      </c>
    </row>
    <row r="2240" spans="1:18" ht="13.5" customHeight="1" x14ac:dyDescent="0.15">
      <c r="A2240" t="s">
        <v>246</v>
      </c>
      <c r="B2240" t="s">
        <v>5701</v>
      </c>
      <c r="C2240" t="str">
        <f>INDEX(FIPS!$A$1:$E$3236,MATCH($F2240,FIPS!$D$1:$D$3236,0),5)</f>
        <v>Union County</v>
      </c>
      <c r="D2240" t="s">
        <v>282</v>
      </c>
      <c r="E2240" s="15" t="s">
        <v>36</v>
      </c>
      <c r="F2240" t="s">
        <v>5785</v>
      </c>
      <c r="G2240" t="s">
        <v>436</v>
      </c>
      <c r="H2240" t="str">
        <f>IFERROR(VLOOKUP($G2240,'Team Colors'!$A:$B,2,0),"#c9c9c9")</f>
        <v>#69be28</v>
      </c>
      <c r="I2240">
        <f>INDEX('Raw Election Data'!$A$1:$AN$3144,MATCH($C2240&amp;" "&amp;$B2240,'Raw Election Data'!$C$1:$C$3144,0),MATCH('Joined Data'!I$1,'Raw Election Data'!$A$1:$AN$1,0))</f>
        <v>25790</v>
      </c>
      <c r="J2240">
        <f>INDEX('Raw Election Data'!$A$1:$AN$3144,MATCH($C2240&amp;" "&amp;$B2240,'Raw Election Data'!$C$1:$C$3144,0),MATCH('Joined Data'!J$1,'Raw Election Data'!$A$1:$AN$1,0))</f>
        <v>3221</v>
      </c>
      <c r="K2240">
        <f>INDEX('Raw Election Data'!$A$1:$AN$3144,MATCH($C2240&amp;" "&amp;$B2240,'Raw Election Data'!$C$1:$C$3144,0),MATCH('Joined Data'!K$1,'Raw Election Data'!$A$1:$AN$1,0))</f>
        <v>8378</v>
      </c>
      <c r="L2240">
        <f>INDEX('Raw Election Data'!$A$1:$AN$3144,MATCH($C2240&amp;" "&amp;$B2240,'Raw Election Data'!$C$1:$C$3144,0),MATCH('Joined Data'!L$1,'Raw Election Data'!$A$1:$AN$1,0))</f>
        <v>12465</v>
      </c>
      <c r="M2240">
        <f>INDEX('Raw Election Data'!$A$1:$AN$3144,MATCH($C2240&amp;" "&amp;$B2240,'Raw Election Data'!$C$1:$C$3144,0),MATCH('Joined Data'!M$1,'Raw Election Data'!$A$1:$AN$1,0))</f>
        <v>0.25840352988367427</v>
      </c>
      <c r="N2240">
        <f>INDEX('Raw Election Data'!$A$1:$AN$3144,MATCH($C2240&amp;" "&amp;$B2240,'Raw Election Data'!$C$1:$C$3144,0),MATCH('Joined Data'!N$1,'Raw Election Data'!$A$1:$AN$1,0))</f>
        <v>0.67212194143602089</v>
      </c>
      <c r="O2240">
        <f>INDEX('Raw Election Data'!$A$1:$AN$3144,MATCH($C2240&amp;" "&amp;$B2240,'Raw Election Data'!$C$1:$C$3144,0),MATCH('Joined Data'!O$1,'Raw Election Data'!$A$1:$AN$1,0))</f>
        <v>-5157</v>
      </c>
      <c r="P2240">
        <f>INDEX('Raw Election Data'!$A$1:$AN$3144,MATCH($C2240&amp;" "&amp;$B2240,'Raw Election Data'!$C$1:$C$3144,0),MATCH('Joined Data'!P$1,'Raw Election Data'!$A$1:$AN$1,0))</f>
        <v>5157</v>
      </c>
      <c r="Q2240">
        <f>INDEX('Raw Election Data'!$A$1:$AN$3144,MATCH($C2240&amp;" "&amp;$B2240,'Raw Election Data'!$C$1:$C$3144,0),MATCH('Joined Data'!Q$1,'Raw Election Data'!$A$1:$AN$1,0))</f>
        <v>-0.41371841155234662</v>
      </c>
      <c r="R2240">
        <f>INDEX('Raw Election Data'!$A$1:$AN$3144,MATCH($C2240&amp;" "&amp;$B2240,'Raw Election Data'!$C$1:$C$3144,0),MATCH('Joined Data'!R$1,'Raw Election Data'!$A$1:$AN$1,0))</f>
        <v>0.41371841155234662</v>
      </c>
    </row>
    <row r="2241" spans="1:18" ht="13.5" customHeight="1" x14ac:dyDescent="0.15">
      <c r="A2241" t="s">
        <v>246</v>
      </c>
      <c r="B2241" t="s">
        <v>5701</v>
      </c>
      <c r="C2241" t="str">
        <f>INDEX(FIPS!$A$1:$E$3236,MATCH($F2241,FIPS!$D$1:$D$3236,0),5)</f>
        <v>Wallowa County</v>
      </c>
      <c r="D2241" t="s">
        <v>282</v>
      </c>
      <c r="E2241" s="15" t="s">
        <v>37</v>
      </c>
      <c r="F2241" t="s">
        <v>5789</v>
      </c>
      <c r="G2241" t="s">
        <v>436</v>
      </c>
      <c r="H2241" t="str">
        <f>IFERROR(VLOOKUP($G2241,'Team Colors'!$A:$B,2,0),"#c9c9c9")</f>
        <v>#69be28</v>
      </c>
      <c r="I2241">
        <f>INDEX('Raw Election Data'!$A$1:$AN$3144,MATCH($C2241&amp;" "&amp;$B2241,'Raw Election Data'!$C$1:$C$3144,0),MATCH('Joined Data'!I$1,'Raw Election Data'!$A$1:$AN$1,0))</f>
        <v>6856</v>
      </c>
      <c r="J2241">
        <f>INDEX('Raw Election Data'!$A$1:$AN$3144,MATCH($C2241&amp;" "&amp;$B2241,'Raw Election Data'!$C$1:$C$3144,0),MATCH('Joined Data'!J$1,'Raw Election Data'!$A$1:$AN$1,0))</f>
        <v>1097</v>
      </c>
      <c r="K2241">
        <f>INDEX('Raw Election Data'!$A$1:$AN$3144,MATCH($C2241&amp;" "&amp;$B2241,'Raw Election Data'!$C$1:$C$3144,0),MATCH('Joined Data'!K$1,'Raw Election Data'!$A$1:$AN$1,0))</f>
        <v>2825</v>
      </c>
      <c r="L2241">
        <f>INDEX('Raw Election Data'!$A$1:$AN$3144,MATCH($C2241&amp;" "&amp;$B2241,'Raw Election Data'!$C$1:$C$3144,0),MATCH('Joined Data'!L$1,'Raw Election Data'!$A$1:$AN$1,0))</f>
        <v>4177</v>
      </c>
      <c r="M2241">
        <f>INDEX('Raw Election Data'!$A$1:$AN$3144,MATCH($C2241&amp;" "&amp;$B2241,'Raw Election Data'!$C$1:$C$3144,0),MATCH('Joined Data'!M$1,'Raw Election Data'!$A$1:$AN$1,0))</f>
        <v>0.26262868087143881</v>
      </c>
      <c r="N2241">
        <f>INDEX('Raw Election Data'!$A$1:$AN$3144,MATCH($C2241&amp;" "&amp;$B2241,'Raw Election Data'!$C$1:$C$3144,0),MATCH('Joined Data'!N$1,'Raw Election Data'!$A$1:$AN$1,0))</f>
        <v>0.67632271965525492</v>
      </c>
      <c r="O2241">
        <f>INDEX('Raw Election Data'!$A$1:$AN$3144,MATCH($C2241&amp;" "&amp;$B2241,'Raw Election Data'!$C$1:$C$3144,0),MATCH('Joined Data'!O$1,'Raw Election Data'!$A$1:$AN$1,0))</f>
        <v>-1728</v>
      </c>
      <c r="P2241">
        <f>INDEX('Raw Election Data'!$A$1:$AN$3144,MATCH($C2241&amp;" "&amp;$B2241,'Raw Election Data'!$C$1:$C$3144,0),MATCH('Joined Data'!P$1,'Raw Election Data'!$A$1:$AN$1,0))</f>
        <v>1728</v>
      </c>
      <c r="Q2241">
        <f>INDEX('Raw Election Data'!$A$1:$AN$3144,MATCH($C2241&amp;" "&amp;$B2241,'Raw Election Data'!$C$1:$C$3144,0),MATCH('Joined Data'!Q$1,'Raw Election Data'!$A$1:$AN$1,0))</f>
        <v>-0.41369403878381611</v>
      </c>
      <c r="R2241">
        <f>INDEX('Raw Election Data'!$A$1:$AN$3144,MATCH($C2241&amp;" "&amp;$B2241,'Raw Election Data'!$C$1:$C$3144,0),MATCH('Joined Data'!R$1,'Raw Election Data'!$A$1:$AN$1,0))</f>
        <v>0.41369403878381611</v>
      </c>
    </row>
    <row r="2242" spans="1:18" ht="13.5" customHeight="1" x14ac:dyDescent="0.15">
      <c r="A2242" t="s">
        <v>246</v>
      </c>
      <c r="B2242" t="s">
        <v>5701</v>
      </c>
      <c r="C2242" t="str">
        <f>INDEX(FIPS!$A$1:$E$3236,MATCH($F2242,FIPS!$D$1:$D$3236,0),5)</f>
        <v>Wasco County</v>
      </c>
      <c r="D2242" t="s">
        <v>282</v>
      </c>
      <c r="E2242" s="15" t="s">
        <v>38</v>
      </c>
      <c r="F2242" t="s">
        <v>5791</v>
      </c>
      <c r="G2242" t="s">
        <v>436</v>
      </c>
      <c r="H2242" t="str">
        <f>IFERROR(VLOOKUP($G2242,'Team Colors'!$A:$B,2,0),"#c9c9c9")</f>
        <v>#69be28</v>
      </c>
      <c r="I2242">
        <f>INDEX('Raw Election Data'!$A$1:$AN$3144,MATCH($C2242&amp;" "&amp;$B2242,'Raw Election Data'!$C$1:$C$3144,0),MATCH('Joined Data'!I$1,'Raw Election Data'!$A$1:$AN$1,0))</f>
        <v>25775</v>
      </c>
      <c r="J2242">
        <f>INDEX('Raw Election Data'!$A$1:$AN$3144,MATCH($C2242&amp;" "&amp;$B2242,'Raw Election Data'!$C$1:$C$3144,0),MATCH('Joined Data'!J$1,'Raw Election Data'!$A$1:$AN$1,0))</f>
        <v>4634</v>
      </c>
      <c r="K2242">
        <f>INDEX('Raw Election Data'!$A$1:$AN$3144,MATCH($C2242&amp;" "&amp;$B2242,'Raw Election Data'!$C$1:$C$3144,0),MATCH('Joined Data'!K$1,'Raw Election Data'!$A$1:$AN$1,0))</f>
        <v>5721</v>
      </c>
      <c r="L2242">
        <f>INDEX('Raw Election Data'!$A$1:$AN$3144,MATCH($C2242&amp;" "&amp;$B2242,'Raw Election Data'!$C$1:$C$3144,0),MATCH('Joined Data'!L$1,'Raw Election Data'!$A$1:$AN$1,0))</f>
        <v>11251</v>
      </c>
      <c r="M2242">
        <f>INDEX('Raw Election Data'!$A$1:$AN$3144,MATCH($C2242&amp;" "&amp;$B2242,'Raw Election Data'!$C$1:$C$3144,0),MATCH('Joined Data'!M$1,'Raw Election Data'!$A$1:$AN$1,0))</f>
        <v>0.41187450004444048</v>
      </c>
      <c r="N2242">
        <f>INDEX('Raw Election Data'!$A$1:$AN$3144,MATCH($C2242&amp;" "&amp;$B2242,'Raw Election Data'!$C$1:$C$3144,0),MATCH('Joined Data'!N$1,'Raw Election Data'!$A$1:$AN$1,0))</f>
        <v>0.5084881343880544</v>
      </c>
      <c r="O2242">
        <f>INDEX('Raw Election Data'!$A$1:$AN$3144,MATCH($C2242&amp;" "&amp;$B2242,'Raw Election Data'!$C$1:$C$3144,0),MATCH('Joined Data'!O$1,'Raw Election Data'!$A$1:$AN$1,0))</f>
        <v>-1087</v>
      </c>
      <c r="P2242">
        <f>INDEX('Raw Election Data'!$A$1:$AN$3144,MATCH($C2242&amp;" "&amp;$B2242,'Raw Election Data'!$C$1:$C$3144,0),MATCH('Joined Data'!P$1,'Raw Election Data'!$A$1:$AN$1,0))</f>
        <v>1087</v>
      </c>
      <c r="Q2242">
        <f>INDEX('Raw Election Data'!$A$1:$AN$3144,MATCH($C2242&amp;" "&amp;$B2242,'Raw Election Data'!$C$1:$C$3144,0),MATCH('Joined Data'!Q$1,'Raw Election Data'!$A$1:$AN$1,0))</f>
        <v>-9.6613634343613919E-2</v>
      </c>
      <c r="R2242">
        <f>INDEX('Raw Election Data'!$A$1:$AN$3144,MATCH($C2242&amp;" "&amp;$B2242,'Raw Election Data'!$C$1:$C$3144,0),MATCH('Joined Data'!R$1,'Raw Election Data'!$A$1:$AN$1,0))</f>
        <v>9.6613634343613919E-2</v>
      </c>
    </row>
    <row r="2243" spans="1:18" ht="13.5" customHeight="1" x14ac:dyDescent="0.15">
      <c r="A2243" t="s">
        <v>246</v>
      </c>
      <c r="B2243" t="s">
        <v>5701</v>
      </c>
      <c r="C2243" t="str">
        <f>INDEX(FIPS!$A$1:$E$3236,MATCH($F2243,FIPS!$D$1:$D$3236,0),5)</f>
        <v>Washington County</v>
      </c>
      <c r="D2243" t="s">
        <v>282</v>
      </c>
      <c r="E2243" s="15" t="s">
        <v>39</v>
      </c>
      <c r="F2243" t="s">
        <v>5794</v>
      </c>
      <c r="G2243" t="s">
        <v>436</v>
      </c>
      <c r="H2243" t="str">
        <f>IFERROR(VLOOKUP($G2243,'Team Colors'!$A:$B,2,0),"#c9c9c9")</f>
        <v>#69be28</v>
      </c>
      <c r="I2243">
        <f>INDEX('Raw Election Data'!$A$1:$AN$3144,MATCH($C2243&amp;" "&amp;$B2243,'Raw Election Data'!$C$1:$C$3144,0),MATCH('Joined Data'!I$1,'Raw Election Data'!$A$1:$AN$1,0))</f>
        <v>574326</v>
      </c>
      <c r="J2243">
        <f>INDEX('Raw Election Data'!$A$1:$AN$3144,MATCH($C2243&amp;" "&amp;$B2243,'Raw Election Data'!$C$1:$C$3144,0),MATCH('Joined Data'!J$1,'Raw Election Data'!$A$1:$AN$1,0))</f>
        <v>137818</v>
      </c>
      <c r="K2243">
        <f>INDEX('Raw Election Data'!$A$1:$AN$3144,MATCH($C2243&amp;" "&amp;$B2243,'Raw Election Data'!$C$1:$C$3144,0),MATCH('Joined Data'!K$1,'Raw Election Data'!$A$1:$AN$1,0))</f>
        <v>75903</v>
      </c>
      <c r="L2243">
        <f>INDEX('Raw Election Data'!$A$1:$AN$3144,MATCH($C2243&amp;" "&amp;$B2243,'Raw Election Data'!$C$1:$C$3144,0),MATCH('Joined Data'!L$1,'Raw Election Data'!$A$1:$AN$1,0))</f>
        <v>232034</v>
      </c>
      <c r="M2243">
        <f>INDEX('Raw Election Data'!$A$1:$AN$3144,MATCH($C2243&amp;" "&amp;$B2243,'Raw Election Data'!$C$1:$C$3144,0),MATCH('Joined Data'!M$1,'Raw Election Data'!$A$1:$AN$1,0))</f>
        <v>0.59395605816388974</v>
      </c>
      <c r="N2243">
        <f>INDEX('Raw Election Data'!$A$1:$AN$3144,MATCH($C2243&amp;" "&amp;$B2243,'Raw Election Data'!$C$1:$C$3144,0),MATCH('Joined Data'!N$1,'Raw Election Data'!$A$1:$AN$1,0))</f>
        <v>0.32712016342432576</v>
      </c>
      <c r="O2243">
        <f>INDEX('Raw Election Data'!$A$1:$AN$3144,MATCH($C2243&amp;" "&amp;$B2243,'Raw Election Data'!$C$1:$C$3144,0),MATCH('Joined Data'!O$1,'Raw Election Data'!$A$1:$AN$1,0))</f>
        <v>61915</v>
      </c>
      <c r="P2243">
        <f>INDEX('Raw Election Data'!$A$1:$AN$3144,MATCH($C2243&amp;" "&amp;$B2243,'Raw Election Data'!$C$1:$C$3144,0),MATCH('Joined Data'!P$1,'Raw Election Data'!$A$1:$AN$1,0))</f>
        <v>-61915</v>
      </c>
      <c r="Q2243">
        <f>INDEX('Raw Election Data'!$A$1:$AN$3144,MATCH($C2243&amp;" "&amp;$B2243,'Raw Election Data'!$C$1:$C$3144,0),MATCH('Joined Data'!Q$1,'Raw Election Data'!$A$1:$AN$1,0))</f>
        <v>0.26683589473956398</v>
      </c>
      <c r="R2243">
        <f>INDEX('Raw Election Data'!$A$1:$AN$3144,MATCH($C2243&amp;" "&amp;$B2243,'Raw Election Data'!$C$1:$C$3144,0),MATCH('Joined Data'!R$1,'Raw Election Data'!$A$1:$AN$1,0))</f>
        <v>-0.26683589473956398</v>
      </c>
    </row>
    <row r="2244" spans="1:18" ht="13.5" customHeight="1" x14ac:dyDescent="0.15">
      <c r="A2244" t="s">
        <v>246</v>
      </c>
      <c r="B2244" t="s">
        <v>5701</v>
      </c>
      <c r="C2244" t="str">
        <f>INDEX(FIPS!$A$1:$E$3236,MATCH($F2244,FIPS!$D$1:$D$3236,0),5)</f>
        <v>Wheeler County</v>
      </c>
      <c r="D2244" t="s">
        <v>282</v>
      </c>
      <c r="E2244" s="15" t="s">
        <v>40</v>
      </c>
      <c r="F2244" t="s">
        <v>5795</v>
      </c>
      <c r="G2244" t="s">
        <v>436</v>
      </c>
      <c r="H2244" t="str">
        <f>IFERROR(VLOOKUP($G2244,'Team Colors'!$A:$B,2,0),"#c9c9c9")</f>
        <v>#69be28</v>
      </c>
      <c r="I2244">
        <f>INDEX('Raw Election Data'!$A$1:$AN$3144,MATCH($C2244&amp;" "&amp;$B2244,'Raw Election Data'!$C$1:$C$3144,0),MATCH('Joined Data'!I$1,'Raw Election Data'!$A$1:$AN$1,0))</f>
        <v>1358</v>
      </c>
      <c r="J2244">
        <f>INDEX('Raw Election Data'!$A$1:$AN$3144,MATCH($C2244&amp;" "&amp;$B2244,'Raw Election Data'!$C$1:$C$3144,0),MATCH('Joined Data'!J$1,'Raw Election Data'!$A$1:$AN$1,0))</f>
        <v>153</v>
      </c>
      <c r="K2244">
        <f>INDEX('Raw Election Data'!$A$1:$AN$3144,MATCH($C2244&amp;" "&amp;$B2244,'Raw Election Data'!$C$1:$C$3144,0),MATCH('Joined Data'!K$1,'Raw Election Data'!$A$1:$AN$1,0))</f>
        <v>583</v>
      </c>
      <c r="L2244">
        <f>INDEX('Raw Election Data'!$A$1:$AN$3144,MATCH($C2244&amp;" "&amp;$B2244,'Raw Election Data'!$C$1:$C$3144,0),MATCH('Joined Data'!L$1,'Raw Election Data'!$A$1:$AN$1,0))</f>
        <v>792</v>
      </c>
      <c r="M2244">
        <f>INDEX('Raw Election Data'!$A$1:$AN$3144,MATCH($C2244&amp;" "&amp;$B2244,'Raw Election Data'!$C$1:$C$3144,0),MATCH('Joined Data'!M$1,'Raw Election Data'!$A$1:$AN$1,0))</f>
        <v>0.19318181818181818</v>
      </c>
      <c r="N2244">
        <f>INDEX('Raw Election Data'!$A$1:$AN$3144,MATCH($C2244&amp;" "&amp;$B2244,'Raw Election Data'!$C$1:$C$3144,0),MATCH('Joined Data'!N$1,'Raw Election Data'!$A$1:$AN$1,0))</f>
        <v>0.73611111111111116</v>
      </c>
      <c r="O2244">
        <f>INDEX('Raw Election Data'!$A$1:$AN$3144,MATCH($C2244&amp;" "&amp;$B2244,'Raw Election Data'!$C$1:$C$3144,0),MATCH('Joined Data'!O$1,'Raw Election Data'!$A$1:$AN$1,0))</f>
        <v>-430</v>
      </c>
      <c r="P2244">
        <f>INDEX('Raw Election Data'!$A$1:$AN$3144,MATCH($C2244&amp;" "&amp;$B2244,'Raw Election Data'!$C$1:$C$3144,0),MATCH('Joined Data'!P$1,'Raw Election Data'!$A$1:$AN$1,0))</f>
        <v>430</v>
      </c>
      <c r="Q2244">
        <f>INDEX('Raw Election Data'!$A$1:$AN$3144,MATCH($C2244&amp;" "&amp;$B2244,'Raw Election Data'!$C$1:$C$3144,0),MATCH('Joined Data'!Q$1,'Raw Election Data'!$A$1:$AN$1,0))</f>
        <v>-0.54292929292929304</v>
      </c>
      <c r="R2244">
        <f>INDEX('Raw Election Data'!$A$1:$AN$3144,MATCH($C2244&amp;" "&amp;$B2244,'Raw Election Data'!$C$1:$C$3144,0),MATCH('Joined Data'!R$1,'Raw Election Data'!$A$1:$AN$1,0))</f>
        <v>0.54292929292929304</v>
      </c>
    </row>
    <row r="2245" spans="1:18" ht="13.5" customHeight="1" x14ac:dyDescent="0.15">
      <c r="A2245" t="s">
        <v>246</v>
      </c>
      <c r="B2245" t="s">
        <v>5701</v>
      </c>
      <c r="C2245" t="str">
        <f>INDEX(FIPS!$A$1:$E$3236,MATCH($F2245,FIPS!$D$1:$D$3236,0),5)</f>
        <v>Yamhill County</v>
      </c>
      <c r="D2245" t="s">
        <v>282</v>
      </c>
      <c r="E2245" s="15" t="s">
        <v>41</v>
      </c>
      <c r="F2245" t="s">
        <v>5797</v>
      </c>
      <c r="G2245" t="s">
        <v>436</v>
      </c>
      <c r="H2245" t="str">
        <f>IFERROR(VLOOKUP($G2245,'Team Colors'!$A:$B,2,0),"#c9c9c9")</f>
        <v>#69be28</v>
      </c>
      <c r="I2245">
        <f>INDEX('Raw Election Data'!$A$1:$AN$3144,MATCH($C2245&amp;" "&amp;$B2245,'Raw Election Data'!$C$1:$C$3144,0),MATCH('Joined Data'!I$1,'Raw Election Data'!$A$1:$AN$1,0))</f>
        <v>102659</v>
      </c>
      <c r="J2245">
        <f>INDEX('Raw Election Data'!$A$1:$AN$3144,MATCH($C2245&amp;" "&amp;$B2245,'Raw Election Data'!$C$1:$C$3144,0),MATCH('Joined Data'!J$1,'Raw Election Data'!$A$1:$AN$1,0))</f>
        <v>18635</v>
      </c>
      <c r="K2245">
        <f>INDEX('Raw Election Data'!$A$1:$AN$3144,MATCH($C2245&amp;" "&amp;$B2245,'Raw Election Data'!$C$1:$C$3144,0),MATCH('Joined Data'!K$1,'Raw Election Data'!$A$1:$AN$1,0))</f>
        <v>22589</v>
      </c>
      <c r="L2245">
        <f>INDEX('Raw Election Data'!$A$1:$AN$3144,MATCH($C2245&amp;" "&amp;$B2245,'Raw Election Data'!$C$1:$C$3144,0),MATCH('Joined Data'!L$1,'Raw Election Data'!$A$1:$AN$1,0))</f>
        <v>45116</v>
      </c>
      <c r="M2245">
        <f>INDEX('Raw Election Data'!$A$1:$AN$3144,MATCH($C2245&amp;" "&amp;$B2245,'Raw Election Data'!$C$1:$C$3144,0),MATCH('Joined Data'!M$1,'Raw Election Data'!$A$1:$AN$1,0))</f>
        <v>0.4130463693589857</v>
      </c>
      <c r="N2245">
        <f>INDEX('Raw Election Data'!$A$1:$AN$3144,MATCH($C2245&amp;" "&amp;$B2245,'Raw Election Data'!$C$1:$C$3144,0),MATCH('Joined Data'!N$1,'Raw Election Data'!$A$1:$AN$1,0))</f>
        <v>0.50068711765227414</v>
      </c>
      <c r="O2245">
        <f>INDEX('Raw Election Data'!$A$1:$AN$3144,MATCH($C2245&amp;" "&amp;$B2245,'Raw Election Data'!$C$1:$C$3144,0),MATCH('Joined Data'!O$1,'Raw Election Data'!$A$1:$AN$1,0))</f>
        <v>-3954</v>
      </c>
      <c r="P2245">
        <f>INDEX('Raw Election Data'!$A$1:$AN$3144,MATCH($C2245&amp;" "&amp;$B2245,'Raw Election Data'!$C$1:$C$3144,0),MATCH('Joined Data'!P$1,'Raw Election Data'!$A$1:$AN$1,0))</f>
        <v>3954</v>
      </c>
      <c r="Q2245">
        <f>INDEX('Raw Election Data'!$A$1:$AN$3144,MATCH($C2245&amp;" "&amp;$B2245,'Raw Election Data'!$C$1:$C$3144,0),MATCH('Joined Data'!Q$1,'Raw Election Data'!$A$1:$AN$1,0))</f>
        <v>-8.764074829328844E-2</v>
      </c>
      <c r="R2245">
        <f>INDEX('Raw Election Data'!$A$1:$AN$3144,MATCH($C2245&amp;" "&amp;$B2245,'Raw Election Data'!$C$1:$C$3144,0),MATCH('Joined Data'!R$1,'Raw Election Data'!$A$1:$AN$1,0))</f>
        <v>8.764074829328844E-2</v>
      </c>
    </row>
    <row r="2246" spans="1:18" ht="13.5" hidden="1" customHeight="1" x14ac:dyDescent="0.15">
      <c r="A2246" t="s">
        <v>283</v>
      </c>
      <c r="B2246" t="s">
        <v>5798</v>
      </c>
      <c r="C2246" t="str">
        <f>INDEX(FIPS!$A$1:$E$3236,MATCH($F2246,FIPS!$D$1:$D$3236,0),5)</f>
        <v>Adams County</v>
      </c>
      <c r="D2246" t="s">
        <v>284</v>
      </c>
      <c r="E2246" s="15" t="s">
        <v>6</v>
      </c>
      <c r="F2246" t="s">
        <v>5799</v>
      </c>
      <c r="G2246" t="s">
        <v>7784</v>
      </c>
      <c r="H2246" t="str">
        <f>IFERROR(VLOOKUP($G2246,'Team Colors'!$A:$B,2,0),"#c9c9c9")</f>
        <v>#ffb612</v>
      </c>
      <c r="I2246">
        <f>INDEX('Raw Election Data'!$A$1:$AN$3144,MATCH($C2246&amp;" "&amp;$B2246,'Raw Election Data'!$C$1:$C$3144,0),MATCH('Joined Data'!I$1,'Raw Election Data'!$A$1:$AN$1,0))</f>
        <v>102295</v>
      </c>
      <c r="J2246">
        <f>INDEX('Raw Election Data'!$A$1:$AN$3144,MATCH($C2246&amp;" "&amp;$B2246,'Raw Election Data'!$C$1:$C$3144,0),MATCH('Joined Data'!J$1,'Raw Election Data'!$A$1:$AN$1,0))</f>
        <v>14077</v>
      </c>
      <c r="K2246">
        <f>INDEX('Raw Election Data'!$A$1:$AN$3144,MATCH($C2246&amp;" "&amp;$B2246,'Raw Election Data'!$C$1:$C$3144,0),MATCH('Joined Data'!K$1,'Raw Election Data'!$A$1:$AN$1,0))</f>
        <v>31249</v>
      </c>
      <c r="L2246">
        <f>INDEX('Raw Election Data'!$A$1:$AN$3144,MATCH($C2246&amp;" "&amp;$B2246,'Raw Election Data'!$C$1:$C$3144,0),MATCH('Joined Data'!L$1,'Raw Election Data'!$A$1:$AN$1,0))</f>
        <v>47138</v>
      </c>
      <c r="M2246">
        <f>INDEX('Raw Election Data'!$A$1:$AN$3144,MATCH($C2246&amp;" "&amp;$B2246,'Raw Election Data'!$C$1:$C$3144,0),MATCH('Joined Data'!M$1,'Raw Election Data'!$A$1:$AN$1,0))</f>
        <v>0.29863379863379863</v>
      </c>
      <c r="N2246">
        <f>INDEX('Raw Election Data'!$A$1:$AN$3144,MATCH($C2246&amp;" "&amp;$B2246,'Raw Election Data'!$C$1:$C$3144,0),MATCH('Joined Data'!N$1,'Raw Election Data'!$A$1:$AN$1,0))</f>
        <v>0.66292587721159146</v>
      </c>
      <c r="O2246">
        <f>INDEX('Raw Election Data'!$A$1:$AN$3144,MATCH($C2246&amp;" "&amp;$B2246,'Raw Election Data'!$C$1:$C$3144,0),MATCH('Joined Data'!O$1,'Raw Election Data'!$A$1:$AN$1,0))</f>
        <v>-17172</v>
      </c>
      <c r="P2246">
        <f>INDEX('Raw Election Data'!$A$1:$AN$3144,MATCH($C2246&amp;" "&amp;$B2246,'Raw Election Data'!$C$1:$C$3144,0),MATCH('Joined Data'!P$1,'Raw Election Data'!$A$1:$AN$1,0))</f>
        <v>17172</v>
      </c>
      <c r="Q2246">
        <f>INDEX('Raw Election Data'!$A$1:$AN$3144,MATCH($C2246&amp;" "&amp;$B2246,'Raw Election Data'!$C$1:$C$3144,0),MATCH('Joined Data'!Q$1,'Raw Election Data'!$A$1:$AN$1,0))</f>
        <v>-0.36429207857779283</v>
      </c>
      <c r="R2246">
        <f>INDEX('Raw Election Data'!$A$1:$AN$3144,MATCH($C2246&amp;" "&amp;$B2246,'Raw Election Data'!$C$1:$C$3144,0),MATCH('Joined Data'!R$1,'Raw Election Data'!$A$1:$AN$1,0))</f>
        <v>0.36429207857779283</v>
      </c>
    </row>
    <row r="2247" spans="1:18" ht="13.5" hidden="1" customHeight="1" x14ac:dyDescent="0.15">
      <c r="A2247" t="s">
        <v>283</v>
      </c>
      <c r="B2247" t="s">
        <v>5798</v>
      </c>
      <c r="C2247" t="str">
        <f>INDEX(FIPS!$A$1:$E$3236,MATCH($F2247,FIPS!$D$1:$D$3236,0),5)</f>
        <v>Allegheny County</v>
      </c>
      <c r="D2247" t="s">
        <v>284</v>
      </c>
      <c r="E2247" s="15" t="s">
        <v>7</v>
      </c>
      <c r="F2247" t="s">
        <v>5805</v>
      </c>
      <c r="G2247" t="s">
        <v>7784</v>
      </c>
      <c r="H2247" t="str">
        <f>IFERROR(VLOOKUP($G2247,'Team Colors'!$A:$B,2,0),"#c9c9c9")</f>
        <v>#ffb612</v>
      </c>
      <c r="I2247">
        <f>INDEX('Raw Election Data'!$A$1:$AN$3144,MATCH($C2247&amp;" "&amp;$B2247,'Raw Election Data'!$C$1:$C$3144,0),MATCH('Joined Data'!I$1,'Raw Election Data'!$A$1:$AN$1,0))</f>
        <v>1230459</v>
      </c>
      <c r="J2247">
        <f>INDEX('Raw Election Data'!$A$1:$AN$3144,MATCH($C2247&amp;" "&amp;$B2247,'Raw Election Data'!$C$1:$C$3144,0),MATCH('Joined Data'!J$1,'Raw Election Data'!$A$1:$AN$1,0))</f>
        <v>363017</v>
      </c>
      <c r="K2247">
        <f>INDEX('Raw Election Data'!$A$1:$AN$3144,MATCH($C2247&amp;" "&amp;$B2247,'Raw Election Data'!$C$1:$C$3144,0),MATCH('Joined Data'!K$1,'Raw Election Data'!$A$1:$AN$1,0))</f>
        <v>257488</v>
      </c>
      <c r="L2247">
        <f>INDEX('Raw Election Data'!$A$1:$AN$3144,MATCH($C2247&amp;" "&amp;$B2247,'Raw Election Data'!$C$1:$C$3144,0),MATCH('Joined Data'!L$1,'Raw Election Data'!$A$1:$AN$1,0))</f>
        <v>643173</v>
      </c>
      <c r="M2247">
        <f>INDEX('Raw Election Data'!$A$1:$AN$3144,MATCH($C2247&amp;" "&amp;$B2247,'Raw Election Data'!$C$1:$C$3144,0),MATCH('Joined Data'!M$1,'Raw Election Data'!$A$1:$AN$1,0))</f>
        <v>0.56441579481725757</v>
      </c>
      <c r="N2247">
        <f>INDEX('Raw Election Data'!$A$1:$AN$3144,MATCH($C2247&amp;" "&amp;$B2247,'Raw Election Data'!$C$1:$C$3144,0),MATCH('Joined Data'!N$1,'Raw Election Data'!$A$1:$AN$1,0))</f>
        <v>0.4003401884096503</v>
      </c>
      <c r="O2247">
        <f>INDEX('Raw Election Data'!$A$1:$AN$3144,MATCH($C2247&amp;" "&amp;$B2247,'Raw Election Data'!$C$1:$C$3144,0),MATCH('Joined Data'!O$1,'Raw Election Data'!$A$1:$AN$1,0))</f>
        <v>105529</v>
      </c>
      <c r="P2247">
        <f>INDEX('Raw Election Data'!$A$1:$AN$3144,MATCH($C2247&amp;" "&amp;$B2247,'Raw Election Data'!$C$1:$C$3144,0),MATCH('Joined Data'!P$1,'Raw Election Data'!$A$1:$AN$1,0))</f>
        <v>-105529</v>
      </c>
      <c r="Q2247">
        <f>INDEX('Raw Election Data'!$A$1:$AN$3144,MATCH($C2247&amp;" "&amp;$B2247,'Raw Election Data'!$C$1:$C$3144,0),MATCH('Joined Data'!Q$1,'Raw Election Data'!$A$1:$AN$1,0))</f>
        <v>0.16407560640760727</v>
      </c>
      <c r="R2247">
        <f>INDEX('Raw Election Data'!$A$1:$AN$3144,MATCH($C2247&amp;" "&amp;$B2247,'Raw Election Data'!$C$1:$C$3144,0),MATCH('Joined Data'!R$1,'Raw Election Data'!$A$1:$AN$1,0))</f>
        <v>-0.16407560640760727</v>
      </c>
    </row>
    <row r="2248" spans="1:18" ht="13.5" hidden="1" customHeight="1" x14ac:dyDescent="0.15">
      <c r="A2248" t="s">
        <v>283</v>
      </c>
      <c r="B2248" t="s">
        <v>5798</v>
      </c>
      <c r="C2248" t="str">
        <f>INDEX(FIPS!$A$1:$E$3236,MATCH($F2248,FIPS!$D$1:$D$3236,0),5)</f>
        <v>Armstrong County</v>
      </c>
      <c r="D2248" t="s">
        <v>284</v>
      </c>
      <c r="E2248" s="15" t="s">
        <v>8</v>
      </c>
      <c r="F2248" t="s">
        <v>5809</v>
      </c>
      <c r="G2248" t="s">
        <v>7784</v>
      </c>
      <c r="H2248" t="str">
        <f>IFERROR(VLOOKUP($G2248,'Team Colors'!$A:$B,2,0),"#c9c9c9")</f>
        <v>#ffb612</v>
      </c>
      <c r="I2248">
        <f>INDEX('Raw Election Data'!$A$1:$AN$3144,MATCH($C2248&amp;" "&amp;$B2248,'Raw Election Data'!$C$1:$C$3144,0),MATCH('Joined Data'!I$1,'Raw Election Data'!$A$1:$AN$1,0))</f>
        <v>67052</v>
      </c>
      <c r="J2248">
        <f>INDEX('Raw Election Data'!$A$1:$AN$3144,MATCH($C2248&amp;" "&amp;$B2248,'Raw Election Data'!$C$1:$C$3144,0),MATCH('Joined Data'!J$1,'Raw Election Data'!$A$1:$AN$1,0))</f>
        <v>6849</v>
      </c>
      <c r="K2248">
        <f>INDEX('Raw Election Data'!$A$1:$AN$3144,MATCH($C2248&amp;" "&amp;$B2248,'Raw Election Data'!$C$1:$C$3144,0),MATCH('Joined Data'!K$1,'Raw Election Data'!$A$1:$AN$1,0))</f>
        <v>22676</v>
      </c>
      <c r="L2248">
        <f>INDEX('Raw Election Data'!$A$1:$AN$3144,MATCH($C2248&amp;" "&amp;$B2248,'Raw Election Data'!$C$1:$C$3144,0),MATCH('Joined Data'!L$1,'Raw Election Data'!$A$1:$AN$1,0))</f>
        <v>30446</v>
      </c>
      <c r="M2248">
        <f>INDEX('Raw Election Data'!$A$1:$AN$3144,MATCH($C2248&amp;" "&amp;$B2248,'Raw Election Data'!$C$1:$C$3144,0),MATCH('Joined Data'!M$1,'Raw Election Data'!$A$1:$AN$1,0))</f>
        <v>0.22495565919989491</v>
      </c>
      <c r="N2248">
        <f>INDEX('Raw Election Data'!$A$1:$AN$3144,MATCH($C2248&amp;" "&amp;$B2248,'Raw Election Data'!$C$1:$C$3144,0),MATCH('Joined Data'!N$1,'Raw Election Data'!$A$1:$AN$1,0))</f>
        <v>0.74479406161728967</v>
      </c>
      <c r="O2248">
        <f>INDEX('Raw Election Data'!$A$1:$AN$3144,MATCH($C2248&amp;" "&amp;$B2248,'Raw Election Data'!$C$1:$C$3144,0),MATCH('Joined Data'!O$1,'Raw Election Data'!$A$1:$AN$1,0))</f>
        <v>-15827</v>
      </c>
      <c r="P2248">
        <f>INDEX('Raw Election Data'!$A$1:$AN$3144,MATCH($C2248&amp;" "&amp;$B2248,'Raw Election Data'!$C$1:$C$3144,0),MATCH('Joined Data'!P$1,'Raw Election Data'!$A$1:$AN$1,0))</f>
        <v>15827</v>
      </c>
      <c r="Q2248">
        <f>INDEX('Raw Election Data'!$A$1:$AN$3144,MATCH($C2248&amp;" "&amp;$B2248,'Raw Election Data'!$C$1:$C$3144,0),MATCH('Joined Data'!Q$1,'Raw Election Data'!$A$1:$AN$1,0))</f>
        <v>-0.51983840241739476</v>
      </c>
      <c r="R2248">
        <f>INDEX('Raw Election Data'!$A$1:$AN$3144,MATCH($C2248&amp;" "&amp;$B2248,'Raw Election Data'!$C$1:$C$3144,0),MATCH('Joined Data'!R$1,'Raw Election Data'!$A$1:$AN$1,0))</f>
        <v>0.51983840241739476</v>
      </c>
    </row>
    <row r="2249" spans="1:18" ht="13.5" hidden="1" customHeight="1" x14ac:dyDescent="0.15">
      <c r="A2249" t="s">
        <v>283</v>
      </c>
      <c r="B2249" t="s">
        <v>5798</v>
      </c>
      <c r="C2249" t="str">
        <f>INDEX(FIPS!$A$1:$E$3236,MATCH($F2249,FIPS!$D$1:$D$3236,0),5)</f>
        <v>Beaver County</v>
      </c>
      <c r="D2249" t="s">
        <v>284</v>
      </c>
      <c r="E2249" s="15" t="s">
        <v>9</v>
      </c>
      <c r="F2249" t="s">
        <v>5810</v>
      </c>
      <c r="G2249" t="s">
        <v>7784</v>
      </c>
      <c r="H2249" t="str">
        <f>IFERROR(VLOOKUP($G2249,'Team Colors'!$A:$B,2,0),"#c9c9c9")</f>
        <v>#ffb612</v>
      </c>
      <c r="I2249">
        <f>INDEX('Raw Election Data'!$A$1:$AN$3144,MATCH($C2249&amp;" "&amp;$B2249,'Raw Election Data'!$C$1:$C$3144,0),MATCH('Joined Data'!I$1,'Raw Election Data'!$A$1:$AN$1,0))</f>
        <v>168871</v>
      </c>
      <c r="J2249">
        <f>INDEX('Raw Election Data'!$A$1:$AN$3144,MATCH($C2249&amp;" "&amp;$B2249,'Raw Election Data'!$C$1:$C$3144,0),MATCH('Joined Data'!J$1,'Raw Election Data'!$A$1:$AN$1,0))</f>
        <v>30225</v>
      </c>
      <c r="K2249">
        <f>INDEX('Raw Election Data'!$A$1:$AN$3144,MATCH($C2249&amp;" "&amp;$B2249,'Raw Election Data'!$C$1:$C$3144,0),MATCH('Joined Data'!K$1,'Raw Election Data'!$A$1:$AN$1,0))</f>
        <v>46081</v>
      </c>
      <c r="L2249">
        <f>INDEX('Raw Election Data'!$A$1:$AN$3144,MATCH($C2249&amp;" "&amp;$B2249,'Raw Election Data'!$C$1:$C$3144,0),MATCH('Joined Data'!L$1,'Raw Election Data'!$A$1:$AN$1,0))</f>
        <v>79036</v>
      </c>
      <c r="M2249">
        <f>INDEX('Raw Election Data'!$A$1:$AN$3144,MATCH($C2249&amp;" "&amp;$B2249,'Raw Election Data'!$C$1:$C$3144,0),MATCH('Joined Data'!M$1,'Raw Election Data'!$A$1:$AN$1,0))</f>
        <v>0.38242066906219951</v>
      </c>
      <c r="N2249">
        <f>INDEX('Raw Election Data'!$A$1:$AN$3144,MATCH($C2249&amp;" "&amp;$B2249,'Raw Election Data'!$C$1:$C$3144,0),MATCH('Joined Data'!N$1,'Raw Election Data'!$A$1:$AN$1,0))</f>
        <v>0.58303810921605348</v>
      </c>
      <c r="O2249">
        <f>INDEX('Raw Election Data'!$A$1:$AN$3144,MATCH($C2249&amp;" "&amp;$B2249,'Raw Election Data'!$C$1:$C$3144,0),MATCH('Joined Data'!O$1,'Raw Election Data'!$A$1:$AN$1,0))</f>
        <v>-15856</v>
      </c>
      <c r="P2249">
        <f>INDEX('Raw Election Data'!$A$1:$AN$3144,MATCH($C2249&amp;" "&amp;$B2249,'Raw Election Data'!$C$1:$C$3144,0),MATCH('Joined Data'!P$1,'Raw Election Data'!$A$1:$AN$1,0))</f>
        <v>15856</v>
      </c>
      <c r="Q2249">
        <f>INDEX('Raw Election Data'!$A$1:$AN$3144,MATCH($C2249&amp;" "&amp;$B2249,'Raw Election Data'!$C$1:$C$3144,0),MATCH('Joined Data'!Q$1,'Raw Election Data'!$A$1:$AN$1,0))</f>
        <v>-0.20061744015385397</v>
      </c>
      <c r="R2249">
        <f>INDEX('Raw Election Data'!$A$1:$AN$3144,MATCH($C2249&amp;" "&amp;$B2249,'Raw Election Data'!$C$1:$C$3144,0),MATCH('Joined Data'!R$1,'Raw Election Data'!$A$1:$AN$1,0))</f>
        <v>0.20061744015385397</v>
      </c>
    </row>
    <row r="2250" spans="1:18" ht="13.5" hidden="1" customHeight="1" x14ac:dyDescent="0.15">
      <c r="A2250" t="s">
        <v>283</v>
      </c>
      <c r="B2250" t="s">
        <v>5798</v>
      </c>
      <c r="C2250" t="str">
        <f>INDEX(FIPS!$A$1:$E$3236,MATCH($F2250,FIPS!$D$1:$D$3236,0),5)</f>
        <v>Bedford County</v>
      </c>
      <c r="D2250" t="s">
        <v>284</v>
      </c>
      <c r="E2250" s="15" t="s">
        <v>10</v>
      </c>
      <c r="F2250" t="s">
        <v>5812</v>
      </c>
      <c r="G2250" t="s">
        <v>7784</v>
      </c>
      <c r="H2250" t="str">
        <f>IFERROR(VLOOKUP($G2250,'Team Colors'!$A:$B,2,0),"#c9c9c9")</f>
        <v>#ffb612</v>
      </c>
      <c r="I2250">
        <f>INDEX('Raw Election Data'!$A$1:$AN$3144,MATCH($C2250&amp;" "&amp;$B2250,'Raw Election Data'!$C$1:$C$3144,0),MATCH('Joined Data'!I$1,'Raw Election Data'!$A$1:$AN$1,0))</f>
        <v>48586</v>
      </c>
      <c r="J2250">
        <f>INDEX('Raw Election Data'!$A$1:$AN$3144,MATCH($C2250&amp;" "&amp;$B2250,'Raw Election Data'!$C$1:$C$3144,0),MATCH('Joined Data'!J$1,'Raw Election Data'!$A$1:$AN$1,0))</f>
        <v>3613</v>
      </c>
      <c r="K2250">
        <f>INDEX('Raw Election Data'!$A$1:$AN$3144,MATCH($C2250&amp;" "&amp;$B2250,'Raw Election Data'!$C$1:$C$3144,0),MATCH('Joined Data'!K$1,'Raw Election Data'!$A$1:$AN$1,0))</f>
        <v>19455</v>
      </c>
      <c r="L2250">
        <f>INDEX('Raw Election Data'!$A$1:$AN$3144,MATCH($C2250&amp;" "&amp;$B2250,'Raw Election Data'!$C$1:$C$3144,0),MATCH('Joined Data'!L$1,'Raw Election Data'!$A$1:$AN$1,0))</f>
        <v>23504</v>
      </c>
      <c r="M2250">
        <f>INDEX('Raw Election Data'!$A$1:$AN$3144,MATCH($C2250&amp;" "&amp;$B2250,'Raw Election Data'!$C$1:$C$3144,0),MATCH('Joined Data'!M$1,'Raw Election Data'!$A$1:$AN$1,0))</f>
        <v>0.15371851599727707</v>
      </c>
      <c r="N2250">
        <f>INDEX('Raw Election Data'!$A$1:$AN$3144,MATCH($C2250&amp;" "&amp;$B2250,'Raw Election Data'!$C$1:$C$3144,0),MATCH('Joined Data'!N$1,'Raw Election Data'!$A$1:$AN$1,0))</f>
        <v>0.82773144996596326</v>
      </c>
      <c r="O2250">
        <f>INDEX('Raw Election Data'!$A$1:$AN$3144,MATCH($C2250&amp;" "&amp;$B2250,'Raw Election Data'!$C$1:$C$3144,0),MATCH('Joined Data'!O$1,'Raw Election Data'!$A$1:$AN$1,0))</f>
        <v>-15842</v>
      </c>
      <c r="P2250">
        <f>INDEX('Raw Election Data'!$A$1:$AN$3144,MATCH($C2250&amp;" "&amp;$B2250,'Raw Election Data'!$C$1:$C$3144,0),MATCH('Joined Data'!P$1,'Raw Election Data'!$A$1:$AN$1,0))</f>
        <v>15842</v>
      </c>
      <c r="Q2250">
        <f>INDEX('Raw Election Data'!$A$1:$AN$3144,MATCH($C2250&amp;" "&amp;$B2250,'Raw Election Data'!$C$1:$C$3144,0),MATCH('Joined Data'!Q$1,'Raw Election Data'!$A$1:$AN$1,0))</f>
        <v>-0.67401293396868622</v>
      </c>
      <c r="R2250">
        <f>INDEX('Raw Election Data'!$A$1:$AN$3144,MATCH($C2250&amp;" "&amp;$B2250,'Raw Election Data'!$C$1:$C$3144,0),MATCH('Joined Data'!R$1,'Raw Election Data'!$A$1:$AN$1,0))</f>
        <v>0.67401293396868622</v>
      </c>
    </row>
    <row r="2251" spans="1:18" ht="13.5" hidden="1" customHeight="1" x14ac:dyDescent="0.15">
      <c r="A2251" t="s">
        <v>283</v>
      </c>
      <c r="B2251" t="s">
        <v>5798</v>
      </c>
      <c r="C2251" t="str">
        <f>INDEX(FIPS!$A$1:$E$3236,MATCH($F2251,FIPS!$D$1:$D$3236,0),5)</f>
        <v>Berks County</v>
      </c>
      <c r="D2251" t="s">
        <v>284</v>
      </c>
      <c r="E2251" s="15" t="s">
        <v>11</v>
      </c>
      <c r="F2251" t="s">
        <v>5814</v>
      </c>
      <c r="G2251" t="s">
        <v>7780</v>
      </c>
      <c r="H2251" t="str">
        <f>IFERROR(VLOOKUP($G2251,'Team Colors'!$A:$B,2,0),"#c9c9c9")</f>
        <v>#004953</v>
      </c>
      <c r="I2251">
        <f>INDEX('Raw Election Data'!$A$1:$AN$3144,MATCH($C2251&amp;" "&amp;$B2251,'Raw Election Data'!$C$1:$C$3144,0),MATCH('Joined Data'!I$1,'Raw Election Data'!$A$1:$AN$1,0))</f>
        <v>415271</v>
      </c>
      <c r="J2251">
        <f>INDEX('Raw Election Data'!$A$1:$AN$3144,MATCH($C2251&amp;" "&amp;$B2251,'Raw Election Data'!$C$1:$C$3144,0),MATCH('Joined Data'!J$1,'Raw Election Data'!$A$1:$AN$1,0))</f>
        <v>75169</v>
      </c>
      <c r="K2251">
        <f>INDEX('Raw Election Data'!$A$1:$AN$3144,MATCH($C2251&amp;" "&amp;$B2251,'Raw Election Data'!$C$1:$C$3144,0),MATCH('Joined Data'!K$1,'Raw Election Data'!$A$1:$AN$1,0))</f>
        <v>93094</v>
      </c>
      <c r="L2251">
        <f>INDEX('Raw Election Data'!$A$1:$AN$3144,MATCH($C2251&amp;" "&amp;$B2251,'Raw Election Data'!$C$1:$C$3144,0),MATCH('Joined Data'!L$1,'Raw Election Data'!$A$1:$AN$1,0))</f>
        <v>175934</v>
      </c>
      <c r="M2251">
        <f>INDEX('Raw Election Data'!$A$1:$AN$3144,MATCH($C2251&amp;" "&amp;$B2251,'Raw Election Data'!$C$1:$C$3144,0),MATCH('Joined Data'!M$1,'Raw Election Data'!$A$1:$AN$1,0))</f>
        <v>0.42725681221367101</v>
      </c>
      <c r="N2251">
        <f>INDEX('Raw Election Data'!$A$1:$AN$3144,MATCH($C2251&amp;" "&amp;$B2251,'Raw Election Data'!$C$1:$C$3144,0),MATCH('Joined Data'!N$1,'Raw Election Data'!$A$1:$AN$1,0))</f>
        <v>0.52914160992190251</v>
      </c>
      <c r="O2251">
        <f>INDEX('Raw Election Data'!$A$1:$AN$3144,MATCH($C2251&amp;" "&amp;$B2251,'Raw Election Data'!$C$1:$C$3144,0),MATCH('Joined Data'!O$1,'Raw Election Data'!$A$1:$AN$1,0))</f>
        <v>-17925</v>
      </c>
      <c r="P2251">
        <f>INDEX('Raw Election Data'!$A$1:$AN$3144,MATCH($C2251&amp;" "&amp;$B2251,'Raw Election Data'!$C$1:$C$3144,0),MATCH('Joined Data'!P$1,'Raw Election Data'!$A$1:$AN$1,0))</f>
        <v>17925</v>
      </c>
      <c r="Q2251">
        <f>INDEX('Raw Election Data'!$A$1:$AN$3144,MATCH($C2251&amp;" "&amp;$B2251,'Raw Election Data'!$C$1:$C$3144,0),MATCH('Joined Data'!Q$1,'Raw Election Data'!$A$1:$AN$1,0))</f>
        <v>-0.1018847977082315</v>
      </c>
      <c r="R2251">
        <f>INDEX('Raw Election Data'!$A$1:$AN$3144,MATCH($C2251&amp;" "&amp;$B2251,'Raw Election Data'!$C$1:$C$3144,0),MATCH('Joined Data'!R$1,'Raw Election Data'!$A$1:$AN$1,0))</f>
        <v>0.1018847977082315</v>
      </c>
    </row>
    <row r="2252" spans="1:18" ht="13.5" hidden="1" customHeight="1" x14ac:dyDescent="0.15">
      <c r="A2252" t="s">
        <v>283</v>
      </c>
      <c r="B2252" t="s">
        <v>5798</v>
      </c>
      <c r="C2252" t="str">
        <f>INDEX(FIPS!$A$1:$E$3236,MATCH($F2252,FIPS!$D$1:$D$3236,0),5)</f>
        <v>Blair County</v>
      </c>
      <c r="D2252" t="s">
        <v>284</v>
      </c>
      <c r="E2252" s="15" t="s">
        <v>12</v>
      </c>
      <c r="F2252" t="s">
        <v>5818</v>
      </c>
      <c r="G2252" t="s">
        <v>7784</v>
      </c>
      <c r="H2252" t="str">
        <f>IFERROR(VLOOKUP($G2252,'Team Colors'!$A:$B,2,0),"#c9c9c9")</f>
        <v>#ffb612</v>
      </c>
      <c r="I2252">
        <f>INDEX('Raw Election Data'!$A$1:$AN$3144,MATCH($C2252&amp;" "&amp;$B2252,'Raw Election Data'!$C$1:$C$3144,0),MATCH('Joined Data'!I$1,'Raw Election Data'!$A$1:$AN$1,0))</f>
        <v>125593</v>
      </c>
      <c r="J2252">
        <f>INDEX('Raw Election Data'!$A$1:$AN$3144,MATCH($C2252&amp;" "&amp;$B2252,'Raw Election Data'!$C$1:$C$3144,0),MATCH('Joined Data'!J$1,'Raw Election Data'!$A$1:$AN$1,0))</f>
        <v>13093</v>
      </c>
      <c r="K2252">
        <f>INDEX('Raw Election Data'!$A$1:$AN$3144,MATCH($C2252&amp;" "&amp;$B2252,'Raw Election Data'!$C$1:$C$3144,0),MATCH('Joined Data'!K$1,'Raw Election Data'!$A$1:$AN$1,0))</f>
        <v>37224</v>
      </c>
      <c r="L2252">
        <f>INDEX('Raw Election Data'!$A$1:$AN$3144,MATCH($C2252&amp;" "&amp;$B2252,'Raw Election Data'!$C$1:$C$3144,0),MATCH('Joined Data'!L$1,'Raw Election Data'!$A$1:$AN$1,0))</f>
        <v>52029</v>
      </c>
      <c r="M2252">
        <f>INDEX('Raw Election Data'!$A$1:$AN$3144,MATCH($C2252&amp;" "&amp;$B2252,'Raw Election Data'!$C$1:$C$3144,0),MATCH('Joined Data'!M$1,'Raw Election Data'!$A$1:$AN$1,0))</f>
        <v>0.25164811931807263</v>
      </c>
      <c r="N2252">
        <f>INDEX('Raw Election Data'!$A$1:$AN$3144,MATCH($C2252&amp;" "&amp;$B2252,'Raw Election Data'!$C$1:$C$3144,0),MATCH('Joined Data'!N$1,'Raw Election Data'!$A$1:$AN$1,0))</f>
        <v>0.71544715447154472</v>
      </c>
      <c r="O2252">
        <f>INDEX('Raw Election Data'!$A$1:$AN$3144,MATCH($C2252&amp;" "&amp;$B2252,'Raw Election Data'!$C$1:$C$3144,0),MATCH('Joined Data'!O$1,'Raw Election Data'!$A$1:$AN$1,0))</f>
        <v>-24131</v>
      </c>
      <c r="P2252">
        <f>INDEX('Raw Election Data'!$A$1:$AN$3144,MATCH($C2252&amp;" "&amp;$B2252,'Raw Election Data'!$C$1:$C$3144,0),MATCH('Joined Data'!P$1,'Raw Election Data'!$A$1:$AN$1,0))</f>
        <v>24131</v>
      </c>
      <c r="Q2252">
        <f>INDEX('Raw Election Data'!$A$1:$AN$3144,MATCH($C2252&amp;" "&amp;$B2252,'Raw Election Data'!$C$1:$C$3144,0),MATCH('Joined Data'!Q$1,'Raw Election Data'!$A$1:$AN$1,0))</f>
        <v>-0.46379903515347209</v>
      </c>
      <c r="R2252">
        <f>INDEX('Raw Election Data'!$A$1:$AN$3144,MATCH($C2252&amp;" "&amp;$B2252,'Raw Election Data'!$C$1:$C$3144,0),MATCH('Joined Data'!R$1,'Raw Election Data'!$A$1:$AN$1,0))</f>
        <v>0.46379903515347209</v>
      </c>
    </row>
    <row r="2253" spans="1:18" ht="13.5" hidden="1" customHeight="1" x14ac:dyDescent="0.15">
      <c r="A2253" t="s">
        <v>283</v>
      </c>
      <c r="B2253" t="s">
        <v>5798</v>
      </c>
      <c r="C2253" t="str">
        <f>INDEX(FIPS!$A$1:$E$3236,MATCH($F2253,FIPS!$D$1:$D$3236,0),5)</f>
        <v>Bradford County</v>
      </c>
      <c r="D2253" t="s">
        <v>284</v>
      </c>
      <c r="E2253" s="15" t="s">
        <v>13</v>
      </c>
      <c r="F2253" t="s">
        <v>5821</v>
      </c>
      <c r="G2253" t="s">
        <v>7784</v>
      </c>
      <c r="H2253" t="str">
        <f>IFERROR(VLOOKUP($G2253,'Team Colors'!$A:$B,2,0),"#c9c9c9")</f>
        <v>#ffb612</v>
      </c>
      <c r="I2253">
        <f>INDEX('Raw Election Data'!$A$1:$AN$3144,MATCH($C2253&amp;" "&amp;$B2253,'Raw Election Data'!$C$1:$C$3144,0),MATCH('Joined Data'!I$1,'Raw Election Data'!$A$1:$AN$1,0))</f>
        <v>61281</v>
      </c>
      <c r="J2253">
        <f>INDEX('Raw Election Data'!$A$1:$AN$3144,MATCH($C2253&amp;" "&amp;$B2253,'Raw Election Data'!$C$1:$C$3144,0),MATCH('Joined Data'!J$1,'Raw Election Data'!$A$1:$AN$1,0))</f>
        <v>6263</v>
      </c>
      <c r="K2253">
        <f>INDEX('Raw Election Data'!$A$1:$AN$3144,MATCH($C2253&amp;" "&amp;$B2253,'Raw Election Data'!$C$1:$C$3144,0),MATCH('Joined Data'!K$1,'Raw Election Data'!$A$1:$AN$1,0))</f>
        <v>17957</v>
      </c>
      <c r="L2253">
        <f>INDEX('Raw Election Data'!$A$1:$AN$3144,MATCH($C2253&amp;" "&amp;$B2253,'Raw Election Data'!$C$1:$C$3144,0),MATCH('Joined Data'!L$1,'Raw Election Data'!$A$1:$AN$1,0))</f>
        <v>25399</v>
      </c>
      <c r="M2253">
        <f>INDEX('Raw Election Data'!$A$1:$AN$3144,MATCH($C2253&amp;" "&amp;$B2253,'Raw Election Data'!$C$1:$C$3144,0),MATCH('Joined Data'!M$1,'Raw Election Data'!$A$1:$AN$1,0))</f>
        <v>0.2465845112012284</v>
      </c>
      <c r="N2253">
        <f>INDEX('Raw Election Data'!$A$1:$AN$3144,MATCH($C2253&amp;" "&amp;$B2253,'Raw Election Data'!$C$1:$C$3144,0),MATCH('Joined Data'!N$1,'Raw Election Data'!$A$1:$AN$1,0))</f>
        <v>0.70699633843852117</v>
      </c>
      <c r="O2253">
        <f>INDEX('Raw Election Data'!$A$1:$AN$3144,MATCH($C2253&amp;" "&amp;$B2253,'Raw Election Data'!$C$1:$C$3144,0),MATCH('Joined Data'!O$1,'Raw Election Data'!$A$1:$AN$1,0))</f>
        <v>-11694</v>
      </c>
      <c r="P2253">
        <f>INDEX('Raw Election Data'!$A$1:$AN$3144,MATCH($C2253&amp;" "&amp;$B2253,'Raw Election Data'!$C$1:$C$3144,0),MATCH('Joined Data'!P$1,'Raw Election Data'!$A$1:$AN$1,0))</f>
        <v>11694</v>
      </c>
      <c r="Q2253">
        <f>INDEX('Raw Election Data'!$A$1:$AN$3144,MATCH($C2253&amp;" "&amp;$B2253,'Raw Election Data'!$C$1:$C$3144,0),MATCH('Joined Data'!Q$1,'Raw Election Data'!$A$1:$AN$1,0))</f>
        <v>-0.46041182723729279</v>
      </c>
      <c r="R2253">
        <f>INDEX('Raw Election Data'!$A$1:$AN$3144,MATCH($C2253&amp;" "&amp;$B2253,'Raw Election Data'!$C$1:$C$3144,0),MATCH('Joined Data'!R$1,'Raw Election Data'!$A$1:$AN$1,0))</f>
        <v>0.46041182723729279</v>
      </c>
    </row>
    <row r="2254" spans="1:18" ht="13.5" hidden="1" customHeight="1" x14ac:dyDescent="0.15">
      <c r="A2254" t="s">
        <v>283</v>
      </c>
      <c r="B2254" t="s">
        <v>5798</v>
      </c>
      <c r="C2254" t="str">
        <f>INDEX(FIPS!$A$1:$E$3236,MATCH($F2254,FIPS!$D$1:$D$3236,0),5)</f>
        <v>Bucks County</v>
      </c>
      <c r="D2254" t="s">
        <v>284</v>
      </c>
      <c r="E2254" s="15" t="s">
        <v>14</v>
      </c>
      <c r="F2254" t="s">
        <v>5825</v>
      </c>
      <c r="G2254" t="s">
        <v>7780</v>
      </c>
      <c r="H2254" t="str">
        <f>IFERROR(VLOOKUP($G2254,'Team Colors'!$A:$B,2,0),"#c9c9c9")</f>
        <v>#004953</v>
      </c>
      <c r="I2254">
        <f>INDEX('Raw Election Data'!$A$1:$AN$3144,MATCH($C2254&amp;" "&amp;$B2254,'Raw Election Data'!$C$1:$C$3144,0),MATCH('Joined Data'!I$1,'Raw Election Data'!$A$1:$AN$1,0))</f>
        <v>627367</v>
      </c>
      <c r="J2254">
        <f>INDEX('Raw Election Data'!$A$1:$AN$3144,MATCH($C2254&amp;" "&amp;$B2254,'Raw Election Data'!$C$1:$C$3144,0),MATCH('Joined Data'!J$1,'Raw Election Data'!$A$1:$AN$1,0))</f>
        <v>165861</v>
      </c>
      <c r="K2254">
        <f>INDEX('Raw Election Data'!$A$1:$AN$3144,MATCH($C2254&amp;" "&amp;$B2254,'Raw Election Data'!$C$1:$C$3144,0),MATCH('Joined Data'!K$1,'Raw Election Data'!$A$1:$AN$1,0))</f>
        <v>163873</v>
      </c>
      <c r="L2254">
        <f>INDEX('Raw Election Data'!$A$1:$AN$3144,MATCH($C2254&amp;" "&amp;$B2254,'Raw Election Data'!$C$1:$C$3144,0),MATCH('Joined Data'!L$1,'Raw Election Data'!$A$1:$AN$1,0))</f>
        <v>342572</v>
      </c>
      <c r="M2254">
        <f>INDEX('Raw Election Data'!$A$1:$AN$3144,MATCH($C2254&amp;" "&amp;$B2254,'Raw Election Data'!$C$1:$C$3144,0),MATCH('Joined Data'!M$1,'Raw Election Data'!$A$1:$AN$1,0))</f>
        <v>0.48416391298763473</v>
      </c>
      <c r="N2254">
        <f>INDEX('Raw Election Data'!$A$1:$AN$3144,MATCH($C2254&amp;" "&amp;$B2254,'Raw Election Data'!$C$1:$C$3144,0),MATCH('Joined Data'!N$1,'Raw Election Data'!$A$1:$AN$1,0))</f>
        <v>0.47836075335987766</v>
      </c>
      <c r="O2254">
        <f>INDEX('Raw Election Data'!$A$1:$AN$3144,MATCH($C2254&amp;" "&amp;$B2254,'Raw Election Data'!$C$1:$C$3144,0),MATCH('Joined Data'!O$1,'Raw Election Data'!$A$1:$AN$1,0))</f>
        <v>1988</v>
      </c>
      <c r="P2254">
        <f>INDEX('Raw Election Data'!$A$1:$AN$3144,MATCH($C2254&amp;" "&amp;$B2254,'Raw Election Data'!$C$1:$C$3144,0),MATCH('Joined Data'!P$1,'Raw Election Data'!$A$1:$AN$1,0))</f>
        <v>-1988</v>
      </c>
      <c r="Q2254">
        <f>INDEX('Raw Election Data'!$A$1:$AN$3144,MATCH($C2254&amp;" "&amp;$B2254,'Raw Election Data'!$C$1:$C$3144,0),MATCH('Joined Data'!Q$1,'Raw Election Data'!$A$1:$AN$1,0))</f>
        <v>5.8031596277570707E-3</v>
      </c>
      <c r="R2254">
        <f>INDEX('Raw Election Data'!$A$1:$AN$3144,MATCH($C2254&amp;" "&amp;$B2254,'Raw Election Data'!$C$1:$C$3144,0),MATCH('Joined Data'!R$1,'Raw Election Data'!$A$1:$AN$1,0))</f>
        <v>-5.8031596277570707E-3</v>
      </c>
    </row>
    <row r="2255" spans="1:18" ht="13.5" hidden="1" customHeight="1" x14ac:dyDescent="0.15">
      <c r="A2255" t="s">
        <v>283</v>
      </c>
      <c r="B2255" t="s">
        <v>5798</v>
      </c>
      <c r="C2255" t="str">
        <f>INDEX(FIPS!$A$1:$E$3236,MATCH($F2255,FIPS!$D$1:$D$3236,0),5)</f>
        <v>Butler County</v>
      </c>
      <c r="D2255" t="s">
        <v>284</v>
      </c>
      <c r="E2255" s="15" t="s">
        <v>15</v>
      </c>
      <c r="F2255" t="s">
        <v>5828</v>
      </c>
      <c r="G2255" t="s">
        <v>7784</v>
      </c>
      <c r="H2255" t="str">
        <f>IFERROR(VLOOKUP($G2255,'Team Colors'!$A:$B,2,0),"#c9c9c9")</f>
        <v>#ffb612</v>
      </c>
      <c r="I2255">
        <f>INDEX('Raw Election Data'!$A$1:$AN$3144,MATCH($C2255&amp;" "&amp;$B2255,'Raw Election Data'!$C$1:$C$3144,0),MATCH('Joined Data'!I$1,'Raw Election Data'!$A$1:$AN$1,0))</f>
        <v>186818</v>
      </c>
      <c r="J2255">
        <f>INDEX('Raw Election Data'!$A$1:$AN$3144,MATCH($C2255&amp;" "&amp;$B2255,'Raw Election Data'!$C$1:$C$3144,0),MATCH('Joined Data'!J$1,'Raw Election Data'!$A$1:$AN$1,0))</f>
        <v>26834</v>
      </c>
      <c r="K2255">
        <f>INDEX('Raw Election Data'!$A$1:$AN$3144,MATCH($C2255&amp;" "&amp;$B2255,'Raw Election Data'!$C$1:$C$3144,0),MATCH('Joined Data'!K$1,'Raw Election Data'!$A$1:$AN$1,0))</f>
        <v>61388</v>
      </c>
      <c r="L2255">
        <f>INDEX('Raw Election Data'!$A$1:$AN$3144,MATCH($C2255&amp;" "&amp;$B2255,'Raw Election Data'!$C$1:$C$3144,0),MATCH('Joined Data'!L$1,'Raw Election Data'!$A$1:$AN$1,0))</f>
        <v>92027</v>
      </c>
      <c r="M2255">
        <f>INDEX('Raw Election Data'!$A$1:$AN$3144,MATCH($C2255&amp;" "&amp;$B2255,'Raw Election Data'!$C$1:$C$3144,0),MATCH('Joined Data'!M$1,'Raw Election Data'!$A$1:$AN$1,0))</f>
        <v>0.291588338205092</v>
      </c>
      <c r="N2255">
        <f>INDEX('Raw Election Data'!$A$1:$AN$3144,MATCH($C2255&amp;" "&amp;$B2255,'Raw Election Data'!$C$1:$C$3144,0),MATCH('Joined Data'!N$1,'Raw Election Data'!$A$1:$AN$1,0))</f>
        <v>0.66706510045964773</v>
      </c>
      <c r="O2255">
        <f>INDEX('Raw Election Data'!$A$1:$AN$3144,MATCH($C2255&amp;" "&amp;$B2255,'Raw Election Data'!$C$1:$C$3144,0),MATCH('Joined Data'!O$1,'Raw Election Data'!$A$1:$AN$1,0))</f>
        <v>-34554</v>
      </c>
      <c r="P2255">
        <f>INDEX('Raw Election Data'!$A$1:$AN$3144,MATCH($C2255&amp;" "&amp;$B2255,'Raw Election Data'!$C$1:$C$3144,0),MATCH('Joined Data'!P$1,'Raw Election Data'!$A$1:$AN$1,0))</f>
        <v>34554</v>
      </c>
      <c r="Q2255">
        <f>INDEX('Raw Election Data'!$A$1:$AN$3144,MATCH($C2255&amp;" "&amp;$B2255,'Raw Election Data'!$C$1:$C$3144,0),MATCH('Joined Data'!Q$1,'Raw Election Data'!$A$1:$AN$1,0))</f>
        <v>-0.37547676225455573</v>
      </c>
      <c r="R2255">
        <f>INDEX('Raw Election Data'!$A$1:$AN$3144,MATCH($C2255&amp;" "&amp;$B2255,'Raw Election Data'!$C$1:$C$3144,0),MATCH('Joined Data'!R$1,'Raw Election Data'!$A$1:$AN$1,0))</f>
        <v>0.37547676225455573</v>
      </c>
    </row>
    <row r="2256" spans="1:18" ht="13.5" hidden="1" customHeight="1" x14ac:dyDescent="0.15">
      <c r="A2256" t="s">
        <v>283</v>
      </c>
      <c r="B2256" t="s">
        <v>5798</v>
      </c>
      <c r="C2256" t="str">
        <f>INDEX(FIPS!$A$1:$E$3236,MATCH($F2256,FIPS!$D$1:$D$3236,0),5)</f>
        <v>Cambria County</v>
      </c>
      <c r="D2256" t="s">
        <v>284</v>
      </c>
      <c r="E2256" s="15" t="s">
        <v>16</v>
      </c>
      <c r="F2256" t="s">
        <v>5830</v>
      </c>
      <c r="G2256" t="s">
        <v>7784</v>
      </c>
      <c r="H2256" t="str">
        <f>IFERROR(VLOOKUP($G2256,'Team Colors'!$A:$B,2,0),"#c9c9c9")</f>
        <v>#ffb612</v>
      </c>
      <c r="I2256">
        <f>INDEX('Raw Election Data'!$A$1:$AN$3144,MATCH($C2256&amp;" "&amp;$B2256,'Raw Election Data'!$C$1:$C$3144,0),MATCH('Joined Data'!I$1,'Raw Election Data'!$A$1:$AN$1,0))</f>
        <v>136411</v>
      </c>
      <c r="J2256">
        <f>INDEX('Raw Election Data'!$A$1:$AN$3144,MATCH($C2256&amp;" "&amp;$B2256,'Raw Election Data'!$C$1:$C$3144,0),MATCH('Joined Data'!J$1,'Raw Election Data'!$A$1:$AN$1,0))</f>
        <v>17798</v>
      </c>
      <c r="K2256">
        <f>INDEX('Raw Election Data'!$A$1:$AN$3144,MATCH($C2256&amp;" "&amp;$B2256,'Raw Election Data'!$C$1:$C$3144,0),MATCH('Joined Data'!K$1,'Raw Election Data'!$A$1:$AN$1,0))</f>
        <v>40510</v>
      </c>
      <c r="L2256">
        <f>INDEX('Raw Election Data'!$A$1:$AN$3144,MATCH($C2256&amp;" "&amp;$B2256,'Raw Election Data'!$C$1:$C$3144,0),MATCH('Joined Data'!L$1,'Raw Election Data'!$A$1:$AN$1,0))</f>
        <v>60167</v>
      </c>
      <c r="M2256">
        <f>INDEX('Raw Election Data'!$A$1:$AN$3144,MATCH($C2256&amp;" "&amp;$B2256,'Raw Election Data'!$C$1:$C$3144,0),MATCH('Joined Data'!M$1,'Raw Election Data'!$A$1:$AN$1,0))</f>
        <v>0.29580999551249021</v>
      </c>
      <c r="N2256">
        <f>INDEX('Raw Election Data'!$A$1:$AN$3144,MATCH($C2256&amp;" "&amp;$B2256,'Raw Election Data'!$C$1:$C$3144,0),MATCH('Joined Data'!N$1,'Raw Election Data'!$A$1:$AN$1,0))</f>
        <v>0.67329266873867732</v>
      </c>
      <c r="O2256">
        <f>INDEX('Raw Election Data'!$A$1:$AN$3144,MATCH($C2256&amp;" "&amp;$B2256,'Raw Election Data'!$C$1:$C$3144,0),MATCH('Joined Data'!O$1,'Raw Election Data'!$A$1:$AN$1,0))</f>
        <v>-22712</v>
      </c>
      <c r="P2256">
        <f>INDEX('Raw Election Data'!$A$1:$AN$3144,MATCH($C2256&amp;" "&amp;$B2256,'Raw Election Data'!$C$1:$C$3144,0),MATCH('Joined Data'!P$1,'Raw Election Data'!$A$1:$AN$1,0))</f>
        <v>22712</v>
      </c>
      <c r="Q2256">
        <f>INDEX('Raw Election Data'!$A$1:$AN$3144,MATCH($C2256&amp;" "&amp;$B2256,'Raw Election Data'!$C$1:$C$3144,0),MATCH('Joined Data'!Q$1,'Raw Election Data'!$A$1:$AN$1,0))</f>
        <v>-0.37748267322618712</v>
      </c>
      <c r="R2256">
        <f>INDEX('Raw Election Data'!$A$1:$AN$3144,MATCH($C2256&amp;" "&amp;$B2256,'Raw Election Data'!$C$1:$C$3144,0),MATCH('Joined Data'!R$1,'Raw Election Data'!$A$1:$AN$1,0))</f>
        <v>0.37748267322618712</v>
      </c>
    </row>
    <row r="2257" spans="1:18" ht="13.5" hidden="1" customHeight="1" x14ac:dyDescent="0.15">
      <c r="A2257" t="s">
        <v>283</v>
      </c>
      <c r="B2257" t="s">
        <v>5798</v>
      </c>
      <c r="C2257" t="str">
        <f>INDEX(FIPS!$A$1:$E$3236,MATCH($F2257,FIPS!$D$1:$D$3236,0),5)</f>
        <v>Cameron County</v>
      </c>
      <c r="D2257" t="s">
        <v>284</v>
      </c>
      <c r="E2257" s="15" t="s">
        <v>17</v>
      </c>
      <c r="F2257" t="s">
        <v>5836</v>
      </c>
      <c r="G2257" t="s">
        <v>7784</v>
      </c>
      <c r="H2257" t="str">
        <f>IFERROR(VLOOKUP($G2257,'Team Colors'!$A:$B,2,0),"#c9c9c9")</f>
        <v>#ffb612</v>
      </c>
      <c r="I2257">
        <f>INDEX('Raw Election Data'!$A$1:$AN$3144,MATCH($C2257&amp;" "&amp;$B2257,'Raw Election Data'!$C$1:$C$3144,0),MATCH('Joined Data'!I$1,'Raw Election Data'!$A$1:$AN$1,0))</f>
        <v>4732</v>
      </c>
      <c r="J2257">
        <f>INDEX('Raw Election Data'!$A$1:$AN$3144,MATCH($C2257&amp;" "&amp;$B2257,'Raw Election Data'!$C$1:$C$3144,0),MATCH('Joined Data'!J$1,'Raw Election Data'!$A$1:$AN$1,0))</f>
        <v>469</v>
      </c>
      <c r="K2257">
        <f>INDEX('Raw Election Data'!$A$1:$AN$3144,MATCH($C2257&amp;" "&amp;$B2257,'Raw Election Data'!$C$1:$C$3144,0),MATCH('Joined Data'!K$1,'Raw Election Data'!$A$1:$AN$1,0))</f>
        <v>1495</v>
      </c>
      <c r="L2257">
        <f>INDEX('Raw Election Data'!$A$1:$AN$3144,MATCH($C2257&amp;" "&amp;$B2257,'Raw Election Data'!$C$1:$C$3144,0),MATCH('Joined Data'!L$1,'Raw Election Data'!$A$1:$AN$1,0))</f>
        <v>2024</v>
      </c>
      <c r="M2257">
        <f>INDEX('Raw Election Data'!$A$1:$AN$3144,MATCH($C2257&amp;" "&amp;$B2257,'Raw Election Data'!$C$1:$C$3144,0),MATCH('Joined Data'!M$1,'Raw Election Data'!$A$1:$AN$1,0))</f>
        <v>0.2317193675889328</v>
      </c>
      <c r="N2257">
        <f>INDEX('Raw Election Data'!$A$1:$AN$3144,MATCH($C2257&amp;" "&amp;$B2257,'Raw Election Data'!$C$1:$C$3144,0),MATCH('Joined Data'!N$1,'Raw Election Data'!$A$1:$AN$1,0))</f>
        <v>0.73863636363636365</v>
      </c>
      <c r="O2257">
        <f>INDEX('Raw Election Data'!$A$1:$AN$3144,MATCH($C2257&amp;" "&amp;$B2257,'Raw Election Data'!$C$1:$C$3144,0),MATCH('Joined Data'!O$1,'Raw Election Data'!$A$1:$AN$1,0))</f>
        <v>-1026</v>
      </c>
      <c r="P2257">
        <f>INDEX('Raw Election Data'!$A$1:$AN$3144,MATCH($C2257&amp;" "&amp;$B2257,'Raw Election Data'!$C$1:$C$3144,0),MATCH('Joined Data'!P$1,'Raw Election Data'!$A$1:$AN$1,0))</f>
        <v>1026</v>
      </c>
      <c r="Q2257">
        <f>INDEX('Raw Election Data'!$A$1:$AN$3144,MATCH($C2257&amp;" "&amp;$B2257,'Raw Election Data'!$C$1:$C$3144,0),MATCH('Joined Data'!Q$1,'Raw Election Data'!$A$1:$AN$1,0))</f>
        <v>-0.5069169960474309</v>
      </c>
      <c r="R2257">
        <f>INDEX('Raw Election Data'!$A$1:$AN$3144,MATCH($C2257&amp;" "&amp;$B2257,'Raw Election Data'!$C$1:$C$3144,0),MATCH('Joined Data'!R$1,'Raw Election Data'!$A$1:$AN$1,0))</f>
        <v>0.5069169960474309</v>
      </c>
    </row>
    <row r="2258" spans="1:18" ht="13.5" hidden="1" customHeight="1" x14ac:dyDescent="0.15">
      <c r="A2258" t="s">
        <v>283</v>
      </c>
      <c r="B2258" t="s">
        <v>5798</v>
      </c>
      <c r="C2258" t="str">
        <f>INDEX(FIPS!$A$1:$E$3236,MATCH($F2258,FIPS!$D$1:$D$3236,0),5)</f>
        <v>Carbon County</v>
      </c>
      <c r="D2258" t="s">
        <v>284</v>
      </c>
      <c r="E2258" s="15" t="s">
        <v>18</v>
      </c>
      <c r="F2258" t="s">
        <v>5837</v>
      </c>
      <c r="G2258" t="s">
        <v>7780</v>
      </c>
      <c r="H2258" t="str">
        <f>IFERROR(VLOOKUP($G2258,'Team Colors'!$A:$B,2,0),"#c9c9c9")</f>
        <v>#004953</v>
      </c>
      <c r="I2258">
        <f>INDEX('Raw Election Data'!$A$1:$AN$3144,MATCH($C2258&amp;" "&amp;$B2258,'Raw Election Data'!$C$1:$C$3144,0),MATCH('Joined Data'!I$1,'Raw Election Data'!$A$1:$AN$1,0))</f>
        <v>63960</v>
      </c>
      <c r="J2258">
        <f>INDEX('Raw Election Data'!$A$1:$AN$3144,MATCH($C2258&amp;" "&amp;$B2258,'Raw Election Data'!$C$1:$C$3144,0),MATCH('Joined Data'!J$1,'Raw Election Data'!$A$1:$AN$1,0))</f>
        <v>8917</v>
      </c>
      <c r="K2258">
        <f>INDEX('Raw Election Data'!$A$1:$AN$3144,MATCH($C2258&amp;" "&amp;$B2258,'Raw Election Data'!$C$1:$C$3144,0),MATCH('Joined Data'!K$1,'Raw Election Data'!$A$1:$AN$1,0))</f>
        <v>18714</v>
      </c>
      <c r="L2258">
        <f>INDEX('Raw Election Data'!$A$1:$AN$3144,MATCH($C2258&amp;" "&amp;$B2258,'Raw Election Data'!$C$1:$C$3144,0),MATCH('Joined Data'!L$1,'Raw Election Data'!$A$1:$AN$1,0))</f>
        <v>28721</v>
      </c>
      <c r="M2258">
        <f>INDEX('Raw Election Data'!$A$1:$AN$3144,MATCH($C2258&amp;" "&amp;$B2258,'Raw Election Data'!$C$1:$C$3144,0),MATCH('Joined Data'!M$1,'Raw Election Data'!$A$1:$AN$1,0))</f>
        <v>0.31046969116674211</v>
      </c>
      <c r="N2258">
        <f>INDEX('Raw Election Data'!$A$1:$AN$3144,MATCH($C2258&amp;" "&amp;$B2258,'Raw Election Data'!$C$1:$C$3144,0),MATCH('Joined Data'!N$1,'Raw Election Data'!$A$1:$AN$1,0))</f>
        <v>0.65157898401866232</v>
      </c>
      <c r="O2258">
        <f>INDEX('Raw Election Data'!$A$1:$AN$3144,MATCH($C2258&amp;" "&amp;$B2258,'Raw Election Data'!$C$1:$C$3144,0),MATCH('Joined Data'!O$1,'Raw Election Data'!$A$1:$AN$1,0))</f>
        <v>-9797</v>
      </c>
      <c r="P2258">
        <f>INDEX('Raw Election Data'!$A$1:$AN$3144,MATCH($C2258&amp;" "&amp;$B2258,'Raw Election Data'!$C$1:$C$3144,0),MATCH('Joined Data'!P$1,'Raw Election Data'!$A$1:$AN$1,0))</f>
        <v>9797</v>
      </c>
      <c r="Q2258">
        <f>INDEX('Raw Election Data'!$A$1:$AN$3144,MATCH($C2258&amp;" "&amp;$B2258,'Raw Election Data'!$C$1:$C$3144,0),MATCH('Joined Data'!Q$1,'Raw Election Data'!$A$1:$AN$1,0))</f>
        <v>-0.34110929285192021</v>
      </c>
      <c r="R2258">
        <f>INDEX('Raw Election Data'!$A$1:$AN$3144,MATCH($C2258&amp;" "&amp;$B2258,'Raw Election Data'!$C$1:$C$3144,0),MATCH('Joined Data'!R$1,'Raw Election Data'!$A$1:$AN$1,0))</f>
        <v>0.34110929285192021</v>
      </c>
    </row>
    <row r="2259" spans="1:18" ht="13.5" hidden="1" customHeight="1" x14ac:dyDescent="0.15">
      <c r="A2259" t="s">
        <v>283</v>
      </c>
      <c r="B2259" t="s">
        <v>5798</v>
      </c>
      <c r="C2259" t="str">
        <f>INDEX(FIPS!$A$1:$E$3236,MATCH($F2259,FIPS!$D$1:$D$3236,0),5)</f>
        <v>Centre County</v>
      </c>
      <c r="D2259" t="s">
        <v>284</v>
      </c>
      <c r="E2259" s="15" t="s">
        <v>19</v>
      </c>
      <c r="F2259" t="s">
        <v>5839</v>
      </c>
      <c r="G2259" t="s">
        <v>7784</v>
      </c>
      <c r="H2259" t="str">
        <f>IFERROR(VLOOKUP($G2259,'Team Colors'!$A:$B,2,0),"#c9c9c9")</f>
        <v>#ffb612</v>
      </c>
      <c r="I2259">
        <f>INDEX('Raw Election Data'!$A$1:$AN$3144,MATCH($C2259&amp;" "&amp;$B2259,'Raw Election Data'!$C$1:$C$3144,0),MATCH('Joined Data'!I$1,'Raw Election Data'!$A$1:$AN$1,0))</f>
        <v>160580</v>
      </c>
      <c r="J2259">
        <f>INDEX('Raw Election Data'!$A$1:$AN$3144,MATCH($C2259&amp;" "&amp;$B2259,'Raw Election Data'!$C$1:$C$3144,0),MATCH('Joined Data'!J$1,'Raw Election Data'!$A$1:$AN$1,0))</f>
        <v>36555</v>
      </c>
      <c r="K2259">
        <f>INDEX('Raw Election Data'!$A$1:$AN$3144,MATCH($C2259&amp;" "&amp;$B2259,'Raw Election Data'!$C$1:$C$3144,0),MATCH('Joined Data'!K$1,'Raw Election Data'!$A$1:$AN$1,0))</f>
        <v>35099</v>
      </c>
      <c r="L2259">
        <f>INDEX('Raw Election Data'!$A$1:$AN$3144,MATCH($C2259&amp;" "&amp;$B2259,'Raw Election Data'!$C$1:$C$3144,0),MATCH('Joined Data'!L$1,'Raw Election Data'!$A$1:$AN$1,0))</f>
        <v>75394</v>
      </c>
      <c r="M2259">
        <f>INDEX('Raw Election Data'!$A$1:$AN$3144,MATCH($C2259&amp;" "&amp;$B2259,'Raw Election Data'!$C$1:$C$3144,0),MATCH('Joined Data'!M$1,'Raw Election Data'!$A$1:$AN$1,0))</f>
        <v>0.48485290606679576</v>
      </c>
      <c r="N2259">
        <f>INDEX('Raw Election Data'!$A$1:$AN$3144,MATCH($C2259&amp;" "&amp;$B2259,'Raw Election Data'!$C$1:$C$3144,0),MATCH('Joined Data'!N$1,'Raw Election Data'!$A$1:$AN$1,0))</f>
        <v>0.46554102448470702</v>
      </c>
      <c r="O2259">
        <f>INDEX('Raw Election Data'!$A$1:$AN$3144,MATCH($C2259&amp;" "&amp;$B2259,'Raw Election Data'!$C$1:$C$3144,0),MATCH('Joined Data'!O$1,'Raw Election Data'!$A$1:$AN$1,0))</f>
        <v>1456</v>
      </c>
      <c r="P2259">
        <f>INDEX('Raw Election Data'!$A$1:$AN$3144,MATCH($C2259&amp;" "&amp;$B2259,'Raw Election Data'!$C$1:$C$3144,0),MATCH('Joined Data'!P$1,'Raw Election Data'!$A$1:$AN$1,0))</f>
        <v>-1456</v>
      </c>
      <c r="Q2259">
        <f>INDEX('Raw Election Data'!$A$1:$AN$3144,MATCH($C2259&amp;" "&amp;$B2259,'Raw Election Data'!$C$1:$C$3144,0),MATCH('Joined Data'!Q$1,'Raw Election Data'!$A$1:$AN$1,0))</f>
        <v>1.9311881582088741E-2</v>
      </c>
      <c r="R2259">
        <f>INDEX('Raw Election Data'!$A$1:$AN$3144,MATCH($C2259&amp;" "&amp;$B2259,'Raw Election Data'!$C$1:$C$3144,0),MATCH('Joined Data'!R$1,'Raw Election Data'!$A$1:$AN$1,0))</f>
        <v>-1.9311881582088741E-2</v>
      </c>
    </row>
    <row r="2260" spans="1:18" ht="13.5" hidden="1" customHeight="1" x14ac:dyDescent="0.15">
      <c r="A2260" t="s">
        <v>283</v>
      </c>
      <c r="B2260" t="s">
        <v>5798</v>
      </c>
      <c r="C2260" t="str">
        <f>INDEX(FIPS!$A$1:$E$3236,MATCH($F2260,FIPS!$D$1:$D$3236,0),5)</f>
        <v>Chester County</v>
      </c>
      <c r="D2260" t="s">
        <v>284</v>
      </c>
      <c r="E2260" s="15" t="s">
        <v>20</v>
      </c>
      <c r="F2260" t="s">
        <v>5845</v>
      </c>
      <c r="G2260" t="s">
        <v>7780</v>
      </c>
      <c r="H2260" t="str">
        <f>IFERROR(VLOOKUP($G2260,'Team Colors'!$A:$B,2,0),"#c9c9c9")</f>
        <v>#004953</v>
      </c>
      <c r="I2260">
        <f>INDEX('Raw Election Data'!$A$1:$AN$3144,MATCH($C2260&amp;" "&amp;$B2260,'Raw Election Data'!$C$1:$C$3144,0),MATCH('Joined Data'!I$1,'Raw Election Data'!$A$1:$AN$1,0))</f>
        <v>515939</v>
      </c>
      <c r="J2260">
        <f>INDEX('Raw Election Data'!$A$1:$AN$3144,MATCH($C2260&amp;" "&amp;$B2260,'Raw Election Data'!$C$1:$C$3144,0),MATCH('Joined Data'!J$1,'Raw Election Data'!$A$1:$AN$1,0))</f>
        <v>140188</v>
      </c>
      <c r="K2260">
        <f>INDEX('Raw Election Data'!$A$1:$AN$3144,MATCH($C2260&amp;" "&amp;$B2260,'Raw Election Data'!$C$1:$C$3144,0),MATCH('Joined Data'!K$1,'Raw Election Data'!$A$1:$AN$1,0))</f>
        <v>115582</v>
      </c>
      <c r="L2260">
        <f>INDEX('Raw Election Data'!$A$1:$AN$3144,MATCH($C2260&amp;" "&amp;$B2260,'Raw Election Data'!$C$1:$C$3144,0),MATCH('Joined Data'!L$1,'Raw Election Data'!$A$1:$AN$1,0))</f>
        <v>266637</v>
      </c>
      <c r="M2260">
        <f>INDEX('Raw Election Data'!$A$1:$AN$3144,MATCH($C2260&amp;" "&amp;$B2260,'Raw Election Data'!$C$1:$C$3144,0),MATCH('Joined Data'!M$1,'Raw Election Data'!$A$1:$AN$1,0))</f>
        <v>0.52576349118839472</v>
      </c>
      <c r="N2260">
        <f>INDEX('Raw Election Data'!$A$1:$AN$3144,MATCH($C2260&amp;" "&amp;$B2260,'Raw Election Data'!$C$1:$C$3144,0),MATCH('Joined Data'!N$1,'Raw Election Data'!$A$1:$AN$1,0))</f>
        <v>0.43348072473062627</v>
      </c>
      <c r="O2260">
        <f>INDEX('Raw Election Data'!$A$1:$AN$3144,MATCH($C2260&amp;" "&amp;$B2260,'Raw Election Data'!$C$1:$C$3144,0),MATCH('Joined Data'!O$1,'Raw Election Data'!$A$1:$AN$1,0))</f>
        <v>24606</v>
      </c>
      <c r="P2260">
        <f>INDEX('Raw Election Data'!$A$1:$AN$3144,MATCH($C2260&amp;" "&amp;$B2260,'Raw Election Data'!$C$1:$C$3144,0),MATCH('Joined Data'!P$1,'Raw Election Data'!$A$1:$AN$1,0))</f>
        <v>-24606</v>
      </c>
      <c r="Q2260">
        <f>INDEX('Raw Election Data'!$A$1:$AN$3144,MATCH($C2260&amp;" "&amp;$B2260,'Raw Election Data'!$C$1:$C$3144,0),MATCH('Joined Data'!Q$1,'Raw Election Data'!$A$1:$AN$1,0))</f>
        <v>9.228276645776845E-2</v>
      </c>
      <c r="R2260">
        <f>INDEX('Raw Election Data'!$A$1:$AN$3144,MATCH($C2260&amp;" "&amp;$B2260,'Raw Election Data'!$C$1:$C$3144,0),MATCH('Joined Data'!R$1,'Raw Election Data'!$A$1:$AN$1,0))</f>
        <v>-9.228276645776845E-2</v>
      </c>
    </row>
    <row r="2261" spans="1:18" ht="13.5" hidden="1" customHeight="1" x14ac:dyDescent="0.15">
      <c r="A2261" t="s">
        <v>283</v>
      </c>
      <c r="B2261" t="s">
        <v>5798</v>
      </c>
      <c r="C2261" t="str">
        <f>INDEX(FIPS!$A$1:$E$3236,MATCH($F2261,FIPS!$D$1:$D$3236,0),5)</f>
        <v>Clarion County</v>
      </c>
      <c r="D2261" t="s">
        <v>284</v>
      </c>
      <c r="E2261" s="15" t="s">
        <v>21</v>
      </c>
      <c r="F2261" t="s">
        <v>5847</v>
      </c>
      <c r="G2261" t="s">
        <v>7784</v>
      </c>
      <c r="H2261" t="str">
        <f>IFERROR(VLOOKUP($G2261,'Team Colors'!$A:$B,2,0),"#c9c9c9")</f>
        <v>#ffb612</v>
      </c>
      <c r="I2261">
        <f>INDEX('Raw Election Data'!$A$1:$AN$3144,MATCH($C2261&amp;" "&amp;$B2261,'Raw Election Data'!$C$1:$C$3144,0),MATCH('Joined Data'!I$1,'Raw Election Data'!$A$1:$AN$1,0))</f>
        <v>39498</v>
      </c>
      <c r="J2261">
        <f>INDEX('Raw Election Data'!$A$1:$AN$3144,MATCH($C2261&amp;" "&amp;$B2261,'Raw Election Data'!$C$1:$C$3144,0),MATCH('Joined Data'!J$1,'Raw Election Data'!$A$1:$AN$1,0))</f>
        <v>4256</v>
      </c>
      <c r="K2261">
        <f>INDEX('Raw Election Data'!$A$1:$AN$3144,MATCH($C2261&amp;" "&amp;$B2261,'Raw Election Data'!$C$1:$C$3144,0),MATCH('Joined Data'!K$1,'Raw Election Data'!$A$1:$AN$1,0))</f>
        <v>12545</v>
      </c>
      <c r="L2261">
        <f>INDEX('Raw Election Data'!$A$1:$AN$3144,MATCH($C2261&amp;" "&amp;$B2261,'Raw Election Data'!$C$1:$C$3144,0),MATCH('Joined Data'!L$1,'Raw Election Data'!$A$1:$AN$1,0))</f>
        <v>17481</v>
      </c>
      <c r="M2261">
        <f>INDEX('Raw Election Data'!$A$1:$AN$3144,MATCH($C2261&amp;" "&amp;$B2261,'Raw Election Data'!$C$1:$C$3144,0),MATCH('Joined Data'!M$1,'Raw Election Data'!$A$1:$AN$1,0))</f>
        <v>0.24346433270407872</v>
      </c>
      <c r="N2261">
        <f>INDEX('Raw Election Data'!$A$1:$AN$3144,MATCH($C2261&amp;" "&amp;$B2261,'Raw Election Data'!$C$1:$C$3144,0),MATCH('Joined Data'!N$1,'Raw Election Data'!$A$1:$AN$1,0))</f>
        <v>0.7176362908300441</v>
      </c>
      <c r="O2261">
        <f>INDEX('Raw Election Data'!$A$1:$AN$3144,MATCH($C2261&amp;" "&amp;$B2261,'Raw Election Data'!$C$1:$C$3144,0),MATCH('Joined Data'!O$1,'Raw Election Data'!$A$1:$AN$1,0))</f>
        <v>-8289</v>
      </c>
      <c r="P2261">
        <f>INDEX('Raw Election Data'!$A$1:$AN$3144,MATCH($C2261&amp;" "&amp;$B2261,'Raw Election Data'!$C$1:$C$3144,0),MATCH('Joined Data'!P$1,'Raw Election Data'!$A$1:$AN$1,0))</f>
        <v>8289</v>
      </c>
      <c r="Q2261">
        <f>INDEX('Raw Election Data'!$A$1:$AN$3144,MATCH($C2261&amp;" "&amp;$B2261,'Raw Election Data'!$C$1:$C$3144,0),MATCH('Joined Data'!Q$1,'Raw Election Data'!$A$1:$AN$1,0))</f>
        <v>-0.47417195812596535</v>
      </c>
      <c r="R2261">
        <f>INDEX('Raw Election Data'!$A$1:$AN$3144,MATCH($C2261&amp;" "&amp;$B2261,'Raw Election Data'!$C$1:$C$3144,0),MATCH('Joined Data'!R$1,'Raw Election Data'!$A$1:$AN$1,0))</f>
        <v>0.47417195812596535</v>
      </c>
    </row>
    <row r="2262" spans="1:18" ht="13.5" hidden="1" customHeight="1" x14ac:dyDescent="0.15">
      <c r="A2262" t="s">
        <v>283</v>
      </c>
      <c r="B2262" t="s">
        <v>5798</v>
      </c>
      <c r="C2262" t="str">
        <f>INDEX(FIPS!$A$1:$E$3236,MATCH($F2262,FIPS!$D$1:$D$3236,0),5)</f>
        <v>Clearfield County</v>
      </c>
      <c r="D2262" t="s">
        <v>284</v>
      </c>
      <c r="E2262" s="15" t="s">
        <v>22</v>
      </c>
      <c r="F2262" t="s">
        <v>5849</v>
      </c>
      <c r="G2262" t="s">
        <v>7784</v>
      </c>
      <c r="H2262" t="str">
        <f>IFERROR(VLOOKUP($G2262,'Team Colors'!$A:$B,2,0),"#c9c9c9")</f>
        <v>#ffb612</v>
      </c>
      <c r="I2262">
        <f>INDEX('Raw Election Data'!$A$1:$AN$3144,MATCH($C2262&amp;" "&amp;$B2262,'Raw Election Data'!$C$1:$C$3144,0),MATCH('Joined Data'!I$1,'Raw Election Data'!$A$1:$AN$1,0))</f>
        <v>80994</v>
      </c>
      <c r="J2262">
        <f>INDEX('Raw Election Data'!$A$1:$AN$3144,MATCH($C2262&amp;" "&amp;$B2262,'Raw Election Data'!$C$1:$C$3144,0),MATCH('Joined Data'!J$1,'Raw Election Data'!$A$1:$AN$1,0))</f>
        <v>7700</v>
      </c>
      <c r="K2262">
        <f>INDEX('Raw Election Data'!$A$1:$AN$3144,MATCH($C2262&amp;" "&amp;$B2262,'Raw Election Data'!$C$1:$C$3144,0),MATCH('Joined Data'!K$1,'Raw Election Data'!$A$1:$AN$1,0))</f>
        <v>23909</v>
      </c>
      <c r="L2262">
        <f>INDEX('Raw Election Data'!$A$1:$AN$3144,MATCH($C2262&amp;" "&amp;$B2262,'Raw Election Data'!$C$1:$C$3144,0),MATCH('Joined Data'!L$1,'Raw Election Data'!$A$1:$AN$1,0))</f>
        <v>32692</v>
      </c>
      <c r="M2262">
        <f>INDEX('Raw Election Data'!$A$1:$AN$3144,MATCH($C2262&amp;" "&amp;$B2262,'Raw Election Data'!$C$1:$C$3144,0),MATCH('Joined Data'!M$1,'Raw Election Data'!$A$1:$AN$1,0))</f>
        <v>0.23553162853297444</v>
      </c>
      <c r="N2262">
        <f>INDEX('Raw Election Data'!$A$1:$AN$3144,MATCH($C2262&amp;" "&amp;$B2262,'Raw Election Data'!$C$1:$C$3144,0),MATCH('Joined Data'!N$1,'Raw Election Data'!$A$1:$AN$1,0))</f>
        <v>0.73134100085647868</v>
      </c>
      <c r="O2262">
        <f>INDEX('Raw Election Data'!$A$1:$AN$3144,MATCH($C2262&amp;" "&amp;$B2262,'Raw Election Data'!$C$1:$C$3144,0),MATCH('Joined Data'!O$1,'Raw Election Data'!$A$1:$AN$1,0))</f>
        <v>-16209</v>
      </c>
      <c r="P2262">
        <f>INDEX('Raw Election Data'!$A$1:$AN$3144,MATCH($C2262&amp;" "&amp;$B2262,'Raw Election Data'!$C$1:$C$3144,0),MATCH('Joined Data'!P$1,'Raw Election Data'!$A$1:$AN$1,0))</f>
        <v>16209</v>
      </c>
      <c r="Q2262">
        <f>INDEX('Raw Election Data'!$A$1:$AN$3144,MATCH($C2262&amp;" "&amp;$B2262,'Raw Election Data'!$C$1:$C$3144,0),MATCH('Joined Data'!Q$1,'Raw Election Data'!$A$1:$AN$1,0))</f>
        <v>-0.49580937232350425</v>
      </c>
      <c r="R2262">
        <f>INDEX('Raw Election Data'!$A$1:$AN$3144,MATCH($C2262&amp;" "&amp;$B2262,'Raw Election Data'!$C$1:$C$3144,0),MATCH('Joined Data'!R$1,'Raw Election Data'!$A$1:$AN$1,0))</f>
        <v>0.49580937232350425</v>
      </c>
    </row>
    <row r="2263" spans="1:18" ht="13.5" hidden="1" customHeight="1" x14ac:dyDescent="0.15">
      <c r="A2263" t="s">
        <v>283</v>
      </c>
      <c r="B2263" t="s">
        <v>5798</v>
      </c>
      <c r="C2263" t="str">
        <f>INDEX(FIPS!$A$1:$E$3236,MATCH($F2263,FIPS!$D$1:$D$3236,0),5)</f>
        <v>Clinton County</v>
      </c>
      <c r="D2263" t="s">
        <v>284</v>
      </c>
      <c r="E2263" s="15" t="s">
        <v>23</v>
      </c>
      <c r="F2263" t="s">
        <v>5852</v>
      </c>
      <c r="G2263" t="s">
        <v>7784</v>
      </c>
      <c r="H2263" t="str">
        <f>IFERROR(VLOOKUP($G2263,'Team Colors'!$A:$B,2,0),"#c9c9c9")</f>
        <v>#ffb612</v>
      </c>
      <c r="I2263">
        <f>INDEX('Raw Election Data'!$A$1:$AN$3144,MATCH($C2263&amp;" "&amp;$B2263,'Raw Election Data'!$C$1:$C$3144,0),MATCH('Joined Data'!I$1,'Raw Election Data'!$A$1:$AN$1,0))</f>
        <v>39441</v>
      </c>
      <c r="J2263">
        <f>INDEX('Raw Election Data'!$A$1:$AN$3144,MATCH($C2263&amp;" "&amp;$B2263,'Raw Election Data'!$C$1:$C$3144,0),MATCH('Joined Data'!J$1,'Raw Election Data'!$A$1:$AN$1,0))</f>
        <v>4533</v>
      </c>
      <c r="K2263">
        <f>INDEX('Raw Election Data'!$A$1:$AN$3144,MATCH($C2263&amp;" "&amp;$B2263,'Raw Election Data'!$C$1:$C$3144,0),MATCH('Joined Data'!K$1,'Raw Election Data'!$A$1:$AN$1,0))</f>
        <v>9701</v>
      </c>
      <c r="L2263">
        <f>INDEX('Raw Election Data'!$A$1:$AN$3144,MATCH($C2263&amp;" "&amp;$B2263,'Raw Election Data'!$C$1:$C$3144,0),MATCH('Joined Data'!L$1,'Raw Election Data'!$A$1:$AN$1,0))</f>
        <v>14839</v>
      </c>
      <c r="M2263">
        <f>INDEX('Raw Election Data'!$A$1:$AN$3144,MATCH($C2263&amp;" "&amp;$B2263,'Raw Election Data'!$C$1:$C$3144,0),MATCH('Joined Data'!M$1,'Raw Election Data'!$A$1:$AN$1,0))</f>
        <v>0.30547880584945075</v>
      </c>
      <c r="N2263">
        <f>INDEX('Raw Election Data'!$A$1:$AN$3144,MATCH($C2263&amp;" "&amp;$B2263,'Raw Election Data'!$C$1:$C$3144,0),MATCH('Joined Data'!N$1,'Raw Election Data'!$A$1:$AN$1,0))</f>
        <v>0.65375025271244691</v>
      </c>
      <c r="O2263">
        <f>INDEX('Raw Election Data'!$A$1:$AN$3144,MATCH($C2263&amp;" "&amp;$B2263,'Raw Election Data'!$C$1:$C$3144,0),MATCH('Joined Data'!O$1,'Raw Election Data'!$A$1:$AN$1,0))</f>
        <v>-5168</v>
      </c>
      <c r="P2263">
        <f>INDEX('Raw Election Data'!$A$1:$AN$3144,MATCH($C2263&amp;" "&amp;$B2263,'Raw Election Data'!$C$1:$C$3144,0),MATCH('Joined Data'!P$1,'Raw Election Data'!$A$1:$AN$1,0))</f>
        <v>5168</v>
      </c>
      <c r="Q2263">
        <f>INDEX('Raw Election Data'!$A$1:$AN$3144,MATCH($C2263&amp;" "&amp;$B2263,'Raw Election Data'!$C$1:$C$3144,0),MATCH('Joined Data'!Q$1,'Raw Election Data'!$A$1:$AN$1,0))</f>
        <v>-0.34827144686299616</v>
      </c>
      <c r="R2263">
        <f>INDEX('Raw Election Data'!$A$1:$AN$3144,MATCH($C2263&amp;" "&amp;$B2263,'Raw Election Data'!$C$1:$C$3144,0),MATCH('Joined Data'!R$1,'Raw Election Data'!$A$1:$AN$1,0))</f>
        <v>0.34827144686299616</v>
      </c>
    </row>
    <row r="2264" spans="1:18" ht="13.5" hidden="1" customHeight="1" x14ac:dyDescent="0.15">
      <c r="A2264" t="s">
        <v>283</v>
      </c>
      <c r="B2264" t="s">
        <v>5798</v>
      </c>
      <c r="C2264" t="str">
        <f>INDEX(FIPS!$A$1:$E$3236,MATCH($F2264,FIPS!$D$1:$D$3236,0),5)</f>
        <v>Columbia County</v>
      </c>
      <c r="D2264" t="s">
        <v>284</v>
      </c>
      <c r="E2264" s="15" t="s">
        <v>24</v>
      </c>
      <c r="F2264" t="s">
        <v>5857</v>
      </c>
      <c r="G2264" t="s">
        <v>7784</v>
      </c>
      <c r="H2264" t="str">
        <f>IFERROR(VLOOKUP($G2264,'Team Colors'!$A:$B,2,0),"#c9c9c9")</f>
        <v>#ffb612</v>
      </c>
      <c r="I2264">
        <f>INDEX('Raw Election Data'!$A$1:$AN$3144,MATCH($C2264&amp;" "&amp;$B2264,'Raw Election Data'!$C$1:$C$3144,0),MATCH('Joined Data'!I$1,'Raw Election Data'!$A$1:$AN$1,0))</f>
        <v>66672</v>
      </c>
      <c r="J2264">
        <f>INDEX('Raw Election Data'!$A$1:$AN$3144,MATCH($C2264&amp;" "&amp;$B2264,'Raw Election Data'!$C$1:$C$3144,0),MATCH('Joined Data'!J$1,'Raw Election Data'!$A$1:$AN$1,0))</f>
        <v>8502</v>
      </c>
      <c r="K2264">
        <f>INDEX('Raw Election Data'!$A$1:$AN$3144,MATCH($C2264&amp;" "&amp;$B2264,'Raw Election Data'!$C$1:$C$3144,0),MATCH('Joined Data'!K$1,'Raw Election Data'!$A$1:$AN$1,0))</f>
        <v>17387</v>
      </c>
      <c r="L2264">
        <f>INDEX('Raw Election Data'!$A$1:$AN$3144,MATCH($C2264&amp;" "&amp;$B2264,'Raw Election Data'!$C$1:$C$3144,0),MATCH('Joined Data'!L$1,'Raw Election Data'!$A$1:$AN$1,0))</f>
        <v>27127</v>
      </c>
      <c r="M2264">
        <f>INDEX('Raw Election Data'!$A$1:$AN$3144,MATCH($C2264&amp;" "&amp;$B2264,'Raw Election Data'!$C$1:$C$3144,0),MATCH('Joined Data'!M$1,'Raw Election Data'!$A$1:$AN$1,0))</f>
        <v>0.31341467910200171</v>
      </c>
      <c r="N2264">
        <f>INDEX('Raw Election Data'!$A$1:$AN$3144,MATCH($C2264&amp;" "&amp;$B2264,'Raw Election Data'!$C$1:$C$3144,0),MATCH('Joined Data'!N$1,'Raw Election Data'!$A$1:$AN$1,0))</f>
        <v>0.6409481328565636</v>
      </c>
      <c r="O2264">
        <f>INDEX('Raw Election Data'!$A$1:$AN$3144,MATCH($C2264&amp;" "&amp;$B2264,'Raw Election Data'!$C$1:$C$3144,0),MATCH('Joined Data'!O$1,'Raw Election Data'!$A$1:$AN$1,0))</f>
        <v>-8885</v>
      </c>
      <c r="P2264">
        <f>INDEX('Raw Election Data'!$A$1:$AN$3144,MATCH($C2264&amp;" "&amp;$B2264,'Raw Election Data'!$C$1:$C$3144,0),MATCH('Joined Data'!P$1,'Raw Election Data'!$A$1:$AN$1,0))</f>
        <v>8885</v>
      </c>
      <c r="Q2264">
        <f>INDEX('Raw Election Data'!$A$1:$AN$3144,MATCH($C2264&amp;" "&amp;$B2264,'Raw Election Data'!$C$1:$C$3144,0),MATCH('Joined Data'!Q$1,'Raw Election Data'!$A$1:$AN$1,0))</f>
        <v>-0.32753345375456189</v>
      </c>
      <c r="R2264">
        <f>INDEX('Raw Election Data'!$A$1:$AN$3144,MATCH($C2264&amp;" "&amp;$B2264,'Raw Election Data'!$C$1:$C$3144,0),MATCH('Joined Data'!R$1,'Raw Election Data'!$A$1:$AN$1,0))</f>
        <v>0.32753345375456189</v>
      </c>
    </row>
    <row r="2265" spans="1:18" ht="13.5" hidden="1" customHeight="1" x14ac:dyDescent="0.15">
      <c r="A2265" t="s">
        <v>283</v>
      </c>
      <c r="B2265" t="s">
        <v>5798</v>
      </c>
      <c r="C2265" t="str">
        <f>INDEX(FIPS!$A$1:$E$3236,MATCH($F2265,FIPS!$D$1:$D$3236,0),5)</f>
        <v>Crawford County</v>
      </c>
      <c r="D2265" t="s">
        <v>284</v>
      </c>
      <c r="E2265" s="15" t="s">
        <v>25</v>
      </c>
      <c r="F2265" t="s">
        <v>5862</v>
      </c>
      <c r="G2265" t="s">
        <v>7784</v>
      </c>
      <c r="H2265" t="str">
        <f>IFERROR(VLOOKUP($G2265,'Team Colors'!$A:$B,2,0),"#c9c9c9")</f>
        <v>#ffb612</v>
      </c>
      <c r="I2265">
        <f>INDEX('Raw Election Data'!$A$1:$AN$3144,MATCH($C2265&amp;" "&amp;$B2265,'Raw Election Data'!$C$1:$C$3144,0),MATCH('Joined Data'!I$1,'Raw Election Data'!$A$1:$AN$1,0))</f>
        <v>86484</v>
      </c>
      <c r="J2265">
        <f>INDEX('Raw Election Data'!$A$1:$AN$3144,MATCH($C2265&amp;" "&amp;$B2265,'Raw Election Data'!$C$1:$C$3144,0),MATCH('Joined Data'!J$1,'Raw Election Data'!$A$1:$AN$1,0))</f>
        <v>10215</v>
      </c>
      <c r="K2265">
        <f>INDEX('Raw Election Data'!$A$1:$AN$3144,MATCH($C2265&amp;" "&amp;$B2265,'Raw Election Data'!$C$1:$C$3144,0),MATCH('Joined Data'!K$1,'Raw Election Data'!$A$1:$AN$1,0))</f>
        <v>23912</v>
      </c>
      <c r="L2265">
        <f>INDEX('Raw Election Data'!$A$1:$AN$3144,MATCH($C2265&amp;" "&amp;$B2265,'Raw Election Data'!$C$1:$C$3144,0),MATCH('Joined Data'!L$1,'Raw Election Data'!$A$1:$AN$1,0))</f>
        <v>35563</v>
      </c>
      <c r="M2265">
        <f>INDEX('Raw Election Data'!$A$1:$AN$3144,MATCH($C2265&amp;" "&amp;$B2265,'Raw Election Data'!$C$1:$C$3144,0),MATCH('Joined Data'!M$1,'Raw Election Data'!$A$1:$AN$1,0))</f>
        <v>0.28723673480864942</v>
      </c>
      <c r="N2265">
        <f>INDEX('Raw Election Data'!$A$1:$AN$3144,MATCH($C2265&amp;" "&amp;$B2265,'Raw Election Data'!$C$1:$C$3144,0),MATCH('Joined Data'!N$1,'Raw Election Data'!$A$1:$AN$1,0))</f>
        <v>0.67238421955403083</v>
      </c>
      <c r="O2265">
        <f>INDEX('Raw Election Data'!$A$1:$AN$3144,MATCH($C2265&amp;" "&amp;$B2265,'Raw Election Data'!$C$1:$C$3144,0),MATCH('Joined Data'!O$1,'Raw Election Data'!$A$1:$AN$1,0))</f>
        <v>-13697</v>
      </c>
      <c r="P2265">
        <f>INDEX('Raw Election Data'!$A$1:$AN$3144,MATCH($C2265&amp;" "&amp;$B2265,'Raw Election Data'!$C$1:$C$3144,0),MATCH('Joined Data'!P$1,'Raw Election Data'!$A$1:$AN$1,0))</f>
        <v>13697</v>
      </c>
      <c r="Q2265">
        <f>INDEX('Raw Election Data'!$A$1:$AN$3144,MATCH($C2265&amp;" "&amp;$B2265,'Raw Election Data'!$C$1:$C$3144,0),MATCH('Joined Data'!Q$1,'Raw Election Data'!$A$1:$AN$1,0))</f>
        <v>-0.38514748474538141</v>
      </c>
      <c r="R2265">
        <f>INDEX('Raw Election Data'!$A$1:$AN$3144,MATCH($C2265&amp;" "&amp;$B2265,'Raw Election Data'!$C$1:$C$3144,0),MATCH('Joined Data'!R$1,'Raw Election Data'!$A$1:$AN$1,0))</f>
        <v>0.38514748474538141</v>
      </c>
    </row>
    <row r="2266" spans="1:18" ht="13.5" hidden="1" customHeight="1" x14ac:dyDescent="0.15">
      <c r="A2266" t="s">
        <v>283</v>
      </c>
      <c r="B2266" t="s">
        <v>5798</v>
      </c>
      <c r="C2266" t="str">
        <f>INDEX(FIPS!$A$1:$E$3236,MATCH($F2266,FIPS!$D$1:$D$3236,0),5)</f>
        <v>Cumberland County</v>
      </c>
      <c r="D2266" t="s">
        <v>284</v>
      </c>
      <c r="E2266" s="15" t="s">
        <v>26</v>
      </c>
      <c r="F2266" t="s">
        <v>5866</v>
      </c>
      <c r="G2266" t="s">
        <v>7784</v>
      </c>
      <c r="H2266" t="str">
        <f>IFERROR(VLOOKUP($G2266,'Team Colors'!$A:$B,2,0),"#c9c9c9")</f>
        <v>#ffb612</v>
      </c>
      <c r="I2266">
        <f>INDEX('Raw Election Data'!$A$1:$AN$3144,MATCH($C2266&amp;" "&amp;$B2266,'Raw Election Data'!$C$1:$C$3144,0),MATCH('Joined Data'!I$1,'Raw Election Data'!$A$1:$AN$1,0))</f>
        <v>246338</v>
      </c>
      <c r="J2266">
        <f>INDEX('Raw Election Data'!$A$1:$AN$3144,MATCH($C2266&amp;" "&amp;$B2266,'Raw Election Data'!$C$1:$C$3144,0),MATCH('Joined Data'!J$1,'Raw Election Data'!$A$1:$AN$1,0))</f>
        <v>44282</v>
      </c>
      <c r="K2266">
        <f>INDEX('Raw Election Data'!$A$1:$AN$3144,MATCH($C2266&amp;" "&amp;$B2266,'Raw Election Data'!$C$1:$C$3144,0),MATCH('Joined Data'!K$1,'Raw Election Data'!$A$1:$AN$1,0))</f>
        <v>65649</v>
      </c>
      <c r="L2266">
        <f>INDEX('Raw Election Data'!$A$1:$AN$3144,MATCH($C2266&amp;" "&amp;$B2266,'Raw Election Data'!$C$1:$C$3144,0),MATCH('Joined Data'!L$1,'Raw Election Data'!$A$1:$AN$1,0))</f>
        <v>115068</v>
      </c>
      <c r="M2266">
        <f>INDEX('Raw Election Data'!$A$1:$AN$3144,MATCH($C2266&amp;" "&amp;$B2266,'Raw Election Data'!$C$1:$C$3144,0),MATCH('Joined Data'!M$1,'Raw Election Data'!$A$1:$AN$1,0))</f>
        <v>0.38483331595230647</v>
      </c>
      <c r="N2266">
        <f>INDEX('Raw Election Data'!$A$1:$AN$3144,MATCH($C2266&amp;" "&amp;$B2266,'Raw Election Data'!$C$1:$C$3144,0),MATCH('Joined Data'!N$1,'Raw Election Data'!$A$1:$AN$1,0))</f>
        <v>0.57052351652935651</v>
      </c>
      <c r="O2266">
        <f>INDEX('Raw Election Data'!$A$1:$AN$3144,MATCH($C2266&amp;" "&amp;$B2266,'Raw Election Data'!$C$1:$C$3144,0),MATCH('Joined Data'!O$1,'Raw Election Data'!$A$1:$AN$1,0))</f>
        <v>-21367</v>
      </c>
      <c r="P2266">
        <f>INDEX('Raw Election Data'!$A$1:$AN$3144,MATCH($C2266&amp;" "&amp;$B2266,'Raw Election Data'!$C$1:$C$3144,0),MATCH('Joined Data'!P$1,'Raw Election Data'!$A$1:$AN$1,0))</f>
        <v>21367</v>
      </c>
      <c r="Q2266">
        <f>INDEX('Raw Election Data'!$A$1:$AN$3144,MATCH($C2266&amp;" "&amp;$B2266,'Raw Election Data'!$C$1:$C$3144,0),MATCH('Joined Data'!Q$1,'Raw Election Data'!$A$1:$AN$1,0))</f>
        <v>-0.18569020057705005</v>
      </c>
      <c r="R2266">
        <f>INDEX('Raw Election Data'!$A$1:$AN$3144,MATCH($C2266&amp;" "&amp;$B2266,'Raw Election Data'!$C$1:$C$3144,0),MATCH('Joined Data'!R$1,'Raw Election Data'!$A$1:$AN$1,0))</f>
        <v>0.18569020057705005</v>
      </c>
    </row>
    <row r="2267" spans="1:18" ht="13.5" hidden="1" customHeight="1" x14ac:dyDescent="0.15">
      <c r="A2267" t="s">
        <v>283</v>
      </c>
      <c r="B2267" t="s">
        <v>5798</v>
      </c>
      <c r="C2267" t="str">
        <f>INDEX(FIPS!$A$1:$E$3236,MATCH($F2267,FIPS!$D$1:$D$3236,0),5)</f>
        <v>Dauphin County</v>
      </c>
      <c r="D2267" t="s">
        <v>284</v>
      </c>
      <c r="E2267" s="15" t="s">
        <v>27</v>
      </c>
      <c r="F2267" t="s">
        <v>5870</v>
      </c>
      <c r="G2267" t="s">
        <v>7784</v>
      </c>
      <c r="H2267" t="str">
        <f>IFERROR(VLOOKUP($G2267,'Team Colors'!$A:$B,2,0),"#c9c9c9")</f>
        <v>#ffb612</v>
      </c>
      <c r="I2267">
        <f>INDEX('Raw Election Data'!$A$1:$AN$3144,MATCH($C2267&amp;" "&amp;$B2267,'Raw Election Data'!$C$1:$C$3144,0),MATCH('Joined Data'!I$1,'Raw Election Data'!$A$1:$AN$1,0))</f>
        <v>272983</v>
      </c>
      <c r="J2267">
        <f>INDEX('Raw Election Data'!$A$1:$AN$3144,MATCH($C2267&amp;" "&amp;$B2267,'Raw Election Data'!$C$1:$C$3144,0),MATCH('Joined Data'!J$1,'Raw Election Data'!$A$1:$AN$1,0))</f>
        <v>64287</v>
      </c>
      <c r="K2267">
        <f>INDEX('Raw Election Data'!$A$1:$AN$3144,MATCH($C2267&amp;" "&amp;$B2267,'Raw Election Data'!$C$1:$C$3144,0),MATCH('Joined Data'!K$1,'Raw Election Data'!$A$1:$AN$1,0))</f>
        <v>60620</v>
      </c>
      <c r="L2267">
        <f>INDEX('Raw Election Data'!$A$1:$AN$3144,MATCH($C2267&amp;" "&amp;$B2267,'Raw Election Data'!$C$1:$C$3144,0),MATCH('Joined Data'!L$1,'Raw Election Data'!$A$1:$AN$1,0))</f>
        <v>130160</v>
      </c>
      <c r="M2267">
        <f>INDEX('Raw Election Data'!$A$1:$AN$3144,MATCH($C2267&amp;" "&amp;$B2267,'Raw Election Data'!$C$1:$C$3144,0),MATCH('Joined Data'!M$1,'Raw Election Data'!$A$1:$AN$1,0))</f>
        <v>0.49390749846342963</v>
      </c>
      <c r="N2267">
        <f>INDEX('Raw Election Data'!$A$1:$AN$3144,MATCH($C2267&amp;" "&amp;$B2267,'Raw Election Data'!$C$1:$C$3144,0),MATCH('Joined Data'!N$1,'Raw Election Data'!$A$1:$AN$1,0))</f>
        <v>0.4657344806392133</v>
      </c>
      <c r="O2267">
        <f>INDEX('Raw Election Data'!$A$1:$AN$3144,MATCH($C2267&amp;" "&amp;$B2267,'Raw Election Data'!$C$1:$C$3144,0),MATCH('Joined Data'!O$1,'Raw Election Data'!$A$1:$AN$1,0))</f>
        <v>3667</v>
      </c>
      <c r="P2267">
        <f>INDEX('Raw Election Data'!$A$1:$AN$3144,MATCH($C2267&amp;" "&amp;$B2267,'Raw Election Data'!$C$1:$C$3144,0),MATCH('Joined Data'!P$1,'Raw Election Data'!$A$1:$AN$1,0))</f>
        <v>-3667</v>
      </c>
      <c r="Q2267">
        <f>INDEX('Raw Election Data'!$A$1:$AN$3144,MATCH($C2267&amp;" "&amp;$B2267,'Raw Election Data'!$C$1:$C$3144,0),MATCH('Joined Data'!Q$1,'Raw Election Data'!$A$1:$AN$1,0))</f>
        <v>2.8173017824216329E-2</v>
      </c>
      <c r="R2267">
        <f>INDEX('Raw Election Data'!$A$1:$AN$3144,MATCH($C2267&amp;" "&amp;$B2267,'Raw Election Data'!$C$1:$C$3144,0),MATCH('Joined Data'!R$1,'Raw Election Data'!$A$1:$AN$1,0))</f>
        <v>-2.8173017824216329E-2</v>
      </c>
    </row>
    <row r="2268" spans="1:18" ht="13.5" hidden="1" customHeight="1" x14ac:dyDescent="0.15">
      <c r="A2268" t="s">
        <v>283</v>
      </c>
      <c r="B2268" t="s">
        <v>5798</v>
      </c>
      <c r="C2268" t="str">
        <f>INDEX(FIPS!$A$1:$E$3236,MATCH($F2268,FIPS!$D$1:$D$3236,0),5)</f>
        <v>Delaware County</v>
      </c>
      <c r="D2268" t="s">
        <v>284</v>
      </c>
      <c r="E2268" s="15" t="s">
        <v>28</v>
      </c>
      <c r="F2268" t="s">
        <v>5871</v>
      </c>
      <c r="G2268" t="s">
        <v>7780</v>
      </c>
      <c r="H2268" t="str">
        <f>IFERROR(VLOOKUP($G2268,'Team Colors'!$A:$B,2,0),"#c9c9c9")</f>
        <v>#004953</v>
      </c>
      <c r="I2268">
        <f>INDEX('Raw Election Data'!$A$1:$AN$3144,MATCH($C2268&amp;" "&amp;$B2268,'Raw Election Data'!$C$1:$C$3144,0),MATCH('Joined Data'!I$1,'Raw Election Data'!$A$1:$AN$1,0))</f>
        <v>563894</v>
      </c>
      <c r="J2268">
        <f>INDEX('Raw Election Data'!$A$1:$AN$3144,MATCH($C2268&amp;" "&amp;$B2268,'Raw Election Data'!$C$1:$C$3144,0),MATCH('Joined Data'!J$1,'Raw Election Data'!$A$1:$AN$1,0))</f>
        <v>169169</v>
      </c>
      <c r="K2268">
        <f>INDEX('Raw Election Data'!$A$1:$AN$3144,MATCH($C2268&amp;" "&amp;$B2268,'Raw Election Data'!$C$1:$C$3144,0),MATCH('Joined Data'!K$1,'Raw Election Data'!$A$1:$AN$1,0))</f>
        <v>106559</v>
      </c>
      <c r="L2268">
        <f>INDEX('Raw Election Data'!$A$1:$AN$3144,MATCH($C2268&amp;" "&amp;$B2268,'Raw Election Data'!$C$1:$C$3144,0),MATCH('Joined Data'!L$1,'Raw Election Data'!$A$1:$AN$1,0))</f>
        <v>284832</v>
      </c>
      <c r="M2268">
        <f>INDEX('Raw Election Data'!$A$1:$AN$3144,MATCH($C2268&amp;" "&amp;$B2268,'Raw Election Data'!$C$1:$C$3144,0),MATCH('Joined Data'!M$1,'Raw Election Data'!$A$1:$AN$1,0))</f>
        <v>0.59392554207392423</v>
      </c>
      <c r="N2268">
        <f>INDEX('Raw Election Data'!$A$1:$AN$3144,MATCH($C2268&amp;" "&amp;$B2268,'Raw Election Data'!$C$1:$C$3144,0),MATCH('Joined Data'!N$1,'Raw Election Data'!$A$1:$AN$1,0))</f>
        <v>0.37411175710594313</v>
      </c>
      <c r="O2268">
        <f>INDEX('Raw Election Data'!$A$1:$AN$3144,MATCH($C2268&amp;" "&amp;$B2268,'Raw Election Data'!$C$1:$C$3144,0),MATCH('Joined Data'!O$1,'Raw Election Data'!$A$1:$AN$1,0))</f>
        <v>62610</v>
      </c>
      <c r="P2268">
        <f>INDEX('Raw Election Data'!$A$1:$AN$3144,MATCH($C2268&amp;" "&amp;$B2268,'Raw Election Data'!$C$1:$C$3144,0),MATCH('Joined Data'!P$1,'Raw Election Data'!$A$1:$AN$1,0))</f>
        <v>-62610</v>
      </c>
      <c r="Q2268">
        <f>INDEX('Raw Election Data'!$A$1:$AN$3144,MATCH($C2268&amp;" "&amp;$B2268,'Raw Election Data'!$C$1:$C$3144,0),MATCH('Joined Data'!Q$1,'Raw Election Data'!$A$1:$AN$1,0))</f>
        <v>0.2198137849679811</v>
      </c>
      <c r="R2268">
        <f>INDEX('Raw Election Data'!$A$1:$AN$3144,MATCH($C2268&amp;" "&amp;$B2268,'Raw Election Data'!$C$1:$C$3144,0),MATCH('Joined Data'!R$1,'Raw Election Data'!$A$1:$AN$1,0))</f>
        <v>-0.2198137849679811</v>
      </c>
    </row>
    <row r="2269" spans="1:18" ht="13.5" hidden="1" customHeight="1" x14ac:dyDescent="0.15">
      <c r="A2269" t="s">
        <v>283</v>
      </c>
      <c r="B2269" t="s">
        <v>5798</v>
      </c>
      <c r="C2269" t="str">
        <f>INDEX(FIPS!$A$1:$E$3236,MATCH($F2269,FIPS!$D$1:$D$3236,0),5)</f>
        <v>Elk County</v>
      </c>
      <c r="D2269" t="s">
        <v>284</v>
      </c>
      <c r="E2269" s="15" t="s">
        <v>29</v>
      </c>
      <c r="F2269" t="s">
        <v>5874</v>
      </c>
      <c r="G2269" t="s">
        <v>7784</v>
      </c>
      <c r="H2269" t="str">
        <f>IFERROR(VLOOKUP($G2269,'Team Colors'!$A:$B,2,0),"#c9c9c9")</f>
        <v>#ffb612</v>
      </c>
      <c r="I2269">
        <f>INDEX('Raw Election Data'!$A$1:$AN$3144,MATCH($C2269&amp;" "&amp;$B2269,'Raw Election Data'!$C$1:$C$3144,0),MATCH('Joined Data'!I$1,'Raw Election Data'!$A$1:$AN$1,0))</f>
        <v>30872</v>
      </c>
      <c r="J2269">
        <f>INDEX('Raw Election Data'!$A$1:$AN$3144,MATCH($C2269&amp;" "&amp;$B2269,'Raw Election Data'!$C$1:$C$3144,0),MATCH('Joined Data'!J$1,'Raw Election Data'!$A$1:$AN$1,0))</f>
        <v>3637</v>
      </c>
      <c r="K2269">
        <f>INDEX('Raw Election Data'!$A$1:$AN$3144,MATCH($C2269&amp;" "&amp;$B2269,'Raw Election Data'!$C$1:$C$3144,0),MATCH('Joined Data'!K$1,'Raw Election Data'!$A$1:$AN$1,0))</f>
        <v>9704</v>
      </c>
      <c r="L2269">
        <f>INDEX('Raw Election Data'!$A$1:$AN$3144,MATCH($C2269&amp;" "&amp;$B2269,'Raw Election Data'!$C$1:$C$3144,0),MATCH('Joined Data'!L$1,'Raw Election Data'!$A$1:$AN$1,0))</f>
        <v>13854</v>
      </c>
      <c r="M2269">
        <f>INDEX('Raw Election Data'!$A$1:$AN$3144,MATCH($C2269&amp;" "&amp;$B2269,'Raw Election Data'!$C$1:$C$3144,0),MATCH('Joined Data'!M$1,'Raw Election Data'!$A$1:$AN$1,0))</f>
        <v>0.26252345892882922</v>
      </c>
      <c r="N2269">
        <f>INDEX('Raw Election Data'!$A$1:$AN$3144,MATCH($C2269&amp;" "&amp;$B2269,'Raw Election Data'!$C$1:$C$3144,0),MATCH('Joined Data'!N$1,'Raw Election Data'!$A$1:$AN$1,0))</f>
        <v>0.70044752418074208</v>
      </c>
      <c r="O2269">
        <f>INDEX('Raw Election Data'!$A$1:$AN$3144,MATCH($C2269&amp;" "&amp;$B2269,'Raw Election Data'!$C$1:$C$3144,0),MATCH('Joined Data'!O$1,'Raw Election Data'!$A$1:$AN$1,0))</f>
        <v>-6067</v>
      </c>
      <c r="P2269">
        <f>INDEX('Raw Election Data'!$A$1:$AN$3144,MATCH($C2269&amp;" "&amp;$B2269,'Raw Election Data'!$C$1:$C$3144,0),MATCH('Joined Data'!P$1,'Raw Election Data'!$A$1:$AN$1,0))</f>
        <v>6067</v>
      </c>
      <c r="Q2269">
        <f>INDEX('Raw Election Data'!$A$1:$AN$3144,MATCH($C2269&amp;" "&amp;$B2269,'Raw Election Data'!$C$1:$C$3144,0),MATCH('Joined Data'!Q$1,'Raw Election Data'!$A$1:$AN$1,0))</f>
        <v>-0.43792406525191285</v>
      </c>
      <c r="R2269">
        <f>INDEX('Raw Election Data'!$A$1:$AN$3144,MATCH($C2269&amp;" "&amp;$B2269,'Raw Election Data'!$C$1:$C$3144,0),MATCH('Joined Data'!R$1,'Raw Election Data'!$A$1:$AN$1,0))</f>
        <v>0.43792406525191285</v>
      </c>
    </row>
    <row r="2270" spans="1:18" ht="13.5" hidden="1" customHeight="1" x14ac:dyDescent="0.15">
      <c r="A2270" t="s">
        <v>283</v>
      </c>
      <c r="B2270" t="s">
        <v>5798</v>
      </c>
      <c r="C2270" t="str">
        <f>INDEX(FIPS!$A$1:$E$3236,MATCH($F2270,FIPS!$D$1:$D$3236,0),5)</f>
        <v>Erie County</v>
      </c>
      <c r="D2270" t="s">
        <v>284</v>
      </c>
      <c r="E2270" s="15" t="s">
        <v>30</v>
      </c>
      <c r="F2270" t="s">
        <v>5877</v>
      </c>
      <c r="G2270" t="s">
        <v>7784</v>
      </c>
      <c r="H2270" t="str">
        <f>IFERROR(VLOOKUP($G2270,'Team Colors'!$A:$B,2,0),"#c9c9c9")</f>
        <v>#ffb612</v>
      </c>
      <c r="I2270">
        <f>INDEX('Raw Election Data'!$A$1:$AN$3144,MATCH($C2270&amp;" "&amp;$B2270,'Raw Election Data'!$C$1:$C$3144,0),MATCH('Joined Data'!I$1,'Raw Election Data'!$A$1:$AN$1,0))</f>
        <v>278045</v>
      </c>
      <c r="J2270">
        <f>INDEX('Raw Election Data'!$A$1:$AN$3144,MATCH($C2270&amp;" "&amp;$B2270,'Raw Election Data'!$C$1:$C$3144,0),MATCH('Joined Data'!J$1,'Raw Election Data'!$A$1:$AN$1,0))</f>
        <v>54820</v>
      </c>
      <c r="K2270">
        <f>INDEX('Raw Election Data'!$A$1:$AN$3144,MATCH($C2270&amp;" "&amp;$B2270,'Raw Election Data'!$C$1:$C$3144,0),MATCH('Joined Data'!K$1,'Raw Election Data'!$A$1:$AN$1,0))</f>
        <v>57168</v>
      </c>
      <c r="L2270">
        <f>INDEX('Raw Election Data'!$A$1:$AN$3144,MATCH($C2270&amp;" "&amp;$B2270,'Raw Election Data'!$C$1:$C$3144,0),MATCH('Joined Data'!L$1,'Raw Election Data'!$A$1:$AN$1,0))</f>
        <v>117240</v>
      </c>
      <c r="M2270">
        <f>INDEX('Raw Election Data'!$A$1:$AN$3144,MATCH($C2270&amp;" "&amp;$B2270,'Raw Election Data'!$C$1:$C$3144,0),MATCH('Joined Data'!M$1,'Raw Election Data'!$A$1:$AN$1,0))</f>
        <v>0.46758785397475267</v>
      </c>
      <c r="N2270">
        <f>INDEX('Raw Election Data'!$A$1:$AN$3144,MATCH($C2270&amp;" "&amp;$B2270,'Raw Election Data'!$C$1:$C$3144,0),MATCH('Joined Data'!N$1,'Raw Election Data'!$A$1:$AN$1,0))</f>
        <v>0.48761514841351072</v>
      </c>
      <c r="O2270">
        <f>INDEX('Raw Election Data'!$A$1:$AN$3144,MATCH($C2270&amp;" "&amp;$B2270,'Raw Election Data'!$C$1:$C$3144,0),MATCH('Joined Data'!O$1,'Raw Election Data'!$A$1:$AN$1,0))</f>
        <v>-2348</v>
      </c>
      <c r="P2270">
        <f>INDEX('Raw Election Data'!$A$1:$AN$3144,MATCH($C2270&amp;" "&amp;$B2270,'Raw Election Data'!$C$1:$C$3144,0),MATCH('Joined Data'!P$1,'Raw Election Data'!$A$1:$AN$1,0))</f>
        <v>2348</v>
      </c>
      <c r="Q2270">
        <f>INDEX('Raw Election Data'!$A$1:$AN$3144,MATCH($C2270&amp;" "&amp;$B2270,'Raw Election Data'!$C$1:$C$3144,0),MATCH('Joined Data'!Q$1,'Raw Election Data'!$A$1:$AN$1,0))</f>
        <v>-2.0027294438758059E-2</v>
      </c>
      <c r="R2270">
        <f>INDEX('Raw Election Data'!$A$1:$AN$3144,MATCH($C2270&amp;" "&amp;$B2270,'Raw Election Data'!$C$1:$C$3144,0),MATCH('Joined Data'!R$1,'Raw Election Data'!$A$1:$AN$1,0))</f>
        <v>2.0027294438758059E-2</v>
      </c>
    </row>
    <row r="2271" spans="1:18" ht="13.5" hidden="1" customHeight="1" x14ac:dyDescent="0.15">
      <c r="A2271" t="s">
        <v>283</v>
      </c>
      <c r="B2271" t="s">
        <v>5798</v>
      </c>
      <c r="C2271" t="str">
        <f>INDEX(FIPS!$A$1:$E$3236,MATCH($F2271,FIPS!$D$1:$D$3236,0),5)</f>
        <v>Fayette County</v>
      </c>
      <c r="D2271" t="s">
        <v>284</v>
      </c>
      <c r="E2271" s="15" t="s">
        <v>31</v>
      </c>
      <c r="F2271" t="s">
        <v>5880</v>
      </c>
      <c r="G2271" t="s">
        <v>7784</v>
      </c>
      <c r="H2271" t="str">
        <f>IFERROR(VLOOKUP($G2271,'Team Colors'!$A:$B,2,0),"#c9c9c9")</f>
        <v>#ffb612</v>
      </c>
      <c r="I2271">
        <f>INDEX('Raw Election Data'!$A$1:$AN$3144,MATCH($C2271&amp;" "&amp;$B2271,'Raw Election Data'!$C$1:$C$3144,0),MATCH('Joined Data'!I$1,'Raw Election Data'!$A$1:$AN$1,0))</f>
        <v>133628</v>
      </c>
      <c r="J2271">
        <f>INDEX('Raw Election Data'!$A$1:$AN$3144,MATCH($C2271&amp;" "&amp;$B2271,'Raw Election Data'!$C$1:$C$3144,0),MATCH('Joined Data'!J$1,'Raw Election Data'!$A$1:$AN$1,0))</f>
        <v>17826</v>
      </c>
      <c r="K2271">
        <f>INDEX('Raw Election Data'!$A$1:$AN$3144,MATCH($C2271&amp;" "&amp;$B2271,'Raw Election Data'!$C$1:$C$3144,0),MATCH('Joined Data'!K$1,'Raw Election Data'!$A$1:$AN$1,0))</f>
        <v>34388</v>
      </c>
      <c r="L2271">
        <f>INDEX('Raw Election Data'!$A$1:$AN$3144,MATCH($C2271&amp;" "&amp;$B2271,'Raw Election Data'!$C$1:$C$3144,0),MATCH('Joined Data'!L$1,'Raw Election Data'!$A$1:$AN$1,0))</f>
        <v>53426</v>
      </c>
      <c r="M2271">
        <f>INDEX('Raw Election Data'!$A$1:$AN$3144,MATCH($C2271&amp;" "&amp;$B2271,'Raw Election Data'!$C$1:$C$3144,0),MATCH('Joined Data'!M$1,'Raw Election Data'!$A$1:$AN$1,0))</f>
        <v>0.3336577696252761</v>
      </c>
      <c r="N2271">
        <f>INDEX('Raw Election Data'!$A$1:$AN$3144,MATCH($C2271&amp;" "&amp;$B2271,'Raw Election Data'!$C$1:$C$3144,0),MATCH('Joined Data'!N$1,'Raw Election Data'!$A$1:$AN$1,0))</f>
        <v>0.64365664657657318</v>
      </c>
      <c r="O2271">
        <f>INDEX('Raw Election Data'!$A$1:$AN$3144,MATCH($C2271&amp;" "&amp;$B2271,'Raw Election Data'!$C$1:$C$3144,0),MATCH('Joined Data'!O$1,'Raw Election Data'!$A$1:$AN$1,0))</f>
        <v>-16562</v>
      </c>
      <c r="P2271">
        <f>INDEX('Raw Election Data'!$A$1:$AN$3144,MATCH($C2271&amp;" "&amp;$B2271,'Raw Election Data'!$C$1:$C$3144,0),MATCH('Joined Data'!P$1,'Raw Election Data'!$A$1:$AN$1,0))</f>
        <v>16562</v>
      </c>
      <c r="Q2271">
        <f>INDEX('Raw Election Data'!$A$1:$AN$3144,MATCH($C2271&amp;" "&amp;$B2271,'Raw Election Data'!$C$1:$C$3144,0),MATCH('Joined Data'!Q$1,'Raw Election Data'!$A$1:$AN$1,0))</f>
        <v>-0.30999887695129708</v>
      </c>
      <c r="R2271">
        <f>INDEX('Raw Election Data'!$A$1:$AN$3144,MATCH($C2271&amp;" "&amp;$B2271,'Raw Election Data'!$C$1:$C$3144,0),MATCH('Joined Data'!R$1,'Raw Election Data'!$A$1:$AN$1,0))</f>
        <v>0.30999887695129708</v>
      </c>
    </row>
    <row r="2272" spans="1:18" ht="13.5" hidden="1" customHeight="1" x14ac:dyDescent="0.15">
      <c r="A2272" t="s">
        <v>283</v>
      </c>
      <c r="B2272" t="s">
        <v>5798</v>
      </c>
      <c r="C2272" t="str">
        <f>INDEX(FIPS!$A$1:$E$3236,MATCH($F2272,FIPS!$D$1:$D$3236,0),5)</f>
        <v>Forest County</v>
      </c>
      <c r="D2272" t="s">
        <v>284</v>
      </c>
      <c r="E2272" s="15" t="s">
        <v>32</v>
      </c>
      <c r="F2272" t="s">
        <v>5882</v>
      </c>
      <c r="G2272" t="s">
        <v>7784</v>
      </c>
      <c r="H2272" t="str">
        <f>IFERROR(VLOOKUP($G2272,'Team Colors'!$A:$B,2,0),"#c9c9c9")</f>
        <v>#ffb612</v>
      </c>
      <c r="I2272">
        <f>INDEX('Raw Election Data'!$A$1:$AN$3144,MATCH($C2272&amp;" "&amp;$B2272,'Raw Election Data'!$C$1:$C$3144,0),MATCH('Joined Data'!I$1,'Raw Election Data'!$A$1:$AN$1,0))</f>
        <v>7410</v>
      </c>
      <c r="J2272">
        <f>INDEX('Raw Election Data'!$A$1:$AN$3144,MATCH($C2272&amp;" "&amp;$B2272,'Raw Election Data'!$C$1:$C$3144,0),MATCH('Joined Data'!J$1,'Raw Election Data'!$A$1:$AN$1,0))</f>
        <v>626</v>
      </c>
      <c r="K2272">
        <f>INDEX('Raw Election Data'!$A$1:$AN$3144,MATCH($C2272&amp;" "&amp;$B2272,'Raw Election Data'!$C$1:$C$3144,0),MATCH('Joined Data'!K$1,'Raw Election Data'!$A$1:$AN$1,0))</f>
        <v>1680</v>
      </c>
      <c r="L2272">
        <f>INDEX('Raw Election Data'!$A$1:$AN$3144,MATCH($C2272&amp;" "&amp;$B2272,'Raw Election Data'!$C$1:$C$3144,0),MATCH('Joined Data'!L$1,'Raw Election Data'!$A$1:$AN$1,0))</f>
        <v>2398</v>
      </c>
      <c r="M2272">
        <f>INDEX('Raw Election Data'!$A$1:$AN$3144,MATCH($C2272&amp;" "&amp;$B2272,'Raw Election Data'!$C$1:$C$3144,0),MATCH('Joined Data'!M$1,'Raw Election Data'!$A$1:$AN$1,0))</f>
        <v>0.26105087572977481</v>
      </c>
      <c r="N2272">
        <f>INDEX('Raw Election Data'!$A$1:$AN$3144,MATCH($C2272&amp;" "&amp;$B2272,'Raw Election Data'!$C$1:$C$3144,0),MATCH('Joined Data'!N$1,'Raw Election Data'!$A$1:$AN$1,0))</f>
        <v>0.70058381984987494</v>
      </c>
      <c r="O2272">
        <f>INDEX('Raw Election Data'!$A$1:$AN$3144,MATCH($C2272&amp;" "&amp;$B2272,'Raw Election Data'!$C$1:$C$3144,0),MATCH('Joined Data'!O$1,'Raw Election Data'!$A$1:$AN$1,0))</f>
        <v>-1054</v>
      </c>
      <c r="P2272">
        <f>INDEX('Raw Election Data'!$A$1:$AN$3144,MATCH($C2272&amp;" "&amp;$B2272,'Raw Election Data'!$C$1:$C$3144,0),MATCH('Joined Data'!P$1,'Raw Election Data'!$A$1:$AN$1,0))</f>
        <v>1054</v>
      </c>
      <c r="Q2272">
        <f>INDEX('Raw Election Data'!$A$1:$AN$3144,MATCH($C2272&amp;" "&amp;$B2272,'Raw Election Data'!$C$1:$C$3144,0),MATCH('Joined Data'!Q$1,'Raw Election Data'!$A$1:$AN$1,0))</f>
        <v>-0.43953294412010013</v>
      </c>
      <c r="R2272">
        <f>INDEX('Raw Election Data'!$A$1:$AN$3144,MATCH($C2272&amp;" "&amp;$B2272,'Raw Election Data'!$C$1:$C$3144,0),MATCH('Joined Data'!R$1,'Raw Election Data'!$A$1:$AN$1,0))</f>
        <v>0.43953294412010013</v>
      </c>
    </row>
    <row r="2273" spans="1:18" ht="13.5" hidden="1" customHeight="1" x14ac:dyDescent="0.15">
      <c r="A2273" t="s">
        <v>283</v>
      </c>
      <c r="B2273" t="s">
        <v>5798</v>
      </c>
      <c r="C2273" t="str">
        <f>INDEX(FIPS!$A$1:$E$3236,MATCH($F2273,FIPS!$D$1:$D$3236,0),5)</f>
        <v>Franklin County</v>
      </c>
      <c r="D2273" t="s">
        <v>284</v>
      </c>
      <c r="E2273" s="15" t="s">
        <v>33</v>
      </c>
      <c r="F2273" t="s">
        <v>5883</v>
      </c>
      <c r="G2273" t="s">
        <v>7784</v>
      </c>
      <c r="H2273" t="str">
        <f>IFERROR(VLOOKUP($G2273,'Team Colors'!$A:$B,2,0),"#c9c9c9")</f>
        <v>#ffb612</v>
      </c>
      <c r="I2273">
        <f>INDEX('Raw Election Data'!$A$1:$AN$3144,MATCH($C2273&amp;" "&amp;$B2273,'Raw Election Data'!$C$1:$C$3144,0),MATCH('Joined Data'!I$1,'Raw Election Data'!$A$1:$AN$1,0))</f>
        <v>153638</v>
      </c>
      <c r="J2273">
        <f>INDEX('Raw Election Data'!$A$1:$AN$3144,MATCH($C2273&amp;" "&amp;$B2273,'Raw Election Data'!$C$1:$C$3144,0),MATCH('Joined Data'!J$1,'Raw Election Data'!$A$1:$AN$1,0))</f>
        <v>17322</v>
      </c>
      <c r="K2273">
        <f>INDEX('Raw Election Data'!$A$1:$AN$3144,MATCH($C2273&amp;" "&amp;$B2273,'Raw Election Data'!$C$1:$C$3144,0),MATCH('Joined Data'!K$1,'Raw Election Data'!$A$1:$AN$1,0))</f>
        <v>49554</v>
      </c>
      <c r="L2273">
        <f>INDEX('Raw Election Data'!$A$1:$AN$3144,MATCH($C2273&amp;" "&amp;$B2273,'Raw Election Data'!$C$1:$C$3144,0),MATCH('Joined Data'!L$1,'Raw Election Data'!$A$1:$AN$1,0))</f>
        <v>69345</v>
      </c>
      <c r="M2273">
        <f>INDEX('Raw Election Data'!$A$1:$AN$3144,MATCH($C2273&amp;" "&amp;$B2273,'Raw Election Data'!$C$1:$C$3144,0),MATCH('Joined Data'!M$1,'Raw Election Data'!$A$1:$AN$1,0))</f>
        <v>0.24979450573220852</v>
      </c>
      <c r="N2273">
        <f>INDEX('Raw Election Data'!$A$1:$AN$3144,MATCH($C2273&amp;" "&amp;$B2273,'Raw Election Data'!$C$1:$C$3144,0),MATCH('Joined Data'!N$1,'Raw Election Data'!$A$1:$AN$1,0))</f>
        <v>0.71460090850097335</v>
      </c>
      <c r="O2273">
        <f>INDEX('Raw Election Data'!$A$1:$AN$3144,MATCH($C2273&amp;" "&amp;$B2273,'Raw Election Data'!$C$1:$C$3144,0),MATCH('Joined Data'!O$1,'Raw Election Data'!$A$1:$AN$1,0))</f>
        <v>-32232</v>
      </c>
      <c r="P2273">
        <f>INDEX('Raw Election Data'!$A$1:$AN$3144,MATCH($C2273&amp;" "&amp;$B2273,'Raw Election Data'!$C$1:$C$3144,0),MATCH('Joined Data'!P$1,'Raw Election Data'!$A$1:$AN$1,0))</f>
        <v>32232</v>
      </c>
      <c r="Q2273">
        <f>INDEX('Raw Election Data'!$A$1:$AN$3144,MATCH($C2273&amp;" "&amp;$B2273,'Raw Election Data'!$C$1:$C$3144,0),MATCH('Joined Data'!Q$1,'Raw Election Data'!$A$1:$AN$1,0))</f>
        <v>-0.46480640276876484</v>
      </c>
      <c r="R2273">
        <f>INDEX('Raw Election Data'!$A$1:$AN$3144,MATCH($C2273&amp;" "&amp;$B2273,'Raw Election Data'!$C$1:$C$3144,0),MATCH('Joined Data'!R$1,'Raw Election Data'!$A$1:$AN$1,0))</f>
        <v>0.46480640276876484</v>
      </c>
    </row>
    <row r="2274" spans="1:18" ht="13.5" hidden="1" customHeight="1" x14ac:dyDescent="0.15">
      <c r="A2274" t="s">
        <v>283</v>
      </c>
      <c r="B2274" t="s">
        <v>5798</v>
      </c>
      <c r="C2274" t="str">
        <f>INDEX(FIPS!$A$1:$E$3236,MATCH($F2274,FIPS!$D$1:$D$3236,0),5)</f>
        <v>Fulton County</v>
      </c>
      <c r="D2274" t="s">
        <v>284</v>
      </c>
      <c r="E2274" s="15" t="s">
        <v>34</v>
      </c>
      <c r="F2274" t="s">
        <v>5886</v>
      </c>
      <c r="G2274" t="s">
        <v>7784</v>
      </c>
      <c r="H2274" t="str">
        <f>IFERROR(VLOOKUP($G2274,'Team Colors'!$A:$B,2,0),"#c9c9c9")</f>
        <v>#ffb612</v>
      </c>
      <c r="I2274">
        <f>INDEX('Raw Election Data'!$A$1:$AN$3144,MATCH($C2274&amp;" "&amp;$B2274,'Raw Election Data'!$C$1:$C$3144,0),MATCH('Joined Data'!I$1,'Raw Election Data'!$A$1:$AN$1,0))</f>
        <v>14629</v>
      </c>
      <c r="J2274">
        <f>INDEX('Raw Election Data'!$A$1:$AN$3144,MATCH($C2274&amp;" "&amp;$B2274,'Raw Election Data'!$C$1:$C$3144,0),MATCH('Joined Data'!J$1,'Raw Election Data'!$A$1:$AN$1,0))</f>
        <v>904</v>
      </c>
      <c r="K2274">
        <f>INDEX('Raw Election Data'!$A$1:$AN$3144,MATCH($C2274&amp;" "&amp;$B2274,'Raw Election Data'!$C$1:$C$3144,0),MATCH('Joined Data'!K$1,'Raw Election Data'!$A$1:$AN$1,0))</f>
        <v>5676</v>
      </c>
      <c r="L2274">
        <f>INDEX('Raw Election Data'!$A$1:$AN$3144,MATCH($C2274&amp;" "&amp;$B2274,'Raw Election Data'!$C$1:$C$3144,0),MATCH('Joined Data'!L$1,'Raw Election Data'!$A$1:$AN$1,0))</f>
        <v>6743</v>
      </c>
      <c r="M2274">
        <f>INDEX('Raw Election Data'!$A$1:$AN$3144,MATCH($C2274&amp;" "&amp;$B2274,'Raw Election Data'!$C$1:$C$3144,0),MATCH('Joined Data'!M$1,'Raw Election Data'!$A$1:$AN$1,0))</f>
        <v>0.13406495625092688</v>
      </c>
      <c r="N2274">
        <f>INDEX('Raw Election Data'!$A$1:$AN$3144,MATCH($C2274&amp;" "&amp;$B2274,'Raw Election Data'!$C$1:$C$3144,0),MATCH('Joined Data'!N$1,'Raw Election Data'!$A$1:$AN$1,0))</f>
        <v>0.84176182707993474</v>
      </c>
      <c r="O2274">
        <f>INDEX('Raw Election Data'!$A$1:$AN$3144,MATCH($C2274&amp;" "&amp;$B2274,'Raw Election Data'!$C$1:$C$3144,0),MATCH('Joined Data'!O$1,'Raw Election Data'!$A$1:$AN$1,0))</f>
        <v>-4772</v>
      </c>
      <c r="P2274">
        <f>INDEX('Raw Election Data'!$A$1:$AN$3144,MATCH($C2274&amp;" "&amp;$B2274,'Raw Election Data'!$C$1:$C$3144,0),MATCH('Joined Data'!P$1,'Raw Election Data'!$A$1:$AN$1,0))</f>
        <v>4772</v>
      </c>
      <c r="Q2274">
        <f>INDEX('Raw Election Data'!$A$1:$AN$3144,MATCH($C2274&amp;" "&amp;$B2274,'Raw Election Data'!$C$1:$C$3144,0),MATCH('Joined Data'!Q$1,'Raw Election Data'!$A$1:$AN$1,0))</f>
        <v>-0.7076968708290079</v>
      </c>
      <c r="R2274">
        <f>INDEX('Raw Election Data'!$A$1:$AN$3144,MATCH($C2274&amp;" "&amp;$B2274,'Raw Election Data'!$C$1:$C$3144,0),MATCH('Joined Data'!R$1,'Raw Election Data'!$A$1:$AN$1,0))</f>
        <v>0.7076968708290079</v>
      </c>
    </row>
    <row r="2275" spans="1:18" ht="13.5" hidden="1" customHeight="1" x14ac:dyDescent="0.15">
      <c r="A2275" t="s">
        <v>283</v>
      </c>
      <c r="B2275" t="s">
        <v>5798</v>
      </c>
      <c r="C2275" t="str">
        <f>INDEX(FIPS!$A$1:$E$3236,MATCH($F2275,FIPS!$D$1:$D$3236,0),5)</f>
        <v>Greene County</v>
      </c>
      <c r="D2275" t="s">
        <v>284</v>
      </c>
      <c r="E2275" s="15" t="s">
        <v>35</v>
      </c>
      <c r="F2275" t="s">
        <v>5887</v>
      </c>
      <c r="G2275" t="s">
        <v>7784</v>
      </c>
      <c r="H2275" t="str">
        <f>IFERROR(VLOOKUP($G2275,'Team Colors'!$A:$B,2,0),"#c9c9c9")</f>
        <v>#ffb612</v>
      </c>
      <c r="I2275">
        <f>INDEX('Raw Election Data'!$A$1:$AN$3144,MATCH($C2275&amp;" "&amp;$B2275,'Raw Election Data'!$C$1:$C$3144,0),MATCH('Joined Data'!I$1,'Raw Election Data'!$A$1:$AN$1,0))</f>
        <v>37519</v>
      </c>
      <c r="J2275">
        <f>INDEX('Raw Election Data'!$A$1:$AN$3144,MATCH($C2275&amp;" "&amp;$B2275,'Raw Election Data'!$C$1:$C$3144,0),MATCH('Joined Data'!J$1,'Raw Election Data'!$A$1:$AN$1,0))</f>
        <v>4157</v>
      </c>
      <c r="K2275">
        <f>INDEX('Raw Election Data'!$A$1:$AN$3144,MATCH($C2275&amp;" "&amp;$B2275,'Raw Election Data'!$C$1:$C$3144,0),MATCH('Joined Data'!K$1,'Raw Election Data'!$A$1:$AN$1,0))</f>
        <v>10394</v>
      </c>
      <c r="L2275">
        <f>INDEX('Raw Election Data'!$A$1:$AN$3144,MATCH($C2275&amp;" "&amp;$B2275,'Raw Election Data'!$C$1:$C$3144,0),MATCH('Joined Data'!L$1,'Raw Election Data'!$A$1:$AN$1,0))</f>
        <v>14955</v>
      </c>
      <c r="M2275">
        <f>INDEX('Raw Election Data'!$A$1:$AN$3144,MATCH($C2275&amp;" "&amp;$B2275,'Raw Election Data'!$C$1:$C$3144,0),MATCH('Joined Data'!M$1,'Raw Election Data'!$A$1:$AN$1,0))</f>
        <v>0.27796723503844867</v>
      </c>
      <c r="N2275">
        <f>INDEX('Raw Election Data'!$A$1:$AN$3144,MATCH($C2275&amp;" "&amp;$B2275,'Raw Election Data'!$C$1:$C$3144,0),MATCH('Joined Data'!N$1,'Raw Election Data'!$A$1:$AN$1,0))</f>
        <v>0.6950183884988298</v>
      </c>
      <c r="O2275">
        <f>INDEX('Raw Election Data'!$A$1:$AN$3144,MATCH($C2275&amp;" "&amp;$B2275,'Raw Election Data'!$C$1:$C$3144,0),MATCH('Joined Data'!O$1,'Raw Election Data'!$A$1:$AN$1,0))</f>
        <v>-6237</v>
      </c>
      <c r="P2275">
        <f>INDEX('Raw Election Data'!$A$1:$AN$3144,MATCH($C2275&amp;" "&amp;$B2275,'Raw Election Data'!$C$1:$C$3144,0),MATCH('Joined Data'!P$1,'Raw Election Data'!$A$1:$AN$1,0))</f>
        <v>6237</v>
      </c>
      <c r="Q2275">
        <f>INDEX('Raw Election Data'!$A$1:$AN$3144,MATCH($C2275&amp;" "&amp;$B2275,'Raw Election Data'!$C$1:$C$3144,0),MATCH('Joined Data'!Q$1,'Raw Election Data'!$A$1:$AN$1,0))</f>
        <v>-0.41705115346038113</v>
      </c>
      <c r="R2275">
        <f>INDEX('Raw Election Data'!$A$1:$AN$3144,MATCH($C2275&amp;" "&amp;$B2275,'Raw Election Data'!$C$1:$C$3144,0),MATCH('Joined Data'!R$1,'Raw Election Data'!$A$1:$AN$1,0))</f>
        <v>0.41705115346038113</v>
      </c>
    </row>
    <row r="2276" spans="1:18" ht="13.5" hidden="1" customHeight="1" x14ac:dyDescent="0.15">
      <c r="A2276" t="s">
        <v>283</v>
      </c>
      <c r="B2276" t="s">
        <v>5798</v>
      </c>
      <c r="C2276" t="str">
        <f>INDEX(FIPS!$A$1:$E$3236,MATCH($F2276,FIPS!$D$1:$D$3236,0),5)</f>
        <v>Huntingdon County</v>
      </c>
      <c r="D2276" t="s">
        <v>284</v>
      </c>
      <c r="E2276" s="15" t="s">
        <v>36</v>
      </c>
      <c r="F2276" t="s">
        <v>5889</v>
      </c>
      <c r="G2276" t="s">
        <v>7784</v>
      </c>
      <c r="H2276" t="str">
        <f>IFERROR(VLOOKUP($G2276,'Team Colors'!$A:$B,2,0),"#c9c9c9")</f>
        <v>#ffb612</v>
      </c>
      <c r="I2276">
        <f>INDEX('Raw Election Data'!$A$1:$AN$3144,MATCH($C2276&amp;" "&amp;$B2276,'Raw Election Data'!$C$1:$C$3144,0),MATCH('Joined Data'!I$1,'Raw Election Data'!$A$1:$AN$1,0))</f>
        <v>45668</v>
      </c>
      <c r="J2276">
        <f>INDEX('Raw Election Data'!$A$1:$AN$3144,MATCH($C2276&amp;" "&amp;$B2276,'Raw Election Data'!$C$1:$C$3144,0),MATCH('Joined Data'!J$1,'Raw Election Data'!$A$1:$AN$1,0))</f>
        <v>4487</v>
      </c>
      <c r="K2276">
        <f>INDEX('Raw Election Data'!$A$1:$AN$3144,MATCH($C2276&amp;" "&amp;$B2276,'Raw Election Data'!$C$1:$C$3144,0),MATCH('Joined Data'!K$1,'Raw Election Data'!$A$1:$AN$1,0))</f>
        <v>14369</v>
      </c>
      <c r="L2276">
        <f>INDEX('Raw Election Data'!$A$1:$AN$3144,MATCH($C2276&amp;" "&amp;$B2276,'Raw Election Data'!$C$1:$C$3144,0),MATCH('Joined Data'!L$1,'Raw Election Data'!$A$1:$AN$1,0))</f>
        <v>19496</v>
      </c>
      <c r="M2276">
        <f>INDEX('Raw Election Data'!$A$1:$AN$3144,MATCH($C2276&amp;" "&amp;$B2276,'Raw Election Data'!$C$1:$C$3144,0),MATCH('Joined Data'!M$1,'Raw Election Data'!$A$1:$AN$1,0))</f>
        <v>0.23014977431267952</v>
      </c>
      <c r="N2276">
        <f>INDEX('Raw Election Data'!$A$1:$AN$3144,MATCH($C2276&amp;" "&amp;$B2276,'Raw Election Data'!$C$1:$C$3144,0),MATCH('Joined Data'!N$1,'Raw Election Data'!$A$1:$AN$1,0))</f>
        <v>0.73702297907263026</v>
      </c>
      <c r="O2276">
        <f>INDEX('Raw Election Data'!$A$1:$AN$3144,MATCH($C2276&amp;" "&amp;$B2276,'Raw Election Data'!$C$1:$C$3144,0),MATCH('Joined Data'!O$1,'Raw Election Data'!$A$1:$AN$1,0))</f>
        <v>-9882</v>
      </c>
      <c r="P2276">
        <f>INDEX('Raw Election Data'!$A$1:$AN$3144,MATCH($C2276&amp;" "&amp;$B2276,'Raw Election Data'!$C$1:$C$3144,0),MATCH('Joined Data'!P$1,'Raw Election Data'!$A$1:$AN$1,0))</f>
        <v>9882</v>
      </c>
      <c r="Q2276">
        <f>INDEX('Raw Election Data'!$A$1:$AN$3144,MATCH($C2276&amp;" "&amp;$B2276,'Raw Election Data'!$C$1:$C$3144,0),MATCH('Joined Data'!Q$1,'Raw Election Data'!$A$1:$AN$1,0))</f>
        <v>-0.50687320475995068</v>
      </c>
      <c r="R2276">
        <f>INDEX('Raw Election Data'!$A$1:$AN$3144,MATCH($C2276&amp;" "&amp;$B2276,'Raw Election Data'!$C$1:$C$3144,0),MATCH('Joined Data'!R$1,'Raw Election Data'!$A$1:$AN$1,0))</f>
        <v>0.50687320475995068</v>
      </c>
    </row>
    <row r="2277" spans="1:18" ht="13.5" hidden="1" customHeight="1" x14ac:dyDescent="0.15">
      <c r="A2277" t="s">
        <v>283</v>
      </c>
      <c r="B2277" t="s">
        <v>5798</v>
      </c>
      <c r="C2277" t="str">
        <f>INDEX(FIPS!$A$1:$E$3236,MATCH($F2277,FIPS!$D$1:$D$3236,0),5)</f>
        <v>Indiana County</v>
      </c>
      <c r="D2277" t="s">
        <v>284</v>
      </c>
      <c r="E2277" s="15" t="s">
        <v>37</v>
      </c>
      <c r="F2277" t="s">
        <v>5893</v>
      </c>
      <c r="G2277" t="s">
        <v>7784</v>
      </c>
      <c r="H2277" t="str">
        <f>IFERROR(VLOOKUP($G2277,'Team Colors'!$A:$B,2,0),"#c9c9c9")</f>
        <v>#ffb612</v>
      </c>
      <c r="I2277">
        <f>INDEX('Raw Election Data'!$A$1:$AN$3144,MATCH($C2277&amp;" "&amp;$B2277,'Raw Election Data'!$C$1:$C$3144,0),MATCH('Joined Data'!I$1,'Raw Election Data'!$A$1:$AN$1,0))</f>
        <v>86966</v>
      </c>
      <c r="J2277">
        <f>INDEX('Raw Election Data'!$A$1:$AN$3144,MATCH($C2277&amp;" "&amp;$B2277,'Raw Election Data'!$C$1:$C$3144,0),MATCH('Joined Data'!J$1,'Raw Election Data'!$A$1:$AN$1,0))</f>
        <v>11468</v>
      </c>
      <c r="K2277">
        <f>INDEX('Raw Election Data'!$A$1:$AN$3144,MATCH($C2277&amp;" "&amp;$B2277,'Raw Election Data'!$C$1:$C$3144,0),MATCH('Joined Data'!K$1,'Raw Election Data'!$A$1:$AN$1,0))</f>
        <v>24920</v>
      </c>
      <c r="L2277">
        <f>INDEX('Raw Election Data'!$A$1:$AN$3144,MATCH($C2277&amp;" "&amp;$B2277,'Raw Election Data'!$C$1:$C$3144,0),MATCH('Joined Data'!L$1,'Raw Election Data'!$A$1:$AN$1,0))</f>
        <v>37728</v>
      </c>
      <c r="M2277">
        <f>INDEX('Raw Election Data'!$A$1:$AN$3144,MATCH($C2277&amp;" "&amp;$B2277,'Raw Election Data'!$C$1:$C$3144,0),MATCH('Joined Data'!M$1,'Raw Election Data'!$A$1:$AN$1,0))</f>
        <v>0.30396522476675147</v>
      </c>
      <c r="N2277">
        <f>INDEX('Raw Election Data'!$A$1:$AN$3144,MATCH($C2277&amp;" "&amp;$B2277,'Raw Election Data'!$C$1:$C$3144,0),MATCH('Joined Data'!N$1,'Raw Election Data'!$A$1:$AN$1,0))</f>
        <v>0.66051738761662426</v>
      </c>
      <c r="O2277">
        <f>INDEX('Raw Election Data'!$A$1:$AN$3144,MATCH($C2277&amp;" "&amp;$B2277,'Raw Election Data'!$C$1:$C$3144,0),MATCH('Joined Data'!O$1,'Raw Election Data'!$A$1:$AN$1,0))</f>
        <v>-13452</v>
      </c>
      <c r="P2277">
        <f>INDEX('Raw Election Data'!$A$1:$AN$3144,MATCH($C2277&amp;" "&amp;$B2277,'Raw Election Data'!$C$1:$C$3144,0),MATCH('Joined Data'!P$1,'Raw Election Data'!$A$1:$AN$1,0))</f>
        <v>13452</v>
      </c>
      <c r="Q2277">
        <f>INDEX('Raw Election Data'!$A$1:$AN$3144,MATCH($C2277&amp;" "&amp;$B2277,'Raw Election Data'!$C$1:$C$3144,0),MATCH('Joined Data'!Q$1,'Raw Election Data'!$A$1:$AN$1,0))</f>
        <v>-0.35655216284987279</v>
      </c>
      <c r="R2277">
        <f>INDEX('Raw Election Data'!$A$1:$AN$3144,MATCH($C2277&amp;" "&amp;$B2277,'Raw Election Data'!$C$1:$C$3144,0),MATCH('Joined Data'!R$1,'Raw Election Data'!$A$1:$AN$1,0))</f>
        <v>0.35655216284987279</v>
      </c>
    </row>
    <row r="2278" spans="1:18" ht="13.5" hidden="1" customHeight="1" x14ac:dyDescent="0.15">
      <c r="A2278" t="s">
        <v>283</v>
      </c>
      <c r="B2278" t="s">
        <v>5798</v>
      </c>
      <c r="C2278" t="str">
        <f>INDEX(FIPS!$A$1:$E$3236,MATCH($F2278,FIPS!$D$1:$D$3236,0),5)</f>
        <v>Jefferson County</v>
      </c>
      <c r="D2278" t="s">
        <v>284</v>
      </c>
      <c r="E2278" s="15" t="s">
        <v>38</v>
      </c>
      <c r="F2278" t="s">
        <v>5896</v>
      </c>
      <c r="G2278" t="s">
        <v>7784</v>
      </c>
      <c r="H2278" t="str">
        <f>IFERROR(VLOOKUP($G2278,'Team Colors'!$A:$B,2,0),"#c9c9c9")</f>
        <v>#ffb612</v>
      </c>
      <c r="I2278">
        <f>INDEX('Raw Election Data'!$A$1:$AN$3144,MATCH($C2278&amp;" "&amp;$B2278,'Raw Election Data'!$C$1:$C$3144,0),MATCH('Joined Data'!I$1,'Raw Election Data'!$A$1:$AN$1,0))</f>
        <v>44430</v>
      </c>
      <c r="J2278">
        <f>INDEX('Raw Election Data'!$A$1:$AN$3144,MATCH($C2278&amp;" "&amp;$B2278,'Raw Election Data'!$C$1:$C$3144,0),MATCH('Joined Data'!J$1,'Raw Election Data'!$A$1:$AN$1,0))</f>
        <v>3437</v>
      </c>
      <c r="K2278">
        <f>INDEX('Raw Election Data'!$A$1:$AN$3144,MATCH($C2278&amp;" "&amp;$B2278,'Raw Election Data'!$C$1:$C$3144,0),MATCH('Joined Data'!K$1,'Raw Election Data'!$A$1:$AN$1,0))</f>
        <v>14533</v>
      </c>
      <c r="L2278">
        <f>INDEX('Raw Election Data'!$A$1:$AN$3144,MATCH($C2278&amp;" "&amp;$B2278,'Raw Election Data'!$C$1:$C$3144,0),MATCH('Joined Data'!L$1,'Raw Election Data'!$A$1:$AN$1,0))</f>
        <v>18551</v>
      </c>
      <c r="M2278">
        <f>INDEX('Raw Election Data'!$A$1:$AN$3144,MATCH($C2278&amp;" "&amp;$B2278,'Raw Election Data'!$C$1:$C$3144,0),MATCH('Joined Data'!M$1,'Raw Election Data'!$A$1:$AN$1,0))</f>
        <v>0.18527303110344456</v>
      </c>
      <c r="N2278">
        <f>INDEX('Raw Election Data'!$A$1:$AN$3144,MATCH($C2278&amp;" "&amp;$B2278,'Raw Election Data'!$C$1:$C$3144,0),MATCH('Joined Data'!N$1,'Raw Election Data'!$A$1:$AN$1,0))</f>
        <v>0.78340790253894665</v>
      </c>
      <c r="O2278">
        <f>INDEX('Raw Election Data'!$A$1:$AN$3144,MATCH($C2278&amp;" "&amp;$B2278,'Raw Election Data'!$C$1:$C$3144,0),MATCH('Joined Data'!O$1,'Raw Election Data'!$A$1:$AN$1,0))</f>
        <v>-11096</v>
      </c>
      <c r="P2278">
        <f>INDEX('Raw Election Data'!$A$1:$AN$3144,MATCH($C2278&amp;" "&amp;$B2278,'Raw Election Data'!$C$1:$C$3144,0),MATCH('Joined Data'!P$1,'Raw Election Data'!$A$1:$AN$1,0))</f>
        <v>11096</v>
      </c>
      <c r="Q2278">
        <f>INDEX('Raw Election Data'!$A$1:$AN$3144,MATCH($C2278&amp;" "&amp;$B2278,'Raw Election Data'!$C$1:$C$3144,0),MATCH('Joined Data'!Q$1,'Raw Election Data'!$A$1:$AN$1,0))</f>
        <v>-0.59813487143550215</v>
      </c>
      <c r="R2278">
        <f>INDEX('Raw Election Data'!$A$1:$AN$3144,MATCH($C2278&amp;" "&amp;$B2278,'Raw Election Data'!$C$1:$C$3144,0),MATCH('Joined Data'!R$1,'Raw Election Data'!$A$1:$AN$1,0))</f>
        <v>0.59813487143550215</v>
      </c>
    </row>
    <row r="2279" spans="1:18" ht="13.5" hidden="1" customHeight="1" x14ac:dyDescent="0.15">
      <c r="A2279" t="s">
        <v>283</v>
      </c>
      <c r="B2279" t="s">
        <v>5798</v>
      </c>
      <c r="C2279" t="str">
        <f>INDEX(FIPS!$A$1:$E$3236,MATCH($F2279,FIPS!$D$1:$D$3236,0),5)</f>
        <v>Juniata County</v>
      </c>
      <c r="D2279" t="s">
        <v>284</v>
      </c>
      <c r="E2279" s="15" t="s">
        <v>39</v>
      </c>
      <c r="F2279" t="s">
        <v>5898</v>
      </c>
      <c r="G2279" t="s">
        <v>7784</v>
      </c>
      <c r="H2279" t="str">
        <f>IFERROR(VLOOKUP($G2279,'Team Colors'!$A:$B,2,0),"#c9c9c9")</f>
        <v>#ffb612</v>
      </c>
      <c r="I2279">
        <f>INDEX('Raw Election Data'!$A$1:$AN$3144,MATCH($C2279&amp;" "&amp;$B2279,'Raw Election Data'!$C$1:$C$3144,0),MATCH('Joined Data'!I$1,'Raw Election Data'!$A$1:$AN$1,0))</f>
        <v>24737</v>
      </c>
      <c r="J2279">
        <f>INDEX('Raw Election Data'!$A$1:$AN$3144,MATCH($C2279&amp;" "&amp;$B2279,'Raw Election Data'!$C$1:$C$3144,0),MATCH('Joined Data'!J$1,'Raw Election Data'!$A$1:$AN$1,0))</f>
        <v>1810</v>
      </c>
      <c r="K2279">
        <f>INDEX('Raw Election Data'!$A$1:$AN$3144,MATCH($C2279&amp;" "&amp;$B2279,'Raw Election Data'!$C$1:$C$3144,0),MATCH('Joined Data'!K$1,'Raw Election Data'!$A$1:$AN$1,0))</f>
        <v>8234</v>
      </c>
      <c r="L2279">
        <f>INDEX('Raw Election Data'!$A$1:$AN$3144,MATCH($C2279&amp;" "&amp;$B2279,'Raw Election Data'!$C$1:$C$3144,0),MATCH('Joined Data'!L$1,'Raw Election Data'!$A$1:$AN$1,0))</f>
        <v>10402</v>
      </c>
      <c r="M2279">
        <f>INDEX('Raw Election Data'!$A$1:$AN$3144,MATCH($C2279&amp;" "&amp;$B2279,'Raw Election Data'!$C$1:$C$3144,0),MATCH('Joined Data'!M$1,'Raw Election Data'!$A$1:$AN$1,0))</f>
        <v>0.17400499903864641</v>
      </c>
      <c r="N2279">
        <f>INDEX('Raw Election Data'!$A$1:$AN$3144,MATCH($C2279&amp;" "&amp;$B2279,'Raw Election Data'!$C$1:$C$3144,0),MATCH('Joined Data'!N$1,'Raw Election Data'!$A$1:$AN$1,0))</f>
        <v>0.7915785425879639</v>
      </c>
      <c r="O2279">
        <f>INDEX('Raw Election Data'!$A$1:$AN$3144,MATCH($C2279&amp;" "&amp;$B2279,'Raw Election Data'!$C$1:$C$3144,0),MATCH('Joined Data'!O$1,'Raw Election Data'!$A$1:$AN$1,0))</f>
        <v>-6424</v>
      </c>
      <c r="P2279">
        <f>INDEX('Raw Election Data'!$A$1:$AN$3144,MATCH($C2279&amp;" "&amp;$B2279,'Raw Election Data'!$C$1:$C$3144,0),MATCH('Joined Data'!P$1,'Raw Election Data'!$A$1:$AN$1,0))</f>
        <v>6424</v>
      </c>
      <c r="Q2279">
        <f>INDEX('Raw Election Data'!$A$1:$AN$3144,MATCH($C2279&amp;" "&amp;$B2279,'Raw Election Data'!$C$1:$C$3144,0),MATCH('Joined Data'!Q$1,'Raw Election Data'!$A$1:$AN$1,0))</f>
        <v>-0.61757354354931748</v>
      </c>
      <c r="R2279">
        <f>INDEX('Raw Election Data'!$A$1:$AN$3144,MATCH($C2279&amp;" "&amp;$B2279,'Raw Election Data'!$C$1:$C$3144,0),MATCH('Joined Data'!R$1,'Raw Election Data'!$A$1:$AN$1,0))</f>
        <v>0.61757354354931748</v>
      </c>
    </row>
    <row r="2280" spans="1:18" ht="13.5" hidden="1" customHeight="1" x14ac:dyDescent="0.15">
      <c r="A2280" t="s">
        <v>283</v>
      </c>
      <c r="B2280" t="s">
        <v>5798</v>
      </c>
      <c r="C2280" t="str">
        <f>INDEX(FIPS!$A$1:$E$3236,MATCH($F2280,FIPS!$D$1:$D$3236,0),5)</f>
        <v>Lackawanna County</v>
      </c>
      <c r="D2280" t="s">
        <v>284</v>
      </c>
      <c r="E2280" s="15" t="s">
        <v>40</v>
      </c>
      <c r="F2280" t="s">
        <v>5900</v>
      </c>
      <c r="G2280" t="s">
        <v>7784</v>
      </c>
      <c r="H2280" t="str">
        <f>IFERROR(VLOOKUP($G2280,'Team Colors'!$A:$B,2,0),"#c9c9c9")</f>
        <v>#ffb612</v>
      </c>
      <c r="I2280">
        <f>INDEX('Raw Election Data'!$A$1:$AN$3144,MATCH($C2280&amp;" "&amp;$B2280,'Raw Election Data'!$C$1:$C$3144,0),MATCH('Joined Data'!I$1,'Raw Election Data'!$A$1:$AN$1,0))</f>
        <v>211917</v>
      </c>
      <c r="J2280">
        <f>INDEX('Raw Election Data'!$A$1:$AN$3144,MATCH($C2280&amp;" "&amp;$B2280,'Raw Election Data'!$C$1:$C$3144,0),MATCH('Joined Data'!J$1,'Raw Election Data'!$A$1:$AN$1,0))</f>
        <v>51593</v>
      </c>
      <c r="K2280">
        <f>INDEX('Raw Election Data'!$A$1:$AN$3144,MATCH($C2280&amp;" "&amp;$B2280,'Raw Election Data'!$C$1:$C$3144,0),MATCH('Joined Data'!K$1,'Raw Election Data'!$A$1:$AN$1,0))</f>
        <v>48102</v>
      </c>
      <c r="L2280">
        <f>INDEX('Raw Election Data'!$A$1:$AN$3144,MATCH($C2280&amp;" "&amp;$B2280,'Raw Election Data'!$C$1:$C$3144,0),MATCH('Joined Data'!L$1,'Raw Election Data'!$A$1:$AN$1,0))</f>
        <v>102740</v>
      </c>
      <c r="M2280">
        <f>INDEX('Raw Election Data'!$A$1:$AN$3144,MATCH($C2280&amp;" "&amp;$B2280,'Raw Election Data'!$C$1:$C$3144,0),MATCH('Joined Data'!M$1,'Raw Election Data'!$A$1:$AN$1,0))</f>
        <v>0.50217052754525993</v>
      </c>
      <c r="N2280">
        <f>INDEX('Raw Election Data'!$A$1:$AN$3144,MATCH($C2280&amp;" "&amp;$B2280,'Raw Election Data'!$C$1:$C$3144,0),MATCH('Joined Data'!N$1,'Raw Election Data'!$A$1:$AN$1,0))</f>
        <v>0.46819155148919606</v>
      </c>
      <c r="O2280">
        <f>INDEX('Raw Election Data'!$A$1:$AN$3144,MATCH($C2280&amp;" "&amp;$B2280,'Raw Election Data'!$C$1:$C$3144,0),MATCH('Joined Data'!O$1,'Raw Election Data'!$A$1:$AN$1,0))</f>
        <v>3491</v>
      </c>
      <c r="P2280">
        <f>INDEX('Raw Election Data'!$A$1:$AN$3144,MATCH($C2280&amp;" "&amp;$B2280,'Raw Election Data'!$C$1:$C$3144,0),MATCH('Joined Data'!P$1,'Raw Election Data'!$A$1:$AN$1,0))</f>
        <v>-3491</v>
      </c>
      <c r="Q2280">
        <f>INDEX('Raw Election Data'!$A$1:$AN$3144,MATCH($C2280&amp;" "&amp;$B2280,'Raw Election Data'!$C$1:$C$3144,0),MATCH('Joined Data'!Q$1,'Raw Election Data'!$A$1:$AN$1,0))</f>
        <v>3.397897605606387E-2</v>
      </c>
      <c r="R2280">
        <f>INDEX('Raw Election Data'!$A$1:$AN$3144,MATCH($C2280&amp;" "&amp;$B2280,'Raw Election Data'!$C$1:$C$3144,0),MATCH('Joined Data'!R$1,'Raw Election Data'!$A$1:$AN$1,0))</f>
        <v>-3.397897605606387E-2</v>
      </c>
    </row>
    <row r="2281" spans="1:18" ht="13.5" hidden="1" customHeight="1" x14ac:dyDescent="0.15">
      <c r="A2281" t="s">
        <v>283</v>
      </c>
      <c r="B2281" t="s">
        <v>5798</v>
      </c>
      <c r="C2281" t="str">
        <f>INDEX(FIPS!$A$1:$E$3236,MATCH($F2281,FIPS!$D$1:$D$3236,0),5)</f>
        <v>Lancaster County</v>
      </c>
      <c r="D2281" t="s">
        <v>284</v>
      </c>
      <c r="E2281" s="15" t="s">
        <v>41</v>
      </c>
      <c r="F2281" t="s">
        <v>5903</v>
      </c>
      <c r="G2281" t="s">
        <v>7780</v>
      </c>
      <c r="H2281" t="str">
        <f>IFERROR(VLOOKUP($G2281,'Team Colors'!$A:$B,2,0),"#c9c9c9")</f>
        <v>#004953</v>
      </c>
      <c r="I2281">
        <f>INDEX('Raw Election Data'!$A$1:$AN$3144,MATCH($C2281&amp;" "&amp;$B2281,'Raw Election Data'!$C$1:$C$3144,0),MATCH('Joined Data'!I$1,'Raw Election Data'!$A$1:$AN$1,0))</f>
        <v>536624</v>
      </c>
      <c r="J2281">
        <f>INDEX('Raw Election Data'!$A$1:$AN$3144,MATCH($C2281&amp;" "&amp;$B2281,'Raw Election Data'!$C$1:$C$3144,0),MATCH('Joined Data'!J$1,'Raw Election Data'!$A$1:$AN$1,0))</f>
        <v>90066</v>
      </c>
      <c r="K2281">
        <f>INDEX('Raw Election Data'!$A$1:$AN$3144,MATCH($C2281&amp;" "&amp;$B2281,'Raw Election Data'!$C$1:$C$3144,0),MATCH('Joined Data'!K$1,'Raw Election Data'!$A$1:$AN$1,0))</f>
        <v>137145</v>
      </c>
      <c r="L2281">
        <f>INDEX('Raw Election Data'!$A$1:$AN$3144,MATCH($C2281&amp;" "&amp;$B2281,'Raw Election Data'!$C$1:$C$3144,0),MATCH('Joined Data'!L$1,'Raw Election Data'!$A$1:$AN$1,0))</f>
        <v>239151</v>
      </c>
      <c r="M2281">
        <f>INDEX('Raw Election Data'!$A$1:$AN$3144,MATCH($C2281&amp;" "&amp;$B2281,'Raw Election Data'!$C$1:$C$3144,0),MATCH('Joined Data'!M$1,'Raw Election Data'!$A$1:$AN$1,0))</f>
        <v>0.37660724814029628</v>
      </c>
      <c r="N2281">
        <f>INDEX('Raw Election Data'!$A$1:$AN$3144,MATCH($C2281&amp;" "&amp;$B2281,'Raw Election Data'!$C$1:$C$3144,0),MATCH('Joined Data'!N$1,'Raw Election Data'!$A$1:$AN$1,0))</f>
        <v>0.57346613645771916</v>
      </c>
      <c r="O2281">
        <f>INDEX('Raw Election Data'!$A$1:$AN$3144,MATCH($C2281&amp;" "&amp;$B2281,'Raw Election Data'!$C$1:$C$3144,0),MATCH('Joined Data'!O$1,'Raw Election Data'!$A$1:$AN$1,0))</f>
        <v>-47079</v>
      </c>
      <c r="P2281">
        <f>INDEX('Raw Election Data'!$A$1:$AN$3144,MATCH($C2281&amp;" "&amp;$B2281,'Raw Election Data'!$C$1:$C$3144,0),MATCH('Joined Data'!P$1,'Raw Election Data'!$A$1:$AN$1,0))</f>
        <v>47079</v>
      </c>
      <c r="Q2281">
        <f>INDEX('Raw Election Data'!$A$1:$AN$3144,MATCH($C2281&amp;" "&amp;$B2281,'Raw Election Data'!$C$1:$C$3144,0),MATCH('Joined Data'!Q$1,'Raw Election Data'!$A$1:$AN$1,0))</f>
        <v>-0.19685888831742288</v>
      </c>
      <c r="R2281">
        <f>INDEX('Raw Election Data'!$A$1:$AN$3144,MATCH($C2281&amp;" "&amp;$B2281,'Raw Election Data'!$C$1:$C$3144,0),MATCH('Joined Data'!R$1,'Raw Election Data'!$A$1:$AN$1,0))</f>
        <v>0.19685888831742288</v>
      </c>
    </row>
    <row r="2282" spans="1:18" ht="13.5" hidden="1" customHeight="1" x14ac:dyDescent="0.15">
      <c r="A2282" t="s">
        <v>283</v>
      </c>
      <c r="B2282" t="s">
        <v>5798</v>
      </c>
      <c r="C2282" t="str">
        <f>INDEX(FIPS!$A$1:$E$3236,MATCH($F2282,FIPS!$D$1:$D$3236,0),5)</f>
        <v>Lawrence County</v>
      </c>
      <c r="D2282" t="s">
        <v>284</v>
      </c>
      <c r="E2282" s="15" t="s">
        <v>42</v>
      </c>
      <c r="F2282" t="s">
        <v>5906</v>
      </c>
      <c r="G2282" t="s">
        <v>7784</v>
      </c>
      <c r="H2282" t="str">
        <f>IFERROR(VLOOKUP($G2282,'Team Colors'!$A:$B,2,0),"#c9c9c9")</f>
        <v>#ffb612</v>
      </c>
      <c r="I2282">
        <f>INDEX('Raw Election Data'!$A$1:$AN$3144,MATCH($C2282&amp;" "&amp;$B2282,'Raw Election Data'!$C$1:$C$3144,0),MATCH('Joined Data'!I$1,'Raw Election Data'!$A$1:$AN$1,0))</f>
        <v>88082</v>
      </c>
      <c r="J2282">
        <f>INDEX('Raw Election Data'!$A$1:$AN$3144,MATCH($C2282&amp;" "&amp;$B2282,'Raw Election Data'!$C$1:$C$3144,0),MATCH('Joined Data'!J$1,'Raw Election Data'!$A$1:$AN$1,0))</f>
        <v>13933</v>
      </c>
      <c r="K2282">
        <f>INDEX('Raw Election Data'!$A$1:$AN$3144,MATCH($C2282&amp;" "&amp;$B2282,'Raw Election Data'!$C$1:$C$3144,0),MATCH('Joined Data'!K$1,'Raw Election Data'!$A$1:$AN$1,0))</f>
        <v>25323</v>
      </c>
      <c r="L2282">
        <f>INDEX('Raw Election Data'!$A$1:$AN$3144,MATCH($C2282&amp;" "&amp;$B2282,'Raw Election Data'!$C$1:$C$3144,0),MATCH('Joined Data'!L$1,'Raw Election Data'!$A$1:$AN$1,0))</f>
        <v>40555</v>
      </c>
      <c r="M2282">
        <f>INDEX('Raw Election Data'!$A$1:$AN$3144,MATCH($C2282&amp;" "&amp;$B2282,'Raw Election Data'!$C$1:$C$3144,0),MATCH('Joined Data'!M$1,'Raw Election Data'!$A$1:$AN$1,0))</f>
        <v>0.34355813093330045</v>
      </c>
      <c r="N2282">
        <f>INDEX('Raw Election Data'!$A$1:$AN$3144,MATCH($C2282&amp;" "&amp;$B2282,'Raw Election Data'!$C$1:$C$3144,0),MATCH('Joined Data'!N$1,'Raw Election Data'!$A$1:$AN$1,0))</f>
        <v>0.62441129330538769</v>
      </c>
      <c r="O2282">
        <f>INDEX('Raw Election Data'!$A$1:$AN$3144,MATCH($C2282&amp;" "&amp;$B2282,'Raw Election Data'!$C$1:$C$3144,0),MATCH('Joined Data'!O$1,'Raw Election Data'!$A$1:$AN$1,0))</f>
        <v>-11390</v>
      </c>
      <c r="P2282">
        <f>INDEX('Raw Election Data'!$A$1:$AN$3144,MATCH($C2282&amp;" "&amp;$B2282,'Raw Election Data'!$C$1:$C$3144,0),MATCH('Joined Data'!P$1,'Raw Election Data'!$A$1:$AN$1,0))</f>
        <v>11390</v>
      </c>
      <c r="Q2282">
        <f>INDEX('Raw Election Data'!$A$1:$AN$3144,MATCH($C2282&amp;" "&amp;$B2282,'Raw Election Data'!$C$1:$C$3144,0),MATCH('Joined Data'!Q$1,'Raw Election Data'!$A$1:$AN$1,0))</f>
        <v>-0.28085316237208724</v>
      </c>
      <c r="R2282">
        <f>INDEX('Raw Election Data'!$A$1:$AN$3144,MATCH($C2282&amp;" "&amp;$B2282,'Raw Election Data'!$C$1:$C$3144,0),MATCH('Joined Data'!R$1,'Raw Election Data'!$A$1:$AN$1,0))</f>
        <v>0.28085316237208724</v>
      </c>
    </row>
    <row r="2283" spans="1:18" ht="13.5" hidden="1" customHeight="1" x14ac:dyDescent="0.15">
      <c r="A2283" t="s">
        <v>283</v>
      </c>
      <c r="B2283" t="s">
        <v>5798</v>
      </c>
      <c r="C2283" t="str">
        <f>INDEX(FIPS!$A$1:$E$3236,MATCH($F2283,FIPS!$D$1:$D$3236,0),5)</f>
        <v>Lebanon County</v>
      </c>
      <c r="D2283" t="s">
        <v>284</v>
      </c>
      <c r="E2283" s="15" t="s">
        <v>43</v>
      </c>
      <c r="F2283" t="s">
        <v>5910</v>
      </c>
      <c r="G2283" t="s">
        <v>7780</v>
      </c>
      <c r="H2283" t="str">
        <f>IFERROR(VLOOKUP($G2283,'Team Colors'!$A:$B,2,0),"#c9c9c9")</f>
        <v>#004953</v>
      </c>
      <c r="I2283">
        <f>INDEX('Raw Election Data'!$A$1:$AN$3144,MATCH($C2283&amp;" "&amp;$B2283,'Raw Election Data'!$C$1:$C$3144,0),MATCH('Joined Data'!I$1,'Raw Election Data'!$A$1:$AN$1,0))</f>
        <v>137067</v>
      </c>
      <c r="J2283">
        <f>INDEX('Raw Election Data'!$A$1:$AN$3144,MATCH($C2283&amp;" "&amp;$B2283,'Raw Election Data'!$C$1:$C$3144,0),MATCH('Joined Data'!J$1,'Raw Election Data'!$A$1:$AN$1,0))</f>
        <v>17860</v>
      </c>
      <c r="K2283">
        <f>INDEX('Raw Election Data'!$A$1:$AN$3144,MATCH($C2283&amp;" "&amp;$B2283,'Raw Election Data'!$C$1:$C$3144,0),MATCH('Joined Data'!K$1,'Raw Election Data'!$A$1:$AN$1,0))</f>
        <v>38804</v>
      </c>
      <c r="L2283">
        <f>INDEX('Raw Election Data'!$A$1:$AN$3144,MATCH($C2283&amp;" "&amp;$B2283,'Raw Election Data'!$C$1:$C$3144,0),MATCH('Joined Data'!L$1,'Raw Election Data'!$A$1:$AN$1,0))</f>
        <v>58906</v>
      </c>
      <c r="M2283">
        <f>INDEX('Raw Election Data'!$A$1:$AN$3144,MATCH($C2283&amp;" "&amp;$B2283,'Raw Election Data'!$C$1:$C$3144,0),MATCH('Joined Data'!M$1,'Raw Election Data'!$A$1:$AN$1,0))</f>
        <v>0.30319492072114895</v>
      </c>
      <c r="N2283">
        <f>INDEX('Raw Election Data'!$A$1:$AN$3144,MATCH($C2283&amp;" "&amp;$B2283,'Raw Election Data'!$C$1:$C$3144,0),MATCH('Joined Data'!N$1,'Raw Election Data'!$A$1:$AN$1,0))</f>
        <v>0.6587444402947068</v>
      </c>
      <c r="O2283">
        <f>INDEX('Raw Election Data'!$A$1:$AN$3144,MATCH($C2283&amp;" "&amp;$B2283,'Raw Election Data'!$C$1:$C$3144,0),MATCH('Joined Data'!O$1,'Raw Election Data'!$A$1:$AN$1,0))</f>
        <v>-20944</v>
      </c>
      <c r="P2283">
        <f>INDEX('Raw Election Data'!$A$1:$AN$3144,MATCH($C2283&amp;" "&amp;$B2283,'Raw Election Data'!$C$1:$C$3144,0),MATCH('Joined Data'!P$1,'Raw Election Data'!$A$1:$AN$1,0))</f>
        <v>20944</v>
      </c>
      <c r="Q2283">
        <f>INDEX('Raw Election Data'!$A$1:$AN$3144,MATCH($C2283&amp;" "&amp;$B2283,'Raw Election Data'!$C$1:$C$3144,0),MATCH('Joined Data'!Q$1,'Raw Election Data'!$A$1:$AN$1,0))</f>
        <v>-0.35554951957355785</v>
      </c>
      <c r="R2283">
        <f>INDEX('Raw Election Data'!$A$1:$AN$3144,MATCH($C2283&amp;" "&amp;$B2283,'Raw Election Data'!$C$1:$C$3144,0),MATCH('Joined Data'!R$1,'Raw Election Data'!$A$1:$AN$1,0))</f>
        <v>0.35554951957355785</v>
      </c>
    </row>
    <row r="2284" spans="1:18" ht="13.5" hidden="1" customHeight="1" x14ac:dyDescent="0.15">
      <c r="A2284" t="s">
        <v>283</v>
      </c>
      <c r="B2284" t="s">
        <v>5798</v>
      </c>
      <c r="C2284" t="str">
        <f>INDEX(FIPS!$A$1:$E$3236,MATCH($F2284,FIPS!$D$1:$D$3236,0),5)</f>
        <v>Lehigh County</v>
      </c>
      <c r="D2284" t="s">
        <v>284</v>
      </c>
      <c r="E2284" s="15" t="s">
        <v>44</v>
      </c>
      <c r="F2284" t="s">
        <v>5914</v>
      </c>
      <c r="G2284" t="s">
        <v>7780</v>
      </c>
      <c r="H2284" t="str">
        <f>IFERROR(VLOOKUP($G2284,'Team Colors'!$A:$B,2,0),"#c9c9c9")</f>
        <v>#004953</v>
      </c>
      <c r="I2284">
        <f>INDEX('Raw Election Data'!$A$1:$AN$3144,MATCH($C2284&amp;" "&amp;$B2284,'Raw Election Data'!$C$1:$C$3144,0),MATCH('Joined Data'!I$1,'Raw Election Data'!$A$1:$AN$1,0))</f>
        <v>360685</v>
      </c>
      <c r="J2284">
        <f>INDEX('Raw Election Data'!$A$1:$AN$3144,MATCH($C2284&amp;" "&amp;$B2284,'Raw Election Data'!$C$1:$C$3144,0),MATCH('Joined Data'!J$1,'Raw Election Data'!$A$1:$AN$1,0))</f>
        <v>77087</v>
      </c>
      <c r="K2284">
        <f>INDEX('Raw Election Data'!$A$1:$AN$3144,MATCH($C2284&amp;" "&amp;$B2284,'Raw Election Data'!$C$1:$C$3144,0),MATCH('Joined Data'!K$1,'Raw Election Data'!$A$1:$AN$1,0))</f>
        <v>70285</v>
      </c>
      <c r="L2284">
        <f>INDEX('Raw Election Data'!$A$1:$AN$3144,MATCH($C2284&amp;" "&amp;$B2284,'Raw Election Data'!$C$1:$C$3144,0),MATCH('Joined Data'!L$1,'Raw Election Data'!$A$1:$AN$1,0))</f>
        <v>153031</v>
      </c>
      <c r="M2284">
        <f>INDEX('Raw Election Data'!$A$1:$AN$3144,MATCH($C2284&amp;" "&amp;$B2284,'Raw Election Data'!$C$1:$C$3144,0),MATCH('Joined Data'!M$1,'Raw Election Data'!$A$1:$AN$1,0))</f>
        <v>0.50373453744666108</v>
      </c>
      <c r="N2284">
        <f>INDEX('Raw Election Data'!$A$1:$AN$3144,MATCH($C2284&amp;" "&amp;$B2284,'Raw Election Data'!$C$1:$C$3144,0),MATCH('Joined Data'!N$1,'Raw Election Data'!$A$1:$AN$1,0))</f>
        <v>0.4592860270141344</v>
      </c>
      <c r="O2284">
        <f>INDEX('Raw Election Data'!$A$1:$AN$3144,MATCH($C2284&amp;" "&amp;$B2284,'Raw Election Data'!$C$1:$C$3144,0),MATCH('Joined Data'!O$1,'Raw Election Data'!$A$1:$AN$1,0))</f>
        <v>6802</v>
      </c>
      <c r="P2284">
        <f>INDEX('Raw Election Data'!$A$1:$AN$3144,MATCH($C2284&amp;" "&amp;$B2284,'Raw Election Data'!$C$1:$C$3144,0),MATCH('Joined Data'!P$1,'Raw Election Data'!$A$1:$AN$1,0))</f>
        <v>-6802</v>
      </c>
      <c r="Q2284">
        <f>INDEX('Raw Election Data'!$A$1:$AN$3144,MATCH($C2284&amp;" "&amp;$B2284,'Raw Election Data'!$C$1:$C$3144,0),MATCH('Joined Data'!Q$1,'Raw Election Data'!$A$1:$AN$1,0))</f>
        <v>4.4448510432526678E-2</v>
      </c>
      <c r="R2284">
        <f>INDEX('Raw Election Data'!$A$1:$AN$3144,MATCH($C2284&amp;" "&amp;$B2284,'Raw Election Data'!$C$1:$C$3144,0),MATCH('Joined Data'!R$1,'Raw Election Data'!$A$1:$AN$1,0))</f>
        <v>-4.4448510432526678E-2</v>
      </c>
    </row>
    <row r="2285" spans="1:18" ht="13.5" hidden="1" customHeight="1" x14ac:dyDescent="0.15">
      <c r="A2285" t="s">
        <v>283</v>
      </c>
      <c r="B2285" t="s">
        <v>5798</v>
      </c>
      <c r="C2285" t="str">
        <f>INDEX(FIPS!$A$1:$E$3236,MATCH($F2285,FIPS!$D$1:$D$3236,0),5)</f>
        <v>Luzerne County</v>
      </c>
      <c r="D2285" t="s">
        <v>284</v>
      </c>
      <c r="E2285" s="15" t="s">
        <v>45</v>
      </c>
      <c r="F2285" t="s">
        <v>5916</v>
      </c>
      <c r="G2285" t="s">
        <v>7784</v>
      </c>
      <c r="H2285" t="str">
        <f>IFERROR(VLOOKUP($G2285,'Team Colors'!$A:$B,2,0),"#c9c9c9")</f>
        <v>#ffb612</v>
      </c>
      <c r="I2285">
        <f>INDEX('Raw Election Data'!$A$1:$AN$3144,MATCH($C2285&amp;" "&amp;$B2285,'Raw Election Data'!$C$1:$C$3144,0),MATCH('Joined Data'!I$1,'Raw Election Data'!$A$1:$AN$1,0))</f>
        <v>318449</v>
      </c>
      <c r="J2285">
        <f>INDEX('Raw Election Data'!$A$1:$AN$3144,MATCH($C2285&amp;" "&amp;$B2285,'Raw Election Data'!$C$1:$C$3144,0),MATCH('Joined Data'!J$1,'Raw Election Data'!$A$1:$AN$1,0))</f>
        <v>51454</v>
      </c>
      <c r="K2285">
        <f>INDEX('Raw Election Data'!$A$1:$AN$3144,MATCH($C2285&amp;" "&amp;$B2285,'Raw Election Data'!$C$1:$C$3144,0),MATCH('Joined Data'!K$1,'Raw Election Data'!$A$1:$AN$1,0))</f>
        <v>77508</v>
      </c>
      <c r="L2285">
        <f>INDEX('Raw Election Data'!$A$1:$AN$3144,MATCH($C2285&amp;" "&amp;$B2285,'Raw Election Data'!$C$1:$C$3144,0),MATCH('Joined Data'!L$1,'Raw Election Data'!$A$1:$AN$1,0))</f>
        <v>132731</v>
      </c>
      <c r="M2285">
        <f>INDEX('Raw Election Data'!$A$1:$AN$3144,MATCH($C2285&amp;" "&amp;$B2285,'Raw Election Data'!$C$1:$C$3144,0),MATCH('Joined Data'!M$1,'Raw Election Data'!$A$1:$AN$1,0))</f>
        <v>0.38765623705087732</v>
      </c>
      <c r="N2285">
        <f>INDEX('Raw Election Data'!$A$1:$AN$3144,MATCH($C2285&amp;" "&amp;$B2285,'Raw Election Data'!$C$1:$C$3144,0),MATCH('Joined Data'!N$1,'Raw Election Data'!$A$1:$AN$1,0))</f>
        <v>0.58394798502233847</v>
      </c>
      <c r="O2285">
        <f>INDEX('Raw Election Data'!$A$1:$AN$3144,MATCH($C2285&amp;" "&amp;$B2285,'Raw Election Data'!$C$1:$C$3144,0),MATCH('Joined Data'!O$1,'Raw Election Data'!$A$1:$AN$1,0))</f>
        <v>-26054</v>
      </c>
      <c r="P2285">
        <f>INDEX('Raw Election Data'!$A$1:$AN$3144,MATCH($C2285&amp;" "&amp;$B2285,'Raw Election Data'!$C$1:$C$3144,0),MATCH('Joined Data'!P$1,'Raw Election Data'!$A$1:$AN$1,0))</f>
        <v>26054</v>
      </c>
      <c r="Q2285">
        <f>INDEX('Raw Election Data'!$A$1:$AN$3144,MATCH($C2285&amp;" "&amp;$B2285,'Raw Election Data'!$C$1:$C$3144,0),MATCH('Joined Data'!Q$1,'Raw Election Data'!$A$1:$AN$1,0))</f>
        <v>-0.19629174797146115</v>
      </c>
      <c r="R2285">
        <f>INDEX('Raw Election Data'!$A$1:$AN$3144,MATCH($C2285&amp;" "&amp;$B2285,'Raw Election Data'!$C$1:$C$3144,0),MATCH('Joined Data'!R$1,'Raw Election Data'!$A$1:$AN$1,0))</f>
        <v>0.19629174797146115</v>
      </c>
    </row>
    <row r="2286" spans="1:18" ht="13.5" hidden="1" customHeight="1" x14ac:dyDescent="0.15">
      <c r="A2286" t="s">
        <v>283</v>
      </c>
      <c r="B2286" t="s">
        <v>5798</v>
      </c>
      <c r="C2286" t="str">
        <f>INDEX(FIPS!$A$1:$E$3236,MATCH($F2286,FIPS!$D$1:$D$3236,0),5)</f>
        <v>Lycoming County</v>
      </c>
      <c r="D2286" t="s">
        <v>284</v>
      </c>
      <c r="E2286" s="15" t="s">
        <v>46</v>
      </c>
      <c r="F2286" t="s">
        <v>5918</v>
      </c>
      <c r="G2286" t="s">
        <v>7784</v>
      </c>
      <c r="H2286" t="str">
        <f>IFERROR(VLOOKUP($G2286,'Team Colors'!$A:$B,2,0),"#c9c9c9")</f>
        <v>#ffb612</v>
      </c>
      <c r="I2286">
        <f>INDEX('Raw Election Data'!$A$1:$AN$3144,MATCH($C2286&amp;" "&amp;$B2286,'Raw Election Data'!$C$1:$C$3144,0),MATCH('Joined Data'!I$1,'Raw Election Data'!$A$1:$AN$1,0))</f>
        <v>116048</v>
      </c>
      <c r="J2286">
        <f>INDEX('Raw Election Data'!$A$1:$AN$3144,MATCH($C2286&amp;" "&amp;$B2286,'Raw Election Data'!$C$1:$C$3144,0),MATCH('Joined Data'!J$1,'Raw Election Data'!$A$1:$AN$1,0))</f>
        <v>12926</v>
      </c>
      <c r="K2286">
        <f>INDEX('Raw Election Data'!$A$1:$AN$3144,MATCH($C2286&amp;" "&amp;$B2286,'Raw Election Data'!$C$1:$C$3144,0),MATCH('Joined Data'!K$1,'Raw Election Data'!$A$1:$AN$1,0))</f>
        <v>35475</v>
      </c>
      <c r="L2286">
        <f>INDEX('Raw Election Data'!$A$1:$AN$3144,MATCH($C2286&amp;" "&amp;$B2286,'Raw Election Data'!$C$1:$C$3144,0),MATCH('Joined Data'!L$1,'Raw Election Data'!$A$1:$AN$1,0))</f>
        <v>50294</v>
      </c>
      <c r="M2286">
        <f>INDEX('Raw Election Data'!$A$1:$AN$3144,MATCH($C2286&amp;" "&amp;$B2286,'Raw Election Data'!$C$1:$C$3144,0),MATCH('Joined Data'!M$1,'Raw Election Data'!$A$1:$AN$1,0))</f>
        <v>0.25700878832465107</v>
      </c>
      <c r="N2286">
        <f>INDEX('Raw Election Data'!$A$1:$AN$3144,MATCH($C2286&amp;" "&amp;$B2286,'Raw Election Data'!$C$1:$C$3144,0),MATCH('Joined Data'!N$1,'Raw Election Data'!$A$1:$AN$1,0))</f>
        <v>0.70535252714041441</v>
      </c>
      <c r="O2286">
        <f>INDEX('Raw Election Data'!$A$1:$AN$3144,MATCH($C2286&amp;" "&amp;$B2286,'Raw Election Data'!$C$1:$C$3144,0),MATCH('Joined Data'!O$1,'Raw Election Data'!$A$1:$AN$1,0))</f>
        <v>-22549</v>
      </c>
      <c r="P2286">
        <f>INDEX('Raw Election Data'!$A$1:$AN$3144,MATCH($C2286&amp;" "&amp;$B2286,'Raw Election Data'!$C$1:$C$3144,0),MATCH('Joined Data'!P$1,'Raw Election Data'!$A$1:$AN$1,0))</f>
        <v>22549</v>
      </c>
      <c r="Q2286">
        <f>INDEX('Raw Election Data'!$A$1:$AN$3144,MATCH($C2286&amp;" "&amp;$B2286,'Raw Election Data'!$C$1:$C$3144,0),MATCH('Joined Data'!Q$1,'Raw Election Data'!$A$1:$AN$1,0))</f>
        <v>-0.44834373881576334</v>
      </c>
      <c r="R2286">
        <f>INDEX('Raw Election Data'!$A$1:$AN$3144,MATCH($C2286&amp;" "&amp;$B2286,'Raw Election Data'!$C$1:$C$3144,0),MATCH('Joined Data'!R$1,'Raw Election Data'!$A$1:$AN$1,0))</f>
        <v>0.44834373881576334</v>
      </c>
    </row>
    <row r="2287" spans="1:18" ht="13.5" hidden="1" customHeight="1" x14ac:dyDescent="0.15">
      <c r="A2287" t="s">
        <v>283</v>
      </c>
      <c r="B2287" t="s">
        <v>5798</v>
      </c>
      <c r="C2287" t="str">
        <f>INDEX(FIPS!$A$1:$E$3236,MATCH($F2287,FIPS!$D$1:$D$3236,0),5)</f>
        <v>McKean County</v>
      </c>
      <c r="D2287" t="s">
        <v>284</v>
      </c>
      <c r="E2287" s="15" t="s">
        <v>47</v>
      </c>
      <c r="F2287" t="s">
        <v>5922</v>
      </c>
      <c r="G2287" t="s">
        <v>7784</v>
      </c>
      <c r="H2287" t="str">
        <f>IFERROR(VLOOKUP($G2287,'Team Colors'!$A:$B,2,0),"#c9c9c9")</f>
        <v>#ffb612</v>
      </c>
      <c r="I2287">
        <f>INDEX('Raw Election Data'!$A$1:$AN$3144,MATCH($C2287&amp;" "&amp;$B2287,'Raw Election Data'!$C$1:$C$3144,0),MATCH('Joined Data'!I$1,'Raw Election Data'!$A$1:$AN$1,0))</f>
        <v>42412</v>
      </c>
      <c r="J2287">
        <f>INDEX('Raw Election Data'!$A$1:$AN$3144,MATCH($C2287&amp;" "&amp;$B2287,'Raw Election Data'!$C$1:$C$3144,0),MATCH('Joined Data'!J$1,'Raw Election Data'!$A$1:$AN$1,0))</f>
        <v>3802</v>
      </c>
      <c r="K2287">
        <f>INDEX('Raw Election Data'!$A$1:$AN$3144,MATCH($C2287&amp;" "&amp;$B2287,'Raw Election Data'!$C$1:$C$3144,0),MATCH('Joined Data'!K$1,'Raw Election Data'!$A$1:$AN$1,0))</f>
        <v>11159</v>
      </c>
      <c r="L2287">
        <f>INDEX('Raw Election Data'!$A$1:$AN$3144,MATCH($C2287&amp;" "&amp;$B2287,'Raw Election Data'!$C$1:$C$3144,0),MATCH('Joined Data'!L$1,'Raw Election Data'!$A$1:$AN$1,0))</f>
        <v>15572</v>
      </c>
      <c r="M2287">
        <f>INDEX('Raw Election Data'!$A$1:$AN$3144,MATCH($C2287&amp;" "&amp;$B2287,'Raw Election Data'!$C$1:$C$3144,0),MATCH('Joined Data'!M$1,'Raw Election Data'!$A$1:$AN$1,0))</f>
        <v>0.24415617775494478</v>
      </c>
      <c r="N2287">
        <f>INDEX('Raw Election Data'!$A$1:$AN$3144,MATCH($C2287&amp;" "&amp;$B2287,'Raw Election Data'!$C$1:$C$3144,0),MATCH('Joined Data'!N$1,'Raw Election Data'!$A$1:$AN$1,0))</f>
        <v>0.71660673002825581</v>
      </c>
      <c r="O2287">
        <f>INDEX('Raw Election Data'!$A$1:$AN$3144,MATCH($C2287&amp;" "&amp;$B2287,'Raw Election Data'!$C$1:$C$3144,0),MATCH('Joined Data'!O$1,'Raw Election Data'!$A$1:$AN$1,0))</f>
        <v>-7357</v>
      </c>
      <c r="P2287">
        <f>INDEX('Raw Election Data'!$A$1:$AN$3144,MATCH($C2287&amp;" "&amp;$B2287,'Raw Election Data'!$C$1:$C$3144,0),MATCH('Joined Data'!P$1,'Raw Election Data'!$A$1:$AN$1,0))</f>
        <v>7357</v>
      </c>
      <c r="Q2287">
        <f>INDEX('Raw Election Data'!$A$1:$AN$3144,MATCH($C2287&amp;" "&amp;$B2287,'Raw Election Data'!$C$1:$C$3144,0),MATCH('Joined Data'!Q$1,'Raw Election Data'!$A$1:$AN$1,0))</f>
        <v>-0.47245055227331101</v>
      </c>
      <c r="R2287">
        <f>INDEX('Raw Election Data'!$A$1:$AN$3144,MATCH($C2287&amp;" "&amp;$B2287,'Raw Election Data'!$C$1:$C$3144,0),MATCH('Joined Data'!R$1,'Raw Election Data'!$A$1:$AN$1,0))</f>
        <v>0.47245055227331101</v>
      </c>
    </row>
    <row r="2288" spans="1:18" ht="13.5" hidden="1" customHeight="1" x14ac:dyDescent="0.15">
      <c r="A2288" t="s">
        <v>283</v>
      </c>
      <c r="B2288" t="s">
        <v>5798</v>
      </c>
      <c r="C2288" t="str">
        <f>INDEX(FIPS!$A$1:$E$3236,MATCH($F2288,FIPS!$D$1:$D$3236,0),5)</f>
        <v>Mercer County</v>
      </c>
      <c r="D2288" t="s">
        <v>284</v>
      </c>
      <c r="E2288" s="15" t="s">
        <v>48</v>
      </c>
      <c r="F2288" t="s">
        <v>5925</v>
      </c>
      <c r="G2288" t="s">
        <v>7784</v>
      </c>
      <c r="H2288" t="str">
        <f>IFERROR(VLOOKUP($G2288,'Team Colors'!$A:$B,2,0),"#c9c9c9")</f>
        <v>#ffb612</v>
      </c>
      <c r="I2288">
        <f>INDEX('Raw Election Data'!$A$1:$AN$3144,MATCH($C2288&amp;" "&amp;$B2288,'Raw Election Data'!$C$1:$C$3144,0),MATCH('Joined Data'!I$1,'Raw Election Data'!$A$1:$AN$1,0))</f>
        <v>114234</v>
      </c>
      <c r="J2288">
        <f>INDEX('Raw Election Data'!$A$1:$AN$3144,MATCH($C2288&amp;" "&amp;$B2288,'Raw Election Data'!$C$1:$C$3144,0),MATCH('Joined Data'!J$1,'Raw Election Data'!$A$1:$AN$1,0))</f>
        <v>17631</v>
      </c>
      <c r="K2288">
        <f>INDEX('Raw Election Data'!$A$1:$AN$3144,MATCH($C2288&amp;" "&amp;$B2288,'Raw Election Data'!$C$1:$C$3144,0),MATCH('Joined Data'!K$1,'Raw Election Data'!$A$1:$AN$1,0))</f>
        <v>30034</v>
      </c>
      <c r="L2288">
        <f>INDEX('Raw Election Data'!$A$1:$AN$3144,MATCH($C2288&amp;" "&amp;$B2288,'Raw Election Data'!$C$1:$C$3144,0),MATCH('Joined Data'!L$1,'Raw Election Data'!$A$1:$AN$1,0))</f>
        <v>49594</v>
      </c>
      <c r="M2288">
        <f>INDEX('Raw Election Data'!$A$1:$AN$3144,MATCH($C2288&amp;" "&amp;$B2288,'Raw Election Data'!$C$1:$C$3144,0),MATCH('Joined Data'!M$1,'Raw Election Data'!$A$1:$AN$1,0))</f>
        <v>0.35550671452191795</v>
      </c>
      <c r="N2288">
        <f>INDEX('Raw Election Data'!$A$1:$AN$3144,MATCH($C2288&amp;" "&amp;$B2288,'Raw Election Data'!$C$1:$C$3144,0),MATCH('Joined Data'!N$1,'Raw Election Data'!$A$1:$AN$1,0))</f>
        <v>0.6055974513045933</v>
      </c>
      <c r="O2288">
        <f>INDEX('Raw Election Data'!$A$1:$AN$3144,MATCH($C2288&amp;" "&amp;$B2288,'Raw Election Data'!$C$1:$C$3144,0),MATCH('Joined Data'!O$1,'Raw Election Data'!$A$1:$AN$1,0))</f>
        <v>-12403</v>
      </c>
      <c r="P2288">
        <f>INDEX('Raw Election Data'!$A$1:$AN$3144,MATCH($C2288&amp;" "&amp;$B2288,'Raw Election Data'!$C$1:$C$3144,0),MATCH('Joined Data'!P$1,'Raw Election Data'!$A$1:$AN$1,0))</f>
        <v>12403</v>
      </c>
      <c r="Q2288">
        <f>INDEX('Raw Election Data'!$A$1:$AN$3144,MATCH($C2288&amp;" "&amp;$B2288,'Raw Election Data'!$C$1:$C$3144,0),MATCH('Joined Data'!Q$1,'Raw Election Data'!$A$1:$AN$1,0))</f>
        <v>-0.25009073678267535</v>
      </c>
      <c r="R2288">
        <f>INDEX('Raw Election Data'!$A$1:$AN$3144,MATCH($C2288&amp;" "&amp;$B2288,'Raw Election Data'!$C$1:$C$3144,0),MATCH('Joined Data'!R$1,'Raw Election Data'!$A$1:$AN$1,0))</f>
        <v>0.25009073678267535</v>
      </c>
    </row>
    <row r="2289" spans="1:18" ht="13.5" hidden="1" customHeight="1" x14ac:dyDescent="0.15">
      <c r="A2289" t="s">
        <v>283</v>
      </c>
      <c r="B2289" t="s">
        <v>5798</v>
      </c>
      <c r="C2289" t="str">
        <f>INDEX(FIPS!$A$1:$E$3236,MATCH($F2289,FIPS!$D$1:$D$3236,0),5)</f>
        <v>Mifflin County</v>
      </c>
      <c r="D2289" t="s">
        <v>284</v>
      </c>
      <c r="E2289" s="15" t="s">
        <v>49</v>
      </c>
      <c r="F2289" t="s">
        <v>5927</v>
      </c>
      <c r="G2289" t="s">
        <v>7784</v>
      </c>
      <c r="H2289" t="str">
        <f>IFERROR(VLOOKUP($G2289,'Team Colors'!$A:$B,2,0),"#c9c9c9")</f>
        <v>#ffb612</v>
      </c>
      <c r="I2289">
        <f>INDEX('Raw Election Data'!$A$1:$AN$3144,MATCH($C2289&amp;" "&amp;$B2289,'Raw Election Data'!$C$1:$C$3144,0),MATCH('Joined Data'!I$1,'Raw Election Data'!$A$1:$AN$1,0))</f>
        <v>46500</v>
      </c>
      <c r="J2289">
        <f>INDEX('Raw Election Data'!$A$1:$AN$3144,MATCH($C2289&amp;" "&amp;$B2289,'Raw Election Data'!$C$1:$C$3144,0),MATCH('Joined Data'!J$1,'Raw Election Data'!$A$1:$AN$1,0))</f>
        <v>3563</v>
      </c>
      <c r="K2289">
        <f>INDEX('Raw Election Data'!$A$1:$AN$3144,MATCH($C2289&amp;" "&amp;$B2289,'Raw Election Data'!$C$1:$C$3144,0),MATCH('Joined Data'!K$1,'Raw Election Data'!$A$1:$AN$1,0))</f>
        <v>14050</v>
      </c>
      <c r="L2289">
        <f>INDEX('Raw Election Data'!$A$1:$AN$3144,MATCH($C2289&amp;" "&amp;$B2289,'Raw Election Data'!$C$1:$C$3144,0),MATCH('Joined Data'!L$1,'Raw Election Data'!$A$1:$AN$1,0))</f>
        <v>18239</v>
      </c>
      <c r="M2289">
        <f>INDEX('Raw Election Data'!$A$1:$AN$3144,MATCH($C2289&amp;" "&amp;$B2289,'Raw Election Data'!$C$1:$C$3144,0),MATCH('Joined Data'!M$1,'Raw Election Data'!$A$1:$AN$1,0))</f>
        <v>0.19535062229288885</v>
      </c>
      <c r="N2289">
        <f>INDEX('Raw Election Data'!$A$1:$AN$3144,MATCH($C2289&amp;" "&amp;$B2289,'Raw Election Data'!$C$1:$C$3144,0),MATCH('Joined Data'!N$1,'Raw Election Data'!$A$1:$AN$1,0))</f>
        <v>0.77032732057678599</v>
      </c>
      <c r="O2289">
        <f>INDEX('Raw Election Data'!$A$1:$AN$3144,MATCH($C2289&amp;" "&amp;$B2289,'Raw Election Data'!$C$1:$C$3144,0),MATCH('Joined Data'!O$1,'Raw Election Data'!$A$1:$AN$1,0))</f>
        <v>-10487</v>
      </c>
      <c r="P2289">
        <f>INDEX('Raw Election Data'!$A$1:$AN$3144,MATCH($C2289&amp;" "&amp;$B2289,'Raw Election Data'!$C$1:$C$3144,0),MATCH('Joined Data'!P$1,'Raw Election Data'!$A$1:$AN$1,0))</f>
        <v>10487</v>
      </c>
      <c r="Q2289">
        <f>INDEX('Raw Election Data'!$A$1:$AN$3144,MATCH($C2289&amp;" "&amp;$B2289,'Raw Election Data'!$C$1:$C$3144,0),MATCH('Joined Data'!Q$1,'Raw Election Data'!$A$1:$AN$1,0))</f>
        <v>-0.57497669828389708</v>
      </c>
      <c r="R2289">
        <f>INDEX('Raw Election Data'!$A$1:$AN$3144,MATCH($C2289&amp;" "&amp;$B2289,'Raw Election Data'!$C$1:$C$3144,0),MATCH('Joined Data'!R$1,'Raw Election Data'!$A$1:$AN$1,0))</f>
        <v>0.57497669828389708</v>
      </c>
    </row>
    <row r="2290" spans="1:18" ht="13.5" hidden="1" customHeight="1" x14ac:dyDescent="0.15">
      <c r="A2290" t="s">
        <v>283</v>
      </c>
      <c r="B2290" t="s">
        <v>5798</v>
      </c>
      <c r="C2290" t="str">
        <f>INDEX(FIPS!$A$1:$E$3236,MATCH($F2290,FIPS!$D$1:$D$3236,0),5)</f>
        <v>Monroe County</v>
      </c>
      <c r="D2290" t="s">
        <v>284</v>
      </c>
      <c r="E2290" s="15" t="s">
        <v>50</v>
      </c>
      <c r="F2290" t="s">
        <v>5930</v>
      </c>
      <c r="G2290" t="s">
        <v>7768</v>
      </c>
      <c r="H2290" t="str">
        <f>IFERROR(VLOOKUP($G2290,'Team Colors'!$A:$B,2,0),"#c9c9c9")</f>
        <v>#0b2265</v>
      </c>
      <c r="I2290">
        <f>INDEX('Raw Election Data'!$A$1:$AN$3144,MATCH($C2290&amp;" "&amp;$B2290,'Raw Election Data'!$C$1:$C$3144,0),MATCH('Joined Data'!I$1,'Raw Election Data'!$A$1:$AN$1,0))</f>
        <v>166397</v>
      </c>
      <c r="J2290">
        <f>INDEX('Raw Election Data'!$A$1:$AN$3144,MATCH($C2290&amp;" "&amp;$B2290,'Raw Election Data'!$C$1:$C$3144,0),MATCH('Joined Data'!J$1,'Raw Election Data'!$A$1:$AN$1,0))</f>
        <v>31930</v>
      </c>
      <c r="K2290">
        <f>INDEX('Raw Election Data'!$A$1:$AN$3144,MATCH($C2290&amp;" "&amp;$B2290,'Raw Election Data'!$C$1:$C$3144,0),MATCH('Joined Data'!K$1,'Raw Election Data'!$A$1:$AN$1,0))</f>
        <v>31706</v>
      </c>
      <c r="L2290">
        <f>INDEX('Raw Election Data'!$A$1:$AN$3144,MATCH($C2290&amp;" "&amp;$B2290,'Raw Election Data'!$C$1:$C$3144,0),MATCH('Joined Data'!L$1,'Raw Election Data'!$A$1:$AN$1,0))</f>
        <v>65944</v>
      </c>
      <c r="M2290">
        <f>INDEX('Raw Election Data'!$A$1:$AN$3144,MATCH($C2290&amp;" "&amp;$B2290,'Raw Election Data'!$C$1:$C$3144,0),MATCH('Joined Data'!M$1,'Raw Election Data'!$A$1:$AN$1,0))</f>
        <v>0.48419871406041487</v>
      </c>
      <c r="N2290">
        <f>INDEX('Raw Election Data'!$A$1:$AN$3144,MATCH($C2290&amp;" "&amp;$B2290,'Raw Election Data'!$C$1:$C$3144,0),MATCH('Joined Data'!N$1,'Raw Election Data'!$A$1:$AN$1,0))</f>
        <v>0.48080189251486111</v>
      </c>
      <c r="O2290">
        <f>INDEX('Raw Election Data'!$A$1:$AN$3144,MATCH($C2290&amp;" "&amp;$B2290,'Raw Election Data'!$C$1:$C$3144,0),MATCH('Joined Data'!O$1,'Raw Election Data'!$A$1:$AN$1,0))</f>
        <v>224</v>
      </c>
      <c r="P2290">
        <f>INDEX('Raw Election Data'!$A$1:$AN$3144,MATCH($C2290&amp;" "&amp;$B2290,'Raw Election Data'!$C$1:$C$3144,0),MATCH('Joined Data'!P$1,'Raw Election Data'!$A$1:$AN$1,0))</f>
        <v>-224</v>
      </c>
      <c r="Q2290">
        <f>INDEX('Raw Election Data'!$A$1:$AN$3144,MATCH($C2290&amp;" "&amp;$B2290,'Raw Election Data'!$C$1:$C$3144,0),MATCH('Joined Data'!Q$1,'Raw Election Data'!$A$1:$AN$1,0))</f>
        <v>3.3968215455537631E-3</v>
      </c>
      <c r="R2290">
        <f>INDEX('Raw Election Data'!$A$1:$AN$3144,MATCH($C2290&amp;" "&amp;$B2290,'Raw Election Data'!$C$1:$C$3144,0),MATCH('Joined Data'!R$1,'Raw Election Data'!$A$1:$AN$1,0))</f>
        <v>-3.3968215455537631E-3</v>
      </c>
    </row>
    <row r="2291" spans="1:18" ht="13.5" hidden="1" customHeight="1" x14ac:dyDescent="0.15">
      <c r="A2291" t="s">
        <v>283</v>
      </c>
      <c r="B2291" t="s">
        <v>5798</v>
      </c>
      <c r="C2291" t="str">
        <f>INDEX(FIPS!$A$1:$E$3236,MATCH($F2291,FIPS!$D$1:$D$3236,0),5)</f>
        <v>Montgomery County</v>
      </c>
      <c r="D2291" t="s">
        <v>284</v>
      </c>
      <c r="E2291" s="15" t="s">
        <v>51</v>
      </c>
      <c r="F2291" t="s">
        <v>5933</v>
      </c>
      <c r="G2291" t="s">
        <v>7780</v>
      </c>
      <c r="H2291" t="str">
        <f>IFERROR(VLOOKUP($G2291,'Team Colors'!$A:$B,2,0),"#c9c9c9")</f>
        <v>#004953</v>
      </c>
      <c r="I2291">
        <f>INDEX('Raw Election Data'!$A$1:$AN$3144,MATCH($C2291&amp;" "&amp;$B2291,'Raw Election Data'!$C$1:$C$3144,0),MATCH('Joined Data'!I$1,'Raw Election Data'!$A$1:$AN$1,0))</f>
        <v>819264</v>
      </c>
      <c r="J2291">
        <f>INDEX('Raw Election Data'!$A$1:$AN$3144,MATCH($C2291&amp;" "&amp;$B2291,'Raw Election Data'!$C$1:$C$3144,0),MATCH('Joined Data'!J$1,'Raw Election Data'!$A$1:$AN$1,0))</f>
        <v>251063</v>
      </c>
      <c r="K2291">
        <f>INDEX('Raw Election Data'!$A$1:$AN$3144,MATCH($C2291&amp;" "&amp;$B2291,'Raw Election Data'!$C$1:$C$3144,0),MATCH('Joined Data'!K$1,'Raw Election Data'!$A$1:$AN$1,0))</f>
        <v>160803</v>
      </c>
      <c r="L2291">
        <f>INDEX('Raw Election Data'!$A$1:$AN$3144,MATCH($C2291&amp;" "&amp;$B2291,'Raw Election Data'!$C$1:$C$3144,0),MATCH('Joined Data'!L$1,'Raw Election Data'!$A$1:$AN$1,0))</f>
        <v>427489</v>
      </c>
      <c r="M2291">
        <f>INDEX('Raw Election Data'!$A$1:$AN$3144,MATCH($C2291&amp;" "&amp;$B2291,'Raw Election Data'!$C$1:$C$3144,0),MATCH('Joined Data'!M$1,'Raw Election Data'!$A$1:$AN$1,0))</f>
        <v>0.58729698308026634</v>
      </c>
      <c r="N2291">
        <f>INDEX('Raw Election Data'!$A$1:$AN$3144,MATCH($C2291&amp;" "&amp;$B2291,'Raw Election Data'!$C$1:$C$3144,0),MATCH('Joined Data'!N$1,'Raw Election Data'!$A$1:$AN$1,0))</f>
        <v>0.37615704731583738</v>
      </c>
      <c r="O2291">
        <f>INDEX('Raw Election Data'!$A$1:$AN$3144,MATCH($C2291&amp;" "&amp;$B2291,'Raw Election Data'!$C$1:$C$3144,0),MATCH('Joined Data'!O$1,'Raw Election Data'!$A$1:$AN$1,0))</f>
        <v>90260</v>
      </c>
      <c r="P2291">
        <f>INDEX('Raw Election Data'!$A$1:$AN$3144,MATCH($C2291&amp;" "&amp;$B2291,'Raw Election Data'!$C$1:$C$3144,0),MATCH('Joined Data'!P$1,'Raw Election Data'!$A$1:$AN$1,0))</f>
        <v>-90260</v>
      </c>
      <c r="Q2291">
        <f>INDEX('Raw Election Data'!$A$1:$AN$3144,MATCH($C2291&amp;" "&amp;$B2291,'Raw Election Data'!$C$1:$C$3144,0),MATCH('Joined Data'!Q$1,'Raw Election Data'!$A$1:$AN$1,0))</f>
        <v>0.21113993576442897</v>
      </c>
      <c r="R2291">
        <f>INDEX('Raw Election Data'!$A$1:$AN$3144,MATCH($C2291&amp;" "&amp;$B2291,'Raw Election Data'!$C$1:$C$3144,0),MATCH('Joined Data'!R$1,'Raw Election Data'!$A$1:$AN$1,0))</f>
        <v>-0.21113993576442897</v>
      </c>
    </row>
    <row r="2292" spans="1:18" ht="13.5" hidden="1" customHeight="1" x14ac:dyDescent="0.15">
      <c r="A2292" t="s">
        <v>283</v>
      </c>
      <c r="B2292" t="s">
        <v>5798</v>
      </c>
      <c r="C2292" t="str">
        <f>INDEX(FIPS!$A$1:$E$3236,MATCH($F2292,FIPS!$D$1:$D$3236,0),5)</f>
        <v>Montour County</v>
      </c>
      <c r="D2292" t="s">
        <v>284</v>
      </c>
      <c r="E2292" s="15" t="s">
        <v>52</v>
      </c>
      <c r="F2292" t="s">
        <v>5935</v>
      </c>
      <c r="G2292" t="s">
        <v>7784</v>
      </c>
      <c r="H2292" t="str">
        <f>IFERROR(VLOOKUP($G2292,'Team Colors'!$A:$B,2,0),"#c9c9c9")</f>
        <v>#ffb612</v>
      </c>
      <c r="I2292">
        <f>INDEX('Raw Election Data'!$A$1:$AN$3144,MATCH($C2292&amp;" "&amp;$B2292,'Raw Election Data'!$C$1:$C$3144,0),MATCH('Joined Data'!I$1,'Raw Election Data'!$A$1:$AN$1,0))</f>
        <v>18557</v>
      </c>
      <c r="J2292">
        <f>INDEX('Raw Election Data'!$A$1:$AN$3144,MATCH($C2292&amp;" "&amp;$B2292,'Raw Election Data'!$C$1:$C$3144,0),MATCH('Joined Data'!J$1,'Raw Election Data'!$A$1:$AN$1,0))</f>
        <v>2851</v>
      </c>
      <c r="K2292">
        <f>INDEX('Raw Election Data'!$A$1:$AN$3144,MATCH($C2292&amp;" "&amp;$B2292,'Raw Election Data'!$C$1:$C$3144,0),MATCH('Joined Data'!K$1,'Raw Election Data'!$A$1:$AN$1,0))</f>
        <v>5274</v>
      </c>
      <c r="L2292">
        <f>INDEX('Raw Election Data'!$A$1:$AN$3144,MATCH($C2292&amp;" "&amp;$B2292,'Raw Election Data'!$C$1:$C$3144,0),MATCH('Joined Data'!L$1,'Raw Election Data'!$A$1:$AN$1,0))</f>
        <v>8535</v>
      </c>
      <c r="M2292">
        <f>INDEX('Raw Election Data'!$A$1:$AN$3144,MATCH($C2292&amp;" "&amp;$B2292,'Raw Election Data'!$C$1:$C$3144,0),MATCH('Joined Data'!M$1,'Raw Election Data'!$A$1:$AN$1,0))</f>
        <v>0.33403632103104863</v>
      </c>
      <c r="N2292">
        <f>INDEX('Raw Election Data'!$A$1:$AN$3144,MATCH($C2292&amp;" "&amp;$B2292,'Raw Election Data'!$C$1:$C$3144,0),MATCH('Joined Data'!N$1,'Raw Election Data'!$A$1:$AN$1,0))</f>
        <v>0.6179261862917399</v>
      </c>
      <c r="O2292">
        <f>INDEX('Raw Election Data'!$A$1:$AN$3144,MATCH($C2292&amp;" "&amp;$B2292,'Raw Election Data'!$C$1:$C$3144,0),MATCH('Joined Data'!O$1,'Raw Election Data'!$A$1:$AN$1,0))</f>
        <v>-2423</v>
      </c>
      <c r="P2292">
        <f>INDEX('Raw Election Data'!$A$1:$AN$3144,MATCH($C2292&amp;" "&amp;$B2292,'Raw Election Data'!$C$1:$C$3144,0),MATCH('Joined Data'!P$1,'Raw Election Data'!$A$1:$AN$1,0))</f>
        <v>2423</v>
      </c>
      <c r="Q2292">
        <f>INDEX('Raw Election Data'!$A$1:$AN$3144,MATCH($C2292&amp;" "&amp;$B2292,'Raw Election Data'!$C$1:$C$3144,0),MATCH('Joined Data'!Q$1,'Raw Election Data'!$A$1:$AN$1,0))</f>
        <v>-0.28388986526069127</v>
      </c>
      <c r="R2292">
        <f>INDEX('Raw Election Data'!$A$1:$AN$3144,MATCH($C2292&amp;" "&amp;$B2292,'Raw Election Data'!$C$1:$C$3144,0),MATCH('Joined Data'!R$1,'Raw Election Data'!$A$1:$AN$1,0))</f>
        <v>0.28388986526069127</v>
      </c>
    </row>
    <row r="2293" spans="1:18" ht="13.5" hidden="1" customHeight="1" x14ac:dyDescent="0.15">
      <c r="A2293" t="s">
        <v>283</v>
      </c>
      <c r="B2293" t="s">
        <v>5798</v>
      </c>
      <c r="C2293" t="str">
        <f>INDEX(FIPS!$A$1:$E$3236,MATCH($F2293,FIPS!$D$1:$D$3236,0),5)</f>
        <v>Northampton County</v>
      </c>
      <c r="D2293" t="s">
        <v>284</v>
      </c>
      <c r="E2293" s="15" t="s">
        <v>53</v>
      </c>
      <c r="F2293" t="s">
        <v>5936</v>
      </c>
      <c r="G2293" t="s">
        <v>7780</v>
      </c>
      <c r="H2293" t="str">
        <f>IFERROR(VLOOKUP($G2293,'Team Colors'!$A:$B,2,0),"#c9c9c9")</f>
        <v>#004953</v>
      </c>
      <c r="I2293">
        <f>INDEX('Raw Election Data'!$A$1:$AN$3144,MATCH($C2293&amp;" "&amp;$B2293,'Raw Election Data'!$C$1:$C$3144,0),MATCH('Joined Data'!I$1,'Raw Election Data'!$A$1:$AN$1,0))</f>
        <v>300813</v>
      </c>
      <c r="J2293">
        <f>INDEX('Raw Election Data'!$A$1:$AN$3144,MATCH($C2293&amp;" "&amp;$B2293,'Raw Election Data'!$C$1:$C$3144,0),MATCH('Joined Data'!J$1,'Raw Election Data'!$A$1:$AN$1,0))</f>
        <v>65936</v>
      </c>
      <c r="K2293">
        <f>INDEX('Raw Election Data'!$A$1:$AN$3144,MATCH($C2293&amp;" "&amp;$B2293,'Raw Election Data'!$C$1:$C$3144,0),MATCH('Joined Data'!K$1,'Raw Election Data'!$A$1:$AN$1,0))</f>
        <v>71384</v>
      </c>
      <c r="L2293">
        <f>INDEX('Raw Election Data'!$A$1:$AN$3144,MATCH($C2293&amp;" "&amp;$B2293,'Raw Election Data'!$C$1:$C$3144,0),MATCH('Joined Data'!L$1,'Raw Election Data'!$A$1:$AN$1,0))</f>
        <v>142775</v>
      </c>
      <c r="M2293">
        <f>INDEX('Raw Election Data'!$A$1:$AN$3144,MATCH($C2293&amp;" "&amp;$B2293,'Raw Election Data'!$C$1:$C$3144,0),MATCH('Joined Data'!M$1,'Raw Election Data'!$A$1:$AN$1,0))</f>
        <v>0.46181754508842582</v>
      </c>
      <c r="N2293">
        <f>INDEX('Raw Election Data'!$A$1:$AN$3144,MATCH($C2293&amp;" "&amp;$B2293,'Raw Election Data'!$C$1:$C$3144,0),MATCH('Joined Data'!N$1,'Raw Election Data'!$A$1:$AN$1,0))</f>
        <v>0.499975485904395</v>
      </c>
      <c r="O2293">
        <f>INDEX('Raw Election Data'!$A$1:$AN$3144,MATCH($C2293&amp;" "&amp;$B2293,'Raw Election Data'!$C$1:$C$3144,0),MATCH('Joined Data'!O$1,'Raw Election Data'!$A$1:$AN$1,0))</f>
        <v>-5448</v>
      </c>
      <c r="P2293">
        <f>INDEX('Raw Election Data'!$A$1:$AN$3144,MATCH($C2293&amp;" "&amp;$B2293,'Raw Election Data'!$C$1:$C$3144,0),MATCH('Joined Data'!P$1,'Raw Election Data'!$A$1:$AN$1,0))</f>
        <v>5448</v>
      </c>
      <c r="Q2293">
        <f>INDEX('Raw Election Data'!$A$1:$AN$3144,MATCH($C2293&amp;" "&amp;$B2293,'Raw Election Data'!$C$1:$C$3144,0),MATCH('Joined Data'!Q$1,'Raw Election Data'!$A$1:$AN$1,0))</f>
        <v>-3.8157940815969182E-2</v>
      </c>
      <c r="R2293">
        <f>INDEX('Raw Election Data'!$A$1:$AN$3144,MATCH($C2293&amp;" "&amp;$B2293,'Raw Election Data'!$C$1:$C$3144,0),MATCH('Joined Data'!R$1,'Raw Election Data'!$A$1:$AN$1,0))</f>
        <v>3.8157940815969182E-2</v>
      </c>
    </row>
    <row r="2294" spans="1:18" ht="13.5" hidden="1" customHeight="1" x14ac:dyDescent="0.15">
      <c r="A2294" t="s">
        <v>283</v>
      </c>
      <c r="B2294" t="s">
        <v>5798</v>
      </c>
      <c r="C2294" t="str">
        <f>INDEX(FIPS!$A$1:$E$3236,MATCH($F2294,FIPS!$D$1:$D$3236,0),5)</f>
        <v>Northumberland County</v>
      </c>
      <c r="D2294" t="s">
        <v>284</v>
      </c>
      <c r="E2294" s="15" t="s">
        <v>54</v>
      </c>
      <c r="F2294" t="s">
        <v>5938</v>
      </c>
      <c r="G2294" t="s">
        <v>7784</v>
      </c>
      <c r="H2294" t="str">
        <f>IFERROR(VLOOKUP($G2294,'Team Colors'!$A:$B,2,0),"#c9c9c9")</f>
        <v>#ffb612</v>
      </c>
      <c r="I2294">
        <f>INDEX('Raw Election Data'!$A$1:$AN$3144,MATCH($C2294&amp;" "&amp;$B2294,'Raw Election Data'!$C$1:$C$3144,0),MATCH('Joined Data'!I$1,'Raw Election Data'!$A$1:$AN$1,0))</f>
        <v>93246</v>
      </c>
      <c r="J2294">
        <f>INDEX('Raw Election Data'!$A$1:$AN$3144,MATCH($C2294&amp;" "&amp;$B2294,'Raw Election Data'!$C$1:$C$3144,0),MATCH('Joined Data'!J$1,'Raw Election Data'!$A$1:$AN$1,0))</f>
        <v>9184</v>
      </c>
      <c r="K2294">
        <f>INDEX('Raw Election Data'!$A$1:$AN$3144,MATCH($C2294&amp;" "&amp;$B2294,'Raw Election Data'!$C$1:$C$3144,0),MATCH('Joined Data'!K$1,'Raw Election Data'!$A$1:$AN$1,0))</f>
        <v>24418</v>
      </c>
      <c r="L2294">
        <f>INDEX('Raw Election Data'!$A$1:$AN$3144,MATCH($C2294&amp;" "&amp;$B2294,'Raw Election Data'!$C$1:$C$3144,0),MATCH('Joined Data'!L$1,'Raw Election Data'!$A$1:$AN$1,0))</f>
        <v>34971</v>
      </c>
      <c r="M2294">
        <f>INDEX('Raw Election Data'!$A$1:$AN$3144,MATCH($C2294&amp;" "&amp;$B2294,'Raw Election Data'!$C$1:$C$3144,0),MATCH('Joined Data'!M$1,'Raw Election Data'!$A$1:$AN$1,0))</f>
        <v>0.2626175974378771</v>
      </c>
      <c r="N2294">
        <f>INDEX('Raw Election Data'!$A$1:$AN$3144,MATCH($C2294&amp;" "&amp;$B2294,'Raw Election Data'!$C$1:$C$3144,0),MATCH('Joined Data'!N$1,'Raw Election Data'!$A$1:$AN$1,0))</f>
        <v>0.69823568099282263</v>
      </c>
      <c r="O2294">
        <f>INDEX('Raw Election Data'!$A$1:$AN$3144,MATCH($C2294&amp;" "&amp;$B2294,'Raw Election Data'!$C$1:$C$3144,0),MATCH('Joined Data'!O$1,'Raw Election Data'!$A$1:$AN$1,0))</f>
        <v>-15234</v>
      </c>
      <c r="P2294">
        <f>INDEX('Raw Election Data'!$A$1:$AN$3144,MATCH($C2294&amp;" "&amp;$B2294,'Raw Election Data'!$C$1:$C$3144,0),MATCH('Joined Data'!P$1,'Raw Election Data'!$A$1:$AN$1,0))</f>
        <v>15234</v>
      </c>
      <c r="Q2294">
        <f>INDEX('Raw Election Data'!$A$1:$AN$3144,MATCH($C2294&amp;" "&amp;$B2294,'Raw Election Data'!$C$1:$C$3144,0),MATCH('Joined Data'!Q$1,'Raw Election Data'!$A$1:$AN$1,0))</f>
        <v>-0.43561808355494552</v>
      </c>
      <c r="R2294">
        <f>INDEX('Raw Election Data'!$A$1:$AN$3144,MATCH($C2294&amp;" "&amp;$B2294,'Raw Election Data'!$C$1:$C$3144,0),MATCH('Joined Data'!R$1,'Raw Election Data'!$A$1:$AN$1,0))</f>
        <v>0.43561808355494552</v>
      </c>
    </row>
    <row r="2295" spans="1:18" ht="13.5" hidden="1" customHeight="1" x14ac:dyDescent="0.15">
      <c r="A2295" t="s">
        <v>283</v>
      </c>
      <c r="B2295" t="s">
        <v>5798</v>
      </c>
      <c r="C2295" t="str">
        <f>INDEX(FIPS!$A$1:$E$3236,MATCH($F2295,FIPS!$D$1:$D$3236,0),5)</f>
        <v>Perry County</v>
      </c>
      <c r="D2295" t="s">
        <v>284</v>
      </c>
      <c r="E2295" s="15" t="s">
        <v>55</v>
      </c>
      <c r="F2295" t="s">
        <v>5941</v>
      </c>
      <c r="G2295" t="s">
        <v>7784</v>
      </c>
      <c r="H2295" t="str">
        <f>IFERROR(VLOOKUP($G2295,'Team Colors'!$A:$B,2,0),"#c9c9c9")</f>
        <v>#ffb612</v>
      </c>
      <c r="I2295">
        <f>INDEX('Raw Election Data'!$A$1:$AN$3144,MATCH($C2295&amp;" "&amp;$B2295,'Raw Election Data'!$C$1:$C$3144,0),MATCH('Joined Data'!I$1,'Raw Election Data'!$A$1:$AN$1,0))</f>
        <v>45685</v>
      </c>
      <c r="J2295">
        <f>INDEX('Raw Election Data'!$A$1:$AN$3144,MATCH($C2295&amp;" "&amp;$B2295,'Raw Election Data'!$C$1:$C$3144,0),MATCH('Joined Data'!J$1,'Raw Election Data'!$A$1:$AN$1,0))</f>
        <v>4630</v>
      </c>
      <c r="K2295">
        <f>INDEX('Raw Election Data'!$A$1:$AN$3144,MATCH($C2295&amp;" "&amp;$B2295,'Raw Election Data'!$C$1:$C$3144,0),MATCH('Joined Data'!K$1,'Raw Election Data'!$A$1:$AN$1,0))</f>
        <v>15613</v>
      </c>
      <c r="L2295">
        <f>INDEX('Raw Election Data'!$A$1:$AN$3144,MATCH($C2295&amp;" "&amp;$B2295,'Raw Election Data'!$C$1:$C$3144,0),MATCH('Joined Data'!L$1,'Raw Election Data'!$A$1:$AN$1,0))</f>
        <v>21153</v>
      </c>
      <c r="M2295">
        <f>INDEX('Raw Election Data'!$A$1:$AN$3144,MATCH($C2295&amp;" "&amp;$B2295,'Raw Election Data'!$C$1:$C$3144,0),MATCH('Joined Data'!M$1,'Raw Election Data'!$A$1:$AN$1,0))</f>
        <v>0.21888148253202855</v>
      </c>
      <c r="N2295">
        <f>INDEX('Raw Election Data'!$A$1:$AN$3144,MATCH($C2295&amp;" "&amp;$B2295,'Raw Election Data'!$C$1:$C$3144,0),MATCH('Joined Data'!N$1,'Raw Election Data'!$A$1:$AN$1,0))</f>
        <v>0.73809861485368511</v>
      </c>
      <c r="O2295">
        <f>INDEX('Raw Election Data'!$A$1:$AN$3144,MATCH($C2295&amp;" "&amp;$B2295,'Raw Election Data'!$C$1:$C$3144,0),MATCH('Joined Data'!O$1,'Raw Election Data'!$A$1:$AN$1,0))</f>
        <v>-10983</v>
      </c>
      <c r="P2295">
        <f>INDEX('Raw Election Data'!$A$1:$AN$3144,MATCH($C2295&amp;" "&amp;$B2295,'Raw Election Data'!$C$1:$C$3144,0),MATCH('Joined Data'!P$1,'Raw Election Data'!$A$1:$AN$1,0))</f>
        <v>10983</v>
      </c>
      <c r="Q2295">
        <f>INDEX('Raw Election Data'!$A$1:$AN$3144,MATCH($C2295&amp;" "&amp;$B2295,'Raw Election Data'!$C$1:$C$3144,0),MATCH('Joined Data'!Q$1,'Raw Election Data'!$A$1:$AN$1,0))</f>
        <v>-0.51921713232165656</v>
      </c>
      <c r="R2295">
        <f>INDEX('Raw Election Data'!$A$1:$AN$3144,MATCH($C2295&amp;" "&amp;$B2295,'Raw Election Data'!$C$1:$C$3144,0),MATCH('Joined Data'!R$1,'Raw Election Data'!$A$1:$AN$1,0))</f>
        <v>0.51921713232165656</v>
      </c>
    </row>
    <row r="2296" spans="1:18" ht="13.5" hidden="1" customHeight="1" x14ac:dyDescent="0.15">
      <c r="A2296" t="s">
        <v>283</v>
      </c>
      <c r="B2296" t="s">
        <v>5798</v>
      </c>
      <c r="C2296" t="str">
        <f>INDEX(FIPS!$A$1:$E$3236,MATCH($F2296,FIPS!$D$1:$D$3236,0),5)</f>
        <v>Philadelphia County</v>
      </c>
      <c r="D2296" t="s">
        <v>284</v>
      </c>
      <c r="E2296" s="15" t="s">
        <v>56</v>
      </c>
      <c r="F2296" t="s">
        <v>5943</v>
      </c>
      <c r="G2296" t="s">
        <v>7780</v>
      </c>
      <c r="H2296" t="str">
        <f>IFERROR(VLOOKUP($G2296,'Team Colors'!$A:$B,2,0),"#c9c9c9")</f>
        <v>#004953</v>
      </c>
      <c r="I2296">
        <f>INDEX('Raw Election Data'!$A$1:$AN$3144,MATCH($C2296&amp;" "&amp;$B2296,'Raw Election Data'!$C$1:$C$3144,0),MATCH('Joined Data'!I$1,'Raw Election Data'!$A$1:$AN$1,0))</f>
        <v>1567442</v>
      </c>
      <c r="J2296">
        <f>INDEX('Raw Election Data'!$A$1:$AN$3144,MATCH($C2296&amp;" "&amp;$B2296,'Raw Election Data'!$C$1:$C$3144,0),MATCH('Joined Data'!J$1,'Raw Election Data'!$A$1:$AN$1,0))</f>
        <v>560542</v>
      </c>
      <c r="K2296">
        <f>INDEX('Raw Election Data'!$A$1:$AN$3144,MATCH($C2296&amp;" "&amp;$B2296,'Raw Election Data'!$C$1:$C$3144,0),MATCH('Joined Data'!K$1,'Raw Election Data'!$A$1:$AN$1,0))</f>
        <v>105418</v>
      </c>
      <c r="L2296">
        <f>INDEX('Raw Election Data'!$A$1:$AN$3144,MATCH($C2296&amp;" "&amp;$B2296,'Raw Election Data'!$C$1:$C$3144,0),MATCH('Joined Data'!L$1,'Raw Election Data'!$A$1:$AN$1,0))</f>
        <v>680227</v>
      </c>
      <c r="M2296">
        <f>INDEX('Raw Election Data'!$A$1:$AN$3144,MATCH($C2296&amp;" "&amp;$B2296,'Raw Election Data'!$C$1:$C$3144,0),MATCH('Joined Data'!M$1,'Raw Election Data'!$A$1:$AN$1,0))</f>
        <v>0.82405138284719659</v>
      </c>
      <c r="N2296">
        <f>INDEX('Raw Election Data'!$A$1:$AN$3144,MATCH($C2296&amp;" "&amp;$B2296,'Raw Election Data'!$C$1:$C$3144,0),MATCH('Joined Data'!N$1,'Raw Election Data'!$A$1:$AN$1,0))</f>
        <v>0.15497473637476902</v>
      </c>
      <c r="O2296">
        <f>INDEX('Raw Election Data'!$A$1:$AN$3144,MATCH($C2296&amp;" "&amp;$B2296,'Raw Election Data'!$C$1:$C$3144,0),MATCH('Joined Data'!O$1,'Raw Election Data'!$A$1:$AN$1,0))</f>
        <v>455124</v>
      </c>
      <c r="P2296">
        <f>INDEX('Raw Election Data'!$A$1:$AN$3144,MATCH($C2296&amp;" "&amp;$B2296,'Raw Election Data'!$C$1:$C$3144,0),MATCH('Joined Data'!P$1,'Raw Election Data'!$A$1:$AN$1,0))</f>
        <v>-455124</v>
      </c>
      <c r="Q2296">
        <f>INDEX('Raw Election Data'!$A$1:$AN$3144,MATCH($C2296&amp;" "&amp;$B2296,'Raw Election Data'!$C$1:$C$3144,0),MATCH('Joined Data'!Q$1,'Raw Election Data'!$A$1:$AN$1,0))</f>
        <v>0.66907664647242759</v>
      </c>
      <c r="R2296">
        <f>INDEX('Raw Election Data'!$A$1:$AN$3144,MATCH($C2296&amp;" "&amp;$B2296,'Raw Election Data'!$C$1:$C$3144,0),MATCH('Joined Data'!R$1,'Raw Election Data'!$A$1:$AN$1,0))</f>
        <v>-0.66907664647242759</v>
      </c>
    </row>
    <row r="2297" spans="1:18" ht="13.5" hidden="1" customHeight="1" x14ac:dyDescent="0.15">
      <c r="A2297" t="s">
        <v>283</v>
      </c>
      <c r="B2297" t="s">
        <v>5798</v>
      </c>
      <c r="C2297" t="str">
        <f>INDEX(FIPS!$A$1:$E$3236,MATCH($F2297,FIPS!$D$1:$D$3236,0),5)</f>
        <v>Pike County</v>
      </c>
      <c r="D2297" t="s">
        <v>284</v>
      </c>
      <c r="E2297" s="15" t="s">
        <v>57</v>
      </c>
      <c r="F2297" t="s">
        <v>5944</v>
      </c>
      <c r="G2297" t="s">
        <v>7768</v>
      </c>
      <c r="H2297" t="str">
        <f>IFERROR(VLOOKUP($G2297,'Team Colors'!$A:$B,2,0),"#c9c9c9")</f>
        <v>#0b2265</v>
      </c>
      <c r="I2297">
        <f>INDEX('Raw Election Data'!$A$1:$AN$3144,MATCH($C2297&amp;" "&amp;$B2297,'Raw Election Data'!$C$1:$C$3144,0),MATCH('Joined Data'!I$1,'Raw Election Data'!$A$1:$AN$1,0))</f>
        <v>55949</v>
      </c>
      <c r="J2297">
        <f>INDEX('Raw Election Data'!$A$1:$AN$3144,MATCH($C2297&amp;" "&amp;$B2297,'Raw Election Data'!$C$1:$C$3144,0),MATCH('Joined Data'!J$1,'Raw Election Data'!$A$1:$AN$1,0))</f>
        <v>9247</v>
      </c>
      <c r="K2297">
        <f>INDEX('Raw Election Data'!$A$1:$AN$3144,MATCH($C2297&amp;" "&amp;$B2297,'Raw Election Data'!$C$1:$C$3144,0),MATCH('Joined Data'!K$1,'Raw Election Data'!$A$1:$AN$1,0))</f>
        <v>16035</v>
      </c>
      <c r="L2297">
        <f>INDEX('Raw Election Data'!$A$1:$AN$3144,MATCH($C2297&amp;" "&amp;$B2297,'Raw Election Data'!$C$1:$C$3144,0),MATCH('Joined Data'!L$1,'Raw Election Data'!$A$1:$AN$1,0))</f>
        <v>26066</v>
      </c>
      <c r="M2297">
        <f>INDEX('Raw Election Data'!$A$1:$AN$3144,MATCH($C2297&amp;" "&amp;$B2297,'Raw Election Data'!$C$1:$C$3144,0),MATCH('Joined Data'!M$1,'Raw Election Data'!$A$1:$AN$1,0))</f>
        <v>0.35475331849919434</v>
      </c>
      <c r="N2297">
        <f>INDEX('Raw Election Data'!$A$1:$AN$3144,MATCH($C2297&amp;" "&amp;$B2297,'Raw Election Data'!$C$1:$C$3144,0),MATCH('Joined Data'!N$1,'Raw Election Data'!$A$1:$AN$1,0))</f>
        <v>0.61516918591268321</v>
      </c>
      <c r="O2297">
        <f>INDEX('Raw Election Data'!$A$1:$AN$3144,MATCH($C2297&amp;" "&amp;$B2297,'Raw Election Data'!$C$1:$C$3144,0),MATCH('Joined Data'!O$1,'Raw Election Data'!$A$1:$AN$1,0))</f>
        <v>-6788</v>
      </c>
      <c r="P2297">
        <f>INDEX('Raw Election Data'!$A$1:$AN$3144,MATCH($C2297&amp;" "&amp;$B2297,'Raw Election Data'!$C$1:$C$3144,0),MATCH('Joined Data'!P$1,'Raw Election Data'!$A$1:$AN$1,0))</f>
        <v>6788</v>
      </c>
      <c r="Q2297">
        <f>INDEX('Raw Election Data'!$A$1:$AN$3144,MATCH($C2297&amp;" "&amp;$B2297,'Raw Election Data'!$C$1:$C$3144,0),MATCH('Joined Data'!Q$1,'Raw Election Data'!$A$1:$AN$1,0))</f>
        <v>-0.26041586741348888</v>
      </c>
      <c r="R2297">
        <f>INDEX('Raw Election Data'!$A$1:$AN$3144,MATCH($C2297&amp;" "&amp;$B2297,'Raw Election Data'!$C$1:$C$3144,0),MATCH('Joined Data'!R$1,'Raw Election Data'!$A$1:$AN$1,0))</f>
        <v>0.26041586741348888</v>
      </c>
    </row>
    <row r="2298" spans="1:18" ht="13.5" hidden="1" customHeight="1" x14ac:dyDescent="0.15">
      <c r="A2298" t="s">
        <v>283</v>
      </c>
      <c r="B2298" t="s">
        <v>5798</v>
      </c>
      <c r="C2298" t="str">
        <f>INDEX(FIPS!$A$1:$E$3236,MATCH($F2298,FIPS!$D$1:$D$3236,0),5)</f>
        <v>Potter County</v>
      </c>
      <c r="D2298" t="s">
        <v>284</v>
      </c>
      <c r="E2298" s="15" t="s">
        <v>58</v>
      </c>
      <c r="F2298" t="s">
        <v>5946</v>
      </c>
      <c r="G2298" t="s">
        <v>7784</v>
      </c>
      <c r="H2298" t="str">
        <f>IFERROR(VLOOKUP($G2298,'Team Colors'!$A:$B,2,0),"#c9c9c9")</f>
        <v>#ffb612</v>
      </c>
      <c r="I2298">
        <f>INDEX('Raw Election Data'!$A$1:$AN$3144,MATCH($C2298&amp;" "&amp;$B2298,'Raw Election Data'!$C$1:$C$3144,0),MATCH('Joined Data'!I$1,'Raw Election Data'!$A$1:$AN$1,0))</f>
        <v>17093</v>
      </c>
      <c r="J2298">
        <f>INDEX('Raw Election Data'!$A$1:$AN$3144,MATCH($C2298&amp;" "&amp;$B2298,'Raw Election Data'!$C$1:$C$3144,0),MATCH('Joined Data'!J$1,'Raw Election Data'!$A$1:$AN$1,0))</f>
        <v>1300</v>
      </c>
      <c r="K2298">
        <f>INDEX('Raw Election Data'!$A$1:$AN$3144,MATCH($C2298&amp;" "&amp;$B2298,'Raw Election Data'!$C$1:$C$3144,0),MATCH('Joined Data'!K$1,'Raw Election Data'!$A$1:$AN$1,0))</f>
        <v>6247</v>
      </c>
      <c r="L2298">
        <f>INDEX('Raw Election Data'!$A$1:$AN$3144,MATCH($C2298&amp;" "&amp;$B2298,'Raw Election Data'!$C$1:$C$3144,0),MATCH('Joined Data'!L$1,'Raw Election Data'!$A$1:$AN$1,0))</f>
        <v>7777</v>
      </c>
      <c r="M2298">
        <f>INDEX('Raw Election Data'!$A$1:$AN$3144,MATCH($C2298&amp;" "&amp;$B2298,'Raw Election Data'!$C$1:$C$3144,0),MATCH('Joined Data'!M$1,'Raw Election Data'!$A$1:$AN$1,0))</f>
        <v>0.16715957310016716</v>
      </c>
      <c r="N2298">
        <f>INDEX('Raw Election Data'!$A$1:$AN$3144,MATCH($C2298&amp;" "&amp;$B2298,'Raw Election Data'!$C$1:$C$3144,0),MATCH('Joined Data'!N$1,'Raw Election Data'!$A$1:$AN$1,0))</f>
        <v>0.80326604088980325</v>
      </c>
      <c r="O2298">
        <f>INDEX('Raw Election Data'!$A$1:$AN$3144,MATCH($C2298&amp;" "&amp;$B2298,'Raw Election Data'!$C$1:$C$3144,0),MATCH('Joined Data'!O$1,'Raw Election Data'!$A$1:$AN$1,0))</f>
        <v>-4947</v>
      </c>
      <c r="P2298">
        <f>INDEX('Raw Election Data'!$A$1:$AN$3144,MATCH($C2298&amp;" "&amp;$B2298,'Raw Election Data'!$C$1:$C$3144,0),MATCH('Joined Data'!P$1,'Raw Election Data'!$A$1:$AN$1,0))</f>
        <v>4947</v>
      </c>
      <c r="Q2298">
        <f>INDEX('Raw Election Data'!$A$1:$AN$3144,MATCH($C2298&amp;" "&amp;$B2298,'Raw Election Data'!$C$1:$C$3144,0),MATCH('Joined Data'!Q$1,'Raw Election Data'!$A$1:$AN$1,0))</f>
        <v>-0.63610646778963609</v>
      </c>
      <c r="R2298">
        <f>INDEX('Raw Election Data'!$A$1:$AN$3144,MATCH($C2298&amp;" "&amp;$B2298,'Raw Election Data'!$C$1:$C$3144,0),MATCH('Joined Data'!R$1,'Raw Election Data'!$A$1:$AN$1,0))</f>
        <v>0.63610646778963609</v>
      </c>
    </row>
    <row r="2299" spans="1:18" ht="13.5" hidden="1" customHeight="1" x14ac:dyDescent="0.15">
      <c r="A2299" t="s">
        <v>283</v>
      </c>
      <c r="B2299" t="s">
        <v>5798</v>
      </c>
      <c r="C2299" t="str">
        <f>INDEX(FIPS!$A$1:$E$3236,MATCH($F2299,FIPS!$D$1:$D$3236,0),5)</f>
        <v>Schuylkill County</v>
      </c>
      <c r="D2299" t="s">
        <v>284</v>
      </c>
      <c r="E2299" s="15" t="s">
        <v>59</v>
      </c>
      <c r="F2299" t="s">
        <v>5948</v>
      </c>
      <c r="G2299" t="s">
        <v>7780</v>
      </c>
      <c r="H2299" t="str">
        <f>IFERROR(VLOOKUP($G2299,'Team Colors'!$A:$B,2,0),"#c9c9c9")</f>
        <v>#004953</v>
      </c>
      <c r="I2299">
        <f>INDEX('Raw Election Data'!$A$1:$AN$3144,MATCH($C2299&amp;" "&amp;$B2299,'Raw Election Data'!$C$1:$C$3144,0),MATCH('Joined Data'!I$1,'Raw Election Data'!$A$1:$AN$1,0))</f>
        <v>144590</v>
      </c>
      <c r="J2299">
        <f>INDEX('Raw Election Data'!$A$1:$AN$3144,MATCH($C2299&amp;" "&amp;$B2299,'Raw Election Data'!$C$1:$C$3144,0),MATCH('Joined Data'!J$1,'Raw Election Data'!$A$1:$AN$1,0))</f>
        <v>16724</v>
      </c>
      <c r="K2299">
        <f>INDEX('Raw Election Data'!$A$1:$AN$3144,MATCH($C2299&amp;" "&amp;$B2299,'Raw Election Data'!$C$1:$C$3144,0),MATCH('Joined Data'!K$1,'Raw Election Data'!$A$1:$AN$1,0))</f>
        <v>43937</v>
      </c>
      <c r="L2299">
        <f>INDEX('Raw Election Data'!$A$1:$AN$3144,MATCH($C2299&amp;" "&amp;$B2299,'Raw Election Data'!$C$1:$C$3144,0),MATCH('Joined Data'!L$1,'Raw Election Data'!$A$1:$AN$1,0))</f>
        <v>62750</v>
      </c>
      <c r="M2299">
        <f>INDEX('Raw Election Data'!$A$1:$AN$3144,MATCH($C2299&amp;" "&amp;$B2299,'Raw Election Data'!$C$1:$C$3144,0),MATCH('Joined Data'!M$1,'Raw Election Data'!$A$1:$AN$1,0))</f>
        <v>0.26651792828685261</v>
      </c>
      <c r="N2299">
        <f>INDEX('Raw Election Data'!$A$1:$AN$3144,MATCH($C2299&amp;" "&amp;$B2299,'Raw Election Data'!$C$1:$C$3144,0),MATCH('Joined Data'!N$1,'Raw Election Data'!$A$1:$AN$1,0))</f>
        <v>0.700191235059761</v>
      </c>
      <c r="O2299">
        <f>INDEX('Raw Election Data'!$A$1:$AN$3144,MATCH($C2299&amp;" "&amp;$B2299,'Raw Election Data'!$C$1:$C$3144,0),MATCH('Joined Data'!O$1,'Raw Election Data'!$A$1:$AN$1,0))</f>
        <v>-27213</v>
      </c>
      <c r="P2299">
        <f>INDEX('Raw Election Data'!$A$1:$AN$3144,MATCH($C2299&amp;" "&amp;$B2299,'Raw Election Data'!$C$1:$C$3144,0),MATCH('Joined Data'!P$1,'Raw Election Data'!$A$1:$AN$1,0))</f>
        <v>27213</v>
      </c>
      <c r="Q2299">
        <f>INDEX('Raw Election Data'!$A$1:$AN$3144,MATCH($C2299&amp;" "&amp;$B2299,'Raw Election Data'!$C$1:$C$3144,0),MATCH('Joined Data'!Q$1,'Raw Election Data'!$A$1:$AN$1,0))</f>
        <v>-0.43367330677290838</v>
      </c>
      <c r="R2299">
        <f>INDEX('Raw Election Data'!$A$1:$AN$3144,MATCH($C2299&amp;" "&amp;$B2299,'Raw Election Data'!$C$1:$C$3144,0),MATCH('Joined Data'!R$1,'Raw Election Data'!$A$1:$AN$1,0))</f>
        <v>0.43367330677290838</v>
      </c>
    </row>
    <row r="2300" spans="1:18" ht="13.5" hidden="1" customHeight="1" x14ac:dyDescent="0.15">
      <c r="A2300" t="s">
        <v>283</v>
      </c>
      <c r="B2300" t="s">
        <v>5798</v>
      </c>
      <c r="C2300" t="str">
        <f>INDEX(FIPS!$A$1:$E$3236,MATCH($F2300,FIPS!$D$1:$D$3236,0),5)</f>
        <v>Snyder County</v>
      </c>
      <c r="D2300" t="s">
        <v>284</v>
      </c>
      <c r="E2300" s="15" t="s">
        <v>60</v>
      </c>
      <c r="F2300" t="s">
        <v>5952</v>
      </c>
      <c r="G2300" t="s">
        <v>7784</v>
      </c>
      <c r="H2300" t="str">
        <f>IFERROR(VLOOKUP($G2300,'Team Colors'!$A:$B,2,0),"#c9c9c9")</f>
        <v>#ffb612</v>
      </c>
      <c r="I2300">
        <f>INDEX('Raw Election Data'!$A$1:$AN$3144,MATCH($C2300&amp;" "&amp;$B2300,'Raw Election Data'!$C$1:$C$3144,0),MATCH('Joined Data'!I$1,'Raw Election Data'!$A$1:$AN$1,0))</f>
        <v>40444</v>
      </c>
      <c r="J2300">
        <f>INDEX('Raw Election Data'!$A$1:$AN$3144,MATCH($C2300&amp;" "&amp;$B2300,'Raw Election Data'!$C$1:$C$3144,0),MATCH('Joined Data'!J$1,'Raw Election Data'!$A$1:$AN$1,0))</f>
        <v>3991</v>
      </c>
      <c r="K2300">
        <f>INDEX('Raw Election Data'!$A$1:$AN$3144,MATCH($C2300&amp;" "&amp;$B2300,'Raw Election Data'!$C$1:$C$3144,0),MATCH('Joined Data'!K$1,'Raw Election Data'!$A$1:$AN$1,0))</f>
        <v>11710</v>
      </c>
      <c r="L2300">
        <f>INDEX('Raw Election Data'!$A$1:$AN$3144,MATCH($C2300&amp;" "&amp;$B2300,'Raw Election Data'!$C$1:$C$3144,0),MATCH('Joined Data'!L$1,'Raw Election Data'!$A$1:$AN$1,0))</f>
        <v>16333</v>
      </c>
      <c r="M2300">
        <f>INDEX('Raw Election Data'!$A$1:$AN$3144,MATCH($C2300&amp;" "&amp;$B2300,'Raw Election Data'!$C$1:$C$3144,0),MATCH('Joined Data'!M$1,'Raw Election Data'!$A$1:$AN$1,0))</f>
        <v>0.244351925549501</v>
      </c>
      <c r="N2300">
        <f>INDEX('Raw Election Data'!$A$1:$AN$3144,MATCH($C2300&amp;" "&amp;$B2300,'Raw Election Data'!$C$1:$C$3144,0),MATCH('Joined Data'!N$1,'Raw Election Data'!$A$1:$AN$1,0))</f>
        <v>0.71695340721239209</v>
      </c>
      <c r="O2300">
        <f>INDEX('Raw Election Data'!$A$1:$AN$3144,MATCH($C2300&amp;" "&amp;$B2300,'Raw Election Data'!$C$1:$C$3144,0),MATCH('Joined Data'!O$1,'Raw Election Data'!$A$1:$AN$1,0))</f>
        <v>-7719</v>
      </c>
      <c r="P2300">
        <f>INDEX('Raw Election Data'!$A$1:$AN$3144,MATCH($C2300&amp;" "&amp;$B2300,'Raw Election Data'!$C$1:$C$3144,0),MATCH('Joined Data'!P$1,'Raw Election Data'!$A$1:$AN$1,0))</f>
        <v>7719</v>
      </c>
      <c r="Q2300">
        <f>INDEX('Raw Election Data'!$A$1:$AN$3144,MATCH($C2300&amp;" "&amp;$B2300,'Raw Election Data'!$C$1:$C$3144,0),MATCH('Joined Data'!Q$1,'Raw Election Data'!$A$1:$AN$1,0))</f>
        <v>-0.47260148166289107</v>
      </c>
      <c r="R2300">
        <f>INDEX('Raw Election Data'!$A$1:$AN$3144,MATCH($C2300&amp;" "&amp;$B2300,'Raw Election Data'!$C$1:$C$3144,0),MATCH('Joined Data'!R$1,'Raw Election Data'!$A$1:$AN$1,0))</f>
        <v>0.47260148166289107</v>
      </c>
    </row>
    <row r="2301" spans="1:18" ht="13.5" hidden="1" customHeight="1" x14ac:dyDescent="0.15">
      <c r="A2301" t="s">
        <v>283</v>
      </c>
      <c r="B2301" t="s">
        <v>5798</v>
      </c>
      <c r="C2301" t="str">
        <f>INDEX(FIPS!$A$1:$E$3236,MATCH($F2301,FIPS!$D$1:$D$3236,0),5)</f>
        <v>Somerset County</v>
      </c>
      <c r="D2301" t="s">
        <v>284</v>
      </c>
      <c r="E2301" s="15" t="s">
        <v>61</v>
      </c>
      <c r="F2301" t="s">
        <v>5955</v>
      </c>
      <c r="G2301" t="s">
        <v>7784</v>
      </c>
      <c r="H2301" t="str">
        <f>IFERROR(VLOOKUP($G2301,'Team Colors'!$A:$B,2,0),"#c9c9c9")</f>
        <v>#ffb612</v>
      </c>
      <c r="I2301">
        <f>INDEX('Raw Election Data'!$A$1:$AN$3144,MATCH($C2301&amp;" "&amp;$B2301,'Raw Election Data'!$C$1:$C$3144,0),MATCH('Joined Data'!I$1,'Raw Election Data'!$A$1:$AN$1,0))</f>
        <v>75522</v>
      </c>
      <c r="J2301">
        <f>INDEX('Raw Election Data'!$A$1:$AN$3144,MATCH($C2301&amp;" "&amp;$B2301,'Raw Election Data'!$C$1:$C$3144,0),MATCH('Joined Data'!J$1,'Raw Election Data'!$A$1:$AN$1,0))</f>
        <v>7367</v>
      </c>
      <c r="K2301">
        <f>INDEX('Raw Election Data'!$A$1:$AN$3144,MATCH($C2301&amp;" "&amp;$B2301,'Raw Election Data'!$C$1:$C$3144,0),MATCH('Joined Data'!K$1,'Raw Election Data'!$A$1:$AN$1,0))</f>
        <v>27347</v>
      </c>
      <c r="L2301">
        <f>INDEX('Raw Election Data'!$A$1:$AN$3144,MATCH($C2301&amp;" "&amp;$B2301,'Raw Election Data'!$C$1:$C$3144,0),MATCH('Joined Data'!L$1,'Raw Election Data'!$A$1:$AN$1,0))</f>
        <v>35730</v>
      </c>
      <c r="M2301">
        <f>INDEX('Raw Election Data'!$A$1:$AN$3144,MATCH($C2301&amp;" "&amp;$B2301,'Raw Election Data'!$C$1:$C$3144,0),MATCH('Joined Data'!M$1,'Raw Election Data'!$A$1:$AN$1,0))</f>
        <v>0.20618527847746992</v>
      </c>
      <c r="N2301">
        <f>INDEX('Raw Election Data'!$A$1:$AN$3144,MATCH($C2301&amp;" "&amp;$B2301,'Raw Election Data'!$C$1:$C$3144,0),MATCH('Joined Data'!N$1,'Raw Election Data'!$A$1:$AN$1,0))</f>
        <v>0.76537923313741951</v>
      </c>
      <c r="O2301">
        <f>INDEX('Raw Election Data'!$A$1:$AN$3144,MATCH($C2301&amp;" "&amp;$B2301,'Raw Election Data'!$C$1:$C$3144,0),MATCH('Joined Data'!O$1,'Raw Election Data'!$A$1:$AN$1,0))</f>
        <v>-19980</v>
      </c>
      <c r="P2301">
        <f>INDEX('Raw Election Data'!$A$1:$AN$3144,MATCH($C2301&amp;" "&amp;$B2301,'Raw Election Data'!$C$1:$C$3144,0),MATCH('Joined Data'!P$1,'Raw Election Data'!$A$1:$AN$1,0))</f>
        <v>19980</v>
      </c>
      <c r="Q2301">
        <f>INDEX('Raw Election Data'!$A$1:$AN$3144,MATCH($C2301&amp;" "&amp;$B2301,'Raw Election Data'!$C$1:$C$3144,0),MATCH('Joined Data'!Q$1,'Raw Election Data'!$A$1:$AN$1,0))</f>
        <v>-0.55919395465994959</v>
      </c>
      <c r="R2301">
        <f>INDEX('Raw Election Data'!$A$1:$AN$3144,MATCH($C2301&amp;" "&amp;$B2301,'Raw Election Data'!$C$1:$C$3144,0),MATCH('Joined Data'!R$1,'Raw Election Data'!$A$1:$AN$1,0))</f>
        <v>0.55919395465994959</v>
      </c>
    </row>
    <row r="2302" spans="1:18" ht="13.5" hidden="1" customHeight="1" x14ac:dyDescent="0.15">
      <c r="A2302" t="s">
        <v>283</v>
      </c>
      <c r="B2302" t="s">
        <v>5798</v>
      </c>
      <c r="C2302" t="str">
        <f>INDEX(FIPS!$A$1:$E$3236,MATCH($F2302,FIPS!$D$1:$D$3236,0),5)</f>
        <v>Sullivan County</v>
      </c>
      <c r="D2302" t="s">
        <v>284</v>
      </c>
      <c r="E2302" s="15" t="s">
        <v>62</v>
      </c>
      <c r="F2302" t="s">
        <v>5958</v>
      </c>
      <c r="G2302" t="s">
        <v>7784</v>
      </c>
      <c r="H2302" t="str">
        <f>IFERROR(VLOOKUP($G2302,'Team Colors'!$A:$B,2,0),"#c9c9c9")</f>
        <v>#ffb612</v>
      </c>
      <c r="I2302">
        <f>INDEX('Raw Election Data'!$A$1:$AN$3144,MATCH($C2302&amp;" "&amp;$B2302,'Raw Election Data'!$C$1:$C$3144,0),MATCH('Joined Data'!I$1,'Raw Election Data'!$A$1:$AN$1,0))</f>
        <v>6328</v>
      </c>
      <c r="J2302">
        <f>INDEX('Raw Election Data'!$A$1:$AN$3144,MATCH($C2302&amp;" "&amp;$B2302,'Raw Election Data'!$C$1:$C$3144,0),MATCH('Joined Data'!J$1,'Raw Election Data'!$A$1:$AN$1,0))</f>
        <v>756</v>
      </c>
      <c r="K2302">
        <f>INDEX('Raw Election Data'!$A$1:$AN$3144,MATCH($C2302&amp;" "&amp;$B2302,'Raw Election Data'!$C$1:$C$3144,0),MATCH('Joined Data'!K$1,'Raw Election Data'!$A$1:$AN$1,0))</f>
        <v>2318</v>
      </c>
      <c r="L2302">
        <f>INDEX('Raw Election Data'!$A$1:$AN$3144,MATCH($C2302&amp;" "&amp;$B2302,'Raw Election Data'!$C$1:$C$3144,0),MATCH('Joined Data'!L$1,'Raw Election Data'!$A$1:$AN$1,0))</f>
        <v>3168</v>
      </c>
      <c r="M2302">
        <f>INDEX('Raw Election Data'!$A$1:$AN$3144,MATCH($C2302&amp;" "&amp;$B2302,'Raw Election Data'!$C$1:$C$3144,0),MATCH('Joined Data'!M$1,'Raw Election Data'!$A$1:$AN$1,0))</f>
        <v>0.23863636363636365</v>
      </c>
      <c r="N2302">
        <f>INDEX('Raw Election Data'!$A$1:$AN$3144,MATCH($C2302&amp;" "&amp;$B2302,'Raw Election Data'!$C$1:$C$3144,0),MATCH('Joined Data'!N$1,'Raw Election Data'!$A$1:$AN$1,0))</f>
        <v>0.73169191919191923</v>
      </c>
      <c r="O2302">
        <f>INDEX('Raw Election Data'!$A$1:$AN$3144,MATCH($C2302&amp;" "&amp;$B2302,'Raw Election Data'!$C$1:$C$3144,0),MATCH('Joined Data'!O$1,'Raw Election Data'!$A$1:$AN$1,0))</f>
        <v>-1562</v>
      </c>
      <c r="P2302">
        <f>INDEX('Raw Election Data'!$A$1:$AN$3144,MATCH($C2302&amp;" "&amp;$B2302,'Raw Election Data'!$C$1:$C$3144,0),MATCH('Joined Data'!P$1,'Raw Election Data'!$A$1:$AN$1,0))</f>
        <v>1562</v>
      </c>
      <c r="Q2302">
        <f>INDEX('Raw Election Data'!$A$1:$AN$3144,MATCH($C2302&amp;" "&amp;$B2302,'Raw Election Data'!$C$1:$C$3144,0),MATCH('Joined Data'!Q$1,'Raw Election Data'!$A$1:$AN$1,0))</f>
        <v>-0.49305555555555558</v>
      </c>
      <c r="R2302">
        <f>INDEX('Raw Election Data'!$A$1:$AN$3144,MATCH($C2302&amp;" "&amp;$B2302,'Raw Election Data'!$C$1:$C$3144,0),MATCH('Joined Data'!R$1,'Raw Election Data'!$A$1:$AN$1,0))</f>
        <v>0.49305555555555558</v>
      </c>
    </row>
    <row r="2303" spans="1:18" ht="13.5" hidden="1" customHeight="1" x14ac:dyDescent="0.15">
      <c r="A2303" t="s">
        <v>283</v>
      </c>
      <c r="B2303" t="s">
        <v>5798</v>
      </c>
      <c r="C2303" t="str">
        <f>INDEX(FIPS!$A$1:$E$3236,MATCH($F2303,FIPS!$D$1:$D$3236,0),5)</f>
        <v>Susquehanna County</v>
      </c>
      <c r="D2303" t="s">
        <v>284</v>
      </c>
      <c r="E2303" s="15" t="s">
        <v>63</v>
      </c>
      <c r="F2303" t="s">
        <v>5960</v>
      </c>
      <c r="G2303" t="s">
        <v>7784</v>
      </c>
      <c r="H2303" t="str">
        <f>IFERROR(VLOOKUP($G2303,'Team Colors'!$A:$B,2,0),"#c9c9c9")</f>
        <v>#ffb612</v>
      </c>
      <c r="I2303">
        <f>INDEX('Raw Election Data'!$A$1:$AN$3144,MATCH($C2303&amp;" "&amp;$B2303,'Raw Election Data'!$C$1:$C$3144,0),MATCH('Joined Data'!I$1,'Raw Election Data'!$A$1:$AN$1,0))</f>
        <v>41666</v>
      </c>
      <c r="J2303">
        <f>INDEX('Raw Election Data'!$A$1:$AN$3144,MATCH($C2303&amp;" "&amp;$B2303,'Raw Election Data'!$C$1:$C$3144,0),MATCH('Joined Data'!J$1,'Raw Election Data'!$A$1:$AN$1,0))</f>
        <v>5065</v>
      </c>
      <c r="K2303">
        <f>INDEX('Raw Election Data'!$A$1:$AN$3144,MATCH($C2303&amp;" "&amp;$B2303,'Raw Election Data'!$C$1:$C$3144,0),MATCH('Joined Data'!K$1,'Raw Election Data'!$A$1:$AN$1,0))</f>
        <v>13295</v>
      </c>
      <c r="L2303">
        <f>INDEX('Raw Election Data'!$A$1:$AN$3144,MATCH($C2303&amp;" "&amp;$B2303,'Raw Election Data'!$C$1:$C$3144,0),MATCH('Joined Data'!L$1,'Raw Election Data'!$A$1:$AN$1,0))</f>
        <v>19200</v>
      </c>
      <c r="M2303">
        <f>INDEX('Raw Election Data'!$A$1:$AN$3144,MATCH($C2303&amp;" "&amp;$B2303,'Raw Election Data'!$C$1:$C$3144,0),MATCH('Joined Data'!M$1,'Raw Election Data'!$A$1:$AN$1,0))</f>
        <v>0.26380208333333333</v>
      </c>
      <c r="N2303">
        <f>INDEX('Raw Election Data'!$A$1:$AN$3144,MATCH($C2303&amp;" "&amp;$B2303,'Raw Election Data'!$C$1:$C$3144,0),MATCH('Joined Data'!N$1,'Raw Election Data'!$A$1:$AN$1,0))</f>
        <v>0.69244791666666672</v>
      </c>
      <c r="O2303">
        <f>INDEX('Raw Election Data'!$A$1:$AN$3144,MATCH($C2303&amp;" "&amp;$B2303,'Raw Election Data'!$C$1:$C$3144,0),MATCH('Joined Data'!O$1,'Raw Election Data'!$A$1:$AN$1,0))</f>
        <v>-8230</v>
      </c>
      <c r="P2303">
        <f>INDEX('Raw Election Data'!$A$1:$AN$3144,MATCH($C2303&amp;" "&amp;$B2303,'Raw Election Data'!$C$1:$C$3144,0),MATCH('Joined Data'!P$1,'Raw Election Data'!$A$1:$AN$1,0))</f>
        <v>8230</v>
      </c>
      <c r="Q2303">
        <f>INDEX('Raw Election Data'!$A$1:$AN$3144,MATCH($C2303&amp;" "&amp;$B2303,'Raw Election Data'!$C$1:$C$3144,0),MATCH('Joined Data'!Q$1,'Raw Election Data'!$A$1:$AN$1,0))</f>
        <v>-0.42864583333333339</v>
      </c>
      <c r="R2303">
        <f>INDEX('Raw Election Data'!$A$1:$AN$3144,MATCH($C2303&amp;" "&amp;$B2303,'Raw Election Data'!$C$1:$C$3144,0),MATCH('Joined Data'!R$1,'Raw Election Data'!$A$1:$AN$1,0))</f>
        <v>0.42864583333333339</v>
      </c>
    </row>
    <row r="2304" spans="1:18" ht="13.5" hidden="1" customHeight="1" x14ac:dyDescent="0.15">
      <c r="A2304" t="s">
        <v>283</v>
      </c>
      <c r="B2304" t="s">
        <v>5798</v>
      </c>
      <c r="C2304" t="str">
        <f>INDEX(FIPS!$A$1:$E$3236,MATCH($F2304,FIPS!$D$1:$D$3236,0),5)</f>
        <v>Tioga County</v>
      </c>
      <c r="D2304" t="s">
        <v>284</v>
      </c>
      <c r="E2304" s="15" t="s">
        <v>64</v>
      </c>
      <c r="F2304" t="s">
        <v>5961</v>
      </c>
      <c r="G2304" t="s">
        <v>7784</v>
      </c>
      <c r="H2304" t="str">
        <f>IFERROR(VLOOKUP($G2304,'Team Colors'!$A:$B,2,0),"#c9c9c9")</f>
        <v>#ffb612</v>
      </c>
      <c r="I2304">
        <f>INDEX('Raw Election Data'!$A$1:$AN$3144,MATCH($C2304&amp;" "&amp;$B2304,'Raw Election Data'!$C$1:$C$3144,0),MATCH('Joined Data'!I$1,'Raw Election Data'!$A$1:$AN$1,0))</f>
        <v>41877</v>
      </c>
      <c r="J2304">
        <f>INDEX('Raw Election Data'!$A$1:$AN$3144,MATCH($C2304&amp;" "&amp;$B2304,'Raw Election Data'!$C$1:$C$3144,0),MATCH('Joined Data'!J$1,'Raw Election Data'!$A$1:$AN$1,0))</f>
        <v>3642</v>
      </c>
      <c r="K2304">
        <f>INDEX('Raw Election Data'!$A$1:$AN$3144,MATCH($C2304&amp;" "&amp;$B2304,'Raw Election Data'!$C$1:$C$3144,0),MATCH('Joined Data'!K$1,'Raw Election Data'!$A$1:$AN$1,0))</f>
        <v>12928</v>
      </c>
      <c r="L2304">
        <f>INDEX('Raw Election Data'!$A$1:$AN$3144,MATCH($C2304&amp;" "&amp;$B2304,'Raw Election Data'!$C$1:$C$3144,0),MATCH('Joined Data'!L$1,'Raw Election Data'!$A$1:$AN$1,0))</f>
        <v>17334</v>
      </c>
      <c r="M2304">
        <f>INDEX('Raw Election Data'!$A$1:$AN$3144,MATCH($C2304&amp;" "&amp;$B2304,'Raw Election Data'!$C$1:$C$3144,0),MATCH('Joined Data'!M$1,'Raw Election Data'!$A$1:$AN$1,0))</f>
        <v>0.21010730356524748</v>
      </c>
      <c r="N2304">
        <f>INDEX('Raw Election Data'!$A$1:$AN$3144,MATCH($C2304&amp;" "&amp;$B2304,'Raw Election Data'!$C$1:$C$3144,0),MATCH('Joined Data'!N$1,'Raw Election Data'!$A$1:$AN$1,0))</f>
        <v>0.74581746855890163</v>
      </c>
      <c r="O2304">
        <f>INDEX('Raw Election Data'!$A$1:$AN$3144,MATCH($C2304&amp;" "&amp;$B2304,'Raw Election Data'!$C$1:$C$3144,0),MATCH('Joined Data'!O$1,'Raw Election Data'!$A$1:$AN$1,0))</f>
        <v>-9286</v>
      </c>
      <c r="P2304">
        <f>INDEX('Raw Election Data'!$A$1:$AN$3144,MATCH($C2304&amp;" "&amp;$B2304,'Raw Election Data'!$C$1:$C$3144,0),MATCH('Joined Data'!P$1,'Raw Election Data'!$A$1:$AN$1,0))</f>
        <v>9286</v>
      </c>
      <c r="Q2304">
        <f>INDEX('Raw Election Data'!$A$1:$AN$3144,MATCH($C2304&amp;" "&amp;$B2304,'Raw Election Data'!$C$1:$C$3144,0),MATCH('Joined Data'!Q$1,'Raw Election Data'!$A$1:$AN$1,0))</f>
        <v>-0.5357101649936542</v>
      </c>
      <c r="R2304">
        <f>INDEX('Raw Election Data'!$A$1:$AN$3144,MATCH($C2304&amp;" "&amp;$B2304,'Raw Election Data'!$C$1:$C$3144,0),MATCH('Joined Data'!R$1,'Raw Election Data'!$A$1:$AN$1,0))</f>
        <v>0.5357101649936542</v>
      </c>
    </row>
    <row r="2305" spans="1:18" ht="13.5" hidden="1" customHeight="1" x14ac:dyDescent="0.15">
      <c r="A2305" t="s">
        <v>283</v>
      </c>
      <c r="B2305" t="s">
        <v>5798</v>
      </c>
      <c r="C2305" t="str">
        <f>INDEX(FIPS!$A$1:$E$3236,MATCH($F2305,FIPS!$D$1:$D$3236,0),5)</f>
        <v>Union County</v>
      </c>
      <c r="D2305" t="s">
        <v>284</v>
      </c>
      <c r="E2305" s="15" t="s">
        <v>65</v>
      </c>
      <c r="F2305" t="s">
        <v>5962</v>
      </c>
      <c r="G2305" t="s">
        <v>7784</v>
      </c>
      <c r="H2305" t="str">
        <f>IFERROR(VLOOKUP($G2305,'Team Colors'!$A:$B,2,0),"#c9c9c9")</f>
        <v>#ffb612</v>
      </c>
      <c r="I2305">
        <f>INDEX('Raw Election Data'!$A$1:$AN$3144,MATCH($C2305&amp;" "&amp;$B2305,'Raw Election Data'!$C$1:$C$3144,0),MATCH('Joined Data'!I$1,'Raw Election Data'!$A$1:$AN$1,0))</f>
        <v>44954</v>
      </c>
      <c r="J2305">
        <f>INDEX('Raw Election Data'!$A$1:$AN$3144,MATCH($C2305&amp;" "&amp;$B2305,'Raw Election Data'!$C$1:$C$3144,0),MATCH('Joined Data'!J$1,'Raw Election Data'!$A$1:$AN$1,0))</f>
        <v>6138</v>
      </c>
      <c r="K2305">
        <f>INDEX('Raw Election Data'!$A$1:$AN$3144,MATCH($C2305&amp;" "&amp;$B2305,'Raw Election Data'!$C$1:$C$3144,0),MATCH('Joined Data'!K$1,'Raw Election Data'!$A$1:$AN$1,0))</f>
        <v>10605</v>
      </c>
      <c r="L2305">
        <f>INDEX('Raw Election Data'!$A$1:$AN$3144,MATCH($C2305&amp;" "&amp;$B2305,'Raw Election Data'!$C$1:$C$3144,0),MATCH('Joined Data'!L$1,'Raw Election Data'!$A$1:$AN$1,0))</f>
        <v>17400</v>
      </c>
      <c r="M2305">
        <f>INDEX('Raw Election Data'!$A$1:$AN$3144,MATCH($C2305&amp;" "&amp;$B2305,'Raw Election Data'!$C$1:$C$3144,0),MATCH('Joined Data'!M$1,'Raw Election Data'!$A$1:$AN$1,0))</f>
        <v>0.35275862068965519</v>
      </c>
      <c r="N2305">
        <f>INDEX('Raw Election Data'!$A$1:$AN$3144,MATCH($C2305&amp;" "&amp;$B2305,'Raw Election Data'!$C$1:$C$3144,0),MATCH('Joined Data'!N$1,'Raw Election Data'!$A$1:$AN$1,0))</f>
        <v>0.60948275862068968</v>
      </c>
      <c r="O2305">
        <f>INDEX('Raw Election Data'!$A$1:$AN$3144,MATCH($C2305&amp;" "&amp;$B2305,'Raw Election Data'!$C$1:$C$3144,0),MATCH('Joined Data'!O$1,'Raw Election Data'!$A$1:$AN$1,0))</f>
        <v>-4467</v>
      </c>
      <c r="P2305">
        <f>INDEX('Raw Election Data'!$A$1:$AN$3144,MATCH($C2305&amp;" "&amp;$B2305,'Raw Election Data'!$C$1:$C$3144,0),MATCH('Joined Data'!P$1,'Raw Election Data'!$A$1:$AN$1,0))</f>
        <v>4467</v>
      </c>
      <c r="Q2305">
        <f>INDEX('Raw Election Data'!$A$1:$AN$3144,MATCH($C2305&amp;" "&amp;$B2305,'Raw Election Data'!$C$1:$C$3144,0),MATCH('Joined Data'!Q$1,'Raw Election Data'!$A$1:$AN$1,0))</f>
        <v>-0.25672413793103449</v>
      </c>
      <c r="R2305">
        <f>INDEX('Raw Election Data'!$A$1:$AN$3144,MATCH($C2305&amp;" "&amp;$B2305,'Raw Election Data'!$C$1:$C$3144,0),MATCH('Joined Data'!R$1,'Raw Election Data'!$A$1:$AN$1,0))</f>
        <v>0.25672413793103449</v>
      </c>
    </row>
    <row r="2306" spans="1:18" ht="13.5" hidden="1" customHeight="1" x14ac:dyDescent="0.15">
      <c r="A2306" t="s">
        <v>283</v>
      </c>
      <c r="B2306" t="s">
        <v>5798</v>
      </c>
      <c r="C2306" t="str">
        <f>INDEX(FIPS!$A$1:$E$3236,MATCH($F2306,FIPS!$D$1:$D$3236,0),5)</f>
        <v>Venango County</v>
      </c>
      <c r="D2306" t="s">
        <v>284</v>
      </c>
      <c r="E2306" s="15" t="s">
        <v>66</v>
      </c>
      <c r="F2306" t="s">
        <v>5966</v>
      </c>
      <c r="G2306" t="s">
        <v>7784</v>
      </c>
      <c r="H2306" t="str">
        <f>IFERROR(VLOOKUP($G2306,'Team Colors'!$A:$B,2,0),"#c9c9c9")</f>
        <v>#ffb612</v>
      </c>
      <c r="I2306">
        <f>INDEX('Raw Election Data'!$A$1:$AN$3144,MATCH($C2306&amp;" "&amp;$B2306,'Raw Election Data'!$C$1:$C$3144,0),MATCH('Joined Data'!I$1,'Raw Election Data'!$A$1:$AN$1,0))</f>
        <v>53119</v>
      </c>
      <c r="J2306">
        <f>INDEX('Raw Election Data'!$A$1:$AN$3144,MATCH($C2306&amp;" "&amp;$B2306,'Raw Election Data'!$C$1:$C$3144,0),MATCH('Joined Data'!J$1,'Raw Election Data'!$A$1:$AN$1,0))</f>
        <v>5889</v>
      </c>
      <c r="K2306">
        <f>INDEX('Raw Election Data'!$A$1:$AN$3144,MATCH($C2306&amp;" "&amp;$B2306,'Raw Election Data'!$C$1:$C$3144,0),MATCH('Joined Data'!K$1,'Raw Election Data'!$A$1:$AN$1,0))</f>
        <v>15254</v>
      </c>
      <c r="L2306">
        <f>INDEX('Raw Election Data'!$A$1:$AN$3144,MATCH($C2306&amp;" "&amp;$B2306,'Raw Election Data'!$C$1:$C$3144,0),MATCH('Joined Data'!L$1,'Raw Election Data'!$A$1:$AN$1,0))</f>
        <v>22096</v>
      </c>
      <c r="M2306">
        <f>INDEX('Raw Election Data'!$A$1:$AN$3144,MATCH($C2306&amp;" "&amp;$B2306,'Raw Election Data'!$C$1:$C$3144,0),MATCH('Joined Data'!M$1,'Raw Election Data'!$A$1:$AN$1,0))</f>
        <v>0.26651882693700218</v>
      </c>
      <c r="N2306">
        <f>INDEX('Raw Election Data'!$A$1:$AN$3144,MATCH($C2306&amp;" "&amp;$B2306,'Raw Election Data'!$C$1:$C$3144,0),MATCH('Joined Data'!N$1,'Raw Election Data'!$A$1:$AN$1,0))</f>
        <v>0.69035119478638662</v>
      </c>
      <c r="O2306">
        <f>INDEX('Raw Election Data'!$A$1:$AN$3144,MATCH($C2306&amp;" "&amp;$B2306,'Raw Election Data'!$C$1:$C$3144,0),MATCH('Joined Data'!O$1,'Raw Election Data'!$A$1:$AN$1,0))</f>
        <v>-9365</v>
      </c>
      <c r="P2306">
        <f>INDEX('Raw Election Data'!$A$1:$AN$3144,MATCH($C2306&amp;" "&amp;$B2306,'Raw Election Data'!$C$1:$C$3144,0),MATCH('Joined Data'!P$1,'Raw Election Data'!$A$1:$AN$1,0))</f>
        <v>9365</v>
      </c>
      <c r="Q2306">
        <f>INDEX('Raw Election Data'!$A$1:$AN$3144,MATCH($C2306&amp;" "&amp;$B2306,'Raw Election Data'!$C$1:$C$3144,0),MATCH('Joined Data'!Q$1,'Raw Election Data'!$A$1:$AN$1,0))</f>
        <v>-0.42383236784938444</v>
      </c>
      <c r="R2306">
        <f>INDEX('Raw Election Data'!$A$1:$AN$3144,MATCH($C2306&amp;" "&amp;$B2306,'Raw Election Data'!$C$1:$C$3144,0),MATCH('Joined Data'!R$1,'Raw Election Data'!$A$1:$AN$1,0))</f>
        <v>0.42383236784938444</v>
      </c>
    </row>
    <row r="2307" spans="1:18" ht="13.5" hidden="1" customHeight="1" x14ac:dyDescent="0.15">
      <c r="A2307" t="s">
        <v>283</v>
      </c>
      <c r="B2307" t="s">
        <v>5798</v>
      </c>
      <c r="C2307" t="str">
        <f>INDEX(FIPS!$A$1:$E$3236,MATCH($F2307,FIPS!$D$1:$D$3236,0),5)</f>
        <v>Warren County</v>
      </c>
      <c r="D2307" t="s">
        <v>284</v>
      </c>
      <c r="E2307" s="15" t="s">
        <v>67</v>
      </c>
      <c r="F2307" t="s">
        <v>5969</v>
      </c>
      <c r="G2307" t="s">
        <v>7784</v>
      </c>
      <c r="H2307" t="str">
        <f>IFERROR(VLOOKUP($G2307,'Team Colors'!$A:$B,2,0),"#c9c9c9")</f>
        <v>#ffb612</v>
      </c>
      <c r="I2307">
        <f>INDEX('Raw Election Data'!$A$1:$AN$3144,MATCH($C2307&amp;" "&amp;$B2307,'Raw Election Data'!$C$1:$C$3144,0),MATCH('Joined Data'!I$1,'Raw Election Data'!$A$1:$AN$1,0))</f>
        <v>40396</v>
      </c>
      <c r="J2307">
        <f>INDEX('Raw Election Data'!$A$1:$AN$3144,MATCH($C2307&amp;" "&amp;$B2307,'Raw Election Data'!$C$1:$C$3144,0),MATCH('Joined Data'!J$1,'Raw Election Data'!$A$1:$AN$1,0))</f>
        <v>4828</v>
      </c>
      <c r="K2307">
        <f>INDEX('Raw Election Data'!$A$1:$AN$3144,MATCH($C2307&amp;" "&amp;$B2307,'Raw Election Data'!$C$1:$C$3144,0),MATCH('Joined Data'!K$1,'Raw Election Data'!$A$1:$AN$1,0))</f>
        <v>12032</v>
      </c>
      <c r="L2307">
        <f>INDEX('Raw Election Data'!$A$1:$AN$3144,MATCH($C2307&amp;" "&amp;$B2307,'Raw Election Data'!$C$1:$C$3144,0),MATCH('Joined Data'!L$1,'Raw Election Data'!$A$1:$AN$1,0))</f>
        <v>17624</v>
      </c>
      <c r="M2307">
        <f>INDEX('Raw Election Data'!$A$1:$AN$3144,MATCH($C2307&amp;" "&amp;$B2307,'Raw Election Data'!$C$1:$C$3144,0),MATCH('Joined Data'!M$1,'Raw Election Data'!$A$1:$AN$1,0))</f>
        <v>0.27394462097140265</v>
      </c>
      <c r="N2307">
        <f>INDEX('Raw Election Data'!$A$1:$AN$3144,MATCH($C2307&amp;" "&amp;$B2307,'Raw Election Data'!$C$1:$C$3144,0),MATCH('Joined Data'!N$1,'Raw Election Data'!$A$1:$AN$1,0))</f>
        <v>0.68270540172492056</v>
      </c>
      <c r="O2307">
        <f>INDEX('Raw Election Data'!$A$1:$AN$3144,MATCH($C2307&amp;" "&amp;$B2307,'Raw Election Data'!$C$1:$C$3144,0),MATCH('Joined Data'!O$1,'Raw Election Data'!$A$1:$AN$1,0))</f>
        <v>-7204</v>
      </c>
      <c r="P2307">
        <f>INDEX('Raw Election Data'!$A$1:$AN$3144,MATCH($C2307&amp;" "&amp;$B2307,'Raw Election Data'!$C$1:$C$3144,0),MATCH('Joined Data'!P$1,'Raw Election Data'!$A$1:$AN$1,0))</f>
        <v>7204</v>
      </c>
      <c r="Q2307">
        <f>INDEX('Raw Election Data'!$A$1:$AN$3144,MATCH($C2307&amp;" "&amp;$B2307,'Raw Election Data'!$C$1:$C$3144,0),MATCH('Joined Data'!Q$1,'Raw Election Data'!$A$1:$AN$1,0))</f>
        <v>-0.4087607807535179</v>
      </c>
      <c r="R2307">
        <f>INDEX('Raw Election Data'!$A$1:$AN$3144,MATCH($C2307&amp;" "&amp;$B2307,'Raw Election Data'!$C$1:$C$3144,0),MATCH('Joined Data'!R$1,'Raw Election Data'!$A$1:$AN$1,0))</f>
        <v>0.4087607807535179</v>
      </c>
    </row>
    <row r="2308" spans="1:18" ht="13.5" hidden="1" customHeight="1" x14ac:dyDescent="0.15">
      <c r="A2308" t="s">
        <v>283</v>
      </c>
      <c r="B2308" t="s">
        <v>5798</v>
      </c>
      <c r="C2308" t="str">
        <f>INDEX(FIPS!$A$1:$E$3236,MATCH($F2308,FIPS!$D$1:$D$3236,0),5)</f>
        <v>Washington County</v>
      </c>
      <c r="D2308" t="s">
        <v>284</v>
      </c>
      <c r="E2308" s="15" t="s">
        <v>68</v>
      </c>
      <c r="F2308" t="s">
        <v>5972</v>
      </c>
      <c r="G2308" t="s">
        <v>7784</v>
      </c>
      <c r="H2308" t="str">
        <f>IFERROR(VLOOKUP($G2308,'Team Colors'!$A:$B,2,0),"#c9c9c9")</f>
        <v>#ffb612</v>
      </c>
      <c r="I2308">
        <f>INDEX('Raw Election Data'!$A$1:$AN$3144,MATCH($C2308&amp;" "&amp;$B2308,'Raw Election Data'!$C$1:$C$3144,0),MATCH('Joined Data'!I$1,'Raw Election Data'!$A$1:$AN$1,0))</f>
        <v>208261</v>
      </c>
      <c r="J2308">
        <f>INDEX('Raw Election Data'!$A$1:$AN$3144,MATCH($C2308&amp;" "&amp;$B2308,'Raw Election Data'!$C$1:$C$3144,0),MATCH('Joined Data'!J$1,'Raw Election Data'!$A$1:$AN$1,0))</f>
        <v>34436</v>
      </c>
      <c r="K2308">
        <f>INDEX('Raw Election Data'!$A$1:$AN$3144,MATCH($C2308&amp;" "&amp;$B2308,'Raw Election Data'!$C$1:$C$3144,0),MATCH('Joined Data'!K$1,'Raw Election Data'!$A$1:$AN$1,0))</f>
        <v>58941</v>
      </c>
      <c r="L2308">
        <f>INDEX('Raw Election Data'!$A$1:$AN$3144,MATCH($C2308&amp;" "&amp;$B2308,'Raw Election Data'!$C$1:$C$3144,0),MATCH('Joined Data'!L$1,'Raw Election Data'!$A$1:$AN$1,0))</f>
        <v>96945</v>
      </c>
      <c r="M2308">
        <f>INDEX('Raw Election Data'!$A$1:$AN$3144,MATCH($C2308&amp;" "&amp;$B2308,'Raw Election Data'!$C$1:$C$3144,0),MATCH('Joined Data'!M$1,'Raw Election Data'!$A$1:$AN$1,0))</f>
        <v>0.35521171798442414</v>
      </c>
      <c r="N2308">
        <f>INDEX('Raw Election Data'!$A$1:$AN$3144,MATCH($C2308&amp;" "&amp;$B2308,'Raw Election Data'!$C$1:$C$3144,0),MATCH('Joined Data'!N$1,'Raw Election Data'!$A$1:$AN$1,0))</f>
        <v>0.60798390840167105</v>
      </c>
      <c r="O2308">
        <f>INDEX('Raw Election Data'!$A$1:$AN$3144,MATCH($C2308&amp;" "&amp;$B2308,'Raw Election Data'!$C$1:$C$3144,0),MATCH('Joined Data'!O$1,'Raw Election Data'!$A$1:$AN$1,0))</f>
        <v>-24505</v>
      </c>
      <c r="P2308">
        <f>INDEX('Raw Election Data'!$A$1:$AN$3144,MATCH($C2308&amp;" "&amp;$B2308,'Raw Election Data'!$C$1:$C$3144,0),MATCH('Joined Data'!P$1,'Raw Election Data'!$A$1:$AN$1,0))</f>
        <v>24505</v>
      </c>
      <c r="Q2308">
        <f>INDEX('Raw Election Data'!$A$1:$AN$3144,MATCH($C2308&amp;" "&amp;$B2308,'Raw Election Data'!$C$1:$C$3144,0),MATCH('Joined Data'!Q$1,'Raw Election Data'!$A$1:$AN$1,0))</f>
        <v>-0.25277219041724691</v>
      </c>
      <c r="R2308">
        <f>INDEX('Raw Election Data'!$A$1:$AN$3144,MATCH($C2308&amp;" "&amp;$B2308,'Raw Election Data'!$C$1:$C$3144,0),MATCH('Joined Data'!R$1,'Raw Election Data'!$A$1:$AN$1,0))</f>
        <v>0.25277219041724691</v>
      </c>
    </row>
    <row r="2309" spans="1:18" ht="13.5" hidden="1" customHeight="1" x14ac:dyDescent="0.15">
      <c r="A2309" t="s">
        <v>283</v>
      </c>
      <c r="B2309" t="s">
        <v>5798</v>
      </c>
      <c r="C2309" t="str">
        <f>INDEX(FIPS!$A$1:$E$3236,MATCH($F2309,FIPS!$D$1:$D$3236,0),5)</f>
        <v>Wayne County</v>
      </c>
      <c r="D2309" t="s">
        <v>284</v>
      </c>
      <c r="E2309" s="15" t="s">
        <v>69</v>
      </c>
      <c r="F2309" t="s">
        <v>5973</v>
      </c>
      <c r="G2309" t="s">
        <v>7784</v>
      </c>
      <c r="H2309" t="str">
        <f>IFERROR(VLOOKUP($G2309,'Team Colors'!$A:$B,2,0),"#c9c9c9")</f>
        <v>#ffb612</v>
      </c>
      <c r="I2309">
        <f>INDEX('Raw Election Data'!$A$1:$AN$3144,MATCH($C2309&amp;" "&amp;$B2309,'Raw Election Data'!$C$1:$C$3144,0),MATCH('Joined Data'!I$1,'Raw Election Data'!$A$1:$AN$1,0))</f>
        <v>51198</v>
      </c>
      <c r="J2309">
        <f>INDEX('Raw Election Data'!$A$1:$AN$3144,MATCH($C2309&amp;" "&amp;$B2309,'Raw Election Data'!$C$1:$C$3144,0),MATCH('Joined Data'!J$1,'Raw Election Data'!$A$1:$AN$1,0))</f>
        <v>6398</v>
      </c>
      <c r="K2309">
        <f>INDEX('Raw Election Data'!$A$1:$AN$3144,MATCH($C2309&amp;" "&amp;$B2309,'Raw Election Data'!$C$1:$C$3144,0),MATCH('Joined Data'!K$1,'Raw Election Data'!$A$1:$AN$1,0))</f>
        <v>15269</v>
      </c>
      <c r="L2309">
        <f>INDEX('Raw Election Data'!$A$1:$AN$3144,MATCH($C2309&amp;" "&amp;$B2309,'Raw Election Data'!$C$1:$C$3144,0),MATCH('Joined Data'!L$1,'Raw Election Data'!$A$1:$AN$1,0))</f>
        <v>22365</v>
      </c>
      <c r="M2309">
        <f>INDEX('Raw Election Data'!$A$1:$AN$3144,MATCH($C2309&amp;" "&amp;$B2309,'Raw Election Data'!$C$1:$C$3144,0),MATCH('Joined Data'!M$1,'Raw Election Data'!$A$1:$AN$1,0))</f>
        <v>0.28607198748043816</v>
      </c>
      <c r="N2309">
        <f>INDEX('Raw Election Data'!$A$1:$AN$3144,MATCH($C2309&amp;" "&amp;$B2309,'Raw Election Data'!$C$1:$C$3144,0),MATCH('Joined Data'!N$1,'Raw Election Data'!$A$1:$AN$1,0))</f>
        <v>0.68271853342275879</v>
      </c>
      <c r="O2309">
        <f>INDEX('Raw Election Data'!$A$1:$AN$3144,MATCH($C2309&amp;" "&amp;$B2309,'Raw Election Data'!$C$1:$C$3144,0),MATCH('Joined Data'!O$1,'Raw Election Data'!$A$1:$AN$1,0))</f>
        <v>-8871</v>
      </c>
      <c r="P2309">
        <f>INDEX('Raw Election Data'!$A$1:$AN$3144,MATCH($C2309&amp;" "&amp;$B2309,'Raw Election Data'!$C$1:$C$3144,0),MATCH('Joined Data'!P$1,'Raw Election Data'!$A$1:$AN$1,0))</f>
        <v>8871</v>
      </c>
      <c r="Q2309">
        <f>INDEX('Raw Election Data'!$A$1:$AN$3144,MATCH($C2309&amp;" "&amp;$B2309,'Raw Election Data'!$C$1:$C$3144,0),MATCH('Joined Data'!Q$1,'Raw Election Data'!$A$1:$AN$1,0))</f>
        <v>-0.39664654594232063</v>
      </c>
      <c r="R2309">
        <f>INDEX('Raw Election Data'!$A$1:$AN$3144,MATCH($C2309&amp;" "&amp;$B2309,'Raw Election Data'!$C$1:$C$3144,0),MATCH('Joined Data'!R$1,'Raw Election Data'!$A$1:$AN$1,0))</f>
        <v>0.39664654594232063</v>
      </c>
    </row>
    <row r="2310" spans="1:18" ht="13.5" hidden="1" customHeight="1" x14ac:dyDescent="0.15">
      <c r="A2310" t="s">
        <v>283</v>
      </c>
      <c r="B2310" t="s">
        <v>5798</v>
      </c>
      <c r="C2310" t="str">
        <f>INDEX(FIPS!$A$1:$E$3236,MATCH($F2310,FIPS!$D$1:$D$3236,0),5)</f>
        <v>Westmoreland County</v>
      </c>
      <c r="D2310" t="s">
        <v>284</v>
      </c>
      <c r="E2310" s="15" t="s">
        <v>71</v>
      </c>
      <c r="F2310" t="s">
        <v>5975</v>
      </c>
      <c r="G2310" t="s">
        <v>7784</v>
      </c>
      <c r="H2310" t="str">
        <f>IFERROR(VLOOKUP($G2310,'Team Colors'!$A:$B,2,0),"#c9c9c9")</f>
        <v>#ffb612</v>
      </c>
      <c r="I2310">
        <f>INDEX('Raw Election Data'!$A$1:$AN$3144,MATCH($C2310&amp;" "&amp;$B2310,'Raw Election Data'!$C$1:$C$3144,0),MATCH('Joined Data'!I$1,'Raw Election Data'!$A$1:$AN$1,0))</f>
        <v>357956</v>
      </c>
      <c r="J2310">
        <f>INDEX('Raw Election Data'!$A$1:$AN$3144,MATCH($C2310&amp;" "&amp;$B2310,'Raw Election Data'!$C$1:$C$3144,0),MATCH('Joined Data'!J$1,'Raw Election Data'!$A$1:$AN$1,0))</f>
        <v>59506</v>
      </c>
      <c r="K2310">
        <f>INDEX('Raw Election Data'!$A$1:$AN$3144,MATCH($C2310&amp;" "&amp;$B2310,'Raw Election Data'!$C$1:$C$3144,0),MATCH('Joined Data'!K$1,'Raw Election Data'!$A$1:$AN$1,0))</f>
        <v>116427</v>
      </c>
      <c r="L2310">
        <f>INDEX('Raw Election Data'!$A$1:$AN$3144,MATCH($C2310&amp;" "&amp;$B2310,'Raw Election Data'!$C$1:$C$3144,0),MATCH('Joined Data'!L$1,'Raw Election Data'!$A$1:$AN$1,0))</f>
        <v>181740</v>
      </c>
      <c r="M2310">
        <f>INDEX('Raw Election Data'!$A$1:$AN$3144,MATCH($C2310&amp;" "&amp;$B2310,'Raw Election Data'!$C$1:$C$3144,0),MATCH('Joined Data'!M$1,'Raw Election Data'!$A$1:$AN$1,0))</f>
        <v>0.32742379223065921</v>
      </c>
      <c r="N2310">
        <f>INDEX('Raw Election Data'!$A$1:$AN$3144,MATCH($C2310&amp;" "&amp;$B2310,'Raw Election Data'!$C$1:$C$3144,0),MATCH('Joined Data'!N$1,'Raw Election Data'!$A$1:$AN$1,0))</f>
        <v>0.64062396830637169</v>
      </c>
      <c r="O2310">
        <f>INDEX('Raw Election Data'!$A$1:$AN$3144,MATCH($C2310&amp;" "&amp;$B2310,'Raw Election Data'!$C$1:$C$3144,0),MATCH('Joined Data'!O$1,'Raw Election Data'!$A$1:$AN$1,0))</f>
        <v>-56921</v>
      </c>
      <c r="P2310">
        <f>INDEX('Raw Election Data'!$A$1:$AN$3144,MATCH($C2310&amp;" "&amp;$B2310,'Raw Election Data'!$C$1:$C$3144,0),MATCH('Joined Data'!P$1,'Raw Election Data'!$A$1:$AN$1,0))</f>
        <v>56921</v>
      </c>
      <c r="Q2310">
        <f>INDEX('Raw Election Data'!$A$1:$AN$3144,MATCH($C2310&amp;" "&amp;$B2310,'Raw Election Data'!$C$1:$C$3144,0),MATCH('Joined Data'!Q$1,'Raw Election Data'!$A$1:$AN$1,0))</f>
        <v>-0.31320017607571249</v>
      </c>
      <c r="R2310">
        <f>INDEX('Raw Election Data'!$A$1:$AN$3144,MATCH($C2310&amp;" "&amp;$B2310,'Raw Election Data'!$C$1:$C$3144,0),MATCH('Joined Data'!R$1,'Raw Election Data'!$A$1:$AN$1,0))</f>
        <v>0.31320017607571249</v>
      </c>
    </row>
    <row r="2311" spans="1:18" ht="13.5" hidden="1" customHeight="1" x14ac:dyDescent="0.15">
      <c r="A2311" t="s">
        <v>283</v>
      </c>
      <c r="B2311" t="s">
        <v>5798</v>
      </c>
      <c r="C2311" t="str">
        <f>INDEX(FIPS!$A$1:$E$3236,MATCH($F2311,FIPS!$D$1:$D$3236,0),5)</f>
        <v>Wyoming County</v>
      </c>
      <c r="D2311" t="s">
        <v>284</v>
      </c>
      <c r="E2311" s="15" t="s">
        <v>72</v>
      </c>
      <c r="F2311" t="s">
        <v>5976</v>
      </c>
      <c r="G2311" t="s">
        <v>7784</v>
      </c>
      <c r="H2311" t="str">
        <f>IFERROR(VLOOKUP($G2311,'Team Colors'!$A:$B,2,0),"#c9c9c9")</f>
        <v>#ffb612</v>
      </c>
      <c r="I2311">
        <f>INDEX('Raw Election Data'!$A$1:$AN$3144,MATCH($C2311&amp;" "&amp;$B2311,'Raw Election Data'!$C$1:$C$3144,0),MATCH('Joined Data'!I$1,'Raw Election Data'!$A$1:$AN$1,0))</f>
        <v>27800</v>
      </c>
      <c r="J2311">
        <f>INDEX('Raw Election Data'!$A$1:$AN$3144,MATCH($C2311&amp;" "&amp;$B2311,'Raw Election Data'!$C$1:$C$3144,0),MATCH('Joined Data'!J$1,'Raw Election Data'!$A$1:$AN$1,0))</f>
        <v>3573</v>
      </c>
      <c r="K2311">
        <f>INDEX('Raw Election Data'!$A$1:$AN$3144,MATCH($C2311&amp;" "&amp;$B2311,'Raw Election Data'!$C$1:$C$3144,0),MATCH('Joined Data'!K$1,'Raw Election Data'!$A$1:$AN$1,0))</f>
        <v>8375</v>
      </c>
      <c r="L2311">
        <f>INDEX('Raw Election Data'!$A$1:$AN$3144,MATCH($C2311&amp;" "&amp;$B2311,'Raw Election Data'!$C$1:$C$3144,0),MATCH('Joined Data'!L$1,'Raw Election Data'!$A$1:$AN$1,0))</f>
        <v>12418</v>
      </c>
      <c r="M2311">
        <f>INDEX('Raw Election Data'!$A$1:$AN$3144,MATCH($C2311&amp;" "&amp;$B2311,'Raw Election Data'!$C$1:$C$3144,0),MATCH('Joined Data'!M$1,'Raw Election Data'!$A$1:$AN$1,0))</f>
        <v>0.28772749234981476</v>
      </c>
      <c r="N2311">
        <f>INDEX('Raw Election Data'!$A$1:$AN$3144,MATCH($C2311&amp;" "&amp;$B2311,'Raw Election Data'!$C$1:$C$3144,0),MATCH('Joined Data'!N$1,'Raw Election Data'!$A$1:$AN$1,0))</f>
        <v>0.67442422290223869</v>
      </c>
      <c r="O2311">
        <f>INDEX('Raw Election Data'!$A$1:$AN$3144,MATCH($C2311&amp;" "&amp;$B2311,'Raw Election Data'!$C$1:$C$3144,0),MATCH('Joined Data'!O$1,'Raw Election Data'!$A$1:$AN$1,0))</f>
        <v>-4802</v>
      </c>
      <c r="P2311">
        <f>INDEX('Raw Election Data'!$A$1:$AN$3144,MATCH($C2311&amp;" "&amp;$B2311,'Raw Election Data'!$C$1:$C$3144,0),MATCH('Joined Data'!P$1,'Raw Election Data'!$A$1:$AN$1,0))</f>
        <v>4802</v>
      </c>
      <c r="Q2311">
        <f>INDEX('Raw Election Data'!$A$1:$AN$3144,MATCH($C2311&amp;" "&amp;$B2311,'Raw Election Data'!$C$1:$C$3144,0),MATCH('Joined Data'!Q$1,'Raw Election Data'!$A$1:$AN$1,0))</f>
        <v>-0.38669673055242393</v>
      </c>
      <c r="R2311">
        <f>INDEX('Raw Election Data'!$A$1:$AN$3144,MATCH($C2311&amp;" "&amp;$B2311,'Raw Election Data'!$C$1:$C$3144,0),MATCH('Joined Data'!R$1,'Raw Election Data'!$A$1:$AN$1,0))</f>
        <v>0.38669673055242393</v>
      </c>
    </row>
    <row r="2312" spans="1:18" ht="13.5" hidden="1" customHeight="1" x14ac:dyDescent="0.15">
      <c r="A2312" t="s">
        <v>283</v>
      </c>
      <c r="B2312" t="s">
        <v>5798</v>
      </c>
      <c r="C2312" t="str">
        <f>INDEX(FIPS!$A$1:$E$3236,MATCH($F2312,FIPS!$D$1:$D$3236,0),5)</f>
        <v>York County</v>
      </c>
      <c r="D2312" t="s">
        <v>284</v>
      </c>
      <c r="E2312" s="15" t="s">
        <v>73</v>
      </c>
      <c r="F2312" t="s">
        <v>5977</v>
      </c>
      <c r="G2312" t="s">
        <v>7784</v>
      </c>
      <c r="H2312" t="str">
        <f>IFERROR(VLOOKUP($G2312,'Team Colors'!$A:$B,2,0),"#c9c9c9")</f>
        <v>#ffb612</v>
      </c>
      <c r="I2312">
        <f>INDEX('Raw Election Data'!$A$1:$AN$3144,MATCH($C2312&amp;" "&amp;$B2312,'Raw Election Data'!$C$1:$C$3144,0),MATCH('Joined Data'!I$1,'Raw Election Data'!$A$1:$AN$1,0))</f>
        <v>442867</v>
      </c>
      <c r="J2312">
        <f>INDEX('Raw Election Data'!$A$1:$AN$3144,MATCH($C2312&amp;" "&amp;$B2312,'Raw Election Data'!$C$1:$C$3144,0),MATCH('Joined Data'!J$1,'Raw Election Data'!$A$1:$AN$1,0))</f>
        <v>67428</v>
      </c>
      <c r="K2312">
        <f>INDEX('Raw Election Data'!$A$1:$AN$3144,MATCH($C2312&amp;" "&amp;$B2312,'Raw Election Data'!$C$1:$C$3144,0),MATCH('Joined Data'!K$1,'Raw Election Data'!$A$1:$AN$1,0))</f>
        <v>126933</v>
      </c>
      <c r="L2312">
        <f>INDEX('Raw Election Data'!$A$1:$AN$3144,MATCH($C2312&amp;" "&amp;$B2312,'Raw Election Data'!$C$1:$C$3144,0),MATCH('Joined Data'!L$1,'Raw Election Data'!$A$1:$AN$1,0))</f>
        <v>203153</v>
      </c>
      <c r="M2312">
        <f>INDEX('Raw Election Data'!$A$1:$AN$3144,MATCH($C2312&amp;" "&amp;$B2312,'Raw Election Data'!$C$1:$C$3144,0),MATCH('Joined Data'!M$1,'Raw Election Data'!$A$1:$AN$1,0))</f>
        <v>0.33190747859987302</v>
      </c>
      <c r="N2312">
        <f>INDEX('Raw Election Data'!$A$1:$AN$3144,MATCH($C2312&amp;" "&amp;$B2312,'Raw Election Data'!$C$1:$C$3144,0),MATCH('Joined Data'!N$1,'Raw Election Data'!$A$1:$AN$1,0))</f>
        <v>0.6248147947605992</v>
      </c>
      <c r="O2312">
        <f>INDEX('Raw Election Data'!$A$1:$AN$3144,MATCH($C2312&amp;" "&amp;$B2312,'Raw Election Data'!$C$1:$C$3144,0),MATCH('Joined Data'!O$1,'Raw Election Data'!$A$1:$AN$1,0))</f>
        <v>-59505</v>
      </c>
      <c r="P2312">
        <f>INDEX('Raw Election Data'!$A$1:$AN$3144,MATCH($C2312&amp;" "&amp;$B2312,'Raw Election Data'!$C$1:$C$3144,0),MATCH('Joined Data'!P$1,'Raw Election Data'!$A$1:$AN$1,0))</f>
        <v>59505</v>
      </c>
      <c r="Q2312">
        <f>INDEX('Raw Election Data'!$A$1:$AN$3144,MATCH($C2312&amp;" "&amp;$B2312,'Raw Election Data'!$C$1:$C$3144,0),MATCH('Joined Data'!Q$1,'Raw Election Data'!$A$1:$AN$1,0))</f>
        <v>-0.29290731616072618</v>
      </c>
      <c r="R2312">
        <f>INDEX('Raw Election Data'!$A$1:$AN$3144,MATCH($C2312&amp;" "&amp;$B2312,'Raw Election Data'!$C$1:$C$3144,0),MATCH('Joined Data'!R$1,'Raw Election Data'!$A$1:$AN$1,0))</f>
        <v>0.29290731616072618</v>
      </c>
    </row>
    <row r="2313" spans="1:18" ht="13.5" hidden="1" customHeight="1" x14ac:dyDescent="0.15">
      <c r="A2313" t="s">
        <v>285</v>
      </c>
      <c r="B2313" t="s">
        <v>5980</v>
      </c>
      <c r="C2313" t="str">
        <f>INDEX(FIPS!$A$1:$E$3236,MATCH($F2313,FIPS!$D$1:$D$3236,0),5)</f>
        <v>Bristol County</v>
      </c>
      <c r="D2313" t="s">
        <v>286</v>
      </c>
      <c r="E2313" s="15" t="s">
        <v>6</v>
      </c>
      <c r="F2313" t="s">
        <v>5981</v>
      </c>
      <c r="G2313" t="s">
        <v>435</v>
      </c>
      <c r="H2313" t="str">
        <f>IFERROR(VLOOKUP($G2313,'Team Colors'!$A:$B,2,0),"#c9c9c9")</f>
        <v>#c60c30</v>
      </c>
      <c r="I2313">
        <f>INDEX('Raw Election Data'!$A$1:$AN$3144,MATCH($C2313&amp;" "&amp;$B2313,'Raw Election Data'!$C$1:$C$3144,0),MATCH('Joined Data'!I$1,'Raw Election Data'!$A$1:$AN$1,0))</f>
        <v>49084</v>
      </c>
      <c r="J2313">
        <f>INDEX('Raw Election Data'!$A$1:$AN$3144,MATCH($C2313&amp;" "&amp;$B2313,'Raw Election Data'!$C$1:$C$3144,0),MATCH('Joined Data'!J$1,'Raw Election Data'!$A$1:$AN$1,0))</f>
        <v>14532</v>
      </c>
      <c r="K2313">
        <f>INDEX('Raw Election Data'!$A$1:$AN$3144,MATCH($C2313&amp;" "&amp;$B2313,'Raw Election Data'!$C$1:$C$3144,0),MATCH('Joined Data'!K$1,'Raw Election Data'!$A$1:$AN$1,0))</f>
        <v>8910</v>
      </c>
      <c r="L2313">
        <f>INDEX('Raw Election Data'!$A$1:$AN$3144,MATCH($C2313&amp;" "&amp;$B2313,'Raw Election Data'!$C$1:$C$3144,0),MATCH('Joined Data'!L$1,'Raw Election Data'!$A$1:$AN$1,0))</f>
        <v>24691</v>
      </c>
      <c r="M2313">
        <f>INDEX('Raw Election Data'!$A$1:$AN$3144,MATCH($C2313&amp;" "&amp;$B2313,'Raw Election Data'!$C$1:$C$3144,0),MATCH('Joined Data'!M$1,'Raw Election Data'!$A$1:$AN$1,0))</f>
        <v>0.58855453404074354</v>
      </c>
      <c r="N2313">
        <f>INDEX('Raw Election Data'!$A$1:$AN$3144,MATCH($C2313&amp;" "&amp;$B2313,'Raw Election Data'!$C$1:$C$3144,0),MATCH('Joined Data'!N$1,'Raw Election Data'!$A$1:$AN$1,0))</f>
        <v>0.36086023247337085</v>
      </c>
      <c r="O2313">
        <f>INDEX('Raw Election Data'!$A$1:$AN$3144,MATCH($C2313&amp;" "&amp;$B2313,'Raw Election Data'!$C$1:$C$3144,0),MATCH('Joined Data'!O$1,'Raw Election Data'!$A$1:$AN$1,0))</f>
        <v>5622</v>
      </c>
      <c r="P2313">
        <f>INDEX('Raw Election Data'!$A$1:$AN$3144,MATCH($C2313&amp;" "&amp;$B2313,'Raw Election Data'!$C$1:$C$3144,0),MATCH('Joined Data'!P$1,'Raw Election Data'!$A$1:$AN$1,0))</f>
        <v>-5622</v>
      </c>
      <c r="Q2313">
        <f>INDEX('Raw Election Data'!$A$1:$AN$3144,MATCH($C2313&amp;" "&amp;$B2313,'Raw Election Data'!$C$1:$C$3144,0),MATCH('Joined Data'!Q$1,'Raw Election Data'!$A$1:$AN$1,0))</f>
        <v>0.22769430156737269</v>
      </c>
      <c r="R2313">
        <f>INDEX('Raw Election Data'!$A$1:$AN$3144,MATCH($C2313&amp;" "&amp;$B2313,'Raw Election Data'!$C$1:$C$3144,0),MATCH('Joined Data'!R$1,'Raw Election Data'!$A$1:$AN$1,0))</f>
        <v>-0.22769430156737269</v>
      </c>
    </row>
    <row r="2314" spans="1:18" ht="13.5" hidden="1" customHeight="1" x14ac:dyDescent="0.15">
      <c r="A2314" t="s">
        <v>285</v>
      </c>
      <c r="B2314" t="s">
        <v>5980</v>
      </c>
      <c r="C2314" t="str">
        <f>INDEX(FIPS!$A$1:$E$3236,MATCH($F2314,FIPS!$D$1:$D$3236,0),5)</f>
        <v>Kent County</v>
      </c>
      <c r="D2314" t="s">
        <v>286</v>
      </c>
      <c r="E2314" s="15" t="s">
        <v>7</v>
      </c>
      <c r="F2314" t="s">
        <v>5982</v>
      </c>
      <c r="G2314" t="s">
        <v>435</v>
      </c>
      <c r="H2314" t="str">
        <f>IFERROR(VLOOKUP($G2314,'Team Colors'!$A:$B,2,0),"#c9c9c9")</f>
        <v>#c60c30</v>
      </c>
      <c r="I2314">
        <f>INDEX('Raw Election Data'!$A$1:$AN$3144,MATCH($C2314&amp;" "&amp;$B2314,'Raw Election Data'!$C$1:$C$3144,0),MATCH('Joined Data'!I$1,'Raw Election Data'!$A$1:$AN$1,0))</f>
        <v>164801</v>
      </c>
      <c r="J2314">
        <f>INDEX('Raw Election Data'!$A$1:$AN$3144,MATCH($C2314&amp;" "&amp;$B2314,'Raw Election Data'!$C$1:$C$3144,0),MATCH('Joined Data'!J$1,'Raw Election Data'!$A$1:$AN$1,0))</f>
        <v>37582</v>
      </c>
      <c r="K2314">
        <f>INDEX('Raw Election Data'!$A$1:$AN$3144,MATCH($C2314&amp;" "&amp;$B2314,'Raw Election Data'!$C$1:$C$3144,0),MATCH('Joined Data'!K$1,'Raw Election Data'!$A$1:$AN$1,0))</f>
        <v>38141</v>
      </c>
      <c r="L2314">
        <f>INDEX('Raw Election Data'!$A$1:$AN$3144,MATCH($C2314&amp;" "&amp;$B2314,'Raw Election Data'!$C$1:$C$3144,0),MATCH('Joined Data'!L$1,'Raw Election Data'!$A$1:$AN$1,0))</f>
        <v>79691</v>
      </c>
      <c r="M2314">
        <f>INDEX('Raw Election Data'!$A$1:$AN$3144,MATCH($C2314&amp;" "&amp;$B2314,'Raw Election Data'!$C$1:$C$3144,0),MATCH('Joined Data'!M$1,'Raw Election Data'!$A$1:$AN$1,0))</f>
        <v>0.47159654164209258</v>
      </c>
      <c r="N2314">
        <f>INDEX('Raw Election Data'!$A$1:$AN$3144,MATCH($C2314&amp;" "&amp;$B2314,'Raw Election Data'!$C$1:$C$3144,0),MATCH('Joined Data'!N$1,'Raw Election Data'!$A$1:$AN$1,0))</f>
        <v>0.47861113551091089</v>
      </c>
      <c r="O2314">
        <f>INDEX('Raw Election Data'!$A$1:$AN$3144,MATCH($C2314&amp;" "&amp;$B2314,'Raw Election Data'!$C$1:$C$3144,0),MATCH('Joined Data'!O$1,'Raw Election Data'!$A$1:$AN$1,0))</f>
        <v>-559</v>
      </c>
      <c r="P2314">
        <f>INDEX('Raw Election Data'!$A$1:$AN$3144,MATCH($C2314&amp;" "&amp;$B2314,'Raw Election Data'!$C$1:$C$3144,0),MATCH('Joined Data'!P$1,'Raw Election Data'!$A$1:$AN$1,0))</f>
        <v>559</v>
      </c>
      <c r="Q2314">
        <f>INDEX('Raw Election Data'!$A$1:$AN$3144,MATCH($C2314&amp;" "&amp;$B2314,'Raw Election Data'!$C$1:$C$3144,0),MATCH('Joined Data'!Q$1,'Raw Election Data'!$A$1:$AN$1,0))</f>
        <v>-7.0145938688183085E-3</v>
      </c>
      <c r="R2314">
        <f>INDEX('Raw Election Data'!$A$1:$AN$3144,MATCH($C2314&amp;" "&amp;$B2314,'Raw Election Data'!$C$1:$C$3144,0),MATCH('Joined Data'!R$1,'Raw Election Data'!$A$1:$AN$1,0))</f>
        <v>7.0145938688183085E-3</v>
      </c>
    </row>
    <row r="2315" spans="1:18" ht="13.5" hidden="1" customHeight="1" x14ac:dyDescent="0.15">
      <c r="A2315" t="s">
        <v>285</v>
      </c>
      <c r="B2315" t="s">
        <v>5980</v>
      </c>
      <c r="C2315" t="str">
        <f>INDEX(FIPS!$A$1:$E$3236,MATCH($F2315,FIPS!$D$1:$D$3236,0),5)</f>
        <v>Newport County</v>
      </c>
      <c r="D2315" t="s">
        <v>286</v>
      </c>
      <c r="E2315" s="15" t="s">
        <v>8</v>
      </c>
      <c r="F2315" t="s">
        <v>5984</v>
      </c>
      <c r="G2315" t="s">
        <v>435</v>
      </c>
      <c r="H2315" t="str">
        <f>IFERROR(VLOOKUP($G2315,'Team Colors'!$A:$B,2,0),"#c9c9c9")</f>
        <v>#c60c30</v>
      </c>
      <c r="I2315">
        <f>INDEX('Raw Election Data'!$A$1:$AN$3144,MATCH($C2315&amp;" "&amp;$B2315,'Raw Election Data'!$C$1:$C$3144,0),MATCH('Joined Data'!I$1,'Raw Election Data'!$A$1:$AN$1,0))</f>
        <v>82423</v>
      </c>
      <c r="J2315">
        <f>INDEX('Raw Election Data'!$A$1:$AN$3144,MATCH($C2315&amp;" "&amp;$B2315,'Raw Election Data'!$C$1:$C$3144,0),MATCH('Joined Data'!J$1,'Raw Election Data'!$A$1:$AN$1,0))</f>
        <v>22680</v>
      </c>
      <c r="K2315">
        <f>INDEX('Raw Election Data'!$A$1:$AN$3144,MATCH($C2315&amp;" "&amp;$B2315,'Raw Election Data'!$C$1:$C$3144,0),MATCH('Joined Data'!K$1,'Raw Election Data'!$A$1:$AN$1,0))</f>
        <v>14975</v>
      </c>
      <c r="L2315">
        <f>INDEX('Raw Election Data'!$A$1:$AN$3144,MATCH($C2315&amp;" "&amp;$B2315,'Raw Election Data'!$C$1:$C$3144,0),MATCH('Joined Data'!L$1,'Raw Election Data'!$A$1:$AN$1,0))</f>
        <v>39761</v>
      </c>
      <c r="M2315">
        <f>INDEX('Raw Election Data'!$A$1:$AN$3144,MATCH($C2315&amp;" "&amp;$B2315,'Raw Election Data'!$C$1:$C$3144,0),MATCH('Joined Data'!M$1,'Raw Election Data'!$A$1:$AN$1,0))</f>
        <v>0.57040818892884992</v>
      </c>
      <c r="N2315">
        <f>INDEX('Raw Election Data'!$A$1:$AN$3144,MATCH($C2315&amp;" "&amp;$B2315,'Raw Election Data'!$C$1:$C$3144,0),MATCH('Joined Data'!N$1,'Raw Election Data'!$A$1:$AN$1,0))</f>
        <v>0.37662533638489976</v>
      </c>
      <c r="O2315">
        <f>INDEX('Raw Election Data'!$A$1:$AN$3144,MATCH($C2315&amp;" "&amp;$B2315,'Raw Election Data'!$C$1:$C$3144,0),MATCH('Joined Data'!O$1,'Raw Election Data'!$A$1:$AN$1,0))</f>
        <v>7705</v>
      </c>
      <c r="P2315">
        <f>INDEX('Raw Election Data'!$A$1:$AN$3144,MATCH($C2315&amp;" "&amp;$B2315,'Raw Election Data'!$C$1:$C$3144,0),MATCH('Joined Data'!P$1,'Raw Election Data'!$A$1:$AN$1,0))</f>
        <v>-7705</v>
      </c>
      <c r="Q2315">
        <f>INDEX('Raw Election Data'!$A$1:$AN$3144,MATCH($C2315&amp;" "&amp;$B2315,'Raw Election Data'!$C$1:$C$3144,0),MATCH('Joined Data'!Q$1,'Raw Election Data'!$A$1:$AN$1,0))</f>
        <v>0.19378285254395017</v>
      </c>
      <c r="R2315">
        <f>INDEX('Raw Election Data'!$A$1:$AN$3144,MATCH($C2315&amp;" "&amp;$B2315,'Raw Election Data'!$C$1:$C$3144,0),MATCH('Joined Data'!R$1,'Raw Election Data'!$A$1:$AN$1,0))</f>
        <v>-0.19378285254395017</v>
      </c>
    </row>
    <row r="2316" spans="1:18" ht="13.5" hidden="1" customHeight="1" x14ac:dyDescent="0.15">
      <c r="A2316" t="s">
        <v>285</v>
      </c>
      <c r="B2316" t="s">
        <v>5980</v>
      </c>
      <c r="C2316" t="str">
        <f>INDEX(FIPS!$A$1:$E$3236,MATCH($F2316,FIPS!$D$1:$D$3236,0),5)</f>
        <v>Providence County</v>
      </c>
      <c r="D2316" t="s">
        <v>286</v>
      </c>
      <c r="E2316" s="15" t="s">
        <v>9</v>
      </c>
      <c r="F2316" t="s">
        <v>5986</v>
      </c>
      <c r="G2316" t="s">
        <v>435</v>
      </c>
      <c r="H2316" t="str">
        <f>IFERROR(VLOOKUP($G2316,'Team Colors'!$A:$B,2,0),"#c9c9c9")</f>
        <v>#c60c30</v>
      </c>
      <c r="I2316">
        <f>INDEX('Raw Election Data'!$A$1:$AN$3144,MATCH($C2316&amp;" "&amp;$B2316,'Raw Election Data'!$C$1:$C$3144,0),MATCH('Joined Data'!I$1,'Raw Election Data'!$A$1:$AN$1,0))</f>
        <v>633473</v>
      </c>
      <c r="J2316">
        <f>INDEX('Raw Election Data'!$A$1:$AN$3144,MATCH($C2316&amp;" "&amp;$B2316,'Raw Election Data'!$C$1:$C$3144,0),MATCH('Joined Data'!J$1,'Raw Election Data'!$A$1:$AN$1,0))</f>
        <v>141597</v>
      </c>
      <c r="K2316">
        <f>INDEX('Raw Election Data'!$A$1:$AN$3144,MATCH($C2316&amp;" "&amp;$B2316,'Raw Election Data'!$C$1:$C$3144,0),MATCH('Joined Data'!K$1,'Raw Election Data'!$A$1:$AN$1,0))</f>
        <v>90321</v>
      </c>
      <c r="L2316">
        <f>INDEX('Raw Election Data'!$A$1:$AN$3144,MATCH($C2316&amp;" "&amp;$B2316,'Raw Election Data'!$C$1:$C$3144,0),MATCH('Joined Data'!L$1,'Raw Election Data'!$A$1:$AN$1,0))</f>
        <v>241818</v>
      </c>
      <c r="M2316">
        <f>INDEX('Raw Election Data'!$A$1:$AN$3144,MATCH($C2316&amp;" "&amp;$B2316,'Raw Election Data'!$C$1:$C$3144,0),MATCH('Joined Data'!M$1,'Raw Election Data'!$A$1:$AN$1,0))</f>
        <v>0.58555194402401811</v>
      </c>
      <c r="N2316">
        <f>INDEX('Raw Election Data'!$A$1:$AN$3144,MATCH($C2316&amp;" "&amp;$B2316,'Raw Election Data'!$C$1:$C$3144,0),MATCH('Joined Data'!N$1,'Raw Election Data'!$A$1:$AN$1,0))</f>
        <v>0.37350817557005683</v>
      </c>
      <c r="O2316">
        <f>INDEX('Raw Election Data'!$A$1:$AN$3144,MATCH($C2316&amp;" "&amp;$B2316,'Raw Election Data'!$C$1:$C$3144,0),MATCH('Joined Data'!O$1,'Raw Election Data'!$A$1:$AN$1,0))</f>
        <v>51276</v>
      </c>
      <c r="P2316">
        <f>INDEX('Raw Election Data'!$A$1:$AN$3144,MATCH($C2316&amp;" "&amp;$B2316,'Raw Election Data'!$C$1:$C$3144,0),MATCH('Joined Data'!P$1,'Raw Election Data'!$A$1:$AN$1,0))</f>
        <v>-51276</v>
      </c>
      <c r="Q2316">
        <f>INDEX('Raw Election Data'!$A$1:$AN$3144,MATCH($C2316&amp;" "&amp;$B2316,'Raw Election Data'!$C$1:$C$3144,0),MATCH('Joined Data'!Q$1,'Raw Election Data'!$A$1:$AN$1,0))</f>
        <v>0.21204376845396128</v>
      </c>
      <c r="R2316">
        <f>INDEX('Raw Election Data'!$A$1:$AN$3144,MATCH($C2316&amp;" "&amp;$B2316,'Raw Election Data'!$C$1:$C$3144,0),MATCH('Joined Data'!R$1,'Raw Election Data'!$A$1:$AN$1,0))</f>
        <v>-0.21204376845396128</v>
      </c>
    </row>
    <row r="2317" spans="1:18" ht="13.5" hidden="1" customHeight="1" x14ac:dyDescent="0.15">
      <c r="A2317" t="s">
        <v>285</v>
      </c>
      <c r="B2317" t="s">
        <v>5980</v>
      </c>
      <c r="C2317" t="str">
        <f>INDEX(FIPS!$A$1:$E$3236,MATCH($F2317,FIPS!$D$1:$D$3236,0),5)</f>
        <v>Washington County</v>
      </c>
      <c r="D2317" t="s">
        <v>286</v>
      </c>
      <c r="E2317" s="15" t="s">
        <v>10</v>
      </c>
      <c r="F2317" t="s">
        <v>5987</v>
      </c>
      <c r="G2317" t="s">
        <v>435</v>
      </c>
      <c r="H2317" t="str">
        <f>IFERROR(VLOOKUP($G2317,'Team Colors'!$A:$B,2,0),"#c9c9c9")</f>
        <v>#c60c30</v>
      </c>
      <c r="I2317">
        <f>INDEX('Raw Election Data'!$A$1:$AN$3144,MATCH($C2317&amp;" "&amp;$B2317,'Raw Election Data'!$C$1:$C$3144,0),MATCH('Joined Data'!I$1,'Raw Election Data'!$A$1:$AN$1,0))</f>
        <v>126517</v>
      </c>
      <c r="J2317">
        <f>INDEX('Raw Election Data'!$A$1:$AN$3144,MATCH($C2317&amp;" "&amp;$B2317,'Raw Election Data'!$C$1:$C$3144,0),MATCH('Joined Data'!J$1,'Raw Election Data'!$A$1:$AN$1,0))</f>
        <v>33511</v>
      </c>
      <c r="K2317">
        <f>INDEX('Raw Election Data'!$A$1:$AN$3144,MATCH($C2317&amp;" "&amp;$B2317,'Raw Election Data'!$C$1:$C$3144,0),MATCH('Joined Data'!K$1,'Raw Election Data'!$A$1:$AN$1,0))</f>
        <v>27074</v>
      </c>
      <c r="L2317">
        <f>INDEX('Raw Election Data'!$A$1:$AN$3144,MATCH($C2317&amp;" "&amp;$B2317,'Raw Election Data'!$C$1:$C$3144,0),MATCH('Joined Data'!L$1,'Raw Election Data'!$A$1:$AN$1,0))</f>
        <v>64160</v>
      </c>
      <c r="M2317">
        <f>INDEX('Raw Election Data'!$A$1:$AN$3144,MATCH($C2317&amp;" "&amp;$B2317,'Raw Election Data'!$C$1:$C$3144,0),MATCH('Joined Data'!M$1,'Raw Election Data'!$A$1:$AN$1,0))</f>
        <v>0.52230361596009978</v>
      </c>
      <c r="N2317">
        <f>INDEX('Raw Election Data'!$A$1:$AN$3144,MATCH($C2317&amp;" "&amp;$B2317,'Raw Election Data'!$C$1:$C$3144,0),MATCH('Joined Data'!N$1,'Raw Election Data'!$A$1:$AN$1,0))</f>
        <v>0.42197630922693269</v>
      </c>
      <c r="O2317">
        <f>INDEX('Raw Election Data'!$A$1:$AN$3144,MATCH($C2317&amp;" "&amp;$B2317,'Raw Election Data'!$C$1:$C$3144,0),MATCH('Joined Data'!O$1,'Raw Election Data'!$A$1:$AN$1,0))</f>
        <v>6437</v>
      </c>
      <c r="P2317">
        <f>INDEX('Raw Election Data'!$A$1:$AN$3144,MATCH($C2317&amp;" "&amp;$B2317,'Raw Election Data'!$C$1:$C$3144,0),MATCH('Joined Data'!P$1,'Raw Election Data'!$A$1:$AN$1,0))</f>
        <v>-6437</v>
      </c>
      <c r="Q2317">
        <f>INDEX('Raw Election Data'!$A$1:$AN$3144,MATCH($C2317&amp;" "&amp;$B2317,'Raw Election Data'!$C$1:$C$3144,0),MATCH('Joined Data'!Q$1,'Raw Election Data'!$A$1:$AN$1,0))</f>
        <v>0.10032730673316709</v>
      </c>
      <c r="R2317">
        <f>INDEX('Raw Election Data'!$A$1:$AN$3144,MATCH($C2317&amp;" "&amp;$B2317,'Raw Election Data'!$C$1:$C$3144,0),MATCH('Joined Data'!R$1,'Raw Election Data'!$A$1:$AN$1,0))</f>
        <v>-0.10032730673316709</v>
      </c>
    </row>
    <row r="2318" spans="1:18" ht="13.5" hidden="1" customHeight="1" x14ac:dyDescent="0.15">
      <c r="A2318" t="s">
        <v>287</v>
      </c>
      <c r="B2318" t="s">
        <v>5988</v>
      </c>
      <c r="C2318" t="str">
        <f>INDEX(FIPS!$A$1:$E$3236,MATCH($F2318,FIPS!$D$1:$D$3236,0),5)</f>
        <v>Abbeville County</v>
      </c>
      <c r="D2318" t="s">
        <v>288</v>
      </c>
      <c r="E2318" s="15" t="s">
        <v>6</v>
      </c>
      <c r="F2318" t="s">
        <v>5990</v>
      </c>
      <c r="G2318" t="s">
        <v>7791</v>
      </c>
      <c r="H2318" t="str">
        <f>IFERROR(VLOOKUP($G2318,'Team Colors'!$A:$B,2,0),"#c9c9c9")</f>
        <v>#0085ca</v>
      </c>
      <c r="I2318">
        <f>INDEX('Raw Election Data'!$A$1:$AN$3144,MATCH($C2318&amp;" "&amp;$B2318,'Raw Election Data'!$C$1:$C$3144,0),MATCH('Joined Data'!I$1,'Raw Election Data'!$A$1:$AN$1,0))</f>
        <v>24932</v>
      </c>
      <c r="J2318">
        <f>INDEX('Raw Election Data'!$A$1:$AN$3144,MATCH($C2318&amp;" "&amp;$B2318,'Raw Election Data'!$C$1:$C$3144,0),MATCH('Joined Data'!J$1,'Raw Election Data'!$A$1:$AN$1,0))</f>
        <v>3712</v>
      </c>
      <c r="K2318">
        <f>INDEX('Raw Election Data'!$A$1:$AN$3144,MATCH($C2318&amp;" "&amp;$B2318,'Raw Election Data'!$C$1:$C$3144,0),MATCH('Joined Data'!K$1,'Raw Election Data'!$A$1:$AN$1,0))</f>
        <v>6742</v>
      </c>
      <c r="L2318">
        <f>INDEX('Raw Election Data'!$A$1:$AN$3144,MATCH($C2318&amp;" "&amp;$B2318,'Raw Election Data'!$C$1:$C$3144,0),MATCH('Joined Data'!L$1,'Raw Election Data'!$A$1:$AN$1,0))</f>
        <v>10724</v>
      </c>
      <c r="M2318">
        <f>INDEX('Raw Election Data'!$A$1:$AN$3144,MATCH($C2318&amp;" "&amp;$B2318,'Raw Election Data'!$C$1:$C$3144,0),MATCH('Joined Data'!M$1,'Raw Election Data'!$A$1:$AN$1,0))</f>
        <v>0.34613950018649758</v>
      </c>
      <c r="N2318">
        <f>INDEX('Raw Election Data'!$A$1:$AN$3144,MATCH($C2318&amp;" "&amp;$B2318,'Raw Election Data'!$C$1:$C$3144,0),MATCH('Joined Data'!N$1,'Raw Election Data'!$A$1:$AN$1,0))</f>
        <v>0.62868332711674746</v>
      </c>
      <c r="O2318">
        <f>INDEX('Raw Election Data'!$A$1:$AN$3144,MATCH($C2318&amp;" "&amp;$B2318,'Raw Election Data'!$C$1:$C$3144,0),MATCH('Joined Data'!O$1,'Raw Election Data'!$A$1:$AN$1,0))</f>
        <v>-3030</v>
      </c>
      <c r="P2318">
        <f>INDEX('Raw Election Data'!$A$1:$AN$3144,MATCH($C2318&amp;" "&amp;$B2318,'Raw Election Data'!$C$1:$C$3144,0),MATCH('Joined Data'!P$1,'Raw Election Data'!$A$1:$AN$1,0))</f>
        <v>3030</v>
      </c>
      <c r="Q2318">
        <f>INDEX('Raw Election Data'!$A$1:$AN$3144,MATCH($C2318&amp;" "&amp;$B2318,'Raw Election Data'!$C$1:$C$3144,0),MATCH('Joined Data'!Q$1,'Raw Election Data'!$A$1:$AN$1,0))</f>
        <v>-0.28254382693024988</v>
      </c>
      <c r="R2318">
        <f>INDEX('Raw Election Data'!$A$1:$AN$3144,MATCH($C2318&amp;" "&amp;$B2318,'Raw Election Data'!$C$1:$C$3144,0),MATCH('Joined Data'!R$1,'Raw Election Data'!$A$1:$AN$1,0))</f>
        <v>0.28254382693024988</v>
      </c>
    </row>
    <row r="2319" spans="1:18" ht="13.5" hidden="1" customHeight="1" x14ac:dyDescent="0.15">
      <c r="A2319" t="s">
        <v>287</v>
      </c>
      <c r="B2319" t="s">
        <v>5988</v>
      </c>
      <c r="C2319" t="str">
        <f>INDEX(FIPS!$A$1:$E$3236,MATCH($F2319,FIPS!$D$1:$D$3236,0),5)</f>
        <v>Aiken County</v>
      </c>
      <c r="D2319" t="s">
        <v>288</v>
      </c>
      <c r="E2319" s="15" t="s">
        <v>7</v>
      </c>
      <c r="F2319" t="s">
        <v>5995</v>
      </c>
      <c r="G2319" t="s">
        <v>7776</v>
      </c>
      <c r="H2319" t="str">
        <f>IFERROR(VLOOKUP($G2319,'Team Colors'!$A:$B,2,0),"#c9c9c9")</f>
        <v>#a71930</v>
      </c>
      <c r="I2319">
        <f>INDEX('Raw Election Data'!$A$1:$AN$3144,MATCH($C2319&amp;" "&amp;$B2319,'Raw Election Data'!$C$1:$C$3144,0),MATCH('Joined Data'!I$1,'Raw Election Data'!$A$1:$AN$1,0))</f>
        <v>165829</v>
      </c>
      <c r="J2319">
        <f>INDEX('Raw Election Data'!$A$1:$AN$3144,MATCH($C2319&amp;" "&amp;$B2319,'Raw Election Data'!$C$1:$C$3144,0),MATCH('Joined Data'!J$1,'Raw Election Data'!$A$1:$AN$1,0))</f>
        <v>25426</v>
      </c>
      <c r="K2319">
        <f>INDEX('Raw Election Data'!$A$1:$AN$3144,MATCH($C2319&amp;" "&amp;$B2319,'Raw Election Data'!$C$1:$C$3144,0),MATCH('Joined Data'!K$1,'Raw Election Data'!$A$1:$AN$1,0))</f>
        <v>45981</v>
      </c>
      <c r="L2319">
        <f>INDEX('Raw Election Data'!$A$1:$AN$3144,MATCH($C2319&amp;" "&amp;$B2319,'Raw Election Data'!$C$1:$C$3144,0),MATCH('Joined Data'!L$1,'Raw Election Data'!$A$1:$AN$1,0))</f>
        <v>74773</v>
      </c>
      <c r="M2319">
        <f>INDEX('Raw Election Data'!$A$1:$AN$3144,MATCH($C2319&amp;" "&amp;$B2319,'Raw Election Data'!$C$1:$C$3144,0),MATCH('Joined Data'!M$1,'Raw Election Data'!$A$1:$AN$1,0))</f>
        <v>0.34004252872025997</v>
      </c>
      <c r="N2319">
        <f>INDEX('Raw Election Data'!$A$1:$AN$3144,MATCH($C2319&amp;" "&amp;$B2319,'Raw Election Data'!$C$1:$C$3144,0),MATCH('Joined Data'!N$1,'Raw Election Data'!$A$1:$AN$1,0))</f>
        <v>0.61494122209888591</v>
      </c>
      <c r="O2319">
        <f>INDEX('Raw Election Data'!$A$1:$AN$3144,MATCH($C2319&amp;" "&amp;$B2319,'Raw Election Data'!$C$1:$C$3144,0),MATCH('Joined Data'!O$1,'Raw Election Data'!$A$1:$AN$1,0))</f>
        <v>-20555</v>
      </c>
      <c r="P2319">
        <f>INDEX('Raw Election Data'!$A$1:$AN$3144,MATCH($C2319&amp;" "&amp;$B2319,'Raw Election Data'!$C$1:$C$3144,0),MATCH('Joined Data'!P$1,'Raw Election Data'!$A$1:$AN$1,0))</f>
        <v>20555</v>
      </c>
      <c r="Q2319">
        <f>INDEX('Raw Election Data'!$A$1:$AN$3144,MATCH($C2319&amp;" "&amp;$B2319,'Raw Election Data'!$C$1:$C$3144,0),MATCH('Joined Data'!Q$1,'Raw Election Data'!$A$1:$AN$1,0))</f>
        <v>-0.27489869337862594</v>
      </c>
      <c r="R2319">
        <f>INDEX('Raw Election Data'!$A$1:$AN$3144,MATCH($C2319&amp;" "&amp;$B2319,'Raw Election Data'!$C$1:$C$3144,0),MATCH('Joined Data'!R$1,'Raw Election Data'!$A$1:$AN$1,0))</f>
        <v>0.27489869337862594</v>
      </c>
    </row>
    <row r="2320" spans="1:18" ht="13.5" hidden="1" customHeight="1" x14ac:dyDescent="0.15">
      <c r="A2320" t="s">
        <v>287</v>
      </c>
      <c r="B2320" t="s">
        <v>5988</v>
      </c>
      <c r="C2320" t="str">
        <f>INDEX(FIPS!$A$1:$E$3236,MATCH($F2320,FIPS!$D$1:$D$3236,0),5)</f>
        <v>Allendale County</v>
      </c>
      <c r="D2320" t="s">
        <v>288</v>
      </c>
      <c r="E2320" s="15" t="s">
        <v>8</v>
      </c>
      <c r="F2320" t="s">
        <v>5997</v>
      </c>
      <c r="G2320" t="s">
        <v>439</v>
      </c>
      <c r="H2320" t="str">
        <f>IFERROR(VLOOKUP($G2320,'Team Colors'!$A:$B,2,0),"#c9c9c9")</f>
        <v>#002244</v>
      </c>
      <c r="I2320">
        <f>INDEX('Raw Election Data'!$A$1:$AN$3144,MATCH($C2320&amp;" "&amp;$B2320,'Raw Election Data'!$C$1:$C$3144,0),MATCH('Joined Data'!I$1,'Raw Election Data'!$A$1:$AN$1,0))</f>
        <v>9433</v>
      </c>
      <c r="J2320">
        <f>INDEX('Raw Election Data'!$A$1:$AN$3144,MATCH($C2320&amp;" "&amp;$B2320,'Raw Election Data'!$C$1:$C$3144,0),MATCH('Joined Data'!J$1,'Raw Election Data'!$A$1:$AN$1,0))</f>
        <v>2722</v>
      </c>
      <c r="K2320">
        <f>INDEX('Raw Election Data'!$A$1:$AN$3144,MATCH($C2320&amp;" "&amp;$B2320,'Raw Election Data'!$C$1:$C$3144,0),MATCH('Joined Data'!K$1,'Raw Election Data'!$A$1:$AN$1,0))</f>
        <v>788</v>
      </c>
      <c r="L2320">
        <f>INDEX('Raw Election Data'!$A$1:$AN$3144,MATCH($C2320&amp;" "&amp;$B2320,'Raw Election Data'!$C$1:$C$3144,0),MATCH('Joined Data'!L$1,'Raw Election Data'!$A$1:$AN$1,0))</f>
        <v>3578</v>
      </c>
      <c r="M2320">
        <f>INDEX('Raw Election Data'!$A$1:$AN$3144,MATCH($C2320&amp;" "&amp;$B2320,'Raw Election Data'!$C$1:$C$3144,0),MATCH('Joined Data'!M$1,'Raw Election Data'!$A$1:$AN$1,0))</f>
        <v>0.76076020122973731</v>
      </c>
      <c r="N2320">
        <f>INDEX('Raw Election Data'!$A$1:$AN$3144,MATCH($C2320&amp;" "&amp;$B2320,'Raw Election Data'!$C$1:$C$3144,0),MATCH('Joined Data'!N$1,'Raw Election Data'!$A$1:$AN$1,0))</f>
        <v>0.22023476802683062</v>
      </c>
      <c r="O2320">
        <f>INDEX('Raw Election Data'!$A$1:$AN$3144,MATCH($C2320&amp;" "&amp;$B2320,'Raw Election Data'!$C$1:$C$3144,0),MATCH('Joined Data'!O$1,'Raw Election Data'!$A$1:$AN$1,0))</f>
        <v>1934</v>
      </c>
      <c r="P2320">
        <f>INDEX('Raw Election Data'!$A$1:$AN$3144,MATCH($C2320&amp;" "&amp;$B2320,'Raw Election Data'!$C$1:$C$3144,0),MATCH('Joined Data'!P$1,'Raw Election Data'!$A$1:$AN$1,0))</f>
        <v>-1934</v>
      </c>
      <c r="Q2320">
        <f>INDEX('Raw Election Data'!$A$1:$AN$3144,MATCH($C2320&amp;" "&amp;$B2320,'Raw Election Data'!$C$1:$C$3144,0),MATCH('Joined Data'!Q$1,'Raw Election Data'!$A$1:$AN$1,0))</f>
        <v>0.54052543320290669</v>
      </c>
      <c r="R2320">
        <f>INDEX('Raw Election Data'!$A$1:$AN$3144,MATCH($C2320&amp;" "&amp;$B2320,'Raw Election Data'!$C$1:$C$3144,0),MATCH('Joined Data'!R$1,'Raw Election Data'!$A$1:$AN$1,0))</f>
        <v>-0.54052543320290669</v>
      </c>
    </row>
    <row r="2321" spans="1:18" ht="13.5" hidden="1" customHeight="1" x14ac:dyDescent="0.15">
      <c r="A2321" t="s">
        <v>287</v>
      </c>
      <c r="B2321" t="s">
        <v>5988</v>
      </c>
      <c r="C2321" t="str">
        <f>INDEX(FIPS!$A$1:$E$3236,MATCH($F2321,FIPS!$D$1:$D$3236,0),5)</f>
        <v>Anderson County</v>
      </c>
      <c r="D2321" t="s">
        <v>288</v>
      </c>
      <c r="E2321" s="15" t="s">
        <v>9</v>
      </c>
      <c r="F2321" t="s">
        <v>5998</v>
      </c>
      <c r="G2321" t="s">
        <v>7791</v>
      </c>
      <c r="H2321" t="str">
        <f>IFERROR(VLOOKUP($G2321,'Team Colors'!$A:$B,2,0),"#c9c9c9")</f>
        <v>#0085ca</v>
      </c>
      <c r="I2321">
        <f>INDEX('Raw Election Data'!$A$1:$AN$3144,MATCH($C2321&amp;" "&amp;$B2321,'Raw Election Data'!$C$1:$C$3144,0),MATCH('Joined Data'!I$1,'Raw Election Data'!$A$1:$AN$1,0))</f>
        <v>194692</v>
      </c>
      <c r="J2321">
        <f>INDEX('Raw Election Data'!$A$1:$AN$3144,MATCH($C2321&amp;" "&amp;$B2321,'Raw Election Data'!$C$1:$C$3144,0),MATCH('Joined Data'!J$1,'Raw Election Data'!$A$1:$AN$1,0))</f>
        <v>21040</v>
      </c>
      <c r="K2321">
        <f>INDEX('Raw Election Data'!$A$1:$AN$3144,MATCH($C2321&amp;" "&amp;$B2321,'Raw Election Data'!$C$1:$C$3144,0),MATCH('Joined Data'!K$1,'Raw Election Data'!$A$1:$AN$1,0))</f>
        <v>56109</v>
      </c>
      <c r="L2321">
        <f>INDEX('Raw Election Data'!$A$1:$AN$3144,MATCH($C2321&amp;" "&amp;$B2321,'Raw Election Data'!$C$1:$C$3144,0),MATCH('Joined Data'!L$1,'Raw Election Data'!$A$1:$AN$1,0))</f>
        <v>80296</v>
      </c>
      <c r="M2321">
        <f>INDEX('Raw Election Data'!$A$1:$AN$3144,MATCH($C2321&amp;" "&amp;$B2321,'Raw Election Data'!$C$1:$C$3144,0),MATCH('Joined Data'!M$1,'Raw Election Data'!$A$1:$AN$1,0))</f>
        <v>0.26203048719736971</v>
      </c>
      <c r="N2321">
        <f>INDEX('Raw Election Data'!$A$1:$AN$3144,MATCH($C2321&amp;" "&amp;$B2321,'Raw Election Data'!$C$1:$C$3144,0),MATCH('Joined Data'!N$1,'Raw Election Data'!$A$1:$AN$1,0))</f>
        <v>0.69877702500747241</v>
      </c>
      <c r="O2321">
        <f>INDEX('Raw Election Data'!$A$1:$AN$3144,MATCH($C2321&amp;" "&amp;$B2321,'Raw Election Data'!$C$1:$C$3144,0),MATCH('Joined Data'!O$1,'Raw Election Data'!$A$1:$AN$1,0))</f>
        <v>-35069</v>
      </c>
      <c r="P2321">
        <f>INDEX('Raw Election Data'!$A$1:$AN$3144,MATCH($C2321&amp;" "&amp;$B2321,'Raw Election Data'!$C$1:$C$3144,0),MATCH('Joined Data'!P$1,'Raw Election Data'!$A$1:$AN$1,0))</f>
        <v>35069</v>
      </c>
      <c r="Q2321">
        <f>INDEX('Raw Election Data'!$A$1:$AN$3144,MATCH($C2321&amp;" "&amp;$B2321,'Raw Election Data'!$C$1:$C$3144,0),MATCH('Joined Data'!Q$1,'Raw Election Data'!$A$1:$AN$1,0))</f>
        <v>-0.4367465378101027</v>
      </c>
      <c r="R2321">
        <f>INDEX('Raw Election Data'!$A$1:$AN$3144,MATCH($C2321&amp;" "&amp;$B2321,'Raw Election Data'!$C$1:$C$3144,0),MATCH('Joined Data'!R$1,'Raw Election Data'!$A$1:$AN$1,0))</f>
        <v>0.4367465378101027</v>
      </c>
    </row>
    <row r="2322" spans="1:18" ht="13.5" hidden="1" customHeight="1" x14ac:dyDescent="0.15">
      <c r="A2322" t="s">
        <v>287</v>
      </c>
      <c r="B2322" t="s">
        <v>5988</v>
      </c>
      <c r="C2322" t="str">
        <f>INDEX(FIPS!$A$1:$E$3236,MATCH($F2322,FIPS!$D$1:$D$3236,0),5)</f>
        <v>Bamberg County</v>
      </c>
      <c r="D2322" t="s">
        <v>288</v>
      </c>
      <c r="E2322" s="15" t="s">
        <v>10</v>
      </c>
      <c r="F2322" t="s">
        <v>6002</v>
      </c>
      <c r="G2322" t="s">
        <v>439</v>
      </c>
      <c r="H2322" t="str">
        <f>IFERROR(VLOOKUP($G2322,'Team Colors'!$A:$B,2,0),"#c9c9c9")</f>
        <v>#002244</v>
      </c>
      <c r="I2322">
        <f>INDEX('Raw Election Data'!$A$1:$AN$3144,MATCH($C2322&amp;" "&amp;$B2322,'Raw Election Data'!$C$1:$C$3144,0),MATCH('Joined Data'!I$1,'Raw Election Data'!$A$1:$AN$1,0))</f>
        <v>14880</v>
      </c>
      <c r="J2322">
        <f>INDEX('Raw Election Data'!$A$1:$AN$3144,MATCH($C2322&amp;" "&amp;$B2322,'Raw Election Data'!$C$1:$C$3144,0),MATCH('Joined Data'!J$1,'Raw Election Data'!$A$1:$AN$1,0))</f>
        <v>3886</v>
      </c>
      <c r="K2322">
        <f>INDEX('Raw Election Data'!$A$1:$AN$3144,MATCH($C2322&amp;" "&amp;$B2322,'Raw Election Data'!$C$1:$C$3144,0),MATCH('Joined Data'!K$1,'Raw Election Data'!$A$1:$AN$1,0))</f>
        <v>2197</v>
      </c>
      <c r="L2322">
        <f>INDEX('Raw Election Data'!$A$1:$AN$3144,MATCH($C2322&amp;" "&amp;$B2322,'Raw Election Data'!$C$1:$C$3144,0),MATCH('Joined Data'!L$1,'Raw Election Data'!$A$1:$AN$1,0))</f>
        <v>6195</v>
      </c>
      <c r="M2322">
        <f>INDEX('Raw Election Data'!$A$1:$AN$3144,MATCH($C2322&amp;" "&amp;$B2322,'Raw Election Data'!$C$1:$C$3144,0),MATCH('Joined Data'!M$1,'Raw Election Data'!$A$1:$AN$1,0))</f>
        <v>0.62728006456820018</v>
      </c>
      <c r="N2322">
        <f>INDEX('Raw Election Data'!$A$1:$AN$3144,MATCH($C2322&amp;" "&amp;$B2322,'Raw Election Data'!$C$1:$C$3144,0),MATCH('Joined Data'!N$1,'Raw Election Data'!$A$1:$AN$1,0))</f>
        <v>0.35464083938660212</v>
      </c>
      <c r="O2322">
        <f>INDEX('Raw Election Data'!$A$1:$AN$3144,MATCH($C2322&amp;" "&amp;$B2322,'Raw Election Data'!$C$1:$C$3144,0),MATCH('Joined Data'!O$1,'Raw Election Data'!$A$1:$AN$1,0))</f>
        <v>1689</v>
      </c>
      <c r="P2322">
        <f>INDEX('Raw Election Data'!$A$1:$AN$3144,MATCH($C2322&amp;" "&amp;$B2322,'Raw Election Data'!$C$1:$C$3144,0),MATCH('Joined Data'!P$1,'Raw Election Data'!$A$1:$AN$1,0))</f>
        <v>-1689</v>
      </c>
      <c r="Q2322">
        <f>INDEX('Raw Election Data'!$A$1:$AN$3144,MATCH($C2322&amp;" "&amp;$B2322,'Raw Election Data'!$C$1:$C$3144,0),MATCH('Joined Data'!Q$1,'Raw Election Data'!$A$1:$AN$1,0))</f>
        <v>0.27263922518159805</v>
      </c>
      <c r="R2322">
        <f>INDEX('Raw Election Data'!$A$1:$AN$3144,MATCH($C2322&amp;" "&amp;$B2322,'Raw Election Data'!$C$1:$C$3144,0),MATCH('Joined Data'!R$1,'Raw Election Data'!$A$1:$AN$1,0))</f>
        <v>-0.27263922518159805</v>
      </c>
    </row>
    <row r="2323" spans="1:18" ht="13.5" hidden="1" customHeight="1" x14ac:dyDescent="0.15">
      <c r="A2323" t="s">
        <v>287</v>
      </c>
      <c r="B2323" t="s">
        <v>5988</v>
      </c>
      <c r="C2323" t="str">
        <f>INDEX(FIPS!$A$1:$E$3236,MATCH($F2323,FIPS!$D$1:$D$3236,0),5)</f>
        <v>Barnwell County</v>
      </c>
      <c r="D2323" t="s">
        <v>288</v>
      </c>
      <c r="E2323" s="15" t="s">
        <v>11</v>
      </c>
      <c r="F2323" t="s">
        <v>6004</v>
      </c>
      <c r="G2323" t="s">
        <v>7784</v>
      </c>
      <c r="H2323" t="str">
        <f>IFERROR(VLOOKUP($G2323,'Team Colors'!$A:$B,2,0),"#c9c9c9")</f>
        <v>#ffb612</v>
      </c>
      <c r="I2323">
        <f>INDEX('Raw Election Data'!$A$1:$AN$3144,MATCH($C2323&amp;" "&amp;$B2323,'Raw Election Data'!$C$1:$C$3144,0),MATCH('Joined Data'!I$1,'Raw Election Data'!$A$1:$AN$1,0))</f>
        <v>21725</v>
      </c>
      <c r="J2323">
        <f>INDEX('Raw Election Data'!$A$1:$AN$3144,MATCH($C2323&amp;" "&amp;$B2323,'Raw Election Data'!$C$1:$C$3144,0),MATCH('Joined Data'!J$1,'Raw Election Data'!$A$1:$AN$1,0))</f>
        <v>4395</v>
      </c>
      <c r="K2323">
        <f>INDEX('Raw Election Data'!$A$1:$AN$3144,MATCH($C2323&amp;" "&amp;$B2323,'Raw Election Data'!$C$1:$C$3144,0),MATCH('Joined Data'!K$1,'Raw Election Data'!$A$1:$AN$1,0))</f>
        <v>4888</v>
      </c>
      <c r="L2323">
        <f>INDEX('Raw Election Data'!$A$1:$AN$3144,MATCH($C2323&amp;" "&amp;$B2323,'Raw Election Data'!$C$1:$C$3144,0),MATCH('Joined Data'!L$1,'Raw Election Data'!$A$1:$AN$1,0))</f>
        <v>9479</v>
      </c>
      <c r="M2323">
        <f>INDEX('Raw Election Data'!$A$1:$AN$3144,MATCH($C2323&amp;" "&amp;$B2323,'Raw Election Data'!$C$1:$C$3144,0),MATCH('Joined Data'!M$1,'Raw Election Data'!$A$1:$AN$1,0))</f>
        <v>0.46365650385061713</v>
      </c>
      <c r="N2323">
        <f>INDEX('Raw Election Data'!$A$1:$AN$3144,MATCH($C2323&amp;" "&amp;$B2323,'Raw Election Data'!$C$1:$C$3144,0),MATCH('Joined Data'!N$1,'Raw Election Data'!$A$1:$AN$1,0))</f>
        <v>0.51566620951577169</v>
      </c>
      <c r="O2323">
        <f>INDEX('Raw Election Data'!$A$1:$AN$3144,MATCH($C2323&amp;" "&amp;$B2323,'Raw Election Data'!$C$1:$C$3144,0),MATCH('Joined Data'!O$1,'Raw Election Data'!$A$1:$AN$1,0))</f>
        <v>-493</v>
      </c>
      <c r="P2323">
        <f>INDEX('Raw Election Data'!$A$1:$AN$3144,MATCH($C2323&amp;" "&amp;$B2323,'Raw Election Data'!$C$1:$C$3144,0),MATCH('Joined Data'!P$1,'Raw Election Data'!$A$1:$AN$1,0))</f>
        <v>493</v>
      </c>
      <c r="Q2323">
        <f>INDEX('Raw Election Data'!$A$1:$AN$3144,MATCH($C2323&amp;" "&amp;$B2323,'Raw Election Data'!$C$1:$C$3144,0),MATCH('Joined Data'!Q$1,'Raw Election Data'!$A$1:$AN$1,0))</f>
        <v>-5.200970566515456E-2</v>
      </c>
      <c r="R2323">
        <f>INDEX('Raw Election Data'!$A$1:$AN$3144,MATCH($C2323&amp;" "&amp;$B2323,'Raw Election Data'!$C$1:$C$3144,0),MATCH('Joined Data'!R$1,'Raw Election Data'!$A$1:$AN$1,0))</f>
        <v>5.200970566515456E-2</v>
      </c>
    </row>
    <row r="2324" spans="1:18" ht="13.5" hidden="1" customHeight="1" x14ac:dyDescent="0.15">
      <c r="A2324" t="s">
        <v>287</v>
      </c>
      <c r="B2324" t="s">
        <v>5988</v>
      </c>
      <c r="C2324" t="str">
        <f>INDEX(FIPS!$A$1:$E$3236,MATCH($F2324,FIPS!$D$1:$D$3236,0),5)</f>
        <v>Beaufort County</v>
      </c>
      <c r="D2324" t="s">
        <v>288</v>
      </c>
      <c r="E2324" s="15" t="s">
        <v>12</v>
      </c>
      <c r="F2324" t="s">
        <v>6005</v>
      </c>
      <c r="G2324" t="s">
        <v>7784</v>
      </c>
      <c r="H2324" t="str">
        <f>IFERROR(VLOOKUP($G2324,'Team Colors'!$A:$B,2,0),"#c9c9c9")</f>
        <v>#ffb612</v>
      </c>
      <c r="I2324">
        <f>INDEX('Raw Election Data'!$A$1:$AN$3144,MATCH($C2324&amp;" "&amp;$B2324,'Raw Election Data'!$C$1:$C$3144,0),MATCH('Joined Data'!I$1,'Raw Election Data'!$A$1:$AN$1,0))</f>
        <v>179589</v>
      </c>
      <c r="J2324">
        <f>INDEX('Raw Election Data'!$A$1:$AN$3144,MATCH($C2324&amp;" "&amp;$B2324,'Raw Election Data'!$C$1:$C$3144,0),MATCH('Joined Data'!J$1,'Raw Election Data'!$A$1:$AN$1,0))</f>
        <v>29577</v>
      </c>
      <c r="K2324">
        <f>INDEX('Raw Election Data'!$A$1:$AN$3144,MATCH($C2324&amp;" "&amp;$B2324,'Raw Election Data'!$C$1:$C$3144,0),MATCH('Joined Data'!K$1,'Raw Election Data'!$A$1:$AN$1,0))</f>
        <v>39986</v>
      </c>
      <c r="L2324">
        <f>INDEX('Raw Election Data'!$A$1:$AN$3144,MATCH($C2324&amp;" "&amp;$B2324,'Raw Election Data'!$C$1:$C$3144,0),MATCH('Joined Data'!L$1,'Raw Election Data'!$A$1:$AN$1,0))</f>
        <v>72770</v>
      </c>
      <c r="M2324">
        <f>INDEX('Raw Election Data'!$A$1:$AN$3144,MATCH($C2324&amp;" "&amp;$B2324,'Raw Election Data'!$C$1:$C$3144,0),MATCH('Joined Data'!M$1,'Raw Election Data'!$A$1:$AN$1,0))</f>
        <v>0.40644496358389448</v>
      </c>
      <c r="N2324">
        <f>INDEX('Raw Election Data'!$A$1:$AN$3144,MATCH($C2324&amp;" "&amp;$B2324,'Raw Election Data'!$C$1:$C$3144,0),MATCH('Joined Data'!N$1,'Raw Election Data'!$A$1:$AN$1,0))</f>
        <v>0.54948467775182086</v>
      </c>
      <c r="O2324">
        <f>INDEX('Raw Election Data'!$A$1:$AN$3144,MATCH($C2324&amp;" "&amp;$B2324,'Raw Election Data'!$C$1:$C$3144,0),MATCH('Joined Data'!O$1,'Raw Election Data'!$A$1:$AN$1,0))</f>
        <v>-10409</v>
      </c>
      <c r="P2324">
        <f>INDEX('Raw Election Data'!$A$1:$AN$3144,MATCH($C2324&amp;" "&amp;$B2324,'Raw Election Data'!$C$1:$C$3144,0),MATCH('Joined Data'!P$1,'Raw Election Data'!$A$1:$AN$1,0))</f>
        <v>10409</v>
      </c>
      <c r="Q2324">
        <f>INDEX('Raw Election Data'!$A$1:$AN$3144,MATCH($C2324&amp;" "&amp;$B2324,'Raw Election Data'!$C$1:$C$3144,0),MATCH('Joined Data'!Q$1,'Raw Election Data'!$A$1:$AN$1,0))</f>
        <v>-0.14303971416792638</v>
      </c>
      <c r="R2324">
        <f>INDEX('Raw Election Data'!$A$1:$AN$3144,MATCH($C2324&amp;" "&amp;$B2324,'Raw Election Data'!$C$1:$C$3144,0),MATCH('Joined Data'!R$1,'Raw Election Data'!$A$1:$AN$1,0))</f>
        <v>0.14303971416792638</v>
      </c>
    </row>
    <row r="2325" spans="1:18" ht="13.5" hidden="1" customHeight="1" x14ac:dyDescent="0.15">
      <c r="A2325" t="s">
        <v>287</v>
      </c>
      <c r="B2325" t="s">
        <v>5988</v>
      </c>
      <c r="C2325" t="str">
        <f>INDEX(FIPS!$A$1:$E$3236,MATCH($F2325,FIPS!$D$1:$D$3236,0),5)</f>
        <v>Berkeley County</v>
      </c>
      <c r="D2325" t="s">
        <v>288</v>
      </c>
      <c r="E2325" s="15" t="s">
        <v>13</v>
      </c>
      <c r="F2325" t="s">
        <v>6009</v>
      </c>
      <c r="G2325" t="s">
        <v>7784</v>
      </c>
      <c r="H2325" t="str">
        <f>IFERROR(VLOOKUP($G2325,'Team Colors'!$A:$B,2,0),"#c9c9c9")</f>
        <v>#ffb612</v>
      </c>
      <c r="I2325">
        <f>INDEX('Raw Election Data'!$A$1:$AN$3144,MATCH($C2325&amp;" "&amp;$B2325,'Raw Election Data'!$C$1:$C$3144,0),MATCH('Joined Data'!I$1,'Raw Election Data'!$A$1:$AN$1,0))</f>
        <v>202786</v>
      </c>
      <c r="J2325">
        <f>INDEX('Raw Election Data'!$A$1:$AN$3144,MATCH($C2325&amp;" "&amp;$B2325,'Raw Election Data'!$C$1:$C$3144,0),MATCH('Joined Data'!J$1,'Raw Election Data'!$A$1:$AN$1,0))</f>
        <v>30492</v>
      </c>
      <c r="K2325">
        <f>INDEX('Raw Election Data'!$A$1:$AN$3144,MATCH($C2325&amp;" "&amp;$B2325,'Raw Election Data'!$C$1:$C$3144,0),MATCH('Joined Data'!K$1,'Raw Election Data'!$A$1:$AN$1,0))</f>
        <v>44223</v>
      </c>
      <c r="L2325">
        <f>INDEX('Raw Election Data'!$A$1:$AN$3144,MATCH($C2325&amp;" "&amp;$B2325,'Raw Election Data'!$C$1:$C$3144,0),MATCH('Joined Data'!L$1,'Raw Election Data'!$A$1:$AN$1,0))</f>
        <v>78919</v>
      </c>
      <c r="M2325">
        <f>INDEX('Raw Election Data'!$A$1:$AN$3144,MATCH($C2325&amp;" "&amp;$B2325,'Raw Election Data'!$C$1:$C$3144,0),MATCH('Joined Data'!M$1,'Raw Election Data'!$A$1:$AN$1,0))</f>
        <v>0.38637083592037408</v>
      </c>
      <c r="N2325">
        <f>INDEX('Raw Election Data'!$A$1:$AN$3144,MATCH($C2325&amp;" "&amp;$B2325,'Raw Election Data'!$C$1:$C$3144,0),MATCH('Joined Data'!N$1,'Raw Election Data'!$A$1:$AN$1,0))</f>
        <v>0.56035935579518237</v>
      </c>
      <c r="O2325">
        <f>INDEX('Raw Election Data'!$A$1:$AN$3144,MATCH($C2325&amp;" "&amp;$B2325,'Raw Election Data'!$C$1:$C$3144,0),MATCH('Joined Data'!O$1,'Raw Election Data'!$A$1:$AN$1,0))</f>
        <v>-13731</v>
      </c>
      <c r="P2325">
        <f>INDEX('Raw Election Data'!$A$1:$AN$3144,MATCH($C2325&amp;" "&amp;$B2325,'Raw Election Data'!$C$1:$C$3144,0),MATCH('Joined Data'!P$1,'Raw Election Data'!$A$1:$AN$1,0))</f>
        <v>13731</v>
      </c>
      <c r="Q2325">
        <f>INDEX('Raw Election Data'!$A$1:$AN$3144,MATCH($C2325&amp;" "&amp;$B2325,'Raw Election Data'!$C$1:$C$3144,0),MATCH('Joined Data'!Q$1,'Raw Election Data'!$A$1:$AN$1,0))</f>
        <v>-0.17398851987480829</v>
      </c>
      <c r="R2325">
        <f>INDEX('Raw Election Data'!$A$1:$AN$3144,MATCH($C2325&amp;" "&amp;$B2325,'Raw Election Data'!$C$1:$C$3144,0),MATCH('Joined Data'!R$1,'Raw Election Data'!$A$1:$AN$1,0))</f>
        <v>0.17398851987480829</v>
      </c>
    </row>
    <row r="2326" spans="1:18" ht="13.5" hidden="1" customHeight="1" x14ac:dyDescent="0.15">
      <c r="A2326" t="s">
        <v>287</v>
      </c>
      <c r="B2326" t="s">
        <v>5988</v>
      </c>
      <c r="C2326" t="str">
        <f>INDEX(FIPS!$A$1:$E$3236,MATCH($F2326,FIPS!$D$1:$D$3236,0),5)</f>
        <v>Calhoun County</v>
      </c>
      <c r="D2326" t="s">
        <v>288</v>
      </c>
      <c r="E2326" s="15" t="s">
        <v>14</v>
      </c>
      <c r="F2326" t="s">
        <v>6012</v>
      </c>
      <c r="G2326" t="s">
        <v>7791</v>
      </c>
      <c r="H2326" t="str">
        <f>IFERROR(VLOOKUP($G2326,'Team Colors'!$A:$B,2,0),"#c9c9c9")</f>
        <v>#0085ca</v>
      </c>
      <c r="I2326">
        <f>INDEX('Raw Election Data'!$A$1:$AN$3144,MATCH($C2326&amp;" "&amp;$B2326,'Raw Election Data'!$C$1:$C$3144,0),MATCH('Joined Data'!I$1,'Raw Election Data'!$A$1:$AN$1,0))</f>
        <v>14781</v>
      </c>
      <c r="J2326">
        <f>INDEX('Raw Election Data'!$A$1:$AN$3144,MATCH($C2326&amp;" "&amp;$B2326,'Raw Election Data'!$C$1:$C$3144,0),MATCH('Joined Data'!J$1,'Raw Election Data'!$A$1:$AN$1,0))</f>
        <v>3569</v>
      </c>
      <c r="K2326">
        <f>INDEX('Raw Election Data'!$A$1:$AN$3144,MATCH($C2326&amp;" "&amp;$B2326,'Raw Election Data'!$C$1:$C$3144,0),MATCH('Joined Data'!K$1,'Raw Election Data'!$A$1:$AN$1,0))</f>
        <v>3785</v>
      </c>
      <c r="L2326">
        <f>INDEX('Raw Election Data'!$A$1:$AN$3144,MATCH($C2326&amp;" "&amp;$B2326,'Raw Election Data'!$C$1:$C$3144,0),MATCH('Joined Data'!L$1,'Raw Election Data'!$A$1:$AN$1,0))</f>
        <v>7553</v>
      </c>
      <c r="M2326">
        <f>INDEX('Raw Election Data'!$A$1:$AN$3144,MATCH($C2326&amp;" "&amp;$B2326,'Raw Election Data'!$C$1:$C$3144,0),MATCH('Joined Data'!M$1,'Raw Election Data'!$A$1:$AN$1,0))</f>
        <v>0.47252747252747251</v>
      </c>
      <c r="N2326">
        <f>INDEX('Raw Election Data'!$A$1:$AN$3144,MATCH($C2326&amp;" "&amp;$B2326,'Raw Election Data'!$C$1:$C$3144,0),MATCH('Joined Data'!N$1,'Raw Election Data'!$A$1:$AN$1,0))</f>
        <v>0.50112538064345291</v>
      </c>
      <c r="O2326">
        <f>INDEX('Raw Election Data'!$A$1:$AN$3144,MATCH($C2326&amp;" "&amp;$B2326,'Raw Election Data'!$C$1:$C$3144,0),MATCH('Joined Data'!O$1,'Raw Election Data'!$A$1:$AN$1,0))</f>
        <v>-216</v>
      </c>
      <c r="P2326">
        <f>INDEX('Raw Election Data'!$A$1:$AN$3144,MATCH($C2326&amp;" "&amp;$B2326,'Raw Election Data'!$C$1:$C$3144,0),MATCH('Joined Data'!P$1,'Raw Election Data'!$A$1:$AN$1,0))</f>
        <v>216</v>
      </c>
      <c r="Q2326">
        <f>INDEX('Raw Election Data'!$A$1:$AN$3144,MATCH($C2326&amp;" "&amp;$B2326,'Raw Election Data'!$C$1:$C$3144,0),MATCH('Joined Data'!Q$1,'Raw Election Data'!$A$1:$AN$1,0))</f>
        <v>-2.8597908115980397E-2</v>
      </c>
      <c r="R2326">
        <f>INDEX('Raw Election Data'!$A$1:$AN$3144,MATCH($C2326&amp;" "&amp;$B2326,'Raw Election Data'!$C$1:$C$3144,0),MATCH('Joined Data'!R$1,'Raw Election Data'!$A$1:$AN$1,0))</f>
        <v>2.8597908115980397E-2</v>
      </c>
    </row>
    <row r="2327" spans="1:18" ht="13.5" hidden="1" customHeight="1" x14ac:dyDescent="0.15">
      <c r="A2327" t="s">
        <v>287</v>
      </c>
      <c r="B2327" t="s">
        <v>5988</v>
      </c>
      <c r="C2327" t="str">
        <f>INDEX(FIPS!$A$1:$E$3236,MATCH($F2327,FIPS!$D$1:$D$3236,0),5)</f>
        <v>Charleston County</v>
      </c>
      <c r="D2327" t="s">
        <v>288</v>
      </c>
      <c r="E2327" s="15" t="s">
        <v>15</v>
      </c>
      <c r="F2327" t="s">
        <v>6018</v>
      </c>
      <c r="G2327" t="s">
        <v>7791</v>
      </c>
      <c r="H2327" t="str">
        <f>IFERROR(VLOOKUP($G2327,'Team Colors'!$A:$B,2,0),"#c9c9c9")</f>
        <v>#0085ca</v>
      </c>
      <c r="I2327">
        <f>INDEX('Raw Election Data'!$A$1:$AN$3144,MATCH($C2327&amp;" "&amp;$B2327,'Raw Election Data'!$C$1:$C$3144,0),MATCH('Joined Data'!I$1,'Raw Election Data'!$A$1:$AN$1,0))</f>
        <v>389262</v>
      </c>
      <c r="J2327">
        <f>INDEX('Raw Election Data'!$A$1:$AN$3144,MATCH($C2327&amp;" "&amp;$B2327,'Raw Election Data'!$C$1:$C$3144,0),MATCH('Joined Data'!J$1,'Raw Election Data'!$A$1:$AN$1,0))</f>
        <v>89048</v>
      </c>
      <c r="K2327">
        <f>INDEX('Raw Election Data'!$A$1:$AN$3144,MATCH($C2327&amp;" "&amp;$B2327,'Raw Election Data'!$C$1:$C$3144,0),MATCH('Joined Data'!K$1,'Raw Election Data'!$A$1:$AN$1,0))</f>
        <v>75233</v>
      </c>
      <c r="L2327">
        <f>INDEX('Raw Election Data'!$A$1:$AN$3144,MATCH($C2327&amp;" "&amp;$B2327,'Raw Election Data'!$C$1:$C$3144,0),MATCH('Joined Data'!L$1,'Raw Election Data'!$A$1:$AN$1,0))</f>
        <v>175850</v>
      </c>
      <c r="M2327">
        <f>INDEX('Raw Election Data'!$A$1:$AN$3144,MATCH($C2327&amp;" "&amp;$B2327,'Raw Election Data'!$C$1:$C$3144,0),MATCH('Joined Data'!M$1,'Raw Election Data'!$A$1:$AN$1,0))</f>
        <v>0.5063861245379585</v>
      </c>
      <c r="N2327">
        <f>INDEX('Raw Election Data'!$A$1:$AN$3144,MATCH($C2327&amp;" "&amp;$B2327,'Raw Election Data'!$C$1:$C$3144,0),MATCH('Joined Data'!N$1,'Raw Election Data'!$A$1:$AN$1,0))</f>
        <v>0.42782485072504978</v>
      </c>
      <c r="O2327">
        <f>INDEX('Raw Election Data'!$A$1:$AN$3144,MATCH($C2327&amp;" "&amp;$B2327,'Raw Election Data'!$C$1:$C$3144,0),MATCH('Joined Data'!O$1,'Raw Election Data'!$A$1:$AN$1,0))</f>
        <v>13815</v>
      </c>
      <c r="P2327">
        <f>INDEX('Raw Election Data'!$A$1:$AN$3144,MATCH($C2327&amp;" "&amp;$B2327,'Raw Election Data'!$C$1:$C$3144,0),MATCH('Joined Data'!P$1,'Raw Election Data'!$A$1:$AN$1,0))</f>
        <v>-13815</v>
      </c>
      <c r="Q2327">
        <f>INDEX('Raw Election Data'!$A$1:$AN$3144,MATCH($C2327&amp;" "&amp;$B2327,'Raw Election Data'!$C$1:$C$3144,0),MATCH('Joined Data'!Q$1,'Raw Election Data'!$A$1:$AN$1,0))</f>
        <v>7.8561273812908727E-2</v>
      </c>
      <c r="R2327">
        <f>INDEX('Raw Election Data'!$A$1:$AN$3144,MATCH($C2327&amp;" "&amp;$B2327,'Raw Election Data'!$C$1:$C$3144,0),MATCH('Joined Data'!R$1,'Raw Election Data'!$A$1:$AN$1,0))</f>
        <v>-7.8561273812908727E-2</v>
      </c>
    </row>
    <row r="2328" spans="1:18" ht="13.5" hidden="1" customHeight="1" x14ac:dyDescent="0.15">
      <c r="A2328" t="s">
        <v>287</v>
      </c>
      <c r="B2328" t="s">
        <v>5988</v>
      </c>
      <c r="C2328" t="str">
        <f>INDEX(FIPS!$A$1:$E$3236,MATCH($F2328,FIPS!$D$1:$D$3236,0),5)</f>
        <v>Cherokee County</v>
      </c>
      <c r="D2328" t="s">
        <v>288</v>
      </c>
      <c r="E2328" s="15" t="s">
        <v>16</v>
      </c>
      <c r="F2328" t="s">
        <v>6019</v>
      </c>
      <c r="G2328" t="s">
        <v>7791</v>
      </c>
      <c r="H2328" t="str">
        <f>IFERROR(VLOOKUP($G2328,'Team Colors'!$A:$B,2,0),"#c9c9c9")</f>
        <v>#0085ca</v>
      </c>
      <c r="I2328">
        <f>INDEX('Raw Election Data'!$A$1:$AN$3144,MATCH($C2328&amp;" "&amp;$B2328,'Raw Election Data'!$C$1:$C$3144,0),MATCH('Joined Data'!I$1,'Raw Election Data'!$A$1:$AN$1,0))</f>
        <v>56194</v>
      </c>
      <c r="J2328">
        <f>INDEX('Raw Election Data'!$A$1:$AN$3144,MATCH($C2328&amp;" "&amp;$B2328,'Raw Election Data'!$C$1:$C$3144,0),MATCH('Joined Data'!J$1,'Raw Election Data'!$A$1:$AN$1,0))</f>
        <v>6089</v>
      </c>
      <c r="K2328">
        <f>INDEX('Raw Election Data'!$A$1:$AN$3144,MATCH($C2328&amp;" "&amp;$B2328,'Raw Election Data'!$C$1:$C$3144,0),MATCH('Joined Data'!K$1,'Raw Election Data'!$A$1:$AN$1,0))</f>
        <v>15165</v>
      </c>
      <c r="L2328">
        <f>INDEX('Raw Election Data'!$A$1:$AN$3144,MATCH($C2328&amp;" "&amp;$B2328,'Raw Election Data'!$C$1:$C$3144,0),MATCH('Joined Data'!L$1,'Raw Election Data'!$A$1:$AN$1,0))</f>
        <v>21754</v>
      </c>
      <c r="M2328">
        <f>INDEX('Raw Election Data'!$A$1:$AN$3144,MATCH($C2328&amp;" "&amp;$B2328,'Raw Election Data'!$C$1:$C$3144,0),MATCH('Joined Data'!M$1,'Raw Election Data'!$A$1:$AN$1,0))</f>
        <v>0.27990254665808589</v>
      </c>
      <c r="N2328">
        <f>INDEX('Raw Election Data'!$A$1:$AN$3144,MATCH($C2328&amp;" "&amp;$B2328,'Raw Election Data'!$C$1:$C$3144,0),MATCH('Joined Data'!N$1,'Raw Election Data'!$A$1:$AN$1,0))</f>
        <v>0.69711317458858146</v>
      </c>
      <c r="O2328">
        <f>INDEX('Raw Election Data'!$A$1:$AN$3144,MATCH($C2328&amp;" "&amp;$B2328,'Raw Election Data'!$C$1:$C$3144,0),MATCH('Joined Data'!O$1,'Raw Election Data'!$A$1:$AN$1,0))</f>
        <v>-9076</v>
      </c>
      <c r="P2328">
        <f>INDEX('Raw Election Data'!$A$1:$AN$3144,MATCH($C2328&amp;" "&amp;$B2328,'Raw Election Data'!$C$1:$C$3144,0),MATCH('Joined Data'!P$1,'Raw Election Data'!$A$1:$AN$1,0))</f>
        <v>9076</v>
      </c>
      <c r="Q2328">
        <f>INDEX('Raw Election Data'!$A$1:$AN$3144,MATCH($C2328&amp;" "&amp;$B2328,'Raw Election Data'!$C$1:$C$3144,0),MATCH('Joined Data'!Q$1,'Raw Election Data'!$A$1:$AN$1,0))</f>
        <v>-0.41721062793049557</v>
      </c>
      <c r="R2328">
        <f>INDEX('Raw Election Data'!$A$1:$AN$3144,MATCH($C2328&amp;" "&amp;$B2328,'Raw Election Data'!$C$1:$C$3144,0),MATCH('Joined Data'!R$1,'Raw Election Data'!$A$1:$AN$1,0))</f>
        <v>0.41721062793049557</v>
      </c>
    </row>
    <row r="2329" spans="1:18" ht="13.5" hidden="1" customHeight="1" x14ac:dyDescent="0.15">
      <c r="A2329" t="s">
        <v>287</v>
      </c>
      <c r="B2329" t="s">
        <v>5988</v>
      </c>
      <c r="C2329" t="str">
        <f>INDEX(FIPS!$A$1:$E$3236,MATCH($F2329,FIPS!$D$1:$D$3236,0),5)</f>
        <v>Chester County</v>
      </c>
      <c r="D2329" t="s">
        <v>288</v>
      </c>
      <c r="E2329" s="15" t="s">
        <v>17</v>
      </c>
      <c r="F2329" t="s">
        <v>6022</v>
      </c>
      <c r="G2329" t="s">
        <v>7791</v>
      </c>
      <c r="H2329" t="str">
        <f>IFERROR(VLOOKUP($G2329,'Team Colors'!$A:$B,2,0),"#c9c9c9")</f>
        <v>#0085ca</v>
      </c>
      <c r="I2329">
        <f>INDEX('Raw Election Data'!$A$1:$AN$3144,MATCH($C2329&amp;" "&amp;$B2329,'Raw Election Data'!$C$1:$C$3144,0),MATCH('Joined Data'!I$1,'Raw Election Data'!$A$1:$AN$1,0))</f>
        <v>32267</v>
      </c>
      <c r="J2329">
        <f>INDEX('Raw Election Data'!$A$1:$AN$3144,MATCH($C2329&amp;" "&amp;$B2329,'Raw Election Data'!$C$1:$C$3144,0),MATCH('Joined Data'!J$1,'Raw Election Data'!$A$1:$AN$1,0))</f>
        <v>6582</v>
      </c>
      <c r="K2329">
        <f>INDEX('Raw Election Data'!$A$1:$AN$3144,MATCH($C2329&amp;" "&amp;$B2329,'Raw Election Data'!$C$1:$C$3144,0),MATCH('Joined Data'!K$1,'Raw Election Data'!$A$1:$AN$1,0))</f>
        <v>7272</v>
      </c>
      <c r="L2329">
        <f>INDEX('Raw Election Data'!$A$1:$AN$3144,MATCH($C2329&amp;" "&amp;$B2329,'Raw Election Data'!$C$1:$C$3144,0),MATCH('Joined Data'!L$1,'Raw Election Data'!$A$1:$AN$1,0))</f>
        <v>14202</v>
      </c>
      <c r="M2329">
        <f>INDEX('Raw Election Data'!$A$1:$AN$3144,MATCH($C2329&amp;" "&amp;$B2329,'Raw Election Data'!$C$1:$C$3144,0),MATCH('Joined Data'!M$1,'Raw Election Data'!$A$1:$AN$1,0))</f>
        <v>0.46345585128855094</v>
      </c>
      <c r="N2329">
        <f>INDEX('Raw Election Data'!$A$1:$AN$3144,MATCH($C2329&amp;" "&amp;$B2329,'Raw Election Data'!$C$1:$C$3144,0),MATCH('Joined Data'!N$1,'Raw Election Data'!$A$1:$AN$1,0))</f>
        <v>0.5120405576679341</v>
      </c>
      <c r="O2329">
        <f>INDEX('Raw Election Data'!$A$1:$AN$3144,MATCH($C2329&amp;" "&amp;$B2329,'Raw Election Data'!$C$1:$C$3144,0),MATCH('Joined Data'!O$1,'Raw Election Data'!$A$1:$AN$1,0))</f>
        <v>-690</v>
      </c>
      <c r="P2329">
        <f>INDEX('Raw Election Data'!$A$1:$AN$3144,MATCH($C2329&amp;" "&amp;$B2329,'Raw Election Data'!$C$1:$C$3144,0),MATCH('Joined Data'!P$1,'Raw Election Data'!$A$1:$AN$1,0))</f>
        <v>690</v>
      </c>
      <c r="Q2329">
        <f>INDEX('Raw Election Data'!$A$1:$AN$3144,MATCH($C2329&amp;" "&amp;$B2329,'Raw Election Data'!$C$1:$C$3144,0),MATCH('Joined Data'!Q$1,'Raw Election Data'!$A$1:$AN$1,0))</f>
        <v>-4.8584706379383169E-2</v>
      </c>
      <c r="R2329">
        <f>INDEX('Raw Election Data'!$A$1:$AN$3144,MATCH($C2329&amp;" "&amp;$B2329,'Raw Election Data'!$C$1:$C$3144,0),MATCH('Joined Data'!R$1,'Raw Election Data'!$A$1:$AN$1,0))</f>
        <v>4.8584706379383169E-2</v>
      </c>
    </row>
    <row r="2330" spans="1:18" ht="13.5" hidden="1" customHeight="1" x14ac:dyDescent="0.15">
      <c r="A2330" t="s">
        <v>287</v>
      </c>
      <c r="B2330" t="s">
        <v>5988</v>
      </c>
      <c r="C2330" t="str">
        <f>INDEX(FIPS!$A$1:$E$3236,MATCH($F2330,FIPS!$D$1:$D$3236,0),5)</f>
        <v>Chesterfield County</v>
      </c>
      <c r="D2330" t="s">
        <v>288</v>
      </c>
      <c r="E2330" s="15" t="s">
        <v>18</v>
      </c>
      <c r="F2330" t="s">
        <v>6024</v>
      </c>
      <c r="G2330" t="s">
        <v>7791</v>
      </c>
      <c r="H2330" t="str">
        <f>IFERROR(VLOOKUP($G2330,'Team Colors'!$A:$B,2,0),"#c9c9c9")</f>
        <v>#0085ca</v>
      </c>
      <c r="I2330">
        <f>INDEX('Raw Election Data'!$A$1:$AN$3144,MATCH($C2330&amp;" "&amp;$B2330,'Raw Election Data'!$C$1:$C$3144,0),MATCH('Joined Data'!I$1,'Raw Election Data'!$A$1:$AN$1,0))</f>
        <v>46017</v>
      </c>
      <c r="J2330">
        <f>INDEX('Raw Election Data'!$A$1:$AN$3144,MATCH($C2330&amp;" "&amp;$B2330,'Raw Election Data'!$C$1:$C$3144,0),MATCH('Joined Data'!J$1,'Raw Election Data'!$A$1:$AN$1,0))</f>
        <v>7125</v>
      </c>
      <c r="K2330">
        <f>INDEX('Raw Election Data'!$A$1:$AN$3144,MATCH($C2330&amp;" "&amp;$B2330,'Raw Election Data'!$C$1:$C$3144,0),MATCH('Joined Data'!K$1,'Raw Election Data'!$A$1:$AN$1,0))</f>
        <v>9576</v>
      </c>
      <c r="L2330">
        <f>INDEX('Raw Election Data'!$A$1:$AN$3144,MATCH($C2330&amp;" "&amp;$B2330,'Raw Election Data'!$C$1:$C$3144,0),MATCH('Joined Data'!L$1,'Raw Election Data'!$A$1:$AN$1,0))</f>
        <v>17128</v>
      </c>
      <c r="M2330">
        <f>INDEX('Raw Election Data'!$A$1:$AN$3144,MATCH($C2330&amp;" "&amp;$B2330,'Raw Election Data'!$C$1:$C$3144,0),MATCH('Joined Data'!M$1,'Raw Election Data'!$A$1:$AN$1,0))</f>
        <v>0.41598552078468004</v>
      </c>
      <c r="N2330">
        <f>INDEX('Raw Election Data'!$A$1:$AN$3144,MATCH($C2330&amp;" "&amp;$B2330,'Raw Election Data'!$C$1:$C$3144,0),MATCH('Joined Data'!N$1,'Raw Election Data'!$A$1:$AN$1,0))</f>
        <v>0.55908453993461005</v>
      </c>
      <c r="O2330">
        <f>INDEX('Raw Election Data'!$A$1:$AN$3144,MATCH($C2330&amp;" "&amp;$B2330,'Raw Election Data'!$C$1:$C$3144,0),MATCH('Joined Data'!O$1,'Raw Election Data'!$A$1:$AN$1,0))</f>
        <v>-2451</v>
      </c>
      <c r="P2330">
        <f>INDEX('Raw Election Data'!$A$1:$AN$3144,MATCH($C2330&amp;" "&amp;$B2330,'Raw Election Data'!$C$1:$C$3144,0),MATCH('Joined Data'!P$1,'Raw Election Data'!$A$1:$AN$1,0))</f>
        <v>2451</v>
      </c>
      <c r="Q2330">
        <f>INDEX('Raw Election Data'!$A$1:$AN$3144,MATCH($C2330&amp;" "&amp;$B2330,'Raw Election Data'!$C$1:$C$3144,0),MATCH('Joined Data'!Q$1,'Raw Election Data'!$A$1:$AN$1,0))</f>
        <v>-0.14309901914993001</v>
      </c>
      <c r="R2330">
        <f>INDEX('Raw Election Data'!$A$1:$AN$3144,MATCH($C2330&amp;" "&amp;$B2330,'Raw Election Data'!$C$1:$C$3144,0),MATCH('Joined Data'!R$1,'Raw Election Data'!$A$1:$AN$1,0))</f>
        <v>0.14309901914993001</v>
      </c>
    </row>
    <row r="2331" spans="1:18" ht="13.5" hidden="1" customHeight="1" x14ac:dyDescent="0.15">
      <c r="A2331" t="s">
        <v>287</v>
      </c>
      <c r="B2331" t="s">
        <v>5988</v>
      </c>
      <c r="C2331" t="str">
        <f>INDEX(FIPS!$A$1:$E$3236,MATCH($F2331,FIPS!$D$1:$D$3236,0),5)</f>
        <v>Clarendon County</v>
      </c>
      <c r="D2331" t="s">
        <v>288</v>
      </c>
      <c r="E2331" s="15" t="s">
        <v>19</v>
      </c>
      <c r="F2331" t="s">
        <v>6026</v>
      </c>
      <c r="G2331" t="s">
        <v>7784</v>
      </c>
      <c r="H2331" t="str">
        <f>IFERROR(VLOOKUP($G2331,'Team Colors'!$A:$B,2,0),"#c9c9c9")</f>
        <v>#ffb612</v>
      </c>
      <c r="I2331">
        <f>INDEX('Raw Election Data'!$A$1:$AN$3144,MATCH($C2331&amp;" "&amp;$B2331,'Raw Election Data'!$C$1:$C$3144,0),MATCH('Joined Data'!I$1,'Raw Election Data'!$A$1:$AN$1,0))</f>
        <v>33775</v>
      </c>
      <c r="J2331">
        <f>INDEX('Raw Election Data'!$A$1:$AN$3144,MATCH($C2331&amp;" "&amp;$B2331,'Raw Election Data'!$C$1:$C$3144,0),MATCH('Joined Data'!J$1,'Raw Election Data'!$A$1:$AN$1,0))</f>
        <v>7635</v>
      </c>
      <c r="K2331">
        <f>INDEX('Raw Election Data'!$A$1:$AN$3144,MATCH($C2331&amp;" "&amp;$B2331,'Raw Election Data'!$C$1:$C$3144,0),MATCH('Joined Data'!K$1,'Raw Election Data'!$A$1:$AN$1,0))</f>
        <v>7246</v>
      </c>
      <c r="L2331">
        <f>INDEX('Raw Election Data'!$A$1:$AN$3144,MATCH($C2331&amp;" "&amp;$B2331,'Raw Election Data'!$C$1:$C$3144,0),MATCH('Joined Data'!L$1,'Raw Election Data'!$A$1:$AN$1,0))</f>
        <v>15156</v>
      </c>
      <c r="M2331">
        <f>INDEX('Raw Election Data'!$A$1:$AN$3144,MATCH($C2331&amp;" "&amp;$B2331,'Raw Election Data'!$C$1:$C$3144,0),MATCH('Joined Data'!M$1,'Raw Election Data'!$A$1:$AN$1,0))</f>
        <v>0.50376088677751385</v>
      </c>
      <c r="N2331">
        <f>INDEX('Raw Election Data'!$A$1:$AN$3144,MATCH($C2331&amp;" "&amp;$B2331,'Raw Election Data'!$C$1:$C$3144,0),MATCH('Joined Data'!N$1,'Raw Election Data'!$A$1:$AN$1,0))</f>
        <v>0.47809448403272631</v>
      </c>
      <c r="O2331">
        <f>INDEX('Raw Election Data'!$A$1:$AN$3144,MATCH($C2331&amp;" "&amp;$B2331,'Raw Election Data'!$C$1:$C$3144,0),MATCH('Joined Data'!O$1,'Raw Election Data'!$A$1:$AN$1,0))</f>
        <v>389</v>
      </c>
      <c r="P2331">
        <f>INDEX('Raw Election Data'!$A$1:$AN$3144,MATCH($C2331&amp;" "&amp;$B2331,'Raw Election Data'!$C$1:$C$3144,0),MATCH('Joined Data'!P$1,'Raw Election Data'!$A$1:$AN$1,0))</f>
        <v>-389</v>
      </c>
      <c r="Q2331">
        <f>INDEX('Raw Election Data'!$A$1:$AN$3144,MATCH($C2331&amp;" "&amp;$B2331,'Raw Election Data'!$C$1:$C$3144,0),MATCH('Joined Data'!Q$1,'Raw Election Data'!$A$1:$AN$1,0))</f>
        <v>2.5666402744787542E-2</v>
      </c>
      <c r="R2331">
        <f>INDEX('Raw Election Data'!$A$1:$AN$3144,MATCH($C2331&amp;" "&amp;$B2331,'Raw Election Data'!$C$1:$C$3144,0),MATCH('Joined Data'!R$1,'Raw Election Data'!$A$1:$AN$1,0))</f>
        <v>-2.5666402744787542E-2</v>
      </c>
    </row>
    <row r="2332" spans="1:18" ht="13.5" hidden="1" customHeight="1" x14ac:dyDescent="0.15">
      <c r="A2332" t="s">
        <v>287</v>
      </c>
      <c r="B2332" t="s">
        <v>5988</v>
      </c>
      <c r="C2332" t="str">
        <f>INDEX(FIPS!$A$1:$E$3236,MATCH($F2332,FIPS!$D$1:$D$3236,0),5)</f>
        <v>Colleton County</v>
      </c>
      <c r="D2332" t="s">
        <v>288</v>
      </c>
      <c r="E2332" s="15" t="s">
        <v>20</v>
      </c>
      <c r="F2332" t="s">
        <v>6028</v>
      </c>
      <c r="G2332" t="s">
        <v>7791</v>
      </c>
      <c r="H2332" t="str">
        <f>IFERROR(VLOOKUP($G2332,'Team Colors'!$A:$B,2,0),"#c9c9c9")</f>
        <v>#0085ca</v>
      </c>
      <c r="I2332">
        <f>INDEX('Raw Election Data'!$A$1:$AN$3144,MATCH($C2332&amp;" "&amp;$B2332,'Raw Election Data'!$C$1:$C$3144,0),MATCH('Joined Data'!I$1,'Raw Election Data'!$A$1:$AN$1,0))</f>
        <v>37731</v>
      </c>
      <c r="J2332">
        <f>INDEX('Raw Election Data'!$A$1:$AN$3144,MATCH($C2332&amp;" "&amp;$B2332,'Raw Election Data'!$C$1:$C$3144,0),MATCH('Joined Data'!J$1,'Raw Election Data'!$A$1:$AN$1,0))</f>
        <v>7616</v>
      </c>
      <c r="K2332">
        <f>INDEX('Raw Election Data'!$A$1:$AN$3144,MATCH($C2332&amp;" "&amp;$B2332,'Raw Election Data'!$C$1:$C$3144,0),MATCH('Joined Data'!K$1,'Raw Election Data'!$A$1:$AN$1,0))</f>
        <v>9083</v>
      </c>
      <c r="L2332">
        <f>INDEX('Raw Election Data'!$A$1:$AN$3144,MATCH($C2332&amp;" "&amp;$B2332,'Raw Election Data'!$C$1:$C$3144,0),MATCH('Joined Data'!L$1,'Raw Election Data'!$A$1:$AN$1,0))</f>
        <v>17231</v>
      </c>
      <c r="M2332">
        <f>INDEX('Raw Election Data'!$A$1:$AN$3144,MATCH($C2332&amp;" "&amp;$B2332,'Raw Election Data'!$C$1:$C$3144,0),MATCH('Joined Data'!M$1,'Raw Election Data'!$A$1:$AN$1,0))</f>
        <v>0.44199408043642274</v>
      </c>
      <c r="N2332">
        <f>INDEX('Raw Election Data'!$A$1:$AN$3144,MATCH($C2332&amp;" "&amp;$B2332,'Raw Election Data'!$C$1:$C$3144,0),MATCH('Joined Data'!N$1,'Raw Election Data'!$A$1:$AN$1,0))</f>
        <v>0.52713133306250359</v>
      </c>
      <c r="O2332">
        <f>INDEX('Raw Election Data'!$A$1:$AN$3144,MATCH($C2332&amp;" "&amp;$B2332,'Raw Election Data'!$C$1:$C$3144,0),MATCH('Joined Data'!O$1,'Raw Election Data'!$A$1:$AN$1,0))</f>
        <v>-1467</v>
      </c>
      <c r="P2332">
        <f>INDEX('Raw Election Data'!$A$1:$AN$3144,MATCH($C2332&amp;" "&amp;$B2332,'Raw Election Data'!$C$1:$C$3144,0),MATCH('Joined Data'!P$1,'Raw Election Data'!$A$1:$AN$1,0))</f>
        <v>1467</v>
      </c>
      <c r="Q2332">
        <f>INDEX('Raw Election Data'!$A$1:$AN$3144,MATCH($C2332&amp;" "&amp;$B2332,'Raw Election Data'!$C$1:$C$3144,0),MATCH('Joined Data'!Q$1,'Raw Election Data'!$A$1:$AN$1,0))</f>
        <v>-8.513725262608085E-2</v>
      </c>
      <c r="R2332">
        <f>INDEX('Raw Election Data'!$A$1:$AN$3144,MATCH($C2332&amp;" "&amp;$B2332,'Raw Election Data'!$C$1:$C$3144,0),MATCH('Joined Data'!R$1,'Raw Election Data'!$A$1:$AN$1,0))</f>
        <v>8.513725262608085E-2</v>
      </c>
    </row>
    <row r="2333" spans="1:18" ht="13.5" hidden="1" customHeight="1" x14ac:dyDescent="0.15">
      <c r="A2333" t="s">
        <v>287</v>
      </c>
      <c r="B2333" t="s">
        <v>5988</v>
      </c>
      <c r="C2333" t="str">
        <f>INDEX(FIPS!$A$1:$E$3236,MATCH($F2333,FIPS!$D$1:$D$3236,0),5)</f>
        <v>Darlington County</v>
      </c>
      <c r="D2333" t="s">
        <v>288</v>
      </c>
      <c r="E2333" s="15" t="s">
        <v>21</v>
      </c>
      <c r="F2333" t="s">
        <v>6030</v>
      </c>
      <c r="G2333" t="s">
        <v>439</v>
      </c>
      <c r="H2333" t="str">
        <f>IFERROR(VLOOKUP($G2333,'Team Colors'!$A:$B,2,0),"#c9c9c9")</f>
        <v>#002244</v>
      </c>
      <c r="I2333">
        <f>INDEX('Raw Election Data'!$A$1:$AN$3144,MATCH($C2333&amp;" "&amp;$B2333,'Raw Election Data'!$C$1:$C$3144,0),MATCH('Joined Data'!I$1,'Raw Election Data'!$A$1:$AN$1,0))</f>
        <v>67548</v>
      </c>
      <c r="J2333">
        <f>INDEX('Raw Election Data'!$A$1:$AN$3144,MATCH($C2333&amp;" "&amp;$B2333,'Raw Election Data'!$C$1:$C$3144,0),MATCH('Joined Data'!J$1,'Raw Election Data'!$A$1:$AN$1,0))</f>
        <v>13866</v>
      </c>
      <c r="K2333">
        <f>INDEX('Raw Election Data'!$A$1:$AN$3144,MATCH($C2333&amp;" "&amp;$B2333,'Raw Election Data'!$C$1:$C$3144,0),MATCH('Joined Data'!K$1,'Raw Election Data'!$A$1:$AN$1,0))</f>
        <v>14973</v>
      </c>
      <c r="L2333">
        <f>INDEX('Raw Election Data'!$A$1:$AN$3144,MATCH($C2333&amp;" "&amp;$B2333,'Raw Election Data'!$C$1:$C$3144,0),MATCH('Joined Data'!L$1,'Raw Election Data'!$A$1:$AN$1,0))</f>
        <v>29636</v>
      </c>
      <c r="M2333">
        <f>INDEX('Raw Election Data'!$A$1:$AN$3144,MATCH($C2333&amp;" "&amp;$B2333,'Raw Election Data'!$C$1:$C$3144,0),MATCH('Joined Data'!M$1,'Raw Election Data'!$A$1:$AN$1,0))</f>
        <v>0.46787690646510999</v>
      </c>
      <c r="N2333">
        <f>INDEX('Raw Election Data'!$A$1:$AN$3144,MATCH($C2333&amp;" "&amp;$B2333,'Raw Election Data'!$C$1:$C$3144,0),MATCH('Joined Data'!N$1,'Raw Election Data'!$A$1:$AN$1,0))</f>
        <v>0.50523012552301261</v>
      </c>
      <c r="O2333">
        <f>INDEX('Raw Election Data'!$A$1:$AN$3144,MATCH($C2333&amp;" "&amp;$B2333,'Raw Election Data'!$C$1:$C$3144,0),MATCH('Joined Data'!O$1,'Raw Election Data'!$A$1:$AN$1,0))</f>
        <v>-1107</v>
      </c>
      <c r="P2333">
        <f>INDEX('Raw Election Data'!$A$1:$AN$3144,MATCH($C2333&amp;" "&amp;$B2333,'Raw Election Data'!$C$1:$C$3144,0),MATCH('Joined Data'!P$1,'Raw Election Data'!$A$1:$AN$1,0))</f>
        <v>1107</v>
      </c>
      <c r="Q2333">
        <f>INDEX('Raw Election Data'!$A$1:$AN$3144,MATCH($C2333&amp;" "&amp;$B2333,'Raw Election Data'!$C$1:$C$3144,0),MATCH('Joined Data'!Q$1,'Raw Election Data'!$A$1:$AN$1,0))</f>
        <v>-3.735321905790262E-2</v>
      </c>
      <c r="R2333">
        <f>INDEX('Raw Election Data'!$A$1:$AN$3144,MATCH($C2333&amp;" "&amp;$B2333,'Raw Election Data'!$C$1:$C$3144,0),MATCH('Joined Data'!R$1,'Raw Election Data'!$A$1:$AN$1,0))</f>
        <v>3.735321905790262E-2</v>
      </c>
    </row>
    <row r="2334" spans="1:18" ht="13.5" hidden="1" customHeight="1" x14ac:dyDescent="0.15">
      <c r="A2334" t="s">
        <v>287</v>
      </c>
      <c r="B2334" t="s">
        <v>5988</v>
      </c>
      <c r="C2334" t="str">
        <f>INDEX(FIPS!$A$1:$E$3236,MATCH($F2334,FIPS!$D$1:$D$3236,0),5)</f>
        <v>Dillon County</v>
      </c>
      <c r="D2334" t="s">
        <v>288</v>
      </c>
      <c r="E2334" s="15" t="s">
        <v>22</v>
      </c>
      <c r="F2334" t="s">
        <v>6034</v>
      </c>
      <c r="G2334" t="s">
        <v>439</v>
      </c>
      <c r="H2334" t="str">
        <f>IFERROR(VLOOKUP($G2334,'Team Colors'!$A:$B,2,0),"#c9c9c9")</f>
        <v>#002244</v>
      </c>
      <c r="I2334">
        <f>INDEX('Raw Election Data'!$A$1:$AN$3144,MATCH($C2334&amp;" "&amp;$B2334,'Raw Election Data'!$C$1:$C$3144,0),MATCH('Joined Data'!I$1,'Raw Election Data'!$A$1:$AN$1,0))</f>
        <v>31234</v>
      </c>
      <c r="J2334">
        <f>INDEX('Raw Election Data'!$A$1:$AN$3144,MATCH($C2334&amp;" "&amp;$B2334,'Raw Election Data'!$C$1:$C$3144,0),MATCH('Joined Data'!J$1,'Raw Election Data'!$A$1:$AN$1,0))</f>
        <v>5832</v>
      </c>
      <c r="K2334">
        <f>INDEX('Raw Election Data'!$A$1:$AN$3144,MATCH($C2334&amp;" "&amp;$B2334,'Raw Election Data'!$C$1:$C$3144,0),MATCH('Joined Data'!K$1,'Raw Election Data'!$A$1:$AN$1,0))</f>
        <v>5637</v>
      </c>
      <c r="L2334">
        <f>INDEX('Raw Election Data'!$A$1:$AN$3144,MATCH($C2334&amp;" "&amp;$B2334,'Raw Election Data'!$C$1:$C$3144,0),MATCH('Joined Data'!L$1,'Raw Election Data'!$A$1:$AN$1,0))</f>
        <v>11696</v>
      </c>
      <c r="M2334">
        <f>INDEX('Raw Election Data'!$A$1:$AN$3144,MATCH($C2334&amp;" "&amp;$B2334,'Raw Election Data'!$C$1:$C$3144,0),MATCH('Joined Data'!M$1,'Raw Election Data'!$A$1:$AN$1,0))</f>
        <v>0.49863201094391246</v>
      </c>
      <c r="N2334">
        <f>INDEX('Raw Election Data'!$A$1:$AN$3144,MATCH($C2334&amp;" "&amp;$B2334,'Raw Election Data'!$C$1:$C$3144,0),MATCH('Joined Data'!N$1,'Raw Election Data'!$A$1:$AN$1,0))</f>
        <v>0.48195964432284544</v>
      </c>
      <c r="O2334">
        <f>INDEX('Raw Election Data'!$A$1:$AN$3144,MATCH($C2334&amp;" "&amp;$B2334,'Raw Election Data'!$C$1:$C$3144,0),MATCH('Joined Data'!O$1,'Raw Election Data'!$A$1:$AN$1,0))</f>
        <v>195</v>
      </c>
      <c r="P2334">
        <f>INDEX('Raw Election Data'!$A$1:$AN$3144,MATCH($C2334&amp;" "&amp;$B2334,'Raw Election Data'!$C$1:$C$3144,0),MATCH('Joined Data'!P$1,'Raw Election Data'!$A$1:$AN$1,0))</f>
        <v>-195</v>
      </c>
      <c r="Q2334">
        <f>INDEX('Raw Election Data'!$A$1:$AN$3144,MATCH($C2334&amp;" "&amp;$B2334,'Raw Election Data'!$C$1:$C$3144,0),MATCH('Joined Data'!Q$1,'Raw Election Data'!$A$1:$AN$1,0))</f>
        <v>1.6672366621067025E-2</v>
      </c>
      <c r="R2334">
        <f>INDEX('Raw Election Data'!$A$1:$AN$3144,MATCH($C2334&amp;" "&amp;$B2334,'Raw Election Data'!$C$1:$C$3144,0),MATCH('Joined Data'!R$1,'Raw Election Data'!$A$1:$AN$1,0))</f>
        <v>-1.6672366621067025E-2</v>
      </c>
    </row>
    <row r="2335" spans="1:18" ht="13.5" hidden="1" customHeight="1" x14ac:dyDescent="0.15">
      <c r="A2335" t="s">
        <v>287</v>
      </c>
      <c r="B2335" t="s">
        <v>5988</v>
      </c>
      <c r="C2335" t="str">
        <f>INDEX(FIPS!$A$1:$E$3236,MATCH($F2335,FIPS!$D$1:$D$3236,0),5)</f>
        <v>Dorchester County</v>
      </c>
      <c r="D2335" t="s">
        <v>288</v>
      </c>
      <c r="E2335" s="15" t="s">
        <v>23</v>
      </c>
      <c r="F2335" t="s">
        <v>6035</v>
      </c>
      <c r="G2335" t="s">
        <v>7784</v>
      </c>
      <c r="H2335" t="str">
        <f>IFERROR(VLOOKUP($G2335,'Team Colors'!$A:$B,2,0),"#c9c9c9")</f>
        <v>#ffb612</v>
      </c>
      <c r="I2335">
        <f>INDEX('Raw Election Data'!$A$1:$AN$3144,MATCH($C2335&amp;" "&amp;$B2335,'Raw Election Data'!$C$1:$C$3144,0),MATCH('Joined Data'!I$1,'Raw Election Data'!$A$1:$AN$1,0))</f>
        <v>152478</v>
      </c>
      <c r="J2335">
        <f>INDEX('Raw Election Data'!$A$1:$AN$3144,MATCH($C2335&amp;" "&amp;$B2335,'Raw Election Data'!$C$1:$C$3144,0),MATCH('Joined Data'!J$1,'Raw Election Data'!$A$1:$AN$1,0))</f>
        <v>24010</v>
      </c>
      <c r="K2335">
        <f>INDEX('Raw Election Data'!$A$1:$AN$3144,MATCH($C2335&amp;" "&amp;$B2335,'Raw Election Data'!$C$1:$C$3144,0),MATCH('Joined Data'!K$1,'Raw Election Data'!$A$1:$AN$1,0))</f>
        <v>34932</v>
      </c>
      <c r="L2335">
        <f>INDEX('Raw Election Data'!$A$1:$AN$3144,MATCH($C2335&amp;" "&amp;$B2335,'Raw Election Data'!$C$1:$C$3144,0),MATCH('Joined Data'!L$1,'Raw Election Data'!$A$1:$AN$1,0))</f>
        <v>62463</v>
      </c>
      <c r="M2335">
        <f>INDEX('Raw Election Data'!$A$1:$AN$3144,MATCH($C2335&amp;" "&amp;$B2335,'Raw Election Data'!$C$1:$C$3144,0),MATCH('Joined Data'!M$1,'Raw Election Data'!$A$1:$AN$1,0))</f>
        <v>0.38438755743400094</v>
      </c>
      <c r="N2335">
        <f>INDEX('Raw Election Data'!$A$1:$AN$3144,MATCH($C2335&amp;" "&amp;$B2335,'Raw Election Data'!$C$1:$C$3144,0),MATCH('Joined Data'!N$1,'Raw Election Data'!$A$1:$AN$1,0))</f>
        <v>0.55924307189856393</v>
      </c>
      <c r="O2335">
        <f>INDEX('Raw Election Data'!$A$1:$AN$3144,MATCH($C2335&amp;" "&amp;$B2335,'Raw Election Data'!$C$1:$C$3144,0),MATCH('Joined Data'!O$1,'Raw Election Data'!$A$1:$AN$1,0))</f>
        <v>-10922</v>
      </c>
      <c r="P2335">
        <f>INDEX('Raw Election Data'!$A$1:$AN$3144,MATCH($C2335&amp;" "&amp;$B2335,'Raw Election Data'!$C$1:$C$3144,0),MATCH('Joined Data'!P$1,'Raw Election Data'!$A$1:$AN$1,0))</f>
        <v>10922</v>
      </c>
      <c r="Q2335">
        <f>INDEX('Raw Election Data'!$A$1:$AN$3144,MATCH($C2335&amp;" "&amp;$B2335,'Raw Election Data'!$C$1:$C$3144,0),MATCH('Joined Data'!Q$1,'Raw Election Data'!$A$1:$AN$1,0))</f>
        <v>-0.17485551446456299</v>
      </c>
      <c r="R2335">
        <f>INDEX('Raw Election Data'!$A$1:$AN$3144,MATCH($C2335&amp;" "&amp;$B2335,'Raw Election Data'!$C$1:$C$3144,0),MATCH('Joined Data'!R$1,'Raw Election Data'!$A$1:$AN$1,0))</f>
        <v>0.17485551446456299</v>
      </c>
    </row>
    <row r="2336" spans="1:18" ht="13.5" hidden="1" customHeight="1" x14ac:dyDescent="0.15">
      <c r="A2336" t="s">
        <v>287</v>
      </c>
      <c r="B2336" t="s">
        <v>5988</v>
      </c>
      <c r="C2336" t="str">
        <f>INDEX(FIPS!$A$1:$E$3236,MATCH($F2336,FIPS!$D$1:$D$3236,0),5)</f>
        <v>Edgefield County</v>
      </c>
      <c r="D2336" t="s">
        <v>288</v>
      </c>
      <c r="E2336" s="15" t="s">
        <v>24</v>
      </c>
      <c r="F2336" t="s">
        <v>6037</v>
      </c>
      <c r="G2336" t="s">
        <v>439</v>
      </c>
      <c r="H2336" t="str">
        <f>IFERROR(VLOOKUP($G2336,'Team Colors'!$A:$B,2,0),"#c9c9c9")</f>
        <v>#002244</v>
      </c>
      <c r="I2336">
        <f>INDEX('Raw Election Data'!$A$1:$AN$3144,MATCH($C2336&amp;" "&amp;$B2336,'Raw Election Data'!$C$1:$C$3144,0),MATCH('Joined Data'!I$1,'Raw Election Data'!$A$1:$AN$1,0))</f>
        <v>26514</v>
      </c>
      <c r="J2336">
        <f>INDEX('Raw Election Data'!$A$1:$AN$3144,MATCH($C2336&amp;" "&amp;$B2336,'Raw Election Data'!$C$1:$C$3144,0),MATCH('Joined Data'!J$1,'Raw Election Data'!$A$1:$AN$1,0))</f>
        <v>4491</v>
      </c>
      <c r="K2336">
        <f>INDEX('Raw Election Data'!$A$1:$AN$3144,MATCH($C2336&amp;" "&amp;$B2336,'Raw Election Data'!$C$1:$C$3144,0),MATCH('Joined Data'!K$1,'Raw Election Data'!$A$1:$AN$1,0))</f>
        <v>6842</v>
      </c>
      <c r="L2336">
        <f>INDEX('Raw Election Data'!$A$1:$AN$3144,MATCH($C2336&amp;" "&amp;$B2336,'Raw Election Data'!$C$1:$C$3144,0),MATCH('Joined Data'!L$1,'Raw Election Data'!$A$1:$AN$1,0))</f>
        <v>11644</v>
      </c>
      <c r="M2336">
        <f>INDEX('Raw Election Data'!$A$1:$AN$3144,MATCH($C2336&amp;" "&amp;$B2336,'Raw Election Data'!$C$1:$C$3144,0),MATCH('Joined Data'!M$1,'Raw Election Data'!$A$1:$AN$1,0))</f>
        <v>0.38569220199244247</v>
      </c>
      <c r="N2336">
        <f>INDEX('Raw Election Data'!$A$1:$AN$3144,MATCH($C2336&amp;" "&amp;$B2336,'Raw Election Data'!$C$1:$C$3144,0),MATCH('Joined Data'!N$1,'Raw Election Data'!$A$1:$AN$1,0))</f>
        <v>0.58759876331157679</v>
      </c>
      <c r="O2336">
        <f>INDEX('Raw Election Data'!$A$1:$AN$3144,MATCH($C2336&amp;" "&amp;$B2336,'Raw Election Data'!$C$1:$C$3144,0),MATCH('Joined Data'!O$1,'Raw Election Data'!$A$1:$AN$1,0))</f>
        <v>-2351</v>
      </c>
      <c r="P2336">
        <f>INDEX('Raw Election Data'!$A$1:$AN$3144,MATCH($C2336&amp;" "&amp;$B2336,'Raw Election Data'!$C$1:$C$3144,0),MATCH('Joined Data'!P$1,'Raw Election Data'!$A$1:$AN$1,0))</f>
        <v>2351</v>
      </c>
      <c r="Q2336">
        <f>INDEX('Raw Election Data'!$A$1:$AN$3144,MATCH($C2336&amp;" "&amp;$B2336,'Raw Election Data'!$C$1:$C$3144,0),MATCH('Joined Data'!Q$1,'Raw Election Data'!$A$1:$AN$1,0))</f>
        <v>-0.20190656131913431</v>
      </c>
      <c r="R2336">
        <f>INDEX('Raw Election Data'!$A$1:$AN$3144,MATCH($C2336&amp;" "&amp;$B2336,'Raw Election Data'!$C$1:$C$3144,0),MATCH('Joined Data'!R$1,'Raw Election Data'!$A$1:$AN$1,0))</f>
        <v>0.20190656131913431</v>
      </c>
    </row>
    <row r="2337" spans="1:18" ht="13.5" hidden="1" customHeight="1" x14ac:dyDescent="0.15">
      <c r="A2337" t="s">
        <v>287</v>
      </c>
      <c r="B2337" t="s">
        <v>5988</v>
      </c>
      <c r="C2337" t="str">
        <f>INDEX(FIPS!$A$1:$E$3236,MATCH($F2337,FIPS!$D$1:$D$3236,0),5)</f>
        <v>Fairfield County</v>
      </c>
      <c r="D2337" t="s">
        <v>288</v>
      </c>
      <c r="E2337" s="15" t="s">
        <v>25</v>
      </c>
      <c r="F2337" t="s">
        <v>6038</v>
      </c>
      <c r="G2337" t="s">
        <v>7791</v>
      </c>
      <c r="H2337" t="str">
        <f>IFERROR(VLOOKUP($G2337,'Team Colors'!$A:$B,2,0),"#c9c9c9")</f>
        <v>#0085ca</v>
      </c>
      <c r="I2337">
        <f>INDEX('Raw Election Data'!$A$1:$AN$3144,MATCH($C2337&amp;" "&amp;$B2337,'Raw Election Data'!$C$1:$C$3144,0),MATCH('Joined Data'!I$1,'Raw Election Data'!$A$1:$AN$1,0))</f>
        <v>22747</v>
      </c>
      <c r="J2337">
        <f>INDEX('Raw Election Data'!$A$1:$AN$3144,MATCH($C2337&amp;" "&amp;$B2337,'Raw Election Data'!$C$1:$C$3144,0),MATCH('Joined Data'!J$1,'Raw Election Data'!$A$1:$AN$1,0))</f>
        <v>6936</v>
      </c>
      <c r="K2337">
        <f>INDEX('Raw Election Data'!$A$1:$AN$3144,MATCH($C2337&amp;" "&amp;$B2337,'Raw Election Data'!$C$1:$C$3144,0),MATCH('Joined Data'!K$1,'Raw Election Data'!$A$1:$AN$1,0))</f>
        <v>4024</v>
      </c>
      <c r="L2337">
        <f>INDEX('Raw Election Data'!$A$1:$AN$3144,MATCH($C2337&amp;" "&amp;$B2337,'Raw Election Data'!$C$1:$C$3144,0),MATCH('Joined Data'!L$1,'Raw Election Data'!$A$1:$AN$1,0))</f>
        <v>11252</v>
      </c>
      <c r="M2337">
        <f>INDEX('Raw Election Data'!$A$1:$AN$3144,MATCH($C2337&amp;" "&amp;$B2337,'Raw Election Data'!$C$1:$C$3144,0),MATCH('Joined Data'!M$1,'Raw Election Data'!$A$1:$AN$1,0))</f>
        <v>0.6164237468894419</v>
      </c>
      <c r="N2337">
        <f>INDEX('Raw Election Data'!$A$1:$AN$3144,MATCH($C2337&amp;" "&amp;$B2337,'Raw Election Data'!$C$1:$C$3144,0),MATCH('Joined Data'!N$1,'Raw Election Data'!$A$1:$AN$1,0))</f>
        <v>0.3576253110558123</v>
      </c>
      <c r="O2337">
        <f>INDEX('Raw Election Data'!$A$1:$AN$3144,MATCH($C2337&amp;" "&amp;$B2337,'Raw Election Data'!$C$1:$C$3144,0),MATCH('Joined Data'!O$1,'Raw Election Data'!$A$1:$AN$1,0))</f>
        <v>2912</v>
      </c>
      <c r="P2337">
        <f>INDEX('Raw Election Data'!$A$1:$AN$3144,MATCH($C2337&amp;" "&amp;$B2337,'Raw Election Data'!$C$1:$C$3144,0),MATCH('Joined Data'!P$1,'Raw Election Data'!$A$1:$AN$1,0))</f>
        <v>-2912</v>
      </c>
      <c r="Q2337">
        <f>INDEX('Raw Election Data'!$A$1:$AN$3144,MATCH($C2337&amp;" "&amp;$B2337,'Raw Election Data'!$C$1:$C$3144,0),MATCH('Joined Data'!Q$1,'Raw Election Data'!$A$1:$AN$1,0))</f>
        <v>0.2587984358336296</v>
      </c>
      <c r="R2337">
        <f>INDEX('Raw Election Data'!$A$1:$AN$3144,MATCH($C2337&amp;" "&amp;$B2337,'Raw Election Data'!$C$1:$C$3144,0),MATCH('Joined Data'!R$1,'Raw Election Data'!$A$1:$AN$1,0))</f>
        <v>-0.2587984358336296</v>
      </c>
    </row>
    <row r="2338" spans="1:18" ht="13.5" hidden="1" customHeight="1" x14ac:dyDescent="0.15">
      <c r="A2338" t="s">
        <v>287</v>
      </c>
      <c r="B2338" t="s">
        <v>5988</v>
      </c>
      <c r="C2338" t="str">
        <f>INDEX(FIPS!$A$1:$E$3236,MATCH($F2338,FIPS!$D$1:$D$3236,0),5)</f>
        <v>Florence County</v>
      </c>
      <c r="D2338" t="s">
        <v>288</v>
      </c>
      <c r="E2338" s="15" t="s">
        <v>26</v>
      </c>
      <c r="F2338" t="s">
        <v>6040</v>
      </c>
      <c r="G2338" t="s">
        <v>439</v>
      </c>
      <c r="H2338" t="str">
        <f>IFERROR(VLOOKUP($G2338,'Team Colors'!$A:$B,2,0),"#c9c9c9")</f>
        <v>#002244</v>
      </c>
      <c r="I2338">
        <f>INDEX('Raw Election Data'!$A$1:$AN$3144,MATCH($C2338&amp;" "&amp;$B2338,'Raw Election Data'!$C$1:$C$3144,0),MATCH('Joined Data'!I$1,'Raw Election Data'!$A$1:$AN$1,0))</f>
        <v>138900</v>
      </c>
      <c r="J2338">
        <f>INDEX('Raw Election Data'!$A$1:$AN$3144,MATCH($C2338&amp;" "&amp;$B2338,'Raw Election Data'!$C$1:$C$3144,0),MATCH('Joined Data'!J$1,'Raw Election Data'!$A$1:$AN$1,0))</f>
        <v>26630</v>
      </c>
      <c r="K2338">
        <f>INDEX('Raw Election Data'!$A$1:$AN$3144,MATCH($C2338&amp;" "&amp;$B2338,'Raw Election Data'!$C$1:$C$3144,0),MATCH('Joined Data'!K$1,'Raw Election Data'!$A$1:$AN$1,0))</f>
        <v>29498</v>
      </c>
      <c r="L2338">
        <f>INDEX('Raw Election Data'!$A$1:$AN$3144,MATCH($C2338&amp;" "&amp;$B2338,'Raw Election Data'!$C$1:$C$3144,0),MATCH('Joined Data'!L$1,'Raw Election Data'!$A$1:$AN$1,0))</f>
        <v>57770</v>
      </c>
      <c r="M2338">
        <f>INDEX('Raw Election Data'!$A$1:$AN$3144,MATCH($C2338&amp;" "&amp;$B2338,'Raw Election Data'!$C$1:$C$3144,0),MATCH('Joined Data'!M$1,'Raw Election Data'!$A$1:$AN$1,0))</f>
        <v>0.46096589925566905</v>
      </c>
      <c r="N2338">
        <f>INDEX('Raw Election Data'!$A$1:$AN$3144,MATCH($C2338&amp;" "&amp;$B2338,'Raw Election Data'!$C$1:$C$3144,0),MATCH('Joined Data'!N$1,'Raw Election Data'!$A$1:$AN$1,0))</f>
        <v>0.51061104379435696</v>
      </c>
      <c r="O2338">
        <f>INDEX('Raw Election Data'!$A$1:$AN$3144,MATCH($C2338&amp;" "&amp;$B2338,'Raw Election Data'!$C$1:$C$3144,0),MATCH('Joined Data'!O$1,'Raw Election Data'!$A$1:$AN$1,0))</f>
        <v>-2868</v>
      </c>
      <c r="P2338">
        <f>INDEX('Raw Election Data'!$A$1:$AN$3144,MATCH($C2338&amp;" "&amp;$B2338,'Raw Election Data'!$C$1:$C$3144,0),MATCH('Joined Data'!P$1,'Raw Election Data'!$A$1:$AN$1,0))</f>
        <v>2868</v>
      </c>
      <c r="Q2338">
        <f>INDEX('Raw Election Data'!$A$1:$AN$3144,MATCH($C2338&amp;" "&amp;$B2338,'Raw Election Data'!$C$1:$C$3144,0),MATCH('Joined Data'!Q$1,'Raw Election Data'!$A$1:$AN$1,0))</f>
        <v>-4.9645144538687902E-2</v>
      </c>
      <c r="R2338">
        <f>INDEX('Raw Election Data'!$A$1:$AN$3144,MATCH($C2338&amp;" "&amp;$B2338,'Raw Election Data'!$C$1:$C$3144,0),MATCH('Joined Data'!R$1,'Raw Election Data'!$A$1:$AN$1,0))</f>
        <v>4.9645144538687902E-2</v>
      </c>
    </row>
    <row r="2339" spans="1:18" ht="13.5" hidden="1" customHeight="1" x14ac:dyDescent="0.15">
      <c r="A2339" t="s">
        <v>287</v>
      </c>
      <c r="B2339" t="s">
        <v>5988</v>
      </c>
      <c r="C2339" t="str">
        <f>INDEX(FIPS!$A$1:$E$3236,MATCH($F2339,FIPS!$D$1:$D$3236,0),5)</f>
        <v>Georgetown County</v>
      </c>
      <c r="D2339" t="s">
        <v>288</v>
      </c>
      <c r="E2339" s="15" t="s">
        <v>27</v>
      </c>
      <c r="F2339" t="s">
        <v>6042</v>
      </c>
      <c r="G2339" t="s">
        <v>7791</v>
      </c>
      <c r="H2339" t="str">
        <f>IFERROR(VLOOKUP($G2339,'Team Colors'!$A:$B,2,0),"#c9c9c9")</f>
        <v>#0085ca</v>
      </c>
      <c r="I2339">
        <f>INDEX('Raw Election Data'!$A$1:$AN$3144,MATCH($C2339&amp;" "&amp;$B2339,'Raw Election Data'!$C$1:$C$3144,0),MATCH('Joined Data'!I$1,'Raw Election Data'!$A$1:$AN$1,0))</f>
        <v>61298</v>
      </c>
      <c r="J2339">
        <f>INDEX('Raw Election Data'!$A$1:$AN$3144,MATCH($C2339&amp;" "&amp;$B2339,'Raw Election Data'!$C$1:$C$3144,0),MATCH('Joined Data'!J$1,'Raw Election Data'!$A$1:$AN$1,0))</f>
        <v>13234</v>
      </c>
      <c r="K2339">
        <f>INDEX('Raw Election Data'!$A$1:$AN$3144,MATCH($C2339&amp;" "&amp;$B2339,'Raw Election Data'!$C$1:$C$3144,0),MATCH('Joined Data'!K$1,'Raw Election Data'!$A$1:$AN$1,0))</f>
        <v>17334</v>
      </c>
      <c r="L2339">
        <f>INDEX('Raw Election Data'!$A$1:$AN$3144,MATCH($C2339&amp;" "&amp;$B2339,'Raw Election Data'!$C$1:$C$3144,0),MATCH('Joined Data'!L$1,'Raw Election Data'!$A$1:$AN$1,0))</f>
        <v>31519</v>
      </c>
      <c r="M2339">
        <f>INDEX('Raw Election Data'!$A$1:$AN$3144,MATCH($C2339&amp;" "&amp;$B2339,'Raw Election Data'!$C$1:$C$3144,0),MATCH('Joined Data'!M$1,'Raw Election Data'!$A$1:$AN$1,0))</f>
        <v>0.41987372695834257</v>
      </c>
      <c r="N2339">
        <f>INDEX('Raw Election Data'!$A$1:$AN$3144,MATCH($C2339&amp;" "&amp;$B2339,'Raw Election Data'!$C$1:$C$3144,0),MATCH('Joined Data'!N$1,'Raw Election Data'!$A$1:$AN$1,0))</f>
        <v>0.54995399600241124</v>
      </c>
      <c r="O2339">
        <f>INDEX('Raw Election Data'!$A$1:$AN$3144,MATCH($C2339&amp;" "&amp;$B2339,'Raw Election Data'!$C$1:$C$3144,0),MATCH('Joined Data'!O$1,'Raw Election Data'!$A$1:$AN$1,0))</f>
        <v>-4100</v>
      </c>
      <c r="P2339">
        <f>INDEX('Raw Election Data'!$A$1:$AN$3144,MATCH($C2339&amp;" "&amp;$B2339,'Raw Election Data'!$C$1:$C$3144,0),MATCH('Joined Data'!P$1,'Raw Election Data'!$A$1:$AN$1,0))</f>
        <v>4100</v>
      </c>
      <c r="Q2339">
        <f>INDEX('Raw Election Data'!$A$1:$AN$3144,MATCH($C2339&amp;" "&amp;$B2339,'Raw Election Data'!$C$1:$C$3144,0),MATCH('Joined Data'!Q$1,'Raw Election Data'!$A$1:$AN$1,0))</f>
        <v>-0.13008026904406866</v>
      </c>
      <c r="R2339">
        <f>INDEX('Raw Election Data'!$A$1:$AN$3144,MATCH($C2339&amp;" "&amp;$B2339,'Raw Election Data'!$C$1:$C$3144,0),MATCH('Joined Data'!R$1,'Raw Election Data'!$A$1:$AN$1,0))</f>
        <v>0.13008026904406866</v>
      </c>
    </row>
    <row r="2340" spans="1:18" ht="13.5" hidden="1" customHeight="1" x14ac:dyDescent="0.15">
      <c r="A2340" t="s">
        <v>287</v>
      </c>
      <c r="B2340" t="s">
        <v>5988</v>
      </c>
      <c r="C2340" t="str">
        <f>INDEX(FIPS!$A$1:$E$3236,MATCH($F2340,FIPS!$D$1:$D$3236,0),5)</f>
        <v>Greenville County</v>
      </c>
      <c r="D2340" t="s">
        <v>288</v>
      </c>
      <c r="E2340" s="15" t="s">
        <v>28</v>
      </c>
      <c r="F2340" t="s">
        <v>6046</v>
      </c>
      <c r="G2340" t="s">
        <v>7791</v>
      </c>
      <c r="H2340" t="str">
        <f>IFERROR(VLOOKUP($G2340,'Team Colors'!$A:$B,2,0),"#c9c9c9")</f>
        <v>#0085ca</v>
      </c>
      <c r="I2340">
        <f>INDEX('Raw Election Data'!$A$1:$AN$3144,MATCH($C2340&amp;" "&amp;$B2340,'Raw Election Data'!$C$1:$C$3144,0),MATCH('Joined Data'!I$1,'Raw Election Data'!$A$1:$AN$1,0))</f>
        <v>491863</v>
      </c>
      <c r="J2340">
        <f>INDEX('Raw Election Data'!$A$1:$AN$3144,MATCH($C2340&amp;" "&amp;$B2340,'Raw Election Data'!$C$1:$C$3144,0),MATCH('Joined Data'!J$1,'Raw Election Data'!$A$1:$AN$1,0))</f>
        <v>73338</v>
      </c>
      <c r="K2340">
        <f>INDEX('Raw Election Data'!$A$1:$AN$3144,MATCH($C2340&amp;" "&amp;$B2340,'Raw Election Data'!$C$1:$C$3144,0),MATCH('Joined Data'!K$1,'Raw Election Data'!$A$1:$AN$1,0))</f>
        <v>125595</v>
      </c>
      <c r="L2340">
        <f>INDEX('Raw Election Data'!$A$1:$AN$3144,MATCH($C2340&amp;" "&amp;$B2340,'Raw Election Data'!$C$1:$C$3144,0),MATCH('Joined Data'!L$1,'Raw Election Data'!$A$1:$AN$1,0))</f>
        <v>211572</v>
      </c>
      <c r="M2340">
        <f>INDEX('Raw Election Data'!$A$1:$AN$3144,MATCH($C2340&amp;" "&amp;$B2340,'Raw Election Data'!$C$1:$C$3144,0),MATCH('Joined Data'!M$1,'Raw Election Data'!$A$1:$AN$1,0))</f>
        <v>0.34663377006409168</v>
      </c>
      <c r="N2340">
        <f>INDEX('Raw Election Data'!$A$1:$AN$3144,MATCH($C2340&amp;" "&amp;$B2340,'Raw Election Data'!$C$1:$C$3144,0),MATCH('Joined Data'!N$1,'Raw Election Data'!$A$1:$AN$1,0))</f>
        <v>0.59362770120809938</v>
      </c>
      <c r="O2340">
        <f>INDEX('Raw Election Data'!$A$1:$AN$3144,MATCH($C2340&amp;" "&amp;$B2340,'Raw Election Data'!$C$1:$C$3144,0),MATCH('Joined Data'!O$1,'Raw Election Data'!$A$1:$AN$1,0))</f>
        <v>-52257</v>
      </c>
      <c r="P2340">
        <f>INDEX('Raw Election Data'!$A$1:$AN$3144,MATCH($C2340&amp;" "&amp;$B2340,'Raw Election Data'!$C$1:$C$3144,0),MATCH('Joined Data'!P$1,'Raw Election Data'!$A$1:$AN$1,0))</f>
        <v>52257</v>
      </c>
      <c r="Q2340">
        <f>INDEX('Raw Election Data'!$A$1:$AN$3144,MATCH($C2340&amp;" "&amp;$B2340,'Raw Election Data'!$C$1:$C$3144,0),MATCH('Joined Data'!Q$1,'Raw Election Data'!$A$1:$AN$1,0))</f>
        <v>-0.24699393114400769</v>
      </c>
      <c r="R2340">
        <f>INDEX('Raw Election Data'!$A$1:$AN$3144,MATCH($C2340&amp;" "&amp;$B2340,'Raw Election Data'!$C$1:$C$3144,0),MATCH('Joined Data'!R$1,'Raw Election Data'!$A$1:$AN$1,0))</f>
        <v>0.24699393114400769</v>
      </c>
    </row>
    <row r="2341" spans="1:18" ht="13.5" hidden="1" customHeight="1" x14ac:dyDescent="0.15">
      <c r="A2341" t="s">
        <v>287</v>
      </c>
      <c r="B2341" t="s">
        <v>5988</v>
      </c>
      <c r="C2341" t="str">
        <f>INDEX(FIPS!$A$1:$E$3236,MATCH($F2341,FIPS!$D$1:$D$3236,0),5)</f>
        <v>Greenwood County</v>
      </c>
      <c r="D2341" t="s">
        <v>288</v>
      </c>
      <c r="E2341" s="15" t="s">
        <v>29</v>
      </c>
      <c r="F2341" t="s">
        <v>6047</v>
      </c>
      <c r="G2341" t="s">
        <v>7791</v>
      </c>
      <c r="H2341" t="str">
        <f>IFERROR(VLOOKUP($G2341,'Team Colors'!$A:$B,2,0),"#c9c9c9")</f>
        <v>#0085ca</v>
      </c>
      <c r="I2341">
        <f>INDEX('Raw Election Data'!$A$1:$AN$3144,MATCH($C2341&amp;" "&amp;$B2341,'Raw Election Data'!$C$1:$C$3144,0),MATCH('Joined Data'!I$1,'Raw Election Data'!$A$1:$AN$1,0))</f>
        <v>69838</v>
      </c>
      <c r="J2341">
        <f>INDEX('Raw Election Data'!$A$1:$AN$3144,MATCH($C2341&amp;" "&amp;$B2341,'Raw Election Data'!$C$1:$C$3144,0),MATCH('Joined Data'!J$1,'Raw Election Data'!$A$1:$AN$1,0))</f>
        <v>10633</v>
      </c>
      <c r="K2341">
        <f>INDEX('Raw Election Data'!$A$1:$AN$3144,MATCH($C2341&amp;" "&amp;$B2341,'Raw Election Data'!$C$1:$C$3144,0),MATCH('Joined Data'!K$1,'Raw Election Data'!$A$1:$AN$1,0))</f>
        <v>16881</v>
      </c>
      <c r="L2341">
        <f>INDEX('Raw Election Data'!$A$1:$AN$3144,MATCH($C2341&amp;" "&amp;$B2341,'Raw Election Data'!$C$1:$C$3144,0),MATCH('Joined Data'!L$1,'Raw Election Data'!$A$1:$AN$1,0))</f>
        <v>28600</v>
      </c>
      <c r="M2341">
        <f>INDEX('Raw Election Data'!$A$1:$AN$3144,MATCH($C2341&amp;" "&amp;$B2341,'Raw Election Data'!$C$1:$C$3144,0),MATCH('Joined Data'!M$1,'Raw Election Data'!$A$1:$AN$1,0))</f>
        <v>0.3717832167832168</v>
      </c>
      <c r="N2341">
        <f>INDEX('Raw Election Data'!$A$1:$AN$3144,MATCH($C2341&amp;" "&amp;$B2341,'Raw Election Data'!$C$1:$C$3144,0),MATCH('Joined Data'!N$1,'Raw Election Data'!$A$1:$AN$1,0))</f>
        <v>0.59024475524475528</v>
      </c>
      <c r="O2341">
        <f>INDEX('Raw Election Data'!$A$1:$AN$3144,MATCH($C2341&amp;" "&amp;$B2341,'Raw Election Data'!$C$1:$C$3144,0),MATCH('Joined Data'!O$1,'Raw Election Data'!$A$1:$AN$1,0))</f>
        <v>-6248</v>
      </c>
      <c r="P2341">
        <f>INDEX('Raw Election Data'!$A$1:$AN$3144,MATCH($C2341&amp;" "&amp;$B2341,'Raw Election Data'!$C$1:$C$3144,0),MATCH('Joined Data'!P$1,'Raw Election Data'!$A$1:$AN$1,0))</f>
        <v>6248</v>
      </c>
      <c r="Q2341">
        <f>INDEX('Raw Election Data'!$A$1:$AN$3144,MATCH($C2341&amp;" "&amp;$B2341,'Raw Election Data'!$C$1:$C$3144,0),MATCH('Joined Data'!Q$1,'Raw Election Data'!$A$1:$AN$1,0))</f>
        <v>-0.21846153846153848</v>
      </c>
      <c r="R2341">
        <f>INDEX('Raw Election Data'!$A$1:$AN$3144,MATCH($C2341&amp;" "&amp;$B2341,'Raw Election Data'!$C$1:$C$3144,0),MATCH('Joined Data'!R$1,'Raw Election Data'!$A$1:$AN$1,0))</f>
        <v>0.21846153846153848</v>
      </c>
    </row>
    <row r="2342" spans="1:18" ht="13.5" hidden="1" customHeight="1" x14ac:dyDescent="0.15">
      <c r="A2342" t="s">
        <v>287</v>
      </c>
      <c r="B2342" t="s">
        <v>5988</v>
      </c>
      <c r="C2342" t="str">
        <f>INDEX(FIPS!$A$1:$E$3236,MATCH($F2342,FIPS!$D$1:$D$3236,0),5)</f>
        <v>Hampton County</v>
      </c>
      <c r="D2342" t="s">
        <v>288</v>
      </c>
      <c r="E2342" s="15" t="s">
        <v>30</v>
      </c>
      <c r="F2342" t="s">
        <v>6049</v>
      </c>
      <c r="G2342" t="s">
        <v>439</v>
      </c>
      <c r="H2342" t="str">
        <f>IFERROR(VLOOKUP($G2342,'Team Colors'!$A:$B,2,0),"#c9c9c9")</f>
        <v>#002244</v>
      </c>
      <c r="I2342">
        <f>INDEX('Raw Election Data'!$A$1:$AN$3144,MATCH($C2342&amp;" "&amp;$B2342,'Raw Election Data'!$C$1:$C$3144,0),MATCH('Joined Data'!I$1,'Raw Election Data'!$A$1:$AN$1,0))</f>
        <v>20049</v>
      </c>
      <c r="J2342">
        <f>INDEX('Raw Election Data'!$A$1:$AN$3144,MATCH($C2342&amp;" "&amp;$B2342,'Raw Election Data'!$C$1:$C$3144,0),MATCH('Joined Data'!J$1,'Raw Election Data'!$A$1:$AN$1,0))</f>
        <v>5163</v>
      </c>
      <c r="K2342">
        <f>INDEX('Raw Election Data'!$A$1:$AN$3144,MATCH($C2342&amp;" "&amp;$B2342,'Raw Election Data'!$C$1:$C$3144,0),MATCH('Joined Data'!K$1,'Raw Election Data'!$A$1:$AN$1,0))</f>
        <v>3483</v>
      </c>
      <c r="L2342">
        <f>INDEX('Raw Election Data'!$A$1:$AN$3144,MATCH($C2342&amp;" "&amp;$B2342,'Raw Election Data'!$C$1:$C$3144,0),MATCH('Joined Data'!L$1,'Raw Election Data'!$A$1:$AN$1,0))</f>
        <v>8794</v>
      </c>
      <c r="M2342">
        <f>INDEX('Raw Election Data'!$A$1:$AN$3144,MATCH($C2342&amp;" "&amp;$B2342,'Raw Election Data'!$C$1:$C$3144,0),MATCH('Joined Data'!M$1,'Raw Election Data'!$A$1:$AN$1,0))</f>
        <v>0.58710484421196274</v>
      </c>
      <c r="N2342">
        <f>INDEX('Raw Election Data'!$A$1:$AN$3144,MATCH($C2342&amp;" "&amp;$B2342,'Raw Election Data'!$C$1:$C$3144,0),MATCH('Joined Data'!N$1,'Raw Election Data'!$A$1:$AN$1,0))</f>
        <v>0.39606549920400275</v>
      </c>
      <c r="O2342">
        <f>INDEX('Raw Election Data'!$A$1:$AN$3144,MATCH($C2342&amp;" "&amp;$B2342,'Raw Election Data'!$C$1:$C$3144,0),MATCH('Joined Data'!O$1,'Raw Election Data'!$A$1:$AN$1,0))</f>
        <v>1680</v>
      </c>
      <c r="P2342">
        <f>INDEX('Raw Election Data'!$A$1:$AN$3144,MATCH($C2342&amp;" "&amp;$B2342,'Raw Election Data'!$C$1:$C$3144,0),MATCH('Joined Data'!P$1,'Raw Election Data'!$A$1:$AN$1,0))</f>
        <v>-1680</v>
      </c>
      <c r="Q2342">
        <f>INDEX('Raw Election Data'!$A$1:$AN$3144,MATCH($C2342&amp;" "&amp;$B2342,'Raw Election Data'!$C$1:$C$3144,0),MATCH('Joined Data'!Q$1,'Raw Election Data'!$A$1:$AN$1,0))</f>
        <v>0.19103934500795999</v>
      </c>
      <c r="R2342">
        <f>INDEX('Raw Election Data'!$A$1:$AN$3144,MATCH($C2342&amp;" "&amp;$B2342,'Raw Election Data'!$C$1:$C$3144,0),MATCH('Joined Data'!R$1,'Raw Election Data'!$A$1:$AN$1,0))</f>
        <v>-0.19103934500795999</v>
      </c>
    </row>
    <row r="2343" spans="1:18" ht="13.5" hidden="1" customHeight="1" x14ac:dyDescent="0.15">
      <c r="A2343" t="s">
        <v>287</v>
      </c>
      <c r="B2343" t="s">
        <v>5988</v>
      </c>
      <c r="C2343" t="str">
        <f>INDEX(FIPS!$A$1:$E$3236,MATCH($F2343,FIPS!$D$1:$D$3236,0),5)</f>
        <v>Horry County</v>
      </c>
      <c r="D2343" t="s">
        <v>288</v>
      </c>
      <c r="E2343" s="15" t="s">
        <v>31</v>
      </c>
      <c r="F2343" t="s">
        <v>6051</v>
      </c>
      <c r="G2343" t="s">
        <v>7791</v>
      </c>
      <c r="H2343" t="str">
        <f>IFERROR(VLOOKUP($G2343,'Team Colors'!$A:$B,2,0),"#c9c9c9")</f>
        <v>#0085ca</v>
      </c>
      <c r="I2343">
        <f>INDEX('Raw Election Data'!$A$1:$AN$3144,MATCH($C2343&amp;" "&amp;$B2343,'Raw Election Data'!$C$1:$C$3144,0),MATCH('Joined Data'!I$1,'Raw Election Data'!$A$1:$AN$1,0))</f>
        <v>309199</v>
      </c>
      <c r="J2343">
        <f>INDEX('Raw Election Data'!$A$1:$AN$3144,MATCH($C2343&amp;" "&amp;$B2343,'Raw Election Data'!$C$1:$C$3144,0),MATCH('Joined Data'!J$1,'Raw Election Data'!$A$1:$AN$1,0))</f>
        <v>36731</v>
      </c>
      <c r="K2343">
        <f>INDEX('Raw Election Data'!$A$1:$AN$3144,MATCH($C2343&amp;" "&amp;$B2343,'Raw Election Data'!$C$1:$C$3144,0),MATCH('Joined Data'!K$1,'Raw Election Data'!$A$1:$AN$1,0))</f>
        <v>83819</v>
      </c>
      <c r="L2343">
        <f>INDEX('Raw Election Data'!$A$1:$AN$3144,MATCH($C2343&amp;" "&amp;$B2343,'Raw Election Data'!$C$1:$C$3144,0),MATCH('Joined Data'!L$1,'Raw Election Data'!$A$1:$AN$1,0))</f>
        <v>124503</v>
      </c>
      <c r="M2343">
        <f>INDEX('Raw Election Data'!$A$1:$AN$3144,MATCH($C2343&amp;" "&amp;$B2343,'Raw Election Data'!$C$1:$C$3144,0),MATCH('Joined Data'!M$1,'Raw Election Data'!$A$1:$AN$1,0))</f>
        <v>0.29502100350995558</v>
      </c>
      <c r="N2343">
        <f>INDEX('Raw Election Data'!$A$1:$AN$3144,MATCH($C2343&amp;" "&amp;$B2343,'Raw Election Data'!$C$1:$C$3144,0),MATCH('Joined Data'!N$1,'Raw Election Data'!$A$1:$AN$1,0))</f>
        <v>0.67322875753997891</v>
      </c>
      <c r="O2343">
        <f>INDEX('Raw Election Data'!$A$1:$AN$3144,MATCH($C2343&amp;" "&amp;$B2343,'Raw Election Data'!$C$1:$C$3144,0),MATCH('Joined Data'!O$1,'Raw Election Data'!$A$1:$AN$1,0))</f>
        <v>-47088</v>
      </c>
      <c r="P2343">
        <f>INDEX('Raw Election Data'!$A$1:$AN$3144,MATCH($C2343&amp;" "&amp;$B2343,'Raw Election Data'!$C$1:$C$3144,0),MATCH('Joined Data'!P$1,'Raw Election Data'!$A$1:$AN$1,0))</f>
        <v>47088</v>
      </c>
      <c r="Q2343">
        <f>INDEX('Raw Election Data'!$A$1:$AN$3144,MATCH($C2343&amp;" "&amp;$B2343,'Raw Election Data'!$C$1:$C$3144,0),MATCH('Joined Data'!Q$1,'Raw Election Data'!$A$1:$AN$1,0))</f>
        <v>-0.37820775403002332</v>
      </c>
      <c r="R2343">
        <f>INDEX('Raw Election Data'!$A$1:$AN$3144,MATCH($C2343&amp;" "&amp;$B2343,'Raw Election Data'!$C$1:$C$3144,0),MATCH('Joined Data'!R$1,'Raw Election Data'!$A$1:$AN$1,0))</f>
        <v>0.37820775403002332</v>
      </c>
    </row>
    <row r="2344" spans="1:18" ht="13.5" hidden="1" customHeight="1" x14ac:dyDescent="0.15">
      <c r="A2344" t="s">
        <v>287</v>
      </c>
      <c r="B2344" t="s">
        <v>5988</v>
      </c>
      <c r="C2344" t="str">
        <f>INDEX(FIPS!$A$1:$E$3236,MATCH($F2344,FIPS!$D$1:$D$3236,0),5)</f>
        <v>Jasper County</v>
      </c>
      <c r="D2344" t="s">
        <v>288</v>
      </c>
      <c r="E2344" s="15" t="s">
        <v>32</v>
      </c>
      <c r="F2344" t="s">
        <v>6052</v>
      </c>
      <c r="G2344" t="s">
        <v>7784</v>
      </c>
      <c r="H2344" t="str">
        <f>IFERROR(VLOOKUP($G2344,'Team Colors'!$A:$B,2,0),"#c9c9c9")</f>
        <v>#ffb612</v>
      </c>
      <c r="I2344">
        <f>INDEX('Raw Election Data'!$A$1:$AN$3144,MATCH($C2344&amp;" "&amp;$B2344,'Raw Election Data'!$C$1:$C$3144,0),MATCH('Joined Data'!I$1,'Raw Election Data'!$A$1:$AN$1,0))</f>
        <v>27824</v>
      </c>
      <c r="J2344">
        <f>INDEX('Raw Election Data'!$A$1:$AN$3144,MATCH($C2344&amp;" "&amp;$B2344,'Raw Election Data'!$C$1:$C$3144,0),MATCH('Joined Data'!J$1,'Raw Election Data'!$A$1:$AN$1,0))</f>
        <v>7789</v>
      </c>
      <c r="K2344">
        <f>INDEX('Raw Election Data'!$A$1:$AN$3144,MATCH($C2344&amp;" "&amp;$B2344,'Raw Election Data'!$C$1:$C$3144,0),MATCH('Joined Data'!K$1,'Raw Election Data'!$A$1:$AN$1,0))</f>
        <v>6100</v>
      </c>
      <c r="L2344">
        <f>INDEX('Raw Election Data'!$A$1:$AN$3144,MATCH($C2344&amp;" "&amp;$B2344,'Raw Election Data'!$C$1:$C$3144,0),MATCH('Joined Data'!L$1,'Raw Election Data'!$A$1:$AN$1,0))</f>
        <v>14216</v>
      </c>
      <c r="M2344">
        <f>INDEX('Raw Election Data'!$A$1:$AN$3144,MATCH($C2344&amp;" "&amp;$B2344,'Raw Election Data'!$C$1:$C$3144,0),MATCH('Joined Data'!M$1,'Raw Election Data'!$A$1:$AN$1,0))</f>
        <v>0.54790377039954985</v>
      </c>
      <c r="N2344">
        <f>INDEX('Raw Election Data'!$A$1:$AN$3144,MATCH($C2344&amp;" "&amp;$B2344,'Raw Election Data'!$C$1:$C$3144,0),MATCH('Joined Data'!N$1,'Raw Election Data'!$A$1:$AN$1,0))</f>
        <v>0.42909397861564436</v>
      </c>
      <c r="O2344">
        <f>INDEX('Raw Election Data'!$A$1:$AN$3144,MATCH($C2344&amp;" "&amp;$B2344,'Raw Election Data'!$C$1:$C$3144,0),MATCH('Joined Data'!O$1,'Raw Election Data'!$A$1:$AN$1,0))</f>
        <v>1689</v>
      </c>
      <c r="P2344">
        <f>INDEX('Raw Election Data'!$A$1:$AN$3144,MATCH($C2344&amp;" "&amp;$B2344,'Raw Election Data'!$C$1:$C$3144,0),MATCH('Joined Data'!P$1,'Raw Election Data'!$A$1:$AN$1,0))</f>
        <v>-1689</v>
      </c>
      <c r="Q2344">
        <f>INDEX('Raw Election Data'!$A$1:$AN$3144,MATCH($C2344&amp;" "&amp;$B2344,'Raw Election Data'!$C$1:$C$3144,0),MATCH('Joined Data'!Q$1,'Raw Election Data'!$A$1:$AN$1,0))</f>
        <v>0.11880979178390549</v>
      </c>
      <c r="R2344">
        <f>INDEX('Raw Election Data'!$A$1:$AN$3144,MATCH($C2344&amp;" "&amp;$B2344,'Raw Election Data'!$C$1:$C$3144,0),MATCH('Joined Data'!R$1,'Raw Election Data'!$A$1:$AN$1,0))</f>
        <v>-0.11880979178390549</v>
      </c>
    </row>
    <row r="2345" spans="1:18" ht="13.5" hidden="1" customHeight="1" x14ac:dyDescent="0.15">
      <c r="A2345" t="s">
        <v>287</v>
      </c>
      <c r="B2345" t="s">
        <v>5988</v>
      </c>
      <c r="C2345" t="str">
        <f>INDEX(FIPS!$A$1:$E$3236,MATCH($F2345,FIPS!$D$1:$D$3236,0),5)</f>
        <v>Kershaw County</v>
      </c>
      <c r="D2345" t="s">
        <v>288</v>
      </c>
      <c r="E2345" s="15" t="s">
        <v>33</v>
      </c>
      <c r="F2345" t="s">
        <v>6054</v>
      </c>
      <c r="G2345" t="s">
        <v>7791</v>
      </c>
      <c r="H2345" t="str">
        <f>IFERROR(VLOOKUP($G2345,'Team Colors'!$A:$B,2,0),"#c9c9c9")</f>
        <v>#0085ca</v>
      </c>
      <c r="I2345">
        <f>INDEX('Raw Election Data'!$A$1:$AN$3144,MATCH($C2345&amp;" "&amp;$B2345,'Raw Election Data'!$C$1:$C$3144,0),MATCH('Joined Data'!I$1,'Raw Election Data'!$A$1:$AN$1,0))</f>
        <v>63603</v>
      </c>
      <c r="J2345">
        <f>INDEX('Raw Election Data'!$A$1:$AN$3144,MATCH($C2345&amp;" "&amp;$B2345,'Raw Election Data'!$C$1:$C$3144,0),MATCH('Joined Data'!J$1,'Raw Election Data'!$A$1:$AN$1,0))</f>
        <v>10293</v>
      </c>
      <c r="K2345">
        <f>INDEX('Raw Election Data'!$A$1:$AN$3144,MATCH($C2345&amp;" "&amp;$B2345,'Raw Election Data'!$C$1:$C$3144,0),MATCH('Joined Data'!K$1,'Raw Election Data'!$A$1:$AN$1,0))</f>
        <v>17464</v>
      </c>
      <c r="L2345">
        <f>INDEX('Raw Election Data'!$A$1:$AN$3144,MATCH($C2345&amp;" "&amp;$B2345,'Raw Election Data'!$C$1:$C$3144,0),MATCH('Joined Data'!L$1,'Raw Election Data'!$A$1:$AN$1,0))</f>
        <v>28875</v>
      </c>
      <c r="M2345">
        <f>INDEX('Raw Election Data'!$A$1:$AN$3144,MATCH($C2345&amp;" "&amp;$B2345,'Raw Election Data'!$C$1:$C$3144,0),MATCH('Joined Data'!M$1,'Raw Election Data'!$A$1:$AN$1,0))</f>
        <v>0.35646753246753249</v>
      </c>
      <c r="N2345">
        <f>INDEX('Raw Election Data'!$A$1:$AN$3144,MATCH($C2345&amp;" "&amp;$B2345,'Raw Election Data'!$C$1:$C$3144,0),MATCH('Joined Data'!N$1,'Raw Election Data'!$A$1:$AN$1,0))</f>
        <v>0.6048138528138528</v>
      </c>
      <c r="O2345">
        <f>INDEX('Raw Election Data'!$A$1:$AN$3144,MATCH($C2345&amp;" "&amp;$B2345,'Raw Election Data'!$C$1:$C$3144,0),MATCH('Joined Data'!O$1,'Raw Election Data'!$A$1:$AN$1,0))</f>
        <v>-7171</v>
      </c>
      <c r="P2345">
        <f>INDEX('Raw Election Data'!$A$1:$AN$3144,MATCH($C2345&amp;" "&amp;$B2345,'Raw Election Data'!$C$1:$C$3144,0),MATCH('Joined Data'!P$1,'Raw Election Data'!$A$1:$AN$1,0))</f>
        <v>7171</v>
      </c>
      <c r="Q2345">
        <f>INDEX('Raw Election Data'!$A$1:$AN$3144,MATCH($C2345&amp;" "&amp;$B2345,'Raw Election Data'!$C$1:$C$3144,0),MATCH('Joined Data'!Q$1,'Raw Election Data'!$A$1:$AN$1,0))</f>
        <v>-0.24834632034632032</v>
      </c>
      <c r="R2345">
        <f>INDEX('Raw Election Data'!$A$1:$AN$3144,MATCH($C2345&amp;" "&amp;$B2345,'Raw Election Data'!$C$1:$C$3144,0),MATCH('Joined Data'!R$1,'Raw Election Data'!$A$1:$AN$1,0))</f>
        <v>0.24834632034632032</v>
      </c>
    </row>
    <row r="2346" spans="1:18" ht="13.5" hidden="1" customHeight="1" x14ac:dyDescent="0.15">
      <c r="A2346" t="s">
        <v>287</v>
      </c>
      <c r="B2346" t="s">
        <v>5988</v>
      </c>
      <c r="C2346" t="str">
        <f>INDEX(FIPS!$A$1:$E$3236,MATCH($F2346,FIPS!$D$1:$D$3236,0),5)</f>
        <v>Lancaster County</v>
      </c>
      <c r="D2346" t="s">
        <v>288</v>
      </c>
      <c r="E2346" s="15" t="s">
        <v>34</v>
      </c>
      <c r="F2346" t="s">
        <v>6055</v>
      </c>
      <c r="G2346" t="s">
        <v>7791</v>
      </c>
      <c r="H2346" t="str">
        <f>IFERROR(VLOOKUP($G2346,'Team Colors'!$A:$B,2,0),"#c9c9c9")</f>
        <v>#0085ca</v>
      </c>
      <c r="I2346">
        <f>INDEX('Raw Election Data'!$A$1:$AN$3144,MATCH($C2346&amp;" "&amp;$B2346,'Raw Election Data'!$C$1:$C$3144,0),MATCH('Joined Data'!I$1,'Raw Election Data'!$A$1:$AN$1,0))</f>
        <v>85842</v>
      </c>
      <c r="J2346">
        <f>INDEX('Raw Election Data'!$A$1:$AN$3144,MATCH($C2346&amp;" "&amp;$B2346,'Raw Election Data'!$C$1:$C$3144,0),MATCH('Joined Data'!J$1,'Raw Election Data'!$A$1:$AN$1,0))</f>
        <v>13718</v>
      </c>
      <c r="K2346">
        <f>INDEX('Raw Election Data'!$A$1:$AN$3144,MATCH($C2346&amp;" "&amp;$B2346,'Raw Election Data'!$C$1:$C$3144,0),MATCH('Joined Data'!K$1,'Raw Election Data'!$A$1:$AN$1,0))</f>
        <v>23598</v>
      </c>
      <c r="L2346">
        <f>INDEX('Raw Election Data'!$A$1:$AN$3144,MATCH($C2346&amp;" "&amp;$B2346,'Raw Election Data'!$C$1:$C$3144,0),MATCH('Joined Data'!L$1,'Raw Election Data'!$A$1:$AN$1,0))</f>
        <v>38717</v>
      </c>
      <c r="M2346">
        <f>INDEX('Raw Election Data'!$A$1:$AN$3144,MATCH($C2346&amp;" "&amp;$B2346,'Raw Election Data'!$C$1:$C$3144,0),MATCH('Joined Data'!M$1,'Raw Election Data'!$A$1:$AN$1,0))</f>
        <v>0.35431464214686054</v>
      </c>
      <c r="N2346">
        <f>INDEX('Raw Election Data'!$A$1:$AN$3144,MATCH($C2346&amp;" "&amp;$B2346,'Raw Election Data'!$C$1:$C$3144,0),MATCH('Joined Data'!N$1,'Raw Election Data'!$A$1:$AN$1,0))</f>
        <v>0.60949970297285427</v>
      </c>
      <c r="O2346">
        <f>INDEX('Raw Election Data'!$A$1:$AN$3144,MATCH($C2346&amp;" "&amp;$B2346,'Raw Election Data'!$C$1:$C$3144,0),MATCH('Joined Data'!O$1,'Raw Election Data'!$A$1:$AN$1,0))</f>
        <v>-9880</v>
      </c>
      <c r="P2346">
        <f>INDEX('Raw Election Data'!$A$1:$AN$3144,MATCH($C2346&amp;" "&amp;$B2346,'Raw Election Data'!$C$1:$C$3144,0),MATCH('Joined Data'!P$1,'Raw Election Data'!$A$1:$AN$1,0))</f>
        <v>9880</v>
      </c>
      <c r="Q2346">
        <f>INDEX('Raw Election Data'!$A$1:$AN$3144,MATCH($C2346&amp;" "&amp;$B2346,'Raw Election Data'!$C$1:$C$3144,0),MATCH('Joined Data'!Q$1,'Raw Election Data'!$A$1:$AN$1,0))</f>
        <v>-0.25518506082599374</v>
      </c>
      <c r="R2346">
        <f>INDEX('Raw Election Data'!$A$1:$AN$3144,MATCH($C2346&amp;" "&amp;$B2346,'Raw Election Data'!$C$1:$C$3144,0),MATCH('Joined Data'!R$1,'Raw Election Data'!$A$1:$AN$1,0))</f>
        <v>0.25518506082599374</v>
      </c>
    </row>
    <row r="2347" spans="1:18" ht="13.5" hidden="1" customHeight="1" x14ac:dyDescent="0.15">
      <c r="A2347" t="s">
        <v>287</v>
      </c>
      <c r="B2347" t="s">
        <v>5988</v>
      </c>
      <c r="C2347" t="str">
        <f>INDEX(FIPS!$A$1:$E$3236,MATCH($F2347,FIPS!$D$1:$D$3236,0),5)</f>
        <v>Laurens County</v>
      </c>
      <c r="D2347" t="s">
        <v>288</v>
      </c>
      <c r="E2347" s="15" t="s">
        <v>35</v>
      </c>
      <c r="F2347" t="s">
        <v>6056</v>
      </c>
      <c r="G2347" t="s">
        <v>7791</v>
      </c>
      <c r="H2347" t="str">
        <f>IFERROR(VLOOKUP($G2347,'Team Colors'!$A:$B,2,0),"#c9c9c9")</f>
        <v>#0085ca</v>
      </c>
      <c r="I2347">
        <f>INDEX('Raw Election Data'!$A$1:$AN$3144,MATCH($C2347&amp;" "&amp;$B2347,'Raw Election Data'!$C$1:$C$3144,0),MATCH('Joined Data'!I$1,'Raw Election Data'!$A$1:$AN$1,0))</f>
        <v>66623</v>
      </c>
      <c r="J2347">
        <f>INDEX('Raw Election Data'!$A$1:$AN$3144,MATCH($C2347&amp;" "&amp;$B2347,'Raw Election Data'!$C$1:$C$3144,0),MATCH('Joined Data'!J$1,'Raw Election Data'!$A$1:$AN$1,0))</f>
        <v>8845</v>
      </c>
      <c r="K2347">
        <f>INDEX('Raw Election Data'!$A$1:$AN$3144,MATCH($C2347&amp;" "&amp;$B2347,'Raw Election Data'!$C$1:$C$3144,0),MATCH('Joined Data'!K$1,'Raw Election Data'!$A$1:$AN$1,0))</f>
        <v>16770</v>
      </c>
      <c r="L2347">
        <f>INDEX('Raw Election Data'!$A$1:$AN$3144,MATCH($C2347&amp;" "&amp;$B2347,'Raw Election Data'!$C$1:$C$3144,0),MATCH('Joined Data'!L$1,'Raw Election Data'!$A$1:$AN$1,0))</f>
        <v>26474</v>
      </c>
      <c r="M2347">
        <f>INDEX('Raw Election Data'!$A$1:$AN$3144,MATCH($C2347&amp;" "&amp;$B2347,'Raw Election Data'!$C$1:$C$3144,0),MATCH('Joined Data'!M$1,'Raw Election Data'!$A$1:$AN$1,0))</f>
        <v>0.33410138248847926</v>
      </c>
      <c r="N2347">
        <f>INDEX('Raw Election Data'!$A$1:$AN$3144,MATCH($C2347&amp;" "&amp;$B2347,'Raw Election Data'!$C$1:$C$3144,0),MATCH('Joined Data'!N$1,'Raw Election Data'!$A$1:$AN$1,0))</f>
        <v>0.63345168844904431</v>
      </c>
      <c r="O2347">
        <f>INDEX('Raw Election Data'!$A$1:$AN$3144,MATCH($C2347&amp;" "&amp;$B2347,'Raw Election Data'!$C$1:$C$3144,0),MATCH('Joined Data'!O$1,'Raw Election Data'!$A$1:$AN$1,0))</f>
        <v>-7925</v>
      </c>
      <c r="P2347">
        <f>INDEX('Raw Election Data'!$A$1:$AN$3144,MATCH($C2347&amp;" "&amp;$B2347,'Raw Election Data'!$C$1:$C$3144,0),MATCH('Joined Data'!P$1,'Raw Election Data'!$A$1:$AN$1,0))</f>
        <v>7925</v>
      </c>
      <c r="Q2347">
        <f>INDEX('Raw Election Data'!$A$1:$AN$3144,MATCH($C2347&amp;" "&amp;$B2347,'Raw Election Data'!$C$1:$C$3144,0),MATCH('Joined Data'!Q$1,'Raw Election Data'!$A$1:$AN$1,0))</f>
        <v>-0.29935030596056506</v>
      </c>
      <c r="R2347">
        <f>INDEX('Raw Election Data'!$A$1:$AN$3144,MATCH($C2347&amp;" "&amp;$B2347,'Raw Election Data'!$C$1:$C$3144,0),MATCH('Joined Data'!R$1,'Raw Election Data'!$A$1:$AN$1,0))</f>
        <v>0.29935030596056506</v>
      </c>
    </row>
    <row r="2348" spans="1:18" ht="13.5" hidden="1" customHeight="1" x14ac:dyDescent="0.15">
      <c r="A2348" t="s">
        <v>287</v>
      </c>
      <c r="B2348" t="s">
        <v>5988</v>
      </c>
      <c r="C2348" t="str">
        <f>INDEX(FIPS!$A$1:$E$3236,MATCH($F2348,FIPS!$D$1:$D$3236,0),5)</f>
        <v>Lee County</v>
      </c>
      <c r="D2348" t="s">
        <v>288</v>
      </c>
      <c r="E2348" s="15" t="s">
        <v>36</v>
      </c>
      <c r="F2348" t="s">
        <v>6057</v>
      </c>
      <c r="G2348" t="s">
        <v>7784</v>
      </c>
      <c r="H2348" t="str">
        <f>IFERROR(VLOOKUP($G2348,'Team Colors'!$A:$B,2,0),"#c9c9c9")</f>
        <v>#ffb612</v>
      </c>
      <c r="I2348">
        <f>INDEX('Raw Election Data'!$A$1:$AN$3144,MATCH($C2348&amp;" "&amp;$B2348,'Raw Election Data'!$C$1:$C$3144,0),MATCH('Joined Data'!I$1,'Raw Election Data'!$A$1:$AN$1,0))</f>
        <v>17896</v>
      </c>
      <c r="J2348">
        <f>INDEX('Raw Election Data'!$A$1:$AN$3144,MATCH($C2348&amp;" "&amp;$B2348,'Raw Election Data'!$C$1:$C$3144,0),MATCH('Joined Data'!J$1,'Raw Election Data'!$A$1:$AN$1,0))</f>
        <v>5170</v>
      </c>
      <c r="K2348">
        <f>INDEX('Raw Election Data'!$A$1:$AN$3144,MATCH($C2348&amp;" "&amp;$B2348,'Raw Election Data'!$C$1:$C$3144,0),MATCH('Joined Data'!K$1,'Raw Election Data'!$A$1:$AN$1,0))</f>
        <v>2789</v>
      </c>
      <c r="L2348">
        <f>INDEX('Raw Election Data'!$A$1:$AN$3144,MATCH($C2348&amp;" "&amp;$B2348,'Raw Election Data'!$C$1:$C$3144,0),MATCH('Joined Data'!L$1,'Raw Election Data'!$A$1:$AN$1,0))</f>
        <v>8110</v>
      </c>
      <c r="M2348">
        <f>INDEX('Raw Election Data'!$A$1:$AN$3144,MATCH($C2348&amp;" "&amp;$B2348,'Raw Election Data'!$C$1:$C$3144,0),MATCH('Joined Data'!M$1,'Raw Election Data'!$A$1:$AN$1,0))</f>
        <v>0.63748458692971643</v>
      </c>
      <c r="N2348">
        <f>INDEX('Raw Election Data'!$A$1:$AN$3144,MATCH($C2348&amp;" "&amp;$B2348,'Raw Election Data'!$C$1:$C$3144,0),MATCH('Joined Data'!N$1,'Raw Election Data'!$A$1:$AN$1,0))</f>
        <v>0.34389642416769423</v>
      </c>
      <c r="O2348">
        <f>INDEX('Raw Election Data'!$A$1:$AN$3144,MATCH($C2348&amp;" "&amp;$B2348,'Raw Election Data'!$C$1:$C$3144,0),MATCH('Joined Data'!O$1,'Raw Election Data'!$A$1:$AN$1,0))</f>
        <v>2381</v>
      </c>
      <c r="P2348">
        <f>INDEX('Raw Election Data'!$A$1:$AN$3144,MATCH($C2348&amp;" "&amp;$B2348,'Raw Election Data'!$C$1:$C$3144,0),MATCH('Joined Data'!P$1,'Raw Election Data'!$A$1:$AN$1,0))</f>
        <v>-2381</v>
      </c>
      <c r="Q2348">
        <f>INDEX('Raw Election Data'!$A$1:$AN$3144,MATCH($C2348&amp;" "&amp;$B2348,'Raw Election Data'!$C$1:$C$3144,0),MATCH('Joined Data'!Q$1,'Raw Election Data'!$A$1:$AN$1,0))</f>
        <v>0.29358816276202221</v>
      </c>
      <c r="R2348">
        <f>INDEX('Raw Election Data'!$A$1:$AN$3144,MATCH($C2348&amp;" "&amp;$B2348,'Raw Election Data'!$C$1:$C$3144,0),MATCH('Joined Data'!R$1,'Raw Election Data'!$A$1:$AN$1,0))</f>
        <v>-0.29358816276202221</v>
      </c>
    </row>
    <row r="2349" spans="1:18" ht="13.5" hidden="1" customHeight="1" x14ac:dyDescent="0.15">
      <c r="A2349" t="s">
        <v>287</v>
      </c>
      <c r="B2349" t="s">
        <v>5988</v>
      </c>
      <c r="C2349" t="str">
        <f>INDEX(FIPS!$A$1:$E$3236,MATCH($F2349,FIPS!$D$1:$D$3236,0),5)</f>
        <v>Lexington County</v>
      </c>
      <c r="D2349" t="s">
        <v>288</v>
      </c>
      <c r="E2349" s="15" t="s">
        <v>37</v>
      </c>
      <c r="F2349" t="s">
        <v>6059</v>
      </c>
      <c r="G2349" t="s">
        <v>7791</v>
      </c>
      <c r="H2349" t="str">
        <f>IFERROR(VLOOKUP($G2349,'Team Colors'!$A:$B,2,0),"#c9c9c9")</f>
        <v>#0085ca</v>
      </c>
      <c r="I2349">
        <f>INDEX('Raw Election Data'!$A$1:$AN$3144,MATCH($C2349&amp;" "&amp;$B2349,'Raw Election Data'!$C$1:$C$3144,0),MATCH('Joined Data'!I$1,'Raw Election Data'!$A$1:$AN$1,0))</f>
        <v>281833</v>
      </c>
      <c r="J2349">
        <f>INDEX('Raw Election Data'!$A$1:$AN$3144,MATCH($C2349&amp;" "&amp;$B2349,'Raw Election Data'!$C$1:$C$3144,0),MATCH('Joined Data'!J$1,'Raw Election Data'!$A$1:$AN$1,0))</f>
        <v>35143</v>
      </c>
      <c r="K2349">
        <f>INDEX('Raw Election Data'!$A$1:$AN$3144,MATCH($C2349&amp;" "&amp;$B2349,'Raw Election Data'!$C$1:$C$3144,0),MATCH('Joined Data'!K$1,'Raw Election Data'!$A$1:$AN$1,0))</f>
        <v>79866</v>
      </c>
      <c r="L2349">
        <f>INDEX('Raw Election Data'!$A$1:$AN$3144,MATCH($C2349&amp;" "&amp;$B2349,'Raw Election Data'!$C$1:$C$3144,0),MATCH('Joined Data'!L$1,'Raw Election Data'!$A$1:$AN$1,0))</f>
        <v>121829</v>
      </c>
      <c r="M2349">
        <f>INDEX('Raw Election Data'!$A$1:$AN$3144,MATCH($C2349&amp;" "&amp;$B2349,'Raw Election Data'!$C$1:$C$3144,0),MATCH('Joined Data'!M$1,'Raw Election Data'!$A$1:$AN$1,0))</f>
        <v>0.28846169631204394</v>
      </c>
      <c r="N2349">
        <f>INDEX('Raw Election Data'!$A$1:$AN$3144,MATCH($C2349&amp;" "&amp;$B2349,'Raw Election Data'!$C$1:$C$3144,0),MATCH('Joined Data'!N$1,'Raw Election Data'!$A$1:$AN$1,0))</f>
        <v>0.65555820042846946</v>
      </c>
      <c r="O2349">
        <f>INDEX('Raw Election Data'!$A$1:$AN$3144,MATCH($C2349&amp;" "&amp;$B2349,'Raw Election Data'!$C$1:$C$3144,0),MATCH('Joined Data'!O$1,'Raw Election Data'!$A$1:$AN$1,0))</f>
        <v>-44723</v>
      </c>
      <c r="P2349">
        <f>INDEX('Raw Election Data'!$A$1:$AN$3144,MATCH($C2349&amp;" "&amp;$B2349,'Raw Election Data'!$C$1:$C$3144,0),MATCH('Joined Data'!P$1,'Raw Election Data'!$A$1:$AN$1,0))</f>
        <v>44723</v>
      </c>
      <c r="Q2349">
        <f>INDEX('Raw Election Data'!$A$1:$AN$3144,MATCH($C2349&amp;" "&amp;$B2349,'Raw Election Data'!$C$1:$C$3144,0),MATCH('Joined Data'!Q$1,'Raw Election Data'!$A$1:$AN$1,0))</f>
        <v>-0.36709650411642553</v>
      </c>
      <c r="R2349">
        <f>INDEX('Raw Election Data'!$A$1:$AN$3144,MATCH($C2349&amp;" "&amp;$B2349,'Raw Election Data'!$C$1:$C$3144,0),MATCH('Joined Data'!R$1,'Raw Election Data'!$A$1:$AN$1,0))</f>
        <v>0.36709650411642553</v>
      </c>
    </row>
    <row r="2350" spans="1:18" ht="13.5" hidden="1" customHeight="1" x14ac:dyDescent="0.15">
      <c r="A2350" t="s">
        <v>287</v>
      </c>
      <c r="B2350" t="s">
        <v>5988</v>
      </c>
      <c r="C2350" t="str">
        <f>INDEX(FIPS!$A$1:$E$3236,MATCH($F2350,FIPS!$D$1:$D$3236,0),5)</f>
        <v>McCormick County</v>
      </c>
      <c r="D2350" t="s">
        <v>288</v>
      </c>
      <c r="E2350" s="15" t="s">
        <v>38</v>
      </c>
      <c r="F2350" t="s">
        <v>6061</v>
      </c>
      <c r="G2350" t="s">
        <v>439</v>
      </c>
      <c r="H2350" t="str">
        <f>IFERROR(VLOOKUP($G2350,'Team Colors'!$A:$B,2,0),"#c9c9c9")</f>
        <v>#002244</v>
      </c>
      <c r="I2350">
        <f>INDEX('Raw Election Data'!$A$1:$AN$3144,MATCH($C2350&amp;" "&amp;$B2350,'Raw Election Data'!$C$1:$C$3144,0),MATCH('Joined Data'!I$1,'Raw Election Data'!$A$1:$AN$1,0))</f>
        <v>9706</v>
      </c>
      <c r="J2350">
        <f>INDEX('Raw Election Data'!$A$1:$AN$3144,MATCH($C2350&amp;" "&amp;$B2350,'Raw Election Data'!$C$1:$C$3144,0),MATCH('Joined Data'!J$1,'Raw Election Data'!$A$1:$AN$1,0))</f>
        <v>2479</v>
      </c>
      <c r="K2350">
        <f>INDEX('Raw Election Data'!$A$1:$AN$3144,MATCH($C2350&amp;" "&amp;$B2350,'Raw Election Data'!$C$1:$C$3144,0),MATCH('Joined Data'!K$1,'Raw Election Data'!$A$1:$AN$1,0))</f>
        <v>2651</v>
      </c>
      <c r="L2350">
        <f>INDEX('Raw Election Data'!$A$1:$AN$3144,MATCH($C2350&amp;" "&amp;$B2350,'Raw Election Data'!$C$1:$C$3144,0),MATCH('Joined Data'!L$1,'Raw Election Data'!$A$1:$AN$1,0))</f>
        <v>5215</v>
      </c>
      <c r="M2350">
        <f>INDEX('Raw Election Data'!$A$1:$AN$3144,MATCH($C2350&amp;" "&amp;$B2350,'Raw Election Data'!$C$1:$C$3144,0),MATCH('Joined Data'!M$1,'Raw Election Data'!$A$1:$AN$1,0))</f>
        <v>0.47535953978906997</v>
      </c>
      <c r="N2350">
        <f>INDEX('Raw Election Data'!$A$1:$AN$3144,MATCH($C2350&amp;" "&amp;$B2350,'Raw Election Data'!$C$1:$C$3144,0),MATCH('Joined Data'!N$1,'Raw Election Data'!$A$1:$AN$1,0))</f>
        <v>0.50834132310642377</v>
      </c>
      <c r="O2350">
        <f>INDEX('Raw Election Data'!$A$1:$AN$3144,MATCH($C2350&amp;" "&amp;$B2350,'Raw Election Data'!$C$1:$C$3144,0),MATCH('Joined Data'!O$1,'Raw Election Data'!$A$1:$AN$1,0))</f>
        <v>-172</v>
      </c>
      <c r="P2350">
        <f>INDEX('Raw Election Data'!$A$1:$AN$3144,MATCH($C2350&amp;" "&amp;$B2350,'Raw Election Data'!$C$1:$C$3144,0),MATCH('Joined Data'!P$1,'Raw Election Data'!$A$1:$AN$1,0))</f>
        <v>172</v>
      </c>
      <c r="Q2350">
        <f>INDEX('Raw Election Data'!$A$1:$AN$3144,MATCH($C2350&amp;" "&amp;$B2350,'Raw Election Data'!$C$1:$C$3144,0),MATCH('Joined Data'!Q$1,'Raw Election Data'!$A$1:$AN$1,0))</f>
        <v>-3.2981783317353797E-2</v>
      </c>
      <c r="R2350">
        <f>INDEX('Raw Election Data'!$A$1:$AN$3144,MATCH($C2350&amp;" "&amp;$B2350,'Raw Election Data'!$C$1:$C$3144,0),MATCH('Joined Data'!R$1,'Raw Election Data'!$A$1:$AN$1,0))</f>
        <v>3.2981783317353797E-2</v>
      </c>
    </row>
    <row r="2351" spans="1:18" ht="13.5" hidden="1" customHeight="1" x14ac:dyDescent="0.15">
      <c r="A2351" t="s">
        <v>287</v>
      </c>
      <c r="B2351" t="s">
        <v>5988</v>
      </c>
      <c r="C2351" t="str">
        <f>INDEX(FIPS!$A$1:$E$3236,MATCH($F2351,FIPS!$D$1:$D$3236,0),5)</f>
        <v>Marion County</v>
      </c>
      <c r="D2351" t="s">
        <v>288</v>
      </c>
      <c r="E2351" s="15" t="s">
        <v>39</v>
      </c>
      <c r="F2351" t="s">
        <v>6062</v>
      </c>
      <c r="G2351" t="s">
        <v>7791</v>
      </c>
      <c r="H2351" t="str">
        <f>IFERROR(VLOOKUP($G2351,'Team Colors'!$A:$B,2,0),"#c9c9c9")</f>
        <v>#0085ca</v>
      </c>
      <c r="I2351">
        <f>INDEX('Raw Election Data'!$A$1:$AN$3144,MATCH($C2351&amp;" "&amp;$B2351,'Raw Election Data'!$C$1:$C$3144,0),MATCH('Joined Data'!I$1,'Raw Election Data'!$A$1:$AN$1,0))</f>
        <v>31747</v>
      </c>
      <c r="J2351">
        <f>INDEX('Raw Election Data'!$A$1:$AN$3144,MATCH($C2351&amp;" "&amp;$B2351,'Raw Election Data'!$C$1:$C$3144,0),MATCH('Joined Data'!J$1,'Raw Election Data'!$A$1:$AN$1,0))</f>
        <v>8522</v>
      </c>
      <c r="K2351">
        <f>INDEX('Raw Election Data'!$A$1:$AN$3144,MATCH($C2351&amp;" "&amp;$B2351,'Raw Election Data'!$C$1:$C$3144,0),MATCH('Joined Data'!K$1,'Raw Election Data'!$A$1:$AN$1,0))</f>
        <v>5434</v>
      </c>
      <c r="L2351">
        <f>INDEX('Raw Election Data'!$A$1:$AN$3144,MATCH($C2351&amp;" "&amp;$B2351,'Raw Election Data'!$C$1:$C$3144,0),MATCH('Joined Data'!L$1,'Raw Election Data'!$A$1:$AN$1,0))</f>
        <v>14217</v>
      </c>
      <c r="M2351">
        <f>INDEX('Raw Election Data'!$A$1:$AN$3144,MATCH($C2351&amp;" "&amp;$B2351,'Raw Election Data'!$C$1:$C$3144,0),MATCH('Joined Data'!M$1,'Raw Election Data'!$A$1:$AN$1,0))</f>
        <v>0.59942322571569251</v>
      </c>
      <c r="N2351">
        <f>INDEX('Raw Election Data'!$A$1:$AN$3144,MATCH($C2351&amp;" "&amp;$B2351,'Raw Election Data'!$C$1:$C$3144,0),MATCH('Joined Data'!N$1,'Raw Election Data'!$A$1:$AN$1,0))</f>
        <v>0.38221847084476329</v>
      </c>
      <c r="O2351">
        <f>INDEX('Raw Election Data'!$A$1:$AN$3144,MATCH($C2351&amp;" "&amp;$B2351,'Raw Election Data'!$C$1:$C$3144,0),MATCH('Joined Data'!O$1,'Raw Election Data'!$A$1:$AN$1,0))</f>
        <v>3088</v>
      </c>
      <c r="P2351">
        <f>INDEX('Raw Election Data'!$A$1:$AN$3144,MATCH($C2351&amp;" "&amp;$B2351,'Raw Election Data'!$C$1:$C$3144,0),MATCH('Joined Data'!P$1,'Raw Election Data'!$A$1:$AN$1,0))</f>
        <v>-3088</v>
      </c>
      <c r="Q2351">
        <f>INDEX('Raw Election Data'!$A$1:$AN$3144,MATCH($C2351&amp;" "&amp;$B2351,'Raw Election Data'!$C$1:$C$3144,0),MATCH('Joined Data'!Q$1,'Raw Election Data'!$A$1:$AN$1,0))</f>
        <v>0.21720475487092922</v>
      </c>
      <c r="R2351">
        <f>INDEX('Raw Election Data'!$A$1:$AN$3144,MATCH($C2351&amp;" "&amp;$B2351,'Raw Election Data'!$C$1:$C$3144,0),MATCH('Joined Data'!R$1,'Raw Election Data'!$A$1:$AN$1,0))</f>
        <v>-0.21720475487092922</v>
      </c>
    </row>
    <row r="2352" spans="1:18" ht="13.5" hidden="1" customHeight="1" x14ac:dyDescent="0.15">
      <c r="A2352" t="s">
        <v>287</v>
      </c>
      <c r="B2352" t="s">
        <v>5988</v>
      </c>
      <c r="C2352" t="str">
        <f>INDEX(FIPS!$A$1:$E$3236,MATCH($F2352,FIPS!$D$1:$D$3236,0),5)</f>
        <v>Marlboro County</v>
      </c>
      <c r="D2352" t="s">
        <v>288</v>
      </c>
      <c r="E2352" s="15" t="s">
        <v>40</v>
      </c>
      <c r="F2352" t="s">
        <v>6064</v>
      </c>
      <c r="G2352" t="s">
        <v>7791</v>
      </c>
      <c r="H2352" t="str">
        <f>IFERROR(VLOOKUP($G2352,'Team Colors'!$A:$B,2,0),"#c9c9c9")</f>
        <v>#0085ca</v>
      </c>
      <c r="I2352">
        <f>INDEX('Raw Election Data'!$A$1:$AN$3144,MATCH($C2352&amp;" "&amp;$B2352,'Raw Election Data'!$C$1:$C$3144,0),MATCH('Joined Data'!I$1,'Raw Election Data'!$A$1:$AN$1,0))</f>
        <v>27494</v>
      </c>
      <c r="J2352">
        <f>INDEX('Raw Election Data'!$A$1:$AN$3144,MATCH($C2352&amp;" "&amp;$B2352,'Raw Election Data'!$C$1:$C$3144,0),MATCH('Joined Data'!J$1,'Raw Election Data'!$A$1:$AN$1,0))</f>
        <v>5928</v>
      </c>
      <c r="K2352">
        <f>INDEX('Raw Election Data'!$A$1:$AN$3144,MATCH($C2352&amp;" "&amp;$B2352,'Raw Election Data'!$C$1:$C$3144,0),MATCH('Joined Data'!K$1,'Raw Election Data'!$A$1:$AN$1,0))</f>
        <v>4257</v>
      </c>
      <c r="L2352">
        <f>INDEX('Raw Election Data'!$A$1:$AN$3144,MATCH($C2352&amp;" "&amp;$B2352,'Raw Election Data'!$C$1:$C$3144,0),MATCH('Joined Data'!L$1,'Raw Election Data'!$A$1:$AN$1,0))</f>
        <v>10353</v>
      </c>
      <c r="M2352">
        <f>INDEX('Raw Election Data'!$A$1:$AN$3144,MATCH($C2352&amp;" "&amp;$B2352,'Raw Election Data'!$C$1:$C$3144,0),MATCH('Joined Data'!M$1,'Raw Election Data'!$A$1:$AN$1,0))</f>
        <v>0.57258765575195592</v>
      </c>
      <c r="N2352">
        <f>INDEX('Raw Election Data'!$A$1:$AN$3144,MATCH($C2352&amp;" "&amp;$B2352,'Raw Election Data'!$C$1:$C$3144,0),MATCH('Joined Data'!N$1,'Raw Election Data'!$A$1:$AN$1,0))</f>
        <v>0.41118516372066066</v>
      </c>
      <c r="O2352">
        <f>INDEX('Raw Election Data'!$A$1:$AN$3144,MATCH($C2352&amp;" "&amp;$B2352,'Raw Election Data'!$C$1:$C$3144,0),MATCH('Joined Data'!O$1,'Raw Election Data'!$A$1:$AN$1,0))</f>
        <v>1671</v>
      </c>
      <c r="P2352">
        <f>INDEX('Raw Election Data'!$A$1:$AN$3144,MATCH($C2352&amp;" "&amp;$B2352,'Raw Election Data'!$C$1:$C$3144,0),MATCH('Joined Data'!P$1,'Raw Election Data'!$A$1:$AN$1,0))</f>
        <v>-1671</v>
      </c>
      <c r="Q2352">
        <f>INDEX('Raw Election Data'!$A$1:$AN$3144,MATCH($C2352&amp;" "&amp;$B2352,'Raw Election Data'!$C$1:$C$3144,0),MATCH('Joined Data'!Q$1,'Raw Election Data'!$A$1:$AN$1,0))</f>
        <v>0.16140249203129525</v>
      </c>
      <c r="R2352">
        <f>INDEX('Raw Election Data'!$A$1:$AN$3144,MATCH($C2352&amp;" "&amp;$B2352,'Raw Election Data'!$C$1:$C$3144,0),MATCH('Joined Data'!R$1,'Raw Election Data'!$A$1:$AN$1,0))</f>
        <v>-0.16140249203129525</v>
      </c>
    </row>
    <row r="2353" spans="1:18" ht="13.5" hidden="1" customHeight="1" x14ac:dyDescent="0.15">
      <c r="A2353" t="s">
        <v>287</v>
      </c>
      <c r="B2353" t="s">
        <v>5988</v>
      </c>
      <c r="C2353" t="str">
        <f>INDEX(FIPS!$A$1:$E$3236,MATCH($F2353,FIPS!$D$1:$D$3236,0),5)</f>
        <v>Newberry County</v>
      </c>
      <c r="D2353" t="s">
        <v>288</v>
      </c>
      <c r="E2353" s="15" t="s">
        <v>41</v>
      </c>
      <c r="F2353" t="s">
        <v>6068</v>
      </c>
      <c r="G2353" t="s">
        <v>7791</v>
      </c>
      <c r="H2353" t="str">
        <f>IFERROR(VLOOKUP($G2353,'Team Colors'!$A:$B,2,0),"#c9c9c9")</f>
        <v>#0085ca</v>
      </c>
      <c r="I2353">
        <f>INDEX('Raw Election Data'!$A$1:$AN$3144,MATCH($C2353&amp;" "&amp;$B2353,'Raw Election Data'!$C$1:$C$3144,0),MATCH('Joined Data'!I$1,'Raw Election Data'!$A$1:$AN$1,0))</f>
        <v>38012</v>
      </c>
      <c r="J2353">
        <f>INDEX('Raw Election Data'!$A$1:$AN$3144,MATCH($C2353&amp;" "&amp;$B2353,'Raw Election Data'!$C$1:$C$3144,0),MATCH('Joined Data'!J$1,'Raw Election Data'!$A$1:$AN$1,0))</f>
        <v>6212</v>
      </c>
      <c r="K2353">
        <f>INDEX('Raw Election Data'!$A$1:$AN$3144,MATCH($C2353&amp;" "&amp;$B2353,'Raw Election Data'!$C$1:$C$3144,0),MATCH('Joined Data'!K$1,'Raw Election Data'!$A$1:$AN$1,0))</f>
        <v>10011</v>
      </c>
      <c r="L2353">
        <f>INDEX('Raw Election Data'!$A$1:$AN$3144,MATCH($C2353&amp;" "&amp;$B2353,'Raw Election Data'!$C$1:$C$3144,0),MATCH('Joined Data'!L$1,'Raw Election Data'!$A$1:$AN$1,0))</f>
        <v>16795</v>
      </c>
      <c r="M2353">
        <f>INDEX('Raw Election Data'!$A$1:$AN$3144,MATCH($C2353&amp;" "&amp;$B2353,'Raw Election Data'!$C$1:$C$3144,0),MATCH('Joined Data'!M$1,'Raw Election Data'!$A$1:$AN$1,0))</f>
        <v>0.36987198571003277</v>
      </c>
      <c r="N2353">
        <f>INDEX('Raw Election Data'!$A$1:$AN$3144,MATCH($C2353&amp;" "&amp;$B2353,'Raw Election Data'!$C$1:$C$3144,0),MATCH('Joined Data'!N$1,'Raw Election Data'!$A$1:$AN$1,0))</f>
        <v>0.59607025900565647</v>
      </c>
      <c r="O2353">
        <f>INDEX('Raw Election Data'!$A$1:$AN$3144,MATCH($C2353&amp;" "&amp;$B2353,'Raw Election Data'!$C$1:$C$3144,0),MATCH('Joined Data'!O$1,'Raw Election Data'!$A$1:$AN$1,0))</f>
        <v>-3799</v>
      </c>
      <c r="P2353">
        <f>INDEX('Raw Election Data'!$A$1:$AN$3144,MATCH($C2353&amp;" "&amp;$B2353,'Raw Election Data'!$C$1:$C$3144,0),MATCH('Joined Data'!P$1,'Raw Election Data'!$A$1:$AN$1,0))</f>
        <v>3799</v>
      </c>
      <c r="Q2353">
        <f>INDEX('Raw Election Data'!$A$1:$AN$3144,MATCH($C2353&amp;" "&amp;$B2353,'Raw Election Data'!$C$1:$C$3144,0),MATCH('Joined Data'!Q$1,'Raw Election Data'!$A$1:$AN$1,0))</f>
        <v>-0.2261982732956237</v>
      </c>
      <c r="R2353">
        <f>INDEX('Raw Election Data'!$A$1:$AN$3144,MATCH($C2353&amp;" "&amp;$B2353,'Raw Election Data'!$C$1:$C$3144,0),MATCH('Joined Data'!R$1,'Raw Election Data'!$A$1:$AN$1,0))</f>
        <v>0.2261982732956237</v>
      </c>
    </row>
    <row r="2354" spans="1:18" ht="13.5" hidden="1" customHeight="1" x14ac:dyDescent="0.15">
      <c r="A2354" t="s">
        <v>287</v>
      </c>
      <c r="B2354" t="s">
        <v>5988</v>
      </c>
      <c r="C2354" t="str">
        <f>INDEX(FIPS!$A$1:$E$3236,MATCH($F2354,FIPS!$D$1:$D$3236,0),5)</f>
        <v>Oconee County</v>
      </c>
      <c r="D2354" t="s">
        <v>288</v>
      </c>
      <c r="E2354" s="15" t="s">
        <v>42</v>
      </c>
      <c r="F2354" t="s">
        <v>6071</v>
      </c>
      <c r="G2354" t="s">
        <v>7791</v>
      </c>
      <c r="H2354" t="str">
        <f>IFERROR(VLOOKUP($G2354,'Team Colors'!$A:$B,2,0),"#c9c9c9")</f>
        <v>#0085ca</v>
      </c>
      <c r="I2354">
        <f>INDEX('Raw Election Data'!$A$1:$AN$3144,MATCH($C2354&amp;" "&amp;$B2354,'Raw Election Data'!$C$1:$C$3144,0),MATCH('Joined Data'!I$1,'Raw Election Data'!$A$1:$AN$1,0))</f>
        <v>75713</v>
      </c>
      <c r="J2354">
        <f>INDEX('Raw Election Data'!$A$1:$AN$3144,MATCH($C2354&amp;" "&amp;$B2354,'Raw Election Data'!$C$1:$C$3144,0),MATCH('Joined Data'!J$1,'Raw Election Data'!$A$1:$AN$1,0))</f>
        <v>7979</v>
      </c>
      <c r="K2354">
        <f>INDEX('Raw Election Data'!$A$1:$AN$3144,MATCH($C2354&amp;" "&amp;$B2354,'Raw Election Data'!$C$1:$C$3144,0),MATCH('Joined Data'!K$1,'Raw Election Data'!$A$1:$AN$1,0))</f>
        <v>24096</v>
      </c>
      <c r="L2354">
        <f>INDEX('Raw Election Data'!$A$1:$AN$3144,MATCH($C2354&amp;" "&amp;$B2354,'Raw Election Data'!$C$1:$C$3144,0),MATCH('Joined Data'!L$1,'Raw Election Data'!$A$1:$AN$1,0))</f>
        <v>33530</v>
      </c>
      <c r="M2354">
        <f>INDEX('Raw Election Data'!$A$1:$AN$3144,MATCH($C2354&amp;" "&amp;$B2354,'Raw Election Data'!$C$1:$C$3144,0),MATCH('Joined Data'!M$1,'Raw Election Data'!$A$1:$AN$1,0))</f>
        <v>0.23796600059648076</v>
      </c>
      <c r="N2354">
        <f>INDEX('Raw Election Data'!$A$1:$AN$3144,MATCH($C2354&amp;" "&amp;$B2354,'Raw Election Data'!$C$1:$C$3144,0),MATCH('Joined Data'!N$1,'Raw Election Data'!$A$1:$AN$1,0))</f>
        <v>0.71864002385923054</v>
      </c>
      <c r="O2354">
        <f>INDEX('Raw Election Data'!$A$1:$AN$3144,MATCH($C2354&amp;" "&amp;$B2354,'Raw Election Data'!$C$1:$C$3144,0),MATCH('Joined Data'!O$1,'Raw Election Data'!$A$1:$AN$1,0))</f>
        <v>-16117</v>
      </c>
      <c r="P2354">
        <f>INDEX('Raw Election Data'!$A$1:$AN$3144,MATCH($C2354&amp;" "&amp;$B2354,'Raw Election Data'!$C$1:$C$3144,0),MATCH('Joined Data'!P$1,'Raw Election Data'!$A$1:$AN$1,0))</f>
        <v>16117</v>
      </c>
      <c r="Q2354">
        <f>INDEX('Raw Election Data'!$A$1:$AN$3144,MATCH($C2354&amp;" "&amp;$B2354,'Raw Election Data'!$C$1:$C$3144,0),MATCH('Joined Data'!Q$1,'Raw Election Data'!$A$1:$AN$1,0))</f>
        <v>-0.48067402326274977</v>
      </c>
      <c r="R2354">
        <f>INDEX('Raw Election Data'!$A$1:$AN$3144,MATCH($C2354&amp;" "&amp;$B2354,'Raw Election Data'!$C$1:$C$3144,0),MATCH('Joined Data'!R$1,'Raw Election Data'!$A$1:$AN$1,0))</f>
        <v>0.48067402326274977</v>
      </c>
    </row>
    <row r="2355" spans="1:18" ht="13.5" hidden="1" customHeight="1" x14ac:dyDescent="0.15">
      <c r="A2355" t="s">
        <v>287</v>
      </c>
      <c r="B2355" t="s">
        <v>5988</v>
      </c>
      <c r="C2355" t="str">
        <f>INDEX(FIPS!$A$1:$E$3236,MATCH($F2355,FIPS!$D$1:$D$3236,0),5)</f>
        <v>Orangeburg County</v>
      </c>
      <c r="D2355" t="s">
        <v>288</v>
      </c>
      <c r="E2355" s="15" t="s">
        <v>43</v>
      </c>
      <c r="F2355" t="s">
        <v>6075</v>
      </c>
      <c r="G2355" t="s">
        <v>7784</v>
      </c>
      <c r="H2355" t="str">
        <f>IFERROR(VLOOKUP($G2355,'Team Colors'!$A:$B,2,0),"#c9c9c9")</f>
        <v>#ffb612</v>
      </c>
      <c r="I2355">
        <f>INDEX('Raw Election Data'!$A$1:$AN$3144,MATCH($C2355&amp;" "&amp;$B2355,'Raw Election Data'!$C$1:$C$3144,0),MATCH('Joined Data'!I$1,'Raw Election Data'!$A$1:$AN$1,0))</f>
        <v>89208</v>
      </c>
      <c r="J2355">
        <f>INDEX('Raw Election Data'!$A$1:$AN$3144,MATCH($C2355&amp;" "&amp;$B2355,'Raw Election Data'!$C$1:$C$3144,0),MATCH('Joined Data'!J$1,'Raw Election Data'!$A$1:$AN$1,0))</f>
        <v>26258</v>
      </c>
      <c r="K2355">
        <f>INDEX('Raw Election Data'!$A$1:$AN$3144,MATCH($C2355&amp;" "&amp;$B2355,'Raw Election Data'!$C$1:$C$3144,0),MATCH('Joined Data'!K$1,'Raw Election Data'!$A$1:$AN$1,0))</f>
        <v>11909</v>
      </c>
      <c r="L2355">
        <f>INDEX('Raw Election Data'!$A$1:$AN$3144,MATCH($C2355&amp;" "&amp;$B2355,'Raw Election Data'!$C$1:$C$3144,0),MATCH('Joined Data'!L$1,'Raw Election Data'!$A$1:$AN$1,0))</f>
        <v>38824</v>
      </c>
      <c r="M2355">
        <f>INDEX('Raw Election Data'!$A$1:$AN$3144,MATCH($C2355&amp;" "&amp;$B2355,'Raw Election Data'!$C$1:$C$3144,0),MATCH('Joined Data'!M$1,'Raw Election Data'!$A$1:$AN$1,0))</f>
        <v>0.67633422625180306</v>
      </c>
      <c r="N2355">
        <f>INDEX('Raw Election Data'!$A$1:$AN$3144,MATCH($C2355&amp;" "&amp;$B2355,'Raw Election Data'!$C$1:$C$3144,0),MATCH('Joined Data'!N$1,'Raw Election Data'!$A$1:$AN$1,0))</f>
        <v>0.30674325159695032</v>
      </c>
      <c r="O2355">
        <f>INDEX('Raw Election Data'!$A$1:$AN$3144,MATCH($C2355&amp;" "&amp;$B2355,'Raw Election Data'!$C$1:$C$3144,0),MATCH('Joined Data'!O$1,'Raw Election Data'!$A$1:$AN$1,0))</f>
        <v>14349</v>
      </c>
      <c r="P2355">
        <f>INDEX('Raw Election Data'!$A$1:$AN$3144,MATCH($C2355&amp;" "&amp;$B2355,'Raw Election Data'!$C$1:$C$3144,0),MATCH('Joined Data'!P$1,'Raw Election Data'!$A$1:$AN$1,0))</f>
        <v>-14349</v>
      </c>
      <c r="Q2355">
        <f>INDEX('Raw Election Data'!$A$1:$AN$3144,MATCH($C2355&amp;" "&amp;$B2355,'Raw Election Data'!$C$1:$C$3144,0),MATCH('Joined Data'!Q$1,'Raw Election Data'!$A$1:$AN$1,0))</f>
        <v>0.36959097465485274</v>
      </c>
      <c r="R2355">
        <f>INDEX('Raw Election Data'!$A$1:$AN$3144,MATCH($C2355&amp;" "&amp;$B2355,'Raw Election Data'!$C$1:$C$3144,0),MATCH('Joined Data'!R$1,'Raw Election Data'!$A$1:$AN$1,0))</f>
        <v>-0.36959097465485274</v>
      </c>
    </row>
    <row r="2356" spans="1:18" ht="13.5" hidden="1" customHeight="1" x14ac:dyDescent="0.15">
      <c r="A2356" t="s">
        <v>287</v>
      </c>
      <c r="B2356" t="s">
        <v>5988</v>
      </c>
      <c r="C2356" t="str">
        <f>INDEX(FIPS!$A$1:$E$3236,MATCH($F2356,FIPS!$D$1:$D$3236,0),5)</f>
        <v>Pickens County</v>
      </c>
      <c r="D2356" t="s">
        <v>288</v>
      </c>
      <c r="E2356" s="15" t="s">
        <v>44</v>
      </c>
      <c r="F2356" t="s">
        <v>6078</v>
      </c>
      <c r="G2356" t="s">
        <v>7791</v>
      </c>
      <c r="H2356" t="str">
        <f>IFERROR(VLOOKUP($G2356,'Team Colors'!$A:$B,2,0),"#c9c9c9")</f>
        <v>#0085ca</v>
      </c>
      <c r="I2356">
        <f>INDEX('Raw Election Data'!$A$1:$AN$3144,MATCH($C2356&amp;" "&amp;$B2356,'Raw Election Data'!$C$1:$C$3144,0),MATCH('Joined Data'!I$1,'Raw Election Data'!$A$1:$AN$1,0))</f>
        <v>121691</v>
      </c>
      <c r="J2356">
        <f>INDEX('Raw Election Data'!$A$1:$AN$3144,MATCH($C2356&amp;" "&amp;$B2356,'Raw Election Data'!$C$1:$C$3144,0),MATCH('Joined Data'!J$1,'Raw Election Data'!$A$1:$AN$1,0))</f>
        <v>10327</v>
      </c>
      <c r="K2356">
        <f>INDEX('Raw Election Data'!$A$1:$AN$3144,MATCH($C2356&amp;" "&amp;$B2356,'Raw Election Data'!$C$1:$C$3144,0),MATCH('Joined Data'!K$1,'Raw Election Data'!$A$1:$AN$1,0))</f>
        <v>36096</v>
      </c>
      <c r="L2356">
        <f>INDEX('Raw Election Data'!$A$1:$AN$3144,MATCH($C2356&amp;" "&amp;$B2356,'Raw Election Data'!$C$1:$C$3144,0),MATCH('Joined Data'!L$1,'Raw Election Data'!$A$1:$AN$1,0))</f>
        <v>48871</v>
      </c>
      <c r="M2356">
        <f>INDEX('Raw Election Data'!$A$1:$AN$3144,MATCH($C2356&amp;" "&amp;$B2356,'Raw Election Data'!$C$1:$C$3144,0),MATCH('Joined Data'!M$1,'Raw Election Data'!$A$1:$AN$1,0))</f>
        <v>0.21131141167563586</v>
      </c>
      <c r="N2356">
        <f>INDEX('Raw Election Data'!$A$1:$AN$3144,MATCH($C2356&amp;" "&amp;$B2356,'Raw Election Data'!$C$1:$C$3144,0),MATCH('Joined Data'!N$1,'Raw Election Data'!$A$1:$AN$1,0))</f>
        <v>0.73859753227885661</v>
      </c>
      <c r="O2356">
        <f>INDEX('Raw Election Data'!$A$1:$AN$3144,MATCH($C2356&amp;" "&amp;$B2356,'Raw Election Data'!$C$1:$C$3144,0),MATCH('Joined Data'!O$1,'Raw Election Data'!$A$1:$AN$1,0))</f>
        <v>-25769</v>
      </c>
      <c r="P2356">
        <f>INDEX('Raw Election Data'!$A$1:$AN$3144,MATCH($C2356&amp;" "&amp;$B2356,'Raw Election Data'!$C$1:$C$3144,0),MATCH('Joined Data'!P$1,'Raw Election Data'!$A$1:$AN$1,0))</f>
        <v>25769</v>
      </c>
      <c r="Q2356">
        <f>INDEX('Raw Election Data'!$A$1:$AN$3144,MATCH($C2356&amp;" "&amp;$B2356,'Raw Election Data'!$C$1:$C$3144,0),MATCH('Joined Data'!Q$1,'Raw Election Data'!$A$1:$AN$1,0))</f>
        <v>-0.52728612060322078</v>
      </c>
      <c r="R2356">
        <f>INDEX('Raw Election Data'!$A$1:$AN$3144,MATCH($C2356&amp;" "&amp;$B2356,'Raw Election Data'!$C$1:$C$3144,0),MATCH('Joined Data'!R$1,'Raw Election Data'!$A$1:$AN$1,0))</f>
        <v>0.52728612060322078</v>
      </c>
    </row>
    <row r="2357" spans="1:18" ht="13.5" hidden="1" customHeight="1" x14ac:dyDescent="0.15">
      <c r="A2357" t="s">
        <v>287</v>
      </c>
      <c r="B2357" t="s">
        <v>5988</v>
      </c>
      <c r="C2357" t="str">
        <f>INDEX(FIPS!$A$1:$E$3236,MATCH($F2357,FIPS!$D$1:$D$3236,0),5)</f>
        <v>Richland County</v>
      </c>
      <c r="D2357" t="s">
        <v>288</v>
      </c>
      <c r="E2357" s="15" t="s">
        <v>45</v>
      </c>
      <c r="F2357" t="s">
        <v>6079</v>
      </c>
      <c r="G2357" t="s">
        <v>7791</v>
      </c>
      <c r="H2357" t="str">
        <f>IFERROR(VLOOKUP($G2357,'Team Colors'!$A:$B,2,0),"#c9c9c9")</f>
        <v>#0085ca</v>
      </c>
      <c r="I2357">
        <f>INDEX('Raw Election Data'!$A$1:$AN$3144,MATCH($C2357&amp;" "&amp;$B2357,'Raw Election Data'!$C$1:$C$3144,0),MATCH('Joined Data'!I$1,'Raw Election Data'!$A$1:$AN$1,0))</f>
        <v>407051</v>
      </c>
      <c r="J2357">
        <f>INDEX('Raw Election Data'!$A$1:$AN$3144,MATCH($C2357&amp;" "&amp;$B2357,'Raw Election Data'!$C$1:$C$3144,0),MATCH('Joined Data'!J$1,'Raw Election Data'!$A$1:$AN$1,0))</f>
        <v>108401</v>
      </c>
      <c r="K2357">
        <f>INDEX('Raw Election Data'!$A$1:$AN$3144,MATCH($C2357&amp;" "&amp;$B2357,'Raw Election Data'!$C$1:$C$3144,0),MATCH('Joined Data'!K$1,'Raw Election Data'!$A$1:$AN$1,0))</f>
        <v>52753</v>
      </c>
      <c r="L2357">
        <f>INDEX('Raw Election Data'!$A$1:$AN$3144,MATCH($C2357&amp;" "&amp;$B2357,'Raw Election Data'!$C$1:$C$3144,0),MATCH('Joined Data'!L$1,'Raw Election Data'!$A$1:$AN$1,0))</f>
        <v>169400</v>
      </c>
      <c r="M2357">
        <f>INDEX('Raw Election Data'!$A$1:$AN$3144,MATCH($C2357&amp;" "&amp;$B2357,'Raw Election Data'!$C$1:$C$3144,0),MATCH('Joined Data'!M$1,'Raw Election Data'!$A$1:$AN$1,0))</f>
        <v>0.63991145218417944</v>
      </c>
      <c r="N2357">
        <f>INDEX('Raw Election Data'!$A$1:$AN$3144,MATCH($C2357&amp;" "&amp;$B2357,'Raw Election Data'!$C$1:$C$3144,0),MATCH('Joined Data'!N$1,'Raw Election Data'!$A$1:$AN$1,0))</f>
        <v>0.31141086186540734</v>
      </c>
      <c r="O2357">
        <f>INDEX('Raw Election Data'!$A$1:$AN$3144,MATCH($C2357&amp;" "&amp;$B2357,'Raw Election Data'!$C$1:$C$3144,0),MATCH('Joined Data'!O$1,'Raw Election Data'!$A$1:$AN$1,0))</f>
        <v>55648</v>
      </c>
      <c r="P2357">
        <f>INDEX('Raw Election Data'!$A$1:$AN$3144,MATCH($C2357&amp;" "&amp;$B2357,'Raw Election Data'!$C$1:$C$3144,0),MATCH('Joined Data'!P$1,'Raw Election Data'!$A$1:$AN$1,0))</f>
        <v>-55648</v>
      </c>
      <c r="Q2357">
        <f>INDEX('Raw Election Data'!$A$1:$AN$3144,MATCH($C2357&amp;" "&amp;$B2357,'Raw Election Data'!$C$1:$C$3144,0),MATCH('Joined Data'!Q$1,'Raw Election Data'!$A$1:$AN$1,0))</f>
        <v>0.3285005903187721</v>
      </c>
      <c r="R2357">
        <f>INDEX('Raw Election Data'!$A$1:$AN$3144,MATCH($C2357&amp;" "&amp;$B2357,'Raw Election Data'!$C$1:$C$3144,0),MATCH('Joined Data'!R$1,'Raw Election Data'!$A$1:$AN$1,0))</f>
        <v>-0.3285005903187721</v>
      </c>
    </row>
    <row r="2358" spans="1:18" ht="13.5" hidden="1" customHeight="1" x14ac:dyDescent="0.15">
      <c r="A2358" t="s">
        <v>287</v>
      </c>
      <c r="B2358" t="s">
        <v>5988</v>
      </c>
      <c r="C2358" t="str">
        <f>INDEX(FIPS!$A$1:$E$3236,MATCH($F2358,FIPS!$D$1:$D$3236,0),5)</f>
        <v>Saluda County</v>
      </c>
      <c r="D2358" t="s">
        <v>288</v>
      </c>
      <c r="E2358" s="15" t="s">
        <v>46</v>
      </c>
      <c r="F2358" t="s">
        <v>6081</v>
      </c>
      <c r="G2358" t="s">
        <v>439</v>
      </c>
      <c r="H2358" t="str">
        <f>IFERROR(VLOOKUP($G2358,'Team Colors'!$A:$B,2,0),"#c9c9c9")</f>
        <v>#002244</v>
      </c>
      <c r="I2358">
        <f>INDEX('Raw Election Data'!$A$1:$AN$3144,MATCH($C2358&amp;" "&amp;$B2358,'Raw Election Data'!$C$1:$C$3144,0),MATCH('Joined Data'!I$1,'Raw Election Data'!$A$1:$AN$1,0))</f>
        <v>20053</v>
      </c>
      <c r="J2358">
        <f>INDEX('Raw Election Data'!$A$1:$AN$3144,MATCH($C2358&amp;" "&amp;$B2358,'Raw Election Data'!$C$1:$C$3144,0),MATCH('Joined Data'!J$1,'Raw Election Data'!$A$1:$AN$1,0))</f>
        <v>2809</v>
      </c>
      <c r="K2358">
        <f>INDEX('Raw Election Data'!$A$1:$AN$3144,MATCH($C2358&amp;" "&amp;$B2358,'Raw Election Data'!$C$1:$C$3144,0),MATCH('Joined Data'!K$1,'Raw Election Data'!$A$1:$AN$1,0))</f>
        <v>5525</v>
      </c>
      <c r="L2358">
        <f>INDEX('Raw Election Data'!$A$1:$AN$3144,MATCH($C2358&amp;" "&amp;$B2358,'Raw Election Data'!$C$1:$C$3144,0),MATCH('Joined Data'!L$1,'Raw Election Data'!$A$1:$AN$1,0))</f>
        <v>8559</v>
      </c>
      <c r="M2358">
        <f>INDEX('Raw Election Data'!$A$1:$AN$3144,MATCH($C2358&amp;" "&amp;$B2358,'Raw Election Data'!$C$1:$C$3144,0),MATCH('Joined Data'!M$1,'Raw Election Data'!$A$1:$AN$1,0))</f>
        <v>0.32819254585816099</v>
      </c>
      <c r="N2358">
        <f>INDEX('Raw Election Data'!$A$1:$AN$3144,MATCH($C2358&amp;" "&amp;$B2358,'Raw Election Data'!$C$1:$C$3144,0),MATCH('Joined Data'!N$1,'Raw Election Data'!$A$1:$AN$1,0))</f>
        <v>0.64551933637107139</v>
      </c>
      <c r="O2358">
        <f>INDEX('Raw Election Data'!$A$1:$AN$3144,MATCH($C2358&amp;" "&amp;$B2358,'Raw Election Data'!$C$1:$C$3144,0),MATCH('Joined Data'!O$1,'Raw Election Data'!$A$1:$AN$1,0))</f>
        <v>-2716</v>
      </c>
      <c r="P2358">
        <f>INDEX('Raw Election Data'!$A$1:$AN$3144,MATCH($C2358&amp;" "&amp;$B2358,'Raw Election Data'!$C$1:$C$3144,0),MATCH('Joined Data'!P$1,'Raw Election Data'!$A$1:$AN$1,0))</f>
        <v>2716</v>
      </c>
      <c r="Q2358">
        <f>INDEX('Raw Election Data'!$A$1:$AN$3144,MATCH($C2358&amp;" "&amp;$B2358,'Raw Election Data'!$C$1:$C$3144,0),MATCH('Joined Data'!Q$1,'Raw Election Data'!$A$1:$AN$1,0))</f>
        <v>-0.31732679051291041</v>
      </c>
      <c r="R2358">
        <f>INDEX('Raw Election Data'!$A$1:$AN$3144,MATCH($C2358&amp;" "&amp;$B2358,'Raw Election Data'!$C$1:$C$3144,0),MATCH('Joined Data'!R$1,'Raw Election Data'!$A$1:$AN$1,0))</f>
        <v>0.31732679051291041</v>
      </c>
    </row>
    <row r="2359" spans="1:18" ht="13.5" hidden="1" customHeight="1" x14ac:dyDescent="0.15">
      <c r="A2359" t="s">
        <v>287</v>
      </c>
      <c r="B2359" t="s">
        <v>5988</v>
      </c>
      <c r="C2359" t="str">
        <f>INDEX(FIPS!$A$1:$E$3236,MATCH($F2359,FIPS!$D$1:$D$3236,0),5)</f>
        <v>Spartanburg County</v>
      </c>
      <c r="D2359" t="s">
        <v>288</v>
      </c>
      <c r="E2359" s="15" t="s">
        <v>47</v>
      </c>
      <c r="F2359" t="s">
        <v>6083</v>
      </c>
      <c r="G2359" t="s">
        <v>7791</v>
      </c>
      <c r="H2359" t="str">
        <f>IFERROR(VLOOKUP($G2359,'Team Colors'!$A:$B,2,0),"#c9c9c9")</f>
        <v>#0085ca</v>
      </c>
      <c r="I2359">
        <f>INDEX('Raw Election Data'!$A$1:$AN$3144,MATCH($C2359&amp;" "&amp;$B2359,'Raw Election Data'!$C$1:$C$3144,0),MATCH('Joined Data'!I$1,'Raw Election Data'!$A$1:$AN$1,0))</f>
        <v>297302</v>
      </c>
      <c r="J2359">
        <f>INDEX('Raw Election Data'!$A$1:$AN$3144,MATCH($C2359&amp;" "&amp;$B2359,'Raw Election Data'!$C$1:$C$3144,0),MATCH('Joined Data'!J$1,'Raw Election Data'!$A$1:$AN$1,0))</f>
        <v>39888</v>
      </c>
      <c r="K2359">
        <f>INDEX('Raw Election Data'!$A$1:$AN$3144,MATCH($C2359&amp;" "&amp;$B2359,'Raw Election Data'!$C$1:$C$3144,0),MATCH('Joined Data'!K$1,'Raw Election Data'!$A$1:$AN$1,0))</f>
        <v>76101</v>
      </c>
      <c r="L2359">
        <f>INDEX('Raw Election Data'!$A$1:$AN$3144,MATCH($C2359&amp;" "&amp;$B2359,'Raw Election Data'!$C$1:$C$3144,0),MATCH('Joined Data'!L$1,'Raw Election Data'!$A$1:$AN$1,0))</f>
        <v>120793</v>
      </c>
      <c r="M2359">
        <f>INDEX('Raw Election Data'!$A$1:$AN$3144,MATCH($C2359&amp;" "&amp;$B2359,'Raw Election Data'!$C$1:$C$3144,0),MATCH('Joined Data'!M$1,'Raw Election Data'!$A$1:$AN$1,0))</f>
        <v>0.33021781063472222</v>
      </c>
      <c r="N2359">
        <f>INDEX('Raw Election Data'!$A$1:$AN$3144,MATCH($C2359&amp;" "&amp;$B2359,'Raw Election Data'!$C$1:$C$3144,0),MATCH('Joined Data'!N$1,'Raw Election Data'!$A$1:$AN$1,0))</f>
        <v>0.63001167286183801</v>
      </c>
      <c r="O2359">
        <f>INDEX('Raw Election Data'!$A$1:$AN$3144,MATCH($C2359&amp;" "&amp;$B2359,'Raw Election Data'!$C$1:$C$3144,0),MATCH('Joined Data'!O$1,'Raw Election Data'!$A$1:$AN$1,0))</f>
        <v>-36213</v>
      </c>
      <c r="P2359">
        <f>INDEX('Raw Election Data'!$A$1:$AN$3144,MATCH($C2359&amp;" "&amp;$B2359,'Raw Election Data'!$C$1:$C$3144,0),MATCH('Joined Data'!P$1,'Raw Election Data'!$A$1:$AN$1,0))</f>
        <v>36213</v>
      </c>
      <c r="Q2359">
        <f>INDEX('Raw Election Data'!$A$1:$AN$3144,MATCH($C2359&amp;" "&amp;$B2359,'Raw Election Data'!$C$1:$C$3144,0),MATCH('Joined Data'!Q$1,'Raw Election Data'!$A$1:$AN$1,0))</f>
        <v>-0.29979386222711579</v>
      </c>
      <c r="R2359">
        <f>INDEX('Raw Election Data'!$A$1:$AN$3144,MATCH($C2359&amp;" "&amp;$B2359,'Raw Election Data'!$C$1:$C$3144,0),MATCH('Joined Data'!R$1,'Raw Election Data'!$A$1:$AN$1,0))</f>
        <v>0.29979386222711579</v>
      </c>
    </row>
    <row r="2360" spans="1:18" ht="13.5" hidden="1" customHeight="1" x14ac:dyDescent="0.15">
      <c r="A2360" t="s">
        <v>287</v>
      </c>
      <c r="B2360" t="s">
        <v>5988</v>
      </c>
      <c r="C2360" t="str">
        <f>INDEX(FIPS!$A$1:$E$3236,MATCH($F2360,FIPS!$D$1:$D$3236,0),5)</f>
        <v>Sumter County</v>
      </c>
      <c r="D2360" t="s">
        <v>288</v>
      </c>
      <c r="E2360" s="15" t="s">
        <v>48</v>
      </c>
      <c r="F2360" t="s">
        <v>6086</v>
      </c>
      <c r="G2360" t="s">
        <v>7784</v>
      </c>
      <c r="H2360" t="str">
        <f>IFERROR(VLOOKUP($G2360,'Team Colors'!$A:$B,2,0),"#c9c9c9")</f>
        <v>#ffb612</v>
      </c>
      <c r="I2360">
        <f>INDEX('Raw Election Data'!$A$1:$AN$3144,MATCH($C2360&amp;" "&amp;$B2360,'Raw Election Data'!$C$1:$C$3144,0),MATCH('Joined Data'!I$1,'Raw Election Data'!$A$1:$AN$1,0))</f>
        <v>107480</v>
      </c>
      <c r="J2360">
        <f>INDEX('Raw Election Data'!$A$1:$AN$3144,MATCH($C2360&amp;" "&amp;$B2360,'Raw Election Data'!$C$1:$C$3144,0),MATCH('Joined Data'!J$1,'Raw Election Data'!$A$1:$AN$1,0))</f>
        <v>24024</v>
      </c>
      <c r="K2360">
        <f>INDEX('Raw Election Data'!$A$1:$AN$3144,MATCH($C2360&amp;" "&amp;$B2360,'Raw Election Data'!$C$1:$C$3144,0),MATCH('Joined Data'!K$1,'Raw Election Data'!$A$1:$AN$1,0))</f>
        <v>18733</v>
      </c>
      <c r="L2360">
        <f>INDEX('Raw Election Data'!$A$1:$AN$3144,MATCH($C2360&amp;" "&amp;$B2360,'Raw Election Data'!$C$1:$C$3144,0),MATCH('Joined Data'!L$1,'Raw Election Data'!$A$1:$AN$1,0))</f>
        <v>44048</v>
      </c>
      <c r="M2360">
        <f>INDEX('Raw Election Data'!$A$1:$AN$3144,MATCH($C2360&amp;" "&amp;$B2360,'Raw Election Data'!$C$1:$C$3144,0),MATCH('Joined Data'!M$1,'Raw Election Data'!$A$1:$AN$1,0))</f>
        <v>0.54540501271340358</v>
      </c>
      <c r="N2360">
        <f>INDEX('Raw Election Data'!$A$1:$AN$3144,MATCH($C2360&amp;" "&amp;$B2360,'Raw Election Data'!$C$1:$C$3144,0),MATCH('Joined Data'!N$1,'Raw Election Data'!$A$1:$AN$1,0))</f>
        <v>0.42528605158009442</v>
      </c>
      <c r="O2360">
        <f>INDEX('Raw Election Data'!$A$1:$AN$3144,MATCH($C2360&amp;" "&amp;$B2360,'Raw Election Data'!$C$1:$C$3144,0),MATCH('Joined Data'!O$1,'Raw Election Data'!$A$1:$AN$1,0))</f>
        <v>5291</v>
      </c>
      <c r="P2360">
        <f>INDEX('Raw Election Data'!$A$1:$AN$3144,MATCH($C2360&amp;" "&amp;$B2360,'Raw Election Data'!$C$1:$C$3144,0),MATCH('Joined Data'!P$1,'Raw Election Data'!$A$1:$AN$1,0))</f>
        <v>-5291</v>
      </c>
      <c r="Q2360">
        <f>INDEX('Raw Election Data'!$A$1:$AN$3144,MATCH($C2360&amp;" "&amp;$B2360,'Raw Election Data'!$C$1:$C$3144,0),MATCH('Joined Data'!Q$1,'Raw Election Data'!$A$1:$AN$1,0))</f>
        <v>0.12011896113330917</v>
      </c>
      <c r="R2360">
        <f>INDEX('Raw Election Data'!$A$1:$AN$3144,MATCH($C2360&amp;" "&amp;$B2360,'Raw Election Data'!$C$1:$C$3144,0),MATCH('Joined Data'!R$1,'Raw Election Data'!$A$1:$AN$1,0))</f>
        <v>-0.12011896113330917</v>
      </c>
    </row>
    <row r="2361" spans="1:18" ht="13.5" hidden="1" customHeight="1" x14ac:dyDescent="0.15">
      <c r="A2361" t="s">
        <v>287</v>
      </c>
      <c r="B2361" t="s">
        <v>5988</v>
      </c>
      <c r="C2361" t="str">
        <f>INDEX(FIPS!$A$1:$E$3236,MATCH($F2361,FIPS!$D$1:$D$3236,0),5)</f>
        <v>Union County</v>
      </c>
      <c r="D2361" t="s">
        <v>288</v>
      </c>
      <c r="E2361" s="15" t="s">
        <v>49</v>
      </c>
      <c r="F2361" t="s">
        <v>6089</v>
      </c>
      <c r="G2361" t="s">
        <v>7791</v>
      </c>
      <c r="H2361" t="str">
        <f>IFERROR(VLOOKUP($G2361,'Team Colors'!$A:$B,2,0),"#c9c9c9")</f>
        <v>#0085ca</v>
      </c>
      <c r="I2361">
        <f>INDEX('Raw Election Data'!$A$1:$AN$3144,MATCH($C2361&amp;" "&amp;$B2361,'Raw Election Data'!$C$1:$C$3144,0),MATCH('Joined Data'!I$1,'Raw Election Data'!$A$1:$AN$1,0))</f>
        <v>27777</v>
      </c>
      <c r="J2361">
        <f>INDEX('Raw Election Data'!$A$1:$AN$3144,MATCH($C2361&amp;" "&amp;$B2361,'Raw Election Data'!$C$1:$C$3144,0),MATCH('Joined Data'!J$1,'Raw Election Data'!$A$1:$AN$1,0))</f>
        <v>4727</v>
      </c>
      <c r="K2361">
        <f>INDEX('Raw Election Data'!$A$1:$AN$3144,MATCH($C2361&amp;" "&amp;$B2361,'Raw Election Data'!$C$1:$C$3144,0),MATCH('Joined Data'!K$1,'Raw Election Data'!$A$1:$AN$1,0))</f>
        <v>7058</v>
      </c>
      <c r="L2361">
        <f>INDEX('Raw Election Data'!$A$1:$AN$3144,MATCH($C2361&amp;" "&amp;$B2361,'Raw Election Data'!$C$1:$C$3144,0),MATCH('Joined Data'!L$1,'Raw Election Data'!$A$1:$AN$1,0))</f>
        <v>12087</v>
      </c>
      <c r="M2361">
        <f>INDEX('Raw Election Data'!$A$1:$AN$3144,MATCH($C2361&amp;" "&amp;$B2361,'Raw Election Data'!$C$1:$C$3144,0),MATCH('Joined Data'!M$1,'Raw Election Data'!$A$1:$AN$1,0))</f>
        <v>0.39108132704558618</v>
      </c>
      <c r="N2361">
        <f>INDEX('Raw Election Data'!$A$1:$AN$3144,MATCH($C2361&amp;" "&amp;$B2361,'Raw Election Data'!$C$1:$C$3144,0),MATCH('Joined Data'!N$1,'Raw Election Data'!$A$1:$AN$1,0))</f>
        <v>0.58393315131959955</v>
      </c>
      <c r="O2361">
        <f>INDEX('Raw Election Data'!$A$1:$AN$3144,MATCH($C2361&amp;" "&amp;$B2361,'Raw Election Data'!$C$1:$C$3144,0),MATCH('Joined Data'!O$1,'Raw Election Data'!$A$1:$AN$1,0))</f>
        <v>-2331</v>
      </c>
      <c r="P2361">
        <f>INDEX('Raw Election Data'!$A$1:$AN$3144,MATCH($C2361&amp;" "&amp;$B2361,'Raw Election Data'!$C$1:$C$3144,0),MATCH('Joined Data'!P$1,'Raw Election Data'!$A$1:$AN$1,0))</f>
        <v>2331</v>
      </c>
      <c r="Q2361">
        <f>INDEX('Raw Election Data'!$A$1:$AN$3144,MATCH($C2361&amp;" "&amp;$B2361,'Raw Election Data'!$C$1:$C$3144,0),MATCH('Joined Data'!Q$1,'Raw Election Data'!$A$1:$AN$1,0))</f>
        <v>-0.19285182427401337</v>
      </c>
      <c r="R2361">
        <f>INDEX('Raw Election Data'!$A$1:$AN$3144,MATCH($C2361&amp;" "&amp;$B2361,'Raw Election Data'!$C$1:$C$3144,0),MATCH('Joined Data'!R$1,'Raw Election Data'!$A$1:$AN$1,0))</f>
        <v>0.19285182427401337</v>
      </c>
    </row>
    <row r="2362" spans="1:18" ht="13.5" hidden="1" customHeight="1" x14ac:dyDescent="0.15">
      <c r="A2362" t="s">
        <v>287</v>
      </c>
      <c r="B2362" t="s">
        <v>5988</v>
      </c>
      <c r="C2362" t="str">
        <f>INDEX(FIPS!$A$1:$E$3236,MATCH($F2362,FIPS!$D$1:$D$3236,0),5)</f>
        <v>Williamsburg County</v>
      </c>
      <c r="D2362" t="s">
        <v>288</v>
      </c>
      <c r="E2362" s="15" t="s">
        <v>50</v>
      </c>
      <c r="F2362" t="s">
        <v>6091</v>
      </c>
      <c r="G2362" t="s">
        <v>439</v>
      </c>
      <c r="H2362" t="str">
        <f>IFERROR(VLOOKUP($G2362,'Team Colors'!$A:$B,2,0),"#c9c9c9")</f>
        <v>#002244</v>
      </c>
      <c r="I2362">
        <f>INDEX('Raw Election Data'!$A$1:$AN$3144,MATCH($C2362&amp;" "&amp;$B2362,'Raw Election Data'!$C$1:$C$3144,0),MATCH('Joined Data'!I$1,'Raw Election Data'!$A$1:$AN$1,0))</f>
        <v>32535</v>
      </c>
      <c r="J2362">
        <f>INDEX('Raw Election Data'!$A$1:$AN$3144,MATCH($C2362&amp;" "&amp;$B2362,'Raw Election Data'!$C$1:$C$3144,0),MATCH('Joined Data'!J$1,'Raw Election Data'!$A$1:$AN$1,0))</f>
        <v>9949</v>
      </c>
      <c r="K2362">
        <f>INDEX('Raw Election Data'!$A$1:$AN$3144,MATCH($C2362&amp;" "&amp;$B2362,'Raw Election Data'!$C$1:$C$3144,0),MATCH('Joined Data'!K$1,'Raw Election Data'!$A$1:$AN$1,0))</f>
        <v>4863</v>
      </c>
      <c r="L2362">
        <f>INDEX('Raw Election Data'!$A$1:$AN$3144,MATCH($C2362&amp;" "&amp;$B2362,'Raw Election Data'!$C$1:$C$3144,0),MATCH('Joined Data'!L$1,'Raw Election Data'!$A$1:$AN$1,0))</f>
        <v>15049</v>
      </c>
      <c r="M2362">
        <f>INDEX('Raw Election Data'!$A$1:$AN$3144,MATCH($C2362&amp;" "&amp;$B2362,'Raw Election Data'!$C$1:$C$3144,0),MATCH('Joined Data'!M$1,'Raw Election Data'!$A$1:$AN$1,0))</f>
        <v>0.66110705030234562</v>
      </c>
      <c r="N2362">
        <f>INDEX('Raw Election Data'!$A$1:$AN$3144,MATCH($C2362&amp;" "&amp;$B2362,'Raw Election Data'!$C$1:$C$3144,0),MATCH('Joined Data'!N$1,'Raw Election Data'!$A$1:$AN$1,0))</f>
        <v>0.3231443949764104</v>
      </c>
      <c r="O2362">
        <f>INDEX('Raw Election Data'!$A$1:$AN$3144,MATCH($C2362&amp;" "&amp;$B2362,'Raw Election Data'!$C$1:$C$3144,0),MATCH('Joined Data'!O$1,'Raw Election Data'!$A$1:$AN$1,0))</f>
        <v>5086</v>
      </c>
      <c r="P2362">
        <f>INDEX('Raw Election Data'!$A$1:$AN$3144,MATCH($C2362&amp;" "&amp;$B2362,'Raw Election Data'!$C$1:$C$3144,0),MATCH('Joined Data'!P$1,'Raw Election Data'!$A$1:$AN$1,0))</f>
        <v>-5086</v>
      </c>
      <c r="Q2362">
        <f>INDEX('Raw Election Data'!$A$1:$AN$3144,MATCH($C2362&amp;" "&amp;$B2362,'Raw Election Data'!$C$1:$C$3144,0),MATCH('Joined Data'!Q$1,'Raw Election Data'!$A$1:$AN$1,0))</f>
        <v>0.33796265532593522</v>
      </c>
      <c r="R2362">
        <f>INDEX('Raw Election Data'!$A$1:$AN$3144,MATCH($C2362&amp;" "&amp;$B2362,'Raw Election Data'!$C$1:$C$3144,0),MATCH('Joined Data'!R$1,'Raw Election Data'!$A$1:$AN$1,0))</f>
        <v>-0.33796265532593522</v>
      </c>
    </row>
    <row r="2363" spans="1:18" ht="13.5" hidden="1" customHeight="1" x14ac:dyDescent="0.15">
      <c r="A2363" t="s">
        <v>287</v>
      </c>
      <c r="B2363" t="s">
        <v>5988</v>
      </c>
      <c r="C2363" t="str">
        <f>INDEX(FIPS!$A$1:$E$3236,MATCH($F2363,FIPS!$D$1:$D$3236,0),5)</f>
        <v>York County</v>
      </c>
      <c r="D2363" t="s">
        <v>288</v>
      </c>
      <c r="E2363" s="15" t="s">
        <v>51</v>
      </c>
      <c r="F2363" t="s">
        <v>6092</v>
      </c>
      <c r="G2363" t="s">
        <v>7791</v>
      </c>
      <c r="H2363" t="str">
        <f>IFERROR(VLOOKUP($G2363,'Team Colors'!$A:$B,2,0),"#c9c9c9")</f>
        <v>#0085ca</v>
      </c>
      <c r="I2363">
        <f>INDEX('Raw Election Data'!$A$1:$AN$3144,MATCH($C2363&amp;" "&amp;$B2363,'Raw Election Data'!$C$1:$C$3144,0),MATCH('Joined Data'!I$1,'Raw Election Data'!$A$1:$AN$1,0))</f>
        <v>251195</v>
      </c>
      <c r="J2363">
        <f>INDEX('Raw Election Data'!$A$1:$AN$3144,MATCH($C2363&amp;" "&amp;$B2363,'Raw Election Data'!$C$1:$C$3144,0),MATCH('Joined Data'!J$1,'Raw Election Data'!$A$1:$AN$1,0))</f>
        <v>41230</v>
      </c>
      <c r="K2363">
        <f>INDEX('Raw Election Data'!$A$1:$AN$3144,MATCH($C2363&amp;" "&amp;$B2363,'Raw Election Data'!$C$1:$C$3144,0),MATCH('Joined Data'!K$1,'Raw Election Data'!$A$1:$AN$1,0))</f>
        <v>66245</v>
      </c>
      <c r="L2363">
        <f>INDEX('Raw Election Data'!$A$1:$AN$3144,MATCH($C2363&amp;" "&amp;$B2363,'Raw Election Data'!$C$1:$C$3144,0),MATCH('Joined Data'!L$1,'Raw Election Data'!$A$1:$AN$1,0))</f>
        <v>113425</v>
      </c>
      <c r="M2363">
        <f>INDEX('Raw Election Data'!$A$1:$AN$3144,MATCH($C2363&amp;" "&amp;$B2363,'Raw Election Data'!$C$1:$C$3144,0),MATCH('Joined Data'!M$1,'Raw Election Data'!$A$1:$AN$1,0))</f>
        <v>0.36350011020498124</v>
      </c>
      <c r="N2363">
        <f>INDEX('Raw Election Data'!$A$1:$AN$3144,MATCH($C2363&amp;" "&amp;$B2363,'Raw Election Data'!$C$1:$C$3144,0),MATCH('Joined Data'!N$1,'Raw Election Data'!$A$1:$AN$1,0))</f>
        <v>0.58404231871280576</v>
      </c>
      <c r="O2363">
        <f>INDEX('Raw Election Data'!$A$1:$AN$3144,MATCH($C2363&amp;" "&amp;$B2363,'Raw Election Data'!$C$1:$C$3144,0),MATCH('Joined Data'!O$1,'Raw Election Data'!$A$1:$AN$1,0))</f>
        <v>-25015</v>
      </c>
      <c r="P2363">
        <f>INDEX('Raw Election Data'!$A$1:$AN$3144,MATCH($C2363&amp;" "&amp;$B2363,'Raw Election Data'!$C$1:$C$3144,0),MATCH('Joined Data'!P$1,'Raw Election Data'!$A$1:$AN$1,0))</f>
        <v>25015</v>
      </c>
      <c r="Q2363">
        <f>INDEX('Raw Election Data'!$A$1:$AN$3144,MATCH($C2363&amp;" "&amp;$B2363,'Raw Election Data'!$C$1:$C$3144,0),MATCH('Joined Data'!Q$1,'Raw Election Data'!$A$1:$AN$1,0))</f>
        <v>-0.22054220850782452</v>
      </c>
      <c r="R2363">
        <f>INDEX('Raw Election Data'!$A$1:$AN$3144,MATCH($C2363&amp;" "&amp;$B2363,'Raw Election Data'!$C$1:$C$3144,0),MATCH('Joined Data'!R$1,'Raw Election Data'!$A$1:$AN$1,0))</f>
        <v>0.22054220850782452</v>
      </c>
    </row>
    <row r="2364" spans="1:18" ht="13.5" hidden="1" customHeight="1" x14ac:dyDescent="0.15">
      <c r="A2364" t="s">
        <v>289</v>
      </c>
      <c r="B2364" t="s">
        <v>6093</v>
      </c>
      <c r="C2364" t="str">
        <f>INDEX(FIPS!$A$1:$E$3236,MATCH($F2364,FIPS!$D$1:$D$3236,0),5)</f>
        <v>Aurora County</v>
      </c>
      <c r="D2364" t="s">
        <v>290</v>
      </c>
      <c r="E2364" s="15" t="s">
        <v>7</v>
      </c>
      <c r="F2364" t="s">
        <v>6095</v>
      </c>
      <c r="G2364" t="s">
        <v>438</v>
      </c>
      <c r="H2364" t="str">
        <f>IFERROR(VLOOKUP($G2364,'Team Colors'!$A:$B,2,0),"#c9c9c9")</f>
        <v>#4f2683</v>
      </c>
      <c r="I2364">
        <f>INDEX('Raw Election Data'!$A$1:$AN$3144,MATCH($C2364&amp;" "&amp;$B2364,'Raw Election Data'!$C$1:$C$3144,0),MATCH('Joined Data'!I$1,'Raw Election Data'!$A$1:$AN$1,0))</f>
        <v>2733</v>
      </c>
      <c r="J2364">
        <f>INDEX('Raw Election Data'!$A$1:$AN$3144,MATCH($C2364&amp;" "&amp;$B2364,'Raw Election Data'!$C$1:$C$3144,0),MATCH('Joined Data'!J$1,'Raw Election Data'!$A$1:$AN$1,0))</f>
        <v>340</v>
      </c>
      <c r="K2364">
        <f>INDEX('Raw Election Data'!$A$1:$AN$3144,MATCH($C2364&amp;" "&amp;$B2364,'Raw Election Data'!$C$1:$C$3144,0),MATCH('Joined Data'!K$1,'Raw Election Data'!$A$1:$AN$1,0))</f>
        <v>974</v>
      </c>
      <c r="L2364">
        <f>INDEX('Raw Election Data'!$A$1:$AN$3144,MATCH($C2364&amp;" "&amp;$B2364,'Raw Election Data'!$C$1:$C$3144,0),MATCH('Joined Data'!L$1,'Raw Election Data'!$A$1:$AN$1,0))</f>
        <v>1407</v>
      </c>
      <c r="M2364">
        <f>INDEX('Raw Election Data'!$A$1:$AN$3144,MATCH($C2364&amp;" "&amp;$B2364,'Raw Election Data'!$C$1:$C$3144,0),MATCH('Joined Data'!M$1,'Raw Election Data'!$A$1:$AN$1,0))</f>
        <v>0.24164889836531628</v>
      </c>
      <c r="N2364">
        <f>INDEX('Raw Election Data'!$A$1:$AN$3144,MATCH($C2364&amp;" "&amp;$B2364,'Raw Election Data'!$C$1:$C$3144,0),MATCH('Joined Data'!N$1,'Raw Election Data'!$A$1:$AN$1,0))</f>
        <v>0.69225302061122962</v>
      </c>
      <c r="O2364">
        <f>INDEX('Raw Election Data'!$A$1:$AN$3144,MATCH($C2364&amp;" "&amp;$B2364,'Raw Election Data'!$C$1:$C$3144,0),MATCH('Joined Data'!O$1,'Raw Election Data'!$A$1:$AN$1,0))</f>
        <v>-634</v>
      </c>
      <c r="P2364">
        <f>INDEX('Raw Election Data'!$A$1:$AN$3144,MATCH($C2364&amp;" "&amp;$B2364,'Raw Election Data'!$C$1:$C$3144,0),MATCH('Joined Data'!P$1,'Raw Election Data'!$A$1:$AN$1,0))</f>
        <v>634</v>
      </c>
      <c r="Q2364">
        <f>INDEX('Raw Election Data'!$A$1:$AN$3144,MATCH($C2364&amp;" "&amp;$B2364,'Raw Election Data'!$C$1:$C$3144,0),MATCH('Joined Data'!Q$1,'Raw Election Data'!$A$1:$AN$1,0))</f>
        <v>-0.45060412224591334</v>
      </c>
      <c r="R2364">
        <f>INDEX('Raw Election Data'!$A$1:$AN$3144,MATCH($C2364&amp;" "&amp;$B2364,'Raw Election Data'!$C$1:$C$3144,0),MATCH('Joined Data'!R$1,'Raw Election Data'!$A$1:$AN$1,0))</f>
        <v>0.45060412224591334</v>
      </c>
    </row>
    <row r="2365" spans="1:18" ht="13.5" hidden="1" customHeight="1" x14ac:dyDescent="0.15">
      <c r="A2365" t="s">
        <v>289</v>
      </c>
      <c r="B2365" t="s">
        <v>6093</v>
      </c>
      <c r="C2365" t="str">
        <f>INDEX(FIPS!$A$1:$E$3236,MATCH($F2365,FIPS!$D$1:$D$3236,0),5)</f>
        <v>Beadle County</v>
      </c>
      <c r="D2365" t="s">
        <v>290</v>
      </c>
      <c r="E2365" s="15" t="s">
        <v>8</v>
      </c>
      <c r="F2365" t="s">
        <v>6097</v>
      </c>
      <c r="G2365" t="s">
        <v>438</v>
      </c>
      <c r="H2365" t="str">
        <f>IFERROR(VLOOKUP($G2365,'Team Colors'!$A:$B,2,0),"#c9c9c9")</f>
        <v>#4f2683</v>
      </c>
      <c r="I2365">
        <f>INDEX('Raw Election Data'!$A$1:$AN$3144,MATCH($C2365&amp;" "&amp;$B2365,'Raw Election Data'!$C$1:$C$3144,0),MATCH('Joined Data'!I$1,'Raw Election Data'!$A$1:$AN$1,0))</f>
        <v>18372</v>
      </c>
      <c r="J2365">
        <f>INDEX('Raw Election Data'!$A$1:$AN$3144,MATCH($C2365&amp;" "&amp;$B2365,'Raw Election Data'!$C$1:$C$3144,0),MATCH('Joined Data'!J$1,'Raw Election Data'!$A$1:$AN$1,0))</f>
        <v>1912</v>
      </c>
      <c r="K2365">
        <f>INDEX('Raw Election Data'!$A$1:$AN$3144,MATCH($C2365&amp;" "&amp;$B2365,'Raw Election Data'!$C$1:$C$3144,0),MATCH('Joined Data'!K$1,'Raw Election Data'!$A$1:$AN$1,0))</f>
        <v>4455</v>
      </c>
      <c r="L2365">
        <f>INDEX('Raw Election Data'!$A$1:$AN$3144,MATCH($C2365&amp;" "&amp;$B2365,'Raw Election Data'!$C$1:$C$3144,0),MATCH('Joined Data'!L$1,'Raw Election Data'!$A$1:$AN$1,0))</f>
        <v>6772</v>
      </c>
      <c r="M2365">
        <f>INDEX('Raw Election Data'!$A$1:$AN$3144,MATCH($C2365&amp;" "&amp;$B2365,'Raw Election Data'!$C$1:$C$3144,0),MATCH('Joined Data'!M$1,'Raw Election Data'!$A$1:$AN$1,0))</f>
        <v>0.28233904311872415</v>
      </c>
      <c r="N2365">
        <f>INDEX('Raw Election Data'!$A$1:$AN$3144,MATCH($C2365&amp;" "&amp;$B2365,'Raw Election Data'!$C$1:$C$3144,0),MATCH('Joined Data'!N$1,'Raw Election Data'!$A$1:$AN$1,0))</f>
        <v>0.65785587714116955</v>
      </c>
      <c r="O2365">
        <f>INDEX('Raw Election Data'!$A$1:$AN$3144,MATCH($C2365&amp;" "&amp;$B2365,'Raw Election Data'!$C$1:$C$3144,0),MATCH('Joined Data'!O$1,'Raw Election Data'!$A$1:$AN$1,0))</f>
        <v>-2543</v>
      </c>
      <c r="P2365">
        <f>INDEX('Raw Election Data'!$A$1:$AN$3144,MATCH($C2365&amp;" "&amp;$B2365,'Raw Election Data'!$C$1:$C$3144,0),MATCH('Joined Data'!P$1,'Raw Election Data'!$A$1:$AN$1,0))</f>
        <v>2543</v>
      </c>
      <c r="Q2365">
        <f>INDEX('Raw Election Data'!$A$1:$AN$3144,MATCH($C2365&amp;" "&amp;$B2365,'Raw Election Data'!$C$1:$C$3144,0),MATCH('Joined Data'!Q$1,'Raw Election Data'!$A$1:$AN$1,0))</f>
        <v>-0.3755168340224454</v>
      </c>
      <c r="R2365">
        <f>INDEX('Raw Election Data'!$A$1:$AN$3144,MATCH($C2365&amp;" "&amp;$B2365,'Raw Election Data'!$C$1:$C$3144,0),MATCH('Joined Data'!R$1,'Raw Election Data'!$A$1:$AN$1,0))</f>
        <v>0.3755168340224454</v>
      </c>
    </row>
    <row r="2366" spans="1:18" ht="13.5" hidden="1" customHeight="1" x14ac:dyDescent="0.15">
      <c r="A2366" t="s">
        <v>289</v>
      </c>
      <c r="B2366" t="s">
        <v>6093</v>
      </c>
      <c r="C2366" t="str">
        <f>INDEX(FIPS!$A$1:$E$3236,MATCH($F2366,FIPS!$D$1:$D$3236,0),5)</f>
        <v>Bennett County</v>
      </c>
      <c r="D2366" t="s">
        <v>290</v>
      </c>
      <c r="E2366" s="15" t="s">
        <v>9</v>
      </c>
      <c r="F2366" t="s">
        <v>6101</v>
      </c>
      <c r="G2366" t="s">
        <v>437</v>
      </c>
      <c r="H2366" t="str">
        <f>IFERROR(VLOOKUP($G2366,'Team Colors'!$A:$B,2,0),"#c9c9c9")</f>
        <v>#fb4f14</v>
      </c>
      <c r="I2366">
        <f>INDEX('Raw Election Data'!$A$1:$AN$3144,MATCH($C2366&amp;" "&amp;$B2366,'Raw Election Data'!$C$1:$C$3144,0),MATCH('Joined Data'!I$1,'Raw Election Data'!$A$1:$AN$1,0))</f>
        <v>3423</v>
      </c>
      <c r="J2366">
        <f>INDEX('Raw Election Data'!$A$1:$AN$3144,MATCH($C2366&amp;" "&amp;$B2366,'Raw Election Data'!$C$1:$C$3144,0),MATCH('Joined Data'!J$1,'Raw Election Data'!$A$1:$AN$1,0))</f>
        <v>412</v>
      </c>
      <c r="K2366">
        <f>INDEX('Raw Election Data'!$A$1:$AN$3144,MATCH($C2366&amp;" "&amp;$B2366,'Raw Election Data'!$C$1:$C$3144,0),MATCH('Joined Data'!K$1,'Raw Election Data'!$A$1:$AN$1,0))</f>
        <v>666</v>
      </c>
      <c r="L2366">
        <f>INDEX('Raw Election Data'!$A$1:$AN$3144,MATCH($C2366&amp;" "&amp;$B2366,'Raw Election Data'!$C$1:$C$3144,0),MATCH('Joined Data'!L$1,'Raw Election Data'!$A$1:$AN$1,0))</f>
        <v>1149</v>
      </c>
      <c r="M2366">
        <f>INDEX('Raw Election Data'!$A$1:$AN$3144,MATCH($C2366&amp;" "&amp;$B2366,'Raw Election Data'!$C$1:$C$3144,0),MATCH('Joined Data'!M$1,'Raw Election Data'!$A$1:$AN$1,0))</f>
        <v>0.35857267188859876</v>
      </c>
      <c r="N2366">
        <f>INDEX('Raw Election Data'!$A$1:$AN$3144,MATCH($C2366&amp;" "&amp;$B2366,'Raw Election Data'!$C$1:$C$3144,0),MATCH('Joined Data'!N$1,'Raw Election Data'!$A$1:$AN$1,0))</f>
        <v>0.57963446475195823</v>
      </c>
      <c r="O2366">
        <f>INDEX('Raw Election Data'!$A$1:$AN$3144,MATCH($C2366&amp;" "&amp;$B2366,'Raw Election Data'!$C$1:$C$3144,0),MATCH('Joined Data'!O$1,'Raw Election Data'!$A$1:$AN$1,0))</f>
        <v>-254</v>
      </c>
      <c r="P2366">
        <f>INDEX('Raw Election Data'!$A$1:$AN$3144,MATCH($C2366&amp;" "&amp;$B2366,'Raw Election Data'!$C$1:$C$3144,0),MATCH('Joined Data'!P$1,'Raw Election Data'!$A$1:$AN$1,0))</f>
        <v>254</v>
      </c>
      <c r="Q2366">
        <f>INDEX('Raw Election Data'!$A$1:$AN$3144,MATCH($C2366&amp;" "&amp;$B2366,'Raw Election Data'!$C$1:$C$3144,0),MATCH('Joined Data'!Q$1,'Raw Election Data'!$A$1:$AN$1,0))</f>
        <v>-0.22106179286335947</v>
      </c>
      <c r="R2366">
        <f>INDEX('Raw Election Data'!$A$1:$AN$3144,MATCH($C2366&amp;" "&amp;$B2366,'Raw Election Data'!$C$1:$C$3144,0),MATCH('Joined Data'!R$1,'Raw Election Data'!$A$1:$AN$1,0))</f>
        <v>0.22106179286335947</v>
      </c>
    </row>
    <row r="2367" spans="1:18" ht="13.5" hidden="1" customHeight="1" x14ac:dyDescent="0.15">
      <c r="A2367" t="s">
        <v>289</v>
      </c>
      <c r="B2367" t="s">
        <v>6093</v>
      </c>
      <c r="C2367" t="str">
        <f>INDEX(FIPS!$A$1:$E$3236,MATCH($F2367,FIPS!$D$1:$D$3236,0),5)</f>
        <v>Bon Homme County</v>
      </c>
      <c r="D2367" t="s">
        <v>290</v>
      </c>
      <c r="E2367" s="15" t="s">
        <v>10</v>
      </c>
      <c r="F2367" t="s">
        <v>6103</v>
      </c>
      <c r="G2367" t="s">
        <v>438</v>
      </c>
      <c r="H2367" t="str">
        <f>IFERROR(VLOOKUP($G2367,'Team Colors'!$A:$B,2,0),"#c9c9c9")</f>
        <v>#4f2683</v>
      </c>
      <c r="I2367">
        <f>INDEX('Raw Election Data'!$A$1:$AN$3144,MATCH($C2367&amp;" "&amp;$B2367,'Raw Election Data'!$C$1:$C$3144,0),MATCH('Joined Data'!I$1,'Raw Election Data'!$A$1:$AN$1,0))</f>
        <v>6985</v>
      </c>
      <c r="J2367">
        <f>INDEX('Raw Election Data'!$A$1:$AN$3144,MATCH($C2367&amp;" "&amp;$B2367,'Raw Election Data'!$C$1:$C$3144,0),MATCH('Joined Data'!J$1,'Raw Election Data'!$A$1:$AN$1,0))</f>
        <v>704</v>
      </c>
      <c r="K2367">
        <f>INDEX('Raw Election Data'!$A$1:$AN$3144,MATCH($C2367&amp;" "&amp;$B2367,'Raw Election Data'!$C$1:$C$3144,0),MATCH('Joined Data'!K$1,'Raw Election Data'!$A$1:$AN$1,0))</f>
        <v>2105</v>
      </c>
      <c r="L2367">
        <f>INDEX('Raw Election Data'!$A$1:$AN$3144,MATCH($C2367&amp;" "&amp;$B2367,'Raw Election Data'!$C$1:$C$3144,0),MATCH('Joined Data'!L$1,'Raw Election Data'!$A$1:$AN$1,0))</f>
        <v>2974</v>
      </c>
      <c r="M2367">
        <f>INDEX('Raw Election Data'!$A$1:$AN$3144,MATCH($C2367&amp;" "&amp;$B2367,'Raw Election Data'!$C$1:$C$3144,0),MATCH('Joined Data'!M$1,'Raw Election Data'!$A$1:$AN$1,0))</f>
        <v>0.2367182246133154</v>
      </c>
      <c r="N2367">
        <f>INDEX('Raw Election Data'!$A$1:$AN$3144,MATCH($C2367&amp;" "&amp;$B2367,'Raw Election Data'!$C$1:$C$3144,0),MATCH('Joined Data'!N$1,'Raw Election Data'!$A$1:$AN$1,0))</f>
        <v>0.70780094149293882</v>
      </c>
      <c r="O2367">
        <f>INDEX('Raw Election Data'!$A$1:$AN$3144,MATCH($C2367&amp;" "&amp;$B2367,'Raw Election Data'!$C$1:$C$3144,0),MATCH('Joined Data'!O$1,'Raw Election Data'!$A$1:$AN$1,0))</f>
        <v>-1401</v>
      </c>
      <c r="P2367">
        <f>INDEX('Raw Election Data'!$A$1:$AN$3144,MATCH($C2367&amp;" "&amp;$B2367,'Raw Election Data'!$C$1:$C$3144,0),MATCH('Joined Data'!P$1,'Raw Election Data'!$A$1:$AN$1,0))</f>
        <v>1401</v>
      </c>
      <c r="Q2367">
        <f>INDEX('Raw Election Data'!$A$1:$AN$3144,MATCH($C2367&amp;" "&amp;$B2367,'Raw Election Data'!$C$1:$C$3144,0),MATCH('Joined Data'!Q$1,'Raw Election Data'!$A$1:$AN$1,0))</f>
        <v>-0.47108271687962344</v>
      </c>
      <c r="R2367">
        <f>INDEX('Raw Election Data'!$A$1:$AN$3144,MATCH($C2367&amp;" "&amp;$B2367,'Raw Election Data'!$C$1:$C$3144,0),MATCH('Joined Data'!R$1,'Raw Election Data'!$A$1:$AN$1,0))</f>
        <v>0.47108271687962344</v>
      </c>
    </row>
    <row r="2368" spans="1:18" ht="13.5" hidden="1" customHeight="1" x14ac:dyDescent="0.15">
      <c r="A2368" t="s">
        <v>289</v>
      </c>
      <c r="B2368" t="s">
        <v>6093</v>
      </c>
      <c r="C2368" t="str">
        <f>INDEX(FIPS!$A$1:$E$3236,MATCH($F2368,FIPS!$D$1:$D$3236,0),5)</f>
        <v>Brookings County</v>
      </c>
      <c r="D2368" t="s">
        <v>290</v>
      </c>
      <c r="E2368" s="15" t="s">
        <v>11</v>
      </c>
      <c r="F2368" t="s">
        <v>6105</v>
      </c>
      <c r="G2368" t="s">
        <v>438</v>
      </c>
      <c r="H2368" t="str">
        <f>IFERROR(VLOOKUP($G2368,'Team Colors'!$A:$B,2,0),"#c9c9c9")</f>
        <v>#4f2683</v>
      </c>
      <c r="I2368">
        <f>INDEX('Raw Election Data'!$A$1:$AN$3144,MATCH($C2368&amp;" "&amp;$B2368,'Raw Election Data'!$C$1:$C$3144,0),MATCH('Joined Data'!I$1,'Raw Election Data'!$A$1:$AN$1,0))</f>
        <v>33897</v>
      </c>
      <c r="J2368">
        <f>INDEX('Raw Election Data'!$A$1:$AN$3144,MATCH($C2368&amp;" "&amp;$B2368,'Raw Election Data'!$C$1:$C$3144,0),MATCH('Joined Data'!J$1,'Raw Election Data'!$A$1:$AN$1,0))</f>
        <v>4879</v>
      </c>
      <c r="K2368">
        <f>INDEX('Raw Election Data'!$A$1:$AN$3144,MATCH($C2368&amp;" "&amp;$B2368,'Raw Election Data'!$C$1:$C$3144,0),MATCH('Joined Data'!K$1,'Raw Election Data'!$A$1:$AN$1,0))</f>
        <v>6748</v>
      </c>
      <c r="L2368">
        <f>INDEX('Raw Election Data'!$A$1:$AN$3144,MATCH($C2368&amp;" "&amp;$B2368,'Raw Election Data'!$C$1:$C$3144,0),MATCH('Joined Data'!L$1,'Raw Election Data'!$A$1:$AN$1,0))</f>
        <v>12680</v>
      </c>
      <c r="M2368">
        <f>INDEX('Raw Election Data'!$A$1:$AN$3144,MATCH($C2368&amp;" "&amp;$B2368,'Raw Election Data'!$C$1:$C$3144,0),MATCH('Joined Data'!M$1,'Raw Election Data'!$A$1:$AN$1,0))</f>
        <v>0.38477917981072557</v>
      </c>
      <c r="N2368">
        <f>INDEX('Raw Election Data'!$A$1:$AN$3144,MATCH($C2368&amp;" "&amp;$B2368,'Raw Election Data'!$C$1:$C$3144,0),MATCH('Joined Data'!N$1,'Raw Election Data'!$A$1:$AN$1,0))</f>
        <v>0.53217665615141951</v>
      </c>
      <c r="O2368">
        <f>INDEX('Raw Election Data'!$A$1:$AN$3144,MATCH($C2368&amp;" "&amp;$B2368,'Raw Election Data'!$C$1:$C$3144,0),MATCH('Joined Data'!O$1,'Raw Election Data'!$A$1:$AN$1,0))</f>
        <v>-1869</v>
      </c>
      <c r="P2368">
        <f>INDEX('Raw Election Data'!$A$1:$AN$3144,MATCH($C2368&amp;" "&amp;$B2368,'Raw Election Data'!$C$1:$C$3144,0),MATCH('Joined Data'!P$1,'Raw Election Data'!$A$1:$AN$1,0))</f>
        <v>1869</v>
      </c>
      <c r="Q2368">
        <f>INDEX('Raw Election Data'!$A$1:$AN$3144,MATCH($C2368&amp;" "&amp;$B2368,'Raw Election Data'!$C$1:$C$3144,0),MATCH('Joined Data'!Q$1,'Raw Election Data'!$A$1:$AN$1,0))</f>
        <v>-0.14739747634069394</v>
      </c>
      <c r="R2368">
        <f>INDEX('Raw Election Data'!$A$1:$AN$3144,MATCH($C2368&amp;" "&amp;$B2368,'Raw Election Data'!$C$1:$C$3144,0),MATCH('Joined Data'!R$1,'Raw Election Data'!$A$1:$AN$1,0))</f>
        <v>0.14739747634069394</v>
      </c>
    </row>
    <row r="2369" spans="1:18" ht="13.5" hidden="1" customHeight="1" x14ac:dyDescent="0.15">
      <c r="A2369" t="s">
        <v>289</v>
      </c>
      <c r="B2369" t="s">
        <v>6093</v>
      </c>
      <c r="C2369" t="str">
        <f>INDEX(FIPS!$A$1:$E$3236,MATCH($F2369,FIPS!$D$1:$D$3236,0),5)</f>
        <v>Brown County</v>
      </c>
      <c r="D2369" t="s">
        <v>290</v>
      </c>
      <c r="E2369" s="15" t="s">
        <v>12</v>
      </c>
      <c r="F2369" t="s">
        <v>6108</v>
      </c>
      <c r="G2369" t="s">
        <v>438</v>
      </c>
      <c r="H2369" t="str">
        <f>IFERROR(VLOOKUP($G2369,'Team Colors'!$A:$B,2,0),"#c9c9c9")</f>
        <v>#4f2683</v>
      </c>
      <c r="I2369">
        <f>INDEX('Raw Election Data'!$A$1:$AN$3144,MATCH($C2369&amp;" "&amp;$B2369,'Raw Election Data'!$C$1:$C$3144,0),MATCH('Joined Data'!I$1,'Raw Election Data'!$A$1:$AN$1,0))</f>
        <v>38785</v>
      </c>
      <c r="J2369">
        <f>INDEX('Raw Election Data'!$A$1:$AN$3144,MATCH($C2369&amp;" "&amp;$B2369,'Raw Election Data'!$C$1:$C$3144,0),MATCH('Joined Data'!J$1,'Raw Election Data'!$A$1:$AN$1,0))</f>
        <v>5452</v>
      </c>
      <c r="K2369">
        <f>INDEX('Raw Election Data'!$A$1:$AN$3144,MATCH($C2369&amp;" "&amp;$B2369,'Raw Election Data'!$C$1:$C$3144,0),MATCH('Joined Data'!K$1,'Raw Election Data'!$A$1:$AN$1,0))</f>
        <v>9613</v>
      </c>
      <c r="L2369">
        <f>INDEX('Raw Election Data'!$A$1:$AN$3144,MATCH($C2369&amp;" "&amp;$B2369,'Raw Election Data'!$C$1:$C$3144,0),MATCH('Joined Data'!L$1,'Raw Election Data'!$A$1:$AN$1,0))</f>
        <v>16113</v>
      </c>
      <c r="M2369">
        <f>INDEX('Raw Election Data'!$A$1:$AN$3144,MATCH($C2369&amp;" "&amp;$B2369,'Raw Election Data'!$C$1:$C$3144,0),MATCH('Joined Data'!M$1,'Raw Election Data'!$A$1:$AN$1,0))</f>
        <v>0.33836033016818717</v>
      </c>
      <c r="N2369">
        <f>INDEX('Raw Election Data'!$A$1:$AN$3144,MATCH($C2369&amp;" "&amp;$B2369,'Raw Election Data'!$C$1:$C$3144,0),MATCH('Joined Data'!N$1,'Raw Election Data'!$A$1:$AN$1,0))</f>
        <v>0.5965990194253088</v>
      </c>
      <c r="O2369">
        <f>INDEX('Raw Election Data'!$A$1:$AN$3144,MATCH($C2369&amp;" "&amp;$B2369,'Raw Election Data'!$C$1:$C$3144,0),MATCH('Joined Data'!O$1,'Raw Election Data'!$A$1:$AN$1,0))</f>
        <v>-4161</v>
      </c>
      <c r="P2369">
        <f>INDEX('Raw Election Data'!$A$1:$AN$3144,MATCH($C2369&amp;" "&amp;$B2369,'Raw Election Data'!$C$1:$C$3144,0),MATCH('Joined Data'!P$1,'Raw Election Data'!$A$1:$AN$1,0))</f>
        <v>4161</v>
      </c>
      <c r="Q2369">
        <f>INDEX('Raw Election Data'!$A$1:$AN$3144,MATCH($C2369&amp;" "&amp;$B2369,'Raw Election Data'!$C$1:$C$3144,0),MATCH('Joined Data'!Q$1,'Raw Election Data'!$A$1:$AN$1,0))</f>
        <v>-0.25823868925712162</v>
      </c>
      <c r="R2369">
        <f>INDEX('Raw Election Data'!$A$1:$AN$3144,MATCH($C2369&amp;" "&amp;$B2369,'Raw Election Data'!$C$1:$C$3144,0),MATCH('Joined Data'!R$1,'Raw Election Data'!$A$1:$AN$1,0))</f>
        <v>0.25823868925712162</v>
      </c>
    </row>
    <row r="2370" spans="1:18" ht="13.5" hidden="1" customHeight="1" x14ac:dyDescent="0.15">
      <c r="A2370" t="s">
        <v>289</v>
      </c>
      <c r="B2370" t="s">
        <v>6093</v>
      </c>
      <c r="C2370" t="str">
        <f>INDEX(FIPS!$A$1:$E$3236,MATCH($F2370,FIPS!$D$1:$D$3236,0),5)</f>
        <v>Brule County</v>
      </c>
      <c r="D2370" t="s">
        <v>290</v>
      </c>
      <c r="E2370" s="15" t="s">
        <v>13</v>
      </c>
      <c r="F2370" t="s">
        <v>6112</v>
      </c>
      <c r="G2370" t="s">
        <v>438</v>
      </c>
      <c r="H2370" t="str">
        <f>IFERROR(VLOOKUP($G2370,'Team Colors'!$A:$B,2,0),"#c9c9c9")</f>
        <v>#4f2683</v>
      </c>
      <c r="I2370">
        <f>INDEX('Raw Election Data'!$A$1:$AN$3144,MATCH($C2370&amp;" "&amp;$B2370,'Raw Election Data'!$C$1:$C$3144,0),MATCH('Joined Data'!I$1,'Raw Election Data'!$A$1:$AN$1,0))</f>
        <v>5281</v>
      </c>
      <c r="J2370">
        <f>INDEX('Raw Election Data'!$A$1:$AN$3144,MATCH($C2370&amp;" "&amp;$B2370,'Raw Election Data'!$C$1:$C$3144,0),MATCH('Joined Data'!J$1,'Raw Election Data'!$A$1:$AN$1,0))</f>
        <v>571</v>
      </c>
      <c r="K2370">
        <f>INDEX('Raw Election Data'!$A$1:$AN$3144,MATCH($C2370&amp;" "&amp;$B2370,'Raw Election Data'!$C$1:$C$3144,0),MATCH('Joined Data'!K$1,'Raw Election Data'!$A$1:$AN$1,0))</f>
        <v>1565</v>
      </c>
      <c r="L2370">
        <f>INDEX('Raw Election Data'!$A$1:$AN$3144,MATCH($C2370&amp;" "&amp;$B2370,'Raw Election Data'!$C$1:$C$3144,0),MATCH('Joined Data'!L$1,'Raw Election Data'!$A$1:$AN$1,0))</f>
        <v>2288</v>
      </c>
      <c r="M2370">
        <f>INDEX('Raw Election Data'!$A$1:$AN$3144,MATCH($C2370&amp;" "&amp;$B2370,'Raw Election Data'!$C$1:$C$3144,0),MATCH('Joined Data'!M$1,'Raw Election Data'!$A$1:$AN$1,0))</f>
        <v>0.24956293706293706</v>
      </c>
      <c r="N2370">
        <f>INDEX('Raw Election Data'!$A$1:$AN$3144,MATCH($C2370&amp;" "&amp;$B2370,'Raw Election Data'!$C$1:$C$3144,0),MATCH('Joined Data'!N$1,'Raw Election Data'!$A$1:$AN$1,0))</f>
        <v>0.68400349650349646</v>
      </c>
      <c r="O2370">
        <f>INDEX('Raw Election Data'!$A$1:$AN$3144,MATCH($C2370&amp;" "&amp;$B2370,'Raw Election Data'!$C$1:$C$3144,0),MATCH('Joined Data'!O$1,'Raw Election Data'!$A$1:$AN$1,0))</f>
        <v>-994</v>
      </c>
      <c r="P2370">
        <f>INDEX('Raw Election Data'!$A$1:$AN$3144,MATCH($C2370&amp;" "&amp;$B2370,'Raw Election Data'!$C$1:$C$3144,0),MATCH('Joined Data'!P$1,'Raw Election Data'!$A$1:$AN$1,0))</f>
        <v>994</v>
      </c>
      <c r="Q2370">
        <f>INDEX('Raw Election Data'!$A$1:$AN$3144,MATCH($C2370&amp;" "&amp;$B2370,'Raw Election Data'!$C$1:$C$3144,0),MATCH('Joined Data'!Q$1,'Raw Election Data'!$A$1:$AN$1,0))</f>
        <v>-0.43444055944055937</v>
      </c>
      <c r="R2370">
        <f>INDEX('Raw Election Data'!$A$1:$AN$3144,MATCH($C2370&amp;" "&amp;$B2370,'Raw Election Data'!$C$1:$C$3144,0),MATCH('Joined Data'!R$1,'Raw Election Data'!$A$1:$AN$1,0))</f>
        <v>0.43444055944055937</v>
      </c>
    </row>
    <row r="2371" spans="1:18" ht="13.5" hidden="1" customHeight="1" x14ac:dyDescent="0.15">
      <c r="A2371" t="s">
        <v>289</v>
      </c>
      <c r="B2371" t="s">
        <v>6093</v>
      </c>
      <c r="C2371" t="str">
        <f>INDEX(FIPS!$A$1:$E$3236,MATCH($F2371,FIPS!$D$1:$D$3236,0),5)</f>
        <v>Buffalo County</v>
      </c>
      <c r="D2371" t="s">
        <v>290</v>
      </c>
      <c r="E2371" s="15" t="s">
        <v>14</v>
      </c>
      <c r="F2371" t="s">
        <v>6113</v>
      </c>
      <c r="G2371" t="s">
        <v>437</v>
      </c>
      <c r="H2371" t="str">
        <f>IFERROR(VLOOKUP($G2371,'Team Colors'!$A:$B,2,0),"#c9c9c9")</f>
        <v>#fb4f14</v>
      </c>
      <c r="I2371">
        <f>INDEX('Raw Election Data'!$A$1:$AN$3144,MATCH($C2371&amp;" "&amp;$B2371,'Raw Election Data'!$C$1:$C$3144,0),MATCH('Joined Data'!I$1,'Raw Election Data'!$A$1:$AN$1,0))</f>
        <v>2095</v>
      </c>
      <c r="J2371">
        <f>INDEX('Raw Election Data'!$A$1:$AN$3144,MATCH($C2371&amp;" "&amp;$B2371,'Raw Election Data'!$C$1:$C$3144,0),MATCH('Joined Data'!J$1,'Raw Election Data'!$A$1:$AN$1,0))</f>
        <v>296</v>
      </c>
      <c r="K2371">
        <f>INDEX('Raw Election Data'!$A$1:$AN$3144,MATCH($C2371&amp;" "&amp;$B2371,'Raw Election Data'!$C$1:$C$3144,0),MATCH('Joined Data'!K$1,'Raw Election Data'!$A$1:$AN$1,0))</f>
        <v>171</v>
      </c>
      <c r="L2371">
        <f>INDEX('Raw Election Data'!$A$1:$AN$3144,MATCH($C2371&amp;" "&amp;$B2371,'Raw Election Data'!$C$1:$C$3144,0),MATCH('Joined Data'!L$1,'Raw Election Data'!$A$1:$AN$1,0))</f>
        <v>490</v>
      </c>
      <c r="M2371">
        <f>INDEX('Raw Election Data'!$A$1:$AN$3144,MATCH($C2371&amp;" "&amp;$B2371,'Raw Election Data'!$C$1:$C$3144,0),MATCH('Joined Data'!M$1,'Raw Election Data'!$A$1:$AN$1,0))</f>
        <v>0.60408163265306125</v>
      </c>
      <c r="N2371">
        <f>INDEX('Raw Election Data'!$A$1:$AN$3144,MATCH($C2371&amp;" "&amp;$B2371,'Raw Election Data'!$C$1:$C$3144,0),MATCH('Joined Data'!N$1,'Raw Election Data'!$A$1:$AN$1,0))</f>
        <v>0.34897959183673471</v>
      </c>
      <c r="O2371">
        <f>INDEX('Raw Election Data'!$A$1:$AN$3144,MATCH($C2371&amp;" "&amp;$B2371,'Raw Election Data'!$C$1:$C$3144,0),MATCH('Joined Data'!O$1,'Raw Election Data'!$A$1:$AN$1,0))</f>
        <v>125</v>
      </c>
      <c r="P2371">
        <f>INDEX('Raw Election Data'!$A$1:$AN$3144,MATCH($C2371&amp;" "&amp;$B2371,'Raw Election Data'!$C$1:$C$3144,0),MATCH('Joined Data'!P$1,'Raw Election Data'!$A$1:$AN$1,0))</f>
        <v>-125</v>
      </c>
      <c r="Q2371">
        <f>INDEX('Raw Election Data'!$A$1:$AN$3144,MATCH($C2371&amp;" "&amp;$B2371,'Raw Election Data'!$C$1:$C$3144,0),MATCH('Joined Data'!Q$1,'Raw Election Data'!$A$1:$AN$1,0))</f>
        <v>0.25510204081632654</v>
      </c>
      <c r="R2371">
        <f>INDEX('Raw Election Data'!$A$1:$AN$3144,MATCH($C2371&amp;" "&amp;$B2371,'Raw Election Data'!$C$1:$C$3144,0),MATCH('Joined Data'!R$1,'Raw Election Data'!$A$1:$AN$1,0))</f>
        <v>-0.25510204081632654</v>
      </c>
    </row>
    <row r="2372" spans="1:18" ht="13.5" hidden="1" customHeight="1" x14ac:dyDescent="0.15">
      <c r="A2372" t="s">
        <v>289</v>
      </c>
      <c r="B2372" t="s">
        <v>6093</v>
      </c>
      <c r="C2372" t="str">
        <f>INDEX(FIPS!$A$1:$E$3236,MATCH($F2372,FIPS!$D$1:$D$3236,0),5)</f>
        <v>Butte County</v>
      </c>
      <c r="D2372" t="s">
        <v>290</v>
      </c>
      <c r="E2372" s="15" t="s">
        <v>15</v>
      </c>
      <c r="F2372" t="s">
        <v>6114</v>
      </c>
      <c r="G2372" t="s">
        <v>437</v>
      </c>
      <c r="H2372" t="str">
        <f>IFERROR(VLOOKUP($G2372,'Team Colors'!$A:$B,2,0),"#c9c9c9")</f>
        <v>#fb4f14</v>
      </c>
      <c r="I2372">
        <f>INDEX('Raw Election Data'!$A$1:$AN$3144,MATCH($C2372&amp;" "&amp;$B2372,'Raw Election Data'!$C$1:$C$3144,0),MATCH('Joined Data'!I$1,'Raw Election Data'!$A$1:$AN$1,0))</f>
        <v>10283</v>
      </c>
      <c r="J2372">
        <f>INDEX('Raw Election Data'!$A$1:$AN$3144,MATCH($C2372&amp;" "&amp;$B2372,'Raw Election Data'!$C$1:$C$3144,0),MATCH('Joined Data'!J$1,'Raw Election Data'!$A$1:$AN$1,0))</f>
        <v>693</v>
      </c>
      <c r="K2372">
        <f>INDEX('Raw Election Data'!$A$1:$AN$3144,MATCH($C2372&amp;" "&amp;$B2372,'Raw Election Data'!$C$1:$C$3144,0),MATCH('Joined Data'!K$1,'Raw Election Data'!$A$1:$AN$1,0))</f>
        <v>3355</v>
      </c>
      <c r="L2372">
        <f>INDEX('Raw Election Data'!$A$1:$AN$3144,MATCH($C2372&amp;" "&amp;$B2372,'Raw Election Data'!$C$1:$C$3144,0),MATCH('Joined Data'!L$1,'Raw Election Data'!$A$1:$AN$1,0))</f>
        <v>4346</v>
      </c>
      <c r="M2372">
        <f>INDEX('Raw Election Data'!$A$1:$AN$3144,MATCH($C2372&amp;" "&amp;$B2372,'Raw Election Data'!$C$1:$C$3144,0),MATCH('Joined Data'!M$1,'Raw Election Data'!$A$1:$AN$1,0))</f>
        <v>0.15945697192820985</v>
      </c>
      <c r="N2372">
        <f>INDEX('Raw Election Data'!$A$1:$AN$3144,MATCH($C2372&amp;" "&amp;$B2372,'Raw Election Data'!$C$1:$C$3144,0),MATCH('Joined Data'!N$1,'Raw Election Data'!$A$1:$AN$1,0))</f>
        <v>0.77197422917625402</v>
      </c>
      <c r="O2372">
        <f>INDEX('Raw Election Data'!$A$1:$AN$3144,MATCH($C2372&amp;" "&amp;$B2372,'Raw Election Data'!$C$1:$C$3144,0),MATCH('Joined Data'!O$1,'Raw Election Data'!$A$1:$AN$1,0))</f>
        <v>-2662</v>
      </c>
      <c r="P2372">
        <f>INDEX('Raw Election Data'!$A$1:$AN$3144,MATCH($C2372&amp;" "&amp;$B2372,'Raw Election Data'!$C$1:$C$3144,0),MATCH('Joined Data'!P$1,'Raw Election Data'!$A$1:$AN$1,0))</f>
        <v>2662</v>
      </c>
      <c r="Q2372">
        <f>INDEX('Raw Election Data'!$A$1:$AN$3144,MATCH($C2372&amp;" "&amp;$B2372,'Raw Election Data'!$C$1:$C$3144,0),MATCH('Joined Data'!Q$1,'Raw Election Data'!$A$1:$AN$1,0))</f>
        <v>-0.61251725724804418</v>
      </c>
      <c r="R2372">
        <f>INDEX('Raw Election Data'!$A$1:$AN$3144,MATCH($C2372&amp;" "&amp;$B2372,'Raw Election Data'!$C$1:$C$3144,0),MATCH('Joined Data'!R$1,'Raw Election Data'!$A$1:$AN$1,0))</f>
        <v>0.61251725724804418</v>
      </c>
    </row>
    <row r="2373" spans="1:18" ht="13.5" hidden="1" customHeight="1" x14ac:dyDescent="0.15">
      <c r="A2373" t="s">
        <v>289</v>
      </c>
      <c r="B2373" t="s">
        <v>6093</v>
      </c>
      <c r="C2373" t="str">
        <f>INDEX(FIPS!$A$1:$E$3236,MATCH($F2373,FIPS!$D$1:$D$3236,0),5)</f>
        <v>Campbell County</v>
      </c>
      <c r="D2373" t="s">
        <v>290</v>
      </c>
      <c r="E2373" s="15" t="s">
        <v>16</v>
      </c>
      <c r="F2373" t="s">
        <v>6115</v>
      </c>
      <c r="G2373" t="s">
        <v>438</v>
      </c>
      <c r="H2373" t="str">
        <f>IFERROR(VLOOKUP($G2373,'Team Colors'!$A:$B,2,0),"#c9c9c9")</f>
        <v>#4f2683</v>
      </c>
      <c r="I2373">
        <f>INDEX('Raw Election Data'!$A$1:$AN$3144,MATCH($C2373&amp;" "&amp;$B2373,'Raw Election Data'!$C$1:$C$3144,0),MATCH('Joined Data'!I$1,'Raw Election Data'!$A$1:$AN$1,0))</f>
        <v>1397</v>
      </c>
      <c r="J2373">
        <f>INDEX('Raw Election Data'!$A$1:$AN$3144,MATCH($C2373&amp;" "&amp;$B2373,'Raw Election Data'!$C$1:$C$3144,0),MATCH('Joined Data'!J$1,'Raw Election Data'!$A$1:$AN$1,0))</f>
        <v>105</v>
      </c>
      <c r="K2373">
        <f>INDEX('Raw Election Data'!$A$1:$AN$3144,MATCH($C2373&amp;" "&amp;$B2373,'Raw Election Data'!$C$1:$C$3144,0),MATCH('Joined Data'!K$1,'Raw Election Data'!$A$1:$AN$1,0))</f>
        <v>704</v>
      </c>
      <c r="L2373">
        <f>INDEX('Raw Election Data'!$A$1:$AN$3144,MATCH($C2373&amp;" "&amp;$B2373,'Raw Election Data'!$C$1:$C$3144,0),MATCH('Joined Data'!L$1,'Raw Election Data'!$A$1:$AN$1,0))</f>
        <v>831</v>
      </c>
      <c r="M2373">
        <f>INDEX('Raw Election Data'!$A$1:$AN$3144,MATCH($C2373&amp;" "&amp;$B2373,'Raw Election Data'!$C$1:$C$3144,0),MATCH('Joined Data'!M$1,'Raw Election Data'!$A$1:$AN$1,0))</f>
        <v>0.1263537906137184</v>
      </c>
      <c r="N2373">
        <f>INDEX('Raw Election Data'!$A$1:$AN$3144,MATCH($C2373&amp;" "&amp;$B2373,'Raw Election Data'!$C$1:$C$3144,0),MATCH('Joined Data'!N$1,'Raw Election Data'!$A$1:$AN$1,0))</f>
        <v>0.84717208182912151</v>
      </c>
      <c r="O2373">
        <f>INDEX('Raw Election Data'!$A$1:$AN$3144,MATCH($C2373&amp;" "&amp;$B2373,'Raw Election Data'!$C$1:$C$3144,0),MATCH('Joined Data'!O$1,'Raw Election Data'!$A$1:$AN$1,0))</f>
        <v>-599</v>
      </c>
      <c r="P2373">
        <f>INDEX('Raw Election Data'!$A$1:$AN$3144,MATCH($C2373&amp;" "&amp;$B2373,'Raw Election Data'!$C$1:$C$3144,0),MATCH('Joined Data'!P$1,'Raw Election Data'!$A$1:$AN$1,0))</f>
        <v>599</v>
      </c>
      <c r="Q2373">
        <f>INDEX('Raw Election Data'!$A$1:$AN$3144,MATCH($C2373&amp;" "&amp;$B2373,'Raw Election Data'!$C$1:$C$3144,0),MATCH('Joined Data'!Q$1,'Raw Election Data'!$A$1:$AN$1,0))</f>
        <v>-0.72081829121540308</v>
      </c>
      <c r="R2373">
        <f>INDEX('Raw Election Data'!$A$1:$AN$3144,MATCH($C2373&amp;" "&amp;$B2373,'Raw Election Data'!$C$1:$C$3144,0),MATCH('Joined Data'!R$1,'Raw Election Data'!$A$1:$AN$1,0))</f>
        <v>0.72081829121540308</v>
      </c>
    </row>
    <row r="2374" spans="1:18" ht="13.5" hidden="1" customHeight="1" x14ac:dyDescent="0.15">
      <c r="A2374" t="s">
        <v>289</v>
      </c>
      <c r="B2374" t="s">
        <v>6093</v>
      </c>
      <c r="C2374" t="str">
        <f>INDEX(FIPS!$A$1:$E$3236,MATCH($F2374,FIPS!$D$1:$D$3236,0),5)</f>
        <v>Charles Mix County</v>
      </c>
      <c r="D2374" t="s">
        <v>290</v>
      </c>
      <c r="E2374" s="15" t="s">
        <v>17</v>
      </c>
      <c r="F2374" t="s">
        <v>6117</v>
      </c>
      <c r="G2374" t="s">
        <v>438</v>
      </c>
      <c r="H2374" t="str">
        <f>IFERROR(VLOOKUP($G2374,'Team Colors'!$A:$B,2,0),"#c9c9c9")</f>
        <v>#4f2683</v>
      </c>
      <c r="I2374">
        <f>INDEX('Raw Election Data'!$A$1:$AN$3144,MATCH($C2374&amp;" "&amp;$B2374,'Raw Election Data'!$C$1:$C$3144,0),MATCH('Joined Data'!I$1,'Raw Election Data'!$A$1:$AN$1,0))</f>
        <v>9383</v>
      </c>
      <c r="J2374">
        <f>INDEX('Raw Election Data'!$A$1:$AN$3144,MATCH($C2374&amp;" "&amp;$B2374,'Raw Election Data'!$C$1:$C$3144,0),MATCH('Joined Data'!J$1,'Raw Election Data'!$A$1:$AN$1,0))</f>
        <v>935</v>
      </c>
      <c r="K2374">
        <f>INDEX('Raw Election Data'!$A$1:$AN$3144,MATCH($C2374&amp;" "&amp;$B2374,'Raw Election Data'!$C$1:$C$3144,0),MATCH('Joined Data'!K$1,'Raw Election Data'!$A$1:$AN$1,0))</f>
        <v>2382</v>
      </c>
      <c r="L2374">
        <f>INDEX('Raw Election Data'!$A$1:$AN$3144,MATCH($C2374&amp;" "&amp;$B2374,'Raw Election Data'!$C$1:$C$3144,0),MATCH('Joined Data'!L$1,'Raw Election Data'!$A$1:$AN$1,0))</f>
        <v>3433</v>
      </c>
      <c r="M2374">
        <f>INDEX('Raw Election Data'!$A$1:$AN$3144,MATCH($C2374&amp;" "&amp;$B2374,'Raw Election Data'!$C$1:$C$3144,0),MATCH('Joined Data'!M$1,'Raw Election Data'!$A$1:$AN$1,0))</f>
        <v>0.27235653946985144</v>
      </c>
      <c r="N2374">
        <f>INDEX('Raw Election Data'!$A$1:$AN$3144,MATCH($C2374&amp;" "&amp;$B2374,'Raw Election Data'!$C$1:$C$3144,0),MATCH('Joined Data'!N$1,'Raw Election Data'!$A$1:$AN$1,0))</f>
        <v>0.69385377221089428</v>
      </c>
      <c r="O2374">
        <f>INDEX('Raw Election Data'!$A$1:$AN$3144,MATCH($C2374&amp;" "&amp;$B2374,'Raw Election Data'!$C$1:$C$3144,0),MATCH('Joined Data'!O$1,'Raw Election Data'!$A$1:$AN$1,0))</f>
        <v>-1447</v>
      </c>
      <c r="P2374">
        <f>INDEX('Raw Election Data'!$A$1:$AN$3144,MATCH($C2374&amp;" "&amp;$B2374,'Raw Election Data'!$C$1:$C$3144,0),MATCH('Joined Data'!P$1,'Raw Election Data'!$A$1:$AN$1,0))</f>
        <v>1447</v>
      </c>
      <c r="Q2374">
        <f>INDEX('Raw Election Data'!$A$1:$AN$3144,MATCH($C2374&amp;" "&amp;$B2374,'Raw Election Data'!$C$1:$C$3144,0),MATCH('Joined Data'!Q$1,'Raw Election Data'!$A$1:$AN$1,0))</f>
        <v>-0.42149723274104284</v>
      </c>
      <c r="R2374">
        <f>INDEX('Raw Election Data'!$A$1:$AN$3144,MATCH($C2374&amp;" "&amp;$B2374,'Raw Election Data'!$C$1:$C$3144,0),MATCH('Joined Data'!R$1,'Raw Election Data'!$A$1:$AN$1,0))</f>
        <v>0.42149723274104284</v>
      </c>
    </row>
    <row r="2375" spans="1:18" ht="13.5" hidden="1" customHeight="1" x14ac:dyDescent="0.15">
      <c r="A2375" t="s">
        <v>289</v>
      </c>
      <c r="B2375" t="s">
        <v>6093</v>
      </c>
      <c r="C2375" t="str">
        <f>INDEX(FIPS!$A$1:$E$3236,MATCH($F2375,FIPS!$D$1:$D$3236,0),5)</f>
        <v>Clark County</v>
      </c>
      <c r="D2375" t="s">
        <v>290</v>
      </c>
      <c r="E2375" s="15" t="s">
        <v>18</v>
      </c>
      <c r="F2375" t="s">
        <v>6118</v>
      </c>
      <c r="G2375" t="s">
        <v>438</v>
      </c>
      <c r="H2375" t="str">
        <f>IFERROR(VLOOKUP($G2375,'Team Colors'!$A:$B,2,0),"#c9c9c9")</f>
        <v>#4f2683</v>
      </c>
      <c r="I2375">
        <f>INDEX('Raw Election Data'!$A$1:$AN$3144,MATCH($C2375&amp;" "&amp;$B2375,'Raw Election Data'!$C$1:$C$3144,0),MATCH('Joined Data'!I$1,'Raw Election Data'!$A$1:$AN$1,0))</f>
        <v>3659</v>
      </c>
      <c r="J2375">
        <f>INDEX('Raw Election Data'!$A$1:$AN$3144,MATCH($C2375&amp;" "&amp;$B2375,'Raw Election Data'!$C$1:$C$3144,0),MATCH('Joined Data'!J$1,'Raw Election Data'!$A$1:$AN$1,0))</f>
        <v>398</v>
      </c>
      <c r="K2375">
        <f>INDEX('Raw Election Data'!$A$1:$AN$3144,MATCH($C2375&amp;" "&amp;$B2375,'Raw Election Data'!$C$1:$C$3144,0),MATCH('Joined Data'!K$1,'Raw Election Data'!$A$1:$AN$1,0))</f>
        <v>1139</v>
      </c>
      <c r="L2375">
        <f>INDEX('Raw Election Data'!$A$1:$AN$3144,MATCH($C2375&amp;" "&amp;$B2375,'Raw Election Data'!$C$1:$C$3144,0),MATCH('Joined Data'!L$1,'Raw Election Data'!$A$1:$AN$1,0))</f>
        <v>1657</v>
      </c>
      <c r="M2375">
        <f>INDEX('Raw Election Data'!$A$1:$AN$3144,MATCH($C2375&amp;" "&amp;$B2375,'Raw Election Data'!$C$1:$C$3144,0),MATCH('Joined Data'!M$1,'Raw Election Data'!$A$1:$AN$1,0))</f>
        <v>0.24019312009656005</v>
      </c>
      <c r="N2375">
        <f>INDEX('Raw Election Data'!$A$1:$AN$3144,MATCH($C2375&amp;" "&amp;$B2375,'Raw Election Data'!$C$1:$C$3144,0),MATCH('Joined Data'!N$1,'Raw Election Data'!$A$1:$AN$1,0))</f>
        <v>0.68738684369342185</v>
      </c>
      <c r="O2375">
        <f>INDEX('Raw Election Data'!$A$1:$AN$3144,MATCH($C2375&amp;" "&amp;$B2375,'Raw Election Data'!$C$1:$C$3144,0),MATCH('Joined Data'!O$1,'Raw Election Data'!$A$1:$AN$1,0))</f>
        <v>-741</v>
      </c>
      <c r="P2375">
        <f>INDEX('Raw Election Data'!$A$1:$AN$3144,MATCH($C2375&amp;" "&amp;$B2375,'Raw Election Data'!$C$1:$C$3144,0),MATCH('Joined Data'!P$1,'Raw Election Data'!$A$1:$AN$1,0))</f>
        <v>741</v>
      </c>
      <c r="Q2375">
        <f>INDEX('Raw Election Data'!$A$1:$AN$3144,MATCH($C2375&amp;" "&amp;$B2375,'Raw Election Data'!$C$1:$C$3144,0),MATCH('Joined Data'!Q$1,'Raw Election Data'!$A$1:$AN$1,0))</f>
        <v>-0.44719372359686183</v>
      </c>
      <c r="R2375">
        <f>INDEX('Raw Election Data'!$A$1:$AN$3144,MATCH($C2375&amp;" "&amp;$B2375,'Raw Election Data'!$C$1:$C$3144,0),MATCH('Joined Data'!R$1,'Raw Election Data'!$A$1:$AN$1,0))</f>
        <v>0.44719372359686183</v>
      </c>
    </row>
    <row r="2376" spans="1:18" ht="13.5" hidden="1" customHeight="1" x14ac:dyDescent="0.15">
      <c r="A2376" t="s">
        <v>289</v>
      </c>
      <c r="B2376" t="s">
        <v>6093</v>
      </c>
      <c r="C2376" t="str">
        <f>INDEX(FIPS!$A$1:$E$3236,MATCH($F2376,FIPS!$D$1:$D$3236,0),5)</f>
        <v>Clay County</v>
      </c>
      <c r="D2376" t="s">
        <v>290</v>
      </c>
      <c r="E2376" s="15" t="s">
        <v>19</v>
      </c>
      <c r="F2376" t="s">
        <v>6119</v>
      </c>
      <c r="G2376" t="s">
        <v>438</v>
      </c>
      <c r="H2376" t="str">
        <f>IFERROR(VLOOKUP($G2376,'Team Colors'!$A:$B,2,0),"#c9c9c9")</f>
        <v>#4f2683</v>
      </c>
      <c r="I2376">
        <f>INDEX('Raw Election Data'!$A$1:$AN$3144,MATCH($C2376&amp;" "&amp;$B2376,'Raw Election Data'!$C$1:$C$3144,0),MATCH('Joined Data'!I$1,'Raw Election Data'!$A$1:$AN$1,0))</f>
        <v>13964</v>
      </c>
      <c r="J2376">
        <f>INDEX('Raw Election Data'!$A$1:$AN$3144,MATCH($C2376&amp;" "&amp;$B2376,'Raw Election Data'!$C$1:$C$3144,0),MATCH('Joined Data'!J$1,'Raw Election Data'!$A$1:$AN$1,0))</f>
        <v>2608</v>
      </c>
      <c r="K2376">
        <f>INDEX('Raw Election Data'!$A$1:$AN$3144,MATCH($C2376&amp;" "&amp;$B2376,'Raw Election Data'!$C$1:$C$3144,0),MATCH('Joined Data'!K$1,'Raw Election Data'!$A$1:$AN$1,0))</f>
        <v>2109</v>
      </c>
      <c r="L2376">
        <f>INDEX('Raw Election Data'!$A$1:$AN$3144,MATCH($C2376&amp;" "&amp;$B2376,'Raw Election Data'!$C$1:$C$3144,0),MATCH('Joined Data'!L$1,'Raw Election Data'!$A$1:$AN$1,0))</f>
        <v>5069</v>
      </c>
      <c r="M2376">
        <f>INDEX('Raw Election Data'!$A$1:$AN$3144,MATCH($C2376&amp;" "&amp;$B2376,'Raw Election Data'!$C$1:$C$3144,0),MATCH('Joined Data'!M$1,'Raw Election Data'!$A$1:$AN$1,0))</f>
        <v>0.51449990136121526</v>
      </c>
      <c r="N2376">
        <f>INDEX('Raw Election Data'!$A$1:$AN$3144,MATCH($C2376&amp;" "&amp;$B2376,'Raw Election Data'!$C$1:$C$3144,0),MATCH('Joined Data'!N$1,'Raw Election Data'!$A$1:$AN$1,0))</f>
        <v>0.41605839416058393</v>
      </c>
      <c r="O2376">
        <f>INDEX('Raw Election Data'!$A$1:$AN$3144,MATCH($C2376&amp;" "&amp;$B2376,'Raw Election Data'!$C$1:$C$3144,0),MATCH('Joined Data'!O$1,'Raw Election Data'!$A$1:$AN$1,0))</f>
        <v>499</v>
      </c>
      <c r="P2376">
        <f>INDEX('Raw Election Data'!$A$1:$AN$3144,MATCH($C2376&amp;" "&amp;$B2376,'Raw Election Data'!$C$1:$C$3144,0),MATCH('Joined Data'!P$1,'Raw Election Data'!$A$1:$AN$1,0))</f>
        <v>-499</v>
      </c>
      <c r="Q2376">
        <f>INDEX('Raw Election Data'!$A$1:$AN$3144,MATCH($C2376&amp;" "&amp;$B2376,'Raw Election Data'!$C$1:$C$3144,0),MATCH('Joined Data'!Q$1,'Raw Election Data'!$A$1:$AN$1,0))</f>
        <v>9.8441507200631329E-2</v>
      </c>
      <c r="R2376">
        <f>INDEX('Raw Election Data'!$A$1:$AN$3144,MATCH($C2376&amp;" "&amp;$B2376,'Raw Election Data'!$C$1:$C$3144,0),MATCH('Joined Data'!R$1,'Raw Election Data'!$A$1:$AN$1,0))</f>
        <v>-9.8441507200631329E-2</v>
      </c>
    </row>
    <row r="2377" spans="1:18" ht="13.5" hidden="1" customHeight="1" x14ac:dyDescent="0.15">
      <c r="A2377" t="s">
        <v>289</v>
      </c>
      <c r="B2377" t="s">
        <v>6093</v>
      </c>
      <c r="C2377" t="str">
        <f>INDEX(FIPS!$A$1:$E$3236,MATCH($F2377,FIPS!$D$1:$D$3236,0),5)</f>
        <v>Codington County</v>
      </c>
      <c r="D2377" t="s">
        <v>290</v>
      </c>
      <c r="E2377" s="15" t="s">
        <v>20</v>
      </c>
      <c r="F2377" t="s">
        <v>6123</v>
      </c>
      <c r="G2377" t="s">
        <v>438</v>
      </c>
      <c r="H2377" t="str">
        <f>IFERROR(VLOOKUP($G2377,'Team Colors'!$A:$B,2,0),"#c9c9c9")</f>
        <v>#4f2683</v>
      </c>
      <c r="I2377">
        <f>INDEX('Raw Election Data'!$A$1:$AN$3144,MATCH($C2377&amp;" "&amp;$B2377,'Raw Election Data'!$C$1:$C$3144,0),MATCH('Joined Data'!I$1,'Raw Election Data'!$A$1:$AN$1,0))</f>
        <v>27939</v>
      </c>
      <c r="J2377">
        <f>INDEX('Raw Election Data'!$A$1:$AN$3144,MATCH($C2377&amp;" "&amp;$B2377,'Raw Election Data'!$C$1:$C$3144,0),MATCH('Joined Data'!J$1,'Raw Election Data'!$A$1:$AN$1,0))</f>
        <v>3174</v>
      </c>
      <c r="K2377">
        <f>INDEX('Raw Election Data'!$A$1:$AN$3144,MATCH($C2377&amp;" "&amp;$B2377,'Raw Election Data'!$C$1:$C$3144,0),MATCH('Joined Data'!K$1,'Raw Election Data'!$A$1:$AN$1,0))</f>
        <v>7764</v>
      </c>
      <c r="L2377">
        <f>INDEX('Raw Election Data'!$A$1:$AN$3144,MATCH($C2377&amp;" "&amp;$B2377,'Raw Election Data'!$C$1:$C$3144,0),MATCH('Joined Data'!L$1,'Raw Election Data'!$A$1:$AN$1,0))</f>
        <v>11669</v>
      </c>
      <c r="M2377">
        <f>INDEX('Raw Election Data'!$A$1:$AN$3144,MATCH($C2377&amp;" "&amp;$B2377,'Raw Election Data'!$C$1:$C$3144,0),MATCH('Joined Data'!M$1,'Raw Election Data'!$A$1:$AN$1,0))</f>
        <v>0.2720027423086811</v>
      </c>
      <c r="N2377">
        <f>INDEX('Raw Election Data'!$A$1:$AN$3144,MATCH($C2377&amp;" "&amp;$B2377,'Raw Election Data'!$C$1:$C$3144,0),MATCH('Joined Data'!N$1,'Raw Election Data'!$A$1:$AN$1,0))</f>
        <v>0.6653526437569629</v>
      </c>
      <c r="O2377">
        <f>INDEX('Raw Election Data'!$A$1:$AN$3144,MATCH($C2377&amp;" "&amp;$B2377,'Raw Election Data'!$C$1:$C$3144,0),MATCH('Joined Data'!O$1,'Raw Election Data'!$A$1:$AN$1,0))</f>
        <v>-4590</v>
      </c>
      <c r="P2377">
        <f>INDEX('Raw Election Data'!$A$1:$AN$3144,MATCH($C2377&amp;" "&amp;$B2377,'Raw Election Data'!$C$1:$C$3144,0),MATCH('Joined Data'!P$1,'Raw Election Data'!$A$1:$AN$1,0))</f>
        <v>4590</v>
      </c>
      <c r="Q2377">
        <f>INDEX('Raw Election Data'!$A$1:$AN$3144,MATCH($C2377&amp;" "&amp;$B2377,'Raw Election Data'!$C$1:$C$3144,0),MATCH('Joined Data'!Q$1,'Raw Election Data'!$A$1:$AN$1,0))</f>
        <v>-0.3933499014482818</v>
      </c>
      <c r="R2377">
        <f>INDEX('Raw Election Data'!$A$1:$AN$3144,MATCH($C2377&amp;" "&amp;$B2377,'Raw Election Data'!$C$1:$C$3144,0),MATCH('Joined Data'!R$1,'Raw Election Data'!$A$1:$AN$1,0))</f>
        <v>0.3933499014482818</v>
      </c>
    </row>
    <row r="2378" spans="1:18" ht="13.5" hidden="1" customHeight="1" x14ac:dyDescent="0.15">
      <c r="A2378" t="s">
        <v>289</v>
      </c>
      <c r="B2378" t="s">
        <v>6093</v>
      </c>
      <c r="C2378" t="str">
        <f>INDEX(FIPS!$A$1:$E$3236,MATCH($F2378,FIPS!$D$1:$D$3236,0),5)</f>
        <v>Corson County</v>
      </c>
      <c r="D2378" t="s">
        <v>290</v>
      </c>
      <c r="E2378" s="15" t="s">
        <v>21</v>
      </c>
      <c r="F2378" t="s">
        <v>6127</v>
      </c>
      <c r="G2378" t="s">
        <v>437</v>
      </c>
      <c r="H2378" t="str">
        <f>IFERROR(VLOOKUP($G2378,'Team Colors'!$A:$B,2,0),"#c9c9c9")</f>
        <v>#fb4f14</v>
      </c>
      <c r="I2378">
        <f>INDEX('Raw Election Data'!$A$1:$AN$3144,MATCH($C2378&amp;" "&amp;$B2378,'Raw Election Data'!$C$1:$C$3144,0),MATCH('Joined Data'!I$1,'Raw Election Data'!$A$1:$AN$1,0))</f>
        <v>4197</v>
      </c>
      <c r="J2378">
        <f>INDEX('Raw Election Data'!$A$1:$AN$3144,MATCH($C2378&amp;" "&amp;$B2378,'Raw Election Data'!$C$1:$C$3144,0),MATCH('Joined Data'!J$1,'Raw Election Data'!$A$1:$AN$1,0))</f>
        <v>535</v>
      </c>
      <c r="K2378">
        <f>INDEX('Raw Election Data'!$A$1:$AN$3144,MATCH($C2378&amp;" "&amp;$B2378,'Raw Election Data'!$C$1:$C$3144,0),MATCH('Joined Data'!K$1,'Raw Election Data'!$A$1:$AN$1,0))</f>
        <v>588</v>
      </c>
      <c r="L2378">
        <f>INDEX('Raw Election Data'!$A$1:$AN$3144,MATCH($C2378&amp;" "&amp;$B2378,'Raw Election Data'!$C$1:$C$3144,0),MATCH('Joined Data'!L$1,'Raw Election Data'!$A$1:$AN$1,0))</f>
        <v>1175</v>
      </c>
      <c r="M2378">
        <f>INDEX('Raw Election Data'!$A$1:$AN$3144,MATCH($C2378&amp;" "&amp;$B2378,'Raw Election Data'!$C$1:$C$3144,0),MATCH('Joined Data'!M$1,'Raw Election Data'!$A$1:$AN$1,0))</f>
        <v>0.4553191489361702</v>
      </c>
      <c r="N2378">
        <f>INDEX('Raw Election Data'!$A$1:$AN$3144,MATCH($C2378&amp;" "&amp;$B2378,'Raw Election Data'!$C$1:$C$3144,0),MATCH('Joined Data'!N$1,'Raw Election Data'!$A$1:$AN$1,0))</f>
        <v>0.50042553191489358</v>
      </c>
      <c r="O2378">
        <f>INDEX('Raw Election Data'!$A$1:$AN$3144,MATCH($C2378&amp;" "&amp;$B2378,'Raw Election Data'!$C$1:$C$3144,0),MATCH('Joined Data'!O$1,'Raw Election Data'!$A$1:$AN$1,0))</f>
        <v>-53</v>
      </c>
      <c r="P2378">
        <f>INDEX('Raw Election Data'!$A$1:$AN$3144,MATCH($C2378&amp;" "&amp;$B2378,'Raw Election Data'!$C$1:$C$3144,0),MATCH('Joined Data'!P$1,'Raw Election Data'!$A$1:$AN$1,0))</f>
        <v>53</v>
      </c>
      <c r="Q2378">
        <f>INDEX('Raw Election Data'!$A$1:$AN$3144,MATCH($C2378&amp;" "&amp;$B2378,'Raw Election Data'!$C$1:$C$3144,0),MATCH('Joined Data'!Q$1,'Raw Election Data'!$A$1:$AN$1,0))</f>
        <v>-4.5106382978723381E-2</v>
      </c>
      <c r="R2378">
        <f>INDEX('Raw Election Data'!$A$1:$AN$3144,MATCH($C2378&amp;" "&amp;$B2378,'Raw Election Data'!$C$1:$C$3144,0),MATCH('Joined Data'!R$1,'Raw Election Data'!$A$1:$AN$1,0))</f>
        <v>4.5106382978723381E-2</v>
      </c>
    </row>
    <row r="2379" spans="1:18" ht="13.5" hidden="1" customHeight="1" x14ac:dyDescent="0.15">
      <c r="A2379" t="s">
        <v>289</v>
      </c>
      <c r="B2379" t="s">
        <v>6093</v>
      </c>
      <c r="C2379" t="str">
        <f>INDEX(FIPS!$A$1:$E$3236,MATCH($F2379,FIPS!$D$1:$D$3236,0),5)</f>
        <v>Custer County</v>
      </c>
      <c r="D2379" t="s">
        <v>290</v>
      </c>
      <c r="E2379" s="15" t="s">
        <v>22</v>
      </c>
      <c r="F2379" t="s">
        <v>6128</v>
      </c>
      <c r="G2379" t="s">
        <v>437</v>
      </c>
      <c r="H2379" t="str">
        <f>IFERROR(VLOOKUP($G2379,'Team Colors'!$A:$B,2,0),"#c9c9c9")</f>
        <v>#fb4f14</v>
      </c>
      <c r="I2379">
        <f>INDEX('Raw Election Data'!$A$1:$AN$3144,MATCH($C2379&amp;" "&amp;$B2379,'Raw Election Data'!$C$1:$C$3144,0),MATCH('Joined Data'!I$1,'Raw Election Data'!$A$1:$AN$1,0))</f>
        <v>8446</v>
      </c>
      <c r="J2379">
        <f>INDEX('Raw Election Data'!$A$1:$AN$3144,MATCH($C2379&amp;" "&amp;$B2379,'Raw Election Data'!$C$1:$C$3144,0),MATCH('Joined Data'!J$1,'Raw Election Data'!$A$1:$AN$1,0))</f>
        <v>1120</v>
      </c>
      <c r="K2379">
        <f>INDEX('Raw Election Data'!$A$1:$AN$3144,MATCH($C2379&amp;" "&amp;$B2379,'Raw Election Data'!$C$1:$C$3144,0),MATCH('Joined Data'!K$1,'Raw Election Data'!$A$1:$AN$1,0))</f>
        <v>3290</v>
      </c>
      <c r="L2379">
        <f>INDEX('Raw Election Data'!$A$1:$AN$3144,MATCH($C2379&amp;" "&amp;$B2379,'Raw Election Data'!$C$1:$C$3144,0),MATCH('Joined Data'!L$1,'Raw Election Data'!$A$1:$AN$1,0))</f>
        <v>4716</v>
      </c>
      <c r="M2379">
        <f>INDEX('Raw Election Data'!$A$1:$AN$3144,MATCH($C2379&amp;" "&amp;$B2379,'Raw Election Data'!$C$1:$C$3144,0),MATCH('Joined Data'!M$1,'Raw Election Data'!$A$1:$AN$1,0))</f>
        <v>0.23748939779474132</v>
      </c>
      <c r="N2379">
        <f>INDEX('Raw Election Data'!$A$1:$AN$3144,MATCH($C2379&amp;" "&amp;$B2379,'Raw Election Data'!$C$1:$C$3144,0),MATCH('Joined Data'!N$1,'Raw Election Data'!$A$1:$AN$1,0))</f>
        <v>0.69762510602205263</v>
      </c>
      <c r="O2379">
        <f>INDEX('Raw Election Data'!$A$1:$AN$3144,MATCH($C2379&amp;" "&amp;$B2379,'Raw Election Data'!$C$1:$C$3144,0),MATCH('Joined Data'!O$1,'Raw Election Data'!$A$1:$AN$1,0))</f>
        <v>-2170</v>
      </c>
      <c r="P2379">
        <f>INDEX('Raw Election Data'!$A$1:$AN$3144,MATCH($C2379&amp;" "&amp;$B2379,'Raw Election Data'!$C$1:$C$3144,0),MATCH('Joined Data'!P$1,'Raw Election Data'!$A$1:$AN$1,0))</f>
        <v>2170</v>
      </c>
      <c r="Q2379">
        <f>INDEX('Raw Election Data'!$A$1:$AN$3144,MATCH($C2379&amp;" "&amp;$B2379,'Raw Election Data'!$C$1:$C$3144,0),MATCH('Joined Data'!Q$1,'Raw Election Data'!$A$1:$AN$1,0))</f>
        <v>-0.46013570822731131</v>
      </c>
      <c r="R2379">
        <f>INDEX('Raw Election Data'!$A$1:$AN$3144,MATCH($C2379&amp;" "&amp;$B2379,'Raw Election Data'!$C$1:$C$3144,0),MATCH('Joined Data'!R$1,'Raw Election Data'!$A$1:$AN$1,0))</f>
        <v>0.46013570822731131</v>
      </c>
    </row>
    <row r="2380" spans="1:18" ht="13.5" hidden="1" customHeight="1" x14ac:dyDescent="0.15">
      <c r="A2380" t="s">
        <v>289</v>
      </c>
      <c r="B2380" t="s">
        <v>6093</v>
      </c>
      <c r="C2380" t="str">
        <f>INDEX(FIPS!$A$1:$E$3236,MATCH($F2380,FIPS!$D$1:$D$3236,0),5)</f>
        <v>Davison County</v>
      </c>
      <c r="D2380" t="s">
        <v>290</v>
      </c>
      <c r="E2380" s="15" t="s">
        <v>23</v>
      </c>
      <c r="F2380" t="s">
        <v>6134</v>
      </c>
      <c r="G2380" t="s">
        <v>438</v>
      </c>
      <c r="H2380" t="str">
        <f>IFERROR(VLOOKUP($G2380,'Team Colors'!$A:$B,2,0),"#c9c9c9")</f>
        <v>#4f2683</v>
      </c>
      <c r="I2380">
        <f>INDEX('Raw Election Data'!$A$1:$AN$3144,MATCH($C2380&amp;" "&amp;$B2380,'Raw Election Data'!$C$1:$C$3144,0),MATCH('Joined Data'!I$1,'Raw Election Data'!$A$1:$AN$1,0))</f>
        <v>19858</v>
      </c>
      <c r="J2380">
        <f>INDEX('Raw Election Data'!$A$1:$AN$3144,MATCH($C2380&amp;" "&amp;$B2380,'Raw Election Data'!$C$1:$C$3144,0),MATCH('Joined Data'!J$1,'Raw Election Data'!$A$1:$AN$1,0))</f>
        <v>2355</v>
      </c>
      <c r="K2380">
        <f>INDEX('Raw Election Data'!$A$1:$AN$3144,MATCH($C2380&amp;" "&amp;$B2380,'Raw Election Data'!$C$1:$C$3144,0),MATCH('Joined Data'!K$1,'Raw Election Data'!$A$1:$AN$1,0))</f>
        <v>5157</v>
      </c>
      <c r="L2380">
        <f>INDEX('Raw Election Data'!$A$1:$AN$3144,MATCH($C2380&amp;" "&amp;$B2380,'Raw Election Data'!$C$1:$C$3144,0),MATCH('Joined Data'!L$1,'Raw Election Data'!$A$1:$AN$1,0))</f>
        <v>7952</v>
      </c>
      <c r="M2380">
        <f>INDEX('Raw Election Data'!$A$1:$AN$3144,MATCH($C2380&amp;" "&amp;$B2380,'Raw Election Data'!$C$1:$C$3144,0),MATCH('Joined Data'!M$1,'Raw Election Data'!$A$1:$AN$1,0))</f>
        <v>0.29615191146881287</v>
      </c>
      <c r="N2380">
        <f>INDEX('Raw Election Data'!$A$1:$AN$3144,MATCH($C2380&amp;" "&amp;$B2380,'Raw Election Data'!$C$1:$C$3144,0),MATCH('Joined Data'!N$1,'Raw Election Data'!$A$1:$AN$1,0))</f>
        <v>0.64851609657947684</v>
      </c>
      <c r="O2380">
        <f>INDEX('Raw Election Data'!$A$1:$AN$3144,MATCH($C2380&amp;" "&amp;$B2380,'Raw Election Data'!$C$1:$C$3144,0),MATCH('Joined Data'!O$1,'Raw Election Data'!$A$1:$AN$1,0))</f>
        <v>-2802</v>
      </c>
      <c r="P2380">
        <f>INDEX('Raw Election Data'!$A$1:$AN$3144,MATCH($C2380&amp;" "&amp;$B2380,'Raw Election Data'!$C$1:$C$3144,0),MATCH('Joined Data'!P$1,'Raw Election Data'!$A$1:$AN$1,0))</f>
        <v>2802</v>
      </c>
      <c r="Q2380">
        <f>INDEX('Raw Election Data'!$A$1:$AN$3144,MATCH($C2380&amp;" "&amp;$B2380,'Raw Election Data'!$C$1:$C$3144,0),MATCH('Joined Data'!Q$1,'Raw Election Data'!$A$1:$AN$1,0))</f>
        <v>-0.35236418511066397</v>
      </c>
      <c r="R2380">
        <f>INDEX('Raw Election Data'!$A$1:$AN$3144,MATCH($C2380&amp;" "&amp;$B2380,'Raw Election Data'!$C$1:$C$3144,0),MATCH('Joined Data'!R$1,'Raw Election Data'!$A$1:$AN$1,0))</f>
        <v>0.35236418511066397</v>
      </c>
    </row>
    <row r="2381" spans="1:18" ht="13.5" hidden="1" customHeight="1" x14ac:dyDescent="0.15">
      <c r="A2381" t="s">
        <v>289</v>
      </c>
      <c r="B2381" t="s">
        <v>6093</v>
      </c>
      <c r="C2381" t="str">
        <f>INDEX(FIPS!$A$1:$E$3236,MATCH($F2381,FIPS!$D$1:$D$3236,0),5)</f>
        <v>Day County</v>
      </c>
      <c r="D2381" t="s">
        <v>290</v>
      </c>
      <c r="E2381" s="15" t="s">
        <v>24</v>
      </c>
      <c r="F2381" t="s">
        <v>6138</v>
      </c>
      <c r="G2381" t="s">
        <v>438</v>
      </c>
      <c r="H2381" t="str">
        <f>IFERROR(VLOOKUP($G2381,'Team Colors'!$A:$B,2,0),"#c9c9c9")</f>
        <v>#4f2683</v>
      </c>
      <c r="I2381">
        <f>INDEX('Raw Election Data'!$A$1:$AN$3144,MATCH($C2381&amp;" "&amp;$B2381,'Raw Election Data'!$C$1:$C$3144,0),MATCH('Joined Data'!I$1,'Raw Election Data'!$A$1:$AN$1,0))</f>
        <v>5539</v>
      </c>
      <c r="J2381">
        <f>INDEX('Raw Election Data'!$A$1:$AN$3144,MATCH($C2381&amp;" "&amp;$B2381,'Raw Election Data'!$C$1:$C$3144,0),MATCH('Joined Data'!J$1,'Raw Election Data'!$A$1:$AN$1,0))</f>
        <v>974</v>
      </c>
      <c r="K2381">
        <f>INDEX('Raw Election Data'!$A$1:$AN$3144,MATCH($C2381&amp;" "&amp;$B2381,'Raw Election Data'!$C$1:$C$3144,0),MATCH('Joined Data'!K$1,'Raw Election Data'!$A$1:$AN$1,0))</f>
        <v>1627</v>
      </c>
      <c r="L2381">
        <f>INDEX('Raw Election Data'!$A$1:$AN$3144,MATCH($C2381&amp;" "&amp;$B2381,'Raw Election Data'!$C$1:$C$3144,0),MATCH('Joined Data'!L$1,'Raw Election Data'!$A$1:$AN$1,0))</f>
        <v>2747</v>
      </c>
      <c r="M2381">
        <f>INDEX('Raw Election Data'!$A$1:$AN$3144,MATCH($C2381&amp;" "&amp;$B2381,'Raw Election Data'!$C$1:$C$3144,0),MATCH('Joined Data'!M$1,'Raw Election Data'!$A$1:$AN$1,0))</f>
        <v>0.35456862031306879</v>
      </c>
      <c r="N2381">
        <f>INDEX('Raw Election Data'!$A$1:$AN$3144,MATCH($C2381&amp;" "&amp;$B2381,'Raw Election Data'!$C$1:$C$3144,0),MATCH('Joined Data'!N$1,'Raw Election Data'!$A$1:$AN$1,0))</f>
        <v>0.59228248998907895</v>
      </c>
      <c r="O2381">
        <f>INDEX('Raw Election Data'!$A$1:$AN$3144,MATCH($C2381&amp;" "&amp;$B2381,'Raw Election Data'!$C$1:$C$3144,0),MATCH('Joined Data'!O$1,'Raw Election Data'!$A$1:$AN$1,0))</f>
        <v>-653</v>
      </c>
      <c r="P2381">
        <f>INDEX('Raw Election Data'!$A$1:$AN$3144,MATCH($C2381&amp;" "&amp;$B2381,'Raw Election Data'!$C$1:$C$3144,0),MATCH('Joined Data'!P$1,'Raw Election Data'!$A$1:$AN$1,0))</f>
        <v>653</v>
      </c>
      <c r="Q2381">
        <f>INDEX('Raw Election Data'!$A$1:$AN$3144,MATCH($C2381&amp;" "&amp;$B2381,'Raw Election Data'!$C$1:$C$3144,0),MATCH('Joined Data'!Q$1,'Raw Election Data'!$A$1:$AN$1,0))</f>
        <v>-0.23771386967601016</v>
      </c>
      <c r="R2381">
        <f>INDEX('Raw Election Data'!$A$1:$AN$3144,MATCH($C2381&amp;" "&amp;$B2381,'Raw Election Data'!$C$1:$C$3144,0),MATCH('Joined Data'!R$1,'Raw Election Data'!$A$1:$AN$1,0))</f>
        <v>0.23771386967601016</v>
      </c>
    </row>
    <row r="2382" spans="1:18" ht="13.5" hidden="1" customHeight="1" x14ac:dyDescent="0.15">
      <c r="A2382" t="s">
        <v>289</v>
      </c>
      <c r="B2382" t="s">
        <v>6093</v>
      </c>
      <c r="C2382" t="str">
        <f>INDEX(FIPS!$A$1:$E$3236,MATCH($F2382,FIPS!$D$1:$D$3236,0),5)</f>
        <v>Deuel County</v>
      </c>
      <c r="D2382" t="s">
        <v>290</v>
      </c>
      <c r="E2382" s="15" t="s">
        <v>25</v>
      </c>
      <c r="F2382" t="s">
        <v>6139</v>
      </c>
      <c r="G2382" t="s">
        <v>438</v>
      </c>
      <c r="H2382" t="str">
        <f>IFERROR(VLOOKUP($G2382,'Team Colors'!$A:$B,2,0),"#c9c9c9")</f>
        <v>#4f2683</v>
      </c>
      <c r="I2382">
        <f>INDEX('Raw Election Data'!$A$1:$AN$3144,MATCH($C2382&amp;" "&amp;$B2382,'Raw Election Data'!$C$1:$C$3144,0),MATCH('Joined Data'!I$1,'Raw Election Data'!$A$1:$AN$1,0))</f>
        <v>4333</v>
      </c>
      <c r="J2382">
        <f>INDEX('Raw Election Data'!$A$1:$AN$3144,MATCH($C2382&amp;" "&amp;$B2382,'Raw Election Data'!$C$1:$C$3144,0),MATCH('Joined Data'!J$1,'Raw Election Data'!$A$1:$AN$1,0))</f>
        <v>570</v>
      </c>
      <c r="K2382">
        <f>INDEX('Raw Election Data'!$A$1:$AN$3144,MATCH($C2382&amp;" "&amp;$B2382,'Raw Election Data'!$C$1:$C$3144,0),MATCH('Joined Data'!K$1,'Raw Election Data'!$A$1:$AN$1,0))</f>
        <v>1366</v>
      </c>
      <c r="L2382">
        <f>INDEX('Raw Election Data'!$A$1:$AN$3144,MATCH($C2382&amp;" "&amp;$B2382,'Raw Election Data'!$C$1:$C$3144,0),MATCH('Joined Data'!L$1,'Raw Election Data'!$A$1:$AN$1,0))</f>
        <v>2080</v>
      </c>
      <c r="M2382">
        <f>INDEX('Raw Election Data'!$A$1:$AN$3144,MATCH($C2382&amp;" "&amp;$B2382,'Raw Election Data'!$C$1:$C$3144,0),MATCH('Joined Data'!M$1,'Raw Election Data'!$A$1:$AN$1,0))</f>
        <v>0.27403846153846156</v>
      </c>
      <c r="N2382">
        <f>INDEX('Raw Election Data'!$A$1:$AN$3144,MATCH($C2382&amp;" "&amp;$B2382,'Raw Election Data'!$C$1:$C$3144,0),MATCH('Joined Data'!N$1,'Raw Election Data'!$A$1:$AN$1,0))</f>
        <v>0.65673076923076923</v>
      </c>
      <c r="O2382">
        <f>INDEX('Raw Election Data'!$A$1:$AN$3144,MATCH($C2382&amp;" "&amp;$B2382,'Raw Election Data'!$C$1:$C$3144,0),MATCH('Joined Data'!O$1,'Raw Election Data'!$A$1:$AN$1,0))</f>
        <v>-796</v>
      </c>
      <c r="P2382">
        <f>INDEX('Raw Election Data'!$A$1:$AN$3144,MATCH($C2382&amp;" "&amp;$B2382,'Raw Election Data'!$C$1:$C$3144,0),MATCH('Joined Data'!P$1,'Raw Election Data'!$A$1:$AN$1,0))</f>
        <v>796</v>
      </c>
      <c r="Q2382">
        <f>INDEX('Raw Election Data'!$A$1:$AN$3144,MATCH($C2382&amp;" "&amp;$B2382,'Raw Election Data'!$C$1:$C$3144,0),MATCH('Joined Data'!Q$1,'Raw Election Data'!$A$1:$AN$1,0))</f>
        <v>-0.38269230769230766</v>
      </c>
      <c r="R2382">
        <f>INDEX('Raw Election Data'!$A$1:$AN$3144,MATCH($C2382&amp;" "&amp;$B2382,'Raw Election Data'!$C$1:$C$3144,0),MATCH('Joined Data'!R$1,'Raw Election Data'!$A$1:$AN$1,0))</f>
        <v>0.38269230769230766</v>
      </c>
    </row>
    <row r="2383" spans="1:18" ht="13.5" hidden="1" customHeight="1" x14ac:dyDescent="0.15">
      <c r="A2383" t="s">
        <v>289</v>
      </c>
      <c r="B2383" t="s">
        <v>6093</v>
      </c>
      <c r="C2383" t="str">
        <f>INDEX(FIPS!$A$1:$E$3236,MATCH($F2383,FIPS!$D$1:$D$3236,0),5)</f>
        <v>Dewey County</v>
      </c>
      <c r="D2383" t="s">
        <v>290</v>
      </c>
      <c r="E2383" s="15" t="s">
        <v>26</v>
      </c>
      <c r="F2383" t="s">
        <v>6140</v>
      </c>
      <c r="G2383" t="s">
        <v>437</v>
      </c>
      <c r="H2383" t="str">
        <f>IFERROR(VLOOKUP($G2383,'Team Colors'!$A:$B,2,0),"#c9c9c9")</f>
        <v>#fb4f14</v>
      </c>
      <c r="I2383">
        <f>INDEX('Raw Election Data'!$A$1:$AN$3144,MATCH($C2383&amp;" "&amp;$B2383,'Raw Election Data'!$C$1:$C$3144,0),MATCH('Joined Data'!I$1,'Raw Election Data'!$A$1:$AN$1,0))</f>
        <v>5685</v>
      </c>
      <c r="J2383">
        <f>INDEX('Raw Election Data'!$A$1:$AN$3144,MATCH($C2383&amp;" "&amp;$B2383,'Raw Election Data'!$C$1:$C$3144,0),MATCH('Joined Data'!J$1,'Raw Election Data'!$A$1:$AN$1,0))</f>
        <v>887</v>
      </c>
      <c r="K2383">
        <f>INDEX('Raw Election Data'!$A$1:$AN$3144,MATCH($C2383&amp;" "&amp;$B2383,'Raw Election Data'!$C$1:$C$3144,0),MATCH('Joined Data'!K$1,'Raw Election Data'!$A$1:$AN$1,0))</f>
        <v>723</v>
      </c>
      <c r="L2383">
        <f>INDEX('Raw Election Data'!$A$1:$AN$3144,MATCH($C2383&amp;" "&amp;$B2383,'Raw Election Data'!$C$1:$C$3144,0),MATCH('Joined Data'!L$1,'Raw Election Data'!$A$1:$AN$1,0))</f>
        <v>1707</v>
      </c>
      <c r="M2383">
        <f>INDEX('Raw Election Data'!$A$1:$AN$3144,MATCH($C2383&amp;" "&amp;$B2383,'Raw Election Data'!$C$1:$C$3144,0),MATCH('Joined Data'!M$1,'Raw Election Data'!$A$1:$AN$1,0))</f>
        <v>0.5196250732278852</v>
      </c>
      <c r="N2383">
        <f>INDEX('Raw Election Data'!$A$1:$AN$3144,MATCH($C2383&amp;" "&amp;$B2383,'Raw Election Data'!$C$1:$C$3144,0),MATCH('Joined Data'!N$1,'Raw Election Data'!$A$1:$AN$1,0))</f>
        <v>0.42355008787346221</v>
      </c>
      <c r="O2383">
        <f>INDEX('Raw Election Data'!$A$1:$AN$3144,MATCH($C2383&amp;" "&amp;$B2383,'Raw Election Data'!$C$1:$C$3144,0),MATCH('Joined Data'!O$1,'Raw Election Data'!$A$1:$AN$1,0))</f>
        <v>164</v>
      </c>
      <c r="P2383">
        <f>INDEX('Raw Election Data'!$A$1:$AN$3144,MATCH($C2383&amp;" "&amp;$B2383,'Raw Election Data'!$C$1:$C$3144,0),MATCH('Joined Data'!P$1,'Raw Election Data'!$A$1:$AN$1,0))</f>
        <v>-164</v>
      </c>
      <c r="Q2383">
        <f>INDEX('Raw Election Data'!$A$1:$AN$3144,MATCH($C2383&amp;" "&amp;$B2383,'Raw Election Data'!$C$1:$C$3144,0),MATCH('Joined Data'!Q$1,'Raw Election Data'!$A$1:$AN$1,0))</f>
        <v>9.6074985354422993E-2</v>
      </c>
      <c r="R2383">
        <f>INDEX('Raw Election Data'!$A$1:$AN$3144,MATCH($C2383&amp;" "&amp;$B2383,'Raw Election Data'!$C$1:$C$3144,0),MATCH('Joined Data'!R$1,'Raw Election Data'!$A$1:$AN$1,0))</f>
        <v>-9.6074985354422993E-2</v>
      </c>
    </row>
    <row r="2384" spans="1:18" ht="13.5" hidden="1" customHeight="1" x14ac:dyDescent="0.15">
      <c r="A2384" t="s">
        <v>289</v>
      </c>
      <c r="B2384" t="s">
        <v>6093</v>
      </c>
      <c r="C2384" t="str">
        <f>INDEX(FIPS!$A$1:$E$3236,MATCH($F2384,FIPS!$D$1:$D$3236,0),5)</f>
        <v>Douglas County</v>
      </c>
      <c r="D2384" t="s">
        <v>290</v>
      </c>
      <c r="E2384" s="15" t="s">
        <v>27</v>
      </c>
      <c r="F2384" t="s">
        <v>6141</v>
      </c>
      <c r="G2384" t="s">
        <v>438</v>
      </c>
      <c r="H2384" t="str">
        <f>IFERROR(VLOOKUP($G2384,'Team Colors'!$A:$B,2,0),"#c9c9c9")</f>
        <v>#4f2683</v>
      </c>
      <c r="I2384">
        <f>INDEX('Raw Election Data'!$A$1:$AN$3144,MATCH($C2384&amp;" "&amp;$B2384,'Raw Election Data'!$C$1:$C$3144,0),MATCH('Joined Data'!I$1,'Raw Election Data'!$A$1:$AN$1,0))</f>
        <v>2977</v>
      </c>
      <c r="J2384">
        <f>INDEX('Raw Election Data'!$A$1:$AN$3144,MATCH($C2384&amp;" "&amp;$B2384,'Raw Election Data'!$C$1:$C$3144,0),MATCH('Joined Data'!J$1,'Raw Election Data'!$A$1:$AN$1,0))</f>
        <v>214</v>
      </c>
      <c r="K2384">
        <f>INDEX('Raw Election Data'!$A$1:$AN$3144,MATCH($C2384&amp;" "&amp;$B2384,'Raw Election Data'!$C$1:$C$3144,0),MATCH('Joined Data'!K$1,'Raw Election Data'!$A$1:$AN$1,0))</f>
        <v>1338</v>
      </c>
      <c r="L2384">
        <f>INDEX('Raw Election Data'!$A$1:$AN$3144,MATCH($C2384&amp;" "&amp;$B2384,'Raw Election Data'!$C$1:$C$3144,0),MATCH('Joined Data'!L$1,'Raw Election Data'!$A$1:$AN$1,0))</f>
        <v>1605</v>
      </c>
      <c r="M2384">
        <f>INDEX('Raw Election Data'!$A$1:$AN$3144,MATCH($C2384&amp;" "&amp;$B2384,'Raw Election Data'!$C$1:$C$3144,0),MATCH('Joined Data'!M$1,'Raw Election Data'!$A$1:$AN$1,0))</f>
        <v>0.13333333333333333</v>
      </c>
      <c r="N2384">
        <f>INDEX('Raw Election Data'!$A$1:$AN$3144,MATCH($C2384&amp;" "&amp;$B2384,'Raw Election Data'!$C$1:$C$3144,0),MATCH('Joined Data'!N$1,'Raw Election Data'!$A$1:$AN$1,0))</f>
        <v>0.83364485981308412</v>
      </c>
      <c r="O2384">
        <f>INDEX('Raw Election Data'!$A$1:$AN$3144,MATCH($C2384&amp;" "&amp;$B2384,'Raw Election Data'!$C$1:$C$3144,0),MATCH('Joined Data'!O$1,'Raw Election Data'!$A$1:$AN$1,0))</f>
        <v>-1124</v>
      </c>
      <c r="P2384">
        <f>INDEX('Raw Election Data'!$A$1:$AN$3144,MATCH($C2384&amp;" "&amp;$B2384,'Raw Election Data'!$C$1:$C$3144,0),MATCH('Joined Data'!P$1,'Raw Election Data'!$A$1:$AN$1,0))</f>
        <v>1124</v>
      </c>
      <c r="Q2384">
        <f>INDEX('Raw Election Data'!$A$1:$AN$3144,MATCH($C2384&amp;" "&amp;$B2384,'Raw Election Data'!$C$1:$C$3144,0),MATCH('Joined Data'!Q$1,'Raw Election Data'!$A$1:$AN$1,0))</f>
        <v>-0.70031152647975081</v>
      </c>
      <c r="R2384">
        <f>INDEX('Raw Election Data'!$A$1:$AN$3144,MATCH($C2384&amp;" "&amp;$B2384,'Raw Election Data'!$C$1:$C$3144,0),MATCH('Joined Data'!R$1,'Raw Election Data'!$A$1:$AN$1,0))</f>
        <v>0.70031152647975081</v>
      </c>
    </row>
    <row r="2385" spans="1:18" ht="13.5" hidden="1" customHeight="1" x14ac:dyDescent="0.15">
      <c r="A2385" t="s">
        <v>289</v>
      </c>
      <c r="B2385" t="s">
        <v>6093</v>
      </c>
      <c r="C2385" t="str">
        <f>INDEX(FIPS!$A$1:$E$3236,MATCH($F2385,FIPS!$D$1:$D$3236,0),5)</f>
        <v>Edmunds County</v>
      </c>
      <c r="D2385" t="s">
        <v>290</v>
      </c>
      <c r="E2385" s="15" t="s">
        <v>28</v>
      </c>
      <c r="F2385" t="s">
        <v>6143</v>
      </c>
      <c r="G2385" t="s">
        <v>438</v>
      </c>
      <c r="H2385" t="str">
        <f>IFERROR(VLOOKUP($G2385,'Team Colors'!$A:$B,2,0),"#c9c9c9")</f>
        <v>#4f2683</v>
      </c>
      <c r="I2385">
        <f>INDEX('Raw Election Data'!$A$1:$AN$3144,MATCH($C2385&amp;" "&amp;$B2385,'Raw Election Data'!$C$1:$C$3144,0),MATCH('Joined Data'!I$1,'Raw Election Data'!$A$1:$AN$1,0))</f>
        <v>3999</v>
      </c>
      <c r="J2385">
        <f>INDEX('Raw Election Data'!$A$1:$AN$3144,MATCH($C2385&amp;" "&amp;$B2385,'Raw Election Data'!$C$1:$C$3144,0),MATCH('Joined Data'!J$1,'Raw Election Data'!$A$1:$AN$1,0))</f>
        <v>380</v>
      </c>
      <c r="K2385">
        <f>INDEX('Raw Election Data'!$A$1:$AN$3144,MATCH($C2385&amp;" "&amp;$B2385,'Raw Election Data'!$C$1:$C$3144,0),MATCH('Joined Data'!K$1,'Raw Election Data'!$A$1:$AN$1,0))</f>
        <v>1433</v>
      </c>
      <c r="L2385">
        <f>INDEX('Raw Election Data'!$A$1:$AN$3144,MATCH($C2385&amp;" "&amp;$B2385,'Raw Election Data'!$C$1:$C$3144,0),MATCH('Joined Data'!L$1,'Raw Election Data'!$A$1:$AN$1,0))</f>
        <v>1918</v>
      </c>
      <c r="M2385">
        <f>INDEX('Raw Election Data'!$A$1:$AN$3144,MATCH($C2385&amp;" "&amp;$B2385,'Raw Election Data'!$C$1:$C$3144,0),MATCH('Joined Data'!M$1,'Raw Election Data'!$A$1:$AN$1,0))</f>
        <v>0.19812304483837331</v>
      </c>
      <c r="N2385">
        <f>INDEX('Raw Election Data'!$A$1:$AN$3144,MATCH($C2385&amp;" "&amp;$B2385,'Raw Election Data'!$C$1:$C$3144,0),MATCH('Joined Data'!N$1,'Raw Election Data'!$A$1:$AN$1,0))</f>
        <v>0.74713242961418147</v>
      </c>
      <c r="O2385">
        <f>INDEX('Raw Election Data'!$A$1:$AN$3144,MATCH($C2385&amp;" "&amp;$B2385,'Raw Election Data'!$C$1:$C$3144,0),MATCH('Joined Data'!O$1,'Raw Election Data'!$A$1:$AN$1,0))</f>
        <v>-1053</v>
      </c>
      <c r="P2385">
        <f>INDEX('Raw Election Data'!$A$1:$AN$3144,MATCH($C2385&amp;" "&amp;$B2385,'Raw Election Data'!$C$1:$C$3144,0),MATCH('Joined Data'!P$1,'Raw Election Data'!$A$1:$AN$1,0))</f>
        <v>1053</v>
      </c>
      <c r="Q2385">
        <f>INDEX('Raw Election Data'!$A$1:$AN$3144,MATCH($C2385&amp;" "&amp;$B2385,'Raw Election Data'!$C$1:$C$3144,0),MATCH('Joined Data'!Q$1,'Raw Election Data'!$A$1:$AN$1,0))</f>
        <v>-0.54900938477580818</v>
      </c>
      <c r="R2385">
        <f>INDEX('Raw Election Data'!$A$1:$AN$3144,MATCH($C2385&amp;" "&amp;$B2385,'Raw Election Data'!$C$1:$C$3144,0),MATCH('Joined Data'!R$1,'Raw Election Data'!$A$1:$AN$1,0))</f>
        <v>0.54900938477580818</v>
      </c>
    </row>
    <row r="2386" spans="1:18" ht="13.5" hidden="1" customHeight="1" x14ac:dyDescent="0.15">
      <c r="A2386" t="s">
        <v>289</v>
      </c>
      <c r="B2386" t="s">
        <v>6093</v>
      </c>
      <c r="C2386" t="str">
        <f>INDEX(FIPS!$A$1:$E$3236,MATCH($F2386,FIPS!$D$1:$D$3236,0),5)</f>
        <v>Fall River County</v>
      </c>
      <c r="D2386" t="s">
        <v>290</v>
      </c>
      <c r="E2386" s="15" t="s">
        <v>29</v>
      </c>
      <c r="F2386" t="s">
        <v>6145</v>
      </c>
      <c r="G2386" t="s">
        <v>437</v>
      </c>
      <c r="H2386" t="str">
        <f>IFERROR(VLOOKUP($G2386,'Team Colors'!$A:$B,2,0),"#c9c9c9")</f>
        <v>#fb4f14</v>
      </c>
      <c r="I2386">
        <f>INDEX('Raw Election Data'!$A$1:$AN$3144,MATCH($C2386&amp;" "&amp;$B2386,'Raw Election Data'!$C$1:$C$3144,0),MATCH('Joined Data'!I$1,'Raw Election Data'!$A$1:$AN$1,0))</f>
        <v>6867</v>
      </c>
      <c r="J2386">
        <f>INDEX('Raw Election Data'!$A$1:$AN$3144,MATCH($C2386&amp;" "&amp;$B2386,'Raw Election Data'!$C$1:$C$3144,0),MATCH('Joined Data'!J$1,'Raw Election Data'!$A$1:$AN$1,0))</f>
        <v>821</v>
      </c>
      <c r="K2386">
        <f>INDEX('Raw Election Data'!$A$1:$AN$3144,MATCH($C2386&amp;" "&amp;$B2386,'Raw Election Data'!$C$1:$C$3144,0),MATCH('Joined Data'!K$1,'Raw Election Data'!$A$1:$AN$1,0))</f>
        <v>2511</v>
      </c>
      <c r="L2386">
        <f>INDEX('Raw Election Data'!$A$1:$AN$3144,MATCH($C2386&amp;" "&amp;$B2386,'Raw Election Data'!$C$1:$C$3144,0),MATCH('Joined Data'!L$1,'Raw Election Data'!$A$1:$AN$1,0))</f>
        <v>3563</v>
      </c>
      <c r="M2386">
        <f>INDEX('Raw Election Data'!$A$1:$AN$3144,MATCH($C2386&amp;" "&amp;$B2386,'Raw Election Data'!$C$1:$C$3144,0),MATCH('Joined Data'!M$1,'Raw Election Data'!$A$1:$AN$1,0))</f>
        <v>0.23042380016839742</v>
      </c>
      <c r="N2386">
        <f>INDEX('Raw Election Data'!$A$1:$AN$3144,MATCH($C2386&amp;" "&amp;$B2386,'Raw Election Data'!$C$1:$C$3144,0),MATCH('Joined Data'!N$1,'Raw Election Data'!$A$1:$AN$1,0))</f>
        <v>0.70474319393769291</v>
      </c>
      <c r="O2386">
        <f>INDEX('Raw Election Data'!$A$1:$AN$3144,MATCH($C2386&amp;" "&amp;$B2386,'Raw Election Data'!$C$1:$C$3144,0),MATCH('Joined Data'!O$1,'Raw Election Data'!$A$1:$AN$1,0))</f>
        <v>-1690</v>
      </c>
      <c r="P2386">
        <f>INDEX('Raw Election Data'!$A$1:$AN$3144,MATCH($C2386&amp;" "&amp;$B2386,'Raw Election Data'!$C$1:$C$3144,0),MATCH('Joined Data'!P$1,'Raw Election Data'!$A$1:$AN$1,0))</f>
        <v>1690</v>
      </c>
      <c r="Q2386">
        <f>INDEX('Raw Election Data'!$A$1:$AN$3144,MATCH($C2386&amp;" "&amp;$B2386,'Raw Election Data'!$C$1:$C$3144,0),MATCH('Joined Data'!Q$1,'Raw Election Data'!$A$1:$AN$1,0))</f>
        <v>-0.47431939376929549</v>
      </c>
      <c r="R2386">
        <f>INDEX('Raw Election Data'!$A$1:$AN$3144,MATCH($C2386&amp;" "&amp;$B2386,'Raw Election Data'!$C$1:$C$3144,0),MATCH('Joined Data'!R$1,'Raw Election Data'!$A$1:$AN$1,0))</f>
        <v>0.47431939376929549</v>
      </c>
    </row>
    <row r="2387" spans="1:18" ht="13.5" hidden="1" customHeight="1" x14ac:dyDescent="0.15">
      <c r="A2387" t="s">
        <v>289</v>
      </c>
      <c r="B2387" t="s">
        <v>6093</v>
      </c>
      <c r="C2387" t="str">
        <f>INDEX(FIPS!$A$1:$E$3236,MATCH($F2387,FIPS!$D$1:$D$3236,0),5)</f>
        <v>Faulk County</v>
      </c>
      <c r="D2387" t="s">
        <v>290</v>
      </c>
      <c r="E2387" s="15" t="s">
        <v>30</v>
      </c>
      <c r="F2387" t="s">
        <v>6147</v>
      </c>
      <c r="G2387" t="s">
        <v>438</v>
      </c>
      <c r="H2387" t="str">
        <f>IFERROR(VLOOKUP($G2387,'Team Colors'!$A:$B,2,0),"#c9c9c9")</f>
        <v>#4f2683</v>
      </c>
      <c r="I2387">
        <f>INDEX('Raw Election Data'!$A$1:$AN$3144,MATCH($C2387&amp;" "&amp;$B2387,'Raw Election Data'!$C$1:$C$3144,0),MATCH('Joined Data'!I$1,'Raw Election Data'!$A$1:$AN$1,0))</f>
        <v>2337</v>
      </c>
      <c r="J2387">
        <f>INDEX('Raw Election Data'!$A$1:$AN$3144,MATCH($C2387&amp;" "&amp;$B2387,'Raw Election Data'!$C$1:$C$3144,0),MATCH('Joined Data'!J$1,'Raw Election Data'!$A$1:$AN$1,0))</f>
        <v>204</v>
      </c>
      <c r="K2387">
        <f>INDEX('Raw Election Data'!$A$1:$AN$3144,MATCH($C2387&amp;" "&amp;$B2387,'Raw Election Data'!$C$1:$C$3144,0),MATCH('Joined Data'!K$1,'Raw Election Data'!$A$1:$AN$1,0))</f>
        <v>858</v>
      </c>
      <c r="L2387">
        <f>INDEX('Raw Election Data'!$A$1:$AN$3144,MATCH($C2387&amp;" "&amp;$B2387,'Raw Election Data'!$C$1:$C$3144,0),MATCH('Joined Data'!L$1,'Raw Election Data'!$A$1:$AN$1,0))</f>
        <v>1118</v>
      </c>
      <c r="M2387">
        <f>INDEX('Raw Election Data'!$A$1:$AN$3144,MATCH($C2387&amp;" "&amp;$B2387,'Raw Election Data'!$C$1:$C$3144,0),MATCH('Joined Data'!M$1,'Raw Election Data'!$A$1:$AN$1,0))</f>
        <v>0.18246869409660108</v>
      </c>
      <c r="N2387">
        <f>INDEX('Raw Election Data'!$A$1:$AN$3144,MATCH($C2387&amp;" "&amp;$B2387,'Raw Election Data'!$C$1:$C$3144,0),MATCH('Joined Data'!N$1,'Raw Election Data'!$A$1:$AN$1,0))</f>
        <v>0.76744186046511631</v>
      </c>
      <c r="O2387">
        <f>INDEX('Raw Election Data'!$A$1:$AN$3144,MATCH($C2387&amp;" "&amp;$B2387,'Raw Election Data'!$C$1:$C$3144,0),MATCH('Joined Data'!O$1,'Raw Election Data'!$A$1:$AN$1,0))</f>
        <v>-654</v>
      </c>
      <c r="P2387">
        <f>INDEX('Raw Election Data'!$A$1:$AN$3144,MATCH($C2387&amp;" "&amp;$B2387,'Raw Election Data'!$C$1:$C$3144,0),MATCH('Joined Data'!P$1,'Raw Election Data'!$A$1:$AN$1,0))</f>
        <v>654</v>
      </c>
      <c r="Q2387">
        <f>INDEX('Raw Election Data'!$A$1:$AN$3144,MATCH($C2387&amp;" "&amp;$B2387,'Raw Election Data'!$C$1:$C$3144,0),MATCH('Joined Data'!Q$1,'Raw Election Data'!$A$1:$AN$1,0))</f>
        <v>-0.58497316636851526</v>
      </c>
      <c r="R2387">
        <f>INDEX('Raw Election Data'!$A$1:$AN$3144,MATCH($C2387&amp;" "&amp;$B2387,'Raw Election Data'!$C$1:$C$3144,0),MATCH('Joined Data'!R$1,'Raw Election Data'!$A$1:$AN$1,0))</f>
        <v>0.58497316636851526</v>
      </c>
    </row>
    <row r="2388" spans="1:18" ht="13.5" hidden="1" customHeight="1" x14ac:dyDescent="0.15">
      <c r="A2388" t="s">
        <v>289</v>
      </c>
      <c r="B2388" t="s">
        <v>6093</v>
      </c>
      <c r="C2388" t="str">
        <f>INDEX(FIPS!$A$1:$E$3236,MATCH($F2388,FIPS!$D$1:$D$3236,0),5)</f>
        <v>Grant County</v>
      </c>
      <c r="D2388" t="s">
        <v>290</v>
      </c>
      <c r="E2388" s="15" t="s">
        <v>31</v>
      </c>
      <c r="F2388" t="s">
        <v>6148</v>
      </c>
      <c r="G2388" t="s">
        <v>438</v>
      </c>
      <c r="H2388" t="str">
        <f>IFERROR(VLOOKUP($G2388,'Team Colors'!$A:$B,2,0),"#c9c9c9")</f>
        <v>#4f2683</v>
      </c>
      <c r="I2388">
        <f>INDEX('Raw Election Data'!$A$1:$AN$3144,MATCH($C2388&amp;" "&amp;$B2388,'Raw Election Data'!$C$1:$C$3144,0),MATCH('Joined Data'!I$1,'Raw Election Data'!$A$1:$AN$1,0))</f>
        <v>7142</v>
      </c>
      <c r="J2388">
        <f>INDEX('Raw Election Data'!$A$1:$AN$3144,MATCH($C2388&amp;" "&amp;$B2388,'Raw Election Data'!$C$1:$C$3144,0),MATCH('Joined Data'!J$1,'Raw Election Data'!$A$1:$AN$1,0))</f>
        <v>970</v>
      </c>
      <c r="K2388">
        <f>INDEX('Raw Election Data'!$A$1:$AN$3144,MATCH($C2388&amp;" "&amp;$B2388,'Raw Election Data'!$C$1:$C$3144,0),MATCH('Joined Data'!K$1,'Raw Election Data'!$A$1:$AN$1,0))</f>
        <v>2381</v>
      </c>
      <c r="L2388">
        <f>INDEX('Raw Election Data'!$A$1:$AN$3144,MATCH($C2388&amp;" "&amp;$B2388,'Raw Election Data'!$C$1:$C$3144,0),MATCH('Joined Data'!L$1,'Raw Election Data'!$A$1:$AN$1,0))</f>
        <v>3562</v>
      </c>
      <c r="M2388">
        <f>INDEX('Raw Election Data'!$A$1:$AN$3144,MATCH($C2388&amp;" "&amp;$B2388,'Raw Election Data'!$C$1:$C$3144,0),MATCH('Joined Data'!M$1,'Raw Election Data'!$A$1:$AN$1,0))</f>
        <v>0.27231892195395846</v>
      </c>
      <c r="N2388">
        <f>INDEX('Raw Election Data'!$A$1:$AN$3144,MATCH($C2388&amp;" "&amp;$B2388,'Raw Election Data'!$C$1:$C$3144,0),MATCH('Joined Data'!N$1,'Raw Election Data'!$A$1:$AN$1,0))</f>
        <v>0.66844469399213924</v>
      </c>
      <c r="O2388">
        <f>INDEX('Raw Election Data'!$A$1:$AN$3144,MATCH($C2388&amp;" "&amp;$B2388,'Raw Election Data'!$C$1:$C$3144,0),MATCH('Joined Data'!O$1,'Raw Election Data'!$A$1:$AN$1,0))</f>
        <v>-1411</v>
      </c>
      <c r="P2388">
        <f>INDEX('Raw Election Data'!$A$1:$AN$3144,MATCH($C2388&amp;" "&amp;$B2388,'Raw Election Data'!$C$1:$C$3144,0),MATCH('Joined Data'!P$1,'Raw Election Data'!$A$1:$AN$1,0))</f>
        <v>1411</v>
      </c>
      <c r="Q2388">
        <f>INDEX('Raw Election Data'!$A$1:$AN$3144,MATCH($C2388&amp;" "&amp;$B2388,'Raw Election Data'!$C$1:$C$3144,0),MATCH('Joined Data'!Q$1,'Raw Election Data'!$A$1:$AN$1,0))</f>
        <v>-0.39612577203818078</v>
      </c>
      <c r="R2388">
        <f>INDEX('Raw Election Data'!$A$1:$AN$3144,MATCH($C2388&amp;" "&amp;$B2388,'Raw Election Data'!$C$1:$C$3144,0),MATCH('Joined Data'!R$1,'Raw Election Data'!$A$1:$AN$1,0))</f>
        <v>0.39612577203818078</v>
      </c>
    </row>
    <row r="2389" spans="1:18" ht="13.5" hidden="1" customHeight="1" x14ac:dyDescent="0.15">
      <c r="A2389" t="s">
        <v>289</v>
      </c>
      <c r="B2389" t="s">
        <v>6093</v>
      </c>
      <c r="C2389" t="str">
        <f>INDEX(FIPS!$A$1:$E$3236,MATCH($F2389,FIPS!$D$1:$D$3236,0),5)</f>
        <v>Gregory County</v>
      </c>
      <c r="D2389" t="s">
        <v>290</v>
      </c>
      <c r="E2389" s="15" t="s">
        <v>32</v>
      </c>
      <c r="F2389" t="s">
        <v>6150</v>
      </c>
      <c r="G2389" t="s">
        <v>438</v>
      </c>
      <c r="H2389" t="str">
        <f>IFERROR(VLOOKUP($G2389,'Team Colors'!$A:$B,2,0),"#c9c9c9")</f>
        <v>#4f2683</v>
      </c>
      <c r="I2389">
        <f>INDEX('Raw Election Data'!$A$1:$AN$3144,MATCH($C2389&amp;" "&amp;$B2389,'Raw Election Data'!$C$1:$C$3144,0),MATCH('Joined Data'!I$1,'Raw Election Data'!$A$1:$AN$1,0))</f>
        <v>4201</v>
      </c>
      <c r="J2389">
        <f>INDEX('Raw Election Data'!$A$1:$AN$3144,MATCH($C2389&amp;" "&amp;$B2389,'Raw Election Data'!$C$1:$C$3144,0),MATCH('Joined Data'!J$1,'Raw Election Data'!$A$1:$AN$1,0))</f>
        <v>391</v>
      </c>
      <c r="K2389">
        <f>INDEX('Raw Election Data'!$A$1:$AN$3144,MATCH($C2389&amp;" "&amp;$B2389,'Raw Election Data'!$C$1:$C$3144,0),MATCH('Joined Data'!K$1,'Raw Election Data'!$A$1:$AN$1,0))</f>
        <v>1600</v>
      </c>
      <c r="L2389">
        <f>INDEX('Raw Election Data'!$A$1:$AN$3144,MATCH($C2389&amp;" "&amp;$B2389,'Raw Election Data'!$C$1:$C$3144,0),MATCH('Joined Data'!L$1,'Raw Election Data'!$A$1:$AN$1,0))</f>
        <v>2091</v>
      </c>
      <c r="M2389">
        <f>INDEX('Raw Election Data'!$A$1:$AN$3144,MATCH($C2389&amp;" "&amp;$B2389,'Raw Election Data'!$C$1:$C$3144,0),MATCH('Joined Data'!M$1,'Raw Election Data'!$A$1:$AN$1,0))</f>
        <v>0.18699186991869918</v>
      </c>
      <c r="N2389">
        <f>INDEX('Raw Election Data'!$A$1:$AN$3144,MATCH($C2389&amp;" "&amp;$B2389,'Raw Election Data'!$C$1:$C$3144,0),MATCH('Joined Data'!N$1,'Raw Election Data'!$A$1:$AN$1,0))</f>
        <v>0.76518412242945955</v>
      </c>
      <c r="O2389">
        <f>INDEX('Raw Election Data'!$A$1:$AN$3144,MATCH($C2389&amp;" "&amp;$B2389,'Raw Election Data'!$C$1:$C$3144,0),MATCH('Joined Data'!O$1,'Raw Election Data'!$A$1:$AN$1,0))</f>
        <v>-1209</v>
      </c>
      <c r="P2389">
        <f>INDEX('Raw Election Data'!$A$1:$AN$3144,MATCH($C2389&amp;" "&amp;$B2389,'Raw Election Data'!$C$1:$C$3144,0),MATCH('Joined Data'!P$1,'Raw Election Data'!$A$1:$AN$1,0))</f>
        <v>1209</v>
      </c>
      <c r="Q2389">
        <f>INDEX('Raw Election Data'!$A$1:$AN$3144,MATCH($C2389&amp;" "&amp;$B2389,'Raw Election Data'!$C$1:$C$3144,0),MATCH('Joined Data'!Q$1,'Raw Election Data'!$A$1:$AN$1,0))</f>
        <v>-0.57819225251076034</v>
      </c>
      <c r="R2389">
        <f>INDEX('Raw Election Data'!$A$1:$AN$3144,MATCH($C2389&amp;" "&amp;$B2389,'Raw Election Data'!$C$1:$C$3144,0),MATCH('Joined Data'!R$1,'Raw Election Data'!$A$1:$AN$1,0))</f>
        <v>0.57819225251076034</v>
      </c>
    </row>
    <row r="2390" spans="1:18" ht="13.5" hidden="1" customHeight="1" x14ac:dyDescent="0.15">
      <c r="A2390" t="s">
        <v>289</v>
      </c>
      <c r="B2390" t="s">
        <v>6093</v>
      </c>
      <c r="C2390" t="str">
        <f>INDEX(FIPS!$A$1:$E$3236,MATCH($F2390,FIPS!$D$1:$D$3236,0),5)</f>
        <v>Haakon County</v>
      </c>
      <c r="D2390" t="s">
        <v>290</v>
      </c>
      <c r="E2390" s="15" t="s">
        <v>33</v>
      </c>
      <c r="F2390" t="s">
        <v>6152</v>
      </c>
      <c r="G2390" t="s">
        <v>437</v>
      </c>
      <c r="H2390" t="str">
        <f>IFERROR(VLOOKUP($G2390,'Team Colors'!$A:$B,2,0),"#c9c9c9")</f>
        <v>#fb4f14</v>
      </c>
      <c r="I2390">
        <f>INDEX('Raw Election Data'!$A$1:$AN$3144,MATCH($C2390&amp;" "&amp;$B2390,'Raw Election Data'!$C$1:$C$3144,0),MATCH('Joined Data'!I$1,'Raw Election Data'!$A$1:$AN$1,0))</f>
        <v>1861</v>
      </c>
      <c r="J2390">
        <f>INDEX('Raw Election Data'!$A$1:$AN$3144,MATCH($C2390&amp;" "&amp;$B2390,'Raw Election Data'!$C$1:$C$3144,0),MATCH('Joined Data'!J$1,'Raw Election Data'!$A$1:$AN$1,0))</f>
        <v>77</v>
      </c>
      <c r="K2390">
        <f>INDEX('Raw Election Data'!$A$1:$AN$3144,MATCH($C2390&amp;" "&amp;$B2390,'Raw Election Data'!$C$1:$C$3144,0),MATCH('Joined Data'!K$1,'Raw Election Data'!$A$1:$AN$1,0))</f>
        <v>936</v>
      </c>
      <c r="L2390">
        <f>INDEX('Raw Election Data'!$A$1:$AN$3144,MATCH($C2390&amp;" "&amp;$B2390,'Raw Election Data'!$C$1:$C$3144,0),MATCH('Joined Data'!L$1,'Raw Election Data'!$A$1:$AN$1,0))</f>
        <v>1044</v>
      </c>
      <c r="M2390">
        <f>INDEX('Raw Election Data'!$A$1:$AN$3144,MATCH($C2390&amp;" "&amp;$B2390,'Raw Election Data'!$C$1:$C$3144,0),MATCH('Joined Data'!M$1,'Raw Election Data'!$A$1:$AN$1,0))</f>
        <v>7.3754789272030649E-2</v>
      </c>
      <c r="N2390">
        <f>INDEX('Raw Election Data'!$A$1:$AN$3144,MATCH($C2390&amp;" "&amp;$B2390,'Raw Election Data'!$C$1:$C$3144,0),MATCH('Joined Data'!N$1,'Raw Election Data'!$A$1:$AN$1,0))</f>
        <v>0.89655172413793105</v>
      </c>
      <c r="O2390">
        <f>INDEX('Raw Election Data'!$A$1:$AN$3144,MATCH($C2390&amp;" "&amp;$B2390,'Raw Election Data'!$C$1:$C$3144,0),MATCH('Joined Data'!O$1,'Raw Election Data'!$A$1:$AN$1,0))</f>
        <v>-859</v>
      </c>
      <c r="P2390">
        <f>INDEX('Raw Election Data'!$A$1:$AN$3144,MATCH($C2390&amp;" "&amp;$B2390,'Raw Election Data'!$C$1:$C$3144,0),MATCH('Joined Data'!P$1,'Raw Election Data'!$A$1:$AN$1,0))</f>
        <v>859</v>
      </c>
      <c r="Q2390">
        <f>INDEX('Raw Election Data'!$A$1:$AN$3144,MATCH($C2390&amp;" "&amp;$B2390,'Raw Election Data'!$C$1:$C$3144,0),MATCH('Joined Data'!Q$1,'Raw Election Data'!$A$1:$AN$1,0))</f>
        <v>-0.82279693486590044</v>
      </c>
      <c r="R2390">
        <f>INDEX('Raw Election Data'!$A$1:$AN$3144,MATCH($C2390&amp;" "&amp;$B2390,'Raw Election Data'!$C$1:$C$3144,0),MATCH('Joined Data'!R$1,'Raw Election Data'!$A$1:$AN$1,0))</f>
        <v>0.82279693486590044</v>
      </c>
    </row>
    <row r="2391" spans="1:18" ht="13.5" hidden="1" customHeight="1" x14ac:dyDescent="0.15">
      <c r="A2391" t="s">
        <v>289</v>
      </c>
      <c r="B2391" t="s">
        <v>6093</v>
      </c>
      <c r="C2391" t="str">
        <f>INDEX(FIPS!$A$1:$E$3236,MATCH($F2391,FIPS!$D$1:$D$3236,0),5)</f>
        <v>Hamlin County</v>
      </c>
      <c r="D2391" t="s">
        <v>290</v>
      </c>
      <c r="E2391" s="15" t="s">
        <v>34</v>
      </c>
      <c r="F2391" t="s">
        <v>6154</v>
      </c>
      <c r="G2391" t="s">
        <v>438</v>
      </c>
      <c r="H2391" t="str">
        <f>IFERROR(VLOOKUP($G2391,'Team Colors'!$A:$B,2,0),"#c9c9c9")</f>
        <v>#4f2683</v>
      </c>
      <c r="I2391">
        <f>INDEX('Raw Election Data'!$A$1:$AN$3144,MATCH($C2391&amp;" "&amp;$B2391,'Raw Election Data'!$C$1:$C$3144,0),MATCH('Joined Data'!I$1,'Raw Election Data'!$A$1:$AN$1,0))</f>
        <v>6047</v>
      </c>
      <c r="J2391">
        <f>INDEX('Raw Election Data'!$A$1:$AN$3144,MATCH($C2391&amp;" "&amp;$B2391,'Raw Election Data'!$C$1:$C$3144,0),MATCH('Joined Data'!J$1,'Raw Election Data'!$A$1:$AN$1,0))</f>
        <v>555</v>
      </c>
      <c r="K2391">
        <f>INDEX('Raw Election Data'!$A$1:$AN$3144,MATCH($C2391&amp;" "&amp;$B2391,'Raw Election Data'!$C$1:$C$3144,0),MATCH('Joined Data'!K$1,'Raw Election Data'!$A$1:$AN$1,0))</f>
        <v>2051</v>
      </c>
      <c r="L2391">
        <f>INDEX('Raw Election Data'!$A$1:$AN$3144,MATCH($C2391&amp;" "&amp;$B2391,'Raw Election Data'!$C$1:$C$3144,0),MATCH('Joined Data'!L$1,'Raw Election Data'!$A$1:$AN$1,0))</f>
        <v>2762</v>
      </c>
      <c r="M2391">
        <f>INDEX('Raw Election Data'!$A$1:$AN$3144,MATCH($C2391&amp;" "&amp;$B2391,'Raw Election Data'!$C$1:$C$3144,0),MATCH('Joined Data'!M$1,'Raw Election Data'!$A$1:$AN$1,0))</f>
        <v>0.20094134685010862</v>
      </c>
      <c r="N2391">
        <f>INDEX('Raw Election Data'!$A$1:$AN$3144,MATCH($C2391&amp;" "&amp;$B2391,'Raw Election Data'!$C$1:$C$3144,0),MATCH('Joined Data'!N$1,'Raw Election Data'!$A$1:$AN$1,0))</f>
        <v>0.74257784214337441</v>
      </c>
      <c r="O2391">
        <f>INDEX('Raw Election Data'!$A$1:$AN$3144,MATCH($C2391&amp;" "&amp;$B2391,'Raw Election Data'!$C$1:$C$3144,0),MATCH('Joined Data'!O$1,'Raw Election Data'!$A$1:$AN$1,0))</f>
        <v>-1496</v>
      </c>
      <c r="P2391">
        <f>INDEX('Raw Election Data'!$A$1:$AN$3144,MATCH($C2391&amp;" "&amp;$B2391,'Raw Election Data'!$C$1:$C$3144,0),MATCH('Joined Data'!P$1,'Raw Election Data'!$A$1:$AN$1,0))</f>
        <v>1496</v>
      </c>
      <c r="Q2391">
        <f>INDEX('Raw Election Data'!$A$1:$AN$3144,MATCH($C2391&amp;" "&amp;$B2391,'Raw Election Data'!$C$1:$C$3144,0),MATCH('Joined Data'!Q$1,'Raw Election Data'!$A$1:$AN$1,0))</f>
        <v>-0.54163649529326574</v>
      </c>
      <c r="R2391">
        <f>INDEX('Raw Election Data'!$A$1:$AN$3144,MATCH($C2391&amp;" "&amp;$B2391,'Raw Election Data'!$C$1:$C$3144,0),MATCH('Joined Data'!R$1,'Raw Election Data'!$A$1:$AN$1,0))</f>
        <v>0.54163649529326574</v>
      </c>
    </row>
    <row r="2392" spans="1:18" ht="13.5" hidden="1" customHeight="1" x14ac:dyDescent="0.15">
      <c r="A2392" t="s">
        <v>289</v>
      </c>
      <c r="B2392" t="s">
        <v>6093</v>
      </c>
      <c r="C2392" t="str">
        <f>INDEX(FIPS!$A$1:$E$3236,MATCH($F2392,FIPS!$D$1:$D$3236,0),5)</f>
        <v>Hand County</v>
      </c>
      <c r="D2392" t="s">
        <v>290</v>
      </c>
      <c r="E2392" s="15" t="s">
        <v>35</v>
      </c>
      <c r="F2392" t="s">
        <v>6156</v>
      </c>
      <c r="G2392" t="s">
        <v>438</v>
      </c>
      <c r="H2392" t="str">
        <f>IFERROR(VLOOKUP($G2392,'Team Colors'!$A:$B,2,0),"#c9c9c9")</f>
        <v>#4f2683</v>
      </c>
      <c r="I2392">
        <f>INDEX('Raw Election Data'!$A$1:$AN$3144,MATCH($C2392&amp;" "&amp;$B2392,'Raw Election Data'!$C$1:$C$3144,0),MATCH('Joined Data'!I$1,'Raw Election Data'!$A$1:$AN$1,0))</f>
        <v>3348</v>
      </c>
      <c r="J2392">
        <f>INDEX('Raw Election Data'!$A$1:$AN$3144,MATCH($C2392&amp;" "&amp;$B2392,'Raw Election Data'!$C$1:$C$3144,0),MATCH('Joined Data'!J$1,'Raw Election Data'!$A$1:$AN$1,0))</f>
        <v>334</v>
      </c>
      <c r="K2392">
        <f>INDEX('Raw Election Data'!$A$1:$AN$3144,MATCH($C2392&amp;" "&amp;$B2392,'Raw Election Data'!$C$1:$C$3144,0),MATCH('Joined Data'!K$1,'Raw Election Data'!$A$1:$AN$1,0))</f>
        <v>1391</v>
      </c>
      <c r="L2392">
        <f>INDEX('Raw Election Data'!$A$1:$AN$3144,MATCH($C2392&amp;" "&amp;$B2392,'Raw Election Data'!$C$1:$C$3144,0),MATCH('Joined Data'!L$1,'Raw Election Data'!$A$1:$AN$1,0))</f>
        <v>1818</v>
      </c>
      <c r="M2392">
        <f>INDEX('Raw Election Data'!$A$1:$AN$3144,MATCH($C2392&amp;" "&amp;$B2392,'Raw Election Data'!$C$1:$C$3144,0),MATCH('Joined Data'!M$1,'Raw Election Data'!$A$1:$AN$1,0))</f>
        <v>0.18371837183718373</v>
      </c>
      <c r="N2392">
        <f>INDEX('Raw Election Data'!$A$1:$AN$3144,MATCH($C2392&amp;" "&amp;$B2392,'Raw Election Data'!$C$1:$C$3144,0),MATCH('Joined Data'!N$1,'Raw Election Data'!$A$1:$AN$1,0))</f>
        <v>0.76512651265126508</v>
      </c>
      <c r="O2392">
        <f>INDEX('Raw Election Data'!$A$1:$AN$3144,MATCH($C2392&amp;" "&amp;$B2392,'Raw Election Data'!$C$1:$C$3144,0),MATCH('Joined Data'!O$1,'Raw Election Data'!$A$1:$AN$1,0))</f>
        <v>-1057</v>
      </c>
      <c r="P2392">
        <f>INDEX('Raw Election Data'!$A$1:$AN$3144,MATCH($C2392&amp;" "&amp;$B2392,'Raw Election Data'!$C$1:$C$3144,0),MATCH('Joined Data'!P$1,'Raw Election Data'!$A$1:$AN$1,0))</f>
        <v>1057</v>
      </c>
      <c r="Q2392">
        <f>INDEX('Raw Election Data'!$A$1:$AN$3144,MATCH($C2392&amp;" "&amp;$B2392,'Raw Election Data'!$C$1:$C$3144,0),MATCH('Joined Data'!Q$1,'Raw Election Data'!$A$1:$AN$1,0))</f>
        <v>-0.58140814081408132</v>
      </c>
      <c r="R2392">
        <f>INDEX('Raw Election Data'!$A$1:$AN$3144,MATCH($C2392&amp;" "&amp;$B2392,'Raw Election Data'!$C$1:$C$3144,0),MATCH('Joined Data'!R$1,'Raw Election Data'!$A$1:$AN$1,0))</f>
        <v>0.58140814081408132</v>
      </c>
    </row>
    <row r="2393" spans="1:18" ht="13.5" hidden="1" customHeight="1" x14ac:dyDescent="0.15">
      <c r="A2393" t="s">
        <v>289</v>
      </c>
      <c r="B2393" t="s">
        <v>6093</v>
      </c>
      <c r="C2393" t="str">
        <f>INDEX(FIPS!$A$1:$E$3236,MATCH($F2393,FIPS!$D$1:$D$3236,0),5)</f>
        <v>Hanson County</v>
      </c>
      <c r="D2393" t="s">
        <v>290</v>
      </c>
      <c r="E2393" s="15" t="s">
        <v>36</v>
      </c>
      <c r="F2393" t="s">
        <v>6158</v>
      </c>
      <c r="G2393" t="s">
        <v>438</v>
      </c>
      <c r="H2393" t="str">
        <f>IFERROR(VLOOKUP($G2393,'Team Colors'!$A:$B,2,0),"#c9c9c9")</f>
        <v>#4f2683</v>
      </c>
      <c r="I2393">
        <f>INDEX('Raw Election Data'!$A$1:$AN$3144,MATCH($C2393&amp;" "&amp;$B2393,'Raw Election Data'!$C$1:$C$3144,0),MATCH('Joined Data'!I$1,'Raw Election Data'!$A$1:$AN$1,0))</f>
        <v>3385</v>
      </c>
      <c r="J2393">
        <f>INDEX('Raw Election Data'!$A$1:$AN$3144,MATCH($C2393&amp;" "&amp;$B2393,'Raw Election Data'!$C$1:$C$3144,0),MATCH('Joined Data'!J$1,'Raw Election Data'!$A$1:$AN$1,0))</f>
        <v>424</v>
      </c>
      <c r="K2393">
        <f>INDEX('Raw Election Data'!$A$1:$AN$3144,MATCH($C2393&amp;" "&amp;$B2393,'Raw Election Data'!$C$1:$C$3144,0),MATCH('Joined Data'!K$1,'Raw Election Data'!$A$1:$AN$1,0))</f>
        <v>1497</v>
      </c>
      <c r="L2393">
        <f>INDEX('Raw Election Data'!$A$1:$AN$3144,MATCH($C2393&amp;" "&amp;$B2393,'Raw Election Data'!$C$1:$C$3144,0),MATCH('Joined Data'!L$1,'Raw Election Data'!$A$1:$AN$1,0))</f>
        <v>2006</v>
      </c>
      <c r="M2393">
        <f>INDEX('Raw Election Data'!$A$1:$AN$3144,MATCH($C2393&amp;" "&amp;$B2393,'Raw Election Data'!$C$1:$C$3144,0),MATCH('Joined Data'!M$1,'Raw Election Data'!$A$1:$AN$1,0))</f>
        <v>0.21136590229312063</v>
      </c>
      <c r="N2393">
        <f>INDEX('Raw Election Data'!$A$1:$AN$3144,MATCH($C2393&amp;" "&amp;$B2393,'Raw Election Data'!$C$1:$C$3144,0),MATCH('Joined Data'!N$1,'Raw Election Data'!$A$1:$AN$1,0))</f>
        <v>0.74626121635094711</v>
      </c>
      <c r="O2393">
        <f>INDEX('Raw Election Data'!$A$1:$AN$3144,MATCH($C2393&amp;" "&amp;$B2393,'Raw Election Data'!$C$1:$C$3144,0),MATCH('Joined Data'!O$1,'Raw Election Data'!$A$1:$AN$1,0))</f>
        <v>-1073</v>
      </c>
      <c r="P2393">
        <f>INDEX('Raw Election Data'!$A$1:$AN$3144,MATCH($C2393&amp;" "&amp;$B2393,'Raw Election Data'!$C$1:$C$3144,0),MATCH('Joined Data'!P$1,'Raw Election Data'!$A$1:$AN$1,0))</f>
        <v>1073</v>
      </c>
      <c r="Q2393">
        <f>INDEX('Raw Election Data'!$A$1:$AN$3144,MATCH($C2393&amp;" "&amp;$B2393,'Raw Election Data'!$C$1:$C$3144,0),MATCH('Joined Data'!Q$1,'Raw Election Data'!$A$1:$AN$1,0))</f>
        <v>-0.53489531405782653</v>
      </c>
      <c r="R2393">
        <f>INDEX('Raw Election Data'!$A$1:$AN$3144,MATCH($C2393&amp;" "&amp;$B2393,'Raw Election Data'!$C$1:$C$3144,0),MATCH('Joined Data'!R$1,'Raw Election Data'!$A$1:$AN$1,0))</f>
        <v>0.53489531405782653</v>
      </c>
    </row>
    <row r="2394" spans="1:18" ht="13.5" hidden="1" customHeight="1" x14ac:dyDescent="0.15">
      <c r="A2394" t="s">
        <v>289</v>
      </c>
      <c r="B2394" t="s">
        <v>6093</v>
      </c>
      <c r="C2394" t="str">
        <f>INDEX(FIPS!$A$1:$E$3236,MATCH($F2394,FIPS!$D$1:$D$3236,0),5)</f>
        <v>Harding County</v>
      </c>
      <c r="D2394" t="s">
        <v>290</v>
      </c>
      <c r="E2394" s="15" t="s">
        <v>37</v>
      </c>
      <c r="F2394" t="s">
        <v>6159</v>
      </c>
      <c r="G2394" t="s">
        <v>437</v>
      </c>
      <c r="H2394" t="str">
        <f>IFERROR(VLOOKUP($G2394,'Team Colors'!$A:$B,2,0),"#c9c9c9")</f>
        <v>#fb4f14</v>
      </c>
      <c r="I2394">
        <f>INDEX('Raw Election Data'!$A$1:$AN$3144,MATCH($C2394&amp;" "&amp;$B2394,'Raw Election Data'!$C$1:$C$3144,0),MATCH('Joined Data'!I$1,'Raw Election Data'!$A$1:$AN$1,0))</f>
        <v>1267</v>
      </c>
      <c r="J2394">
        <f>INDEX('Raw Election Data'!$A$1:$AN$3144,MATCH($C2394&amp;" "&amp;$B2394,'Raw Election Data'!$C$1:$C$3144,0),MATCH('Joined Data'!J$1,'Raw Election Data'!$A$1:$AN$1,0))</f>
        <v>38</v>
      </c>
      <c r="K2394">
        <f>INDEX('Raw Election Data'!$A$1:$AN$3144,MATCH($C2394&amp;" "&amp;$B2394,'Raw Election Data'!$C$1:$C$3144,0),MATCH('Joined Data'!K$1,'Raw Election Data'!$A$1:$AN$1,0))</f>
        <v>694</v>
      </c>
      <c r="L2394">
        <f>INDEX('Raw Election Data'!$A$1:$AN$3144,MATCH($C2394&amp;" "&amp;$B2394,'Raw Election Data'!$C$1:$C$3144,0),MATCH('Joined Data'!L$1,'Raw Election Data'!$A$1:$AN$1,0))</f>
        <v>769</v>
      </c>
      <c r="M2394">
        <f>INDEX('Raw Election Data'!$A$1:$AN$3144,MATCH($C2394&amp;" "&amp;$B2394,'Raw Election Data'!$C$1:$C$3144,0),MATCH('Joined Data'!M$1,'Raw Election Data'!$A$1:$AN$1,0))</f>
        <v>4.94148244473342E-2</v>
      </c>
      <c r="N2394">
        <f>INDEX('Raw Election Data'!$A$1:$AN$3144,MATCH($C2394&amp;" "&amp;$B2394,'Raw Election Data'!$C$1:$C$3144,0),MATCH('Joined Data'!N$1,'Raw Election Data'!$A$1:$AN$1,0))</f>
        <v>0.9024707412223667</v>
      </c>
      <c r="O2394">
        <f>INDEX('Raw Election Data'!$A$1:$AN$3144,MATCH($C2394&amp;" "&amp;$B2394,'Raw Election Data'!$C$1:$C$3144,0),MATCH('Joined Data'!O$1,'Raw Election Data'!$A$1:$AN$1,0))</f>
        <v>-656</v>
      </c>
      <c r="P2394">
        <f>INDEX('Raw Election Data'!$A$1:$AN$3144,MATCH($C2394&amp;" "&amp;$B2394,'Raw Election Data'!$C$1:$C$3144,0),MATCH('Joined Data'!P$1,'Raw Election Data'!$A$1:$AN$1,0))</f>
        <v>656</v>
      </c>
      <c r="Q2394">
        <f>INDEX('Raw Election Data'!$A$1:$AN$3144,MATCH($C2394&amp;" "&amp;$B2394,'Raw Election Data'!$C$1:$C$3144,0),MATCH('Joined Data'!Q$1,'Raw Election Data'!$A$1:$AN$1,0))</f>
        <v>-0.85305591677503245</v>
      </c>
      <c r="R2394">
        <f>INDEX('Raw Election Data'!$A$1:$AN$3144,MATCH($C2394&amp;" "&amp;$B2394,'Raw Election Data'!$C$1:$C$3144,0),MATCH('Joined Data'!R$1,'Raw Election Data'!$A$1:$AN$1,0))</f>
        <v>0.85305591677503245</v>
      </c>
    </row>
    <row r="2395" spans="1:18" ht="13.5" hidden="1" customHeight="1" x14ac:dyDescent="0.15">
      <c r="A2395" t="s">
        <v>289</v>
      </c>
      <c r="B2395" t="s">
        <v>6093</v>
      </c>
      <c r="C2395" t="str">
        <f>INDEX(FIPS!$A$1:$E$3236,MATCH($F2395,FIPS!$D$1:$D$3236,0),5)</f>
        <v>Hughes County</v>
      </c>
      <c r="D2395" t="s">
        <v>290</v>
      </c>
      <c r="E2395" s="15" t="s">
        <v>38</v>
      </c>
      <c r="F2395" t="s">
        <v>6160</v>
      </c>
      <c r="G2395" t="s">
        <v>438</v>
      </c>
      <c r="H2395" t="str">
        <f>IFERROR(VLOOKUP($G2395,'Team Colors'!$A:$B,2,0),"#c9c9c9")</f>
        <v>#4f2683</v>
      </c>
      <c r="I2395">
        <f>INDEX('Raw Election Data'!$A$1:$AN$3144,MATCH($C2395&amp;" "&amp;$B2395,'Raw Election Data'!$C$1:$C$3144,0),MATCH('Joined Data'!I$1,'Raw Election Data'!$A$1:$AN$1,0))</f>
        <v>17555</v>
      </c>
      <c r="J2395">
        <f>INDEX('Raw Election Data'!$A$1:$AN$3144,MATCH($C2395&amp;" "&amp;$B2395,'Raw Election Data'!$C$1:$C$3144,0),MATCH('Joined Data'!J$1,'Raw Election Data'!$A$1:$AN$1,0))</f>
        <v>2449</v>
      </c>
      <c r="K2395">
        <f>INDEX('Raw Election Data'!$A$1:$AN$3144,MATCH($C2395&amp;" "&amp;$B2395,'Raw Election Data'!$C$1:$C$3144,0),MATCH('Joined Data'!K$1,'Raw Election Data'!$A$1:$AN$1,0))</f>
        <v>5174</v>
      </c>
      <c r="L2395">
        <f>INDEX('Raw Election Data'!$A$1:$AN$3144,MATCH($C2395&amp;" "&amp;$B2395,'Raw Election Data'!$C$1:$C$3144,0),MATCH('Joined Data'!L$1,'Raw Election Data'!$A$1:$AN$1,0))</f>
        <v>8173</v>
      </c>
      <c r="M2395">
        <f>INDEX('Raw Election Data'!$A$1:$AN$3144,MATCH($C2395&amp;" "&amp;$B2395,'Raw Election Data'!$C$1:$C$3144,0),MATCH('Joined Data'!M$1,'Raw Election Data'!$A$1:$AN$1,0))</f>
        <v>0.29964517313104122</v>
      </c>
      <c r="N2395">
        <f>INDEX('Raw Election Data'!$A$1:$AN$3144,MATCH($C2395&amp;" "&amp;$B2395,'Raw Election Data'!$C$1:$C$3144,0),MATCH('Joined Data'!N$1,'Raw Election Data'!$A$1:$AN$1,0))</f>
        <v>0.6330600758595375</v>
      </c>
      <c r="O2395">
        <f>INDEX('Raw Election Data'!$A$1:$AN$3144,MATCH($C2395&amp;" "&amp;$B2395,'Raw Election Data'!$C$1:$C$3144,0),MATCH('Joined Data'!O$1,'Raw Election Data'!$A$1:$AN$1,0))</f>
        <v>-2725</v>
      </c>
      <c r="P2395">
        <f>INDEX('Raw Election Data'!$A$1:$AN$3144,MATCH($C2395&amp;" "&amp;$B2395,'Raw Election Data'!$C$1:$C$3144,0),MATCH('Joined Data'!P$1,'Raw Election Data'!$A$1:$AN$1,0))</f>
        <v>2725</v>
      </c>
      <c r="Q2395">
        <f>INDEX('Raw Election Data'!$A$1:$AN$3144,MATCH($C2395&amp;" "&amp;$B2395,'Raw Election Data'!$C$1:$C$3144,0),MATCH('Joined Data'!Q$1,'Raw Election Data'!$A$1:$AN$1,0))</f>
        <v>-0.33341490272849628</v>
      </c>
      <c r="R2395">
        <f>INDEX('Raw Election Data'!$A$1:$AN$3144,MATCH($C2395&amp;" "&amp;$B2395,'Raw Election Data'!$C$1:$C$3144,0),MATCH('Joined Data'!R$1,'Raw Election Data'!$A$1:$AN$1,0))</f>
        <v>0.33341490272849628</v>
      </c>
    </row>
    <row r="2396" spans="1:18" ht="13.5" hidden="1" customHeight="1" x14ac:dyDescent="0.15">
      <c r="A2396" t="s">
        <v>289</v>
      </c>
      <c r="B2396" t="s">
        <v>6093</v>
      </c>
      <c r="C2396" t="str">
        <f>INDEX(FIPS!$A$1:$E$3236,MATCH($F2396,FIPS!$D$1:$D$3236,0),5)</f>
        <v>Hutchinson County</v>
      </c>
      <c r="D2396" t="s">
        <v>290</v>
      </c>
      <c r="E2396" s="15" t="s">
        <v>39</v>
      </c>
      <c r="F2396" t="s">
        <v>6164</v>
      </c>
      <c r="G2396" t="s">
        <v>438</v>
      </c>
      <c r="H2396" t="str">
        <f>IFERROR(VLOOKUP($G2396,'Team Colors'!$A:$B,2,0),"#c9c9c9")</f>
        <v>#4f2683</v>
      </c>
      <c r="I2396">
        <f>INDEX('Raw Election Data'!$A$1:$AN$3144,MATCH($C2396&amp;" "&amp;$B2396,'Raw Election Data'!$C$1:$C$3144,0),MATCH('Joined Data'!I$1,'Raw Election Data'!$A$1:$AN$1,0))</f>
        <v>7301</v>
      </c>
      <c r="J2396">
        <f>INDEX('Raw Election Data'!$A$1:$AN$3144,MATCH($C2396&amp;" "&amp;$B2396,'Raw Election Data'!$C$1:$C$3144,0),MATCH('Joined Data'!J$1,'Raw Election Data'!$A$1:$AN$1,0))</f>
        <v>692</v>
      </c>
      <c r="K2396">
        <f>INDEX('Raw Election Data'!$A$1:$AN$3144,MATCH($C2396&amp;" "&amp;$B2396,'Raw Election Data'!$C$1:$C$3144,0),MATCH('Joined Data'!K$1,'Raw Election Data'!$A$1:$AN$1,0))</f>
        <v>2517</v>
      </c>
      <c r="L2396">
        <f>INDEX('Raw Election Data'!$A$1:$AN$3144,MATCH($C2396&amp;" "&amp;$B2396,'Raw Election Data'!$C$1:$C$3144,0),MATCH('Joined Data'!L$1,'Raw Election Data'!$A$1:$AN$1,0))</f>
        <v>3365</v>
      </c>
      <c r="M2396">
        <f>INDEX('Raw Election Data'!$A$1:$AN$3144,MATCH($C2396&amp;" "&amp;$B2396,'Raw Election Data'!$C$1:$C$3144,0),MATCH('Joined Data'!M$1,'Raw Election Data'!$A$1:$AN$1,0))</f>
        <v>0.20564635958395244</v>
      </c>
      <c r="N2396">
        <f>INDEX('Raw Election Data'!$A$1:$AN$3144,MATCH($C2396&amp;" "&amp;$B2396,'Raw Election Data'!$C$1:$C$3144,0),MATCH('Joined Data'!N$1,'Raw Election Data'!$A$1:$AN$1,0))</f>
        <v>0.74799405646359585</v>
      </c>
      <c r="O2396">
        <f>INDEX('Raw Election Data'!$A$1:$AN$3144,MATCH($C2396&amp;" "&amp;$B2396,'Raw Election Data'!$C$1:$C$3144,0),MATCH('Joined Data'!O$1,'Raw Election Data'!$A$1:$AN$1,0))</f>
        <v>-1825</v>
      </c>
      <c r="P2396">
        <f>INDEX('Raw Election Data'!$A$1:$AN$3144,MATCH($C2396&amp;" "&amp;$B2396,'Raw Election Data'!$C$1:$C$3144,0),MATCH('Joined Data'!P$1,'Raw Election Data'!$A$1:$AN$1,0))</f>
        <v>1825</v>
      </c>
      <c r="Q2396">
        <f>INDEX('Raw Election Data'!$A$1:$AN$3144,MATCH($C2396&amp;" "&amp;$B2396,'Raw Election Data'!$C$1:$C$3144,0),MATCH('Joined Data'!Q$1,'Raw Election Data'!$A$1:$AN$1,0))</f>
        <v>-0.54234769687964346</v>
      </c>
      <c r="R2396">
        <f>INDEX('Raw Election Data'!$A$1:$AN$3144,MATCH($C2396&amp;" "&amp;$B2396,'Raw Election Data'!$C$1:$C$3144,0),MATCH('Joined Data'!R$1,'Raw Election Data'!$A$1:$AN$1,0))</f>
        <v>0.54234769687964346</v>
      </c>
    </row>
    <row r="2397" spans="1:18" ht="13.5" hidden="1" customHeight="1" x14ac:dyDescent="0.15">
      <c r="A2397" t="s">
        <v>289</v>
      </c>
      <c r="B2397" t="s">
        <v>6093</v>
      </c>
      <c r="C2397" t="str">
        <f>INDEX(FIPS!$A$1:$E$3236,MATCH($F2397,FIPS!$D$1:$D$3236,0),5)</f>
        <v>Hyde County</v>
      </c>
      <c r="D2397" t="s">
        <v>290</v>
      </c>
      <c r="E2397" s="15" t="s">
        <v>40</v>
      </c>
      <c r="F2397" t="s">
        <v>6165</v>
      </c>
      <c r="G2397" t="s">
        <v>438</v>
      </c>
      <c r="H2397" t="str">
        <f>IFERROR(VLOOKUP($G2397,'Team Colors'!$A:$B,2,0),"#c9c9c9")</f>
        <v>#4f2683</v>
      </c>
      <c r="I2397">
        <f>INDEX('Raw Election Data'!$A$1:$AN$3144,MATCH($C2397&amp;" "&amp;$B2397,'Raw Election Data'!$C$1:$C$3144,0),MATCH('Joined Data'!I$1,'Raw Election Data'!$A$1:$AN$1,0))</f>
        <v>1397</v>
      </c>
      <c r="J2397">
        <f>INDEX('Raw Election Data'!$A$1:$AN$3144,MATCH($C2397&amp;" "&amp;$B2397,'Raw Election Data'!$C$1:$C$3144,0),MATCH('Joined Data'!J$1,'Raw Election Data'!$A$1:$AN$1,0))</f>
        <v>125</v>
      </c>
      <c r="K2397">
        <f>INDEX('Raw Election Data'!$A$1:$AN$3144,MATCH($C2397&amp;" "&amp;$B2397,'Raw Election Data'!$C$1:$C$3144,0),MATCH('Joined Data'!K$1,'Raw Election Data'!$A$1:$AN$1,0))</f>
        <v>543</v>
      </c>
      <c r="L2397">
        <f>INDEX('Raw Election Data'!$A$1:$AN$3144,MATCH($C2397&amp;" "&amp;$B2397,'Raw Election Data'!$C$1:$C$3144,0),MATCH('Joined Data'!L$1,'Raw Election Data'!$A$1:$AN$1,0))</f>
        <v>690</v>
      </c>
      <c r="M2397">
        <f>INDEX('Raw Election Data'!$A$1:$AN$3144,MATCH($C2397&amp;" "&amp;$B2397,'Raw Election Data'!$C$1:$C$3144,0),MATCH('Joined Data'!M$1,'Raw Election Data'!$A$1:$AN$1,0))</f>
        <v>0.18115942028985507</v>
      </c>
      <c r="N2397">
        <f>INDEX('Raw Election Data'!$A$1:$AN$3144,MATCH($C2397&amp;" "&amp;$B2397,'Raw Election Data'!$C$1:$C$3144,0),MATCH('Joined Data'!N$1,'Raw Election Data'!$A$1:$AN$1,0))</f>
        <v>0.78695652173913044</v>
      </c>
      <c r="O2397">
        <f>INDEX('Raw Election Data'!$A$1:$AN$3144,MATCH($C2397&amp;" "&amp;$B2397,'Raw Election Data'!$C$1:$C$3144,0),MATCH('Joined Data'!O$1,'Raw Election Data'!$A$1:$AN$1,0))</f>
        <v>-418</v>
      </c>
      <c r="P2397">
        <f>INDEX('Raw Election Data'!$A$1:$AN$3144,MATCH($C2397&amp;" "&amp;$B2397,'Raw Election Data'!$C$1:$C$3144,0),MATCH('Joined Data'!P$1,'Raw Election Data'!$A$1:$AN$1,0))</f>
        <v>418</v>
      </c>
      <c r="Q2397">
        <f>INDEX('Raw Election Data'!$A$1:$AN$3144,MATCH($C2397&amp;" "&amp;$B2397,'Raw Election Data'!$C$1:$C$3144,0),MATCH('Joined Data'!Q$1,'Raw Election Data'!$A$1:$AN$1,0))</f>
        <v>-0.60579710144927534</v>
      </c>
      <c r="R2397">
        <f>INDEX('Raw Election Data'!$A$1:$AN$3144,MATCH($C2397&amp;" "&amp;$B2397,'Raw Election Data'!$C$1:$C$3144,0),MATCH('Joined Data'!R$1,'Raw Election Data'!$A$1:$AN$1,0))</f>
        <v>0.60579710144927534</v>
      </c>
    </row>
    <row r="2398" spans="1:18" ht="13.5" hidden="1" customHeight="1" x14ac:dyDescent="0.15">
      <c r="A2398" t="s">
        <v>289</v>
      </c>
      <c r="B2398" t="s">
        <v>6093</v>
      </c>
      <c r="C2398" t="str">
        <f>INDEX(FIPS!$A$1:$E$3236,MATCH($F2398,FIPS!$D$1:$D$3236,0),5)</f>
        <v>Jackson County</v>
      </c>
      <c r="D2398" t="s">
        <v>290</v>
      </c>
      <c r="E2398" s="15" t="s">
        <v>41</v>
      </c>
      <c r="F2398" t="s">
        <v>6166</v>
      </c>
      <c r="G2398" t="s">
        <v>437</v>
      </c>
      <c r="H2398" t="str">
        <f>IFERROR(VLOOKUP($G2398,'Team Colors'!$A:$B,2,0),"#c9c9c9")</f>
        <v>#fb4f14</v>
      </c>
      <c r="I2398">
        <f>INDEX('Raw Election Data'!$A$1:$AN$3144,MATCH($C2398&amp;" "&amp;$B2398,'Raw Election Data'!$C$1:$C$3144,0),MATCH('Joined Data'!I$1,'Raw Election Data'!$A$1:$AN$1,0))</f>
        <v>3321</v>
      </c>
      <c r="J2398">
        <f>INDEX('Raw Election Data'!$A$1:$AN$3144,MATCH($C2398&amp;" "&amp;$B2398,'Raw Election Data'!$C$1:$C$3144,0),MATCH('Joined Data'!J$1,'Raw Election Data'!$A$1:$AN$1,0))</f>
        <v>323</v>
      </c>
      <c r="K2398">
        <f>INDEX('Raw Election Data'!$A$1:$AN$3144,MATCH($C2398&amp;" "&amp;$B2398,'Raw Election Data'!$C$1:$C$3144,0),MATCH('Joined Data'!K$1,'Raw Election Data'!$A$1:$AN$1,0))</f>
        <v>722</v>
      </c>
      <c r="L2398">
        <f>INDEX('Raw Election Data'!$A$1:$AN$3144,MATCH($C2398&amp;" "&amp;$B2398,'Raw Election Data'!$C$1:$C$3144,0),MATCH('Joined Data'!L$1,'Raw Election Data'!$A$1:$AN$1,0))</f>
        <v>1095</v>
      </c>
      <c r="M2398">
        <f>INDEX('Raw Election Data'!$A$1:$AN$3144,MATCH($C2398&amp;" "&amp;$B2398,'Raw Election Data'!$C$1:$C$3144,0),MATCH('Joined Data'!M$1,'Raw Election Data'!$A$1:$AN$1,0))</f>
        <v>0.29497716894977166</v>
      </c>
      <c r="N2398">
        <f>INDEX('Raw Election Data'!$A$1:$AN$3144,MATCH($C2398&amp;" "&amp;$B2398,'Raw Election Data'!$C$1:$C$3144,0),MATCH('Joined Data'!N$1,'Raw Election Data'!$A$1:$AN$1,0))</f>
        <v>0.65936073059360734</v>
      </c>
      <c r="O2398">
        <f>INDEX('Raw Election Data'!$A$1:$AN$3144,MATCH($C2398&amp;" "&amp;$B2398,'Raw Election Data'!$C$1:$C$3144,0),MATCH('Joined Data'!O$1,'Raw Election Data'!$A$1:$AN$1,0))</f>
        <v>-399</v>
      </c>
      <c r="P2398">
        <f>INDEX('Raw Election Data'!$A$1:$AN$3144,MATCH($C2398&amp;" "&amp;$B2398,'Raw Election Data'!$C$1:$C$3144,0),MATCH('Joined Data'!P$1,'Raw Election Data'!$A$1:$AN$1,0))</f>
        <v>399</v>
      </c>
      <c r="Q2398">
        <f>INDEX('Raw Election Data'!$A$1:$AN$3144,MATCH($C2398&amp;" "&amp;$B2398,'Raw Election Data'!$C$1:$C$3144,0),MATCH('Joined Data'!Q$1,'Raw Election Data'!$A$1:$AN$1,0))</f>
        <v>-0.36438356164383567</v>
      </c>
      <c r="R2398">
        <f>INDEX('Raw Election Data'!$A$1:$AN$3144,MATCH($C2398&amp;" "&amp;$B2398,'Raw Election Data'!$C$1:$C$3144,0),MATCH('Joined Data'!R$1,'Raw Election Data'!$A$1:$AN$1,0))</f>
        <v>0.36438356164383567</v>
      </c>
    </row>
    <row r="2399" spans="1:18" ht="13.5" hidden="1" customHeight="1" x14ac:dyDescent="0.15">
      <c r="A2399" t="s">
        <v>289</v>
      </c>
      <c r="B2399" t="s">
        <v>6093</v>
      </c>
      <c r="C2399" t="str">
        <f>INDEX(FIPS!$A$1:$E$3236,MATCH($F2399,FIPS!$D$1:$D$3236,0),5)</f>
        <v>Jerauld County</v>
      </c>
      <c r="D2399" t="s">
        <v>290</v>
      </c>
      <c r="E2399" s="15" t="s">
        <v>42</v>
      </c>
      <c r="F2399" t="s">
        <v>6168</v>
      </c>
      <c r="G2399" t="s">
        <v>438</v>
      </c>
      <c r="H2399" t="str">
        <f>IFERROR(VLOOKUP($G2399,'Team Colors'!$A:$B,2,0),"#c9c9c9")</f>
        <v>#4f2683</v>
      </c>
      <c r="I2399">
        <f>INDEX('Raw Election Data'!$A$1:$AN$3144,MATCH($C2399&amp;" "&amp;$B2399,'Raw Election Data'!$C$1:$C$3144,0),MATCH('Joined Data'!I$1,'Raw Election Data'!$A$1:$AN$1,0))</f>
        <v>1997</v>
      </c>
      <c r="J2399">
        <f>INDEX('Raw Election Data'!$A$1:$AN$3144,MATCH($C2399&amp;" "&amp;$B2399,'Raw Election Data'!$C$1:$C$3144,0),MATCH('Joined Data'!J$1,'Raw Election Data'!$A$1:$AN$1,0))</f>
        <v>264</v>
      </c>
      <c r="K2399">
        <f>INDEX('Raw Election Data'!$A$1:$AN$3144,MATCH($C2399&amp;" "&amp;$B2399,'Raw Election Data'!$C$1:$C$3144,0),MATCH('Joined Data'!K$1,'Raw Election Data'!$A$1:$AN$1,0))</f>
        <v>648</v>
      </c>
      <c r="L2399">
        <f>INDEX('Raw Election Data'!$A$1:$AN$3144,MATCH($C2399&amp;" "&amp;$B2399,'Raw Election Data'!$C$1:$C$3144,0),MATCH('Joined Data'!L$1,'Raw Election Data'!$A$1:$AN$1,0))</f>
        <v>967</v>
      </c>
      <c r="M2399">
        <f>INDEX('Raw Election Data'!$A$1:$AN$3144,MATCH($C2399&amp;" "&amp;$B2399,'Raw Election Data'!$C$1:$C$3144,0),MATCH('Joined Data'!M$1,'Raw Election Data'!$A$1:$AN$1,0))</f>
        <v>0.2730093071354705</v>
      </c>
      <c r="N2399">
        <f>INDEX('Raw Election Data'!$A$1:$AN$3144,MATCH($C2399&amp;" "&amp;$B2399,'Raw Election Data'!$C$1:$C$3144,0),MATCH('Joined Data'!N$1,'Raw Election Data'!$A$1:$AN$1,0))</f>
        <v>0.67011375387797312</v>
      </c>
      <c r="O2399">
        <f>INDEX('Raw Election Data'!$A$1:$AN$3144,MATCH($C2399&amp;" "&amp;$B2399,'Raw Election Data'!$C$1:$C$3144,0),MATCH('Joined Data'!O$1,'Raw Election Data'!$A$1:$AN$1,0))</f>
        <v>-384</v>
      </c>
      <c r="P2399">
        <f>INDEX('Raw Election Data'!$A$1:$AN$3144,MATCH($C2399&amp;" "&amp;$B2399,'Raw Election Data'!$C$1:$C$3144,0),MATCH('Joined Data'!P$1,'Raw Election Data'!$A$1:$AN$1,0))</f>
        <v>384</v>
      </c>
      <c r="Q2399">
        <f>INDEX('Raw Election Data'!$A$1:$AN$3144,MATCH($C2399&amp;" "&amp;$B2399,'Raw Election Data'!$C$1:$C$3144,0),MATCH('Joined Data'!Q$1,'Raw Election Data'!$A$1:$AN$1,0))</f>
        <v>-0.39710444674250261</v>
      </c>
      <c r="R2399">
        <f>INDEX('Raw Election Data'!$A$1:$AN$3144,MATCH($C2399&amp;" "&amp;$B2399,'Raw Election Data'!$C$1:$C$3144,0),MATCH('Joined Data'!R$1,'Raw Election Data'!$A$1:$AN$1,0))</f>
        <v>0.39710444674250261</v>
      </c>
    </row>
    <row r="2400" spans="1:18" ht="13.5" hidden="1" customHeight="1" x14ac:dyDescent="0.15">
      <c r="A2400" t="s">
        <v>289</v>
      </c>
      <c r="B2400" t="s">
        <v>6093</v>
      </c>
      <c r="C2400" t="str">
        <f>INDEX(FIPS!$A$1:$E$3236,MATCH($F2400,FIPS!$D$1:$D$3236,0),5)</f>
        <v>Jones County</v>
      </c>
      <c r="D2400" t="s">
        <v>290</v>
      </c>
      <c r="E2400" s="15" t="s">
        <v>43</v>
      </c>
      <c r="F2400" t="s">
        <v>6169</v>
      </c>
      <c r="G2400" t="s">
        <v>438</v>
      </c>
      <c r="H2400" t="str">
        <f>IFERROR(VLOOKUP($G2400,'Team Colors'!$A:$B,2,0),"#c9c9c9")</f>
        <v>#4f2683</v>
      </c>
      <c r="I2400">
        <f>INDEX('Raw Election Data'!$A$1:$AN$3144,MATCH($C2400&amp;" "&amp;$B2400,'Raw Election Data'!$C$1:$C$3144,0),MATCH('Joined Data'!I$1,'Raw Election Data'!$A$1:$AN$1,0))</f>
        <v>924</v>
      </c>
      <c r="J2400">
        <f>INDEX('Raw Election Data'!$A$1:$AN$3144,MATCH($C2400&amp;" "&amp;$B2400,'Raw Election Data'!$C$1:$C$3144,0),MATCH('Joined Data'!J$1,'Raw Election Data'!$A$1:$AN$1,0))</f>
        <v>69</v>
      </c>
      <c r="K2400">
        <f>INDEX('Raw Election Data'!$A$1:$AN$3144,MATCH($C2400&amp;" "&amp;$B2400,'Raw Election Data'!$C$1:$C$3144,0),MATCH('Joined Data'!K$1,'Raw Election Data'!$A$1:$AN$1,0))</f>
        <v>450</v>
      </c>
      <c r="L2400">
        <f>INDEX('Raw Election Data'!$A$1:$AN$3144,MATCH($C2400&amp;" "&amp;$B2400,'Raw Election Data'!$C$1:$C$3144,0),MATCH('Joined Data'!L$1,'Raw Election Data'!$A$1:$AN$1,0))</f>
        <v>558</v>
      </c>
      <c r="M2400">
        <f>INDEX('Raw Election Data'!$A$1:$AN$3144,MATCH($C2400&amp;" "&amp;$B2400,'Raw Election Data'!$C$1:$C$3144,0),MATCH('Joined Data'!M$1,'Raw Election Data'!$A$1:$AN$1,0))</f>
        <v>0.12365591397849462</v>
      </c>
      <c r="N2400">
        <f>INDEX('Raw Election Data'!$A$1:$AN$3144,MATCH($C2400&amp;" "&amp;$B2400,'Raw Election Data'!$C$1:$C$3144,0),MATCH('Joined Data'!N$1,'Raw Election Data'!$A$1:$AN$1,0))</f>
        <v>0.80645161290322576</v>
      </c>
      <c r="O2400">
        <f>INDEX('Raw Election Data'!$A$1:$AN$3144,MATCH($C2400&amp;" "&amp;$B2400,'Raw Election Data'!$C$1:$C$3144,0),MATCH('Joined Data'!O$1,'Raw Election Data'!$A$1:$AN$1,0))</f>
        <v>-381</v>
      </c>
      <c r="P2400">
        <f>INDEX('Raw Election Data'!$A$1:$AN$3144,MATCH($C2400&amp;" "&amp;$B2400,'Raw Election Data'!$C$1:$C$3144,0),MATCH('Joined Data'!P$1,'Raw Election Data'!$A$1:$AN$1,0))</f>
        <v>381</v>
      </c>
      <c r="Q2400">
        <f>INDEX('Raw Election Data'!$A$1:$AN$3144,MATCH($C2400&amp;" "&amp;$B2400,'Raw Election Data'!$C$1:$C$3144,0),MATCH('Joined Data'!Q$1,'Raw Election Data'!$A$1:$AN$1,0))</f>
        <v>-0.68279569892473113</v>
      </c>
      <c r="R2400">
        <f>INDEX('Raw Election Data'!$A$1:$AN$3144,MATCH($C2400&amp;" "&amp;$B2400,'Raw Election Data'!$C$1:$C$3144,0),MATCH('Joined Data'!R$1,'Raw Election Data'!$A$1:$AN$1,0))</f>
        <v>0.68279569892473113</v>
      </c>
    </row>
    <row r="2401" spans="1:18" ht="13.5" hidden="1" customHeight="1" x14ac:dyDescent="0.15">
      <c r="A2401" t="s">
        <v>289</v>
      </c>
      <c r="B2401" t="s">
        <v>6093</v>
      </c>
      <c r="C2401" t="str">
        <f>INDEX(FIPS!$A$1:$E$3236,MATCH($F2401,FIPS!$D$1:$D$3236,0),5)</f>
        <v>Kingsbury County</v>
      </c>
      <c r="D2401" t="s">
        <v>290</v>
      </c>
      <c r="E2401" s="15" t="s">
        <v>44</v>
      </c>
      <c r="F2401" t="s">
        <v>6171</v>
      </c>
      <c r="G2401" t="s">
        <v>438</v>
      </c>
      <c r="H2401" t="str">
        <f>IFERROR(VLOOKUP($G2401,'Team Colors'!$A:$B,2,0),"#c9c9c9")</f>
        <v>#4f2683</v>
      </c>
      <c r="I2401">
        <f>INDEX('Raw Election Data'!$A$1:$AN$3144,MATCH($C2401&amp;" "&amp;$B2401,'Raw Election Data'!$C$1:$C$3144,0),MATCH('Joined Data'!I$1,'Raw Election Data'!$A$1:$AN$1,0))</f>
        <v>4990</v>
      </c>
      <c r="J2401">
        <f>INDEX('Raw Election Data'!$A$1:$AN$3144,MATCH($C2401&amp;" "&amp;$B2401,'Raw Election Data'!$C$1:$C$3144,0),MATCH('Joined Data'!J$1,'Raw Election Data'!$A$1:$AN$1,0))</f>
        <v>703</v>
      </c>
      <c r="K2401">
        <f>INDEX('Raw Election Data'!$A$1:$AN$3144,MATCH($C2401&amp;" "&amp;$B2401,'Raw Election Data'!$C$1:$C$3144,0),MATCH('Joined Data'!K$1,'Raw Election Data'!$A$1:$AN$1,0))</f>
        <v>1680</v>
      </c>
      <c r="L2401">
        <f>INDEX('Raw Election Data'!$A$1:$AN$3144,MATCH($C2401&amp;" "&amp;$B2401,'Raw Election Data'!$C$1:$C$3144,0),MATCH('Joined Data'!L$1,'Raw Election Data'!$A$1:$AN$1,0))</f>
        <v>2551</v>
      </c>
      <c r="M2401">
        <f>INDEX('Raw Election Data'!$A$1:$AN$3144,MATCH($C2401&amp;" "&amp;$B2401,'Raw Election Data'!$C$1:$C$3144,0),MATCH('Joined Data'!M$1,'Raw Election Data'!$A$1:$AN$1,0))</f>
        <v>0.27557820462563698</v>
      </c>
      <c r="N2401">
        <f>INDEX('Raw Election Data'!$A$1:$AN$3144,MATCH($C2401&amp;" "&amp;$B2401,'Raw Election Data'!$C$1:$C$3144,0),MATCH('Joined Data'!N$1,'Raw Election Data'!$A$1:$AN$1,0))</f>
        <v>0.65856526852214814</v>
      </c>
      <c r="O2401">
        <f>INDEX('Raw Election Data'!$A$1:$AN$3144,MATCH($C2401&amp;" "&amp;$B2401,'Raw Election Data'!$C$1:$C$3144,0),MATCH('Joined Data'!O$1,'Raw Election Data'!$A$1:$AN$1,0))</f>
        <v>-977</v>
      </c>
      <c r="P2401">
        <f>INDEX('Raw Election Data'!$A$1:$AN$3144,MATCH($C2401&amp;" "&amp;$B2401,'Raw Election Data'!$C$1:$C$3144,0),MATCH('Joined Data'!P$1,'Raw Election Data'!$A$1:$AN$1,0))</f>
        <v>977</v>
      </c>
      <c r="Q2401">
        <f>INDEX('Raw Election Data'!$A$1:$AN$3144,MATCH($C2401&amp;" "&amp;$B2401,'Raw Election Data'!$C$1:$C$3144,0),MATCH('Joined Data'!Q$1,'Raw Election Data'!$A$1:$AN$1,0))</f>
        <v>-0.38298706389651116</v>
      </c>
      <c r="R2401">
        <f>INDEX('Raw Election Data'!$A$1:$AN$3144,MATCH($C2401&amp;" "&amp;$B2401,'Raw Election Data'!$C$1:$C$3144,0),MATCH('Joined Data'!R$1,'Raw Election Data'!$A$1:$AN$1,0))</f>
        <v>0.38298706389651116</v>
      </c>
    </row>
    <row r="2402" spans="1:18" ht="13.5" hidden="1" customHeight="1" x14ac:dyDescent="0.15">
      <c r="A2402" t="s">
        <v>289</v>
      </c>
      <c r="B2402" t="s">
        <v>6093</v>
      </c>
      <c r="C2402" t="str">
        <f>INDEX(FIPS!$A$1:$E$3236,MATCH($F2402,FIPS!$D$1:$D$3236,0),5)</f>
        <v>Lake County</v>
      </c>
      <c r="D2402" t="s">
        <v>290</v>
      </c>
      <c r="E2402" s="15" t="s">
        <v>45</v>
      </c>
      <c r="F2402" t="s">
        <v>6172</v>
      </c>
      <c r="G2402" t="s">
        <v>438</v>
      </c>
      <c r="H2402" t="str">
        <f>IFERROR(VLOOKUP($G2402,'Team Colors'!$A:$B,2,0),"#c9c9c9")</f>
        <v>#4f2683</v>
      </c>
      <c r="I2402">
        <f>INDEX('Raw Election Data'!$A$1:$AN$3144,MATCH($C2402&amp;" "&amp;$B2402,'Raw Election Data'!$C$1:$C$3144,0),MATCH('Joined Data'!I$1,'Raw Election Data'!$A$1:$AN$1,0))</f>
        <v>12622</v>
      </c>
      <c r="J2402">
        <f>INDEX('Raw Election Data'!$A$1:$AN$3144,MATCH($C2402&amp;" "&amp;$B2402,'Raw Election Data'!$C$1:$C$3144,0),MATCH('Joined Data'!J$1,'Raw Election Data'!$A$1:$AN$1,0))</f>
        <v>2314</v>
      </c>
      <c r="K2402">
        <f>INDEX('Raw Election Data'!$A$1:$AN$3144,MATCH($C2402&amp;" "&amp;$B2402,'Raw Election Data'!$C$1:$C$3144,0),MATCH('Joined Data'!K$1,'Raw Election Data'!$A$1:$AN$1,0))</f>
        <v>4038</v>
      </c>
      <c r="L2402">
        <f>INDEX('Raw Election Data'!$A$1:$AN$3144,MATCH($C2402&amp;" "&amp;$B2402,'Raw Election Data'!$C$1:$C$3144,0),MATCH('Joined Data'!L$1,'Raw Election Data'!$A$1:$AN$1,0))</f>
        <v>6786</v>
      </c>
      <c r="M2402">
        <f>INDEX('Raw Election Data'!$A$1:$AN$3144,MATCH($C2402&amp;" "&amp;$B2402,'Raw Election Data'!$C$1:$C$3144,0),MATCH('Joined Data'!M$1,'Raw Election Data'!$A$1:$AN$1,0))</f>
        <v>0.34099616858237547</v>
      </c>
      <c r="N2402">
        <f>INDEX('Raw Election Data'!$A$1:$AN$3144,MATCH($C2402&amp;" "&amp;$B2402,'Raw Election Data'!$C$1:$C$3144,0),MATCH('Joined Data'!N$1,'Raw Election Data'!$A$1:$AN$1,0))</f>
        <v>0.59504862953138815</v>
      </c>
      <c r="O2402">
        <f>INDEX('Raw Election Data'!$A$1:$AN$3144,MATCH($C2402&amp;" "&amp;$B2402,'Raw Election Data'!$C$1:$C$3144,0),MATCH('Joined Data'!O$1,'Raw Election Data'!$A$1:$AN$1,0))</f>
        <v>-1724</v>
      </c>
      <c r="P2402">
        <f>INDEX('Raw Election Data'!$A$1:$AN$3144,MATCH($C2402&amp;" "&amp;$B2402,'Raw Election Data'!$C$1:$C$3144,0),MATCH('Joined Data'!P$1,'Raw Election Data'!$A$1:$AN$1,0))</f>
        <v>1724</v>
      </c>
      <c r="Q2402">
        <f>INDEX('Raw Election Data'!$A$1:$AN$3144,MATCH($C2402&amp;" "&amp;$B2402,'Raw Election Data'!$C$1:$C$3144,0),MATCH('Joined Data'!Q$1,'Raw Election Data'!$A$1:$AN$1,0))</f>
        <v>-0.25405246094901268</v>
      </c>
      <c r="R2402">
        <f>INDEX('Raw Election Data'!$A$1:$AN$3144,MATCH($C2402&amp;" "&amp;$B2402,'Raw Election Data'!$C$1:$C$3144,0),MATCH('Joined Data'!R$1,'Raw Election Data'!$A$1:$AN$1,0))</f>
        <v>0.25405246094901268</v>
      </c>
    </row>
    <row r="2403" spans="1:18" ht="13.5" hidden="1" customHeight="1" x14ac:dyDescent="0.15">
      <c r="A2403" t="s">
        <v>289</v>
      </c>
      <c r="B2403" t="s">
        <v>6093</v>
      </c>
      <c r="C2403" t="str">
        <f>INDEX(FIPS!$A$1:$E$3236,MATCH($F2403,FIPS!$D$1:$D$3236,0),5)</f>
        <v>Lawrence County</v>
      </c>
      <c r="D2403" t="s">
        <v>290</v>
      </c>
      <c r="E2403" s="15" t="s">
        <v>46</v>
      </c>
      <c r="F2403" t="s">
        <v>6173</v>
      </c>
      <c r="G2403" t="s">
        <v>437</v>
      </c>
      <c r="H2403" t="str">
        <f>IFERROR(VLOOKUP($G2403,'Team Colors'!$A:$B,2,0),"#c9c9c9")</f>
        <v>#fb4f14</v>
      </c>
      <c r="I2403">
        <f>INDEX('Raw Election Data'!$A$1:$AN$3144,MATCH($C2403&amp;" "&amp;$B2403,'Raw Election Data'!$C$1:$C$3144,0),MATCH('Joined Data'!I$1,'Raw Election Data'!$A$1:$AN$1,0))</f>
        <v>24827</v>
      </c>
      <c r="J2403">
        <f>INDEX('Raw Election Data'!$A$1:$AN$3144,MATCH($C2403&amp;" "&amp;$B2403,'Raw Election Data'!$C$1:$C$3144,0),MATCH('Joined Data'!J$1,'Raw Election Data'!$A$1:$AN$1,0))</f>
        <v>3356</v>
      </c>
      <c r="K2403">
        <f>INDEX('Raw Election Data'!$A$1:$AN$3144,MATCH($C2403&amp;" "&amp;$B2403,'Raw Election Data'!$C$1:$C$3144,0),MATCH('Joined Data'!K$1,'Raw Election Data'!$A$1:$AN$1,0))</f>
        <v>7411</v>
      </c>
      <c r="L2403">
        <f>INDEX('Raw Election Data'!$A$1:$AN$3144,MATCH($C2403&amp;" "&amp;$B2403,'Raw Election Data'!$C$1:$C$3144,0),MATCH('Joined Data'!L$1,'Raw Election Data'!$A$1:$AN$1,0))</f>
        <v>11842</v>
      </c>
      <c r="M2403">
        <f>INDEX('Raw Election Data'!$A$1:$AN$3144,MATCH($C2403&amp;" "&amp;$B2403,'Raw Election Data'!$C$1:$C$3144,0),MATCH('Joined Data'!M$1,'Raw Election Data'!$A$1:$AN$1,0))</f>
        <v>0.28339807464955247</v>
      </c>
      <c r="N2403">
        <f>INDEX('Raw Election Data'!$A$1:$AN$3144,MATCH($C2403&amp;" "&amp;$B2403,'Raw Election Data'!$C$1:$C$3144,0),MATCH('Joined Data'!N$1,'Raw Election Data'!$A$1:$AN$1,0))</f>
        <v>0.62582334065191692</v>
      </c>
      <c r="O2403">
        <f>INDEX('Raw Election Data'!$A$1:$AN$3144,MATCH($C2403&amp;" "&amp;$B2403,'Raw Election Data'!$C$1:$C$3144,0),MATCH('Joined Data'!O$1,'Raw Election Data'!$A$1:$AN$1,0))</f>
        <v>-4055</v>
      </c>
      <c r="P2403">
        <f>INDEX('Raw Election Data'!$A$1:$AN$3144,MATCH($C2403&amp;" "&amp;$B2403,'Raw Election Data'!$C$1:$C$3144,0),MATCH('Joined Data'!P$1,'Raw Election Data'!$A$1:$AN$1,0))</f>
        <v>4055</v>
      </c>
      <c r="Q2403">
        <f>INDEX('Raw Election Data'!$A$1:$AN$3144,MATCH($C2403&amp;" "&amp;$B2403,'Raw Election Data'!$C$1:$C$3144,0),MATCH('Joined Data'!Q$1,'Raw Election Data'!$A$1:$AN$1,0))</f>
        <v>-0.34242526600236445</v>
      </c>
      <c r="R2403">
        <f>INDEX('Raw Election Data'!$A$1:$AN$3144,MATCH($C2403&amp;" "&amp;$B2403,'Raw Election Data'!$C$1:$C$3144,0),MATCH('Joined Data'!R$1,'Raw Election Data'!$A$1:$AN$1,0))</f>
        <v>0.34242526600236445</v>
      </c>
    </row>
    <row r="2404" spans="1:18" ht="13.5" hidden="1" customHeight="1" x14ac:dyDescent="0.15">
      <c r="A2404" t="s">
        <v>289</v>
      </c>
      <c r="B2404" t="s">
        <v>6093</v>
      </c>
      <c r="C2404" t="str">
        <f>INDEX(FIPS!$A$1:$E$3236,MATCH($F2404,FIPS!$D$1:$D$3236,0),5)</f>
        <v>Lincoln County</v>
      </c>
      <c r="D2404" t="s">
        <v>290</v>
      </c>
      <c r="E2404" s="15" t="s">
        <v>47</v>
      </c>
      <c r="F2404" t="s">
        <v>6176</v>
      </c>
      <c r="G2404" t="s">
        <v>438</v>
      </c>
      <c r="H2404" t="str">
        <f>IFERROR(VLOOKUP($G2404,'Team Colors'!$A:$B,2,0),"#c9c9c9")</f>
        <v>#4f2683</v>
      </c>
      <c r="I2404">
        <f>INDEX('Raw Election Data'!$A$1:$AN$3144,MATCH($C2404&amp;" "&amp;$B2404,'Raw Election Data'!$C$1:$C$3144,0),MATCH('Joined Data'!I$1,'Raw Election Data'!$A$1:$AN$1,0))</f>
        <v>52849</v>
      </c>
      <c r="J2404">
        <f>INDEX('Raw Election Data'!$A$1:$AN$3144,MATCH($C2404&amp;" "&amp;$B2404,'Raw Election Data'!$C$1:$C$3144,0),MATCH('Joined Data'!J$1,'Raw Election Data'!$A$1:$AN$1,0))</f>
        <v>8076</v>
      </c>
      <c r="K2404">
        <f>INDEX('Raw Election Data'!$A$1:$AN$3144,MATCH($C2404&amp;" "&amp;$B2404,'Raw Election Data'!$C$1:$C$3144,0),MATCH('Joined Data'!K$1,'Raw Election Data'!$A$1:$AN$1,0))</f>
        <v>15499</v>
      </c>
      <c r="L2404">
        <f>INDEX('Raw Election Data'!$A$1:$AN$3144,MATCH($C2404&amp;" "&amp;$B2404,'Raw Election Data'!$C$1:$C$3144,0),MATCH('Joined Data'!L$1,'Raw Election Data'!$A$1:$AN$1,0))</f>
        <v>25231</v>
      </c>
      <c r="M2404">
        <f>INDEX('Raw Election Data'!$A$1:$AN$3144,MATCH($C2404&amp;" "&amp;$B2404,'Raw Election Data'!$C$1:$C$3144,0),MATCH('Joined Data'!M$1,'Raw Election Data'!$A$1:$AN$1,0))</f>
        <v>0.32008243827038169</v>
      </c>
      <c r="N2404">
        <f>INDEX('Raw Election Data'!$A$1:$AN$3144,MATCH($C2404&amp;" "&amp;$B2404,'Raw Election Data'!$C$1:$C$3144,0),MATCH('Joined Data'!N$1,'Raw Election Data'!$A$1:$AN$1,0))</f>
        <v>0.61428401569497837</v>
      </c>
      <c r="O2404">
        <f>INDEX('Raw Election Data'!$A$1:$AN$3144,MATCH($C2404&amp;" "&amp;$B2404,'Raw Election Data'!$C$1:$C$3144,0),MATCH('Joined Data'!O$1,'Raw Election Data'!$A$1:$AN$1,0))</f>
        <v>-7423</v>
      </c>
      <c r="P2404">
        <f>INDEX('Raw Election Data'!$A$1:$AN$3144,MATCH($C2404&amp;" "&amp;$B2404,'Raw Election Data'!$C$1:$C$3144,0),MATCH('Joined Data'!P$1,'Raw Election Data'!$A$1:$AN$1,0))</f>
        <v>7423</v>
      </c>
      <c r="Q2404">
        <f>INDEX('Raw Election Data'!$A$1:$AN$3144,MATCH($C2404&amp;" "&amp;$B2404,'Raw Election Data'!$C$1:$C$3144,0),MATCH('Joined Data'!Q$1,'Raw Election Data'!$A$1:$AN$1,0))</f>
        <v>-0.29420157742459668</v>
      </c>
      <c r="R2404">
        <f>INDEX('Raw Election Data'!$A$1:$AN$3144,MATCH($C2404&amp;" "&amp;$B2404,'Raw Election Data'!$C$1:$C$3144,0),MATCH('Joined Data'!R$1,'Raw Election Data'!$A$1:$AN$1,0))</f>
        <v>0.29420157742459668</v>
      </c>
    </row>
    <row r="2405" spans="1:18" ht="13.5" hidden="1" customHeight="1" x14ac:dyDescent="0.15">
      <c r="A2405" t="s">
        <v>289</v>
      </c>
      <c r="B2405" t="s">
        <v>6093</v>
      </c>
      <c r="C2405" t="str">
        <f>INDEX(FIPS!$A$1:$E$3236,MATCH($F2405,FIPS!$D$1:$D$3236,0),5)</f>
        <v>Lyman County</v>
      </c>
      <c r="D2405" t="s">
        <v>290</v>
      </c>
      <c r="E2405" s="15" t="s">
        <v>48</v>
      </c>
      <c r="F2405" t="s">
        <v>6180</v>
      </c>
      <c r="G2405" t="s">
        <v>438</v>
      </c>
      <c r="H2405" t="str">
        <f>IFERROR(VLOOKUP($G2405,'Team Colors'!$A:$B,2,0),"#c9c9c9")</f>
        <v>#4f2683</v>
      </c>
      <c r="I2405">
        <f>INDEX('Raw Election Data'!$A$1:$AN$3144,MATCH($C2405&amp;" "&amp;$B2405,'Raw Election Data'!$C$1:$C$3144,0),MATCH('Joined Data'!I$1,'Raw Election Data'!$A$1:$AN$1,0))</f>
        <v>3876</v>
      </c>
      <c r="J2405">
        <f>INDEX('Raw Election Data'!$A$1:$AN$3144,MATCH($C2405&amp;" "&amp;$B2405,'Raw Election Data'!$C$1:$C$3144,0),MATCH('Joined Data'!J$1,'Raw Election Data'!$A$1:$AN$1,0))</f>
        <v>369</v>
      </c>
      <c r="K2405">
        <f>INDEX('Raw Election Data'!$A$1:$AN$3144,MATCH($C2405&amp;" "&amp;$B2405,'Raw Election Data'!$C$1:$C$3144,0),MATCH('Joined Data'!K$1,'Raw Election Data'!$A$1:$AN$1,0))</f>
        <v>977</v>
      </c>
      <c r="L2405">
        <f>INDEX('Raw Election Data'!$A$1:$AN$3144,MATCH($C2405&amp;" "&amp;$B2405,'Raw Election Data'!$C$1:$C$3144,0),MATCH('Joined Data'!L$1,'Raw Election Data'!$A$1:$AN$1,0))</f>
        <v>1421</v>
      </c>
      <c r="M2405">
        <f>INDEX('Raw Election Data'!$A$1:$AN$3144,MATCH($C2405&amp;" "&amp;$B2405,'Raw Election Data'!$C$1:$C$3144,0),MATCH('Joined Data'!M$1,'Raw Election Data'!$A$1:$AN$1,0))</f>
        <v>0.25967628430682616</v>
      </c>
      <c r="N2405">
        <f>INDEX('Raw Election Data'!$A$1:$AN$3144,MATCH($C2405&amp;" "&amp;$B2405,'Raw Election Data'!$C$1:$C$3144,0),MATCH('Joined Data'!N$1,'Raw Election Data'!$A$1:$AN$1,0))</f>
        <v>0.68754398311048559</v>
      </c>
      <c r="O2405">
        <f>INDEX('Raw Election Data'!$A$1:$AN$3144,MATCH($C2405&amp;" "&amp;$B2405,'Raw Election Data'!$C$1:$C$3144,0),MATCH('Joined Data'!O$1,'Raw Election Data'!$A$1:$AN$1,0))</f>
        <v>-608</v>
      </c>
      <c r="P2405">
        <f>INDEX('Raw Election Data'!$A$1:$AN$3144,MATCH($C2405&amp;" "&amp;$B2405,'Raw Election Data'!$C$1:$C$3144,0),MATCH('Joined Data'!P$1,'Raw Election Data'!$A$1:$AN$1,0))</f>
        <v>608</v>
      </c>
      <c r="Q2405">
        <f>INDEX('Raw Election Data'!$A$1:$AN$3144,MATCH($C2405&amp;" "&amp;$B2405,'Raw Election Data'!$C$1:$C$3144,0),MATCH('Joined Data'!Q$1,'Raw Election Data'!$A$1:$AN$1,0))</f>
        <v>-0.42786769880365944</v>
      </c>
      <c r="R2405">
        <f>INDEX('Raw Election Data'!$A$1:$AN$3144,MATCH($C2405&amp;" "&amp;$B2405,'Raw Election Data'!$C$1:$C$3144,0),MATCH('Joined Data'!R$1,'Raw Election Data'!$A$1:$AN$1,0))</f>
        <v>0.42786769880365944</v>
      </c>
    </row>
    <row r="2406" spans="1:18" ht="13.5" hidden="1" customHeight="1" x14ac:dyDescent="0.15">
      <c r="A2406" t="s">
        <v>289</v>
      </c>
      <c r="B2406" t="s">
        <v>6093</v>
      </c>
      <c r="C2406" t="str">
        <f>INDEX(FIPS!$A$1:$E$3236,MATCH($F2406,FIPS!$D$1:$D$3236,0),5)</f>
        <v>McCook County</v>
      </c>
      <c r="D2406" t="s">
        <v>290</v>
      </c>
      <c r="E2406" s="15" t="s">
        <v>49</v>
      </c>
      <c r="F2406" t="s">
        <v>6182</v>
      </c>
      <c r="G2406" t="s">
        <v>438</v>
      </c>
      <c r="H2406" t="str">
        <f>IFERROR(VLOOKUP($G2406,'Team Colors'!$A:$B,2,0),"#c9c9c9")</f>
        <v>#4f2683</v>
      </c>
      <c r="I2406">
        <f>INDEX('Raw Election Data'!$A$1:$AN$3144,MATCH($C2406&amp;" "&amp;$B2406,'Raw Election Data'!$C$1:$C$3144,0),MATCH('Joined Data'!I$1,'Raw Election Data'!$A$1:$AN$1,0))</f>
        <v>5599</v>
      </c>
      <c r="J2406">
        <f>INDEX('Raw Election Data'!$A$1:$AN$3144,MATCH($C2406&amp;" "&amp;$B2406,'Raw Election Data'!$C$1:$C$3144,0),MATCH('Joined Data'!J$1,'Raw Election Data'!$A$1:$AN$1,0))</f>
        <v>623</v>
      </c>
      <c r="K2406">
        <f>INDEX('Raw Election Data'!$A$1:$AN$3144,MATCH($C2406&amp;" "&amp;$B2406,'Raw Election Data'!$C$1:$C$3144,0),MATCH('Joined Data'!K$1,'Raw Election Data'!$A$1:$AN$1,0))</f>
        <v>1794</v>
      </c>
      <c r="L2406">
        <f>INDEX('Raw Election Data'!$A$1:$AN$3144,MATCH($C2406&amp;" "&amp;$B2406,'Raw Election Data'!$C$1:$C$3144,0),MATCH('Joined Data'!L$1,'Raw Election Data'!$A$1:$AN$1,0))</f>
        <v>2587</v>
      </c>
      <c r="M2406">
        <f>INDEX('Raw Election Data'!$A$1:$AN$3144,MATCH($C2406&amp;" "&amp;$B2406,'Raw Election Data'!$C$1:$C$3144,0),MATCH('Joined Data'!M$1,'Raw Election Data'!$A$1:$AN$1,0))</f>
        <v>0.24081948202551218</v>
      </c>
      <c r="N2406">
        <f>INDEX('Raw Election Data'!$A$1:$AN$3144,MATCH($C2406&amp;" "&amp;$B2406,'Raw Election Data'!$C$1:$C$3144,0),MATCH('Joined Data'!N$1,'Raw Election Data'!$A$1:$AN$1,0))</f>
        <v>0.69346733668341709</v>
      </c>
      <c r="O2406">
        <f>INDEX('Raw Election Data'!$A$1:$AN$3144,MATCH($C2406&amp;" "&amp;$B2406,'Raw Election Data'!$C$1:$C$3144,0),MATCH('Joined Data'!O$1,'Raw Election Data'!$A$1:$AN$1,0))</f>
        <v>-1171</v>
      </c>
      <c r="P2406">
        <f>INDEX('Raw Election Data'!$A$1:$AN$3144,MATCH($C2406&amp;" "&amp;$B2406,'Raw Election Data'!$C$1:$C$3144,0),MATCH('Joined Data'!P$1,'Raw Election Data'!$A$1:$AN$1,0))</f>
        <v>1171</v>
      </c>
      <c r="Q2406">
        <f>INDEX('Raw Election Data'!$A$1:$AN$3144,MATCH($C2406&amp;" "&amp;$B2406,'Raw Election Data'!$C$1:$C$3144,0),MATCH('Joined Data'!Q$1,'Raw Election Data'!$A$1:$AN$1,0))</f>
        <v>-0.45264785465790491</v>
      </c>
      <c r="R2406">
        <f>INDEX('Raw Election Data'!$A$1:$AN$3144,MATCH($C2406&amp;" "&amp;$B2406,'Raw Election Data'!$C$1:$C$3144,0),MATCH('Joined Data'!R$1,'Raw Election Data'!$A$1:$AN$1,0))</f>
        <v>0.45264785465790491</v>
      </c>
    </row>
    <row r="2407" spans="1:18" ht="13.5" hidden="1" customHeight="1" x14ac:dyDescent="0.15">
      <c r="A2407" t="s">
        <v>289</v>
      </c>
      <c r="B2407" t="s">
        <v>6093</v>
      </c>
      <c r="C2407" t="str">
        <f>INDEX(FIPS!$A$1:$E$3236,MATCH($F2407,FIPS!$D$1:$D$3236,0),5)</f>
        <v>McPherson County</v>
      </c>
      <c r="D2407" t="s">
        <v>290</v>
      </c>
      <c r="E2407" s="15" t="s">
        <v>50</v>
      </c>
      <c r="F2407" t="s">
        <v>6183</v>
      </c>
      <c r="G2407" t="s">
        <v>438</v>
      </c>
      <c r="H2407" t="str">
        <f>IFERROR(VLOOKUP($G2407,'Team Colors'!$A:$B,2,0),"#c9c9c9")</f>
        <v>#4f2683</v>
      </c>
      <c r="I2407">
        <f>INDEX('Raw Election Data'!$A$1:$AN$3144,MATCH($C2407&amp;" "&amp;$B2407,'Raw Election Data'!$C$1:$C$3144,0),MATCH('Joined Data'!I$1,'Raw Election Data'!$A$1:$AN$1,0))</f>
        <v>2415</v>
      </c>
      <c r="J2407">
        <f>INDEX('Raw Election Data'!$A$1:$AN$3144,MATCH($C2407&amp;" "&amp;$B2407,'Raw Election Data'!$C$1:$C$3144,0),MATCH('Joined Data'!J$1,'Raw Election Data'!$A$1:$AN$1,0))</f>
        <v>192</v>
      </c>
      <c r="K2407">
        <f>INDEX('Raw Election Data'!$A$1:$AN$3144,MATCH($C2407&amp;" "&amp;$B2407,'Raw Election Data'!$C$1:$C$3144,0),MATCH('Joined Data'!K$1,'Raw Election Data'!$A$1:$AN$1,0))</f>
        <v>892</v>
      </c>
      <c r="L2407">
        <f>INDEX('Raw Election Data'!$A$1:$AN$3144,MATCH($C2407&amp;" "&amp;$B2407,'Raw Election Data'!$C$1:$C$3144,0),MATCH('Joined Data'!L$1,'Raw Election Data'!$A$1:$AN$1,0))</f>
        <v>1137</v>
      </c>
      <c r="M2407">
        <f>INDEX('Raw Election Data'!$A$1:$AN$3144,MATCH($C2407&amp;" "&amp;$B2407,'Raw Election Data'!$C$1:$C$3144,0),MATCH('Joined Data'!M$1,'Raw Election Data'!$A$1:$AN$1,0))</f>
        <v>0.16886543535620052</v>
      </c>
      <c r="N2407">
        <f>INDEX('Raw Election Data'!$A$1:$AN$3144,MATCH($C2407&amp;" "&amp;$B2407,'Raw Election Data'!$C$1:$C$3144,0),MATCH('Joined Data'!N$1,'Raw Election Data'!$A$1:$AN$1,0))</f>
        <v>0.78452066842568158</v>
      </c>
      <c r="O2407">
        <f>INDEX('Raw Election Data'!$A$1:$AN$3144,MATCH($C2407&amp;" "&amp;$B2407,'Raw Election Data'!$C$1:$C$3144,0),MATCH('Joined Data'!O$1,'Raw Election Data'!$A$1:$AN$1,0))</f>
        <v>-700</v>
      </c>
      <c r="P2407">
        <f>INDEX('Raw Election Data'!$A$1:$AN$3144,MATCH($C2407&amp;" "&amp;$B2407,'Raw Election Data'!$C$1:$C$3144,0),MATCH('Joined Data'!P$1,'Raw Election Data'!$A$1:$AN$1,0))</f>
        <v>700</v>
      </c>
      <c r="Q2407">
        <f>INDEX('Raw Election Data'!$A$1:$AN$3144,MATCH($C2407&amp;" "&amp;$B2407,'Raw Election Data'!$C$1:$C$3144,0),MATCH('Joined Data'!Q$1,'Raw Election Data'!$A$1:$AN$1,0))</f>
        <v>-0.61565523306948111</v>
      </c>
      <c r="R2407">
        <f>INDEX('Raw Election Data'!$A$1:$AN$3144,MATCH($C2407&amp;" "&amp;$B2407,'Raw Election Data'!$C$1:$C$3144,0),MATCH('Joined Data'!R$1,'Raw Election Data'!$A$1:$AN$1,0))</f>
        <v>0.61565523306948111</v>
      </c>
    </row>
    <row r="2408" spans="1:18" ht="13.5" hidden="1" customHeight="1" x14ac:dyDescent="0.15">
      <c r="A2408" t="s">
        <v>289</v>
      </c>
      <c r="B2408" t="s">
        <v>6093</v>
      </c>
      <c r="C2408" t="str">
        <f>INDEX(FIPS!$A$1:$E$3236,MATCH($F2408,FIPS!$D$1:$D$3236,0),5)</f>
        <v>Marshall County</v>
      </c>
      <c r="D2408" t="s">
        <v>290</v>
      </c>
      <c r="E2408" s="15" t="s">
        <v>51</v>
      </c>
      <c r="F2408" t="s">
        <v>6184</v>
      </c>
      <c r="G2408" t="s">
        <v>438</v>
      </c>
      <c r="H2408" t="str">
        <f>IFERROR(VLOOKUP($G2408,'Team Colors'!$A:$B,2,0),"#c9c9c9")</f>
        <v>#4f2683</v>
      </c>
      <c r="I2408">
        <f>INDEX('Raw Election Data'!$A$1:$AN$3144,MATCH($C2408&amp;" "&amp;$B2408,'Raw Election Data'!$C$1:$C$3144,0),MATCH('Joined Data'!I$1,'Raw Election Data'!$A$1:$AN$1,0))</f>
        <v>4769</v>
      </c>
      <c r="J2408">
        <f>INDEX('Raw Election Data'!$A$1:$AN$3144,MATCH($C2408&amp;" "&amp;$B2408,'Raw Election Data'!$C$1:$C$3144,0),MATCH('Joined Data'!J$1,'Raw Election Data'!$A$1:$AN$1,0))</f>
        <v>754</v>
      </c>
      <c r="K2408">
        <f>INDEX('Raw Election Data'!$A$1:$AN$3144,MATCH($C2408&amp;" "&amp;$B2408,'Raw Election Data'!$C$1:$C$3144,0),MATCH('Joined Data'!K$1,'Raw Election Data'!$A$1:$AN$1,0))</f>
        <v>1056</v>
      </c>
      <c r="L2408">
        <f>INDEX('Raw Election Data'!$A$1:$AN$3144,MATCH($C2408&amp;" "&amp;$B2408,'Raw Election Data'!$C$1:$C$3144,0),MATCH('Joined Data'!L$1,'Raw Election Data'!$A$1:$AN$1,0))</f>
        <v>1947</v>
      </c>
      <c r="M2408">
        <f>INDEX('Raw Election Data'!$A$1:$AN$3144,MATCH($C2408&amp;" "&amp;$B2408,'Raw Election Data'!$C$1:$C$3144,0),MATCH('Joined Data'!M$1,'Raw Election Data'!$A$1:$AN$1,0))</f>
        <v>0.3872624550590652</v>
      </c>
      <c r="N2408">
        <f>INDEX('Raw Election Data'!$A$1:$AN$3144,MATCH($C2408&amp;" "&amp;$B2408,'Raw Election Data'!$C$1:$C$3144,0),MATCH('Joined Data'!N$1,'Raw Election Data'!$A$1:$AN$1,0))</f>
        <v>0.5423728813559322</v>
      </c>
      <c r="O2408">
        <f>INDEX('Raw Election Data'!$A$1:$AN$3144,MATCH($C2408&amp;" "&amp;$B2408,'Raw Election Data'!$C$1:$C$3144,0),MATCH('Joined Data'!O$1,'Raw Election Data'!$A$1:$AN$1,0))</f>
        <v>-302</v>
      </c>
      <c r="P2408">
        <f>INDEX('Raw Election Data'!$A$1:$AN$3144,MATCH($C2408&amp;" "&amp;$B2408,'Raw Election Data'!$C$1:$C$3144,0),MATCH('Joined Data'!P$1,'Raw Election Data'!$A$1:$AN$1,0))</f>
        <v>302</v>
      </c>
      <c r="Q2408">
        <f>INDEX('Raw Election Data'!$A$1:$AN$3144,MATCH($C2408&amp;" "&amp;$B2408,'Raw Election Data'!$C$1:$C$3144,0),MATCH('Joined Data'!Q$1,'Raw Election Data'!$A$1:$AN$1,0))</f>
        <v>-0.155110426296867</v>
      </c>
      <c r="R2408">
        <f>INDEX('Raw Election Data'!$A$1:$AN$3144,MATCH($C2408&amp;" "&amp;$B2408,'Raw Election Data'!$C$1:$C$3144,0),MATCH('Joined Data'!R$1,'Raw Election Data'!$A$1:$AN$1,0))</f>
        <v>0.155110426296867</v>
      </c>
    </row>
    <row r="2409" spans="1:18" ht="13.5" hidden="1" customHeight="1" x14ac:dyDescent="0.15">
      <c r="A2409" t="s">
        <v>289</v>
      </c>
      <c r="B2409" t="s">
        <v>6093</v>
      </c>
      <c r="C2409" t="str">
        <f>INDEX(FIPS!$A$1:$E$3236,MATCH($F2409,FIPS!$D$1:$D$3236,0),5)</f>
        <v>Meade County</v>
      </c>
      <c r="D2409" t="s">
        <v>290</v>
      </c>
      <c r="E2409" s="15" t="s">
        <v>52</v>
      </c>
      <c r="F2409" t="s">
        <v>6185</v>
      </c>
      <c r="G2409" s="17" t="s">
        <v>437</v>
      </c>
      <c r="H2409" t="str">
        <f>IFERROR(VLOOKUP($G2409,'Team Colors'!$A:$B,2,0),"#c9c9c9")</f>
        <v>#fb4f14</v>
      </c>
      <c r="I2409">
        <f>INDEX('Raw Election Data'!$A$1:$AN$3144,MATCH($C2409&amp;" "&amp;$B2409,'Raw Election Data'!$C$1:$C$3144,0),MATCH('Joined Data'!I$1,'Raw Election Data'!$A$1:$AN$1,0))</f>
        <v>26986</v>
      </c>
      <c r="J2409">
        <f>INDEX('Raw Election Data'!$A$1:$AN$3144,MATCH($C2409&amp;" "&amp;$B2409,'Raw Election Data'!$C$1:$C$3144,0),MATCH('Joined Data'!J$1,'Raw Election Data'!$A$1:$AN$1,0))</f>
        <v>2223</v>
      </c>
      <c r="K2409">
        <f>INDEX('Raw Election Data'!$A$1:$AN$3144,MATCH($C2409&amp;" "&amp;$B2409,'Raw Election Data'!$C$1:$C$3144,0),MATCH('Joined Data'!K$1,'Raw Election Data'!$A$1:$AN$1,0))</f>
        <v>8441</v>
      </c>
      <c r="L2409">
        <f>INDEX('Raw Election Data'!$A$1:$AN$3144,MATCH($C2409&amp;" "&amp;$B2409,'Raw Election Data'!$C$1:$C$3144,0),MATCH('Joined Data'!L$1,'Raw Election Data'!$A$1:$AN$1,0))</f>
        <v>11621</v>
      </c>
      <c r="M2409">
        <f>INDEX('Raw Election Data'!$A$1:$AN$3144,MATCH($C2409&amp;" "&amp;$B2409,'Raw Election Data'!$C$1:$C$3144,0),MATCH('Joined Data'!M$1,'Raw Election Data'!$A$1:$AN$1,0))</f>
        <v>0.19129162722657259</v>
      </c>
      <c r="N2409">
        <f>INDEX('Raw Election Data'!$A$1:$AN$3144,MATCH($C2409&amp;" "&amp;$B2409,'Raw Election Data'!$C$1:$C$3144,0),MATCH('Joined Data'!N$1,'Raw Election Data'!$A$1:$AN$1,0))</f>
        <v>0.72635745632905946</v>
      </c>
      <c r="O2409">
        <f>INDEX('Raw Election Data'!$A$1:$AN$3144,MATCH($C2409&amp;" "&amp;$B2409,'Raw Election Data'!$C$1:$C$3144,0),MATCH('Joined Data'!O$1,'Raw Election Data'!$A$1:$AN$1,0))</f>
        <v>-6218</v>
      </c>
      <c r="P2409">
        <f>INDEX('Raw Election Data'!$A$1:$AN$3144,MATCH($C2409&amp;" "&amp;$B2409,'Raw Election Data'!$C$1:$C$3144,0),MATCH('Joined Data'!P$1,'Raw Election Data'!$A$1:$AN$1,0))</f>
        <v>6218</v>
      </c>
      <c r="Q2409">
        <f>INDEX('Raw Election Data'!$A$1:$AN$3144,MATCH($C2409&amp;" "&amp;$B2409,'Raw Election Data'!$C$1:$C$3144,0),MATCH('Joined Data'!Q$1,'Raw Election Data'!$A$1:$AN$1,0))</f>
        <v>-0.5350658291024869</v>
      </c>
      <c r="R2409">
        <f>INDEX('Raw Election Data'!$A$1:$AN$3144,MATCH($C2409&amp;" "&amp;$B2409,'Raw Election Data'!$C$1:$C$3144,0),MATCH('Joined Data'!R$1,'Raw Election Data'!$A$1:$AN$1,0))</f>
        <v>0.5350658291024869</v>
      </c>
    </row>
    <row r="2410" spans="1:18" ht="13.5" hidden="1" customHeight="1" x14ac:dyDescent="0.15">
      <c r="A2410" t="s">
        <v>289</v>
      </c>
      <c r="B2410" t="s">
        <v>6093</v>
      </c>
      <c r="C2410" t="str">
        <f>INDEX(FIPS!$A$1:$E$3236,MATCH($F2410,FIPS!$D$1:$D$3236,0),5)</f>
        <v>Mellette County</v>
      </c>
      <c r="D2410" t="s">
        <v>290</v>
      </c>
      <c r="E2410" s="15" t="s">
        <v>53</v>
      </c>
      <c r="F2410" t="s">
        <v>6187</v>
      </c>
      <c r="G2410" t="s">
        <v>437</v>
      </c>
      <c r="H2410" t="str">
        <f>IFERROR(VLOOKUP($G2410,'Team Colors'!$A:$B,2,0),"#c9c9c9")</f>
        <v>#fb4f14</v>
      </c>
      <c r="I2410">
        <f>INDEX('Raw Election Data'!$A$1:$AN$3144,MATCH($C2410&amp;" "&amp;$B2410,'Raw Election Data'!$C$1:$C$3144,0),MATCH('Joined Data'!I$1,'Raw Election Data'!$A$1:$AN$1,0))</f>
        <v>2050</v>
      </c>
      <c r="J2410">
        <f>INDEX('Raw Election Data'!$A$1:$AN$3144,MATCH($C2410&amp;" "&amp;$B2410,'Raw Election Data'!$C$1:$C$3144,0),MATCH('Joined Data'!J$1,'Raw Election Data'!$A$1:$AN$1,0))</f>
        <v>238</v>
      </c>
      <c r="K2410">
        <f>INDEX('Raw Election Data'!$A$1:$AN$3144,MATCH($C2410&amp;" "&amp;$B2410,'Raw Election Data'!$C$1:$C$3144,0),MATCH('Joined Data'!K$1,'Raw Election Data'!$A$1:$AN$1,0))</f>
        <v>402</v>
      </c>
      <c r="L2410">
        <f>INDEX('Raw Election Data'!$A$1:$AN$3144,MATCH($C2410&amp;" "&amp;$B2410,'Raw Election Data'!$C$1:$C$3144,0),MATCH('Joined Data'!L$1,'Raw Election Data'!$A$1:$AN$1,0))</f>
        <v>683</v>
      </c>
      <c r="M2410">
        <f>INDEX('Raw Election Data'!$A$1:$AN$3144,MATCH($C2410&amp;" "&amp;$B2410,'Raw Election Data'!$C$1:$C$3144,0),MATCH('Joined Data'!M$1,'Raw Election Data'!$A$1:$AN$1,0))</f>
        <v>0.34846266471449489</v>
      </c>
      <c r="N2410">
        <f>INDEX('Raw Election Data'!$A$1:$AN$3144,MATCH($C2410&amp;" "&amp;$B2410,'Raw Election Data'!$C$1:$C$3144,0),MATCH('Joined Data'!N$1,'Raw Election Data'!$A$1:$AN$1,0))</f>
        <v>0.58857979502196189</v>
      </c>
      <c r="O2410">
        <f>INDEX('Raw Election Data'!$A$1:$AN$3144,MATCH($C2410&amp;" "&amp;$B2410,'Raw Election Data'!$C$1:$C$3144,0),MATCH('Joined Data'!O$1,'Raw Election Data'!$A$1:$AN$1,0))</f>
        <v>-164</v>
      </c>
      <c r="P2410">
        <f>INDEX('Raw Election Data'!$A$1:$AN$3144,MATCH($C2410&amp;" "&amp;$B2410,'Raw Election Data'!$C$1:$C$3144,0),MATCH('Joined Data'!P$1,'Raw Election Data'!$A$1:$AN$1,0))</f>
        <v>164</v>
      </c>
      <c r="Q2410">
        <f>INDEX('Raw Election Data'!$A$1:$AN$3144,MATCH($C2410&amp;" "&amp;$B2410,'Raw Election Data'!$C$1:$C$3144,0),MATCH('Joined Data'!Q$1,'Raw Election Data'!$A$1:$AN$1,0))</f>
        <v>-0.24011713030746701</v>
      </c>
      <c r="R2410">
        <f>INDEX('Raw Election Data'!$A$1:$AN$3144,MATCH($C2410&amp;" "&amp;$B2410,'Raw Election Data'!$C$1:$C$3144,0),MATCH('Joined Data'!R$1,'Raw Election Data'!$A$1:$AN$1,0))</f>
        <v>0.24011713030746701</v>
      </c>
    </row>
    <row r="2411" spans="1:18" ht="13.5" hidden="1" customHeight="1" x14ac:dyDescent="0.15">
      <c r="A2411" t="s">
        <v>289</v>
      </c>
      <c r="B2411" t="s">
        <v>6093</v>
      </c>
      <c r="C2411" t="str">
        <f>INDEX(FIPS!$A$1:$E$3236,MATCH($F2411,FIPS!$D$1:$D$3236,0),5)</f>
        <v>Miner County</v>
      </c>
      <c r="D2411" t="s">
        <v>290</v>
      </c>
      <c r="E2411" s="15" t="s">
        <v>54</v>
      </c>
      <c r="F2411" t="s">
        <v>6189</v>
      </c>
      <c r="G2411" t="s">
        <v>438</v>
      </c>
      <c r="H2411" t="str">
        <f>IFERROR(VLOOKUP($G2411,'Team Colors'!$A:$B,2,0),"#c9c9c9")</f>
        <v>#4f2683</v>
      </c>
      <c r="I2411">
        <f>INDEX('Raw Election Data'!$A$1:$AN$3144,MATCH($C2411&amp;" "&amp;$B2411,'Raw Election Data'!$C$1:$C$3144,0),MATCH('Joined Data'!I$1,'Raw Election Data'!$A$1:$AN$1,0))</f>
        <v>2236</v>
      </c>
      <c r="J2411">
        <f>INDEX('Raw Election Data'!$A$1:$AN$3144,MATCH($C2411&amp;" "&amp;$B2411,'Raw Election Data'!$C$1:$C$3144,0),MATCH('Joined Data'!J$1,'Raw Election Data'!$A$1:$AN$1,0))</f>
        <v>281</v>
      </c>
      <c r="K2411">
        <f>INDEX('Raw Election Data'!$A$1:$AN$3144,MATCH($C2411&amp;" "&amp;$B2411,'Raw Election Data'!$C$1:$C$3144,0),MATCH('Joined Data'!K$1,'Raw Election Data'!$A$1:$AN$1,0))</f>
        <v>706</v>
      </c>
      <c r="L2411">
        <f>INDEX('Raw Election Data'!$A$1:$AN$3144,MATCH($C2411&amp;" "&amp;$B2411,'Raw Election Data'!$C$1:$C$3144,0),MATCH('Joined Data'!L$1,'Raw Election Data'!$A$1:$AN$1,0))</f>
        <v>1064</v>
      </c>
      <c r="M2411">
        <f>INDEX('Raw Election Data'!$A$1:$AN$3144,MATCH($C2411&amp;" "&amp;$B2411,'Raw Election Data'!$C$1:$C$3144,0),MATCH('Joined Data'!M$1,'Raw Election Data'!$A$1:$AN$1,0))</f>
        <v>0.26409774436090228</v>
      </c>
      <c r="N2411">
        <f>INDEX('Raw Election Data'!$A$1:$AN$3144,MATCH($C2411&amp;" "&amp;$B2411,'Raw Election Data'!$C$1:$C$3144,0),MATCH('Joined Data'!N$1,'Raw Election Data'!$A$1:$AN$1,0))</f>
        <v>0.6635338345864662</v>
      </c>
      <c r="O2411">
        <f>INDEX('Raw Election Data'!$A$1:$AN$3144,MATCH($C2411&amp;" "&amp;$B2411,'Raw Election Data'!$C$1:$C$3144,0),MATCH('Joined Data'!O$1,'Raw Election Data'!$A$1:$AN$1,0))</f>
        <v>-425</v>
      </c>
      <c r="P2411">
        <f>INDEX('Raw Election Data'!$A$1:$AN$3144,MATCH($C2411&amp;" "&amp;$B2411,'Raw Election Data'!$C$1:$C$3144,0),MATCH('Joined Data'!P$1,'Raw Election Data'!$A$1:$AN$1,0))</f>
        <v>425</v>
      </c>
      <c r="Q2411">
        <f>INDEX('Raw Election Data'!$A$1:$AN$3144,MATCH($C2411&amp;" "&amp;$B2411,'Raw Election Data'!$C$1:$C$3144,0),MATCH('Joined Data'!Q$1,'Raw Election Data'!$A$1:$AN$1,0))</f>
        <v>-0.39943609022556392</v>
      </c>
      <c r="R2411">
        <f>INDEX('Raw Election Data'!$A$1:$AN$3144,MATCH($C2411&amp;" "&amp;$B2411,'Raw Election Data'!$C$1:$C$3144,0),MATCH('Joined Data'!R$1,'Raw Election Data'!$A$1:$AN$1,0))</f>
        <v>0.39943609022556392</v>
      </c>
    </row>
    <row r="2412" spans="1:18" ht="13.5" hidden="1" customHeight="1" x14ac:dyDescent="0.15">
      <c r="A2412" t="s">
        <v>289</v>
      </c>
      <c r="B2412" t="s">
        <v>6093</v>
      </c>
      <c r="C2412" t="str">
        <f>INDEX(FIPS!$A$1:$E$3236,MATCH($F2412,FIPS!$D$1:$D$3236,0),5)</f>
        <v>Minnehaha County</v>
      </c>
      <c r="D2412" t="s">
        <v>290</v>
      </c>
      <c r="E2412" s="15" t="s">
        <v>55</v>
      </c>
      <c r="F2412" t="s">
        <v>6191</v>
      </c>
      <c r="G2412" t="s">
        <v>438</v>
      </c>
      <c r="H2412" t="str">
        <f>IFERROR(VLOOKUP($G2412,'Team Colors'!$A:$B,2,0),"#c9c9c9")</f>
        <v>#4f2683</v>
      </c>
      <c r="I2412">
        <f>INDEX('Raw Election Data'!$A$1:$AN$3144,MATCH($C2412&amp;" "&amp;$B2412,'Raw Election Data'!$C$1:$C$3144,0),MATCH('Joined Data'!I$1,'Raw Election Data'!$A$1:$AN$1,0))</f>
        <v>185197</v>
      </c>
      <c r="J2412">
        <f>INDEX('Raw Election Data'!$A$1:$AN$3144,MATCH($C2412&amp;" "&amp;$B2412,'Raw Election Data'!$C$1:$C$3144,0),MATCH('Joined Data'!J$1,'Raw Election Data'!$A$1:$AN$1,0))</f>
        <v>30610</v>
      </c>
      <c r="K2412">
        <f>INDEX('Raw Election Data'!$A$1:$AN$3144,MATCH($C2412&amp;" "&amp;$B2412,'Raw Election Data'!$C$1:$C$3144,0),MATCH('Joined Data'!K$1,'Raw Election Data'!$A$1:$AN$1,0))</f>
        <v>42043</v>
      </c>
      <c r="L2412">
        <f>INDEX('Raw Election Data'!$A$1:$AN$3144,MATCH($C2412&amp;" "&amp;$B2412,'Raw Election Data'!$C$1:$C$3144,0),MATCH('Joined Data'!L$1,'Raw Election Data'!$A$1:$AN$1,0))</f>
        <v>78263</v>
      </c>
      <c r="M2412">
        <f>INDEX('Raw Election Data'!$A$1:$AN$3144,MATCH($C2412&amp;" "&amp;$B2412,'Raw Election Data'!$C$1:$C$3144,0),MATCH('Joined Data'!M$1,'Raw Election Data'!$A$1:$AN$1,0))</f>
        <v>0.39111713070033094</v>
      </c>
      <c r="N2412">
        <f>INDEX('Raw Election Data'!$A$1:$AN$3144,MATCH($C2412&amp;" "&amp;$B2412,'Raw Election Data'!$C$1:$C$3144,0),MATCH('Joined Data'!N$1,'Raw Election Data'!$A$1:$AN$1,0))</f>
        <v>0.53720148729284589</v>
      </c>
      <c r="O2412">
        <f>INDEX('Raw Election Data'!$A$1:$AN$3144,MATCH($C2412&amp;" "&amp;$B2412,'Raw Election Data'!$C$1:$C$3144,0),MATCH('Joined Data'!O$1,'Raw Election Data'!$A$1:$AN$1,0))</f>
        <v>-11433</v>
      </c>
      <c r="P2412">
        <f>INDEX('Raw Election Data'!$A$1:$AN$3144,MATCH($C2412&amp;" "&amp;$B2412,'Raw Election Data'!$C$1:$C$3144,0),MATCH('Joined Data'!P$1,'Raw Election Data'!$A$1:$AN$1,0))</f>
        <v>11433</v>
      </c>
      <c r="Q2412">
        <f>INDEX('Raw Election Data'!$A$1:$AN$3144,MATCH($C2412&amp;" "&amp;$B2412,'Raw Election Data'!$C$1:$C$3144,0),MATCH('Joined Data'!Q$1,'Raw Election Data'!$A$1:$AN$1,0))</f>
        <v>-0.14608435659251495</v>
      </c>
      <c r="R2412">
        <f>INDEX('Raw Election Data'!$A$1:$AN$3144,MATCH($C2412&amp;" "&amp;$B2412,'Raw Election Data'!$C$1:$C$3144,0),MATCH('Joined Data'!R$1,'Raw Election Data'!$A$1:$AN$1,0))</f>
        <v>0.14608435659251495</v>
      </c>
    </row>
    <row r="2413" spans="1:18" ht="13.5" hidden="1" customHeight="1" x14ac:dyDescent="0.15">
      <c r="A2413" t="s">
        <v>289</v>
      </c>
      <c r="B2413" t="s">
        <v>6093</v>
      </c>
      <c r="C2413" t="str">
        <f>INDEX(FIPS!$A$1:$E$3236,MATCH($F2413,FIPS!$D$1:$D$3236,0),5)</f>
        <v>Moody County</v>
      </c>
      <c r="D2413" t="s">
        <v>290</v>
      </c>
      <c r="E2413" s="15" t="s">
        <v>56</v>
      </c>
      <c r="F2413" t="s">
        <v>6193</v>
      </c>
      <c r="G2413" t="s">
        <v>438</v>
      </c>
      <c r="H2413" t="str">
        <f>IFERROR(VLOOKUP($G2413,'Team Colors'!$A:$B,2,0),"#c9c9c9")</f>
        <v>#4f2683</v>
      </c>
      <c r="I2413">
        <f>INDEX('Raw Election Data'!$A$1:$AN$3144,MATCH($C2413&amp;" "&amp;$B2413,'Raw Election Data'!$C$1:$C$3144,0),MATCH('Joined Data'!I$1,'Raw Election Data'!$A$1:$AN$1,0))</f>
        <v>6430</v>
      </c>
      <c r="J2413">
        <f>INDEX('Raw Election Data'!$A$1:$AN$3144,MATCH($C2413&amp;" "&amp;$B2413,'Raw Election Data'!$C$1:$C$3144,0),MATCH('Joined Data'!J$1,'Raw Election Data'!$A$1:$AN$1,0))</f>
        <v>1042</v>
      </c>
      <c r="K2413">
        <f>INDEX('Raw Election Data'!$A$1:$AN$3144,MATCH($C2413&amp;" "&amp;$B2413,'Raw Election Data'!$C$1:$C$3144,0),MATCH('Joined Data'!K$1,'Raw Election Data'!$A$1:$AN$1,0))</f>
        <v>1729</v>
      </c>
      <c r="L2413">
        <f>INDEX('Raw Election Data'!$A$1:$AN$3144,MATCH($C2413&amp;" "&amp;$B2413,'Raw Election Data'!$C$1:$C$3144,0),MATCH('Joined Data'!L$1,'Raw Election Data'!$A$1:$AN$1,0))</f>
        <v>2930</v>
      </c>
      <c r="M2413">
        <f>INDEX('Raw Election Data'!$A$1:$AN$3144,MATCH($C2413&amp;" "&amp;$B2413,'Raw Election Data'!$C$1:$C$3144,0),MATCH('Joined Data'!M$1,'Raw Election Data'!$A$1:$AN$1,0))</f>
        <v>0.35563139931740612</v>
      </c>
      <c r="N2413">
        <f>INDEX('Raw Election Data'!$A$1:$AN$3144,MATCH($C2413&amp;" "&amp;$B2413,'Raw Election Data'!$C$1:$C$3144,0),MATCH('Joined Data'!N$1,'Raw Election Data'!$A$1:$AN$1,0))</f>
        <v>0.59010238907849832</v>
      </c>
      <c r="O2413">
        <f>INDEX('Raw Election Data'!$A$1:$AN$3144,MATCH($C2413&amp;" "&amp;$B2413,'Raw Election Data'!$C$1:$C$3144,0),MATCH('Joined Data'!O$1,'Raw Election Data'!$A$1:$AN$1,0))</f>
        <v>-687</v>
      </c>
      <c r="P2413">
        <f>INDEX('Raw Election Data'!$A$1:$AN$3144,MATCH($C2413&amp;" "&amp;$B2413,'Raw Election Data'!$C$1:$C$3144,0),MATCH('Joined Data'!P$1,'Raw Election Data'!$A$1:$AN$1,0))</f>
        <v>687</v>
      </c>
      <c r="Q2413">
        <f>INDEX('Raw Election Data'!$A$1:$AN$3144,MATCH($C2413&amp;" "&amp;$B2413,'Raw Election Data'!$C$1:$C$3144,0),MATCH('Joined Data'!Q$1,'Raw Election Data'!$A$1:$AN$1,0))</f>
        <v>-0.23447098976109221</v>
      </c>
      <c r="R2413">
        <f>INDEX('Raw Election Data'!$A$1:$AN$3144,MATCH($C2413&amp;" "&amp;$B2413,'Raw Election Data'!$C$1:$C$3144,0),MATCH('Joined Data'!R$1,'Raw Election Data'!$A$1:$AN$1,0))</f>
        <v>0.23447098976109221</v>
      </c>
    </row>
    <row r="2414" spans="1:18" ht="13.5" hidden="1" customHeight="1" x14ac:dyDescent="0.15">
      <c r="A2414" t="s">
        <v>289</v>
      </c>
      <c r="B2414" t="s">
        <v>6093</v>
      </c>
      <c r="C2414" t="str">
        <f>INDEX(FIPS!$A$1:$E$3236,MATCH($F2414,FIPS!$D$1:$D$3236,0),5)</f>
        <v>Oglala County</v>
      </c>
      <c r="D2414" t="s">
        <v>290</v>
      </c>
      <c r="E2414" s="15">
        <v>102</v>
      </c>
      <c r="F2414" t="s">
        <v>7753</v>
      </c>
      <c r="G2414" t="s">
        <v>437</v>
      </c>
      <c r="H2414" t="str">
        <f>IFERROR(VLOOKUP($G2414,'Team Colors'!$A:$B,2,0),"#c9c9c9")</f>
        <v>#fb4f14</v>
      </c>
      <c r="I2414">
        <f>INDEX('Raw Election Data'!$A$1:$AN$3144,MATCH($C2414&amp;" "&amp;$B2414,'Raw Election Data'!$C$1:$C$3144,0),MATCH('Joined Data'!I$1,'Raw Election Data'!$A$1:$AN$1,0))</f>
        <v>0</v>
      </c>
      <c r="J2414">
        <f>INDEX('Raw Election Data'!$A$1:$AN$3144,MATCH($C2414&amp;" "&amp;$B2414,'Raw Election Data'!$C$1:$C$3144,0),MATCH('Joined Data'!J$1,'Raw Election Data'!$A$1:$AN$1,0))</f>
        <v>2504</v>
      </c>
      <c r="K2414">
        <f>INDEX('Raw Election Data'!$A$1:$AN$3144,MATCH($C2414&amp;" "&amp;$B2414,'Raw Election Data'!$C$1:$C$3144,0),MATCH('Joined Data'!K$1,'Raw Election Data'!$A$1:$AN$1,0))</f>
        <v>241</v>
      </c>
      <c r="L2414">
        <f>INDEX('Raw Election Data'!$A$1:$AN$3144,MATCH($C2414&amp;" "&amp;$B2414,'Raw Election Data'!$C$1:$C$3144,0),MATCH('Joined Data'!L$1,'Raw Election Data'!$A$1:$AN$1,0))</f>
        <v>2896</v>
      </c>
      <c r="M2414">
        <f>INDEX('Raw Election Data'!$A$1:$AN$3144,MATCH($C2414&amp;" "&amp;$B2414,'Raw Election Data'!$C$1:$C$3144,0),MATCH('Joined Data'!M$1,'Raw Election Data'!$A$1:$AN$1,0))</f>
        <v>0.86464088397790051</v>
      </c>
      <c r="N2414">
        <f>INDEX('Raw Election Data'!$A$1:$AN$3144,MATCH($C2414&amp;" "&amp;$B2414,'Raw Election Data'!$C$1:$C$3144,0),MATCH('Joined Data'!N$1,'Raw Election Data'!$A$1:$AN$1,0))</f>
        <v>8.3218232044198898E-2</v>
      </c>
      <c r="O2414">
        <f>INDEX('Raw Election Data'!$A$1:$AN$3144,MATCH($C2414&amp;" "&amp;$B2414,'Raw Election Data'!$C$1:$C$3144,0),MATCH('Joined Data'!O$1,'Raw Election Data'!$A$1:$AN$1,0))</f>
        <v>2263</v>
      </c>
      <c r="P2414">
        <f>INDEX('Raw Election Data'!$A$1:$AN$3144,MATCH($C2414&amp;" "&amp;$B2414,'Raw Election Data'!$C$1:$C$3144,0),MATCH('Joined Data'!P$1,'Raw Election Data'!$A$1:$AN$1,0))</f>
        <v>-2263</v>
      </c>
      <c r="Q2414">
        <f>INDEX('Raw Election Data'!$A$1:$AN$3144,MATCH($C2414&amp;" "&amp;$B2414,'Raw Election Data'!$C$1:$C$3144,0),MATCH('Joined Data'!Q$1,'Raw Election Data'!$A$1:$AN$1,0))</f>
        <v>0.78142265193370164</v>
      </c>
      <c r="R2414">
        <f>INDEX('Raw Election Data'!$A$1:$AN$3144,MATCH($C2414&amp;" "&amp;$B2414,'Raw Election Data'!$C$1:$C$3144,0),MATCH('Joined Data'!R$1,'Raw Election Data'!$A$1:$AN$1,0))</f>
        <v>-0.78142265193370164</v>
      </c>
    </row>
    <row r="2415" spans="1:18" ht="13.5" hidden="1" customHeight="1" x14ac:dyDescent="0.15">
      <c r="A2415" t="s">
        <v>289</v>
      </c>
      <c r="B2415" t="s">
        <v>6093</v>
      </c>
      <c r="C2415" t="str">
        <f>INDEX(FIPS!$A$1:$E$3236,MATCH($F2415,FIPS!$D$1:$D$3236,0),5)</f>
        <v>Pennington County</v>
      </c>
      <c r="D2415" t="s">
        <v>290</v>
      </c>
      <c r="E2415" s="15" t="s">
        <v>57</v>
      </c>
      <c r="F2415" t="s">
        <v>6194</v>
      </c>
      <c r="G2415" s="17" t="s">
        <v>437</v>
      </c>
      <c r="H2415" t="str">
        <f>IFERROR(VLOOKUP($G2415,'Team Colors'!$A:$B,2,0),"#c9c9c9")</f>
        <v>#fb4f14</v>
      </c>
      <c r="I2415">
        <f>INDEX('Raw Election Data'!$A$1:$AN$3144,MATCH($C2415&amp;" "&amp;$B2415,'Raw Election Data'!$C$1:$C$3144,0),MATCH('Joined Data'!I$1,'Raw Election Data'!$A$1:$AN$1,0))</f>
        <v>108702</v>
      </c>
      <c r="J2415">
        <f>INDEX('Raw Election Data'!$A$1:$AN$3144,MATCH($C2415&amp;" "&amp;$B2415,'Raw Election Data'!$C$1:$C$3144,0),MATCH('Joined Data'!J$1,'Raw Election Data'!$A$1:$AN$1,0))</f>
        <v>14074</v>
      </c>
      <c r="K2415">
        <f>INDEX('Raw Election Data'!$A$1:$AN$3144,MATCH($C2415&amp;" "&amp;$B2415,'Raw Election Data'!$C$1:$C$3144,0),MATCH('Joined Data'!K$1,'Raw Election Data'!$A$1:$AN$1,0))</f>
        <v>29804</v>
      </c>
      <c r="L2415">
        <f>INDEX('Raw Election Data'!$A$1:$AN$3144,MATCH($C2415&amp;" "&amp;$B2415,'Raw Election Data'!$C$1:$C$3144,0),MATCH('Joined Data'!L$1,'Raw Election Data'!$A$1:$AN$1,0))</f>
        <v>47741</v>
      </c>
      <c r="M2415">
        <f>INDEX('Raw Election Data'!$A$1:$AN$3144,MATCH($C2415&amp;" "&amp;$B2415,'Raw Election Data'!$C$1:$C$3144,0),MATCH('Joined Data'!M$1,'Raw Election Data'!$A$1:$AN$1,0))</f>
        <v>0.29479901971052136</v>
      </c>
      <c r="N2415">
        <f>INDEX('Raw Election Data'!$A$1:$AN$3144,MATCH($C2415&amp;" "&amp;$B2415,'Raw Election Data'!$C$1:$C$3144,0),MATCH('Joined Data'!N$1,'Raw Election Data'!$A$1:$AN$1,0))</f>
        <v>0.62428520558848788</v>
      </c>
      <c r="O2415">
        <f>INDEX('Raw Election Data'!$A$1:$AN$3144,MATCH($C2415&amp;" "&amp;$B2415,'Raw Election Data'!$C$1:$C$3144,0),MATCH('Joined Data'!O$1,'Raw Election Data'!$A$1:$AN$1,0))</f>
        <v>-15730</v>
      </c>
      <c r="P2415">
        <f>INDEX('Raw Election Data'!$A$1:$AN$3144,MATCH($C2415&amp;" "&amp;$B2415,'Raw Election Data'!$C$1:$C$3144,0),MATCH('Joined Data'!P$1,'Raw Election Data'!$A$1:$AN$1,0))</f>
        <v>15730</v>
      </c>
      <c r="Q2415">
        <f>INDEX('Raw Election Data'!$A$1:$AN$3144,MATCH($C2415&amp;" "&amp;$B2415,'Raw Election Data'!$C$1:$C$3144,0),MATCH('Joined Data'!Q$1,'Raw Election Data'!$A$1:$AN$1,0))</f>
        <v>-0.32948618587796652</v>
      </c>
      <c r="R2415">
        <f>INDEX('Raw Election Data'!$A$1:$AN$3144,MATCH($C2415&amp;" "&amp;$B2415,'Raw Election Data'!$C$1:$C$3144,0),MATCH('Joined Data'!R$1,'Raw Election Data'!$A$1:$AN$1,0))</f>
        <v>0.32948618587796652</v>
      </c>
    </row>
    <row r="2416" spans="1:18" ht="13.5" hidden="1" customHeight="1" x14ac:dyDescent="0.15">
      <c r="A2416" t="s">
        <v>289</v>
      </c>
      <c r="B2416" t="s">
        <v>6093</v>
      </c>
      <c r="C2416" t="str">
        <f>INDEX(FIPS!$A$1:$E$3236,MATCH($F2416,FIPS!$D$1:$D$3236,0),5)</f>
        <v>Perkins County</v>
      </c>
      <c r="D2416" t="s">
        <v>290</v>
      </c>
      <c r="E2416" s="15" t="s">
        <v>58</v>
      </c>
      <c r="F2416" t="s">
        <v>6195</v>
      </c>
      <c r="G2416" t="s">
        <v>437</v>
      </c>
      <c r="H2416" t="str">
        <f>IFERROR(VLOOKUP($G2416,'Team Colors'!$A:$B,2,0),"#c9c9c9")</f>
        <v>#fb4f14</v>
      </c>
      <c r="I2416">
        <f>INDEX('Raw Election Data'!$A$1:$AN$3144,MATCH($C2416&amp;" "&amp;$B2416,'Raw Election Data'!$C$1:$C$3144,0),MATCH('Joined Data'!I$1,'Raw Election Data'!$A$1:$AN$1,0))</f>
        <v>3019</v>
      </c>
      <c r="J2416">
        <f>INDEX('Raw Election Data'!$A$1:$AN$3144,MATCH($C2416&amp;" "&amp;$B2416,'Raw Election Data'!$C$1:$C$3144,0),MATCH('Joined Data'!J$1,'Raw Election Data'!$A$1:$AN$1,0))</f>
        <v>188</v>
      </c>
      <c r="K2416">
        <f>INDEX('Raw Election Data'!$A$1:$AN$3144,MATCH($C2416&amp;" "&amp;$B2416,'Raw Election Data'!$C$1:$C$3144,0),MATCH('Joined Data'!K$1,'Raw Election Data'!$A$1:$AN$1,0))</f>
        <v>1333</v>
      </c>
      <c r="L2416">
        <f>INDEX('Raw Election Data'!$A$1:$AN$3144,MATCH($C2416&amp;" "&amp;$B2416,'Raw Election Data'!$C$1:$C$3144,0),MATCH('Joined Data'!L$1,'Raw Election Data'!$A$1:$AN$1,0))</f>
        <v>1606</v>
      </c>
      <c r="M2416">
        <f>INDEX('Raw Election Data'!$A$1:$AN$3144,MATCH($C2416&amp;" "&amp;$B2416,'Raw Election Data'!$C$1:$C$3144,0),MATCH('Joined Data'!M$1,'Raw Election Data'!$A$1:$AN$1,0))</f>
        <v>0.11706102117061021</v>
      </c>
      <c r="N2416">
        <f>INDEX('Raw Election Data'!$A$1:$AN$3144,MATCH($C2416&amp;" "&amp;$B2416,'Raw Election Data'!$C$1:$C$3144,0),MATCH('Joined Data'!N$1,'Raw Election Data'!$A$1:$AN$1,0))</f>
        <v>0.83001245330012452</v>
      </c>
      <c r="O2416">
        <f>INDEX('Raw Election Data'!$A$1:$AN$3144,MATCH($C2416&amp;" "&amp;$B2416,'Raw Election Data'!$C$1:$C$3144,0),MATCH('Joined Data'!O$1,'Raw Election Data'!$A$1:$AN$1,0))</f>
        <v>-1145</v>
      </c>
      <c r="P2416">
        <f>INDEX('Raw Election Data'!$A$1:$AN$3144,MATCH($C2416&amp;" "&amp;$B2416,'Raw Election Data'!$C$1:$C$3144,0),MATCH('Joined Data'!P$1,'Raw Election Data'!$A$1:$AN$1,0))</f>
        <v>1145</v>
      </c>
      <c r="Q2416">
        <f>INDEX('Raw Election Data'!$A$1:$AN$3144,MATCH($C2416&amp;" "&amp;$B2416,'Raw Election Data'!$C$1:$C$3144,0),MATCH('Joined Data'!Q$1,'Raw Election Data'!$A$1:$AN$1,0))</f>
        <v>-0.71295143212951428</v>
      </c>
      <c r="R2416">
        <f>INDEX('Raw Election Data'!$A$1:$AN$3144,MATCH($C2416&amp;" "&amp;$B2416,'Raw Election Data'!$C$1:$C$3144,0),MATCH('Joined Data'!R$1,'Raw Election Data'!$A$1:$AN$1,0))</f>
        <v>0.71295143212951428</v>
      </c>
    </row>
    <row r="2417" spans="1:18" ht="13.5" hidden="1" customHeight="1" x14ac:dyDescent="0.15">
      <c r="A2417" t="s">
        <v>289</v>
      </c>
      <c r="B2417" t="s">
        <v>6093</v>
      </c>
      <c r="C2417" t="str">
        <f>INDEX(FIPS!$A$1:$E$3236,MATCH($F2417,FIPS!$D$1:$D$3236,0),5)</f>
        <v>Potter County</v>
      </c>
      <c r="D2417" t="s">
        <v>290</v>
      </c>
      <c r="E2417" s="15" t="s">
        <v>59</v>
      </c>
      <c r="F2417" t="s">
        <v>6196</v>
      </c>
      <c r="G2417" t="s">
        <v>438</v>
      </c>
      <c r="H2417" t="str">
        <f>IFERROR(VLOOKUP($G2417,'Team Colors'!$A:$B,2,0),"#c9c9c9")</f>
        <v>#4f2683</v>
      </c>
      <c r="I2417">
        <f>INDEX('Raw Election Data'!$A$1:$AN$3144,MATCH($C2417&amp;" "&amp;$B2417,'Raw Election Data'!$C$1:$C$3144,0),MATCH('Joined Data'!I$1,'Raw Election Data'!$A$1:$AN$1,0))</f>
        <v>2320</v>
      </c>
      <c r="J2417">
        <f>INDEX('Raw Election Data'!$A$1:$AN$3144,MATCH($C2417&amp;" "&amp;$B2417,'Raw Election Data'!$C$1:$C$3144,0),MATCH('Joined Data'!J$1,'Raw Election Data'!$A$1:$AN$1,0))</f>
        <v>215</v>
      </c>
      <c r="K2417">
        <f>INDEX('Raw Election Data'!$A$1:$AN$3144,MATCH($C2417&amp;" "&amp;$B2417,'Raw Election Data'!$C$1:$C$3144,0),MATCH('Joined Data'!K$1,'Raw Election Data'!$A$1:$AN$1,0))</f>
        <v>1069</v>
      </c>
      <c r="L2417">
        <f>INDEX('Raw Election Data'!$A$1:$AN$3144,MATCH($C2417&amp;" "&amp;$B2417,'Raw Election Data'!$C$1:$C$3144,0),MATCH('Joined Data'!L$1,'Raw Election Data'!$A$1:$AN$1,0))</f>
        <v>1335</v>
      </c>
      <c r="M2417">
        <f>INDEX('Raw Election Data'!$A$1:$AN$3144,MATCH($C2417&amp;" "&amp;$B2417,'Raw Election Data'!$C$1:$C$3144,0),MATCH('Joined Data'!M$1,'Raw Election Data'!$A$1:$AN$1,0))</f>
        <v>0.16104868913857678</v>
      </c>
      <c r="N2417">
        <f>INDEX('Raw Election Data'!$A$1:$AN$3144,MATCH($C2417&amp;" "&amp;$B2417,'Raw Election Data'!$C$1:$C$3144,0),MATCH('Joined Data'!N$1,'Raw Election Data'!$A$1:$AN$1,0))</f>
        <v>0.80074906367041199</v>
      </c>
      <c r="O2417">
        <f>INDEX('Raw Election Data'!$A$1:$AN$3144,MATCH($C2417&amp;" "&amp;$B2417,'Raw Election Data'!$C$1:$C$3144,0),MATCH('Joined Data'!O$1,'Raw Election Data'!$A$1:$AN$1,0))</f>
        <v>-854</v>
      </c>
      <c r="P2417">
        <f>INDEX('Raw Election Data'!$A$1:$AN$3144,MATCH($C2417&amp;" "&amp;$B2417,'Raw Election Data'!$C$1:$C$3144,0),MATCH('Joined Data'!P$1,'Raw Election Data'!$A$1:$AN$1,0))</f>
        <v>854</v>
      </c>
      <c r="Q2417">
        <f>INDEX('Raw Election Data'!$A$1:$AN$3144,MATCH($C2417&amp;" "&amp;$B2417,'Raw Election Data'!$C$1:$C$3144,0),MATCH('Joined Data'!Q$1,'Raw Election Data'!$A$1:$AN$1,0))</f>
        <v>-0.63970037453183526</v>
      </c>
      <c r="R2417">
        <f>INDEX('Raw Election Data'!$A$1:$AN$3144,MATCH($C2417&amp;" "&amp;$B2417,'Raw Election Data'!$C$1:$C$3144,0),MATCH('Joined Data'!R$1,'Raw Election Data'!$A$1:$AN$1,0))</f>
        <v>0.63970037453183526</v>
      </c>
    </row>
    <row r="2418" spans="1:18" ht="13.5" hidden="1" customHeight="1" x14ac:dyDescent="0.15">
      <c r="A2418" t="s">
        <v>289</v>
      </c>
      <c r="B2418" t="s">
        <v>6093</v>
      </c>
      <c r="C2418" t="str">
        <f>INDEX(FIPS!$A$1:$E$3236,MATCH($F2418,FIPS!$D$1:$D$3236,0),5)</f>
        <v>Roberts County</v>
      </c>
      <c r="D2418" t="s">
        <v>290</v>
      </c>
      <c r="E2418" s="15" t="s">
        <v>60</v>
      </c>
      <c r="F2418" t="s">
        <v>6198</v>
      </c>
      <c r="G2418" t="s">
        <v>438</v>
      </c>
      <c r="H2418" t="str">
        <f>IFERROR(VLOOKUP($G2418,'Team Colors'!$A:$B,2,0),"#c9c9c9")</f>
        <v>#4f2683</v>
      </c>
      <c r="I2418">
        <f>INDEX('Raw Election Data'!$A$1:$AN$3144,MATCH($C2418&amp;" "&amp;$B2418,'Raw Election Data'!$C$1:$C$3144,0),MATCH('Joined Data'!I$1,'Raw Election Data'!$A$1:$AN$1,0))</f>
        <v>10311</v>
      </c>
      <c r="J2418">
        <f>INDEX('Raw Election Data'!$A$1:$AN$3144,MATCH($C2418&amp;" "&amp;$B2418,'Raw Election Data'!$C$1:$C$3144,0),MATCH('Joined Data'!J$1,'Raw Election Data'!$A$1:$AN$1,0))</f>
        <v>1539</v>
      </c>
      <c r="K2418">
        <f>INDEX('Raw Election Data'!$A$1:$AN$3144,MATCH($C2418&amp;" "&amp;$B2418,'Raw Election Data'!$C$1:$C$3144,0),MATCH('Joined Data'!K$1,'Raw Election Data'!$A$1:$AN$1,0))</f>
        <v>2142</v>
      </c>
      <c r="L2418">
        <f>INDEX('Raw Election Data'!$A$1:$AN$3144,MATCH($C2418&amp;" "&amp;$B2418,'Raw Election Data'!$C$1:$C$3144,0),MATCH('Joined Data'!L$1,'Raw Election Data'!$A$1:$AN$1,0))</f>
        <v>3886</v>
      </c>
      <c r="M2418">
        <f>INDEX('Raw Election Data'!$A$1:$AN$3144,MATCH($C2418&amp;" "&amp;$B2418,'Raw Election Data'!$C$1:$C$3144,0),MATCH('Joined Data'!M$1,'Raw Election Data'!$A$1:$AN$1,0))</f>
        <v>0.39603705609881629</v>
      </c>
      <c r="N2418">
        <f>INDEX('Raw Election Data'!$A$1:$AN$3144,MATCH($C2418&amp;" "&amp;$B2418,'Raw Election Data'!$C$1:$C$3144,0),MATCH('Joined Data'!N$1,'Raw Election Data'!$A$1:$AN$1,0))</f>
        <v>0.55120946989191966</v>
      </c>
      <c r="O2418">
        <f>INDEX('Raw Election Data'!$A$1:$AN$3144,MATCH($C2418&amp;" "&amp;$B2418,'Raw Election Data'!$C$1:$C$3144,0),MATCH('Joined Data'!O$1,'Raw Election Data'!$A$1:$AN$1,0))</f>
        <v>-603</v>
      </c>
      <c r="P2418">
        <f>INDEX('Raw Election Data'!$A$1:$AN$3144,MATCH($C2418&amp;" "&amp;$B2418,'Raw Election Data'!$C$1:$C$3144,0),MATCH('Joined Data'!P$1,'Raw Election Data'!$A$1:$AN$1,0))</f>
        <v>603</v>
      </c>
      <c r="Q2418">
        <f>INDEX('Raw Election Data'!$A$1:$AN$3144,MATCH($C2418&amp;" "&amp;$B2418,'Raw Election Data'!$C$1:$C$3144,0),MATCH('Joined Data'!Q$1,'Raw Election Data'!$A$1:$AN$1,0))</f>
        <v>-0.15517241379310337</v>
      </c>
      <c r="R2418">
        <f>INDEX('Raw Election Data'!$A$1:$AN$3144,MATCH($C2418&amp;" "&amp;$B2418,'Raw Election Data'!$C$1:$C$3144,0),MATCH('Joined Data'!R$1,'Raw Election Data'!$A$1:$AN$1,0))</f>
        <v>0.15517241379310337</v>
      </c>
    </row>
    <row r="2419" spans="1:18" ht="13.5" hidden="1" customHeight="1" x14ac:dyDescent="0.15">
      <c r="A2419" t="s">
        <v>289</v>
      </c>
      <c r="B2419" t="s">
        <v>6093</v>
      </c>
      <c r="C2419" t="str">
        <f>INDEX(FIPS!$A$1:$E$3236,MATCH($F2419,FIPS!$D$1:$D$3236,0),5)</f>
        <v>Sanborn County</v>
      </c>
      <c r="D2419" t="s">
        <v>290</v>
      </c>
      <c r="E2419" s="15" t="s">
        <v>61</v>
      </c>
      <c r="F2419" t="s">
        <v>6200</v>
      </c>
      <c r="G2419" t="s">
        <v>438</v>
      </c>
      <c r="H2419" t="str">
        <f>IFERROR(VLOOKUP($G2419,'Team Colors'!$A:$B,2,0),"#c9c9c9")</f>
        <v>#4f2683</v>
      </c>
      <c r="I2419">
        <f>INDEX('Raw Election Data'!$A$1:$AN$3144,MATCH($C2419&amp;" "&amp;$B2419,'Raw Election Data'!$C$1:$C$3144,0),MATCH('Joined Data'!I$1,'Raw Election Data'!$A$1:$AN$1,0))</f>
        <v>2355</v>
      </c>
      <c r="J2419">
        <f>INDEX('Raw Election Data'!$A$1:$AN$3144,MATCH($C2419&amp;" "&amp;$B2419,'Raw Election Data'!$C$1:$C$3144,0),MATCH('Joined Data'!J$1,'Raw Election Data'!$A$1:$AN$1,0))</f>
        <v>241</v>
      </c>
      <c r="K2419">
        <f>INDEX('Raw Election Data'!$A$1:$AN$3144,MATCH($C2419&amp;" "&amp;$B2419,'Raw Election Data'!$C$1:$C$3144,0),MATCH('Joined Data'!K$1,'Raw Election Data'!$A$1:$AN$1,0))</f>
        <v>819</v>
      </c>
      <c r="L2419">
        <f>INDEX('Raw Election Data'!$A$1:$AN$3144,MATCH($C2419&amp;" "&amp;$B2419,'Raw Election Data'!$C$1:$C$3144,0),MATCH('Joined Data'!L$1,'Raw Election Data'!$A$1:$AN$1,0))</f>
        <v>1123</v>
      </c>
      <c r="M2419">
        <f>INDEX('Raw Election Data'!$A$1:$AN$3144,MATCH($C2419&amp;" "&amp;$B2419,'Raw Election Data'!$C$1:$C$3144,0),MATCH('Joined Data'!M$1,'Raw Election Data'!$A$1:$AN$1,0))</f>
        <v>0.21460373998219057</v>
      </c>
      <c r="N2419">
        <f>INDEX('Raw Election Data'!$A$1:$AN$3144,MATCH($C2419&amp;" "&amp;$B2419,'Raw Election Data'!$C$1:$C$3144,0),MATCH('Joined Data'!N$1,'Raw Election Data'!$A$1:$AN$1,0))</f>
        <v>0.72929652715939453</v>
      </c>
      <c r="O2419">
        <f>INDEX('Raw Election Data'!$A$1:$AN$3144,MATCH($C2419&amp;" "&amp;$B2419,'Raw Election Data'!$C$1:$C$3144,0),MATCH('Joined Data'!O$1,'Raw Election Data'!$A$1:$AN$1,0))</f>
        <v>-578</v>
      </c>
      <c r="P2419">
        <f>INDEX('Raw Election Data'!$A$1:$AN$3144,MATCH($C2419&amp;" "&amp;$B2419,'Raw Election Data'!$C$1:$C$3144,0),MATCH('Joined Data'!P$1,'Raw Election Data'!$A$1:$AN$1,0))</f>
        <v>578</v>
      </c>
      <c r="Q2419">
        <f>INDEX('Raw Election Data'!$A$1:$AN$3144,MATCH($C2419&amp;" "&amp;$B2419,'Raw Election Data'!$C$1:$C$3144,0),MATCH('Joined Data'!Q$1,'Raw Election Data'!$A$1:$AN$1,0))</f>
        <v>-0.51469278717720401</v>
      </c>
      <c r="R2419">
        <f>INDEX('Raw Election Data'!$A$1:$AN$3144,MATCH($C2419&amp;" "&amp;$B2419,'Raw Election Data'!$C$1:$C$3144,0),MATCH('Joined Data'!R$1,'Raw Election Data'!$A$1:$AN$1,0))</f>
        <v>0.51469278717720401</v>
      </c>
    </row>
    <row r="2420" spans="1:18" ht="13.5" hidden="1" customHeight="1" x14ac:dyDescent="0.15">
      <c r="A2420" t="s">
        <v>289</v>
      </c>
      <c r="B2420" t="s">
        <v>6093</v>
      </c>
      <c r="C2420" t="str">
        <f>INDEX(FIPS!$A$1:$E$3236,MATCH($F2420,FIPS!$D$1:$D$3236,0),5)</f>
        <v>Spink County</v>
      </c>
      <c r="D2420" t="s">
        <v>290</v>
      </c>
      <c r="E2420" s="15" t="s">
        <v>63</v>
      </c>
      <c r="F2420" t="s">
        <v>6204</v>
      </c>
      <c r="G2420" t="s">
        <v>438</v>
      </c>
      <c r="H2420" t="str">
        <f>IFERROR(VLOOKUP($G2420,'Team Colors'!$A:$B,2,0),"#c9c9c9")</f>
        <v>#4f2683</v>
      </c>
      <c r="I2420">
        <f>INDEX('Raw Election Data'!$A$1:$AN$3144,MATCH($C2420&amp;" "&amp;$B2420,'Raw Election Data'!$C$1:$C$3144,0),MATCH('Joined Data'!I$1,'Raw Election Data'!$A$1:$AN$1,0))</f>
        <v>6524</v>
      </c>
      <c r="J2420">
        <f>INDEX('Raw Election Data'!$A$1:$AN$3144,MATCH($C2420&amp;" "&amp;$B2420,'Raw Election Data'!$C$1:$C$3144,0),MATCH('Joined Data'!J$1,'Raw Election Data'!$A$1:$AN$1,0))</f>
        <v>919</v>
      </c>
      <c r="K2420">
        <f>INDEX('Raw Election Data'!$A$1:$AN$3144,MATCH($C2420&amp;" "&amp;$B2420,'Raw Election Data'!$C$1:$C$3144,0),MATCH('Joined Data'!K$1,'Raw Election Data'!$A$1:$AN$1,0))</f>
        <v>1854</v>
      </c>
      <c r="L2420">
        <f>INDEX('Raw Election Data'!$A$1:$AN$3144,MATCH($C2420&amp;" "&amp;$B2420,'Raw Election Data'!$C$1:$C$3144,0),MATCH('Joined Data'!L$1,'Raw Election Data'!$A$1:$AN$1,0))</f>
        <v>2951</v>
      </c>
      <c r="M2420">
        <f>INDEX('Raw Election Data'!$A$1:$AN$3144,MATCH($C2420&amp;" "&amp;$B2420,'Raw Election Data'!$C$1:$C$3144,0),MATCH('Joined Data'!M$1,'Raw Election Data'!$A$1:$AN$1,0))</f>
        <v>0.31141985767536429</v>
      </c>
      <c r="N2420">
        <f>INDEX('Raw Election Data'!$A$1:$AN$3144,MATCH($C2420&amp;" "&amp;$B2420,'Raw Election Data'!$C$1:$C$3144,0),MATCH('Joined Data'!N$1,'Raw Election Data'!$A$1:$AN$1,0))</f>
        <v>0.62826160623517446</v>
      </c>
      <c r="O2420">
        <f>INDEX('Raw Election Data'!$A$1:$AN$3144,MATCH($C2420&amp;" "&amp;$B2420,'Raw Election Data'!$C$1:$C$3144,0),MATCH('Joined Data'!O$1,'Raw Election Data'!$A$1:$AN$1,0))</f>
        <v>-935</v>
      </c>
      <c r="P2420">
        <f>INDEX('Raw Election Data'!$A$1:$AN$3144,MATCH($C2420&amp;" "&amp;$B2420,'Raw Election Data'!$C$1:$C$3144,0),MATCH('Joined Data'!P$1,'Raw Election Data'!$A$1:$AN$1,0))</f>
        <v>935</v>
      </c>
      <c r="Q2420">
        <f>INDEX('Raw Election Data'!$A$1:$AN$3144,MATCH($C2420&amp;" "&amp;$B2420,'Raw Election Data'!$C$1:$C$3144,0),MATCH('Joined Data'!Q$1,'Raw Election Data'!$A$1:$AN$1,0))</f>
        <v>-0.31684174855981018</v>
      </c>
      <c r="R2420">
        <f>INDEX('Raw Election Data'!$A$1:$AN$3144,MATCH($C2420&amp;" "&amp;$B2420,'Raw Election Data'!$C$1:$C$3144,0),MATCH('Joined Data'!R$1,'Raw Election Data'!$A$1:$AN$1,0))</f>
        <v>0.31684174855981018</v>
      </c>
    </row>
    <row r="2421" spans="1:18" ht="13.5" hidden="1" customHeight="1" x14ac:dyDescent="0.15">
      <c r="A2421" t="s">
        <v>289</v>
      </c>
      <c r="B2421" t="s">
        <v>6093</v>
      </c>
      <c r="C2421" t="str">
        <f>INDEX(FIPS!$A$1:$E$3236,MATCH($F2421,FIPS!$D$1:$D$3236,0),5)</f>
        <v>Stanley County</v>
      </c>
      <c r="D2421" t="s">
        <v>290</v>
      </c>
      <c r="E2421" s="15" t="s">
        <v>64</v>
      </c>
      <c r="F2421" t="s">
        <v>6206</v>
      </c>
      <c r="G2421" t="s">
        <v>437</v>
      </c>
      <c r="H2421" t="str">
        <f>IFERROR(VLOOKUP($G2421,'Team Colors'!$A:$B,2,0),"#c9c9c9")</f>
        <v>#fb4f14</v>
      </c>
      <c r="I2421">
        <f>INDEX('Raw Election Data'!$A$1:$AN$3144,MATCH($C2421&amp;" "&amp;$B2421,'Raw Election Data'!$C$1:$C$3144,0),MATCH('Joined Data'!I$1,'Raw Election Data'!$A$1:$AN$1,0))</f>
        <v>2954</v>
      </c>
      <c r="J2421">
        <f>INDEX('Raw Election Data'!$A$1:$AN$3144,MATCH($C2421&amp;" "&amp;$B2421,'Raw Election Data'!$C$1:$C$3144,0),MATCH('Joined Data'!J$1,'Raw Election Data'!$A$1:$AN$1,0))</f>
        <v>329</v>
      </c>
      <c r="K2421">
        <f>INDEX('Raw Election Data'!$A$1:$AN$3144,MATCH($C2421&amp;" "&amp;$B2421,'Raw Election Data'!$C$1:$C$3144,0),MATCH('Joined Data'!K$1,'Raw Election Data'!$A$1:$AN$1,0))</f>
        <v>1148</v>
      </c>
      <c r="L2421">
        <f>INDEX('Raw Election Data'!$A$1:$AN$3144,MATCH($C2421&amp;" "&amp;$B2421,'Raw Election Data'!$C$1:$C$3144,0),MATCH('Joined Data'!L$1,'Raw Election Data'!$A$1:$AN$1,0))</f>
        <v>1567</v>
      </c>
      <c r="M2421">
        <f>INDEX('Raw Election Data'!$A$1:$AN$3144,MATCH($C2421&amp;" "&amp;$B2421,'Raw Election Data'!$C$1:$C$3144,0),MATCH('Joined Data'!M$1,'Raw Election Data'!$A$1:$AN$1,0))</f>
        <v>0.20995532865347799</v>
      </c>
      <c r="N2421">
        <f>INDEX('Raw Election Data'!$A$1:$AN$3144,MATCH($C2421&amp;" "&amp;$B2421,'Raw Election Data'!$C$1:$C$3144,0),MATCH('Joined Data'!N$1,'Raw Election Data'!$A$1:$AN$1,0))</f>
        <v>0.73261008296107211</v>
      </c>
      <c r="O2421">
        <f>INDEX('Raw Election Data'!$A$1:$AN$3144,MATCH($C2421&amp;" "&amp;$B2421,'Raw Election Data'!$C$1:$C$3144,0),MATCH('Joined Data'!O$1,'Raw Election Data'!$A$1:$AN$1,0))</f>
        <v>-819</v>
      </c>
      <c r="P2421">
        <f>INDEX('Raw Election Data'!$A$1:$AN$3144,MATCH($C2421&amp;" "&amp;$B2421,'Raw Election Data'!$C$1:$C$3144,0),MATCH('Joined Data'!P$1,'Raw Election Data'!$A$1:$AN$1,0))</f>
        <v>819</v>
      </c>
      <c r="Q2421">
        <f>INDEX('Raw Election Data'!$A$1:$AN$3144,MATCH($C2421&amp;" "&amp;$B2421,'Raw Election Data'!$C$1:$C$3144,0),MATCH('Joined Data'!Q$1,'Raw Election Data'!$A$1:$AN$1,0))</f>
        <v>-0.52265475430759412</v>
      </c>
      <c r="R2421">
        <f>INDEX('Raw Election Data'!$A$1:$AN$3144,MATCH($C2421&amp;" "&amp;$B2421,'Raw Election Data'!$C$1:$C$3144,0),MATCH('Joined Data'!R$1,'Raw Election Data'!$A$1:$AN$1,0))</f>
        <v>0.52265475430759412</v>
      </c>
    </row>
    <row r="2422" spans="1:18" ht="13.5" hidden="1" customHeight="1" x14ac:dyDescent="0.15">
      <c r="A2422" t="s">
        <v>289</v>
      </c>
      <c r="B2422" t="s">
        <v>6093</v>
      </c>
      <c r="C2422" t="str">
        <f>INDEX(FIPS!$A$1:$E$3236,MATCH($F2422,FIPS!$D$1:$D$3236,0),5)</f>
        <v>Sully County</v>
      </c>
      <c r="D2422" t="s">
        <v>290</v>
      </c>
      <c r="E2422" s="15" t="s">
        <v>65</v>
      </c>
      <c r="F2422" t="s">
        <v>6208</v>
      </c>
      <c r="G2422" t="s">
        <v>438</v>
      </c>
      <c r="H2422" t="str">
        <f>IFERROR(VLOOKUP($G2422,'Team Colors'!$A:$B,2,0),"#c9c9c9")</f>
        <v>#4f2683</v>
      </c>
      <c r="I2422">
        <f>INDEX('Raw Election Data'!$A$1:$AN$3144,MATCH($C2422&amp;" "&amp;$B2422,'Raw Election Data'!$C$1:$C$3144,0),MATCH('Joined Data'!I$1,'Raw Election Data'!$A$1:$AN$1,0))</f>
        <v>1426</v>
      </c>
      <c r="J2422">
        <f>INDEX('Raw Election Data'!$A$1:$AN$3144,MATCH($C2422&amp;" "&amp;$B2422,'Raw Election Data'!$C$1:$C$3144,0),MATCH('Joined Data'!J$1,'Raw Election Data'!$A$1:$AN$1,0))</f>
        <v>137</v>
      </c>
      <c r="K2422">
        <f>INDEX('Raw Election Data'!$A$1:$AN$3144,MATCH($C2422&amp;" "&amp;$B2422,'Raw Election Data'!$C$1:$C$3144,0),MATCH('Joined Data'!K$1,'Raw Election Data'!$A$1:$AN$1,0))</f>
        <v>679</v>
      </c>
      <c r="L2422">
        <f>INDEX('Raw Election Data'!$A$1:$AN$3144,MATCH($C2422&amp;" "&amp;$B2422,'Raw Election Data'!$C$1:$C$3144,0),MATCH('Joined Data'!L$1,'Raw Election Data'!$A$1:$AN$1,0))</f>
        <v>861</v>
      </c>
      <c r="M2422">
        <f>INDEX('Raw Election Data'!$A$1:$AN$3144,MATCH($C2422&amp;" "&amp;$B2422,'Raw Election Data'!$C$1:$C$3144,0),MATCH('Joined Data'!M$1,'Raw Election Data'!$A$1:$AN$1,0))</f>
        <v>0.15911730545876887</v>
      </c>
      <c r="N2422">
        <f>INDEX('Raw Election Data'!$A$1:$AN$3144,MATCH($C2422&amp;" "&amp;$B2422,'Raw Election Data'!$C$1:$C$3144,0),MATCH('Joined Data'!N$1,'Raw Election Data'!$A$1:$AN$1,0))</f>
        <v>0.78861788617886175</v>
      </c>
      <c r="O2422">
        <f>INDEX('Raw Election Data'!$A$1:$AN$3144,MATCH($C2422&amp;" "&amp;$B2422,'Raw Election Data'!$C$1:$C$3144,0),MATCH('Joined Data'!O$1,'Raw Election Data'!$A$1:$AN$1,0))</f>
        <v>-542</v>
      </c>
      <c r="P2422">
        <f>INDEX('Raw Election Data'!$A$1:$AN$3144,MATCH($C2422&amp;" "&amp;$B2422,'Raw Election Data'!$C$1:$C$3144,0),MATCH('Joined Data'!P$1,'Raw Election Data'!$A$1:$AN$1,0))</f>
        <v>542</v>
      </c>
      <c r="Q2422">
        <f>INDEX('Raw Election Data'!$A$1:$AN$3144,MATCH($C2422&amp;" "&amp;$B2422,'Raw Election Data'!$C$1:$C$3144,0),MATCH('Joined Data'!Q$1,'Raw Election Data'!$A$1:$AN$1,0))</f>
        <v>-0.62950058072009285</v>
      </c>
      <c r="R2422">
        <f>INDEX('Raw Election Data'!$A$1:$AN$3144,MATCH($C2422&amp;" "&amp;$B2422,'Raw Election Data'!$C$1:$C$3144,0),MATCH('Joined Data'!R$1,'Raw Election Data'!$A$1:$AN$1,0))</f>
        <v>0.62950058072009285</v>
      </c>
    </row>
    <row r="2423" spans="1:18" ht="13.5" hidden="1" customHeight="1" x14ac:dyDescent="0.15">
      <c r="A2423" t="s">
        <v>289</v>
      </c>
      <c r="B2423" t="s">
        <v>6093</v>
      </c>
      <c r="C2423" t="str">
        <f>INDEX(FIPS!$A$1:$E$3236,MATCH($F2423,FIPS!$D$1:$D$3236,0),5)</f>
        <v>Todd County</v>
      </c>
      <c r="D2423" t="s">
        <v>290</v>
      </c>
      <c r="E2423" s="15" t="s">
        <v>66</v>
      </c>
      <c r="F2423" t="s">
        <v>6209</v>
      </c>
      <c r="G2423" t="s">
        <v>437</v>
      </c>
      <c r="H2423" t="str">
        <f>IFERROR(VLOOKUP($G2423,'Team Colors'!$A:$B,2,0),"#c9c9c9")</f>
        <v>#fb4f14</v>
      </c>
      <c r="I2423">
        <f>INDEX('Raw Election Data'!$A$1:$AN$3144,MATCH($C2423&amp;" "&amp;$B2423,'Raw Election Data'!$C$1:$C$3144,0),MATCH('Joined Data'!I$1,'Raw Election Data'!$A$1:$AN$1,0))</f>
        <v>9959</v>
      </c>
      <c r="J2423">
        <f>INDEX('Raw Election Data'!$A$1:$AN$3144,MATCH($C2423&amp;" "&amp;$B2423,'Raw Election Data'!$C$1:$C$3144,0),MATCH('Joined Data'!J$1,'Raw Election Data'!$A$1:$AN$1,0))</f>
        <v>1505</v>
      </c>
      <c r="K2423">
        <f>INDEX('Raw Election Data'!$A$1:$AN$3144,MATCH($C2423&amp;" "&amp;$B2423,'Raw Election Data'!$C$1:$C$3144,0),MATCH('Joined Data'!K$1,'Raw Election Data'!$A$1:$AN$1,0))</f>
        <v>487</v>
      </c>
      <c r="L2423">
        <f>INDEX('Raw Election Data'!$A$1:$AN$3144,MATCH($C2423&amp;" "&amp;$B2423,'Raw Election Data'!$C$1:$C$3144,0),MATCH('Joined Data'!L$1,'Raw Election Data'!$A$1:$AN$1,0))</f>
        <v>2125</v>
      </c>
      <c r="M2423">
        <f>INDEX('Raw Election Data'!$A$1:$AN$3144,MATCH($C2423&amp;" "&amp;$B2423,'Raw Election Data'!$C$1:$C$3144,0),MATCH('Joined Data'!M$1,'Raw Election Data'!$A$1:$AN$1,0))</f>
        <v>0.70823529411764707</v>
      </c>
      <c r="N2423">
        <f>INDEX('Raw Election Data'!$A$1:$AN$3144,MATCH($C2423&amp;" "&amp;$B2423,'Raw Election Data'!$C$1:$C$3144,0),MATCH('Joined Data'!N$1,'Raw Election Data'!$A$1:$AN$1,0))</f>
        <v>0.22917647058823529</v>
      </c>
      <c r="O2423">
        <f>INDEX('Raw Election Data'!$A$1:$AN$3144,MATCH($C2423&amp;" "&amp;$B2423,'Raw Election Data'!$C$1:$C$3144,0),MATCH('Joined Data'!O$1,'Raw Election Data'!$A$1:$AN$1,0))</f>
        <v>1018</v>
      </c>
      <c r="P2423">
        <f>INDEX('Raw Election Data'!$A$1:$AN$3144,MATCH($C2423&amp;" "&amp;$B2423,'Raw Election Data'!$C$1:$C$3144,0),MATCH('Joined Data'!P$1,'Raw Election Data'!$A$1:$AN$1,0))</f>
        <v>-1018</v>
      </c>
      <c r="Q2423">
        <f>INDEX('Raw Election Data'!$A$1:$AN$3144,MATCH($C2423&amp;" "&amp;$B2423,'Raw Election Data'!$C$1:$C$3144,0),MATCH('Joined Data'!Q$1,'Raw Election Data'!$A$1:$AN$1,0))</f>
        <v>0.47905882352941176</v>
      </c>
      <c r="R2423">
        <f>INDEX('Raw Election Data'!$A$1:$AN$3144,MATCH($C2423&amp;" "&amp;$B2423,'Raw Election Data'!$C$1:$C$3144,0),MATCH('Joined Data'!R$1,'Raw Election Data'!$A$1:$AN$1,0))</f>
        <v>-0.47905882352941176</v>
      </c>
    </row>
    <row r="2424" spans="1:18" ht="13.5" hidden="1" customHeight="1" x14ac:dyDescent="0.15">
      <c r="A2424" t="s">
        <v>289</v>
      </c>
      <c r="B2424" t="s">
        <v>6093</v>
      </c>
      <c r="C2424" t="str">
        <f>INDEX(FIPS!$A$1:$E$3236,MATCH($F2424,FIPS!$D$1:$D$3236,0),5)</f>
        <v>Tripp County</v>
      </c>
      <c r="D2424" t="s">
        <v>290</v>
      </c>
      <c r="E2424" s="15" t="s">
        <v>67</v>
      </c>
      <c r="F2424" t="s">
        <v>6211</v>
      </c>
      <c r="G2424" t="s">
        <v>437</v>
      </c>
      <c r="H2424" t="str">
        <f>IFERROR(VLOOKUP($G2424,'Team Colors'!$A:$B,2,0),"#c9c9c9")</f>
        <v>#fb4f14</v>
      </c>
      <c r="I2424">
        <f>INDEX('Raw Election Data'!$A$1:$AN$3144,MATCH($C2424&amp;" "&amp;$B2424,'Raw Election Data'!$C$1:$C$3144,0),MATCH('Joined Data'!I$1,'Raw Election Data'!$A$1:$AN$1,0))</f>
        <v>5434</v>
      </c>
      <c r="J2424">
        <f>INDEX('Raw Election Data'!$A$1:$AN$3144,MATCH($C2424&amp;" "&amp;$B2424,'Raw Election Data'!$C$1:$C$3144,0),MATCH('Joined Data'!J$1,'Raw Election Data'!$A$1:$AN$1,0))</f>
        <v>462</v>
      </c>
      <c r="K2424">
        <f>INDEX('Raw Election Data'!$A$1:$AN$3144,MATCH($C2424&amp;" "&amp;$B2424,'Raw Election Data'!$C$1:$C$3144,0),MATCH('Joined Data'!K$1,'Raw Election Data'!$A$1:$AN$1,0))</f>
        <v>2069</v>
      </c>
      <c r="L2424">
        <f>INDEX('Raw Election Data'!$A$1:$AN$3144,MATCH($C2424&amp;" "&amp;$B2424,'Raw Election Data'!$C$1:$C$3144,0),MATCH('Joined Data'!L$1,'Raw Election Data'!$A$1:$AN$1,0))</f>
        <v>2630</v>
      </c>
      <c r="M2424">
        <f>INDEX('Raw Election Data'!$A$1:$AN$3144,MATCH($C2424&amp;" "&amp;$B2424,'Raw Election Data'!$C$1:$C$3144,0),MATCH('Joined Data'!M$1,'Raw Election Data'!$A$1:$AN$1,0))</f>
        <v>0.17566539923954372</v>
      </c>
      <c r="N2424">
        <f>INDEX('Raw Election Data'!$A$1:$AN$3144,MATCH($C2424&amp;" "&amp;$B2424,'Raw Election Data'!$C$1:$C$3144,0),MATCH('Joined Data'!N$1,'Raw Election Data'!$A$1:$AN$1,0))</f>
        <v>0.78669201520912546</v>
      </c>
      <c r="O2424">
        <f>INDEX('Raw Election Data'!$A$1:$AN$3144,MATCH($C2424&amp;" "&amp;$B2424,'Raw Election Data'!$C$1:$C$3144,0),MATCH('Joined Data'!O$1,'Raw Election Data'!$A$1:$AN$1,0))</f>
        <v>-1607</v>
      </c>
      <c r="P2424">
        <f>INDEX('Raw Election Data'!$A$1:$AN$3144,MATCH($C2424&amp;" "&amp;$B2424,'Raw Election Data'!$C$1:$C$3144,0),MATCH('Joined Data'!P$1,'Raw Election Data'!$A$1:$AN$1,0))</f>
        <v>1607</v>
      </c>
      <c r="Q2424">
        <f>INDEX('Raw Election Data'!$A$1:$AN$3144,MATCH($C2424&amp;" "&amp;$B2424,'Raw Election Data'!$C$1:$C$3144,0),MATCH('Joined Data'!Q$1,'Raw Election Data'!$A$1:$AN$1,0))</f>
        <v>-0.61102661596958174</v>
      </c>
      <c r="R2424">
        <f>INDEX('Raw Election Data'!$A$1:$AN$3144,MATCH($C2424&amp;" "&amp;$B2424,'Raw Election Data'!$C$1:$C$3144,0),MATCH('Joined Data'!R$1,'Raw Election Data'!$A$1:$AN$1,0))</f>
        <v>0.61102661596958174</v>
      </c>
    </row>
    <row r="2425" spans="1:18" ht="13.5" hidden="1" customHeight="1" x14ac:dyDescent="0.15">
      <c r="A2425" t="s">
        <v>289</v>
      </c>
      <c r="B2425" t="s">
        <v>6093</v>
      </c>
      <c r="C2425" t="str">
        <f>INDEX(FIPS!$A$1:$E$3236,MATCH($F2425,FIPS!$D$1:$D$3236,0),5)</f>
        <v>Turner County</v>
      </c>
      <c r="D2425" t="s">
        <v>290</v>
      </c>
      <c r="E2425" s="15" t="s">
        <v>68</v>
      </c>
      <c r="F2425" t="s">
        <v>6212</v>
      </c>
      <c r="G2425" t="s">
        <v>438</v>
      </c>
      <c r="H2425" t="str">
        <f>IFERROR(VLOOKUP($G2425,'Team Colors'!$A:$B,2,0),"#c9c9c9")</f>
        <v>#4f2683</v>
      </c>
      <c r="I2425">
        <f>INDEX('Raw Election Data'!$A$1:$AN$3144,MATCH($C2425&amp;" "&amp;$B2425,'Raw Election Data'!$C$1:$C$3144,0),MATCH('Joined Data'!I$1,'Raw Election Data'!$A$1:$AN$1,0))</f>
        <v>8209</v>
      </c>
      <c r="J2425">
        <f>INDEX('Raw Election Data'!$A$1:$AN$3144,MATCH($C2425&amp;" "&amp;$B2425,'Raw Election Data'!$C$1:$C$3144,0),MATCH('Joined Data'!J$1,'Raw Election Data'!$A$1:$AN$1,0))</f>
        <v>961</v>
      </c>
      <c r="K2425">
        <f>INDEX('Raw Election Data'!$A$1:$AN$3144,MATCH($C2425&amp;" "&amp;$B2425,'Raw Election Data'!$C$1:$C$3144,0),MATCH('Joined Data'!K$1,'Raw Election Data'!$A$1:$AN$1,0))</f>
        <v>2937</v>
      </c>
      <c r="L2425">
        <f>INDEX('Raw Election Data'!$A$1:$AN$3144,MATCH($C2425&amp;" "&amp;$B2425,'Raw Election Data'!$C$1:$C$3144,0),MATCH('Joined Data'!L$1,'Raw Election Data'!$A$1:$AN$1,0))</f>
        <v>4150</v>
      </c>
      <c r="M2425">
        <f>INDEX('Raw Election Data'!$A$1:$AN$3144,MATCH($C2425&amp;" "&amp;$B2425,'Raw Election Data'!$C$1:$C$3144,0),MATCH('Joined Data'!M$1,'Raw Election Data'!$A$1:$AN$1,0))</f>
        <v>0.23156626506024097</v>
      </c>
      <c r="N2425">
        <f>INDEX('Raw Election Data'!$A$1:$AN$3144,MATCH($C2425&amp;" "&amp;$B2425,'Raw Election Data'!$C$1:$C$3144,0),MATCH('Joined Data'!N$1,'Raw Election Data'!$A$1:$AN$1,0))</f>
        <v>0.70771084337349399</v>
      </c>
      <c r="O2425">
        <f>INDEX('Raw Election Data'!$A$1:$AN$3144,MATCH($C2425&amp;" "&amp;$B2425,'Raw Election Data'!$C$1:$C$3144,0),MATCH('Joined Data'!O$1,'Raw Election Data'!$A$1:$AN$1,0))</f>
        <v>-1976</v>
      </c>
      <c r="P2425">
        <f>INDEX('Raw Election Data'!$A$1:$AN$3144,MATCH($C2425&amp;" "&amp;$B2425,'Raw Election Data'!$C$1:$C$3144,0),MATCH('Joined Data'!P$1,'Raw Election Data'!$A$1:$AN$1,0))</f>
        <v>1976</v>
      </c>
      <c r="Q2425">
        <f>INDEX('Raw Election Data'!$A$1:$AN$3144,MATCH($C2425&amp;" "&amp;$B2425,'Raw Election Data'!$C$1:$C$3144,0),MATCH('Joined Data'!Q$1,'Raw Election Data'!$A$1:$AN$1,0))</f>
        <v>-0.47614457831325302</v>
      </c>
      <c r="R2425">
        <f>INDEX('Raw Election Data'!$A$1:$AN$3144,MATCH($C2425&amp;" "&amp;$B2425,'Raw Election Data'!$C$1:$C$3144,0),MATCH('Joined Data'!R$1,'Raw Election Data'!$A$1:$AN$1,0))</f>
        <v>0.47614457831325302</v>
      </c>
    </row>
    <row r="2426" spans="1:18" ht="13.5" hidden="1" customHeight="1" x14ac:dyDescent="0.15">
      <c r="A2426" t="s">
        <v>289</v>
      </c>
      <c r="B2426" t="s">
        <v>6093</v>
      </c>
      <c r="C2426" t="str">
        <f>INDEX(FIPS!$A$1:$E$3236,MATCH($F2426,FIPS!$D$1:$D$3236,0),5)</f>
        <v>Union County</v>
      </c>
      <c r="D2426" t="s">
        <v>290</v>
      </c>
      <c r="E2426" s="15" t="s">
        <v>69</v>
      </c>
      <c r="F2426" t="s">
        <v>6213</v>
      </c>
      <c r="G2426" t="s">
        <v>438</v>
      </c>
      <c r="H2426" t="str">
        <f>IFERROR(VLOOKUP($G2426,'Team Colors'!$A:$B,2,0),"#c9c9c9")</f>
        <v>#4f2683</v>
      </c>
      <c r="I2426">
        <f>INDEX('Raw Election Data'!$A$1:$AN$3144,MATCH($C2426&amp;" "&amp;$B2426,'Raw Election Data'!$C$1:$C$3144,0),MATCH('Joined Data'!I$1,'Raw Election Data'!$A$1:$AN$1,0))</f>
        <v>14909</v>
      </c>
      <c r="J2426">
        <f>INDEX('Raw Election Data'!$A$1:$AN$3144,MATCH($C2426&amp;" "&amp;$B2426,'Raw Election Data'!$C$1:$C$3144,0),MATCH('Joined Data'!J$1,'Raw Election Data'!$A$1:$AN$1,0))</f>
        <v>2227</v>
      </c>
      <c r="K2426">
        <f>INDEX('Raw Election Data'!$A$1:$AN$3144,MATCH($C2426&amp;" "&amp;$B2426,'Raw Election Data'!$C$1:$C$3144,0),MATCH('Joined Data'!K$1,'Raw Election Data'!$A$1:$AN$1,0))</f>
        <v>5288</v>
      </c>
      <c r="L2426">
        <f>INDEX('Raw Election Data'!$A$1:$AN$3144,MATCH($C2426&amp;" "&amp;$B2426,'Raw Election Data'!$C$1:$C$3144,0),MATCH('Joined Data'!L$1,'Raw Election Data'!$A$1:$AN$1,0))</f>
        <v>7895</v>
      </c>
      <c r="M2426">
        <f>INDEX('Raw Election Data'!$A$1:$AN$3144,MATCH($C2426&amp;" "&amp;$B2426,'Raw Election Data'!$C$1:$C$3144,0),MATCH('Joined Data'!M$1,'Raw Election Data'!$A$1:$AN$1,0))</f>
        <v>0.28207726409119693</v>
      </c>
      <c r="N2426">
        <f>INDEX('Raw Election Data'!$A$1:$AN$3144,MATCH($C2426&amp;" "&amp;$B2426,'Raw Election Data'!$C$1:$C$3144,0),MATCH('Joined Data'!N$1,'Raw Election Data'!$A$1:$AN$1,0))</f>
        <v>0.66979100696643445</v>
      </c>
      <c r="O2426">
        <f>INDEX('Raw Election Data'!$A$1:$AN$3144,MATCH($C2426&amp;" "&amp;$B2426,'Raw Election Data'!$C$1:$C$3144,0),MATCH('Joined Data'!O$1,'Raw Election Data'!$A$1:$AN$1,0))</f>
        <v>-3061</v>
      </c>
      <c r="P2426">
        <f>INDEX('Raw Election Data'!$A$1:$AN$3144,MATCH($C2426&amp;" "&amp;$B2426,'Raw Election Data'!$C$1:$C$3144,0),MATCH('Joined Data'!P$1,'Raw Election Data'!$A$1:$AN$1,0))</f>
        <v>3061</v>
      </c>
      <c r="Q2426">
        <f>INDEX('Raw Election Data'!$A$1:$AN$3144,MATCH($C2426&amp;" "&amp;$B2426,'Raw Election Data'!$C$1:$C$3144,0),MATCH('Joined Data'!Q$1,'Raw Election Data'!$A$1:$AN$1,0))</f>
        <v>-0.38771374287523752</v>
      </c>
      <c r="R2426">
        <f>INDEX('Raw Election Data'!$A$1:$AN$3144,MATCH($C2426&amp;" "&amp;$B2426,'Raw Election Data'!$C$1:$C$3144,0),MATCH('Joined Data'!R$1,'Raw Election Data'!$A$1:$AN$1,0))</f>
        <v>0.38771374287523752</v>
      </c>
    </row>
    <row r="2427" spans="1:18" ht="13.5" hidden="1" customHeight="1" x14ac:dyDescent="0.15">
      <c r="A2427" t="s">
        <v>289</v>
      </c>
      <c r="B2427" t="s">
        <v>6093</v>
      </c>
      <c r="C2427" t="str">
        <f>INDEX(FIPS!$A$1:$E$3236,MATCH($F2427,FIPS!$D$1:$D$3236,0),5)</f>
        <v>Walworth County</v>
      </c>
      <c r="D2427" t="s">
        <v>290</v>
      </c>
      <c r="E2427" s="15" t="s">
        <v>71</v>
      </c>
      <c r="F2427" t="s">
        <v>6215</v>
      </c>
      <c r="G2427" t="s">
        <v>438</v>
      </c>
      <c r="H2427" t="str">
        <f>IFERROR(VLOOKUP($G2427,'Team Colors'!$A:$B,2,0),"#c9c9c9")</f>
        <v>#4f2683</v>
      </c>
      <c r="I2427">
        <f>INDEX('Raw Election Data'!$A$1:$AN$3144,MATCH($C2427&amp;" "&amp;$B2427,'Raw Election Data'!$C$1:$C$3144,0),MATCH('Joined Data'!I$1,'Raw Election Data'!$A$1:$AN$1,0))</f>
        <v>5443</v>
      </c>
      <c r="J2427">
        <f>INDEX('Raw Election Data'!$A$1:$AN$3144,MATCH($C2427&amp;" "&amp;$B2427,'Raw Election Data'!$C$1:$C$3144,0),MATCH('Joined Data'!J$1,'Raw Election Data'!$A$1:$AN$1,0))</f>
        <v>457</v>
      </c>
      <c r="K2427">
        <f>INDEX('Raw Election Data'!$A$1:$AN$3144,MATCH($C2427&amp;" "&amp;$B2427,'Raw Election Data'!$C$1:$C$3144,0),MATCH('Joined Data'!K$1,'Raw Election Data'!$A$1:$AN$1,0))</f>
        <v>1896</v>
      </c>
      <c r="L2427">
        <f>INDEX('Raw Election Data'!$A$1:$AN$3144,MATCH($C2427&amp;" "&amp;$B2427,'Raw Election Data'!$C$1:$C$3144,0),MATCH('Joined Data'!L$1,'Raw Election Data'!$A$1:$AN$1,0))</f>
        <v>2477</v>
      </c>
      <c r="M2427">
        <f>INDEX('Raw Election Data'!$A$1:$AN$3144,MATCH($C2427&amp;" "&amp;$B2427,'Raw Election Data'!$C$1:$C$3144,0),MATCH('Joined Data'!M$1,'Raw Election Data'!$A$1:$AN$1,0))</f>
        <v>0.18449737585789261</v>
      </c>
      <c r="N2427">
        <f>INDEX('Raw Election Data'!$A$1:$AN$3144,MATCH($C2427&amp;" "&amp;$B2427,'Raw Election Data'!$C$1:$C$3144,0),MATCH('Joined Data'!N$1,'Raw Election Data'!$A$1:$AN$1,0))</f>
        <v>0.76544206701655226</v>
      </c>
      <c r="O2427">
        <f>INDEX('Raw Election Data'!$A$1:$AN$3144,MATCH($C2427&amp;" "&amp;$B2427,'Raw Election Data'!$C$1:$C$3144,0),MATCH('Joined Data'!O$1,'Raw Election Data'!$A$1:$AN$1,0))</f>
        <v>-1439</v>
      </c>
      <c r="P2427">
        <f>INDEX('Raw Election Data'!$A$1:$AN$3144,MATCH($C2427&amp;" "&amp;$B2427,'Raw Election Data'!$C$1:$C$3144,0),MATCH('Joined Data'!P$1,'Raw Election Data'!$A$1:$AN$1,0))</f>
        <v>1439</v>
      </c>
      <c r="Q2427">
        <f>INDEX('Raw Election Data'!$A$1:$AN$3144,MATCH($C2427&amp;" "&amp;$B2427,'Raw Election Data'!$C$1:$C$3144,0),MATCH('Joined Data'!Q$1,'Raw Election Data'!$A$1:$AN$1,0))</f>
        <v>-0.58094469115865965</v>
      </c>
      <c r="R2427">
        <f>INDEX('Raw Election Data'!$A$1:$AN$3144,MATCH($C2427&amp;" "&amp;$B2427,'Raw Election Data'!$C$1:$C$3144,0),MATCH('Joined Data'!R$1,'Raw Election Data'!$A$1:$AN$1,0))</f>
        <v>0.58094469115865965</v>
      </c>
    </row>
    <row r="2428" spans="1:18" ht="13.5" hidden="1" customHeight="1" x14ac:dyDescent="0.15">
      <c r="A2428" t="s">
        <v>289</v>
      </c>
      <c r="B2428" t="s">
        <v>6093</v>
      </c>
      <c r="C2428" t="str">
        <f>INDEX(FIPS!$A$1:$E$3236,MATCH($F2428,FIPS!$D$1:$D$3236,0),5)</f>
        <v>Yankton County</v>
      </c>
      <c r="D2428" t="s">
        <v>290</v>
      </c>
      <c r="E2428" s="15" t="s">
        <v>114</v>
      </c>
      <c r="F2428" t="s">
        <v>6217</v>
      </c>
      <c r="G2428" t="s">
        <v>438</v>
      </c>
      <c r="H2428" t="str">
        <f>IFERROR(VLOOKUP($G2428,'Team Colors'!$A:$B,2,0),"#c9c9c9")</f>
        <v>#4f2683</v>
      </c>
      <c r="I2428">
        <f>INDEX('Raw Election Data'!$A$1:$AN$3144,MATCH($C2428&amp;" "&amp;$B2428,'Raw Election Data'!$C$1:$C$3144,0),MATCH('Joined Data'!I$1,'Raw Election Data'!$A$1:$AN$1,0))</f>
        <v>22702</v>
      </c>
      <c r="J2428">
        <f>INDEX('Raw Election Data'!$A$1:$AN$3144,MATCH($C2428&amp;" "&amp;$B2428,'Raw Election Data'!$C$1:$C$3144,0),MATCH('Joined Data'!J$1,'Raw Election Data'!$A$1:$AN$1,0))</f>
        <v>3301</v>
      </c>
      <c r="K2428">
        <f>INDEX('Raw Election Data'!$A$1:$AN$3144,MATCH($C2428&amp;" "&amp;$B2428,'Raw Election Data'!$C$1:$C$3144,0),MATCH('Joined Data'!K$1,'Raw Election Data'!$A$1:$AN$1,0))</f>
        <v>5654</v>
      </c>
      <c r="L2428">
        <f>INDEX('Raw Election Data'!$A$1:$AN$3144,MATCH($C2428&amp;" "&amp;$B2428,'Raw Election Data'!$C$1:$C$3144,0),MATCH('Joined Data'!L$1,'Raw Election Data'!$A$1:$AN$1,0))</f>
        <v>9616</v>
      </c>
      <c r="M2428">
        <f>INDEX('Raw Election Data'!$A$1:$AN$3144,MATCH($C2428&amp;" "&amp;$B2428,'Raw Election Data'!$C$1:$C$3144,0),MATCH('Joined Data'!M$1,'Raw Election Data'!$A$1:$AN$1,0))</f>
        <v>0.34328202995008317</v>
      </c>
      <c r="N2428">
        <f>INDEX('Raw Election Data'!$A$1:$AN$3144,MATCH($C2428&amp;" "&amp;$B2428,'Raw Election Data'!$C$1:$C$3144,0),MATCH('Joined Data'!N$1,'Raw Election Data'!$A$1:$AN$1,0))</f>
        <v>0.58797836938435943</v>
      </c>
      <c r="O2428">
        <f>INDEX('Raw Election Data'!$A$1:$AN$3144,MATCH($C2428&amp;" "&amp;$B2428,'Raw Election Data'!$C$1:$C$3144,0),MATCH('Joined Data'!O$1,'Raw Election Data'!$A$1:$AN$1,0))</f>
        <v>-2353</v>
      </c>
      <c r="P2428">
        <f>INDEX('Raw Election Data'!$A$1:$AN$3144,MATCH($C2428&amp;" "&amp;$B2428,'Raw Election Data'!$C$1:$C$3144,0),MATCH('Joined Data'!P$1,'Raw Election Data'!$A$1:$AN$1,0))</f>
        <v>2353</v>
      </c>
      <c r="Q2428">
        <f>INDEX('Raw Election Data'!$A$1:$AN$3144,MATCH($C2428&amp;" "&amp;$B2428,'Raw Election Data'!$C$1:$C$3144,0),MATCH('Joined Data'!Q$1,'Raw Election Data'!$A$1:$AN$1,0))</f>
        <v>-0.24469633943427627</v>
      </c>
      <c r="R2428">
        <f>INDEX('Raw Election Data'!$A$1:$AN$3144,MATCH($C2428&amp;" "&amp;$B2428,'Raw Election Data'!$C$1:$C$3144,0),MATCH('Joined Data'!R$1,'Raw Election Data'!$A$1:$AN$1,0))</f>
        <v>0.24469633943427627</v>
      </c>
    </row>
    <row r="2429" spans="1:18" ht="13.5" hidden="1" customHeight="1" x14ac:dyDescent="0.15">
      <c r="A2429" t="s">
        <v>289</v>
      </c>
      <c r="B2429" t="s">
        <v>6093</v>
      </c>
      <c r="C2429" t="str">
        <f>INDEX(FIPS!$A$1:$E$3236,MATCH($F2429,FIPS!$D$1:$D$3236,0),5)</f>
        <v>Ziebach County</v>
      </c>
      <c r="D2429" t="s">
        <v>290</v>
      </c>
      <c r="E2429" s="15" t="s">
        <v>115</v>
      </c>
      <c r="F2429" t="s">
        <v>6221</v>
      </c>
      <c r="G2429" t="s">
        <v>437</v>
      </c>
      <c r="H2429" t="str">
        <f>IFERROR(VLOOKUP($G2429,'Team Colors'!$A:$B,2,0),"#c9c9c9")</f>
        <v>#fb4f14</v>
      </c>
      <c r="I2429">
        <f>INDEX('Raw Election Data'!$A$1:$AN$3144,MATCH($C2429&amp;" "&amp;$B2429,'Raw Election Data'!$C$1:$C$3144,0),MATCH('Joined Data'!I$1,'Raw Election Data'!$A$1:$AN$1,0))</f>
        <v>2803</v>
      </c>
      <c r="J2429">
        <f>INDEX('Raw Election Data'!$A$1:$AN$3144,MATCH($C2429&amp;" "&amp;$B2429,'Raw Election Data'!$C$1:$C$3144,0),MATCH('Joined Data'!J$1,'Raw Election Data'!$A$1:$AN$1,0))</f>
        <v>352</v>
      </c>
      <c r="K2429">
        <f>INDEX('Raw Election Data'!$A$1:$AN$3144,MATCH($C2429&amp;" "&amp;$B2429,'Raw Election Data'!$C$1:$C$3144,0),MATCH('Joined Data'!K$1,'Raw Election Data'!$A$1:$AN$1,0))</f>
        <v>368</v>
      </c>
      <c r="L2429">
        <f>INDEX('Raw Election Data'!$A$1:$AN$3144,MATCH($C2429&amp;" "&amp;$B2429,'Raw Election Data'!$C$1:$C$3144,0),MATCH('Joined Data'!L$1,'Raw Election Data'!$A$1:$AN$1,0))</f>
        <v>766</v>
      </c>
      <c r="M2429">
        <f>INDEX('Raw Election Data'!$A$1:$AN$3144,MATCH($C2429&amp;" "&amp;$B2429,'Raw Election Data'!$C$1:$C$3144,0),MATCH('Joined Data'!M$1,'Raw Election Data'!$A$1:$AN$1,0))</f>
        <v>0.45953002610966059</v>
      </c>
      <c r="N2429">
        <f>INDEX('Raw Election Data'!$A$1:$AN$3144,MATCH($C2429&amp;" "&amp;$B2429,'Raw Election Data'!$C$1:$C$3144,0),MATCH('Joined Data'!N$1,'Raw Election Data'!$A$1:$AN$1,0))</f>
        <v>0.48041775456919061</v>
      </c>
      <c r="O2429">
        <f>INDEX('Raw Election Data'!$A$1:$AN$3144,MATCH($C2429&amp;" "&amp;$B2429,'Raw Election Data'!$C$1:$C$3144,0),MATCH('Joined Data'!O$1,'Raw Election Data'!$A$1:$AN$1,0))</f>
        <v>-16</v>
      </c>
      <c r="P2429">
        <f>INDEX('Raw Election Data'!$A$1:$AN$3144,MATCH($C2429&amp;" "&amp;$B2429,'Raw Election Data'!$C$1:$C$3144,0),MATCH('Joined Data'!P$1,'Raw Election Data'!$A$1:$AN$1,0))</f>
        <v>16</v>
      </c>
      <c r="Q2429">
        <f>INDEX('Raw Election Data'!$A$1:$AN$3144,MATCH($C2429&amp;" "&amp;$B2429,'Raw Election Data'!$C$1:$C$3144,0),MATCH('Joined Data'!Q$1,'Raw Election Data'!$A$1:$AN$1,0))</f>
        <v>-2.0887728459530019E-2</v>
      </c>
      <c r="R2429">
        <f>INDEX('Raw Election Data'!$A$1:$AN$3144,MATCH($C2429&amp;" "&amp;$B2429,'Raw Election Data'!$C$1:$C$3144,0),MATCH('Joined Data'!R$1,'Raw Election Data'!$A$1:$AN$1,0))</f>
        <v>2.0887728459530019E-2</v>
      </c>
    </row>
    <row r="2430" spans="1:18" ht="13.5" hidden="1" customHeight="1" x14ac:dyDescent="0.15">
      <c r="A2430" t="s">
        <v>294</v>
      </c>
      <c r="B2430" t="s">
        <v>6222</v>
      </c>
      <c r="C2430" t="str">
        <f>INDEX(FIPS!$A$1:$E$3236,MATCH($F2430,FIPS!$D$1:$D$3236,0),5)</f>
        <v>Anderson County</v>
      </c>
      <c r="D2430" t="s">
        <v>295</v>
      </c>
      <c r="E2430" s="15" t="s">
        <v>6</v>
      </c>
      <c r="F2430" t="s">
        <v>6223</v>
      </c>
      <c r="G2430" t="s">
        <v>7775</v>
      </c>
      <c r="H2430" t="str">
        <f>IFERROR(VLOOKUP($G2430,'Team Colors'!$A:$B,2,0),"#c9c9c9")</f>
        <v>#c60c30</v>
      </c>
      <c r="I2430">
        <f>INDEX('Raw Election Data'!$A$1:$AN$3144,MATCH($C2430&amp;" "&amp;$B2430,'Raw Election Data'!$C$1:$C$3144,0),MATCH('Joined Data'!I$1,'Raw Election Data'!$A$1:$AN$1,0))</f>
        <v>75749</v>
      </c>
      <c r="J2430">
        <f>INDEX('Raw Election Data'!$A$1:$AN$3144,MATCH($C2430&amp;" "&amp;$B2430,'Raw Election Data'!$C$1:$C$3144,0),MATCH('Joined Data'!J$1,'Raw Election Data'!$A$1:$AN$1,0))</f>
        <v>9010</v>
      </c>
      <c r="K2430">
        <f>INDEX('Raw Election Data'!$A$1:$AN$3144,MATCH($C2430&amp;" "&amp;$B2430,'Raw Election Data'!$C$1:$C$3144,0),MATCH('Joined Data'!K$1,'Raw Election Data'!$A$1:$AN$1,0))</f>
        <v>19201</v>
      </c>
      <c r="L2430">
        <f>INDEX('Raw Election Data'!$A$1:$AN$3144,MATCH($C2430&amp;" "&amp;$B2430,'Raw Election Data'!$C$1:$C$3144,0),MATCH('Joined Data'!L$1,'Raw Election Data'!$A$1:$AN$1,0))</f>
        <v>29723</v>
      </c>
      <c r="M2430">
        <f>INDEX('Raw Election Data'!$A$1:$AN$3144,MATCH($C2430&amp;" "&amp;$B2430,'Raw Election Data'!$C$1:$C$3144,0),MATCH('Joined Data'!M$1,'Raw Election Data'!$A$1:$AN$1,0))</f>
        <v>0.30313225448306025</v>
      </c>
      <c r="N2430">
        <f>INDEX('Raw Election Data'!$A$1:$AN$3144,MATCH($C2430&amp;" "&amp;$B2430,'Raw Election Data'!$C$1:$C$3144,0),MATCH('Joined Data'!N$1,'Raw Election Data'!$A$1:$AN$1,0))</f>
        <v>0.64599804864919419</v>
      </c>
      <c r="O2430">
        <f>INDEX('Raw Election Data'!$A$1:$AN$3144,MATCH($C2430&amp;" "&amp;$B2430,'Raw Election Data'!$C$1:$C$3144,0),MATCH('Joined Data'!O$1,'Raw Election Data'!$A$1:$AN$1,0))</f>
        <v>-10191</v>
      </c>
      <c r="P2430">
        <f>INDEX('Raw Election Data'!$A$1:$AN$3144,MATCH($C2430&amp;" "&amp;$B2430,'Raw Election Data'!$C$1:$C$3144,0),MATCH('Joined Data'!P$1,'Raw Election Data'!$A$1:$AN$1,0))</f>
        <v>10191</v>
      </c>
      <c r="Q2430">
        <f>INDEX('Raw Election Data'!$A$1:$AN$3144,MATCH($C2430&amp;" "&amp;$B2430,'Raw Election Data'!$C$1:$C$3144,0),MATCH('Joined Data'!Q$1,'Raw Election Data'!$A$1:$AN$1,0))</f>
        <v>-0.34286579416613394</v>
      </c>
      <c r="R2430">
        <f>INDEX('Raw Election Data'!$A$1:$AN$3144,MATCH($C2430&amp;" "&amp;$B2430,'Raw Election Data'!$C$1:$C$3144,0),MATCH('Joined Data'!R$1,'Raw Election Data'!$A$1:$AN$1,0))</f>
        <v>0.34286579416613394</v>
      </c>
    </row>
    <row r="2431" spans="1:18" ht="13.5" hidden="1" customHeight="1" x14ac:dyDescent="0.15">
      <c r="A2431" t="s">
        <v>294</v>
      </c>
      <c r="B2431" t="s">
        <v>6222</v>
      </c>
      <c r="C2431" t="str">
        <f>INDEX(FIPS!$A$1:$E$3236,MATCH($F2431,FIPS!$D$1:$D$3236,0),5)</f>
        <v>Bedford County</v>
      </c>
      <c r="D2431" t="s">
        <v>295</v>
      </c>
      <c r="E2431" s="15" t="s">
        <v>7</v>
      </c>
      <c r="F2431" t="s">
        <v>6228</v>
      </c>
      <c r="G2431" t="s">
        <v>7775</v>
      </c>
      <c r="H2431" t="str">
        <f>IFERROR(VLOOKUP($G2431,'Team Colors'!$A:$B,2,0),"#c9c9c9")</f>
        <v>#c60c30</v>
      </c>
      <c r="I2431">
        <f>INDEX('Raw Election Data'!$A$1:$AN$3144,MATCH($C2431&amp;" "&amp;$B2431,'Raw Election Data'!$C$1:$C$3144,0),MATCH('Joined Data'!I$1,'Raw Election Data'!$A$1:$AN$1,0))</f>
        <v>47183</v>
      </c>
      <c r="J2431">
        <f>INDEX('Raw Election Data'!$A$1:$AN$3144,MATCH($C2431&amp;" "&amp;$B2431,'Raw Election Data'!$C$1:$C$3144,0),MATCH('Joined Data'!J$1,'Raw Election Data'!$A$1:$AN$1,0))</f>
        <v>3384</v>
      </c>
      <c r="K2431">
        <f>INDEX('Raw Election Data'!$A$1:$AN$3144,MATCH($C2431&amp;" "&amp;$B2431,'Raw Election Data'!$C$1:$C$3144,0),MATCH('Joined Data'!K$1,'Raw Election Data'!$A$1:$AN$1,0))</f>
        <v>11455</v>
      </c>
      <c r="L2431">
        <f>INDEX('Raw Election Data'!$A$1:$AN$3144,MATCH($C2431&amp;" "&amp;$B2431,'Raw Election Data'!$C$1:$C$3144,0),MATCH('Joined Data'!L$1,'Raw Election Data'!$A$1:$AN$1,0))</f>
        <v>15300</v>
      </c>
      <c r="M2431">
        <f>INDEX('Raw Election Data'!$A$1:$AN$3144,MATCH($C2431&amp;" "&amp;$B2431,'Raw Election Data'!$C$1:$C$3144,0),MATCH('Joined Data'!M$1,'Raw Election Data'!$A$1:$AN$1,0))</f>
        <v>0.22117647058823531</v>
      </c>
      <c r="N2431">
        <f>INDEX('Raw Election Data'!$A$1:$AN$3144,MATCH($C2431&amp;" "&amp;$B2431,'Raw Election Data'!$C$1:$C$3144,0),MATCH('Joined Data'!N$1,'Raw Election Data'!$A$1:$AN$1,0))</f>
        <v>0.74869281045751634</v>
      </c>
      <c r="O2431">
        <f>INDEX('Raw Election Data'!$A$1:$AN$3144,MATCH($C2431&amp;" "&amp;$B2431,'Raw Election Data'!$C$1:$C$3144,0),MATCH('Joined Data'!O$1,'Raw Election Data'!$A$1:$AN$1,0))</f>
        <v>-8071</v>
      </c>
      <c r="P2431">
        <f>INDEX('Raw Election Data'!$A$1:$AN$3144,MATCH($C2431&amp;" "&amp;$B2431,'Raw Election Data'!$C$1:$C$3144,0),MATCH('Joined Data'!P$1,'Raw Election Data'!$A$1:$AN$1,0))</f>
        <v>8071</v>
      </c>
      <c r="Q2431">
        <f>INDEX('Raw Election Data'!$A$1:$AN$3144,MATCH($C2431&amp;" "&amp;$B2431,'Raw Election Data'!$C$1:$C$3144,0),MATCH('Joined Data'!Q$1,'Raw Election Data'!$A$1:$AN$1,0))</f>
        <v>-0.52751633986928104</v>
      </c>
      <c r="R2431">
        <f>INDEX('Raw Election Data'!$A$1:$AN$3144,MATCH($C2431&amp;" "&amp;$B2431,'Raw Election Data'!$C$1:$C$3144,0),MATCH('Joined Data'!R$1,'Raw Election Data'!$A$1:$AN$1,0))</f>
        <v>0.52751633986928104</v>
      </c>
    </row>
    <row r="2432" spans="1:18" ht="13.5" hidden="1" customHeight="1" x14ac:dyDescent="0.15">
      <c r="A2432" t="s">
        <v>294</v>
      </c>
      <c r="B2432" t="s">
        <v>6222</v>
      </c>
      <c r="C2432" t="str">
        <f>INDEX(FIPS!$A$1:$E$3236,MATCH($F2432,FIPS!$D$1:$D$3236,0),5)</f>
        <v>Benton County</v>
      </c>
      <c r="D2432" t="s">
        <v>295</v>
      </c>
      <c r="E2432" s="15" t="s">
        <v>8</v>
      </c>
      <c r="F2432" t="s">
        <v>6233</v>
      </c>
      <c r="G2432" t="s">
        <v>7775</v>
      </c>
      <c r="H2432" t="str">
        <f>IFERROR(VLOOKUP($G2432,'Team Colors'!$A:$B,2,0),"#c9c9c9")</f>
        <v>#c60c30</v>
      </c>
      <c r="I2432">
        <f>INDEX('Raw Election Data'!$A$1:$AN$3144,MATCH($C2432&amp;" "&amp;$B2432,'Raw Election Data'!$C$1:$C$3144,0),MATCH('Joined Data'!I$1,'Raw Election Data'!$A$1:$AN$1,0))</f>
        <v>16129</v>
      </c>
      <c r="J2432">
        <f>INDEX('Raw Election Data'!$A$1:$AN$3144,MATCH($C2432&amp;" "&amp;$B2432,'Raw Election Data'!$C$1:$C$3144,0),MATCH('Joined Data'!J$1,'Raw Election Data'!$A$1:$AN$1,0))</f>
        <v>1474</v>
      </c>
      <c r="K2432">
        <f>INDEX('Raw Election Data'!$A$1:$AN$3144,MATCH($C2432&amp;" "&amp;$B2432,'Raw Election Data'!$C$1:$C$3144,0),MATCH('Joined Data'!K$1,'Raw Election Data'!$A$1:$AN$1,0))</f>
        <v>4715</v>
      </c>
      <c r="L2432">
        <f>INDEX('Raw Election Data'!$A$1:$AN$3144,MATCH($C2432&amp;" "&amp;$B2432,'Raw Election Data'!$C$1:$C$3144,0),MATCH('Joined Data'!L$1,'Raw Election Data'!$A$1:$AN$1,0))</f>
        <v>6322</v>
      </c>
      <c r="M2432">
        <f>INDEX('Raw Election Data'!$A$1:$AN$3144,MATCH($C2432&amp;" "&amp;$B2432,'Raw Election Data'!$C$1:$C$3144,0),MATCH('Joined Data'!M$1,'Raw Election Data'!$A$1:$AN$1,0))</f>
        <v>0.23315406516925025</v>
      </c>
      <c r="N2432">
        <f>INDEX('Raw Election Data'!$A$1:$AN$3144,MATCH($C2432&amp;" "&amp;$B2432,'Raw Election Data'!$C$1:$C$3144,0),MATCH('Joined Data'!N$1,'Raw Election Data'!$A$1:$AN$1,0))</f>
        <v>0.74580828851629233</v>
      </c>
      <c r="O2432">
        <f>INDEX('Raw Election Data'!$A$1:$AN$3144,MATCH($C2432&amp;" "&amp;$B2432,'Raw Election Data'!$C$1:$C$3144,0),MATCH('Joined Data'!O$1,'Raw Election Data'!$A$1:$AN$1,0))</f>
        <v>-3241</v>
      </c>
      <c r="P2432">
        <f>INDEX('Raw Election Data'!$A$1:$AN$3144,MATCH($C2432&amp;" "&amp;$B2432,'Raw Election Data'!$C$1:$C$3144,0),MATCH('Joined Data'!P$1,'Raw Election Data'!$A$1:$AN$1,0))</f>
        <v>3241</v>
      </c>
      <c r="Q2432">
        <f>INDEX('Raw Election Data'!$A$1:$AN$3144,MATCH($C2432&amp;" "&amp;$B2432,'Raw Election Data'!$C$1:$C$3144,0),MATCH('Joined Data'!Q$1,'Raw Election Data'!$A$1:$AN$1,0))</f>
        <v>-0.51265422334704214</v>
      </c>
      <c r="R2432">
        <f>INDEX('Raw Election Data'!$A$1:$AN$3144,MATCH($C2432&amp;" "&amp;$B2432,'Raw Election Data'!$C$1:$C$3144,0),MATCH('Joined Data'!R$1,'Raw Election Data'!$A$1:$AN$1,0))</f>
        <v>0.51265422334704214</v>
      </c>
    </row>
    <row r="2433" spans="1:18" ht="13.5" hidden="1" customHeight="1" x14ac:dyDescent="0.15">
      <c r="A2433" t="s">
        <v>294</v>
      </c>
      <c r="B2433" t="s">
        <v>6222</v>
      </c>
      <c r="C2433" t="str">
        <f>INDEX(FIPS!$A$1:$E$3236,MATCH($F2433,FIPS!$D$1:$D$3236,0),5)</f>
        <v>Bledsoe County</v>
      </c>
      <c r="D2433" t="s">
        <v>295</v>
      </c>
      <c r="E2433" s="15" t="s">
        <v>9</v>
      </c>
      <c r="F2433" t="s">
        <v>6235</v>
      </c>
      <c r="G2433" t="s">
        <v>7775</v>
      </c>
      <c r="H2433" t="str">
        <f>IFERROR(VLOOKUP($G2433,'Team Colors'!$A:$B,2,0),"#c9c9c9")</f>
        <v>#c60c30</v>
      </c>
      <c r="I2433">
        <f>INDEX('Raw Election Data'!$A$1:$AN$3144,MATCH($C2433&amp;" "&amp;$B2433,'Raw Election Data'!$C$1:$C$3144,0),MATCH('Joined Data'!I$1,'Raw Election Data'!$A$1:$AN$1,0))</f>
        <v>14502</v>
      </c>
      <c r="J2433">
        <f>INDEX('Raw Election Data'!$A$1:$AN$3144,MATCH($C2433&amp;" "&amp;$B2433,'Raw Election Data'!$C$1:$C$3144,0),MATCH('Joined Data'!J$1,'Raw Election Data'!$A$1:$AN$1,0))</f>
        <v>896</v>
      </c>
      <c r="K2433">
        <f>INDEX('Raw Election Data'!$A$1:$AN$3144,MATCH($C2433&amp;" "&amp;$B2433,'Raw Election Data'!$C$1:$C$3144,0),MATCH('Joined Data'!K$1,'Raw Election Data'!$A$1:$AN$1,0))</f>
        <v>3621</v>
      </c>
      <c r="L2433">
        <f>INDEX('Raw Election Data'!$A$1:$AN$3144,MATCH($C2433&amp;" "&amp;$B2433,'Raw Election Data'!$C$1:$C$3144,0),MATCH('Joined Data'!L$1,'Raw Election Data'!$A$1:$AN$1,0))</f>
        <v>4650</v>
      </c>
      <c r="M2433">
        <f>INDEX('Raw Election Data'!$A$1:$AN$3144,MATCH($C2433&amp;" "&amp;$B2433,'Raw Election Data'!$C$1:$C$3144,0),MATCH('Joined Data'!M$1,'Raw Election Data'!$A$1:$AN$1,0))</f>
        <v>0.19268817204301075</v>
      </c>
      <c r="N2433">
        <f>INDEX('Raw Election Data'!$A$1:$AN$3144,MATCH($C2433&amp;" "&amp;$B2433,'Raw Election Data'!$C$1:$C$3144,0),MATCH('Joined Data'!N$1,'Raw Election Data'!$A$1:$AN$1,0))</f>
        <v>0.77870967741935482</v>
      </c>
      <c r="O2433">
        <f>INDEX('Raw Election Data'!$A$1:$AN$3144,MATCH($C2433&amp;" "&amp;$B2433,'Raw Election Data'!$C$1:$C$3144,0),MATCH('Joined Data'!O$1,'Raw Election Data'!$A$1:$AN$1,0))</f>
        <v>-2725</v>
      </c>
      <c r="P2433">
        <f>INDEX('Raw Election Data'!$A$1:$AN$3144,MATCH($C2433&amp;" "&amp;$B2433,'Raw Election Data'!$C$1:$C$3144,0),MATCH('Joined Data'!P$1,'Raw Election Data'!$A$1:$AN$1,0))</f>
        <v>2725</v>
      </c>
      <c r="Q2433">
        <f>INDEX('Raw Election Data'!$A$1:$AN$3144,MATCH($C2433&amp;" "&amp;$B2433,'Raw Election Data'!$C$1:$C$3144,0),MATCH('Joined Data'!Q$1,'Raw Election Data'!$A$1:$AN$1,0))</f>
        <v>-0.58602150537634401</v>
      </c>
      <c r="R2433">
        <f>INDEX('Raw Election Data'!$A$1:$AN$3144,MATCH($C2433&amp;" "&amp;$B2433,'Raw Election Data'!$C$1:$C$3144,0),MATCH('Joined Data'!R$1,'Raw Election Data'!$A$1:$AN$1,0))</f>
        <v>0.58602150537634401</v>
      </c>
    </row>
    <row r="2434" spans="1:18" ht="13.5" hidden="1" customHeight="1" x14ac:dyDescent="0.15">
      <c r="A2434" t="s">
        <v>294</v>
      </c>
      <c r="B2434" t="s">
        <v>6222</v>
      </c>
      <c r="C2434" t="str">
        <f>INDEX(FIPS!$A$1:$E$3236,MATCH($F2434,FIPS!$D$1:$D$3236,0),5)</f>
        <v>Blount County</v>
      </c>
      <c r="D2434" t="s">
        <v>295</v>
      </c>
      <c r="E2434" s="15" t="s">
        <v>10</v>
      </c>
      <c r="F2434" t="s">
        <v>6236</v>
      </c>
      <c r="G2434" t="s">
        <v>7775</v>
      </c>
      <c r="H2434" t="str">
        <f>IFERROR(VLOOKUP($G2434,'Team Colors'!$A:$B,2,0),"#c9c9c9")</f>
        <v>#c60c30</v>
      </c>
      <c r="I2434">
        <f>INDEX('Raw Election Data'!$A$1:$AN$3144,MATCH($C2434&amp;" "&amp;$B2434,'Raw Election Data'!$C$1:$C$3144,0),MATCH('Joined Data'!I$1,'Raw Election Data'!$A$1:$AN$1,0))</f>
        <v>127253</v>
      </c>
      <c r="J2434">
        <f>INDEX('Raw Election Data'!$A$1:$AN$3144,MATCH($C2434&amp;" "&amp;$B2434,'Raw Election Data'!$C$1:$C$3144,0),MATCH('Joined Data'!J$1,'Raw Election Data'!$A$1:$AN$1,0))</f>
        <v>12085</v>
      </c>
      <c r="K2434">
        <f>INDEX('Raw Election Data'!$A$1:$AN$3144,MATCH($C2434&amp;" "&amp;$B2434,'Raw Election Data'!$C$1:$C$3144,0),MATCH('Joined Data'!K$1,'Raw Election Data'!$A$1:$AN$1,0))</f>
        <v>37385</v>
      </c>
      <c r="L2434">
        <f>INDEX('Raw Election Data'!$A$1:$AN$3144,MATCH($C2434&amp;" "&amp;$B2434,'Raw Election Data'!$C$1:$C$3144,0),MATCH('Joined Data'!L$1,'Raw Election Data'!$A$1:$AN$1,0))</f>
        <v>51849</v>
      </c>
      <c r="M2434">
        <f>INDEX('Raw Election Data'!$A$1:$AN$3144,MATCH($C2434&amp;" "&amp;$B2434,'Raw Election Data'!$C$1:$C$3144,0),MATCH('Joined Data'!M$1,'Raw Election Data'!$A$1:$AN$1,0))</f>
        <v>0.23308067658006903</v>
      </c>
      <c r="N2434">
        <f>INDEX('Raw Election Data'!$A$1:$AN$3144,MATCH($C2434&amp;" "&amp;$B2434,'Raw Election Data'!$C$1:$C$3144,0),MATCH('Joined Data'!N$1,'Raw Election Data'!$A$1:$AN$1,0))</f>
        <v>0.72103608555613419</v>
      </c>
      <c r="O2434">
        <f>INDEX('Raw Election Data'!$A$1:$AN$3144,MATCH($C2434&amp;" "&amp;$B2434,'Raw Election Data'!$C$1:$C$3144,0),MATCH('Joined Data'!O$1,'Raw Election Data'!$A$1:$AN$1,0))</f>
        <v>-25300</v>
      </c>
      <c r="P2434">
        <f>INDEX('Raw Election Data'!$A$1:$AN$3144,MATCH($C2434&amp;" "&amp;$B2434,'Raw Election Data'!$C$1:$C$3144,0),MATCH('Joined Data'!P$1,'Raw Election Data'!$A$1:$AN$1,0))</f>
        <v>25300</v>
      </c>
      <c r="Q2434">
        <f>INDEX('Raw Election Data'!$A$1:$AN$3144,MATCH($C2434&amp;" "&amp;$B2434,'Raw Election Data'!$C$1:$C$3144,0),MATCH('Joined Data'!Q$1,'Raw Election Data'!$A$1:$AN$1,0))</f>
        <v>-0.48795540897606515</v>
      </c>
      <c r="R2434">
        <f>INDEX('Raw Election Data'!$A$1:$AN$3144,MATCH($C2434&amp;" "&amp;$B2434,'Raw Election Data'!$C$1:$C$3144,0),MATCH('Joined Data'!R$1,'Raw Election Data'!$A$1:$AN$1,0))</f>
        <v>0.48795540897606515</v>
      </c>
    </row>
    <row r="2435" spans="1:18" ht="13.5" hidden="1" customHeight="1" x14ac:dyDescent="0.15">
      <c r="A2435" t="s">
        <v>294</v>
      </c>
      <c r="B2435" t="s">
        <v>6222</v>
      </c>
      <c r="C2435" t="str">
        <f>INDEX(FIPS!$A$1:$E$3236,MATCH($F2435,FIPS!$D$1:$D$3236,0),5)</f>
        <v>Bradley County</v>
      </c>
      <c r="D2435" t="s">
        <v>295</v>
      </c>
      <c r="E2435" s="15" t="s">
        <v>11</v>
      </c>
      <c r="F2435" t="s">
        <v>6237</v>
      </c>
      <c r="G2435" t="s">
        <v>7775</v>
      </c>
      <c r="H2435" t="str">
        <f>IFERROR(VLOOKUP($G2435,'Team Colors'!$A:$B,2,0),"#c9c9c9")</f>
        <v>#c60c30</v>
      </c>
      <c r="I2435">
        <f>INDEX('Raw Election Data'!$A$1:$AN$3144,MATCH($C2435&amp;" "&amp;$B2435,'Raw Election Data'!$C$1:$C$3144,0),MATCH('Joined Data'!I$1,'Raw Election Data'!$A$1:$AN$1,0))</f>
        <v>104091</v>
      </c>
      <c r="J2435">
        <f>INDEX('Raw Election Data'!$A$1:$AN$3144,MATCH($C2435&amp;" "&amp;$B2435,'Raw Election Data'!$C$1:$C$3144,0),MATCH('Joined Data'!J$1,'Raw Election Data'!$A$1:$AN$1,0))</f>
        <v>7070</v>
      </c>
      <c r="K2435">
        <f>INDEX('Raw Election Data'!$A$1:$AN$3144,MATCH($C2435&amp;" "&amp;$B2435,'Raw Election Data'!$C$1:$C$3144,0),MATCH('Joined Data'!K$1,'Raw Election Data'!$A$1:$AN$1,0))</f>
        <v>29761</v>
      </c>
      <c r="L2435">
        <f>INDEX('Raw Election Data'!$A$1:$AN$3144,MATCH($C2435&amp;" "&amp;$B2435,'Raw Election Data'!$C$1:$C$3144,0),MATCH('Joined Data'!L$1,'Raw Election Data'!$A$1:$AN$1,0))</f>
        <v>38392</v>
      </c>
      <c r="M2435">
        <f>INDEX('Raw Election Data'!$A$1:$AN$3144,MATCH($C2435&amp;" "&amp;$B2435,'Raw Election Data'!$C$1:$C$3144,0),MATCH('Joined Data'!M$1,'Raw Election Data'!$A$1:$AN$1,0))</f>
        <v>0.18415294853094394</v>
      </c>
      <c r="N2435">
        <f>INDEX('Raw Election Data'!$A$1:$AN$3144,MATCH($C2435&amp;" "&amp;$B2435,'Raw Election Data'!$C$1:$C$3144,0),MATCH('Joined Data'!N$1,'Raw Election Data'!$A$1:$AN$1,0))</f>
        <v>0.77518753907063975</v>
      </c>
      <c r="O2435">
        <f>INDEX('Raw Election Data'!$A$1:$AN$3144,MATCH($C2435&amp;" "&amp;$B2435,'Raw Election Data'!$C$1:$C$3144,0),MATCH('Joined Data'!O$1,'Raw Election Data'!$A$1:$AN$1,0))</f>
        <v>-22691</v>
      </c>
      <c r="P2435">
        <f>INDEX('Raw Election Data'!$A$1:$AN$3144,MATCH($C2435&amp;" "&amp;$B2435,'Raw Election Data'!$C$1:$C$3144,0),MATCH('Joined Data'!P$1,'Raw Election Data'!$A$1:$AN$1,0))</f>
        <v>22691</v>
      </c>
      <c r="Q2435">
        <f>INDEX('Raw Election Data'!$A$1:$AN$3144,MATCH($C2435&amp;" "&amp;$B2435,'Raw Election Data'!$C$1:$C$3144,0),MATCH('Joined Data'!Q$1,'Raw Election Data'!$A$1:$AN$1,0))</f>
        <v>-0.59103459053969587</v>
      </c>
      <c r="R2435">
        <f>INDEX('Raw Election Data'!$A$1:$AN$3144,MATCH($C2435&amp;" "&amp;$B2435,'Raw Election Data'!$C$1:$C$3144,0),MATCH('Joined Data'!R$1,'Raw Election Data'!$A$1:$AN$1,0))</f>
        <v>0.59103459053969587</v>
      </c>
    </row>
    <row r="2436" spans="1:18" ht="13.5" hidden="1" customHeight="1" x14ac:dyDescent="0.15">
      <c r="A2436" t="s">
        <v>294</v>
      </c>
      <c r="B2436" t="s">
        <v>6222</v>
      </c>
      <c r="C2436" t="str">
        <f>INDEX(FIPS!$A$1:$E$3236,MATCH($F2436,FIPS!$D$1:$D$3236,0),5)</f>
        <v>Campbell County</v>
      </c>
      <c r="D2436" t="s">
        <v>295</v>
      </c>
      <c r="E2436" s="15" t="s">
        <v>12</v>
      </c>
      <c r="F2436" t="s">
        <v>6240</v>
      </c>
      <c r="G2436" t="s">
        <v>7775</v>
      </c>
      <c r="H2436" t="str">
        <f>IFERROR(VLOOKUP($G2436,'Team Colors'!$A:$B,2,0),"#c9c9c9")</f>
        <v>#c60c30</v>
      </c>
      <c r="I2436">
        <f>INDEX('Raw Election Data'!$A$1:$AN$3144,MATCH($C2436&amp;" "&amp;$B2436,'Raw Election Data'!$C$1:$C$3144,0),MATCH('Joined Data'!I$1,'Raw Election Data'!$A$1:$AN$1,0))</f>
        <v>39752</v>
      </c>
      <c r="J2436">
        <f>INDEX('Raw Election Data'!$A$1:$AN$3144,MATCH($C2436&amp;" "&amp;$B2436,'Raw Election Data'!$C$1:$C$3144,0),MATCH('Joined Data'!J$1,'Raw Election Data'!$A$1:$AN$1,0))</f>
        <v>2248</v>
      </c>
      <c r="K2436">
        <f>INDEX('Raw Election Data'!$A$1:$AN$3144,MATCH($C2436&amp;" "&amp;$B2436,'Raw Election Data'!$C$1:$C$3144,0),MATCH('Joined Data'!K$1,'Raw Election Data'!$A$1:$AN$1,0))</f>
        <v>9860</v>
      </c>
      <c r="L2436">
        <f>INDEX('Raw Election Data'!$A$1:$AN$3144,MATCH($C2436&amp;" "&amp;$B2436,'Raw Election Data'!$C$1:$C$3144,0),MATCH('Joined Data'!L$1,'Raw Election Data'!$A$1:$AN$1,0))</f>
        <v>12504</v>
      </c>
      <c r="M2436">
        <f>INDEX('Raw Election Data'!$A$1:$AN$3144,MATCH($C2436&amp;" "&amp;$B2436,'Raw Election Data'!$C$1:$C$3144,0),MATCH('Joined Data'!M$1,'Raw Election Data'!$A$1:$AN$1,0))</f>
        <v>0.17978246960972488</v>
      </c>
      <c r="N2436">
        <f>INDEX('Raw Election Data'!$A$1:$AN$3144,MATCH($C2436&amp;" "&amp;$B2436,'Raw Election Data'!$C$1:$C$3144,0),MATCH('Joined Data'!N$1,'Raw Election Data'!$A$1:$AN$1,0))</f>
        <v>0.78854766474728089</v>
      </c>
      <c r="O2436">
        <f>INDEX('Raw Election Data'!$A$1:$AN$3144,MATCH($C2436&amp;" "&amp;$B2436,'Raw Election Data'!$C$1:$C$3144,0),MATCH('Joined Data'!O$1,'Raw Election Data'!$A$1:$AN$1,0))</f>
        <v>-7612</v>
      </c>
      <c r="P2436">
        <f>INDEX('Raw Election Data'!$A$1:$AN$3144,MATCH($C2436&amp;" "&amp;$B2436,'Raw Election Data'!$C$1:$C$3144,0),MATCH('Joined Data'!P$1,'Raw Election Data'!$A$1:$AN$1,0))</f>
        <v>7612</v>
      </c>
      <c r="Q2436">
        <f>INDEX('Raw Election Data'!$A$1:$AN$3144,MATCH($C2436&amp;" "&amp;$B2436,'Raw Election Data'!$C$1:$C$3144,0),MATCH('Joined Data'!Q$1,'Raw Election Data'!$A$1:$AN$1,0))</f>
        <v>-0.608765195137556</v>
      </c>
      <c r="R2436">
        <f>INDEX('Raw Election Data'!$A$1:$AN$3144,MATCH($C2436&amp;" "&amp;$B2436,'Raw Election Data'!$C$1:$C$3144,0),MATCH('Joined Data'!R$1,'Raw Election Data'!$A$1:$AN$1,0))</f>
        <v>0.608765195137556</v>
      </c>
    </row>
    <row r="2437" spans="1:18" ht="13.5" hidden="1" customHeight="1" x14ac:dyDescent="0.15">
      <c r="A2437" t="s">
        <v>294</v>
      </c>
      <c r="B2437" t="s">
        <v>6222</v>
      </c>
      <c r="C2437" t="str">
        <f>INDEX(FIPS!$A$1:$E$3236,MATCH($F2437,FIPS!$D$1:$D$3236,0),5)</f>
        <v>Cannon County</v>
      </c>
      <c r="D2437" t="s">
        <v>295</v>
      </c>
      <c r="E2437" s="15" t="s">
        <v>13</v>
      </c>
      <c r="F2437" t="s">
        <v>6242</v>
      </c>
      <c r="G2437" t="s">
        <v>7775</v>
      </c>
      <c r="H2437" t="str">
        <f>IFERROR(VLOOKUP($G2437,'Team Colors'!$A:$B,2,0),"#c9c9c9")</f>
        <v>#c60c30</v>
      </c>
      <c r="I2437">
        <f>INDEX('Raw Election Data'!$A$1:$AN$3144,MATCH($C2437&amp;" "&amp;$B2437,'Raw Election Data'!$C$1:$C$3144,0),MATCH('Joined Data'!I$1,'Raw Election Data'!$A$1:$AN$1,0))</f>
        <v>13840</v>
      </c>
      <c r="J2437">
        <f>INDEX('Raw Election Data'!$A$1:$AN$3144,MATCH($C2437&amp;" "&amp;$B2437,'Raw Election Data'!$C$1:$C$3144,0),MATCH('Joined Data'!J$1,'Raw Election Data'!$A$1:$AN$1,0))</f>
        <v>1126</v>
      </c>
      <c r="K2437">
        <f>INDEX('Raw Election Data'!$A$1:$AN$3144,MATCH($C2437&amp;" "&amp;$B2437,'Raw Election Data'!$C$1:$C$3144,0),MATCH('Joined Data'!K$1,'Raw Election Data'!$A$1:$AN$1,0))</f>
        <v>4006</v>
      </c>
      <c r="L2437">
        <f>INDEX('Raw Election Data'!$A$1:$AN$3144,MATCH($C2437&amp;" "&amp;$B2437,'Raw Election Data'!$C$1:$C$3144,0),MATCH('Joined Data'!L$1,'Raw Election Data'!$A$1:$AN$1,0))</f>
        <v>5299</v>
      </c>
      <c r="M2437">
        <f>INDEX('Raw Election Data'!$A$1:$AN$3144,MATCH($C2437&amp;" "&amp;$B2437,'Raw Election Data'!$C$1:$C$3144,0),MATCH('Joined Data'!M$1,'Raw Election Data'!$A$1:$AN$1,0))</f>
        <v>0.21249292319305529</v>
      </c>
      <c r="N2437">
        <f>INDEX('Raw Election Data'!$A$1:$AN$3144,MATCH($C2437&amp;" "&amp;$B2437,'Raw Election Data'!$C$1:$C$3144,0),MATCH('Joined Data'!N$1,'Raw Election Data'!$A$1:$AN$1,0))</f>
        <v>0.75599169654651821</v>
      </c>
      <c r="O2437">
        <f>INDEX('Raw Election Data'!$A$1:$AN$3144,MATCH($C2437&amp;" "&amp;$B2437,'Raw Election Data'!$C$1:$C$3144,0),MATCH('Joined Data'!O$1,'Raw Election Data'!$A$1:$AN$1,0))</f>
        <v>-2880</v>
      </c>
      <c r="P2437">
        <f>INDEX('Raw Election Data'!$A$1:$AN$3144,MATCH($C2437&amp;" "&amp;$B2437,'Raw Election Data'!$C$1:$C$3144,0),MATCH('Joined Data'!P$1,'Raw Election Data'!$A$1:$AN$1,0))</f>
        <v>2880</v>
      </c>
      <c r="Q2437">
        <f>INDEX('Raw Election Data'!$A$1:$AN$3144,MATCH($C2437&amp;" "&amp;$B2437,'Raw Election Data'!$C$1:$C$3144,0),MATCH('Joined Data'!Q$1,'Raw Election Data'!$A$1:$AN$1,0))</f>
        <v>-0.54349877335346286</v>
      </c>
      <c r="R2437">
        <f>INDEX('Raw Election Data'!$A$1:$AN$3144,MATCH($C2437&amp;" "&amp;$B2437,'Raw Election Data'!$C$1:$C$3144,0),MATCH('Joined Data'!R$1,'Raw Election Data'!$A$1:$AN$1,0))</f>
        <v>0.54349877335346286</v>
      </c>
    </row>
    <row r="2438" spans="1:18" ht="13.5" hidden="1" customHeight="1" x14ac:dyDescent="0.15">
      <c r="A2438" t="s">
        <v>294</v>
      </c>
      <c r="B2438" t="s">
        <v>6222</v>
      </c>
      <c r="C2438" t="str">
        <f>INDEX(FIPS!$A$1:$E$3236,MATCH($F2438,FIPS!$D$1:$D$3236,0),5)</f>
        <v>Carroll County</v>
      </c>
      <c r="D2438" t="s">
        <v>295</v>
      </c>
      <c r="E2438" s="15" t="s">
        <v>14</v>
      </c>
      <c r="F2438" t="s">
        <v>6245</v>
      </c>
      <c r="G2438" t="s">
        <v>7775</v>
      </c>
      <c r="H2438" t="str">
        <f>IFERROR(VLOOKUP($G2438,'Team Colors'!$A:$B,2,0),"#c9c9c9")</f>
        <v>#c60c30</v>
      </c>
      <c r="I2438">
        <f>INDEX('Raw Election Data'!$A$1:$AN$3144,MATCH($C2438&amp;" "&amp;$B2438,'Raw Election Data'!$C$1:$C$3144,0),MATCH('Joined Data'!I$1,'Raw Election Data'!$A$1:$AN$1,0))</f>
        <v>27910</v>
      </c>
      <c r="J2438">
        <f>INDEX('Raw Election Data'!$A$1:$AN$3144,MATCH($C2438&amp;" "&amp;$B2438,'Raw Election Data'!$C$1:$C$3144,0),MATCH('Joined Data'!J$1,'Raw Election Data'!$A$1:$AN$1,0))</f>
        <v>2323</v>
      </c>
      <c r="K2438">
        <f>INDEX('Raw Election Data'!$A$1:$AN$3144,MATCH($C2438&amp;" "&amp;$B2438,'Raw Election Data'!$C$1:$C$3144,0),MATCH('Joined Data'!K$1,'Raw Election Data'!$A$1:$AN$1,0))</f>
        <v>7731</v>
      </c>
      <c r="L2438">
        <f>INDEX('Raw Election Data'!$A$1:$AN$3144,MATCH($C2438&amp;" "&amp;$B2438,'Raw Election Data'!$C$1:$C$3144,0),MATCH('Joined Data'!L$1,'Raw Election Data'!$A$1:$AN$1,0))</f>
        <v>10333</v>
      </c>
      <c r="M2438">
        <f>INDEX('Raw Election Data'!$A$1:$AN$3144,MATCH($C2438&amp;" "&amp;$B2438,'Raw Election Data'!$C$1:$C$3144,0),MATCH('Joined Data'!M$1,'Raw Election Data'!$A$1:$AN$1,0))</f>
        <v>0.22481370366786024</v>
      </c>
      <c r="N2438">
        <f>INDEX('Raw Election Data'!$A$1:$AN$3144,MATCH($C2438&amp;" "&amp;$B2438,'Raw Election Data'!$C$1:$C$3144,0),MATCH('Joined Data'!N$1,'Raw Election Data'!$A$1:$AN$1,0))</f>
        <v>0.74818542533630117</v>
      </c>
      <c r="O2438">
        <f>INDEX('Raw Election Data'!$A$1:$AN$3144,MATCH($C2438&amp;" "&amp;$B2438,'Raw Election Data'!$C$1:$C$3144,0),MATCH('Joined Data'!O$1,'Raw Election Data'!$A$1:$AN$1,0))</f>
        <v>-5408</v>
      </c>
      <c r="P2438">
        <f>INDEX('Raw Election Data'!$A$1:$AN$3144,MATCH($C2438&amp;" "&amp;$B2438,'Raw Election Data'!$C$1:$C$3144,0),MATCH('Joined Data'!P$1,'Raw Election Data'!$A$1:$AN$1,0))</f>
        <v>5408</v>
      </c>
      <c r="Q2438">
        <f>INDEX('Raw Election Data'!$A$1:$AN$3144,MATCH($C2438&amp;" "&amp;$B2438,'Raw Election Data'!$C$1:$C$3144,0),MATCH('Joined Data'!Q$1,'Raw Election Data'!$A$1:$AN$1,0))</f>
        <v>-0.52337172166844093</v>
      </c>
      <c r="R2438">
        <f>INDEX('Raw Election Data'!$A$1:$AN$3144,MATCH($C2438&amp;" "&amp;$B2438,'Raw Election Data'!$C$1:$C$3144,0),MATCH('Joined Data'!R$1,'Raw Election Data'!$A$1:$AN$1,0))</f>
        <v>0.52337172166844093</v>
      </c>
    </row>
    <row r="2439" spans="1:18" ht="13.5" hidden="1" customHeight="1" x14ac:dyDescent="0.15">
      <c r="A2439" t="s">
        <v>294</v>
      </c>
      <c r="B2439" t="s">
        <v>6222</v>
      </c>
      <c r="C2439" t="str">
        <f>INDEX(FIPS!$A$1:$E$3236,MATCH($F2439,FIPS!$D$1:$D$3236,0),5)</f>
        <v>Carter County</v>
      </c>
      <c r="D2439" t="s">
        <v>295</v>
      </c>
      <c r="E2439" s="15" t="s">
        <v>15</v>
      </c>
      <c r="F2439" t="s">
        <v>6246</v>
      </c>
      <c r="G2439" t="s">
        <v>439</v>
      </c>
      <c r="H2439" t="str">
        <f>IFERROR(VLOOKUP($G2439,'Team Colors'!$A:$B,2,0),"#c9c9c9")</f>
        <v>#002244</v>
      </c>
      <c r="I2439">
        <f>INDEX('Raw Election Data'!$A$1:$AN$3144,MATCH($C2439&amp;" "&amp;$B2439,'Raw Election Data'!$C$1:$C$3144,0),MATCH('Joined Data'!I$1,'Raw Election Data'!$A$1:$AN$1,0))</f>
        <v>56486</v>
      </c>
      <c r="J2439">
        <f>INDEX('Raw Election Data'!$A$1:$AN$3144,MATCH($C2439&amp;" "&amp;$B2439,'Raw Election Data'!$C$1:$C$3144,0),MATCH('Joined Data'!J$1,'Raw Election Data'!$A$1:$AN$1,0))</f>
        <v>3453</v>
      </c>
      <c r="K2439">
        <f>INDEX('Raw Election Data'!$A$1:$AN$3144,MATCH($C2439&amp;" "&amp;$B2439,'Raw Election Data'!$C$1:$C$3144,0),MATCH('Joined Data'!K$1,'Raw Election Data'!$A$1:$AN$1,0))</f>
        <v>16897</v>
      </c>
      <c r="L2439">
        <f>INDEX('Raw Election Data'!$A$1:$AN$3144,MATCH($C2439&amp;" "&amp;$B2439,'Raw Election Data'!$C$1:$C$3144,0),MATCH('Joined Data'!L$1,'Raw Election Data'!$A$1:$AN$1,0))</f>
        <v>20993</v>
      </c>
      <c r="M2439">
        <f>INDEX('Raw Election Data'!$A$1:$AN$3144,MATCH($C2439&amp;" "&amp;$B2439,'Raw Election Data'!$C$1:$C$3144,0),MATCH('Joined Data'!M$1,'Raw Election Data'!$A$1:$AN$1,0))</f>
        <v>0.1644833992283142</v>
      </c>
      <c r="N2439">
        <f>INDEX('Raw Election Data'!$A$1:$AN$3144,MATCH($C2439&amp;" "&amp;$B2439,'Raw Election Data'!$C$1:$C$3144,0),MATCH('Joined Data'!N$1,'Raw Election Data'!$A$1:$AN$1,0))</f>
        <v>0.80488734340018098</v>
      </c>
      <c r="O2439">
        <f>INDEX('Raw Election Data'!$A$1:$AN$3144,MATCH($C2439&amp;" "&amp;$B2439,'Raw Election Data'!$C$1:$C$3144,0),MATCH('Joined Data'!O$1,'Raw Election Data'!$A$1:$AN$1,0))</f>
        <v>-13444</v>
      </c>
      <c r="P2439">
        <f>INDEX('Raw Election Data'!$A$1:$AN$3144,MATCH($C2439&amp;" "&amp;$B2439,'Raw Election Data'!$C$1:$C$3144,0),MATCH('Joined Data'!P$1,'Raw Election Data'!$A$1:$AN$1,0))</f>
        <v>13444</v>
      </c>
      <c r="Q2439">
        <f>INDEX('Raw Election Data'!$A$1:$AN$3144,MATCH($C2439&amp;" "&amp;$B2439,'Raw Election Data'!$C$1:$C$3144,0),MATCH('Joined Data'!Q$1,'Raw Election Data'!$A$1:$AN$1,0))</f>
        <v>-0.64040394417186675</v>
      </c>
      <c r="R2439">
        <f>INDEX('Raw Election Data'!$A$1:$AN$3144,MATCH($C2439&amp;" "&amp;$B2439,'Raw Election Data'!$C$1:$C$3144,0),MATCH('Joined Data'!R$1,'Raw Election Data'!$A$1:$AN$1,0))</f>
        <v>0.64040394417186675</v>
      </c>
    </row>
    <row r="2440" spans="1:18" ht="13.5" hidden="1" customHeight="1" x14ac:dyDescent="0.15">
      <c r="A2440" t="s">
        <v>294</v>
      </c>
      <c r="B2440" t="s">
        <v>6222</v>
      </c>
      <c r="C2440" t="str">
        <f>INDEX(FIPS!$A$1:$E$3236,MATCH($F2440,FIPS!$D$1:$D$3236,0),5)</f>
        <v>Cheatham County</v>
      </c>
      <c r="D2440" t="s">
        <v>295</v>
      </c>
      <c r="E2440" s="15" t="s">
        <v>16</v>
      </c>
      <c r="F2440" t="s">
        <v>6252</v>
      </c>
      <c r="G2440" t="s">
        <v>7775</v>
      </c>
      <c r="H2440" t="str">
        <f>IFERROR(VLOOKUP($G2440,'Team Colors'!$A:$B,2,0),"#c9c9c9")</f>
        <v>#c60c30</v>
      </c>
      <c r="I2440">
        <f>INDEX('Raw Election Data'!$A$1:$AN$3144,MATCH($C2440&amp;" "&amp;$B2440,'Raw Election Data'!$C$1:$C$3144,0),MATCH('Joined Data'!I$1,'Raw Election Data'!$A$1:$AN$1,0))</f>
        <v>39741</v>
      </c>
      <c r="J2440">
        <f>INDEX('Raw Election Data'!$A$1:$AN$3144,MATCH($C2440&amp;" "&amp;$B2440,'Raw Election Data'!$C$1:$C$3144,0),MATCH('Joined Data'!J$1,'Raw Election Data'!$A$1:$AN$1,0))</f>
        <v>3877</v>
      </c>
      <c r="K2440">
        <f>INDEX('Raw Election Data'!$A$1:$AN$3144,MATCH($C2440&amp;" "&amp;$B2440,'Raw Election Data'!$C$1:$C$3144,0),MATCH('Joined Data'!K$1,'Raw Election Data'!$A$1:$AN$1,0))</f>
        <v>11295</v>
      </c>
      <c r="L2440">
        <f>INDEX('Raw Election Data'!$A$1:$AN$3144,MATCH($C2440&amp;" "&amp;$B2440,'Raw Election Data'!$C$1:$C$3144,0),MATCH('Joined Data'!L$1,'Raw Election Data'!$A$1:$AN$1,0))</f>
        <v>15823</v>
      </c>
      <c r="M2440">
        <f>INDEX('Raw Election Data'!$A$1:$AN$3144,MATCH($C2440&amp;" "&amp;$B2440,'Raw Election Data'!$C$1:$C$3144,0),MATCH('Joined Data'!M$1,'Raw Election Data'!$A$1:$AN$1,0))</f>
        <v>0.24502306768627946</v>
      </c>
      <c r="N2440">
        <f>INDEX('Raw Election Data'!$A$1:$AN$3144,MATCH($C2440&amp;" "&amp;$B2440,'Raw Election Data'!$C$1:$C$3144,0),MATCH('Joined Data'!N$1,'Raw Election Data'!$A$1:$AN$1,0))</f>
        <v>0.71383429185363079</v>
      </c>
      <c r="O2440">
        <f>INDEX('Raw Election Data'!$A$1:$AN$3144,MATCH($C2440&amp;" "&amp;$B2440,'Raw Election Data'!$C$1:$C$3144,0),MATCH('Joined Data'!O$1,'Raw Election Data'!$A$1:$AN$1,0))</f>
        <v>-7418</v>
      </c>
      <c r="P2440">
        <f>INDEX('Raw Election Data'!$A$1:$AN$3144,MATCH($C2440&amp;" "&amp;$B2440,'Raw Election Data'!$C$1:$C$3144,0),MATCH('Joined Data'!P$1,'Raw Election Data'!$A$1:$AN$1,0))</f>
        <v>7418</v>
      </c>
      <c r="Q2440">
        <f>INDEX('Raw Election Data'!$A$1:$AN$3144,MATCH($C2440&amp;" "&amp;$B2440,'Raw Election Data'!$C$1:$C$3144,0),MATCH('Joined Data'!Q$1,'Raw Election Data'!$A$1:$AN$1,0))</f>
        <v>-0.46881122416735133</v>
      </c>
      <c r="R2440">
        <f>INDEX('Raw Election Data'!$A$1:$AN$3144,MATCH($C2440&amp;" "&amp;$B2440,'Raw Election Data'!$C$1:$C$3144,0),MATCH('Joined Data'!R$1,'Raw Election Data'!$A$1:$AN$1,0))</f>
        <v>0.46881122416735133</v>
      </c>
    </row>
    <row r="2441" spans="1:18" ht="13.5" hidden="1" customHeight="1" x14ac:dyDescent="0.15">
      <c r="A2441" t="s">
        <v>294</v>
      </c>
      <c r="B2441" t="s">
        <v>6222</v>
      </c>
      <c r="C2441" t="str">
        <f>INDEX(FIPS!$A$1:$E$3236,MATCH($F2441,FIPS!$D$1:$D$3236,0),5)</f>
        <v>Chester County</v>
      </c>
      <c r="D2441" t="s">
        <v>295</v>
      </c>
      <c r="E2441" s="15" t="s">
        <v>17</v>
      </c>
      <c r="F2441" t="s">
        <v>6253</v>
      </c>
      <c r="G2441" t="s">
        <v>7775</v>
      </c>
      <c r="H2441" t="str">
        <f>IFERROR(VLOOKUP($G2441,'Team Colors'!$A:$B,2,0),"#c9c9c9")</f>
        <v>#c60c30</v>
      </c>
      <c r="I2441">
        <f>INDEX('Raw Election Data'!$A$1:$AN$3144,MATCH($C2441&amp;" "&amp;$B2441,'Raw Election Data'!$C$1:$C$3144,0),MATCH('Joined Data'!I$1,'Raw Election Data'!$A$1:$AN$1,0))</f>
        <v>17471</v>
      </c>
      <c r="J2441">
        <f>INDEX('Raw Election Data'!$A$1:$AN$3144,MATCH($C2441&amp;" "&amp;$B2441,'Raw Election Data'!$C$1:$C$3144,0),MATCH('Joined Data'!J$1,'Raw Election Data'!$A$1:$AN$1,0))</f>
        <v>902</v>
      </c>
      <c r="K2441">
        <f>INDEX('Raw Election Data'!$A$1:$AN$3144,MATCH($C2441&amp;" "&amp;$B2441,'Raw Election Data'!$C$1:$C$3144,0),MATCH('Joined Data'!K$1,'Raw Election Data'!$A$1:$AN$1,0))</f>
        <v>3827</v>
      </c>
      <c r="L2441">
        <f>INDEX('Raw Election Data'!$A$1:$AN$3144,MATCH($C2441&amp;" "&amp;$B2441,'Raw Election Data'!$C$1:$C$3144,0),MATCH('Joined Data'!L$1,'Raw Election Data'!$A$1:$AN$1,0))</f>
        <v>4850</v>
      </c>
      <c r="M2441">
        <f>INDEX('Raw Election Data'!$A$1:$AN$3144,MATCH($C2441&amp;" "&amp;$B2441,'Raw Election Data'!$C$1:$C$3144,0),MATCH('Joined Data'!M$1,'Raw Election Data'!$A$1:$AN$1,0))</f>
        <v>0.18597938144329898</v>
      </c>
      <c r="N2441">
        <f>INDEX('Raw Election Data'!$A$1:$AN$3144,MATCH($C2441&amp;" "&amp;$B2441,'Raw Election Data'!$C$1:$C$3144,0),MATCH('Joined Data'!N$1,'Raw Election Data'!$A$1:$AN$1,0))</f>
        <v>0.78907216494845356</v>
      </c>
      <c r="O2441">
        <f>INDEX('Raw Election Data'!$A$1:$AN$3144,MATCH($C2441&amp;" "&amp;$B2441,'Raw Election Data'!$C$1:$C$3144,0),MATCH('Joined Data'!O$1,'Raw Election Data'!$A$1:$AN$1,0))</f>
        <v>-2925</v>
      </c>
      <c r="P2441">
        <f>INDEX('Raw Election Data'!$A$1:$AN$3144,MATCH($C2441&amp;" "&amp;$B2441,'Raw Election Data'!$C$1:$C$3144,0),MATCH('Joined Data'!P$1,'Raw Election Data'!$A$1:$AN$1,0))</f>
        <v>2925</v>
      </c>
      <c r="Q2441">
        <f>INDEX('Raw Election Data'!$A$1:$AN$3144,MATCH($C2441&amp;" "&amp;$B2441,'Raw Election Data'!$C$1:$C$3144,0),MATCH('Joined Data'!Q$1,'Raw Election Data'!$A$1:$AN$1,0))</f>
        <v>-0.60309278350515461</v>
      </c>
      <c r="R2441">
        <f>INDEX('Raw Election Data'!$A$1:$AN$3144,MATCH($C2441&amp;" "&amp;$B2441,'Raw Election Data'!$C$1:$C$3144,0),MATCH('Joined Data'!R$1,'Raw Election Data'!$A$1:$AN$1,0))</f>
        <v>0.60309278350515461</v>
      </c>
    </row>
    <row r="2442" spans="1:18" ht="13.5" hidden="1" customHeight="1" x14ac:dyDescent="0.15">
      <c r="A2442" t="s">
        <v>294</v>
      </c>
      <c r="B2442" t="s">
        <v>6222</v>
      </c>
      <c r="C2442" t="str">
        <f>INDEX(FIPS!$A$1:$E$3236,MATCH($F2442,FIPS!$D$1:$D$3236,0),5)</f>
        <v>Claiborne County</v>
      </c>
      <c r="D2442" t="s">
        <v>295</v>
      </c>
      <c r="E2442" s="15" t="s">
        <v>18</v>
      </c>
      <c r="F2442" t="s">
        <v>6257</v>
      </c>
      <c r="G2442" t="s">
        <v>7775</v>
      </c>
      <c r="H2442" t="str">
        <f>IFERROR(VLOOKUP($G2442,'Team Colors'!$A:$B,2,0),"#c9c9c9")</f>
        <v>#c60c30</v>
      </c>
      <c r="I2442">
        <f>INDEX('Raw Election Data'!$A$1:$AN$3144,MATCH($C2442&amp;" "&amp;$B2442,'Raw Election Data'!$C$1:$C$3144,0),MATCH('Joined Data'!I$1,'Raw Election Data'!$A$1:$AN$1,0))</f>
        <v>31709</v>
      </c>
      <c r="J2442">
        <f>INDEX('Raw Election Data'!$A$1:$AN$3144,MATCH($C2442&amp;" "&amp;$B2442,'Raw Election Data'!$C$1:$C$3144,0),MATCH('Joined Data'!J$1,'Raw Election Data'!$A$1:$AN$1,0))</f>
        <v>1831</v>
      </c>
      <c r="K2442">
        <f>INDEX('Raw Election Data'!$A$1:$AN$3144,MATCH($C2442&amp;" "&amp;$B2442,'Raw Election Data'!$C$1:$C$3144,0),MATCH('Joined Data'!K$1,'Raw Election Data'!$A$1:$AN$1,0))</f>
        <v>8589</v>
      </c>
      <c r="L2442">
        <f>INDEX('Raw Election Data'!$A$1:$AN$3144,MATCH($C2442&amp;" "&amp;$B2442,'Raw Election Data'!$C$1:$C$3144,0),MATCH('Joined Data'!L$1,'Raw Election Data'!$A$1:$AN$1,0))</f>
        <v>10706</v>
      </c>
      <c r="M2442">
        <f>INDEX('Raw Election Data'!$A$1:$AN$3144,MATCH($C2442&amp;" "&amp;$B2442,'Raw Election Data'!$C$1:$C$3144,0),MATCH('Joined Data'!M$1,'Raw Election Data'!$A$1:$AN$1,0))</f>
        <v>0.17102559312535026</v>
      </c>
      <c r="N2442">
        <f>INDEX('Raw Election Data'!$A$1:$AN$3144,MATCH($C2442&amp;" "&amp;$B2442,'Raw Election Data'!$C$1:$C$3144,0),MATCH('Joined Data'!N$1,'Raw Election Data'!$A$1:$AN$1,0))</f>
        <v>0.80226041472071741</v>
      </c>
      <c r="O2442">
        <f>INDEX('Raw Election Data'!$A$1:$AN$3144,MATCH($C2442&amp;" "&amp;$B2442,'Raw Election Data'!$C$1:$C$3144,0),MATCH('Joined Data'!O$1,'Raw Election Data'!$A$1:$AN$1,0))</f>
        <v>-6758</v>
      </c>
      <c r="P2442">
        <f>INDEX('Raw Election Data'!$A$1:$AN$3144,MATCH($C2442&amp;" "&amp;$B2442,'Raw Election Data'!$C$1:$C$3144,0),MATCH('Joined Data'!P$1,'Raw Election Data'!$A$1:$AN$1,0))</f>
        <v>6758</v>
      </c>
      <c r="Q2442">
        <f>INDEX('Raw Election Data'!$A$1:$AN$3144,MATCH($C2442&amp;" "&amp;$B2442,'Raw Election Data'!$C$1:$C$3144,0),MATCH('Joined Data'!Q$1,'Raw Election Data'!$A$1:$AN$1,0))</f>
        <v>-0.63123482159536715</v>
      </c>
      <c r="R2442">
        <f>INDEX('Raw Election Data'!$A$1:$AN$3144,MATCH($C2442&amp;" "&amp;$B2442,'Raw Election Data'!$C$1:$C$3144,0),MATCH('Joined Data'!R$1,'Raw Election Data'!$A$1:$AN$1,0))</f>
        <v>0.63123482159536715</v>
      </c>
    </row>
    <row r="2443" spans="1:18" ht="13.5" hidden="1" customHeight="1" x14ac:dyDescent="0.15">
      <c r="A2443" t="s">
        <v>294</v>
      </c>
      <c r="B2443" t="s">
        <v>6222</v>
      </c>
      <c r="C2443" t="str">
        <f>INDEX(FIPS!$A$1:$E$3236,MATCH($F2443,FIPS!$D$1:$D$3236,0),5)</f>
        <v>Clay County</v>
      </c>
      <c r="D2443" t="s">
        <v>295</v>
      </c>
      <c r="E2443" s="15" t="s">
        <v>19</v>
      </c>
      <c r="F2443" t="s">
        <v>6258</v>
      </c>
      <c r="G2443" t="s">
        <v>7775</v>
      </c>
      <c r="H2443" t="str">
        <f>IFERROR(VLOOKUP($G2443,'Team Colors'!$A:$B,2,0),"#c9c9c9")</f>
        <v>#c60c30</v>
      </c>
      <c r="I2443">
        <f>INDEX('Raw Election Data'!$A$1:$AN$3144,MATCH($C2443&amp;" "&amp;$B2443,'Raw Election Data'!$C$1:$C$3144,0),MATCH('Joined Data'!I$1,'Raw Election Data'!$A$1:$AN$1,0))</f>
        <v>7771</v>
      </c>
      <c r="J2443">
        <f>INDEX('Raw Election Data'!$A$1:$AN$3144,MATCH($C2443&amp;" "&amp;$B2443,'Raw Election Data'!$C$1:$C$3144,0),MATCH('Joined Data'!J$1,'Raw Election Data'!$A$1:$AN$1,0))</f>
        <v>707</v>
      </c>
      <c r="K2443">
        <f>INDEX('Raw Election Data'!$A$1:$AN$3144,MATCH($C2443&amp;" "&amp;$B2443,'Raw Election Data'!$C$1:$C$3144,0),MATCH('Joined Data'!K$1,'Raw Election Data'!$A$1:$AN$1,0))</f>
        <v>2140</v>
      </c>
      <c r="L2443">
        <f>INDEX('Raw Election Data'!$A$1:$AN$3144,MATCH($C2443&amp;" "&amp;$B2443,'Raw Election Data'!$C$1:$C$3144,0),MATCH('Joined Data'!L$1,'Raw Election Data'!$A$1:$AN$1,0))</f>
        <v>2919</v>
      </c>
      <c r="M2443">
        <f>INDEX('Raw Election Data'!$A$1:$AN$3144,MATCH($C2443&amp;" "&amp;$B2443,'Raw Election Data'!$C$1:$C$3144,0),MATCH('Joined Data'!M$1,'Raw Election Data'!$A$1:$AN$1,0))</f>
        <v>0.2422062350119904</v>
      </c>
      <c r="N2443">
        <f>INDEX('Raw Election Data'!$A$1:$AN$3144,MATCH($C2443&amp;" "&amp;$B2443,'Raw Election Data'!$C$1:$C$3144,0),MATCH('Joined Data'!N$1,'Raw Election Data'!$A$1:$AN$1,0))</f>
        <v>0.73312778348749574</v>
      </c>
      <c r="O2443">
        <f>INDEX('Raw Election Data'!$A$1:$AN$3144,MATCH($C2443&amp;" "&amp;$B2443,'Raw Election Data'!$C$1:$C$3144,0),MATCH('Joined Data'!O$1,'Raw Election Data'!$A$1:$AN$1,0))</f>
        <v>-1433</v>
      </c>
      <c r="P2443">
        <f>INDEX('Raw Election Data'!$A$1:$AN$3144,MATCH($C2443&amp;" "&amp;$B2443,'Raw Election Data'!$C$1:$C$3144,0),MATCH('Joined Data'!P$1,'Raw Election Data'!$A$1:$AN$1,0))</f>
        <v>1433</v>
      </c>
      <c r="Q2443">
        <f>INDEX('Raw Election Data'!$A$1:$AN$3144,MATCH($C2443&amp;" "&amp;$B2443,'Raw Election Data'!$C$1:$C$3144,0),MATCH('Joined Data'!Q$1,'Raw Election Data'!$A$1:$AN$1,0))</f>
        <v>-0.49092154847550534</v>
      </c>
      <c r="R2443">
        <f>INDEX('Raw Election Data'!$A$1:$AN$3144,MATCH($C2443&amp;" "&amp;$B2443,'Raw Election Data'!$C$1:$C$3144,0),MATCH('Joined Data'!R$1,'Raw Election Data'!$A$1:$AN$1,0))</f>
        <v>0.49092154847550534</v>
      </c>
    </row>
    <row r="2444" spans="1:18" ht="13.5" hidden="1" customHeight="1" x14ac:dyDescent="0.15">
      <c r="A2444" t="s">
        <v>294</v>
      </c>
      <c r="B2444" t="s">
        <v>6222</v>
      </c>
      <c r="C2444" t="str">
        <f>INDEX(FIPS!$A$1:$E$3236,MATCH($F2444,FIPS!$D$1:$D$3236,0),5)</f>
        <v>Cocke County</v>
      </c>
      <c r="D2444" t="s">
        <v>295</v>
      </c>
      <c r="E2444" s="15" t="s">
        <v>20</v>
      </c>
      <c r="F2444" t="s">
        <v>6260</v>
      </c>
      <c r="G2444" t="s">
        <v>7775</v>
      </c>
      <c r="H2444" t="str">
        <f>IFERROR(VLOOKUP($G2444,'Team Colors'!$A:$B,2,0),"#c9c9c9")</f>
        <v>#c60c30</v>
      </c>
      <c r="I2444">
        <f>INDEX('Raw Election Data'!$A$1:$AN$3144,MATCH($C2444&amp;" "&amp;$B2444,'Raw Election Data'!$C$1:$C$3144,0),MATCH('Joined Data'!I$1,'Raw Election Data'!$A$1:$AN$1,0))</f>
        <v>35162</v>
      </c>
      <c r="J2444">
        <f>INDEX('Raw Election Data'!$A$1:$AN$3144,MATCH($C2444&amp;" "&amp;$B2444,'Raw Election Data'!$C$1:$C$3144,0),MATCH('Joined Data'!J$1,'Raw Election Data'!$A$1:$AN$1,0))</f>
        <v>1980</v>
      </c>
      <c r="K2444">
        <f>INDEX('Raw Election Data'!$A$1:$AN$3144,MATCH($C2444&amp;" "&amp;$B2444,'Raw Election Data'!$C$1:$C$3144,0),MATCH('Joined Data'!K$1,'Raw Election Data'!$A$1:$AN$1,0))</f>
        <v>9791</v>
      </c>
      <c r="L2444">
        <f>INDEX('Raw Election Data'!$A$1:$AN$3144,MATCH($C2444&amp;" "&amp;$B2444,'Raw Election Data'!$C$1:$C$3144,0),MATCH('Joined Data'!L$1,'Raw Election Data'!$A$1:$AN$1,0))</f>
        <v>12108</v>
      </c>
      <c r="M2444">
        <f>INDEX('Raw Election Data'!$A$1:$AN$3144,MATCH($C2444&amp;" "&amp;$B2444,'Raw Election Data'!$C$1:$C$3144,0),MATCH('Joined Data'!M$1,'Raw Election Data'!$A$1:$AN$1,0))</f>
        <v>0.16352824578790881</v>
      </c>
      <c r="N2444">
        <f>INDEX('Raw Election Data'!$A$1:$AN$3144,MATCH($C2444&amp;" "&amp;$B2444,'Raw Election Data'!$C$1:$C$3144,0),MATCH('Joined Data'!N$1,'Raw Election Data'!$A$1:$AN$1,0))</f>
        <v>0.80863891641889662</v>
      </c>
      <c r="O2444">
        <f>INDEX('Raw Election Data'!$A$1:$AN$3144,MATCH($C2444&amp;" "&amp;$B2444,'Raw Election Data'!$C$1:$C$3144,0),MATCH('Joined Data'!O$1,'Raw Election Data'!$A$1:$AN$1,0))</f>
        <v>-7811</v>
      </c>
      <c r="P2444">
        <f>INDEX('Raw Election Data'!$A$1:$AN$3144,MATCH($C2444&amp;" "&amp;$B2444,'Raw Election Data'!$C$1:$C$3144,0),MATCH('Joined Data'!P$1,'Raw Election Data'!$A$1:$AN$1,0))</f>
        <v>7811</v>
      </c>
      <c r="Q2444">
        <f>INDEX('Raw Election Data'!$A$1:$AN$3144,MATCH($C2444&amp;" "&amp;$B2444,'Raw Election Data'!$C$1:$C$3144,0),MATCH('Joined Data'!Q$1,'Raw Election Data'!$A$1:$AN$1,0))</f>
        <v>-0.64511067063098781</v>
      </c>
      <c r="R2444">
        <f>INDEX('Raw Election Data'!$A$1:$AN$3144,MATCH($C2444&amp;" "&amp;$B2444,'Raw Election Data'!$C$1:$C$3144,0),MATCH('Joined Data'!R$1,'Raw Election Data'!$A$1:$AN$1,0))</f>
        <v>0.64511067063098781</v>
      </c>
    </row>
    <row r="2445" spans="1:18" ht="13.5" hidden="1" customHeight="1" x14ac:dyDescent="0.15">
      <c r="A2445" t="s">
        <v>294</v>
      </c>
      <c r="B2445" t="s">
        <v>6222</v>
      </c>
      <c r="C2445" t="str">
        <f>INDEX(FIPS!$A$1:$E$3236,MATCH($F2445,FIPS!$D$1:$D$3236,0),5)</f>
        <v>Coffee County</v>
      </c>
      <c r="D2445" t="s">
        <v>295</v>
      </c>
      <c r="E2445" s="15" t="s">
        <v>21</v>
      </c>
      <c r="F2445" t="s">
        <v>6263</v>
      </c>
      <c r="G2445" t="s">
        <v>7775</v>
      </c>
      <c r="H2445" t="str">
        <f>IFERROR(VLOOKUP($G2445,'Team Colors'!$A:$B,2,0),"#c9c9c9")</f>
        <v>#c60c30</v>
      </c>
      <c r="I2445">
        <f>INDEX('Raw Election Data'!$A$1:$AN$3144,MATCH($C2445&amp;" "&amp;$B2445,'Raw Election Data'!$C$1:$C$3144,0),MATCH('Joined Data'!I$1,'Raw Election Data'!$A$1:$AN$1,0))</f>
        <v>54277</v>
      </c>
      <c r="J2445">
        <f>INDEX('Raw Election Data'!$A$1:$AN$3144,MATCH($C2445&amp;" "&amp;$B2445,'Raw Election Data'!$C$1:$C$3144,0),MATCH('Joined Data'!J$1,'Raw Election Data'!$A$1:$AN$1,0))</f>
        <v>4741</v>
      </c>
      <c r="K2445">
        <f>INDEX('Raw Election Data'!$A$1:$AN$3144,MATCH($C2445&amp;" "&amp;$B2445,'Raw Election Data'!$C$1:$C$3144,0),MATCH('Joined Data'!K$1,'Raw Election Data'!$A$1:$AN$1,0))</f>
        <v>14409</v>
      </c>
      <c r="L2445">
        <f>INDEX('Raw Election Data'!$A$1:$AN$3144,MATCH($C2445&amp;" "&amp;$B2445,'Raw Election Data'!$C$1:$C$3144,0),MATCH('Joined Data'!L$1,'Raw Election Data'!$A$1:$AN$1,0))</f>
        <v>19895</v>
      </c>
      <c r="M2445">
        <f>INDEX('Raw Election Data'!$A$1:$AN$3144,MATCH($C2445&amp;" "&amp;$B2445,'Raw Election Data'!$C$1:$C$3144,0),MATCH('Joined Data'!M$1,'Raw Election Data'!$A$1:$AN$1,0))</f>
        <v>0.23830108067353606</v>
      </c>
      <c r="N2445">
        <f>INDEX('Raw Election Data'!$A$1:$AN$3144,MATCH($C2445&amp;" "&amp;$B2445,'Raw Election Data'!$C$1:$C$3144,0),MATCH('Joined Data'!N$1,'Raw Election Data'!$A$1:$AN$1,0))</f>
        <v>0.72425232470469969</v>
      </c>
      <c r="O2445">
        <f>INDEX('Raw Election Data'!$A$1:$AN$3144,MATCH($C2445&amp;" "&amp;$B2445,'Raw Election Data'!$C$1:$C$3144,0),MATCH('Joined Data'!O$1,'Raw Election Data'!$A$1:$AN$1,0))</f>
        <v>-9668</v>
      </c>
      <c r="P2445">
        <f>INDEX('Raw Election Data'!$A$1:$AN$3144,MATCH($C2445&amp;" "&amp;$B2445,'Raw Election Data'!$C$1:$C$3144,0),MATCH('Joined Data'!P$1,'Raw Election Data'!$A$1:$AN$1,0))</f>
        <v>9668</v>
      </c>
      <c r="Q2445">
        <f>INDEX('Raw Election Data'!$A$1:$AN$3144,MATCH($C2445&amp;" "&amp;$B2445,'Raw Election Data'!$C$1:$C$3144,0),MATCH('Joined Data'!Q$1,'Raw Election Data'!$A$1:$AN$1,0))</f>
        <v>-0.48595124403116363</v>
      </c>
      <c r="R2445">
        <f>INDEX('Raw Election Data'!$A$1:$AN$3144,MATCH($C2445&amp;" "&amp;$B2445,'Raw Election Data'!$C$1:$C$3144,0),MATCH('Joined Data'!R$1,'Raw Election Data'!$A$1:$AN$1,0))</f>
        <v>0.48595124403116363</v>
      </c>
    </row>
    <row r="2446" spans="1:18" ht="13.5" hidden="1" customHeight="1" x14ac:dyDescent="0.15">
      <c r="A2446" t="s">
        <v>294</v>
      </c>
      <c r="B2446" t="s">
        <v>6222</v>
      </c>
      <c r="C2446" t="str">
        <f>INDEX(FIPS!$A$1:$E$3236,MATCH($F2446,FIPS!$D$1:$D$3236,0),5)</f>
        <v>Crockett County</v>
      </c>
      <c r="D2446" t="s">
        <v>295</v>
      </c>
      <c r="E2446" s="15" t="s">
        <v>22</v>
      </c>
      <c r="F2446" t="s">
        <v>6267</v>
      </c>
      <c r="G2446" t="s">
        <v>7775</v>
      </c>
      <c r="H2446" t="str">
        <f>IFERROR(VLOOKUP($G2446,'Team Colors'!$A:$B,2,0),"#c9c9c9")</f>
        <v>#c60c30</v>
      </c>
      <c r="I2446">
        <f>INDEX('Raw Election Data'!$A$1:$AN$3144,MATCH($C2446&amp;" "&amp;$B2446,'Raw Election Data'!$C$1:$C$3144,0),MATCH('Joined Data'!I$1,'Raw Election Data'!$A$1:$AN$1,0))</f>
        <v>14601</v>
      </c>
      <c r="J2446">
        <f>INDEX('Raw Election Data'!$A$1:$AN$3144,MATCH($C2446&amp;" "&amp;$B2446,'Raw Election Data'!$C$1:$C$3144,0),MATCH('Joined Data'!J$1,'Raw Election Data'!$A$1:$AN$1,0))</f>
        <v>1302</v>
      </c>
      <c r="K2446">
        <f>INDEX('Raw Election Data'!$A$1:$AN$3144,MATCH($C2446&amp;" "&amp;$B2446,'Raw Election Data'!$C$1:$C$3144,0),MATCH('Joined Data'!K$1,'Raw Election Data'!$A$1:$AN$1,0))</f>
        <v>3977</v>
      </c>
      <c r="L2446">
        <f>INDEX('Raw Election Data'!$A$1:$AN$3144,MATCH($C2446&amp;" "&amp;$B2446,'Raw Election Data'!$C$1:$C$3144,0),MATCH('Joined Data'!L$1,'Raw Election Data'!$A$1:$AN$1,0))</f>
        <v>5386</v>
      </c>
      <c r="M2446">
        <f>INDEX('Raw Election Data'!$A$1:$AN$3144,MATCH($C2446&amp;" "&amp;$B2446,'Raw Election Data'!$C$1:$C$3144,0),MATCH('Joined Data'!M$1,'Raw Election Data'!$A$1:$AN$1,0))</f>
        <v>0.24173783884144076</v>
      </c>
      <c r="N2446">
        <f>INDEX('Raw Election Data'!$A$1:$AN$3144,MATCH($C2446&amp;" "&amp;$B2446,'Raw Election Data'!$C$1:$C$3144,0),MATCH('Joined Data'!N$1,'Raw Election Data'!$A$1:$AN$1,0))</f>
        <v>0.73839584106943934</v>
      </c>
      <c r="O2446">
        <f>INDEX('Raw Election Data'!$A$1:$AN$3144,MATCH($C2446&amp;" "&amp;$B2446,'Raw Election Data'!$C$1:$C$3144,0),MATCH('Joined Data'!O$1,'Raw Election Data'!$A$1:$AN$1,0))</f>
        <v>-2675</v>
      </c>
      <c r="P2446">
        <f>INDEX('Raw Election Data'!$A$1:$AN$3144,MATCH($C2446&amp;" "&amp;$B2446,'Raw Election Data'!$C$1:$C$3144,0),MATCH('Joined Data'!P$1,'Raw Election Data'!$A$1:$AN$1,0))</f>
        <v>2675</v>
      </c>
      <c r="Q2446">
        <f>INDEX('Raw Election Data'!$A$1:$AN$3144,MATCH($C2446&amp;" "&amp;$B2446,'Raw Election Data'!$C$1:$C$3144,0),MATCH('Joined Data'!Q$1,'Raw Election Data'!$A$1:$AN$1,0))</f>
        <v>-0.49665800222799861</v>
      </c>
      <c r="R2446">
        <f>INDEX('Raw Election Data'!$A$1:$AN$3144,MATCH($C2446&amp;" "&amp;$B2446,'Raw Election Data'!$C$1:$C$3144,0),MATCH('Joined Data'!R$1,'Raw Election Data'!$A$1:$AN$1,0))</f>
        <v>0.49665800222799861</v>
      </c>
    </row>
    <row r="2447" spans="1:18" ht="13.5" hidden="1" customHeight="1" x14ac:dyDescent="0.15">
      <c r="A2447" t="s">
        <v>294</v>
      </c>
      <c r="B2447" t="s">
        <v>6222</v>
      </c>
      <c r="C2447" t="str">
        <f>INDEX(FIPS!$A$1:$E$3236,MATCH($F2447,FIPS!$D$1:$D$3236,0),5)</f>
        <v>Cumberland County</v>
      </c>
      <c r="D2447" t="s">
        <v>295</v>
      </c>
      <c r="E2447" s="15" t="s">
        <v>23</v>
      </c>
      <c r="F2447" t="s">
        <v>6268</v>
      </c>
      <c r="G2447" t="s">
        <v>7775</v>
      </c>
      <c r="H2447" t="str">
        <f>IFERROR(VLOOKUP($G2447,'Team Colors'!$A:$B,2,0),"#c9c9c9")</f>
        <v>#c60c30</v>
      </c>
      <c r="I2447">
        <f>INDEX('Raw Election Data'!$A$1:$AN$3144,MATCH($C2447&amp;" "&amp;$B2447,'Raw Election Data'!$C$1:$C$3144,0),MATCH('Joined Data'!I$1,'Raw Election Data'!$A$1:$AN$1,0))</f>
        <v>58229</v>
      </c>
      <c r="J2447">
        <f>INDEX('Raw Election Data'!$A$1:$AN$3144,MATCH($C2447&amp;" "&amp;$B2447,'Raw Election Data'!$C$1:$C$3144,0),MATCH('Joined Data'!J$1,'Raw Election Data'!$A$1:$AN$1,0))</f>
        <v>5202</v>
      </c>
      <c r="K2447">
        <f>INDEX('Raw Election Data'!$A$1:$AN$3144,MATCH($C2447&amp;" "&amp;$B2447,'Raw Election Data'!$C$1:$C$3144,0),MATCH('Joined Data'!K$1,'Raw Election Data'!$A$1:$AN$1,0))</f>
        <v>20410</v>
      </c>
      <c r="L2447">
        <f>INDEX('Raw Election Data'!$A$1:$AN$3144,MATCH($C2447&amp;" "&amp;$B2447,'Raw Election Data'!$C$1:$C$3144,0),MATCH('Joined Data'!L$1,'Raw Election Data'!$A$1:$AN$1,0))</f>
        <v>26298</v>
      </c>
      <c r="M2447">
        <f>INDEX('Raw Election Data'!$A$1:$AN$3144,MATCH($C2447&amp;" "&amp;$B2447,'Raw Election Data'!$C$1:$C$3144,0),MATCH('Joined Data'!M$1,'Raw Election Data'!$A$1:$AN$1,0))</f>
        <v>0.19780971937029432</v>
      </c>
      <c r="N2447">
        <f>INDEX('Raw Election Data'!$A$1:$AN$3144,MATCH($C2447&amp;" "&amp;$B2447,'Raw Election Data'!$C$1:$C$3144,0),MATCH('Joined Data'!N$1,'Raw Election Data'!$A$1:$AN$1,0))</f>
        <v>0.77610464674119706</v>
      </c>
      <c r="O2447">
        <f>INDEX('Raw Election Data'!$A$1:$AN$3144,MATCH($C2447&amp;" "&amp;$B2447,'Raw Election Data'!$C$1:$C$3144,0),MATCH('Joined Data'!O$1,'Raw Election Data'!$A$1:$AN$1,0))</f>
        <v>-15208</v>
      </c>
      <c r="P2447">
        <f>INDEX('Raw Election Data'!$A$1:$AN$3144,MATCH($C2447&amp;" "&amp;$B2447,'Raw Election Data'!$C$1:$C$3144,0),MATCH('Joined Data'!P$1,'Raw Election Data'!$A$1:$AN$1,0))</f>
        <v>15208</v>
      </c>
      <c r="Q2447">
        <f>INDEX('Raw Election Data'!$A$1:$AN$3144,MATCH($C2447&amp;" "&amp;$B2447,'Raw Election Data'!$C$1:$C$3144,0),MATCH('Joined Data'!Q$1,'Raw Election Data'!$A$1:$AN$1,0))</f>
        <v>-0.57829492737090271</v>
      </c>
      <c r="R2447">
        <f>INDEX('Raw Election Data'!$A$1:$AN$3144,MATCH($C2447&amp;" "&amp;$B2447,'Raw Election Data'!$C$1:$C$3144,0),MATCH('Joined Data'!R$1,'Raw Election Data'!$A$1:$AN$1,0))</f>
        <v>0.57829492737090271</v>
      </c>
    </row>
    <row r="2448" spans="1:18" ht="13.5" hidden="1" customHeight="1" x14ac:dyDescent="0.15">
      <c r="A2448" t="s">
        <v>294</v>
      </c>
      <c r="B2448" t="s">
        <v>6222</v>
      </c>
      <c r="C2448" t="str">
        <f>INDEX(FIPS!$A$1:$E$3236,MATCH($F2448,FIPS!$D$1:$D$3236,0),5)</f>
        <v>Davidson County</v>
      </c>
      <c r="D2448" t="s">
        <v>295</v>
      </c>
      <c r="E2448" s="15" t="s">
        <v>24</v>
      </c>
      <c r="F2448" t="s">
        <v>6271</v>
      </c>
      <c r="G2448" t="s">
        <v>7775</v>
      </c>
      <c r="H2448" t="str">
        <f>IFERROR(VLOOKUP($G2448,'Team Colors'!$A:$B,2,0),"#c9c9c9")</f>
        <v>#c60c30</v>
      </c>
      <c r="I2448">
        <f>INDEX('Raw Election Data'!$A$1:$AN$3144,MATCH($C2448&amp;" "&amp;$B2448,'Raw Election Data'!$C$1:$C$3144,0),MATCH('Joined Data'!I$1,'Raw Election Data'!$A$1:$AN$1,0))</f>
        <v>678889</v>
      </c>
      <c r="J2448">
        <f>INDEX('Raw Election Data'!$A$1:$AN$3144,MATCH($C2448&amp;" "&amp;$B2448,'Raw Election Data'!$C$1:$C$3144,0),MATCH('Joined Data'!J$1,'Raw Election Data'!$A$1:$AN$1,0))</f>
        <v>148473</v>
      </c>
      <c r="K2448">
        <f>INDEX('Raw Election Data'!$A$1:$AN$3144,MATCH($C2448&amp;" "&amp;$B2448,'Raw Election Data'!$C$1:$C$3144,0),MATCH('Joined Data'!K$1,'Raw Election Data'!$A$1:$AN$1,0))</f>
        <v>84365</v>
      </c>
      <c r="L2448">
        <f>INDEX('Raw Election Data'!$A$1:$AN$3144,MATCH($C2448&amp;" "&amp;$B2448,'Raw Election Data'!$C$1:$C$3144,0),MATCH('Joined Data'!L$1,'Raw Election Data'!$A$1:$AN$1,0))</f>
        <v>246199</v>
      </c>
      <c r="M2448">
        <f>INDEX('Raw Election Data'!$A$1:$AN$3144,MATCH($C2448&amp;" "&amp;$B2448,'Raw Election Data'!$C$1:$C$3144,0),MATCH('Joined Data'!M$1,'Raw Election Data'!$A$1:$AN$1,0))</f>
        <v>0.60306093850909226</v>
      </c>
      <c r="N2448">
        <f>INDEX('Raw Election Data'!$A$1:$AN$3144,MATCH($C2448&amp;" "&amp;$B2448,'Raw Election Data'!$C$1:$C$3144,0),MATCH('Joined Data'!N$1,'Raw Election Data'!$A$1:$AN$1,0))</f>
        <v>0.34266995398031674</v>
      </c>
      <c r="O2448">
        <f>INDEX('Raw Election Data'!$A$1:$AN$3144,MATCH($C2448&amp;" "&amp;$B2448,'Raw Election Data'!$C$1:$C$3144,0),MATCH('Joined Data'!O$1,'Raw Election Data'!$A$1:$AN$1,0))</f>
        <v>64108</v>
      </c>
      <c r="P2448">
        <f>INDEX('Raw Election Data'!$A$1:$AN$3144,MATCH($C2448&amp;" "&amp;$B2448,'Raw Election Data'!$C$1:$C$3144,0),MATCH('Joined Data'!P$1,'Raw Election Data'!$A$1:$AN$1,0))</f>
        <v>-64108</v>
      </c>
      <c r="Q2448">
        <f>INDEX('Raw Election Data'!$A$1:$AN$3144,MATCH($C2448&amp;" "&amp;$B2448,'Raw Election Data'!$C$1:$C$3144,0),MATCH('Joined Data'!Q$1,'Raw Election Data'!$A$1:$AN$1,0))</f>
        <v>0.26039098452877552</v>
      </c>
      <c r="R2448">
        <f>INDEX('Raw Election Data'!$A$1:$AN$3144,MATCH($C2448&amp;" "&amp;$B2448,'Raw Election Data'!$C$1:$C$3144,0),MATCH('Joined Data'!R$1,'Raw Election Data'!$A$1:$AN$1,0))</f>
        <v>-0.26039098452877552</v>
      </c>
    </row>
    <row r="2449" spans="1:18" ht="13.5" hidden="1" customHeight="1" x14ac:dyDescent="0.15">
      <c r="A2449" t="s">
        <v>294</v>
      </c>
      <c r="B2449" t="s">
        <v>6222</v>
      </c>
      <c r="C2449" t="str">
        <f>INDEX(FIPS!$A$1:$E$3236,MATCH($F2449,FIPS!$D$1:$D$3236,0),5)</f>
        <v>Decatur County</v>
      </c>
      <c r="D2449" t="s">
        <v>295</v>
      </c>
      <c r="E2449" s="15" t="s">
        <v>25</v>
      </c>
      <c r="F2449" t="s">
        <v>6272</v>
      </c>
      <c r="G2449" t="s">
        <v>7775</v>
      </c>
      <c r="H2449" t="str">
        <f>IFERROR(VLOOKUP($G2449,'Team Colors'!$A:$B,2,0),"#c9c9c9")</f>
        <v>#c60c30</v>
      </c>
      <c r="I2449">
        <f>INDEX('Raw Election Data'!$A$1:$AN$3144,MATCH($C2449&amp;" "&amp;$B2449,'Raw Election Data'!$C$1:$C$3144,0),MATCH('Joined Data'!I$1,'Raw Election Data'!$A$1:$AN$1,0))</f>
        <v>11660</v>
      </c>
      <c r="J2449">
        <f>INDEX('Raw Election Data'!$A$1:$AN$3144,MATCH($C2449&amp;" "&amp;$B2449,'Raw Election Data'!$C$1:$C$3144,0),MATCH('Joined Data'!J$1,'Raw Election Data'!$A$1:$AN$1,0))</f>
        <v>894</v>
      </c>
      <c r="K2449">
        <f>INDEX('Raw Election Data'!$A$1:$AN$3144,MATCH($C2449&amp;" "&amp;$B2449,'Raw Election Data'!$C$1:$C$3144,0),MATCH('Joined Data'!K$1,'Raw Election Data'!$A$1:$AN$1,0))</f>
        <v>3580</v>
      </c>
      <c r="L2449">
        <f>INDEX('Raw Election Data'!$A$1:$AN$3144,MATCH($C2449&amp;" "&amp;$B2449,'Raw Election Data'!$C$1:$C$3144,0),MATCH('Joined Data'!L$1,'Raw Election Data'!$A$1:$AN$1,0))</f>
        <v>4577</v>
      </c>
      <c r="M2449">
        <f>INDEX('Raw Election Data'!$A$1:$AN$3144,MATCH($C2449&amp;" "&amp;$B2449,'Raw Election Data'!$C$1:$C$3144,0),MATCH('Joined Data'!M$1,'Raw Election Data'!$A$1:$AN$1,0))</f>
        <v>0.19532444832859952</v>
      </c>
      <c r="N2449">
        <f>INDEX('Raw Election Data'!$A$1:$AN$3144,MATCH($C2449&amp;" "&amp;$B2449,'Raw Election Data'!$C$1:$C$3144,0),MATCH('Joined Data'!N$1,'Raw Election Data'!$A$1:$AN$1,0))</f>
        <v>0.78217172820624858</v>
      </c>
      <c r="O2449">
        <f>INDEX('Raw Election Data'!$A$1:$AN$3144,MATCH($C2449&amp;" "&amp;$B2449,'Raw Election Data'!$C$1:$C$3144,0),MATCH('Joined Data'!O$1,'Raw Election Data'!$A$1:$AN$1,0))</f>
        <v>-2686</v>
      </c>
      <c r="P2449">
        <f>INDEX('Raw Election Data'!$A$1:$AN$3144,MATCH($C2449&amp;" "&amp;$B2449,'Raw Election Data'!$C$1:$C$3144,0),MATCH('Joined Data'!P$1,'Raw Election Data'!$A$1:$AN$1,0))</f>
        <v>2686</v>
      </c>
      <c r="Q2449">
        <f>INDEX('Raw Election Data'!$A$1:$AN$3144,MATCH($C2449&amp;" "&amp;$B2449,'Raw Election Data'!$C$1:$C$3144,0),MATCH('Joined Data'!Q$1,'Raw Election Data'!$A$1:$AN$1,0))</f>
        <v>-0.58684727987764906</v>
      </c>
      <c r="R2449">
        <f>INDEX('Raw Election Data'!$A$1:$AN$3144,MATCH($C2449&amp;" "&amp;$B2449,'Raw Election Data'!$C$1:$C$3144,0),MATCH('Joined Data'!R$1,'Raw Election Data'!$A$1:$AN$1,0))</f>
        <v>0.58684727987764906</v>
      </c>
    </row>
    <row r="2450" spans="1:18" ht="13.5" hidden="1" customHeight="1" x14ac:dyDescent="0.15">
      <c r="A2450" t="s">
        <v>294</v>
      </c>
      <c r="B2450" t="s">
        <v>6222</v>
      </c>
      <c r="C2450" t="str">
        <f>INDEX(FIPS!$A$1:$E$3236,MATCH($F2450,FIPS!$D$1:$D$3236,0),5)</f>
        <v>DeKalb County</v>
      </c>
      <c r="D2450" t="s">
        <v>295</v>
      </c>
      <c r="E2450" s="15" t="s">
        <v>26</v>
      </c>
      <c r="F2450" t="s">
        <v>6273</v>
      </c>
      <c r="G2450" t="s">
        <v>7775</v>
      </c>
      <c r="H2450" t="str">
        <f>IFERROR(VLOOKUP($G2450,'Team Colors'!$A:$B,2,0),"#c9c9c9")</f>
        <v>#c60c30</v>
      </c>
      <c r="I2450">
        <f>INDEX('Raw Election Data'!$A$1:$AN$3144,MATCH($C2450&amp;" "&amp;$B2450,'Raw Election Data'!$C$1:$C$3144,0),MATCH('Joined Data'!I$1,'Raw Election Data'!$A$1:$AN$1,0))</f>
        <v>19182</v>
      </c>
      <c r="J2450">
        <f>INDEX('Raw Election Data'!$A$1:$AN$3144,MATCH($C2450&amp;" "&amp;$B2450,'Raw Election Data'!$C$1:$C$3144,0),MATCH('Joined Data'!J$1,'Raw Election Data'!$A$1:$AN$1,0))</f>
        <v>1566</v>
      </c>
      <c r="K2450">
        <f>INDEX('Raw Election Data'!$A$1:$AN$3144,MATCH($C2450&amp;" "&amp;$B2450,'Raw Election Data'!$C$1:$C$3144,0),MATCH('Joined Data'!K$1,'Raw Election Data'!$A$1:$AN$1,0))</f>
        <v>5164</v>
      </c>
      <c r="L2450">
        <f>INDEX('Raw Election Data'!$A$1:$AN$3144,MATCH($C2450&amp;" "&amp;$B2450,'Raw Election Data'!$C$1:$C$3144,0),MATCH('Joined Data'!L$1,'Raw Election Data'!$A$1:$AN$1,0))</f>
        <v>6940</v>
      </c>
      <c r="M2450">
        <f>INDEX('Raw Election Data'!$A$1:$AN$3144,MATCH($C2450&amp;" "&amp;$B2450,'Raw Election Data'!$C$1:$C$3144,0),MATCH('Joined Data'!M$1,'Raw Election Data'!$A$1:$AN$1,0))</f>
        <v>0.22564841498559077</v>
      </c>
      <c r="N2450">
        <f>INDEX('Raw Election Data'!$A$1:$AN$3144,MATCH($C2450&amp;" "&amp;$B2450,'Raw Election Data'!$C$1:$C$3144,0),MATCH('Joined Data'!N$1,'Raw Election Data'!$A$1:$AN$1,0))</f>
        <v>0.74409221902017286</v>
      </c>
      <c r="O2450">
        <f>INDEX('Raw Election Data'!$A$1:$AN$3144,MATCH($C2450&amp;" "&amp;$B2450,'Raw Election Data'!$C$1:$C$3144,0),MATCH('Joined Data'!O$1,'Raw Election Data'!$A$1:$AN$1,0))</f>
        <v>-3598</v>
      </c>
      <c r="P2450">
        <f>INDEX('Raw Election Data'!$A$1:$AN$3144,MATCH($C2450&amp;" "&amp;$B2450,'Raw Election Data'!$C$1:$C$3144,0),MATCH('Joined Data'!P$1,'Raw Election Data'!$A$1:$AN$1,0))</f>
        <v>3598</v>
      </c>
      <c r="Q2450">
        <f>INDEX('Raw Election Data'!$A$1:$AN$3144,MATCH($C2450&amp;" "&amp;$B2450,'Raw Election Data'!$C$1:$C$3144,0),MATCH('Joined Data'!Q$1,'Raw Election Data'!$A$1:$AN$1,0))</f>
        <v>-0.51844380403458212</v>
      </c>
      <c r="R2450">
        <f>INDEX('Raw Election Data'!$A$1:$AN$3144,MATCH($C2450&amp;" "&amp;$B2450,'Raw Election Data'!$C$1:$C$3144,0),MATCH('Joined Data'!R$1,'Raw Election Data'!$A$1:$AN$1,0))</f>
        <v>0.51844380403458212</v>
      </c>
    </row>
    <row r="2451" spans="1:18" ht="13.5" hidden="1" customHeight="1" x14ac:dyDescent="0.15">
      <c r="A2451" t="s">
        <v>294</v>
      </c>
      <c r="B2451" t="s">
        <v>6222</v>
      </c>
      <c r="C2451" t="str">
        <f>INDEX(FIPS!$A$1:$E$3236,MATCH($F2451,FIPS!$D$1:$D$3236,0),5)</f>
        <v>Dickson County</v>
      </c>
      <c r="D2451" t="s">
        <v>295</v>
      </c>
      <c r="E2451" s="15" t="s">
        <v>27</v>
      </c>
      <c r="F2451" t="s">
        <v>6275</v>
      </c>
      <c r="G2451" t="s">
        <v>7775</v>
      </c>
      <c r="H2451" t="str">
        <f>IFERROR(VLOOKUP($G2451,'Team Colors'!$A:$B,2,0),"#c9c9c9")</f>
        <v>#c60c30</v>
      </c>
      <c r="I2451">
        <f>INDEX('Raw Election Data'!$A$1:$AN$3144,MATCH($C2451&amp;" "&amp;$B2451,'Raw Election Data'!$C$1:$C$3144,0),MATCH('Joined Data'!I$1,'Raw Election Data'!$A$1:$AN$1,0))</f>
        <v>51487</v>
      </c>
      <c r="J2451">
        <f>INDEX('Raw Election Data'!$A$1:$AN$3144,MATCH($C2451&amp;" "&amp;$B2451,'Raw Election Data'!$C$1:$C$3144,0),MATCH('Joined Data'!J$1,'Raw Election Data'!$A$1:$AN$1,0))</f>
        <v>4718</v>
      </c>
      <c r="K2451">
        <f>INDEX('Raw Election Data'!$A$1:$AN$3144,MATCH($C2451&amp;" "&amp;$B2451,'Raw Election Data'!$C$1:$C$3144,0),MATCH('Joined Data'!K$1,'Raw Election Data'!$A$1:$AN$1,0))</f>
        <v>13213</v>
      </c>
      <c r="L2451">
        <f>INDEX('Raw Election Data'!$A$1:$AN$3144,MATCH($C2451&amp;" "&amp;$B2451,'Raw Election Data'!$C$1:$C$3144,0),MATCH('Joined Data'!L$1,'Raw Election Data'!$A$1:$AN$1,0))</f>
        <v>18619</v>
      </c>
      <c r="M2451">
        <f>INDEX('Raw Election Data'!$A$1:$AN$3144,MATCH($C2451&amp;" "&amp;$B2451,'Raw Election Data'!$C$1:$C$3144,0),MATCH('Joined Data'!M$1,'Raw Election Data'!$A$1:$AN$1,0))</f>
        <v>0.25339706751168162</v>
      </c>
      <c r="N2451">
        <f>INDEX('Raw Election Data'!$A$1:$AN$3144,MATCH($C2451&amp;" "&amp;$B2451,'Raw Election Data'!$C$1:$C$3144,0),MATCH('Joined Data'!N$1,'Raw Election Data'!$A$1:$AN$1,0))</f>
        <v>0.70965143133358399</v>
      </c>
      <c r="O2451">
        <f>INDEX('Raw Election Data'!$A$1:$AN$3144,MATCH($C2451&amp;" "&amp;$B2451,'Raw Election Data'!$C$1:$C$3144,0),MATCH('Joined Data'!O$1,'Raw Election Data'!$A$1:$AN$1,0))</f>
        <v>-8495</v>
      </c>
      <c r="P2451">
        <f>INDEX('Raw Election Data'!$A$1:$AN$3144,MATCH($C2451&amp;" "&amp;$B2451,'Raw Election Data'!$C$1:$C$3144,0),MATCH('Joined Data'!P$1,'Raw Election Data'!$A$1:$AN$1,0))</f>
        <v>8495</v>
      </c>
      <c r="Q2451">
        <f>INDEX('Raw Election Data'!$A$1:$AN$3144,MATCH($C2451&amp;" "&amp;$B2451,'Raw Election Data'!$C$1:$C$3144,0),MATCH('Joined Data'!Q$1,'Raw Election Data'!$A$1:$AN$1,0))</f>
        <v>-0.45625436382190238</v>
      </c>
      <c r="R2451">
        <f>INDEX('Raw Election Data'!$A$1:$AN$3144,MATCH($C2451&amp;" "&amp;$B2451,'Raw Election Data'!$C$1:$C$3144,0),MATCH('Joined Data'!R$1,'Raw Election Data'!$A$1:$AN$1,0))</f>
        <v>0.45625436382190238</v>
      </c>
    </row>
    <row r="2452" spans="1:18" ht="13.5" hidden="1" customHeight="1" x14ac:dyDescent="0.15">
      <c r="A2452" t="s">
        <v>294</v>
      </c>
      <c r="B2452" t="s">
        <v>6222</v>
      </c>
      <c r="C2452" t="str">
        <f>INDEX(FIPS!$A$1:$E$3236,MATCH($F2452,FIPS!$D$1:$D$3236,0),5)</f>
        <v>Dyer County</v>
      </c>
      <c r="D2452" t="s">
        <v>295</v>
      </c>
      <c r="E2452" s="15" t="s">
        <v>28</v>
      </c>
      <c r="F2452" t="s">
        <v>6277</v>
      </c>
      <c r="G2452" t="s">
        <v>7775</v>
      </c>
      <c r="H2452" t="str">
        <f>IFERROR(VLOOKUP($G2452,'Team Colors'!$A:$B,2,0),"#c9c9c9")</f>
        <v>#c60c30</v>
      </c>
      <c r="I2452">
        <f>INDEX('Raw Election Data'!$A$1:$AN$3144,MATCH($C2452&amp;" "&amp;$B2452,'Raw Election Data'!$C$1:$C$3144,0),MATCH('Joined Data'!I$1,'Raw Election Data'!$A$1:$AN$1,0))</f>
        <v>37893</v>
      </c>
      <c r="J2452">
        <f>INDEX('Raw Election Data'!$A$1:$AN$3144,MATCH($C2452&amp;" "&amp;$B2452,'Raw Election Data'!$C$1:$C$3144,0),MATCH('Joined Data'!J$1,'Raw Election Data'!$A$1:$AN$1,0))</f>
        <v>2815</v>
      </c>
      <c r="K2452">
        <f>INDEX('Raw Election Data'!$A$1:$AN$3144,MATCH($C2452&amp;" "&amp;$B2452,'Raw Election Data'!$C$1:$C$3144,0),MATCH('Joined Data'!K$1,'Raw Election Data'!$A$1:$AN$1,0))</f>
        <v>10175</v>
      </c>
      <c r="L2452">
        <f>INDEX('Raw Election Data'!$A$1:$AN$3144,MATCH($C2452&amp;" "&amp;$B2452,'Raw Election Data'!$C$1:$C$3144,0),MATCH('Joined Data'!L$1,'Raw Election Data'!$A$1:$AN$1,0))</f>
        <v>13290</v>
      </c>
      <c r="M2452">
        <f>INDEX('Raw Election Data'!$A$1:$AN$3144,MATCH($C2452&amp;" "&amp;$B2452,'Raw Election Data'!$C$1:$C$3144,0),MATCH('Joined Data'!M$1,'Raw Election Data'!$A$1:$AN$1,0))</f>
        <v>0.21181339352896916</v>
      </c>
      <c r="N2452">
        <f>INDEX('Raw Election Data'!$A$1:$AN$3144,MATCH($C2452&amp;" "&amp;$B2452,'Raw Election Data'!$C$1:$C$3144,0),MATCH('Joined Data'!N$1,'Raw Election Data'!$A$1:$AN$1,0))</f>
        <v>0.76561324303987965</v>
      </c>
      <c r="O2452">
        <f>INDEX('Raw Election Data'!$A$1:$AN$3144,MATCH($C2452&amp;" "&amp;$B2452,'Raw Election Data'!$C$1:$C$3144,0),MATCH('Joined Data'!O$1,'Raw Election Data'!$A$1:$AN$1,0))</f>
        <v>-7360</v>
      </c>
      <c r="P2452">
        <f>INDEX('Raw Election Data'!$A$1:$AN$3144,MATCH($C2452&amp;" "&amp;$B2452,'Raw Election Data'!$C$1:$C$3144,0),MATCH('Joined Data'!P$1,'Raw Election Data'!$A$1:$AN$1,0))</f>
        <v>7360</v>
      </c>
      <c r="Q2452">
        <f>INDEX('Raw Election Data'!$A$1:$AN$3144,MATCH($C2452&amp;" "&amp;$B2452,'Raw Election Data'!$C$1:$C$3144,0),MATCH('Joined Data'!Q$1,'Raw Election Data'!$A$1:$AN$1,0))</f>
        <v>-0.55379984951091044</v>
      </c>
      <c r="R2452">
        <f>INDEX('Raw Election Data'!$A$1:$AN$3144,MATCH($C2452&amp;" "&amp;$B2452,'Raw Election Data'!$C$1:$C$3144,0),MATCH('Joined Data'!R$1,'Raw Election Data'!$A$1:$AN$1,0))</f>
        <v>0.55379984951091044</v>
      </c>
    </row>
    <row r="2453" spans="1:18" ht="13.5" hidden="1" customHeight="1" x14ac:dyDescent="0.15">
      <c r="A2453" t="s">
        <v>294</v>
      </c>
      <c r="B2453" t="s">
        <v>6222</v>
      </c>
      <c r="C2453" t="str">
        <f>INDEX(FIPS!$A$1:$E$3236,MATCH($F2453,FIPS!$D$1:$D$3236,0),5)</f>
        <v>Fayette County</v>
      </c>
      <c r="D2453" t="s">
        <v>295</v>
      </c>
      <c r="E2453" s="15" t="s">
        <v>29</v>
      </c>
      <c r="F2453" t="s">
        <v>6280</v>
      </c>
      <c r="G2453" t="s">
        <v>7775</v>
      </c>
      <c r="H2453" t="str">
        <f>IFERROR(VLOOKUP($G2453,'Team Colors'!$A:$B,2,0),"#c9c9c9")</f>
        <v>#c60c30</v>
      </c>
      <c r="I2453">
        <f>INDEX('Raw Election Data'!$A$1:$AN$3144,MATCH($C2453&amp;" "&amp;$B2453,'Raw Election Data'!$C$1:$C$3144,0),MATCH('Joined Data'!I$1,'Raw Election Data'!$A$1:$AN$1,0))</f>
        <v>39165</v>
      </c>
      <c r="J2453">
        <f>INDEX('Raw Election Data'!$A$1:$AN$3144,MATCH($C2453&amp;" "&amp;$B2453,'Raw Election Data'!$C$1:$C$3144,0),MATCH('Joined Data'!J$1,'Raw Election Data'!$A$1:$AN$1,0))</f>
        <v>5865</v>
      </c>
      <c r="K2453">
        <f>INDEX('Raw Election Data'!$A$1:$AN$3144,MATCH($C2453&amp;" "&amp;$B2453,'Raw Election Data'!$C$1:$C$3144,0),MATCH('Joined Data'!K$1,'Raw Election Data'!$A$1:$AN$1,0))</f>
        <v>13046</v>
      </c>
      <c r="L2453">
        <f>INDEX('Raw Election Data'!$A$1:$AN$3144,MATCH($C2453&amp;" "&amp;$B2453,'Raw Election Data'!$C$1:$C$3144,0),MATCH('Joined Data'!L$1,'Raw Election Data'!$A$1:$AN$1,0))</f>
        <v>19306</v>
      </c>
      <c r="M2453">
        <f>INDEX('Raw Election Data'!$A$1:$AN$3144,MATCH($C2453&amp;" "&amp;$B2453,'Raw Election Data'!$C$1:$C$3144,0),MATCH('Joined Data'!M$1,'Raw Election Data'!$A$1:$AN$1,0))</f>
        <v>0.30379156738837665</v>
      </c>
      <c r="N2453">
        <f>INDEX('Raw Election Data'!$A$1:$AN$3144,MATCH($C2453&amp;" "&amp;$B2453,'Raw Election Data'!$C$1:$C$3144,0),MATCH('Joined Data'!N$1,'Raw Election Data'!$A$1:$AN$1,0))</f>
        <v>0.67574847197762355</v>
      </c>
      <c r="O2453">
        <f>INDEX('Raw Election Data'!$A$1:$AN$3144,MATCH($C2453&amp;" "&amp;$B2453,'Raw Election Data'!$C$1:$C$3144,0),MATCH('Joined Data'!O$1,'Raw Election Data'!$A$1:$AN$1,0))</f>
        <v>-7181</v>
      </c>
      <c r="P2453">
        <f>INDEX('Raw Election Data'!$A$1:$AN$3144,MATCH($C2453&amp;" "&amp;$B2453,'Raw Election Data'!$C$1:$C$3144,0),MATCH('Joined Data'!P$1,'Raw Election Data'!$A$1:$AN$1,0))</f>
        <v>7181</v>
      </c>
      <c r="Q2453">
        <f>INDEX('Raw Election Data'!$A$1:$AN$3144,MATCH($C2453&amp;" "&amp;$B2453,'Raw Election Data'!$C$1:$C$3144,0),MATCH('Joined Data'!Q$1,'Raw Election Data'!$A$1:$AN$1,0))</f>
        <v>-0.37195690458924691</v>
      </c>
      <c r="R2453">
        <f>INDEX('Raw Election Data'!$A$1:$AN$3144,MATCH($C2453&amp;" "&amp;$B2453,'Raw Election Data'!$C$1:$C$3144,0),MATCH('Joined Data'!R$1,'Raw Election Data'!$A$1:$AN$1,0))</f>
        <v>0.37195690458924691</v>
      </c>
    </row>
    <row r="2454" spans="1:18" ht="13.5" hidden="1" customHeight="1" x14ac:dyDescent="0.15">
      <c r="A2454" t="s">
        <v>294</v>
      </c>
      <c r="B2454" t="s">
        <v>6222</v>
      </c>
      <c r="C2454" t="str">
        <f>INDEX(FIPS!$A$1:$E$3236,MATCH($F2454,FIPS!$D$1:$D$3236,0),5)</f>
        <v>Fentress County</v>
      </c>
      <c r="D2454" t="s">
        <v>295</v>
      </c>
      <c r="E2454" s="15" t="s">
        <v>30</v>
      </c>
      <c r="F2454" t="s">
        <v>6282</v>
      </c>
      <c r="G2454" t="s">
        <v>7775</v>
      </c>
      <c r="H2454" t="str">
        <f>IFERROR(VLOOKUP($G2454,'Team Colors'!$A:$B,2,0),"#c9c9c9")</f>
        <v>#c60c30</v>
      </c>
      <c r="I2454">
        <f>INDEX('Raw Election Data'!$A$1:$AN$3144,MATCH($C2454&amp;" "&amp;$B2454,'Raw Election Data'!$C$1:$C$3144,0),MATCH('Joined Data'!I$1,'Raw Election Data'!$A$1:$AN$1,0))</f>
        <v>17917</v>
      </c>
      <c r="J2454">
        <f>INDEX('Raw Election Data'!$A$1:$AN$3144,MATCH($C2454&amp;" "&amp;$B2454,'Raw Election Data'!$C$1:$C$3144,0),MATCH('Joined Data'!J$1,'Raw Election Data'!$A$1:$AN$1,0))</f>
        <v>1100</v>
      </c>
      <c r="K2454">
        <f>INDEX('Raw Election Data'!$A$1:$AN$3144,MATCH($C2454&amp;" "&amp;$B2454,'Raw Election Data'!$C$1:$C$3144,0),MATCH('Joined Data'!K$1,'Raw Election Data'!$A$1:$AN$1,0))</f>
        <v>6032</v>
      </c>
      <c r="L2454">
        <f>INDEX('Raw Election Data'!$A$1:$AN$3144,MATCH($C2454&amp;" "&amp;$B2454,'Raw Election Data'!$C$1:$C$3144,0),MATCH('Joined Data'!L$1,'Raw Election Data'!$A$1:$AN$1,0))</f>
        <v>7311</v>
      </c>
      <c r="M2454">
        <f>INDEX('Raw Election Data'!$A$1:$AN$3144,MATCH($C2454&amp;" "&amp;$B2454,'Raw Election Data'!$C$1:$C$3144,0),MATCH('Joined Data'!M$1,'Raw Election Data'!$A$1:$AN$1,0))</f>
        <v>0.15045821365066339</v>
      </c>
      <c r="N2454">
        <f>INDEX('Raw Election Data'!$A$1:$AN$3144,MATCH($C2454&amp;" "&amp;$B2454,'Raw Election Data'!$C$1:$C$3144,0),MATCH('Joined Data'!N$1,'Raw Election Data'!$A$1:$AN$1,0))</f>
        <v>0.82505813158254682</v>
      </c>
      <c r="O2454">
        <f>INDEX('Raw Election Data'!$A$1:$AN$3144,MATCH($C2454&amp;" "&amp;$B2454,'Raw Election Data'!$C$1:$C$3144,0),MATCH('Joined Data'!O$1,'Raw Election Data'!$A$1:$AN$1,0))</f>
        <v>-4932</v>
      </c>
      <c r="P2454">
        <f>INDEX('Raw Election Data'!$A$1:$AN$3144,MATCH($C2454&amp;" "&amp;$B2454,'Raw Election Data'!$C$1:$C$3144,0),MATCH('Joined Data'!P$1,'Raw Election Data'!$A$1:$AN$1,0))</f>
        <v>4932</v>
      </c>
      <c r="Q2454">
        <f>INDEX('Raw Election Data'!$A$1:$AN$3144,MATCH($C2454&amp;" "&amp;$B2454,'Raw Election Data'!$C$1:$C$3144,0),MATCH('Joined Data'!Q$1,'Raw Election Data'!$A$1:$AN$1,0))</f>
        <v>-0.67459991793188345</v>
      </c>
      <c r="R2454">
        <f>INDEX('Raw Election Data'!$A$1:$AN$3144,MATCH($C2454&amp;" "&amp;$B2454,'Raw Election Data'!$C$1:$C$3144,0),MATCH('Joined Data'!R$1,'Raw Election Data'!$A$1:$AN$1,0))</f>
        <v>0.67459991793188345</v>
      </c>
    </row>
    <row r="2455" spans="1:18" ht="13.5" hidden="1" customHeight="1" x14ac:dyDescent="0.15">
      <c r="A2455" t="s">
        <v>294</v>
      </c>
      <c r="B2455" t="s">
        <v>6222</v>
      </c>
      <c r="C2455" t="str">
        <f>INDEX(FIPS!$A$1:$E$3236,MATCH($F2455,FIPS!$D$1:$D$3236,0),5)</f>
        <v>Franklin County</v>
      </c>
      <c r="D2455" t="s">
        <v>295</v>
      </c>
      <c r="E2455" s="15" t="s">
        <v>31</v>
      </c>
      <c r="F2455" t="s">
        <v>6283</v>
      </c>
      <c r="G2455" t="s">
        <v>7775</v>
      </c>
      <c r="H2455" t="str">
        <f>IFERROR(VLOOKUP($G2455,'Team Colors'!$A:$B,2,0),"#c9c9c9")</f>
        <v>#c60c30</v>
      </c>
      <c r="I2455">
        <f>INDEX('Raw Election Data'!$A$1:$AN$3144,MATCH($C2455&amp;" "&amp;$B2455,'Raw Election Data'!$C$1:$C$3144,0),MATCH('Joined Data'!I$1,'Raw Election Data'!$A$1:$AN$1,0))</f>
        <v>41449</v>
      </c>
      <c r="J2455">
        <f>INDEX('Raw Election Data'!$A$1:$AN$3144,MATCH($C2455&amp;" "&amp;$B2455,'Raw Election Data'!$C$1:$C$3144,0),MATCH('Joined Data'!J$1,'Raw Election Data'!$A$1:$AN$1,0))</f>
        <v>4372</v>
      </c>
      <c r="K2455">
        <f>INDEX('Raw Election Data'!$A$1:$AN$3144,MATCH($C2455&amp;" "&amp;$B2455,'Raw Election Data'!$C$1:$C$3144,0),MATCH('Joined Data'!K$1,'Raw Election Data'!$A$1:$AN$1,0))</f>
        <v>11526</v>
      </c>
      <c r="L2455">
        <f>INDEX('Raw Election Data'!$A$1:$AN$3144,MATCH($C2455&amp;" "&amp;$B2455,'Raw Election Data'!$C$1:$C$3144,0),MATCH('Joined Data'!L$1,'Raw Election Data'!$A$1:$AN$1,0))</f>
        <v>16363</v>
      </c>
      <c r="M2455">
        <f>INDEX('Raw Election Data'!$A$1:$AN$3144,MATCH($C2455&amp;" "&amp;$B2455,'Raw Election Data'!$C$1:$C$3144,0),MATCH('Joined Data'!M$1,'Raw Election Data'!$A$1:$AN$1,0))</f>
        <v>0.26718816842877224</v>
      </c>
      <c r="N2455">
        <f>INDEX('Raw Election Data'!$A$1:$AN$3144,MATCH($C2455&amp;" "&amp;$B2455,'Raw Election Data'!$C$1:$C$3144,0),MATCH('Joined Data'!N$1,'Raw Election Data'!$A$1:$AN$1,0))</f>
        <v>0.70439405976899105</v>
      </c>
      <c r="O2455">
        <f>INDEX('Raw Election Data'!$A$1:$AN$3144,MATCH($C2455&amp;" "&amp;$B2455,'Raw Election Data'!$C$1:$C$3144,0),MATCH('Joined Data'!O$1,'Raw Election Data'!$A$1:$AN$1,0))</f>
        <v>-7154</v>
      </c>
      <c r="P2455">
        <f>INDEX('Raw Election Data'!$A$1:$AN$3144,MATCH($C2455&amp;" "&amp;$B2455,'Raw Election Data'!$C$1:$C$3144,0),MATCH('Joined Data'!P$1,'Raw Election Data'!$A$1:$AN$1,0))</f>
        <v>7154</v>
      </c>
      <c r="Q2455">
        <f>INDEX('Raw Election Data'!$A$1:$AN$3144,MATCH($C2455&amp;" "&amp;$B2455,'Raw Election Data'!$C$1:$C$3144,0),MATCH('Joined Data'!Q$1,'Raw Election Data'!$A$1:$AN$1,0))</f>
        <v>-0.43720589134021881</v>
      </c>
      <c r="R2455">
        <f>INDEX('Raw Election Data'!$A$1:$AN$3144,MATCH($C2455&amp;" "&amp;$B2455,'Raw Election Data'!$C$1:$C$3144,0),MATCH('Joined Data'!R$1,'Raw Election Data'!$A$1:$AN$1,0))</f>
        <v>0.43720589134021881</v>
      </c>
    </row>
    <row r="2456" spans="1:18" ht="13.5" hidden="1" customHeight="1" x14ac:dyDescent="0.15">
      <c r="A2456" t="s">
        <v>294</v>
      </c>
      <c r="B2456" t="s">
        <v>6222</v>
      </c>
      <c r="C2456" t="str">
        <f>INDEX(FIPS!$A$1:$E$3236,MATCH($F2456,FIPS!$D$1:$D$3236,0),5)</f>
        <v>Gibson County</v>
      </c>
      <c r="D2456" t="s">
        <v>295</v>
      </c>
      <c r="E2456" s="15" t="s">
        <v>32</v>
      </c>
      <c r="F2456" t="s">
        <v>6284</v>
      </c>
      <c r="G2456" t="s">
        <v>7775</v>
      </c>
      <c r="H2456" t="str">
        <f>IFERROR(VLOOKUP($G2456,'Team Colors'!$A:$B,2,0),"#c9c9c9")</f>
        <v>#c60c30</v>
      </c>
      <c r="I2456">
        <f>INDEX('Raw Election Data'!$A$1:$AN$3144,MATCH($C2456&amp;" "&amp;$B2456,'Raw Election Data'!$C$1:$C$3144,0),MATCH('Joined Data'!I$1,'Raw Election Data'!$A$1:$AN$1,0))</f>
        <v>49399</v>
      </c>
      <c r="J2456">
        <f>INDEX('Raw Election Data'!$A$1:$AN$3144,MATCH($C2456&amp;" "&amp;$B2456,'Raw Election Data'!$C$1:$C$3144,0),MATCH('Joined Data'!J$1,'Raw Election Data'!$A$1:$AN$1,0))</f>
        <v>5255</v>
      </c>
      <c r="K2456">
        <f>INDEX('Raw Election Data'!$A$1:$AN$3144,MATCH($C2456&amp;" "&amp;$B2456,'Raw Election Data'!$C$1:$C$3144,0),MATCH('Joined Data'!K$1,'Raw Election Data'!$A$1:$AN$1,0))</f>
        <v>13779</v>
      </c>
      <c r="L2456">
        <f>INDEX('Raw Election Data'!$A$1:$AN$3144,MATCH($C2456&amp;" "&amp;$B2456,'Raw Election Data'!$C$1:$C$3144,0),MATCH('Joined Data'!L$1,'Raw Election Data'!$A$1:$AN$1,0))</f>
        <v>19484</v>
      </c>
      <c r="M2456">
        <f>INDEX('Raw Election Data'!$A$1:$AN$3144,MATCH($C2456&amp;" "&amp;$B2456,'Raw Election Data'!$C$1:$C$3144,0),MATCH('Joined Data'!M$1,'Raw Election Data'!$A$1:$AN$1,0))</f>
        <v>0.26970847875179632</v>
      </c>
      <c r="N2456">
        <f>INDEX('Raw Election Data'!$A$1:$AN$3144,MATCH($C2456&amp;" "&amp;$B2456,'Raw Election Data'!$C$1:$C$3144,0),MATCH('Joined Data'!N$1,'Raw Election Data'!$A$1:$AN$1,0))</f>
        <v>0.70719564771094234</v>
      </c>
      <c r="O2456">
        <f>INDEX('Raw Election Data'!$A$1:$AN$3144,MATCH($C2456&amp;" "&amp;$B2456,'Raw Election Data'!$C$1:$C$3144,0),MATCH('Joined Data'!O$1,'Raw Election Data'!$A$1:$AN$1,0))</f>
        <v>-8524</v>
      </c>
      <c r="P2456">
        <f>INDEX('Raw Election Data'!$A$1:$AN$3144,MATCH($C2456&amp;" "&amp;$B2456,'Raw Election Data'!$C$1:$C$3144,0),MATCH('Joined Data'!P$1,'Raw Election Data'!$A$1:$AN$1,0))</f>
        <v>8524</v>
      </c>
      <c r="Q2456">
        <f>INDEX('Raw Election Data'!$A$1:$AN$3144,MATCH($C2456&amp;" "&amp;$B2456,'Raw Election Data'!$C$1:$C$3144,0),MATCH('Joined Data'!Q$1,'Raw Election Data'!$A$1:$AN$1,0))</f>
        <v>-0.43748716895914602</v>
      </c>
      <c r="R2456">
        <f>INDEX('Raw Election Data'!$A$1:$AN$3144,MATCH($C2456&amp;" "&amp;$B2456,'Raw Election Data'!$C$1:$C$3144,0),MATCH('Joined Data'!R$1,'Raw Election Data'!$A$1:$AN$1,0))</f>
        <v>0.43748716895914602</v>
      </c>
    </row>
    <row r="2457" spans="1:18" ht="13.5" hidden="1" customHeight="1" x14ac:dyDescent="0.15">
      <c r="A2457" t="s">
        <v>294</v>
      </c>
      <c r="B2457" t="s">
        <v>6222</v>
      </c>
      <c r="C2457" t="str">
        <f>INDEX(FIPS!$A$1:$E$3236,MATCH($F2457,FIPS!$D$1:$D$3236,0),5)</f>
        <v>Giles County</v>
      </c>
      <c r="D2457" t="s">
        <v>295</v>
      </c>
      <c r="E2457" s="15" t="s">
        <v>33</v>
      </c>
      <c r="F2457" t="s">
        <v>6286</v>
      </c>
      <c r="G2457" t="s">
        <v>7775</v>
      </c>
      <c r="H2457" t="str">
        <f>IFERROR(VLOOKUP($G2457,'Team Colors'!$A:$B,2,0),"#c9c9c9")</f>
        <v>#c60c30</v>
      </c>
      <c r="I2457">
        <f>INDEX('Raw Election Data'!$A$1:$AN$3144,MATCH($C2457&amp;" "&amp;$B2457,'Raw Election Data'!$C$1:$C$3144,0),MATCH('Joined Data'!I$1,'Raw Election Data'!$A$1:$AN$1,0))</f>
        <v>28946</v>
      </c>
      <c r="J2457">
        <f>INDEX('Raw Election Data'!$A$1:$AN$3144,MATCH($C2457&amp;" "&amp;$B2457,'Raw Election Data'!$C$1:$C$3144,0),MATCH('Joined Data'!J$1,'Raw Election Data'!$A$1:$AN$1,0))</f>
        <v>2915</v>
      </c>
      <c r="K2457">
        <f>INDEX('Raw Election Data'!$A$1:$AN$3144,MATCH($C2457&amp;" "&amp;$B2457,'Raw Election Data'!$C$1:$C$3144,0),MATCH('Joined Data'!K$1,'Raw Election Data'!$A$1:$AN$1,0))</f>
        <v>7964</v>
      </c>
      <c r="L2457">
        <f>INDEX('Raw Election Data'!$A$1:$AN$3144,MATCH($C2457&amp;" "&amp;$B2457,'Raw Election Data'!$C$1:$C$3144,0),MATCH('Joined Data'!L$1,'Raw Election Data'!$A$1:$AN$1,0))</f>
        <v>11120</v>
      </c>
      <c r="M2457">
        <f>INDEX('Raw Election Data'!$A$1:$AN$3144,MATCH($C2457&amp;" "&amp;$B2457,'Raw Election Data'!$C$1:$C$3144,0),MATCH('Joined Data'!M$1,'Raw Election Data'!$A$1:$AN$1,0))</f>
        <v>0.26214028776978415</v>
      </c>
      <c r="N2457">
        <f>INDEX('Raw Election Data'!$A$1:$AN$3144,MATCH($C2457&amp;" "&amp;$B2457,'Raw Election Data'!$C$1:$C$3144,0),MATCH('Joined Data'!N$1,'Raw Election Data'!$A$1:$AN$1,0))</f>
        <v>0.7161870503597122</v>
      </c>
      <c r="O2457">
        <f>INDEX('Raw Election Data'!$A$1:$AN$3144,MATCH($C2457&amp;" "&amp;$B2457,'Raw Election Data'!$C$1:$C$3144,0),MATCH('Joined Data'!O$1,'Raw Election Data'!$A$1:$AN$1,0))</f>
        <v>-5049</v>
      </c>
      <c r="P2457">
        <f>INDEX('Raw Election Data'!$A$1:$AN$3144,MATCH($C2457&amp;" "&amp;$B2457,'Raw Election Data'!$C$1:$C$3144,0),MATCH('Joined Data'!P$1,'Raw Election Data'!$A$1:$AN$1,0))</f>
        <v>5049</v>
      </c>
      <c r="Q2457">
        <f>INDEX('Raw Election Data'!$A$1:$AN$3144,MATCH($C2457&amp;" "&amp;$B2457,'Raw Election Data'!$C$1:$C$3144,0),MATCH('Joined Data'!Q$1,'Raw Election Data'!$A$1:$AN$1,0))</f>
        <v>-0.45404676258992804</v>
      </c>
      <c r="R2457">
        <f>INDEX('Raw Election Data'!$A$1:$AN$3144,MATCH($C2457&amp;" "&amp;$B2457,'Raw Election Data'!$C$1:$C$3144,0),MATCH('Joined Data'!R$1,'Raw Election Data'!$A$1:$AN$1,0))</f>
        <v>0.45404676258992804</v>
      </c>
    </row>
    <row r="2458" spans="1:18" ht="13.5" hidden="1" customHeight="1" x14ac:dyDescent="0.15">
      <c r="A2458" t="s">
        <v>294</v>
      </c>
      <c r="B2458" t="s">
        <v>6222</v>
      </c>
      <c r="C2458" t="str">
        <f>INDEX(FIPS!$A$1:$E$3236,MATCH($F2458,FIPS!$D$1:$D$3236,0),5)</f>
        <v>Grainger County</v>
      </c>
      <c r="D2458" t="s">
        <v>295</v>
      </c>
      <c r="E2458" s="15" t="s">
        <v>34</v>
      </c>
      <c r="F2458" t="s">
        <v>6288</v>
      </c>
      <c r="G2458" t="s">
        <v>7775</v>
      </c>
      <c r="H2458" t="str">
        <f>IFERROR(VLOOKUP($G2458,'Team Colors'!$A:$B,2,0),"#c9c9c9")</f>
        <v>#c60c30</v>
      </c>
      <c r="I2458">
        <f>INDEX('Raw Election Data'!$A$1:$AN$3144,MATCH($C2458&amp;" "&amp;$B2458,'Raw Election Data'!$C$1:$C$3144,0),MATCH('Joined Data'!I$1,'Raw Election Data'!$A$1:$AN$1,0))</f>
        <v>22846</v>
      </c>
      <c r="J2458">
        <f>INDEX('Raw Election Data'!$A$1:$AN$3144,MATCH($C2458&amp;" "&amp;$B2458,'Raw Election Data'!$C$1:$C$3144,0),MATCH('Joined Data'!J$1,'Raw Election Data'!$A$1:$AN$1,0))</f>
        <v>1154</v>
      </c>
      <c r="K2458">
        <f>INDEX('Raw Election Data'!$A$1:$AN$3144,MATCH($C2458&amp;" "&amp;$B2458,'Raw Election Data'!$C$1:$C$3144,0),MATCH('Joined Data'!K$1,'Raw Election Data'!$A$1:$AN$1,0))</f>
        <v>6618</v>
      </c>
      <c r="L2458">
        <f>INDEX('Raw Election Data'!$A$1:$AN$3144,MATCH($C2458&amp;" "&amp;$B2458,'Raw Election Data'!$C$1:$C$3144,0),MATCH('Joined Data'!L$1,'Raw Election Data'!$A$1:$AN$1,0))</f>
        <v>7985</v>
      </c>
      <c r="M2458">
        <f>INDEX('Raw Election Data'!$A$1:$AN$3144,MATCH($C2458&amp;" "&amp;$B2458,'Raw Election Data'!$C$1:$C$3144,0),MATCH('Joined Data'!M$1,'Raw Election Data'!$A$1:$AN$1,0))</f>
        <v>0.14452097683155918</v>
      </c>
      <c r="N2458">
        <f>INDEX('Raw Election Data'!$A$1:$AN$3144,MATCH($C2458&amp;" "&amp;$B2458,'Raw Election Data'!$C$1:$C$3144,0),MATCH('Joined Data'!N$1,'Raw Election Data'!$A$1:$AN$1,0))</f>
        <v>0.82880400751408889</v>
      </c>
      <c r="O2458">
        <f>INDEX('Raw Election Data'!$A$1:$AN$3144,MATCH($C2458&amp;" "&amp;$B2458,'Raw Election Data'!$C$1:$C$3144,0),MATCH('Joined Data'!O$1,'Raw Election Data'!$A$1:$AN$1,0))</f>
        <v>-5464</v>
      </c>
      <c r="P2458">
        <f>INDEX('Raw Election Data'!$A$1:$AN$3144,MATCH($C2458&amp;" "&amp;$B2458,'Raw Election Data'!$C$1:$C$3144,0),MATCH('Joined Data'!P$1,'Raw Election Data'!$A$1:$AN$1,0))</f>
        <v>5464</v>
      </c>
      <c r="Q2458">
        <f>INDEX('Raw Election Data'!$A$1:$AN$3144,MATCH($C2458&amp;" "&amp;$B2458,'Raw Election Data'!$C$1:$C$3144,0),MATCH('Joined Data'!Q$1,'Raw Election Data'!$A$1:$AN$1,0))</f>
        <v>-0.68428303068252971</v>
      </c>
      <c r="R2458">
        <f>INDEX('Raw Election Data'!$A$1:$AN$3144,MATCH($C2458&amp;" "&amp;$B2458,'Raw Election Data'!$C$1:$C$3144,0),MATCH('Joined Data'!R$1,'Raw Election Data'!$A$1:$AN$1,0))</f>
        <v>0.68428303068252971</v>
      </c>
    </row>
    <row r="2459" spans="1:18" ht="13.5" hidden="1" customHeight="1" x14ac:dyDescent="0.15">
      <c r="A2459" t="s">
        <v>294</v>
      </c>
      <c r="B2459" t="s">
        <v>6222</v>
      </c>
      <c r="C2459" t="str">
        <f>INDEX(FIPS!$A$1:$E$3236,MATCH($F2459,FIPS!$D$1:$D$3236,0),5)</f>
        <v>Greene County</v>
      </c>
      <c r="D2459" t="s">
        <v>295</v>
      </c>
      <c r="E2459" s="15" t="s">
        <v>35</v>
      </c>
      <c r="F2459" t="s">
        <v>6289</v>
      </c>
      <c r="G2459" t="s">
        <v>7775</v>
      </c>
      <c r="H2459" t="str">
        <f>IFERROR(VLOOKUP($G2459,'Team Colors'!$A:$B,2,0),"#c9c9c9")</f>
        <v>#c60c30</v>
      </c>
      <c r="I2459">
        <f>INDEX('Raw Election Data'!$A$1:$AN$3144,MATCH($C2459&amp;" "&amp;$B2459,'Raw Election Data'!$C$1:$C$3144,0),MATCH('Joined Data'!I$1,'Raw Election Data'!$A$1:$AN$1,0))</f>
        <v>68580</v>
      </c>
      <c r="J2459">
        <f>INDEX('Raw Election Data'!$A$1:$AN$3144,MATCH($C2459&amp;" "&amp;$B2459,'Raw Election Data'!$C$1:$C$3144,0),MATCH('Joined Data'!J$1,'Raw Election Data'!$A$1:$AN$1,0))</f>
        <v>4211</v>
      </c>
      <c r="K2459">
        <f>INDEX('Raw Election Data'!$A$1:$AN$3144,MATCH($C2459&amp;" "&amp;$B2459,'Raw Election Data'!$C$1:$C$3144,0),MATCH('Joined Data'!K$1,'Raw Election Data'!$A$1:$AN$1,0))</f>
        <v>18538</v>
      </c>
      <c r="L2459">
        <f>INDEX('Raw Election Data'!$A$1:$AN$3144,MATCH($C2459&amp;" "&amp;$B2459,'Raw Election Data'!$C$1:$C$3144,0),MATCH('Joined Data'!L$1,'Raw Election Data'!$A$1:$AN$1,0))</f>
        <v>23491</v>
      </c>
      <c r="M2459">
        <f>INDEX('Raw Election Data'!$A$1:$AN$3144,MATCH($C2459&amp;" "&amp;$B2459,'Raw Election Data'!$C$1:$C$3144,0),MATCH('Joined Data'!M$1,'Raw Election Data'!$A$1:$AN$1,0))</f>
        <v>0.17926014218211231</v>
      </c>
      <c r="N2459">
        <f>INDEX('Raw Election Data'!$A$1:$AN$3144,MATCH($C2459&amp;" "&amp;$B2459,'Raw Election Data'!$C$1:$C$3144,0),MATCH('Joined Data'!N$1,'Raw Election Data'!$A$1:$AN$1,0))</f>
        <v>0.78915329275041501</v>
      </c>
      <c r="O2459">
        <f>INDEX('Raw Election Data'!$A$1:$AN$3144,MATCH($C2459&amp;" "&amp;$B2459,'Raw Election Data'!$C$1:$C$3144,0),MATCH('Joined Data'!O$1,'Raw Election Data'!$A$1:$AN$1,0))</f>
        <v>-14327</v>
      </c>
      <c r="P2459">
        <f>INDEX('Raw Election Data'!$A$1:$AN$3144,MATCH($C2459&amp;" "&amp;$B2459,'Raw Election Data'!$C$1:$C$3144,0),MATCH('Joined Data'!P$1,'Raw Election Data'!$A$1:$AN$1,0))</f>
        <v>14327</v>
      </c>
      <c r="Q2459">
        <f>INDEX('Raw Election Data'!$A$1:$AN$3144,MATCH($C2459&amp;" "&amp;$B2459,'Raw Election Data'!$C$1:$C$3144,0),MATCH('Joined Data'!Q$1,'Raw Election Data'!$A$1:$AN$1,0))</f>
        <v>-0.60989315056830273</v>
      </c>
      <c r="R2459">
        <f>INDEX('Raw Election Data'!$A$1:$AN$3144,MATCH($C2459&amp;" "&amp;$B2459,'Raw Election Data'!$C$1:$C$3144,0),MATCH('Joined Data'!R$1,'Raw Election Data'!$A$1:$AN$1,0))</f>
        <v>0.60989315056830273</v>
      </c>
    </row>
    <row r="2460" spans="1:18" ht="13.5" hidden="1" customHeight="1" x14ac:dyDescent="0.15">
      <c r="A2460" t="s">
        <v>294</v>
      </c>
      <c r="B2460" t="s">
        <v>6222</v>
      </c>
      <c r="C2460" t="str">
        <f>INDEX(FIPS!$A$1:$E$3236,MATCH($F2460,FIPS!$D$1:$D$3236,0),5)</f>
        <v>Grundy County</v>
      </c>
      <c r="D2460" t="s">
        <v>295</v>
      </c>
      <c r="E2460" s="15" t="s">
        <v>36</v>
      </c>
      <c r="F2460" t="s">
        <v>6292</v>
      </c>
      <c r="G2460" t="s">
        <v>7775</v>
      </c>
      <c r="H2460" t="str">
        <f>IFERROR(VLOOKUP($G2460,'Team Colors'!$A:$B,2,0),"#c9c9c9")</f>
        <v>#c60c30</v>
      </c>
      <c r="I2460">
        <f>INDEX('Raw Election Data'!$A$1:$AN$3144,MATCH($C2460&amp;" "&amp;$B2460,'Raw Election Data'!$C$1:$C$3144,0),MATCH('Joined Data'!I$1,'Raw Election Data'!$A$1:$AN$1,0))</f>
        <v>13441</v>
      </c>
      <c r="J2460">
        <f>INDEX('Raw Election Data'!$A$1:$AN$3144,MATCH($C2460&amp;" "&amp;$B2460,'Raw Election Data'!$C$1:$C$3144,0),MATCH('Joined Data'!J$1,'Raw Election Data'!$A$1:$AN$1,0))</f>
        <v>998</v>
      </c>
      <c r="K2460">
        <f>INDEX('Raw Election Data'!$A$1:$AN$3144,MATCH($C2460&amp;" "&amp;$B2460,'Raw Election Data'!$C$1:$C$3144,0),MATCH('Joined Data'!K$1,'Raw Election Data'!$A$1:$AN$1,0))</f>
        <v>3626</v>
      </c>
      <c r="L2460">
        <f>INDEX('Raw Election Data'!$A$1:$AN$3144,MATCH($C2460&amp;" "&amp;$B2460,'Raw Election Data'!$C$1:$C$3144,0),MATCH('Joined Data'!L$1,'Raw Election Data'!$A$1:$AN$1,0))</f>
        <v>4750</v>
      </c>
      <c r="M2460">
        <f>INDEX('Raw Election Data'!$A$1:$AN$3144,MATCH($C2460&amp;" "&amp;$B2460,'Raw Election Data'!$C$1:$C$3144,0),MATCH('Joined Data'!M$1,'Raw Election Data'!$A$1:$AN$1,0))</f>
        <v>0.21010526315789474</v>
      </c>
      <c r="N2460">
        <f>INDEX('Raw Election Data'!$A$1:$AN$3144,MATCH($C2460&amp;" "&amp;$B2460,'Raw Election Data'!$C$1:$C$3144,0),MATCH('Joined Data'!N$1,'Raw Election Data'!$A$1:$AN$1,0))</f>
        <v>0.76336842105263158</v>
      </c>
      <c r="O2460">
        <f>INDEX('Raw Election Data'!$A$1:$AN$3144,MATCH($C2460&amp;" "&amp;$B2460,'Raw Election Data'!$C$1:$C$3144,0),MATCH('Joined Data'!O$1,'Raw Election Data'!$A$1:$AN$1,0))</f>
        <v>-2628</v>
      </c>
      <c r="P2460">
        <f>INDEX('Raw Election Data'!$A$1:$AN$3144,MATCH($C2460&amp;" "&amp;$B2460,'Raw Election Data'!$C$1:$C$3144,0),MATCH('Joined Data'!P$1,'Raw Election Data'!$A$1:$AN$1,0))</f>
        <v>2628</v>
      </c>
      <c r="Q2460">
        <f>INDEX('Raw Election Data'!$A$1:$AN$3144,MATCH($C2460&amp;" "&amp;$B2460,'Raw Election Data'!$C$1:$C$3144,0),MATCH('Joined Data'!Q$1,'Raw Election Data'!$A$1:$AN$1,0))</f>
        <v>-0.5532631578947369</v>
      </c>
      <c r="R2460">
        <f>INDEX('Raw Election Data'!$A$1:$AN$3144,MATCH($C2460&amp;" "&amp;$B2460,'Raw Election Data'!$C$1:$C$3144,0),MATCH('Joined Data'!R$1,'Raw Election Data'!$A$1:$AN$1,0))</f>
        <v>0.5532631578947369</v>
      </c>
    </row>
    <row r="2461" spans="1:18" ht="13.5" hidden="1" customHeight="1" x14ac:dyDescent="0.15">
      <c r="A2461" t="s">
        <v>294</v>
      </c>
      <c r="B2461" t="s">
        <v>6222</v>
      </c>
      <c r="C2461" t="str">
        <f>INDEX(FIPS!$A$1:$E$3236,MATCH($F2461,FIPS!$D$1:$D$3236,0),5)</f>
        <v>Hamblen County</v>
      </c>
      <c r="D2461" t="s">
        <v>295</v>
      </c>
      <c r="E2461" s="15" t="s">
        <v>37</v>
      </c>
      <c r="F2461" t="s">
        <v>6294</v>
      </c>
      <c r="G2461" t="s">
        <v>7775</v>
      </c>
      <c r="H2461" t="str">
        <f>IFERROR(VLOOKUP($G2461,'Team Colors'!$A:$B,2,0),"#c9c9c9")</f>
        <v>#c60c30</v>
      </c>
      <c r="I2461">
        <f>INDEX('Raw Election Data'!$A$1:$AN$3144,MATCH($C2461&amp;" "&amp;$B2461,'Raw Election Data'!$C$1:$C$3144,0),MATCH('Joined Data'!I$1,'Raw Election Data'!$A$1:$AN$1,0))</f>
        <v>63402</v>
      </c>
      <c r="J2461">
        <f>INDEX('Raw Election Data'!$A$1:$AN$3144,MATCH($C2461&amp;" "&amp;$B2461,'Raw Election Data'!$C$1:$C$3144,0),MATCH('Joined Data'!J$1,'Raw Election Data'!$A$1:$AN$1,0))</f>
        <v>4075</v>
      </c>
      <c r="K2461">
        <f>INDEX('Raw Election Data'!$A$1:$AN$3144,MATCH($C2461&amp;" "&amp;$B2461,'Raw Election Data'!$C$1:$C$3144,0),MATCH('Joined Data'!K$1,'Raw Election Data'!$A$1:$AN$1,0))</f>
        <v>15839</v>
      </c>
      <c r="L2461">
        <f>INDEX('Raw Election Data'!$A$1:$AN$3144,MATCH($C2461&amp;" "&amp;$B2461,'Raw Election Data'!$C$1:$C$3144,0),MATCH('Joined Data'!L$1,'Raw Election Data'!$A$1:$AN$1,0))</f>
        <v>20579</v>
      </c>
      <c r="M2461">
        <f>INDEX('Raw Election Data'!$A$1:$AN$3144,MATCH($C2461&amp;" "&amp;$B2461,'Raw Election Data'!$C$1:$C$3144,0),MATCH('Joined Data'!M$1,'Raw Election Data'!$A$1:$AN$1,0))</f>
        <v>0.19801739637494534</v>
      </c>
      <c r="N2461">
        <f>INDEX('Raw Election Data'!$A$1:$AN$3144,MATCH($C2461&amp;" "&amp;$B2461,'Raw Election Data'!$C$1:$C$3144,0),MATCH('Joined Data'!N$1,'Raw Election Data'!$A$1:$AN$1,0))</f>
        <v>0.76966810826570775</v>
      </c>
      <c r="O2461">
        <f>INDEX('Raw Election Data'!$A$1:$AN$3144,MATCH($C2461&amp;" "&amp;$B2461,'Raw Election Data'!$C$1:$C$3144,0),MATCH('Joined Data'!O$1,'Raw Election Data'!$A$1:$AN$1,0))</f>
        <v>-11764</v>
      </c>
      <c r="P2461">
        <f>INDEX('Raw Election Data'!$A$1:$AN$3144,MATCH($C2461&amp;" "&amp;$B2461,'Raw Election Data'!$C$1:$C$3144,0),MATCH('Joined Data'!P$1,'Raw Election Data'!$A$1:$AN$1,0))</f>
        <v>11764</v>
      </c>
      <c r="Q2461">
        <f>INDEX('Raw Election Data'!$A$1:$AN$3144,MATCH($C2461&amp;" "&amp;$B2461,'Raw Election Data'!$C$1:$C$3144,0),MATCH('Joined Data'!Q$1,'Raw Election Data'!$A$1:$AN$1,0))</f>
        <v>-0.57165071189076244</v>
      </c>
      <c r="R2461">
        <f>INDEX('Raw Election Data'!$A$1:$AN$3144,MATCH($C2461&amp;" "&amp;$B2461,'Raw Election Data'!$C$1:$C$3144,0),MATCH('Joined Data'!R$1,'Raw Election Data'!$A$1:$AN$1,0))</f>
        <v>0.57165071189076244</v>
      </c>
    </row>
    <row r="2462" spans="1:18" ht="13.5" hidden="1" customHeight="1" x14ac:dyDescent="0.15">
      <c r="A2462" t="s">
        <v>294</v>
      </c>
      <c r="B2462" t="s">
        <v>6222</v>
      </c>
      <c r="C2462" t="str">
        <f>INDEX(FIPS!$A$1:$E$3236,MATCH($F2462,FIPS!$D$1:$D$3236,0),5)</f>
        <v>Hamilton County</v>
      </c>
      <c r="D2462" t="s">
        <v>295</v>
      </c>
      <c r="E2462" s="15" t="s">
        <v>38</v>
      </c>
      <c r="F2462" t="s">
        <v>6297</v>
      </c>
      <c r="G2462" t="s">
        <v>7775</v>
      </c>
      <c r="H2462" t="str">
        <f>IFERROR(VLOOKUP($G2462,'Team Colors'!$A:$B,2,0),"#c9c9c9")</f>
        <v>#c60c30</v>
      </c>
      <c r="I2462">
        <f>INDEX('Raw Election Data'!$A$1:$AN$3144,MATCH($C2462&amp;" "&amp;$B2462,'Raw Election Data'!$C$1:$C$3144,0),MATCH('Joined Data'!I$1,'Raw Election Data'!$A$1:$AN$1,0))</f>
        <v>354098</v>
      </c>
      <c r="J2462">
        <f>INDEX('Raw Election Data'!$A$1:$AN$3144,MATCH($C2462&amp;" "&amp;$B2462,'Raw Election Data'!$C$1:$C$3144,0),MATCH('Joined Data'!J$1,'Raw Election Data'!$A$1:$AN$1,0))</f>
        <v>55260</v>
      </c>
      <c r="K2462">
        <f>INDEX('Raw Election Data'!$A$1:$AN$3144,MATCH($C2462&amp;" "&amp;$B2462,'Raw Election Data'!$C$1:$C$3144,0),MATCH('Joined Data'!K$1,'Raw Election Data'!$A$1:$AN$1,0))</f>
        <v>78661</v>
      </c>
      <c r="L2462">
        <f>INDEX('Raw Election Data'!$A$1:$AN$3144,MATCH($C2462&amp;" "&amp;$B2462,'Raw Election Data'!$C$1:$C$3144,0),MATCH('Joined Data'!L$1,'Raw Election Data'!$A$1:$AN$1,0))</f>
        <v>141088</v>
      </c>
      <c r="M2462">
        <f>INDEX('Raw Election Data'!$A$1:$AN$3144,MATCH($C2462&amp;" "&amp;$B2462,'Raw Election Data'!$C$1:$C$3144,0),MATCH('Joined Data'!M$1,'Raw Election Data'!$A$1:$AN$1,0))</f>
        <v>0.39167044681333635</v>
      </c>
      <c r="N2462">
        <f>INDEX('Raw Election Data'!$A$1:$AN$3144,MATCH($C2462&amp;" "&amp;$B2462,'Raw Election Data'!$C$1:$C$3144,0),MATCH('Joined Data'!N$1,'Raw Election Data'!$A$1:$AN$1,0))</f>
        <v>0.55753146972102519</v>
      </c>
      <c r="O2462">
        <f>INDEX('Raw Election Data'!$A$1:$AN$3144,MATCH($C2462&amp;" "&amp;$B2462,'Raw Election Data'!$C$1:$C$3144,0),MATCH('Joined Data'!O$1,'Raw Election Data'!$A$1:$AN$1,0))</f>
        <v>-23401</v>
      </c>
      <c r="P2462">
        <f>INDEX('Raw Election Data'!$A$1:$AN$3144,MATCH($C2462&amp;" "&amp;$B2462,'Raw Election Data'!$C$1:$C$3144,0),MATCH('Joined Data'!P$1,'Raw Election Data'!$A$1:$AN$1,0))</f>
        <v>23401</v>
      </c>
      <c r="Q2462">
        <f>INDEX('Raw Election Data'!$A$1:$AN$3144,MATCH($C2462&amp;" "&amp;$B2462,'Raw Election Data'!$C$1:$C$3144,0),MATCH('Joined Data'!Q$1,'Raw Election Data'!$A$1:$AN$1,0))</f>
        <v>-0.16586102290768884</v>
      </c>
      <c r="R2462">
        <f>INDEX('Raw Election Data'!$A$1:$AN$3144,MATCH($C2462&amp;" "&amp;$B2462,'Raw Election Data'!$C$1:$C$3144,0),MATCH('Joined Data'!R$1,'Raw Election Data'!$A$1:$AN$1,0))</f>
        <v>0.16586102290768884</v>
      </c>
    </row>
    <row r="2463" spans="1:18" ht="13.5" hidden="1" customHeight="1" x14ac:dyDescent="0.15">
      <c r="A2463" t="s">
        <v>294</v>
      </c>
      <c r="B2463" t="s">
        <v>6222</v>
      </c>
      <c r="C2463" t="str">
        <f>INDEX(FIPS!$A$1:$E$3236,MATCH($F2463,FIPS!$D$1:$D$3236,0),5)</f>
        <v>Hancock County</v>
      </c>
      <c r="D2463" t="s">
        <v>295</v>
      </c>
      <c r="E2463" s="15" t="s">
        <v>39</v>
      </c>
      <c r="F2463" t="s">
        <v>6298</v>
      </c>
      <c r="G2463" t="s">
        <v>7775</v>
      </c>
      <c r="H2463" t="str">
        <f>IFERROR(VLOOKUP($G2463,'Team Colors'!$A:$B,2,0),"#c9c9c9")</f>
        <v>#c60c30</v>
      </c>
      <c r="I2463">
        <f>INDEX('Raw Election Data'!$A$1:$AN$3144,MATCH($C2463&amp;" "&amp;$B2463,'Raw Election Data'!$C$1:$C$3144,0),MATCH('Joined Data'!I$1,'Raw Election Data'!$A$1:$AN$1,0))</f>
        <v>6572</v>
      </c>
      <c r="J2463">
        <f>INDEX('Raw Election Data'!$A$1:$AN$3144,MATCH($C2463&amp;" "&amp;$B2463,'Raw Election Data'!$C$1:$C$3144,0),MATCH('Joined Data'!J$1,'Raw Election Data'!$A$1:$AN$1,0))</f>
        <v>322</v>
      </c>
      <c r="K2463">
        <f>INDEX('Raw Election Data'!$A$1:$AN$3144,MATCH($C2463&amp;" "&amp;$B2463,'Raw Election Data'!$C$1:$C$3144,0),MATCH('Joined Data'!K$1,'Raw Election Data'!$A$1:$AN$1,0))</f>
        <v>1842</v>
      </c>
      <c r="L2463">
        <f>INDEX('Raw Election Data'!$A$1:$AN$3144,MATCH($C2463&amp;" "&amp;$B2463,'Raw Election Data'!$C$1:$C$3144,0),MATCH('Joined Data'!L$1,'Raw Election Data'!$A$1:$AN$1,0))</f>
        <v>2229</v>
      </c>
      <c r="M2463">
        <f>INDEX('Raw Election Data'!$A$1:$AN$3144,MATCH($C2463&amp;" "&amp;$B2463,'Raw Election Data'!$C$1:$C$3144,0),MATCH('Joined Data'!M$1,'Raw Election Data'!$A$1:$AN$1,0))</f>
        <v>0.14445939883355766</v>
      </c>
      <c r="N2463">
        <f>INDEX('Raw Election Data'!$A$1:$AN$3144,MATCH($C2463&amp;" "&amp;$B2463,'Raw Election Data'!$C$1:$C$3144,0),MATCH('Joined Data'!N$1,'Raw Election Data'!$A$1:$AN$1,0))</f>
        <v>0.82637954239569311</v>
      </c>
      <c r="O2463">
        <f>INDEX('Raw Election Data'!$A$1:$AN$3144,MATCH($C2463&amp;" "&amp;$B2463,'Raw Election Data'!$C$1:$C$3144,0),MATCH('Joined Data'!O$1,'Raw Election Data'!$A$1:$AN$1,0))</f>
        <v>-1520</v>
      </c>
      <c r="P2463">
        <f>INDEX('Raw Election Data'!$A$1:$AN$3144,MATCH($C2463&amp;" "&amp;$B2463,'Raw Election Data'!$C$1:$C$3144,0),MATCH('Joined Data'!P$1,'Raw Election Data'!$A$1:$AN$1,0))</f>
        <v>1520</v>
      </c>
      <c r="Q2463">
        <f>INDEX('Raw Election Data'!$A$1:$AN$3144,MATCH($C2463&amp;" "&amp;$B2463,'Raw Election Data'!$C$1:$C$3144,0),MATCH('Joined Data'!Q$1,'Raw Election Data'!$A$1:$AN$1,0))</f>
        <v>-0.68192014356213548</v>
      </c>
      <c r="R2463">
        <f>INDEX('Raw Election Data'!$A$1:$AN$3144,MATCH($C2463&amp;" "&amp;$B2463,'Raw Election Data'!$C$1:$C$3144,0),MATCH('Joined Data'!R$1,'Raw Election Data'!$A$1:$AN$1,0))</f>
        <v>0.68192014356213548</v>
      </c>
    </row>
    <row r="2464" spans="1:18" ht="13.5" hidden="1" customHeight="1" x14ac:dyDescent="0.15">
      <c r="A2464" t="s">
        <v>294</v>
      </c>
      <c r="B2464" t="s">
        <v>6222</v>
      </c>
      <c r="C2464" t="str">
        <f>INDEX(FIPS!$A$1:$E$3236,MATCH($F2464,FIPS!$D$1:$D$3236,0),5)</f>
        <v>Hardeman County</v>
      </c>
      <c r="D2464" t="s">
        <v>295</v>
      </c>
      <c r="E2464" s="15" t="s">
        <v>40</v>
      </c>
      <c r="F2464" t="s">
        <v>6300</v>
      </c>
      <c r="G2464" t="s">
        <v>7775</v>
      </c>
      <c r="H2464" t="str">
        <f>IFERROR(VLOOKUP($G2464,'Team Colors'!$A:$B,2,0),"#c9c9c9")</f>
        <v>#c60c30</v>
      </c>
      <c r="I2464">
        <f>INDEX('Raw Election Data'!$A$1:$AN$3144,MATCH($C2464&amp;" "&amp;$B2464,'Raw Election Data'!$C$1:$C$3144,0),MATCH('Joined Data'!I$1,'Raw Election Data'!$A$1:$AN$1,0))</f>
        <v>25707</v>
      </c>
      <c r="J2464">
        <f>INDEX('Raw Election Data'!$A$1:$AN$3144,MATCH($C2464&amp;" "&amp;$B2464,'Raw Election Data'!$C$1:$C$3144,0),MATCH('Joined Data'!J$1,'Raw Election Data'!$A$1:$AN$1,0))</f>
        <v>4174</v>
      </c>
      <c r="K2464">
        <f>INDEX('Raw Election Data'!$A$1:$AN$3144,MATCH($C2464&amp;" "&amp;$B2464,'Raw Election Data'!$C$1:$C$3144,0),MATCH('Joined Data'!K$1,'Raw Election Data'!$A$1:$AN$1,0))</f>
        <v>4912</v>
      </c>
      <c r="L2464">
        <f>INDEX('Raw Election Data'!$A$1:$AN$3144,MATCH($C2464&amp;" "&amp;$B2464,'Raw Election Data'!$C$1:$C$3144,0),MATCH('Joined Data'!L$1,'Raw Election Data'!$A$1:$AN$1,0))</f>
        <v>9242</v>
      </c>
      <c r="M2464">
        <f>INDEX('Raw Election Data'!$A$1:$AN$3144,MATCH($C2464&amp;" "&amp;$B2464,'Raw Election Data'!$C$1:$C$3144,0),MATCH('Joined Data'!M$1,'Raw Election Data'!$A$1:$AN$1,0))</f>
        <v>0.45163384548798963</v>
      </c>
      <c r="N2464">
        <f>INDEX('Raw Election Data'!$A$1:$AN$3144,MATCH($C2464&amp;" "&amp;$B2464,'Raw Election Data'!$C$1:$C$3144,0),MATCH('Joined Data'!N$1,'Raw Election Data'!$A$1:$AN$1,0))</f>
        <v>0.53148669119238257</v>
      </c>
      <c r="O2464">
        <f>INDEX('Raw Election Data'!$A$1:$AN$3144,MATCH($C2464&amp;" "&amp;$B2464,'Raw Election Data'!$C$1:$C$3144,0),MATCH('Joined Data'!O$1,'Raw Election Data'!$A$1:$AN$1,0))</f>
        <v>-738</v>
      </c>
      <c r="P2464">
        <f>INDEX('Raw Election Data'!$A$1:$AN$3144,MATCH($C2464&amp;" "&amp;$B2464,'Raw Election Data'!$C$1:$C$3144,0),MATCH('Joined Data'!P$1,'Raw Election Data'!$A$1:$AN$1,0))</f>
        <v>738</v>
      </c>
      <c r="Q2464">
        <f>INDEX('Raw Election Data'!$A$1:$AN$3144,MATCH($C2464&amp;" "&amp;$B2464,'Raw Election Data'!$C$1:$C$3144,0),MATCH('Joined Data'!Q$1,'Raw Election Data'!$A$1:$AN$1,0))</f>
        <v>-7.9852845704392938E-2</v>
      </c>
      <c r="R2464">
        <f>INDEX('Raw Election Data'!$A$1:$AN$3144,MATCH($C2464&amp;" "&amp;$B2464,'Raw Election Data'!$C$1:$C$3144,0),MATCH('Joined Data'!R$1,'Raw Election Data'!$A$1:$AN$1,0))</f>
        <v>7.9852845704392938E-2</v>
      </c>
    </row>
    <row r="2465" spans="1:18" ht="13.5" hidden="1" customHeight="1" x14ac:dyDescent="0.15">
      <c r="A2465" t="s">
        <v>294</v>
      </c>
      <c r="B2465" t="s">
        <v>6222</v>
      </c>
      <c r="C2465" t="str">
        <f>INDEX(FIPS!$A$1:$E$3236,MATCH($F2465,FIPS!$D$1:$D$3236,0),5)</f>
        <v>Hardin County</v>
      </c>
      <c r="D2465" t="s">
        <v>295</v>
      </c>
      <c r="E2465" s="15" t="s">
        <v>41</v>
      </c>
      <c r="F2465" t="s">
        <v>6301</v>
      </c>
      <c r="G2465" t="s">
        <v>7775</v>
      </c>
      <c r="H2465" t="str">
        <f>IFERROR(VLOOKUP($G2465,'Team Colors'!$A:$B,2,0),"#c9c9c9")</f>
        <v>#c60c30</v>
      </c>
      <c r="I2465">
        <f>INDEX('Raw Election Data'!$A$1:$AN$3144,MATCH($C2465&amp;" "&amp;$B2465,'Raw Election Data'!$C$1:$C$3144,0),MATCH('Joined Data'!I$1,'Raw Election Data'!$A$1:$AN$1,0))</f>
        <v>25756</v>
      </c>
      <c r="J2465">
        <f>INDEX('Raw Election Data'!$A$1:$AN$3144,MATCH($C2465&amp;" "&amp;$B2465,'Raw Election Data'!$C$1:$C$3144,0),MATCH('Joined Data'!J$1,'Raw Election Data'!$A$1:$AN$1,0))</f>
        <v>1622</v>
      </c>
      <c r="K2465">
        <f>INDEX('Raw Election Data'!$A$1:$AN$3144,MATCH($C2465&amp;" "&amp;$B2465,'Raw Election Data'!$C$1:$C$3144,0),MATCH('Joined Data'!K$1,'Raw Election Data'!$A$1:$AN$1,0))</f>
        <v>8012</v>
      </c>
      <c r="L2465">
        <f>INDEX('Raw Election Data'!$A$1:$AN$3144,MATCH($C2465&amp;" "&amp;$B2465,'Raw Election Data'!$C$1:$C$3144,0),MATCH('Joined Data'!L$1,'Raw Election Data'!$A$1:$AN$1,0))</f>
        <v>9949</v>
      </c>
      <c r="M2465">
        <f>INDEX('Raw Election Data'!$A$1:$AN$3144,MATCH($C2465&amp;" "&amp;$B2465,'Raw Election Data'!$C$1:$C$3144,0),MATCH('Joined Data'!M$1,'Raw Election Data'!$A$1:$AN$1,0))</f>
        <v>0.16303146044828626</v>
      </c>
      <c r="N2465">
        <f>INDEX('Raw Election Data'!$A$1:$AN$3144,MATCH($C2465&amp;" "&amp;$B2465,'Raw Election Data'!$C$1:$C$3144,0),MATCH('Joined Data'!N$1,'Raw Election Data'!$A$1:$AN$1,0))</f>
        <v>0.80530706603678759</v>
      </c>
      <c r="O2465">
        <f>INDEX('Raw Election Data'!$A$1:$AN$3144,MATCH($C2465&amp;" "&amp;$B2465,'Raw Election Data'!$C$1:$C$3144,0),MATCH('Joined Data'!O$1,'Raw Election Data'!$A$1:$AN$1,0))</f>
        <v>-6390</v>
      </c>
      <c r="P2465">
        <f>INDEX('Raw Election Data'!$A$1:$AN$3144,MATCH($C2465&amp;" "&amp;$B2465,'Raw Election Data'!$C$1:$C$3144,0),MATCH('Joined Data'!P$1,'Raw Election Data'!$A$1:$AN$1,0))</f>
        <v>6390</v>
      </c>
      <c r="Q2465">
        <f>INDEX('Raw Election Data'!$A$1:$AN$3144,MATCH($C2465&amp;" "&amp;$B2465,'Raw Election Data'!$C$1:$C$3144,0),MATCH('Joined Data'!Q$1,'Raw Election Data'!$A$1:$AN$1,0))</f>
        <v>-0.64227560558850127</v>
      </c>
      <c r="R2465">
        <f>INDEX('Raw Election Data'!$A$1:$AN$3144,MATCH($C2465&amp;" "&amp;$B2465,'Raw Election Data'!$C$1:$C$3144,0),MATCH('Joined Data'!R$1,'Raw Election Data'!$A$1:$AN$1,0))</f>
        <v>0.64227560558850127</v>
      </c>
    </row>
    <row r="2466" spans="1:18" ht="13.5" hidden="1" customHeight="1" x14ac:dyDescent="0.15">
      <c r="A2466" t="s">
        <v>294</v>
      </c>
      <c r="B2466" t="s">
        <v>6222</v>
      </c>
      <c r="C2466" t="str">
        <f>INDEX(FIPS!$A$1:$E$3236,MATCH($F2466,FIPS!$D$1:$D$3236,0),5)</f>
        <v>Hawkins County</v>
      </c>
      <c r="D2466" t="s">
        <v>295</v>
      </c>
      <c r="E2466" s="15" t="s">
        <v>42</v>
      </c>
      <c r="F2466" t="s">
        <v>6303</v>
      </c>
      <c r="G2466" t="s">
        <v>7775</v>
      </c>
      <c r="H2466" t="str">
        <f>IFERROR(VLOOKUP($G2466,'Team Colors'!$A:$B,2,0),"#c9c9c9")</f>
        <v>#c60c30</v>
      </c>
      <c r="I2466">
        <f>INDEX('Raw Election Data'!$A$1:$AN$3144,MATCH($C2466&amp;" "&amp;$B2466,'Raw Election Data'!$C$1:$C$3144,0),MATCH('Joined Data'!I$1,'Raw Election Data'!$A$1:$AN$1,0))</f>
        <v>56471</v>
      </c>
      <c r="J2466">
        <f>INDEX('Raw Election Data'!$A$1:$AN$3144,MATCH($C2466&amp;" "&amp;$B2466,'Raw Election Data'!$C$1:$C$3144,0),MATCH('Joined Data'!J$1,'Raw Election Data'!$A$1:$AN$1,0))</f>
        <v>3502</v>
      </c>
      <c r="K2466">
        <f>INDEX('Raw Election Data'!$A$1:$AN$3144,MATCH($C2466&amp;" "&amp;$B2466,'Raw Election Data'!$C$1:$C$3144,0),MATCH('Joined Data'!K$1,'Raw Election Data'!$A$1:$AN$1,0))</f>
        <v>16611</v>
      </c>
      <c r="L2466">
        <f>INDEX('Raw Election Data'!$A$1:$AN$3144,MATCH($C2466&amp;" "&amp;$B2466,'Raw Election Data'!$C$1:$C$3144,0),MATCH('Joined Data'!L$1,'Raw Election Data'!$A$1:$AN$1,0))</f>
        <v>20694</v>
      </c>
      <c r="M2466">
        <f>INDEX('Raw Election Data'!$A$1:$AN$3144,MATCH($C2466&amp;" "&amp;$B2466,'Raw Election Data'!$C$1:$C$3144,0),MATCH('Joined Data'!M$1,'Raw Election Data'!$A$1:$AN$1,0))</f>
        <v>0.16922779549627912</v>
      </c>
      <c r="N2466">
        <f>INDEX('Raw Election Data'!$A$1:$AN$3144,MATCH($C2466&amp;" "&amp;$B2466,'Raw Election Data'!$C$1:$C$3144,0),MATCH('Joined Data'!N$1,'Raw Election Data'!$A$1:$AN$1,0))</f>
        <v>0.80269643374891275</v>
      </c>
      <c r="O2466">
        <f>INDEX('Raw Election Data'!$A$1:$AN$3144,MATCH($C2466&amp;" "&amp;$B2466,'Raw Election Data'!$C$1:$C$3144,0),MATCH('Joined Data'!O$1,'Raw Election Data'!$A$1:$AN$1,0))</f>
        <v>-13109</v>
      </c>
      <c r="P2466">
        <f>INDEX('Raw Election Data'!$A$1:$AN$3144,MATCH($C2466&amp;" "&amp;$B2466,'Raw Election Data'!$C$1:$C$3144,0),MATCH('Joined Data'!P$1,'Raw Election Data'!$A$1:$AN$1,0))</f>
        <v>13109</v>
      </c>
      <c r="Q2466">
        <f>INDEX('Raw Election Data'!$A$1:$AN$3144,MATCH($C2466&amp;" "&amp;$B2466,'Raw Election Data'!$C$1:$C$3144,0),MATCH('Joined Data'!Q$1,'Raw Election Data'!$A$1:$AN$1,0))</f>
        <v>-0.63346863825263366</v>
      </c>
      <c r="R2466">
        <f>INDEX('Raw Election Data'!$A$1:$AN$3144,MATCH($C2466&amp;" "&amp;$B2466,'Raw Election Data'!$C$1:$C$3144,0),MATCH('Joined Data'!R$1,'Raw Election Data'!$A$1:$AN$1,0))</f>
        <v>0.63346863825263366</v>
      </c>
    </row>
    <row r="2467" spans="1:18" ht="13.5" hidden="1" customHeight="1" x14ac:dyDescent="0.15">
      <c r="A2467" t="s">
        <v>294</v>
      </c>
      <c r="B2467" t="s">
        <v>6222</v>
      </c>
      <c r="C2467" t="str">
        <f>INDEX(FIPS!$A$1:$E$3236,MATCH($F2467,FIPS!$D$1:$D$3236,0),5)</f>
        <v>Haywood County</v>
      </c>
      <c r="D2467" t="s">
        <v>295</v>
      </c>
      <c r="E2467" s="15" t="s">
        <v>43</v>
      </c>
      <c r="F2467" t="s">
        <v>6306</v>
      </c>
      <c r="G2467" t="s">
        <v>7775</v>
      </c>
      <c r="H2467" t="str">
        <f>IFERROR(VLOOKUP($G2467,'Team Colors'!$A:$B,2,0),"#c9c9c9")</f>
        <v>#c60c30</v>
      </c>
      <c r="I2467">
        <f>INDEX('Raw Election Data'!$A$1:$AN$3144,MATCH($C2467&amp;" "&amp;$B2467,'Raw Election Data'!$C$1:$C$3144,0),MATCH('Joined Data'!I$1,'Raw Election Data'!$A$1:$AN$1,0))</f>
        <v>18023</v>
      </c>
      <c r="J2467">
        <f>INDEX('Raw Election Data'!$A$1:$AN$3144,MATCH($C2467&amp;" "&amp;$B2467,'Raw Election Data'!$C$1:$C$3144,0),MATCH('Joined Data'!J$1,'Raw Election Data'!$A$1:$AN$1,0))</f>
        <v>3704</v>
      </c>
      <c r="K2467">
        <f>INDEX('Raw Election Data'!$A$1:$AN$3144,MATCH($C2467&amp;" "&amp;$B2467,'Raw Election Data'!$C$1:$C$3144,0),MATCH('Joined Data'!K$1,'Raw Election Data'!$A$1:$AN$1,0))</f>
        <v>3010</v>
      </c>
      <c r="L2467">
        <f>INDEX('Raw Election Data'!$A$1:$AN$3144,MATCH($C2467&amp;" "&amp;$B2467,'Raw Election Data'!$C$1:$C$3144,0),MATCH('Joined Data'!L$1,'Raw Election Data'!$A$1:$AN$1,0))</f>
        <v>6824</v>
      </c>
      <c r="M2467">
        <f>INDEX('Raw Election Data'!$A$1:$AN$3144,MATCH($C2467&amp;" "&amp;$B2467,'Raw Election Data'!$C$1:$C$3144,0),MATCH('Joined Data'!M$1,'Raw Election Data'!$A$1:$AN$1,0))</f>
        <v>0.54279015240328254</v>
      </c>
      <c r="N2467">
        <f>INDEX('Raw Election Data'!$A$1:$AN$3144,MATCH($C2467&amp;" "&amp;$B2467,'Raw Election Data'!$C$1:$C$3144,0),MATCH('Joined Data'!N$1,'Raw Election Data'!$A$1:$AN$1,0))</f>
        <v>0.44109026963657677</v>
      </c>
      <c r="O2467">
        <f>INDEX('Raw Election Data'!$A$1:$AN$3144,MATCH($C2467&amp;" "&amp;$B2467,'Raw Election Data'!$C$1:$C$3144,0),MATCH('Joined Data'!O$1,'Raw Election Data'!$A$1:$AN$1,0))</f>
        <v>694</v>
      </c>
      <c r="P2467">
        <f>INDEX('Raw Election Data'!$A$1:$AN$3144,MATCH($C2467&amp;" "&amp;$B2467,'Raw Election Data'!$C$1:$C$3144,0),MATCH('Joined Data'!P$1,'Raw Election Data'!$A$1:$AN$1,0))</f>
        <v>-694</v>
      </c>
      <c r="Q2467">
        <f>INDEX('Raw Election Data'!$A$1:$AN$3144,MATCH($C2467&amp;" "&amp;$B2467,'Raw Election Data'!$C$1:$C$3144,0),MATCH('Joined Data'!Q$1,'Raw Election Data'!$A$1:$AN$1,0))</f>
        <v>0.10169988276670577</v>
      </c>
      <c r="R2467">
        <f>INDEX('Raw Election Data'!$A$1:$AN$3144,MATCH($C2467&amp;" "&amp;$B2467,'Raw Election Data'!$C$1:$C$3144,0),MATCH('Joined Data'!R$1,'Raw Election Data'!$A$1:$AN$1,0))</f>
        <v>-0.10169988276670577</v>
      </c>
    </row>
    <row r="2468" spans="1:18" ht="13.5" hidden="1" customHeight="1" x14ac:dyDescent="0.15">
      <c r="A2468" t="s">
        <v>294</v>
      </c>
      <c r="B2468" t="s">
        <v>6222</v>
      </c>
      <c r="C2468" t="str">
        <f>INDEX(FIPS!$A$1:$E$3236,MATCH($F2468,FIPS!$D$1:$D$3236,0),5)</f>
        <v>Henderson County</v>
      </c>
      <c r="D2468" t="s">
        <v>295</v>
      </c>
      <c r="E2468" s="15" t="s">
        <v>44</v>
      </c>
      <c r="F2468" t="s">
        <v>6309</v>
      </c>
      <c r="G2468" t="s">
        <v>7775</v>
      </c>
      <c r="H2468" t="str">
        <f>IFERROR(VLOOKUP($G2468,'Team Colors'!$A:$B,2,0),"#c9c9c9")</f>
        <v>#c60c30</v>
      </c>
      <c r="I2468">
        <f>INDEX('Raw Election Data'!$A$1:$AN$3144,MATCH($C2468&amp;" "&amp;$B2468,'Raw Election Data'!$C$1:$C$3144,0),MATCH('Joined Data'!I$1,'Raw Election Data'!$A$1:$AN$1,0))</f>
        <v>28015</v>
      </c>
      <c r="J2468">
        <f>INDEX('Raw Election Data'!$A$1:$AN$3144,MATCH($C2468&amp;" "&amp;$B2468,'Raw Election Data'!$C$1:$C$3144,0),MATCH('Joined Data'!J$1,'Raw Election Data'!$A$1:$AN$1,0))</f>
        <v>1796</v>
      </c>
      <c r="K2468">
        <f>INDEX('Raw Election Data'!$A$1:$AN$3144,MATCH($C2468&amp;" "&amp;$B2468,'Raw Election Data'!$C$1:$C$3144,0),MATCH('Joined Data'!K$1,'Raw Election Data'!$A$1:$AN$1,0))</f>
        <v>8118</v>
      </c>
      <c r="L2468">
        <f>INDEX('Raw Election Data'!$A$1:$AN$3144,MATCH($C2468&amp;" "&amp;$B2468,'Raw Election Data'!$C$1:$C$3144,0),MATCH('Joined Data'!L$1,'Raw Election Data'!$A$1:$AN$1,0))</f>
        <v>10172</v>
      </c>
      <c r="M2468">
        <f>INDEX('Raw Election Data'!$A$1:$AN$3144,MATCH($C2468&amp;" "&amp;$B2468,'Raw Election Data'!$C$1:$C$3144,0),MATCH('Joined Data'!M$1,'Raw Election Data'!$A$1:$AN$1,0))</f>
        <v>0.1765631144317735</v>
      </c>
      <c r="N2468">
        <f>INDEX('Raw Election Data'!$A$1:$AN$3144,MATCH($C2468&amp;" "&amp;$B2468,'Raw Election Data'!$C$1:$C$3144,0),MATCH('Joined Data'!N$1,'Raw Election Data'!$A$1:$AN$1,0))</f>
        <v>0.79807314195831691</v>
      </c>
      <c r="O2468">
        <f>INDEX('Raw Election Data'!$A$1:$AN$3144,MATCH($C2468&amp;" "&amp;$B2468,'Raw Election Data'!$C$1:$C$3144,0),MATCH('Joined Data'!O$1,'Raw Election Data'!$A$1:$AN$1,0))</f>
        <v>-6322</v>
      </c>
      <c r="P2468">
        <f>INDEX('Raw Election Data'!$A$1:$AN$3144,MATCH($C2468&amp;" "&amp;$B2468,'Raw Election Data'!$C$1:$C$3144,0),MATCH('Joined Data'!P$1,'Raw Election Data'!$A$1:$AN$1,0))</f>
        <v>6322</v>
      </c>
      <c r="Q2468">
        <f>INDEX('Raw Election Data'!$A$1:$AN$3144,MATCH($C2468&amp;" "&amp;$B2468,'Raw Election Data'!$C$1:$C$3144,0),MATCH('Joined Data'!Q$1,'Raw Election Data'!$A$1:$AN$1,0))</f>
        <v>-0.62151002752654338</v>
      </c>
      <c r="R2468">
        <f>INDEX('Raw Election Data'!$A$1:$AN$3144,MATCH($C2468&amp;" "&amp;$B2468,'Raw Election Data'!$C$1:$C$3144,0),MATCH('Joined Data'!R$1,'Raw Election Data'!$A$1:$AN$1,0))</f>
        <v>0.62151002752654338</v>
      </c>
    </row>
    <row r="2469" spans="1:18" ht="13.5" hidden="1" customHeight="1" x14ac:dyDescent="0.15">
      <c r="A2469" t="s">
        <v>294</v>
      </c>
      <c r="B2469" t="s">
        <v>6222</v>
      </c>
      <c r="C2469" t="str">
        <f>INDEX(FIPS!$A$1:$E$3236,MATCH($F2469,FIPS!$D$1:$D$3236,0),5)</f>
        <v>Henry County</v>
      </c>
      <c r="D2469" t="s">
        <v>295</v>
      </c>
      <c r="E2469" s="15" t="s">
        <v>45</v>
      </c>
      <c r="F2469" t="s">
        <v>6310</v>
      </c>
      <c r="G2469" t="s">
        <v>7775</v>
      </c>
      <c r="H2469" t="str">
        <f>IFERROR(VLOOKUP($G2469,'Team Colors'!$A:$B,2,0),"#c9c9c9")</f>
        <v>#c60c30</v>
      </c>
      <c r="I2469">
        <f>INDEX('Raw Election Data'!$A$1:$AN$3144,MATCH($C2469&amp;" "&amp;$B2469,'Raw Election Data'!$C$1:$C$3144,0),MATCH('Joined Data'!I$1,'Raw Election Data'!$A$1:$AN$1,0))</f>
        <v>32147</v>
      </c>
      <c r="J2469">
        <f>INDEX('Raw Election Data'!$A$1:$AN$3144,MATCH($C2469&amp;" "&amp;$B2469,'Raw Election Data'!$C$1:$C$3144,0),MATCH('Joined Data'!J$1,'Raw Election Data'!$A$1:$AN$1,0))</f>
        <v>3061</v>
      </c>
      <c r="K2469">
        <f>INDEX('Raw Election Data'!$A$1:$AN$3144,MATCH($C2469&amp;" "&amp;$B2469,'Raw Election Data'!$C$1:$C$3144,0),MATCH('Joined Data'!K$1,'Raw Election Data'!$A$1:$AN$1,0))</f>
        <v>9483</v>
      </c>
      <c r="L2469">
        <f>INDEX('Raw Election Data'!$A$1:$AN$3144,MATCH($C2469&amp;" "&amp;$B2469,'Raw Election Data'!$C$1:$C$3144,0),MATCH('Joined Data'!L$1,'Raw Election Data'!$A$1:$AN$1,0))</f>
        <v>12887</v>
      </c>
      <c r="M2469">
        <f>INDEX('Raw Election Data'!$A$1:$AN$3144,MATCH($C2469&amp;" "&amp;$B2469,'Raw Election Data'!$C$1:$C$3144,0),MATCH('Joined Data'!M$1,'Raw Election Data'!$A$1:$AN$1,0))</f>
        <v>0.2375261891828975</v>
      </c>
      <c r="N2469">
        <f>INDEX('Raw Election Data'!$A$1:$AN$3144,MATCH($C2469&amp;" "&amp;$B2469,'Raw Election Data'!$C$1:$C$3144,0),MATCH('Joined Data'!N$1,'Raw Election Data'!$A$1:$AN$1,0))</f>
        <v>0.73585784123535347</v>
      </c>
      <c r="O2469">
        <f>INDEX('Raw Election Data'!$A$1:$AN$3144,MATCH($C2469&amp;" "&amp;$B2469,'Raw Election Data'!$C$1:$C$3144,0),MATCH('Joined Data'!O$1,'Raw Election Data'!$A$1:$AN$1,0))</f>
        <v>-6422</v>
      </c>
      <c r="P2469">
        <f>INDEX('Raw Election Data'!$A$1:$AN$3144,MATCH($C2469&amp;" "&amp;$B2469,'Raw Election Data'!$C$1:$C$3144,0),MATCH('Joined Data'!P$1,'Raw Election Data'!$A$1:$AN$1,0))</f>
        <v>6422</v>
      </c>
      <c r="Q2469">
        <f>INDEX('Raw Election Data'!$A$1:$AN$3144,MATCH($C2469&amp;" "&amp;$B2469,'Raw Election Data'!$C$1:$C$3144,0),MATCH('Joined Data'!Q$1,'Raw Election Data'!$A$1:$AN$1,0))</f>
        <v>-0.498331652052456</v>
      </c>
      <c r="R2469">
        <f>INDEX('Raw Election Data'!$A$1:$AN$3144,MATCH($C2469&amp;" "&amp;$B2469,'Raw Election Data'!$C$1:$C$3144,0),MATCH('Joined Data'!R$1,'Raw Election Data'!$A$1:$AN$1,0))</f>
        <v>0.498331652052456</v>
      </c>
    </row>
    <row r="2470" spans="1:18" ht="13.5" hidden="1" customHeight="1" x14ac:dyDescent="0.15">
      <c r="A2470" t="s">
        <v>294</v>
      </c>
      <c r="B2470" t="s">
        <v>6222</v>
      </c>
      <c r="C2470" t="str">
        <f>INDEX(FIPS!$A$1:$E$3236,MATCH($F2470,FIPS!$D$1:$D$3236,0),5)</f>
        <v>Hickman County</v>
      </c>
      <c r="D2470" t="s">
        <v>295</v>
      </c>
      <c r="E2470" s="15" t="s">
        <v>46</v>
      </c>
      <c r="F2470" t="s">
        <v>6313</v>
      </c>
      <c r="G2470" t="s">
        <v>7775</v>
      </c>
      <c r="H2470" t="str">
        <f>IFERROR(VLOOKUP($G2470,'Team Colors'!$A:$B,2,0),"#c9c9c9")</f>
        <v>#c60c30</v>
      </c>
      <c r="I2470">
        <f>INDEX('Raw Election Data'!$A$1:$AN$3144,MATCH($C2470&amp;" "&amp;$B2470,'Raw Election Data'!$C$1:$C$3144,0),MATCH('Joined Data'!I$1,'Raw Election Data'!$A$1:$AN$1,0))</f>
        <v>24363</v>
      </c>
      <c r="J2470">
        <f>INDEX('Raw Election Data'!$A$1:$AN$3144,MATCH($C2470&amp;" "&amp;$B2470,'Raw Election Data'!$C$1:$C$3144,0),MATCH('Joined Data'!J$1,'Raw Election Data'!$A$1:$AN$1,0))</f>
        <v>1823</v>
      </c>
      <c r="K2470">
        <f>INDEX('Raw Election Data'!$A$1:$AN$3144,MATCH($C2470&amp;" "&amp;$B2470,'Raw Election Data'!$C$1:$C$3144,0),MATCH('Joined Data'!K$1,'Raw Election Data'!$A$1:$AN$1,0))</f>
        <v>5685</v>
      </c>
      <c r="L2470">
        <f>INDEX('Raw Election Data'!$A$1:$AN$3144,MATCH($C2470&amp;" "&amp;$B2470,'Raw Election Data'!$C$1:$C$3144,0),MATCH('Joined Data'!L$1,'Raw Election Data'!$A$1:$AN$1,0))</f>
        <v>7762</v>
      </c>
      <c r="M2470">
        <f>INDEX('Raw Election Data'!$A$1:$AN$3144,MATCH($C2470&amp;" "&amp;$B2470,'Raw Election Data'!$C$1:$C$3144,0),MATCH('Joined Data'!M$1,'Raw Election Data'!$A$1:$AN$1,0))</f>
        <v>0.23486214893068796</v>
      </c>
      <c r="N2470">
        <f>INDEX('Raw Election Data'!$A$1:$AN$3144,MATCH($C2470&amp;" "&amp;$B2470,'Raw Election Data'!$C$1:$C$3144,0),MATCH('Joined Data'!N$1,'Raw Election Data'!$A$1:$AN$1,0))</f>
        <v>0.73241432620458646</v>
      </c>
      <c r="O2470">
        <f>INDEX('Raw Election Data'!$A$1:$AN$3144,MATCH($C2470&amp;" "&amp;$B2470,'Raw Election Data'!$C$1:$C$3144,0),MATCH('Joined Data'!O$1,'Raw Election Data'!$A$1:$AN$1,0))</f>
        <v>-3862</v>
      </c>
      <c r="P2470">
        <f>INDEX('Raw Election Data'!$A$1:$AN$3144,MATCH($C2470&amp;" "&amp;$B2470,'Raw Election Data'!$C$1:$C$3144,0),MATCH('Joined Data'!P$1,'Raw Election Data'!$A$1:$AN$1,0))</f>
        <v>3862</v>
      </c>
      <c r="Q2470">
        <f>INDEX('Raw Election Data'!$A$1:$AN$3144,MATCH($C2470&amp;" "&amp;$B2470,'Raw Election Data'!$C$1:$C$3144,0),MATCH('Joined Data'!Q$1,'Raw Election Data'!$A$1:$AN$1,0))</f>
        <v>-0.4975521772738985</v>
      </c>
      <c r="R2470">
        <f>INDEX('Raw Election Data'!$A$1:$AN$3144,MATCH($C2470&amp;" "&amp;$B2470,'Raw Election Data'!$C$1:$C$3144,0),MATCH('Joined Data'!R$1,'Raw Election Data'!$A$1:$AN$1,0))</f>
        <v>0.4975521772738985</v>
      </c>
    </row>
    <row r="2471" spans="1:18" ht="13.5" hidden="1" customHeight="1" x14ac:dyDescent="0.15">
      <c r="A2471" t="s">
        <v>294</v>
      </c>
      <c r="B2471" t="s">
        <v>6222</v>
      </c>
      <c r="C2471" t="str">
        <f>INDEX(FIPS!$A$1:$E$3236,MATCH($F2471,FIPS!$D$1:$D$3236,0),5)</f>
        <v>Houston County</v>
      </c>
      <c r="D2471" t="s">
        <v>295</v>
      </c>
      <c r="E2471" s="15" t="s">
        <v>47</v>
      </c>
      <c r="F2471" t="s">
        <v>6314</v>
      </c>
      <c r="G2471" t="s">
        <v>7775</v>
      </c>
      <c r="H2471" t="str">
        <f>IFERROR(VLOOKUP($G2471,'Team Colors'!$A:$B,2,0),"#c9c9c9")</f>
        <v>#c60c30</v>
      </c>
      <c r="I2471">
        <f>INDEX('Raw Election Data'!$A$1:$AN$3144,MATCH($C2471&amp;" "&amp;$B2471,'Raw Election Data'!$C$1:$C$3144,0),MATCH('Joined Data'!I$1,'Raw Election Data'!$A$1:$AN$1,0))</f>
        <v>8149</v>
      </c>
      <c r="J2471">
        <f>INDEX('Raw Election Data'!$A$1:$AN$3144,MATCH($C2471&amp;" "&amp;$B2471,'Raw Election Data'!$C$1:$C$3144,0),MATCH('Joined Data'!J$1,'Raw Election Data'!$A$1:$AN$1,0))</f>
        <v>865</v>
      </c>
      <c r="K2471">
        <f>INDEX('Raw Election Data'!$A$1:$AN$3144,MATCH($C2471&amp;" "&amp;$B2471,'Raw Election Data'!$C$1:$C$3144,0),MATCH('Joined Data'!K$1,'Raw Election Data'!$A$1:$AN$1,0))</f>
        <v>2180</v>
      </c>
      <c r="L2471">
        <f>INDEX('Raw Election Data'!$A$1:$AN$3144,MATCH($C2471&amp;" "&amp;$B2471,'Raw Election Data'!$C$1:$C$3144,0),MATCH('Joined Data'!L$1,'Raw Election Data'!$A$1:$AN$1,0))</f>
        <v>3165</v>
      </c>
      <c r="M2471">
        <f>INDEX('Raw Election Data'!$A$1:$AN$3144,MATCH($C2471&amp;" "&amp;$B2471,'Raw Election Data'!$C$1:$C$3144,0),MATCH('Joined Data'!M$1,'Raw Election Data'!$A$1:$AN$1,0))</f>
        <v>0.27330173775671407</v>
      </c>
      <c r="N2471">
        <f>INDEX('Raw Election Data'!$A$1:$AN$3144,MATCH($C2471&amp;" "&amp;$B2471,'Raw Election Data'!$C$1:$C$3144,0),MATCH('Joined Data'!N$1,'Raw Election Data'!$A$1:$AN$1,0))</f>
        <v>0.68878357030015802</v>
      </c>
      <c r="O2471">
        <f>INDEX('Raw Election Data'!$A$1:$AN$3144,MATCH($C2471&amp;" "&amp;$B2471,'Raw Election Data'!$C$1:$C$3144,0),MATCH('Joined Data'!O$1,'Raw Election Data'!$A$1:$AN$1,0))</f>
        <v>-1315</v>
      </c>
      <c r="P2471">
        <f>INDEX('Raw Election Data'!$A$1:$AN$3144,MATCH($C2471&amp;" "&amp;$B2471,'Raw Election Data'!$C$1:$C$3144,0),MATCH('Joined Data'!P$1,'Raw Election Data'!$A$1:$AN$1,0))</f>
        <v>1315</v>
      </c>
      <c r="Q2471">
        <f>INDEX('Raw Election Data'!$A$1:$AN$3144,MATCH($C2471&amp;" "&amp;$B2471,'Raw Election Data'!$C$1:$C$3144,0),MATCH('Joined Data'!Q$1,'Raw Election Data'!$A$1:$AN$1,0))</f>
        <v>-0.41548183254344395</v>
      </c>
      <c r="R2471">
        <f>INDEX('Raw Election Data'!$A$1:$AN$3144,MATCH($C2471&amp;" "&amp;$B2471,'Raw Election Data'!$C$1:$C$3144,0),MATCH('Joined Data'!R$1,'Raw Election Data'!$A$1:$AN$1,0))</f>
        <v>0.41548183254344395</v>
      </c>
    </row>
    <row r="2472" spans="1:18" ht="13.5" hidden="1" customHeight="1" x14ac:dyDescent="0.15">
      <c r="A2472" t="s">
        <v>294</v>
      </c>
      <c r="B2472" t="s">
        <v>6222</v>
      </c>
      <c r="C2472" t="str">
        <f>INDEX(FIPS!$A$1:$E$3236,MATCH($F2472,FIPS!$D$1:$D$3236,0),5)</f>
        <v>Humphreys County</v>
      </c>
      <c r="D2472" t="s">
        <v>295</v>
      </c>
      <c r="E2472" s="15" t="s">
        <v>48</v>
      </c>
      <c r="F2472" t="s">
        <v>6315</v>
      </c>
      <c r="G2472" t="s">
        <v>7775</v>
      </c>
      <c r="H2472" t="str">
        <f>IFERROR(VLOOKUP($G2472,'Team Colors'!$A:$B,2,0),"#c9c9c9")</f>
        <v>#c60c30</v>
      </c>
      <c r="I2472">
        <f>INDEX('Raw Election Data'!$A$1:$AN$3144,MATCH($C2472&amp;" "&amp;$B2472,'Raw Election Data'!$C$1:$C$3144,0),MATCH('Joined Data'!I$1,'Raw Election Data'!$A$1:$AN$1,0))</f>
        <v>18135</v>
      </c>
      <c r="J2472">
        <f>INDEX('Raw Election Data'!$A$1:$AN$3144,MATCH($C2472&amp;" "&amp;$B2472,'Raw Election Data'!$C$1:$C$3144,0),MATCH('Joined Data'!J$1,'Raw Election Data'!$A$1:$AN$1,0))</f>
        <v>1967</v>
      </c>
      <c r="K2472">
        <f>INDEX('Raw Election Data'!$A$1:$AN$3144,MATCH($C2472&amp;" "&amp;$B2472,'Raw Election Data'!$C$1:$C$3144,0),MATCH('Joined Data'!K$1,'Raw Election Data'!$A$1:$AN$1,0))</f>
        <v>4928</v>
      </c>
      <c r="L2472">
        <f>INDEX('Raw Election Data'!$A$1:$AN$3144,MATCH($C2472&amp;" "&amp;$B2472,'Raw Election Data'!$C$1:$C$3144,0),MATCH('Joined Data'!L$1,'Raw Election Data'!$A$1:$AN$1,0))</f>
        <v>7139</v>
      </c>
      <c r="M2472">
        <f>INDEX('Raw Election Data'!$A$1:$AN$3144,MATCH($C2472&amp;" "&amp;$B2472,'Raw Election Data'!$C$1:$C$3144,0),MATCH('Joined Data'!M$1,'Raw Election Data'!$A$1:$AN$1,0))</f>
        <v>0.27552878554419385</v>
      </c>
      <c r="N2472">
        <f>INDEX('Raw Election Data'!$A$1:$AN$3144,MATCH($C2472&amp;" "&amp;$B2472,'Raw Election Data'!$C$1:$C$3144,0),MATCH('Joined Data'!N$1,'Raw Election Data'!$A$1:$AN$1,0))</f>
        <v>0.6902927580893683</v>
      </c>
      <c r="O2472">
        <f>INDEX('Raw Election Data'!$A$1:$AN$3144,MATCH($C2472&amp;" "&amp;$B2472,'Raw Election Data'!$C$1:$C$3144,0),MATCH('Joined Data'!O$1,'Raw Election Data'!$A$1:$AN$1,0))</f>
        <v>-2961</v>
      </c>
      <c r="P2472">
        <f>INDEX('Raw Election Data'!$A$1:$AN$3144,MATCH($C2472&amp;" "&amp;$B2472,'Raw Election Data'!$C$1:$C$3144,0),MATCH('Joined Data'!P$1,'Raw Election Data'!$A$1:$AN$1,0))</f>
        <v>2961</v>
      </c>
      <c r="Q2472">
        <f>INDEX('Raw Election Data'!$A$1:$AN$3144,MATCH($C2472&amp;" "&amp;$B2472,'Raw Election Data'!$C$1:$C$3144,0),MATCH('Joined Data'!Q$1,'Raw Election Data'!$A$1:$AN$1,0))</f>
        <v>-0.41476397254517444</v>
      </c>
      <c r="R2472">
        <f>INDEX('Raw Election Data'!$A$1:$AN$3144,MATCH($C2472&amp;" "&amp;$B2472,'Raw Election Data'!$C$1:$C$3144,0),MATCH('Joined Data'!R$1,'Raw Election Data'!$A$1:$AN$1,0))</f>
        <v>0.41476397254517444</v>
      </c>
    </row>
    <row r="2473" spans="1:18" ht="13.5" hidden="1" customHeight="1" x14ac:dyDescent="0.15">
      <c r="A2473" t="s">
        <v>294</v>
      </c>
      <c r="B2473" t="s">
        <v>6222</v>
      </c>
      <c r="C2473" t="str">
        <f>INDEX(FIPS!$A$1:$E$3236,MATCH($F2473,FIPS!$D$1:$D$3236,0),5)</f>
        <v>Jackson County</v>
      </c>
      <c r="D2473" t="s">
        <v>295</v>
      </c>
      <c r="E2473" s="15" t="s">
        <v>49</v>
      </c>
      <c r="F2473" t="s">
        <v>6316</v>
      </c>
      <c r="G2473" t="s">
        <v>7775</v>
      </c>
      <c r="H2473" t="str">
        <f>IFERROR(VLOOKUP($G2473,'Team Colors'!$A:$B,2,0),"#c9c9c9")</f>
        <v>#c60c30</v>
      </c>
      <c r="I2473">
        <f>INDEX('Raw Election Data'!$A$1:$AN$3144,MATCH($C2473&amp;" "&amp;$B2473,'Raw Election Data'!$C$1:$C$3144,0),MATCH('Joined Data'!I$1,'Raw Election Data'!$A$1:$AN$1,0))</f>
        <v>11509</v>
      </c>
      <c r="J2473">
        <f>INDEX('Raw Election Data'!$A$1:$AN$3144,MATCH($C2473&amp;" "&amp;$B2473,'Raw Election Data'!$C$1:$C$3144,0),MATCH('Joined Data'!J$1,'Raw Election Data'!$A$1:$AN$1,0))</f>
        <v>1129</v>
      </c>
      <c r="K2473">
        <f>INDEX('Raw Election Data'!$A$1:$AN$3144,MATCH($C2473&amp;" "&amp;$B2473,'Raw Election Data'!$C$1:$C$3144,0),MATCH('Joined Data'!K$1,'Raw Election Data'!$A$1:$AN$1,0))</f>
        <v>3229</v>
      </c>
      <c r="L2473">
        <f>INDEX('Raw Election Data'!$A$1:$AN$3144,MATCH($C2473&amp;" "&amp;$B2473,'Raw Election Data'!$C$1:$C$3144,0),MATCH('Joined Data'!L$1,'Raw Election Data'!$A$1:$AN$1,0))</f>
        <v>4447</v>
      </c>
      <c r="M2473">
        <f>INDEX('Raw Election Data'!$A$1:$AN$3144,MATCH($C2473&amp;" "&amp;$B2473,'Raw Election Data'!$C$1:$C$3144,0),MATCH('Joined Data'!M$1,'Raw Election Data'!$A$1:$AN$1,0))</f>
        <v>0.25387901956375086</v>
      </c>
      <c r="N2473">
        <f>INDEX('Raw Election Data'!$A$1:$AN$3144,MATCH($C2473&amp;" "&amp;$B2473,'Raw Election Data'!$C$1:$C$3144,0),MATCH('Joined Data'!N$1,'Raw Election Data'!$A$1:$AN$1,0))</f>
        <v>0.72610748819428828</v>
      </c>
      <c r="O2473">
        <f>INDEX('Raw Election Data'!$A$1:$AN$3144,MATCH($C2473&amp;" "&amp;$B2473,'Raw Election Data'!$C$1:$C$3144,0),MATCH('Joined Data'!O$1,'Raw Election Data'!$A$1:$AN$1,0))</f>
        <v>-2100</v>
      </c>
      <c r="P2473">
        <f>INDEX('Raw Election Data'!$A$1:$AN$3144,MATCH($C2473&amp;" "&amp;$B2473,'Raw Election Data'!$C$1:$C$3144,0),MATCH('Joined Data'!P$1,'Raw Election Data'!$A$1:$AN$1,0))</f>
        <v>2100</v>
      </c>
      <c r="Q2473">
        <f>INDEX('Raw Election Data'!$A$1:$AN$3144,MATCH($C2473&amp;" "&amp;$B2473,'Raw Election Data'!$C$1:$C$3144,0),MATCH('Joined Data'!Q$1,'Raw Election Data'!$A$1:$AN$1,0))</f>
        <v>-0.47222846863053741</v>
      </c>
      <c r="R2473">
        <f>INDEX('Raw Election Data'!$A$1:$AN$3144,MATCH($C2473&amp;" "&amp;$B2473,'Raw Election Data'!$C$1:$C$3144,0),MATCH('Joined Data'!R$1,'Raw Election Data'!$A$1:$AN$1,0))</f>
        <v>0.47222846863053741</v>
      </c>
    </row>
    <row r="2474" spans="1:18" ht="13.5" hidden="1" customHeight="1" x14ac:dyDescent="0.15">
      <c r="A2474" t="s">
        <v>294</v>
      </c>
      <c r="B2474" t="s">
        <v>6222</v>
      </c>
      <c r="C2474" t="str">
        <f>INDEX(FIPS!$A$1:$E$3236,MATCH($F2474,FIPS!$D$1:$D$3236,0),5)</f>
        <v>Jefferson County</v>
      </c>
      <c r="D2474" t="s">
        <v>295</v>
      </c>
      <c r="E2474" s="15" t="s">
        <v>50</v>
      </c>
      <c r="F2474" t="s">
        <v>6319</v>
      </c>
      <c r="G2474" t="s">
        <v>7775</v>
      </c>
      <c r="H2474" t="str">
        <f>IFERROR(VLOOKUP($G2474,'Team Colors'!$A:$B,2,0),"#c9c9c9")</f>
        <v>#c60c30</v>
      </c>
      <c r="I2474">
        <f>INDEX('Raw Election Data'!$A$1:$AN$3144,MATCH($C2474&amp;" "&amp;$B2474,'Raw Election Data'!$C$1:$C$3144,0),MATCH('Joined Data'!I$1,'Raw Election Data'!$A$1:$AN$1,0))</f>
        <v>53240</v>
      </c>
      <c r="J2474">
        <f>INDEX('Raw Election Data'!$A$1:$AN$3144,MATCH($C2474&amp;" "&amp;$B2474,'Raw Election Data'!$C$1:$C$3144,0),MATCH('Joined Data'!J$1,'Raw Election Data'!$A$1:$AN$1,0))</f>
        <v>3490</v>
      </c>
      <c r="K2474">
        <f>INDEX('Raw Election Data'!$A$1:$AN$3144,MATCH($C2474&amp;" "&amp;$B2474,'Raw Election Data'!$C$1:$C$3144,0),MATCH('Joined Data'!K$1,'Raw Election Data'!$A$1:$AN$1,0))</f>
        <v>14760</v>
      </c>
      <c r="L2474">
        <f>INDEX('Raw Election Data'!$A$1:$AN$3144,MATCH($C2474&amp;" "&amp;$B2474,'Raw Election Data'!$C$1:$C$3144,0),MATCH('Joined Data'!L$1,'Raw Election Data'!$A$1:$AN$1,0))</f>
        <v>18994</v>
      </c>
      <c r="M2474">
        <f>INDEX('Raw Election Data'!$A$1:$AN$3144,MATCH($C2474&amp;" "&amp;$B2474,'Raw Election Data'!$C$1:$C$3144,0),MATCH('Joined Data'!M$1,'Raw Election Data'!$A$1:$AN$1,0))</f>
        <v>0.1837422343898073</v>
      </c>
      <c r="N2474">
        <f>INDEX('Raw Election Data'!$A$1:$AN$3144,MATCH($C2474&amp;" "&amp;$B2474,'Raw Election Data'!$C$1:$C$3144,0),MATCH('Joined Data'!N$1,'Raw Election Data'!$A$1:$AN$1,0))</f>
        <v>0.77708750131620508</v>
      </c>
      <c r="O2474">
        <f>INDEX('Raw Election Data'!$A$1:$AN$3144,MATCH($C2474&amp;" "&amp;$B2474,'Raw Election Data'!$C$1:$C$3144,0),MATCH('Joined Data'!O$1,'Raw Election Data'!$A$1:$AN$1,0))</f>
        <v>-11270</v>
      </c>
      <c r="P2474">
        <f>INDEX('Raw Election Data'!$A$1:$AN$3144,MATCH($C2474&amp;" "&amp;$B2474,'Raw Election Data'!$C$1:$C$3144,0),MATCH('Joined Data'!P$1,'Raw Election Data'!$A$1:$AN$1,0))</f>
        <v>11270</v>
      </c>
      <c r="Q2474">
        <f>INDEX('Raw Election Data'!$A$1:$AN$3144,MATCH($C2474&amp;" "&amp;$B2474,'Raw Election Data'!$C$1:$C$3144,0),MATCH('Joined Data'!Q$1,'Raw Election Data'!$A$1:$AN$1,0))</f>
        <v>-0.59334526692639777</v>
      </c>
      <c r="R2474">
        <f>INDEX('Raw Election Data'!$A$1:$AN$3144,MATCH($C2474&amp;" "&amp;$B2474,'Raw Election Data'!$C$1:$C$3144,0),MATCH('Joined Data'!R$1,'Raw Election Data'!$A$1:$AN$1,0))</f>
        <v>0.59334526692639777</v>
      </c>
    </row>
    <row r="2475" spans="1:18" ht="13.5" hidden="1" customHeight="1" x14ac:dyDescent="0.15">
      <c r="A2475" t="s">
        <v>294</v>
      </c>
      <c r="B2475" t="s">
        <v>6222</v>
      </c>
      <c r="C2475" t="str">
        <f>INDEX(FIPS!$A$1:$E$3236,MATCH($F2475,FIPS!$D$1:$D$3236,0),5)</f>
        <v>Johnson County</v>
      </c>
      <c r="D2475" t="s">
        <v>295</v>
      </c>
      <c r="E2475" s="15" t="s">
        <v>51</v>
      </c>
      <c r="F2475" t="s">
        <v>6320</v>
      </c>
      <c r="G2475" t="s">
        <v>439</v>
      </c>
      <c r="H2475" t="str">
        <f>IFERROR(VLOOKUP($G2475,'Team Colors'!$A:$B,2,0),"#c9c9c9")</f>
        <v>#002244</v>
      </c>
      <c r="I2475">
        <f>INDEX('Raw Election Data'!$A$1:$AN$3144,MATCH($C2475&amp;" "&amp;$B2475,'Raw Election Data'!$C$1:$C$3144,0),MATCH('Joined Data'!I$1,'Raw Election Data'!$A$1:$AN$1,0))</f>
        <v>17830</v>
      </c>
      <c r="J2475">
        <f>INDEX('Raw Election Data'!$A$1:$AN$3144,MATCH($C2475&amp;" "&amp;$B2475,'Raw Election Data'!$C$1:$C$3144,0),MATCH('Joined Data'!J$1,'Raw Election Data'!$A$1:$AN$1,0))</f>
        <v>988</v>
      </c>
      <c r="K2475">
        <f>INDEX('Raw Election Data'!$A$1:$AN$3144,MATCH($C2475&amp;" "&amp;$B2475,'Raw Election Data'!$C$1:$C$3144,0),MATCH('Joined Data'!K$1,'Raw Election Data'!$A$1:$AN$1,0))</f>
        <v>5400</v>
      </c>
      <c r="L2475">
        <f>INDEX('Raw Election Data'!$A$1:$AN$3144,MATCH($C2475&amp;" "&amp;$B2475,'Raw Election Data'!$C$1:$C$3144,0),MATCH('Joined Data'!L$1,'Raw Election Data'!$A$1:$AN$1,0))</f>
        <v>6556</v>
      </c>
      <c r="M2475">
        <f>INDEX('Raw Election Data'!$A$1:$AN$3144,MATCH($C2475&amp;" "&amp;$B2475,'Raw Election Data'!$C$1:$C$3144,0),MATCH('Joined Data'!M$1,'Raw Election Data'!$A$1:$AN$1,0))</f>
        <v>0.15070164734594266</v>
      </c>
      <c r="N2475">
        <f>INDEX('Raw Election Data'!$A$1:$AN$3144,MATCH($C2475&amp;" "&amp;$B2475,'Raw Election Data'!$C$1:$C$3144,0),MATCH('Joined Data'!N$1,'Raw Election Data'!$A$1:$AN$1,0))</f>
        <v>0.82367297132397799</v>
      </c>
      <c r="O2475">
        <f>INDEX('Raw Election Data'!$A$1:$AN$3144,MATCH($C2475&amp;" "&amp;$B2475,'Raw Election Data'!$C$1:$C$3144,0),MATCH('Joined Data'!O$1,'Raw Election Data'!$A$1:$AN$1,0))</f>
        <v>-4412</v>
      </c>
      <c r="P2475">
        <f>INDEX('Raw Election Data'!$A$1:$AN$3144,MATCH($C2475&amp;" "&amp;$B2475,'Raw Election Data'!$C$1:$C$3144,0),MATCH('Joined Data'!P$1,'Raw Election Data'!$A$1:$AN$1,0))</f>
        <v>4412</v>
      </c>
      <c r="Q2475">
        <f>INDEX('Raw Election Data'!$A$1:$AN$3144,MATCH($C2475&amp;" "&amp;$B2475,'Raw Election Data'!$C$1:$C$3144,0),MATCH('Joined Data'!Q$1,'Raw Election Data'!$A$1:$AN$1,0))</f>
        <v>-0.67297132397803527</v>
      </c>
      <c r="R2475">
        <f>INDEX('Raw Election Data'!$A$1:$AN$3144,MATCH($C2475&amp;" "&amp;$B2475,'Raw Election Data'!$C$1:$C$3144,0),MATCH('Joined Data'!R$1,'Raw Election Data'!$A$1:$AN$1,0))</f>
        <v>0.67297132397803527</v>
      </c>
    </row>
    <row r="2476" spans="1:18" ht="13.5" hidden="1" customHeight="1" x14ac:dyDescent="0.15">
      <c r="A2476" t="s">
        <v>294</v>
      </c>
      <c r="B2476" t="s">
        <v>6222</v>
      </c>
      <c r="C2476" t="str">
        <f>INDEX(FIPS!$A$1:$E$3236,MATCH($F2476,FIPS!$D$1:$D$3236,0),5)</f>
        <v>Knox County</v>
      </c>
      <c r="D2476" t="s">
        <v>295</v>
      </c>
      <c r="E2476" s="15" t="s">
        <v>52</v>
      </c>
      <c r="F2476" t="s">
        <v>6321</v>
      </c>
      <c r="G2476" t="s">
        <v>7775</v>
      </c>
      <c r="H2476" t="str">
        <f>IFERROR(VLOOKUP($G2476,'Team Colors'!$A:$B,2,0),"#c9c9c9")</f>
        <v>#c60c30</v>
      </c>
      <c r="I2476">
        <f>INDEX('Raw Election Data'!$A$1:$AN$3144,MATCH($C2476&amp;" "&amp;$B2476,'Raw Election Data'!$C$1:$C$3144,0),MATCH('Joined Data'!I$1,'Raw Election Data'!$A$1:$AN$1,0))</f>
        <v>451324</v>
      </c>
      <c r="J2476">
        <f>INDEX('Raw Election Data'!$A$1:$AN$3144,MATCH($C2476&amp;" "&amp;$B2476,'Raw Election Data'!$C$1:$C$3144,0),MATCH('Joined Data'!J$1,'Raw Election Data'!$A$1:$AN$1,0))</f>
        <v>62861</v>
      </c>
      <c r="K2476">
        <f>INDEX('Raw Election Data'!$A$1:$AN$3144,MATCH($C2476&amp;" "&amp;$B2476,'Raw Election Data'!$C$1:$C$3144,0),MATCH('Joined Data'!K$1,'Raw Election Data'!$A$1:$AN$1,0))</f>
        <v>105724</v>
      </c>
      <c r="L2476">
        <f>INDEX('Raw Election Data'!$A$1:$AN$3144,MATCH($C2476&amp;" "&amp;$B2476,'Raw Election Data'!$C$1:$C$3144,0),MATCH('Joined Data'!L$1,'Raw Election Data'!$A$1:$AN$1,0))</f>
        <v>179266</v>
      </c>
      <c r="M2476">
        <f>INDEX('Raw Election Data'!$A$1:$AN$3144,MATCH($C2476&amp;" "&amp;$B2476,'Raw Election Data'!$C$1:$C$3144,0),MATCH('Joined Data'!M$1,'Raw Election Data'!$A$1:$AN$1,0))</f>
        <v>0.3506576818805574</v>
      </c>
      <c r="N2476">
        <f>INDEX('Raw Election Data'!$A$1:$AN$3144,MATCH($C2476&amp;" "&amp;$B2476,'Raw Election Data'!$C$1:$C$3144,0),MATCH('Joined Data'!N$1,'Raw Election Data'!$A$1:$AN$1,0))</f>
        <v>0.58976046768489288</v>
      </c>
      <c r="O2476">
        <f>INDEX('Raw Election Data'!$A$1:$AN$3144,MATCH($C2476&amp;" "&amp;$B2476,'Raw Election Data'!$C$1:$C$3144,0),MATCH('Joined Data'!O$1,'Raw Election Data'!$A$1:$AN$1,0))</f>
        <v>-42863</v>
      </c>
      <c r="P2476">
        <f>INDEX('Raw Election Data'!$A$1:$AN$3144,MATCH($C2476&amp;" "&amp;$B2476,'Raw Election Data'!$C$1:$C$3144,0),MATCH('Joined Data'!P$1,'Raw Election Data'!$A$1:$AN$1,0))</f>
        <v>42863</v>
      </c>
      <c r="Q2476">
        <f>INDEX('Raw Election Data'!$A$1:$AN$3144,MATCH($C2476&amp;" "&amp;$B2476,'Raw Election Data'!$C$1:$C$3144,0),MATCH('Joined Data'!Q$1,'Raw Election Data'!$A$1:$AN$1,0))</f>
        <v>-0.23910278580433547</v>
      </c>
      <c r="R2476">
        <f>INDEX('Raw Election Data'!$A$1:$AN$3144,MATCH($C2476&amp;" "&amp;$B2476,'Raw Election Data'!$C$1:$C$3144,0),MATCH('Joined Data'!R$1,'Raw Election Data'!$A$1:$AN$1,0))</f>
        <v>0.23910278580433547</v>
      </c>
    </row>
    <row r="2477" spans="1:18" ht="13.5" hidden="1" customHeight="1" x14ac:dyDescent="0.15">
      <c r="A2477" t="s">
        <v>294</v>
      </c>
      <c r="B2477" t="s">
        <v>6222</v>
      </c>
      <c r="C2477" t="str">
        <f>INDEX(FIPS!$A$1:$E$3236,MATCH($F2477,FIPS!$D$1:$D$3236,0),5)</f>
        <v>Lake County</v>
      </c>
      <c r="D2477" t="s">
        <v>295</v>
      </c>
      <c r="E2477" s="15" t="s">
        <v>53</v>
      </c>
      <c r="F2477" t="s">
        <v>6322</v>
      </c>
      <c r="G2477" t="s">
        <v>7775</v>
      </c>
      <c r="H2477" t="str">
        <f>IFERROR(VLOOKUP($G2477,'Team Colors'!$A:$B,2,0),"#c9c9c9")</f>
        <v>#c60c30</v>
      </c>
      <c r="I2477">
        <f>INDEX('Raw Election Data'!$A$1:$AN$3144,MATCH($C2477&amp;" "&amp;$B2477,'Raw Election Data'!$C$1:$C$3144,0),MATCH('Joined Data'!I$1,'Raw Election Data'!$A$1:$AN$1,0))</f>
        <v>7576</v>
      </c>
      <c r="J2477">
        <f>INDEX('Raw Election Data'!$A$1:$AN$3144,MATCH($C2477&amp;" "&amp;$B2477,'Raw Election Data'!$C$1:$C$3144,0),MATCH('Joined Data'!J$1,'Raw Election Data'!$A$1:$AN$1,0))</f>
        <v>577</v>
      </c>
      <c r="K2477">
        <f>INDEX('Raw Election Data'!$A$1:$AN$3144,MATCH($C2477&amp;" "&amp;$B2477,'Raw Election Data'!$C$1:$C$3144,0),MATCH('Joined Data'!K$1,'Raw Election Data'!$A$1:$AN$1,0))</f>
        <v>1357</v>
      </c>
      <c r="L2477">
        <f>INDEX('Raw Election Data'!$A$1:$AN$3144,MATCH($C2477&amp;" "&amp;$B2477,'Raw Election Data'!$C$1:$C$3144,0),MATCH('Joined Data'!L$1,'Raw Election Data'!$A$1:$AN$1,0))</f>
        <v>1970</v>
      </c>
      <c r="M2477">
        <f>INDEX('Raw Election Data'!$A$1:$AN$3144,MATCH($C2477&amp;" "&amp;$B2477,'Raw Election Data'!$C$1:$C$3144,0),MATCH('Joined Data'!M$1,'Raw Election Data'!$A$1:$AN$1,0))</f>
        <v>0.29289340101522843</v>
      </c>
      <c r="N2477">
        <f>INDEX('Raw Election Data'!$A$1:$AN$3144,MATCH($C2477&amp;" "&amp;$B2477,'Raw Election Data'!$C$1:$C$3144,0),MATCH('Joined Data'!N$1,'Raw Election Data'!$A$1:$AN$1,0))</f>
        <v>0.68883248730964464</v>
      </c>
      <c r="O2477">
        <f>INDEX('Raw Election Data'!$A$1:$AN$3144,MATCH($C2477&amp;" "&amp;$B2477,'Raw Election Data'!$C$1:$C$3144,0),MATCH('Joined Data'!O$1,'Raw Election Data'!$A$1:$AN$1,0))</f>
        <v>-780</v>
      </c>
      <c r="P2477">
        <f>INDEX('Raw Election Data'!$A$1:$AN$3144,MATCH($C2477&amp;" "&amp;$B2477,'Raw Election Data'!$C$1:$C$3144,0),MATCH('Joined Data'!P$1,'Raw Election Data'!$A$1:$AN$1,0))</f>
        <v>780</v>
      </c>
      <c r="Q2477">
        <f>INDEX('Raw Election Data'!$A$1:$AN$3144,MATCH($C2477&amp;" "&amp;$B2477,'Raw Election Data'!$C$1:$C$3144,0),MATCH('Joined Data'!Q$1,'Raw Election Data'!$A$1:$AN$1,0))</f>
        <v>-0.39593908629441621</v>
      </c>
      <c r="R2477">
        <f>INDEX('Raw Election Data'!$A$1:$AN$3144,MATCH($C2477&amp;" "&amp;$B2477,'Raw Election Data'!$C$1:$C$3144,0),MATCH('Joined Data'!R$1,'Raw Election Data'!$A$1:$AN$1,0))</f>
        <v>0.39593908629441621</v>
      </c>
    </row>
    <row r="2478" spans="1:18" ht="13.5" hidden="1" customHeight="1" x14ac:dyDescent="0.15">
      <c r="A2478" t="s">
        <v>294</v>
      </c>
      <c r="B2478" t="s">
        <v>6222</v>
      </c>
      <c r="C2478" t="str">
        <f>INDEX(FIPS!$A$1:$E$3236,MATCH($F2478,FIPS!$D$1:$D$3236,0),5)</f>
        <v>Lauderdale County</v>
      </c>
      <c r="D2478" t="s">
        <v>295</v>
      </c>
      <c r="E2478" s="15" t="s">
        <v>54</v>
      </c>
      <c r="F2478" t="s">
        <v>6323</v>
      </c>
      <c r="G2478" t="s">
        <v>7775</v>
      </c>
      <c r="H2478" t="str">
        <f>IFERROR(VLOOKUP($G2478,'Team Colors'!$A:$B,2,0),"#c9c9c9")</f>
        <v>#c60c30</v>
      </c>
      <c r="I2478">
        <f>INDEX('Raw Election Data'!$A$1:$AN$3144,MATCH($C2478&amp;" "&amp;$B2478,'Raw Election Data'!$C$1:$C$3144,0),MATCH('Joined Data'!I$1,'Raw Election Data'!$A$1:$AN$1,0))</f>
        <v>26936</v>
      </c>
      <c r="J2478">
        <f>INDEX('Raw Election Data'!$A$1:$AN$3144,MATCH($C2478&amp;" "&amp;$B2478,'Raw Election Data'!$C$1:$C$3144,0),MATCH('Joined Data'!J$1,'Raw Election Data'!$A$1:$AN$1,0))</f>
        <v>3656</v>
      </c>
      <c r="K2478">
        <f>INDEX('Raw Election Data'!$A$1:$AN$3144,MATCH($C2478&amp;" "&amp;$B2478,'Raw Election Data'!$C$1:$C$3144,0),MATCH('Joined Data'!K$1,'Raw Election Data'!$A$1:$AN$1,0))</f>
        <v>4884</v>
      </c>
      <c r="L2478">
        <f>INDEX('Raw Election Data'!$A$1:$AN$3144,MATCH($C2478&amp;" "&amp;$B2478,'Raw Election Data'!$C$1:$C$3144,0),MATCH('Joined Data'!L$1,'Raw Election Data'!$A$1:$AN$1,0))</f>
        <v>8678</v>
      </c>
      <c r="M2478">
        <f>INDEX('Raw Election Data'!$A$1:$AN$3144,MATCH($C2478&amp;" "&amp;$B2478,'Raw Election Data'!$C$1:$C$3144,0),MATCH('Joined Data'!M$1,'Raw Election Data'!$A$1:$AN$1,0))</f>
        <v>0.4212952293155105</v>
      </c>
      <c r="N2478">
        <f>INDEX('Raw Election Data'!$A$1:$AN$3144,MATCH($C2478&amp;" "&amp;$B2478,'Raw Election Data'!$C$1:$C$3144,0),MATCH('Joined Data'!N$1,'Raw Election Data'!$A$1:$AN$1,0))</f>
        <v>0.56280248905277719</v>
      </c>
      <c r="O2478">
        <f>INDEX('Raw Election Data'!$A$1:$AN$3144,MATCH($C2478&amp;" "&amp;$B2478,'Raw Election Data'!$C$1:$C$3144,0),MATCH('Joined Data'!O$1,'Raw Election Data'!$A$1:$AN$1,0))</f>
        <v>-1228</v>
      </c>
      <c r="P2478">
        <f>INDEX('Raw Election Data'!$A$1:$AN$3144,MATCH($C2478&amp;" "&amp;$B2478,'Raw Election Data'!$C$1:$C$3144,0),MATCH('Joined Data'!P$1,'Raw Election Data'!$A$1:$AN$1,0))</f>
        <v>1228</v>
      </c>
      <c r="Q2478">
        <f>INDEX('Raw Election Data'!$A$1:$AN$3144,MATCH($C2478&amp;" "&amp;$B2478,'Raw Election Data'!$C$1:$C$3144,0),MATCH('Joined Data'!Q$1,'Raw Election Data'!$A$1:$AN$1,0))</f>
        <v>-0.14150725973726669</v>
      </c>
      <c r="R2478">
        <f>INDEX('Raw Election Data'!$A$1:$AN$3144,MATCH($C2478&amp;" "&amp;$B2478,'Raw Election Data'!$C$1:$C$3144,0),MATCH('Joined Data'!R$1,'Raw Election Data'!$A$1:$AN$1,0))</f>
        <v>0.14150725973726669</v>
      </c>
    </row>
    <row r="2479" spans="1:18" ht="13.5" hidden="1" customHeight="1" x14ac:dyDescent="0.15">
      <c r="A2479" t="s">
        <v>294</v>
      </c>
      <c r="B2479" t="s">
        <v>6222</v>
      </c>
      <c r="C2479" t="str">
        <f>INDEX(FIPS!$A$1:$E$3236,MATCH($F2479,FIPS!$D$1:$D$3236,0),5)</f>
        <v>Lawrence County</v>
      </c>
      <c r="D2479" t="s">
        <v>295</v>
      </c>
      <c r="E2479" s="15" t="s">
        <v>55</v>
      </c>
      <c r="F2479" t="s">
        <v>6324</v>
      </c>
      <c r="G2479" t="s">
        <v>7775</v>
      </c>
      <c r="H2479" t="str">
        <f>IFERROR(VLOOKUP($G2479,'Team Colors'!$A:$B,2,0),"#c9c9c9")</f>
        <v>#c60c30</v>
      </c>
      <c r="I2479">
        <f>INDEX('Raw Election Data'!$A$1:$AN$3144,MATCH($C2479&amp;" "&amp;$B2479,'Raw Election Data'!$C$1:$C$3144,0),MATCH('Joined Data'!I$1,'Raw Election Data'!$A$1:$AN$1,0))</f>
        <v>42564</v>
      </c>
      <c r="J2479">
        <f>INDEX('Raw Election Data'!$A$1:$AN$3144,MATCH($C2479&amp;" "&amp;$B2479,'Raw Election Data'!$C$1:$C$3144,0),MATCH('Joined Data'!J$1,'Raw Election Data'!$A$1:$AN$1,0))</f>
        <v>2821</v>
      </c>
      <c r="K2479">
        <f>INDEX('Raw Election Data'!$A$1:$AN$3144,MATCH($C2479&amp;" "&amp;$B2479,'Raw Election Data'!$C$1:$C$3144,0),MATCH('Joined Data'!K$1,'Raw Election Data'!$A$1:$AN$1,0))</f>
        <v>12419</v>
      </c>
      <c r="L2479">
        <f>INDEX('Raw Election Data'!$A$1:$AN$3144,MATCH($C2479&amp;" "&amp;$B2479,'Raw Election Data'!$C$1:$C$3144,0),MATCH('Joined Data'!L$1,'Raw Election Data'!$A$1:$AN$1,0))</f>
        <v>15658</v>
      </c>
      <c r="M2479">
        <f>INDEX('Raw Election Data'!$A$1:$AN$3144,MATCH($C2479&amp;" "&amp;$B2479,'Raw Election Data'!$C$1:$C$3144,0),MATCH('Joined Data'!M$1,'Raw Election Data'!$A$1:$AN$1,0))</f>
        <v>0.18016349469919529</v>
      </c>
      <c r="N2479">
        <f>INDEX('Raw Election Data'!$A$1:$AN$3144,MATCH($C2479&amp;" "&amp;$B2479,'Raw Election Data'!$C$1:$C$3144,0),MATCH('Joined Data'!N$1,'Raw Election Data'!$A$1:$AN$1,0))</f>
        <v>0.79314088644782221</v>
      </c>
      <c r="O2479">
        <f>INDEX('Raw Election Data'!$A$1:$AN$3144,MATCH($C2479&amp;" "&amp;$B2479,'Raw Election Data'!$C$1:$C$3144,0),MATCH('Joined Data'!O$1,'Raw Election Data'!$A$1:$AN$1,0))</f>
        <v>-9598</v>
      </c>
      <c r="P2479">
        <f>INDEX('Raw Election Data'!$A$1:$AN$3144,MATCH($C2479&amp;" "&amp;$B2479,'Raw Election Data'!$C$1:$C$3144,0),MATCH('Joined Data'!P$1,'Raw Election Data'!$A$1:$AN$1,0))</f>
        <v>9598</v>
      </c>
      <c r="Q2479">
        <f>INDEX('Raw Election Data'!$A$1:$AN$3144,MATCH($C2479&amp;" "&amp;$B2479,'Raw Election Data'!$C$1:$C$3144,0),MATCH('Joined Data'!Q$1,'Raw Election Data'!$A$1:$AN$1,0))</f>
        <v>-0.61297739174862698</v>
      </c>
      <c r="R2479">
        <f>INDEX('Raw Election Data'!$A$1:$AN$3144,MATCH($C2479&amp;" "&amp;$B2479,'Raw Election Data'!$C$1:$C$3144,0),MATCH('Joined Data'!R$1,'Raw Election Data'!$A$1:$AN$1,0))</f>
        <v>0.61297739174862698</v>
      </c>
    </row>
    <row r="2480" spans="1:18" ht="13.5" hidden="1" customHeight="1" x14ac:dyDescent="0.15">
      <c r="A2480" t="s">
        <v>294</v>
      </c>
      <c r="B2480" t="s">
        <v>6222</v>
      </c>
      <c r="C2480" t="str">
        <f>INDEX(FIPS!$A$1:$E$3236,MATCH($F2480,FIPS!$D$1:$D$3236,0),5)</f>
        <v>Lewis County</v>
      </c>
      <c r="D2480" t="s">
        <v>295</v>
      </c>
      <c r="E2480" s="15" t="s">
        <v>56</v>
      </c>
      <c r="F2480" t="s">
        <v>6327</v>
      </c>
      <c r="G2480" t="s">
        <v>7775</v>
      </c>
      <c r="H2480" t="str">
        <f>IFERROR(VLOOKUP($G2480,'Team Colors'!$A:$B,2,0),"#c9c9c9")</f>
        <v>#c60c30</v>
      </c>
      <c r="I2480">
        <f>INDEX('Raw Election Data'!$A$1:$AN$3144,MATCH($C2480&amp;" "&amp;$B2480,'Raw Election Data'!$C$1:$C$3144,0),MATCH('Joined Data'!I$1,'Raw Election Data'!$A$1:$AN$1,0))</f>
        <v>11854</v>
      </c>
      <c r="J2480">
        <f>INDEX('Raw Election Data'!$A$1:$AN$3144,MATCH($C2480&amp;" "&amp;$B2480,'Raw Election Data'!$C$1:$C$3144,0),MATCH('Joined Data'!J$1,'Raw Election Data'!$A$1:$AN$1,0))</f>
        <v>890</v>
      </c>
      <c r="K2480">
        <f>INDEX('Raw Election Data'!$A$1:$AN$3144,MATCH($C2480&amp;" "&amp;$B2480,'Raw Election Data'!$C$1:$C$3144,0),MATCH('Joined Data'!K$1,'Raw Election Data'!$A$1:$AN$1,0))</f>
        <v>3579</v>
      </c>
      <c r="L2480">
        <f>INDEX('Raw Election Data'!$A$1:$AN$3144,MATCH($C2480&amp;" "&amp;$B2480,'Raw Election Data'!$C$1:$C$3144,0),MATCH('Joined Data'!L$1,'Raw Election Data'!$A$1:$AN$1,0))</f>
        <v>4601</v>
      </c>
      <c r="M2480">
        <f>INDEX('Raw Election Data'!$A$1:$AN$3144,MATCH($C2480&amp;" "&amp;$B2480,'Raw Election Data'!$C$1:$C$3144,0),MATCH('Joined Data'!M$1,'Raw Election Data'!$A$1:$AN$1,0))</f>
        <v>0.19343620951966964</v>
      </c>
      <c r="N2480">
        <f>INDEX('Raw Election Data'!$A$1:$AN$3144,MATCH($C2480&amp;" "&amp;$B2480,'Raw Election Data'!$C$1:$C$3144,0),MATCH('Joined Data'!N$1,'Raw Election Data'!$A$1:$AN$1,0))</f>
        <v>0.77787437513584001</v>
      </c>
      <c r="O2480">
        <f>INDEX('Raw Election Data'!$A$1:$AN$3144,MATCH($C2480&amp;" "&amp;$B2480,'Raw Election Data'!$C$1:$C$3144,0),MATCH('Joined Data'!O$1,'Raw Election Data'!$A$1:$AN$1,0))</f>
        <v>-2689</v>
      </c>
      <c r="P2480">
        <f>INDEX('Raw Election Data'!$A$1:$AN$3144,MATCH($C2480&amp;" "&amp;$B2480,'Raw Election Data'!$C$1:$C$3144,0),MATCH('Joined Data'!P$1,'Raw Election Data'!$A$1:$AN$1,0))</f>
        <v>2689</v>
      </c>
      <c r="Q2480">
        <f>INDEX('Raw Election Data'!$A$1:$AN$3144,MATCH($C2480&amp;" "&amp;$B2480,'Raw Election Data'!$C$1:$C$3144,0),MATCH('Joined Data'!Q$1,'Raw Election Data'!$A$1:$AN$1,0))</f>
        <v>-0.58443816561617035</v>
      </c>
      <c r="R2480">
        <f>INDEX('Raw Election Data'!$A$1:$AN$3144,MATCH($C2480&amp;" "&amp;$B2480,'Raw Election Data'!$C$1:$C$3144,0),MATCH('Joined Data'!R$1,'Raw Election Data'!$A$1:$AN$1,0))</f>
        <v>0.58443816561617035</v>
      </c>
    </row>
    <row r="2481" spans="1:18" ht="13.5" hidden="1" customHeight="1" x14ac:dyDescent="0.15">
      <c r="A2481" t="s">
        <v>294</v>
      </c>
      <c r="B2481" t="s">
        <v>6222</v>
      </c>
      <c r="C2481" t="str">
        <f>INDEX(FIPS!$A$1:$E$3236,MATCH($F2481,FIPS!$D$1:$D$3236,0),5)</f>
        <v>Lincoln County</v>
      </c>
      <c r="D2481" t="s">
        <v>295</v>
      </c>
      <c r="E2481" s="15" t="s">
        <v>57</v>
      </c>
      <c r="F2481" t="s">
        <v>6328</v>
      </c>
      <c r="G2481" t="s">
        <v>7775</v>
      </c>
      <c r="H2481" t="str">
        <f>IFERROR(VLOOKUP($G2481,'Team Colors'!$A:$B,2,0),"#c9c9c9")</f>
        <v>#c60c30</v>
      </c>
      <c r="I2481">
        <f>INDEX('Raw Election Data'!$A$1:$AN$3144,MATCH($C2481&amp;" "&amp;$B2481,'Raw Election Data'!$C$1:$C$3144,0),MATCH('Joined Data'!I$1,'Raw Election Data'!$A$1:$AN$1,0))</f>
        <v>33743</v>
      </c>
      <c r="J2481">
        <f>INDEX('Raw Election Data'!$A$1:$AN$3144,MATCH($C2481&amp;" "&amp;$B2481,'Raw Election Data'!$C$1:$C$3144,0),MATCH('Joined Data'!J$1,'Raw Election Data'!$A$1:$AN$1,0))</f>
        <v>2550</v>
      </c>
      <c r="K2481">
        <f>INDEX('Raw Election Data'!$A$1:$AN$3144,MATCH($C2481&amp;" "&amp;$B2481,'Raw Election Data'!$C$1:$C$3144,0),MATCH('Joined Data'!K$1,'Raw Election Data'!$A$1:$AN$1,0))</f>
        <v>10375</v>
      </c>
      <c r="L2481">
        <f>INDEX('Raw Election Data'!$A$1:$AN$3144,MATCH($C2481&amp;" "&amp;$B2481,'Raw Election Data'!$C$1:$C$3144,0),MATCH('Joined Data'!L$1,'Raw Election Data'!$A$1:$AN$1,0))</f>
        <v>13270</v>
      </c>
      <c r="M2481">
        <f>INDEX('Raw Election Data'!$A$1:$AN$3144,MATCH($C2481&amp;" "&amp;$B2481,'Raw Election Data'!$C$1:$C$3144,0),MATCH('Joined Data'!M$1,'Raw Election Data'!$A$1:$AN$1,0))</f>
        <v>0.19216277317256972</v>
      </c>
      <c r="N2481">
        <f>INDEX('Raw Election Data'!$A$1:$AN$3144,MATCH($C2481&amp;" "&amp;$B2481,'Raw Election Data'!$C$1:$C$3144,0),MATCH('Joined Data'!N$1,'Raw Election Data'!$A$1:$AN$1,0))</f>
        <v>0.78183873398643555</v>
      </c>
      <c r="O2481">
        <f>INDEX('Raw Election Data'!$A$1:$AN$3144,MATCH($C2481&amp;" "&amp;$B2481,'Raw Election Data'!$C$1:$C$3144,0),MATCH('Joined Data'!O$1,'Raw Election Data'!$A$1:$AN$1,0))</f>
        <v>-7825</v>
      </c>
      <c r="P2481">
        <f>INDEX('Raw Election Data'!$A$1:$AN$3144,MATCH($C2481&amp;" "&amp;$B2481,'Raw Election Data'!$C$1:$C$3144,0),MATCH('Joined Data'!P$1,'Raw Election Data'!$A$1:$AN$1,0))</f>
        <v>7825</v>
      </c>
      <c r="Q2481">
        <f>INDEX('Raw Election Data'!$A$1:$AN$3144,MATCH($C2481&amp;" "&amp;$B2481,'Raw Election Data'!$C$1:$C$3144,0),MATCH('Joined Data'!Q$1,'Raw Election Data'!$A$1:$AN$1,0))</f>
        <v>-0.58967596081386586</v>
      </c>
      <c r="R2481">
        <f>INDEX('Raw Election Data'!$A$1:$AN$3144,MATCH($C2481&amp;" "&amp;$B2481,'Raw Election Data'!$C$1:$C$3144,0),MATCH('Joined Data'!R$1,'Raw Election Data'!$A$1:$AN$1,0))</f>
        <v>0.58967596081386586</v>
      </c>
    </row>
    <row r="2482" spans="1:18" ht="13.5" hidden="1" customHeight="1" x14ac:dyDescent="0.15">
      <c r="A2482" t="s">
        <v>294</v>
      </c>
      <c r="B2482" t="s">
        <v>6222</v>
      </c>
      <c r="C2482" t="str">
        <f>INDEX(FIPS!$A$1:$E$3236,MATCH($F2482,FIPS!$D$1:$D$3236,0),5)</f>
        <v>Loudon County</v>
      </c>
      <c r="D2482" t="s">
        <v>295</v>
      </c>
      <c r="E2482" s="15" t="s">
        <v>58</v>
      </c>
      <c r="F2482" t="s">
        <v>6330</v>
      </c>
      <c r="G2482" t="s">
        <v>7775</v>
      </c>
      <c r="H2482" t="str">
        <f>IFERROR(VLOOKUP($G2482,'Team Colors'!$A:$B,2,0),"#c9c9c9")</f>
        <v>#c60c30</v>
      </c>
      <c r="I2482">
        <f>INDEX('Raw Election Data'!$A$1:$AN$3144,MATCH($C2482&amp;" "&amp;$B2482,'Raw Election Data'!$C$1:$C$3144,0),MATCH('Joined Data'!I$1,'Raw Election Data'!$A$1:$AN$1,0))</f>
        <v>51130</v>
      </c>
      <c r="J2482">
        <f>INDEX('Raw Election Data'!$A$1:$AN$3144,MATCH($C2482&amp;" "&amp;$B2482,'Raw Election Data'!$C$1:$C$3144,0),MATCH('Joined Data'!J$1,'Raw Election Data'!$A$1:$AN$1,0))</f>
        <v>4916</v>
      </c>
      <c r="K2482">
        <f>INDEX('Raw Election Data'!$A$1:$AN$3144,MATCH($C2482&amp;" "&amp;$B2482,'Raw Election Data'!$C$1:$C$3144,0),MATCH('Joined Data'!K$1,'Raw Election Data'!$A$1:$AN$1,0))</f>
        <v>17588</v>
      </c>
      <c r="L2482">
        <f>INDEX('Raw Election Data'!$A$1:$AN$3144,MATCH($C2482&amp;" "&amp;$B2482,'Raw Election Data'!$C$1:$C$3144,0),MATCH('Joined Data'!L$1,'Raw Election Data'!$A$1:$AN$1,0))</f>
        <v>23304</v>
      </c>
      <c r="M2482">
        <f>INDEX('Raw Election Data'!$A$1:$AN$3144,MATCH($C2482&amp;" "&amp;$B2482,'Raw Election Data'!$C$1:$C$3144,0),MATCH('Joined Data'!M$1,'Raw Election Data'!$A$1:$AN$1,0))</f>
        <v>0.21095090971507038</v>
      </c>
      <c r="N2482">
        <f>INDEX('Raw Election Data'!$A$1:$AN$3144,MATCH($C2482&amp;" "&amp;$B2482,'Raw Election Data'!$C$1:$C$3144,0),MATCH('Joined Data'!N$1,'Raw Election Data'!$A$1:$AN$1,0))</f>
        <v>0.75472021970477177</v>
      </c>
      <c r="O2482">
        <f>INDEX('Raw Election Data'!$A$1:$AN$3144,MATCH($C2482&amp;" "&amp;$B2482,'Raw Election Data'!$C$1:$C$3144,0),MATCH('Joined Data'!O$1,'Raw Election Data'!$A$1:$AN$1,0))</f>
        <v>-12672</v>
      </c>
      <c r="P2482">
        <f>INDEX('Raw Election Data'!$A$1:$AN$3144,MATCH($C2482&amp;" "&amp;$B2482,'Raw Election Data'!$C$1:$C$3144,0),MATCH('Joined Data'!P$1,'Raw Election Data'!$A$1:$AN$1,0))</f>
        <v>12672</v>
      </c>
      <c r="Q2482">
        <f>INDEX('Raw Election Data'!$A$1:$AN$3144,MATCH($C2482&amp;" "&amp;$B2482,'Raw Election Data'!$C$1:$C$3144,0),MATCH('Joined Data'!Q$1,'Raw Election Data'!$A$1:$AN$1,0))</f>
        <v>-0.54376930998970141</v>
      </c>
      <c r="R2482">
        <f>INDEX('Raw Election Data'!$A$1:$AN$3144,MATCH($C2482&amp;" "&amp;$B2482,'Raw Election Data'!$C$1:$C$3144,0),MATCH('Joined Data'!R$1,'Raw Election Data'!$A$1:$AN$1,0))</f>
        <v>0.54376930998970141</v>
      </c>
    </row>
    <row r="2483" spans="1:18" ht="13.5" hidden="1" customHeight="1" x14ac:dyDescent="0.15">
      <c r="A2483" t="s">
        <v>294</v>
      </c>
      <c r="B2483" t="s">
        <v>6222</v>
      </c>
      <c r="C2483" t="str">
        <f>INDEX(FIPS!$A$1:$E$3236,MATCH($F2483,FIPS!$D$1:$D$3236,0),5)</f>
        <v>McMinn County</v>
      </c>
      <c r="D2483" t="s">
        <v>295</v>
      </c>
      <c r="E2483" s="15" t="s">
        <v>59</v>
      </c>
      <c r="F2483" t="s">
        <v>6332</v>
      </c>
      <c r="G2483" t="s">
        <v>7775</v>
      </c>
      <c r="H2483" t="str">
        <f>IFERROR(VLOOKUP($G2483,'Team Colors'!$A:$B,2,0),"#c9c9c9")</f>
        <v>#c60c30</v>
      </c>
      <c r="I2483">
        <f>INDEX('Raw Election Data'!$A$1:$AN$3144,MATCH($C2483&amp;" "&amp;$B2483,'Raw Election Data'!$C$1:$C$3144,0),MATCH('Joined Data'!I$1,'Raw Election Data'!$A$1:$AN$1,0))</f>
        <v>52639</v>
      </c>
      <c r="J2483">
        <f>INDEX('Raw Election Data'!$A$1:$AN$3144,MATCH($C2483&amp;" "&amp;$B2483,'Raw Election Data'!$C$1:$C$3144,0),MATCH('Joined Data'!J$1,'Raw Election Data'!$A$1:$AN$1,0))</f>
        <v>3507</v>
      </c>
      <c r="K2483">
        <f>INDEX('Raw Election Data'!$A$1:$AN$3144,MATCH($C2483&amp;" "&amp;$B2483,'Raw Election Data'!$C$1:$C$3144,0),MATCH('Joined Data'!K$1,'Raw Election Data'!$A$1:$AN$1,0))</f>
        <v>14673</v>
      </c>
      <c r="L2483">
        <f>INDEX('Raw Election Data'!$A$1:$AN$3144,MATCH($C2483&amp;" "&amp;$B2483,'Raw Election Data'!$C$1:$C$3144,0),MATCH('Joined Data'!L$1,'Raw Election Data'!$A$1:$AN$1,0))</f>
        <v>18694</v>
      </c>
      <c r="M2483">
        <f>INDEX('Raw Election Data'!$A$1:$AN$3144,MATCH($C2483&amp;" "&amp;$B2483,'Raw Election Data'!$C$1:$C$3144,0),MATCH('Joined Data'!M$1,'Raw Election Data'!$A$1:$AN$1,0))</f>
        <v>0.1876002995613566</v>
      </c>
      <c r="N2483">
        <f>INDEX('Raw Election Data'!$A$1:$AN$3144,MATCH($C2483&amp;" "&amp;$B2483,'Raw Election Data'!$C$1:$C$3144,0),MATCH('Joined Data'!N$1,'Raw Election Data'!$A$1:$AN$1,0))</f>
        <v>0.78490424735209163</v>
      </c>
      <c r="O2483">
        <f>INDEX('Raw Election Data'!$A$1:$AN$3144,MATCH($C2483&amp;" "&amp;$B2483,'Raw Election Data'!$C$1:$C$3144,0),MATCH('Joined Data'!O$1,'Raw Election Data'!$A$1:$AN$1,0))</f>
        <v>-11166</v>
      </c>
      <c r="P2483">
        <f>INDEX('Raw Election Data'!$A$1:$AN$3144,MATCH($C2483&amp;" "&amp;$B2483,'Raw Election Data'!$C$1:$C$3144,0),MATCH('Joined Data'!P$1,'Raw Election Data'!$A$1:$AN$1,0))</f>
        <v>11166</v>
      </c>
      <c r="Q2483">
        <f>INDEX('Raw Election Data'!$A$1:$AN$3144,MATCH($C2483&amp;" "&amp;$B2483,'Raw Election Data'!$C$1:$C$3144,0),MATCH('Joined Data'!Q$1,'Raw Election Data'!$A$1:$AN$1,0))</f>
        <v>-0.59730394779073503</v>
      </c>
      <c r="R2483">
        <f>INDEX('Raw Election Data'!$A$1:$AN$3144,MATCH($C2483&amp;" "&amp;$B2483,'Raw Election Data'!$C$1:$C$3144,0),MATCH('Joined Data'!R$1,'Raw Election Data'!$A$1:$AN$1,0))</f>
        <v>0.59730394779073503</v>
      </c>
    </row>
    <row r="2484" spans="1:18" ht="13.5" hidden="1" customHeight="1" x14ac:dyDescent="0.15">
      <c r="A2484" t="s">
        <v>294</v>
      </c>
      <c r="B2484" t="s">
        <v>6222</v>
      </c>
      <c r="C2484" t="str">
        <f>INDEX(FIPS!$A$1:$E$3236,MATCH($F2484,FIPS!$D$1:$D$3236,0),5)</f>
        <v>McNairy County</v>
      </c>
      <c r="D2484" t="s">
        <v>295</v>
      </c>
      <c r="E2484" s="15" t="s">
        <v>60</v>
      </c>
      <c r="F2484" t="s">
        <v>6336</v>
      </c>
      <c r="G2484" t="s">
        <v>7775</v>
      </c>
      <c r="H2484" t="str">
        <f>IFERROR(VLOOKUP($G2484,'Team Colors'!$A:$B,2,0),"#c9c9c9")</f>
        <v>#c60c30</v>
      </c>
      <c r="I2484">
        <f>INDEX('Raw Election Data'!$A$1:$AN$3144,MATCH($C2484&amp;" "&amp;$B2484,'Raw Election Data'!$C$1:$C$3144,0),MATCH('Joined Data'!I$1,'Raw Election Data'!$A$1:$AN$1,0))</f>
        <v>26066</v>
      </c>
      <c r="J2484">
        <f>INDEX('Raw Election Data'!$A$1:$AN$3144,MATCH($C2484&amp;" "&amp;$B2484,'Raw Election Data'!$C$1:$C$3144,0),MATCH('Joined Data'!J$1,'Raw Election Data'!$A$1:$AN$1,0))</f>
        <v>1847</v>
      </c>
      <c r="K2484">
        <f>INDEX('Raw Election Data'!$A$1:$AN$3144,MATCH($C2484&amp;" "&amp;$B2484,'Raw Election Data'!$C$1:$C$3144,0),MATCH('Joined Data'!K$1,'Raw Election Data'!$A$1:$AN$1,0))</f>
        <v>7839</v>
      </c>
      <c r="L2484">
        <f>INDEX('Raw Election Data'!$A$1:$AN$3144,MATCH($C2484&amp;" "&amp;$B2484,'Raw Election Data'!$C$1:$C$3144,0),MATCH('Joined Data'!L$1,'Raw Election Data'!$A$1:$AN$1,0))</f>
        <v>10035</v>
      </c>
      <c r="M2484">
        <f>INDEX('Raw Election Data'!$A$1:$AN$3144,MATCH($C2484&amp;" "&amp;$B2484,'Raw Election Data'!$C$1:$C$3144,0),MATCH('Joined Data'!M$1,'Raw Election Data'!$A$1:$AN$1,0))</f>
        <v>0.18405580468360738</v>
      </c>
      <c r="N2484">
        <f>INDEX('Raw Election Data'!$A$1:$AN$3144,MATCH($C2484&amp;" "&amp;$B2484,'Raw Election Data'!$C$1:$C$3144,0),MATCH('Joined Data'!N$1,'Raw Election Data'!$A$1:$AN$1,0))</f>
        <v>0.78116591928251122</v>
      </c>
      <c r="O2484">
        <f>INDEX('Raw Election Data'!$A$1:$AN$3144,MATCH($C2484&amp;" "&amp;$B2484,'Raw Election Data'!$C$1:$C$3144,0),MATCH('Joined Data'!O$1,'Raw Election Data'!$A$1:$AN$1,0))</f>
        <v>-5992</v>
      </c>
      <c r="P2484">
        <f>INDEX('Raw Election Data'!$A$1:$AN$3144,MATCH($C2484&amp;" "&amp;$B2484,'Raw Election Data'!$C$1:$C$3144,0),MATCH('Joined Data'!P$1,'Raw Election Data'!$A$1:$AN$1,0))</f>
        <v>5992</v>
      </c>
      <c r="Q2484">
        <f>INDEX('Raw Election Data'!$A$1:$AN$3144,MATCH($C2484&amp;" "&amp;$B2484,'Raw Election Data'!$C$1:$C$3144,0),MATCH('Joined Data'!Q$1,'Raw Election Data'!$A$1:$AN$1,0))</f>
        <v>-0.59711011459890384</v>
      </c>
      <c r="R2484">
        <f>INDEX('Raw Election Data'!$A$1:$AN$3144,MATCH($C2484&amp;" "&amp;$B2484,'Raw Election Data'!$C$1:$C$3144,0),MATCH('Joined Data'!R$1,'Raw Election Data'!$A$1:$AN$1,0))</f>
        <v>0.59711011459890384</v>
      </c>
    </row>
    <row r="2485" spans="1:18" ht="13.5" hidden="1" customHeight="1" x14ac:dyDescent="0.15">
      <c r="A2485" t="s">
        <v>294</v>
      </c>
      <c r="B2485" t="s">
        <v>6222</v>
      </c>
      <c r="C2485" t="str">
        <f>INDEX(FIPS!$A$1:$E$3236,MATCH($F2485,FIPS!$D$1:$D$3236,0),5)</f>
        <v>Macon County</v>
      </c>
      <c r="D2485" t="s">
        <v>295</v>
      </c>
      <c r="E2485" s="15" t="s">
        <v>61</v>
      </c>
      <c r="F2485" t="s">
        <v>6337</v>
      </c>
      <c r="G2485" t="s">
        <v>7775</v>
      </c>
      <c r="H2485" t="str">
        <f>IFERROR(VLOOKUP($G2485,'Team Colors'!$A:$B,2,0),"#c9c9c9")</f>
        <v>#c60c30</v>
      </c>
      <c r="I2485">
        <f>INDEX('Raw Election Data'!$A$1:$AN$3144,MATCH($C2485&amp;" "&amp;$B2485,'Raw Election Data'!$C$1:$C$3144,0),MATCH('Joined Data'!I$1,'Raw Election Data'!$A$1:$AN$1,0))</f>
        <v>23177</v>
      </c>
      <c r="J2485">
        <f>INDEX('Raw Election Data'!$A$1:$AN$3144,MATCH($C2485&amp;" "&amp;$B2485,'Raw Election Data'!$C$1:$C$3144,0),MATCH('Joined Data'!J$1,'Raw Election Data'!$A$1:$AN$1,0))</f>
        <v>1071</v>
      </c>
      <c r="K2485">
        <f>INDEX('Raw Election Data'!$A$1:$AN$3144,MATCH($C2485&amp;" "&amp;$B2485,'Raw Election Data'!$C$1:$C$3144,0),MATCH('Joined Data'!K$1,'Raw Election Data'!$A$1:$AN$1,0))</f>
        <v>6260</v>
      </c>
      <c r="L2485">
        <f>INDEX('Raw Election Data'!$A$1:$AN$3144,MATCH($C2485&amp;" "&amp;$B2485,'Raw Election Data'!$C$1:$C$3144,0),MATCH('Joined Data'!L$1,'Raw Election Data'!$A$1:$AN$1,0))</f>
        <v>7490</v>
      </c>
      <c r="M2485">
        <f>INDEX('Raw Election Data'!$A$1:$AN$3144,MATCH($C2485&amp;" "&amp;$B2485,'Raw Election Data'!$C$1:$C$3144,0),MATCH('Joined Data'!M$1,'Raw Election Data'!$A$1:$AN$1,0))</f>
        <v>0.14299065420560747</v>
      </c>
      <c r="N2485">
        <f>INDEX('Raw Election Data'!$A$1:$AN$3144,MATCH($C2485&amp;" "&amp;$B2485,'Raw Election Data'!$C$1:$C$3144,0),MATCH('Joined Data'!N$1,'Raw Election Data'!$A$1:$AN$1,0))</f>
        <v>0.83578104138851805</v>
      </c>
      <c r="O2485">
        <f>INDEX('Raw Election Data'!$A$1:$AN$3144,MATCH($C2485&amp;" "&amp;$B2485,'Raw Election Data'!$C$1:$C$3144,0),MATCH('Joined Data'!O$1,'Raw Election Data'!$A$1:$AN$1,0))</f>
        <v>-5189</v>
      </c>
      <c r="P2485">
        <f>INDEX('Raw Election Data'!$A$1:$AN$3144,MATCH($C2485&amp;" "&amp;$B2485,'Raw Election Data'!$C$1:$C$3144,0),MATCH('Joined Data'!P$1,'Raw Election Data'!$A$1:$AN$1,0))</f>
        <v>5189</v>
      </c>
      <c r="Q2485">
        <f>INDEX('Raw Election Data'!$A$1:$AN$3144,MATCH($C2485&amp;" "&amp;$B2485,'Raw Election Data'!$C$1:$C$3144,0),MATCH('Joined Data'!Q$1,'Raw Election Data'!$A$1:$AN$1,0))</f>
        <v>-0.69279038718291064</v>
      </c>
      <c r="R2485">
        <f>INDEX('Raw Election Data'!$A$1:$AN$3144,MATCH($C2485&amp;" "&amp;$B2485,'Raw Election Data'!$C$1:$C$3144,0),MATCH('Joined Data'!R$1,'Raw Election Data'!$A$1:$AN$1,0))</f>
        <v>0.69279038718291064</v>
      </c>
    </row>
    <row r="2486" spans="1:18" ht="13.5" hidden="1" customHeight="1" x14ac:dyDescent="0.15">
      <c r="A2486" t="s">
        <v>294</v>
      </c>
      <c r="B2486" t="s">
        <v>6222</v>
      </c>
      <c r="C2486" t="str">
        <f>INDEX(FIPS!$A$1:$E$3236,MATCH($F2486,FIPS!$D$1:$D$3236,0),5)</f>
        <v>Madison County</v>
      </c>
      <c r="D2486" t="s">
        <v>295</v>
      </c>
      <c r="E2486" s="15" t="s">
        <v>62</v>
      </c>
      <c r="F2486" t="s">
        <v>6338</v>
      </c>
      <c r="G2486" t="s">
        <v>7775</v>
      </c>
      <c r="H2486" t="str">
        <f>IFERROR(VLOOKUP($G2486,'Team Colors'!$A:$B,2,0),"#c9c9c9")</f>
        <v>#c60c30</v>
      </c>
      <c r="I2486">
        <f>INDEX('Raw Election Data'!$A$1:$AN$3144,MATCH($C2486&amp;" "&amp;$B2486,'Raw Election Data'!$C$1:$C$3144,0),MATCH('Joined Data'!I$1,'Raw Election Data'!$A$1:$AN$1,0))</f>
        <v>97610</v>
      </c>
      <c r="J2486">
        <f>INDEX('Raw Election Data'!$A$1:$AN$3144,MATCH($C2486&amp;" "&amp;$B2486,'Raw Election Data'!$C$1:$C$3144,0),MATCH('Joined Data'!J$1,'Raw Election Data'!$A$1:$AN$1,0))</f>
        <v>15438</v>
      </c>
      <c r="K2486">
        <f>INDEX('Raw Election Data'!$A$1:$AN$3144,MATCH($C2486&amp;" "&amp;$B2486,'Raw Election Data'!$C$1:$C$3144,0),MATCH('Joined Data'!K$1,'Raw Election Data'!$A$1:$AN$1,0))</f>
        <v>21321</v>
      </c>
      <c r="L2486">
        <f>INDEX('Raw Election Data'!$A$1:$AN$3144,MATCH($C2486&amp;" "&amp;$B2486,'Raw Election Data'!$C$1:$C$3144,0),MATCH('Joined Data'!L$1,'Raw Election Data'!$A$1:$AN$1,0))</f>
        <v>37764</v>
      </c>
      <c r="M2486">
        <f>INDEX('Raw Election Data'!$A$1:$AN$3144,MATCH($C2486&amp;" "&amp;$B2486,'Raw Election Data'!$C$1:$C$3144,0),MATCH('Joined Data'!M$1,'Raw Election Data'!$A$1:$AN$1,0))</f>
        <v>0.4088020336828726</v>
      </c>
      <c r="N2486">
        <f>INDEX('Raw Election Data'!$A$1:$AN$3144,MATCH($C2486&amp;" "&amp;$B2486,'Raw Election Data'!$C$1:$C$3144,0),MATCH('Joined Data'!N$1,'Raw Election Data'!$A$1:$AN$1,0))</f>
        <v>0.56458531935176359</v>
      </c>
      <c r="O2486">
        <f>INDEX('Raw Election Data'!$A$1:$AN$3144,MATCH($C2486&amp;" "&amp;$B2486,'Raw Election Data'!$C$1:$C$3144,0),MATCH('Joined Data'!O$1,'Raw Election Data'!$A$1:$AN$1,0))</f>
        <v>-5883</v>
      </c>
      <c r="P2486">
        <f>INDEX('Raw Election Data'!$A$1:$AN$3144,MATCH($C2486&amp;" "&amp;$B2486,'Raw Election Data'!$C$1:$C$3144,0),MATCH('Joined Data'!P$1,'Raw Election Data'!$A$1:$AN$1,0))</f>
        <v>5883</v>
      </c>
      <c r="Q2486">
        <f>INDEX('Raw Election Data'!$A$1:$AN$3144,MATCH($C2486&amp;" "&amp;$B2486,'Raw Election Data'!$C$1:$C$3144,0),MATCH('Joined Data'!Q$1,'Raw Election Data'!$A$1:$AN$1,0))</f>
        <v>-0.15578328566889099</v>
      </c>
      <c r="R2486">
        <f>INDEX('Raw Election Data'!$A$1:$AN$3144,MATCH($C2486&amp;" "&amp;$B2486,'Raw Election Data'!$C$1:$C$3144,0),MATCH('Joined Data'!R$1,'Raw Election Data'!$A$1:$AN$1,0))</f>
        <v>0.15578328566889099</v>
      </c>
    </row>
    <row r="2487" spans="1:18" ht="13.5" hidden="1" customHeight="1" x14ac:dyDescent="0.15">
      <c r="A2487" t="s">
        <v>294</v>
      </c>
      <c r="B2487" t="s">
        <v>6222</v>
      </c>
      <c r="C2487" t="str">
        <f>INDEX(FIPS!$A$1:$E$3236,MATCH($F2487,FIPS!$D$1:$D$3236,0),5)</f>
        <v>Marion County</v>
      </c>
      <c r="D2487" t="s">
        <v>295</v>
      </c>
      <c r="E2487" s="15" t="s">
        <v>63</v>
      </c>
      <c r="F2487" t="s">
        <v>6339</v>
      </c>
      <c r="G2487" t="s">
        <v>7775</v>
      </c>
      <c r="H2487" t="str">
        <f>IFERROR(VLOOKUP($G2487,'Team Colors'!$A:$B,2,0),"#c9c9c9")</f>
        <v>#c60c30</v>
      </c>
      <c r="I2487">
        <f>INDEX('Raw Election Data'!$A$1:$AN$3144,MATCH($C2487&amp;" "&amp;$B2487,'Raw Election Data'!$C$1:$C$3144,0),MATCH('Joined Data'!I$1,'Raw Election Data'!$A$1:$AN$1,0))</f>
        <v>28487</v>
      </c>
      <c r="J2487">
        <f>INDEX('Raw Election Data'!$A$1:$AN$3144,MATCH($C2487&amp;" "&amp;$B2487,'Raw Election Data'!$C$1:$C$3144,0),MATCH('Joined Data'!J$1,'Raw Election Data'!$A$1:$AN$1,0))</f>
        <v>2829</v>
      </c>
      <c r="K2487">
        <f>INDEX('Raw Election Data'!$A$1:$AN$3144,MATCH($C2487&amp;" "&amp;$B2487,'Raw Election Data'!$C$1:$C$3144,0),MATCH('Joined Data'!K$1,'Raw Election Data'!$A$1:$AN$1,0))</f>
        <v>7680</v>
      </c>
      <c r="L2487">
        <f>INDEX('Raw Election Data'!$A$1:$AN$3144,MATCH($C2487&amp;" "&amp;$B2487,'Raw Election Data'!$C$1:$C$3144,0),MATCH('Joined Data'!L$1,'Raw Election Data'!$A$1:$AN$1,0))</f>
        <v>10832</v>
      </c>
      <c r="M2487">
        <f>INDEX('Raw Election Data'!$A$1:$AN$3144,MATCH($C2487&amp;" "&amp;$B2487,'Raw Election Data'!$C$1:$C$3144,0),MATCH('Joined Data'!M$1,'Raw Election Data'!$A$1:$AN$1,0))</f>
        <v>0.26117060561299854</v>
      </c>
      <c r="N2487">
        <f>INDEX('Raw Election Data'!$A$1:$AN$3144,MATCH($C2487&amp;" "&amp;$B2487,'Raw Election Data'!$C$1:$C$3144,0),MATCH('Joined Data'!N$1,'Raw Election Data'!$A$1:$AN$1,0))</f>
        <v>0.70901033973412109</v>
      </c>
      <c r="O2487">
        <f>INDEX('Raw Election Data'!$A$1:$AN$3144,MATCH($C2487&amp;" "&amp;$B2487,'Raw Election Data'!$C$1:$C$3144,0),MATCH('Joined Data'!O$1,'Raw Election Data'!$A$1:$AN$1,0))</f>
        <v>-4851</v>
      </c>
      <c r="P2487">
        <f>INDEX('Raw Election Data'!$A$1:$AN$3144,MATCH($C2487&amp;" "&amp;$B2487,'Raw Election Data'!$C$1:$C$3144,0),MATCH('Joined Data'!P$1,'Raw Election Data'!$A$1:$AN$1,0))</f>
        <v>4851</v>
      </c>
      <c r="Q2487">
        <f>INDEX('Raw Election Data'!$A$1:$AN$3144,MATCH($C2487&amp;" "&amp;$B2487,'Raw Election Data'!$C$1:$C$3144,0),MATCH('Joined Data'!Q$1,'Raw Election Data'!$A$1:$AN$1,0))</f>
        <v>-0.44783973412112255</v>
      </c>
      <c r="R2487">
        <f>INDEX('Raw Election Data'!$A$1:$AN$3144,MATCH($C2487&amp;" "&amp;$B2487,'Raw Election Data'!$C$1:$C$3144,0),MATCH('Joined Data'!R$1,'Raw Election Data'!$A$1:$AN$1,0))</f>
        <v>0.44783973412112255</v>
      </c>
    </row>
    <row r="2488" spans="1:18" ht="13.5" hidden="1" customHeight="1" x14ac:dyDescent="0.15">
      <c r="A2488" t="s">
        <v>294</v>
      </c>
      <c r="B2488" t="s">
        <v>6222</v>
      </c>
      <c r="C2488" t="str">
        <f>INDEX(FIPS!$A$1:$E$3236,MATCH($F2488,FIPS!$D$1:$D$3236,0),5)</f>
        <v>Marshall County</v>
      </c>
      <c r="D2488" t="s">
        <v>295</v>
      </c>
      <c r="E2488" s="15" t="s">
        <v>64</v>
      </c>
      <c r="F2488" t="s">
        <v>6340</v>
      </c>
      <c r="G2488" t="s">
        <v>7775</v>
      </c>
      <c r="H2488" t="str">
        <f>IFERROR(VLOOKUP($G2488,'Team Colors'!$A:$B,2,0),"#c9c9c9")</f>
        <v>#c60c30</v>
      </c>
      <c r="I2488">
        <f>INDEX('Raw Election Data'!$A$1:$AN$3144,MATCH($C2488&amp;" "&amp;$B2488,'Raw Election Data'!$C$1:$C$3144,0),MATCH('Joined Data'!I$1,'Raw Election Data'!$A$1:$AN$1,0))</f>
        <v>31552</v>
      </c>
      <c r="J2488">
        <f>INDEX('Raw Election Data'!$A$1:$AN$3144,MATCH($C2488&amp;" "&amp;$B2488,'Raw Election Data'!$C$1:$C$3144,0),MATCH('Joined Data'!J$1,'Raw Election Data'!$A$1:$AN$1,0))</f>
        <v>2848</v>
      </c>
      <c r="K2488">
        <f>INDEX('Raw Election Data'!$A$1:$AN$3144,MATCH($C2488&amp;" "&amp;$B2488,'Raw Election Data'!$C$1:$C$3144,0),MATCH('Joined Data'!K$1,'Raw Election Data'!$A$1:$AN$1,0))</f>
        <v>8167</v>
      </c>
      <c r="L2488">
        <f>INDEX('Raw Election Data'!$A$1:$AN$3144,MATCH($C2488&amp;" "&amp;$B2488,'Raw Election Data'!$C$1:$C$3144,0),MATCH('Joined Data'!L$1,'Raw Election Data'!$A$1:$AN$1,0))</f>
        <v>11402</v>
      </c>
      <c r="M2488">
        <f>INDEX('Raw Election Data'!$A$1:$AN$3144,MATCH($C2488&amp;" "&amp;$B2488,'Raw Election Data'!$C$1:$C$3144,0),MATCH('Joined Data'!M$1,'Raw Election Data'!$A$1:$AN$1,0))</f>
        <v>0.24978074022101385</v>
      </c>
      <c r="N2488">
        <f>INDEX('Raw Election Data'!$A$1:$AN$3144,MATCH($C2488&amp;" "&amp;$B2488,'Raw Election Data'!$C$1:$C$3144,0),MATCH('Joined Data'!N$1,'Raw Election Data'!$A$1:$AN$1,0))</f>
        <v>0.71627784599193123</v>
      </c>
      <c r="O2488">
        <f>INDEX('Raw Election Data'!$A$1:$AN$3144,MATCH($C2488&amp;" "&amp;$B2488,'Raw Election Data'!$C$1:$C$3144,0),MATCH('Joined Data'!O$1,'Raw Election Data'!$A$1:$AN$1,0))</f>
        <v>-5319</v>
      </c>
      <c r="P2488">
        <f>INDEX('Raw Election Data'!$A$1:$AN$3144,MATCH($C2488&amp;" "&amp;$B2488,'Raw Election Data'!$C$1:$C$3144,0),MATCH('Joined Data'!P$1,'Raw Election Data'!$A$1:$AN$1,0))</f>
        <v>5319</v>
      </c>
      <c r="Q2488">
        <f>INDEX('Raw Election Data'!$A$1:$AN$3144,MATCH($C2488&amp;" "&amp;$B2488,'Raw Election Data'!$C$1:$C$3144,0),MATCH('Joined Data'!Q$1,'Raw Election Data'!$A$1:$AN$1,0))</f>
        <v>-0.46649710577091741</v>
      </c>
      <c r="R2488">
        <f>INDEX('Raw Election Data'!$A$1:$AN$3144,MATCH($C2488&amp;" "&amp;$B2488,'Raw Election Data'!$C$1:$C$3144,0),MATCH('Joined Data'!R$1,'Raw Election Data'!$A$1:$AN$1,0))</f>
        <v>0.46649710577091741</v>
      </c>
    </row>
    <row r="2489" spans="1:18" ht="13.5" hidden="1" customHeight="1" x14ac:dyDescent="0.15">
      <c r="A2489" t="s">
        <v>294</v>
      </c>
      <c r="B2489" t="s">
        <v>6222</v>
      </c>
      <c r="C2489" t="str">
        <f>INDEX(FIPS!$A$1:$E$3236,MATCH($F2489,FIPS!$D$1:$D$3236,0),5)</f>
        <v>Maury County</v>
      </c>
      <c r="D2489" t="s">
        <v>295</v>
      </c>
      <c r="E2489" s="15" t="s">
        <v>65</v>
      </c>
      <c r="F2489" t="s">
        <v>6344</v>
      </c>
      <c r="G2489" t="s">
        <v>7775</v>
      </c>
      <c r="H2489" t="str">
        <f>IFERROR(VLOOKUP($G2489,'Team Colors'!$A:$B,2,0),"#c9c9c9")</f>
        <v>#c60c30</v>
      </c>
      <c r="I2489">
        <f>INDEX('Raw Election Data'!$A$1:$AN$3144,MATCH($C2489&amp;" "&amp;$B2489,'Raw Election Data'!$C$1:$C$3144,0),MATCH('Joined Data'!I$1,'Raw Election Data'!$A$1:$AN$1,0))</f>
        <v>87757</v>
      </c>
      <c r="J2489">
        <f>INDEX('Raw Election Data'!$A$1:$AN$3144,MATCH($C2489&amp;" "&amp;$B2489,'Raw Election Data'!$C$1:$C$3144,0),MATCH('Joined Data'!J$1,'Raw Election Data'!$A$1:$AN$1,0))</f>
        <v>10026</v>
      </c>
      <c r="K2489">
        <f>INDEX('Raw Election Data'!$A$1:$AN$3144,MATCH($C2489&amp;" "&amp;$B2489,'Raw Election Data'!$C$1:$C$3144,0),MATCH('Joined Data'!K$1,'Raw Election Data'!$A$1:$AN$1,0))</f>
        <v>23781</v>
      </c>
      <c r="L2489">
        <f>INDEX('Raw Election Data'!$A$1:$AN$3144,MATCH($C2489&amp;" "&amp;$B2489,'Raw Election Data'!$C$1:$C$3144,0),MATCH('Joined Data'!L$1,'Raw Election Data'!$A$1:$AN$1,0))</f>
        <v>35068</v>
      </c>
      <c r="M2489">
        <f>INDEX('Raw Election Data'!$A$1:$AN$3144,MATCH($C2489&amp;" "&amp;$B2489,'Raw Election Data'!$C$1:$C$3144,0),MATCH('Joined Data'!M$1,'Raw Election Data'!$A$1:$AN$1,0))</f>
        <v>0.28590167674232919</v>
      </c>
      <c r="N2489">
        <f>INDEX('Raw Election Data'!$A$1:$AN$3144,MATCH($C2489&amp;" "&amp;$B2489,'Raw Election Data'!$C$1:$C$3144,0),MATCH('Joined Data'!N$1,'Raw Election Data'!$A$1:$AN$1,0))</f>
        <v>0.67813961446332838</v>
      </c>
      <c r="O2489">
        <f>INDEX('Raw Election Data'!$A$1:$AN$3144,MATCH($C2489&amp;" "&amp;$B2489,'Raw Election Data'!$C$1:$C$3144,0),MATCH('Joined Data'!O$1,'Raw Election Data'!$A$1:$AN$1,0))</f>
        <v>-13755</v>
      </c>
      <c r="P2489">
        <f>INDEX('Raw Election Data'!$A$1:$AN$3144,MATCH($C2489&amp;" "&amp;$B2489,'Raw Election Data'!$C$1:$C$3144,0),MATCH('Joined Data'!P$1,'Raw Election Data'!$A$1:$AN$1,0))</f>
        <v>13755</v>
      </c>
      <c r="Q2489">
        <f>INDEX('Raw Election Data'!$A$1:$AN$3144,MATCH($C2489&amp;" "&amp;$B2489,'Raw Election Data'!$C$1:$C$3144,0),MATCH('Joined Data'!Q$1,'Raw Election Data'!$A$1:$AN$1,0))</f>
        <v>-0.39223793772099919</v>
      </c>
      <c r="R2489">
        <f>INDEX('Raw Election Data'!$A$1:$AN$3144,MATCH($C2489&amp;" "&amp;$B2489,'Raw Election Data'!$C$1:$C$3144,0),MATCH('Joined Data'!R$1,'Raw Election Data'!$A$1:$AN$1,0))</f>
        <v>0.39223793772099919</v>
      </c>
    </row>
    <row r="2490" spans="1:18" ht="13.5" hidden="1" customHeight="1" x14ac:dyDescent="0.15">
      <c r="A2490" t="s">
        <v>294</v>
      </c>
      <c r="B2490" t="s">
        <v>6222</v>
      </c>
      <c r="C2490" t="str">
        <f>INDEX(FIPS!$A$1:$E$3236,MATCH($F2490,FIPS!$D$1:$D$3236,0),5)</f>
        <v>Meigs County</v>
      </c>
      <c r="D2490" t="s">
        <v>295</v>
      </c>
      <c r="E2490" s="15" t="s">
        <v>66</v>
      </c>
      <c r="F2490" t="s">
        <v>6345</v>
      </c>
      <c r="G2490" t="s">
        <v>7775</v>
      </c>
      <c r="H2490" t="str">
        <f>IFERROR(VLOOKUP($G2490,'Team Colors'!$A:$B,2,0),"#c9c9c9")</f>
        <v>#c60c30</v>
      </c>
      <c r="I2490">
        <f>INDEX('Raw Election Data'!$A$1:$AN$3144,MATCH($C2490&amp;" "&amp;$B2490,'Raw Election Data'!$C$1:$C$3144,0),MATCH('Joined Data'!I$1,'Raw Election Data'!$A$1:$AN$1,0))</f>
        <v>11830</v>
      </c>
      <c r="J2490">
        <f>INDEX('Raw Election Data'!$A$1:$AN$3144,MATCH($C2490&amp;" "&amp;$B2490,'Raw Election Data'!$C$1:$C$3144,0),MATCH('Joined Data'!J$1,'Raw Election Data'!$A$1:$AN$1,0))</f>
        <v>856</v>
      </c>
      <c r="K2490">
        <f>INDEX('Raw Election Data'!$A$1:$AN$3144,MATCH($C2490&amp;" "&amp;$B2490,'Raw Election Data'!$C$1:$C$3144,0),MATCH('Joined Data'!K$1,'Raw Election Data'!$A$1:$AN$1,0))</f>
        <v>3337</v>
      </c>
      <c r="L2490">
        <f>INDEX('Raw Election Data'!$A$1:$AN$3144,MATCH($C2490&amp;" "&amp;$B2490,'Raw Election Data'!$C$1:$C$3144,0),MATCH('Joined Data'!L$1,'Raw Election Data'!$A$1:$AN$1,0))</f>
        <v>4311</v>
      </c>
      <c r="M2490">
        <f>INDEX('Raw Election Data'!$A$1:$AN$3144,MATCH($C2490&amp;" "&amp;$B2490,'Raw Election Data'!$C$1:$C$3144,0),MATCH('Joined Data'!M$1,'Raw Election Data'!$A$1:$AN$1,0))</f>
        <v>0.19856181860357225</v>
      </c>
      <c r="N2490">
        <f>INDEX('Raw Election Data'!$A$1:$AN$3144,MATCH($C2490&amp;" "&amp;$B2490,'Raw Election Data'!$C$1:$C$3144,0),MATCH('Joined Data'!N$1,'Raw Election Data'!$A$1:$AN$1,0))</f>
        <v>0.77406634191602874</v>
      </c>
      <c r="O2490">
        <f>INDEX('Raw Election Data'!$A$1:$AN$3144,MATCH($C2490&amp;" "&amp;$B2490,'Raw Election Data'!$C$1:$C$3144,0),MATCH('Joined Data'!O$1,'Raw Election Data'!$A$1:$AN$1,0))</f>
        <v>-2481</v>
      </c>
      <c r="P2490">
        <f>INDEX('Raw Election Data'!$A$1:$AN$3144,MATCH($C2490&amp;" "&amp;$B2490,'Raw Election Data'!$C$1:$C$3144,0),MATCH('Joined Data'!P$1,'Raw Election Data'!$A$1:$AN$1,0))</f>
        <v>2481</v>
      </c>
      <c r="Q2490">
        <f>INDEX('Raw Election Data'!$A$1:$AN$3144,MATCH($C2490&amp;" "&amp;$B2490,'Raw Election Data'!$C$1:$C$3144,0),MATCH('Joined Data'!Q$1,'Raw Election Data'!$A$1:$AN$1,0))</f>
        <v>-0.5755045233124565</v>
      </c>
      <c r="R2490">
        <f>INDEX('Raw Election Data'!$A$1:$AN$3144,MATCH($C2490&amp;" "&amp;$B2490,'Raw Election Data'!$C$1:$C$3144,0),MATCH('Joined Data'!R$1,'Raw Election Data'!$A$1:$AN$1,0))</f>
        <v>0.5755045233124565</v>
      </c>
    </row>
    <row r="2491" spans="1:18" ht="13.5" hidden="1" customHeight="1" x14ac:dyDescent="0.15">
      <c r="A2491" t="s">
        <v>294</v>
      </c>
      <c r="B2491" t="s">
        <v>6222</v>
      </c>
      <c r="C2491" t="str">
        <f>INDEX(FIPS!$A$1:$E$3236,MATCH($F2491,FIPS!$D$1:$D$3236,0),5)</f>
        <v>Monroe County</v>
      </c>
      <c r="D2491" t="s">
        <v>295</v>
      </c>
      <c r="E2491" s="15" t="s">
        <v>67</v>
      </c>
      <c r="F2491" t="s">
        <v>6346</v>
      </c>
      <c r="G2491" t="s">
        <v>7775</v>
      </c>
      <c r="H2491" t="str">
        <f>IFERROR(VLOOKUP($G2491,'Team Colors'!$A:$B,2,0),"#c9c9c9")</f>
        <v>#c60c30</v>
      </c>
      <c r="I2491">
        <f>INDEX('Raw Election Data'!$A$1:$AN$3144,MATCH($C2491&amp;" "&amp;$B2491,'Raw Election Data'!$C$1:$C$3144,0),MATCH('Joined Data'!I$1,'Raw Election Data'!$A$1:$AN$1,0))</f>
        <v>45771</v>
      </c>
      <c r="J2491">
        <f>INDEX('Raw Election Data'!$A$1:$AN$3144,MATCH($C2491&amp;" "&amp;$B2491,'Raw Election Data'!$C$1:$C$3144,0),MATCH('Joined Data'!J$1,'Raw Election Data'!$A$1:$AN$1,0))</f>
        <v>3184</v>
      </c>
      <c r="K2491">
        <f>INDEX('Raw Election Data'!$A$1:$AN$3144,MATCH($C2491&amp;" "&amp;$B2491,'Raw Election Data'!$C$1:$C$3144,0),MATCH('Joined Data'!K$1,'Raw Election Data'!$A$1:$AN$1,0))</f>
        <v>13361</v>
      </c>
      <c r="L2491">
        <f>INDEX('Raw Election Data'!$A$1:$AN$3144,MATCH($C2491&amp;" "&amp;$B2491,'Raw Election Data'!$C$1:$C$3144,0),MATCH('Joined Data'!L$1,'Raw Election Data'!$A$1:$AN$1,0))</f>
        <v>17050</v>
      </c>
      <c r="M2491">
        <f>INDEX('Raw Election Data'!$A$1:$AN$3144,MATCH($C2491&amp;" "&amp;$B2491,'Raw Election Data'!$C$1:$C$3144,0),MATCH('Joined Data'!M$1,'Raw Election Data'!$A$1:$AN$1,0))</f>
        <v>0.18674486803519061</v>
      </c>
      <c r="N2491">
        <f>INDEX('Raw Election Data'!$A$1:$AN$3144,MATCH($C2491&amp;" "&amp;$B2491,'Raw Election Data'!$C$1:$C$3144,0),MATCH('Joined Data'!N$1,'Raw Election Data'!$A$1:$AN$1,0))</f>
        <v>0.78363636363636369</v>
      </c>
      <c r="O2491">
        <f>INDEX('Raw Election Data'!$A$1:$AN$3144,MATCH($C2491&amp;" "&amp;$B2491,'Raw Election Data'!$C$1:$C$3144,0),MATCH('Joined Data'!O$1,'Raw Election Data'!$A$1:$AN$1,0))</f>
        <v>-10177</v>
      </c>
      <c r="P2491">
        <f>INDEX('Raw Election Data'!$A$1:$AN$3144,MATCH($C2491&amp;" "&amp;$B2491,'Raw Election Data'!$C$1:$C$3144,0),MATCH('Joined Data'!P$1,'Raw Election Data'!$A$1:$AN$1,0))</f>
        <v>10177</v>
      </c>
      <c r="Q2491">
        <f>INDEX('Raw Election Data'!$A$1:$AN$3144,MATCH($C2491&amp;" "&amp;$B2491,'Raw Election Data'!$C$1:$C$3144,0),MATCH('Joined Data'!Q$1,'Raw Election Data'!$A$1:$AN$1,0))</f>
        <v>-0.59689149560117305</v>
      </c>
      <c r="R2491">
        <f>INDEX('Raw Election Data'!$A$1:$AN$3144,MATCH($C2491&amp;" "&amp;$B2491,'Raw Election Data'!$C$1:$C$3144,0),MATCH('Joined Data'!R$1,'Raw Election Data'!$A$1:$AN$1,0))</f>
        <v>0.59689149560117305</v>
      </c>
    </row>
    <row r="2492" spans="1:18" ht="13.5" hidden="1" customHeight="1" x14ac:dyDescent="0.15">
      <c r="A2492" t="s">
        <v>294</v>
      </c>
      <c r="B2492" t="s">
        <v>6222</v>
      </c>
      <c r="C2492" t="str">
        <f>INDEX(FIPS!$A$1:$E$3236,MATCH($F2492,FIPS!$D$1:$D$3236,0),5)</f>
        <v>Montgomery County</v>
      </c>
      <c r="D2492" t="s">
        <v>295</v>
      </c>
      <c r="E2492" s="15" t="s">
        <v>68</v>
      </c>
      <c r="F2492" t="s">
        <v>6347</v>
      </c>
      <c r="G2492" t="s">
        <v>7775</v>
      </c>
      <c r="H2492" t="str">
        <f>IFERROR(VLOOKUP($G2492,'Team Colors'!$A:$B,2,0),"#c9c9c9")</f>
        <v>#c60c30</v>
      </c>
      <c r="I2492">
        <f>INDEX('Raw Election Data'!$A$1:$AN$3144,MATCH($C2492&amp;" "&amp;$B2492,'Raw Election Data'!$C$1:$C$3144,0),MATCH('Joined Data'!I$1,'Raw Election Data'!$A$1:$AN$1,0))</f>
        <v>193479</v>
      </c>
      <c r="J2492">
        <f>INDEX('Raw Election Data'!$A$1:$AN$3144,MATCH($C2492&amp;" "&amp;$B2492,'Raw Election Data'!$C$1:$C$3144,0),MATCH('Joined Data'!J$1,'Raw Election Data'!$A$1:$AN$1,0))</f>
        <v>21686</v>
      </c>
      <c r="K2492">
        <f>INDEX('Raw Election Data'!$A$1:$AN$3144,MATCH($C2492&amp;" "&amp;$B2492,'Raw Election Data'!$C$1:$C$3144,0),MATCH('Joined Data'!K$1,'Raw Election Data'!$A$1:$AN$1,0))</f>
        <v>32320</v>
      </c>
      <c r="L2492">
        <f>INDEX('Raw Election Data'!$A$1:$AN$3144,MATCH($C2492&amp;" "&amp;$B2492,'Raw Election Data'!$C$1:$C$3144,0),MATCH('Joined Data'!L$1,'Raw Election Data'!$A$1:$AN$1,0))</f>
        <v>57278</v>
      </c>
      <c r="M2492">
        <f>INDEX('Raw Election Data'!$A$1:$AN$3144,MATCH($C2492&amp;" "&amp;$B2492,'Raw Election Data'!$C$1:$C$3144,0),MATCH('Joined Data'!M$1,'Raw Election Data'!$A$1:$AN$1,0))</f>
        <v>0.37860958832361463</v>
      </c>
      <c r="N2492">
        <f>INDEX('Raw Election Data'!$A$1:$AN$3144,MATCH($C2492&amp;" "&amp;$B2492,'Raw Election Data'!$C$1:$C$3144,0),MATCH('Joined Data'!N$1,'Raw Election Data'!$A$1:$AN$1,0))</f>
        <v>0.56426551206396869</v>
      </c>
      <c r="O2492">
        <f>INDEX('Raw Election Data'!$A$1:$AN$3144,MATCH($C2492&amp;" "&amp;$B2492,'Raw Election Data'!$C$1:$C$3144,0),MATCH('Joined Data'!O$1,'Raw Election Data'!$A$1:$AN$1,0))</f>
        <v>-10634</v>
      </c>
      <c r="P2492">
        <f>INDEX('Raw Election Data'!$A$1:$AN$3144,MATCH($C2492&amp;" "&amp;$B2492,'Raw Election Data'!$C$1:$C$3144,0),MATCH('Joined Data'!P$1,'Raw Election Data'!$A$1:$AN$1,0))</f>
        <v>10634</v>
      </c>
      <c r="Q2492">
        <f>INDEX('Raw Election Data'!$A$1:$AN$3144,MATCH($C2492&amp;" "&amp;$B2492,'Raw Election Data'!$C$1:$C$3144,0),MATCH('Joined Data'!Q$1,'Raw Election Data'!$A$1:$AN$1,0))</f>
        <v>-0.18565592374035406</v>
      </c>
      <c r="R2492">
        <f>INDEX('Raw Election Data'!$A$1:$AN$3144,MATCH($C2492&amp;" "&amp;$B2492,'Raw Election Data'!$C$1:$C$3144,0),MATCH('Joined Data'!R$1,'Raw Election Data'!$A$1:$AN$1,0))</f>
        <v>0.18565592374035406</v>
      </c>
    </row>
    <row r="2493" spans="1:18" ht="13.5" hidden="1" customHeight="1" x14ac:dyDescent="0.15">
      <c r="A2493" t="s">
        <v>294</v>
      </c>
      <c r="B2493" t="s">
        <v>6222</v>
      </c>
      <c r="C2493" t="str">
        <f>INDEX(FIPS!$A$1:$E$3236,MATCH($F2493,FIPS!$D$1:$D$3236,0),5)</f>
        <v>Moore County</v>
      </c>
      <c r="D2493" t="s">
        <v>295</v>
      </c>
      <c r="E2493" s="15" t="s">
        <v>69</v>
      </c>
      <c r="F2493" t="s">
        <v>6348</v>
      </c>
      <c r="G2493" t="s">
        <v>7775</v>
      </c>
      <c r="H2493" t="str">
        <f>IFERROR(VLOOKUP($G2493,'Team Colors'!$A:$B,2,0),"#c9c9c9")</f>
        <v>#c60c30</v>
      </c>
      <c r="I2493">
        <f>INDEX('Raw Election Data'!$A$1:$AN$3144,MATCH($C2493&amp;" "&amp;$B2493,'Raw Election Data'!$C$1:$C$3144,0),MATCH('Joined Data'!I$1,'Raw Election Data'!$A$1:$AN$1,0))</f>
        <v>6322</v>
      </c>
      <c r="J2493">
        <f>INDEX('Raw Election Data'!$A$1:$AN$3144,MATCH($C2493&amp;" "&amp;$B2493,'Raw Election Data'!$C$1:$C$3144,0),MATCH('Joined Data'!J$1,'Raw Election Data'!$A$1:$AN$1,0))</f>
        <v>496</v>
      </c>
      <c r="K2493">
        <f>INDEX('Raw Election Data'!$A$1:$AN$3144,MATCH($C2493&amp;" "&amp;$B2493,'Raw Election Data'!$C$1:$C$3144,0),MATCH('Joined Data'!K$1,'Raw Election Data'!$A$1:$AN$1,0))</f>
        <v>2325</v>
      </c>
      <c r="L2493">
        <f>INDEX('Raw Election Data'!$A$1:$AN$3144,MATCH($C2493&amp;" "&amp;$B2493,'Raw Election Data'!$C$1:$C$3144,0),MATCH('Joined Data'!L$1,'Raw Election Data'!$A$1:$AN$1,0))</f>
        <v>2926</v>
      </c>
      <c r="M2493">
        <f>INDEX('Raw Election Data'!$A$1:$AN$3144,MATCH($C2493&amp;" "&amp;$B2493,'Raw Election Data'!$C$1:$C$3144,0),MATCH('Joined Data'!M$1,'Raw Election Data'!$A$1:$AN$1,0))</f>
        <v>0.16951469583048531</v>
      </c>
      <c r="N2493">
        <f>INDEX('Raw Election Data'!$A$1:$AN$3144,MATCH($C2493&amp;" "&amp;$B2493,'Raw Election Data'!$C$1:$C$3144,0),MATCH('Joined Data'!N$1,'Raw Election Data'!$A$1:$AN$1,0))</f>
        <v>0.79460013670539986</v>
      </c>
      <c r="O2493">
        <f>INDEX('Raw Election Data'!$A$1:$AN$3144,MATCH($C2493&amp;" "&amp;$B2493,'Raw Election Data'!$C$1:$C$3144,0),MATCH('Joined Data'!O$1,'Raw Election Data'!$A$1:$AN$1,0))</f>
        <v>-1829</v>
      </c>
      <c r="P2493">
        <f>INDEX('Raw Election Data'!$A$1:$AN$3144,MATCH($C2493&amp;" "&amp;$B2493,'Raw Election Data'!$C$1:$C$3144,0),MATCH('Joined Data'!P$1,'Raw Election Data'!$A$1:$AN$1,0))</f>
        <v>1829</v>
      </c>
      <c r="Q2493">
        <f>INDEX('Raw Election Data'!$A$1:$AN$3144,MATCH($C2493&amp;" "&amp;$B2493,'Raw Election Data'!$C$1:$C$3144,0),MATCH('Joined Data'!Q$1,'Raw Election Data'!$A$1:$AN$1,0))</f>
        <v>-0.62508544087491458</v>
      </c>
      <c r="R2493">
        <f>INDEX('Raw Election Data'!$A$1:$AN$3144,MATCH($C2493&amp;" "&amp;$B2493,'Raw Election Data'!$C$1:$C$3144,0),MATCH('Joined Data'!R$1,'Raw Election Data'!$A$1:$AN$1,0))</f>
        <v>0.62508544087491458</v>
      </c>
    </row>
    <row r="2494" spans="1:18" ht="13.5" hidden="1" customHeight="1" x14ac:dyDescent="0.15">
      <c r="A2494" t="s">
        <v>294</v>
      </c>
      <c r="B2494" t="s">
        <v>6222</v>
      </c>
      <c r="C2494" t="str">
        <f>INDEX(FIPS!$A$1:$E$3236,MATCH($F2494,FIPS!$D$1:$D$3236,0),5)</f>
        <v>Morgan County</v>
      </c>
      <c r="D2494" t="s">
        <v>295</v>
      </c>
      <c r="E2494" s="15" t="s">
        <v>71</v>
      </c>
      <c r="F2494" t="s">
        <v>6349</v>
      </c>
      <c r="G2494" t="s">
        <v>7775</v>
      </c>
      <c r="H2494" t="str">
        <f>IFERROR(VLOOKUP($G2494,'Team Colors'!$A:$B,2,0),"#c9c9c9")</f>
        <v>#c60c30</v>
      </c>
      <c r="I2494">
        <f>INDEX('Raw Election Data'!$A$1:$AN$3144,MATCH($C2494&amp;" "&amp;$B2494,'Raw Election Data'!$C$1:$C$3144,0),MATCH('Joined Data'!I$1,'Raw Election Data'!$A$1:$AN$1,0))</f>
        <v>21498</v>
      </c>
      <c r="J2494">
        <f>INDEX('Raw Election Data'!$A$1:$AN$3144,MATCH($C2494&amp;" "&amp;$B2494,'Raw Election Data'!$C$1:$C$3144,0),MATCH('Joined Data'!J$1,'Raw Election Data'!$A$1:$AN$1,0))</f>
        <v>1053</v>
      </c>
      <c r="K2494">
        <f>INDEX('Raw Election Data'!$A$1:$AN$3144,MATCH($C2494&amp;" "&amp;$B2494,'Raw Election Data'!$C$1:$C$3144,0),MATCH('Joined Data'!K$1,'Raw Election Data'!$A$1:$AN$1,0))</f>
        <v>5429</v>
      </c>
      <c r="L2494">
        <f>INDEX('Raw Election Data'!$A$1:$AN$3144,MATCH($C2494&amp;" "&amp;$B2494,'Raw Election Data'!$C$1:$C$3144,0),MATCH('Joined Data'!L$1,'Raw Election Data'!$A$1:$AN$1,0))</f>
        <v>6664</v>
      </c>
      <c r="M2494">
        <f>INDEX('Raw Election Data'!$A$1:$AN$3144,MATCH($C2494&amp;" "&amp;$B2494,'Raw Election Data'!$C$1:$C$3144,0),MATCH('Joined Data'!M$1,'Raw Election Data'!$A$1:$AN$1,0))</f>
        <v>0.15801320528211285</v>
      </c>
      <c r="N2494">
        <f>INDEX('Raw Election Data'!$A$1:$AN$3144,MATCH($C2494&amp;" "&amp;$B2494,'Raw Election Data'!$C$1:$C$3144,0),MATCH('Joined Data'!N$1,'Raw Election Data'!$A$1:$AN$1,0))</f>
        <v>0.81467587034813926</v>
      </c>
      <c r="O2494">
        <f>INDEX('Raw Election Data'!$A$1:$AN$3144,MATCH($C2494&amp;" "&amp;$B2494,'Raw Election Data'!$C$1:$C$3144,0),MATCH('Joined Data'!O$1,'Raw Election Data'!$A$1:$AN$1,0))</f>
        <v>-4376</v>
      </c>
      <c r="P2494">
        <f>INDEX('Raw Election Data'!$A$1:$AN$3144,MATCH($C2494&amp;" "&amp;$B2494,'Raw Election Data'!$C$1:$C$3144,0),MATCH('Joined Data'!P$1,'Raw Election Data'!$A$1:$AN$1,0))</f>
        <v>4376</v>
      </c>
      <c r="Q2494">
        <f>INDEX('Raw Election Data'!$A$1:$AN$3144,MATCH($C2494&amp;" "&amp;$B2494,'Raw Election Data'!$C$1:$C$3144,0),MATCH('Joined Data'!Q$1,'Raw Election Data'!$A$1:$AN$1,0))</f>
        <v>-0.65666266506602644</v>
      </c>
      <c r="R2494">
        <f>INDEX('Raw Election Data'!$A$1:$AN$3144,MATCH($C2494&amp;" "&amp;$B2494,'Raw Election Data'!$C$1:$C$3144,0),MATCH('Joined Data'!R$1,'Raw Election Data'!$A$1:$AN$1,0))</f>
        <v>0.65666266506602644</v>
      </c>
    </row>
    <row r="2495" spans="1:18" ht="13.5" hidden="1" customHeight="1" x14ac:dyDescent="0.15">
      <c r="A2495" t="s">
        <v>294</v>
      </c>
      <c r="B2495" t="s">
        <v>6222</v>
      </c>
      <c r="C2495" t="str">
        <f>INDEX(FIPS!$A$1:$E$3236,MATCH($F2495,FIPS!$D$1:$D$3236,0),5)</f>
        <v>Obion County</v>
      </c>
      <c r="D2495" t="s">
        <v>295</v>
      </c>
      <c r="E2495" s="15" t="s">
        <v>72</v>
      </c>
      <c r="F2495" t="s">
        <v>6351</v>
      </c>
      <c r="G2495" t="s">
        <v>7775</v>
      </c>
      <c r="H2495" t="str">
        <f>IFERROR(VLOOKUP($G2495,'Team Colors'!$A:$B,2,0),"#c9c9c9")</f>
        <v>#c60c30</v>
      </c>
      <c r="I2495">
        <f>INDEX('Raw Election Data'!$A$1:$AN$3144,MATCH($C2495&amp;" "&amp;$B2495,'Raw Election Data'!$C$1:$C$3144,0),MATCH('Joined Data'!I$1,'Raw Election Data'!$A$1:$AN$1,0))</f>
        <v>30639</v>
      </c>
      <c r="J2495">
        <f>INDEX('Raw Election Data'!$A$1:$AN$3144,MATCH($C2495&amp;" "&amp;$B2495,'Raw Election Data'!$C$1:$C$3144,0),MATCH('Joined Data'!J$1,'Raw Election Data'!$A$1:$AN$1,0))</f>
        <v>2425</v>
      </c>
      <c r="K2495">
        <f>INDEX('Raw Election Data'!$A$1:$AN$3144,MATCH($C2495&amp;" "&amp;$B2495,'Raw Election Data'!$C$1:$C$3144,0),MATCH('Joined Data'!K$1,'Raw Election Data'!$A$1:$AN$1,0))</f>
        <v>9525</v>
      </c>
      <c r="L2495">
        <f>INDEX('Raw Election Data'!$A$1:$AN$3144,MATCH($C2495&amp;" "&amp;$B2495,'Raw Election Data'!$C$1:$C$3144,0),MATCH('Joined Data'!L$1,'Raw Election Data'!$A$1:$AN$1,0))</f>
        <v>12223</v>
      </c>
      <c r="M2495">
        <f>INDEX('Raw Election Data'!$A$1:$AN$3144,MATCH($C2495&amp;" "&amp;$B2495,'Raw Election Data'!$C$1:$C$3144,0),MATCH('Joined Data'!M$1,'Raw Election Data'!$A$1:$AN$1,0))</f>
        <v>0.19839646567945676</v>
      </c>
      <c r="N2495">
        <f>INDEX('Raw Election Data'!$A$1:$AN$3144,MATCH($C2495&amp;" "&amp;$B2495,'Raw Election Data'!$C$1:$C$3144,0),MATCH('Joined Data'!N$1,'Raw Election Data'!$A$1:$AN$1,0))</f>
        <v>0.77926859199869103</v>
      </c>
      <c r="O2495">
        <f>INDEX('Raw Election Data'!$A$1:$AN$3144,MATCH($C2495&amp;" "&amp;$B2495,'Raw Election Data'!$C$1:$C$3144,0),MATCH('Joined Data'!O$1,'Raw Election Data'!$A$1:$AN$1,0))</f>
        <v>-7100</v>
      </c>
      <c r="P2495">
        <f>INDEX('Raw Election Data'!$A$1:$AN$3144,MATCH($C2495&amp;" "&amp;$B2495,'Raw Election Data'!$C$1:$C$3144,0),MATCH('Joined Data'!P$1,'Raw Election Data'!$A$1:$AN$1,0))</f>
        <v>7100</v>
      </c>
      <c r="Q2495">
        <f>INDEX('Raw Election Data'!$A$1:$AN$3144,MATCH($C2495&amp;" "&amp;$B2495,'Raw Election Data'!$C$1:$C$3144,0),MATCH('Joined Data'!Q$1,'Raw Election Data'!$A$1:$AN$1,0))</f>
        <v>-0.58087212631923424</v>
      </c>
      <c r="R2495">
        <f>INDEX('Raw Election Data'!$A$1:$AN$3144,MATCH($C2495&amp;" "&amp;$B2495,'Raw Election Data'!$C$1:$C$3144,0),MATCH('Joined Data'!R$1,'Raw Election Data'!$A$1:$AN$1,0))</f>
        <v>0.58087212631923424</v>
      </c>
    </row>
    <row r="2496" spans="1:18" ht="13.5" hidden="1" customHeight="1" x14ac:dyDescent="0.15">
      <c r="A2496" t="s">
        <v>294</v>
      </c>
      <c r="B2496" t="s">
        <v>6222</v>
      </c>
      <c r="C2496" t="str">
        <f>INDEX(FIPS!$A$1:$E$3236,MATCH($F2496,FIPS!$D$1:$D$3236,0),5)</f>
        <v>Overton County</v>
      </c>
      <c r="D2496" t="s">
        <v>295</v>
      </c>
      <c r="E2496" s="15" t="s">
        <v>73</v>
      </c>
      <c r="F2496" t="s">
        <v>6353</v>
      </c>
      <c r="G2496" t="s">
        <v>7775</v>
      </c>
      <c r="H2496" t="str">
        <f>IFERROR(VLOOKUP($G2496,'Team Colors'!$A:$B,2,0),"#c9c9c9")</f>
        <v>#c60c30</v>
      </c>
      <c r="I2496">
        <f>INDEX('Raw Election Data'!$A$1:$AN$3144,MATCH($C2496&amp;" "&amp;$B2496,'Raw Election Data'!$C$1:$C$3144,0),MATCH('Joined Data'!I$1,'Raw Election Data'!$A$1:$AN$1,0))</f>
        <v>22129</v>
      </c>
      <c r="J2496">
        <f>INDEX('Raw Election Data'!$A$1:$AN$3144,MATCH($C2496&amp;" "&amp;$B2496,'Raw Election Data'!$C$1:$C$3144,0),MATCH('Joined Data'!J$1,'Raw Election Data'!$A$1:$AN$1,0))</f>
        <v>1943</v>
      </c>
      <c r="K2496">
        <f>INDEX('Raw Election Data'!$A$1:$AN$3144,MATCH($C2496&amp;" "&amp;$B2496,'Raw Election Data'!$C$1:$C$3144,0),MATCH('Joined Data'!K$1,'Raw Election Data'!$A$1:$AN$1,0))</f>
        <v>6055</v>
      </c>
      <c r="L2496">
        <f>INDEX('Raw Election Data'!$A$1:$AN$3144,MATCH($C2496&amp;" "&amp;$B2496,'Raw Election Data'!$C$1:$C$3144,0),MATCH('Joined Data'!L$1,'Raw Election Data'!$A$1:$AN$1,0))</f>
        <v>8195</v>
      </c>
      <c r="M2496">
        <f>INDEX('Raw Election Data'!$A$1:$AN$3144,MATCH($C2496&amp;" "&amp;$B2496,'Raw Election Data'!$C$1:$C$3144,0),MATCH('Joined Data'!M$1,'Raw Election Data'!$A$1:$AN$1,0))</f>
        <v>0.23709579011592435</v>
      </c>
      <c r="N2496">
        <f>INDEX('Raw Election Data'!$A$1:$AN$3144,MATCH($C2496&amp;" "&amp;$B2496,'Raw Election Data'!$C$1:$C$3144,0),MATCH('Joined Data'!N$1,'Raw Election Data'!$A$1:$AN$1,0))</f>
        <v>0.73886516168395366</v>
      </c>
      <c r="O2496">
        <f>INDEX('Raw Election Data'!$A$1:$AN$3144,MATCH($C2496&amp;" "&amp;$B2496,'Raw Election Data'!$C$1:$C$3144,0),MATCH('Joined Data'!O$1,'Raw Election Data'!$A$1:$AN$1,0))</f>
        <v>-4112</v>
      </c>
      <c r="P2496">
        <f>INDEX('Raw Election Data'!$A$1:$AN$3144,MATCH($C2496&amp;" "&amp;$B2496,'Raw Election Data'!$C$1:$C$3144,0),MATCH('Joined Data'!P$1,'Raw Election Data'!$A$1:$AN$1,0))</f>
        <v>4112</v>
      </c>
      <c r="Q2496">
        <f>INDEX('Raw Election Data'!$A$1:$AN$3144,MATCH($C2496&amp;" "&amp;$B2496,'Raw Election Data'!$C$1:$C$3144,0),MATCH('Joined Data'!Q$1,'Raw Election Data'!$A$1:$AN$1,0))</f>
        <v>-0.50176937156802937</v>
      </c>
      <c r="R2496">
        <f>INDEX('Raw Election Data'!$A$1:$AN$3144,MATCH($C2496&amp;" "&amp;$B2496,'Raw Election Data'!$C$1:$C$3144,0),MATCH('Joined Data'!R$1,'Raw Election Data'!$A$1:$AN$1,0))</f>
        <v>0.50176937156802937</v>
      </c>
    </row>
    <row r="2497" spans="1:18" ht="13.5" hidden="1" customHeight="1" x14ac:dyDescent="0.15">
      <c r="A2497" t="s">
        <v>294</v>
      </c>
      <c r="B2497" t="s">
        <v>6222</v>
      </c>
      <c r="C2497" t="str">
        <f>INDEX(FIPS!$A$1:$E$3236,MATCH($F2497,FIPS!$D$1:$D$3236,0),5)</f>
        <v>Perry County</v>
      </c>
      <c r="D2497" t="s">
        <v>295</v>
      </c>
      <c r="E2497" s="15" t="s">
        <v>114</v>
      </c>
      <c r="F2497" t="s">
        <v>6354</v>
      </c>
      <c r="G2497" t="s">
        <v>7775</v>
      </c>
      <c r="H2497" t="str">
        <f>IFERROR(VLOOKUP($G2497,'Team Colors'!$A:$B,2,0),"#c9c9c9")</f>
        <v>#c60c30</v>
      </c>
      <c r="I2497">
        <f>INDEX('Raw Election Data'!$A$1:$AN$3144,MATCH($C2497&amp;" "&amp;$B2497,'Raw Election Data'!$C$1:$C$3144,0),MATCH('Joined Data'!I$1,'Raw Election Data'!$A$1:$AN$1,0))</f>
        <v>7929</v>
      </c>
      <c r="J2497">
        <f>INDEX('Raw Election Data'!$A$1:$AN$3144,MATCH($C2497&amp;" "&amp;$B2497,'Raw Election Data'!$C$1:$C$3144,0),MATCH('Joined Data'!J$1,'Raw Election Data'!$A$1:$AN$1,0))</f>
        <v>597</v>
      </c>
      <c r="K2497">
        <f>INDEX('Raw Election Data'!$A$1:$AN$3144,MATCH($C2497&amp;" "&amp;$B2497,'Raw Election Data'!$C$1:$C$3144,0),MATCH('Joined Data'!K$1,'Raw Election Data'!$A$1:$AN$1,0))</f>
        <v>2167</v>
      </c>
      <c r="L2497">
        <f>INDEX('Raw Election Data'!$A$1:$AN$3144,MATCH($C2497&amp;" "&amp;$B2497,'Raw Election Data'!$C$1:$C$3144,0),MATCH('Joined Data'!L$1,'Raw Election Data'!$A$1:$AN$1,0))</f>
        <v>2855</v>
      </c>
      <c r="M2497">
        <f>INDEX('Raw Election Data'!$A$1:$AN$3144,MATCH($C2497&amp;" "&amp;$B2497,'Raw Election Data'!$C$1:$C$3144,0),MATCH('Joined Data'!M$1,'Raw Election Data'!$A$1:$AN$1,0))</f>
        <v>0.20910683012259193</v>
      </c>
      <c r="N2497">
        <f>INDEX('Raw Election Data'!$A$1:$AN$3144,MATCH($C2497&amp;" "&amp;$B2497,'Raw Election Data'!$C$1:$C$3144,0),MATCH('Joined Data'!N$1,'Raw Election Data'!$A$1:$AN$1,0))</f>
        <v>0.75901926444833623</v>
      </c>
      <c r="O2497">
        <f>INDEX('Raw Election Data'!$A$1:$AN$3144,MATCH($C2497&amp;" "&amp;$B2497,'Raw Election Data'!$C$1:$C$3144,0),MATCH('Joined Data'!O$1,'Raw Election Data'!$A$1:$AN$1,0))</f>
        <v>-1570</v>
      </c>
      <c r="P2497">
        <f>INDEX('Raw Election Data'!$A$1:$AN$3144,MATCH($C2497&amp;" "&amp;$B2497,'Raw Election Data'!$C$1:$C$3144,0),MATCH('Joined Data'!P$1,'Raw Election Data'!$A$1:$AN$1,0))</f>
        <v>1570</v>
      </c>
      <c r="Q2497">
        <f>INDEX('Raw Election Data'!$A$1:$AN$3144,MATCH($C2497&amp;" "&amp;$B2497,'Raw Election Data'!$C$1:$C$3144,0),MATCH('Joined Data'!Q$1,'Raw Election Data'!$A$1:$AN$1,0))</f>
        <v>-0.54991243432574433</v>
      </c>
      <c r="R2497">
        <f>INDEX('Raw Election Data'!$A$1:$AN$3144,MATCH($C2497&amp;" "&amp;$B2497,'Raw Election Data'!$C$1:$C$3144,0),MATCH('Joined Data'!R$1,'Raw Election Data'!$A$1:$AN$1,0))</f>
        <v>0.54991243432574433</v>
      </c>
    </row>
    <row r="2498" spans="1:18" ht="13.5" hidden="1" customHeight="1" x14ac:dyDescent="0.15">
      <c r="A2498" t="s">
        <v>294</v>
      </c>
      <c r="B2498" t="s">
        <v>6222</v>
      </c>
      <c r="C2498" t="str">
        <f>INDEX(FIPS!$A$1:$E$3236,MATCH($F2498,FIPS!$D$1:$D$3236,0),5)</f>
        <v>Pickett County</v>
      </c>
      <c r="D2498" t="s">
        <v>295</v>
      </c>
      <c r="E2498" s="15" t="s">
        <v>115</v>
      </c>
      <c r="F2498" t="s">
        <v>6356</v>
      </c>
      <c r="G2498" t="s">
        <v>7775</v>
      </c>
      <c r="H2498" t="str">
        <f>IFERROR(VLOOKUP($G2498,'Team Colors'!$A:$B,2,0),"#c9c9c9")</f>
        <v>#c60c30</v>
      </c>
      <c r="I2498">
        <f>INDEX('Raw Election Data'!$A$1:$AN$3144,MATCH($C2498&amp;" "&amp;$B2498,'Raw Election Data'!$C$1:$C$3144,0),MATCH('Joined Data'!I$1,'Raw Election Data'!$A$1:$AN$1,0))</f>
        <v>5146</v>
      </c>
      <c r="J2498">
        <f>INDEX('Raw Election Data'!$A$1:$AN$3144,MATCH($C2498&amp;" "&amp;$B2498,'Raw Election Data'!$C$1:$C$3144,0),MATCH('Joined Data'!J$1,'Raw Election Data'!$A$1:$AN$1,0))</f>
        <v>536</v>
      </c>
      <c r="K2498">
        <f>INDEX('Raw Election Data'!$A$1:$AN$3144,MATCH($C2498&amp;" "&amp;$B2498,'Raw Election Data'!$C$1:$C$3144,0),MATCH('Joined Data'!K$1,'Raw Election Data'!$A$1:$AN$1,0))</f>
        <v>2019</v>
      </c>
      <c r="L2498">
        <f>INDEX('Raw Election Data'!$A$1:$AN$3144,MATCH($C2498&amp;" "&amp;$B2498,'Raw Election Data'!$C$1:$C$3144,0),MATCH('Joined Data'!L$1,'Raw Election Data'!$A$1:$AN$1,0))</f>
        <v>2609</v>
      </c>
      <c r="M2498">
        <f>INDEX('Raw Election Data'!$A$1:$AN$3144,MATCH($C2498&amp;" "&amp;$B2498,'Raw Election Data'!$C$1:$C$3144,0),MATCH('Joined Data'!M$1,'Raw Election Data'!$A$1:$AN$1,0))</f>
        <v>0.20544269835185894</v>
      </c>
      <c r="N2498">
        <f>INDEX('Raw Election Data'!$A$1:$AN$3144,MATCH($C2498&amp;" "&amp;$B2498,'Raw Election Data'!$C$1:$C$3144,0),MATCH('Joined Data'!N$1,'Raw Election Data'!$A$1:$AN$1,0))</f>
        <v>0.77385971636642392</v>
      </c>
      <c r="O2498">
        <f>INDEX('Raw Election Data'!$A$1:$AN$3144,MATCH($C2498&amp;" "&amp;$B2498,'Raw Election Data'!$C$1:$C$3144,0),MATCH('Joined Data'!O$1,'Raw Election Data'!$A$1:$AN$1,0))</f>
        <v>-1483</v>
      </c>
      <c r="P2498">
        <f>INDEX('Raw Election Data'!$A$1:$AN$3144,MATCH($C2498&amp;" "&amp;$B2498,'Raw Election Data'!$C$1:$C$3144,0),MATCH('Joined Data'!P$1,'Raw Election Data'!$A$1:$AN$1,0))</f>
        <v>1483</v>
      </c>
      <c r="Q2498">
        <f>INDEX('Raw Election Data'!$A$1:$AN$3144,MATCH($C2498&amp;" "&amp;$B2498,'Raw Election Data'!$C$1:$C$3144,0),MATCH('Joined Data'!Q$1,'Raw Election Data'!$A$1:$AN$1,0))</f>
        <v>-0.56841701801456501</v>
      </c>
      <c r="R2498">
        <f>INDEX('Raw Election Data'!$A$1:$AN$3144,MATCH($C2498&amp;" "&amp;$B2498,'Raw Election Data'!$C$1:$C$3144,0),MATCH('Joined Data'!R$1,'Raw Election Data'!$A$1:$AN$1,0))</f>
        <v>0.56841701801456501</v>
      </c>
    </row>
    <row r="2499" spans="1:18" ht="13.5" hidden="1" customHeight="1" x14ac:dyDescent="0.15">
      <c r="A2499" t="s">
        <v>294</v>
      </c>
      <c r="B2499" t="s">
        <v>6222</v>
      </c>
      <c r="C2499" t="str">
        <f>INDEX(FIPS!$A$1:$E$3236,MATCH($F2499,FIPS!$D$1:$D$3236,0),5)</f>
        <v>Polk County</v>
      </c>
      <c r="D2499" t="s">
        <v>295</v>
      </c>
      <c r="E2499" s="15" t="s">
        <v>116</v>
      </c>
      <c r="F2499" t="s">
        <v>6357</v>
      </c>
      <c r="G2499" t="s">
        <v>7775</v>
      </c>
      <c r="H2499" t="str">
        <f>IFERROR(VLOOKUP($G2499,'Team Colors'!$A:$B,2,0),"#c9c9c9")</f>
        <v>#c60c30</v>
      </c>
      <c r="I2499">
        <f>INDEX('Raw Election Data'!$A$1:$AN$3144,MATCH($C2499&amp;" "&amp;$B2499,'Raw Election Data'!$C$1:$C$3144,0),MATCH('Joined Data'!I$1,'Raw Election Data'!$A$1:$AN$1,0))</f>
        <v>16773</v>
      </c>
      <c r="J2499">
        <f>INDEX('Raw Election Data'!$A$1:$AN$3144,MATCH($C2499&amp;" "&amp;$B2499,'Raw Election Data'!$C$1:$C$3144,0),MATCH('Joined Data'!J$1,'Raw Election Data'!$A$1:$AN$1,0))</f>
        <v>1252</v>
      </c>
      <c r="K2499">
        <f>INDEX('Raw Election Data'!$A$1:$AN$3144,MATCH($C2499&amp;" "&amp;$B2499,'Raw Election Data'!$C$1:$C$3144,0),MATCH('Joined Data'!K$1,'Raw Election Data'!$A$1:$AN$1,0))</f>
        <v>5097</v>
      </c>
      <c r="L2499">
        <f>INDEX('Raw Election Data'!$A$1:$AN$3144,MATCH($C2499&amp;" "&amp;$B2499,'Raw Election Data'!$C$1:$C$3144,0),MATCH('Joined Data'!L$1,'Raw Election Data'!$A$1:$AN$1,0))</f>
        <v>6520</v>
      </c>
      <c r="M2499">
        <f>INDEX('Raw Election Data'!$A$1:$AN$3144,MATCH($C2499&amp;" "&amp;$B2499,'Raw Election Data'!$C$1:$C$3144,0),MATCH('Joined Data'!M$1,'Raw Election Data'!$A$1:$AN$1,0))</f>
        <v>0.19202453987730062</v>
      </c>
      <c r="N2499">
        <f>INDEX('Raw Election Data'!$A$1:$AN$3144,MATCH($C2499&amp;" "&amp;$B2499,'Raw Election Data'!$C$1:$C$3144,0),MATCH('Joined Data'!N$1,'Raw Election Data'!$A$1:$AN$1,0))</f>
        <v>0.78174846625766869</v>
      </c>
      <c r="O2499">
        <f>INDEX('Raw Election Data'!$A$1:$AN$3144,MATCH($C2499&amp;" "&amp;$B2499,'Raw Election Data'!$C$1:$C$3144,0),MATCH('Joined Data'!O$1,'Raw Election Data'!$A$1:$AN$1,0))</f>
        <v>-3845</v>
      </c>
      <c r="P2499">
        <f>INDEX('Raw Election Data'!$A$1:$AN$3144,MATCH($C2499&amp;" "&amp;$B2499,'Raw Election Data'!$C$1:$C$3144,0),MATCH('Joined Data'!P$1,'Raw Election Data'!$A$1:$AN$1,0))</f>
        <v>3845</v>
      </c>
      <c r="Q2499">
        <f>INDEX('Raw Election Data'!$A$1:$AN$3144,MATCH($C2499&amp;" "&amp;$B2499,'Raw Election Data'!$C$1:$C$3144,0),MATCH('Joined Data'!Q$1,'Raw Election Data'!$A$1:$AN$1,0))</f>
        <v>-0.58972392638036808</v>
      </c>
      <c r="R2499">
        <f>INDEX('Raw Election Data'!$A$1:$AN$3144,MATCH($C2499&amp;" "&amp;$B2499,'Raw Election Data'!$C$1:$C$3144,0),MATCH('Joined Data'!R$1,'Raw Election Data'!$A$1:$AN$1,0))</f>
        <v>0.58972392638036808</v>
      </c>
    </row>
    <row r="2500" spans="1:18" ht="13.5" hidden="1" customHeight="1" x14ac:dyDescent="0.15">
      <c r="A2500" t="s">
        <v>294</v>
      </c>
      <c r="B2500" t="s">
        <v>6222</v>
      </c>
      <c r="C2500" t="str">
        <f>INDEX(FIPS!$A$1:$E$3236,MATCH($F2500,FIPS!$D$1:$D$3236,0),5)</f>
        <v>Putnam County</v>
      </c>
      <c r="D2500" t="s">
        <v>295</v>
      </c>
      <c r="E2500" s="15" t="s">
        <v>117</v>
      </c>
      <c r="F2500" t="s">
        <v>6358</v>
      </c>
      <c r="G2500" t="s">
        <v>7775</v>
      </c>
      <c r="H2500" t="str">
        <f>IFERROR(VLOOKUP($G2500,'Team Colors'!$A:$B,2,0),"#c9c9c9")</f>
        <v>#c60c30</v>
      </c>
      <c r="I2500">
        <f>INDEX('Raw Election Data'!$A$1:$AN$3144,MATCH($C2500&amp;" "&amp;$B2500,'Raw Election Data'!$C$1:$C$3144,0),MATCH('Joined Data'!I$1,'Raw Election Data'!$A$1:$AN$1,0))</f>
        <v>74553</v>
      </c>
      <c r="J2500">
        <f>INDEX('Raw Election Data'!$A$1:$AN$3144,MATCH($C2500&amp;" "&amp;$B2500,'Raw Election Data'!$C$1:$C$3144,0),MATCH('Joined Data'!J$1,'Raw Election Data'!$A$1:$AN$1,0))</f>
        <v>6847</v>
      </c>
      <c r="K2500">
        <f>INDEX('Raw Election Data'!$A$1:$AN$3144,MATCH($C2500&amp;" "&amp;$B2500,'Raw Election Data'!$C$1:$C$3144,0),MATCH('Joined Data'!K$1,'Raw Election Data'!$A$1:$AN$1,0))</f>
        <v>18981</v>
      </c>
      <c r="L2500">
        <f>INDEX('Raw Election Data'!$A$1:$AN$3144,MATCH($C2500&amp;" "&amp;$B2500,'Raw Election Data'!$C$1:$C$3144,0),MATCH('Joined Data'!L$1,'Raw Election Data'!$A$1:$AN$1,0))</f>
        <v>26958</v>
      </c>
      <c r="M2500">
        <f>INDEX('Raw Election Data'!$A$1:$AN$3144,MATCH($C2500&amp;" "&amp;$B2500,'Raw Election Data'!$C$1:$C$3144,0),MATCH('Joined Data'!M$1,'Raw Election Data'!$A$1:$AN$1,0))</f>
        <v>0.2539876845463313</v>
      </c>
      <c r="N2500">
        <f>INDEX('Raw Election Data'!$A$1:$AN$3144,MATCH($C2500&amp;" "&amp;$B2500,'Raw Election Data'!$C$1:$C$3144,0),MATCH('Joined Data'!N$1,'Raw Election Data'!$A$1:$AN$1,0))</f>
        <v>0.70409525929223238</v>
      </c>
      <c r="O2500">
        <f>INDEX('Raw Election Data'!$A$1:$AN$3144,MATCH($C2500&amp;" "&amp;$B2500,'Raw Election Data'!$C$1:$C$3144,0),MATCH('Joined Data'!O$1,'Raw Election Data'!$A$1:$AN$1,0))</f>
        <v>-12134</v>
      </c>
      <c r="P2500">
        <f>INDEX('Raw Election Data'!$A$1:$AN$3144,MATCH($C2500&amp;" "&amp;$B2500,'Raw Election Data'!$C$1:$C$3144,0),MATCH('Joined Data'!P$1,'Raw Election Data'!$A$1:$AN$1,0))</f>
        <v>12134</v>
      </c>
      <c r="Q2500">
        <f>INDEX('Raw Election Data'!$A$1:$AN$3144,MATCH($C2500&amp;" "&amp;$B2500,'Raw Election Data'!$C$1:$C$3144,0),MATCH('Joined Data'!Q$1,'Raw Election Data'!$A$1:$AN$1,0))</f>
        <v>-0.45010757474590107</v>
      </c>
      <c r="R2500">
        <f>INDEX('Raw Election Data'!$A$1:$AN$3144,MATCH($C2500&amp;" "&amp;$B2500,'Raw Election Data'!$C$1:$C$3144,0),MATCH('Joined Data'!R$1,'Raw Election Data'!$A$1:$AN$1,0))</f>
        <v>0.45010757474590107</v>
      </c>
    </row>
    <row r="2501" spans="1:18" ht="13.5" hidden="1" customHeight="1" x14ac:dyDescent="0.15">
      <c r="A2501" t="s">
        <v>294</v>
      </c>
      <c r="B2501" t="s">
        <v>6222</v>
      </c>
      <c r="C2501" t="str">
        <f>INDEX(FIPS!$A$1:$E$3236,MATCH($F2501,FIPS!$D$1:$D$3236,0),5)</f>
        <v>Rhea County</v>
      </c>
      <c r="D2501" t="s">
        <v>295</v>
      </c>
      <c r="E2501" s="15" t="s">
        <v>118</v>
      </c>
      <c r="F2501" t="s">
        <v>6360</v>
      </c>
      <c r="G2501" t="s">
        <v>7775</v>
      </c>
      <c r="H2501" t="str">
        <f>IFERROR(VLOOKUP($G2501,'Team Colors'!$A:$B,2,0),"#c9c9c9")</f>
        <v>#c60c30</v>
      </c>
      <c r="I2501">
        <f>INDEX('Raw Election Data'!$A$1:$AN$3144,MATCH($C2501&amp;" "&amp;$B2501,'Raw Election Data'!$C$1:$C$3144,0),MATCH('Joined Data'!I$1,'Raw Election Data'!$A$1:$AN$1,0))</f>
        <v>32526</v>
      </c>
      <c r="J2501">
        <f>INDEX('Raw Election Data'!$A$1:$AN$3144,MATCH($C2501&amp;" "&amp;$B2501,'Raw Election Data'!$C$1:$C$3144,0),MATCH('Joined Data'!J$1,'Raw Election Data'!$A$1:$AN$1,0))</f>
        <v>1942</v>
      </c>
      <c r="K2501">
        <f>INDEX('Raw Election Data'!$A$1:$AN$3144,MATCH($C2501&amp;" "&amp;$B2501,'Raw Election Data'!$C$1:$C$3144,0),MATCH('Joined Data'!K$1,'Raw Election Data'!$A$1:$AN$1,0))</f>
        <v>8650</v>
      </c>
      <c r="L2501">
        <f>INDEX('Raw Election Data'!$A$1:$AN$3144,MATCH($C2501&amp;" "&amp;$B2501,'Raw Election Data'!$C$1:$C$3144,0),MATCH('Joined Data'!L$1,'Raw Election Data'!$A$1:$AN$1,0))</f>
        <v>10946</v>
      </c>
      <c r="M2501">
        <f>INDEX('Raw Election Data'!$A$1:$AN$3144,MATCH($C2501&amp;" "&amp;$B2501,'Raw Election Data'!$C$1:$C$3144,0),MATCH('Joined Data'!M$1,'Raw Election Data'!$A$1:$AN$1,0))</f>
        <v>0.17741640782020829</v>
      </c>
      <c r="N2501">
        <f>INDEX('Raw Election Data'!$A$1:$AN$3144,MATCH($C2501&amp;" "&amp;$B2501,'Raw Election Data'!$C$1:$C$3144,0),MATCH('Joined Data'!N$1,'Raw Election Data'!$A$1:$AN$1,0))</f>
        <v>0.79024301114562401</v>
      </c>
      <c r="O2501">
        <f>INDEX('Raw Election Data'!$A$1:$AN$3144,MATCH($C2501&amp;" "&amp;$B2501,'Raw Election Data'!$C$1:$C$3144,0),MATCH('Joined Data'!O$1,'Raw Election Data'!$A$1:$AN$1,0))</f>
        <v>-6708</v>
      </c>
      <c r="P2501">
        <f>INDEX('Raw Election Data'!$A$1:$AN$3144,MATCH($C2501&amp;" "&amp;$B2501,'Raw Election Data'!$C$1:$C$3144,0),MATCH('Joined Data'!P$1,'Raw Election Data'!$A$1:$AN$1,0))</f>
        <v>6708</v>
      </c>
      <c r="Q2501">
        <f>INDEX('Raw Election Data'!$A$1:$AN$3144,MATCH($C2501&amp;" "&amp;$B2501,'Raw Election Data'!$C$1:$C$3144,0),MATCH('Joined Data'!Q$1,'Raw Election Data'!$A$1:$AN$1,0))</f>
        <v>-0.61282660332541572</v>
      </c>
      <c r="R2501">
        <f>INDEX('Raw Election Data'!$A$1:$AN$3144,MATCH($C2501&amp;" "&amp;$B2501,'Raw Election Data'!$C$1:$C$3144,0),MATCH('Joined Data'!R$1,'Raw Election Data'!$A$1:$AN$1,0))</f>
        <v>0.61282660332541572</v>
      </c>
    </row>
    <row r="2502" spans="1:18" ht="13.5" hidden="1" customHeight="1" x14ac:dyDescent="0.15">
      <c r="A2502" t="s">
        <v>294</v>
      </c>
      <c r="B2502" t="s">
        <v>6222</v>
      </c>
      <c r="C2502" t="str">
        <f>INDEX(FIPS!$A$1:$E$3236,MATCH($F2502,FIPS!$D$1:$D$3236,0),5)</f>
        <v>Roane County</v>
      </c>
      <c r="D2502" t="s">
        <v>295</v>
      </c>
      <c r="E2502" s="15" t="s">
        <v>119</v>
      </c>
      <c r="F2502" t="s">
        <v>6364</v>
      </c>
      <c r="G2502" t="s">
        <v>7775</v>
      </c>
      <c r="H2502" t="str">
        <f>IFERROR(VLOOKUP($G2502,'Team Colors'!$A:$B,2,0),"#c9c9c9")</f>
        <v>#c60c30</v>
      </c>
      <c r="I2502">
        <f>INDEX('Raw Election Data'!$A$1:$AN$3144,MATCH($C2502&amp;" "&amp;$B2502,'Raw Election Data'!$C$1:$C$3144,0),MATCH('Joined Data'!I$1,'Raw Election Data'!$A$1:$AN$1,0))</f>
        <v>52753</v>
      </c>
      <c r="J2502">
        <f>INDEX('Raw Election Data'!$A$1:$AN$3144,MATCH($C2502&amp;" "&amp;$B2502,'Raw Election Data'!$C$1:$C$3144,0),MATCH('Joined Data'!J$1,'Raw Election Data'!$A$1:$AN$1,0))</f>
        <v>4833</v>
      </c>
      <c r="K2502">
        <f>INDEX('Raw Election Data'!$A$1:$AN$3144,MATCH($C2502&amp;" "&amp;$B2502,'Raw Election Data'!$C$1:$C$3144,0),MATCH('Joined Data'!K$1,'Raw Election Data'!$A$1:$AN$1,0))</f>
        <v>15863</v>
      </c>
      <c r="L2502">
        <f>INDEX('Raw Election Data'!$A$1:$AN$3144,MATCH($C2502&amp;" "&amp;$B2502,'Raw Election Data'!$C$1:$C$3144,0),MATCH('Joined Data'!L$1,'Raw Election Data'!$A$1:$AN$1,0))</f>
        <v>21580</v>
      </c>
      <c r="M2502">
        <f>INDEX('Raw Election Data'!$A$1:$AN$3144,MATCH($C2502&amp;" "&amp;$B2502,'Raw Election Data'!$C$1:$C$3144,0),MATCH('Joined Data'!M$1,'Raw Election Data'!$A$1:$AN$1,0))</f>
        <v>0.22395736793327153</v>
      </c>
      <c r="N2502">
        <f>INDEX('Raw Election Data'!$A$1:$AN$3144,MATCH($C2502&amp;" "&amp;$B2502,'Raw Election Data'!$C$1:$C$3144,0),MATCH('Joined Data'!N$1,'Raw Election Data'!$A$1:$AN$1,0))</f>
        <v>0.73507877664504173</v>
      </c>
      <c r="O2502">
        <f>INDEX('Raw Election Data'!$A$1:$AN$3144,MATCH($C2502&amp;" "&amp;$B2502,'Raw Election Data'!$C$1:$C$3144,0),MATCH('Joined Data'!O$1,'Raw Election Data'!$A$1:$AN$1,0))</f>
        <v>-11030</v>
      </c>
      <c r="P2502">
        <f>INDEX('Raw Election Data'!$A$1:$AN$3144,MATCH($C2502&amp;" "&amp;$B2502,'Raw Election Data'!$C$1:$C$3144,0),MATCH('Joined Data'!P$1,'Raw Election Data'!$A$1:$AN$1,0))</f>
        <v>11030</v>
      </c>
      <c r="Q2502">
        <f>INDEX('Raw Election Data'!$A$1:$AN$3144,MATCH($C2502&amp;" "&amp;$B2502,'Raw Election Data'!$C$1:$C$3144,0),MATCH('Joined Data'!Q$1,'Raw Election Data'!$A$1:$AN$1,0))</f>
        <v>-0.51112140871177014</v>
      </c>
      <c r="R2502">
        <f>INDEX('Raw Election Data'!$A$1:$AN$3144,MATCH($C2502&amp;" "&amp;$B2502,'Raw Election Data'!$C$1:$C$3144,0),MATCH('Joined Data'!R$1,'Raw Election Data'!$A$1:$AN$1,0))</f>
        <v>0.51112140871177014</v>
      </c>
    </row>
    <row r="2503" spans="1:18" ht="13.5" hidden="1" customHeight="1" x14ac:dyDescent="0.15">
      <c r="A2503" t="s">
        <v>294</v>
      </c>
      <c r="B2503" t="s">
        <v>6222</v>
      </c>
      <c r="C2503" t="str">
        <f>INDEX(FIPS!$A$1:$E$3236,MATCH($F2503,FIPS!$D$1:$D$3236,0),5)</f>
        <v>Robertson County</v>
      </c>
      <c r="D2503" t="s">
        <v>295</v>
      </c>
      <c r="E2503" s="15" t="s">
        <v>120</v>
      </c>
      <c r="F2503" t="s">
        <v>6365</v>
      </c>
      <c r="G2503" t="s">
        <v>7775</v>
      </c>
      <c r="H2503" t="str">
        <f>IFERROR(VLOOKUP($G2503,'Team Colors'!$A:$B,2,0),"#c9c9c9")</f>
        <v>#c60c30</v>
      </c>
      <c r="I2503">
        <f>INDEX('Raw Election Data'!$A$1:$AN$3144,MATCH($C2503&amp;" "&amp;$B2503,'Raw Election Data'!$C$1:$C$3144,0),MATCH('Joined Data'!I$1,'Raw Election Data'!$A$1:$AN$1,0))</f>
        <v>68570</v>
      </c>
      <c r="J2503">
        <f>INDEX('Raw Election Data'!$A$1:$AN$3144,MATCH($C2503&amp;" "&amp;$B2503,'Raw Election Data'!$C$1:$C$3144,0),MATCH('Joined Data'!J$1,'Raw Election Data'!$A$1:$AN$1,0))</f>
        <v>6634</v>
      </c>
      <c r="K2503">
        <f>INDEX('Raw Election Data'!$A$1:$AN$3144,MATCH($C2503&amp;" "&amp;$B2503,'Raw Election Data'!$C$1:$C$3144,0),MATCH('Joined Data'!K$1,'Raw Election Data'!$A$1:$AN$1,0))</f>
        <v>19393</v>
      </c>
      <c r="L2503">
        <f>INDEX('Raw Election Data'!$A$1:$AN$3144,MATCH($C2503&amp;" "&amp;$B2503,'Raw Election Data'!$C$1:$C$3144,0),MATCH('Joined Data'!L$1,'Raw Election Data'!$A$1:$AN$1,0))</f>
        <v>27042</v>
      </c>
      <c r="M2503">
        <f>INDEX('Raw Election Data'!$A$1:$AN$3144,MATCH($C2503&amp;" "&amp;$B2503,'Raw Election Data'!$C$1:$C$3144,0),MATCH('Joined Data'!M$1,'Raw Election Data'!$A$1:$AN$1,0))</f>
        <v>0.24532209156127505</v>
      </c>
      <c r="N2503">
        <f>INDEX('Raw Election Data'!$A$1:$AN$3144,MATCH($C2503&amp;" "&amp;$B2503,'Raw Election Data'!$C$1:$C$3144,0),MATCH('Joined Data'!N$1,'Raw Election Data'!$A$1:$AN$1,0))</f>
        <v>0.71714370238887659</v>
      </c>
      <c r="O2503">
        <f>INDEX('Raw Election Data'!$A$1:$AN$3144,MATCH($C2503&amp;" "&amp;$B2503,'Raw Election Data'!$C$1:$C$3144,0),MATCH('Joined Data'!O$1,'Raw Election Data'!$A$1:$AN$1,0))</f>
        <v>-12759</v>
      </c>
      <c r="P2503">
        <f>INDEX('Raw Election Data'!$A$1:$AN$3144,MATCH($C2503&amp;" "&amp;$B2503,'Raw Election Data'!$C$1:$C$3144,0),MATCH('Joined Data'!P$1,'Raw Election Data'!$A$1:$AN$1,0))</f>
        <v>12759</v>
      </c>
      <c r="Q2503">
        <f>INDEX('Raw Election Data'!$A$1:$AN$3144,MATCH($C2503&amp;" "&amp;$B2503,'Raw Election Data'!$C$1:$C$3144,0),MATCH('Joined Data'!Q$1,'Raw Election Data'!$A$1:$AN$1,0))</f>
        <v>-0.47182161082760155</v>
      </c>
      <c r="R2503">
        <f>INDEX('Raw Election Data'!$A$1:$AN$3144,MATCH($C2503&amp;" "&amp;$B2503,'Raw Election Data'!$C$1:$C$3144,0),MATCH('Joined Data'!R$1,'Raw Election Data'!$A$1:$AN$1,0))</f>
        <v>0.47182161082760155</v>
      </c>
    </row>
    <row r="2504" spans="1:18" ht="13.5" hidden="1" customHeight="1" x14ac:dyDescent="0.15">
      <c r="A2504" t="s">
        <v>294</v>
      </c>
      <c r="B2504" t="s">
        <v>6222</v>
      </c>
      <c r="C2504" t="str">
        <f>INDEX(FIPS!$A$1:$E$3236,MATCH($F2504,FIPS!$D$1:$D$3236,0),5)</f>
        <v>Rutherford County</v>
      </c>
      <c r="D2504" t="s">
        <v>295</v>
      </c>
      <c r="E2504" s="15" t="s">
        <v>121</v>
      </c>
      <c r="F2504" t="s">
        <v>6366</v>
      </c>
      <c r="G2504" t="s">
        <v>7775</v>
      </c>
      <c r="H2504" t="str">
        <f>IFERROR(VLOOKUP($G2504,'Team Colors'!$A:$B,2,0),"#c9c9c9")</f>
        <v>#c60c30</v>
      </c>
      <c r="I2504">
        <f>INDEX('Raw Election Data'!$A$1:$AN$3144,MATCH($C2504&amp;" "&amp;$B2504,'Raw Election Data'!$C$1:$C$3144,0),MATCH('Joined Data'!I$1,'Raw Election Data'!$A$1:$AN$1,0))</f>
        <v>298612</v>
      </c>
      <c r="J2504">
        <f>INDEX('Raw Election Data'!$A$1:$AN$3144,MATCH($C2504&amp;" "&amp;$B2504,'Raw Election Data'!$C$1:$C$3144,0),MATCH('Joined Data'!J$1,'Raw Election Data'!$A$1:$AN$1,0))</f>
        <v>36627</v>
      </c>
      <c r="K2504">
        <f>INDEX('Raw Election Data'!$A$1:$AN$3144,MATCH($C2504&amp;" "&amp;$B2504,'Raw Election Data'!$C$1:$C$3144,0),MATCH('Joined Data'!K$1,'Raw Election Data'!$A$1:$AN$1,0))</f>
        <v>64428</v>
      </c>
      <c r="L2504">
        <f>INDEX('Raw Election Data'!$A$1:$AN$3144,MATCH($C2504&amp;" "&amp;$B2504,'Raw Election Data'!$C$1:$C$3144,0),MATCH('Joined Data'!L$1,'Raw Election Data'!$A$1:$AN$1,0))</f>
        <v>106518</v>
      </c>
      <c r="M2504">
        <f>INDEX('Raw Election Data'!$A$1:$AN$3144,MATCH($C2504&amp;" "&amp;$B2504,'Raw Election Data'!$C$1:$C$3144,0),MATCH('Joined Data'!M$1,'Raw Election Data'!$A$1:$AN$1,0))</f>
        <v>0.34385737621810397</v>
      </c>
      <c r="N2504">
        <f>INDEX('Raw Election Data'!$A$1:$AN$3144,MATCH($C2504&amp;" "&amp;$B2504,'Raw Election Data'!$C$1:$C$3144,0),MATCH('Joined Data'!N$1,'Raw Election Data'!$A$1:$AN$1,0))</f>
        <v>0.60485551737734466</v>
      </c>
      <c r="O2504">
        <f>INDEX('Raw Election Data'!$A$1:$AN$3144,MATCH($C2504&amp;" "&amp;$B2504,'Raw Election Data'!$C$1:$C$3144,0),MATCH('Joined Data'!O$1,'Raw Election Data'!$A$1:$AN$1,0))</f>
        <v>-27801</v>
      </c>
      <c r="P2504">
        <f>INDEX('Raw Election Data'!$A$1:$AN$3144,MATCH($C2504&amp;" "&amp;$B2504,'Raw Election Data'!$C$1:$C$3144,0),MATCH('Joined Data'!P$1,'Raw Election Data'!$A$1:$AN$1,0))</f>
        <v>27801</v>
      </c>
      <c r="Q2504">
        <f>INDEX('Raw Election Data'!$A$1:$AN$3144,MATCH($C2504&amp;" "&amp;$B2504,'Raw Election Data'!$C$1:$C$3144,0),MATCH('Joined Data'!Q$1,'Raw Election Data'!$A$1:$AN$1,0))</f>
        <v>-0.26099814115924069</v>
      </c>
      <c r="R2504">
        <f>INDEX('Raw Election Data'!$A$1:$AN$3144,MATCH($C2504&amp;" "&amp;$B2504,'Raw Election Data'!$C$1:$C$3144,0),MATCH('Joined Data'!R$1,'Raw Election Data'!$A$1:$AN$1,0))</f>
        <v>0.26099814115924069</v>
      </c>
    </row>
    <row r="2505" spans="1:18" ht="13.5" hidden="1" customHeight="1" x14ac:dyDescent="0.15">
      <c r="A2505" t="s">
        <v>294</v>
      </c>
      <c r="B2505" t="s">
        <v>6222</v>
      </c>
      <c r="C2505" t="str">
        <f>INDEX(FIPS!$A$1:$E$3236,MATCH($F2505,FIPS!$D$1:$D$3236,0),5)</f>
        <v>Scott County</v>
      </c>
      <c r="D2505" t="s">
        <v>295</v>
      </c>
      <c r="E2505" s="15" t="s">
        <v>138</v>
      </c>
      <c r="F2505" t="s">
        <v>6367</v>
      </c>
      <c r="G2505" t="s">
        <v>7775</v>
      </c>
      <c r="H2505" t="str">
        <f>IFERROR(VLOOKUP($G2505,'Team Colors'!$A:$B,2,0),"#c9c9c9")</f>
        <v>#c60c30</v>
      </c>
      <c r="I2505">
        <f>INDEX('Raw Election Data'!$A$1:$AN$3144,MATCH($C2505&amp;" "&amp;$B2505,'Raw Election Data'!$C$1:$C$3144,0),MATCH('Joined Data'!I$1,'Raw Election Data'!$A$1:$AN$1,0))</f>
        <v>21950</v>
      </c>
      <c r="J2505">
        <f>INDEX('Raw Election Data'!$A$1:$AN$3144,MATCH($C2505&amp;" "&amp;$B2505,'Raw Election Data'!$C$1:$C$3144,0),MATCH('Joined Data'!J$1,'Raw Election Data'!$A$1:$AN$1,0))</f>
        <v>934</v>
      </c>
      <c r="K2505">
        <f>INDEX('Raw Election Data'!$A$1:$AN$3144,MATCH($C2505&amp;" "&amp;$B2505,'Raw Election Data'!$C$1:$C$3144,0),MATCH('Joined Data'!K$1,'Raw Election Data'!$A$1:$AN$1,0))</f>
        <v>6044</v>
      </c>
      <c r="L2505">
        <f>INDEX('Raw Election Data'!$A$1:$AN$3144,MATCH($C2505&amp;" "&amp;$B2505,'Raw Election Data'!$C$1:$C$3144,0),MATCH('Joined Data'!L$1,'Raw Election Data'!$A$1:$AN$1,0))</f>
        <v>7123</v>
      </c>
      <c r="M2505">
        <f>INDEX('Raw Election Data'!$A$1:$AN$3144,MATCH($C2505&amp;" "&amp;$B2505,'Raw Election Data'!$C$1:$C$3144,0),MATCH('Joined Data'!M$1,'Raw Election Data'!$A$1:$AN$1,0))</f>
        <v>0.13112452618278816</v>
      </c>
      <c r="N2505">
        <f>INDEX('Raw Election Data'!$A$1:$AN$3144,MATCH($C2505&amp;" "&amp;$B2505,'Raw Election Data'!$C$1:$C$3144,0),MATCH('Joined Data'!N$1,'Raw Election Data'!$A$1:$AN$1,0))</f>
        <v>0.84851888249333152</v>
      </c>
      <c r="O2505">
        <f>INDEX('Raw Election Data'!$A$1:$AN$3144,MATCH($C2505&amp;" "&amp;$B2505,'Raw Election Data'!$C$1:$C$3144,0),MATCH('Joined Data'!O$1,'Raw Election Data'!$A$1:$AN$1,0))</f>
        <v>-5110</v>
      </c>
      <c r="P2505">
        <f>INDEX('Raw Election Data'!$A$1:$AN$3144,MATCH($C2505&amp;" "&amp;$B2505,'Raw Election Data'!$C$1:$C$3144,0),MATCH('Joined Data'!P$1,'Raw Election Data'!$A$1:$AN$1,0))</f>
        <v>5110</v>
      </c>
      <c r="Q2505">
        <f>INDEX('Raw Election Data'!$A$1:$AN$3144,MATCH($C2505&amp;" "&amp;$B2505,'Raw Election Data'!$C$1:$C$3144,0),MATCH('Joined Data'!Q$1,'Raw Election Data'!$A$1:$AN$1,0))</f>
        <v>-0.71739435631054338</v>
      </c>
      <c r="R2505">
        <f>INDEX('Raw Election Data'!$A$1:$AN$3144,MATCH($C2505&amp;" "&amp;$B2505,'Raw Election Data'!$C$1:$C$3144,0),MATCH('Joined Data'!R$1,'Raw Election Data'!$A$1:$AN$1,0))</f>
        <v>0.71739435631054338</v>
      </c>
    </row>
    <row r="2506" spans="1:18" ht="13.5" hidden="1" customHeight="1" x14ac:dyDescent="0.15">
      <c r="A2506" t="s">
        <v>294</v>
      </c>
      <c r="B2506" t="s">
        <v>6222</v>
      </c>
      <c r="C2506" t="str">
        <f>INDEX(FIPS!$A$1:$E$3236,MATCH($F2506,FIPS!$D$1:$D$3236,0),5)</f>
        <v>Sequatchie County</v>
      </c>
      <c r="D2506" t="s">
        <v>295</v>
      </c>
      <c r="E2506" s="15" t="s">
        <v>96</v>
      </c>
      <c r="F2506" t="s">
        <v>6369</v>
      </c>
      <c r="G2506" t="s">
        <v>7775</v>
      </c>
      <c r="H2506" t="str">
        <f>IFERROR(VLOOKUP($G2506,'Team Colors'!$A:$B,2,0),"#c9c9c9")</f>
        <v>#c60c30</v>
      </c>
      <c r="I2506">
        <f>INDEX('Raw Election Data'!$A$1:$AN$3144,MATCH($C2506&amp;" "&amp;$B2506,'Raw Election Data'!$C$1:$C$3144,0),MATCH('Joined Data'!I$1,'Raw Election Data'!$A$1:$AN$1,0))</f>
        <v>14811</v>
      </c>
      <c r="J2506">
        <f>INDEX('Raw Election Data'!$A$1:$AN$3144,MATCH($C2506&amp;" "&amp;$B2506,'Raw Election Data'!$C$1:$C$3144,0),MATCH('Joined Data'!J$1,'Raw Election Data'!$A$1:$AN$1,0))</f>
        <v>1051</v>
      </c>
      <c r="K2506">
        <f>INDEX('Raw Election Data'!$A$1:$AN$3144,MATCH($C2506&amp;" "&amp;$B2506,'Raw Election Data'!$C$1:$C$3144,0),MATCH('Joined Data'!K$1,'Raw Election Data'!$A$1:$AN$1,0))</f>
        <v>4434</v>
      </c>
      <c r="L2506">
        <f>INDEX('Raw Election Data'!$A$1:$AN$3144,MATCH($C2506&amp;" "&amp;$B2506,'Raw Election Data'!$C$1:$C$3144,0),MATCH('Joined Data'!L$1,'Raw Election Data'!$A$1:$AN$1,0))</f>
        <v>5667</v>
      </c>
      <c r="M2506">
        <f>INDEX('Raw Election Data'!$A$1:$AN$3144,MATCH($C2506&amp;" "&amp;$B2506,'Raw Election Data'!$C$1:$C$3144,0),MATCH('Joined Data'!M$1,'Raw Election Data'!$A$1:$AN$1,0))</f>
        <v>0.18545967884242104</v>
      </c>
      <c r="N2506">
        <f>INDEX('Raw Election Data'!$A$1:$AN$3144,MATCH($C2506&amp;" "&amp;$B2506,'Raw Election Data'!$C$1:$C$3144,0),MATCH('Joined Data'!N$1,'Raw Election Data'!$A$1:$AN$1,0))</f>
        <v>0.78242456326098464</v>
      </c>
      <c r="O2506">
        <f>INDEX('Raw Election Data'!$A$1:$AN$3144,MATCH($C2506&amp;" "&amp;$B2506,'Raw Election Data'!$C$1:$C$3144,0),MATCH('Joined Data'!O$1,'Raw Election Data'!$A$1:$AN$1,0))</f>
        <v>-3383</v>
      </c>
      <c r="P2506">
        <f>INDEX('Raw Election Data'!$A$1:$AN$3144,MATCH($C2506&amp;" "&amp;$B2506,'Raw Election Data'!$C$1:$C$3144,0),MATCH('Joined Data'!P$1,'Raw Election Data'!$A$1:$AN$1,0))</f>
        <v>3383</v>
      </c>
      <c r="Q2506">
        <f>INDEX('Raw Election Data'!$A$1:$AN$3144,MATCH($C2506&amp;" "&amp;$B2506,'Raw Election Data'!$C$1:$C$3144,0),MATCH('Joined Data'!Q$1,'Raw Election Data'!$A$1:$AN$1,0))</f>
        <v>-0.59696488441856355</v>
      </c>
      <c r="R2506">
        <f>INDEX('Raw Election Data'!$A$1:$AN$3144,MATCH($C2506&amp;" "&amp;$B2506,'Raw Election Data'!$C$1:$C$3144,0),MATCH('Joined Data'!R$1,'Raw Election Data'!$A$1:$AN$1,0))</f>
        <v>0.59696488441856355</v>
      </c>
    </row>
    <row r="2507" spans="1:18" ht="13.5" hidden="1" customHeight="1" x14ac:dyDescent="0.15">
      <c r="A2507" t="s">
        <v>294</v>
      </c>
      <c r="B2507" t="s">
        <v>6222</v>
      </c>
      <c r="C2507" t="str">
        <f>INDEX(FIPS!$A$1:$E$3236,MATCH($F2507,FIPS!$D$1:$D$3236,0),5)</f>
        <v>Sevier County</v>
      </c>
      <c r="D2507" t="s">
        <v>295</v>
      </c>
      <c r="E2507" s="15" t="s">
        <v>97</v>
      </c>
      <c r="F2507" t="s">
        <v>6370</v>
      </c>
      <c r="G2507" t="s">
        <v>7775</v>
      </c>
      <c r="H2507" t="str">
        <f>IFERROR(VLOOKUP($G2507,'Team Colors'!$A:$B,2,0),"#c9c9c9")</f>
        <v>#c60c30</v>
      </c>
      <c r="I2507">
        <f>INDEX('Raw Election Data'!$A$1:$AN$3144,MATCH($C2507&amp;" "&amp;$B2507,'Raw Election Data'!$C$1:$C$3144,0),MATCH('Joined Data'!I$1,'Raw Election Data'!$A$1:$AN$1,0))</f>
        <v>95946</v>
      </c>
      <c r="J2507">
        <f>INDEX('Raw Election Data'!$A$1:$AN$3144,MATCH($C2507&amp;" "&amp;$B2507,'Raw Election Data'!$C$1:$C$3144,0),MATCH('Joined Data'!J$1,'Raw Election Data'!$A$1:$AN$1,0))</f>
        <v>6293</v>
      </c>
      <c r="K2507">
        <f>INDEX('Raw Election Data'!$A$1:$AN$3144,MATCH($C2507&amp;" "&amp;$B2507,'Raw Election Data'!$C$1:$C$3144,0),MATCH('Joined Data'!K$1,'Raw Election Data'!$A$1:$AN$1,0))</f>
        <v>28610</v>
      </c>
      <c r="L2507">
        <f>INDEX('Raw Election Data'!$A$1:$AN$3144,MATCH($C2507&amp;" "&amp;$B2507,'Raw Election Data'!$C$1:$C$3144,0),MATCH('Joined Data'!L$1,'Raw Election Data'!$A$1:$AN$1,0))</f>
        <v>36180</v>
      </c>
      <c r="M2507">
        <f>INDEX('Raw Election Data'!$A$1:$AN$3144,MATCH($C2507&amp;" "&amp;$B2507,'Raw Election Data'!$C$1:$C$3144,0),MATCH('Joined Data'!M$1,'Raw Election Data'!$A$1:$AN$1,0))</f>
        <v>0.17393587617468215</v>
      </c>
      <c r="N2507">
        <f>INDEX('Raw Election Data'!$A$1:$AN$3144,MATCH($C2507&amp;" "&amp;$B2507,'Raw Election Data'!$C$1:$C$3144,0),MATCH('Joined Data'!N$1,'Raw Election Data'!$A$1:$AN$1,0))</f>
        <v>0.79076838032061914</v>
      </c>
      <c r="O2507">
        <f>INDEX('Raw Election Data'!$A$1:$AN$3144,MATCH($C2507&amp;" "&amp;$B2507,'Raw Election Data'!$C$1:$C$3144,0),MATCH('Joined Data'!O$1,'Raw Election Data'!$A$1:$AN$1,0))</f>
        <v>-22317</v>
      </c>
      <c r="P2507">
        <f>INDEX('Raw Election Data'!$A$1:$AN$3144,MATCH($C2507&amp;" "&amp;$B2507,'Raw Election Data'!$C$1:$C$3144,0),MATCH('Joined Data'!P$1,'Raw Election Data'!$A$1:$AN$1,0))</f>
        <v>22317</v>
      </c>
      <c r="Q2507">
        <f>INDEX('Raw Election Data'!$A$1:$AN$3144,MATCH($C2507&amp;" "&amp;$B2507,'Raw Election Data'!$C$1:$C$3144,0),MATCH('Joined Data'!Q$1,'Raw Election Data'!$A$1:$AN$1,0))</f>
        <v>-0.61683250414593704</v>
      </c>
      <c r="R2507">
        <f>INDEX('Raw Election Data'!$A$1:$AN$3144,MATCH($C2507&amp;" "&amp;$B2507,'Raw Election Data'!$C$1:$C$3144,0),MATCH('Joined Data'!R$1,'Raw Election Data'!$A$1:$AN$1,0))</f>
        <v>0.61683250414593704</v>
      </c>
    </row>
    <row r="2508" spans="1:18" ht="13.5" hidden="1" customHeight="1" x14ac:dyDescent="0.15">
      <c r="A2508" t="s">
        <v>294</v>
      </c>
      <c r="B2508" t="s">
        <v>6222</v>
      </c>
      <c r="C2508" t="str">
        <f>INDEX(FIPS!$A$1:$E$3236,MATCH($F2508,FIPS!$D$1:$D$3236,0),5)</f>
        <v>Shelby County</v>
      </c>
      <c r="D2508" t="s">
        <v>295</v>
      </c>
      <c r="E2508" s="15" t="s">
        <v>98</v>
      </c>
      <c r="F2508" t="s">
        <v>6373</v>
      </c>
      <c r="G2508" t="s">
        <v>439</v>
      </c>
      <c r="H2508" t="str">
        <f>IFERROR(VLOOKUP($G2508,'Team Colors'!$A:$B,2,0),"#c9c9c9")</f>
        <v>#002244</v>
      </c>
      <c r="I2508">
        <f>INDEX('Raw Election Data'!$A$1:$AN$3144,MATCH($C2508&amp;" "&amp;$B2508,'Raw Election Data'!$C$1:$C$3144,0),MATCH('Joined Data'!I$1,'Raw Election Data'!$A$1:$AN$1,0))</f>
        <v>938069</v>
      </c>
      <c r="J2508">
        <f>INDEX('Raw Election Data'!$A$1:$AN$3144,MATCH($C2508&amp;" "&amp;$B2508,'Raw Election Data'!$C$1:$C$3144,0),MATCH('Joined Data'!J$1,'Raw Election Data'!$A$1:$AN$1,0))</f>
        <v>206640</v>
      </c>
      <c r="K2508">
        <f>INDEX('Raw Election Data'!$A$1:$AN$3144,MATCH($C2508&amp;" "&amp;$B2508,'Raw Election Data'!$C$1:$C$3144,0),MATCH('Joined Data'!K$1,'Raw Election Data'!$A$1:$AN$1,0))</f>
        <v>114948</v>
      </c>
      <c r="L2508">
        <f>INDEX('Raw Election Data'!$A$1:$AN$3144,MATCH($C2508&amp;" "&amp;$B2508,'Raw Election Data'!$C$1:$C$3144,0),MATCH('Joined Data'!L$1,'Raw Election Data'!$A$1:$AN$1,0))</f>
        <v>331861</v>
      </c>
      <c r="M2508">
        <f>INDEX('Raw Election Data'!$A$1:$AN$3144,MATCH($C2508&amp;" "&amp;$B2508,'Raw Election Data'!$C$1:$C$3144,0),MATCH('Joined Data'!M$1,'Raw Election Data'!$A$1:$AN$1,0))</f>
        <v>0.62267033486911694</v>
      </c>
      <c r="N2508">
        <f>INDEX('Raw Election Data'!$A$1:$AN$3144,MATCH($C2508&amp;" "&amp;$B2508,'Raw Election Data'!$C$1:$C$3144,0),MATCH('Joined Data'!N$1,'Raw Election Data'!$A$1:$AN$1,0))</f>
        <v>0.3463739336649983</v>
      </c>
      <c r="O2508">
        <f>INDEX('Raw Election Data'!$A$1:$AN$3144,MATCH($C2508&amp;" "&amp;$B2508,'Raw Election Data'!$C$1:$C$3144,0),MATCH('Joined Data'!O$1,'Raw Election Data'!$A$1:$AN$1,0))</f>
        <v>91692</v>
      </c>
      <c r="P2508">
        <f>INDEX('Raw Election Data'!$A$1:$AN$3144,MATCH($C2508&amp;" "&amp;$B2508,'Raw Election Data'!$C$1:$C$3144,0),MATCH('Joined Data'!P$1,'Raw Election Data'!$A$1:$AN$1,0))</f>
        <v>-91692</v>
      </c>
      <c r="Q2508">
        <f>INDEX('Raw Election Data'!$A$1:$AN$3144,MATCH($C2508&amp;" "&amp;$B2508,'Raw Election Data'!$C$1:$C$3144,0),MATCH('Joined Data'!Q$1,'Raw Election Data'!$A$1:$AN$1,0))</f>
        <v>0.27629640120411864</v>
      </c>
      <c r="R2508">
        <f>INDEX('Raw Election Data'!$A$1:$AN$3144,MATCH($C2508&amp;" "&amp;$B2508,'Raw Election Data'!$C$1:$C$3144,0),MATCH('Joined Data'!R$1,'Raw Election Data'!$A$1:$AN$1,0))</f>
        <v>-0.27629640120411864</v>
      </c>
    </row>
    <row r="2509" spans="1:18" ht="13.5" hidden="1" customHeight="1" x14ac:dyDescent="0.15">
      <c r="A2509" t="s">
        <v>294</v>
      </c>
      <c r="B2509" t="s">
        <v>6222</v>
      </c>
      <c r="C2509" t="str">
        <f>INDEX(FIPS!$A$1:$E$3236,MATCH($F2509,FIPS!$D$1:$D$3236,0),5)</f>
        <v>Smith County</v>
      </c>
      <c r="D2509" t="s">
        <v>295</v>
      </c>
      <c r="E2509" s="15" t="s">
        <v>99</v>
      </c>
      <c r="F2509" t="s">
        <v>6374</v>
      </c>
      <c r="G2509" t="s">
        <v>7775</v>
      </c>
      <c r="H2509" t="str">
        <f>IFERROR(VLOOKUP($G2509,'Team Colors'!$A:$B,2,0),"#c9c9c9")</f>
        <v>#c60c30</v>
      </c>
      <c r="I2509">
        <f>INDEX('Raw Election Data'!$A$1:$AN$3144,MATCH($C2509&amp;" "&amp;$B2509,'Raw Election Data'!$C$1:$C$3144,0),MATCH('Joined Data'!I$1,'Raw Election Data'!$A$1:$AN$1,0))</f>
        <v>19295</v>
      </c>
      <c r="J2509">
        <f>INDEX('Raw Election Data'!$A$1:$AN$3144,MATCH($C2509&amp;" "&amp;$B2509,'Raw Election Data'!$C$1:$C$3144,0),MATCH('Joined Data'!J$1,'Raw Election Data'!$A$1:$AN$1,0))</f>
        <v>1688</v>
      </c>
      <c r="K2509">
        <f>INDEX('Raw Election Data'!$A$1:$AN$3144,MATCH($C2509&amp;" "&amp;$B2509,'Raw Election Data'!$C$1:$C$3144,0),MATCH('Joined Data'!K$1,'Raw Election Data'!$A$1:$AN$1,0))</f>
        <v>5485</v>
      </c>
      <c r="L2509">
        <f>INDEX('Raw Election Data'!$A$1:$AN$3144,MATCH($C2509&amp;" "&amp;$B2509,'Raw Election Data'!$C$1:$C$3144,0),MATCH('Joined Data'!L$1,'Raw Election Data'!$A$1:$AN$1,0))</f>
        <v>7410</v>
      </c>
      <c r="M2509">
        <f>INDEX('Raw Election Data'!$A$1:$AN$3144,MATCH($C2509&amp;" "&amp;$B2509,'Raw Election Data'!$C$1:$C$3144,0),MATCH('Joined Data'!M$1,'Raw Election Data'!$A$1:$AN$1,0))</f>
        <v>0.22780026990553306</v>
      </c>
      <c r="N2509">
        <f>INDEX('Raw Election Data'!$A$1:$AN$3144,MATCH($C2509&amp;" "&amp;$B2509,'Raw Election Data'!$C$1:$C$3144,0),MATCH('Joined Data'!N$1,'Raw Election Data'!$A$1:$AN$1,0))</f>
        <v>0.74021592442645079</v>
      </c>
      <c r="O2509">
        <f>INDEX('Raw Election Data'!$A$1:$AN$3144,MATCH($C2509&amp;" "&amp;$B2509,'Raw Election Data'!$C$1:$C$3144,0),MATCH('Joined Data'!O$1,'Raw Election Data'!$A$1:$AN$1,0))</f>
        <v>-3797</v>
      </c>
      <c r="P2509">
        <f>INDEX('Raw Election Data'!$A$1:$AN$3144,MATCH($C2509&amp;" "&amp;$B2509,'Raw Election Data'!$C$1:$C$3144,0),MATCH('Joined Data'!P$1,'Raw Election Data'!$A$1:$AN$1,0))</f>
        <v>3797</v>
      </c>
      <c r="Q2509">
        <f>INDEX('Raw Election Data'!$A$1:$AN$3144,MATCH($C2509&amp;" "&amp;$B2509,'Raw Election Data'!$C$1:$C$3144,0),MATCH('Joined Data'!Q$1,'Raw Election Data'!$A$1:$AN$1,0))</f>
        <v>-0.51241565452091775</v>
      </c>
      <c r="R2509">
        <f>INDEX('Raw Election Data'!$A$1:$AN$3144,MATCH($C2509&amp;" "&amp;$B2509,'Raw Election Data'!$C$1:$C$3144,0),MATCH('Joined Data'!R$1,'Raw Election Data'!$A$1:$AN$1,0))</f>
        <v>0.51241565452091775</v>
      </c>
    </row>
    <row r="2510" spans="1:18" ht="13.5" hidden="1" customHeight="1" x14ac:dyDescent="0.15">
      <c r="A2510" t="s">
        <v>294</v>
      </c>
      <c r="B2510" t="s">
        <v>6222</v>
      </c>
      <c r="C2510" t="str">
        <f>INDEX(FIPS!$A$1:$E$3236,MATCH($F2510,FIPS!$D$1:$D$3236,0),5)</f>
        <v>Stewart County</v>
      </c>
      <c r="D2510" t="s">
        <v>295</v>
      </c>
      <c r="E2510" s="15" t="s">
        <v>100</v>
      </c>
      <c r="F2510" t="s">
        <v>6375</v>
      </c>
      <c r="G2510" t="s">
        <v>7775</v>
      </c>
      <c r="H2510" t="str">
        <f>IFERROR(VLOOKUP($G2510,'Team Colors'!$A:$B,2,0),"#c9c9c9")</f>
        <v>#c60c30</v>
      </c>
      <c r="I2510">
        <f>INDEX('Raw Election Data'!$A$1:$AN$3144,MATCH($C2510&amp;" "&amp;$B2510,'Raw Election Data'!$C$1:$C$3144,0),MATCH('Joined Data'!I$1,'Raw Election Data'!$A$1:$AN$1,0))</f>
        <v>13259</v>
      </c>
      <c r="J2510">
        <f>INDEX('Raw Election Data'!$A$1:$AN$3144,MATCH($C2510&amp;" "&amp;$B2510,'Raw Election Data'!$C$1:$C$3144,0),MATCH('Joined Data'!J$1,'Raw Election Data'!$A$1:$AN$1,0))</f>
        <v>1222</v>
      </c>
      <c r="K2510">
        <f>INDEX('Raw Election Data'!$A$1:$AN$3144,MATCH($C2510&amp;" "&amp;$B2510,'Raw Election Data'!$C$1:$C$3144,0),MATCH('Joined Data'!K$1,'Raw Election Data'!$A$1:$AN$1,0))</f>
        <v>3864</v>
      </c>
      <c r="L2510">
        <f>INDEX('Raw Election Data'!$A$1:$AN$3144,MATCH($C2510&amp;" "&amp;$B2510,'Raw Election Data'!$C$1:$C$3144,0),MATCH('Joined Data'!L$1,'Raw Election Data'!$A$1:$AN$1,0))</f>
        <v>5283</v>
      </c>
      <c r="M2510">
        <f>INDEX('Raw Election Data'!$A$1:$AN$3144,MATCH($C2510&amp;" "&amp;$B2510,'Raw Election Data'!$C$1:$C$3144,0),MATCH('Joined Data'!M$1,'Raw Election Data'!$A$1:$AN$1,0))</f>
        <v>0.23130796895703198</v>
      </c>
      <c r="N2510">
        <f>INDEX('Raw Election Data'!$A$1:$AN$3144,MATCH($C2510&amp;" "&amp;$B2510,'Raw Election Data'!$C$1:$C$3144,0),MATCH('Joined Data'!N$1,'Raw Election Data'!$A$1:$AN$1,0))</f>
        <v>0.73140261215218627</v>
      </c>
      <c r="O2510">
        <f>INDEX('Raw Election Data'!$A$1:$AN$3144,MATCH($C2510&amp;" "&amp;$B2510,'Raw Election Data'!$C$1:$C$3144,0),MATCH('Joined Data'!O$1,'Raw Election Data'!$A$1:$AN$1,0))</f>
        <v>-2642</v>
      </c>
      <c r="P2510">
        <f>INDEX('Raw Election Data'!$A$1:$AN$3144,MATCH($C2510&amp;" "&amp;$B2510,'Raw Election Data'!$C$1:$C$3144,0),MATCH('Joined Data'!P$1,'Raw Election Data'!$A$1:$AN$1,0))</f>
        <v>2642</v>
      </c>
      <c r="Q2510">
        <f>INDEX('Raw Election Data'!$A$1:$AN$3144,MATCH($C2510&amp;" "&amp;$B2510,'Raw Election Data'!$C$1:$C$3144,0),MATCH('Joined Data'!Q$1,'Raw Election Data'!$A$1:$AN$1,0))</f>
        <v>-0.50009464319515429</v>
      </c>
      <c r="R2510">
        <f>INDEX('Raw Election Data'!$A$1:$AN$3144,MATCH($C2510&amp;" "&amp;$B2510,'Raw Election Data'!$C$1:$C$3144,0),MATCH('Joined Data'!R$1,'Raw Election Data'!$A$1:$AN$1,0))</f>
        <v>0.50009464319515429</v>
      </c>
    </row>
    <row r="2511" spans="1:18" ht="13.5" hidden="1" customHeight="1" x14ac:dyDescent="0.15">
      <c r="A2511" t="s">
        <v>294</v>
      </c>
      <c r="B2511" t="s">
        <v>6222</v>
      </c>
      <c r="C2511" t="str">
        <f>INDEX(FIPS!$A$1:$E$3236,MATCH($F2511,FIPS!$D$1:$D$3236,0),5)</f>
        <v>Sullivan County</v>
      </c>
      <c r="D2511" t="s">
        <v>295</v>
      </c>
      <c r="E2511" s="15" t="s">
        <v>101</v>
      </c>
      <c r="F2511" t="s">
        <v>6376</v>
      </c>
      <c r="G2511" t="s">
        <v>7775</v>
      </c>
      <c r="H2511" t="str">
        <f>IFERROR(VLOOKUP($G2511,'Team Colors'!$A:$B,2,0),"#c9c9c9")</f>
        <v>#c60c30</v>
      </c>
      <c r="I2511">
        <f>INDEX('Raw Election Data'!$A$1:$AN$3144,MATCH($C2511&amp;" "&amp;$B2511,'Raw Election Data'!$C$1:$C$3144,0),MATCH('Joined Data'!I$1,'Raw Election Data'!$A$1:$AN$1,0))</f>
        <v>156791</v>
      </c>
      <c r="J2511">
        <f>INDEX('Raw Election Data'!$A$1:$AN$3144,MATCH($C2511&amp;" "&amp;$B2511,'Raw Election Data'!$C$1:$C$3144,0),MATCH('Joined Data'!J$1,'Raw Election Data'!$A$1:$AN$1,0))</f>
        <v>11910</v>
      </c>
      <c r="K2511">
        <f>INDEX('Raw Election Data'!$A$1:$AN$3144,MATCH($C2511&amp;" "&amp;$B2511,'Raw Election Data'!$C$1:$C$3144,0),MATCH('Joined Data'!K$1,'Raw Election Data'!$A$1:$AN$1,0))</f>
        <v>45577</v>
      </c>
      <c r="L2511">
        <f>INDEX('Raw Election Data'!$A$1:$AN$3144,MATCH($C2511&amp;" "&amp;$B2511,'Raw Election Data'!$C$1:$C$3144,0),MATCH('Joined Data'!L$1,'Raw Election Data'!$A$1:$AN$1,0))</f>
        <v>59860</v>
      </c>
      <c r="M2511">
        <f>INDEX('Raw Election Data'!$A$1:$AN$3144,MATCH($C2511&amp;" "&amp;$B2511,'Raw Election Data'!$C$1:$C$3144,0),MATCH('Joined Data'!M$1,'Raw Election Data'!$A$1:$AN$1,0))</f>
        <v>0.19896424991647177</v>
      </c>
      <c r="N2511">
        <f>INDEX('Raw Election Data'!$A$1:$AN$3144,MATCH($C2511&amp;" "&amp;$B2511,'Raw Election Data'!$C$1:$C$3144,0),MATCH('Joined Data'!N$1,'Raw Election Data'!$A$1:$AN$1,0))</f>
        <v>0.7613932509188106</v>
      </c>
      <c r="O2511">
        <f>INDEX('Raw Election Data'!$A$1:$AN$3144,MATCH($C2511&amp;" "&amp;$B2511,'Raw Election Data'!$C$1:$C$3144,0),MATCH('Joined Data'!O$1,'Raw Election Data'!$A$1:$AN$1,0))</f>
        <v>-33667</v>
      </c>
      <c r="P2511">
        <f>INDEX('Raw Election Data'!$A$1:$AN$3144,MATCH($C2511&amp;" "&amp;$B2511,'Raw Election Data'!$C$1:$C$3144,0),MATCH('Joined Data'!P$1,'Raw Election Data'!$A$1:$AN$1,0))</f>
        <v>33667</v>
      </c>
      <c r="Q2511">
        <f>INDEX('Raw Election Data'!$A$1:$AN$3144,MATCH($C2511&amp;" "&amp;$B2511,'Raw Election Data'!$C$1:$C$3144,0),MATCH('Joined Data'!Q$1,'Raw Election Data'!$A$1:$AN$1,0))</f>
        <v>-0.56242900100233884</v>
      </c>
      <c r="R2511">
        <f>INDEX('Raw Election Data'!$A$1:$AN$3144,MATCH($C2511&amp;" "&amp;$B2511,'Raw Election Data'!$C$1:$C$3144,0),MATCH('Joined Data'!R$1,'Raw Election Data'!$A$1:$AN$1,0))</f>
        <v>0.56242900100233884</v>
      </c>
    </row>
    <row r="2512" spans="1:18" ht="13.5" hidden="1" customHeight="1" x14ac:dyDescent="0.15">
      <c r="A2512" t="s">
        <v>294</v>
      </c>
      <c r="B2512" t="s">
        <v>6222</v>
      </c>
      <c r="C2512" t="str">
        <f>INDEX(FIPS!$A$1:$E$3236,MATCH($F2512,FIPS!$D$1:$D$3236,0),5)</f>
        <v>Sumner County</v>
      </c>
      <c r="D2512" t="s">
        <v>295</v>
      </c>
      <c r="E2512" s="15" t="s">
        <v>102</v>
      </c>
      <c r="F2512" t="s">
        <v>6377</v>
      </c>
      <c r="G2512" t="s">
        <v>7775</v>
      </c>
      <c r="H2512" t="str">
        <f>IFERROR(VLOOKUP($G2512,'Team Colors'!$A:$B,2,0),"#c9c9c9")</f>
        <v>#c60c30</v>
      </c>
      <c r="I2512">
        <f>INDEX('Raw Election Data'!$A$1:$AN$3144,MATCH($C2512&amp;" "&amp;$B2512,'Raw Election Data'!$C$1:$C$3144,0),MATCH('Joined Data'!I$1,'Raw Election Data'!$A$1:$AN$1,0))</f>
        <v>175989</v>
      </c>
      <c r="J2512">
        <f>INDEX('Raw Election Data'!$A$1:$AN$3144,MATCH($C2512&amp;" "&amp;$B2512,'Raw Election Data'!$C$1:$C$3144,0),MATCH('Joined Data'!J$1,'Raw Election Data'!$A$1:$AN$1,0))</f>
        <v>18153</v>
      </c>
      <c r="K2512">
        <f>INDEX('Raw Election Data'!$A$1:$AN$3144,MATCH($C2512&amp;" "&amp;$B2512,'Raw Election Data'!$C$1:$C$3144,0),MATCH('Joined Data'!K$1,'Raw Election Data'!$A$1:$AN$1,0))</f>
        <v>50105</v>
      </c>
      <c r="L2512">
        <f>INDEX('Raw Election Data'!$A$1:$AN$3144,MATCH($C2512&amp;" "&amp;$B2512,'Raw Election Data'!$C$1:$C$3144,0),MATCH('Joined Data'!L$1,'Raw Election Data'!$A$1:$AN$1,0))</f>
        <v>71080</v>
      </c>
      <c r="M2512">
        <f>INDEX('Raw Election Data'!$A$1:$AN$3144,MATCH($C2512&amp;" "&amp;$B2512,'Raw Election Data'!$C$1:$C$3144,0),MATCH('Joined Data'!M$1,'Raw Election Data'!$A$1:$AN$1,0))</f>
        <v>0.25538829487900955</v>
      </c>
      <c r="N2512">
        <f>INDEX('Raw Election Data'!$A$1:$AN$3144,MATCH($C2512&amp;" "&amp;$B2512,'Raw Election Data'!$C$1:$C$3144,0),MATCH('Joined Data'!N$1,'Raw Election Data'!$A$1:$AN$1,0))</f>
        <v>0.7049099606077659</v>
      </c>
      <c r="O2512">
        <f>INDEX('Raw Election Data'!$A$1:$AN$3144,MATCH($C2512&amp;" "&amp;$B2512,'Raw Election Data'!$C$1:$C$3144,0),MATCH('Joined Data'!O$1,'Raw Election Data'!$A$1:$AN$1,0))</f>
        <v>-31952</v>
      </c>
      <c r="P2512">
        <f>INDEX('Raw Election Data'!$A$1:$AN$3144,MATCH($C2512&amp;" "&amp;$B2512,'Raw Election Data'!$C$1:$C$3144,0),MATCH('Joined Data'!P$1,'Raw Election Data'!$A$1:$AN$1,0))</f>
        <v>31952</v>
      </c>
      <c r="Q2512">
        <f>INDEX('Raw Election Data'!$A$1:$AN$3144,MATCH($C2512&amp;" "&amp;$B2512,'Raw Election Data'!$C$1:$C$3144,0),MATCH('Joined Data'!Q$1,'Raw Election Data'!$A$1:$AN$1,0))</f>
        <v>-0.44952166572875635</v>
      </c>
      <c r="R2512">
        <f>INDEX('Raw Election Data'!$A$1:$AN$3144,MATCH($C2512&amp;" "&amp;$B2512,'Raw Election Data'!$C$1:$C$3144,0),MATCH('Joined Data'!R$1,'Raw Election Data'!$A$1:$AN$1,0))</f>
        <v>0.44952166572875635</v>
      </c>
    </row>
    <row r="2513" spans="1:18" ht="13.5" hidden="1" customHeight="1" x14ac:dyDescent="0.15">
      <c r="A2513" t="s">
        <v>294</v>
      </c>
      <c r="B2513" t="s">
        <v>6222</v>
      </c>
      <c r="C2513" t="str">
        <f>INDEX(FIPS!$A$1:$E$3236,MATCH($F2513,FIPS!$D$1:$D$3236,0),5)</f>
        <v>Tipton County</v>
      </c>
      <c r="D2513" t="s">
        <v>295</v>
      </c>
      <c r="E2513" s="15" t="s">
        <v>103</v>
      </c>
      <c r="F2513" t="s">
        <v>6378</v>
      </c>
      <c r="G2513" t="s">
        <v>7775</v>
      </c>
      <c r="H2513" t="str">
        <f>IFERROR(VLOOKUP($G2513,'Team Colors'!$A:$B,2,0),"#c9c9c9")</f>
        <v>#c60c30</v>
      </c>
      <c r="I2513">
        <f>INDEX('Raw Election Data'!$A$1:$AN$3144,MATCH($C2513&amp;" "&amp;$B2513,'Raw Election Data'!$C$1:$C$3144,0),MATCH('Joined Data'!I$1,'Raw Election Data'!$A$1:$AN$1,0))</f>
        <v>61870</v>
      </c>
      <c r="J2513">
        <f>INDEX('Raw Election Data'!$A$1:$AN$3144,MATCH($C2513&amp;" "&amp;$B2513,'Raw Election Data'!$C$1:$C$3144,0),MATCH('Joined Data'!J$1,'Raw Election Data'!$A$1:$AN$1,0))</f>
        <v>5779</v>
      </c>
      <c r="K2513">
        <f>INDEX('Raw Election Data'!$A$1:$AN$3144,MATCH($C2513&amp;" "&amp;$B2513,'Raw Election Data'!$C$1:$C$3144,0),MATCH('Joined Data'!K$1,'Raw Election Data'!$A$1:$AN$1,0))</f>
        <v>16893</v>
      </c>
      <c r="L2513">
        <f>INDEX('Raw Election Data'!$A$1:$AN$3144,MATCH($C2513&amp;" "&amp;$B2513,'Raw Election Data'!$C$1:$C$3144,0),MATCH('Joined Data'!L$1,'Raw Election Data'!$A$1:$AN$1,0))</f>
        <v>23372</v>
      </c>
      <c r="M2513">
        <f>INDEX('Raw Election Data'!$A$1:$AN$3144,MATCH($C2513&amp;" "&amp;$B2513,'Raw Election Data'!$C$1:$C$3144,0),MATCH('Joined Data'!M$1,'Raw Election Data'!$A$1:$AN$1,0))</f>
        <v>0.24726168064350504</v>
      </c>
      <c r="N2513">
        <f>INDEX('Raw Election Data'!$A$1:$AN$3144,MATCH($C2513&amp;" "&amp;$B2513,'Raw Election Data'!$C$1:$C$3144,0),MATCH('Joined Data'!N$1,'Raw Election Data'!$A$1:$AN$1,0))</f>
        <v>0.72278795139483143</v>
      </c>
      <c r="O2513">
        <f>INDEX('Raw Election Data'!$A$1:$AN$3144,MATCH($C2513&amp;" "&amp;$B2513,'Raw Election Data'!$C$1:$C$3144,0),MATCH('Joined Data'!O$1,'Raw Election Data'!$A$1:$AN$1,0))</f>
        <v>-11114</v>
      </c>
      <c r="P2513">
        <f>INDEX('Raw Election Data'!$A$1:$AN$3144,MATCH($C2513&amp;" "&amp;$B2513,'Raw Election Data'!$C$1:$C$3144,0),MATCH('Joined Data'!P$1,'Raw Election Data'!$A$1:$AN$1,0))</f>
        <v>11114</v>
      </c>
      <c r="Q2513">
        <f>INDEX('Raw Election Data'!$A$1:$AN$3144,MATCH($C2513&amp;" "&amp;$B2513,'Raw Election Data'!$C$1:$C$3144,0),MATCH('Joined Data'!Q$1,'Raw Election Data'!$A$1:$AN$1,0))</f>
        <v>-0.47552627075132636</v>
      </c>
      <c r="R2513">
        <f>INDEX('Raw Election Data'!$A$1:$AN$3144,MATCH($C2513&amp;" "&amp;$B2513,'Raw Election Data'!$C$1:$C$3144,0),MATCH('Joined Data'!R$1,'Raw Election Data'!$A$1:$AN$1,0))</f>
        <v>0.47552627075132636</v>
      </c>
    </row>
    <row r="2514" spans="1:18" ht="13.5" hidden="1" customHeight="1" x14ac:dyDescent="0.15">
      <c r="A2514" t="s">
        <v>294</v>
      </c>
      <c r="B2514" t="s">
        <v>6222</v>
      </c>
      <c r="C2514" t="str">
        <f>INDEX(FIPS!$A$1:$E$3236,MATCH($F2514,FIPS!$D$1:$D$3236,0),5)</f>
        <v>Trousdale County</v>
      </c>
      <c r="D2514" t="s">
        <v>295</v>
      </c>
      <c r="E2514" s="15" t="s">
        <v>139</v>
      </c>
      <c r="F2514" t="s">
        <v>6380</v>
      </c>
      <c r="G2514" t="s">
        <v>7775</v>
      </c>
      <c r="H2514" t="str">
        <f>IFERROR(VLOOKUP($G2514,'Team Colors'!$A:$B,2,0),"#c9c9c9")</f>
        <v>#c60c30</v>
      </c>
      <c r="I2514">
        <f>INDEX('Raw Election Data'!$A$1:$AN$3144,MATCH($C2514&amp;" "&amp;$B2514,'Raw Election Data'!$C$1:$C$3144,0),MATCH('Joined Data'!I$1,'Raw Election Data'!$A$1:$AN$1,0))</f>
        <v>8042</v>
      </c>
      <c r="J2514">
        <f>INDEX('Raw Election Data'!$A$1:$AN$3144,MATCH($C2514&amp;" "&amp;$B2514,'Raw Election Data'!$C$1:$C$3144,0),MATCH('Joined Data'!J$1,'Raw Election Data'!$A$1:$AN$1,0))</f>
        <v>943</v>
      </c>
      <c r="K2514">
        <f>INDEX('Raw Election Data'!$A$1:$AN$3144,MATCH($C2514&amp;" "&amp;$B2514,'Raw Election Data'!$C$1:$C$3144,0),MATCH('Joined Data'!K$1,'Raw Election Data'!$A$1:$AN$1,0))</f>
        <v>2099</v>
      </c>
      <c r="L2514">
        <f>INDEX('Raw Election Data'!$A$1:$AN$3144,MATCH($C2514&amp;" "&amp;$B2514,'Raw Election Data'!$C$1:$C$3144,0),MATCH('Joined Data'!L$1,'Raw Election Data'!$A$1:$AN$1,0))</f>
        <v>3142</v>
      </c>
      <c r="M2514">
        <f>INDEX('Raw Election Data'!$A$1:$AN$3144,MATCH($C2514&amp;" "&amp;$B2514,'Raw Election Data'!$C$1:$C$3144,0),MATCH('Joined Data'!M$1,'Raw Election Data'!$A$1:$AN$1,0))</f>
        <v>0.30012730744748567</v>
      </c>
      <c r="N2514">
        <f>INDEX('Raw Election Data'!$A$1:$AN$3144,MATCH($C2514&amp;" "&amp;$B2514,'Raw Election Data'!$C$1:$C$3144,0),MATCH('Joined Data'!N$1,'Raw Election Data'!$A$1:$AN$1,0))</f>
        <v>0.6680458306810948</v>
      </c>
      <c r="O2514">
        <f>INDEX('Raw Election Data'!$A$1:$AN$3144,MATCH($C2514&amp;" "&amp;$B2514,'Raw Election Data'!$C$1:$C$3144,0),MATCH('Joined Data'!O$1,'Raw Election Data'!$A$1:$AN$1,0))</f>
        <v>-1156</v>
      </c>
      <c r="P2514">
        <f>INDEX('Raw Election Data'!$A$1:$AN$3144,MATCH($C2514&amp;" "&amp;$B2514,'Raw Election Data'!$C$1:$C$3144,0),MATCH('Joined Data'!P$1,'Raw Election Data'!$A$1:$AN$1,0))</f>
        <v>1156</v>
      </c>
      <c r="Q2514">
        <f>INDEX('Raw Election Data'!$A$1:$AN$3144,MATCH($C2514&amp;" "&amp;$B2514,'Raw Election Data'!$C$1:$C$3144,0),MATCH('Joined Data'!Q$1,'Raw Election Data'!$A$1:$AN$1,0))</f>
        <v>-0.36791852323360913</v>
      </c>
      <c r="R2514">
        <f>INDEX('Raw Election Data'!$A$1:$AN$3144,MATCH($C2514&amp;" "&amp;$B2514,'Raw Election Data'!$C$1:$C$3144,0),MATCH('Joined Data'!R$1,'Raw Election Data'!$A$1:$AN$1,0))</f>
        <v>0.36791852323360913</v>
      </c>
    </row>
    <row r="2515" spans="1:18" ht="13.5" hidden="1" customHeight="1" x14ac:dyDescent="0.15">
      <c r="A2515" t="s">
        <v>294</v>
      </c>
      <c r="B2515" t="s">
        <v>6222</v>
      </c>
      <c r="C2515" t="str">
        <f>INDEX(FIPS!$A$1:$E$3236,MATCH($F2515,FIPS!$D$1:$D$3236,0),5)</f>
        <v>Unicoi County</v>
      </c>
      <c r="D2515" t="s">
        <v>295</v>
      </c>
      <c r="E2515" s="15" t="s">
        <v>140</v>
      </c>
      <c r="F2515" t="s">
        <v>6382</v>
      </c>
      <c r="G2515" t="s">
        <v>439</v>
      </c>
      <c r="H2515" t="str">
        <f>IFERROR(VLOOKUP($G2515,'Team Colors'!$A:$B,2,0),"#c9c9c9")</f>
        <v>#002244</v>
      </c>
      <c r="I2515">
        <f>INDEX('Raw Election Data'!$A$1:$AN$3144,MATCH($C2515&amp;" "&amp;$B2515,'Raw Election Data'!$C$1:$C$3144,0),MATCH('Joined Data'!I$1,'Raw Election Data'!$A$1:$AN$1,0))</f>
        <v>17860</v>
      </c>
      <c r="J2515">
        <f>INDEX('Raw Election Data'!$A$1:$AN$3144,MATCH($C2515&amp;" "&amp;$B2515,'Raw Election Data'!$C$1:$C$3144,0),MATCH('Joined Data'!J$1,'Raw Election Data'!$A$1:$AN$1,0))</f>
        <v>1260</v>
      </c>
      <c r="K2515">
        <f>INDEX('Raw Election Data'!$A$1:$AN$3144,MATCH($C2515&amp;" "&amp;$B2515,'Raw Election Data'!$C$1:$C$3144,0),MATCH('Joined Data'!K$1,'Raw Election Data'!$A$1:$AN$1,0))</f>
        <v>5666</v>
      </c>
      <c r="L2515">
        <f>INDEX('Raw Election Data'!$A$1:$AN$3144,MATCH($C2515&amp;" "&amp;$B2515,'Raw Election Data'!$C$1:$C$3144,0),MATCH('Joined Data'!L$1,'Raw Election Data'!$A$1:$AN$1,0))</f>
        <v>7166</v>
      </c>
      <c r="M2515">
        <f>INDEX('Raw Election Data'!$A$1:$AN$3144,MATCH($C2515&amp;" "&amp;$B2515,'Raw Election Data'!$C$1:$C$3144,0),MATCH('Joined Data'!M$1,'Raw Election Data'!$A$1:$AN$1,0))</f>
        <v>0.1758303097962601</v>
      </c>
      <c r="N2515">
        <f>INDEX('Raw Election Data'!$A$1:$AN$3144,MATCH($C2515&amp;" "&amp;$B2515,'Raw Election Data'!$C$1:$C$3144,0),MATCH('Joined Data'!N$1,'Raw Election Data'!$A$1:$AN$1,0))</f>
        <v>0.79067820262349986</v>
      </c>
      <c r="O2515">
        <f>INDEX('Raw Election Data'!$A$1:$AN$3144,MATCH($C2515&amp;" "&amp;$B2515,'Raw Election Data'!$C$1:$C$3144,0),MATCH('Joined Data'!O$1,'Raw Election Data'!$A$1:$AN$1,0))</f>
        <v>-4406</v>
      </c>
      <c r="P2515">
        <f>INDEX('Raw Election Data'!$A$1:$AN$3144,MATCH($C2515&amp;" "&amp;$B2515,'Raw Election Data'!$C$1:$C$3144,0),MATCH('Joined Data'!P$1,'Raw Election Data'!$A$1:$AN$1,0))</f>
        <v>4406</v>
      </c>
      <c r="Q2515">
        <f>INDEX('Raw Election Data'!$A$1:$AN$3144,MATCH($C2515&amp;" "&amp;$B2515,'Raw Election Data'!$C$1:$C$3144,0),MATCH('Joined Data'!Q$1,'Raw Election Data'!$A$1:$AN$1,0))</f>
        <v>-0.61484789282723973</v>
      </c>
      <c r="R2515">
        <f>INDEX('Raw Election Data'!$A$1:$AN$3144,MATCH($C2515&amp;" "&amp;$B2515,'Raw Election Data'!$C$1:$C$3144,0),MATCH('Joined Data'!R$1,'Raw Election Data'!$A$1:$AN$1,0))</f>
        <v>0.61484789282723973</v>
      </c>
    </row>
    <row r="2516" spans="1:18" ht="13.5" hidden="1" customHeight="1" x14ac:dyDescent="0.15">
      <c r="A2516" t="s">
        <v>294</v>
      </c>
      <c r="B2516" t="s">
        <v>6222</v>
      </c>
      <c r="C2516" t="str">
        <f>INDEX(FIPS!$A$1:$E$3236,MATCH($F2516,FIPS!$D$1:$D$3236,0),5)</f>
        <v>Union County</v>
      </c>
      <c r="D2516" t="s">
        <v>295</v>
      </c>
      <c r="E2516" s="15" t="s">
        <v>141</v>
      </c>
      <c r="F2516" t="s">
        <v>6383</v>
      </c>
      <c r="G2516" t="s">
        <v>7775</v>
      </c>
      <c r="H2516" t="str">
        <f>IFERROR(VLOOKUP($G2516,'Team Colors'!$A:$B,2,0),"#c9c9c9")</f>
        <v>#c60c30</v>
      </c>
      <c r="I2516">
        <f>INDEX('Raw Election Data'!$A$1:$AN$3144,MATCH($C2516&amp;" "&amp;$B2516,'Raw Election Data'!$C$1:$C$3144,0),MATCH('Joined Data'!I$1,'Raw Election Data'!$A$1:$AN$1,0))</f>
        <v>19119</v>
      </c>
      <c r="J2516">
        <f>INDEX('Raw Election Data'!$A$1:$AN$3144,MATCH($C2516&amp;" "&amp;$B2516,'Raw Election Data'!$C$1:$C$3144,0),MATCH('Joined Data'!J$1,'Raw Election Data'!$A$1:$AN$1,0))</f>
        <v>1010</v>
      </c>
      <c r="K2516">
        <f>INDEX('Raw Election Data'!$A$1:$AN$3144,MATCH($C2516&amp;" "&amp;$B2516,'Raw Election Data'!$C$1:$C$3144,0),MATCH('Joined Data'!K$1,'Raw Election Data'!$A$1:$AN$1,0))</f>
        <v>5024</v>
      </c>
      <c r="L2516">
        <f>INDEX('Raw Election Data'!$A$1:$AN$3144,MATCH($C2516&amp;" "&amp;$B2516,'Raw Election Data'!$C$1:$C$3144,0),MATCH('Joined Data'!L$1,'Raw Election Data'!$A$1:$AN$1,0))</f>
        <v>6204</v>
      </c>
      <c r="M2516">
        <f>INDEX('Raw Election Data'!$A$1:$AN$3144,MATCH($C2516&amp;" "&amp;$B2516,'Raw Election Data'!$C$1:$C$3144,0),MATCH('Joined Data'!M$1,'Raw Election Data'!$A$1:$AN$1,0))</f>
        <v>0.16279819471308832</v>
      </c>
      <c r="N2516">
        <f>INDEX('Raw Election Data'!$A$1:$AN$3144,MATCH($C2516&amp;" "&amp;$B2516,'Raw Election Data'!$C$1:$C$3144,0),MATCH('Joined Data'!N$1,'Raw Election Data'!$A$1:$AN$1,0))</f>
        <v>0.80980012894906517</v>
      </c>
      <c r="O2516">
        <f>INDEX('Raw Election Data'!$A$1:$AN$3144,MATCH($C2516&amp;" "&amp;$B2516,'Raw Election Data'!$C$1:$C$3144,0),MATCH('Joined Data'!O$1,'Raw Election Data'!$A$1:$AN$1,0))</f>
        <v>-4014</v>
      </c>
      <c r="P2516">
        <f>INDEX('Raw Election Data'!$A$1:$AN$3144,MATCH($C2516&amp;" "&amp;$B2516,'Raw Election Data'!$C$1:$C$3144,0),MATCH('Joined Data'!P$1,'Raw Election Data'!$A$1:$AN$1,0))</f>
        <v>4014</v>
      </c>
      <c r="Q2516">
        <f>INDEX('Raw Election Data'!$A$1:$AN$3144,MATCH($C2516&amp;" "&amp;$B2516,'Raw Election Data'!$C$1:$C$3144,0),MATCH('Joined Data'!Q$1,'Raw Election Data'!$A$1:$AN$1,0))</f>
        <v>-0.64700193423597685</v>
      </c>
      <c r="R2516">
        <f>INDEX('Raw Election Data'!$A$1:$AN$3144,MATCH($C2516&amp;" "&amp;$B2516,'Raw Election Data'!$C$1:$C$3144,0),MATCH('Joined Data'!R$1,'Raw Election Data'!$A$1:$AN$1,0))</f>
        <v>0.64700193423597685</v>
      </c>
    </row>
    <row r="2517" spans="1:18" ht="13.5" hidden="1" customHeight="1" x14ac:dyDescent="0.15">
      <c r="A2517" t="s">
        <v>294</v>
      </c>
      <c r="B2517" t="s">
        <v>6222</v>
      </c>
      <c r="C2517" t="str">
        <f>INDEX(FIPS!$A$1:$E$3236,MATCH($F2517,FIPS!$D$1:$D$3236,0),5)</f>
        <v>Van Buren County</v>
      </c>
      <c r="D2517" t="s">
        <v>295</v>
      </c>
      <c r="E2517" s="15" t="s">
        <v>142</v>
      </c>
      <c r="F2517" t="s">
        <v>6384</v>
      </c>
      <c r="G2517" t="s">
        <v>7775</v>
      </c>
      <c r="H2517" t="str">
        <f>IFERROR(VLOOKUP($G2517,'Team Colors'!$A:$B,2,0),"#c9c9c9")</f>
        <v>#c60c30</v>
      </c>
      <c r="I2517">
        <f>INDEX('Raw Election Data'!$A$1:$AN$3144,MATCH($C2517&amp;" "&amp;$B2517,'Raw Election Data'!$C$1:$C$3144,0),MATCH('Joined Data'!I$1,'Raw Election Data'!$A$1:$AN$1,0))</f>
        <v>5677</v>
      </c>
      <c r="J2517">
        <f>INDEX('Raw Election Data'!$A$1:$AN$3144,MATCH($C2517&amp;" "&amp;$B2517,'Raw Election Data'!$C$1:$C$3144,0),MATCH('Joined Data'!J$1,'Raw Election Data'!$A$1:$AN$1,0))</f>
        <v>539</v>
      </c>
      <c r="K2517">
        <f>INDEX('Raw Election Data'!$A$1:$AN$3144,MATCH($C2517&amp;" "&amp;$B2517,'Raw Election Data'!$C$1:$C$3144,0),MATCH('Joined Data'!K$1,'Raw Election Data'!$A$1:$AN$1,0))</f>
        <v>1820</v>
      </c>
      <c r="L2517">
        <f>INDEX('Raw Election Data'!$A$1:$AN$3144,MATCH($C2517&amp;" "&amp;$B2517,'Raw Election Data'!$C$1:$C$3144,0),MATCH('Joined Data'!L$1,'Raw Election Data'!$A$1:$AN$1,0))</f>
        <v>2417</v>
      </c>
      <c r="M2517">
        <f>INDEX('Raw Election Data'!$A$1:$AN$3144,MATCH($C2517&amp;" "&amp;$B2517,'Raw Election Data'!$C$1:$C$3144,0),MATCH('Joined Data'!M$1,'Raw Election Data'!$A$1:$AN$1,0))</f>
        <v>0.22300372362432769</v>
      </c>
      <c r="N2517">
        <f>INDEX('Raw Election Data'!$A$1:$AN$3144,MATCH($C2517&amp;" "&amp;$B2517,'Raw Election Data'!$C$1:$C$3144,0),MATCH('Joined Data'!N$1,'Raw Election Data'!$A$1:$AN$1,0))</f>
        <v>0.75299958626396357</v>
      </c>
      <c r="O2517">
        <f>INDEX('Raw Election Data'!$A$1:$AN$3144,MATCH($C2517&amp;" "&amp;$B2517,'Raw Election Data'!$C$1:$C$3144,0),MATCH('Joined Data'!O$1,'Raw Election Data'!$A$1:$AN$1,0))</f>
        <v>-1281</v>
      </c>
      <c r="P2517">
        <f>INDEX('Raw Election Data'!$A$1:$AN$3144,MATCH($C2517&amp;" "&amp;$B2517,'Raw Election Data'!$C$1:$C$3144,0),MATCH('Joined Data'!P$1,'Raw Election Data'!$A$1:$AN$1,0))</f>
        <v>1281</v>
      </c>
      <c r="Q2517">
        <f>INDEX('Raw Election Data'!$A$1:$AN$3144,MATCH($C2517&amp;" "&amp;$B2517,'Raw Election Data'!$C$1:$C$3144,0),MATCH('Joined Data'!Q$1,'Raw Election Data'!$A$1:$AN$1,0))</f>
        <v>-0.52999586263963594</v>
      </c>
      <c r="R2517">
        <f>INDEX('Raw Election Data'!$A$1:$AN$3144,MATCH($C2517&amp;" "&amp;$B2517,'Raw Election Data'!$C$1:$C$3144,0),MATCH('Joined Data'!R$1,'Raw Election Data'!$A$1:$AN$1,0))</f>
        <v>0.52999586263963594</v>
      </c>
    </row>
    <row r="2518" spans="1:18" ht="13.5" hidden="1" customHeight="1" x14ac:dyDescent="0.15">
      <c r="A2518" t="s">
        <v>294</v>
      </c>
      <c r="B2518" t="s">
        <v>6222</v>
      </c>
      <c r="C2518" t="str">
        <f>INDEX(FIPS!$A$1:$E$3236,MATCH($F2518,FIPS!$D$1:$D$3236,0),5)</f>
        <v>Warren County</v>
      </c>
      <c r="D2518" t="s">
        <v>295</v>
      </c>
      <c r="E2518" s="15" t="s">
        <v>143</v>
      </c>
      <c r="F2518" t="s">
        <v>6385</v>
      </c>
      <c r="G2518" t="s">
        <v>7775</v>
      </c>
      <c r="H2518" t="str">
        <f>IFERROR(VLOOKUP($G2518,'Team Colors'!$A:$B,2,0),"#c9c9c9")</f>
        <v>#c60c30</v>
      </c>
      <c r="I2518">
        <f>INDEX('Raw Election Data'!$A$1:$AN$3144,MATCH($C2518&amp;" "&amp;$B2518,'Raw Election Data'!$C$1:$C$3144,0),MATCH('Joined Data'!I$1,'Raw Election Data'!$A$1:$AN$1,0))</f>
        <v>40435</v>
      </c>
      <c r="J2518">
        <f>INDEX('Raw Election Data'!$A$1:$AN$3144,MATCH($C2518&amp;" "&amp;$B2518,'Raw Election Data'!$C$1:$C$3144,0),MATCH('Joined Data'!J$1,'Raw Election Data'!$A$1:$AN$1,0))</f>
        <v>3535</v>
      </c>
      <c r="K2518">
        <f>INDEX('Raw Election Data'!$A$1:$AN$3144,MATCH($C2518&amp;" "&amp;$B2518,'Raw Election Data'!$C$1:$C$3144,0),MATCH('Joined Data'!K$1,'Raw Election Data'!$A$1:$AN$1,0))</f>
        <v>9535</v>
      </c>
      <c r="L2518">
        <f>INDEX('Raw Election Data'!$A$1:$AN$3144,MATCH($C2518&amp;" "&amp;$B2518,'Raw Election Data'!$C$1:$C$3144,0),MATCH('Joined Data'!L$1,'Raw Election Data'!$A$1:$AN$1,0))</f>
        <v>13565</v>
      </c>
      <c r="M2518">
        <f>INDEX('Raw Election Data'!$A$1:$AN$3144,MATCH($C2518&amp;" "&amp;$B2518,'Raw Election Data'!$C$1:$C$3144,0),MATCH('Joined Data'!M$1,'Raw Election Data'!$A$1:$AN$1,0))</f>
        <v>0.26059712495392556</v>
      </c>
      <c r="N2518">
        <f>INDEX('Raw Election Data'!$A$1:$AN$3144,MATCH($C2518&amp;" "&amp;$B2518,'Raw Election Data'!$C$1:$C$3144,0),MATCH('Joined Data'!N$1,'Raw Election Data'!$A$1:$AN$1,0))</f>
        <v>0.70291190563951345</v>
      </c>
      <c r="O2518">
        <f>INDEX('Raw Election Data'!$A$1:$AN$3144,MATCH($C2518&amp;" "&amp;$B2518,'Raw Election Data'!$C$1:$C$3144,0),MATCH('Joined Data'!O$1,'Raw Election Data'!$A$1:$AN$1,0))</f>
        <v>-6000</v>
      </c>
      <c r="P2518">
        <f>INDEX('Raw Election Data'!$A$1:$AN$3144,MATCH($C2518&amp;" "&amp;$B2518,'Raw Election Data'!$C$1:$C$3144,0),MATCH('Joined Data'!P$1,'Raw Election Data'!$A$1:$AN$1,0))</f>
        <v>6000</v>
      </c>
      <c r="Q2518">
        <f>INDEX('Raw Election Data'!$A$1:$AN$3144,MATCH($C2518&amp;" "&amp;$B2518,'Raw Election Data'!$C$1:$C$3144,0),MATCH('Joined Data'!Q$1,'Raw Election Data'!$A$1:$AN$1,0))</f>
        <v>-0.44231478068558788</v>
      </c>
      <c r="R2518">
        <f>INDEX('Raw Election Data'!$A$1:$AN$3144,MATCH($C2518&amp;" "&amp;$B2518,'Raw Election Data'!$C$1:$C$3144,0),MATCH('Joined Data'!R$1,'Raw Election Data'!$A$1:$AN$1,0))</f>
        <v>0.44231478068558788</v>
      </c>
    </row>
    <row r="2519" spans="1:18" ht="13.5" hidden="1" customHeight="1" x14ac:dyDescent="0.15">
      <c r="A2519" t="s">
        <v>294</v>
      </c>
      <c r="B2519" t="s">
        <v>6222</v>
      </c>
      <c r="C2519" t="str">
        <f>INDEX(FIPS!$A$1:$E$3236,MATCH($F2519,FIPS!$D$1:$D$3236,0),5)</f>
        <v>Washington County</v>
      </c>
      <c r="D2519" t="s">
        <v>295</v>
      </c>
      <c r="E2519" s="15" t="s">
        <v>144</v>
      </c>
      <c r="F2519" t="s">
        <v>6388</v>
      </c>
      <c r="G2519" t="s">
        <v>7775</v>
      </c>
      <c r="H2519" t="str">
        <f>IFERROR(VLOOKUP($G2519,'Team Colors'!$A:$B,2,0),"#c9c9c9")</f>
        <v>#c60c30</v>
      </c>
      <c r="I2519">
        <f>INDEX('Raw Election Data'!$A$1:$AN$3144,MATCH($C2519&amp;" "&amp;$B2519,'Raw Election Data'!$C$1:$C$3144,0),MATCH('Joined Data'!I$1,'Raw Election Data'!$A$1:$AN$1,0))</f>
        <v>126302</v>
      </c>
      <c r="J2519">
        <f>INDEX('Raw Election Data'!$A$1:$AN$3144,MATCH($C2519&amp;" "&amp;$B2519,'Raw Election Data'!$C$1:$C$3144,0),MATCH('Joined Data'!J$1,'Raw Election Data'!$A$1:$AN$1,0))</f>
        <v>13003</v>
      </c>
      <c r="K2519">
        <f>INDEX('Raw Election Data'!$A$1:$AN$3144,MATCH($C2519&amp;" "&amp;$B2519,'Raw Election Data'!$C$1:$C$3144,0),MATCH('Joined Data'!K$1,'Raw Election Data'!$A$1:$AN$1,0))</f>
        <v>34179</v>
      </c>
      <c r="L2519">
        <f>INDEX('Raw Election Data'!$A$1:$AN$3144,MATCH($C2519&amp;" "&amp;$B2519,'Raw Election Data'!$C$1:$C$3144,0),MATCH('Joined Data'!L$1,'Raw Election Data'!$A$1:$AN$1,0))</f>
        <v>49411</v>
      </c>
      <c r="M2519">
        <f>INDEX('Raw Election Data'!$A$1:$AN$3144,MATCH($C2519&amp;" "&amp;$B2519,'Raw Election Data'!$C$1:$C$3144,0),MATCH('Joined Data'!M$1,'Raw Election Data'!$A$1:$AN$1,0))</f>
        <v>0.26316002509562647</v>
      </c>
      <c r="N2519">
        <f>INDEX('Raw Election Data'!$A$1:$AN$3144,MATCH($C2519&amp;" "&amp;$B2519,'Raw Election Data'!$C$1:$C$3144,0),MATCH('Joined Data'!N$1,'Raw Election Data'!$A$1:$AN$1,0))</f>
        <v>0.69172856246584769</v>
      </c>
      <c r="O2519">
        <f>INDEX('Raw Election Data'!$A$1:$AN$3144,MATCH($C2519&amp;" "&amp;$B2519,'Raw Election Data'!$C$1:$C$3144,0),MATCH('Joined Data'!O$1,'Raw Election Data'!$A$1:$AN$1,0))</f>
        <v>-21176</v>
      </c>
      <c r="P2519">
        <f>INDEX('Raw Election Data'!$A$1:$AN$3144,MATCH($C2519&amp;" "&amp;$B2519,'Raw Election Data'!$C$1:$C$3144,0),MATCH('Joined Data'!P$1,'Raw Election Data'!$A$1:$AN$1,0))</f>
        <v>21176</v>
      </c>
      <c r="Q2519">
        <f>INDEX('Raw Election Data'!$A$1:$AN$3144,MATCH($C2519&amp;" "&amp;$B2519,'Raw Election Data'!$C$1:$C$3144,0),MATCH('Joined Data'!Q$1,'Raw Election Data'!$A$1:$AN$1,0))</f>
        <v>-0.42856853737022121</v>
      </c>
      <c r="R2519">
        <f>INDEX('Raw Election Data'!$A$1:$AN$3144,MATCH($C2519&amp;" "&amp;$B2519,'Raw Election Data'!$C$1:$C$3144,0),MATCH('Joined Data'!R$1,'Raw Election Data'!$A$1:$AN$1,0))</f>
        <v>0.42856853737022121</v>
      </c>
    </row>
    <row r="2520" spans="1:18" ht="13.5" hidden="1" customHeight="1" x14ac:dyDescent="0.15">
      <c r="A2520" t="s">
        <v>294</v>
      </c>
      <c r="B2520" t="s">
        <v>6222</v>
      </c>
      <c r="C2520" t="str">
        <f>INDEX(FIPS!$A$1:$E$3236,MATCH($F2520,FIPS!$D$1:$D$3236,0),5)</f>
        <v>Wayne County</v>
      </c>
      <c r="D2520" t="s">
        <v>295</v>
      </c>
      <c r="E2520" s="15" t="s">
        <v>145</v>
      </c>
      <c r="F2520" t="s">
        <v>6389</v>
      </c>
      <c r="G2520" t="s">
        <v>7775</v>
      </c>
      <c r="H2520" t="str">
        <f>IFERROR(VLOOKUP($G2520,'Team Colors'!$A:$B,2,0),"#c9c9c9")</f>
        <v>#c60c30</v>
      </c>
      <c r="I2520">
        <f>INDEX('Raw Election Data'!$A$1:$AN$3144,MATCH($C2520&amp;" "&amp;$B2520,'Raw Election Data'!$C$1:$C$3144,0),MATCH('Joined Data'!I$1,'Raw Election Data'!$A$1:$AN$1,0))</f>
        <v>16748</v>
      </c>
      <c r="J2520">
        <f>INDEX('Raw Election Data'!$A$1:$AN$3144,MATCH($C2520&amp;" "&amp;$B2520,'Raw Election Data'!$C$1:$C$3144,0),MATCH('Joined Data'!J$1,'Raw Election Data'!$A$1:$AN$1,0))</f>
        <v>717</v>
      </c>
      <c r="K2520">
        <f>INDEX('Raw Election Data'!$A$1:$AN$3144,MATCH($C2520&amp;" "&amp;$B2520,'Raw Election Data'!$C$1:$C$3144,0),MATCH('Joined Data'!K$1,'Raw Election Data'!$A$1:$AN$1,0))</f>
        <v>5034</v>
      </c>
      <c r="L2520">
        <f>INDEX('Raw Election Data'!$A$1:$AN$3144,MATCH($C2520&amp;" "&amp;$B2520,'Raw Election Data'!$C$1:$C$3144,0),MATCH('Joined Data'!L$1,'Raw Election Data'!$A$1:$AN$1,0))</f>
        <v>5842</v>
      </c>
      <c r="M2520">
        <f>INDEX('Raw Election Data'!$A$1:$AN$3144,MATCH($C2520&amp;" "&amp;$B2520,'Raw Election Data'!$C$1:$C$3144,0),MATCH('Joined Data'!M$1,'Raw Election Data'!$A$1:$AN$1,0))</f>
        <v>0.12273194111605615</v>
      </c>
      <c r="N2520">
        <f>INDEX('Raw Election Data'!$A$1:$AN$3144,MATCH($C2520&amp;" "&amp;$B2520,'Raw Election Data'!$C$1:$C$3144,0),MATCH('Joined Data'!N$1,'Raw Election Data'!$A$1:$AN$1,0))</f>
        <v>0.86169120164327284</v>
      </c>
      <c r="O2520">
        <f>INDEX('Raw Election Data'!$A$1:$AN$3144,MATCH($C2520&amp;" "&amp;$B2520,'Raw Election Data'!$C$1:$C$3144,0),MATCH('Joined Data'!O$1,'Raw Election Data'!$A$1:$AN$1,0))</f>
        <v>-4317</v>
      </c>
      <c r="P2520">
        <f>INDEX('Raw Election Data'!$A$1:$AN$3144,MATCH($C2520&amp;" "&amp;$B2520,'Raw Election Data'!$C$1:$C$3144,0),MATCH('Joined Data'!P$1,'Raw Election Data'!$A$1:$AN$1,0))</f>
        <v>4317</v>
      </c>
      <c r="Q2520">
        <f>INDEX('Raw Election Data'!$A$1:$AN$3144,MATCH($C2520&amp;" "&amp;$B2520,'Raw Election Data'!$C$1:$C$3144,0),MATCH('Joined Data'!Q$1,'Raw Election Data'!$A$1:$AN$1,0))</f>
        <v>-0.73895926052721672</v>
      </c>
      <c r="R2520">
        <f>INDEX('Raw Election Data'!$A$1:$AN$3144,MATCH($C2520&amp;" "&amp;$B2520,'Raw Election Data'!$C$1:$C$3144,0),MATCH('Joined Data'!R$1,'Raw Election Data'!$A$1:$AN$1,0))</f>
        <v>0.73895926052721672</v>
      </c>
    </row>
    <row r="2521" spans="1:18" ht="13.5" hidden="1" customHeight="1" x14ac:dyDescent="0.15">
      <c r="A2521" t="s">
        <v>294</v>
      </c>
      <c r="B2521" t="s">
        <v>6222</v>
      </c>
      <c r="C2521" t="str">
        <f>INDEX(FIPS!$A$1:$E$3236,MATCH($F2521,FIPS!$D$1:$D$3236,0),5)</f>
        <v>Weakley County</v>
      </c>
      <c r="D2521" t="s">
        <v>295</v>
      </c>
      <c r="E2521" s="15" t="s">
        <v>146</v>
      </c>
      <c r="F2521" t="s">
        <v>6391</v>
      </c>
      <c r="G2521" t="s">
        <v>7775</v>
      </c>
      <c r="H2521" t="str">
        <f>IFERROR(VLOOKUP($G2521,'Team Colors'!$A:$B,2,0),"#c9c9c9")</f>
        <v>#c60c30</v>
      </c>
      <c r="I2521">
        <f>INDEX('Raw Election Data'!$A$1:$AN$3144,MATCH($C2521&amp;" "&amp;$B2521,'Raw Election Data'!$C$1:$C$3144,0),MATCH('Joined Data'!I$1,'Raw Election Data'!$A$1:$AN$1,0))</f>
        <v>33960</v>
      </c>
      <c r="J2521">
        <f>INDEX('Raw Election Data'!$A$1:$AN$3144,MATCH($C2521&amp;" "&amp;$B2521,'Raw Election Data'!$C$1:$C$3144,0),MATCH('Joined Data'!J$1,'Raw Election Data'!$A$1:$AN$1,0))</f>
        <v>2770</v>
      </c>
      <c r="K2521">
        <f>INDEX('Raw Election Data'!$A$1:$AN$3144,MATCH($C2521&amp;" "&amp;$B2521,'Raw Election Data'!$C$1:$C$3144,0),MATCH('Joined Data'!K$1,'Raw Election Data'!$A$1:$AN$1,0))</f>
        <v>9001</v>
      </c>
      <c r="L2521">
        <f>INDEX('Raw Election Data'!$A$1:$AN$3144,MATCH($C2521&amp;" "&amp;$B2521,'Raw Election Data'!$C$1:$C$3144,0),MATCH('Joined Data'!L$1,'Raw Election Data'!$A$1:$AN$1,0))</f>
        <v>12127</v>
      </c>
      <c r="M2521">
        <f>INDEX('Raw Election Data'!$A$1:$AN$3144,MATCH($C2521&amp;" "&amp;$B2521,'Raw Election Data'!$C$1:$C$3144,0),MATCH('Joined Data'!M$1,'Raw Election Data'!$A$1:$AN$1,0))</f>
        <v>0.22841593139275995</v>
      </c>
      <c r="N2521">
        <f>INDEX('Raw Election Data'!$A$1:$AN$3144,MATCH($C2521&amp;" "&amp;$B2521,'Raw Election Data'!$C$1:$C$3144,0),MATCH('Joined Data'!N$1,'Raw Election Data'!$A$1:$AN$1,0))</f>
        <v>0.74222808608889257</v>
      </c>
      <c r="O2521">
        <f>INDEX('Raw Election Data'!$A$1:$AN$3144,MATCH($C2521&amp;" "&amp;$B2521,'Raw Election Data'!$C$1:$C$3144,0),MATCH('Joined Data'!O$1,'Raw Election Data'!$A$1:$AN$1,0))</f>
        <v>-6231</v>
      </c>
      <c r="P2521">
        <f>INDEX('Raw Election Data'!$A$1:$AN$3144,MATCH($C2521&amp;" "&amp;$B2521,'Raw Election Data'!$C$1:$C$3144,0),MATCH('Joined Data'!P$1,'Raw Election Data'!$A$1:$AN$1,0))</f>
        <v>6231</v>
      </c>
      <c r="Q2521">
        <f>INDEX('Raw Election Data'!$A$1:$AN$3144,MATCH($C2521&amp;" "&amp;$B2521,'Raw Election Data'!$C$1:$C$3144,0),MATCH('Joined Data'!Q$1,'Raw Election Data'!$A$1:$AN$1,0))</f>
        <v>-0.51381215469613262</v>
      </c>
      <c r="R2521">
        <f>INDEX('Raw Election Data'!$A$1:$AN$3144,MATCH($C2521&amp;" "&amp;$B2521,'Raw Election Data'!$C$1:$C$3144,0),MATCH('Joined Data'!R$1,'Raw Election Data'!$A$1:$AN$1,0))</f>
        <v>0.51381215469613262</v>
      </c>
    </row>
    <row r="2522" spans="1:18" ht="13.5" hidden="1" customHeight="1" x14ac:dyDescent="0.15">
      <c r="A2522" t="s">
        <v>294</v>
      </c>
      <c r="B2522" t="s">
        <v>6222</v>
      </c>
      <c r="C2522" t="str">
        <f>INDEX(FIPS!$A$1:$E$3236,MATCH($F2522,FIPS!$D$1:$D$3236,0),5)</f>
        <v>White County</v>
      </c>
      <c r="D2522" t="s">
        <v>295</v>
      </c>
      <c r="E2522" s="15" t="s">
        <v>91</v>
      </c>
      <c r="F2522" t="s">
        <v>6394</v>
      </c>
      <c r="G2522" t="s">
        <v>7775</v>
      </c>
      <c r="H2522" t="str">
        <f>IFERROR(VLOOKUP($G2522,'Team Colors'!$A:$B,2,0),"#c9c9c9")</f>
        <v>#c60c30</v>
      </c>
      <c r="I2522">
        <f>INDEX('Raw Election Data'!$A$1:$AN$3144,MATCH($C2522&amp;" "&amp;$B2522,'Raw Election Data'!$C$1:$C$3144,0),MATCH('Joined Data'!I$1,'Raw Election Data'!$A$1:$AN$1,0))</f>
        <v>26521</v>
      </c>
      <c r="J2522">
        <f>INDEX('Raw Election Data'!$A$1:$AN$3144,MATCH($C2522&amp;" "&amp;$B2522,'Raw Election Data'!$C$1:$C$3144,0),MATCH('Joined Data'!J$1,'Raw Election Data'!$A$1:$AN$1,0))</f>
        <v>1842</v>
      </c>
      <c r="K2522">
        <f>INDEX('Raw Election Data'!$A$1:$AN$3144,MATCH($C2522&amp;" "&amp;$B2522,'Raw Election Data'!$C$1:$C$3144,0),MATCH('Joined Data'!K$1,'Raw Election Data'!$A$1:$AN$1,0))</f>
        <v>7657</v>
      </c>
      <c r="L2522">
        <f>INDEX('Raw Election Data'!$A$1:$AN$3144,MATCH($C2522&amp;" "&amp;$B2522,'Raw Election Data'!$C$1:$C$3144,0),MATCH('Joined Data'!L$1,'Raw Election Data'!$A$1:$AN$1,0))</f>
        <v>9776</v>
      </c>
      <c r="M2522">
        <f>INDEX('Raw Election Data'!$A$1:$AN$3144,MATCH($C2522&amp;" "&amp;$B2522,'Raw Election Data'!$C$1:$C$3144,0),MATCH('Joined Data'!M$1,'Raw Election Data'!$A$1:$AN$1,0))</f>
        <v>0.18842062193126022</v>
      </c>
      <c r="N2522">
        <f>INDEX('Raw Election Data'!$A$1:$AN$3144,MATCH($C2522&amp;" "&amp;$B2522,'Raw Election Data'!$C$1:$C$3144,0),MATCH('Joined Data'!N$1,'Raw Election Data'!$A$1:$AN$1,0))</f>
        <v>0.7832446808510638</v>
      </c>
      <c r="O2522">
        <f>INDEX('Raw Election Data'!$A$1:$AN$3144,MATCH($C2522&amp;" "&amp;$B2522,'Raw Election Data'!$C$1:$C$3144,0),MATCH('Joined Data'!O$1,'Raw Election Data'!$A$1:$AN$1,0))</f>
        <v>-5815</v>
      </c>
      <c r="P2522">
        <f>INDEX('Raw Election Data'!$A$1:$AN$3144,MATCH($C2522&amp;" "&amp;$B2522,'Raw Election Data'!$C$1:$C$3144,0),MATCH('Joined Data'!P$1,'Raw Election Data'!$A$1:$AN$1,0))</f>
        <v>5815</v>
      </c>
      <c r="Q2522">
        <f>INDEX('Raw Election Data'!$A$1:$AN$3144,MATCH($C2522&amp;" "&amp;$B2522,'Raw Election Data'!$C$1:$C$3144,0),MATCH('Joined Data'!Q$1,'Raw Election Data'!$A$1:$AN$1,0))</f>
        <v>-0.59482405891980361</v>
      </c>
      <c r="R2522">
        <f>INDEX('Raw Election Data'!$A$1:$AN$3144,MATCH($C2522&amp;" "&amp;$B2522,'Raw Election Data'!$C$1:$C$3144,0),MATCH('Joined Data'!R$1,'Raw Election Data'!$A$1:$AN$1,0))</f>
        <v>0.59482405891980361</v>
      </c>
    </row>
    <row r="2523" spans="1:18" ht="13.5" hidden="1" customHeight="1" x14ac:dyDescent="0.15">
      <c r="A2523" t="s">
        <v>294</v>
      </c>
      <c r="B2523" t="s">
        <v>6222</v>
      </c>
      <c r="C2523" t="str">
        <f>INDEX(FIPS!$A$1:$E$3236,MATCH($F2523,FIPS!$D$1:$D$3236,0),5)</f>
        <v>Williamson County</v>
      </c>
      <c r="D2523" t="s">
        <v>295</v>
      </c>
      <c r="E2523" s="15" t="s">
        <v>147</v>
      </c>
      <c r="F2523" t="s">
        <v>6395</v>
      </c>
      <c r="G2523" t="s">
        <v>7775</v>
      </c>
      <c r="H2523" t="str">
        <f>IFERROR(VLOOKUP($G2523,'Team Colors'!$A:$B,2,0),"#c9c9c9")</f>
        <v>#c60c30</v>
      </c>
      <c r="I2523">
        <f>INDEX('Raw Election Data'!$A$1:$AN$3144,MATCH($C2523&amp;" "&amp;$B2523,'Raw Election Data'!$C$1:$C$3144,0),MATCH('Joined Data'!I$1,'Raw Election Data'!$A$1:$AN$1,0))</f>
        <v>211672</v>
      </c>
      <c r="J2523">
        <f>INDEX('Raw Election Data'!$A$1:$AN$3144,MATCH($C2523&amp;" "&amp;$B2523,'Raw Election Data'!$C$1:$C$3144,0),MATCH('Joined Data'!J$1,'Raw Election Data'!$A$1:$AN$1,0))</f>
        <v>30992</v>
      </c>
      <c r="K2523">
        <f>INDEX('Raw Election Data'!$A$1:$AN$3144,MATCH($C2523&amp;" "&amp;$B2523,'Raw Election Data'!$C$1:$C$3144,0),MATCH('Joined Data'!K$1,'Raw Election Data'!$A$1:$AN$1,0))</f>
        <v>68160</v>
      </c>
      <c r="L2523">
        <f>INDEX('Raw Election Data'!$A$1:$AN$3144,MATCH($C2523&amp;" "&amp;$B2523,'Raw Election Data'!$C$1:$C$3144,0),MATCH('Joined Data'!L$1,'Raw Election Data'!$A$1:$AN$1,0))</f>
        <v>104700</v>
      </c>
      <c r="M2523">
        <f>INDEX('Raw Election Data'!$A$1:$AN$3144,MATCH($C2523&amp;" "&amp;$B2523,'Raw Election Data'!$C$1:$C$3144,0),MATCH('Joined Data'!M$1,'Raw Election Data'!$A$1:$AN$1,0))</f>
        <v>0.29600764087870107</v>
      </c>
      <c r="N2523">
        <f>INDEX('Raw Election Data'!$A$1:$AN$3144,MATCH($C2523&amp;" "&amp;$B2523,'Raw Election Data'!$C$1:$C$3144,0),MATCH('Joined Data'!N$1,'Raw Election Data'!$A$1:$AN$1,0))</f>
        <v>0.6510028653295129</v>
      </c>
      <c r="O2523">
        <f>INDEX('Raw Election Data'!$A$1:$AN$3144,MATCH($C2523&amp;" "&amp;$B2523,'Raw Election Data'!$C$1:$C$3144,0),MATCH('Joined Data'!O$1,'Raw Election Data'!$A$1:$AN$1,0))</f>
        <v>-37168</v>
      </c>
      <c r="P2523">
        <f>INDEX('Raw Election Data'!$A$1:$AN$3144,MATCH($C2523&amp;" "&amp;$B2523,'Raw Election Data'!$C$1:$C$3144,0),MATCH('Joined Data'!P$1,'Raw Election Data'!$A$1:$AN$1,0))</f>
        <v>37168</v>
      </c>
      <c r="Q2523">
        <f>INDEX('Raw Election Data'!$A$1:$AN$3144,MATCH($C2523&amp;" "&amp;$B2523,'Raw Election Data'!$C$1:$C$3144,0),MATCH('Joined Data'!Q$1,'Raw Election Data'!$A$1:$AN$1,0))</f>
        <v>-0.35499522445081183</v>
      </c>
      <c r="R2523">
        <f>INDEX('Raw Election Data'!$A$1:$AN$3144,MATCH($C2523&amp;" "&amp;$B2523,'Raw Election Data'!$C$1:$C$3144,0),MATCH('Joined Data'!R$1,'Raw Election Data'!$A$1:$AN$1,0))</f>
        <v>0.35499522445081183</v>
      </c>
    </row>
    <row r="2524" spans="1:18" ht="13.5" hidden="1" customHeight="1" x14ac:dyDescent="0.15">
      <c r="A2524" t="s">
        <v>294</v>
      </c>
      <c r="B2524" t="s">
        <v>6222</v>
      </c>
      <c r="C2524" t="str">
        <f>INDEX(FIPS!$A$1:$E$3236,MATCH($F2524,FIPS!$D$1:$D$3236,0),5)</f>
        <v>Wilson County</v>
      </c>
      <c r="D2524" t="s">
        <v>295</v>
      </c>
      <c r="E2524" s="15" t="s">
        <v>148</v>
      </c>
      <c r="F2524" t="s">
        <v>6396</v>
      </c>
      <c r="G2524" t="s">
        <v>7775</v>
      </c>
      <c r="H2524" t="str">
        <f>IFERROR(VLOOKUP($G2524,'Team Colors'!$A:$B,2,0),"#c9c9c9")</f>
        <v>#c60c30</v>
      </c>
      <c r="I2524">
        <f>INDEX('Raw Election Data'!$A$1:$AN$3144,MATCH($C2524&amp;" "&amp;$B2524,'Raw Election Data'!$C$1:$C$3144,0),MATCH('Joined Data'!I$1,'Raw Election Data'!$A$1:$AN$1,0))</f>
        <v>128911</v>
      </c>
      <c r="J2524">
        <f>INDEX('Raw Election Data'!$A$1:$AN$3144,MATCH($C2524&amp;" "&amp;$B2524,'Raw Election Data'!$C$1:$C$3144,0),MATCH('Joined Data'!J$1,'Raw Election Data'!$A$1:$AN$1,0))</f>
        <v>14356</v>
      </c>
      <c r="K2524">
        <f>INDEX('Raw Election Data'!$A$1:$AN$3144,MATCH($C2524&amp;" "&amp;$B2524,'Raw Election Data'!$C$1:$C$3144,0),MATCH('Joined Data'!K$1,'Raw Election Data'!$A$1:$AN$1,0))</f>
        <v>39304</v>
      </c>
      <c r="L2524">
        <f>INDEX('Raw Election Data'!$A$1:$AN$3144,MATCH($C2524&amp;" "&amp;$B2524,'Raw Election Data'!$C$1:$C$3144,0),MATCH('Joined Data'!L$1,'Raw Election Data'!$A$1:$AN$1,0))</f>
        <v>56286</v>
      </c>
      <c r="M2524">
        <f>INDEX('Raw Election Data'!$A$1:$AN$3144,MATCH($C2524&amp;" "&amp;$B2524,'Raw Election Data'!$C$1:$C$3144,0),MATCH('Joined Data'!M$1,'Raw Election Data'!$A$1:$AN$1,0))</f>
        <v>0.25505454287034074</v>
      </c>
      <c r="N2524">
        <f>INDEX('Raw Election Data'!$A$1:$AN$3144,MATCH($C2524&amp;" "&amp;$B2524,'Raw Election Data'!$C$1:$C$3144,0),MATCH('Joined Data'!N$1,'Raw Election Data'!$A$1:$AN$1,0))</f>
        <v>0.69829087161994097</v>
      </c>
      <c r="O2524">
        <f>INDEX('Raw Election Data'!$A$1:$AN$3144,MATCH($C2524&amp;" "&amp;$B2524,'Raw Election Data'!$C$1:$C$3144,0),MATCH('Joined Data'!O$1,'Raw Election Data'!$A$1:$AN$1,0))</f>
        <v>-24948</v>
      </c>
      <c r="P2524">
        <f>INDEX('Raw Election Data'!$A$1:$AN$3144,MATCH($C2524&amp;" "&amp;$B2524,'Raw Election Data'!$C$1:$C$3144,0),MATCH('Joined Data'!P$1,'Raw Election Data'!$A$1:$AN$1,0))</f>
        <v>24948</v>
      </c>
      <c r="Q2524">
        <f>INDEX('Raw Election Data'!$A$1:$AN$3144,MATCH($C2524&amp;" "&amp;$B2524,'Raw Election Data'!$C$1:$C$3144,0),MATCH('Joined Data'!Q$1,'Raw Election Data'!$A$1:$AN$1,0))</f>
        <v>-0.44323632874960023</v>
      </c>
      <c r="R2524">
        <f>INDEX('Raw Election Data'!$A$1:$AN$3144,MATCH($C2524&amp;" "&amp;$B2524,'Raw Election Data'!$C$1:$C$3144,0),MATCH('Joined Data'!R$1,'Raw Election Data'!$A$1:$AN$1,0))</f>
        <v>0.44323632874960023</v>
      </c>
    </row>
    <row r="2525" spans="1:18" ht="13.5" hidden="1" customHeight="1" x14ac:dyDescent="0.15">
      <c r="A2525" t="s">
        <v>248</v>
      </c>
      <c r="B2525" t="s">
        <v>6397</v>
      </c>
      <c r="C2525" t="str">
        <f>INDEX(FIPS!$A$1:$E$3236,MATCH($F2525,FIPS!$D$1:$D$3236,0),5)</f>
        <v>Anderson County</v>
      </c>
      <c r="D2525" t="s">
        <v>296</v>
      </c>
      <c r="E2525" s="15" t="s">
        <v>6</v>
      </c>
      <c r="F2525" t="s">
        <v>6398</v>
      </c>
      <c r="G2525" t="s">
        <v>439</v>
      </c>
      <c r="H2525" t="str">
        <f>IFERROR(VLOOKUP($G2525,'Team Colors'!$A:$B,2,0),"#c9c9c9")</f>
        <v>#002244</v>
      </c>
      <c r="I2525">
        <f>INDEX('Raw Election Data'!$A$1:$AN$3144,MATCH($C2525&amp;" "&amp;$B2525,'Raw Election Data'!$C$1:$C$3144,0),MATCH('Joined Data'!I$1,'Raw Election Data'!$A$1:$AN$1,0))</f>
        <v>57580</v>
      </c>
      <c r="J2525">
        <f>INDEX('Raw Election Data'!$A$1:$AN$3144,MATCH($C2525&amp;" "&amp;$B2525,'Raw Election Data'!$C$1:$C$3144,0),MATCH('Joined Data'!J$1,'Raw Election Data'!$A$1:$AN$1,0))</f>
        <v>3358</v>
      </c>
      <c r="K2525">
        <f>INDEX('Raw Election Data'!$A$1:$AN$3144,MATCH($C2525&amp;" "&amp;$B2525,'Raw Election Data'!$C$1:$C$3144,0),MATCH('Joined Data'!K$1,'Raw Election Data'!$A$1:$AN$1,0))</f>
        <v>13165</v>
      </c>
      <c r="L2525">
        <f>INDEX('Raw Election Data'!$A$1:$AN$3144,MATCH($C2525&amp;" "&amp;$B2525,'Raw Election Data'!$C$1:$C$3144,0),MATCH('Joined Data'!L$1,'Raw Election Data'!$A$1:$AN$1,0))</f>
        <v>16887</v>
      </c>
      <c r="M2525">
        <f>INDEX('Raw Election Data'!$A$1:$AN$3144,MATCH($C2525&amp;" "&amp;$B2525,'Raw Election Data'!$C$1:$C$3144,0),MATCH('Joined Data'!M$1,'Raw Election Data'!$A$1:$AN$1,0))</f>
        <v>0.19885118730384319</v>
      </c>
      <c r="N2525">
        <f>INDEX('Raw Election Data'!$A$1:$AN$3144,MATCH($C2525&amp;" "&amp;$B2525,'Raw Election Data'!$C$1:$C$3144,0),MATCH('Joined Data'!N$1,'Raw Election Data'!$A$1:$AN$1,0))</f>
        <v>0.77959377035589505</v>
      </c>
      <c r="O2525">
        <f>INDEX('Raw Election Data'!$A$1:$AN$3144,MATCH($C2525&amp;" "&amp;$B2525,'Raw Election Data'!$C$1:$C$3144,0),MATCH('Joined Data'!O$1,'Raw Election Data'!$A$1:$AN$1,0))</f>
        <v>-9807</v>
      </c>
      <c r="P2525">
        <f>INDEX('Raw Election Data'!$A$1:$AN$3144,MATCH($C2525&amp;" "&amp;$B2525,'Raw Election Data'!$C$1:$C$3144,0),MATCH('Joined Data'!P$1,'Raw Election Data'!$A$1:$AN$1,0))</f>
        <v>9807</v>
      </c>
      <c r="Q2525">
        <f>INDEX('Raw Election Data'!$A$1:$AN$3144,MATCH($C2525&amp;" "&amp;$B2525,'Raw Election Data'!$C$1:$C$3144,0),MATCH('Joined Data'!Q$1,'Raw Election Data'!$A$1:$AN$1,0))</f>
        <v>-0.58074258305205184</v>
      </c>
      <c r="R2525">
        <f>INDEX('Raw Election Data'!$A$1:$AN$3144,MATCH($C2525&amp;" "&amp;$B2525,'Raw Election Data'!$C$1:$C$3144,0),MATCH('Joined Data'!R$1,'Raw Election Data'!$A$1:$AN$1,0))</f>
        <v>0.58074258305205184</v>
      </c>
    </row>
    <row r="2526" spans="1:18" ht="13.5" hidden="1" customHeight="1" x14ac:dyDescent="0.15">
      <c r="A2526" t="s">
        <v>248</v>
      </c>
      <c r="B2526" t="s">
        <v>6397</v>
      </c>
      <c r="C2526" t="str">
        <f>INDEX(FIPS!$A$1:$E$3236,MATCH($F2526,FIPS!$D$1:$D$3236,0),5)</f>
        <v>Andrews County</v>
      </c>
      <c r="D2526" t="s">
        <v>296</v>
      </c>
      <c r="E2526" s="15" t="s">
        <v>7</v>
      </c>
      <c r="F2526" t="s">
        <v>6402</v>
      </c>
      <c r="G2526" t="s">
        <v>439</v>
      </c>
      <c r="H2526" t="str">
        <f>IFERROR(VLOOKUP($G2526,'Team Colors'!$A:$B,2,0),"#c9c9c9")</f>
        <v>#002244</v>
      </c>
      <c r="I2526">
        <f>INDEX('Raw Election Data'!$A$1:$AN$3144,MATCH($C2526&amp;" "&amp;$B2526,'Raw Election Data'!$C$1:$C$3144,0),MATCH('Joined Data'!I$1,'Raw Election Data'!$A$1:$AN$1,0))</f>
        <v>18105</v>
      </c>
      <c r="J2526">
        <f>INDEX('Raw Election Data'!$A$1:$AN$3144,MATCH($C2526&amp;" "&amp;$B2526,'Raw Election Data'!$C$1:$C$3144,0),MATCH('Joined Data'!J$1,'Raw Election Data'!$A$1:$AN$1,0))</f>
        <v>836</v>
      </c>
      <c r="K2526">
        <f>INDEX('Raw Election Data'!$A$1:$AN$3144,MATCH($C2526&amp;" "&amp;$B2526,'Raw Election Data'!$C$1:$C$3144,0),MATCH('Joined Data'!K$1,'Raw Election Data'!$A$1:$AN$1,0))</f>
        <v>3925</v>
      </c>
      <c r="L2526">
        <f>INDEX('Raw Election Data'!$A$1:$AN$3144,MATCH($C2526&amp;" "&amp;$B2526,'Raw Election Data'!$C$1:$C$3144,0),MATCH('Joined Data'!L$1,'Raw Election Data'!$A$1:$AN$1,0))</f>
        <v>4926</v>
      </c>
      <c r="M2526">
        <f>INDEX('Raw Election Data'!$A$1:$AN$3144,MATCH($C2526&amp;" "&amp;$B2526,'Raw Election Data'!$C$1:$C$3144,0),MATCH('Joined Data'!M$1,'Raw Election Data'!$A$1:$AN$1,0))</f>
        <v>0.16971173365814049</v>
      </c>
      <c r="N2526">
        <f>INDEX('Raw Election Data'!$A$1:$AN$3144,MATCH($C2526&amp;" "&amp;$B2526,'Raw Election Data'!$C$1:$C$3144,0),MATCH('Joined Data'!N$1,'Raw Election Data'!$A$1:$AN$1,0))</f>
        <v>0.7967925294356476</v>
      </c>
      <c r="O2526">
        <f>INDEX('Raw Election Data'!$A$1:$AN$3144,MATCH($C2526&amp;" "&amp;$B2526,'Raw Election Data'!$C$1:$C$3144,0),MATCH('Joined Data'!O$1,'Raw Election Data'!$A$1:$AN$1,0))</f>
        <v>-3089</v>
      </c>
      <c r="P2526">
        <f>INDEX('Raw Election Data'!$A$1:$AN$3144,MATCH($C2526&amp;" "&amp;$B2526,'Raw Election Data'!$C$1:$C$3144,0),MATCH('Joined Data'!P$1,'Raw Election Data'!$A$1:$AN$1,0))</f>
        <v>3089</v>
      </c>
      <c r="Q2526">
        <f>INDEX('Raw Election Data'!$A$1:$AN$3144,MATCH($C2526&amp;" "&amp;$B2526,'Raw Election Data'!$C$1:$C$3144,0),MATCH('Joined Data'!Q$1,'Raw Election Data'!$A$1:$AN$1,0))</f>
        <v>-0.62708079577750708</v>
      </c>
      <c r="R2526">
        <f>INDEX('Raw Election Data'!$A$1:$AN$3144,MATCH($C2526&amp;" "&amp;$B2526,'Raw Election Data'!$C$1:$C$3144,0),MATCH('Joined Data'!R$1,'Raw Election Data'!$A$1:$AN$1,0))</f>
        <v>0.62708079577750708</v>
      </c>
    </row>
    <row r="2527" spans="1:18" ht="13.5" hidden="1" customHeight="1" x14ac:dyDescent="0.15">
      <c r="A2527" t="s">
        <v>248</v>
      </c>
      <c r="B2527" t="s">
        <v>6397</v>
      </c>
      <c r="C2527" t="str">
        <f>INDEX(FIPS!$A$1:$E$3236,MATCH($F2527,FIPS!$D$1:$D$3236,0),5)</f>
        <v>Angelina County</v>
      </c>
      <c r="D2527" t="s">
        <v>296</v>
      </c>
      <c r="E2527" s="15" t="s">
        <v>8</v>
      </c>
      <c r="F2527" t="s">
        <v>6406</v>
      </c>
      <c r="G2527" t="s">
        <v>439</v>
      </c>
      <c r="H2527" t="str">
        <f>IFERROR(VLOOKUP($G2527,'Team Colors'!$A:$B,2,0),"#c9c9c9")</f>
        <v>#002244</v>
      </c>
      <c r="I2527">
        <f>INDEX('Raw Election Data'!$A$1:$AN$3144,MATCH($C2527&amp;" "&amp;$B2527,'Raw Election Data'!$C$1:$C$3144,0),MATCH('Joined Data'!I$1,'Raw Election Data'!$A$1:$AN$1,0))</f>
        <v>88255</v>
      </c>
      <c r="J2527">
        <f>INDEX('Raw Election Data'!$A$1:$AN$3144,MATCH($C2527&amp;" "&amp;$B2527,'Raw Election Data'!$C$1:$C$3144,0),MATCH('Joined Data'!J$1,'Raw Election Data'!$A$1:$AN$1,0))</f>
        <v>7538</v>
      </c>
      <c r="K2527">
        <f>INDEX('Raw Election Data'!$A$1:$AN$3144,MATCH($C2527&amp;" "&amp;$B2527,'Raw Election Data'!$C$1:$C$3144,0),MATCH('Joined Data'!K$1,'Raw Election Data'!$A$1:$AN$1,0))</f>
        <v>21666</v>
      </c>
      <c r="L2527">
        <f>INDEX('Raw Election Data'!$A$1:$AN$3144,MATCH($C2527&amp;" "&amp;$B2527,'Raw Election Data'!$C$1:$C$3144,0),MATCH('Joined Data'!L$1,'Raw Election Data'!$A$1:$AN$1,0))</f>
        <v>29870</v>
      </c>
      <c r="M2527">
        <f>INDEX('Raw Election Data'!$A$1:$AN$3144,MATCH($C2527&amp;" "&amp;$B2527,'Raw Election Data'!$C$1:$C$3144,0),MATCH('Joined Data'!M$1,'Raw Election Data'!$A$1:$AN$1,0))</f>
        <v>0.25236022765316368</v>
      </c>
      <c r="N2527">
        <f>INDEX('Raw Election Data'!$A$1:$AN$3144,MATCH($C2527&amp;" "&amp;$B2527,'Raw Election Data'!$C$1:$C$3144,0),MATCH('Joined Data'!N$1,'Raw Election Data'!$A$1:$AN$1,0))</f>
        <v>0.72534315366588553</v>
      </c>
      <c r="O2527">
        <f>INDEX('Raw Election Data'!$A$1:$AN$3144,MATCH($C2527&amp;" "&amp;$B2527,'Raw Election Data'!$C$1:$C$3144,0),MATCH('Joined Data'!O$1,'Raw Election Data'!$A$1:$AN$1,0))</f>
        <v>-14128</v>
      </c>
      <c r="P2527">
        <f>INDEX('Raw Election Data'!$A$1:$AN$3144,MATCH($C2527&amp;" "&amp;$B2527,'Raw Election Data'!$C$1:$C$3144,0),MATCH('Joined Data'!P$1,'Raw Election Data'!$A$1:$AN$1,0))</f>
        <v>14128</v>
      </c>
      <c r="Q2527">
        <f>INDEX('Raw Election Data'!$A$1:$AN$3144,MATCH($C2527&amp;" "&amp;$B2527,'Raw Election Data'!$C$1:$C$3144,0),MATCH('Joined Data'!Q$1,'Raw Election Data'!$A$1:$AN$1,0))</f>
        <v>-0.47298292601272185</v>
      </c>
      <c r="R2527">
        <f>INDEX('Raw Election Data'!$A$1:$AN$3144,MATCH($C2527&amp;" "&amp;$B2527,'Raw Election Data'!$C$1:$C$3144,0),MATCH('Joined Data'!R$1,'Raw Election Data'!$A$1:$AN$1,0))</f>
        <v>0.47298292601272185</v>
      </c>
    </row>
    <row r="2528" spans="1:18" ht="13.5" hidden="1" customHeight="1" x14ac:dyDescent="0.15">
      <c r="A2528" t="s">
        <v>248</v>
      </c>
      <c r="B2528" t="s">
        <v>6397</v>
      </c>
      <c r="C2528" t="str">
        <f>INDEX(FIPS!$A$1:$E$3236,MATCH($F2528,FIPS!$D$1:$D$3236,0),5)</f>
        <v>Aransas County</v>
      </c>
      <c r="D2528" t="s">
        <v>296</v>
      </c>
      <c r="E2528" s="15" t="s">
        <v>9</v>
      </c>
      <c r="F2528" t="s">
        <v>6410</v>
      </c>
      <c r="G2528" t="s">
        <v>439</v>
      </c>
      <c r="H2528" t="str">
        <f>IFERROR(VLOOKUP($G2528,'Team Colors'!$A:$B,2,0),"#c9c9c9")</f>
        <v>#002244</v>
      </c>
      <c r="I2528">
        <f>INDEX('Raw Election Data'!$A$1:$AN$3144,MATCH($C2528&amp;" "&amp;$B2528,'Raw Election Data'!$C$1:$C$3144,0),MATCH('Joined Data'!I$1,'Raw Election Data'!$A$1:$AN$1,0))</f>
        <v>25350</v>
      </c>
      <c r="J2528">
        <f>INDEX('Raw Election Data'!$A$1:$AN$3144,MATCH($C2528&amp;" "&amp;$B2528,'Raw Election Data'!$C$1:$C$3144,0),MATCH('Joined Data'!J$1,'Raw Election Data'!$A$1:$AN$1,0))</f>
        <v>2458</v>
      </c>
      <c r="K2528">
        <f>INDEX('Raw Election Data'!$A$1:$AN$3144,MATCH($C2528&amp;" "&amp;$B2528,'Raw Election Data'!$C$1:$C$3144,0),MATCH('Joined Data'!K$1,'Raw Election Data'!$A$1:$AN$1,0))</f>
        <v>7730</v>
      </c>
      <c r="L2528">
        <f>INDEX('Raw Election Data'!$A$1:$AN$3144,MATCH($C2528&amp;" "&amp;$B2528,'Raw Election Data'!$C$1:$C$3144,0),MATCH('Joined Data'!L$1,'Raw Election Data'!$A$1:$AN$1,0))</f>
        <v>10467</v>
      </c>
      <c r="M2528">
        <f>INDEX('Raw Election Data'!$A$1:$AN$3144,MATCH($C2528&amp;" "&amp;$B2528,'Raw Election Data'!$C$1:$C$3144,0),MATCH('Joined Data'!M$1,'Raw Election Data'!$A$1:$AN$1,0))</f>
        <v>0.234833285564154</v>
      </c>
      <c r="N2528">
        <f>INDEX('Raw Election Data'!$A$1:$AN$3144,MATCH($C2528&amp;" "&amp;$B2528,'Raw Election Data'!$C$1:$C$3144,0),MATCH('Joined Data'!N$1,'Raw Election Data'!$A$1:$AN$1,0))</f>
        <v>0.73851151237221746</v>
      </c>
      <c r="O2528">
        <f>INDEX('Raw Election Data'!$A$1:$AN$3144,MATCH($C2528&amp;" "&amp;$B2528,'Raw Election Data'!$C$1:$C$3144,0),MATCH('Joined Data'!O$1,'Raw Election Data'!$A$1:$AN$1,0))</f>
        <v>-5272</v>
      </c>
      <c r="P2528">
        <f>INDEX('Raw Election Data'!$A$1:$AN$3144,MATCH($C2528&amp;" "&amp;$B2528,'Raw Election Data'!$C$1:$C$3144,0),MATCH('Joined Data'!P$1,'Raw Election Data'!$A$1:$AN$1,0))</f>
        <v>5272</v>
      </c>
      <c r="Q2528">
        <f>INDEX('Raw Election Data'!$A$1:$AN$3144,MATCH($C2528&amp;" "&amp;$B2528,'Raw Election Data'!$C$1:$C$3144,0),MATCH('Joined Data'!Q$1,'Raw Election Data'!$A$1:$AN$1,0))</f>
        <v>-0.50367822680806351</v>
      </c>
      <c r="R2528">
        <f>INDEX('Raw Election Data'!$A$1:$AN$3144,MATCH($C2528&amp;" "&amp;$B2528,'Raw Election Data'!$C$1:$C$3144,0),MATCH('Joined Data'!R$1,'Raw Election Data'!$A$1:$AN$1,0))</f>
        <v>0.50367822680806351</v>
      </c>
    </row>
    <row r="2529" spans="1:18" ht="13.5" hidden="1" customHeight="1" x14ac:dyDescent="0.15">
      <c r="A2529" t="s">
        <v>248</v>
      </c>
      <c r="B2529" t="s">
        <v>6397</v>
      </c>
      <c r="C2529" t="str">
        <f>INDEX(FIPS!$A$1:$E$3236,MATCH($F2529,FIPS!$D$1:$D$3236,0),5)</f>
        <v>Archer County</v>
      </c>
      <c r="D2529" t="s">
        <v>296</v>
      </c>
      <c r="E2529" s="15" t="s">
        <v>10</v>
      </c>
      <c r="F2529" t="s">
        <v>6416</v>
      </c>
      <c r="G2529" t="s">
        <v>439</v>
      </c>
      <c r="H2529" t="str">
        <f>IFERROR(VLOOKUP($G2529,'Team Colors'!$A:$B,2,0),"#c9c9c9")</f>
        <v>#002244</v>
      </c>
      <c r="I2529">
        <f>INDEX('Raw Election Data'!$A$1:$AN$3144,MATCH($C2529&amp;" "&amp;$B2529,'Raw Election Data'!$C$1:$C$3144,0),MATCH('Joined Data'!I$1,'Raw Election Data'!$A$1:$AN$1,0))</f>
        <v>8715</v>
      </c>
      <c r="J2529">
        <f>INDEX('Raw Election Data'!$A$1:$AN$3144,MATCH($C2529&amp;" "&amp;$B2529,'Raw Election Data'!$C$1:$C$3144,0),MATCH('Joined Data'!J$1,'Raw Election Data'!$A$1:$AN$1,0))</f>
        <v>394</v>
      </c>
      <c r="K2529">
        <f>INDEX('Raw Election Data'!$A$1:$AN$3144,MATCH($C2529&amp;" "&amp;$B2529,'Raw Election Data'!$C$1:$C$3144,0),MATCH('Joined Data'!K$1,'Raw Election Data'!$A$1:$AN$1,0))</f>
        <v>3785</v>
      </c>
      <c r="L2529">
        <f>INDEX('Raw Election Data'!$A$1:$AN$3144,MATCH($C2529&amp;" "&amp;$B2529,'Raw Election Data'!$C$1:$C$3144,0),MATCH('Joined Data'!L$1,'Raw Election Data'!$A$1:$AN$1,0))</f>
        <v>4269</v>
      </c>
      <c r="M2529">
        <f>INDEX('Raw Election Data'!$A$1:$AN$3144,MATCH($C2529&amp;" "&amp;$B2529,'Raw Election Data'!$C$1:$C$3144,0),MATCH('Joined Data'!M$1,'Raw Election Data'!$A$1:$AN$1,0))</f>
        <v>9.229327711407824E-2</v>
      </c>
      <c r="N2529">
        <f>INDEX('Raw Election Data'!$A$1:$AN$3144,MATCH($C2529&amp;" "&amp;$B2529,'Raw Election Data'!$C$1:$C$3144,0),MATCH('Joined Data'!N$1,'Raw Election Data'!$A$1:$AN$1,0))</f>
        <v>0.8866245022253455</v>
      </c>
      <c r="O2529">
        <f>INDEX('Raw Election Data'!$A$1:$AN$3144,MATCH($C2529&amp;" "&amp;$B2529,'Raw Election Data'!$C$1:$C$3144,0),MATCH('Joined Data'!O$1,'Raw Election Data'!$A$1:$AN$1,0))</f>
        <v>-3391</v>
      </c>
      <c r="P2529">
        <f>INDEX('Raw Election Data'!$A$1:$AN$3144,MATCH($C2529&amp;" "&amp;$B2529,'Raw Election Data'!$C$1:$C$3144,0),MATCH('Joined Data'!P$1,'Raw Election Data'!$A$1:$AN$1,0))</f>
        <v>3391</v>
      </c>
      <c r="Q2529">
        <f>INDEX('Raw Election Data'!$A$1:$AN$3144,MATCH($C2529&amp;" "&amp;$B2529,'Raw Election Data'!$C$1:$C$3144,0),MATCH('Joined Data'!Q$1,'Raw Election Data'!$A$1:$AN$1,0))</f>
        <v>-0.7943312251112673</v>
      </c>
      <c r="R2529">
        <f>INDEX('Raw Election Data'!$A$1:$AN$3144,MATCH($C2529&amp;" "&amp;$B2529,'Raw Election Data'!$C$1:$C$3144,0),MATCH('Joined Data'!R$1,'Raw Election Data'!$A$1:$AN$1,0))</f>
        <v>0.7943312251112673</v>
      </c>
    </row>
    <row r="2530" spans="1:18" ht="13.5" hidden="1" customHeight="1" x14ac:dyDescent="0.15">
      <c r="A2530" t="s">
        <v>248</v>
      </c>
      <c r="B2530" t="s">
        <v>6397</v>
      </c>
      <c r="C2530" t="str">
        <f>INDEX(FIPS!$A$1:$E$3236,MATCH($F2530,FIPS!$D$1:$D$3236,0),5)</f>
        <v>Armstrong County</v>
      </c>
      <c r="D2530" t="s">
        <v>296</v>
      </c>
      <c r="E2530" s="15" t="s">
        <v>11</v>
      </c>
      <c r="F2530" t="s">
        <v>6419</v>
      </c>
      <c r="G2530" t="s">
        <v>439</v>
      </c>
      <c r="H2530" t="str">
        <f>IFERROR(VLOOKUP($G2530,'Team Colors'!$A:$B,2,0),"#c9c9c9")</f>
        <v>#002244</v>
      </c>
      <c r="I2530">
        <f>INDEX('Raw Election Data'!$A$1:$AN$3144,MATCH($C2530&amp;" "&amp;$B2530,'Raw Election Data'!$C$1:$C$3144,0),MATCH('Joined Data'!I$1,'Raw Election Data'!$A$1:$AN$1,0))</f>
        <v>1947</v>
      </c>
      <c r="J2530">
        <f>INDEX('Raw Election Data'!$A$1:$AN$3144,MATCH($C2530&amp;" "&amp;$B2530,'Raw Election Data'!$C$1:$C$3144,0),MATCH('Joined Data'!J$1,'Raw Election Data'!$A$1:$AN$1,0))</f>
        <v>70</v>
      </c>
      <c r="K2530">
        <f>INDEX('Raw Election Data'!$A$1:$AN$3144,MATCH($C2530&amp;" "&amp;$B2530,'Raw Election Data'!$C$1:$C$3144,0),MATCH('Joined Data'!K$1,'Raw Election Data'!$A$1:$AN$1,0))</f>
        <v>924</v>
      </c>
      <c r="L2530">
        <f>INDEX('Raw Election Data'!$A$1:$AN$3144,MATCH($C2530&amp;" "&amp;$B2530,'Raw Election Data'!$C$1:$C$3144,0),MATCH('Joined Data'!L$1,'Raw Election Data'!$A$1:$AN$1,0))</f>
        <v>1017</v>
      </c>
      <c r="M2530">
        <f>INDEX('Raw Election Data'!$A$1:$AN$3144,MATCH($C2530&amp;" "&amp;$B2530,'Raw Election Data'!$C$1:$C$3144,0),MATCH('Joined Data'!M$1,'Raw Election Data'!$A$1:$AN$1,0))</f>
        <v>6.88298918387414E-2</v>
      </c>
      <c r="N2530">
        <f>INDEX('Raw Election Data'!$A$1:$AN$3144,MATCH($C2530&amp;" "&amp;$B2530,'Raw Election Data'!$C$1:$C$3144,0),MATCH('Joined Data'!N$1,'Raw Election Data'!$A$1:$AN$1,0))</f>
        <v>0.90855457227138647</v>
      </c>
      <c r="O2530">
        <f>INDEX('Raw Election Data'!$A$1:$AN$3144,MATCH($C2530&amp;" "&amp;$B2530,'Raw Election Data'!$C$1:$C$3144,0),MATCH('Joined Data'!O$1,'Raw Election Data'!$A$1:$AN$1,0))</f>
        <v>-854</v>
      </c>
      <c r="P2530">
        <f>INDEX('Raw Election Data'!$A$1:$AN$3144,MATCH($C2530&amp;" "&amp;$B2530,'Raw Election Data'!$C$1:$C$3144,0),MATCH('Joined Data'!P$1,'Raw Election Data'!$A$1:$AN$1,0))</f>
        <v>854</v>
      </c>
      <c r="Q2530">
        <f>INDEX('Raw Election Data'!$A$1:$AN$3144,MATCH($C2530&amp;" "&amp;$B2530,'Raw Election Data'!$C$1:$C$3144,0),MATCH('Joined Data'!Q$1,'Raw Election Data'!$A$1:$AN$1,0))</f>
        <v>-0.83972468043264503</v>
      </c>
      <c r="R2530">
        <f>INDEX('Raw Election Data'!$A$1:$AN$3144,MATCH($C2530&amp;" "&amp;$B2530,'Raw Election Data'!$C$1:$C$3144,0),MATCH('Joined Data'!R$1,'Raw Election Data'!$A$1:$AN$1,0))</f>
        <v>0.83972468043264503</v>
      </c>
    </row>
    <row r="2531" spans="1:18" ht="13.5" hidden="1" customHeight="1" x14ac:dyDescent="0.15">
      <c r="A2531" t="s">
        <v>248</v>
      </c>
      <c r="B2531" t="s">
        <v>6397</v>
      </c>
      <c r="C2531" t="str">
        <f>INDEX(FIPS!$A$1:$E$3236,MATCH($F2531,FIPS!$D$1:$D$3236,0),5)</f>
        <v>Atascosa County</v>
      </c>
      <c r="D2531" t="s">
        <v>296</v>
      </c>
      <c r="E2531" s="15" t="s">
        <v>12</v>
      </c>
      <c r="F2531" t="s">
        <v>6425</v>
      </c>
      <c r="G2531" t="s">
        <v>439</v>
      </c>
      <c r="H2531" t="str">
        <f>IFERROR(VLOOKUP($G2531,'Team Colors'!$A:$B,2,0),"#c9c9c9")</f>
        <v>#002244</v>
      </c>
      <c r="I2531">
        <f>INDEX('Raw Election Data'!$A$1:$AN$3144,MATCH($C2531&amp;" "&amp;$B2531,'Raw Election Data'!$C$1:$C$3144,0),MATCH('Joined Data'!I$1,'Raw Election Data'!$A$1:$AN$1,0))</f>
        <v>48435</v>
      </c>
      <c r="J2531">
        <f>INDEX('Raw Election Data'!$A$1:$AN$3144,MATCH($C2531&amp;" "&amp;$B2531,'Raw Election Data'!$C$1:$C$3144,0),MATCH('Joined Data'!J$1,'Raw Election Data'!$A$1:$AN$1,0))</f>
        <v>4635</v>
      </c>
      <c r="K2531">
        <f>INDEX('Raw Election Data'!$A$1:$AN$3144,MATCH($C2531&amp;" "&amp;$B2531,'Raw Election Data'!$C$1:$C$3144,0),MATCH('Joined Data'!K$1,'Raw Election Data'!$A$1:$AN$1,0))</f>
        <v>8598</v>
      </c>
      <c r="L2531">
        <f>INDEX('Raw Election Data'!$A$1:$AN$3144,MATCH($C2531&amp;" "&amp;$B2531,'Raw Election Data'!$C$1:$C$3144,0),MATCH('Joined Data'!L$1,'Raw Election Data'!$A$1:$AN$1,0))</f>
        <v>13605</v>
      </c>
      <c r="M2531">
        <f>INDEX('Raw Election Data'!$A$1:$AN$3144,MATCH($C2531&amp;" "&amp;$B2531,'Raw Election Data'!$C$1:$C$3144,0),MATCH('Joined Data'!M$1,'Raw Election Data'!$A$1:$AN$1,0))</f>
        <v>0.34068357221609702</v>
      </c>
      <c r="N2531">
        <f>INDEX('Raw Election Data'!$A$1:$AN$3144,MATCH($C2531&amp;" "&amp;$B2531,'Raw Election Data'!$C$1:$C$3144,0),MATCH('Joined Data'!N$1,'Raw Election Data'!$A$1:$AN$1,0))</f>
        <v>0.63197353914002208</v>
      </c>
      <c r="O2531">
        <f>INDEX('Raw Election Data'!$A$1:$AN$3144,MATCH($C2531&amp;" "&amp;$B2531,'Raw Election Data'!$C$1:$C$3144,0),MATCH('Joined Data'!O$1,'Raw Election Data'!$A$1:$AN$1,0))</f>
        <v>-3963</v>
      </c>
      <c r="P2531">
        <f>INDEX('Raw Election Data'!$A$1:$AN$3144,MATCH($C2531&amp;" "&amp;$B2531,'Raw Election Data'!$C$1:$C$3144,0),MATCH('Joined Data'!P$1,'Raw Election Data'!$A$1:$AN$1,0))</f>
        <v>3963</v>
      </c>
      <c r="Q2531">
        <f>INDEX('Raw Election Data'!$A$1:$AN$3144,MATCH($C2531&amp;" "&amp;$B2531,'Raw Election Data'!$C$1:$C$3144,0),MATCH('Joined Data'!Q$1,'Raw Election Data'!$A$1:$AN$1,0))</f>
        <v>-0.29128996692392506</v>
      </c>
      <c r="R2531">
        <f>INDEX('Raw Election Data'!$A$1:$AN$3144,MATCH($C2531&amp;" "&amp;$B2531,'Raw Election Data'!$C$1:$C$3144,0),MATCH('Joined Data'!R$1,'Raw Election Data'!$A$1:$AN$1,0))</f>
        <v>0.29128996692392506</v>
      </c>
    </row>
    <row r="2532" spans="1:18" ht="13.5" hidden="1" customHeight="1" x14ac:dyDescent="0.15">
      <c r="A2532" t="s">
        <v>248</v>
      </c>
      <c r="B2532" t="s">
        <v>6397</v>
      </c>
      <c r="C2532" t="str">
        <f>INDEX(FIPS!$A$1:$E$3236,MATCH($F2532,FIPS!$D$1:$D$3236,0),5)</f>
        <v>Austin County</v>
      </c>
      <c r="D2532" t="s">
        <v>296</v>
      </c>
      <c r="E2532" s="15" t="s">
        <v>13</v>
      </c>
      <c r="F2532" t="s">
        <v>6429</v>
      </c>
      <c r="G2532" t="s">
        <v>7759</v>
      </c>
      <c r="H2532" t="str">
        <f>IFERROR(VLOOKUP($G2532,'Team Colors'!$A:$B,2,0),"#c9c9c9")</f>
        <v>#a71930</v>
      </c>
      <c r="I2532">
        <f>INDEX('Raw Election Data'!$A$1:$AN$3144,MATCH($C2532&amp;" "&amp;$B2532,'Raw Election Data'!$C$1:$C$3144,0),MATCH('Joined Data'!I$1,'Raw Election Data'!$A$1:$AN$1,0))</f>
        <v>29563</v>
      </c>
      <c r="J2532">
        <f>INDEX('Raw Election Data'!$A$1:$AN$3144,MATCH($C2532&amp;" "&amp;$B2532,'Raw Election Data'!$C$1:$C$3144,0),MATCH('Joined Data'!J$1,'Raw Election Data'!$A$1:$AN$1,0))</f>
        <v>2319</v>
      </c>
      <c r="K2532">
        <f>INDEX('Raw Election Data'!$A$1:$AN$3144,MATCH($C2532&amp;" "&amp;$B2532,'Raw Election Data'!$C$1:$C$3144,0),MATCH('Joined Data'!K$1,'Raw Election Data'!$A$1:$AN$1,0))</f>
        <v>9637</v>
      </c>
      <c r="L2532">
        <f>INDEX('Raw Election Data'!$A$1:$AN$3144,MATCH($C2532&amp;" "&amp;$B2532,'Raw Election Data'!$C$1:$C$3144,0),MATCH('Joined Data'!L$1,'Raw Election Data'!$A$1:$AN$1,0))</f>
        <v>12255</v>
      </c>
      <c r="M2532">
        <f>INDEX('Raw Election Data'!$A$1:$AN$3144,MATCH($C2532&amp;" "&amp;$B2532,'Raw Election Data'!$C$1:$C$3144,0),MATCH('Joined Data'!M$1,'Raw Election Data'!$A$1:$AN$1,0))</f>
        <v>0.18922888616891065</v>
      </c>
      <c r="N2532">
        <f>INDEX('Raw Election Data'!$A$1:$AN$3144,MATCH($C2532&amp;" "&amp;$B2532,'Raw Election Data'!$C$1:$C$3144,0),MATCH('Joined Data'!N$1,'Raw Election Data'!$A$1:$AN$1,0))</f>
        <v>0.78637290901672785</v>
      </c>
      <c r="O2532">
        <f>INDEX('Raw Election Data'!$A$1:$AN$3144,MATCH($C2532&amp;" "&amp;$B2532,'Raw Election Data'!$C$1:$C$3144,0),MATCH('Joined Data'!O$1,'Raw Election Data'!$A$1:$AN$1,0))</f>
        <v>-7318</v>
      </c>
      <c r="P2532">
        <f>INDEX('Raw Election Data'!$A$1:$AN$3144,MATCH($C2532&amp;" "&amp;$B2532,'Raw Election Data'!$C$1:$C$3144,0),MATCH('Joined Data'!P$1,'Raw Election Data'!$A$1:$AN$1,0))</f>
        <v>7318</v>
      </c>
      <c r="Q2532">
        <f>INDEX('Raw Election Data'!$A$1:$AN$3144,MATCH($C2532&amp;" "&amp;$B2532,'Raw Election Data'!$C$1:$C$3144,0),MATCH('Joined Data'!Q$1,'Raw Election Data'!$A$1:$AN$1,0))</f>
        <v>-0.5971440228478172</v>
      </c>
      <c r="R2532">
        <f>INDEX('Raw Election Data'!$A$1:$AN$3144,MATCH($C2532&amp;" "&amp;$B2532,'Raw Election Data'!$C$1:$C$3144,0),MATCH('Joined Data'!R$1,'Raw Election Data'!$A$1:$AN$1,0))</f>
        <v>0.5971440228478172</v>
      </c>
    </row>
    <row r="2533" spans="1:18" ht="13.5" hidden="1" customHeight="1" x14ac:dyDescent="0.15">
      <c r="A2533" t="s">
        <v>248</v>
      </c>
      <c r="B2533" t="s">
        <v>6397</v>
      </c>
      <c r="C2533" t="str">
        <f>INDEX(FIPS!$A$1:$E$3236,MATCH($F2533,FIPS!$D$1:$D$3236,0),5)</f>
        <v>Bailey County</v>
      </c>
      <c r="D2533" t="s">
        <v>296</v>
      </c>
      <c r="E2533" s="15" t="s">
        <v>14</v>
      </c>
      <c r="F2533" t="s">
        <v>6435</v>
      </c>
      <c r="G2533" t="s">
        <v>439</v>
      </c>
      <c r="H2533" t="str">
        <f>IFERROR(VLOOKUP($G2533,'Team Colors'!$A:$B,2,0),"#c9c9c9")</f>
        <v>#002244</v>
      </c>
      <c r="I2533">
        <f>INDEX('Raw Election Data'!$A$1:$AN$3144,MATCH($C2533&amp;" "&amp;$B2533,'Raw Election Data'!$C$1:$C$3144,0),MATCH('Joined Data'!I$1,'Raw Election Data'!$A$1:$AN$1,0))</f>
        <v>7210</v>
      </c>
      <c r="J2533">
        <f>INDEX('Raw Election Data'!$A$1:$AN$3144,MATCH($C2533&amp;" "&amp;$B2533,'Raw Election Data'!$C$1:$C$3144,0),MATCH('Joined Data'!J$1,'Raw Election Data'!$A$1:$AN$1,0))</f>
        <v>397</v>
      </c>
      <c r="K2533">
        <f>INDEX('Raw Election Data'!$A$1:$AN$3144,MATCH($C2533&amp;" "&amp;$B2533,'Raw Election Data'!$C$1:$C$3144,0),MATCH('Joined Data'!K$1,'Raw Election Data'!$A$1:$AN$1,0))</f>
        <v>1343</v>
      </c>
      <c r="L2533">
        <f>INDEX('Raw Election Data'!$A$1:$AN$3144,MATCH($C2533&amp;" "&amp;$B2533,'Raw Election Data'!$C$1:$C$3144,0),MATCH('Joined Data'!L$1,'Raw Election Data'!$A$1:$AN$1,0))</f>
        <v>1784</v>
      </c>
      <c r="M2533">
        <f>INDEX('Raw Election Data'!$A$1:$AN$3144,MATCH($C2533&amp;" "&amp;$B2533,'Raw Election Data'!$C$1:$C$3144,0),MATCH('Joined Data'!M$1,'Raw Election Data'!$A$1:$AN$1,0))</f>
        <v>0.22253363228699552</v>
      </c>
      <c r="N2533">
        <f>INDEX('Raw Election Data'!$A$1:$AN$3144,MATCH($C2533&amp;" "&amp;$B2533,'Raw Election Data'!$C$1:$C$3144,0),MATCH('Joined Data'!N$1,'Raw Election Data'!$A$1:$AN$1,0))</f>
        <v>0.75280269058295968</v>
      </c>
      <c r="O2533">
        <f>INDEX('Raw Election Data'!$A$1:$AN$3144,MATCH($C2533&amp;" "&amp;$B2533,'Raw Election Data'!$C$1:$C$3144,0),MATCH('Joined Data'!O$1,'Raw Election Data'!$A$1:$AN$1,0))</f>
        <v>-946</v>
      </c>
      <c r="P2533">
        <f>INDEX('Raw Election Data'!$A$1:$AN$3144,MATCH($C2533&amp;" "&amp;$B2533,'Raw Election Data'!$C$1:$C$3144,0),MATCH('Joined Data'!P$1,'Raw Election Data'!$A$1:$AN$1,0))</f>
        <v>946</v>
      </c>
      <c r="Q2533">
        <f>INDEX('Raw Election Data'!$A$1:$AN$3144,MATCH($C2533&amp;" "&amp;$B2533,'Raw Election Data'!$C$1:$C$3144,0),MATCH('Joined Data'!Q$1,'Raw Election Data'!$A$1:$AN$1,0))</f>
        <v>-0.53026905829596416</v>
      </c>
      <c r="R2533">
        <f>INDEX('Raw Election Data'!$A$1:$AN$3144,MATCH($C2533&amp;" "&amp;$B2533,'Raw Election Data'!$C$1:$C$3144,0),MATCH('Joined Data'!R$1,'Raw Election Data'!$A$1:$AN$1,0))</f>
        <v>0.53026905829596416</v>
      </c>
    </row>
    <row r="2534" spans="1:18" ht="13.5" hidden="1" customHeight="1" x14ac:dyDescent="0.15">
      <c r="A2534" t="s">
        <v>248</v>
      </c>
      <c r="B2534" t="s">
        <v>6397</v>
      </c>
      <c r="C2534" t="str">
        <f>INDEX(FIPS!$A$1:$E$3236,MATCH($F2534,FIPS!$D$1:$D$3236,0),5)</f>
        <v>Bandera County</v>
      </c>
      <c r="D2534" t="s">
        <v>296</v>
      </c>
      <c r="E2534" s="15" t="s">
        <v>15</v>
      </c>
      <c r="F2534" t="s">
        <v>6437</v>
      </c>
      <c r="G2534" t="s">
        <v>439</v>
      </c>
      <c r="H2534" t="str">
        <f>IFERROR(VLOOKUP($G2534,'Team Colors'!$A:$B,2,0),"#c9c9c9")</f>
        <v>#002244</v>
      </c>
      <c r="I2534">
        <f>INDEX('Raw Election Data'!$A$1:$AN$3144,MATCH($C2534&amp;" "&amp;$B2534,'Raw Election Data'!$C$1:$C$3144,0),MATCH('Joined Data'!I$1,'Raw Election Data'!$A$1:$AN$1,0))</f>
        <v>21269</v>
      </c>
      <c r="J2534">
        <f>INDEX('Raw Election Data'!$A$1:$AN$3144,MATCH($C2534&amp;" "&amp;$B2534,'Raw Election Data'!$C$1:$C$3144,0),MATCH('Joined Data'!J$1,'Raw Election Data'!$A$1:$AN$1,0))</f>
        <v>1726</v>
      </c>
      <c r="K2534">
        <f>INDEX('Raw Election Data'!$A$1:$AN$3144,MATCH($C2534&amp;" "&amp;$B2534,'Raw Election Data'!$C$1:$C$3144,0),MATCH('Joined Data'!K$1,'Raw Election Data'!$A$1:$AN$1,0))</f>
        <v>8159</v>
      </c>
      <c r="L2534">
        <f>INDEX('Raw Election Data'!$A$1:$AN$3144,MATCH($C2534&amp;" "&amp;$B2534,'Raw Election Data'!$C$1:$C$3144,0),MATCH('Joined Data'!L$1,'Raw Election Data'!$A$1:$AN$1,0))</f>
        <v>10213</v>
      </c>
      <c r="M2534">
        <f>INDEX('Raw Election Data'!$A$1:$AN$3144,MATCH($C2534&amp;" "&amp;$B2534,'Raw Election Data'!$C$1:$C$3144,0),MATCH('Joined Data'!M$1,'Raw Election Data'!$A$1:$AN$1,0))</f>
        <v>0.16900029374326839</v>
      </c>
      <c r="N2534">
        <f>INDEX('Raw Election Data'!$A$1:$AN$3144,MATCH($C2534&amp;" "&amp;$B2534,'Raw Election Data'!$C$1:$C$3144,0),MATCH('Joined Data'!N$1,'Raw Election Data'!$A$1:$AN$1,0))</f>
        <v>0.79888377558014301</v>
      </c>
      <c r="O2534">
        <f>INDEX('Raw Election Data'!$A$1:$AN$3144,MATCH($C2534&amp;" "&amp;$B2534,'Raw Election Data'!$C$1:$C$3144,0),MATCH('Joined Data'!O$1,'Raw Election Data'!$A$1:$AN$1,0))</f>
        <v>-6433</v>
      </c>
      <c r="P2534">
        <f>INDEX('Raw Election Data'!$A$1:$AN$3144,MATCH($C2534&amp;" "&amp;$B2534,'Raw Election Data'!$C$1:$C$3144,0),MATCH('Joined Data'!P$1,'Raw Election Data'!$A$1:$AN$1,0))</f>
        <v>6433</v>
      </c>
      <c r="Q2534">
        <f>INDEX('Raw Election Data'!$A$1:$AN$3144,MATCH($C2534&amp;" "&amp;$B2534,'Raw Election Data'!$C$1:$C$3144,0),MATCH('Joined Data'!Q$1,'Raw Election Data'!$A$1:$AN$1,0))</f>
        <v>-0.62988348183687459</v>
      </c>
      <c r="R2534">
        <f>INDEX('Raw Election Data'!$A$1:$AN$3144,MATCH($C2534&amp;" "&amp;$B2534,'Raw Election Data'!$C$1:$C$3144,0),MATCH('Joined Data'!R$1,'Raw Election Data'!$A$1:$AN$1,0))</f>
        <v>0.62988348183687459</v>
      </c>
    </row>
    <row r="2535" spans="1:18" ht="13.5" hidden="1" customHeight="1" x14ac:dyDescent="0.15">
      <c r="A2535" t="s">
        <v>248</v>
      </c>
      <c r="B2535" t="s">
        <v>6397</v>
      </c>
      <c r="C2535" t="str">
        <f>INDEX(FIPS!$A$1:$E$3236,MATCH($F2535,FIPS!$D$1:$D$3236,0),5)</f>
        <v>Bastrop County</v>
      </c>
      <c r="D2535" t="s">
        <v>296</v>
      </c>
      <c r="E2535" s="15" t="s">
        <v>16</v>
      </c>
      <c r="F2535" t="s">
        <v>6439</v>
      </c>
      <c r="G2535" t="s">
        <v>439</v>
      </c>
      <c r="H2535" t="str">
        <f>IFERROR(VLOOKUP($G2535,'Team Colors'!$A:$B,2,0),"#c9c9c9")</f>
        <v>#002244</v>
      </c>
      <c r="I2535">
        <f>INDEX('Raw Election Data'!$A$1:$AN$3144,MATCH($C2535&amp;" "&amp;$B2535,'Raw Election Data'!$C$1:$C$3144,0),MATCH('Joined Data'!I$1,'Raw Election Data'!$A$1:$AN$1,0))</f>
        <v>80527</v>
      </c>
      <c r="J2535">
        <f>INDEX('Raw Election Data'!$A$1:$AN$3144,MATCH($C2535&amp;" "&amp;$B2535,'Raw Election Data'!$C$1:$C$3144,0),MATCH('Joined Data'!J$1,'Raw Election Data'!$A$1:$AN$1,0))</f>
        <v>10555</v>
      </c>
      <c r="K2535">
        <f>INDEX('Raw Election Data'!$A$1:$AN$3144,MATCH($C2535&amp;" "&amp;$B2535,'Raw Election Data'!$C$1:$C$3144,0),MATCH('Joined Data'!K$1,'Raw Election Data'!$A$1:$AN$1,0))</f>
        <v>16314</v>
      </c>
      <c r="L2535">
        <f>INDEX('Raw Election Data'!$A$1:$AN$3144,MATCH($C2535&amp;" "&amp;$B2535,'Raw Election Data'!$C$1:$C$3144,0),MATCH('Joined Data'!L$1,'Raw Election Data'!$A$1:$AN$1,0))</f>
        <v>28250</v>
      </c>
      <c r="M2535">
        <f>INDEX('Raw Election Data'!$A$1:$AN$3144,MATCH($C2535&amp;" "&amp;$B2535,'Raw Election Data'!$C$1:$C$3144,0),MATCH('Joined Data'!M$1,'Raw Election Data'!$A$1:$AN$1,0))</f>
        <v>0.37362831858407081</v>
      </c>
      <c r="N2535">
        <f>INDEX('Raw Election Data'!$A$1:$AN$3144,MATCH($C2535&amp;" "&amp;$B2535,'Raw Election Data'!$C$1:$C$3144,0),MATCH('Joined Data'!N$1,'Raw Election Data'!$A$1:$AN$1,0))</f>
        <v>0.57748672566371684</v>
      </c>
      <c r="O2535">
        <f>INDEX('Raw Election Data'!$A$1:$AN$3144,MATCH($C2535&amp;" "&amp;$B2535,'Raw Election Data'!$C$1:$C$3144,0),MATCH('Joined Data'!O$1,'Raw Election Data'!$A$1:$AN$1,0))</f>
        <v>-5759</v>
      </c>
      <c r="P2535">
        <f>INDEX('Raw Election Data'!$A$1:$AN$3144,MATCH($C2535&amp;" "&amp;$B2535,'Raw Election Data'!$C$1:$C$3144,0),MATCH('Joined Data'!P$1,'Raw Election Data'!$A$1:$AN$1,0))</f>
        <v>5759</v>
      </c>
      <c r="Q2535">
        <f>INDEX('Raw Election Data'!$A$1:$AN$3144,MATCH($C2535&amp;" "&amp;$B2535,'Raw Election Data'!$C$1:$C$3144,0),MATCH('Joined Data'!Q$1,'Raw Election Data'!$A$1:$AN$1,0))</f>
        <v>-0.20385840707964603</v>
      </c>
      <c r="R2535">
        <f>INDEX('Raw Election Data'!$A$1:$AN$3144,MATCH($C2535&amp;" "&amp;$B2535,'Raw Election Data'!$C$1:$C$3144,0),MATCH('Joined Data'!R$1,'Raw Election Data'!$A$1:$AN$1,0))</f>
        <v>0.20385840707964603</v>
      </c>
    </row>
    <row r="2536" spans="1:18" ht="13.5" hidden="1" customHeight="1" x14ac:dyDescent="0.15">
      <c r="A2536" t="s">
        <v>248</v>
      </c>
      <c r="B2536" t="s">
        <v>6397</v>
      </c>
      <c r="C2536" t="str">
        <f>INDEX(FIPS!$A$1:$E$3236,MATCH($F2536,FIPS!$D$1:$D$3236,0),5)</f>
        <v>Baylor County</v>
      </c>
      <c r="D2536" t="s">
        <v>296</v>
      </c>
      <c r="E2536" s="15" t="s">
        <v>17</v>
      </c>
      <c r="F2536" t="s">
        <v>6443</v>
      </c>
      <c r="G2536" t="s">
        <v>439</v>
      </c>
      <c r="H2536" t="str">
        <f>IFERROR(VLOOKUP($G2536,'Team Colors'!$A:$B,2,0),"#c9c9c9")</f>
        <v>#002244</v>
      </c>
      <c r="I2536">
        <f>INDEX('Raw Election Data'!$A$1:$AN$3144,MATCH($C2536&amp;" "&amp;$B2536,'Raw Election Data'!$C$1:$C$3144,0),MATCH('Joined Data'!I$1,'Raw Election Data'!$A$1:$AN$1,0))</f>
        <v>3618</v>
      </c>
      <c r="J2536">
        <f>INDEX('Raw Election Data'!$A$1:$AN$3144,MATCH($C2536&amp;" "&amp;$B2536,'Raw Election Data'!$C$1:$C$3144,0),MATCH('Joined Data'!J$1,'Raw Election Data'!$A$1:$AN$1,0))</f>
        <v>191</v>
      </c>
      <c r="K2536">
        <f>INDEX('Raw Election Data'!$A$1:$AN$3144,MATCH($C2536&amp;" "&amp;$B2536,'Raw Election Data'!$C$1:$C$3144,0),MATCH('Joined Data'!K$1,'Raw Election Data'!$A$1:$AN$1,0))</f>
        <v>1267</v>
      </c>
      <c r="L2536">
        <f>INDEX('Raw Election Data'!$A$1:$AN$3144,MATCH($C2536&amp;" "&amp;$B2536,'Raw Election Data'!$C$1:$C$3144,0),MATCH('Joined Data'!L$1,'Raw Election Data'!$A$1:$AN$1,0))</f>
        <v>1492</v>
      </c>
      <c r="M2536">
        <f>INDEX('Raw Election Data'!$A$1:$AN$3144,MATCH($C2536&amp;" "&amp;$B2536,'Raw Election Data'!$C$1:$C$3144,0),MATCH('Joined Data'!M$1,'Raw Election Data'!$A$1:$AN$1,0))</f>
        <v>0.12801608579088472</v>
      </c>
      <c r="N2536">
        <f>INDEX('Raw Election Data'!$A$1:$AN$3144,MATCH($C2536&amp;" "&amp;$B2536,'Raw Election Data'!$C$1:$C$3144,0),MATCH('Joined Data'!N$1,'Raw Election Data'!$A$1:$AN$1,0))</f>
        <v>0.84919571045576403</v>
      </c>
      <c r="O2536">
        <f>INDEX('Raw Election Data'!$A$1:$AN$3144,MATCH($C2536&amp;" "&amp;$B2536,'Raw Election Data'!$C$1:$C$3144,0),MATCH('Joined Data'!O$1,'Raw Election Data'!$A$1:$AN$1,0))</f>
        <v>-1076</v>
      </c>
      <c r="P2536">
        <f>INDEX('Raw Election Data'!$A$1:$AN$3144,MATCH($C2536&amp;" "&amp;$B2536,'Raw Election Data'!$C$1:$C$3144,0),MATCH('Joined Data'!P$1,'Raw Election Data'!$A$1:$AN$1,0))</f>
        <v>1076</v>
      </c>
      <c r="Q2536">
        <f>INDEX('Raw Election Data'!$A$1:$AN$3144,MATCH($C2536&amp;" "&amp;$B2536,'Raw Election Data'!$C$1:$C$3144,0),MATCH('Joined Data'!Q$1,'Raw Election Data'!$A$1:$AN$1,0))</f>
        <v>-0.72117962466487928</v>
      </c>
      <c r="R2536">
        <f>INDEX('Raw Election Data'!$A$1:$AN$3144,MATCH($C2536&amp;" "&amp;$B2536,'Raw Election Data'!$C$1:$C$3144,0),MATCH('Joined Data'!R$1,'Raw Election Data'!$A$1:$AN$1,0))</f>
        <v>0.72117962466487928</v>
      </c>
    </row>
    <row r="2537" spans="1:18" ht="13.5" hidden="1" customHeight="1" x14ac:dyDescent="0.15">
      <c r="A2537" t="s">
        <v>248</v>
      </c>
      <c r="B2537" t="s">
        <v>6397</v>
      </c>
      <c r="C2537" t="str">
        <f>INDEX(FIPS!$A$1:$E$3236,MATCH($F2537,FIPS!$D$1:$D$3236,0),5)</f>
        <v>Bee County</v>
      </c>
      <c r="D2537" t="s">
        <v>296</v>
      </c>
      <c r="E2537" s="15" t="s">
        <v>18</v>
      </c>
      <c r="F2537" t="s">
        <v>6445</v>
      </c>
      <c r="G2537" t="s">
        <v>439</v>
      </c>
      <c r="H2537" t="str">
        <f>IFERROR(VLOOKUP($G2537,'Team Colors'!$A:$B,2,0),"#c9c9c9")</f>
        <v>#002244</v>
      </c>
      <c r="I2537">
        <f>INDEX('Raw Election Data'!$A$1:$AN$3144,MATCH($C2537&amp;" "&amp;$B2537,'Raw Election Data'!$C$1:$C$3144,0),MATCH('Joined Data'!I$1,'Raw Election Data'!$A$1:$AN$1,0))</f>
        <v>32874</v>
      </c>
      <c r="J2537">
        <f>INDEX('Raw Election Data'!$A$1:$AN$3144,MATCH($C2537&amp;" "&amp;$B2537,'Raw Election Data'!$C$1:$C$3144,0),MATCH('Joined Data'!J$1,'Raw Election Data'!$A$1:$AN$1,0))</f>
        <v>3443</v>
      </c>
      <c r="K2537">
        <f>INDEX('Raw Election Data'!$A$1:$AN$3144,MATCH($C2537&amp;" "&amp;$B2537,'Raw Election Data'!$C$1:$C$3144,0),MATCH('Joined Data'!K$1,'Raw Election Data'!$A$1:$AN$1,0))</f>
        <v>4743</v>
      </c>
      <c r="L2537">
        <f>INDEX('Raw Election Data'!$A$1:$AN$3144,MATCH($C2537&amp;" "&amp;$B2537,'Raw Election Data'!$C$1:$C$3144,0),MATCH('Joined Data'!L$1,'Raw Election Data'!$A$1:$AN$1,0))</f>
        <v>8458</v>
      </c>
      <c r="M2537">
        <f>INDEX('Raw Election Data'!$A$1:$AN$3144,MATCH($C2537&amp;" "&amp;$B2537,'Raw Election Data'!$C$1:$C$3144,0),MATCH('Joined Data'!M$1,'Raw Election Data'!$A$1:$AN$1,0))</f>
        <v>0.40707022936864506</v>
      </c>
      <c r="N2537">
        <f>INDEX('Raw Election Data'!$A$1:$AN$3144,MATCH($C2537&amp;" "&amp;$B2537,'Raw Election Data'!$C$1:$C$3144,0),MATCH('Joined Data'!N$1,'Raw Election Data'!$A$1:$AN$1,0))</f>
        <v>0.56077086781745089</v>
      </c>
      <c r="O2537">
        <f>INDEX('Raw Election Data'!$A$1:$AN$3144,MATCH($C2537&amp;" "&amp;$B2537,'Raw Election Data'!$C$1:$C$3144,0),MATCH('Joined Data'!O$1,'Raw Election Data'!$A$1:$AN$1,0))</f>
        <v>-1300</v>
      </c>
      <c r="P2537">
        <f>INDEX('Raw Election Data'!$A$1:$AN$3144,MATCH($C2537&amp;" "&amp;$B2537,'Raw Election Data'!$C$1:$C$3144,0),MATCH('Joined Data'!P$1,'Raw Election Data'!$A$1:$AN$1,0))</f>
        <v>1300</v>
      </c>
      <c r="Q2537">
        <f>INDEX('Raw Election Data'!$A$1:$AN$3144,MATCH($C2537&amp;" "&amp;$B2537,'Raw Election Data'!$C$1:$C$3144,0),MATCH('Joined Data'!Q$1,'Raw Election Data'!$A$1:$AN$1,0))</f>
        <v>-0.15370063844880583</v>
      </c>
      <c r="R2537">
        <f>INDEX('Raw Election Data'!$A$1:$AN$3144,MATCH($C2537&amp;" "&amp;$B2537,'Raw Election Data'!$C$1:$C$3144,0),MATCH('Joined Data'!R$1,'Raw Election Data'!$A$1:$AN$1,0))</f>
        <v>0.15370063844880583</v>
      </c>
    </row>
    <row r="2538" spans="1:18" ht="13.5" hidden="1" customHeight="1" x14ac:dyDescent="0.15">
      <c r="A2538" t="s">
        <v>248</v>
      </c>
      <c r="B2538" t="s">
        <v>6397</v>
      </c>
      <c r="C2538" t="str">
        <f>INDEX(FIPS!$A$1:$E$3236,MATCH($F2538,FIPS!$D$1:$D$3236,0),5)</f>
        <v>Bell County</v>
      </c>
      <c r="D2538" t="s">
        <v>296</v>
      </c>
      <c r="E2538" s="15" t="s">
        <v>19</v>
      </c>
      <c r="F2538" t="s">
        <v>6448</v>
      </c>
      <c r="G2538" t="s">
        <v>439</v>
      </c>
      <c r="H2538" t="str">
        <f>IFERROR(VLOOKUP($G2538,'Team Colors'!$A:$B,2,0),"#c9c9c9")</f>
        <v>#002244</v>
      </c>
      <c r="I2538">
        <f>INDEX('Raw Election Data'!$A$1:$AN$3144,MATCH($C2538&amp;" "&amp;$B2538,'Raw Election Data'!$C$1:$C$3144,0),MATCH('Joined Data'!I$1,'Raw Election Data'!$A$1:$AN$1,0))</f>
        <v>334941</v>
      </c>
      <c r="J2538">
        <f>INDEX('Raw Election Data'!$A$1:$AN$3144,MATCH($C2538&amp;" "&amp;$B2538,'Raw Election Data'!$C$1:$C$3144,0),MATCH('Joined Data'!J$1,'Raw Election Data'!$A$1:$AN$1,0))</f>
        <v>37608</v>
      </c>
      <c r="K2538">
        <f>INDEX('Raw Election Data'!$A$1:$AN$3144,MATCH($C2538&amp;" "&amp;$B2538,'Raw Election Data'!$C$1:$C$3144,0),MATCH('Joined Data'!K$1,'Raw Election Data'!$A$1:$AN$1,0))</f>
        <v>51780</v>
      </c>
      <c r="L2538">
        <f>INDEX('Raw Election Data'!$A$1:$AN$3144,MATCH($C2538&amp;" "&amp;$B2538,'Raw Election Data'!$C$1:$C$3144,0),MATCH('Joined Data'!L$1,'Raw Election Data'!$A$1:$AN$1,0))</f>
        <v>93999</v>
      </c>
      <c r="M2538">
        <f>INDEX('Raw Election Data'!$A$1:$AN$3144,MATCH($C2538&amp;" "&amp;$B2538,'Raw Election Data'!$C$1:$C$3144,0),MATCH('Joined Data'!M$1,'Raw Election Data'!$A$1:$AN$1,0))</f>
        <v>0.40008936265279416</v>
      </c>
      <c r="N2538">
        <f>INDEX('Raw Election Data'!$A$1:$AN$3144,MATCH($C2538&amp;" "&amp;$B2538,'Raw Election Data'!$C$1:$C$3144,0),MATCH('Joined Data'!N$1,'Raw Election Data'!$A$1:$AN$1,0))</f>
        <v>0.55085692400982988</v>
      </c>
      <c r="O2538">
        <f>INDEX('Raw Election Data'!$A$1:$AN$3144,MATCH($C2538&amp;" "&amp;$B2538,'Raw Election Data'!$C$1:$C$3144,0),MATCH('Joined Data'!O$1,'Raw Election Data'!$A$1:$AN$1,0))</f>
        <v>-14172</v>
      </c>
      <c r="P2538">
        <f>INDEX('Raw Election Data'!$A$1:$AN$3144,MATCH($C2538&amp;" "&amp;$B2538,'Raw Election Data'!$C$1:$C$3144,0),MATCH('Joined Data'!P$1,'Raw Election Data'!$A$1:$AN$1,0))</f>
        <v>14172</v>
      </c>
      <c r="Q2538">
        <f>INDEX('Raw Election Data'!$A$1:$AN$3144,MATCH($C2538&amp;" "&amp;$B2538,'Raw Election Data'!$C$1:$C$3144,0),MATCH('Joined Data'!Q$1,'Raw Election Data'!$A$1:$AN$1,0))</f>
        <v>-0.15076756135703573</v>
      </c>
      <c r="R2538">
        <f>INDEX('Raw Election Data'!$A$1:$AN$3144,MATCH($C2538&amp;" "&amp;$B2538,'Raw Election Data'!$C$1:$C$3144,0),MATCH('Joined Data'!R$1,'Raw Election Data'!$A$1:$AN$1,0))</f>
        <v>0.15076756135703573</v>
      </c>
    </row>
    <row r="2539" spans="1:18" ht="13.5" hidden="1" customHeight="1" x14ac:dyDescent="0.15">
      <c r="A2539" t="s">
        <v>248</v>
      </c>
      <c r="B2539" t="s">
        <v>6397</v>
      </c>
      <c r="C2539" t="str">
        <f>INDEX(FIPS!$A$1:$E$3236,MATCH($F2539,FIPS!$D$1:$D$3236,0),5)</f>
        <v>Bexar County</v>
      </c>
      <c r="D2539" t="s">
        <v>296</v>
      </c>
      <c r="E2539" s="15" t="s">
        <v>20</v>
      </c>
      <c r="F2539" t="s">
        <v>6452</v>
      </c>
      <c r="G2539" t="s">
        <v>439</v>
      </c>
      <c r="H2539" t="str">
        <f>IFERROR(VLOOKUP($G2539,'Team Colors'!$A:$B,2,0),"#c9c9c9")</f>
        <v>#002244</v>
      </c>
      <c r="I2539">
        <f>INDEX('Raw Election Data'!$A$1:$AN$3144,MATCH($C2539&amp;" "&amp;$B2539,'Raw Election Data'!$C$1:$C$3144,0),MATCH('Joined Data'!I$1,'Raw Election Data'!$A$1:$AN$1,0))</f>
        <v>1897753</v>
      </c>
      <c r="J2539">
        <f>INDEX('Raw Election Data'!$A$1:$AN$3144,MATCH($C2539&amp;" "&amp;$B2539,'Raw Election Data'!$C$1:$C$3144,0),MATCH('Joined Data'!J$1,'Raw Election Data'!$A$1:$AN$1,0))</f>
        <v>319191</v>
      </c>
      <c r="K2539">
        <f>INDEX('Raw Election Data'!$A$1:$AN$3144,MATCH($C2539&amp;" "&amp;$B2539,'Raw Election Data'!$C$1:$C$3144,0),MATCH('Joined Data'!K$1,'Raw Election Data'!$A$1:$AN$1,0))</f>
        <v>240161</v>
      </c>
      <c r="L2539">
        <f>INDEX('Raw Election Data'!$A$1:$AN$3144,MATCH($C2539&amp;" "&amp;$B2539,'Raw Election Data'!$C$1:$C$3144,0),MATCH('Joined Data'!L$1,'Raw Election Data'!$A$1:$AN$1,0))</f>
        <v>586038</v>
      </c>
      <c r="M2539">
        <f>INDEX('Raw Election Data'!$A$1:$AN$3144,MATCH($C2539&amp;" "&amp;$B2539,'Raw Election Data'!$C$1:$C$3144,0),MATCH('Joined Data'!M$1,'Raw Election Data'!$A$1:$AN$1,0))</f>
        <v>0.54465922005057688</v>
      </c>
      <c r="N2539">
        <f>INDEX('Raw Election Data'!$A$1:$AN$3144,MATCH($C2539&amp;" "&amp;$B2539,'Raw Election Data'!$C$1:$C$3144,0),MATCH('Joined Data'!N$1,'Raw Election Data'!$A$1:$AN$1,0))</f>
        <v>0.40980448366829453</v>
      </c>
      <c r="O2539">
        <f>INDEX('Raw Election Data'!$A$1:$AN$3144,MATCH($C2539&amp;" "&amp;$B2539,'Raw Election Data'!$C$1:$C$3144,0),MATCH('Joined Data'!O$1,'Raw Election Data'!$A$1:$AN$1,0))</f>
        <v>79030</v>
      </c>
      <c r="P2539">
        <f>INDEX('Raw Election Data'!$A$1:$AN$3144,MATCH($C2539&amp;" "&amp;$B2539,'Raw Election Data'!$C$1:$C$3144,0),MATCH('Joined Data'!P$1,'Raw Election Data'!$A$1:$AN$1,0))</f>
        <v>-79030</v>
      </c>
      <c r="Q2539">
        <f>INDEX('Raw Election Data'!$A$1:$AN$3144,MATCH($C2539&amp;" "&amp;$B2539,'Raw Election Data'!$C$1:$C$3144,0),MATCH('Joined Data'!Q$1,'Raw Election Data'!$A$1:$AN$1,0))</f>
        <v>0.13485473638228235</v>
      </c>
      <c r="R2539">
        <f>INDEX('Raw Election Data'!$A$1:$AN$3144,MATCH($C2539&amp;" "&amp;$B2539,'Raw Election Data'!$C$1:$C$3144,0),MATCH('Joined Data'!R$1,'Raw Election Data'!$A$1:$AN$1,0))</f>
        <v>-0.13485473638228235</v>
      </c>
    </row>
    <row r="2540" spans="1:18" ht="13.5" hidden="1" customHeight="1" x14ac:dyDescent="0.15">
      <c r="A2540" t="s">
        <v>248</v>
      </c>
      <c r="B2540" t="s">
        <v>6397</v>
      </c>
      <c r="C2540" t="str">
        <f>INDEX(FIPS!$A$1:$E$3236,MATCH($F2540,FIPS!$D$1:$D$3236,0),5)</f>
        <v>Blanco County</v>
      </c>
      <c r="D2540" t="s">
        <v>296</v>
      </c>
      <c r="E2540" s="15" t="s">
        <v>21</v>
      </c>
      <c r="F2540" t="s">
        <v>6454</v>
      </c>
      <c r="G2540" t="s">
        <v>439</v>
      </c>
      <c r="H2540" t="str">
        <f>IFERROR(VLOOKUP($G2540,'Team Colors'!$A:$B,2,0),"#c9c9c9")</f>
        <v>#002244</v>
      </c>
      <c r="I2540">
        <f>INDEX('Raw Election Data'!$A$1:$AN$3144,MATCH($C2540&amp;" "&amp;$B2540,'Raw Election Data'!$C$1:$C$3144,0),MATCH('Joined Data'!I$1,'Raw Election Data'!$A$1:$AN$1,0))</f>
        <v>11004</v>
      </c>
      <c r="J2540">
        <f>INDEX('Raw Election Data'!$A$1:$AN$3144,MATCH($C2540&amp;" "&amp;$B2540,'Raw Election Data'!$C$1:$C$3144,0),MATCH('Joined Data'!J$1,'Raw Election Data'!$A$1:$AN$1,0))</f>
        <v>1244</v>
      </c>
      <c r="K2540">
        <f>INDEX('Raw Election Data'!$A$1:$AN$3144,MATCH($C2540&amp;" "&amp;$B2540,'Raw Election Data'!$C$1:$C$3144,0),MATCH('Joined Data'!K$1,'Raw Election Data'!$A$1:$AN$1,0))</f>
        <v>4212</v>
      </c>
      <c r="L2540">
        <f>INDEX('Raw Election Data'!$A$1:$AN$3144,MATCH($C2540&amp;" "&amp;$B2540,'Raw Election Data'!$C$1:$C$3144,0),MATCH('Joined Data'!L$1,'Raw Election Data'!$A$1:$AN$1,0))</f>
        <v>5669</v>
      </c>
      <c r="M2540">
        <f>INDEX('Raw Election Data'!$A$1:$AN$3144,MATCH($C2540&amp;" "&amp;$B2540,'Raw Election Data'!$C$1:$C$3144,0),MATCH('Joined Data'!M$1,'Raw Election Data'!$A$1:$AN$1,0))</f>
        <v>0.21943905450696771</v>
      </c>
      <c r="N2540">
        <f>INDEX('Raw Election Data'!$A$1:$AN$3144,MATCH($C2540&amp;" "&amp;$B2540,'Raw Election Data'!$C$1:$C$3144,0),MATCH('Joined Data'!N$1,'Raw Election Data'!$A$1:$AN$1,0))</f>
        <v>0.74298818133709654</v>
      </c>
      <c r="O2540">
        <f>INDEX('Raw Election Data'!$A$1:$AN$3144,MATCH($C2540&amp;" "&amp;$B2540,'Raw Election Data'!$C$1:$C$3144,0),MATCH('Joined Data'!O$1,'Raw Election Data'!$A$1:$AN$1,0))</f>
        <v>-2968</v>
      </c>
      <c r="P2540">
        <f>INDEX('Raw Election Data'!$A$1:$AN$3144,MATCH($C2540&amp;" "&amp;$B2540,'Raw Election Data'!$C$1:$C$3144,0),MATCH('Joined Data'!P$1,'Raw Election Data'!$A$1:$AN$1,0))</f>
        <v>2968</v>
      </c>
      <c r="Q2540">
        <f>INDEX('Raw Election Data'!$A$1:$AN$3144,MATCH($C2540&amp;" "&amp;$B2540,'Raw Election Data'!$C$1:$C$3144,0),MATCH('Joined Data'!Q$1,'Raw Election Data'!$A$1:$AN$1,0))</f>
        <v>-0.52354912683012889</v>
      </c>
      <c r="R2540">
        <f>INDEX('Raw Election Data'!$A$1:$AN$3144,MATCH($C2540&amp;" "&amp;$B2540,'Raw Election Data'!$C$1:$C$3144,0),MATCH('Joined Data'!R$1,'Raw Election Data'!$A$1:$AN$1,0))</f>
        <v>0.52354912683012889</v>
      </c>
    </row>
    <row r="2541" spans="1:18" ht="13.5" hidden="1" customHeight="1" x14ac:dyDescent="0.15">
      <c r="A2541" t="s">
        <v>248</v>
      </c>
      <c r="B2541" t="s">
        <v>6397</v>
      </c>
      <c r="C2541" t="str">
        <f>INDEX(FIPS!$A$1:$E$3236,MATCH($F2541,FIPS!$D$1:$D$3236,0),5)</f>
        <v>Borden County</v>
      </c>
      <c r="D2541" t="s">
        <v>296</v>
      </c>
      <c r="E2541" s="15" t="s">
        <v>22</v>
      </c>
      <c r="F2541" t="s">
        <v>6456</v>
      </c>
      <c r="G2541" t="s">
        <v>439</v>
      </c>
      <c r="H2541" t="str">
        <f>IFERROR(VLOOKUP($G2541,'Team Colors'!$A:$B,2,0),"#c9c9c9")</f>
        <v>#002244</v>
      </c>
      <c r="I2541">
        <f>INDEX('Raw Election Data'!$A$1:$AN$3144,MATCH($C2541&amp;" "&amp;$B2541,'Raw Election Data'!$C$1:$C$3144,0),MATCH('Joined Data'!I$1,'Raw Election Data'!$A$1:$AN$1,0))</f>
        <v>648</v>
      </c>
      <c r="J2541">
        <f>INDEX('Raw Election Data'!$A$1:$AN$3144,MATCH($C2541&amp;" "&amp;$B2541,'Raw Election Data'!$C$1:$C$3144,0),MATCH('Joined Data'!J$1,'Raw Election Data'!$A$1:$AN$1,0))</f>
        <v>31</v>
      </c>
      <c r="K2541">
        <f>INDEX('Raw Election Data'!$A$1:$AN$3144,MATCH($C2541&amp;" "&amp;$B2541,'Raw Election Data'!$C$1:$C$3144,0),MATCH('Joined Data'!K$1,'Raw Election Data'!$A$1:$AN$1,0))</f>
        <v>330</v>
      </c>
      <c r="L2541">
        <f>INDEX('Raw Election Data'!$A$1:$AN$3144,MATCH($C2541&amp;" "&amp;$B2541,'Raw Election Data'!$C$1:$C$3144,0),MATCH('Joined Data'!L$1,'Raw Election Data'!$A$1:$AN$1,0))</f>
        <v>365</v>
      </c>
      <c r="M2541">
        <f>INDEX('Raw Election Data'!$A$1:$AN$3144,MATCH($C2541&amp;" "&amp;$B2541,'Raw Election Data'!$C$1:$C$3144,0),MATCH('Joined Data'!M$1,'Raw Election Data'!$A$1:$AN$1,0))</f>
        <v>8.4931506849315067E-2</v>
      </c>
      <c r="N2541">
        <f>INDEX('Raw Election Data'!$A$1:$AN$3144,MATCH($C2541&amp;" "&amp;$B2541,'Raw Election Data'!$C$1:$C$3144,0),MATCH('Joined Data'!N$1,'Raw Election Data'!$A$1:$AN$1,0))</f>
        <v>0.90410958904109584</v>
      </c>
      <c r="O2541">
        <f>INDEX('Raw Election Data'!$A$1:$AN$3144,MATCH($C2541&amp;" "&amp;$B2541,'Raw Election Data'!$C$1:$C$3144,0),MATCH('Joined Data'!O$1,'Raw Election Data'!$A$1:$AN$1,0))</f>
        <v>-299</v>
      </c>
      <c r="P2541">
        <f>INDEX('Raw Election Data'!$A$1:$AN$3144,MATCH($C2541&amp;" "&amp;$B2541,'Raw Election Data'!$C$1:$C$3144,0),MATCH('Joined Data'!P$1,'Raw Election Data'!$A$1:$AN$1,0))</f>
        <v>299</v>
      </c>
      <c r="Q2541">
        <f>INDEX('Raw Election Data'!$A$1:$AN$3144,MATCH($C2541&amp;" "&amp;$B2541,'Raw Election Data'!$C$1:$C$3144,0),MATCH('Joined Data'!Q$1,'Raw Election Data'!$A$1:$AN$1,0))</f>
        <v>-0.81917808219178079</v>
      </c>
      <c r="R2541">
        <f>INDEX('Raw Election Data'!$A$1:$AN$3144,MATCH($C2541&amp;" "&amp;$B2541,'Raw Election Data'!$C$1:$C$3144,0),MATCH('Joined Data'!R$1,'Raw Election Data'!$A$1:$AN$1,0))</f>
        <v>0.81917808219178079</v>
      </c>
    </row>
    <row r="2542" spans="1:18" ht="13.5" hidden="1" customHeight="1" x14ac:dyDescent="0.15">
      <c r="A2542" t="s">
        <v>248</v>
      </c>
      <c r="B2542" t="s">
        <v>6397</v>
      </c>
      <c r="C2542" t="str">
        <f>INDEX(FIPS!$A$1:$E$3236,MATCH($F2542,FIPS!$D$1:$D$3236,0),5)</f>
        <v>Bosque County</v>
      </c>
      <c r="D2542" t="s">
        <v>296</v>
      </c>
      <c r="E2542" s="15" t="s">
        <v>23</v>
      </c>
      <c r="F2542" t="s">
        <v>6458</v>
      </c>
      <c r="G2542" t="s">
        <v>439</v>
      </c>
      <c r="H2542" t="str">
        <f>IFERROR(VLOOKUP($G2542,'Team Colors'!$A:$B,2,0),"#c9c9c9")</f>
        <v>#002244</v>
      </c>
      <c r="I2542">
        <f>INDEX('Raw Election Data'!$A$1:$AN$3144,MATCH($C2542&amp;" "&amp;$B2542,'Raw Election Data'!$C$1:$C$3144,0),MATCH('Joined Data'!I$1,'Raw Election Data'!$A$1:$AN$1,0))</f>
        <v>17891</v>
      </c>
      <c r="J2542">
        <f>INDEX('Raw Election Data'!$A$1:$AN$3144,MATCH($C2542&amp;" "&amp;$B2542,'Raw Election Data'!$C$1:$C$3144,0),MATCH('Joined Data'!J$1,'Raw Election Data'!$A$1:$AN$1,0))</f>
        <v>1277</v>
      </c>
      <c r="K2542">
        <f>INDEX('Raw Election Data'!$A$1:$AN$3144,MATCH($C2542&amp;" "&amp;$B2542,'Raw Election Data'!$C$1:$C$3144,0),MATCH('Joined Data'!K$1,'Raw Election Data'!$A$1:$AN$1,0))</f>
        <v>6325</v>
      </c>
      <c r="L2542">
        <f>INDEX('Raw Election Data'!$A$1:$AN$3144,MATCH($C2542&amp;" "&amp;$B2542,'Raw Election Data'!$C$1:$C$3144,0),MATCH('Joined Data'!L$1,'Raw Election Data'!$A$1:$AN$1,0))</f>
        <v>7797</v>
      </c>
      <c r="M2542">
        <f>INDEX('Raw Election Data'!$A$1:$AN$3144,MATCH($C2542&amp;" "&amp;$B2542,'Raw Election Data'!$C$1:$C$3144,0),MATCH('Joined Data'!M$1,'Raw Election Data'!$A$1:$AN$1,0))</f>
        <v>0.16378094138771324</v>
      </c>
      <c r="N2542">
        <f>INDEX('Raw Election Data'!$A$1:$AN$3144,MATCH($C2542&amp;" "&amp;$B2542,'Raw Election Data'!$C$1:$C$3144,0),MATCH('Joined Data'!N$1,'Raw Election Data'!$A$1:$AN$1,0))</f>
        <v>0.8112094395280236</v>
      </c>
      <c r="O2542">
        <f>INDEX('Raw Election Data'!$A$1:$AN$3144,MATCH($C2542&amp;" "&amp;$B2542,'Raw Election Data'!$C$1:$C$3144,0),MATCH('Joined Data'!O$1,'Raw Election Data'!$A$1:$AN$1,0))</f>
        <v>-5048</v>
      </c>
      <c r="P2542">
        <f>INDEX('Raw Election Data'!$A$1:$AN$3144,MATCH($C2542&amp;" "&amp;$B2542,'Raw Election Data'!$C$1:$C$3144,0),MATCH('Joined Data'!P$1,'Raw Election Data'!$A$1:$AN$1,0))</f>
        <v>5048</v>
      </c>
      <c r="Q2542">
        <f>INDEX('Raw Election Data'!$A$1:$AN$3144,MATCH($C2542&amp;" "&amp;$B2542,'Raw Election Data'!$C$1:$C$3144,0),MATCH('Joined Data'!Q$1,'Raw Election Data'!$A$1:$AN$1,0))</f>
        <v>-0.64742849814031034</v>
      </c>
      <c r="R2542">
        <f>INDEX('Raw Election Data'!$A$1:$AN$3144,MATCH($C2542&amp;" "&amp;$B2542,'Raw Election Data'!$C$1:$C$3144,0),MATCH('Joined Data'!R$1,'Raw Election Data'!$A$1:$AN$1,0))</f>
        <v>0.64742849814031034</v>
      </c>
    </row>
    <row r="2543" spans="1:18" ht="13.5" hidden="1" customHeight="1" x14ac:dyDescent="0.15">
      <c r="A2543" t="s">
        <v>248</v>
      </c>
      <c r="B2543" t="s">
        <v>6397</v>
      </c>
      <c r="C2543" t="str">
        <f>INDEX(FIPS!$A$1:$E$3236,MATCH($F2543,FIPS!$D$1:$D$3236,0),5)</f>
        <v>Bowie County</v>
      </c>
      <c r="D2543" t="s">
        <v>296</v>
      </c>
      <c r="E2543" s="15" t="s">
        <v>24</v>
      </c>
      <c r="F2543" t="s">
        <v>6460</v>
      </c>
      <c r="G2543" t="s">
        <v>439</v>
      </c>
      <c r="H2543" t="str">
        <f>IFERROR(VLOOKUP($G2543,'Team Colors'!$A:$B,2,0),"#c9c9c9")</f>
        <v>#002244</v>
      </c>
      <c r="I2543">
        <f>INDEX('Raw Election Data'!$A$1:$AN$3144,MATCH($C2543&amp;" "&amp;$B2543,'Raw Election Data'!$C$1:$C$3144,0),MATCH('Joined Data'!I$1,'Raw Election Data'!$A$1:$AN$1,0))</f>
        <v>93389</v>
      </c>
      <c r="J2543">
        <f>INDEX('Raw Election Data'!$A$1:$AN$3144,MATCH($C2543&amp;" "&amp;$B2543,'Raw Election Data'!$C$1:$C$3144,0),MATCH('Joined Data'!J$1,'Raw Election Data'!$A$1:$AN$1,0))</f>
        <v>8831</v>
      </c>
      <c r="K2543">
        <f>INDEX('Raw Election Data'!$A$1:$AN$3144,MATCH($C2543&amp;" "&amp;$B2543,'Raw Election Data'!$C$1:$C$3144,0),MATCH('Joined Data'!K$1,'Raw Election Data'!$A$1:$AN$1,0))</f>
        <v>24913</v>
      </c>
      <c r="L2543">
        <f>INDEX('Raw Election Data'!$A$1:$AN$3144,MATCH($C2543&amp;" "&amp;$B2543,'Raw Election Data'!$C$1:$C$3144,0),MATCH('Joined Data'!L$1,'Raw Election Data'!$A$1:$AN$1,0))</f>
        <v>34470</v>
      </c>
      <c r="M2543">
        <f>INDEX('Raw Election Data'!$A$1:$AN$3144,MATCH($C2543&amp;" "&amp;$B2543,'Raw Election Data'!$C$1:$C$3144,0),MATCH('Joined Data'!M$1,'Raw Election Data'!$A$1:$AN$1,0))</f>
        <v>0.25619379170293011</v>
      </c>
      <c r="N2543">
        <f>INDEX('Raw Election Data'!$A$1:$AN$3144,MATCH($C2543&amp;" "&amp;$B2543,'Raw Election Data'!$C$1:$C$3144,0),MATCH('Joined Data'!N$1,'Raw Election Data'!$A$1:$AN$1,0))</f>
        <v>0.72274441543371049</v>
      </c>
      <c r="O2543">
        <f>INDEX('Raw Election Data'!$A$1:$AN$3144,MATCH($C2543&amp;" "&amp;$B2543,'Raw Election Data'!$C$1:$C$3144,0),MATCH('Joined Data'!O$1,'Raw Election Data'!$A$1:$AN$1,0))</f>
        <v>-16082</v>
      </c>
      <c r="P2543">
        <f>INDEX('Raw Election Data'!$A$1:$AN$3144,MATCH($C2543&amp;" "&amp;$B2543,'Raw Election Data'!$C$1:$C$3144,0),MATCH('Joined Data'!P$1,'Raw Election Data'!$A$1:$AN$1,0))</f>
        <v>16082</v>
      </c>
      <c r="Q2543">
        <f>INDEX('Raw Election Data'!$A$1:$AN$3144,MATCH($C2543&amp;" "&amp;$B2543,'Raw Election Data'!$C$1:$C$3144,0),MATCH('Joined Data'!Q$1,'Raw Election Data'!$A$1:$AN$1,0))</f>
        <v>-0.46655062373078038</v>
      </c>
      <c r="R2543">
        <f>INDEX('Raw Election Data'!$A$1:$AN$3144,MATCH($C2543&amp;" "&amp;$B2543,'Raw Election Data'!$C$1:$C$3144,0),MATCH('Joined Data'!R$1,'Raw Election Data'!$A$1:$AN$1,0))</f>
        <v>0.46655062373078038</v>
      </c>
    </row>
    <row r="2544" spans="1:18" ht="13.5" hidden="1" customHeight="1" x14ac:dyDescent="0.15">
      <c r="A2544" t="s">
        <v>248</v>
      </c>
      <c r="B2544" t="s">
        <v>6397</v>
      </c>
      <c r="C2544" t="str">
        <f>INDEX(FIPS!$A$1:$E$3236,MATCH($F2544,FIPS!$D$1:$D$3236,0),5)</f>
        <v>Brazoria County</v>
      </c>
      <c r="D2544" t="s">
        <v>296</v>
      </c>
      <c r="E2544" s="15" t="s">
        <v>25</v>
      </c>
      <c r="F2544" t="s">
        <v>6462</v>
      </c>
      <c r="G2544" t="s">
        <v>7759</v>
      </c>
      <c r="H2544" t="str">
        <f>IFERROR(VLOOKUP($G2544,'Team Colors'!$A:$B,2,0),"#c9c9c9")</f>
        <v>#a71930</v>
      </c>
      <c r="I2544">
        <f>INDEX('Raw Election Data'!$A$1:$AN$3144,MATCH($C2544&amp;" "&amp;$B2544,'Raw Election Data'!$C$1:$C$3144,0),MATCH('Joined Data'!I$1,'Raw Election Data'!$A$1:$AN$1,0))</f>
        <v>346312</v>
      </c>
      <c r="J2544">
        <f>INDEX('Raw Election Data'!$A$1:$AN$3144,MATCH($C2544&amp;" "&amp;$B2544,'Raw Election Data'!$C$1:$C$3144,0),MATCH('Joined Data'!J$1,'Raw Election Data'!$A$1:$AN$1,0))</f>
        <v>43075</v>
      </c>
      <c r="K2544">
        <f>INDEX('Raw Election Data'!$A$1:$AN$3144,MATCH($C2544&amp;" "&amp;$B2544,'Raw Election Data'!$C$1:$C$3144,0),MATCH('Joined Data'!K$1,'Raw Election Data'!$A$1:$AN$1,0))</f>
        <v>72653</v>
      </c>
      <c r="L2544">
        <f>INDEX('Raw Election Data'!$A$1:$AN$3144,MATCH($C2544&amp;" "&amp;$B2544,'Raw Election Data'!$C$1:$C$3144,0),MATCH('Joined Data'!L$1,'Raw Election Data'!$A$1:$AN$1,0))</f>
        <v>120296</v>
      </c>
      <c r="M2544">
        <f>INDEX('Raw Election Data'!$A$1:$AN$3144,MATCH($C2544&amp;" "&amp;$B2544,'Raw Election Data'!$C$1:$C$3144,0),MATCH('Joined Data'!M$1,'Raw Election Data'!$A$1:$AN$1,0))</f>
        <v>0.35807508146571787</v>
      </c>
      <c r="N2544">
        <f>INDEX('Raw Election Data'!$A$1:$AN$3144,MATCH($C2544&amp;" "&amp;$B2544,'Raw Election Data'!$C$1:$C$3144,0),MATCH('Joined Data'!N$1,'Raw Election Data'!$A$1:$AN$1,0))</f>
        <v>0.60395191860078468</v>
      </c>
      <c r="O2544">
        <f>INDEX('Raw Election Data'!$A$1:$AN$3144,MATCH($C2544&amp;" "&amp;$B2544,'Raw Election Data'!$C$1:$C$3144,0),MATCH('Joined Data'!O$1,'Raw Election Data'!$A$1:$AN$1,0))</f>
        <v>-29578</v>
      </c>
      <c r="P2544">
        <f>INDEX('Raw Election Data'!$A$1:$AN$3144,MATCH($C2544&amp;" "&amp;$B2544,'Raw Election Data'!$C$1:$C$3144,0),MATCH('Joined Data'!P$1,'Raw Election Data'!$A$1:$AN$1,0))</f>
        <v>29578</v>
      </c>
      <c r="Q2544">
        <f>INDEX('Raw Election Data'!$A$1:$AN$3144,MATCH($C2544&amp;" "&amp;$B2544,'Raw Election Data'!$C$1:$C$3144,0),MATCH('Joined Data'!Q$1,'Raw Election Data'!$A$1:$AN$1,0))</f>
        <v>-0.24587683713506681</v>
      </c>
      <c r="R2544">
        <f>INDEX('Raw Election Data'!$A$1:$AN$3144,MATCH($C2544&amp;" "&amp;$B2544,'Raw Election Data'!$C$1:$C$3144,0),MATCH('Joined Data'!R$1,'Raw Election Data'!$A$1:$AN$1,0))</f>
        <v>0.24587683713506681</v>
      </c>
    </row>
    <row r="2545" spans="1:18" ht="13.5" hidden="1" customHeight="1" x14ac:dyDescent="0.15">
      <c r="A2545" t="s">
        <v>248</v>
      </c>
      <c r="B2545" t="s">
        <v>6397</v>
      </c>
      <c r="C2545" t="str">
        <f>INDEX(FIPS!$A$1:$E$3236,MATCH($F2545,FIPS!$D$1:$D$3236,0),5)</f>
        <v>Brazos County</v>
      </c>
      <c r="D2545" t="s">
        <v>296</v>
      </c>
      <c r="E2545" s="15" t="s">
        <v>26</v>
      </c>
      <c r="F2545" t="s">
        <v>6464</v>
      </c>
      <c r="G2545" t="s">
        <v>439</v>
      </c>
      <c r="H2545" t="str">
        <f>IFERROR(VLOOKUP($G2545,'Team Colors'!$A:$B,2,0),"#c9c9c9")</f>
        <v>#002244</v>
      </c>
      <c r="I2545">
        <f>INDEX('Raw Election Data'!$A$1:$AN$3144,MATCH($C2545&amp;" "&amp;$B2545,'Raw Election Data'!$C$1:$C$3144,0),MATCH('Joined Data'!I$1,'Raw Election Data'!$A$1:$AN$1,0))</f>
        <v>215037</v>
      </c>
      <c r="J2545">
        <f>INDEX('Raw Election Data'!$A$1:$AN$3144,MATCH($C2545&amp;" "&amp;$B2545,'Raw Election Data'!$C$1:$C$3144,0),MATCH('Joined Data'!J$1,'Raw Election Data'!$A$1:$AN$1,0))</f>
        <v>23041</v>
      </c>
      <c r="K2545">
        <f>INDEX('Raw Election Data'!$A$1:$AN$3144,MATCH($C2545&amp;" "&amp;$B2545,'Raw Election Data'!$C$1:$C$3144,0),MATCH('Joined Data'!K$1,'Raw Election Data'!$A$1:$AN$1,0))</f>
        <v>38662</v>
      </c>
      <c r="L2545">
        <f>INDEX('Raw Election Data'!$A$1:$AN$3144,MATCH($C2545&amp;" "&amp;$B2545,'Raw Election Data'!$C$1:$C$3144,0),MATCH('Joined Data'!L$1,'Raw Election Data'!$A$1:$AN$1,0))</f>
        <v>66036</v>
      </c>
      <c r="M2545">
        <f>INDEX('Raw Election Data'!$A$1:$AN$3144,MATCH($C2545&amp;" "&amp;$B2545,'Raw Election Data'!$C$1:$C$3144,0),MATCH('Joined Data'!M$1,'Raw Election Data'!$A$1:$AN$1,0))</f>
        <v>0.34891574292809985</v>
      </c>
      <c r="N2545">
        <f>INDEX('Raw Election Data'!$A$1:$AN$3144,MATCH($C2545&amp;" "&amp;$B2545,'Raw Election Data'!$C$1:$C$3144,0),MATCH('Joined Data'!N$1,'Raw Election Data'!$A$1:$AN$1,0))</f>
        <v>0.58546853231570661</v>
      </c>
      <c r="O2545">
        <f>INDEX('Raw Election Data'!$A$1:$AN$3144,MATCH($C2545&amp;" "&amp;$B2545,'Raw Election Data'!$C$1:$C$3144,0),MATCH('Joined Data'!O$1,'Raw Election Data'!$A$1:$AN$1,0))</f>
        <v>-15621</v>
      </c>
      <c r="P2545">
        <f>INDEX('Raw Election Data'!$A$1:$AN$3144,MATCH($C2545&amp;" "&amp;$B2545,'Raw Election Data'!$C$1:$C$3144,0),MATCH('Joined Data'!P$1,'Raw Election Data'!$A$1:$AN$1,0))</f>
        <v>15621</v>
      </c>
      <c r="Q2545">
        <f>INDEX('Raw Election Data'!$A$1:$AN$3144,MATCH($C2545&amp;" "&amp;$B2545,'Raw Election Data'!$C$1:$C$3144,0),MATCH('Joined Data'!Q$1,'Raw Election Data'!$A$1:$AN$1,0))</f>
        <v>-0.23655278938760677</v>
      </c>
      <c r="R2545">
        <f>INDEX('Raw Election Data'!$A$1:$AN$3144,MATCH($C2545&amp;" "&amp;$B2545,'Raw Election Data'!$C$1:$C$3144,0),MATCH('Joined Data'!R$1,'Raw Election Data'!$A$1:$AN$1,0))</f>
        <v>0.23655278938760677</v>
      </c>
    </row>
    <row r="2546" spans="1:18" ht="13.5" hidden="1" customHeight="1" x14ac:dyDescent="0.15">
      <c r="A2546" t="s">
        <v>248</v>
      </c>
      <c r="B2546" t="s">
        <v>6397</v>
      </c>
      <c r="C2546" t="str">
        <f>INDEX(FIPS!$A$1:$E$3236,MATCH($F2546,FIPS!$D$1:$D$3236,0),5)</f>
        <v>Brewster County</v>
      </c>
      <c r="D2546" t="s">
        <v>296</v>
      </c>
      <c r="E2546" s="15" t="s">
        <v>27</v>
      </c>
      <c r="F2546" t="s">
        <v>6468</v>
      </c>
      <c r="G2546" t="s">
        <v>439</v>
      </c>
      <c r="H2546" t="str">
        <f>IFERROR(VLOOKUP($G2546,'Team Colors'!$A:$B,2,0),"#c9c9c9")</f>
        <v>#002244</v>
      </c>
      <c r="I2546">
        <f>INDEX('Raw Election Data'!$A$1:$AN$3144,MATCH($C2546&amp;" "&amp;$B2546,'Raw Election Data'!$C$1:$C$3144,0),MATCH('Joined Data'!I$1,'Raw Election Data'!$A$1:$AN$1,0))</f>
        <v>9145</v>
      </c>
      <c r="J2546">
        <f>INDEX('Raw Election Data'!$A$1:$AN$3144,MATCH($C2546&amp;" "&amp;$B2546,'Raw Election Data'!$C$1:$C$3144,0),MATCH('Joined Data'!J$1,'Raw Election Data'!$A$1:$AN$1,0))</f>
        <v>1869</v>
      </c>
      <c r="K2546">
        <f>INDEX('Raw Election Data'!$A$1:$AN$3144,MATCH($C2546&amp;" "&amp;$B2546,'Raw Election Data'!$C$1:$C$3144,0),MATCH('Joined Data'!K$1,'Raw Election Data'!$A$1:$AN$1,0))</f>
        <v>2073</v>
      </c>
      <c r="L2546">
        <f>INDEX('Raw Election Data'!$A$1:$AN$3144,MATCH($C2546&amp;" "&amp;$B2546,'Raw Election Data'!$C$1:$C$3144,0),MATCH('Joined Data'!L$1,'Raw Election Data'!$A$1:$AN$1,0))</f>
        <v>4226</v>
      </c>
      <c r="M2546">
        <f>INDEX('Raw Election Data'!$A$1:$AN$3144,MATCH($C2546&amp;" "&amp;$B2546,'Raw Election Data'!$C$1:$C$3144,0),MATCH('Joined Data'!M$1,'Raw Election Data'!$A$1:$AN$1,0))</f>
        <v>0.44226218646474208</v>
      </c>
      <c r="N2546">
        <f>INDEX('Raw Election Data'!$A$1:$AN$3144,MATCH($C2546&amp;" "&amp;$B2546,'Raw Election Data'!$C$1:$C$3144,0),MATCH('Joined Data'!N$1,'Raw Election Data'!$A$1:$AN$1,0))</f>
        <v>0.49053478466635114</v>
      </c>
      <c r="O2546">
        <f>INDEX('Raw Election Data'!$A$1:$AN$3144,MATCH($C2546&amp;" "&amp;$B2546,'Raw Election Data'!$C$1:$C$3144,0),MATCH('Joined Data'!O$1,'Raw Election Data'!$A$1:$AN$1,0))</f>
        <v>-204</v>
      </c>
      <c r="P2546">
        <f>INDEX('Raw Election Data'!$A$1:$AN$3144,MATCH($C2546&amp;" "&amp;$B2546,'Raw Election Data'!$C$1:$C$3144,0),MATCH('Joined Data'!P$1,'Raw Election Data'!$A$1:$AN$1,0))</f>
        <v>204</v>
      </c>
      <c r="Q2546">
        <f>INDEX('Raw Election Data'!$A$1:$AN$3144,MATCH($C2546&amp;" "&amp;$B2546,'Raw Election Data'!$C$1:$C$3144,0),MATCH('Joined Data'!Q$1,'Raw Election Data'!$A$1:$AN$1,0))</f>
        <v>-4.8272598201609063E-2</v>
      </c>
      <c r="R2546">
        <f>INDEX('Raw Election Data'!$A$1:$AN$3144,MATCH($C2546&amp;" "&amp;$B2546,'Raw Election Data'!$C$1:$C$3144,0),MATCH('Joined Data'!R$1,'Raw Election Data'!$A$1:$AN$1,0))</f>
        <v>4.8272598201609063E-2</v>
      </c>
    </row>
    <row r="2547" spans="1:18" ht="13.5" hidden="1" customHeight="1" x14ac:dyDescent="0.15">
      <c r="A2547" t="s">
        <v>248</v>
      </c>
      <c r="B2547" t="s">
        <v>6397</v>
      </c>
      <c r="C2547" t="str">
        <f>INDEX(FIPS!$A$1:$E$3236,MATCH($F2547,FIPS!$D$1:$D$3236,0),5)</f>
        <v>Briscoe County</v>
      </c>
      <c r="D2547" t="s">
        <v>296</v>
      </c>
      <c r="E2547" s="15" t="s">
        <v>28</v>
      </c>
      <c r="F2547" t="s">
        <v>6470</v>
      </c>
      <c r="G2547" t="s">
        <v>439</v>
      </c>
      <c r="H2547" t="str">
        <f>IFERROR(VLOOKUP($G2547,'Team Colors'!$A:$B,2,0),"#c9c9c9")</f>
        <v>#002244</v>
      </c>
      <c r="I2547">
        <f>INDEX('Raw Election Data'!$A$1:$AN$3144,MATCH($C2547&amp;" "&amp;$B2547,'Raw Election Data'!$C$1:$C$3144,0),MATCH('Joined Data'!I$1,'Raw Election Data'!$A$1:$AN$1,0))</f>
        <v>1505</v>
      </c>
      <c r="J2547">
        <f>INDEX('Raw Election Data'!$A$1:$AN$3144,MATCH($C2547&amp;" "&amp;$B2547,'Raw Election Data'!$C$1:$C$3144,0),MATCH('Joined Data'!J$1,'Raw Election Data'!$A$1:$AN$1,0))</f>
        <v>91</v>
      </c>
      <c r="K2547">
        <f>INDEX('Raw Election Data'!$A$1:$AN$3144,MATCH($C2547&amp;" "&amp;$B2547,'Raw Election Data'!$C$1:$C$3144,0),MATCH('Joined Data'!K$1,'Raw Election Data'!$A$1:$AN$1,0))</f>
        <v>625</v>
      </c>
      <c r="L2547">
        <f>INDEX('Raw Election Data'!$A$1:$AN$3144,MATCH($C2547&amp;" "&amp;$B2547,'Raw Election Data'!$C$1:$C$3144,0),MATCH('Joined Data'!L$1,'Raw Election Data'!$A$1:$AN$1,0))</f>
        <v>734</v>
      </c>
      <c r="M2547">
        <f>INDEX('Raw Election Data'!$A$1:$AN$3144,MATCH($C2547&amp;" "&amp;$B2547,'Raw Election Data'!$C$1:$C$3144,0),MATCH('Joined Data'!M$1,'Raw Election Data'!$A$1:$AN$1,0))</f>
        <v>0.12397820163487738</v>
      </c>
      <c r="N2547">
        <f>INDEX('Raw Election Data'!$A$1:$AN$3144,MATCH($C2547&amp;" "&amp;$B2547,'Raw Election Data'!$C$1:$C$3144,0),MATCH('Joined Data'!N$1,'Raw Election Data'!$A$1:$AN$1,0))</f>
        <v>0.85149863760217981</v>
      </c>
      <c r="O2547">
        <f>INDEX('Raw Election Data'!$A$1:$AN$3144,MATCH($C2547&amp;" "&amp;$B2547,'Raw Election Data'!$C$1:$C$3144,0),MATCH('Joined Data'!O$1,'Raw Election Data'!$A$1:$AN$1,0))</f>
        <v>-534</v>
      </c>
      <c r="P2547">
        <f>INDEX('Raw Election Data'!$A$1:$AN$3144,MATCH($C2547&amp;" "&amp;$B2547,'Raw Election Data'!$C$1:$C$3144,0),MATCH('Joined Data'!P$1,'Raw Election Data'!$A$1:$AN$1,0))</f>
        <v>534</v>
      </c>
      <c r="Q2547">
        <f>INDEX('Raw Election Data'!$A$1:$AN$3144,MATCH($C2547&amp;" "&amp;$B2547,'Raw Election Data'!$C$1:$C$3144,0),MATCH('Joined Data'!Q$1,'Raw Election Data'!$A$1:$AN$1,0))</f>
        <v>-0.72752043596730243</v>
      </c>
      <c r="R2547">
        <f>INDEX('Raw Election Data'!$A$1:$AN$3144,MATCH($C2547&amp;" "&amp;$B2547,'Raw Election Data'!$C$1:$C$3144,0),MATCH('Joined Data'!R$1,'Raw Election Data'!$A$1:$AN$1,0))</f>
        <v>0.72752043596730243</v>
      </c>
    </row>
    <row r="2548" spans="1:18" ht="13.5" hidden="1" customHeight="1" x14ac:dyDescent="0.15">
      <c r="A2548" t="s">
        <v>248</v>
      </c>
      <c r="B2548" t="s">
        <v>6397</v>
      </c>
      <c r="C2548" t="str">
        <f>INDEX(FIPS!$A$1:$E$3236,MATCH($F2548,FIPS!$D$1:$D$3236,0),5)</f>
        <v>Brooks County</v>
      </c>
      <c r="D2548" t="s">
        <v>296</v>
      </c>
      <c r="E2548" s="15" t="s">
        <v>29</v>
      </c>
      <c r="F2548" t="s">
        <v>6471</v>
      </c>
      <c r="G2548" t="s">
        <v>439</v>
      </c>
      <c r="H2548" t="str">
        <f>IFERROR(VLOOKUP($G2548,'Team Colors'!$A:$B,2,0),"#c9c9c9")</f>
        <v>#002244</v>
      </c>
      <c r="I2548">
        <f>INDEX('Raw Election Data'!$A$1:$AN$3144,MATCH($C2548&amp;" "&amp;$B2548,'Raw Election Data'!$C$1:$C$3144,0),MATCH('Joined Data'!I$1,'Raw Election Data'!$A$1:$AN$1,0))</f>
        <v>7230</v>
      </c>
      <c r="J2548">
        <f>INDEX('Raw Election Data'!$A$1:$AN$3144,MATCH($C2548&amp;" "&amp;$B2548,'Raw Election Data'!$C$1:$C$3144,0),MATCH('Joined Data'!J$1,'Raw Election Data'!$A$1:$AN$1,0))</f>
        <v>1937</v>
      </c>
      <c r="K2548">
        <f>INDEX('Raw Election Data'!$A$1:$AN$3144,MATCH($C2548&amp;" "&amp;$B2548,'Raw Election Data'!$C$1:$C$3144,0),MATCH('Joined Data'!K$1,'Raw Election Data'!$A$1:$AN$1,0))</f>
        <v>613</v>
      </c>
      <c r="L2548">
        <f>INDEX('Raw Election Data'!$A$1:$AN$3144,MATCH($C2548&amp;" "&amp;$B2548,'Raw Election Data'!$C$1:$C$3144,0),MATCH('Joined Data'!L$1,'Raw Election Data'!$A$1:$AN$1,0))</f>
        <v>2596</v>
      </c>
      <c r="M2548">
        <f>INDEX('Raw Election Data'!$A$1:$AN$3144,MATCH($C2548&amp;" "&amp;$B2548,'Raw Election Data'!$C$1:$C$3144,0),MATCH('Joined Data'!M$1,'Raw Election Data'!$A$1:$AN$1,0))</f>
        <v>0.74614791987673346</v>
      </c>
      <c r="N2548">
        <f>INDEX('Raw Election Data'!$A$1:$AN$3144,MATCH($C2548&amp;" "&amp;$B2548,'Raw Election Data'!$C$1:$C$3144,0),MATCH('Joined Data'!N$1,'Raw Election Data'!$A$1:$AN$1,0))</f>
        <v>0.23613251155624038</v>
      </c>
      <c r="O2548">
        <f>INDEX('Raw Election Data'!$A$1:$AN$3144,MATCH($C2548&amp;" "&amp;$B2548,'Raw Election Data'!$C$1:$C$3144,0),MATCH('Joined Data'!O$1,'Raw Election Data'!$A$1:$AN$1,0))</f>
        <v>1324</v>
      </c>
      <c r="P2548">
        <f>INDEX('Raw Election Data'!$A$1:$AN$3144,MATCH($C2548&amp;" "&amp;$B2548,'Raw Election Data'!$C$1:$C$3144,0),MATCH('Joined Data'!P$1,'Raw Election Data'!$A$1:$AN$1,0))</f>
        <v>-1324</v>
      </c>
      <c r="Q2548">
        <f>INDEX('Raw Election Data'!$A$1:$AN$3144,MATCH($C2548&amp;" "&amp;$B2548,'Raw Election Data'!$C$1:$C$3144,0),MATCH('Joined Data'!Q$1,'Raw Election Data'!$A$1:$AN$1,0))</f>
        <v>0.51001540832049308</v>
      </c>
      <c r="R2548">
        <f>INDEX('Raw Election Data'!$A$1:$AN$3144,MATCH($C2548&amp;" "&amp;$B2548,'Raw Election Data'!$C$1:$C$3144,0),MATCH('Joined Data'!R$1,'Raw Election Data'!$A$1:$AN$1,0))</f>
        <v>-0.51001540832049308</v>
      </c>
    </row>
    <row r="2549" spans="1:18" ht="13.5" hidden="1" customHeight="1" x14ac:dyDescent="0.15">
      <c r="A2549" t="s">
        <v>248</v>
      </c>
      <c r="B2549" t="s">
        <v>6397</v>
      </c>
      <c r="C2549" t="str">
        <f>INDEX(FIPS!$A$1:$E$3236,MATCH($F2549,FIPS!$D$1:$D$3236,0),5)</f>
        <v>Brown County</v>
      </c>
      <c r="D2549" t="s">
        <v>296</v>
      </c>
      <c r="E2549" s="15" t="s">
        <v>30</v>
      </c>
      <c r="F2549" t="s">
        <v>6472</v>
      </c>
      <c r="G2549" t="s">
        <v>439</v>
      </c>
      <c r="H2549" t="str">
        <f>IFERROR(VLOOKUP($G2549,'Team Colors'!$A:$B,2,0),"#c9c9c9")</f>
        <v>#002244</v>
      </c>
      <c r="I2549">
        <f>INDEX('Raw Election Data'!$A$1:$AN$3144,MATCH($C2549&amp;" "&amp;$B2549,'Raw Election Data'!$C$1:$C$3144,0),MATCH('Joined Data'!I$1,'Raw Election Data'!$A$1:$AN$1,0))</f>
        <v>37896</v>
      </c>
      <c r="J2549">
        <f>INDEX('Raw Election Data'!$A$1:$AN$3144,MATCH($C2549&amp;" "&amp;$B2549,'Raw Election Data'!$C$1:$C$3144,0),MATCH('Joined Data'!J$1,'Raw Election Data'!$A$1:$AN$1,0))</f>
        <v>1621</v>
      </c>
      <c r="K2549">
        <f>INDEX('Raw Election Data'!$A$1:$AN$3144,MATCH($C2549&amp;" "&amp;$B2549,'Raw Election Data'!$C$1:$C$3144,0),MATCH('Joined Data'!K$1,'Raw Election Data'!$A$1:$AN$1,0))</f>
        <v>12010</v>
      </c>
      <c r="L2549">
        <f>INDEX('Raw Election Data'!$A$1:$AN$3144,MATCH($C2549&amp;" "&amp;$B2549,'Raw Election Data'!$C$1:$C$3144,0),MATCH('Joined Data'!L$1,'Raw Election Data'!$A$1:$AN$1,0))</f>
        <v>13949</v>
      </c>
      <c r="M2549">
        <f>INDEX('Raw Election Data'!$A$1:$AN$3144,MATCH($C2549&amp;" "&amp;$B2549,'Raw Election Data'!$C$1:$C$3144,0),MATCH('Joined Data'!M$1,'Raw Election Data'!$A$1:$AN$1,0))</f>
        <v>0.11620904724353</v>
      </c>
      <c r="N2549">
        <f>INDEX('Raw Election Data'!$A$1:$AN$3144,MATCH($C2549&amp;" "&amp;$B2549,'Raw Election Data'!$C$1:$C$3144,0),MATCH('Joined Data'!N$1,'Raw Election Data'!$A$1:$AN$1,0))</f>
        <v>0.86099361961430931</v>
      </c>
      <c r="O2549">
        <f>INDEX('Raw Election Data'!$A$1:$AN$3144,MATCH($C2549&amp;" "&amp;$B2549,'Raw Election Data'!$C$1:$C$3144,0),MATCH('Joined Data'!O$1,'Raw Election Data'!$A$1:$AN$1,0))</f>
        <v>-10389</v>
      </c>
      <c r="P2549">
        <f>INDEX('Raw Election Data'!$A$1:$AN$3144,MATCH($C2549&amp;" "&amp;$B2549,'Raw Election Data'!$C$1:$C$3144,0),MATCH('Joined Data'!P$1,'Raw Election Data'!$A$1:$AN$1,0))</f>
        <v>10389</v>
      </c>
      <c r="Q2549">
        <f>INDEX('Raw Election Data'!$A$1:$AN$3144,MATCH($C2549&amp;" "&amp;$B2549,'Raw Election Data'!$C$1:$C$3144,0),MATCH('Joined Data'!Q$1,'Raw Election Data'!$A$1:$AN$1,0))</f>
        <v>-0.74478457237077933</v>
      </c>
      <c r="R2549">
        <f>INDEX('Raw Election Data'!$A$1:$AN$3144,MATCH($C2549&amp;" "&amp;$B2549,'Raw Election Data'!$C$1:$C$3144,0),MATCH('Joined Data'!R$1,'Raw Election Data'!$A$1:$AN$1,0))</f>
        <v>0.74478457237077933</v>
      </c>
    </row>
    <row r="2550" spans="1:18" ht="13.5" hidden="1" customHeight="1" x14ac:dyDescent="0.15">
      <c r="A2550" t="s">
        <v>248</v>
      </c>
      <c r="B2550" t="s">
        <v>6397</v>
      </c>
      <c r="C2550" t="str">
        <f>INDEX(FIPS!$A$1:$E$3236,MATCH($F2550,FIPS!$D$1:$D$3236,0),5)</f>
        <v>Burleson County</v>
      </c>
      <c r="D2550" t="s">
        <v>296</v>
      </c>
      <c r="E2550" s="15" t="s">
        <v>31</v>
      </c>
      <c r="F2550" t="s">
        <v>6476</v>
      </c>
      <c r="G2550" t="s">
        <v>439</v>
      </c>
      <c r="H2550" t="str">
        <f>IFERROR(VLOOKUP($G2550,'Team Colors'!$A:$B,2,0),"#c9c9c9")</f>
        <v>#002244</v>
      </c>
      <c r="I2550">
        <f>INDEX('Raw Election Data'!$A$1:$AN$3144,MATCH($C2550&amp;" "&amp;$B2550,'Raw Election Data'!$C$1:$C$3144,0),MATCH('Joined Data'!I$1,'Raw Election Data'!$A$1:$AN$1,0))</f>
        <v>17460</v>
      </c>
      <c r="J2550">
        <f>INDEX('Raw Election Data'!$A$1:$AN$3144,MATCH($C2550&amp;" "&amp;$B2550,'Raw Election Data'!$C$1:$C$3144,0),MATCH('Joined Data'!J$1,'Raw Election Data'!$A$1:$AN$1,0))</f>
        <v>1491</v>
      </c>
      <c r="K2550">
        <f>INDEX('Raw Election Data'!$A$1:$AN$3144,MATCH($C2550&amp;" "&amp;$B2550,'Raw Election Data'!$C$1:$C$3144,0),MATCH('Joined Data'!K$1,'Raw Election Data'!$A$1:$AN$1,0))</f>
        <v>5316</v>
      </c>
      <c r="L2550">
        <f>INDEX('Raw Election Data'!$A$1:$AN$3144,MATCH($C2550&amp;" "&amp;$B2550,'Raw Election Data'!$C$1:$C$3144,0),MATCH('Joined Data'!L$1,'Raw Election Data'!$A$1:$AN$1,0))</f>
        <v>6945</v>
      </c>
      <c r="M2550">
        <f>INDEX('Raw Election Data'!$A$1:$AN$3144,MATCH($C2550&amp;" "&amp;$B2550,'Raw Election Data'!$C$1:$C$3144,0),MATCH('Joined Data'!M$1,'Raw Election Data'!$A$1:$AN$1,0))</f>
        <v>0.21468682505399567</v>
      </c>
      <c r="N2550">
        <f>INDEX('Raw Election Data'!$A$1:$AN$3144,MATCH($C2550&amp;" "&amp;$B2550,'Raw Election Data'!$C$1:$C$3144,0),MATCH('Joined Data'!N$1,'Raw Election Data'!$A$1:$AN$1,0))</f>
        <v>0.76544276457883365</v>
      </c>
      <c r="O2550">
        <f>INDEX('Raw Election Data'!$A$1:$AN$3144,MATCH($C2550&amp;" "&amp;$B2550,'Raw Election Data'!$C$1:$C$3144,0),MATCH('Joined Data'!O$1,'Raw Election Data'!$A$1:$AN$1,0))</f>
        <v>-3825</v>
      </c>
      <c r="P2550">
        <f>INDEX('Raw Election Data'!$A$1:$AN$3144,MATCH($C2550&amp;" "&amp;$B2550,'Raw Election Data'!$C$1:$C$3144,0),MATCH('Joined Data'!P$1,'Raw Election Data'!$A$1:$AN$1,0))</f>
        <v>3825</v>
      </c>
      <c r="Q2550">
        <f>INDEX('Raw Election Data'!$A$1:$AN$3144,MATCH($C2550&amp;" "&amp;$B2550,'Raw Election Data'!$C$1:$C$3144,0),MATCH('Joined Data'!Q$1,'Raw Election Data'!$A$1:$AN$1,0))</f>
        <v>-0.55075593952483803</v>
      </c>
      <c r="R2550">
        <f>INDEX('Raw Election Data'!$A$1:$AN$3144,MATCH($C2550&amp;" "&amp;$B2550,'Raw Election Data'!$C$1:$C$3144,0),MATCH('Joined Data'!R$1,'Raw Election Data'!$A$1:$AN$1,0))</f>
        <v>0.55075593952483803</v>
      </c>
    </row>
    <row r="2551" spans="1:18" ht="13.5" hidden="1" customHeight="1" x14ac:dyDescent="0.15">
      <c r="A2551" t="s">
        <v>248</v>
      </c>
      <c r="B2551" t="s">
        <v>6397</v>
      </c>
      <c r="C2551" t="str">
        <f>INDEX(FIPS!$A$1:$E$3236,MATCH($F2551,FIPS!$D$1:$D$3236,0),5)</f>
        <v>Burnet County</v>
      </c>
      <c r="D2551" t="s">
        <v>296</v>
      </c>
      <c r="E2551" s="15" t="s">
        <v>32</v>
      </c>
      <c r="F2551" t="s">
        <v>6478</v>
      </c>
      <c r="G2551" t="s">
        <v>439</v>
      </c>
      <c r="H2551" t="str">
        <f>IFERROR(VLOOKUP($G2551,'Team Colors'!$A:$B,2,0),"#c9c9c9")</f>
        <v>#002244</v>
      </c>
      <c r="I2551">
        <f>INDEX('Raw Election Data'!$A$1:$AN$3144,MATCH($C2551&amp;" "&amp;$B2551,'Raw Election Data'!$C$1:$C$3144,0),MATCH('Joined Data'!I$1,'Raw Election Data'!$A$1:$AN$1,0))</f>
        <v>45463</v>
      </c>
      <c r="J2551">
        <f>INDEX('Raw Election Data'!$A$1:$AN$3144,MATCH($C2551&amp;" "&amp;$B2551,'Raw Election Data'!$C$1:$C$3144,0),MATCH('Joined Data'!J$1,'Raw Election Data'!$A$1:$AN$1,0))</f>
        <v>3785</v>
      </c>
      <c r="K2551">
        <f>INDEX('Raw Election Data'!$A$1:$AN$3144,MATCH($C2551&amp;" "&amp;$B2551,'Raw Election Data'!$C$1:$C$3144,0),MATCH('Joined Data'!K$1,'Raw Election Data'!$A$1:$AN$1,0))</f>
        <v>14595</v>
      </c>
      <c r="L2551">
        <f>INDEX('Raw Election Data'!$A$1:$AN$3144,MATCH($C2551&amp;" "&amp;$B2551,'Raw Election Data'!$C$1:$C$3144,0),MATCH('Joined Data'!L$1,'Raw Election Data'!$A$1:$AN$1,0))</f>
        <v>19046</v>
      </c>
      <c r="M2551">
        <f>INDEX('Raw Election Data'!$A$1:$AN$3144,MATCH($C2551&amp;" "&amp;$B2551,'Raw Election Data'!$C$1:$C$3144,0),MATCH('Joined Data'!M$1,'Raw Election Data'!$A$1:$AN$1,0))</f>
        <v>0.19872939199831985</v>
      </c>
      <c r="N2551">
        <f>INDEX('Raw Election Data'!$A$1:$AN$3144,MATCH($C2551&amp;" "&amp;$B2551,'Raw Election Data'!$C$1:$C$3144,0),MATCH('Joined Data'!N$1,'Raw Election Data'!$A$1:$AN$1,0))</f>
        <v>0.76630263572403656</v>
      </c>
      <c r="O2551">
        <f>INDEX('Raw Election Data'!$A$1:$AN$3144,MATCH($C2551&amp;" "&amp;$B2551,'Raw Election Data'!$C$1:$C$3144,0),MATCH('Joined Data'!O$1,'Raw Election Data'!$A$1:$AN$1,0))</f>
        <v>-10810</v>
      </c>
      <c r="P2551">
        <f>INDEX('Raw Election Data'!$A$1:$AN$3144,MATCH($C2551&amp;" "&amp;$B2551,'Raw Election Data'!$C$1:$C$3144,0),MATCH('Joined Data'!P$1,'Raw Election Data'!$A$1:$AN$1,0))</f>
        <v>10810</v>
      </c>
      <c r="Q2551">
        <f>INDEX('Raw Election Data'!$A$1:$AN$3144,MATCH($C2551&amp;" "&amp;$B2551,'Raw Election Data'!$C$1:$C$3144,0),MATCH('Joined Data'!Q$1,'Raw Election Data'!$A$1:$AN$1,0))</f>
        <v>-0.56757324372571671</v>
      </c>
      <c r="R2551">
        <f>INDEX('Raw Election Data'!$A$1:$AN$3144,MATCH($C2551&amp;" "&amp;$B2551,'Raw Election Data'!$C$1:$C$3144,0),MATCH('Joined Data'!R$1,'Raw Election Data'!$A$1:$AN$1,0))</f>
        <v>0.56757324372571671</v>
      </c>
    </row>
    <row r="2552" spans="1:18" ht="13.5" hidden="1" customHeight="1" x14ac:dyDescent="0.15">
      <c r="A2552" t="s">
        <v>248</v>
      </c>
      <c r="B2552" t="s">
        <v>6397</v>
      </c>
      <c r="C2552" t="str">
        <f>INDEX(FIPS!$A$1:$E$3236,MATCH($F2552,FIPS!$D$1:$D$3236,0),5)</f>
        <v>Caldwell County</v>
      </c>
      <c r="D2552" t="s">
        <v>296</v>
      </c>
      <c r="E2552" s="15" t="s">
        <v>33</v>
      </c>
      <c r="F2552" t="s">
        <v>6479</v>
      </c>
      <c r="G2552" t="s">
        <v>439</v>
      </c>
      <c r="H2552" t="str">
        <f>IFERROR(VLOOKUP($G2552,'Team Colors'!$A:$B,2,0),"#c9c9c9")</f>
        <v>#002244</v>
      </c>
      <c r="I2552">
        <f>INDEX('Raw Election Data'!$A$1:$AN$3144,MATCH($C2552&amp;" "&amp;$B2552,'Raw Election Data'!$C$1:$C$3144,0),MATCH('Joined Data'!I$1,'Raw Election Data'!$A$1:$AN$1,0))</f>
        <v>40522</v>
      </c>
      <c r="J2552">
        <f>INDEX('Raw Election Data'!$A$1:$AN$3144,MATCH($C2552&amp;" "&amp;$B2552,'Raw Election Data'!$C$1:$C$3144,0),MATCH('Joined Data'!J$1,'Raw Election Data'!$A$1:$AN$1,0))</f>
        <v>4663</v>
      </c>
      <c r="K2552">
        <f>INDEX('Raw Election Data'!$A$1:$AN$3144,MATCH($C2552&amp;" "&amp;$B2552,'Raw Election Data'!$C$1:$C$3144,0),MATCH('Joined Data'!K$1,'Raw Election Data'!$A$1:$AN$1,0))</f>
        <v>6516</v>
      </c>
      <c r="L2552">
        <f>INDEX('Raw Election Data'!$A$1:$AN$3144,MATCH($C2552&amp;" "&amp;$B2552,'Raw Election Data'!$C$1:$C$3144,0),MATCH('Joined Data'!L$1,'Raw Election Data'!$A$1:$AN$1,0))</f>
        <v>11709</v>
      </c>
      <c r="M2552">
        <f>INDEX('Raw Election Data'!$A$1:$AN$3144,MATCH($C2552&amp;" "&amp;$B2552,'Raw Election Data'!$C$1:$C$3144,0),MATCH('Joined Data'!M$1,'Raw Election Data'!$A$1:$AN$1,0))</f>
        <v>0.39824066957041593</v>
      </c>
      <c r="N2552">
        <f>INDEX('Raw Election Data'!$A$1:$AN$3144,MATCH($C2552&amp;" "&amp;$B2552,'Raw Election Data'!$C$1:$C$3144,0),MATCH('Joined Data'!N$1,'Raw Election Data'!$A$1:$AN$1,0))</f>
        <v>0.5564950038431975</v>
      </c>
      <c r="O2552">
        <f>INDEX('Raw Election Data'!$A$1:$AN$3144,MATCH($C2552&amp;" "&amp;$B2552,'Raw Election Data'!$C$1:$C$3144,0),MATCH('Joined Data'!O$1,'Raw Election Data'!$A$1:$AN$1,0))</f>
        <v>-1853</v>
      </c>
      <c r="P2552">
        <f>INDEX('Raw Election Data'!$A$1:$AN$3144,MATCH($C2552&amp;" "&amp;$B2552,'Raw Election Data'!$C$1:$C$3144,0),MATCH('Joined Data'!P$1,'Raw Election Data'!$A$1:$AN$1,0))</f>
        <v>1853</v>
      </c>
      <c r="Q2552">
        <f>INDEX('Raw Election Data'!$A$1:$AN$3144,MATCH($C2552&amp;" "&amp;$B2552,'Raw Election Data'!$C$1:$C$3144,0),MATCH('Joined Data'!Q$1,'Raw Election Data'!$A$1:$AN$1,0))</f>
        <v>-0.15825433427278157</v>
      </c>
      <c r="R2552">
        <f>INDEX('Raw Election Data'!$A$1:$AN$3144,MATCH($C2552&amp;" "&amp;$B2552,'Raw Election Data'!$C$1:$C$3144,0),MATCH('Joined Data'!R$1,'Raw Election Data'!$A$1:$AN$1,0))</f>
        <v>0.15825433427278157</v>
      </c>
    </row>
    <row r="2553" spans="1:18" ht="13.5" hidden="1" customHeight="1" x14ac:dyDescent="0.15">
      <c r="A2553" t="s">
        <v>248</v>
      </c>
      <c r="B2553" t="s">
        <v>6397</v>
      </c>
      <c r="C2553" t="str">
        <f>INDEX(FIPS!$A$1:$E$3236,MATCH($F2553,FIPS!$D$1:$D$3236,0),5)</f>
        <v>Calhoun County</v>
      </c>
      <c r="D2553" t="s">
        <v>296</v>
      </c>
      <c r="E2553" s="15" t="s">
        <v>34</v>
      </c>
      <c r="F2553" t="s">
        <v>6480</v>
      </c>
      <c r="G2553" t="s">
        <v>439</v>
      </c>
      <c r="H2553" t="str">
        <f>IFERROR(VLOOKUP($G2553,'Team Colors'!$A:$B,2,0),"#c9c9c9")</f>
        <v>#002244</v>
      </c>
      <c r="I2553">
        <f>INDEX('Raw Election Data'!$A$1:$AN$3144,MATCH($C2553&amp;" "&amp;$B2553,'Raw Election Data'!$C$1:$C$3144,0),MATCH('Joined Data'!I$1,'Raw Election Data'!$A$1:$AN$1,0))</f>
        <v>21895</v>
      </c>
      <c r="J2553">
        <f>INDEX('Raw Election Data'!$A$1:$AN$3144,MATCH($C2553&amp;" "&amp;$B2553,'Raw Election Data'!$C$1:$C$3144,0),MATCH('Joined Data'!J$1,'Raw Election Data'!$A$1:$AN$1,0))</f>
        <v>2118</v>
      </c>
      <c r="K2553">
        <f>INDEX('Raw Election Data'!$A$1:$AN$3144,MATCH($C2553&amp;" "&amp;$B2553,'Raw Election Data'!$C$1:$C$3144,0),MATCH('Joined Data'!K$1,'Raw Election Data'!$A$1:$AN$1,0))</f>
        <v>4638</v>
      </c>
      <c r="L2553">
        <f>INDEX('Raw Election Data'!$A$1:$AN$3144,MATCH($C2553&amp;" "&amp;$B2553,'Raw Election Data'!$C$1:$C$3144,0),MATCH('Joined Data'!L$1,'Raw Election Data'!$A$1:$AN$1,0))</f>
        <v>6957</v>
      </c>
      <c r="M2553">
        <f>INDEX('Raw Election Data'!$A$1:$AN$3144,MATCH($C2553&amp;" "&amp;$B2553,'Raw Election Data'!$C$1:$C$3144,0),MATCH('Joined Data'!M$1,'Raw Election Data'!$A$1:$AN$1,0))</f>
        <v>0.30444156964208713</v>
      </c>
      <c r="N2553">
        <f>INDEX('Raw Election Data'!$A$1:$AN$3144,MATCH($C2553&amp;" "&amp;$B2553,'Raw Election Data'!$C$1:$C$3144,0),MATCH('Joined Data'!N$1,'Raw Election Data'!$A$1:$AN$1,0))</f>
        <v>0.66666666666666663</v>
      </c>
      <c r="O2553">
        <f>INDEX('Raw Election Data'!$A$1:$AN$3144,MATCH($C2553&amp;" "&amp;$B2553,'Raw Election Data'!$C$1:$C$3144,0),MATCH('Joined Data'!O$1,'Raw Election Data'!$A$1:$AN$1,0))</f>
        <v>-2520</v>
      </c>
      <c r="P2553">
        <f>INDEX('Raw Election Data'!$A$1:$AN$3144,MATCH($C2553&amp;" "&amp;$B2553,'Raw Election Data'!$C$1:$C$3144,0),MATCH('Joined Data'!P$1,'Raw Election Data'!$A$1:$AN$1,0))</f>
        <v>2520</v>
      </c>
      <c r="Q2553">
        <f>INDEX('Raw Election Data'!$A$1:$AN$3144,MATCH($C2553&amp;" "&amp;$B2553,'Raw Election Data'!$C$1:$C$3144,0),MATCH('Joined Data'!Q$1,'Raw Election Data'!$A$1:$AN$1,0))</f>
        <v>-0.3622250970245795</v>
      </c>
      <c r="R2553">
        <f>INDEX('Raw Election Data'!$A$1:$AN$3144,MATCH($C2553&amp;" "&amp;$B2553,'Raw Election Data'!$C$1:$C$3144,0),MATCH('Joined Data'!R$1,'Raw Election Data'!$A$1:$AN$1,0))</f>
        <v>0.3622250970245795</v>
      </c>
    </row>
    <row r="2554" spans="1:18" ht="13.5" hidden="1" customHeight="1" x14ac:dyDescent="0.15">
      <c r="A2554" t="s">
        <v>248</v>
      </c>
      <c r="B2554" t="s">
        <v>6397</v>
      </c>
      <c r="C2554" t="str">
        <f>INDEX(FIPS!$A$1:$E$3236,MATCH($F2554,FIPS!$D$1:$D$3236,0),5)</f>
        <v>Callahan County</v>
      </c>
      <c r="D2554" t="s">
        <v>296</v>
      </c>
      <c r="E2554" s="15" t="s">
        <v>35</v>
      </c>
      <c r="F2554" t="s">
        <v>6486</v>
      </c>
      <c r="G2554" t="s">
        <v>439</v>
      </c>
      <c r="H2554" t="str">
        <f>IFERROR(VLOOKUP($G2554,'Team Colors'!$A:$B,2,0),"#c9c9c9")</f>
        <v>#002244</v>
      </c>
      <c r="I2554">
        <f>INDEX('Raw Election Data'!$A$1:$AN$3144,MATCH($C2554&amp;" "&amp;$B2554,'Raw Election Data'!$C$1:$C$3144,0),MATCH('Joined Data'!I$1,'Raw Election Data'!$A$1:$AN$1,0))</f>
        <v>13557</v>
      </c>
      <c r="J2554">
        <f>INDEX('Raw Election Data'!$A$1:$AN$3144,MATCH($C2554&amp;" "&amp;$B2554,'Raw Election Data'!$C$1:$C$3144,0),MATCH('Joined Data'!J$1,'Raw Election Data'!$A$1:$AN$1,0))</f>
        <v>568</v>
      </c>
      <c r="K2554">
        <f>INDEX('Raw Election Data'!$A$1:$AN$3144,MATCH($C2554&amp;" "&amp;$B2554,'Raw Election Data'!$C$1:$C$3144,0),MATCH('Joined Data'!K$1,'Raw Election Data'!$A$1:$AN$1,0))</f>
        <v>4858</v>
      </c>
      <c r="L2554">
        <f>INDEX('Raw Election Data'!$A$1:$AN$3144,MATCH($C2554&amp;" "&amp;$B2554,'Raw Election Data'!$C$1:$C$3144,0),MATCH('Joined Data'!L$1,'Raw Election Data'!$A$1:$AN$1,0))</f>
        <v>5556</v>
      </c>
      <c r="M2554">
        <f>INDEX('Raw Election Data'!$A$1:$AN$3144,MATCH($C2554&amp;" "&amp;$B2554,'Raw Election Data'!$C$1:$C$3144,0),MATCH('Joined Data'!M$1,'Raw Election Data'!$A$1:$AN$1,0))</f>
        <v>0.10223182145428365</v>
      </c>
      <c r="N2554">
        <f>INDEX('Raw Election Data'!$A$1:$AN$3144,MATCH($C2554&amp;" "&amp;$B2554,'Raw Election Data'!$C$1:$C$3144,0),MATCH('Joined Data'!N$1,'Raw Election Data'!$A$1:$AN$1,0))</f>
        <v>0.87437005039596827</v>
      </c>
      <c r="O2554">
        <f>INDEX('Raw Election Data'!$A$1:$AN$3144,MATCH($C2554&amp;" "&amp;$B2554,'Raw Election Data'!$C$1:$C$3144,0),MATCH('Joined Data'!O$1,'Raw Election Data'!$A$1:$AN$1,0))</f>
        <v>-4290</v>
      </c>
      <c r="P2554">
        <f>INDEX('Raw Election Data'!$A$1:$AN$3144,MATCH($C2554&amp;" "&amp;$B2554,'Raw Election Data'!$C$1:$C$3144,0),MATCH('Joined Data'!P$1,'Raw Election Data'!$A$1:$AN$1,0))</f>
        <v>4290</v>
      </c>
      <c r="Q2554">
        <f>INDEX('Raw Election Data'!$A$1:$AN$3144,MATCH($C2554&amp;" "&amp;$B2554,'Raw Election Data'!$C$1:$C$3144,0),MATCH('Joined Data'!Q$1,'Raw Election Data'!$A$1:$AN$1,0))</f>
        <v>-0.7721382289416846</v>
      </c>
      <c r="R2554">
        <f>INDEX('Raw Election Data'!$A$1:$AN$3144,MATCH($C2554&amp;" "&amp;$B2554,'Raw Election Data'!$C$1:$C$3144,0),MATCH('Joined Data'!R$1,'Raw Election Data'!$A$1:$AN$1,0))</f>
        <v>0.7721382289416846</v>
      </c>
    </row>
    <row r="2555" spans="1:18" ht="13.5" hidden="1" customHeight="1" x14ac:dyDescent="0.15">
      <c r="A2555" t="s">
        <v>248</v>
      </c>
      <c r="B2555" t="s">
        <v>6397</v>
      </c>
      <c r="C2555" t="str">
        <f>INDEX(FIPS!$A$1:$E$3236,MATCH($F2555,FIPS!$D$1:$D$3236,0),5)</f>
        <v>Cameron County</v>
      </c>
      <c r="D2555" t="s">
        <v>296</v>
      </c>
      <c r="E2555" s="15" t="s">
        <v>36</v>
      </c>
      <c r="F2555" t="s">
        <v>6489</v>
      </c>
      <c r="G2555" t="s">
        <v>439</v>
      </c>
      <c r="H2555" t="str">
        <f>IFERROR(VLOOKUP($G2555,'Team Colors'!$A:$B,2,0),"#c9c9c9")</f>
        <v>#002244</v>
      </c>
      <c r="I2555">
        <f>INDEX('Raw Election Data'!$A$1:$AN$3144,MATCH($C2555&amp;" "&amp;$B2555,'Raw Election Data'!$C$1:$C$3144,0),MATCH('Joined Data'!I$1,'Raw Election Data'!$A$1:$AN$1,0))</f>
        <v>422156</v>
      </c>
      <c r="J2555">
        <f>INDEX('Raw Election Data'!$A$1:$AN$3144,MATCH($C2555&amp;" "&amp;$B2555,'Raw Election Data'!$C$1:$C$3144,0),MATCH('Joined Data'!J$1,'Raw Election Data'!$A$1:$AN$1,0))</f>
        <v>59319</v>
      </c>
      <c r="K2555">
        <f>INDEX('Raw Election Data'!$A$1:$AN$3144,MATCH($C2555&amp;" "&amp;$B2555,'Raw Election Data'!$C$1:$C$3144,0),MATCH('Joined Data'!K$1,'Raw Election Data'!$A$1:$AN$1,0))</f>
        <v>29432</v>
      </c>
      <c r="L2555">
        <f>INDEX('Raw Election Data'!$A$1:$AN$3144,MATCH($C2555&amp;" "&amp;$B2555,'Raw Election Data'!$C$1:$C$3144,0),MATCH('Joined Data'!L$1,'Raw Election Data'!$A$1:$AN$1,0))</f>
        <v>91804</v>
      </c>
      <c r="M2555">
        <f>INDEX('Raw Election Data'!$A$1:$AN$3144,MATCH($C2555&amp;" "&amp;$B2555,'Raw Election Data'!$C$1:$C$3144,0),MATCH('Joined Data'!M$1,'Raw Election Data'!$A$1:$AN$1,0))</f>
        <v>0.64614831597751732</v>
      </c>
      <c r="N2555">
        <f>INDEX('Raw Election Data'!$A$1:$AN$3144,MATCH($C2555&amp;" "&amp;$B2555,'Raw Election Data'!$C$1:$C$3144,0),MATCH('Joined Data'!N$1,'Raw Election Data'!$A$1:$AN$1,0))</f>
        <v>0.32059605245958783</v>
      </c>
      <c r="O2555">
        <f>INDEX('Raw Election Data'!$A$1:$AN$3144,MATCH($C2555&amp;" "&amp;$B2555,'Raw Election Data'!$C$1:$C$3144,0),MATCH('Joined Data'!O$1,'Raw Election Data'!$A$1:$AN$1,0))</f>
        <v>29887</v>
      </c>
      <c r="P2555">
        <f>INDEX('Raw Election Data'!$A$1:$AN$3144,MATCH($C2555&amp;" "&amp;$B2555,'Raw Election Data'!$C$1:$C$3144,0),MATCH('Joined Data'!P$1,'Raw Election Data'!$A$1:$AN$1,0))</f>
        <v>-29887</v>
      </c>
      <c r="Q2555">
        <f>INDEX('Raw Election Data'!$A$1:$AN$3144,MATCH($C2555&amp;" "&amp;$B2555,'Raw Election Data'!$C$1:$C$3144,0),MATCH('Joined Data'!Q$1,'Raw Election Data'!$A$1:$AN$1,0))</f>
        <v>0.32555226351792949</v>
      </c>
      <c r="R2555">
        <f>INDEX('Raw Election Data'!$A$1:$AN$3144,MATCH($C2555&amp;" "&amp;$B2555,'Raw Election Data'!$C$1:$C$3144,0),MATCH('Joined Data'!R$1,'Raw Election Data'!$A$1:$AN$1,0))</f>
        <v>-0.32555226351792949</v>
      </c>
    </row>
    <row r="2556" spans="1:18" ht="13.5" hidden="1" customHeight="1" x14ac:dyDescent="0.15">
      <c r="A2556" t="s">
        <v>248</v>
      </c>
      <c r="B2556" t="s">
        <v>6397</v>
      </c>
      <c r="C2556" t="str">
        <f>INDEX(FIPS!$A$1:$E$3236,MATCH($F2556,FIPS!$D$1:$D$3236,0),5)</f>
        <v>Camp County</v>
      </c>
      <c r="D2556" t="s">
        <v>296</v>
      </c>
      <c r="E2556" s="15" t="s">
        <v>37</v>
      </c>
      <c r="F2556" t="s">
        <v>6495</v>
      </c>
      <c r="G2556" t="s">
        <v>439</v>
      </c>
      <c r="H2556" t="str">
        <f>IFERROR(VLOOKUP($G2556,'Team Colors'!$A:$B,2,0),"#c9c9c9")</f>
        <v>#002244</v>
      </c>
      <c r="I2556">
        <f>INDEX('Raw Election Data'!$A$1:$AN$3144,MATCH($C2556&amp;" "&amp;$B2556,'Raw Election Data'!$C$1:$C$3144,0),MATCH('Joined Data'!I$1,'Raw Election Data'!$A$1:$AN$1,0))</f>
        <v>12682</v>
      </c>
      <c r="J2556">
        <f>INDEX('Raw Election Data'!$A$1:$AN$3144,MATCH($C2556&amp;" "&amp;$B2556,'Raw Election Data'!$C$1:$C$3144,0),MATCH('Joined Data'!J$1,'Raw Election Data'!$A$1:$AN$1,0))</f>
        <v>1260</v>
      </c>
      <c r="K2556">
        <f>INDEX('Raw Election Data'!$A$1:$AN$3144,MATCH($C2556&amp;" "&amp;$B2556,'Raw Election Data'!$C$1:$C$3144,0),MATCH('Joined Data'!K$1,'Raw Election Data'!$A$1:$AN$1,0))</f>
        <v>3201</v>
      </c>
      <c r="L2556">
        <f>INDEX('Raw Election Data'!$A$1:$AN$3144,MATCH($C2556&amp;" "&amp;$B2556,'Raw Election Data'!$C$1:$C$3144,0),MATCH('Joined Data'!L$1,'Raw Election Data'!$A$1:$AN$1,0))</f>
        <v>4542</v>
      </c>
      <c r="M2556">
        <f>INDEX('Raw Election Data'!$A$1:$AN$3144,MATCH($C2556&amp;" "&amp;$B2556,'Raw Election Data'!$C$1:$C$3144,0),MATCH('Joined Data'!M$1,'Raw Election Data'!$A$1:$AN$1,0))</f>
        <v>0.27741083223249668</v>
      </c>
      <c r="N2556">
        <f>INDEX('Raw Election Data'!$A$1:$AN$3144,MATCH($C2556&amp;" "&amp;$B2556,'Raw Election Data'!$C$1:$C$3144,0),MATCH('Joined Data'!N$1,'Raw Election Data'!$A$1:$AN$1,0))</f>
        <v>0.70475561426684286</v>
      </c>
      <c r="O2556">
        <f>INDEX('Raw Election Data'!$A$1:$AN$3144,MATCH($C2556&amp;" "&amp;$B2556,'Raw Election Data'!$C$1:$C$3144,0),MATCH('Joined Data'!O$1,'Raw Election Data'!$A$1:$AN$1,0))</f>
        <v>-1941</v>
      </c>
      <c r="P2556">
        <f>INDEX('Raw Election Data'!$A$1:$AN$3144,MATCH($C2556&amp;" "&amp;$B2556,'Raw Election Data'!$C$1:$C$3144,0),MATCH('Joined Data'!P$1,'Raw Election Data'!$A$1:$AN$1,0))</f>
        <v>1941</v>
      </c>
      <c r="Q2556">
        <f>INDEX('Raw Election Data'!$A$1:$AN$3144,MATCH($C2556&amp;" "&amp;$B2556,'Raw Election Data'!$C$1:$C$3144,0),MATCH('Joined Data'!Q$1,'Raw Election Data'!$A$1:$AN$1,0))</f>
        <v>-0.42734478203434617</v>
      </c>
      <c r="R2556">
        <f>INDEX('Raw Election Data'!$A$1:$AN$3144,MATCH($C2556&amp;" "&amp;$B2556,'Raw Election Data'!$C$1:$C$3144,0),MATCH('Joined Data'!R$1,'Raw Election Data'!$A$1:$AN$1,0))</f>
        <v>0.42734478203434617</v>
      </c>
    </row>
    <row r="2557" spans="1:18" ht="13.5" hidden="1" customHeight="1" x14ac:dyDescent="0.15">
      <c r="A2557" t="s">
        <v>248</v>
      </c>
      <c r="B2557" t="s">
        <v>6397</v>
      </c>
      <c r="C2557" t="str">
        <f>INDEX(FIPS!$A$1:$E$3236,MATCH($F2557,FIPS!$D$1:$D$3236,0),5)</f>
        <v>Carson County</v>
      </c>
      <c r="D2557" t="s">
        <v>296</v>
      </c>
      <c r="E2557" s="15" t="s">
        <v>38</v>
      </c>
      <c r="F2557" t="s">
        <v>6497</v>
      </c>
      <c r="G2557" t="s">
        <v>439</v>
      </c>
      <c r="H2557" t="str">
        <f>IFERROR(VLOOKUP($G2557,'Team Colors'!$A:$B,2,0),"#c9c9c9")</f>
        <v>#002244</v>
      </c>
      <c r="I2557">
        <f>INDEX('Raw Election Data'!$A$1:$AN$3144,MATCH($C2557&amp;" "&amp;$B2557,'Raw Election Data'!$C$1:$C$3144,0),MATCH('Joined Data'!I$1,'Raw Election Data'!$A$1:$AN$1,0))</f>
        <v>5969</v>
      </c>
      <c r="J2557">
        <f>INDEX('Raw Election Data'!$A$1:$AN$3144,MATCH($C2557&amp;" "&amp;$B2557,'Raw Election Data'!$C$1:$C$3144,0),MATCH('Joined Data'!J$1,'Raw Election Data'!$A$1:$AN$1,0))</f>
        <v>249</v>
      </c>
      <c r="K2557">
        <f>INDEX('Raw Election Data'!$A$1:$AN$3144,MATCH($C2557&amp;" "&amp;$B2557,'Raw Election Data'!$C$1:$C$3144,0),MATCH('Joined Data'!K$1,'Raw Election Data'!$A$1:$AN$1,0))</f>
        <v>2617</v>
      </c>
      <c r="L2557">
        <f>INDEX('Raw Election Data'!$A$1:$AN$3144,MATCH($C2557&amp;" "&amp;$B2557,'Raw Election Data'!$C$1:$C$3144,0),MATCH('Joined Data'!L$1,'Raw Election Data'!$A$1:$AN$1,0))</f>
        <v>2945</v>
      </c>
      <c r="M2557">
        <f>INDEX('Raw Election Data'!$A$1:$AN$3144,MATCH($C2557&amp;" "&amp;$B2557,'Raw Election Data'!$C$1:$C$3144,0),MATCH('Joined Data'!M$1,'Raw Election Data'!$A$1:$AN$1,0))</f>
        <v>8.4550084889643468E-2</v>
      </c>
      <c r="N2557">
        <f>INDEX('Raw Election Data'!$A$1:$AN$3144,MATCH($C2557&amp;" "&amp;$B2557,'Raw Election Data'!$C$1:$C$3144,0),MATCH('Joined Data'!N$1,'Raw Election Data'!$A$1:$AN$1,0))</f>
        <v>0.88862478777589138</v>
      </c>
      <c r="O2557">
        <f>INDEX('Raw Election Data'!$A$1:$AN$3144,MATCH($C2557&amp;" "&amp;$B2557,'Raw Election Data'!$C$1:$C$3144,0),MATCH('Joined Data'!O$1,'Raw Election Data'!$A$1:$AN$1,0))</f>
        <v>-2368</v>
      </c>
      <c r="P2557">
        <f>INDEX('Raw Election Data'!$A$1:$AN$3144,MATCH($C2557&amp;" "&amp;$B2557,'Raw Election Data'!$C$1:$C$3144,0),MATCH('Joined Data'!P$1,'Raw Election Data'!$A$1:$AN$1,0))</f>
        <v>2368</v>
      </c>
      <c r="Q2557">
        <f>INDEX('Raw Election Data'!$A$1:$AN$3144,MATCH($C2557&amp;" "&amp;$B2557,'Raw Election Data'!$C$1:$C$3144,0),MATCH('Joined Data'!Q$1,'Raw Election Data'!$A$1:$AN$1,0))</f>
        <v>-0.80407470288624794</v>
      </c>
      <c r="R2557">
        <f>INDEX('Raw Election Data'!$A$1:$AN$3144,MATCH($C2557&amp;" "&amp;$B2557,'Raw Election Data'!$C$1:$C$3144,0),MATCH('Joined Data'!R$1,'Raw Election Data'!$A$1:$AN$1,0))</f>
        <v>0.80407470288624794</v>
      </c>
    </row>
    <row r="2558" spans="1:18" ht="13.5" hidden="1" customHeight="1" x14ac:dyDescent="0.15">
      <c r="A2558" t="s">
        <v>248</v>
      </c>
      <c r="B2558" t="s">
        <v>6397</v>
      </c>
      <c r="C2558" t="str">
        <f>INDEX(FIPS!$A$1:$E$3236,MATCH($F2558,FIPS!$D$1:$D$3236,0),5)</f>
        <v>Cass County</v>
      </c>
      <c r="D2558" t="s">
        <v>296</v>
      </c>
      <c r="E2558" s="15" t="s">
        <v>39</v>
      </c>
      <c r="F2558" t="s">
        <v>6498</v>
      </c>
      <c r="G2558" t="s">
        <v>439</v>
      </c>
      <c r="H2558" t="str">
        <f>IFERROR(VLOOKUP($G2558,'Team Colors'!$A:$B,2,0),"#c9c9c9")</f>
        <v>#002244</v>
      </c>
      <c r="I2558">
        <f>INDEX('Raw Election Data'!$A$1:$AN$3144,MATCH($C2558&amp;" "&amp;$B2558,'Raw Election Data'!$C$1:$C$3144,0),MATCH('Joined Data'!I$1,'Raw Election Data'!$A$1:$AN$1,0))</f>
        <v>30313</v>
      </c>
      <c r="J2558">
        <f>INDEX('Raw Election Data'!$A$1:$AN$3144,MATCH($C2558&amp;" "&amp;$B2558,'Raw Election Data'!$C$1:$C$3144,0),MATCH('Joined Data'!J$1,'Raw Election Data'!$A$1:$AN$1,0))</f>
        <v>2250</v>
      </c>
      <c r="K2558">
        <f>INDEX('Raw Election Data'!$A$1:$AN$3144,MATCH($C2558&amp;" "&amp;$B2558,'Raw Election Data'!$C$1:$C$3144,0),MATCH('Joined Data'!K$1,'Raw Election Data'!$A$1:$AN$1,0))</f>
        <v>9182</v>
      </c>
      <c r="L2558">
        <f>INDEX('Raw Election Data'!$A$1:$AN$3144,MATCH($C2558&amp;" "&amp;$B2558,'Raw Election Data'!$C$1:$C$3144,0),MATCH('Joined Data'!L$1,'Raw Election Data'!$A$1:$AN$1,0))</f>
        <v>11606</v>
      </c>
      <c r="M2558">
        <f>INDEX('Raw Election Data'!$A$1:$AN$3144,MATCH($C2558&amp;" "&amp;$B2558,'Raw Election Data'!$C$1:$C$3144,0),MATCH('Joined Data'!M$1,'Raw Election Data'!$A$1:$AN$1,0))</f>
        <v>0.19386524211614681</v>
      </c>
      <c r="N2558">
        <f>INDEX('Raw Election Data'!$A$1:$AN$3144,MATCH($C2558&amp;" "&amp;$B2558,'Raw Election Data'!$C$1:$C$3144,0),MATCH('Joined Data'!N$1,'Raw Election Data'!$A$1:$AN$1,0))</f>
        <v>0.79114251249353784</v>
      </c>
      <c r="O2558">
        <f>INDEX('Raw Election Data'!$A$1:$AN$3144,MATCH($C2558&amp;" "&amp;$B2558,'Raw Election Data'!$C$1:$C$3144,0),MATCH('Joined Data'!O$1,'Raw Election Data'!$A$1:$AN$1,0))</f>
        <v>-6932</v>
      </c>
      <c r="P2558">
        <f>INDEX('Raw Election Data'!$A$1:$AN$3144,MATCH($C2558&amp;" "&amp;$B2558,'Raw Election Data'!$C$1:$C$3144,0),MATCH('Joined Data'!P$1,'Raw Election Data'!$A$1:$AN$1,0))</f>
        <v>6932</v>
      </c>
      <c r="Q2558">
        <f>INDEX('Raw Election Data'!$A$1:$AN$3144,MATCH($C2558&amp;" "&amp;$B2558,'Raw Election Data'!$C$1:$C$3144,0),MATCH('Joined Data'!Q$1,'Raw Election Data'!$A$1:$AN$1,0))</f>
        <v>-0.59727727037739098</v>
      </c>
      <c r="R2558">
        <f>INDEX('Raw Election Data'!$A$1:$AN$3144,MATCH($C2558&amp;" "&amp;$B2558,'Raw Election Data'!$C$1:$C$3144,0),MATCH('Joined Data'!R$1,'Raw Election Data'!$A$1:$AN$1,0))</f>
        <v>0.59727727037739098</v>
      </c>
    </row>
    <row r="2559" spans="1:18" ht="13.5" hidden="1" customHeight="1" x14ac:dyDescent="0.15">
      <c r="A2559" t="s">
        <v>248</v>
      </c>
      <c r="B2559" t="s">
        <v>6397</v>
      </c>
      <c r="C2559" t="str">
        <f>INDEX(FIPS!$A$1:$E$3236,MATCH($F2559,FIPS!$D$1:$D$3236,0),5)</f>
        <v>Castro County</v>
      </c>
      <c r="D2559" t="s">
        <v>296</v>
      </c>
      <c r="E2559" s="15" t="s">
        <v>40</v>
      </c>
      <c r="F2559" t="s">
        <v>6500</v>
      </c>
      <c r="G2559" t="s">
        <v>439</v>
      </c>
      <c r="H2559" t="str">
        <f>IFERROR(VLOOKUP($G2559,'Team Colors'!$A:$B,2,0),"#c9c9c9")</f>
        <v>#002244</v>
      </c>
      <c r="I2559">
        <f>INDEX('Raw Election Data'!$A$1:$AN$3144,MATCH($C2559&amp;" "&amp;$B2559,'Raw Election Data'!$C$1:$C$3144,0),MATCH('Joined Data'!I$1,'Raw Election Data'!$A$1:$AN$1,0))</f>
        <v>7656</v>
      </c>
      <c r="J2559">
        <f>INDEX('Raw Election Data'!$A$1:$AN$3144,MATCH($C2559&amp;" "&amp;$B2559,'Raw Election Data'!$C$1:$C$3144,0),MATCH('Joined Data'!J$1,'Raw Election Data'!$A$1:$AN$1,0))</f>
        <v>526</v>
      </c>
      <c r="K2559">
        <f>INDEX('Raw Election Data'!$A$1:$AN$3144,MATCH($C2559&amp;" "&amp;$B2559,'Raw Election Data'!$C$1:$C$3144,0),MATCH('Joined Data'!K$1,'Raw Election Data'!$A$1:$AN$1,0))</f>
        <v>1413</v>
      </c>
      <c r="L2559">
        <f>INDEX('Raw Election Data'!$A$1:$AN$3144,MATCH($C2559&amp;" "&amp;$B2559,'Raw Election Data'!$C$1:$C$3144,0),MATCH('Joined Data'!L$1,'Raw Election Data'!$A$1:$AN$1,0))</f>
        <v>1996</v>
      </c>
      <c r="M2559">
        <f>INDEX('Raw Election Data'!$A$1:$AN$3144,MATCH($C2559&amp;" "&amp;$B2559,'Raw Election Data'!$C$1:$C$3144,0),MATCH('Joined Data'!M$1,'Raw Election Data'!$A$1:$AN$1,0))</f>
        <v>0.26352705410821642</v>
      </c>
      <c r="N2559">
        <f>INDEX('Raw Election Data'!$A$1:$AN$3144,MATCH($C2559&amp;" "&amp;$B2559,'Raw Election Data'!$C$1:$C$3144,0),MATCH('Joined Data'!N$1,'Raw Election Data'!$A$1:$AN$1,0))</f>
        <v>0.70791583166332661</v>
      </c>
      <c r="O2559">
        <f>INDEX('Raw Election Data'!$A$1:$AN$3144,MATCH($C2559&amp;" "&amp;$B2559,'Raw Election Data'!$C$1:$C$3144,0),MATCH('Joined Data'!O$1,'Raw Election Data'!$A$1:$AN$1,0))</f>
        <v>-887</v>
      </c>
      <c r="P2559">
        <f>INDEX('Raw Election Data'!$A$1:$AN$3144,MATCH($C2559&amp;" "&amp;$B2559,'Raw Election Data'!$C$1:$C$3144,0),MATCH('Joined Data'!P$1,'Raw Election Data'!$A$1:$AN$1,0))</f>
        <v>887</v>
      </c>
      <c r="Q2559">
        <f>INDEX('Raw Election Data'!$A$1:$AN$3144,MATCH($C2559&amp;" "&amp;$B2559,'Raw Election Data'!$C$1:$C$3144,0),MATCH('Joined Data'!Q$1,'Raw Election Data'!$A$1:$AN$1,0))</f>
        <v>-0.44438877755511019</v>
      </c>
      <c r="R2559">
        <f>INDEX('Raw Election Data'!$A$1:$AN$3144,MATCH($C2559&amp;" "&amp;$B2559,'Raw Election Data'!$C$1:$C$3144,0),MATCH('Joined Data'!R$1,'Raw Election Data'!$A$1:$AN$1,0))</f>
        <v>0.44438877755511019</v>
      </c>
    </row>
    <row r="2560" spans="1:18" ht="13.5" hidden="1" customHeight="1" x14ac:dyDescent="0.15">
      <c r="A2560" t="s">
        <v>248</v>
      </c>
      <c r="B2560" t="s">
        <v>6397</v>
      </c>
      <c r="C2560" t="str">
        <f>INDEX(FIPS!$A$1:$E$3236,MATCH($F2560,FIPS!$D$1:$D$3236,0),5)</f>
        <v>Chambers County</v>
      </c>
      <c r="D2560" t="s">
        <v>296</v>
      </c>
      <c r="E2560" s="15" t="s">
        <v>41</v>
      </c>
      <c r="F2560" t="s">
        <v>6501</v>
      </c>
      <c r="G2560" t="s">
        <v>7759</v>
      </c>
      <c r="H2560" t="str">
        <f>IFERROR(VLOOKUP($G2560,'Team Colors'!$A:$B,2,0),"#c9c9c9")</f>
        <v>#a71930</v>
      </c>
      <c r="I2560">
        <f>INDEX('Raw Election Data'!$A$1:$AN$3144,MATCH($C2560&amp;" "&amp;$B2560,'Raw Election Data'!$C$1:$C$3144,0),MATCH('Joined Data'!I$1,'Raw Election Data'!$A$1:$AN$1,0))</f>
        <v>38863</v>
      </c>
      <c r="J2560">
        <f>INDEX('Raw Election Data'!$A$1:$AN$3144,MATCH($C2560&amp;" "&amp;$B2560,'Raw Election Data'!$C$1:$C$3144,0),MATCH('Joined Data'!J$1,'Raw Election Data'!$A$1:$AN$1,0))</f>
        <v>2939</v>
      </c>
      <c r="K2560">
        <f>INDEX('Raw Election Data'!$A$1:$AN$3144,MATCH($C2560&amp;" "&amp;$B2560,'Raw Election Data'!$C$1:$C$3144,0),MATCH('Joined Data'!K$1,'Raw Election Data'!$A$1:$AN$1,0))</f>
        <v>13278</v>
      </c>
      <c r="L2560">
        <f>INDEX('Raw Election Data'!$A$1:$AN$3144,MATCH($C2560&amp;" "&amp;$B2560,'Raw Election Data'!$C$1:$C$3144,0),MATCH('Joined Data'!L$1,'Raw Election Data'!$A$1:$AN$1,0))</f>
        <v>16661</v>
      </c>
      <c r="M2560">
        <f>INDEX('Raw Election Data'!$A$1:$AN$3144,MATCH($C2560&amp;" "&amp;$B2560,'Raw Election Data'!$C$1:$C$3144,0),MATCH('Joined Data'!M$1,'Raw Election Data'!$A$1:$AN$1,0))</f>
        <v>0.17639997599183724</v>
      </c>
      <c r="N2560">
        <f>INDEX('Raw Election Data'!$A$1:$AN$3144,MATCH($C2560&amp;" "&amp;$B2560,'Raw Election Data'!$C$1:$C$3144,0),MATCH('Joined Data'!N$1,'Raw Election Data'!$A$1:$AN$1,0))</f>
        <v>0.79695096332753135</v>
      </c>
      <c r="O2560">
        <f>INDEX('Raw Election Data'!$A$1:$AN$3144,MATCH($C2560&amp;" "&amp;$B2560,'Raw Election Data'!$C$1:$C$3144,0),MATCH('Joined Data'!O$1,'Raw Election Data'!$A$1:$AN$1,0))</f>
        <v>-10339</v>
      </c>
      <c r="P2560">
        <f>INDEX('Raw Election Data'!$A$1:$AN$3144,MATCH($C2560&amp;" "&amp;$B2560,'Raw Election Data'!$C$1:$C$3144,0),MATCH('Joined Data'!P$1,'Raw Election Data'!$A$1:$AN$1,0))</f>
        <v>10339</v>
      </c>
      <c r="Q2560">
        <f>INDEX('Raw Election Data'!$A$1:$AN$3144,MATCH($C2560&amp;" "&amp;$B2560,'Raw Election Data'!$C$1:$C$3144,0),MATCH('Joined Data'!Q$1,'Raw Election Data'!$A$1:$AN$1,0))</f>
        <v>-0.62055098733569414</v>
      </c>
      <c r="R2560">
        <f>INDEX('Raw Election Data'!$A$1:$AN$3144,MATCH($C2560&amp;" "&amp;$B2560,'Raw Election Data'!$C$1:$C$3144,0),MATCH('Joined Data'!R$1,'Raw Election Data'!$A$1:$AN$1,0))</f>
        <v>0.62055098733569414</v>
      </c>
    </row>
    <row r="2561" spans="1:18" ht="13.5" hidden="1" customHeight="1" x14ac:dyDescent="0.15">
      <c r="A2561" t="s">
        <v>248</v>
      </c>
      <c r="B2561" t="s">
        <v>6397</v>
      </c>
      <c r="C2561" t="str">
        <f>INDEX(FIPS!$A$1:$E$3236,MATCH($F2561,FIPS!$D$1:$D$3236,0),5)</f>
        <v>Cherokee County</v>
      </c>
      <c r="D2561" t="s">
        <v>296</v>
      </c>
      <c r="E2561" s="15" t="s">
        <v>42</v>
      </c>
      <c r="F2561" t="s">
        <v>6502</v>
      </c>
      <c r="G2561" t="s">
        <v>439</v>
      </c>
      <c r="H2561" t="str">
        <f>IFERROR(VLOOKUP($G2561,'Team Colors'!$A:$B,2,0),"#c9c9c9")</f>
        <v>#002244</v>
      </c>
      <c r="I2561">
        <f>INDEX('Raw Election Data'!$A$1:$AN$3144,MATCH($C2561&amp;" "&amp;$B2561,'Raw Election Data'!$C$1:$C$3144,0),MATCH('Joined Data'!I$1,'Raw Election Data'!$A$1:$AN$1,0))</f>
        <v>51542</v>
      </c>
      <c r="J2561">
        <f>INDEX('Raw Election Data'!$A$1:$AN$3144,MATCH($C2561&amp;" "&amp;$B2561,'Raw Election Data'!$C$1:$C$3144,0),MATCH('Joined Data'!J$1,'Raw Election Data'!$A$1:$AN$1,0))</f>
        <v>3466</v>
      </c>
      <c r="K2561">
        <f>INDEX('Raw Election Data'!$A$1:$AN$3144,MATCH($C2561&amp;" "&amp;$B2561,'Raw Election Data'!$C$1:$C$3144,0),MATCH('Joined Data'!K$1,'Raw Election Data'!$A$1:$AN$1,0))</f>
        <v>12896</v>
      </c>
      <c r="L2561">
        <f>INDEX('Raw Election Data'!$A$1:$AN$3144,MATCH($C2561&amp;" "&amp;$B2561,'Raw Election Data'!$C$1:$C$3144,0),MATCH('Joined Data'!L$1,'Raw Election Data'!$A$1:$AN$1,0))</f>
        <v>16701</v>
      </c>
      <c r="M2561">
        <f>INDEX('Raw Election Data'!$A$1:$AN$3144,MATCH($C2561&amp;" "&amp;$B2561,'Raw Election Data'!$C$1:$C$3144,0),MATCH('Joined Data'!M$1,'Raw Election Data'!$A$1:$AN$1,0))</f>
        <v>0.20753248308484523</v>
      </c>
      <c r="N2561">
        <f>INDEX('Raw Election Data'!$A$1:$AN$3144,MATCH($C2561&amp;" "&amp;$B2561,'Raw Election Data'!$C$1:$C$3144,0),MATCH('Joined Data'!N$1,'Raw Election Data'!$A$1:$AN$1,0))</f>
        <v>0.77216933117777375</v>
      </c>
      <c r="O2561">
        <f>INDEX('Raw Election Data'!$A$1:$AN$3144,MATCH($C2561&amp;" "&amp;$B2561,'Raw Election Data'!$C$1:$C$3144,0),MATCH('Joined Data'!O$1,'Raw Election Data'!$A$1:$AN$1,0))</f>
        <v>-9430</v>
      </c>
      <c r="P2561">
        <f>INDEX('Raw Election Data'!$A$1:$AN$3144,MATCH($C2561&amp;" "&amp;$B2561,'Raw Election Data'!$C$1:$C$3144,0),MATCH('Joined Data'!P$1,'Raw Election Data'!$A$1:$AN$1,0))</f>
        <v>9430</v>
      </c>
      <c r="Q2561">
        <f>INDEX('Raw Election Data'!$A$1:$AN$3144,MATCH($C2561&amp;" "&amp;$B2561,'Raw Election Data'!$C$1:$C$3144,0),MATCH('Joined Data'!Q$1,'Raw Election Data'!$A$1:$AN$1,0))</f>
        <v>-0.56463684809292847</v>
      </c>
      <c r="R2561">
        <f>INDEX('Raw Election Data'!$A$1:$AN$3144,MATCH($C2561&amp;" "&amp;$B2561,'Raw Election Data'!$C$1:$C$3144,0),MATCH('Joined Data'!R$1,'Raw Election Data'!$A$1:$AN$1,0))</f>
        <v>0.56463684809292847</v>
      </c>
    </row>
    <row r="2562" spans="1:18" ht="13.5" hidden="1" customHeight="1" x14ac:dyDescent="0.15">
      <c r="A2562" t="s">
        <v>248</v>
      </c>
      <c r="B2562" t="s">
        <v>6397</v>
      </c>
      <c r="C2562" t="str">
        <f>INDEX(FIPS!$A$1:$E$3236,MATCH($F2562,FIPS!$D$1:$D$3236,0),5)</f>
        <v>Childress County</v>
      </c>
      <c r="D2562" t="s">
        <v>296</v>
      </c>
      <c r="E2562" s="15" t="s">
        <v>43</v>
      </c>
      <c r="F2562" t="s">
        <v>6507</v>
      </c>
      <c r="G2562" t="s">
        <v>439</v>
      </c>
      <c r="H2562" t="str">
        <f>IFERROR(VLOOKUP($G2562,'Team Colors'!$A:$B,2,0),"#c9c9c9")</f>
        <v>#002244</v>
      </c>
      <c r="I2562">
        <f>INDEX('Raw Election Data'!$A$1:$AN$3144,MATCH($C2562&amp;" "&amp;$B2562,'Raw Election Data'!$C$1:$C$3144,0),MATCH('Joined Data'!I$1,'Raw Election Data'!$A$1:$AN$1,0))</f>
        <v>7088</v>
      </c>
      <c r="J2562">
        <f>INDEX('Raw Election Data'!$A$1:$AN$3144,MATCH($C2562&amp;" "&amp;$B2562,'Raw Election Data'!$C$1:$C$3144,0),MATCH('Joined Data'!J$1,'Raw Election Data'!$A$1:$AN$1,0))</f>
        <v>253</v>
      </c>
      <c r="K2562">
        <f>INDEX('Raw Election Data'!$A$1:$AN$3144,MATCH($C2562&amp;" "&amp;$B2562,'Raw Election Data'!$C$1:$C$3144,0),MATCH('Joined Data'!K$1,'Raw Election Data'!$A$1:$AN$1,0))</f>
        <v>1802</v>
      </c>
      <c r="L2562">
        <f>INDEX('Raw Election Data'!$A$1:$AN$3144,MATCH($C2562&amp;" "&amp;$B2562,'Raw Election Data'!$C$1:$C$3144,0),MATCH('Joined Data'!L$1,'Raw Election Data'!$A$1:$AN$1,0))</f>
        <v>2084</v>
      </c>
      <c r="M2562">
        <f>INDEX('Raw Election Data'!$A$1:$AN$3144,MATCH($C2562&amp;" "&amp;$B2562,'Raw Election Data'!$C$1:$C$3144,0),MATCH('Joined Data'!M$1,'Raw Election Data'!$A$1:$AN$1,0))</f>
        <v>0.12140115163147792</v>
      </c>
      <c r="N2562">
        <f>INDEX('Raw Election Data'!$A$1:$AN$3144,MATCH($C2562&amp;" "&amp;$B2562,'Raw Election Data'!$C$1:$C$3144,0),MATCH('Joined Data'!N$1,'Raw Election Data'!$A$1:$AN$1,0))</f>
        <v>0.86468330134357008</v>
      </c>
      <c r="O2562">
        <f>INDEX('Raw Election Data'!$A$1:$AN$3144,MATCH($C2562&amp;" "&amp;$B2562,'Raw Election Data'!$C$1:$C$3144,0),MATCH('Joined Data'!O$1,'Raw Election Data'!$A$1:$AN$1,0))</f>
        <v>-1549</v>
      </c>
      <c r="P2562">
        <f>INDEX('Raw Election Data'!$A$1:$AN$3144,MATCH($C2562&amp;" "&amp;$B2562,'Raw Election Data'!$C$1:$C$3144,0),MATCH('Joined Data'!P$1,'Raw Election Data'!$A$1:$AN$1,0))</f>
        <v>1549</v>
      </c>
      <c r="Q2562">
        <f>INDEX('Raw Election Data'!$A$1:$AN$3144,MATCH($C2562&amp;" "&amp;$B2562,'Raw Election Data'!$C$1:$C$3144,0),MATCH('Joined Data'!Q$1,'Raw Election Data'!$A$1:$AN$1,0))</f>
        <v>-0.74328214971209217</v>
      </c>
      <c r="R2562">
        <f>INDEX('Raw Election Data'!$A$1:$AN$3144,MATCH($C2562&amp;" "&amp;$B2562,'Raw Election Data'!$C$1:$C$3144,0),MATCH('Joined Data'!R$1,'Raw Election Data'!$A$1:$AN$1,0))</f>
        <v>0.74328214971209217</v>
      </c>
    </row>
    <row r="2563" spans="1:18" ht="13.5" hidden="1" customHeight="1" x14ac:dyDescent="0.15">
      <c r="A2563" t="s">
        <v>248</v>
      </c>
      <c r="B2563" t="s">
        <v>6397</v>
      </c>
      <c r="C2563" t="str">
        <f>INDEX(FIPS!$A$1:$E$3236,MATCH($F2563,FIPS!$D$1:$D$3236,0),5)</f>
        <v>Clay County</v>
      </c>
      <c r="D2563" t="s">
        <v>296</v>
      </c>
      <c r="E2563" s="15" t="s">
        <v>44</v>
      </c>
      <c r="F2563" t="s">
        <v>6508</v>
      </c>
      <c r="G2563" t="s">
        <v>439</v>
      </c>
      <c r="H2563" t="str">
        <f>IFERROR(VLOOKUP($G2563,'Team Colors'!$A:$B,2,0),"#c9c9c9")</f>
        <v>#002244</v>
      </c>
      <c r="I2563">
        <f>INDEX('Raw Election Data'!$A$1:$AN$3144,MATCH($C2563&amp;" "&amp;$B2563,'Raw Election Data'!$C$1:$C$3144,0),MATCH('Joined Data'!I$1,'Raw Election Data'!$A$1:$AN$1,0))</f>
        <v>10360</v>
      </c>
      <c r="J2563">
        <f>INDEX('Raw Election Data'!$A$1:$AN$3144,MATCH($C2563&amp;" "&amp;$B2563,'Raw Election Data'!$C$1:$C$3144,0),MATCH('Joined Data'!J$1,'Raw Election Data'!$A$1:$AN$1,0))</f>
        <v>536</v>
      </c>
      <c r="K2563">
        <f>INDEX('Raw Election Data'!$A$1:$AN$3144,MATCH($C2563&amp;" "&amp;$B2563,'Raw Election Data'!$C$1:$C$3144,0),MATCH('Joined Data'!K$1,'Raw Election Data'!$A$1:$AN$1,0))</f>
        <v>4376</v>
      </c>
      <c r="L2563">
        <f>INDEX('Raw Election Data'!$A$1:$AN$3144,MATCH($C2563&amp;" "&amp;$B2563,'Raw Election Data'!$C$1:$C$3144,0),MATCH('Joined Data'!L$1,'Raw Election Data'!$A$1:$AN$1,0))</f>
        <v>5011</v>
      </c>
      <c r="M2563">
        <f>INDEX('Raw Election Data'!$A$1:$AN$3144,MATCH($C2563&amp;" "&amp;$B2563,'Raw Election Data'!$C$1:$C$3144,0),MATCH('Joined Data'!M$1,'Raw Election Data'!$A$1:$AN$1,0))</f>
        <v>0.10696467770904011</v>
      </c>
      <c r="N2563">
        <f>INDEX('Raw Election Data'!$A$1:$AN$3144,MATCH($C2563&amp;" "&amp;$B2563,'Raw Election Data'!$C$1:$C$3144,0),MATCH('Joined Data'!N$1,'Raw Election Data'!$A$1:$AN$1,0))</f>
        <v>0.87327878666932746</v>
      </c>
      <c r="O2563">
        <f>INDEX('Raw Election Data'!$A$1:$AN$3144,MATCH($C2563&amp;" "&amp;$B2563,'Raw Election Data'!$C$1:$C$3144,0),MATCH('Joined Data'!O$1,'Raw Election Data'!$A$1:$AN$1,0))</f>
        <v>-3840</v>
      </c>
      <c r="P2563">
        <f>INDEX('Raw Election Data'!$A$1:$AN$3144,MATCH($C2563&amp;" "&amp;$B2563,'Raw Election Data'!$C$1:$C$3144,0),MATCH('Joined Data'!P$1,'Raw Election Data'!$A$1:$AN$1,0))</f>
        <v>3840</v>
      </c>
      <c r="Q2563">
        <f>INDEX('Raw Election Data'!$A$1:$AN$3144,MATCH($C2563&amp;" "&amp;$B2563,'Raw Election Data'!$C$1:$C$3144,0),MATCH('Joined Data'!Q$1,'Raw Election Data'!$A$1:$AN$1,0))</f>
        <v>-0.7663141089602874</v>
      </c>
      <c r="R2563">
        <f>INDEX('Raw Election Data'!$A$1:$AN$3144,MATCH($C2563&amp;" "&amp;$B2563,'Raw Election Data'!$C$1:$C$3144,0),MATCH('Joined Data'!R$1,'Raw Election Data'!$A$1:$AN$1,0))</f>
        <v>0.7663141089602874</v>
      </c>
    </row>
    <row r="2564" spans="1:18" ht="13.5" hidden="1" customHeight="1" x14ac:dyDescent="0.15">
      <c r="A2564" t="s">
        <v>248</v>
      </c>
      <c r="B2564" t="s">
        <v>6397</v>
      </c>
      <c r="C2564" t="str">
        <f>INDEX(FIPS!$A$1:$E$3236,MATCH($F2564,FIPS!$D$1:$D$3236,0),5)</f>
        <v>Cochran County</v>
      </c>
      <c r="D2564" t="s">
        <v>296</v>
      </c>
      <c r="E2564" s="15" t="s">
        <v>45</v>
      </c>
      <c r="F2564" t="s">
        <v>6510</v>
      </c>
      <c r="G2564" t="s">
        <v>439</v>
      </c>
      <c r="H2564" t="str">
        <f>IFERROR(VLOOKUP($G2564,'Team Colors'!$A:$B,2,0),"#c9c9c9")</f>
        <v>#002244</v>
      </c>
      <c r="I2564">
        <f>INDEX('Raw Election Data'!$A$1:$AN$3144,MATCH($C2564&amp;" "&amp;$B2564,'Raw Election Data'!$C$1:$C$3144,0),MATCH('Joined Data'!I$1,'Raw Election Data'!$A$1:$AN$1,0))</f>
        <v>2953</v>
      </c>
      <c r="J2564">
        <f>INDEX('Raw Election Data'!$A$1:$AN$3144,MATCH($C2564&amp;" "&amp;$B2564,'Raw Election Data'!$C$1:$C$3144,0),MATCH('Joined Data'!J$1,'Raw Election Data'!$A$1:$AN$1,0))</f>
        <v>190</v>
      </c>
      <c r="K2564">
        <f>INDEX('Raw Election Data'!$A$1:$AN$3144,MATCH($C2564&amp;" "&amp;$B2564,'Raw Election Data'!$C$1:$C$3144,0),MATCH('Joined Data'!K$1,'Raw Election Data'!$A$1:$AN$1,0))</f>
        <v>679</v>
      </c>
      <c r="L2564">
        <f>INDEX('Raw Election Data'!$A$1:$AN$3144,MATCH($C2564&amp;" "&amp;$B2564,'Raw Election Data'!$C$1:$C$3144,0),MATCH('Joined Data'!L$1,'Raw Election Data'!$A$1:$AN$1,0))</f>
        <v>901</v>
      </c>
      <c r="M2564">
        <f>INDEX('Raw Election Data'!$A$1:$AN$3144,MATCH($C2564&amp;" "&amp;$B2564,'Raw Election Data'!$C$1:$C$3144,0),MATCH('Joined Data'!M$1,'Raw Election Data'!$A$1:$AN$1,0))</f>
        <v>0.21087680355160932</v>
      </c>
      <c r="N2564">
        <f>INDEX('Raw Election Data'!$A$1:$AN$3144,MATCH($C2564&amp;" "&amp;$B2564,'Raw Election Data'!$C$1:$C$3144,0),MATCH('Joined Data'!N$1,'Raw Election Data'!$A$1:$AN$1,0))</f>
        <v>0.75360710321864599</v>
      </c>
      <c r="O2564">
        <f>INDEX('Raw Election Data'!$A$1:$AN$3144,MATCH($C2564&amp;" "&amp;$B2564,'Raw Election Data'!$C$1:$C$3144,0),MATCH('Joined Data'!O$1,'Raw Election Data'!$A$1:$AN$1,0))</f>
        <v>-489</v>
      </c>
      <c r="P2564">
        <f>INDEX('Raw Election Data'!$A$1:$AN$3144,MATCH($C2564&amp;" "&amp;$B2564,'Raw Election Data'!$C$1:$C$3144,0),MATCH('Joined Data'!P$1,'Raw Election Data'!$A$1:$AN$1,0))</f>
        <v>489</v>
      </c>
      <c r="Q2564">
        <f>INDEX('Raw Election Data'!$A$1:$AN$3144,MATCH($C2564&amp;" "&amp;$B2564,'Raw Election Data'!$C$1:$C$3144,0),MATCH('Joined Data'!Q$1,'Raw Election Data'!$A$1:$AN$1,0))</f>
        <v>-0.54273029966703668</v>
      </c>
      <c r="R2564">
        <f>INDEX('Raw Election Data'!$A$1:$AN$3144,MATCH($C2564&amp;" "&amp;$B2564,'Raw Election Data'!$C$1:$C$3144,0),MATCH('Joined Data'!R$1,'Raw Election Data'!$A$1:$AN$1,0))</f>
        <v>0.54273029966703668</v>
      </c>
    </row>
    <row r="2565" spans="1:18" ht="13.5" hidden="1" customHeight="1" x14ac:dyDescent="0.15">
      <c r="A2565" t="s">
        <v>248</v>
      </c>
      <c r="B2565" t="s">
        <v>6397</v>
      </c>
      <c r="C2565" t="str">
        <f>INDEX(FIPS!$A$1:$E$3236,MATCH($F2565,FIPS!$D$1:$D$3236,0),5)</f>
        <v>Coke County</v>
      </c>
      <c r="D2565" t="s">
        <v>296</v>
      </c>
      <c r="E2565" s="15" t="s">
        <v>46</v>
      </c>
      <c r="F2565" t="s">
        <v>6512</v>
      </c>
      <c r="G2565" t="s">
        <v>439</v>
      </c>
      <c r="H2565" t="str">
        <f>IFERROR(VLOOKUP($G2565,'Team Colors'!$A:$B,2,0),"#c9c9c9")</f>
        <v>#002244</v>
      </c>
      <c r="I2565">
        <f>INDEX('Raw Election Data'!$A$1:$AN$3144,MATCH($C2565&amp;" "&amp;$B2565,'Raw Election Data'!$C$1:$C$3144,0),MATCH('Joined Data'!I$1,'Raw Election Data'!$A$1:$AN$1,0))</f>
        <v>3238</v>
      </c>
      <c r="J2565">
        <f>INDEX('Raw Election Data'!$A$1:$AN$3144,MATCH($C2565&amp;" "&amp;$B2565,'Raw Election Data'!$C$1:$C$3144,0),MATCH('Joined Data'!J$1,'Raw Election Data'!$A$1:$AN$1,0))</f>
        <v>140</v>
      </c>
      <c r="K2565">
        <f>INDEX('Raw Election Data'!$A$1:$AN$3144,MATCH($C2565&amp;" "&amp;$B2565,'Raw Election Data'!$C$1:$C$3144,0),MATCH('Joined Data'!K$1,'Raw Election Data'!$A$1:$AN$1,0))</f>
        <v>1265</v>
      </c>
      <c r="L2565">
        <f>INDEX('Raw Election Data'!$A$1:$AN$3144,MATCH($C2565&amp;" "&amp;$B2565,'Raw Election Data'!$C$1:$C$3144,0),MATCH('Joined Data'!L$1,'Raw Election Data'!$A$1:$AN$1,0))</f>
        <v>1423</v>
      </c>
      <c r="M2565">
        <f>INDEX('Raw Election Data'!$A$1:$AN$3144,MATCH($C2565&amp;" "&amp;$B2565,'Raw Election Data'!$C$1:$C$3144,0),MATCH('Joined Data'!M$1,'Raw Election Data'!$A$1:$AN$1,0))</f>
        <v>9.8383696416022487E-2</v>
      </c>
      <c r="N2565">
        <f>INDEX('Raw Election Data'!$A$1:$AN$3144,MATCH($C2565&amp;" "&amp;$B2565,'Raw Election Data'!$C$1:$C$3144,0),MATCH('Joined Data'!N$1,'Raw Election Data'!$A$1:$AN$1,0))</f>
        <v>0.88896697118763179</v>
      </c>
      <c r="O2565">
        <f>INDEX('Raw Election Data'!$A$1:$AN$3144,MATCH($C2565&amp;" "&amp;$B2565,'Raw Election Data'!$C$1:$C$3144,0),MATCH('Joined Data'!O$1,'Raw Election Data'!$A$1:$AN$1,0))</f>
        <v>-1125</v>
      </c>
      <c r="P2565">
        <f>INDEX('Raw Election Data'!$A$1:$AN$3144,MATCH($C2565&amp;" "&amp;$B2565,'Raw Election Data'!$C$1:$C$3144,0),MATCH('Joined Data'!P$1,'Raw Election Data'!$A$1:$AN$1,0))</f>
        <v>1125</v>
      </c>
      <c r="Q2565">
        <f>INDEX('Raw Election Data'!$A$1:$AN$3144,MATCH($C2565&amp;" "&amp;$B2565,'Raw Election Data'!$C$1:$C$3144,0),MATCH('Joined Data'!Q$1,'Raw Election Data'!$A$1:$AN$1,0))</f>
        <v>-0.79058327477160928</v>
      </c>
      <c r="R2565">
        <f>INDEX('Raw Election Data'!$A$1:$AN$3144,MATCH($C2565&amp;" "&amp;$B2565,'Raw Election Data'!$C$1:$C$3144,0),MATCH('Joined Data'!R$1,'Raw Election Data'!$A$1:$AN$1,0))</f>
        <v>0.79058327477160928</v>
      </c>
    </row>
    <row r="2566" spans="1:18" ht="13.5" hidden="1" customHeight="1" x14ac:dyDescent="0.15">
      <c r="A2566" t="s">
        <v>248</v>
      </c>
      <c r="B2566" t="s">
        <v>6397</v>
      </c>
      <c r="C2566" t="str">
        <f>INDEX(FIPS!$A$1:$E$3236,MATCH($F2566,FIPS!$D$1:$D$3236,0),5)</f>
        <v>Coleman County</v>
      </c>
      <c r="D2566" t="s">
        <v>296</v>
      </c>
      <c r="E2566" s="15" t="s">
        <v>47</v>
      </c>
      <c r="F2566" t="s">
        <v>6514</v>
      </c>
      <c r="G2566" t="s">
        <v>439</v>
      </c>
      <c r="H2566" t="str">
        <f>IFERROR(VLOOKUP($G2566,'Team Colors'!$A:$B,2,0),"#c9c9c9")</f>
        <v>#002244</v>
      </c>
      <c r="I2566">
        <f>INDEX('Raw Election Data'!$A$1:$AN$3144,MATCH($C2566&amp;" "&amp;$B2566,'Raw Election Data'!$C$1:$C$3144,0),MATCH('Joined Data'!I$1,'Raw Election Data'!$A$1:$AN$1,0))</f>
        <v>8338</v>
      </c>
      <c r="J2566">
        <f>INDEX('Raw Election Data'!$A$1:$AN$3144,MATCH($C2566&amp;" "&amp;$B2566,'Raw Election Data'!$C$1:$C$3144,0),MATCH('Joined Data'!J$1,'Raw Election Data'!$A$1:$AN$1,0))</f>
        <v>387</v>
      </c>
      <c r="K2566">
        <f>INDEX('Raw Election Data'!$A$1:$AN$3144,MATCH($C2566&amp;" "&amp;$B2566,'Raw Election Data'!$C$1:$C$3144,0),MATCH('Joined Data'!K$1,'Raw Election Data'!$A$1:$AN$1,0))</f>
        <v>3177</v>
      </c>
      <c r="L2566">
        <f>INDEX('Raw Election Data'!$A$1:$AN$3144,MATCH($C2566&amp;" "&amp;$B2566,'Raw Election Data'!$C$1:$C$3144,0),MATCH('Joined Data'!L$1,'Raw Election Data'!$A$1:$AN$1,0))</f>
        <v>3635</v>
      </c>
      <c r="M2566">
        <f>INDEX('Raw Election Data'!$A$1:$AN$3144,MATCH($C2566&amp;" "&amp;$B2566,'Raw Election Data'!$C$1:$C$3144,0),MATCH('Joined Data'!M$1,'Raw Election Data'!$A$1:$AN$1,0))</f>
        <v>0.10646492434662999</v>
      </c>
      <c r="N2566">
        <f>INDEX('Raw Election Data'!$A$1:$AN$3144,MATCH($C2566&amp;" "&amp;$B2566,'Raw Election Data'!$C$1:$C$3144,0),MATCH('Joined Data'!N$1,'Raw Election Data'!$A$1:$AN$1,0))</f>
        <v>0.87400275103163683</v>
      </c>
      <c r="O2566">
        <f>INDEX('Raw Election Data'!$A$1:$AN$3144,MATCH($C2566&amp;" "&amp;$B2566,'Raw Election Data'!$C$1:$C$3144,0),MATCH('Joined Data'!O$1,'Raw Election Data'!$A$1:$AN$1,0))</f>
        <v>-2790</v>
      </c>
      <c r="P2566">
        <f>INDEX('Raw Election Data'!$A$1:$AN$3144,MATCH($C2566&amp;" "&amp;$B2566,'Raw Election Data'!$C$1:$C$3144,0),MATCH('Joined Data'!P$1,'Raw Election Data'!$A$1:$AN$1,0))</f>
        <v>2790</v>
      </c>
      <c r="Q2566">
        <f>INDEX('Raw Election Data'!$A$1:$AN$3144,MATCH($C2566&amp;" "&amp;$B2566,'Raw Election Data'!$C$1:$C$3144,0),MATCH('Joined Data'!Q$1,'Raw Election Data'!$A$1:$AN$1,0))</f>
        <v>-0.76753782668500681</v>
      </c>
      <c r="R2566">
        <f>INDEX('Raw Election Data'!$A$1:$AN$3144,MATCH($C2566&amp;" "&amp;$B2566,'Raw Election Data'!$C$1:$C$3144,0),MATCH('Joined Data'!R$1,'Raw Election Data'!$A$1:$AN$1,0))</f>
        <v>0.76753782668500681</v>
      </c>
    </row>
    <row r="2567" spans="1:18" ht="13.5" hidden="1" customHeight="1" x14ac:dyDescent="0.15">
      <c r="A2567" t="s">
        <v>248</v>
      </c>
      <c r="B2567" t="s">
        <v>6397</v>
      </c>
      <c r="C2567" t="str">
        <f>INDEX(FIPS!$A$1:$E$3236,MATCH($F2567,FIPS!$D$1:$D$3236,0),5)</f>
        <v>Collin County</v>
      </c>
      <c r="D2567" t="s">
        <v>296</v>
      </c>
      <c r="E2567" s="15" t="s">
        <v>48</v>
      </c>
      <c r="F2567" t="s">
        <v>6516</v>
      </c>
      <c r="G2567" t="s">
        <v>439</v>
      </c>
      <c r="H2567" t="str">
        <f>IFERROR(VLOOKUP($G2567,'Team Colors'!$A:$B,2,0),"#c9c9c9")</f>
        <v>#002244</v>
      </c>
      <c r="I2567">
        <f>INDEX('Raw Election Data'!$A$1:$AN$3144,MATCH($C2567&amp;" "&amp;$B2567,'Raw Election Data'!$C$1:$C$3144,0),MATCH('Joined Data'!I$1,'Raw Election Data'!$A$1:$AN$1,0))</f>
        <v>914127</v>
      </c>
      <c r="J2567">
        <f>INDEX('Raw Election Data'!$A$1:$AN$3144,MATCH($C2567&amp;" "&amp;$B2567,'Raw Election Data'!$C$1:$C$3144,0),MATCH('Joined Data'!J$1,'Raw Election Data'!$A$1:$AN$1,0))</f>
        <v>139837</v>
      </c>
      <c r="K2567">
        <f>INDEX('Raw Election Data'!$A$1:$AN$3144,MATCH($C2567&amp;" "&amp;$B2567,'Raw Election Data'!$C$1:$C$3144,0),MATCH('Joined Data'!K$1,'Raw Election Data'!$A$1:$AN$1,0))</f>
        <v>200395</v>
      </c>
      <c r="L2567">
        <f>INDEX('Raw Election Data'!$A$1:$AN$3144,MATCH($C2567&amp;" "&amp;$B2567,'Raw Election Data'!$C$1:$C$3144,0),MATCH('Joined Data'!L$1,'Raw Election Data'!$A$1:$AN$1,0))</f>
        <v>356545</v>
      </c>
      <c r="M2567">
        <f>INDEX('Raw Election Data'!$A$1:$AN$3144,MATCH($C2567&amp;" "&amp;$B2567,'Raw Election Data'!$C$1:$C$3144,0),MATCH('Joined Data'!M$1,'Raw Election Data'!$A$1:$AN$1,0))</f>
        <v>0.39220014303944806</v>
      </c>
      <c r="N2567">
        <f>INDEX('Raw Election Data'!$A$1:$AN$3144,MATCH($C2567&amp;" "&amp;$B2567,'Raw Election Data'!$C$1:$C$3144,0),MATCH('Joined Data'!N$1,'Raw Election Data'!$A$1:$AN$1,0))</f>
        <v>0.56204686645444479</v>
      </c>
      <c r="O2567">
        <f>INDEX('Raw Election Data'!$A$1:$AN$3144,MATCH($C2567&amp;" "&amp;$B2567,'Raw Election Data'!$C$1:$C$3144,0),MATCH('Joined Data'!O$1,'Raw Election Data'!$A$1:$AN$1,0))</f>
        <v>-60558</v>
      </c>
      <c r="P2567">
        <f>INDEX('Raw Election Data'!$A$1:$AN$3144,MATCH($C2567&amp;" "&amp;$B2567,'Raw Election Data'!$C$1:$C$3144,0),MATCH('Joined Data'!P$1,'Raw Election Data'!$A$1:$AN$1,0))</f>
        <v>60558</v>
      </c>
      <c r="Q2567">
        <f>INDEX('Raw Election Data'!$A$1:$AN$3144,MATCH($C2567&amp;" "&amp;$B2567,'Raw Election Data'!$C$1:$C$3144,0),MATCH('Joined Data'!Q$1,'Raw Election Data'!$A$1:$AN$1,0))</f>
        <v>-0.16984672341499674</v>
      </c>
      <c r="R2567">
        <f>INDEX('Raw Election Data'!$A$1:$AN$3144,MATCH($C2567&amp;" "&amp;$B2567,'Raw Election Data'!$C$1:$C$3144,0),MATCH('Joined Data'!R$1,'Raw Election Data'!$A$1:$AN$1,0))</f>
        <v>0.16984672341499674</v>
      </c>
    </row>
    <row r="2568" spans="1:18" ht="13.5" hidden="1" customHeight="1" x14ac:dyDescent="0.15">
      <c r="A2568" t="s">
        <v>248</v>
      </c>
      <c r="B2568" t="s">
        <v>6397</v>
      </c>
      <c r="C2568" t="str">
        <f>INDEX(FIPS!$A$1:$E$3236,MATCH($F2568,FIPS!$D$1:$D$3236,0),5)</f>
        <v>Collingsworth County</v>
      </c>
      <c r="D2568" t="s">
        <v>296</v>
      </c>
      <c r="E2568" s="15" t="s">
        <v>49</v>
      </c>
      <c r="F2568" t="s">
        <v>6522</v>
      </c>
      <c r="G2568" t="s">
        <v>439</v>
      </c>
      <c r="H2568" t="str">
        <f>IFERROR(VLOOKUP($G2568,'Team Colors'!$A:$B,2,0),"#c9c9c9")</f>
        <v>#002244</v>
      </c>
      <c r="I2568">
        <f>INDEX('Raw Election Data'!$A$1:$AN$3144,MATCH($C2568&amp;" "&amp;$B2568,'Raw Election Data'!$C$1:$C$3144,0),MATCH('Joined Data'!I$1,'Raw Election Data'!$A$1:$AN$1,0))</f>
        <v>3044</v>
      </c>
      <c r="J2568">
        <f>INDEX('Raw Election Data'!$A$1:$AN$3144,MATCH($C2568&amp;" "&amp;$B2568,'Raw Election Data'!$C$1:$C$3144,0),MATCH('Joined Data'!J$1,'Raw Election Data'!$A$1:$AN$1,0))</f>
        <v>145</v>
      </c>
      <c r="K2568">
        <f>INDEX('Raw Election Data'!$A$1:$AN$3144,MATCH($C2568&amp;" "&amp;$B2568,'Raw Election Data'!$C$1:$C$3144,0),MATCH('Joined Data'!K$1,'Raw Election Data'!$A$1:$AN$1,0))</f>
        <v>983</v>
      </c>
      <c r="L2568">
        <f>INDEX('Raw Election Data'!$A$1:$AN$3144,MATCH($C2568&amp;" "&amp;$B2568,'Raw Election Data'!$C$1:$C$3144,0),MATCH('Joined Data'!L$1,'Raw Election Data'!$A$1:$AN$1,0))</f>
        <v>1154</v>
      </c>
      <c r="M2568">
        <f>INDEX('Raw Election Data'!$A$1:$AN$3144,MATCH($C2568&amp;" "&amp;$B2568,'Raw Election Data'!$C$1:$C$3144,0),MATCH('Joined Data'!M$1,'Raw Election Data'!$A$1:$AN$1,0))</f>
        <v>0.12564991334488734</v>
      </c>
      <c r="N2568">
        <f>INDEX('Raw Election Data'!$A$1:$AN$3144,MATCH($C2568&amp;" "&amp;$B2568,'Raw Election Data'!$C$1:$C$3144,0),MATCH('Joined Data'!N$1,'Raw Election Data'!$A$1:$AN$1,0))</f>
        <v>0.8518197573656846</v>
      </c>
      <c r="O2568">
        <f>INDEX('Raw Election Data'!$A$1:$AN$3144,MATCH($C2568&amp;" "&amp;$B2568,'Raw Election Data'!$C$1:$C$3144,0),MATCH('Joined Data'!O$1,'Raw Election Data'!$A$1:$AN$1,0))</f>
        <v>-838</v>
      </c>
      <c r="P2568">
        <f>INDEX('Raw Election Data'!$A$1:$AN$3144,MATCH($C2568&amp;" "&amp;$B2568,'Raw Election Data'!$C$1:$C$3144,0),MATCH('Joined Data'!P$1,'Raw Election Data'!$A$1:$AN$1,0))</f>
        <v>838</v>
      </c>
      <c r="Q2568">
        <f>INDEX('Raw Election Data'!$A$1:$AN$3144,MATCH($C2568&amp;" "&amp;$B2568,'Raw Election Data'!$C$1:$C$3144,0),MATCH('Joined Data'!Q$1,'Raw Election Data'!$A$1:$AN$1,0))</f>
        <v>-0.72616984402079732</v>
      </c>
      <c r="R2568">
        <f>INDEX('Raw Election Data'!$A$1:$AN$3144,MATCH($C2568&amp;" "&amp;$B2568,'Raw Election Data'!$C$1:$C$3144,0),MATCH('Joined Data'!R$1,'Raw Election Data'!$A$1:$AN$1,0))</f>
        <v>0.72616984402079732</v>
      </c>
    </row>
    <row r="2569" spans="1:18" ht="13.5" hidden="1" customHeight="1" x14ac:dyDescent="0.15">
      <c r="A2569" t="s">
        <v>248</v>
      </c>
      <c r="B2569" t="s">
        <v>6397</v>
      </c>
      <c r="C2569" t="str">
        <f>INDEX(FIPS!$A$1:$E$3236,MATCH($F2569,FIPS!$D$1:$D$3236,0),5)</f>
        <v>Colorado County</v>
      </c>
      <c r="D2569" t="s">
        <v>296</v>
      </c>
      <c r="E2569" s="15" t="s">
        <v>50</v>
      </c>
      <c r="F2569" t="s">
        <v>6524</v>
      </c>
      <c r="G2569" t="s">
        <v>7759</v>
      </c>
      <c r="H2569" t="str">
        <f>IFERROR(VLOOKUP($G2569,'Team Colors'!$A:$B,2,0),"#c9c9c9")</f>
        <v>#a71930</v>
      </c>
      <c r="I2569">
        <f>INDEX('Raw Election Data'!$A$1:$AN$3144,MATCH($C2569&amp;" "&amp;$B2569,'Raw Election Data'!$C$1:$C$3144,0),MATCH('Joined Data'!I$1,'Raw Election Data'!$A$1:$AN$1,0))</f>
        <v>20870</v>
      </c>
      <c r="J2569">
        <f>INDEX('Raw Election Data'!$A$1:$AN$3144,MATCH($C2569&amp;" "&amp;$B2569,'Raw Election Data'!$C$1:$C$3144,0),MATCH('Joined Data'!J$1,'Raw Election Data'!$A$1:$AN$1,0))</f>
        <v>1977</v>
      </c>
      <c r="K2569">
        <f>INDEX('Raw Election Data'!$A$1:$AN$3144,MATCH($C2569&amp;" "&amp;$B2569,'Raw Election Data'!$C$1:$C$3144,0),MATCH('Joined Data'!K$1,'Raw Election Data'!$A$1:$AN$1,0))</f>
        <v>6323</v>
      </c>
      <c r="L2569">
        <f>INDEX('Raw Election Data'!$A$1:$AN$3144,MATCH($C2569&amp;" "&amp;$B2569,'Raw Election Data'!$C$1:$C$3144,0),MATCH('Joined Data'!L$1,'Raw Election Data'!$A$1:$AN$1,0))</f>
        <v>8480</v>
      </c>
      <c r="M2569">
        <f>INDEX('Raw Election Data'!$A$1:$AN$3144,MATCH($C2569&amp;" "&amp;$B2569,'Raw Election Data'!$C$1:$C$3144,0),MATCH('Joined Data'!M$1,'Raw Election Data'!$A$1:$AN$1,0))</f>
        <v>0.2331367924528302</v>
      </c>
      <c r="N2569">
        <f>INDEX('Raw Election Data'!$A$1:$AN$3144,MATCH($C2569&amp;" "&amp;$B2569,'Raw Election Data'!$C$1:$C$3144,0),MATCH('Joined Data'!N$1,'Raw Election Data'!$A$1:$AN$1,0))</f>
        <v>0.74563679245283021</v>
      </c>
      <c r="O2569">
        <f>INDEX('Raw Election Data'!$A$1:$AN$3144,MATCH($C2569&amp;" "&amp;$B2569,'Raw Election Data'!$C$1:$C$3144,0),MATCH('Joined Data'!O$1,'Raw Election Data'!$A$1:$AN$1,0))</f>
        <v>-4346</v>
      </c>
      <c r="P2569">
        <f>INDEX('Raw Election Data'!$A$1:$AN$3144,MATCH($C2569&amp;" "&amp;$B2569,'Raw Election Data'!$C$1:$C$3144,0),MATCH('Joined Data'!P$1,'Raw Election Data'!$A$1:$AN$1,0))</f>
        <v>4346</v>
      </c>
      <c r="Q2569">
        <f>INDEX('Raw Election Data'!$A$1:$AN$3144,MATCH($C2569&amp;" "&amp;$B2569,'Raw Election Data'!$C$1:$C$3144,0),MATCH('Joined Data'!Q$1,'Raw Election Data'!$A$1:$AN$1,0))</f>
        <v>-0.51249999999999996</v>
      </c>
      <c r="R2569">
        <f>INDEX('Raw Election Data'!$A$1:$AN$3144,MATCH($C2569&amp;" "&amp;$B2569,'Raw Election Data'!$C$1:$C$3144,0),MATCH('Joined Data'!R$1,'Raw Election Data'!$A$1:$AN$1,0))</f>
        <v>0.51249999999999996</v>
      </c>
    </row>
    <row r="2570" spans="1:18" ht="13.5" hidden="1" customHeight="1" x14ac:dyDescent="0.15">
      <c r="A2570" t="s">
        <v>248</v>
      </c>
      <c r="B2570" t="s">
        <v>6397</v>
      </c>
      <c r="C2570" t="str">
        <f>INDEX(FIPS!$A$1:$E$3236,MATCH($F2570,FIPS!$D$1:$D$3236,0),5)</f>
        <v>Comal County</v>
      </c>
      <c r="D2570" t="s">
        <v>296</v>
      </c>
      <c r="E2570" s="15" t="s">
        <v>51</v>
      </c>
      <c r="F2570" t="s">
        <v>6526</v>
      </c>
      <c r="G2570" t="s">
        <v>439</v>
      </c>
      <c r="H2570" t="str">
        <f>IFERROR(VLOOKUP($G2570,'Team Colors'!$A:$B,2,0),"#c9c9c9")</f>
        <v>#002244</v>
      </c>
      <c r="I2570">
        <f>INDEX('Raw Election Data'!$A$1:$AN$3144,MATCH($C2570&amp;" "&amp;$B2570,'Raw Election Data'!$C$1:$C$3144,0),MATCH('Joined Data'!I$1,'Raw Election Data'!$A$1:$AN$1,0))</f>
        <v>129048</v>
      </c>
      <c r="J2570">
        <f>INDEX('Raw Election Data'!$A$1:$AN$3144,MATCH($C2570&amp;" "&amp;$B2570,'Raw Election Data'!$C$1:$C$3144,0),MATCH('Joined Data'!J$1,'Raw Election Data'!$A$1:$AN$1,0))</f>
        <v>14166</v>
      </c>
      <c r="K2570">
        <f>INDEX('Raw Election Data'!$A$1:$AN$3144,MATCH($C2570&amp;" "&amp;$B2570,'Raw Election Data'!$C$1:$C$3144,0),MATCH('Joined Data'!K$1,'Raw Election Data'!$A$1:$AN$1,0))</f>
        <v>44996</v>
      </c>
      <c r="L2570">
        <f>INDEX('Raw Election Data'!$A$1:$AN$3144,MATCH($C2570&amp;" "&amp;$B2570,'Raw Election Data'!$C$1:$C$3144,0),MATCH('Joined Data'!L$1,'Raw Election Data'!$A$1:$AN$1,0))</f>
        <v>61567</v>
      </c>
      <c r="M2570">
        <f>INDEX('Raw Election Data'!$A$1:$AN$3144,MATCH($C2570&amp;" "&amp;$B2570,'Raw Election Data'!$C$1:$C$3144,0),MATCH('Joined Data'!M$1,'Raw Election Data'!$A$1:$AN$1,0))</f>
        <v>0.23009079539363619</v>
      </c>
      <c r="N2570">
        <f>INDEX('Raw Election Data'!$A$1:$AN$3144,MATCH($C2570&amp;" "&amp;$B2570,'Raw Election Data'!$C$1:$C$3144,0),MATCH('Joined Data'!N$1,'Raw Election Data'!$A$1:$AN$1,0))</f>
        <v>0.73084607013497493</v>
      </c>
      <c r="O2570">
        <f>INDEX('Raw Election Data'!$A$1:$AN$3144,MATCH($C2570&amp;" "&amp;$B2570,'Raw Election Data'!$C$1:$C$3144,0),MATCH('Joined Data'!O$1,'Raw Election Data'!$A$1:$AN$1,0))</f>
        <v>-30830</v>
      </c>
      <c r="P2570">
        <f>INDEX('Raw Election Data'!$A$1:$AN$3144,MATCH($C2570&amp;" "&amp;$B2570,'Raw Election Data'!$C$1:$C$3144,0),MATCH('Joined Data'!P$1,'Raw Election Data'!$A$1:$AN$1,0))</f>
        <v>30830</v>
      </c>
      <c r="Q2570">
        <f>INDEX('Raw Election Data'!$A$1:$AN$3144,MATCH($C2570&amp;" "&amp;$B2570,'Raw Election Data'!$C$1:$C$3144,0),MATCH('Joined Data'!Q$1,'Raw Election Data'!$A$1:$AN$1,0))</f>
        <v>-0.50075527474133874</v>
      </c>
      <c r="R2570">
        <f>INDEX('Raw Election Data'!$A$1:$AN$3144,MATCH($C2570&amp;" "&amp;$B2570,'Raw Election Data'!$C$1:$C$3144,0),MATCH('Joined Data'!R$1,'Raw Election Data'!$A$1:$AN$1,0))</f>
        <v>0.50075527474133874</v>
      </c>
    </row>
    <row r="2571" spans="1:18" ht="13.5" hidden="1" customHeight="1" x14ac:dyDescent="0.15">
      <c r="A2571" t="s">
        <v>248</v>
      </c>
      <c r="B2571" t="s">
        <v>6397</v>
      </c>
      <c r="C2571" t="str">
        <f>INDEX(FIPS!$A$1:$E$3236,MATCH($F2571,FIPS!$D$1:$D$3236,0),5)</f>
        <v>Comanche County</v>
      </c>
      <c r="D2571" t="s">
        <v>296</v>
      </c>
      <c r="E2571" s="15" t="s">
        <v>52</v>
      </c>
      <c r="F2571" t="s">
        <v>6527</v>
      </c>
      <c r="G2571" t="s">
        <v>439</v>
      </c>
      <c r="H2571" t="str">
        <f>IFERROR(VLOOKUP($G2571,'Team Colors'!$A:$B,2,0),"#c9c9c9")</f>
        <v>#002244</v>
      </c>
      <c r="I2571">
        <f>INDEX('Raw Election Data'!$A$1:$AN$3144,MATCH($C2571&amp;" "&amp;$B2571,'Raw Election Data'!$C$1:$C$3144,0),MATCH('Joined Data'!I$1,'Raw Election Data'!$A$1:$AN$1,0))</f>
        <v>13430</v>
      </c>
      <c r="J2571">
        <f>INDEX('Raw Election Data'!$A$1:$AN$3144,MATCH($C2571&amp;" "&amp;$B2571,'Raw Election Data'!$C$1:$C$3144,0),MATCH('Joined Data'!J$1,'Raw Election Data'!$A$1:$AN$1,0))</f>
        <v>788</v>
      </c>
      <c r="K2571">
        <f>INDEX('Raw Election Data'!$A$1:$AN$3144,MATCH($C2571&amp;" "&amp;$B2571,'Raw Election Data'!$C$1:$C$3144,0),MATCH('Joined Data'!K$1,'Raw Election Data'!$A$1:$AN$1,0))</f>
        <v>4300</v>
      </c>
      <c r="L2571">
        <f>INDEX('Raw Election Data'!$A$1:$AN$3144,MATCH($C2571&amp;" "&amp;$B2571,'Raw Election Data'!$C$1:$C$3144,0),MATCH('Joined Data'!L$1,'Raw Election Data'!$A$1:$AN$1,0))</f>
        <v>5208</v>
      </c>
      <c r="M2571">
        <f>INDEX('Raw Election Data'!$A$1:$AN$3144,MATCH($C2571&amp;" "&amp;$B2571,'Raw Election Data'!$C$1:$C$3144,0),MATCH('Joined Data'!M$1,'Raw Election Data'!$A$1:$AN$1,0))</f>
        <v>0.15130568356374807</v>
      </c>
      <c r="N2571">
        <f>INDEX('Raw Election Data'!$A$1:$AN$3144,MATCH($C2571&amp;" "&amp;$B2571,'Raw Election Data'!$C$1:$C$3144,0),MATCH('Joined Data'!N$1,'Raw Election Data'!$A$1:$AN$1,0))</f>
        <v>0.82565284178187404</v>
      </c>
      <c r="O2571">
        <f>INDEX('Raw Election Data'!$A$1:$AN$3144,MATCH($C2571&amp;" "&amp;$B2571,'Raw Election Data'!$C$1:$C$3144,0),MATCH('Joined Data'!O$1,'Raw Election Data'!$A$1:$AN$1,0))</f>
        <v>-3512</v>
      </c>
      <c r="P2571">
        <f>INDEX('Raw Election Data'!$A$1:$AN$3144,MATCH($C2571&amp;" "&amp;$B2571,'Raw Election Data'!$C$1:$C$3144,0),MATCH('Joined Data'!P$1,'Raw Election Data'!$A$1:$AN$1,0))</f>
        <v>3512</v>
      </c>
      <c r="Q2571">
        <f>INDEX('Raw Election Data'!$A$1:$AN$3144,MATCH($C2571&amp;" "&amp;$B2571,'Raw Election Data'!$C$1:$C$3144,0),MATCH('Joined Data'!Q$1,'Raw Election Data'!$A$1:$AN$1,0))</f>
        <v>-0.67434715821812596</v>
      </c>
      <c r="R2571">
        <f>INDEX('Raw Election Data'!$A$1:$AN$3144,MATCH($C2571&amp;" "&amp;$B2571,'Raw Election Data'!$C$1:$C$3144,0),MATCH('Joined Data'!R$1,'Raw Election Data'!$A$1:$AN$1,0))</f>
        <v>0.67434715821812596</v>
      </c>
    </row>
    <row r="2572" spans="1:18" ht="13.5" hidden="1" customHeight="1" x14ac:dyDescent="0.15">
      <c r="A2572" t="s">
        <v>248</v>
      </c>
      <c r="B2572" t="s">
        <v>6397</v>
      </c>
      <c r="C2572" t="str">
        <f>INDEX(FIPS!$A$1:$E$3236,MATCH($F2572,FIPS!$D$1:$D$3236,0),5)</f>
        <v>Concho County</v>
      </c>
      <c r="D2572" t="s">
        <v>296</v>
      </c>
      <c r="E2572" s="15" t="s">
        <v>53</v>
      </c>
      <c r="F2572" t="s">
        <v>6529</v>
      </c>
      <c r="G2572" t="s">
        <v>439</v>
      </c>
      <c r="H2572" t="str">
        <f>IFERROR(VLOOKUP($G2572,'Team Colors'!$A:$B,2,0),"#c9c9c9")</f>
        <v>#002244</v>
      </c>
      <c r="I2572">
        <f>INDEX('Raw Election Data'!$A$1:$AN$3144,MATCH($C2572&amp;" "&amp;$B2572,'Raw Election Data'!$C$1:$C$3144,0),MATCH('Joined Data'!I$1,'Raw Election Data'!$A$1:$AN$1,0))</f>
        <v>4081</v>
      </c>
      <c r="J2572">
        <f>INDEX('Raw Election Data'!$A$1:$AN$3144,MATCH($C2572&amp;" "&amp;$B2572,'Raw Election Data'!$C$1:$C$3144,0),MATCH('Joined Data'!J$1,'Raw Election Data'!$A$1:$AN$1,0))</f>
        <v>148</v>
      </c>
      <c r="K2572">
        <f>INDEX('Raw Election Data'!$A$1:$AN$3144,MATCH($C2572&amp;" "&amp;$B2572,'Raw Election Data'!$C$1:$C$3144,0),MATCH('Joined Data'!K$1,'Raw Election Data'!$A$1:$AN$1,0))</f>
        <v>885</v>
      </c>
      <c r="L2572">
        <f>INDEX('Raw Election Data'!$A$1:$AN$3144,MATCH($C2572&amp;" "&amp;$B2572,'Raw Election Data'!$C$1:$C$3144,0),MATCH('Joined Data'!L$1,'Raw Election Data'!$A$1:$AN$1,0))</f>
        <v>1067</v>
      </c>
      <c r="M2572">
        <f>INDEX('Raw Election Data'!$A$1:$AN$3144,MATCH($C2572&amp;" "&amp;$B2572,'Raw Election Data'!$C$1:$C$3144,0),MATCH('Joined Data'!M$1,'Raw Election Data'!$A$1:$AN$1,0))</f>
        <v>0.13870665417057171</v>
      </c>
      <c r="N2572">
        <f>INDEX('Raw Election Data'!$A$1:$AN$3144,MATCH($C2572&amp;" "&amp;$B2572,'Raw Election Data'!$C$1:$C$3144,0),MATCH('Joined Data'!N$1,'Raw Election Data'!$A$1:$AN$1,0))</f>
        <v>0.82942830365510778</v>
      </c>
      <c r="O2572">
        <f>INDEX('Raw Election Data'!$A$1:$AN$3144,MATCH($C2572&amp;" "&amp;$B2572,'Raw Election Data'!$C$1:$C$3144,0),MATCH('Joined Data'!O$1,'Raw Election Data'!$A$1:$AN$1,0))</f>
        <v>-737</v>
      </c>
      <c r="P2572">
        <f>INDEX('Raw Election Data'!$A$1:$AN$3144,MATCH($C2572&amp;" "&amp;$B2572,'Raw Election Data'!$C$1:$C$3144,0),MATCH('Joined Data'!P$1,'Raw Election Data'!$A$1:$AN$1,0))</f>
        <v>737</v>
      </c>
      <c r="Q2572">
        <f>INDEX('Raw Election Data'!$A$1:$AN$3144,MATCH($C2572&amp;" "&amp;$B2572,'Raw Election Data'!$C$1:$C$3144,0),MATCH('Joined Data'!Q$1,'Raw Election Data'!$A$1:$AN$1,0))</f>
        <v>-0.69072164948453607</v>
      </c>
      <c r="R2572">
        <f>INDEX('Raw Election Data'!$A$1:$AN$3144,MATCH($C2572&amp;" "&amp;$B2572,'Raw Election Data'!$C$1:$C$3144,0),MATCH('Joined Data'!R$1,'Raw Election Data'!$A$1:$AN$1,0))</f>
        <v>0.69072164948453607</v>
      </c>
    </row>
    <row r="2573" spans="1:18" ht="13.5" hidden="1" customHeight="1" x14ac:dyDescent="0.15">
      <c r="A2573" t="s">
        <v>248</v>
      </c>
      <c r="B2573" t="s">
        <v>6397</v>
      </c>
      <c r="C2573" t="str">
        <f>INDEX(FIPS!$A$1:$E$3236,MATCH($F2573,FIPS!$D$1:$D$3236,0),5)</f>
        <v>Cooke County</v>
      </c>
      <c r="D2573" t="s">
        <v>296</v>
      </c>
      <c r="E2573" s="15" t="s">
        <v>54</v>
      </c>
      <c r="F2573" t="s">
        <v>6531</v>
      </c>
      <c r="G2573" t="s">
        <v>439</v>
      </c>
      <c r="H2573" t="str">
        <f>IFERROR(VLOOKUP($G2573,'Team Colors'!$A:$B,2,0),"#c9c9c9")</f>
        <v>#002244</v>
      </c>
      <c r="I2573">
        <f>INDEX('Raw Election Data'!$A$1:$AN$3144,MATCH($C2573&amp;" "&amp;$B2573,'Raw Election Data'!$C$1:$C$3144,0),MATCH('Joined Data'!I$1,'Raw Election Data'!$A$1:$AN$1,0))</f>
        <v>39229</v>
      </c>
      <c r="J2573">
        <f>INDEX('Raw Election Data'!$A$1:$AN$3144,MATCH($C2573&amp;" "&amp;$B2573,'Raw Election Data'!$C$1:$C$3144,0),MATCH('Joined Data'!J$1,'Raw Election Data'!$A$1:$AN$1,0))</f>
        <v>2345</v>
      </c>
      <c r="K2573">
        <f>INDEX('Raw Election Data'!$A$1:$AN$3144,MATCH($C2573&amp;" "&amp;$B2573,'Raw Election Data'!$C$1:$C$3144,0),MATCH('Joined Data'!K$1,'Raw Election Data'!$A$1:$AN$1,0))</f>
        <v>13174</v>
      </c>
      <c r="L2573">
        <f>INDEX('Raw Election Data'!$A$1:$AN$3144,MATCH($C2573&amp;" "&amp;$B2573,'Raw Election Data'!$C$1:$C$3144,0),MATCH('Joined Data'!L$1,'Raw Election Data'!$A$1:$AN$1,0))</f>
        <v>15894</v>
      </c>
      <c r="M2573">
        <f>INDEX('Raw Election Data'!$A$1:$AN$3144,MATCH($C2573&amp;" "&amp;$B2573,'Raw Election Data'!$C$1:$C$3144,0),MATCH('Joined Data'!M$1,'Raw Election Data'!$A$1:$AN$1,0))</f>
        <v>0.14753995218321378</v>
      </c>
      <c r="N2573">
        <f>INDEX('Raw Election Data'!$A$1:$AN$3144,MATCH($C2573&amp;" "&amp;$B2573,'Raw Election Data'!$C$1:$C$3144,0),MATCH('Joined Data'!N$1,'Raw Election Data'!$A$1:$AN$1,0))</f>
        <v>0.82886623883226374</v>
      </c>
      <c r="O2573">
        <f>INDEX('Raw Election Data'!$A$1:$AN$3144,MATCH($C2573&amp;" "&amp;$B2573,'Raw Election Data'!$C$1:$C$3144,0),MATCH('Joined Data'!O$1,'Raw Election Data'!$A$1:$AN$1,0))</f>
        <v>-10829</v>
      </c>
      <c r="P2573">
        <f>INDEX('Raw Election Data'!$A$1:$AN$3144,MATCH($C2573&amp;" "&amp;$B2573,'Raw Election Data'!$C$1:$C$3144,0),MATCH('Joined Data'!P$1,'Raw Election Data'!$A$1:$AN$1,0))</f>
        <v>10829</v>
      </c>
      <c r="Q2573">
        <f>INDEX('Raw Election Data'!$A$1:$AN$3144,MATCH($C2573&amp;" "&amp;$B2573,'Raw Election Data'!$C$1:$C$3144,0),MATCH('Joined Data'!Q$1,'Raw Election Data'!$A$1:$AN$1,0))</f>
        <v>-0.68132628664904993</v>
      </c>
      <c r="R2573">
        <f>INDEX('Raw Election Data'!$A$1:$AN$3144,MATCH($C2573&amp;" "&amp;$B2573,'Raw Election Data'!$C$1:$C$3144,0),MATCH('Joined Data'!R$1,'Raw Election Data'!$A$1:$AN$1,0))</f>
        <v>0.68132628664904993</v>
      </c>
    </row>
    <row r="2574" spans="1:18" ht="13.5" hidden="1" customHeight="1" x14ac:dyDescent="0.15">
      <c r="A2574" t="s">
        <v>248</v>
      </c>
      <c r="B2574" t="s">
        <v>6397</v>
      </c>
      <c r="C2574" t="str">
        <f>INDEX(FIPS!$A$1:$E$3236,MATCH($F2574,FIPS!$D$1:$D$3236,0),5)</f>
        <v>Coryell County</v>
      </c>
      <c r="D2574" t="s">
        <v>296</v>
      </c>
      <c r="E2574" s="15" t="s">
        <v>55</v>
      </c>
      <c r="F2574" t="s">
        <v>6535</v>
      </c>
      <c r="G2574" t="s">
        <v>439</v>
      </c>
      <c r="H2574" t="str">
        <f>IFERROR(VLOOKUP($G2574,'Team Colors'!$A:$B,2,0),"#c9c9c9")</f>
        <v>#002244</v>
      </c>
      <c r="I2574">
        <f>INDEX('Raw Election Data'!$A$1:$AN$3144,MATCH($C2574&amp;" "&amp;$B2574,'Raw Election Data'!$C$1:$C$3144,0),MATCH('Joined Data'!I$1,'Raw Election Data'!$A$1:$AN$1,0))</f>
        <v>75503</v>
      </c>
      <c r="J2574">
        <f>INDEX('Raw Election Data'!$A$1:$AN$3144,MATCH($C2574&amp;" "&amp;$B2574,'Raw Election Data'!$C$1:$C$3144,0),MATCH('Joined Data'!J$1,'Raw Election Data'!$A$1:$AN$1,0))</f>
        <v>5057</v>
      </c>
      <c r="K2574">
        <f>INDEX('Raw Election Data'!$A$1:$AN$3144,MATCH($C2574&amp;" "&amp;$B2574,'Raw Election Data'!$C$1:$C$3144,0),MATCH('Joined Data'!K$1,'Raw Election Data'!$A$1:$AN$1,0))</f>
        <v>12212</v>
      </c>
      <c r="L2574">
        <f>INDEX('Raw Election Data'!$A$1:$AN$3144,MATCH($C2574&amp;" "&amp;$B2574,'Raw Election Data'!$C$1:$C$3144,0),MATCH('Joined Data'!L$1,'Raw Election Data'!$A$1:$AN$1,0))</f>
        <v>18127</v>
      </c>
      <c r="M2574">
        <f>INDEX('Raw Election Data'!$A$1:$AN$3144,MATCH($C2574&amp;" "&amp;$B2574,'Raw Election Data'!$C$1:$C$3144,0),MATCH('Joined Data'!M$1,'Raw Election Data'!$A$1:$AN$1,0))</f>
        <v>0.27897611298063663</v>
      </c>
      <c r="N2574">
        <f>INDEX('Raw Election Data'!$A$1:$AN$3144,MATCH($C2574&amp;" "&amp;$B2574,'Raw Election Data'!$C$1:$C$3144,0),MATCH('Joined Data'!N$1,'Raw Election Data'!$A$1:$AN$1,0))</f>
        <v>0.67369117890439678</v>
      </c>
      <c r="O2574">
        <f>INDEX('Raw Election Data'!$A$1:$AN$3144,MATCH($C2574&amp;" "&amp;$B2574,'Raw Election Data'!$C$1:$C$3144,0),MATCH('Joined Data'!O$1,'Raw Election Data'!$A$1:$AN$1,0))</f>
        <v>-7155</v>
      </c>
      <c r="P2574">
        <f>INDEX('Raw Election Data'!$A$1:$AN$3144,MATCH($C2574&amp;" "&amp;$B2574,'Raw Election Data'!$C$1:$C$3144,0),MATCH('Joined Data'!P$1,'Raw Election Data'!$A$1:$AN$1,0))</f>
        <v>7155</v>
      </c>
      <c r="Q2574">
        <f>INDEX('Raw Election Data'!$A$1:$AN$3144,MATCH($C2574&amp;" "&amp;$B2574,'Raw Election Data'!$C$1:$C$3144,0),MATCH('Joined Data'!Q$1,'Raw Election Data'!$A$1:$AN$1,0))</f>
        <v>-0.39471506592376016</v>
      </c>
      <c r="R2574">
        <f>INDEX('Raw Election Data'!$A$1:$AN$3144,MATCH($C2574&amp;" "&amp;$B2574,'Raw Election Data'!$C$1:$C$3144,0),MATCH('Joined Data'!R$1,'Raw Election Data'!$A$1:$AN$1,0))</f>
        <v>0.39471506592376016</v>
      </c>
    </row>
    <row r="2575" spans="1:18" ht="13.5" hidden="1" customHeight="1" x14ac:dyDescent="0.15">
      <c r="A2575" t="s">
        <v>248</v>
      </c>
      <c r="B2575" t="s">
        <v>6397</v>
      </c>
      <c r="C2575" t="str">
        <f>INDEX(FIPS!$A$1:$E$3236,MATCH($F2575,FIPS!$D$1:$D$3236,0),5)</f>
        <v>Cottle County</v>
      </c>
      <c r="D2575" t="s">
        <v>296</v>
      </c>
      <c r="E2575" s="15" t="s">
        <v>56</v>
      </c>
      <c r="F2575" t="s">
        <v>6537</v>
      </c>
      <c r="G2575" t="s">
        <v>439</v>
      </c>
      <c r="H2575" t="str">
        <f>IFERROR(VLOOKUP($G2575,'Team Colors'!$A:$B,2,0),"#c9c9c9")</f>
        <v>#002244</v>
      </c>
      <c r="I2575">
        <f>INDEX('Raw Election Data'!$A$1:$AN$3144,MATCH($C2575&amp;" "&amp;$B2575,'Raw Election Data'!$C$1:$C$3144,0),MATCH('Joined Data'!I$1,'Raw Election Data'!$A$1:$AN$1,0))</f>
        <v>1426</v>
      </c>
      <c r="J2575">
        <f>INDEX('Raw Election Data'!$A$1:$AN$3144,MATCH($C2575&amp;" "&amp;$B2575,'Raw Election Data'!$C$1:$C$3144,0),MATCH('Joined Data'!J$1,'Raw Election Data'!$A$1:$AN$1,0))</f>
        <v>84</v>
      </c>
      <c r="K2575">
        <f>INDEX('Raw Election Data'!$A$1:$AN$3144,MATCH($C2575&amp;" "&amp;$B2575,'Raw Election Data'!$C$1:$C$3144,0),MATCH('Joined Data'!K$1,'Raw Election Data'!$A$1:$AN$1,0))</f>
        <v>486</v>
      </c>
      <c r="L2575">
        <f>INDEX('Raw Election Data'!$A$1:$AN$3144,MATCH($C2575&amp;" "&amp;$B2575,'Raw Election Data'!$C$1:$C$3144,0),MATCH('Joined Data'!L$1,'Raw Election Data'!$A$1:$AN$1,0))</f>
        <v>583</v>
      </c>
      <c r="M2575">
        <f>INDEX('Raw Election Data'!$A$1:$AN$3144,MATCH($C2575&amp;" "&amp;$B2575,'Raw Election Data'!$C$1:$C$3144,0),MATCH('Joined Data'!M$1,'Raw Election Data'!$A$1:$AN$1,0))</f>
        <v>0.14408233276157806</v>
      </c>
      <c r="N2575">
        <f>INDEX('Raw Election Data'!$A$1:$AN$3144,MATCH($C2575&amp;" "&amp;$B2575,'Raw Election Data'!$C$1:$C$3144,0),MATCH('Joined Data'!N$1,'Raw Election Data'!$A$1:$AN$1,0))</f>
        <v>0.83361921097770153</v>
      </c>
      <c r="O2575">
        <f>INDEX('Raw Election Data'!$A$1:$AN$3144,MATCH($C2575&amp;" "&amp;$B2575,'Raw Election Data'!$C$1:$C$3144,0),MATCH('Joined Data'!O$1,'Raw Election Data'!$A$1:$AN$1,0))</f>
        <v>-402</v>
      </c>
      <c r="P2575">
        <f>INDEX('Raw Election Data'!$A$1:$AN$3144,MATCH($C2575&amp;" "&amp;$B2575,'Raw Election Data'!$C$1:$C$3144,0),MATCH('Joined Data'!P$1,'Raw Election Data'!$A$1:$AN$1,0))</f>
        <v>402</v>
      </c>
      <c r="Q2575">
        <f>INDEX('Raw Election Data'!$A$1:$AN$3144,MATCH($C2575&amp;" "&amp;$B2575,'Raw Election Data'!$C$1:$C$3144,0),MATCH('Joined Data'!Q$1,'Raw Election Data'!$A$1:$AN$1,0))</f>
        <v>-0.68953687821612353</v>
      </c>
      <c r="R2575">
        <f>INDEX('Raw Election Data'!$A$1:$AN$3144,MATCH($C2575&amp;" "&amp;$B2575,'Raw Election Data'!$C$1:$C$3144,0),MATCH('Joined Data'!R$1,'Raw Election Data'!$A$1:$AN$1,0))</f>
        <v>0.68953687821612353</v>
      </c>
    </row>
    <row r="2576" spans="1:18" ht="13.5" hidden="1" customHeight="1" x14ac:dyDescent="0.15">
      <c r="A2576" t="s">
        <v>248</v>
      </c>
      <c r="B2576" t="s">
        <v>6397</v>
      </c>
      <c r="C2576" t="str">
        <f>INDEX(FIPS!$A$1:$E$3236,MATCH($F2576,FIPS!$D$1:$D$3236,0),5)</f>
        <v>Crane County</v>
      </c>
      <c r="D2576" t="s">
        <v>296</v>
      </c>
      <c r="E2576" s="15" t="s">
        <v>57</v>
      </c>
      <c r="F2576" t="s">
        <v>6539</v>
      </c>
      <c r="G2576" t="s">
        <v>439</v>
      </c>
      <c r="H2576" t="str">
        <f>IFERROR(VLOOKUP($G2576,'Team Colors'!$A:$B,2,0),"#c9c9c9")</f>
        <v>#002244</v>
      </c>
      <c r="I2576">
        <f>INDEX('Raw Election Data'!$A$1:$AN$3144,MATCH($C2576&amp;" "&amp;$B2576,'Raw Election Data'!$C$1:$C$3144,0),MATCH('Joined Data'!I$1,'Raw Election Data'!$A$1:$AN$1,0))</f>
        <v>5048</v>
      </c>
      <c r="J2576">
        <f>INDEX('Raw Election Data'!$A$1:$AN$3144,MATCH($C2576&amp;" "&amp;$B2576,'Raw Election Data'!$C$1:$C$3144,0),MATCH('Joined Data'!J$1,'Raw Election Data'!$A$1:$AN$1,0))</f>
        <v>299</v>
      </c>
      <c r="K2576">
        <f>INDEX('Raw Election Data'!$A$1:$AN$3144,MATCH($C2576&amp;" "&amp;$B2576,'Raw Election Data'!$C$1:$C$3144,0),MATCH('Joined Data'!K$1,'Raw Election Data'!$A$1:$AN$1,0))</f>
        <v>1047</v>
      </c>
      <c r="L2576">
        <f>INDEX('Raw Election Data'!$A$1:$AN$3144,MATCH($C2576&amp;" "&amp;$B2576,'Raw Election Data'!$C$1:$C$3144,0),MATCH('Joined Data'!L$1,'Raw Election Data'!$A$1:$AN$1,0))</f>
        <v>1381</v>
      </c>
      <c r="M2576">
        <f>INDEX('Raw Election Data'!$A$1:$AN$3144,MATCH($C2576&amp;" "&amp;$B2576,'Raw Election Data'!$C$1:$C$3144,0),MATCH('Joined Data'!M$1,'Raw Election Data'!$A$1:$AN$1,0))</f>
        <v>0.21650977552498191</v>
      </c>
      <c r="N2576">
        <f>INDEX('Raw Election Data'!$A$1:$AN$3144,MATCH($C2576&amp;" "&amp;$B2576,'Raw Election Data'!$C$1:$C$3144,0),MATCH('Joined Data'!N$1,'Raw Election Data'!$A$1:$AN$1,0))</f>
        <v>0.75814627081824759</v>
      </c>
      <c r="O2576">
        <f>INDEX('Raw Election Data'!$A$1:$AN$3144,MATCH($C2576&amp;" "&amp;$B2576,'Raw Election Data'!$C$1:$C$3144,0),MATCH('Joined Data'!O$1,'Raw Election Data'!$A$1:$AN$1,0))</f>
        <v>-748</v>
      </c>
      <c r="P2576">
        <f>INDEX('Raw Election Data'!$A$1:$AN$3144,MATCH($C2576&amp;" "&amp;$B2576,'Raw Election Data'!$C$1:$C$3144,0),MATCH('Joined Data'!P$1,'Raw Election Data'!$A$1:$AN$1,0))</f>
        <v>748</v>
      </c>
      <c r="Q2576">
        <f>INDEX('Raw Election Data'!$A$1:$AN$3144,MATCH($C2576&amp;" "&amp;$B2576,'Raw Election Data'!$C$1:$C$3144,0),MATCH('Joined Data'!Q$1,'Raw Election Data'!$A$1:$AN$1,0))</f>
        <v>-0.54163649529326574</v>
      </c>
      <c r="R2576">
        <f>INDEX('Raw Election Data'!$A$1:$AN$3144,MATCH($C2576&amp;" "&amp;$B2576,'Raw Election Data'!$C$1:$C$3144,0),MATCH('Joined Data'!R$1,'Raw Election Data'!$A$1:$AN$1,0))</f>
        <v>0.54163649529326574</v>
      </c>
    </row>
    <row r="2577" spans="1:18" ht="13.5" hidden="1" customHeight="1" x14ac:dyDescent="0.15">
      <c r="A2577" t="s">
        <v>248</v>
      </c>
      <c r="B2577" t="s">
        <v>6397</v>
      </c>
      <c r="C2577" t="str">
        <f>INDEX(FIPS!$A$1:$E$3236,MATCH($F2577,FIPS!$D$1:$D$3236,0),5)</f>
        <v>Crockett County</v>
      </c>
      <c r="D2577" t="s">
        <v>296</v>
      </c>
      <c r="E2577" s="15" t="s">
        <v>58</v>
      </c>
      <c r="F2577" t="s">
        <v>6540</v>
      </c>
      <c r="G2577" t="s">
        <v>439</v>
      </c>
      <c r="H2577" t="str">
        <f>IFERROR(VLOOKUP($G2577,'Team Colors'!$A:$B,2,0),"#c9c9c9")</f>
        <v>#002244</v>
      </c>
      <c r="I2577">
        <f>INDEX('Raw Election Data'!$A$1:$AN$3144,MATCH($C2577&amp;" "&amp;$B2577,'Raw Election Data'!$C$1:$C$3144,0),MATCH('Joined Data'!I$1,'Raw Election Data'!$A$1:$AN$1,0))</f>
        <v>3710</v>
      </c>
      <c r="J2577">
        <f>INDEX('Raw Election Data'!$A$1:$AN$3144,MATCH($C2577&amp;" "&amp;$B2577,'Raw Election Data'!$C$1:$C$3144,0),MATCH('Joined Data'!J$1,'Raw Election Data'!$A$1:$AN$1,0))</f>
        <v>372</v>
      </c>
      <c r="K2577">
        <f>INDEX('Raw Election Data'!$A$1:$AN$3144,MATCH($C2577&amp;" "&amp;$B2577,'Raw Election Data'!$C$1:$C$3144,0),MATCH('Joined Data'!K$1,'Raw Election Data'!$A$1:$AN$1,0))</f>
        <v>980</v>
      </c>
      <c r="L2577">
        <f>INDEX('Raw Election Data'!$A$1:$AN$3144,MATCH($C2577&amp;" "&amp;$B2577,'Raw Election Data'!$C$1:$C$3144,0),MATCH('Joined Data'!L$1,'Raw Election Data'!$A$1:$AN$1,0))</f>
        <v>1395</v>
      </c>
      <c r="M2577">
        <f>INDEX('Raw Election Data'!$A$1:$AN$3144,MATCH($C2577&amp;" "&amp;$B2577,'Raw Election Data'!$C$1:$C$3144,0),MATCH('Joined Data'!M$1,'Raw Election Data'!$A$1:$AN$1,0))</f>
        <v>0.26666666666666666</v>
      </c>
      <c r="N2577">
        <f>INDEX('Raw Election Data'!$A$1:$AN$3144,MATCH($C2577&amp;" "&amp;$B2577,'Raw Election Data'!$C$1:$C$3144,0),MATCH('Joined Data'!N$1,'Raw Election Data'!$A$1:$AN$1,0))</f>
        <v>0.70250896057347667</v>
      </c>
      <c r="O2577">
        <f>INDEX('Raw Election Data'!$A$1:$AN$3144,MATCH($C2577&amp;" "&amp;$B2577,'Raw Election Data'!$C$1:$C$3144,0),MATCH('Joined Data'!O$1,'Raw Election Data'!$A$1:$AN$1,0))</f>
        <v>-608</v>
      </c>
      <c r="P2577">
        <f>INDEX('Raw Election Data'!$A$1:$AN$3144,MATCH($C2577&amp;" "&amp;$B2577,'Raw Election Data'!$C$1:$C$3144,0),MATCH('Joined Data'!P$1,'Raw Election Data'!$A$1:$AN$1,0))</f>
        <v>608</v>
      </c>
      <c r="Q2577">
        <f>INDEX('Raw Election Data'!$A$1:$AN$3144,MATCH($C2577&amp;" "&amp;$B2577,'Raw Election Data'!$C$1:$C$3144,0),MATCH('Joined Data'!Q$1,'Raw Election Data'!$A$1:$AN$1,0))</f>
        <v>-0.43584229390681001</v>
      </c>
      <c r="R2577">
        <f>INDEX('Raw Election Data'!$A$1:$AN$3144,MATCH($C2577&amp;" "&amp;$B2577,'Raw Election Data'!$C$1:$C$3144,0),MATCH('Joined Data'!R$1,'Raw Election Data'!$A$1:$AN$1,0))</f>
        <v>0.43584229390681001</v>
      </c>
    </row>
    <row r="2578" spans="1:18" ht="13.5" hidden="1" customHeight="1" x14ac:dyDescent="0.15">
      <c r="A2578" t="s">
        <v>248</v>
      </c>
      <c r="B2578" t="s">
        <v>6397</v>
      </c>
      <c r="C2578" t="str">
        <f>INDEX(FIPS!$A$1:$E$3236,MATCH($F2578,FIPS!$D$1:$D$3236,0),5)</f>
        <v>Crosby County</v>
      </c>
      <c r="D2578" t="s">
        <v>296</v>
      </c>
      <c r="E2578" s="15" t="s">
        <v>59</v>
      </c>
      <c r="F2578" t="s">
        <v>6542</v>
      </c>
      <c r="G2578" t="s">
        <v>439</v>
      </c>
      <c r="H2578" t="str">
        <f>IFERROR(VLOOKUP($G2578,'Team Colors'!$A:$B,2,0),"#c9c9c9")</f>
        <v>#002244</v>
      </c>
      <c r="I2578">
        <f>INDEX('Raw Election Data'!$A$1:$AN$3144,MATCH($C2578&amp;" "&amp;$B2578,'Raw Election Data'!$C$1:$C$3144,0),MATCH('Joined Data'!I$1,'Raw Election Data'!$A$1:$AN$1,0))</f>
        <v>5977</v>
      </c>
      <c r="J2578">
        <f>INDEX('Raw Election Data'!$A$1:$AN$3144,MATCH($C2578&amp;" "&amp;$B2578,'Raw Election Data'!$C$1:$C$3144,0),MATCH('Joined Data'!J$1,'Raw Election Data'!$A$1:$AN$1,0))</f>
        <v>468</v>
      </c>
      <c r="K2578">
        <f>INDEX('Raw Election Data'!$A$1:$AN$3144,MATCH($C2578&amp;" "&amp;$B2578,'Raw Election Data'!$C$1:$C$3144,0),MATCH('Joined Data'!K$1,'Raw Election Data'!$A$1:$AN$1,0))</f>
        <v>1180</v>
      </c>
      <c r="L2578">
        <f>INDEX('Raw Election Data'!$A$1:$AN$3144,MATCH($C2578&amp;" "&amp;$B2578,'Raw Election Data'!$C$1:$C$3144,0),MATCH('Joined Data'!L$1,'Raw Election Data'!$A$1:$AN$1,0))</f>
        <v>1712</v>
      </c>
      <c r="M2578">
        <f>INDEX('Raw Election Data'!$A$1:$AN$3144,MATCH($C2578&amp;" "&amp;$B2578,'Raw Election Data'!$C$1:$C$3144,0),MATCH('Joined Data'!M$1,'Raw Election Data'!$A$1:$AN$1,0))</f>
        <v>0.27336448598130841</v>
      </c>
      <c r="N2578">
        <f>INDEX('Raw Election Data'!$A$1:$AN$3144,MATCH($C2578&amp;" "&amp;$B2578,'Raw Election Data'!$C$1:$C$3144,0),MATCH('Joined Data'!N$1,'Raw Election Data'!$A$1:$AN$1,0))</f>
        <v>0.68925233644859818</v>
      </c>
      <c r="O2578">
        <f>INDEX('Raw Election Data'!$A$1:$AN$3144,MATCH($C2578&amp;" "&amp;$B2578,'Raw Election Data'!$C$1:$C$3144,0),MATCH('Joined Data'!O$1,'Raw Election Data'!$A$1:$AN$1,0))</f>
        <v>-712</v>
      </c>
      <c r="P2578">
        <f>INDEX('Raw Election Data'!$A$1:$AN$3144,MATCH($C2578&amp;" "&amp;$B2578,'Raw Election Data'!$C$1:$C$3144,0),MATCH('Joined Data'!P$1,'Raw Election Data'!$A$1:$AN$1,0))</f>
        <v>712</v>
      </c>
      <c r="Q2578">
        <f>INDEX('Raw Election Data'!$A$1:$AN$3144,MATCH($C2578&amp;" "&amp;$B2578,'Raw Election Data'!$C$1:$C$3144,0),MATCH('Joined Data'!Q$1,'Raw Election Data'!$A$1:$AN$1,0))</f>
        <v>-0.41588785046728977</v>
      </c>
      <c r="R2578">
        <f>INDEX('Raw Election Data'!$A$1:$AN$3144,MATCH($C2578&amp;" "&amp;$B2578,'Raw Election Data'!$C$1:$C$3144,0),MATCH('Joined Data'!R$1,'Raw Election Data'!$A$1:$AN$1,0))</f>
        <v>0.41588785046728977</v>
      </c>
    </row>
    <row r="2579" spans="1:18" ht="13.5" hidden="1" customHeight="1" x14ac:dyDescent="0.15">
      <c r="A2579" t="s">
        <v>248</v>
      </c>
      <c r="B2579" t="s">
        <v>6397</v>
      </c>
      <c r="C2579" t="str">
        <f>INDEX(FIPS!$A$1:$E$3236,MATCH($F2579,FIPS!$D$1:$D$3236,0),5)</f>
        <v>Culberson County</v>
      </c>
      <c r="D2579" t="s">
        <v>296</v>
      </c>
      <c r="E2579" s="15" t="s">
        <v>60</v>
      </c>
      <c r="F2579" t="s">
        <v>6548</v>
      </c>
      <c r="G2579" t="s">
        <v>439</v>
      </c>
      <c r="H2579" t="str">
        <f>IFERROR(VLOOKUP($G2579,'Team Colors'!$A:$B,2,0),"#c9c9c9")</f>
        <v>#002244</v>
      </c>
      <c r="I2579">
        <f>INDEX('Raw Election Data'!$A$1:$AN$3144,MATCH($C2579&amp;" "&amp;$B2579,'Raw Election Data'!$C$1:$C$3144,0),MATCH('Joined Data'!I$1,'Raw Election Data'!$A$1:$AN$1,0))</f>
        <v>2236</v>
      </c>
      <c r="J2579">
        <f>INDEX('Raw Election Data'!$A$1:$AN$3144,MATCH($C2579&amp;" "&amp;$B2579,'Raw Election Data'!$C$1:$C$3144,0),MATCH('Joined Data'!J$1,'Raw Election Data'!$A$1:$AN$1,0))</f>
        <v>454</v>
      </c>
      <c r="K2579">
        <f>INDEX('Raw Election Data'!$A$1:$AN$3144,MATCH($C2579&amp;" "&amp;$B2579,'Raw Election Data'!$C$1:$C$3144,0),MATCH('Joined Data'!K$1,'Raw Election Data'!$A$1:$AN$1,0))</f>
        <v>280</v>
      </c>
      <c r="L2579">
        <f>INDEX('Raw Election Data'!$A$1:$AN$3144,MATCH($C2579&amp;" "&amp;$B2579,'Raw Election Data'!$C$1:$C$3144,0),MATCH('Joined Data'!L$1,'Raw Election Data'!$A$1:$AN$1,0))</f>
        <v>762</v>
      </c>
      <c r="M2579">
        <f>INDEX('Raw Election Data'!$A$1:$AN$3144,MATCH($C2579&amp;" "&amp;$B2579,'Raw Election Data'!$C$1:$C$3144,0),MATCH('Joined Data'!M$1,'Raw Election Data'!$A$1:$AN$1,0))</f>
        <v>0.59580052493438318</v>
      </c>
      <c r="N2579">
        <f>INDEX('Raw Election Data'!$A$1:$AN$3144,MATCH($C2579&amp;" "&amp;$B2579,'Raw Election Data'!$C$1:$C$3144,0),MATCH('Joined Data'!N$1,'Raw Election Data'!$A$1:$AN$1,0))</f>
        <v>0.36745406824146981</v>
      </c>
      <c r="O2579">
        <f>INDEX('Raw Election Data'!$A$1:$AN$3144,MATCH($C2579&amp;" "&amp;$B2579,'Raw Election Data'!$C$1:$C$3144,0),MATCH('Joined Data'!O$1,'Raw Election Data'!$A$1:$AN$1,0))</f>
        <v>174</v>
      </c>
      <c r="P2579">
        <f>INDEX('Raw Election Data'!$A$1:$AN$3144,MATCH($C2579&amp;" "&amp;$B2579,'Raw Election Data'!$C$1:$C$3144,0),MATCH('Joined Data'!P$1,'Raw Election Data'!$A$1:$AN$1,0))</f>
        <v>-174</v>
      </c>
      <c r="Q2579">
        <f>INDEX('Raw Election Data'!$A$1:$AN$3144,MATCH($C2579&amp;" "&amp;$B2579,'Raw Election Data'!$C$1:$C$3144,0),MATCH('Joined Data'!Q$1,'Raw Election Data'!$A$1:$AN$1,0))</f>
        <v>0.22834645669291337</v>
      </c>
      <c r="R2579">
        <f>INDEX('Raw Election Data'!$A$1:$AN$3144,MATCH($C2579&amp;" "&amp;$B2579,'Raw Election Data'!$C$1:$C$3144,0),MATCH('Joined Data'!R$1,'Raw Election Data'!$A$1:$AN$1,0))</f>
        <v>-0.22834645669291337</v>
      </c>
    </row>
    <row r="2580" spans="1:18" ht="13.5" hidden="1" customHeight="1" x14ac:dyDescent="0.15">
      <c r="A2580" t="s">
        <v>248</v>
      </c>
      <c r="B2580" t="s">
        <v>6397</v>
      </c>
      <c r="C2580" t="str">
        <f>INDEX(FIPS!$A$1:$E$3236,MATCH($F2580,FIPS!$D$1:$D$3236,0),5)</f>
        <v>Dallam County</v>
      </c>
      <c r="D2580" t="s">
        <v>296</v>
      </c>
      <c r="E2580" s="15" t="s">
        <v>61</v>
      </c>
      <c r="F2580" t="s">
        <v>6550</v>
      </c>
      <c r="G2580" t="s">
        <v>439</v>
      </c>
      <c r="H2580" t="str">
        <f>IFERROR(VLOOKUP($G2580,'Team Colors'!$A:$B,2,0),"#c9c9c9")</f>
        <v>#002244</v>
      </c>
      <c r="I2580">
        <f>INDEX('Raw Election Data'!$A$1:$AN$3144,MATCH($C2580&amp;" "&amp;$B2580,'Raw Election Data'!$C$1:$C$3144,0),MATCH('Joined Data'!I$1,'Raw Election Data'!$A$1:$AN$1,0))</f>
        <v>7121</v>
      </c>
      <c r="J2580">
        <f>INDEX('Raw Election Data'!$A$1:$AN$3144,MATCH($C2580&amp;" "&amp;$B2580,'Raw Election Data'!$C$1:$C$3144,0),MATCH('Joined Data'!J$1,'Raw Election Data'!$A$1:$AN$1,0))</f>
        <v>222</v>
      </c>
      <c r="K2580">
        <f>INDEX('Raw Election Data'!$A$1:$AN$3144,MATCH($C2580&amp;" "&amp;$B2580,'Raw Election Data'!$C$1:$C$3144,0),MATCH('Joined Data'!K$1,'Raw Election Data'!$A$1:$AN$1,0))</f>
        <v>1258</v>
      </c>
      <c r="L2580">
        <f>INDEX('Raw Election Data'!$A$1:$AN$3144,MATCH($C2580&amp;" "&amp;$B2580,'Raw Election Data'!$C$1:$C$3144,0),MATCH('Joined Data'!L$1,'Raw Election Data'!$A$1:$AN$1,0))</f>
        <v>1535</v>
      </c>
      <c r="M2580">
        <f>INDEX('Raw Election Data'!$A$1:$AN$3144,MATCH($C2580&amp;" "&amp;$B2580,'Raw Election Data'!$C$1:$C$3144,0),MATCH('Joined Data'!M$1,'Raw Election Data'!$A$1:$AN$1,0))</f>
        <v>0.14462540716612377</v>
      </c>
      <c r="N2580">
        <f>INDEX('Raw Election Data'!$A$1:$AN$3144,MATCH($C2580&amp;" "&amp;$B2580,'Raw Election Data'!$C$1:$C$3144,0),MATCH('Joined Data'!N$1,'Raw Election Data'!$A$1:$AN$1,0))</f>
        <v>0.81954397394136813</v>
      </c>
      <c r="O2580">
        <f>INDEX('Raw Election Data'!$A$1:$AN$3144,MATCH($C2580&amp;" "&amp;$B2580,'Raw Election Data'!$C$1:$C$3144,0),MATCH('Joined Data'!O$1,'Raw Election Data'!$A$1:$AN$1,0))</f>
        <v>-1036</v>
      </c>
      <c r="P2580">
        <f>INDEX('Raw Election Data'!$A$1:$AN$3144,MATCH($C2580&amp;" "&amp;$B2580,'Raw Election Data'!$C$1:$C$3144,0),MATCH('Joined Data'!P$1,'Raw Election Data'!$A$1:$AN$1,0))</f>
        <v>1036</v>
      </c>
      <c r="Q2580">
        <f>INDEX('Raw Election Data'!$A$1:$AN$3144,MATCH($C2580&amp;" "&amp;$B2580,'Raw Election Data'!$C$1:$C$3144,0),MATCH('Joined Data'!Q$1,'Raw Election Data'!$A$1:$AN$1,0))</f>
        <v>-0.67491856677524442</v>
      </c>
      <c r="R2580">
        <f>INDEX('Raw Election Data'!$A$1:$AN$3144,MATCH($C2580&amp;" "&amp;$B2580,'Raw Election Data'!$C$1:$C$3144,0),MATCH('Joined Data'!R$1,'Raw Election Data'!$A$1:$AN$1,0))</f>
        <v>0.67491856677524442</v>
      </c>
    </row>
    <row r="2581" spans="1:18" ht="13.5" hidden="1" customHeight="1" x14ac:dyDescent="0.15">
      <c r="A2581" t="s">
        <v>248</v>
      </c>
      <c r="B2581" t="s">
        <v>6397</v>
      </c>
      <c r="C2581" t="str">
        <f>INDEX(FIPS!$A$1:$E$3236,MATCH($F2581,FIPS!$D$1:$D$3236,0),5)</f>
        <v>Dallas County</v>
      </c>
      <c r="D2581" t="s">
        <v>296</v>
      </c>
      <c r="E2581" s="15" t="s">
        <v>62</v>
      </c>
      <c r="F2581" t="s">
        <v>6551</v>
      </c>
      <c r="G2581" t="s">
        <v>439</v>
      </c>
      <c r="H2581" t="str">
        <f>IFERROR(VLOOKUP($G2581,'Team Colors'!$A:$B,2,0),"#c9c9c9")</f>
        <v>#002244</v>
      </c>
      <c r="I2581">
        <f>INDEX('Raw Election Data'!$A$1:$AN$3144,MATCH($C2581&amp;" "&amp;$B2581,'Raw Election Data'!$C$1:$C$3144,0),MATCH('Joined Data'!I$1,'Raw Election Data'!$A$1:$AN$1,0))</f>
        <v>2553385</v>
      </c>
      <c r="J2581">
        <f>INDEX('Raw Election Data'!$A$1:$AN$3144,MATCH($C2581&amp;" "&amp;$B2581,'Raw Election Data'!$C$1:$C$3144,0),MATCH('Joined Data'!J$1,'Raw Election Data'!$A$1:$AN$1,0))</f>
        <v>458845</v>
      </c>
      <c r="K2581">
        <f>INDEX('Raw Election Data'!$A$1:$AN$3144,MATCH($C2581&amp;" "&amp;$B2581,'Raw Election Data'!$C$1:$C$3144,0),MATCH('Joined Data'!K$1,'Raw Election Data'!$A$1:$AN$1,0))</f>
        <v>261865</v>
      </c>
      <c r="L2581">
        <f>INDEX('Raw Election Data'!$A$1:$AN$3144,MATCH($C2581&amp;" "&amp;$B2581,'Raw Election Data'!$C$1:$C$3144,0),MATCH('Joined Data'!L$1,'Raw Election Data'!$A$1:$AN$1,0))</f>
        <v>750649</v>
      </c>
      <c r="M2581">
        <f>INDEX('Raw Election Data'!$A$1:$AN$3144,MATCH($C2581&amp;" "&amp;$B2581,'Raw Election Data'!$C$1:$C$3144,0),MATCH('Joined Data'!M$1,'Raw Election Data'!$A$1:$AN$1,0))</f>
        <v>0.61126438588474774</v>
      </c>
      <c r="N2581">
        <f>INDEX('Raw Election Data'!$A$1:$AN$3144,MATCH($C2581&amp;" "&amp;$B2581,'Raw Election Data'!$C$1:$C$3144,0),MATCH('Joined Data'!N$1,'Raw Election Data'!$A$1:$AN$1,0))</f>
        <v>0.3488514605361494</v>
      </c>
      <c r="O2581">
        <f>INDEX('Raw Election Data'!$A$1:$AN$3144,MATCH($C2581&amp;" "&amp;$B2581,'Raw Election Data'!$C$1:$C$3144,0),MATCH('Joined Data'!O$1,'Raw Election Data'!$A$1:$AN$1,0))</f>
        <v>196980</v>
      </c>
      <c r="P2581">
        <f>INDEX('Raw Election Data'!$A$1:$AN$3144,MATCH($C2581&amp;" "&amp;$B2581,'Raw Election Data'!$C$1:$C$3144,0),MATCH('Joined Data'!P$1,'Raw Election Data'!$A$1:$AN$1,0))</f>
        <v>-196980</v>
      </c>
      <c r="Q2581">
        <f>INDEX('Raw Election Data'!$A$1:$AN$3144,MATCH($C2581&amp;" "&amp;$B2581,'Raw Election Data'!$C$1:$C$3144,0),MATCH('Joined Data'!Q$1,'Raw Election Data'!$A$1:$AN$1,0))</f>
        <v>0.26241292534859834</v>
      </c>
      <c r="R2581">
        <f>INDEX('Raw Election Data'!$A$1:$AN$3144,MATCH($C2581&amp;" "&amp;$B2581,'Raw Election Data'!$C$1:$C$3144,0),MATCH('Joined Data'!R$1,'Raw Election Data'!$A$1:$AN$1,0))</f>
        <v>-0.26241292534859834</v>
      </c>
    </row>
    <row r="2582" spans="1:18" ht="13.5" hidden="1" customHeight="1" x14ac:dyDescent="0.15">
      <c r="A2582" t="s">
        <v>248</v>
      </c>
      <c r="B2582" t="s">
        <v>6397</v>
      </c>
      <c r="C2582" t="str">
        <f>INDEX(FIPS!$A$1:$E$3236,MATCH($F2582,FIPS!$D$1:$D$3236,0),5)</f>
        <v>Dawson County</v>
      </c>
      <c r="D2582" t="s">
        <v>296</v>
      </c>
      <c r="E2582" s="15" t="s">
        <v>63</v>
      </c>
      <c r="F2582" t="s">
        <v>6552</v>
      </c>
      <c r="G2582" t="s">
        <v>439</v>
      </c>
      <c r="H2582" t="str">
        <f>IFERROR(VLOOKUP($G2582,'Team Colors'!$A:$B,2,0),"#c9c9c9")</f>
        <v>#002244</v>
      </c>
      <c r="I2582">
        <f>INDEX('Raw Election Data'!$A$1:$AN$3144,MATCH($C2582&amp;" "&amp;$B2582,'Raw Election Data'!$C$1:$C$3144,0),MATCH('Joined Data'!I$1,'Raw Election Data'!$A$1:$AN$1,0))</f>
        <v>13520</v>
      </c>
      <c r="J2582">
        <f>INDEX('Raw Election Data'!$A$1:$AN$3144,MATCH($C2582&amp;" "&amp;$B2582,'Raw Election Data'!$C$1:$C$3144,0),MATCH('Joined Data'!J$1,'Raw Election Data'!$A$1:$AN$1,0))</f>
        <v>835</v>
      </c>
      <c r="K2582">
        <f>INDEX('Raw Election Data'!$A$1:$AN$3144,MATCH($C2582&amp;" "&amp;$B2582,'Raw Election Data'!$C$1:$C$3144,0),MATCH('Joined Data'!K$1,'Raw Election Data'!$A$1:$AN$1,0))</f>
        <v>2636</v>
      </c>
      <c r="L2582">
        <f>INDEX('Raw Election Data'!$A$1:$AN$3144,MATCH($C2582&amp;" "&amp;$B2582,'Raw Election Data'!$C$1:$C$3144,0),MATCH('Joined Data'!L$1,'Raw Election Data'!$A$1:$AN$1,0))</f>
        <v>3562</v>
      </c>
      <c r="M2582">
        <f>INDEX('Raw Election Data'!$A$1:$AN$3144,MATCH($C2582&amp;" "&amp;$B2582,'Raw Election Data'!$C$1:$C$3144,0),MATCH('Joined Data'!M$1,'Raw Election Data'!$A$1:$AN$1,0))</f>
        <v>0.23441886580572713</v>
      </c>
      <c r="N2582">
        <f>INDEX('Raw Election Data'!$A$1:$AN$3144,MATCH($C2582&amp;" "&amp;$B2582,'Raw Election Data'!$C$1:$C$3144,0),MATCH('Joined Data'!N$1,'Raw Election Data'!$A$1:$AN$1,0))</f>
        <v>0.7400336889387984</v>
      </c>
      <c r="O2582">
        <f>INDEX('Raw Election Data'!$A$1:$AN$3144,MATCH($C2582&amp;" "&amp;$B2582,'Raw Election Data'!$C$1:$C$3144,0),MATCH('Joined Data'!O$1,'Raw Election Data'!$A$1:$AN$1,0))</f>
        <v>-1801</v>
      </c>
      <c r="P2582">
        <f>INDEX('Raw Election Data'!$A$1:$AN$3144,MATCH($C2582&amp;" "&amp;$B2582,'Raw Election Data'!$C$1:$C$3144,0),MATCH('Joined Data'!P$1,'Raw Election Data'!$A$1:$AN$1,0))</f>
        <v>1801</v>
      </c>
      <c r="Q2582">
        <f>INDEX('Raw Election Data'!$A$1:$AN$3144,MATCH($C2582&amp;" "&amp;$B2582,'Raw Election Data'!$C$1:$C$3144,0),MATCH('Joined Data'!Q$1,'Raw Election Data'!$A$1:$AN$1,0))</f>
        <v>-0.50561482313307127</v>
      </c>
      <c r="R2582">
        <f>INDEX('Raw Election Data'!$A$1:$AN$3144,MATCH($C2582&amp;" "&amp;$B2582,'Raw Election Data'!$C$1:$C$3144,0),MATCH('Joined Data'!R$1,'Raw Election Data'!$A$1:$AN$1,0))</f>
        <v>0.50561482313307127</v>
      </c>
    </row>
    <row r="2583" spans="1:18" ht="13.5" hidden="1" customHeight="1" x14ac:dyDescent="0.15">
      <c r="A2583" t="s">
        <v>248</v>
      </c>
      <c r="B2583" t="s">
        <v>6397</v>
      </c>
      <c r="C2583" t="str">
        <f>INDEX(FIPS!$A$1:$E$3236,MATCH($F2583,FIPS!$D$1:$D$3236,0),5)</f>
        <v>Deaf Smith County</v>
      </c>
      <c r="D2583" t="s">
        <v>296</v>
      </c>
      <c r="E2583" s="15" t="s">
        <v>64</v>
      </c>
      <c r="F2583" t="s">
        <v>6556</v>
      </c>
      <c r="G2583" t="s">
        <v>439</v>
      </c>
      <c r="H2583" t="str">
        <f>IFERROR(VLOOKUP($G2583,'Team Colors'!$A:$B,2,0),"#c9c9c9")</f>
        <v>#002244</v>
      </c>
      <c r="I2583">
        <f>INDEX('Raw Election Data'!$A$1:$AN$3144,MATCH($C2583&amp;" "&amp;$B2583,'Raw Election Data'!$C$1:$C$3144,0),MATCH('Joined Data'!I$1,'Raw Election Data'!$A$1:$AN$1,0))</f>
        <v>18952</v>
      </c>
      <c r="J2583">
        <f>INDEX('Raw Election Data'!$A$1:$AN$3144,MATCH($C2583&amp;" "&amp;$B2583,'Raw Election Data'!$C$1:$C$3144,0),MATCH('Joined Data'!J$1,'Raw Election Data'!$A$1:$AN$1,0))</f>
        <v>1185</v>
      </c>
      <c r="K2583">
        <f>INDEX('Raw Election Data'!$A$1:$AN$3144,MATCH($C2583&amp;" "&amp;$B2583,'Raw Election Data'!$C$1:$C$3144,0),MATCH('Joined Data'!K$1,'Raw Election Data'!$A$1:$AN$1,0))</f>
        <v>2911</v>
      </c>
      <c r="L2583">
        <f>INDEX('Raw Election Data'!$A$1:$AN$3144,MATCH($C2583&amp;" "&amp;$B2583,'Raw Election Data'!$C$1:$C$3144,0),MATCH('Joined Data'!L$1,'Raw Election Data'!$A$1:$AN$1,0))</f>
        <v>4201</v>
      </c>
      <c r="M2583">
        <f>INDEX('Raw Election Data'!$A$1:$AN$3144,MATCH($C2583&amp;" "&amp;$B2583,'Raw Election Data'!$C$1:$C$3144,0),MATCH('Joined Data'!M$1,'Raw Election Data'!$A$1:$AN$1,0))</f>
        <v>0.28207569626279455</v>
      </c>
      <c r="N2583">
        <f>INDEX('Raw Election Data'!$A$1:$AN$3144,MATCH($C2583&amp;" "&amp;$B2583,'Raw Election Data'!$C$1:$C$3144,0),MATCH('Joined Data'!N$1,'Raw Election Data'!$A$1:$AN$1,0))</f>
        <v>0.69293025470126157</v>
      </c>
      <c r="O2583">
        <f>INDEX('Raw Election Data'!$A$1:$AN$3144,MATCH($C2583&amp;" "&amp;$B2583,'Raw Election Data'!$C$1:$C$3144,0),MATCH('Joined Data'!O$1,'Raw Election Data'!$A$1:$AN$1,0))</f>
        <v>-1726</v>
      </c>
      <c r="P2583">
        <f>INDEX('Raw Election Data'!$A$1:$AN$3144,MATCH($C2583&amp;" "&amp;$B2583,'Raw Election Data'!$C$1:$C$3144,0),MATCH('Joined Data'!P$1,'Raw Election Data'!$A$1:$AN$1,0))</f>
        <v>1726</v>
      </c>
      <c r="Q2583">
        <f>INDEX('Raw Election Data'!$A$1:$AN$3144,MATCH($C2583&amp;" "&amp;$B2583,'Raw Election Data'!$C$1:$C$3144,0),MATCH('Joined Data'!Q$1,'Raw Election Data'!$A$1:$AN$1,0))</f>
        <v>-0.41085455843846702</v>
      </c>
      <c r="R2583">
        <f>INDEX('Raw Election Data'!$A$1:$AN$3144,MATCH($C2583&amp;" "&amp;$B2583,'Raw Election Data'!$C$1:$C$3144,0),MATCH('Joined Data'!R$1,'Raw Election Data'!$A$1:$AN$1,0))</f>
        <v>0.41085455843846702</v>
      </c>
    </row>
    <row r="2584" spans="1:18" ht="13.5" hidden="1" customHeight="1" x14ac:dyDescent="0.15">
      <c r="A2584" t="s">
        <v>248</v>
      </c>
      <c r="B2584" t="s">
        <v>6397</v>
      </c>
      <c r="C2584" t="str">
        <f>INDEX(FIPS!$A$1:$E$3236,MATCH($F2584,FIPS!$D$1:$D$3236,0),5)</f>
        <v>Delta County</v>
      </c>
      <c r="D2584" t="s">
        <v>296</v>
      </c>
      <c r="E2584" s="15" t="s">
        <v>65</v>
      </c>
      <c r="F2584" t="s">
        <v>6559</v>
      </c>
      <c r="G2584" t="s">
        <v>439</v>
      </c>
      <c r="H2584" t="str">
        <f>IFERROR(VLOOKUP($G2584,'Team Colors'!$A:$B,2,0),"#c9c9c9")</f>
        <v>#002244</v>
      </c>
      <c r="I2584">
        <f>INDEX('Raw Election Data'!$A$1:$AN$3144,MATCH($C2584&amp;" "&amp;$B2584,'Raw Election Data'!$C$1:$C$3144,0),MATCH('Joined Data'!I$1,'Raw Election Data'!$A$1:$AN$1,0))</f>
        <v>5217</v>
      </c>
      <c r="J2584">
        <f>INDEX('Raw Election Data'!$A$1:$AN$3144,MATCH($C2584&amp;" "&amp;$B2584,'Raw Election Data'!$C$1:$C$3144,0),MATCH('Joined Data'!J$1,'Raw Election Data'!$A$1:$AN$1,0))</f>
        <v>400</v>
      </c>
      <c r="K2584">
        <f>INDEX('Raw Election Data'!$A$1:$AN$3144,MATCH($C2584&amp;" "&amp;$B2584,'Raw Election Data'!$C$1:$C$3144,0),MATCH('Joined Data'!K$1,'Raw Election Data'!$A$1:$AN$1,0))</f>
        <v>1836</v>
      </c>
      <c r="L2584">
        <f>INDEX('Raw Election Data'!$A$1:$AN$3144,MATCH($C2584&amp;" "&amp;$B2584,'Raw Election Data'!$C$1:$C$3144,0),MATCH('Joined Data'!L$1,'Raw Election Data'!$A$1:$AN$1,0))</f>
        <v>2279</v>
      </c>
      <c r="M2584">
        <f>INDEX('Raw Election Data'!$A$1:$AN$3144,MATCH($C2584&amp;" "&amp;$B2584,'Raw Election Data'!$C$1:$C$3144,0),MATCH('Joined Data'!M$1,'Raw Election Data'!$A$1:$AN$1,0))</f>
        <v>0.1755155770074594</v>
      </c>
      <c r="N2584">
        <f>INDEX('Raw Election Data'!$A$1:$AN$3144,MATCH($C2584&amp;" "&amp;$B2584,'Raw Election Data'!$C$1:$C$3144,0),MATCH('Joined Data'!N$1,'Raw Election Data'!$A$1:$AN$1,0))</f>
        <v>0.80561649846423866</v>
      </c>
      <c r="O2584">
        <f>INDEX('Raw Election Data'!$A$1:$AN$3144,MATCH($C2584&amp;" "&amp;$B2584,'Raw Election Data'!$C$1:$C$3144,0),MATCH('Joined Data'!O$1,'Raw Election Data'!$A$1:$AN$1,0))</f>
        <v>-1436</v>
      </c>
      <c r="P2584">
        <f>INDEX('Raw Election Data'!$A$1:$AN$3144,MATCH($C2584&amp;" "&amp;$B2584,'Raw Election Data'!$C$1:$C$3144,0),MATCH('Joined Data'!P$1,'Raw Election Data'!$A$1:$AN$1,0))</f>
        <v>1436</v>
      </c>
      <c r="Q2584">
        <f>INDEX('Raw Election Data'!$A$1:$AN$3144,MATCH($C2584&amp;" "&amp;$B2584,'Raw Election Data'!$C$1:$C$3144,0),MATCH('Joined Data'!Q$1,'Raw Election Data'!$A$1:$AN$1,0))</f>
        <v>-0.63010092145677921</v>
      </c>
      <c r="R2584">
        <f>INDEX('Raw Election Data'!$A$1:$AN$3144,MATCH($C2584&amp;" "&amp;$B2584,'Raw Election Data'!$C$1:$C$3144,0),MATCH('Joined Data'!R$1,'Raw Election Data'!$A$1:$AN$1,0))</f>
        <v>0.63010092145677921</v>
      </c>
    </row>
    <row r="2585" spans="1:18" ht="13.5" hidden="1" customHeight="1" x14ac:dyDescent="0.15">
      <c r="A2585" t="s">
        <v>248</v>
      </c>
      <c r="B2585" t="s">
        <v>6397</v>
      </c>
      <c r="C2585" t="str">
        <f>INDEX(FIPS!$A$1:$E$3236,MATCH($F2585,FIPS!$D$1:$D$3236,0),5)</f>
        <v>Denton County</v>
      </c>
      <c r="D2585" t="s">
        <v>296</v>
      </c>
      <c r="E2585" s="15" t="s">
        <v>66</v>
      </c>
      <c r="F2585" t="s">
        <v>6561</v>
      </c>
      <c r="G2585" t="s">
        <v>439</v>
      </c>
      <c r="H2585" t="str">
        <f>IFERROR(VLOOKUP($G2585,'Team Colors'!$A:$B,2,0),"#c9c9c9")</f>
        <v>#002244</v>
      </c>
      <c r="I2585">
        <f>INDEX('Raw Election Data'!$A$1:$AN$3144,MATCH($C2585&amp;" "&amp;$B2585,'Raw Election Data'!$C$1:$C$3144,0),MATCH('Joined Data'!I$1,'Raw Election Data'!$A$1:$AN$1,0))</f>
        <v>780612</v>
      </c>
      <c r="J2585">
        <f>INDEX('Raw Election Data'!$A$1:$AN$3144,MATCH($C2585&amp;" "&amp;$B2585,'Raw Election Data'!$C$1:$C$3144,0),MATCH('Joined Data'!J$1,'Raw Election Data'!$A$1:$AN$1,0))</f>
        <v>110000</v>
      </c>
      <c r="K2585">
        <f>INDEX('Raw Election Data'!$A$1:$AN$3144,MATCH($C2585&amp;" "&amp;$B2585,'Raw Election Data'!$C$1:$C$3144,0),MATCH('Joined Data'!K$1,'Raw Election Data'!$A$1:$AN$1,0))</f>
        <v>169175</v>
      </c>
      <c r="L2585">
        <f>INDEX('Raw Election Data'!$A$1:$AN$3144,MATCH($C2585&amp;" "&amp;$B2585,'Raw Election Data'!$C$1:$C$3144,0),MATCH('Joined Data'!L$1,'Raw Election Data'!$A$1:$AN$1,0))</f>
        <v>293287</v>
      </c>
      <c r="M2585">
        <f>INDEX('Raw Election Data'!$A$1:$AN$3144,MATCH($C2585&amp;" "&amp;$B2585,'Raw Election Data'!$C$1:$C$3144,0),MATCH('Joined Data'!M$1,'Raw Election Data'!$A$1:$AN$1,0))</f>
        <v>0.37505924231213794</v>
      </c>
      <c r="N2585">
        <f>INDEX('Raw Election Data'!$A$1:$AN$3144,MATCH($C2585&amp;" "&amp;$B2585,'Raw Election Data'!$C$1:$C$3144,0),MATCH('Joined Data'!N$1,'Raw Election Data'!$A$1:$AN$1,0))</f>
        <v>0.57682406652869034</v>
      </c>
      <c r="O2585">
        <f>INDEX('Raw Election Data'!$A$1:$AN$3144,MATCH($C2585&amp;" "&amp;$B2585,'Raw Election Data'!$C$1:$C$3144,0),MATCH('Joined Data'!O$1,'Raw Election Data'!$A$1:$AN$1,0))</f>
        <v>-59175</v>
      </c>
      <c r="P2585">
        <f>INDEX('Raw Election Data'!$A$1:$AN$3144,MATCH($C2585&amp;" "&amp;$B2585,'Raw Election Data'!$C$1:$C$3144,0),MATCH('Joined Data'!P$1,'Raw Election Data'!$A$1:$AN$1,0))</f>
        <v>59175</v>
      </c>
      <c r="Q2585">
        <f>INDEX('Raw Election Data'!$A$1:$AN$3144,MATCH($C2585&amp;" "&amp;$B2585,'Raw Election Data'!$C$1:$C$3144,0),MATCH('Joined Data'!Q$1,'Raw Election Data'!$A$1:$AN$1,0))</f>
        <v>-0.2017648242165524</v>
      </c>
      <c r="R2585">
        <f>INDEX('Raw Election Data'!$A$1:$AN$3144,MATCH($C2585&amp;" "&amp;$B2585,'Raw Election Data'!$C$1:$C$3144,0),MATCH('Joined Data'!R$1,'Raw Election Data'!$A$1:$AN$1,0))</f>
        <v>0.2017648242165524</v>
      </c>
    </row>
    <row r="2586" spans="1:18" ht="13.5" hidden="1" customHeight="1" x14ac:dyDescent="0.15">
      <c r="A2586" t="s">
        <v>248</v>
      </c>
      <c r="B2586" t="s">
        <v>6397</v>
      </c>
      <c r="C2586" t="str">
        <f>INDEX(FIPS!$A$1:$E$3236,MATCH($F2586,FIPS!$D$1:$D$3236,0),5)</f>
        <v>DeWitt County</v>
      </c>
      <c r="D2586" t="s">
        <v>296</v>
      </c>
      <c r="E2586" s="15" t="s">
        <v>67</v>
      </c>
      <c r="F2586" t="s">
        <v>6563</v>
      </c>
      <c r="G2586" t="s">
        <v>439</v>
      </c>
      <c r="H2586" t="str">
        <f>IFERROR(VLOOKUP($G2586,'Team Colors'!$A:$B,2,0),"#c9c9c9")</f>
        <v>#002244</v>
      </c>
      <c r="I2586">
        <f>INDEX('Raw Election Data'!$A$1:$AN$3144,MATCH($C2586&amp;" "&amp;$B2586,'Raw Election Data'!$C$1:$C$3144,0),MATCH('Joined Data'!I$1,'Raw Election Data'!$A$1:$AN$1,0))</f>
        <v>20797</v>
      </c>
      <c r="J2586">
        <f>INDEX('Raw Election Data'!$A$1:$AN$3144,MATCH($C2586&amp;" "&amp;$B2586,'Raw Election Data'!$C$1:$C$3144,0),MATCH('Joined Data'!J$1,'Raw Election Data'!$A$1:$AN$1,0))</f>
        <v>1161</v>
      </c>
      <c r="K2586">
        <f>INDEX('Raw Election Data'!$A$1:$AN$3144,MATCH($C2586&amp;" "&amp;$B2586,'Raw Election Data'!$C$1:$C$3144,0),MATCH('Joined Data'!K$1,'Raw Election Data'!$A$1:$AN$1,0))</f>
        <v>5510</v>
      </c>
      <c r="L2586">
        <f>INDEX('Raw Election Data'!$A$1:$AN$3144,MATCH($C2586&amp;" "&amp;$B2586,'Raw Election Data'!$C$1:$C$3144,0),MATCH('Joined Data'!L$1,'Raw Election Data'!$A$1:$AN$1,0))</f>
        <v>6822</v>
      </c>
      <c r="M2586">
        <f>INDEX('Raw Election Data'!$A$1:$AN$3144,MATCH($C2586&amp;" "&amp;$B2586,'Raw Election Data'!$C$1:$C$3144,0),MATCH('Joined Data'!M$1,'Raw Election Data'!$A$1:$AN$1,0))</f>
        <v>0.17018469656992086</v>
      </c>
      <c r="N2586">
        <f>INDEX('Raw Election Data'!$A$1:$AN$3144,MATCH($C2586&amp;" "&amp;$B2586,'Raw Election Data'!$C$1:$C$3144,0),MATCH('Joined Data'!N$1,'Raw Election Data'!$A$1:$AN$1,0))</f>
        <v>0.80768103195543828</v>
      </c>
      <c r="O2586">
        <f>INDEX('Raw Election Data'!$A$1:$AN$3144,MATCH($C2586&amp;" "&amp;$B2586,'Raw Election Data'!$C$1:$C$3144,0),MATCH('Joined Data'!O$1,'Raw Election Data'!$A$1:$AN$1,0))</f>
        <v>-4349</v>
      </c>
      <c r="P2586">
        <f>INDEX('Raw Election Data'!$A$1:$AN$3144,MATCH($C2586&amp;" "&amp;$B2586,'Raw Election Data'!$C$1:$C$3144,0),MATCH('Joined Data'!P$1,'Raw Election Data'!$A$1:$AN$1,0))</f>
        <v>4349</v>
      </c>
      <c r="Q2586">
        <f>INDEX('Raw Election Data'!$A$1:$AN$3144,MATCH($C2586&amp;" "&amp;$B2586,'Raw Election Data'!$C$1:$C$3144,0),MATCH('Joined Data'!Q$1,'Raw Election Data'!$A$1:$AN$1,0))</f>
        <v>-0.63749633538551742</v>
      </c>
      <c r="R2586">
        <f>INDEX('Raw Election Data'!$A$1:$AN$3144,MATCH($C2586&amp;" "&amp;$B2586,'Raw Election Data'!$C$1:$C$3144,0),MATCH('Joined Data'!R$1,'Raw Election Data'!$A$1:$AN$1,0))</f>
        <v>0.63749633538551742</v>
      </c>
    </row>
    <row r="2587" spans="1:18" ht="13.5" hidden="1" customHeight="1" x14ac:dyDescent="0.15">
      <c r="A2587" t="s">
        <v>248</v>
      </c>
      <c r="B2587" t="s">
        <v>6397</v>
      </c>
      <c r="C2587" t="str">
        <f>INDEX(FIPS!$A$1:$E$3236,MATCH($F2587,FIPS!$D$1:$D$3236,0),5)</f>
        <v>Dickens County</v>
      </c>
      <c r="D2587" t="s">
        <v>296</v>
      </c>
      <c r="E2587" s="15" t="s">
        <v>68</v>
      </c>
      <c r="F2587" t="s">
        <v>6565</v>
      </c>
      <c r="G2587" t="s">
        <v>439</v>
      </c>
      <c r="H2587" t="str">
        <f>IFERROR(VLOOKUP($G2587,'Team Colors'!$A:$B,2,0),"#c9c9c9")</f>
        <v>#002244</v>
      </c>
      <c r="I2587">
        <f>INDEX('Raw Election Data'!$A$1:$AN$3144,MATCH($C2587&amp;" "&amp;$B2587,'Raw Election Data'!$C$1:$C$3144,0),MATCH('Joined Data'!I$1,'Raw Election Data'!$A$1:$AN$1,0))</f>
        <v>2206</v>
      </c>
      <c r="J2587">
        <f>INDEX('Raw Election Data'!$A$1:$AN$3144,MATCH($C2587&amp;" "&amp;$B2587,'Raw Election Data'!$C$1:$C$3144,0),MATCH('Joined Data'!J$1,'Raw Election Data'!$A$1:$AN$1,0))</f>
        <v>128</v>
      </c>
      <c r="K2587">
        <f>INDEX('Raw Election Data'!$A$1:$AN$3144,MATCH($C2587&amp;" "&amp;$B2587,'Raw Election Data'!$C$1:$C$3144,0),MATCH('Joined Data'!K$1,'Raw Election Data'!$A$1:$AN$1,0))</f>
        <v>755</v>
      </c>
      <c r="L2587">
        <f>INDEX('Raw Election Data'!$A$1:$AN$3144,MATCH($C2587&amp;" "&amp;$B2587,'Raw Election Data'!$C$1:$C$3144,0),MATCH('Joined Data'!L$1,'Raw Election Data'!$A$1:$AN$1,0))</f>
        <v>909</v>
      </c>
      <c r="M2587">
        <f>INDEX('Raw Election Data'!$A$1:$AN$3144,MATCH($C2587&amp;" "&amp;$B2587,'Raw Election Data'!$C$1:$C$3144,0),MATCH('Joined Data'!M$1,'Raw Election Data'!$A$1:$AN$1,0))</f>
        <v>0.14081408140814081</v>
      </c>
      <c r="N2587">
        <f>INDEX('Raw Election Data'!$A$1:$AN$3144,MATCH($C2587&amp;" "&amp;$B2587,'Raw Election Data'!$C$1:$C$3144,0),MATCH('Joined Data'!N$1,'Raw Election Data'!$A$1:$AN$1,0))</f>
        <v>0.83058305830583057</v>
      </c>
      <c r="O2587">
        <f>INDEX('Raw Election Data'!$A$1:$AN$3144,MATCH($C2587&amp;" "&amp;$B2587,'Raw Election Data'!$C$1:$C$3144,0),MATCH('Joined Data'!O$1,'Raw Election Data'!$A$1:$AN$1,0))</f>
        <v>-627</v>
      </c>
      <c r="P2587">
        <f>INDEX('Raw Election Data'!$A$1:$AN$3144,MATCH($C2587&amp;" "&amp;$B2587,'Raw Election Data'!$C$1:$C$3144,0),MATCH('Joined Data'!P$1,'Raw Election Data'!$A$1:$AN$1,0))</f>
        <v>627</v>
      </c>
      <c r="Q2587">
        <f>INDEX('Raw Election Data'!$A$1:$AN$3144,MATCH($C2587&amp;" "&amp;$B2587,'Raw Election Data'!$C$1:$C$3144,0),MATCH('Joined Data'!Q$1,'Raw Election Data'!$A$1:$AN$1,0))</f>
        <v>-0.68976897689768979</v>
      </c>
      <c r="R2587">
        <f>INDEX('Raw Election Data'!$A$1:$AN$3144,MATCH($C2587&amp;" "&amp;$B2587,'Raw Election Data'!$C$1:$C$3144,0),MATCH('Joined Data'!R$1,'Raw Election Data'!$A$1:$AN$1,0))</f>
        <v>0.68976897689768979</v>
      </c>
    </row>
    <row r="2588" spans="1:18" ht="13.5" hidden="1" customHeight="1" x14ac:dyDescent="0.15">
      <c r="A2588" t="s">
        <v>248</v>
      </c>
      <c r="B2588" t="s">
        <v>6397</v>
      </c>
      <c r="C2588" t="str">
        <f>INDEX(FIPS!$A$1:$E$3236,MATCH($F2588,FIPS!$D$1:$D$3236,0),5)</f>
        <v>Dimmit County</v>
      </c>
      <c r="D2588" t="s">
        <v>296</v>
      </c>
      <c r="E2588" s="15" t="s">
        <v>69</v>
      </c>
      <c r="F2588" t="s">
        <v>6567</v>
      </c>
      <c r="G2588" t="s">
        <v>439</v>
      </c>
      <c r="H2588" t="str">
        <f>IFERROR(VLOOKUP($G2588,'Team Colors'!$A:$B,2,0),"#c9c9c9")</f>
        <v>#002244</v>
      </c>
      <c r="I2588">
        <f>INDEX('Raw Election Data'!$A$1:$AN$3144,MATCH($C2588&amp;" "&amp;$B2588,'Raw Election Data'!$C$1:$C$3144,0),MATCH('Joined Data'!I$1,'Raw Election Data'!$A$1:$AN$1,0))</f>
        <v>10980</v>
      </c>
      <c r="J2588">
        <f>INDEX('Raw Election Data'!$A$1:$AN$3144,MATCH($C2588&amp;" "&amp;$B2588,'Raw Election Data'!$C$1:$C$3144,0),MATCH('Joined Data'!J$1,'Raw Election Data'!$A$1:$AN$1,0))</f>
        <v>2173</v>
      </c>
      <c r="K2588">
        <f>INDEX('Raw Election Data'!$A$1:$AN$3144,MATCH($C2588&amp;" "&amp;$B2588,'Raw Election Data'!$C$1:$C$3144,0),MATCH('Joined Data'!K$1,'Raw Election Data'!$A$1:$AN$1,0))</f>
        <v>974</v>
      </c>
      <c r="L2588">
        <f>INDEX('Raw Election Data'!$A$1:$AN$3144,MATCH($C2588&amp;" "&amp;$B2588,'Raw Election Data'!$C$1:$C$3144,0),MATCH('Joined Data'!L$1,'Raw Election Data'!$A$1:$AN$1,0))</f>
        <v>3225</v>
      </c>
      <c r="M2588">
        <f>INDEX('Raw Election Data'!$A$1:$AN$3144,MATCH($C2588&amp;" "&amp;$B2588,'Raw Election Data'!$C$1:$C$3144,0),MATCH('Joined Data'!M$1,'Raw Election Data'!$A$1:$AN$1,0))</f>
        <v>0.67379844961240309</v>
      </c>
      <c r="N2588">
        <f>INDEX('Raw Election Data'!$A$1:$AN$3144,MATCH($C2588&amp;" "&amp;$B2588,'Raw Election Data'!$C$1:$C$3144,0),MATCH('Joined Data'!N$1,'Raw Election Data'!$A$1:$AN$1,0))</f>
        <v>0.30201550387596898</v>
      </c>
      <c r="O2588">
        <f>INDEX('Raw Election Data'!$A$1:$AN$3144,MATCH($C2588&amp;" "&amp;$B2588,'Raw Election Data'!$C$1:$C$3144,0),MATCH('Joined Data'!O$1,'Raw Election Data'!$A$1:$AN$1,0))</f>
        <v>1199</v>
      </c>
      <c r="P2588">
        <f>INDEX('Raw Election Data'!$A$1:$AN$3144,MATCH($C2588&amp;" "&amp;$B2588,'Raw Election Data'!$C$1:$C$3144,0),MATCH('Joined Data'!P$1,'Raw Election Data'!$A$1:$AN$1,0))</f>
        <v>-1199</v>
      </c>
      <c r="Q2588">
        <f>INDEX('Raw Election Data'!$A$1:$AN$3144,MATCH($C2588&amp;" "&amp;$B2588,'Raw Election Data'!$C$1:$C$3144,0),MATCH('Joined Data'!Q$1,'Raw Election Data'!$A$1:$AN$1,0))</f>
        <v>0.37178294573643411</v>
      </c>
      <c r="R2588">
        <f>INDEX('Raw Election Data'!$A$1:$AN$3144,MATCH($C2588&amp;" "&amp;$B2588,'Raw Election Data'!$C$1:$C$3144,0),MATCH('Joined Data'!R$1,'Raw Election Data'!$A$1:$AN$1,0))</f>
        <v>-0.37178294573643411</v>
      </c>
    </row>
    <row r="2589" spans="1:18" ht="13.5" hidden="1" customHeight="1" x14ac:dyDescent="0.15">
      <c r="A2589" t="s">
        <v>248</v>
      </c>
      <c r="B2589" t="s">
        <v>6397</v>
      </c>
      <c r="C2589" t="str">
        <f>INDEX(FIPS!$A$1:$E$3236,MATCH($F2589,FIPS!$D$1:$D$3236,0),5)</f>
        <v>Donley County</v>
      </c>
      <c r="D2589" t="s">
        <v>296</v>
      </c>
      <c r="E2589" s="15" t="s">
        <v>71</v>
      </c>
      <c r="F2589" t="s">
        <v>6569</v>
      </c>
      <c r="G2589" t="s">
        <v>439</v>
      </c>
      <c r="H2589" t="str">
        <f>IFERROR(VLOOKUP($G2589,'Team Colors'!$A:$B,2,0),"#c9c9c9")</f>
        <v>#002244</v>
      </c>
      <c r="I2589">
        <f>INDEX('Raw Election Data'!$A$1:$AN$3144,MATCH($C2589&amp;" "&amp;$B2589,'Raw Election Data'!$C$1:$C$3144,0),MATCH('Joined Data'!I$1,'Raw Election Data'!$A$1:$AN$1,0))</f>
        <v>3499</v>
      </c>
      <c r="J2589">
        <f>INDEX('Raw Election Data'!$A$1:$AN$3144,MATCH($C2589&amp;" "&amp;$B2589,'Raw Election Data'!$C$1:$C$3144,0),MATCH('Joined Data'!J$1,'Raw Election Data'!$A$1:$AN$1,0))</f>
        <v>190</v>
      </c>
      <c r="K2589">
        <f>INDEX('Raw Election Data'!$A$1:$AN$3144,MATCH($C2589&amp;" "&amp;$B2589,'Raw Election Data'!$C$1:$C$3144,0),MATCH('Joined Data'!K$1,'Raw Election Data'!$A$1:$AN$1,0))</f>
        <v>1225</v>
      </c>
      <c r="L2589">
        <f>INDEX('Raw Election Data'!$A$1:$AN$3144,MATCH($C2589&amp;" "&amp;$B2589,'Raw Election Data'!$C$1:$C$3144,0),MATCH('Joined Data'!L$1,'Raw Election Data'!$A$1:$AN$1,0))</f>
        <v>1460</v>
      </c>
      <c r="M2589">
        <f>INDEX('Raw Election Data'!$A$1:$AN$3144,MATCH($C2589&amp;" "&amp;$B2589,'Raw Election Data'!$C$1:$C$3144,0),MATCH('Joined Data'!M$1,'Raw Election Data'!$A$1:$AN$1,0))</f>
        <v>0.13013698630136986</v>
      </c>
      <c r="N2589">
        <f>INDEX('Raw Election Data'!$A$1:$AN$3144,MATCH($C2589&amp;" "&amp;$B2589,'Raw Election Data'!$C$1:$C$3144,0),MATCH('Joined Data'!N$1,'Raw Election Data'!$A$1:$AN$1,0))</f>
        <v>0.83904109589041098</v>
      </c>
      <c r="O2589">
        <f>INDEX('Raw Election Data'!$A$1:$AN$3144,MATCH($C2589&amp;" "&amp;$B2589,'Raw Election Data'!$C$1:$C$3144,0),MATCH('Joined Data'!O$1,'Raw Election Data'!$A$1:$AN$1,0))</f>
        <v>-1035</v>
      </c>
      <c r="P2589">
        <f>INDEX('Raw Election Data'!$A$1:$AN$3144,MATCH($C2589&amp;" "&amp;$B2589,'Raw Election Data'!$C$1:$C$3144,0),MATCH('Joined Data'!P$1,'Raw Election Data'!$A$1:$AN$1,0))</f>
        <v>1035</v>
      </c>
      <c r="Q2589">
        <f>INDEX('Raw Election Data'!$A$1:$AN$3144,MATCH($C2589&amp;" "&amp;$B2589,'Raw Election Data'!$C$1:$C$3144,0),MATCH('Joined Data'!Q$1,'Raw Election Data'!$A$1:$AN$1,0))</f>
        <v>-0.70890410958904115</v>
      </c>
      <c r="R2589">
        <f>INDEX('Raw Election Data'!$A$1:$AN$3144,MATCH($C2589&amp;" "&amp;$B2589,'Raw Election Data'!$C$1:$C$3144,0),MATCH('Joined Data'!R$1,'Raw Election Data'!$A$1:$AN$1,0))</f>
        <v>0.70890410958904115</v>
      </c>
    </row>
    <row r="2590" spans="1:18" ht="13.5" hidden="1" customHeight="1" x14ac:dyDescent="0.15">
      <c r="A2590" t="s">
        <v>248</v>
      </c>
      <c r="B2590" t="s">
        <v>6397</v>
      </c>
      <c r="C2590" t="str">
        <f>INDEX(FIPS!$A$1:$E$3236,MATCH($F2590,FIPS!$D$1:$D$3236,0),5)</f>
        <v>Duval County</v>
      </c>
      <c r="D2590" t="s">
        <v>296</v>
      </c>
      <c r="E2590" s="15" t="s">
        <v>72</v>
      </c>
      <c r="F2590" t="s">
        <v>6570</v>
      </c>
      <c r="G2590" t="s">
        <v>439</v>
      </c>
      <c r="H2590" t="str">
        <f>IFERROR(VLOOKUP($G2590,'Team Colors'!$A:$B,2,0),"#c9c9c9")</f>
        <v>#002244</v>
      </c>
      <c r="I2590">
        <f>INDEX('Raw Election Data'!$A$1:$AN$3144,MATCH($C2590&amp;" "&amp;$B2590,'Raw Election Data'!$C$1:$C$3144,0),MATCH('Joined Data'!I$1,'Raw Election Data'!$A$1:$AN$1,0))</f>
        <v>11388</v>
      </c>
      <c r="J2590">
        <f>INDEX('Raw Election Data'!$A$1:$AN$3144,MATCH($C2590&amp;" "&amp;$B2590,'Raw Election Data'!$C$1:$C$3144,0),MATCH('Joined Data'!J$1,'Raw Election Data'!$A$1:$AN$1,0))</f>
        <v>2783</v>
      </c>
      <c r="K2590">
        <f>INDEX('Raw Election Data'!$A$1:$AN$3144,MATCH($C2590&amp;" "&amp;$B2590,'Raw Election Data'!$C$1:$C$3144,0),MATCH('Joined Data'!K$1,'Raw Election Data'!$A$1:$AN$1,0))</f>
        <v>1316</v>
      </c>
      <c r="L2590">
        <f>INDEX('Raw Election Data'!$A$1:$AN$3144,MATCH($C2590&amp;" "&amp;$B2590,'Raw Election Data'!$C$1:$C$3144,0),MATCH('Joined Data'!L$1,'Raw Election Data'!$A$1:$AN$1,0))</f>
        <v>4159</v>
      </c>
      <c r="M2590">
        <f>INDEX('Raw Election Data'!$A$1:$AN$3144,MATCH($C2590&amp;" "&amp;$B2590,'Raw Election Data'!$C$1:$C$3144,0),MATCH('Joined Data'!M$1,'Raw Election Data'!$A$1:$AN$1,0))</f>
        <v>0.66915123827843237</v>
      </c>
      <c r="N2590">
        <f>INDEX('Raw Election Data'!$A$1:$AN$3144,MATCH($C2590&amp;" "&amp;$B2590,'Raw Election Data'!$C$1:$C$3144,0),MATCH('Joined Data'!N$1,'Raw Election Data'!$A$1:$AN$1,0))</f>
        <v>0.31642221687905747</v>
      </c>
      <c r="O2590">
        <f>INDEX('Raw Election Data'!$A$1:$AN$3144,MATCH($C2590&amp;" "&amp;$B2590,'Raw Election Data'!$C$1:$C$3144,0),MATCH('Joined Data'!O$1,'Raw Election Data'!$A$1:$AN$1,0))</f>
        <v>1467</v>
      </c>
      <c r="P2590">
        <f>INDEX('Raw Election Data'!$A$1:$AN$3144,MATCH($C2590&amp;" "&amp;$B2590,'Raw Election Data'!$C$1:$C$3144,0),MATCH('Joined Data'!P$1,'Raw Election Data'!$A$1:$AN$1,0))</f>
        <v>-1467</v>
      </c>
      <c r="Q2590">
        <f>INDEX('Raw Election Data'!$A$1:$AN$3144,MATCH($C2590&amp;" "&amp;$B2590,'Raw Election Data'!$C$1:$C$3144,0),MATCH('Joined Data'!Q$1,'Raw Election Data'!$A$1:$AN$1,0))</f>
        <v>0.3527290213993749</v>
      </c>
      <c r="R2590">
        <f>INDEX('Raw Election Data'!$A$1:$AN$3144,MATCH($C2590&amp;" "&amp;$B2590,'Raw Election Data'!$C$1:$C$3144,0),MATCH('Joined Data'!R$1,'Raw Election Data'!$A$1:$AN$1,0))</f>
        <v>-0.3527290213993749</v>
      </c>
    </row>
    <row r="2591" spans="1:18" ht="13.5" hidden="1" customHeight="1" x14ac:dyDescent="0.15">
      <c r="A2591" t="s">
        <v>248</v>
      </c>
      <c r="B2591" t="s">
        <v>6397</v>
      </c>
      <c r="C2591" t="str">
        <f>INDEX(FIPS!$A$1:$E$3236,MATCH($F2591,FIPS!$D$1:$D$3236,0),5)</f>
        <v>Eastland County</v>
      </c>
      <c r="D2591" t="s">
        <v>296</v>
      </c>
      <c r="E2591" s="15" t="s">
        <v>73</v>
      </c>
      <c r="F2591" t="s">
        <v>6572</v>
      </c>
      <c r="G2591" t="s">
        <v>439</v>
      </c>
      <c r="H2591" t="str">
        <f>IFERROR(VLOOKUP($G2591,'Team Colors'!$A:$B,2,0),"#c9c9c9")</f>
        <v>#002244</v>
      </c>
      <c r="I2591">
        <f>INDEX('Raw Election Data'!$A$1:$AN$3144,MATCH($C2591&amp;" "&amp;$B2591,'Raw Election Data'!$C$1:$C$3144,0),MATCH('Joined Data'!I$1,'Raw Election Data'!$A$1:$AN$1,0))</f>
        <v>18171</v>
      </c>
      <c r="J2591">
        <f>INDEX('Raw Election Data'!$A$1:$AN$3144,MATCH($C2591&amp;" "&amp;$B2591,'Raw Election Data'!$C$1:$C$3144,0),MATCH('Joined Data'!J$1,'Raw Election Data'!$A$1:$AN$1,0))</f>
        <v>776</v>
      </c>
      <c r="K2591">
        <f>INDEX('Raw Election Data'!$A$1:$AN$3144,MATCH($C2591&amp;" "&amp;$B2591,'Raw Election Data'!$C$1:$C$3144,0),MATCH('Joined Data'!K$1,'Raw Election Data'!$A$1:$AN$1,0))</f>
        <v>6008</v>
      </c>
      <c r="L2591">
        <f>INDEX('Raw Election Data'!$A$1:$AN$3144,MATCH($C2591&amp;" "&amp;$B2591,'Raw Election Data'!$C$1:$C$3144,0),MATCH('Joined Data'!L$1,'Raw Election Data'!$A$1:$AN$1,0))</f>
        <v>6935</v>
      </c>
      <c r="M2591">
        <f>INDEX('Raw Election Data'!$A$1:$AN$3144,MATCH($C2591&amp;" "&amp;$B2591,'Raw Election Data'!$C$1:$C$3144,0),MATCH('Joined Data'!M$1,'Raw Election Data'!$A$1:$AN$1,0))</f>
        <v>0.11189617880317232</v>
      </c>
      <c r="N2591">
        <f>INDEX('Raw Election Data'!$A$1:$AN$3144,MATCH($C2591&amp;" "&amp;$B2591,'Raw Election Data'!$C$1:$C$3144,0),MATCH('Joined Data'!N$1,'Raw Election Data'!$A$1:$AN$1,0))</f>
        <v>0.86633020908435476</v>
      </c>
      <c r="O2591">
        <f>INDEX('Raw Election Data'!$A$1:$AN$3144,MATCH($C2591&amp;" "&amp;$B2591,'Raw Election Data'!$C$1:$C$3144,0),MATCH('Joined Data'!O$1,'Raw Election Data'!$A$1:$AN$1,0))</f>
        <v>-5232</v>
      </c>
      <c r="P2591">
        <f>INDEX('Raw Election Data'!$A$1:$AN$3144,MATCH($C2591&amp;" "&amp;$B2591,'Raw Election Data'!$C$1:$C$3144,0),MATCH('Joined Data'!P$1,'Raw Election Data'!$A$1:$AN$1,0))</f>
        <v>5232</v>
      </c>
      <c r="Q2591">
        <f>INDEX('Raw Election Data'!$A$1:$AN$3144,MATCH($C2591&amp;" "&amp;$B2591,'Raw Election Data'!$C$1:$C$3144,0),MATCH('Joined Data'!Q$1,'Raw Election Data'!$A$1:$AN$1,0))</f>
        <v>-0.7544340302811825</v>
      </c>
      <c r="R2591">
        <f>INDEX('Raw Election Data'!$A$1:$AN$3144,MATCH($C2591&amp;" "&amp;$B2591,'Raw Election Data'!$C$1:$C$3144,0),MATCH('Joined Data'!R$1,'Raw Election Data'!$A$1:$AN$1,0))</f>
        <v>0.7544340302811825</v>
      </c>
    </row>
    <row r="2592" spans="1:18" ht="13.5" hidden="1" customHeight="1" x14ac:dyDescent="0.15">
      <c r="A2592" t="s">
        <v>248</v>
      </c>
      <c r="B2592" t="s">
        <v>6397</v>
      </c>
      <c r="C2592" t="str">
        <f>INDEX(FIPS!$A$1:$E$3236,MATCH($F2592,FIPS!$D$1:$D$3236,0),5)</f>
        <v>Ector County</v>
      </c>
      <c r="D2592" t="s">
        <v>296</v>
      </c>
      <c r="E2592" s="15" t="s">
        <v>114</v>
      </c>
      <c r="F2592" t="s">
        <v>6574</v>
      </c>
      <c r="G2592" t="s">
        <v>439</v>
      </c>
      <c r="H2592" t="str">
        <f>IFERROR(VLOOKUP($G2592,'Team Colors'!$A:$B,2,0),"#c9c9c9")</f>
        <v>#002244</v>
      </c>
      <c r="I2592">
        <f>INDEX('Raw Election Data'!$A$1:$AN$3144,MATCH($C2592&amp;" "&amp;$B2592,'Raw Election Data'!$C$1:$C$3144,0),MATCH('Joined Data'!I$1,'Raw Election Data'!$A$1:$AN$1,0))</f>
        <v>159436</v>
      </c>
      <c r="J2592">
        <f>INDEX('Raw Election Data'!$A$1:$AN$3144,MATCH($C2592&amp;" "&amp;$B2592,'Raw Election Data'!$C$1:$C$3144,0),MATCH('Joined Data'!J$1,'Raw Election Data'!$A$1:$AN$1,0))</f>
        <v>10225</v>
      </c>
      <c r="K2592">
        <f>INDEX('Raw Election Data'!$A$1:$AN$3144,MATCH($C2592&amp;" "&amp;$B2592,'Raw Election Data'!$C$1:$C$3144,0),MATCH('Joined Data'!K$1,'Raw Election Data'!$A$1:$AN$1,0))</f>
        <v>24976</v>
      </c>
      <c r="L2592">
        <f>INDEX('Raw Election Data'!$A$1:$AN$3144,MATCH($C2592&amp;" "&amp;$B2592,'Raw Election Data'!$C$1:$C$3144,0),MATCH('Joined Data'!L$1,'Raw Election Data'!$A$1:$AN$1,0))</f>
        <v>36373</v>
      </c>
      <c r="M2592">
        <f>INDEX('Raw Election Data'!$A$1:$AN$3144,MATCH($C2592&amp;" "&amp;$B2592,'Raw Election Data'!$C$1:$C$3144,0),MATCH('Joined Data'!M$1,'Raw Election Data'!$A$1:$AN$1,0))</f>
        <v>0.28111511285843893</v>
      </c>
      <c r="N2592">
        <f>INDEX('Raw Election Data'!$A$1:$AN$3144,MATCH($C2592&amp;" "&amp;$B2592,'Raw Election Data'!$C$1:$C$3144,0),MATCH('Joined Data'!N$1,'Raw Election Data'!$A$1:$AN$1,0))</f>
        <v>0.68666318423006079</v>
      </c>
      <c r="O2592">
        <f>INDEX('Raw Election Data'!$A$1:$AN$3144,MATCH($C2592&amp;" "&amp;$B2592,'Raw Election Data'!$C$1:$C$3144,0),MATCH('Joined Data'!O$1,'Raw Election Data'!$A$1:$AN$1,0))</f>
        <v>-14751</v>
      </c>
      <c r="P2592">
        <f>INDEX('Raw Election Data'!$A$1:$AN$3144,MATCH($C2592&amp;" "&amp;$B2592,'Raw Election Data'!$C$1:$C$3144,0),MATCH('Joined Data'!P$1,'Raw Election Data'!$A$1:$AN$1,0))</f>
        <v>14751</v>
      </c>
      <c r="Q2592">
        <f>INDEX('Raw Election Data'!$A$1:$AN$3144,MATCH($C2592&amp;" "&amp;$B2592,'Raw Election Data'!$C$1:$C$3144,0),MATCH('Joined Data'!Q$1,'Raw Election Data'!$A$1:$AN$1,0))</f>
        <v>-0.40554807137162185</v>
      </c>
      <c r="R2592">
        <f>INDEX('Raw Election Data'!$A$1:$AN$3144,MATCH($C2592&amp;" "&amp;$B2592,'Raw Election Data'!$C$1:$C$3144,0),MATCH('Joined Data'!R$1,'Raw Election Data'!$A$1:$AN$1,0))</f>
        <v>0.40554807137162185</v>
      </c>
    </row>
    <row r="2593" spans="1:18" ht="13.5" hidden="1" customHeight="1" x14ac:dyDescent="0.15">
      <c r="A2593" t="s">
        <v>248</v>
      </c>
      <c r="B2593" t="s">
        <v>6397</v>
      </c>
      <c r="C2593" t="str">
        <f>INDEX(FIPS!$A$1:$E$3236,MATCH($F2593,FIPS!$D$1:$D$3236,0),5)</f>
        <v>Edwards County</v>
      </c>
      <c r="D2593" t="s">
        <v>296</v>
      </c>
      <c r="E2593" s="15" t="s">
        <v>115</v>
      </c>
      <c r="F2593" t="s">
        <v>6579</v>
      </c>
      <c r="G2593" t="s">
        <v>439</v>
      </c>
      <c r="H2593" t="str">
        <f>IFERROR(VLOOKUP($G2593,'Team Colors'!$A:$B,2,0),"#c9c9c9")</f>
        <v>#002244</v>
      </c>
      <c r="I2593">
        <f>INDEX('Raw Election Data'!$A$1:$AN$3144,MATCH($C2593&amp;" "&amp;$B2593,'Raw Election Data'!$C$1:$C$3144,0),MATCH('Joined Data'!I$1,'Raw Election Data'!$A$1:$AN$1,0))</f>
        <v>1894</v>
      </c>
      <c r="J2593">
        <f>INDEX('Raw Election Data'!$A$1:$AN$3144,MATCH($C2593&amp;" "&amp;$B2593,'Raw Election Data'!$C$1:$C$3144,0),MATCH('Joined Data'!J$1,'Raw Election Data'!$A$1:$AN$1,0))</f>
        <v>302</v>
      </c>
      <c r="K2593">
        <f>INDEX('Raw Election Data'!$A$1:$AN$3144,MATCH($C2593&amp;" "&amp;$B2593,'Raw Election Data'!$C$1:$C$3144,0),MATCH('Joined Data'!K$1,'Raw Election Data'!$A$1:$AN$1,0))</f>
        <v>741</v>
      </c>
      <c r="L2593">
        <f>INDEX('Raw Election Data'!$A$1:$AN$3144,MATCH($C2593&amp;" "&amp;$B2593,'Raw Election Data'!$C$1:$C$3144,0),MATCH('Joined Data'!L$1,'Raw Election Data'!$A$1:$AN$1,0))</f>
        <v>1065</v>
      </c>
      <c r="M2593">
        <f>INDEX('Raw Election Data'!$A$1:$AN$3144,MATCH($C2593&amp;" "&amp;$B2593,'Raw Election Data'!$C$1:$C$3144,0),MATCH('Joined Data'!M$1,'Raw Election Data'!$A$1:$AN$1,0))</f>
        <v>0.28356807511737087</v>
      </c>
      <c r="N2593">
        <f>INDEX('Raw Election Data'!$A$1:$AN$3144,MATCH($C2593&amp;" "&amp;$B2593,'Raw Election Data'!$C$1:$C$3144,0),MATCH('Joined Data'!N$1,'Raw Election Data'!$A$1:$AN$1,0))</f>
        <v>0.6957746478873239</v>
      </c>
      <c r="O2593">
        <f>INDEX('Raw Election Data'!$A$1:$AN$3144,MATCH($C2593&amp;" "&amp;$B2593,'Raw Election Data'!$C$1:$C$3144,0),MATCH('Joined Data'!O$1,'Raw Election Data'!$A$1:$AN$1,0))</f>
        <v>-439</v>
      </c>
      <c r="P2593">
        <f>INDEX('Raw Election Data'!$A$1:$AN$3144,MATCH($C2593&amp;" "&amp;$B2593,'Raw Election Data'!$C$1:$C$3144,0),MATCH('Joined Data'!P$1,'Raw Election Data'!$A$1:$AN$1,0))</f>
        <v>439</v>
      </c>
      <c r="Q2593">
        <f>INDEX('Raw Election Data'!$A$1:$AN$3144,MATCH($C2593&amp;" "&amp;$B2593,'Raw Election Data'!$C$1:$C$3144,0),MATCH('Joined Data'!Q$1,'Raw Election Data'!$A$1:$AN$1,0))</f>
        <v>-0.41220657276995304</v>
      </c>
      <c r="R2593">
        <f>INDEX('Raw Election Data'!$A$1:$AN$3144,MATCH($C2593&amp;" "&amp;$B2593,'Raw Election Data'!$C$1:$C$3144,0),MATCH('Joined Data'!R$1,'Raw Election Data'!$A$1:$AN$1,0))</f>
        <v>0.41220657276995304</v>
      </c>
    </row>
    <row r="2594" spans="1:18" ht="13.5" hidden="1" customHeight="1" x14ac:dyDescent="0.15">
      <c r="A2594" t="s">
        <v>248</v>
      </c>
      <c r="B2594" t="s">
        <v>6397</v>
      </c>
      <c r="C2594" t="str">
        <f>INDEX(FIPS!$A$1:$E$3236,MATCH($F2594,FIPS!$D$1:$D$3236,0),5)</f>
        <v>Ellis County</v>
      </c>
      <c r="D2594" t="s">
        <v>296</v>
      </c>
      <c r="E2594" s="15" t="s">
        <v>116</v>
      </c>
      <c r="F2594" t="s">
        <v>6580</v>
      </c>
      <c r="G2594" t="s">
        <v>439</v>
      </c>
      <c r="H2594" t="str">
        <f>IFERROR(VLOOKUP($G2594,'Team Colors'!$A:$B,2,0),"#c9c9c9")</f>
        <v>#002244</v>
      </c>
      <c r="I2594">
        <f>INDEX('Raw Election Data'!$A$1:$AN$3144,MATCH($C2594&amp;" "&amp;$B2594,'Raw Election Data'!$C$1:$C$3144,0),MATCH('Joined Data'!I$1,'Raw Election Data'!$A$1:$AN$1,0))</f>
        <v>163632</v>
      </c>
      <c r="J2594">
        <f>INDEX('Raw Election Data'!$A$1:$AN$3144,MATCH($C2594&amp;" "&amp;$B2594,'Raw Election Data'!$C$1:$C$3144,0),MATCH('Joined Data'!J$1,'Raw Election Data'!$A$1:$AN$1,0))</f>
        <v>16197</v>
      </c>
      <c r="K2594">
        <f>INDEX('Raw Election Data'!$A$1:$AN$3144,MATCH($C2594&amp;" "&amp;$B2594,'Raw Election Data'!$C$1:$C$3144,0),MATCH('Joined Data'!K$1,'Raw Election Data'!$A$1:$AN$1,0))</f>
        <v>44807</v>
      </c>
      <c r="L2594">
        <f>INDEX('Raw Election Data'!$A$1:$AN$3144,MATCH($C2594&amp;" "&amp;$B2594,'Raw Election Data'!$C$1:$C$3144,0),MATCH('Joined Data'!L$1,'Raw Election Data'!$A$1:$AN$1,0))</f>
        <v>63064</v>
      </c>
      <c r="M2594">
        <f>INDEX('Raw Election Data'!$A$1:$AN$3144,MATCH($C2594&amp;" "&amp;$B2594,'Raw Election Data'!$C$1:$C$3144,0),MATCH('Joined Data'!M$1,'Raw Election Data'!$A$1:$AN$1,0))</f>
        <v>0.25683432703285553</v>
      </c>
      <c r="N2594">
        <f>INDEX('Raw Election Data'!$A$1:$AN$3144,MATCH($C2594&amp;" "&amp;$B2594,'Raw Election Data'!$C$1:$C$3144,0),MATCH('Joined Data'!N$1,'Raw Election Data'!$A$1:$AN$1,0))</f>
        <v>0.71050044399340351</v>
      </c>
      <c r="O2594">
        <f>INDEX('Raw Election Data'!$A$1:$AN$3144,MATCH($C2594&amp;" "&amp;$B2594,'Raw Election Data'!$C$1:$C$3144,0),MATCH('Joined Data'!O$1,'Raw Election Data'!$A$1:$AN$1,0))</f>
        <v>-28610</v>
      </c>
      <c r="P2594">
        <f>INDEX('Raw Election Data'!$A$1:$AN$3144,MATCH($C2594&amp;" "&amp;$B2594,'Raw Election Data'!$C$1:$C$3144,0),MATCH('Joined Data'!P$1,'Raw Election Data'!$A$1:$AN$1,0))</f>
        <v>28610</v>
      </c>
      <c r="Q2594">
        <f>INDEX('Raw Election Data'!$A$1:$AN$3144,MATCH($C2594&amp;" "&amp;$B2594,'Raw Election Data'!$C$1:$C$3144,0),MATCH('Joined Data'!Q$1,'Raw Election Data'!$A$1:$AN$1,0))</f>
        <v>-0.45366611696054798</v>
      </c>
      <c r="R2594">
        <f>INDEX('Raw Election Data'!$A$1:$AN$3144,MATCH($C2594&amp;" "&amp;$B2594,'Raw Election Data'!$C$1:$C$3144,0),MATCH('Joined Data'!R$1,'Raw Election Data'!$A$1:$AN$1,0))</f>
        <v>0.45366611696054798</v>
      </c>
    </row>
    <row r="2595" spans="1:18" ht="13.5" hidden="1" customHeight="1" x14ac:dyDescent="0.15">
      <c r="A2595" t="s">
        <v>248</v>
      </c>
      <c r="B2595" t="s">
        <v>6397</v>
      </c>
      <c r="C2595" t="str">
        <f>INDEX(FIPS!$A$1:$E$3236,MATCH($F2595,FIPS!$D$1:$D$3236,0),5)</f>
        <v>El Paso County</v>
      </c>
      <c r="D2595" t="s">
        <v>296</v>
      </c>
      <c r="E2595" s="15" t="s">
        <v>117</v>
      </c>
      <c r="F2595" t="s">
        <v>6581</v>
      </c>
      <c r="G2595" t="s">
        <v>439</v>
      </c>
      <c r="H2595" t="str">
        <f>IFERROR(VLOOKUP($G2595,'Team Colors'!$A:$B,2,0),"#c9c9c9")</f>
        <v>#002244</v>
      </c>
      <c r="I2595">
        <f>INDEX('Raw Election Data'!$A$1:$AN$3144,MATCH($C2595&amp;" "&amp;$B2595,'Raw Election Data'!$C$1:$C$3144,0),MATCH('Joined Data'!I$1,'Raw Election Data'!$A$1:$AN$1,0))</f>
        <v>835593</v>
      </c>
      <c r="J2595">
        <f>INDEX('Raw Election Data'!$A$1:$AN$3144,MATCH($C2595&amp;" "&amp;$B2595,'Raw Election Data'!$C$1:$C$3144,0),MATCH('Joined Data'!J$1,'Raw Election Data'!$A$1:$AN$1,0))</f>
        <v>145509</v>
      </c>
      <c r="K2595">
        <f>INDEX('Raw Election Data'!$A$1:$AN$3144,MATCH($C2595&amp;" "&amp;$B2595,'Raw Election Data'!$C$1:$C$3144,0),MATCH('Joined Data'!K$1,'Raw Election Data'!$A$1:$AN$1,0))</f>
        <v>54567</v>
      </c>
      <c r="L2595">
        <f>INDEX('Raw Election Data'!$A$1:$AN$3144,MATCH($C2595&amp;" "&amp;$B2595,'Raw Election Data'!$C$1:$C$3144,0),MATCH('Joined Data'!L$1,'Raw Election Data'!$A$1:$AN$1,0))</f>
        <v>210458</v>
      </c>
      <c r="M2595">
        <f>INDEX('Raw Election Data'!$A$1:$AN$3144,MATCH($C2595&amp;" "&amp;$B2595,'Raw Election Data'!$C$1:$C$3144,0),MATCH('Joined Data'!M$1,'Raw Election Data'!$A$1:$AN$1,0))</f>
        <v>0.69139210673863671</v>
      </c>
      <c r="N2595">
        <f>INDEX('Raw Election Data'!$A$1:$AN$3144,MATCH($C2595&amp;" "&amp;$B2595,'Raw Election Data'!$C$1:$C$3144,0),MATCH('Joined Data'!N$1,'Raw Election Data'!$A$1:$AN$1,0))</f>
        <v>0.25927738551159851</v>
      </c>
      <c r="O2595">
        <f>INDEX('Raw Election Data'!$A$1:$AN$3144,MATCH($C2595&amp;" "&amp;$B2595,'Raw Election Data'!$C$1:$C$3144,0),MATCH('Joined Data'!O$1,'Raw Election Data'!$A$1:$AN$1,0))</f>
        <v>90942</v>
      </c>
      <c r="P2595">
        <f>INDEX('Raw Election Data'!$A$1:$AN$3144,MATCH($C2595&amp;" "&amp;$B2595,'Raw Election Data'!$C$1:$C$3144,0),MATCH('Joined Data'!P$1,'Raw Election Data'!$A$1:$AN$1,0))</f>
        <v>-90942</v>
      </c>
      <c r="Q2595">
        <f>INDEX('Raw Election Data'!$A$1:$AN$3144,MATCH($C2595&amp;" "&amp;$B2595,'Raw Election Data'!$C$1:$C$3144,0),MATCH('Joined Data'!Q$1,'Raw Election Data'!$A$1:$AN$1,0))</f>
        <v>0.4321147212270382</v>
      </c>
      <c r="R2595">
        <f>INDEX('Raw Election Data'!$A$1:$AN$3144,MATCH($C2595&amp;" "&amp;$B2595,'Raw Election Data'!$C$1:$C$3144,0),MATCH('Joined Data'!R$1,'Raw Election Data'!$A$1:$AN$1,0))</f>
        <v>-0.4321147212270382</v>
      </c>
    </row>
    <row r="2596" spans="1:18" ht="13.5" hidden="1" customHeight="1" x14ac:dyDescent="0.15">
      <c r="A2596" t="s">
        <v>248</v>
      </c>
      <c r="B2596" t="s">
        <v>6397</v>
      </c>
      <c r="C2596" t="str">
        <f>INDEX(FIPS!$A$1:$E$3236,MATCH($F2596,FIPS!$D$1:$D$3236,0),5)</f>
        <v>Erath County</v>
      </c>
      <c r="D2596" t="s">
        <v>296</v>
      </c>
      <c r="E2596" s="15" t="s">
        <v>118</v>
      </c>
      <c r="F2596" t="s">
        <v>6585</v>
      </c>
      <c r="G2596" t="s">
        <v>439</v>
      </c>
      <c r="H2596" t="str">
        <f>IFERROR(VLOOKUP($G2596,'Team Colors'!$A:$B,2,0),"#c9c9c9")</f>
        <v>#002244</v>
      </c>
      <c r="I2596">
        <f>INDEX('Raw Election Data'!$A$1:$AN$3144,MATCH($C2596&amp;" "&amp;$B2596,'Raw Election Data'!$C$1:$C$3144,0),MATCH('Joined Data'!I$1,'Raw Election Data'!$A$1:$AN$1,0))</f>
        <v>41122</v>
      </c>
      <c r="J2596">
        <f>INDEX('Raw Election Data'!$A$1:$AN$3144,MATCH($C2596&amp;" "&amp;$B2596,'Raw Election Data'!$C$1:$C$3144,0),MATCH('Joined Data'!J$1,'Raw Election Data'!$A$1:$AN$1,0))</f>
        <v>2159</v>
      </c>
      <c r="K2596">
        <f>INDEX('Raw Election Data'!$A$1:$AN$3144,MATCH($C2596&amp;" "&amp;$B2596,'Raw Election Data'!$C$1:$C$3144,0),MATCH('Joined Data'!K$1,'Raw Election Data'!$A$1:$AN$1,0))</f>
        <v>11205</v>
      </c>
      <c r="L2596">
        <f>INDEX('Raw Election Data'!$A$1:$AN$3144,MATCH($C2596&amp;" "&amp;$B2596,'Raw Election Data'!$C$1:$C$3144,0),MATCH('Joined Data'!L$1,'Raw Election Data'!$A$1:$AN$1,0))</f>
        <v>13810</v>
      </c>
      <c r="M2596">
        <f>INDEX('Raw Election Data'!$A$1:$AN$3144,MATCH($C2596&amp;" "&amp;$B2596,'Raw Election Data'!$C$1:$C$3144,0),MATCH('Joined Data'!M$1,'Raw Election Data'!$A$1:$AN$1,0))</f>
        <v>0.15633598841419261</v>
      </c>
      <c r="N2596">
        <f>INDEX('Raw Election Data'!$A$1:$AN$3144,MATCH($C2596&amp;" "&amp;$B2596,'Raw Election Data'!$C$1:$C$3144,0),MATCH('Joined Data'!N$1,'Raw Election Data'!$A$1:$AN$1,0))</f>
        <v>0.81136857349746561</v>
      </c>
      <c r="O2596">
        <f>INDEX('Raw Election Data'!$A$1:$AN$3144,MATCH($C2596&amp;" "&amp;$B2596,'Raw Election Data'!$C$1:$C$3144,0),MATCH('Joined Data'!O$1,'Raw Election Data'!$A$1:$AN$1,0))</f>
        <v>-9046</v>
      </c>
      <c r="P2596">
        <f>INDEX('Raw Election Data'!$A$1:$AN$3144,MATCH($C2596&amp;" "&amp;$B2596,'Raw Election Data'!$C$1:$C$3144,0),MATCH('Joined Data'!P$1,'Raw Election Data'!$A$1:$AN$1,0))</f>
        <v>9046</v>
      </c>
      <c r="Q2596">
        <f>INDEX('Raw Election Data'!$A$1:$AN$3144,MATCH($C2596&amp;" "&amp;$B2596,'Raw Election Data'!$C$1:$C$3144,0),MATCH('Joined Data'!Q$1,'Raw Election Data'!$A$1:$AN$1,0))</f>
        <v>-0.655032585083273</v>
      </c>
      <c r="R2596">
        <f>INDEX('Raw Election Data'!$A$1:$AN$3144,MATCH($C2596&amp;" "&amp;$B2596,'Raw Election Data'!$C$1:$C$3144,0),MATCH('Joined Data'!R$1,'Raw Election Data'!$A$1:$AN$1,0))</f>
        <v>0.655032585083273</v>
      </c>
    </row>
    <row r="2597" spans="1:18" ht="13.5" hidden="1" customHeight="1" x14ac:dyDescent="0.15">
      <c r="A2597" t="s">
        <v>248</v>
      </c>
      <c r="B2597" t="s">
        <v>6397</v>
      </c>
      <c r="C2597" t="str">
        <f>INDEX(FIPS!$A$1:$E$3236,MATCH($F2597,FIPS!$D$1:$D$3236,0),5)</f>
        <v>Falls County</v>
      </c>
      <c r="D2597" t="s">
        <v>296</v>
      </c>
      <c r="E2597" s="15" t="s">
        <v>119</v>
      </c>
      <c r="F2597" t="s">
        <v>6589</v>
      </c>
      <c r="G2597" t="s">
        <v>439</v>
      </c>
      <c r="H2597" t="str">
        <f>IFERROR(VLOOKUP($G2597,'Team Colors'!$A:$B,2,0),"#c9c9c9")</f>
        <v>#002244</v>
      </c>
      <c r="I2597">
        <f>INDEX('Raw Election Data'!$A$1:$AN$3144,MATCH($C2597&amp;" "&amp;$B2597,'Raw Election Data'!$C$1:$C$3144,0),MATCH('Joined Data'!I$1,'Raw Election Data'!$A$1:$AN$1,0))</f>
        <v>17142</v>
      </c>
      <c r="J2597">
        <f>INDEX('Raw Election Data'!$A$1:$AN$3144,MATCH($C2597&amp;" "&amp;$B2597,'Raw Election Data'!$C$1:$C$3144,0),MATCH('Joined Data'!J$1,'Raw Election Data'!$A$1:$AN$1,0))</f>
        <v>1682</v>
      </c>
      <c r="K2597">
        <f>INDEX('Raw Election Data'!$A$1:$AN$3144,MATCH($C2597&amp;" "&amp;$B2597,'Raw Election Data'!$C$1:$C$3144,0),MATCH('Joined Data'!K$1,'Raw Election Data'!$A$1:$AN$1,0))</f>
        <v>3438</v>
      </c>
      <c r="L2597">
        <f>INDEX('Raw Election Data'!$A$1:$AN$3144,MATCH($C2597&amp;" "&amp;$B2597,'Raw Election Data'!$C$1:$C$3144,0),MATCH('Joined Data'!L$1,'Raw Election Data'!$A$1:$AN$1,0))</f>
        <v>5232</v>
      </c>
      <c r="M2597">
        <f>INDEX('Raw Election Data'!$A$1:$AN$3144,MATCH($C2597&amp;" "&amp;$B2597,'Raw Election Data'!$C$1:$C$3144,0),MATCH('Joined Data'!M$1,'Raw Election Data'!$A$1:$AN$1,0))</f>
        <v>0.32148318042813456</v>
      </c>
      <c r="N2597">
        <f>INDEX('Raw Election Data'!$A$1:$AN$3144,MATCH($C2597&amp;" "&amp;$B2597,'Raw Election Data'!$C$1:$C$3144,0),MATCH('Joined Data'!N$1,'Raw Election Data'!$A$1:$AN$1,0))</f>
        <v>0.6571100917431193</v>
      </c>
      <c r="O2597">
        <f>INDEX('Raw Election Data'!$A$1:$AN$3144,MATCH($C2597&amp;" "&amp;$B2597,'Raw Election Data'!$C$1:$C$3144,0),MATCH('Joined Data'!O$1,'Raw Election Data'!$A$1:$AN$1,0))</f>
        <v>-1756</v>
      </c>
      <c r="P2597">
        <f>INDEX('Raw Election Data'!$A$1:$AN$3144,MATCH($C2597&amp;" "&amp;$B2597,'Raw Election Data'!$C$1:$C$3144,0),MATCH('Joined Data'!P$1,'Raw Election Data'!$A$1:$AN$1,0))</f>
        <v>1756</v>
      </c>
      <c r="Q2597">
        <f>INDEX('Raw Election Data'!$A$1:$AN$3144,MATCH($C2597&amp;" "&amp;$B2597,'Raw Election Data'!$C$1:$C$3144,0),MATCH('Joined Data'!Q$1,'Raw Election Data'!$A$1:$AN$1,0))</f>
        <v>-0.33562691131498473</v>
      </c>
      <c r="R2597">
        <f>INDEX('Raw Election Data'!$A$1:$AN$3144,MATCH($C2597&amp;" "&amp;$B2597,'Raw Election Data'!$C$1:$C$3144,0),MATCH('Joined Data'!R$1,'Raw Election Data'!$A$1:$AN$1,0))</f>
        <v>0.33562691131498473</v>
      </c>
    </row>
    <row r="2598" spans="1:18" ht="13.5" hidden="1" customHeight="1" x14ac:dyDescent="0.15">
      <c r="A2598" t="s">
        <v>248</v>
      </c>
      <c r="B2598" t="s">
        <v>6397</v>
      </c>
      <c r="C2598" t="str">
        <f>INDEX(FIPS!$A$1:$E$3236,MATCH($F2598,FIPS!$D$1:$D$3236,0),5)</f>
        <v>Fannin County</v>
      </c>
      <c r="D2598" t="s">
        <v>296</v>
      </c>
      <c r="E2598" s="15" t="s">
        <v>120</v>
      </c>
      <c r="F2598" t="s">
        <v>6592</v>
      </c>
      <c r="G2598" t="s">
        <v>439</v>
      </c>
      <c r="H2598" t="str">
        <f>IFERROR(VLOOKUP($G2598,'Team Colors'!$A:$B,2,0),"#c9c9c9")</f>
        <v>#002244</v>
      </c>
      <c r="I2598">
        <f>INDEX('Raw Election Data'!$A$1:$AN$3144,MATCH($C2598&amp;" "&amp;$B2598,'Raw Election Data'!$C$1:$C$3144,0),MATCH('Joined Data'!I$1,'Raw Election Data'!$A$1:$AN$1,0))</f>
        <v>33693</v>
      </c>
      <c r="J2598">
        <f>INDEX('Raw Election Data'!$A$1:$AN$3144,MATCH($C2598&amp;" "&amp;$B2598,'Raw Election Data'!$C$1:$C$3144,0),MATCH('Joined Data'!J$1,'Raw Election Data'!$A$1:$AN$1,0))</f>
        <v>2123</v>
      </c>
      <c r="K2598">
        <f>INDEX('Raw Election Data'!$A$1:$AN$3144,MATCH($C2598&amp;" "&amp;$B2598,'Raw Election Data'!$C$1:$C$3144,0),MATCH('Joined Data'!K$1,'Raw Election Data'!$A$1:$AN$1,0))</f>
        <v>9536</v>
      </c>
      <c r="L2598">
        <f>INDEX('Raw Election Data'!$A$1:$AN$3144,MATCH($C2598&amp;" "&amp;$B2598,'Raw Election Data'!$C$1:$C$3144,0),MATCH('Joined Data'!L$1,'Raw Election Data'!$A$1:$AN$1,0))</f>
        <v>11972</v>
      </c>
      <c r="M2598">
        <f>INDEX('Raw Election Data'!$A$1:$AN$3144,MATCH($C2598&amp;" "&amp;$B2598,'Raw Election Data'!$C$1:$C$3144,0),MATCH('Joined Data'!M$1,'Raw Election Data'!$A$1:$AN$1,0))</f>
        <v>0.17733043768793852</v>
      </c>
      <c r="N2598">
        <f>INDEX('Raw Election Data'!$A$1:$AN$3144,MATCH($C2598&amp;" "&amp;$B2598,'Raw Election Data'!$C$1:$C$3144,0),MATCH('Joined Data'!N$1,'Raw Election Data'!$A$1:$AN$1,0))</f>
        <v>0.79652522552622784</v>
      </c>
      <c r="O2598">
        <f>INDEX('Raw Election Data'!$A$1:$AN$3144,MATCH($C2598&amp;" "&amp;$B2598,'Raw Election Data'!$C$1:$C$3144,0),MATCH('Joined Data'!O$1,'Raw Election Data'!$A$1:$AN$1,0))</f>
        <v>-7413</v>
      </c>
      <c r="P2598">
        <f>INDEX('Raw Election Data'!$A$1:$AN$3144,MATCH($C2598&amp;" "&amp;$B2598,'Raw Election Data'!$C$1:$C$3144,0),MATCH('Joined Data'!P$1,'Raw Election Data'!$A$1:$AN$1,0))</f>
        <v>7413</v>
      </c>
      <c r="Q2598">
        <f>INDEX('Raw Election Data'!$A$1:$AN$3144,MATCH($C2598&amp;" "&amp;$B2598,'Raw Election Data'!$C$1:$C$3144,0),MATCH('Joined Data'!Q$1,'Raw Election Data'!$A$1:$AN$1,0))</f>
        <v>-0.6191947878382893</v>
      </c>
      <c r="R2598">
        <f>INDEX('Raw Election Data'!$A$1:$AN$3144,MATCH($C2598&amp;" "&amp;$B2598,'Raw Election Data'!$C$1:$C$3144,0),MATCH('Joined Data'!R$1,'Raw Election Data'!$A$1:$AN$1,0))</f>
        <v>0.6191947878382893</v>
      </c>
    </row>
    <row r="2599" spans="1:18" ht="13.5" hidden="1" customHeight="1" x14ac:dyDescent="0.15">
      <c r="A2599" t="s">
        <v>248</v>
      </c>
      <c r="B2599" t="s">
        <v>6397</v>
      </c>
      <c r="C2599" t="str">
        <f>INDEX(FIPS!$A$1:$E$3236,MATCH($F2599,FIPS!$D$1:$D$3236,0),5)</f>
        <v>Fayette County</v>
      </c>
      <c r="D2599" t="s">
        <v>296</v>
      </c>
      <c r="E2599" s="15" t="s">
        <v>121</v>
      </c>
      <c r="F2599" t="s">
        <v>6595</v>
      </c>
      <c r="G2599" t="s">
        <v>439</v>
      </c>
      <c r="H2599" t="str">
        <f>IFERROR(VLOOKUP($G2599,'Team Colors'!$A:$B,2,0),"#c9c9c9")</f>
        <v>#002244</v>
      </c>
      <c r="I2599">
        <f>INDEX('Raw Election Data'!$A$1:$AN$3144,MATCH($C2599&amp;" "&amp;$B2599,'Raw Election Data'!$C$1:$C$3144,0),MATCH('Joined Data'!I$1,'Raw Election Data'!$A$1:$AN$1,0))</f>
        <v>25110</v>
      </c>
      <c r="J2599">
        <f>INDEX('Raw Election Data'!$A$1:$AN$3144,MATCH($C2599&amp;" "&amp;$B2599,'Raw Election Data'!$C$1:$C$3144,0),MATCH('Joined Data'!J$1,'Raw Election Data'!$A$1:$AN$1,0))</f>
        <v>2127</v>
      </c>
      <c r="K2599">
        <f>INDEX('Raw Election Data'!$A$1:$AN$3144,MATCH($C2599&amp;" "&amp;$B2599,'Raw Election Data'!$C$1:$C$3144,0),MATCH('Joined Data'!K$1,'Raw Election Data'!$A$1:$AN$1,0))</f>
        <v>8648</v>
      </c>
      <c r="L2599">
        <f>INDEX('Raw Election Data'!$A$1:$AN$3144,MATCH($C2599&amp;" "&amp;$B2599,'Raw Election Data'!$C$1:$C$3144,0),MATCH('Joined Data'!L$1,'Raw Election Data'!$A$1:$AN$1,0))</f>
        <v>11029</v>
      </c>
      <c r="M2599">
        <f>INDEX('Raw Election Data'!$A$1:$AN$3144,MATCH($C2599&amp;" "&amp;$B2599,'Raw Election Data'!$C$1:$C$3144,0),MATCH('Joined Data'!M$1,'Raw Election Data'!$A$1:$AN$1,0))</f>
        <v>0.19285519992746397</v>
      </c>
      <c r="N2599">
        <f>INDEX('Raw Election Data'!$A$1:$AN$3144,MATCH($C2599&amp;" "&amp;$B2599,'Raw Election Data'!$C$1:$C$3144,0),MATCH('Joined Data'!N$1,'Raw Election Data'!$A$1:$AN$1,0))</f>
        <v>0.78411460694532598</v>
      </c>
      <c r="O2599">
        <f>INDEX('Raw Election Data'!$A$1:$AN$3144,MATCH($C2599&amp;" "&amp;$B2599,'Raw Election Data'!$C$1:$C$3144,0),MATCH('Joined Data'!O$1,'Raw Election Data'!$A$1:$AN$1,0))</f>
        <v>-6521</v>
      </c>
      <c r="P2599">
        <f>INDEX('Raw Election Data'!$A$1:$AN$3144,MATCH($C2599&amp;" "&amp;$B2599,'Raw Election Data'!$C$1:$C$3144,0),MATCH('Joined Data'!P$1,'Raw Election Data'!$A$1:$AN$1,0))</f>
        <v>6521</v>
      </c>
      <c r="Q2599">
        <f>INDEX('Raw Election Data'!$A$1:$AN$3144,MATCH($C2599&amp;" "&amp;$B2599,'Raw Election Data'!$C$1:$C$3144,0),MATCH('Joined Data'!Q$1,'Raw Election Data'!$A$1:$AN$1,0))</f>
        <v>-0.59125940701786206</v>
      </c>
      <c r="R2599">
        <f>INDEX('Raw Election Data'!$A$1:$AN$3144,MATCH($C2599&amp;" "&amp;$B2599,'Raw Election Data'!$C$1:$C$3144,0),MATCH('Joined Data'!R$1,'Raw Election Data'!$A$1:$AN$1,0))</f>
        <v>0.59125940701786206</v>
      </c>
    </row>
    <row r="2600" spans="1:18" ht="13.5" hidden="1" customHeight="1" x14ac:dyDescent="0.15">
      <c r="A2600" t="s">
        <v>248</v>
      </c>
      <c r="B2600" t="s">
        <v>6397</v>
      </c>
      <c r="C2600" t="str">
        <f>INDEX(FIPS!$A$1:$E$3236,MATCH($F2600,FIPS!$D$1:$D$3236,0),5)</f>
        <v>Fisher County</v>
      </c>
      <c r="D2600" t="s">
        <v>296</v>
      </c>
      <c r="E2600" s="15" t="s">
        <v>138</v>
      </c>
      <c r="F2600" t="s">
        <v>6597</v>
      </c>
      <c r="G2600" t="s">
        <v>439</v>
      </c>
      <c r="H2600" t="str">
        <f>IFERROR(VLOOKUP($G2600,'Team Colors'!$A:$B,2,0),"#c9c9c9")</f>
        <v>#002244</v>
      </c>
      <c r="I2600">
        <f>INDEX('Raw Election Data'!$A$1:$AN$3144,MATCH($C2600&amp;" "&amp;$B2600,'Raw Election Data'!$C$1:$C$3144,0),MATCH('Joined Data'!I$1,'Raw Election Data'!$A$1:$AN$1,0))</f>
        <v>3827</v>
      </c>
      <c r="J2600">
        <f>INDEX('Raw Election Data'!$A$1:$AN$3144,MATCH($C2600&amp;" "&amp;$B2600,'Raw Election Data'!$C$1:$C$3144,0),MATCH('Joined Data'!J$1,'Raw Election Data'!$A$1:$AN$1,0))</f>
        <v>403</v>
      </c>
      <c r="K2600">
        <f>INDEX('Raw Election Data'!$A$1:$AN$3144,MATCH($C2600&amp;" "&amp;$B2600,'Raw Election Data'!$C$1:$C$3144,0),MATCH('Joined Data'!K$1,'Raw Election Data'!$A$1:$AN$1,0))</f>
        <v>1265</v>
      </c>
      <c r="L2600">
        <f>INDEX('Raw Election Data'!$A$1:$AN$3144,MATCH($C2600&amp;" "&amp;$B2600,'Raw Election Data'!$C$1:$C$3144,0),MATCH('Joined Data'!L$1,'Raw Election Data'!$A$1:$AN$1,0))</f>
        <v>1722</v>
      </c>
      <c r="M2600">
        <f>INDEX('Raw Election Data'!$A$1:$AN$3144,MATCH($C2600&amp;" "&amp;$B2600,'Raw Election Data'!$C$1:$C$3144,0),MATCH('Joined Data'!M$1,'Raw Election Data'!$A$1:$AN$1,0))</f>
        <v>0.23403019744483158</v>
      </c>
      <c r="N2600">
        <f>INDEX('Raw Election Data'!$A$1:$AN$3144,MATCH($C2600&amp;" "&amp;$B2600,'Raw Election Data'!$C$1:$C$3144,0),MATCH('Joined Data'!N$1,'Raw Election Data'!$A$1:$AN$1,0))</f>
        <v>0.73461091753774677</v>
      </c>
      <c r="O2600">
        <f>INDEX('Raw Election Data'!$A$1:$AN$3144,MATCH($C2600&amp;" "&amp;$B2600,'Raw Election Data'!$C$1:$C$3144,0),MATCH('Joined Data'!O$1,'Raw Election Data'!$A$1:$AN$1,0))</f>
        <v>-862</v>
      </c>
      <c r="P2600">
        <f>INDEX('Raw Election Data'!$A$1:$AN$3144,MATCH($C2600&amp;" "&amp;$B2600,'Raw Election Data'!$C$1:$C$3144,0),MATCH('Joined Data'!P$1,'Raw Election Data'!$A$1:$AN$1,0))</f>
        <v>862</v>
      </c>
      <c r="Q2600">
        <f>INDEX('Raw Election Data'!$A$1:$AN$3144,MATCH($C2600&amp;" "&amp;$B2600,'Raw Election Data'!$C$1:$C$3144,0),MATCH('Joined Data'!Q$1,'Raw Election Data'!$A$1:$AN$1,0))</f>
        <v>-0.50058072009291521</v>
      </c>
      <c r="R2600">
        <f>INDEX('Raw Election Data'!$A$1:$AN$3144,MATCH($C2600&amp;" "&amp;$B2600,'Raw Election Data'!$C$1:$C$3144,0),MATCH('Joined Data'!R$1,'Raw Election Data'!$A$1:$AN$1,0))</f>
        <v>0.50058072009291521</v>
      </c>
    </row>
    <row r="2601" spans="1:18" ht="13.5" hidden="1" customHeight="1" x14ac:dyDescent="0.15">
      <c r="A2601" t="s">
        <v>248</v>
      </c>
      <c r="B2601" t="s">
        <v>6397</v>
      </c>
      <c r="C2601" t="str">
        <f>INDEX(FIPS!$A$1:$E$3236,MATCH($F2601,FIPS!$D$1:$D$3236,0),5)</f>
        <v>Floyd County</v>
      </c>
      <c r="D2601" t="s">
        <v>296</v>
      </c>
      <c r="E2601" s="15" t="s">
        <v>96</v>
      </c>
      <c r="F2601" t="s">
        <v>6598</v>
      </c>
      <c r="G2601" t="s">
        <v>439</v>
      </c>
      <c r="H2601" t="str">
        <f>IFERROR(VLOOKUP($G2601,'Team Colors'!$A:$B,2,0),"#c9c9c9")</f>
        <v>#002244</v>
      </c>
      <c r="I2601">
        <f>INDEX('Raw Election Data'!$A$1:$AN$3144,MATCH($C2601&amp;" "&amp;$B2601,'Raw Election Data'!$C$1:$C$3144,0),MATCH('Joined Data'!I$1,'Raw Election Data'!$A$1:$AN$1,0))</f>
        <v>5901</v>
      </c>
      <c r="J2601">
        <f>INDEX('Raw Election Data'!$A$1:$AN$3144,MATCH($C2601&amp;" "&amp;$B2601,'Raw Election Data'!$C$1:$C$3144,0),MATCH('Joined Data'!J$1,'Raw Election Data'!$A$1:$AN$1,0))</f>
        <v>435</v>
      </c>
      <c r="K2601">
        <f>INDEX('Raw Election Data'!$A$1:$AN$3144,MATCH($C2601&amp;" "&amp;$B2601,'Raw Election Data'!$C$1:$C$3144,0),MATCH('Joined Data'!K$1,'Raw Election Data'!$A$1:$AN$1,0))</f>
        <v>1473</v>
      </c>
      <c r="L2601">
        <f>INDEX('Raw Election Data'!$A$1:$AN$3144,MATCH($C2601&amp;" "&amp;$B2601,'Raw Election Data'!$C$1:$C$3144,0),MATCH('Joined Data'!L$1,'Raw Election Data'!$A$1:$AN$1,0))</f>
        <v>1958</v>
      </c>
      <c r="M2601">
        <f>INDEX('Raw Election Data'!$A$1:$AN$3144,MATCH($C2601&amp;" "&amp;$B2601,'Raw Election Data'!$C$1:$C$3144,0),MATCH('Joined Data'!M$1,'Raw Election Data'!$A$1:$AN$1,0))</f>
        <v>0.22216547497446373</v>
      </c>
      <c r="N2601">
        <f>INDEX('Raw Election Data'!$A$1:$AN$3144,MATCH($C2601&amp;" "&amp;$B2601,'Raw Election Data'!$C$1:$C$3144,0),MATCH('Joined Data'!N$1,'Raw Election Data'!$A$1:$AN$1,0))</f>
        <v>0.75229826353421858</v>
      </c>
      <c r="O2601">
        <f>INDEX('Raw Election Data'!$A$1:$AN$3144,MATCH($C2601&amp;" "&amp;$B2601,'Raw Election Data'!$C$1:$C$3144,0),MATCH('Joined Data'!O$1,'Raw Election Data'!$A$1:$AN$1,0))</f>
        <v>-1038</v>
      </c>
      <c r="P2601">
        <f>INDEX('Raw Election Data'!$A$1:$AN$3144,MATCH($C2601&amp;" "&amp;$B2601,'Raw Election Data'!$C$1:$C$3144,0),MATCH('Joined Data'!P$1,'Raw Election Data'!$A$1:$AN$1,0))</f>
        <v>1038</v>
      </c>
      <c r="Q2601">
        <f>INDEX('Raw Election Data'!$A$1:$AN$3144,MATCH($C2601&amp;" "&amp;$B2601,'Raw Election Data'!$C$1:$C$3144,0),MATCH('Joined Data'!Q$1,'Raw Election Data'!$A$1:$AN$1,0))</f>
        <v>-0.53013278855975488</v>
      </c>
      <c r="R2601">
        <f>INDEX('Raw Election Data'!$A$1:$AN$3144,MATCH($C2601&amp;" "&amp;$B2601,'Raw Election Data'!$C$1:$C$3144,0),MATCH('Joined Data'!R$1,'Raw Election Data'!$A$1:$AN$1,0))</f>
        <v>0.53013278855975488</v>
      </c>
    </row>
    <row r="2602" spans="1:18" ht="13.5" hidden="1" customHeight="1" x14ac:dyDescent="0.15">
      <c r="A2602" t="s">
        <v>248</v>
      </c>
      <c r="B2602" t="s">
        <v>6397</v>
      </c>
      <c r="C2602" t="str">
        <f>INDEX(FIPS!$A$1:$E$3236,MATCH($F2602,FIPS!$D$1:$D$3236,0),5)</f>
        <v>Foard County</v>
      </c>
      <c r="D2602" t="s">
        <v>296</v>
      </c>
      <c r="E2602" s="15" t="s">
        <v>97</v>
      </c>
      <c r="F2602" t="s">
        <v>6600</v>
      </c>
      <c r="G2602" t="s">
        <v>439</v>
      </c>
      <c r="H2602" t="str">
        <f>IFERROR(VLOOKUP($G2602,'Team Colors'!$A:$B,2,0),"#c9c9c9")</f>
        <v>#002244</v>
      </c>
      <c r="I2602">
        <f>INDEX('Raw Election Data'!$A$1:$AN$3144,MATCH($C2602&amp;" "&amp;$B2602,'Raw Election Data'!$C$1:$C$3144,0),MATCH('Joined Data'!I$1,'Raw Election Data'!$A$1:$AN$1,0))</f>
        <v>1220</v>
      </c>
      <c r="J2602">
        <f>INDEX('Raw Election Data'!$A$1:$AN$3144,MATCH($C2602&amp;" "&amp;$B2602,'Raw Election Data'!$C$1:$C$3144,0),MATCH('Joined Data'!J$1,'Raw Election Data'!$A$1:$AN$1,0))</f>
        <v>113</v>
      </c>
      <c r="K2602">
        <f>INDEX('Raw Election Data'!$A$1:$AN$3144,MATCH($C2602&amp;" "&amp;$B2602,'Raw Election Data'!$C$1:$C$3144,0),MATCH('Joined Data'!K$1,'Raw Election Data'!$A$1:$AN$1,0))</f>
        <v>383</v>
      </c>
      <c r="L2602">
        <f>INDEX('Raw Election Data'!$A$1:$AN$3144,MATCH($C2602&amp;" "&amp;$B2602,'Raw Election Data'!$C$1:$C$3144,0),MATCH('Joined Data'!L$1,'Raw Election Data'!$A$1:$AN$1,0))</f>
        <v>511</v>
      </c>
      <c r="M2602">
        <f>INDEX('Raw Election Data'!$A$1:$AN$3144,MATCH($C2602&amp;" "&amp;$B2602,'Raw Election Data'!$C$1:$C$3144,0),MATCH('Joined Data'!M$1,'Raw Election Data'!$A$1:$AN$1,0))</f>
        <v>0.22113502935420742</v>
      </c>
      <c r="N2602">
        <f>INDEX('Raw Election Data'!$A$1:$AN$3144,MATCH($C2602&amp;" "&amp;$B2602,'Raw Election Data'!$C$1:$C$3144,0),MATCH('Joined Data'!N$1,'Raw Election Data'!$A$1:$AN$1,0))</f>
        <v>0.74951076320939336</v>
      </c>
      <c r="O2602">
        <f>INDEX('Raw Election Data'!$A$1:$AN$3144,MATCH($C2602&amp;" "&amp;$B2602,'Raw Election Data'!$C$1:$C$3144,0),MATCH('Joined Data'!O$1,'Raw Election Data'!$A$1:$AN$1,0))</f>
        <v>-270</v>
      </c>
      <c r="P2602">
        <f>INDEX('Raw Election Data'!$A$1:$AN$3144,MATCH($C2602&amp;" "&amp;$B2602,'Raw Election Data'!$C$1:$C$3144,0),MATCH('Joined Data'!P$1,'Raw Election Data'!$A$1:$AN$1,0))</f>
        <v>270</v>
      </c>
      <c r="Q2602">
        <f>INDEX('Raw Election Data'!$A$1:$AN$3144,MATCH($C2602&amp;" "&amp;$B2602,'Raw Election Data'!$C$1:$C$3144,0),MATCH('Joined Data'!Q$1,'Raw Election Data'!$A$1:$AN$1,0))</f>
        <v>-0.52837573385518599</v>
      </c>
      <c r="R2602">
        <f>INDEX('Raw Election Data'!$A$1:$AN$3144,MATCH($C2602&amp;" "&amp;$B2602,'Raw Election Data'!$C$1:$C$3144,0),MATCH('Joined Data'!R$1,'Raw Election Data'!$A$1:$AN$1,0))</f>
        <v>0.52837573385518599</v>
      </c>
    </row>
    <row r="2603" spans="1:18" ht="13.5" hidden="1" customHeight="1" x14ac:dyDescent="0.15">
      <c r="A2603" t="s">
        <v>248</v>
      </c>
      <c r="B2603" t="s">
        <v>6397</v>
      </c>
      <c r="C2603" t="str">
        <f>INDEX(FIPS!$A$1:$E$3236,MATCH($F2603,FIPS!$D$1:$D$3236,0),5)</f>
        <v>Fort Bend County</v>
      </c>
      <c r="D2603" t="s">
        <v>296</v>
      </c>
      <c r="E2603" s="15" t="s">
        <v>98</v>
      </c>
      <c r="F2603" t="s">
        <v>6602</v>
      </c>
      <c r="G2603" t="s">
        <v>7759</v>
      </c>
      <c r="H2603" t="str">
        <f>IFERROR(VLOOKUP($G2603,'Team Colors'!$A:$B,2,0),"#c9c9c9")</f>
        <v>#a71930</v>
      </c>
      <c r="I2603">
        <f>INDEX('Raw Election Data'!$A$1:$AN$3144,MATCH($C2603&amp;" "&amp;$B2603,'Raw Election Data'!$C$1:$C$3144,0),MATCH('Joined Data'!I$1,'Raw Election Data'!$A$1:$AN$1,0))</f>
        <v>716087</v>
      </c>
      <c r="J2603">
        <f>INDEX('Raw Election Data'!$A$1:$AN$3144,MATCH($C2603&amp;" "&amp;$B2603,'Raw Election Data'!$C$1:$C$3144,0),MATCH('Joined Data'!J$1,'Raw Election Data'!$A$1:$AN$1,0))</f>
        <v>134475</v>
      </c>
      <c r="K2603">
        <f>INDEX('Raw Election Data'!$A$1:$AN$3144,MATCH($C2603&amp;" "&amp;$B2603,'Raw Election Data'!$C$1:$C$3144,0),MATCH('Joined Data'!K$1,'Raw Election Data'!$A$1:$AN$1,0))</f>
        <v>117212</v>
      </c>
      <c r="L2603">
        <f>INDEX('Raw Election Data'!$A$1:$AN$3144,MATCH($C2603&amp;" "&amp;$B2603,'Raw Election Data'!$C$1:$C$3144,0),MATCH('Joined Data'!L$1,'Raw Election Data'!$A$1:$AN$1,0))</f>
        <v>260367</v>
      </c>
      <c r="M2603">
        <f>INDEX('Raw Election Data'!$A$1:$AN$3144,MATCH($C2603&amp;" "&amp;$B2603,'Raw Election Data'!$C$1:$C$3144,0),MATCH('Joined Data'!M$1,'Raw Election Data'!$A$1:$AN$1,0))</f>
        <v>0.51648250354307579</v>
      </c>
      <c r="N2603">
        <f>INDEX('Raw Election Data'!$A$1:$AN$3144,MATCH($C2603&amp;" "&amp;$B2603,'Raw Election Data'!$C$1:$C$3144,0),MATCH('Joined Data'!N$1,'Raw Election Data'!$A$1:$AN$1,0))</f>
        <v>0.45017993831783598</v>
      </c>
      <c r="O2603">
        <f>INDEX('Raw Election Data'!$A$1:$AN$3144,MATCH($C2603&amp;" "&amp;$B2603,'Raw Election Data'!$C$1:$C$3144,0),MATCH('Joined Data'!O$1,'Raw Election Data'!$A$1:$AN$1,0))</f>
        <v>17263</v>
      </c>
      <c r="P2603">
        <f>INDEX('Raw Election Data'!$A$1:$AN$3144,MATCH($C2603&amp;" "&amp;$B2603,'Raw Election Data'!$C$1:$C$3144,0),MATCH('Joined Data'!P$1,'Raw Election Data'!$A$1:$AN$1,0))</f>
        <v>-17263</v>
      </c>
      <c r="Q2603">
        <f>INDEX('Raw Election Data'!$A$1:$AN$3144,MATCH($C2603&amp;" "&amp;$B2603,'Raw Election Data'!$C$1:$C$3144,0),MATCH('Joined Data'!Q$1,'Raw Election Data'!$A$1:$AN$1,0))</f>
        <v>6.6302565225239807E-2</v>
      </c>
      <c r="R2603">
        <f>INDEX('Raw Election Data'!$A$1:$AN$3144,MATCH($C2603&amp;" "&amp;$B2603,'Raw Election Data'!$C$1:$C$3144,0),MATCH('Joined Data'!R$1,'Raw Election Data'!$A$1:$AN$1,0))</f>
        <v>-6.6302565225239807E-2</v>
      </c>
    </row>
    <row r="2604" spans="1:18" ht="13.5" hidden="1" customHeight="1" x14ac:dyDescent="0.15">
      <c r="A2604" t="s">
        <v>248</v>
      </c>
      <c r="B2604" t="s">
        <v>6397</v>
      </c>
      <c r="C2604" t="str">
        <f>INDEX(FIPS!$A$1:$E$3236,MATCH($F2604,FIPS!$D$1:$D$3236,0),5)</f>
        <v>Franklin County</v>
      </c>
      <c r="D2604" t="s">
        <v>296</v>
      </c>
      <c r="E2604" s="15" t="s">
        <v>99</v>
      </c>
      <c r="F2604" t="s">
        <v>6603</v>
      </c>
      <c r="G2604" t="s">
        <v>439</v>
      </c>
      <c r="H2604" t="str">
        <f>IFERROR(VLOOKUP($G2604,'Team Colors'!$A:$B,2,0),"#c9c9c9")</f>
        <v>#002244</v>
      </c>
      <c r="I2604">
        <f>INDEX('Raw Election Data'!$A$1:$AN$3144,MATCH($C2604&amp;" "&amp;$B2604,'Raw Election Data'!$C$1:$C$3144,0),MATCH('Joined Data'!I$1,'Raw Election Data'!$A$1:$AN$1,0))</f>
        <v>10651</v>
      </c>
      <c r="J2604">
        <f>INDEX('Raw Election Data'!$A$1:$AN$3144,MATCH($C2604&amp;" "&amp;$B2604,'Raw Election Data'!$C$1:$C$3144,0),MATCH('Joined Data'!J$1,'Raw Election Data'!$A$1:$AN$1,0))</f>
        <v>665</v>
      </c>
      <c r="K2604">
        <f>INDEX('Raw Election Data'!$A$1:$AN$3144,MATCH($C2604&amp;" "&amp;$B2604,'Raw Election Data'!$C$1:$C$3144,0),MATCH('Joined Data'!K$1,'Raw Election Data'!$A$1:$AN$1,0))</f>
        <v>3583</v>
      </c>
      <c r="L2604">
        <f>INDEX('Raw Election Data'!$A$1:$AN$3144,MATCH($C2604&amp;" "&amp;$B2604,'Raw Election Data'!$C$1:$C$3144,0),MATCH('Joined Data'!L$1,'Raw Election Data'!$A$1:$AN$1,0))</f>
        <v>4356</v>
      </c>
      <c r="M2604">
        <f>INDEX('Raw Election Data'!$A$1:$AN$3144,MATCH($C2604&amp;" "&amp;$B2604,'Raw Election Data'!$C$1:$C$3144,0),MATCH('Joined Data'!M$1,'Raw Election Data'!$A$1:$AN$1,0))</f>
        <v>0.15266299357208449</v>
      </c>
      <c r="N2604">
        <f>INDEX('Raw Election Data'!$A$1:$AN$3144,MATCH($C2604&amp;" "&amp;$B2604,'Raw Election Data'!$C$1:$C$3144,0),MATCH('Joined Data'!N$1,'Raw Election Data'!$A$1:$AN$1,0))</f>
        <v>0.82254361799816345</v>
      </c>
      <c r="O2604">
        <f>INDEX('Raw Election Data'!$A$1:$AN$3144,MATCH($C2604&amp;" "&amp;$B2604,'Raw Election Data'!$C$1:$C$3144,0),MATCH('Joined Data'!O$1,'Raw Election Data'!$A$1:$AN$1,0))</f>
        <v>-2918</v>
      </c>
      <c r="P2604">
        <f>INDEX('Raw Election Data'!$A$1:$AN$3144,MATCH($C2604&amp;" "&amp;$B2604,'Raw Election Data'!$C$1:$C$3144,0),MATCH('Joined Data'!P$1,'Raw Election Data'!$A$1:$AN$1,0))</f>
        <v>2918</v>
      </c>
      <c r="Q2604">
        <f>INDEX('Raw Election Data'!$A$1:$AN$3144,MATCH($C2604&amp;" "&amp;$B2604,'Raw Election Data'!$C$1:$C$3144,0),MATCH('Joined Data'!Q$1,'Raw Election Data'!$A$1:$AN$1,0))</f>
        <v>-0.66988062442607899</v>
      </c>
      <c r="R2604">
        <f>INDEX('Raw Election Data'!$A$1:$AN$3144,MATCH($C2604&amp;" "&amp;$B2604,'Raw Election Data'!$C$1:$C$3144,0),MATCH('Joined Data'!R$1,'Raw Election Data'!$A$1:$AN$1,0))</f>
        <v>0.66988062442607899</v>
      </c>
    </row>
    <row r="2605" spans="1:18" ht="13.5" hidden="1" customHeight="1" x14ac:dyDescent="0.15">
      <c r="A2605" t="s">
        <v>248</v>
      </c>
      <c r="B2605" t="s">
        <v>6397</v>
      </c>
      <c r="C2605" t="str">
        <f>INDEX(FIPS!$A$1:$E$3236,MATCH($F2605,FIPS!$D$1:$D$3236,0),5)</f>
        <v>Freestone County</v>
      </c>
      <c r="D2605" t="s">
        <v>296</v>
      </c>
      <c r="E2605" s="15" t="s">
        <v>100</v>
      </c>
      <c r="F2605" t="s">
        <v>6605</v>
      </c>
      <c r="G2605" t="s">
        <v>439</v>
      </c>
      <c r="H2605" t="str">
        <f>IFERROR(VLOOKUP($G2605,'Team Colors'!$A:$B,2,0),"#c9c9c9")</f>
        <v>#002244</v>
      </c>
      <c r="I2605">
        <f>INDEX('Raw Election Data'!$A$1:$AN$3144,MATCH($C2605&amp;" "&amp;$B2605,'Raw Election Data'!$C$1:$C$3144,0),MATCH('Joined Data'!I$1,'Raw Election Data'!$A$1:$AN$1,0))</f>
        <v>19691</v>
      </c>
      <c r="J2605">
        <f>INDEX('Raw Election Data'!$A$1:$AN$3144,MATCH($C2605&amp;" "&amp;$B2605,'Raw Election Data'!$C$1:$C$3144,0),MATCH('Joined Data'!J$1,'Raw Election Data'!$A$1:$AN$1,0))</f>
        <v>1461</v>
      </c>
      <c r="K2605">
        <f>INDEX('Raw Election Data'!$A$1:$AN$3144,MATCH($C2605&amp;" "&amp;$B2605,'Raw Election Data'!$C$1:$C$3144,0),MATCH('Joined Data'!K$1,'Raw Election Data'!$A$1:$AN$1,0))</f>
        <v>5995</v>
      </c>
      <c r="L2605">
        <f>INDEX('Raw Election Data'!$A$1:$AN$3144,MATCH($C2605&amp;" "&amp;$B2605,'Raw Election Data'!$C$1:$C$3144,0),MATCH('Joined Data'!L$1,'Raw Election Data'!$A$1:$AN$1,0))</f>
        <v>7608</v>
      </c>
      <c r="M2605">
        <f>INDEX('Raw Election Data'!$A$1:$AN$3144,MATCH($C2605&amp;" "&amp;$B2605,'Raw Election Data'!$C$1:$C$3144,0),MATCH('Joined Data'!M$1,'Raw Election Data'!$A$1:$AN$1,0))</f>
        <v>0.19203470031545741</v>
      </c>
      <c r="N2605">
        <f>INDEX('Raw Election Data'!$A$1:$AN$3144,MATCH($C2605&amp;" "&amp;$B2605,'Raw Election Data'!$C$1:$C$3144,0),MATCH('Joined Data'!N$1,'Raw Election Data'!$A$1:$AN$1,0))</f>
        <v>0.78798633017875919</v>
      </c>
      <c r="O2605">
        <f>INDEX('Raw Election Data'!$A$1:$AN$3144,MATCH($C2605&amp;" "&amp;$B2605,'Raw Election Data'!$C$1:$C$3144,0),MATCH('Joined Data'!O$1,'Raw Election Data'!$A$1:$AN$1,0))</f>
        <v>-4534</v>
      </c>
      <c r="P2605">
        <f>INDEX('Raw Election Data'!$A$1:$AN$3144,MATCH($C2605&amp;" "&amp;$B2605,'Raw Election Data'!$C$1:$C$3144,0),MATCH('Joined Data'!P$1,'Raw Election Data'!$A$1:$AN$1,0))</f>
        <v>4534</v>
      </c>
      <c r="Q2605">
        <f>INDEX('Raw Election Data'!$A$1:$AN$3144,MATCH($C2605&amp;" "&amp;$B2605,'Raw Election Data'!$C$1:$C$3144,0),MATCH('Joined Data'!Q$1,'Raw Election Data'!$A$1:$AN$1,0))</f>
        <v>-0.59595162986330175</v>
      </c>
      <c r="R2605">
        <f>INDEX('Raw Election Data'!$A$1:$AN$3144,MATCH($C2605&amp;" "&amp;$B2605,'Raw Election Data'!$C$1:$C$3144,0),MATCH('Joined Data'!R$1,'Raw Election Data'!$A$1:$AN$1,0))</f>
        <v>0.59595162986330175</v>
      </c>
    </row>
    <row r="2606" spans="1:18" ht="13.5" hidden="1" customHeight="1" x14ac:dyDescent="0.15">
      <c r="A2606" t="s">
        <v>248</v>
      </c>
      <c r="B2606" t="s">
        <v>6397</v>
      </c>
      <c r="C2606" t="str">
        <f>INDEX(FIPS!$A$1:$E$3236,MATCH($F2606,FIPS!$D$1:$D$3236,0),5)</f>
        <v>Frio County</v>
      </c>
      <c r="D2606" t="s">
        <v>296</v>
      </c>
      <c r="E2606" s="15" t="s">
        <v>101</v>
      </c>
      <c r="F2606" t="s">
        <v>6607</v>
      </c>
      <c r="G2606" t="s">
        <v>439</v>
      </c>
      <c r="H2606" t="str">
        <f>IFERROR(VLOOKUP($G2606,'Team Colors'!$A:$B,2,0),"#c9c9c9")</f>
        <v>#002244</v>
      </c>
      <c r="I2606">
        <f>INDEX('Raw Election Data'!$A$1:$AN$3144,MATCH($C2606&amp;" "&amp;$B2606,'Raw Election Data'!$C$1:$C$3144,0),MATCH('Joined Data'!I$1,'Raw Election Data'!$A$1:$AN$1,0))</f>
        <v>18793</v>
      </c>
      <c r="J2606">
        <f>INDEX('Raw Election Data'!$A$1:$AN$3144,MATCH($C2606&amp;" "&amp;$B2606,'Raw Election Data'!$C$1:$C$3144,0),MATCH('Joined Data'!J$1,'Raw Election Data'!$A$1:$AN$1,0))</f>
        <v>1401</v>
      </c>
      <c r="K2606">
        <f>INDEX('Raw Election Data'!$A$1:$AN$3144,MATCH($C2606&amp;" "&amp;$B2606,'Raw Election Data'!$C$1:$C$3144,0),MATCH('Joined Data'!K$1,'Raw Election Data'!$A$1:$AN$1,0))</f>
        <v>1232</v>
      </c>
      <c r="L2606">
        <f>INDEX('Raw Election Data'!$A$1:$AN$3144,MATCH($C2606&amp;" "&amp;$B2606,'Raw Election Data'!$C$1:$C$3144,0),MATCH('Joined Data'!L$1,'Raw Election Data'!$A$1:$AN$1,0))</f>
        <v>2683</v>
      </c>
      <c r="M2606">
        <f>INDEX('Raw Election Data'!$A$1:$AN$3144,MATCH($C2606&amp;" "&amp;$B2606,'Raw Election Data'!$C$1:$C$3144,0),MATCH('Joined Data'!M$1,'Raw Election Data'!$A$1:$AN$1,0))</f>
        <v>0.52217666790905704</v>
      </c>
      <c r="N2606">
        <f>INDEX('Raw Election Data'!$A$1:$AN$3144,MATCH($C2606&amp;" "&amp;$B2606,'Raw Election Data'!$C$1:$C$3144,0),MATCH('Joined Data'!N$1,'Raw Election Data'!$A$1:$AN$1,0))</f>
        <v>0.45918747670518079</v>
      </c>
      <c r="O2606">
        <f>INDEX('Raw Election Data'!$A$1:$AN$3144,MATCH($C2606&amp;" "&amp;$B2606,'Raw Election Data'!$C$1:$C$3144,0),MATCH('Joined Data'!O$1,'Raw Election Data'!$A$1:$AN$1,0))</f>
        <v>169</v>
      </c>
      <c r="P2606">
        <f>INDEX('Raw Election Data'!$A$1:$AN$3144,MATCH($C2606&amp;" "&amp;$B2606,'Raw Election Data'!$C$1:$C$3144,0),MATCH('Joined Data'!P$1,'Raw Election Data'!$A$1:$AN$1,0))</f>
        <v>-169</v>
      </c>
      <c r="Q2606">
        <f>INDEX('Raw Election Data'!$A$1:$AN$3144,MATCH($C2606&amp;" "&amp;$B2606,'Raw Election Data'!$C$1:$C$3144,0),MATCH('Joined Data'!Q$1,'Raw Election Data'!$A$1:$AN$1,0))</f>
        <v>6.2989191203876249E-2</v>
      </c>
      <c r="R2606">
        <f>INDEX('Raw Election Data'!$A$1:$AN$3144,MATCH($C2606&amp;" "&amp;$B2606,'Raw Election Data'!$C$1:$C$3144,0),MATCH('Joined Data'!R$1,'Raw Election Data'!$A$1:$AN$1,0))</f>
        <v>-6.2989191203876249E-2</v>
      </c>
    </row>
    <row r="2607" spans="1:18" ht="13.5" hidden="1" customHeight="1" x14ac:dyDescent="0.15">
      <c r="A2607" t="s">
        <v>248</v>
      </c>
      <c r="B2607" t="s">
        <v>6397</v>
      </c>
      <c r="C2607" t="str">
        <f>INDEX(FIPS!$A$1:$E$3236,MATCH($F2607,FIPS!$D$1:$D$3236,0),5)</f>
        <v>Gaines County</v>
      </c>
      <c r="D2607" t="s">
        <v>296</v>
      </c>
      <c r="E2607" s="15" t="s">
        <v>102</v>
      </c>
      <c r="F2607" t="s">
        <v>6609</v>
      </c>
      <c r="G2607" t="s">
        <v>439</v>
      </c>
      <c r="H2607" t="str">
        <f>IFERROR(VLOOKUP($G2607,'Team Colors'!$A:$B,2,0),"#c9c9c9")</f>
        <v>#002244</v>
      </c>
      <c r="I2607">
        <f>INDEX('Raw Election Data'!$A$1:$AN$3144,MATCH($C2607&amp;" "&amp;$B2607,'Raw Election Data'!$C$1:$C$3144,0),MATCH('Joined Data'!I$1,'Raw Election Data'!$A$1:$AN$1,0))</f>
        <v>20051</v>
      </c>
      <c r="J2607">
        <f>INDEX('Raw Election Data'!$A$1:$AN$3144,MATCH($C2607&amp;" "&amp;$B2607,'Raw Election Data'!$C$1:$C$3144,0),MATCH('Joined Data'!J$1,'Raw Election Data'!$A$1:$AN$1,0))</f>
        <v>597</v>
      </c>
      <c r="K2607">
        <f>INDEX('Raw Election Data'!$A$1:$AN$3144,MATCH($C2607&amp;" "&amp;$B2607,'Raw Election Data'!$C$1:$C$3144,0),MATCH('Joined Data'!K$1,'Raw Election Data'!$A$1:$AN$1,0))</f>
        <v>3907</v>
      </c>
      <c r="L2607">
        <f>INDEX('Raw Election Data'!$A$1:$AN$3144,MATCH($C2607&amp;" "&amp;$B2607,'Raw Election Data'!$C$1:$C$3144,0),MATCH('Joined Data'!L$1,'Raw Election Data'!$A$1:$AN$1,0))</f>
        <v>4609</v>
      </c>
      <c r="M2607">
        <f>INDEX('Raw Election Data'!$A$1:$AN$3144,MATCH($C2607&amp;" "&amp;$B2607,'Raw Election Data'!$C$1:$C$3144,0),MATCH('Joined Data'!M$1,'Raw Election Data'!$A$1:$AN$1,0))</f>
        <v>0.12952918203514863</v>
      </c>
      <c r="N2607">
        <f>INDEX('Raw Election Data'!$A$1:$AN$3144,MATCH($C2607&amp;" "&amp;$B2607,'Raw Election Data'!$C$1:$C$3144,0),MATCH('Joined Data'!N$1,'Raw Election Data'!$A$1:$AN$1,0))</f>
        <v>0.84768930353655891</v>
      </c>
      <c r="O2607">
        <f>INDEX('Raw Election Data'!$A$1:$AN$3144,MATCH($C2607&amp;" "&amp;$B2607,'Raw Election Data'!$C$1:$C$3144,0),MATCH('Joined Data'!O$1,'Raw Election Data'!$A$1:$AN$1,0))</f>
        <v>-3310</v>
      </c>
      <c r="P2607">
        <f>INDEX('Raw Election Data'!$A$1:$AN$3144,MATCH($C2607&amp;" "&amp;$B2607,'Raw Election Data'!$C$1:$C$3144,0),MATCH('Joined Data'!P$1,'Raw Election Data'!$A$1:$AN$1,0))</f>
        <v>3310</v>
      </c>
      <c r="Q2607">
        <f>INDEX('Raw Election Data'!$A$1:$AN$3144,MATCH($C2607&amp;" "&amp;$B2607,'Raw Election Data'!$C$1:$C$3144,0),MATCH('Joined Data'!Q$1,'Raw Election Data'!$A$1:$AN$1,0))</f>
        <v>-0.71816012150141029</v>
      </c>
      <c r="R2607">
        <f>INDEX('Raw Election Data'!$A$1:$AN$3144,MATCH($C2607&amp;" "&amp;$B2607,'Raw Election Data'!$C$1:$C$3144,0),MATCH('Joined Data'!R$1,'Raw Election Data'!$A$1:$AN$1,0))</f>
        <v>0.71816012150141029</v>
      </c>
    </row>
    <row r="2608" spans="1:18" ht="13.5" hidden="1" customHeight="1" x14ac:dyDescent="0.15">
      <c r="A2608" t="s">
        <v>248</v>
      </c>
      <c r="B2608" t="s">
        <v>6397</v>
      </c>
      <c r="C2608" t="str">
        <f>INDEX(FIPS!$A$1:$E$3236,MATCH($F2608,FIPS!$D$1:$D$3236,0),5)</f>
        <v>Galveston County</v>
      </c>
      <c r="D2608" t="s">
        <v>296</v>
      </c>
      <c r="E2608" s="15" t="s">
        <v>103</v>
      </c>
      <c r="F2608" t="s">
        <v>6611</v>
      </c>
      <c r="G2608" t="s">
        <v>7759</v>
      </c>
      <c r="H2608" t="str">
        <f>IFERROR(VLOOKUP($G2608,'Team Colors'!$A:$B,2,0),"#c9c9c9")</f>
        <v>#a71930</v>
      </c>
      <c r="I2608">
        <f>INDEX('Raw Election Data'!$A$1:$AN$3144,MATCH($C2608&amp;" "&amp;$B2608,'Raw Election Data'!$C$1:$C$3144,0),MATCH('Joined Data'!I$1,'Raw Election Data'!$A$1:$AN$1,0))</f>
        <v>322225</v>
      </c>
      <c r="J2608">
        <f>INDEX('Raw Election Data'!$A$1:$AN$3144,MATCH($C2608&amp;" "&amp;$B2608,'Raw Election Data'!$C$1:$C$3144,0),MATCH('Joined Data'!J$1,'Raw Election Data'!$A$1:$AN$1,0))</f>
        <v>45503</v>
      </c>
      <c r="K2608">
        <f>INDEX('Raw Election Data'!$A$1:$AN$3144,MATCH($C2608&amp;" "&amp;$B2608,'Raw Election Data'!$C$1:$C$3144,0),MATCH('Joined Data'!K$1,'Raw Election Data'!$A$1:$AN$1,0))</f>
        <v>73566</v>
      </c>
      <c r="L2608">
        <f>INDEX('Raw Election Data'!$A$1:$AN$3144,MATCH($C2608&amp;" "&amp;$B2608,'Raw Election Data'!$C$1:$C$3144,0),MATCH('Joined Data'!L$1,'Raw Election Data'!$A$1:$AN$1,0))</f>
        <v>123994</v>
      </c>
      <c r="M2608">
        <f>INDEX('Raw Election Data'!$A$1:$AN$3144,MATCH($C2608&amp;" "&amp;$B2608,'Raw Election Data'!$C$1:$C$3144,0),MATCH('Joined Data'!M$1,'Raw Election Data'!$A$1:$AN$1,0))</f>
        <v>0.36697743439198671</v>
      </c>
      <c r="N2608">
        <f>INDEX('Raw Election Data'!$A$1:$AN$3144,MATCH($C2608&amp;" "&amp;$B2608,'Raw Election Data'!$C$1:$C$3144,0),MATCH('Joined Data'!N$1,'Raw Election Data'!$A$1:$AN$1,0))</f>
        <v>0.59330290175331069</v>
      </c>
      <c r="O2608">
        <f>INDEX('Raw Election Data'!$A$1:$AN$3144,MATCH($C2608&amp;" "&amp;$B2608,'Raw Election Data'!$C$1:$C$3144,0),MATCH('Joined Data'!O$1,'Raw Election Data'!$A$1:$AN$1,0))</f>
        <v>-28063</v>
      </c>
      <c r="P2608">
        <f>INDEX('Raw Election Data'!$A$1:$AN$3144,MATCH($C2608&amp;" "&amp;$B2608,'Raw Election Data'!$C$1:$C$3144,0),MATCH('Joined Data'!P$1,'Raw Election Data'!$A$1:$AN$1,0))</f>
        <v>28063</v>
      </c>
      <c r="Q2608">
        <f>INDEX('Raw Election Data'!$A$1:$AN$3144,MATCH($C2608&amp;" "&amp;$B2608,'Raw Election Data'!$C$1:$C$3144,0),MATCH('Joined Data'!Q$1,'Raw Election Data'!$A$1:$AN$1,0))</f>
        <v>-0.22632546736132397</v>
      </c>
      <c r="R2608">
        <f>INDEX('Raw Election Data'!$A$1:$AN$3144,MATCH($C2608&amp;" "&amp;$B2608,'Raw Election Data'!$C$1:$C$3144,0),MATCH('Joined Data'!R$1,'Raw Election Data'!$A$1:$AN$1,0))</f>
        <v>0.22632546736132397</v>
      </c>
    </row>
    <row r="2609" spans="1:18" ht="13.5" hidden="1" customHeight="1" x14ac:dyDescent="0.15">
      <c r="A2609" t="s">
        <v>248</v>
      </c>
      <c r="B2609" t="s">
        <v>6397</v>
      </c>
      <c r="C2609" t="str">
        <f>INDEX(FIPS!$A$1:$E$3236,MATCH($F2609,FIPS!$D$1:$D$3236,0),5)</f>
        <v>Garza County</v>
      </c>
      <c r="D2609" t="s">
        <v>296</v>
      </c>
      <c r="E2609" s="15" t="s">
        <v>139</v>
      </c>
      <c r="F2609" t="s">
        <v>6613</v>
      </c>
      <c r="G2609" t="s">
        <v>439</v>
      </c>
      <c r="H2609" t="str">
        <f>IFERROR(VLOOKUP($G2609,'Team Colors'!$A:$B,2,0),"#c9c9c9")</f>
        <v>#002244</v>
      </c>
      <c r="I2609">
        <f>INDEX('Raw Election Data'!$A$1:$AN$3144,MATCH($C2609&amp;" "&amp;$B2609,'Raw Election Data'!$C$1:$C$3144,0),MATCH('Joined Data'!I$1,'Raw Election Data'!$A$1:$AN$1,0))</f>
        <v>6415</v>
      </c>
      <c r="J2609">
        <f>INDEX('Raw Election Data'!$A$1:$AN$3144,MATCH($C2609&amp;" "&amp;$B2609,'Raw Election Data'!$C$1:$C$3144,0),MATCH('Joined Data'!J$1,'Raw Election Data'!$A$1:$AN$1,0))</f>
        <v>224</v>
      </c>
      <c r="K2609">
        <f>INDEX('Raw Election Data'!$A$1:$AN$3144,MATCH($C2609&amp;" "&amp;$B2609,'Raw Election Data'!$C$1:$C$3144,0),MATCH('Joined Data'!K$1,'Raw Election Data'!$A$1:$AN$1,0))</f>
        <v>1223</v>
      </c>
      <c r="L2609">
        <f>INDEX('Raw Election Data'!$A$1:$AN$3144,MATCH($C2609&amp;" "&amp;$B2609,'Raw Election Data'!$C$1:$C$3144,0),MATCH('Joined Data'!L$1,'Raw Election Data'!$A$1:$AN$1,0))</f>
        <v>1475</v>
      </c>
      <c r="M2609">
        <f>INDEX('Raw Election Data'!$A$1:$AN$3144,MATCH($C2609&amp;" "&amp;$B2609,'Raw Election Data'!$C$1:$C$3144,0),MATCH('Joined Data'!M$1,'Raw Election Data'!$A$1:$AN$1,0))</f>
        <v>0.15186440677966101</v>
      </c>
      <c r="N2609">
        <f>INDEX('Raw Election Data'!$A$1:$AN$3144,MATCH($C2609&amp;" "&amp;$B2609,'Raw Election Data'!$C$1:$C$3144,0),MATCH('Joined Data'!N$1,'Raw Election Data'!$A$1:$AN$1,0))</f>
        <v>0.82915254237288138</v>
      </c>
      <c r="O2609">
        <f>INDEX('Raw Election Data'!$A$1:$AN$3144,MATCH($C2609&amp;" "&amp;$B2609,'Raw Election Data'!$C$1:$C$3144,0),MATCH('Joined Data'!O$1,'Raw Election Data'!$A$1:$AN$1,0))</f>
        <v>-999</v>
      </c>
      <c r="P2609">
        <f>INDEX('Raw Election Data'!$A$1:$AN$3144,MATCH($C2609&amp;" "&amp;$B2609,'Raw Election Data'!$C$1:$C$3144,0),MATCH('Joined Data'!P$1,'Raw Election Data'!$A$1:$AN$1,0))</f>
        <v>999</v>
      </c>
      <c r="Q2609">
        <f>INDEX('Raw Election Data'!$A$1:$AN$3144,MATCH($C2609&amp;" "&amp;$B2609,'Raw Election Data'!$C$1:$C$3144,0),MATCH('Joined Data'!Q$1,'Raw Election Data'!$A$1:$AN$1,0))</f>
        <v>-0.67728813559322032</v>
      </c>
      <c r="R2609">
        <f>INDEX('Raw Election Data'!$A$1:$AN$3144,MATCH($C2609&amp;" "&amp;$B2609,'Raw Election Data'!$C$1:$C$3144,0),MATCH('Joined Data'!R$1,'Raw Election Data'!$A$1:$AN$1,0))</f>
        <v>0.67728813559322032</v>
      </c>
    </row>
    <row r="2610" spans="1:18" ht="13.5" hidden="1" customHeight="1" x14ac:dyDescent="0.15">
      <c r="A2610" t="s">
        <v>248</v>
      </c>
      <c r="B2610" t="s">
        <v>6397</v>
      </c>
      <c r="C2610" t="str">
        <f>INDEX(FIPS!$A$1:$E$3236,MATCH($F2610,FIPS!$D$1:$D$3236,0),5)</f>
        <v>Gillespie County</v>
      </c>
      <c r="D2610" t="s">
        <v>296</v>
      </c>
      <c r="E2610" s="15" t="s">
        <v>140</v>
      </c>
      <c r="F2610" t="s">
        <v>6615</v>
      </c>
      <c r="G2610" t="s">
        <v>439</v>
      </c>
      <c r="H2610" t="str">
        <f>IFERROR(VLOOKUP($G2610,'Team Colors'!$A:$B,2,0),"#c9c9c9")</f>
        <v>#002244</v>
      </c>
      <c r="I2610">
        <f>INDEX('Raw Election Data'!$A$1:$AN$3144,MATCH($C2610&amp;" "&amp;$B2610,'Raw Election Data'!$C$1:$C$3144,0),MATCH('Joined Data'!I$1,'Raw Election Data'!$A$1:$AN$1,0))</f>
        <v>25963</v>
      </c>
      <c r="J2610">
        <f>INDEX('Raw Election Data'!$A$1:$AN$3144,MATCH($C2610&amp;" "&amp;$B2610,'Raw Election Data'!$C$1:$C$3144,0),MATCH('Joined Data'!J$1,'Raw Election Data'!$A$1:$AN$1,0))</f>
        <v>2286</v>
      </c>
      <c r="K2610">
        <f>INDEX('Raw Election Data'!$A$1:$AN$3144,MATCH($C2610&amp;" "&amp;$B2610,'Raw Election Data'!$C$1:$C$3144,0),MATCH('Joined Data'!K$1,'Raw Election Data'!$A$1:$AN$1,0))</f>
        <v>10445</v>
      </c>
      <c r="L2610">
        <f>INDEX('Raw Election Data'!$A$1:$AN$3144,MATCH($C2610&amp;" "&amp;$B2610,'Raw Election Data'!$C$1:$C$3144,0),MATCH('Joined Data'!L$1,'Raw Election Data'!$A$1:$AN$1,0))</f>
        <v>13123</v>
      </c>
      <c r="M2610">
        <f>INDEX('Raw Election Data'!$A$1:$AN$3144,MATCH($C2610&amp;" "&amp;$B2610,'Raw Election Data'!$C$1:$C$3144,0),MATCH('Joined Data'!M$1,'Raw Election Data'!$A$1:$AN$1,0))</f>
        <v>0.17419797302446088</v>
      </c>
      <c r="N2610">
        <f>INDEX('Raw Election Data'!$A$1:$AN$3144,MATCH($C2610&amp;" "&amp;$B2610,'Raw Election Data'!$C$1:$C$3144,0),MATCH('Joined Data'!N$1,'Raw Election Data'!$A$1:$AN$1,0))</f>
        <v>0.79593080850415299</v>
      </c>
      <c r="O2610">
        <f>INDEX('Raw Election Data'!$A$1:$AN$3144,MATCH($C2610&amp;" "&amp;$B2610,'Raw Election Data'!$C$1:$C$3144,0),MATCH('Joined Data'!O$1,'Raw Election Data'!$A$1:$AN$1,0))</f>
        <v>-8159</v>
      </c>
      <c r="P2610">
        <f>INDEX('Raw Election Data'!$A$1:$AN$3144,MATCH($C2610&amp;" "&amp;$B2610,'Raw Election Data'!$C$1:$C$3144,0),MATCH('Joined Data'!P$1,'Raw Election Data'!$A$1:$AN$1,0))</f>
        <v>8159</v>
      </c>
      <c r="Q2610">
        <f>INDEX('Raw Election Data'!$A$1:$AN$3144,MATCH($C2610&amp;" "&amp;$B2610,'Raw Election Data'!$C$1:$C$3144,0),MATCH('Joined Data'!Q$1,'Raw Election Data'!$A$1:$AN$1,0))</f>
        <v>-0.62173283547969205</v>
      </c>
      <c r="R2610">
        <f>INDEX('Raw Election Data'!$A$1:$AN$3144,MATCH($C2610&amp;" "&amp;$B2610,'Raw Election Data'!$C$1:$C$3144,0),MATCH('Joined Data'!R$1,'Raw Election Data'!$A$1:$AN$1,0))</f>
        <v>0.62173283547969205</v>
      </c>
    </row>
    <row r="2611" spans="1:18" ht="13.5" hidden="1" customHeight="1" x14ac:dyDescent="0.15">
      <c r="A2611" t="s">
        <v>248</v>
      </c>
      <c r="B2611" t="s">
        <v>6397</v>
      </c>
      <c r="C2611" t="str">
        <f>INDEX(FIPS!$A$1:$E$3236,MATCH($F2611,FIPS!$D$1:$D$3236,0),5)</f>
        <v>Glasscock County</v>
      </c>
      <c r="D2611" t="s">
        <v>296</v>
      </c>
      <c r="E2611" s="15" t="s">
        <v>141</v>
      </c>
      <c r="F2611" t="s">
        <v>6619</v>
      </c>
      <c r="G2611" t="s">
        <v>439</v>
      </c>
      <c r="H2611" t="str">
        <f>IFERROR(VLOOKUP($G2611,'Team Colors'!$A:$B,2,0),"#c9c9c9")</f>
        <v>#002244</v>
      </c>
      <c r="I2611">
        <f>INDEX('Raw Election Data'!$A$1:$AN$3144,MATCH($C2611&amp;" "&amp;$B2611,'Raw Election Data'!$C$1:$C$3144,0),MATCH('Joined Data'!I$1,'Raw Election Data'!$A$1:$AN$1,0))</f>
        <v>1315</v>
      </c>
      <c r="J2611">
        <f>INDEX('Raw Election Data'!$A$1:$AN$3144,MATCH($C2611&amp;" "&amp;$B2611,'Raw Election Data'!$C$1:$C$3144,0),MATCH('Joined Data'!J$1,'Raw Election Data'!$A$1:$AN$1,0))</f>
        <v>34</v>
      </c>
      <c r="K2611">
        <f>INDEX('Raw Election Data'!$A$1:$AN$3144,MATCH($C2611&amp;" "&amp;$B2611,'Raw Election Data'!$C$1:$C$3144,0),MATCH('Joined Data'!K$1,'Raw Election Data'!$A$1:$AN$1,0))</f>
        <v>553</v>
      </c>
      <c r="L2611">
        <f>INDEX('Raw Election Data'!$A$1:$AN$3144,MATCH($C2611&amp;" "&amp;$B2611,'Raw Election Data'!$C$1:$C$3144,0),MATCH('Joined Data'!L$1,'Raw Election Data'!$A$1:$AN$1,0))</f>
        <v>602</v>
      </c>
      <c r="M2611">
        <f>INDEX('Raw Election Data'!$A$1:$AN$3144,MATCH($C2611&amp;" "&amp;$B2611,'Raw Election Data'!$C$1:$C$3144,0),MATCH('Joined Data'!M$1,'Raw Election Data'!$A$1:$AN$1,0))</f>
        <v>5.647840531561462E-2</v>
      </c>
      <c r="N2611">
        <f>INDEX('Raw Election Data'!$A$1:$AN$3144,MATCH($C2611&amp;" "&amp;$B2611,'Raw Election Data'!$C$1:$C$3144,0),MATCH('Joined Data'!N$1,'Raw Election Data'!$A$1:$AN$1,0))</f>
        <v>0.91860465116279066</v>
      </c>
      <c r="O2611">
        <f>INDEX('Raw Election Data'!$A$1:$AN$3144,MATCH($C2611&amp;" "&amp;$B2611,'Raw Election Data'!$C$1:$C$3144,0),MATCH('Joined Data'!O$1,'Raw Election Data'!$A$1:$AN$1,0))</f>
        <v>-519</v>
      </c>
      <c r="P2611">
        <f>INDEX('Raw Election Data'!$A$1:$AN$3144,MATCH($C2611&amp;" "&amp;$B2611,'Raw Election Data'!$C$1:$C$3144,0),MATCH('Joined Data'!P$1,'Raw Election Data'!$A$1:$AN$1,0))</f>
        <v>519</v>
      </c>
      <c r="Q2611">
        <f>INDEX('Raw Election Data'!$A$1:$AN$3144,MATCH($C2611&amp;" "&amp;$B2611,'Raw Election Data'!$C$1:$C$3144,0),MATCH('Joined Data'!Q$1,'Raw Election Data'!$A$1:$AN$1,0))</f>
        <v>-0.86212624584717601</v>
      </c>
      <c r="R2611">
        <f>INDEX('Raw Election Data'!$A$1:$AN$3144,MATCH($C2611&amp;" "&amp;$B2611,'Raw Election Data'!$C$1:$C$3144,0),MATCH('Joined Data'!R$1,'Raw Election Data'!$A$1:$AN$1,0))</f>
        <v>0.86212624584717601</v>
      </c>
    </row>
    <row r="2612" spans="1:18" ht="13.5" hidden="1" customHeight="1" x14ac:dyDescent="0.15">
      <c r="A2612" t="s">
        <v>248</v>
      </c>
      <c r="B2612" t="s">
        <v>6397</v>
      </c>
      <c r="C2612" t="str">
        <f>INDEX(FIPS!$A$1:$E$3236,MATCH($F2612,FIPS!$D$1:$D$3236,0),5)</f>
        <v>Goliad County</v>
      </c>
      <c r="D2612" t="s">
        <v>296</v>
      </c>
      <c r="E2612" s="15" t="s">
        <v>142</v>
      </c>
      <c r="F2612" t="s">
        <v>6623</v>
      </c>
      <c r="G2612" t="s">
        <v>439</v>
      </c>
      <c r="H2612" t="str">
        <f>IFERROR(VLOOKUP($G2612,'Team Colors'!$A:$B,2,0),"#c9c9c9")</f>
        <v>#002244</v>
      </c>
      <c r="I2612">
        <f>INDEX('Raw Election Data'!$A$1:$AN$3144,MATCH($C2612&amp;" "&amp;$B2612,'Raw Election Data'!$C$1:$C$3144,0),MATCH('Joined Data'!I$1,'Raw Election Data'!$A$1:$AN$1,0))</f>
        <v>7531</v>
      </c>
      <c r="J2612">
        <f>INDEX('Raw Election Data'!$A$1:$AN$3144,MATCH($C2612&amp;" "&amp;$B2612,'Raw Election Data'!$C$1:$C$3144,0),MATCH('Joined Data'!J$1,'Raw Election Data'!$A$1:$AN$1,0))</f>
        <v>973</v>
      </c>
      <c r="K2612">
        <f>INDEX('Raw Election Data'!$A$1:$AN$3144,MATCH($C2612&amp;" "&amp;$B2612,'Raw Election Data'!$C$1:$C$3144,0),MATCH('Joined Data'!K$1,'Raw Election Data'!$A$1:$AN$1,0))</f>
        <v>2618</v>
      </c>
      <c r="L2612">
        <f>INDEX('Raw Election Data'!$A$1:$AN$3144,MATCH($C2612&amp;" "&amp;$B2612,'Raw Election Data'!$C$1:$C$3144,0),MATCH('Joined Data'!L$1,'Raw Election Data'!$A$1:$AN$1,0))</f>
        <v>3713</v>
      </c>
      <c r="M2612">
        <f>INDEX('Raw Election Data'!$A$1:$AN$3144,MATCH($C2612&amp;" "&amp;$B2612,'Raw Election Data'!$C$1:$C$3144,0),MATCH('Joined Data'!M$1,'Raw Election Data'!$A$1:$AN$1,0))</f>
        <v>0.26205224885537304</v>
      </c>
      <c r="N2612">
        <f>INDEX('Raw Election Data'!$A$1:$AN$3144,MATCH($C2612&amp;" "&amp;$B2612,'Raw Election Data'!$C$1:$C$3144,0),MATCH('Joined Data'!N$1,'Raw Election Data'!$A$1:$AN$1,0))</f>
        <v>0.70509022353891737</v>
      </c>
      <c r="O2612">
        <f>INDEX('Raw Election Data'!$A$1:$AN$3144,MATCH($C2612&amp;" "&amp;$B2612,'Raw Election Data'!$C$1:$C$3144,0),MATCH('Joined Data'!O$1,'Raw Election Data'!$A$1:$AN$1,0))</f>
        <v>-1645</v>
      </c>
      <c r="P2612">
        <f>INDEX('Raw Election Data'!$A$1:$AN$3144,MATCH($C2612&amp;" "&amp;$B2612,'Raw Election Data'!$C$1:$C$3144,0),MATCH('Joined Data'!P$1,'Raw Election Data'!$A$1:$AN$1,0))</f>
        <v>1645</v>
      </c>
      <c r="Q2612">
        <f>INDEX('Raw Election Data'!$A$1:$AN$3144,MATCH($C2612&amp;" "&amp;$B2612,'Raw Election Data'!$C$1:$C$3144,0),MATCH('Joined Data'!Q$1,'Raw Election Data'!$A$1:$AN$1,0))</f>
        <v>-0.44303797468354433</v>
      </c>
      <c r="R2612">
        <f>INDEX('Raw Election Data'!$A$1:$AN$3144,MATCH($C2612&amp;" "&amp;$B2612,'Raw Election Data'!$C$1:$C$3144,0),MATCH('Joined Data'!R$1,'Raw Election Data'!$A$1:$AN$1,0))</f>
        <v>0.44303797468354433</v>
      </c>
    </row>
    <row r="2613" spans="1:18" ht="13.5" hidden="1" customHeight="1" x14ac:dyDescent="0.15">
      <c r="A2613" t="s">
        <v>248</v>
      </c>
      <c r="B2613" t="s">
        <v>6397</v>
      </c>
      <c r="C2613" t="str">
        <f>INDEX(FIPS!$A$1:$E$3236,MATCH($F2613,FIPS!$D$1:$D$3236,0),5)</f>
        <v>Gonzales County</v>
      </c>
      <c r="D2613" t="s">
        <v>296</v>
      </c>
      <c r="E2613" s="15" t="s">
        <v>143</v>
      </c>
      <c r="F2613" t="s">
        <v>6627</v>
      </c>
      <c r="G2613" t="s">
        <v>439</v>
      </c>
      <c r="H2613" t="str">
        <f>IFERROR(VLOOKUP($G2613,'Team Colors'!$A:$B,2,0),"#c9c9c9")</f>
        <v>#002244</v>
      </c>
      <c r="I2613">
        <f>INDEX('Raw Election Data'!$A$1:$AN$3144,MATCH($C2613&amp;" "&amp;$B2613,'Raw Election Data'!$C$1:$C$3144,0),MATCH('Joined Data'!I$1,'Raw Election Data'!$A$1:$AN$1,0))</f>
        <v>20573</v>
      </c>
      <c r="J2613">
        <f>INDEX('Raw Election Data'!$A$1:$AN$3144,MATCH($C2613&amp;" "&amp;$B2613,'Raw Election Data'!$C$1:$C$3144,0),MATCH('Joined Data'!J$1,'Raw Election Data'!$A$1:$AN$1,0))</f>
        <v>1567</v>
      </c>
      <c r="K2613">
        <f>INDEX('Raw Election Data'!$A$1:$AN$3144,MATCH($C2613&amp;" "&amp;$B2613,'Raw Election Data'!$C$1:$C$3144,0),MATCH('Joined Data'!K$1,'Raw Election Data'!$A$1:$AN$1,0))</f>
        <v>4580</v>
      </c>
      <c r="L2613">
        <f>INDEX('Raw Election Data'!$A$1:$AN$3144,MATCH($C2613&amp;" "&amp;$B2613,'Raw Election Data'!$C$1:$C$3144,0),MATCH('Joined Data'!L$1,'Raw Election Data'!$A$1:$AN$1,0))</f>
        <v>6304</v>
      </c>
      <c r="M2613">
        <f>INDEX('Raw Election Data'!$A$1:$AN$3144,MATCH($C2613&amp;" "&amp;$B2613,'Raw Election Data'!$C$1:$C$3144,0),MATCH('Joined Data'!M$1,'Raw Election Data'!$A$1:$AN$1,0))</f>
        <v>0.2485723350253807</v>
      </c>
      <c r="N2613">
        <f>INDEX('Raw Election Data'!$A$1:$AN$3144,MATCH($C2613&amp;" "&amp;$B2613,'Raw Election Data'!$C$1:$C$3144,0),MATCH('Joined Data'!N$1,'Raw Election Data'!$A$1:$AN$1,0))</f>
        <v>0.72652284263959388</v>
      </c>
      <c r="O2613">
        <f>INDEX('Raw Election Data'!$A$1:$AN$3144,MATCH($C2613&amp;" "&amp;$B2613,'Raw Election Data'!$C$1:$C$3144,0),MATCH('Joined Data'!O$1,'Raw Election Data'!$A$1:$AN$1,0))</f>
        <v>-3013</v>
      </c>
      <c r="P2613">
        <f>INDEX('Raw Election Data'!$A$1:$AN$3144,MATCH($C2613&amp;" "&amp;$B2613,'Raw Election Data'!$C$1:$C$3144,0),MATCH('Joined Data'!P$1,'Raw Election Data'!$A$1:$AN$1,0))</f>
        <v>3013</v>
      </c>
      <c r="Q2613">
        <f>INDEX('Raw Election Data'!$A$1:$AN$3144,MATCH($C2613&amp;" "&amp;$B2613,'Raw Election Data'!$C$1:$C$3144,0),MATCH('Joined Data'!Q$1,'Raw Election Data'!$A$1:$AN$1,0))</f>
        <v>-0.4779505076142132</v>
      </c>
      <c r="R2613">
        <f>INDEX('Raw Election Data'!$A$1:$AN$3144,MATCH($C2613&amp;" "&amp;$B2613,'Raw Election Data'!$C$1:$C$3144,0),MATCH('Joined Data'!R$1,'Raw Election Data'!$A$1:$AN$1,0))</f>
        <v>0.4779505076142132</v>
      </c>
    </row>
    <row r="2614" spans="1:18" ht="13.5" hidden="1" customHeight="1" x14ac:dyDescent="0.15">
      <c r="A2614" t="s">
        <v>248</v>
      </c>
      <c r="B2614" t="s">
        <v>6397</v>
      </c>
      <c r="C2614" t="str">
        <f>INDEX(FIPS!$A$1:$E$3236,MATCH($F2614,FIPS!$D$1:$D$3236,0),5)</f>
        <v>Gray County</v>
      </c>
      <c r="D2614" t="s">
        <v>296</v>
      </c>
      <c r="E2614" s="15" t="s">
        <v>144</v>
      </c>
      <c r="F2614" t="s">
        <v>6628</v>
      </c>
      <c r="G2614" t="s">
        <v>439</v>
      </c>
      <c r="H2614" t="str">
        <f>IFERROR(VLOOKUP($G2614,'Team Colors'!$A:$B,2,0),"#c9c9c9")</f>
        <v>#002244</v>
      </c>
      <c r="I2614">
        <f>INDEX('Raw Election Data'!$A$1:$AN$3144,MATCH($C2614&amp;" "&amp;$B2614,'Raw Election Data'!$C$1:$C$3144,0),MATCH('Joined Data'!I$1,'Raw Election Data'!$A$1:$AN$1,0))</f>
        <v>23210</v>
      </c>
      <c r="J2614">
        <f>INDEX('Raw Election Data'!$A$1:$AN$3144,MATCH($C2614&amp;" "&amp;$B2614,'Raw Election Data'!$C$1:$C$3144,0),MATCH('Joined Data'!J$1,'Raw Election Data'!$A$1:$AN$1,0))</f>
        <v>699</v>
      </c>
      <c r="K2614">
        <f>INDEX('Raw Election Data'!$A$1:$AN$3144,MATCH($C2614&amp;" "&amp;$B2614,'Raw Election Data'!$C$1:$C$3144,0),MATCH('Joined Data'!K$1,'Raw Election Data'!$A$1:$AN$1,0))</f>
        <v>6495</v>
      </c>
      <c r="L2614">
        <f>INDEX('Raw Election Data'!$A$1:$AN$3144,MATCH($C2614&amp;" "&amp;$B2614,'Raw Election Data'!$C$1:$C$3144,0),MATCH('Joined Data'!L$1,'Raw Election Data'!$A$1:$AN$1,0))</f>
        <v>7360</v>
      </c>
      <c r="M2614">
        <f>INDEX('Raw Election Data'!$A$1:$AN$3144,MATCH($C2614&amp;" "&amp;$B2614,'Raw Election Data'!$C$1:$C$3144,0),MATCH('Joined Data'!M$1,'Raw Election Data'!$A$1:$AN$1,0))</f>
        <v>9.4972826086956522E-2</v>
      </c>
      <c r="N2614">
        <f>INDEX('Raw Election Data'!$A$1:$AN$3144,MATCH($C2614&amp;" "&amp;$B2614,'Raw Election Data'!$C$1:$C$3144,0),MATCH('Joined Data'!N$1,'Raw Election Data'!$A$1:$AN$1,0))</f>
        <v>0.88247282608695654</v>
      </c>
      <c r="O2614">
        <f>INDEX('Raw Election Data'!$A$1:$AN$3144,MATCH($C2614&amp;" "&amp;$B2614,'Raw Election Data'!$C$1:$C$3144,0),MATCH('Joined Data'!O$1,'Raw Election Data'!$A$1:$AN$1,0))</f>
        <v>-5796</v>
      </c>
      <c r="P2614">
        <f>INDEX('Raw Election Data'!$A$1:$AN$3144,MATCH($C2614&amp;" "&amp;$B2614,'Raw Election Data'!$C$1:$C$3144,0),MATCH('Joined Data'!P$1,'Raw Election Data'!$A$1:$AN$1,0))</f>
        <v>5796</v>
      </c>
      <c r="Q2614">
        <f>INDEX('Raw Election Data'!$A$1:$AN$3144,MATCH($C2614&amp;" "&amp;$B2614,'Raw Election Data'!$C$1:$C$3144,0),MATCH('Joined Data'!Q$1,'Raw Election Data'!$A$1:$AN$1,0))</f>
        <v>-0.78749999999999998</v>
      </c>
      <c r="R2614">
        <f>INDEX('Raw Election Data'!$A$1:$AN$3144,MATCH($C2614&amp;" "&amp;$B2614,'Raw Election Data'!$C$1:$C$3144,0),MATCH('Joined Data'!R$1,'Raw Election Data'!$A$1:$AN$1,0))</f>
        <v>0.78749999999999998</v>
      </c>
    </row>
    <row r="2615" spans="1:18" ht="13.5" hidden="1" customHeight="1" x14ac:dyDescent="0.15">
      <c r="A2615" t="s">
        <v>248</v>
      </c>
      <c r="B2615" t="s">
        <v>6397</v>
      </c>
      <c r="C2615" t="str">
        <f>INDEX(FIPS!$A$1:$E$3236,MATCH($F2615,FIPS!$D$1:$D$3236,0),5)</f>
        <v>Grayson County</v>
      </c>
      <c r="D2615" t="s">
        <v>296</v>
      </c>
      <c r="E2615" s="15" t="s">
        <v>145</v>
      </c>
      <c r="F2615" t="s">
        <v>6631</v>
      </c>
      <c r="G2615" t="s">
        <v>439</v>
      </c>
      <c r="H2615" t="str">
        <f>IFERROR(VLOOKUP($G2615,'Team Colors'!$A:$B,2,0),"#c9c9c9")</f>
        <v>#002244</v>
      </c>
      <c r="I2615">
        <f>INDEX('Raw Election Data'!$A$1:$AN$3144,MATCH($C2615&amp;" "&amp;$B2615,'Raw Election Data'!$C$1:$C$3144,0),MATCH('Joined Data'!I$1,'Raw Election Data'!$A$1:$AN$1,0))</f>
        <v>125467</v>
      </c>
      <c r="J2615">
        <f>INDEX('Raw Election Data'!$A$1:$AN$3144,MATCH($C2615&amp;" "&amp;$B2615,'Raw Election Data'!$C$1:$C$3144,0),MATCH('Joined Data'!J$1,'Raw Election Data'!$A$1:$AN$1,0))</f>
        <v>10276</v>
      </c>
      <c r="K2615">
        <f>INDEX('Raw Election Data'!$A$1:$AN$3144,MATCH($C2615&amp;" "&amp;$B2615,'Raw Election Data'!$C$1:$C$3144,0),MATCH('Joined Data'!K$1,'Raw Election Data'!$A$1:$AN$1,0))</f>
        <v>35274</v>
      </c>
      <c r="L2615">
        <f>INDEX('Raw Election Data'!$A$1:$AN$3144,MATCH($C2615&amp;" "&amp;$B2615,'Raw Election Data'!$C$1:$C$3144,0),MATCH('Joined Data'!L$1,'Raw Election Data'!$A$1:$AN$1,0))</f>
        <v>47068</v>
      </c>
      <c r="M2615">
        <f>INDEX('Raw Election Data'!$A$1:$AN$3144,MATCH($C2615&amp;" "&amp;$B2615,'Raw Election Data'!$C$1:$C$3144,0),MATCH('Joined Data'!M$1,'Raw Election Data'!$A$1:$AN$1,0))</f>
        <v>0.21832242712671029</v>
      </c>
      <c r="N2615">
        <f>INDEX('Raw Election Data'!$A$1:$AN$3144,MATCH($C2615&amp;" "&amp;$B2615,'Raw Election Data'!$C$1:$C$3144,0),MATCH('Joined Data'!N$1,'Raw Election Data'!$A$1:$AN$1,0))</f>
        <v>0.74942636185943745</v>
      </c>
      <c r="O2615">
        <f>INDEX('Raw Election Data'!$A$1:$AN$3144,MATCH($C2615&amp;" "&amp;$B2615,'Raw Election Data'!$C$1:$C$3144,0),MATCH('Joined Data'!O$1,'Raw Election Data'!$A$1:$AN$1,0))</f>
        <v>-24998</v>
      </c>
      <c r="P2615">
        <f>INDEX('Raw Election Data'!$A$1:$AN$3144,MATCH($C2615&amp;" "&amp;$B2615,'Raw Election Data'!$C$1:$C$3144,0),MATCH('Joined Data'!P$1,'Raw Election Data'!$A$1:$AN$1,0))</f>
        <v>24998</v>
      </c>
      <c r="Q2615">
        <f>INDEX('Raw Election Data'!$A$1:$AN$3144,MATCH($C2615&amp;" "&amp;$B2615,'Raw Election Data'!$C$1:$C$3144,0),MATCH('Joined Data'!Q$1,'Raw Election Data'!$A$1:$AN$1,0))</f>
        <v>-0.5311039347327271</v>
      </c>
      <c r="R2615">
        <f>INDEX('Raw Election Data'!$A$1:$AN$3144,MATCH($C2615&amp;" "&amp;$B2615,'Raw Election Data'!$C$1:$C$3144,0),MATCH('Joined Data'!R$1,'Raw Election Data'!$A$1:$AN$1,0))</f>
        <v>0.5311039347327271</v>
      </c>
    </row>
    <row r="2616" spans="1:18" ht="13.5" hidden="1" customHeight="1" x14ac:dyDescent="0.15">
      <c r="A2616" t="s">
        <v>248</v>
      </c>
      <c r="B2616" t="s">
        <v>6397</v>
      </c>
      <c r="C2616" t="str">
        <f>INDEX(FIPS!$A$1:$E$3236,MATCH($F2616,FIPS!$D$1:$D$3236,0),5)</f>
        <v>Gregg County</v>
      </c>
      <c r="D2616" t="s">
        <v>296</v>
      </c>
      <c r="E2616" s="15" t="s">
        <v>146</v>
      </c>
      <c r="F2616" t="s">
        <v>6635</v>
      </c>
      <c r="G2616" t="s">
        <v>439</v>
      </c>
      <c r="H2616" t="str">
        <f>IFERROR(VLOOKUP($G2616,'Team Colors'!$A:$B,2,0),"#c9c9c9")</f>
        <v>#002244</v>
      </c>
      <c r="I2616">
        <f>INDEX('Raw Election Data'!$A$1:$AN$3144,MATCH($C2616&amp;" "&amp;$B2616,'Raw Election Data'!$C$1:$C$3144,0),MATCH('Joined Data'!I$1,'Raw Election Data'!$A$1:$AN$1,0))</f>
        <v>124108</v>
      </c>
      <c r="J2616">
        <f>INDEX('Raw Election Data'!$A$1:$AN$3144,MATCH($C2616&amp;" "&amp;$B2616,'Raw Election Data'!$C$1:$C$3144,0),MATCH('Joined Data'!J$1,'Raw Election Data'!$A$1:$AN$1,0))</f>
        <v>11623</v>
      </c>
      <c r="K2616">
        <f>INDEX('Raw Election Data'!$A$1:$AN$3144,MATCH($C2616&amp;" "&amp;$B2616,'Raw Election Data'!$C$1:$C$3144,0),MATCH('Joined Data'!K$1,'Raw Election Data'!$A$1:$AN$1,0))</f>
        <v>28693</v>
      </c>
      <c r="L2616">
        <f>INDEX('Raw Election Data'!$A$1:$AN$3144,MATCH($C2616&amp;" "&amp;$B2616,'Raw Election Data'!$C$1:$C$3144,0),MATCH('Joined Data'!L$1,'Raw Election Data'!$A$1:$AN$1,0))</f>
        <v>41365</v>
      </c>
      <c r="M2616">
        <f>INDEX('Raw Election Data'!$A$1:$AN$3144,MATCH($C2616&amp;" "&amp;$B2616,'Raw Election Data'!$C$1:$C$3144,0),MATCH('Joined Data'!M$1,'Raw Election Data'!$A$1:$AN$1,0))</f>
        <v>0.28098634110963377</v>
      </c>
      <c r="N2616">
        <f>INDEX('Raw Election Data'!$A$1:$AN$3144,MATCH($C2616&amp;" "&amp;$B2616,'Raw Election Data'!$C$1:$C$3144,0),MATCH('Joined Data'!N$1,'Raw Election Data'!$A$1:$AN$1,0))</f>
        <v>0.69365405536081226</v>
      </c>
      <c r="O2616">
        <f>INDEX('Raw Election Data'!$A$1:$AN$3144,MATCH($C2616&amp;" "&amp;$B2616,'Raw Election Data'!$C$1:$C$3144,0),MATCH('Joined Data'!O$1,'Raw Election Data'!$A$1:$AN$1,0))</f>
        <v>-17070</v>
      </c>
      <c r="P2616">
        <f>INDEX('Raw Election Data'!$A$1:$AN$3144,MATCH($C2616&amp;" "&amp;$B2616,'Raw Election Data'!$C$1:$C$3144,0),MATCH('Joined Data'!P$1,'Raw Election Data'!$A$1:$AN$1,0))</f>
        <v>17070</v>
      </c>
      <c r="Q2616">
        <f>INDEX('Raw Election Data'!$A$1:$AN$3144,MATCH($C2616&amp;" "&amp;$B2616,'Raw Election Data'!$C$1:$C$3144,0),MATCH('Joined Data'!Q$1,'Raw Election Data'!$A$1:$AN$1,0))</f>
        <v>-0.41266771425117849</v>
      </c>
      <c r="R2616">
        <f>INDEX('Raw Election Data'!$A$1:$AN$3144,MATCH($C2616&amp;" "&amp;$B2616,'Raw Election Data'!$C$1:$C$3144,0),MATCH('Joined Data'!R$1,'Raw Election Data'!$A$1:$AN$1,0))</f>
        <v>0.41266771425117849</v>
      </c>
    </row>
    <row r="2617" spans="1:18" ht="13.5" hidden="1" customHeight="1" x14ac:dyDescent="0.15">
      <c r="A2617" t="s">
        <v>248</v>
      </c>
      <c r="B2617" t="s">
        <v>6397</v>
      </c>
      <c r="C2617" t="str">
        <f>INDEX(FIPS!$A$1:$E$3236,MATCH($F2617,FIPS!$D$1:$D$3236,0),5)</f>
        <v>Grimes County</v>
      </c>
      <c r="D2617" t="s">
        <v>296</v>
      </c>
      <c r="E2617" s="15" t="s">
        <v>91</v>
      </c>
      <c r="F2617" t="s">
        <v>6641</v>
      </c>
      <c r="G2617" t="s">
        <v>7759</v>
      </c>
      <c r="H2617" t="str">
        <f>IFERROR(VLOOKUP($G2617,'Team Colors'!$A:$B,2,0),"#c9c9c9")</f>
        <v>#a71930</v>
      </c>
      <c r="I2617">
        <f>INDEX('Raw Election Data'!$A$1:$AN$3144,MATCH($C2617&amp;" "&amp;$B2617,'Raw Election Data'!$C$1:$C$3144,0),MATCH('Joined Data'!I$1,'Raw Election Data'!$A$1:$AN$1,0))</f>
        <v>27512</v>
      </c>
      <c r="J2617">
        <f>INDEX('Raw Election Data'!$A$1:$AN$3144,MATCH($C2617&amp;" "&amp;$B2617,'Raw Election Data'!$C$1:$C$3144,0),MATCH('Joined Data'!J$1,'Raw Election Data'!$A$1:$AN$1,0))</f>
        <v>2194</v>
      </c>
      <c r="K2617">
        <f>INDEX('Raw Election Data'!$A$1:$AN$3144,MATCH($C2617&amp;" "&amp;$B2617,'Raw Election Data'!$C$1:$C$3144,0),MATCH('Joined Data'!K$1,'Raw Election Data'!$A$1:$AN$1,0))</f>
        <v>7065</v>
      </c>
      <c r="L2617">
        <f>INDEX('Raw Election Data'!$A$1:$AN$3144,MATCH($C2617&amp;" "&amp;$B2617,'Raw Election Data'!$C$1:$C$3144,0),MATCH('Joined Data'!L$1,'Raw Election Data'!$A$1:$AN$1,0))</f>
        <v>9528</v>
      </c>
      <c r="M2617">
        <f>INDEX('Raw Election Data'!$A$1:$AN$3144,MATCH($C2617&amp;" "&amp;$B2617,'Raw Election Data'!$C$1:$C$3144,0),MATCH('Joined Data'!M$1,'Raw Election Data'!$A$1:$AN$1,0))</f>
        <v>0.2302686817800168</v>
      </c>
      <c r="N2617">
        <f>INDEX('Raw Election Data'!$A$1:$AN$3144,MATCH($C2617&amp;" "&amp;$B2617,'Raw Election Data'!$C$1:$C$3144,0),MATCH('Joined Data'!N$1,'Raw Election Data'!$A$1:$AN$1,0))</f>
        <v>0.74149874055415621</v>
      </c>
      <c r="O2617">
        <f>INDEX('Raw Election Data'!$A$1:$AN$3144,MATCH($C2617&amp;" "&amp;$B2617,'Raw Election Data'!$C$1:$C$3144,0),MATCH('Joined Data'!O$1,'Raw Election Data'!$A$1:$AN$1,0))</f>
        <v>-4871</v>
      </c>
      <c r="P2617">
        <f>INDEX('Raw Election Data'!$A$1:$AN$3144,MATCH($C2617&amp;" "&amp;$B2617,'Raw Election Data'!$C$1:$C$3144,0),MATCH('Joined Data'!P$1,'Raw Election Data'!$A$1:$AN$1,0))</f>
        <v>4871</v>
      </c>
      <c r="Q2617">
        <f>INDEX('Raw Election Data'!$A$1:$AN$3144,MATCH($C2617&amp;" "&amp;$B2617,'Raw Election Data'!$C$1:$C$3144,0),MATCH('Joined Data'!Q$1,'Raw Election Data'!$A$1:$AN$1,0))</f>
        <v>-0.51123005877413941</v>
      </c>
      <c r="R2617">
        <f>INDEX('Raw Election Data'!$A$1:$AN$3144,MATCH($C2617&amp;" "&amp;$B2617,'Raw Election Data'!$C$1:$C$3144,0),MATCH('Joined Data'!R$1,'Raw Election Data'!$A$1:$AN$1,0))</f>
        <v>0.51123005877413941</v>
      </c>
    </row>
    <row r="2618" spans="1:18" ht="13.5" hidden="1" customHeight="1" x14ac:dyDescent="0.15">
      <c r="A2618" t="s">
        <v>248</v>
      </c>
      <c r="B2618" t="s">
        <v>6397</v>
      </c>
      <c r="C2618" t="str">
        <f>INDEX(FIPS!$A$1:$E$3236,MATCH($F2618,FIPS!$D$1:$D$3236,0),5)</f>
        <v>Guadalupe County</v>
      </c>
      <c r="D2618" t="s">
        <v>296</v>
      </c>
      <c r="E2618" s="15" t="s">
        <v>147</v>
      </c>
      <c r="F2618" t="s">
        <v>6642</v>
      </c>
      <c r="G2618" t="s">
        <v>439</v>
      </c>
      <c r="H2618" t="str">
        <f>IFERROR(VLOOKUP($G2618,'Team Colors'!$A:$B,2,0),"#c9c9c9")</f>
        <v>#002244</v>
      </c>
      <c r="I2618">
        <f>INDEX('Raw Election Data'!$A$1:$AN$3144,MATCH($C2618&amp;" "&amp;$B2618,'Raw Election Data'!$C$1:$C$3144,0),MATCH('Joined Data'!I$1,'Raw Election Data'!$A$1:$AN$1,0))</f>
        <v>151249</v>
      </c>
      <c r="J2618">
        <f>INDEX('Raw Election Data'!$A$1:$AN$3144,MATCH($C2618&amp;" "&amp;$B2618,'Raw Election Data'!$C$1:$C$3144,0),MATCH('Joined Data'!J$1,'Raw Election Data'!$A$1:$AN$1,0))</f>
        <v>18308</v>
      </c>
      <c r="K2618">
        <f>INDEX('Raw Election Data'!$A$1:$AN$3144,MATCH($C2618&amp;" "&amp;$B2618,'Raw Election Data'!$C$1:$C$3144,0),MATCH('Joined Data'!K$1,'Raw Election Data'!$A$1:$AN$1,0))</f>
        <v>36495</v>
      </c>
      <c r="L2618">
        <f>INDEX('Raw Election Data'!$A$1:$AN$3144,MATCH($C2618&amp;" "&amp;$B2618,'Raw Election Data'!$C$1:$C$3144,0),MATCH('Joined Data'!L$1,'Raw Election Data'!$A$1:$AN$1,0))</f>
        <v>57220</v>
      </c>
      <c r="M2618">
        <f>INDEX('Raw Election Data'!$A$1:$AN$3144,MATCH($C2618&amp;" "&amp;$B2618,'Raw Election Data'!$C$1:$C$3144,0),MATCH('Joined Data'!M$1,'Raw Election Data'!$A$1:$AN$1,0))</f>
        <v>0.3199580566235582</v>
      </c>
      <c r="N2618">
        <f>INDEX('Raw Election Data'!$A$1:$AN$3144,MATCH($C2618&amp;" "&amp;$B2618,'Raw Election Data'!$C$1:$C$3144,0),MATCH('Joined Data'!N$1,'Raw Election Data'!$A$1:$AN$1,0))</f>
        <v>0.6378014680181755</v>
      </c>
      <c r="O2618">
        <f>INDEX('Raw Election Data'!$A$1:$AN$3144,MATCH($C2618&amp;" "&amp;$B2618,'Raw Election Data'!$C$1:$C$3144,0),MATCH('Joined Data'!O$1,'Raw Election Data'!$A$1:$AN$1,0))</f>
        <v>-18187</v>
      </c>
      <c r="P2618">
        <f>INDEX('Raw Election Data'!$A$1:$AN$3144,MATCH($C2618&amp;" "&amp;$B2618,'Raw Election Data'!$C$1:$C$3144,0),MATCH('Joined Data'!P$1,'Raw Election Data'!$A$1:$AN$1,0))</f>
        <v>18187</v>
      </c>
      <c r="Q2618">
        <f>INDEX('Raw Election Data'!$A$1:$AN$3144,MATCH($C2618&amp;" "&amp;$B2618,'Raw Election Data'!$C$1:$C$3144,0),MATCH('Joined Data'!Q$1,'Raw Election Data'!$A$1:$AN$1,0))</f>
        <v>-0.3178434113946173</v>
      </c>
      <c r="R2618">
        <f>INDEX('Raw Election Data'!$A$1:$AN$3144,MATCH($C2618&amp;" "&amp;$B2618,'Raw Election Data'!$C$1:$C$3144,0),MATCH('Joined Data'!R$1,'Raw Election Data'!$A$1:$AN$1,0))</f>
        <v>0.3178434113946173</v>
      </c>
    </row>
    <row r="2619" spans="1:18" ht="13.5" hidden="1" customHeight="1" x14ac:dyDescent="0.15">
      <c r="A2619" t="s">
        <v>248</v>
      </c>
      <c r="B2619" t="s">
        <v>6397</v>
      </c>
      <c r="C2619" t="str">
        <f>INDEX(FIPS!$A$1:$E$3236,MATCH($F2619,FIPS!$D$1:$D$3236,0),5)</f>
        <v>Hale County</v>
      </c>
      <c r="D2619" t="s">
        <v>296</v>
      </c>
      <c r="E2619" s="15" t="s">
        <v>148</v>
      </c>
      <c r="F2619" t="s">
        <v>6643</v>
      </c>
      <c r="G2619" t="s">
        <v>439</v>
      </c>
      <c r="H2619" t="str">
        <f>IFERROR(VLOOKUP($G2619,'Team Colors'!$A:$B,2,0),"#c9c9c9")</f>
        <v>#002244</v>
      </c>
      <c r="I2619">
        <f>INDEX('Raw Election Data'!$A$1:$AN$3144,MATCH($C2619&amp;" "&amp;$B2619,'Raw Election Data'!$C$1:$C$3144,0),MATCH('Joined Data'!I$1,'Raw Election Data'!$A$1:$AN$1,0))</f>
        <v>34360</v>
      </c>
      <c r="J2619">
        <f>INDEX('Raw Election Data'!$A$1:$AN$3144,MATCH($C2619&amp;" "&amp;$B2619,'Raw Election Data'!$C$1:$C$3144,0),MATCH('Joined Data'!J$1,'Raw Election Data'!$A$1:$AN$1,0))</f>
        <v>2090</v>
      </c>
      <c r="K2619">
        <f>INDEX('Raw Election Data'!$A$1:$AN$3144,MATCH($C2619&amp;" "&amp;$B2619,'Raw Election Data'!$C$1:$C$3144,0),MATCH('Joined Data'!K$1,'Raw Election Data'!$A$1:$AN$1,0))</f>
        <v>6347</v>
      </c>
      <c r="L2619">
        <f>INDEX('Raw Election Data'!$A$1:$AN$3144,MATCH($C2619&amp;" "&amp;$B2619,'Raw Election Data'!$C$1:$C$3144,0),MATCH('Joined Data'!L$1,'Raw Election Data'!$A$1:$AN$1,0))</f>
        <v>8802</v>
      </c>
      <c r="M2619">
        <f>INDEX('Raw Election Data'!$A$1:$AN$3144,MATCH($C2619&amp;" "&amp;$B2619,'Raw Election Data'!$C$1:$C$3144,0),MATCH('Joined Data'!M$1,'Raw Election Data'!$A$1:$AN$1,0))</f>
        <v>0.23744603499204725</v>
      </c>
      <c r="N2619">
        <f>INDEX('Raw Election Data'!$A$1:$AN$3144,MATCH($C2619&amp;" "&amp;$B2619,'Raw Election Data'!$C$1:$C$3144,0),MATCH('Joined Data'!N$1,'Raw Election Data'!$A$1:$AN$1,0))</f>
        <v>0.72108611679163825</v>
      </c>
      <c r="O2619">
        <f>INDEX('Raw Election Data'!$A$1:$AN$3144,MATCH($C2619&amp;" "&amp;$B2619,'Raw Election Data'!$C$1:$C$3144,0),MATCH('Joined Data'!O$1,'Raw Election Data'!$A$1:$AN$1,0))</f>
        <v>-4257</v>
      </c>
      <c r="P2619">
        <f>INDEX('Raw Election Data'!$A$1:$AN$3144,MATCH($C2619&amp;" "&amp;$B2619,'Raw Election Data'!$C$1:$C$3144,0),MATCH('Joined Data'!P$1,'Raw Election Data'!$A$1:$AN$1,0))</f>
        <v>4257</v>
      </c>
      <c r="Q2619">
        <f>INDEX('Raw Election Data'!$A$1:$AN$3144,MATCH($C2619&amp;" "&amp;$B2619,'Raw Election Data'!$C$1:$C$3144,0),MATCH('Joined Data'!Q$1,'Raw Election Data'!$A$1:$AN$1,0))</f>
        <v>-0.483640081799591</v>
      </c>
      <c r="R2619">
        <f>INDEX('Raw Election Data'!$A$1:$AN$3144,MATCH($C2619&amp;" "&amp;$B2619,'Raw Election Data'!$C$1:$C$3144,0),MATCH('Joined Data'!R$1,'Raw Election Data'!$A$1:$AN$1,0))</f>
        <v>0.483640081799591</v>
      </c>
    </row>
    <row r="2620" spans="1:18" ht="13.5" hidden="1" customHeight="1" x14ac:dyDescent="0.15">
      <c r="A2620" t="s">
        <v>248</v>
      </c>
      <c r="B2620" t="s">
        <v>6397</v>
      </c>
      <c r="C2620" t="str">
        <f>INDEX(FIPS!$A$1:$E$3236,MATCH($F2620,FIPS!$D$1:$D$3236,0),5)</f>
        <v>Hall County</v>
      </c>
      <c r="D2620" t="s">
        <v>296</v>
      </c>
      <c r="E2620" s="15" t="s">
        <v>149</v>
      </c>
      <c r="F2620" t="s">
        <v>6646</v>
      </c>
      <c r="G2620" t="s">
        <v>439</v>
      </c>
      <c r="H2620" t="str">
        <f>IFERROR(VLOOKUP($G2620,'Team Colors'!$A:$B,2,0),"#c9c9c9")</f>
        <v>#002244</v>
      </c>
      <c r="I2620">
        <f>INDEX('Raw Election Data'!$A$1:$AN$3144,MATCH($C2620&amp;" "&amp;$B2620,'Raw Election Data'!$C$1:$C$3144,0),MATCH('Joined Data'!I$1,'Raw Election Data'!$A$1:$AN$1,0))</f>
        <v>3138</v>
      </c>
      <c r="J2620">
        <f>INDEX('Raw Election Data'!$A$1:$AN$3144,MATCH($C2620&amp;" "&amp;$B2620,'Raw Election Data'!$C$1:$C$3144,0),MATCH('Joined Data'!J$1,'Raw Election Data'!$A$1:$AN$1,0))</f>
        <v>164</v>
      </c>
      <c r="K2620">
        <f>INDEX('Raw Election Data'!$A$1:$AN$3144,MATCH($C2620&amp;" "&amp;$B2620,'Raw Election Data'!$C$1:$C$3144,0),MATCH('Joined Data'!K$1,'Raw Election Data'!$A$1:$AN$1,0))</f>
        <v>891</v>
      </c>
      <c r="L2620">
        <f>INDEX('Raw Election Data'!$A$1:$AN$3144,MATCH($C2620&amp;" "&amp;$B2620,'Raw Election Data'!$C$1:$C$3144,0),MATCH('Joined Data'!L$1,'Raw Election Data'!$A$1:$AN$1,0))</f>
        <v>1089</v>
      </c>
      <c r="M2620">
        <f>INDEX('Raw Election Data'!$A$1:$AN$3144,MATCH($C2620&amp;" "&amp;$B2620,'Raw Election Data'!$C$1:$C$3144,0),MATCH('Joined Data'!M$1,'Raw Election Data'!$A$1:$AN$1,0))</f>
        <v>0.15059687786960516</v>
      </c>
      <c r="N2620">
        <f>INDEX('Raw Election Data'!$A$1:$AN$3144,MATCH($C2620&amp;" "&amp;$B2620,'Raw Election Data'!$C$1:$C$3144,0),MATCH('Joined Data'!N$1,'Raw Election Data'!$A$1:$AN$1,0))</f>
        <v>0.81818181818181823</v>
      </c>
      <c r="O2620">
        <f>INDEX('Raw Election Data'!$A$1:$AN$3144,MATCH($C2620&amp;" "&amp;$B2620,'Raw Election Data'!$C$1:$C$3144,0),MATCH('Joined Data'!O$1,'Raw Election Data'!$A$1:$AN$1,0))</f>
        <v>-727</v>
      </c>
      <c r="P2620">
        <f>INDEX('Raw Election Data'!$A$1:$AN$3144,MATCH($C2620&amp;" "&amp;$B2620,'Raw Election Data'!$C$1:$C$3144,0),MATCH('Joined Data'!P$1,'Raw Election Data'!$A$1:$AN$1,0))</f>
        <v>727</v>
      </c>
      <c r="Q2620">
        <f>INDEX('Raw Election Data'!$A$1:$AN$3144,MATCH($C2620&amp;" "&amp;$B2620,'Raw Election Data'!$C$1:$C$3144,0),MATCH('Joined Data'!Q$1,'Raw Election Data'!$A$1:$AN$1,0))</f>
        <v>-0.66758494031221305</v>
      </c>
      <c r="R2620">
        <f>INDEX('Raw Election Data'!$A$1:$AN$3144,MATCH($C2620&amp;" "&amp;$B2620,'Raw Election Data'!$C$1:$C$3144,0),MATCH('Joined Data'!R$1,'Raw Election Data'!$A$1:$AN$1,0))</f>
        <v>0.66758494031221305</v>
      </c>
    </row>
    <row r="2621" spans="1:18" ht="13.5" hidden="1" customHeight="1" x14ac:dyDescent="0.15">
      <c r="A2621" t="s">
        <v>248</v>
      </c>
      <c r="B2621" t="s">
        <v>6397</v>
      </c>
      <c r="C2621" t="str">
        <f>INDEX(FIPS!$A$1:$E$3236,MATCH($F2621,FIPS!$D$1:$D$3236,0),5)</f>
        <v>Hamilton County</v>
      </c>
      <c r="D2621" t="s">
        <v>296</v>
      </c>
      <c r="E2621" s="15" t="s">
        <v>150</v>
      </c>
      <c r="F2621" t="s">
        <v>6647</v>
      </c>
      <c r="G2621" t="s">
        <v>439</v>
      </c>
      <c r="H2621" t="str">
        <f>IFERROR(VLOOKUP($G2621,'Team Colors'!$A:$B,2,0),"#c9c9c9")</f>
        <v>#002244</v>
      </c>
      <c r="I2621">
        <f>INDEX('Raw Election Data'!$A$1:$AN$3144,MATCH($C2621&amp;" "&amp;$B2621,'Raw Election Data'!$C$1:$C$3144,0),MATCH('Joined Data'!I$1,'Raw Election Data'!$A$1:$AN$1,0))</f>
        <v>8159</v>
      </c>
      <c r="J2621">
        <f>INDEX('Raw Election Data'!$A$1:$AN$3144,MATCH($C2621&amp;" "&amp;$B2621,'Raw Election Data'!$C$1:$C$3144,0),MATCH('Joined Data'!J$1,'Raw Election Data'!$A$1:$AN$1,0))</f>
        <v>479</v>
      </c>
      <c r="K2621">
        <f>INDEX('Raw Election Data'!$A$1:$AN$3144,MATCH($C2621&amp;" "&amp;$B2621,'Raw Election Data'!$C$1:$C$3144,0),MATCH('Joined Data'!K$1,'Raw Election Data'!$A$1:$AN$1,0))</f>
        <v>3056</v>
      </c>
      <c r="L2621">
        <f>INDEX('Raw Election Data'!$A$1:$AN$3144,MATCH($C2621&amp;" "&amp;$B2621,'Raw Election Data'!$C$1:$C$3144,0),MATCH('Joined Data'!L$1,'Raw Election Data'!$A$1:$AN$1,0))</f>
        <v>3609</v>
      </c>
      <c r="M2621">
        <f>INDEX('Raw Election Data'!$A$1:$AN$3144,MATCH($C2621&amp;" "&amp;$B2621,'Raw Election Data'!$C$1:$C$3144,0),MATCH('Joined Data'!M$1,'Raw Election Data'!$A$1:$AN$1,0))</f>
        <v>0.13272374619008034</v>
      </c>
      <c r="N2621">
        <f>INDEX('Raw Election Data'!$A$1:$AN$3144,MATCH($C2621&amp;" "&amp;$B2621,'Raw Election Data'!$C$1:$C$3144,0),MATCH('Joined Data'!N$1,'Raw Election Data'!$A$1:$AN$1,0))</f>
        <v>0.84677195899141033</v>
      </c>
      <c r="O2621">
        <f>INDEX('Raw Election Data'!$A$1:$AN$3144,MATCH($C2621&amp;" "&amp;$B2621,'Raw Election Data'!$C$1:$C$3144,0),MATCH('Joined Data'!O$1,'Raw Election Data'!$A$1:$AN$1,0))</f>
        <v>-2577</v>
      </c>
      <c r="P2621">
        <f>INDEX('Raw Election Data'!$A$1:$AN$3144,MATCH($C2621&amp;" "&amp;$B2621,'Raw Election Data'!$C$1:$C$3144,0),MATCH('Joined Data'!P$1,'Raw Election Data'!$A$1:$AN$1,0))</f>
        <v>2577</v>
      </c>
      <c r="Q2621">
        <f>INDEX('Raw Election Data'!$A$1:$AN$3144,MATCH($C2621&amp;" "&amp;$B2621,'Raw Election Data'!$C$1:$C$3144,0),MATCH('Joined Data'!Q$1,'Raw Election Data'!$A$1:$AN$1,0))</f>
        <v>-0.71404821280133002</v>
      </c>
      <c r="R2621">
        <f>INDEX('Raw Election Data'!$A$1:$AN$3144,MATCH($C2621&amp;" "&amp;$B2621,'Raw Election Data'!$C$1:$C$3144,0),MATCH('Joined Data'!R$1,'Raw Election Data'!$A$1:$AN$1,0))</f>
        <v>0.71404821280133002</v>
      </c>
    </row>
    <row r="2622" spans="1:18" ht="13.5" hidden="1" customHeight="1" x14ac:dyDescent="0.15">
      <c r="A2622" t="s">
        <v>248</v>
      </c>
      <c r="B2622" t="s">
        <v>6397</v>
      </c>
      <c r="C2622" t="str">
        <f>INDEX(FIPS!$A$1:$E$3236,MATCH($F2622,FIPS!$D$1:$D$3236,0),5)</f>
        <v>Hansford County</v>
      </c>
      <c r="D2622" t="s">
        <v>296</v>
      </c>
      <c r="E2622" s="15" t="s">
        <v>151</v>
      </c>
      <c r="F2622" t="s">
        <v>6649</v>
      </c>
      <c r="G2622" t="s">
        <v>439</v>
      </c>
      <c r="H2622" t="str">
        <f>IFERROR(VLOOKUP($G2622,'Team Colors'!$A:$B,2,0),"#c9c9c9")</f>
        <v>#002244</v>
      </c>
      <c r="I2622">
        <f>INDEX('Raw Election Data'!$A$1:$AN$3144,MATCH($C2622&amp;" "&amp;$B2622,'Raw Election Data'!$C$1:$C$3144,0),MATCH('Joined Data'!I$1,'Raw Election Data'!$A$1:$AN$1,0))</f>
        <v>5610</v>
      </c>
      <c r="J2622">
        <f>INDEX('Raw Election Data'!$A$1:$AN$3144,MATCH($C2622&amp;" "&amp;$B2622,'Raw Election Data'!$C$1:$C$3144,0),MATCH('Joined Data'!J$1,'Raw Election Data'!$A$1:$AN$1,0))</f>
        <v>171</v>
      </c>
      <c r="K2622">
        <f>INDEX('Raw Election Data'!$A$1:$AN$3144,MATCH($C2622&amp;" "&amp;$B2622,'Raw Election Data'!$C$1:$C$3144,0),MATCH('Joined Data'!K$1,'Raw Election Data'!$A$1:$AN$1,0))</f>
        <v>1730</v>
      </c>
      <c r="L2622">
        <f>INDEX('Raw Election Data'!$A$1:$AN$3144,MATCH($C2622&amp;" "&amp;$B2622,'Raw Election Data'!$C$1:$C$3144,0),MATCH('Joined Data'!L$1,'Raw Election Data'!$A$1:$AN$1,0))</f>
        <v>1947</v>
      </c>
      <c r="M2622">
        <f>INDEX('Raw Election Data'!$A$1:$AN$3144,MATCH($C2622&amp;" "&amp;$B2622,'Raw Election Data'!$C$1:$C$3144,0),MATCH('Joined Data'!M$1,'Raw Election Data'!$A$1:$AN$1,0))</f>
        <v>8.7827426810477657E-2</v>
      </c>
      <c r="N2622">
        <f>INDEX('Raw Election Data'!$A$1:$AN$3144,MATCH($C2622&amp;" "&amp;$B2622,'Raw Election Data'!$C$1:$C$3144,0),MATCH('Joined Data'!N$1,'Raw Election Data'!$A$1:$AN$1,0))</f>
        <v>0.88854648176682072</v>
      </c>
      <c r="O2622">
        <f>INDEX('Raw Election Data'!$A$1:$AN$3144,MATCH($C2622&amp;" "&amp;$B2622,'Raw Election Data'!$C$1:$C$3144,0),MATCH('Joined Data'!O$1,'Raw Election Data'!$A$1:$AN$1,0))</f>
        <v>-1559</v>
      </c>
      <c r="P2622">
        <f>INDEX('Raw Election Data'!$A$1:$AN$3144,MATCH($C2622&amp;" "&amp;$B2622,'Raw Election Data'!$C$1:$C$3144,0),MATCH('Joined Data'!P$1,'Raw Election Data'!$A$1:$AN$1,0))</f>
        <v>1559</v>
      </c>
      <c r="Q2622">
        <f>INDEX('Raw Election Data'!$A$1:$AN$3144,MATCH($C2622&amp;" "&amp;$B2622,'Raw Election Data'!$C$1:$C$3144,0),MATCH('Joined Data'!Q$1,'Raw Election Data'!$A$1:$AN$1,0))</f>
        <v>-0.8007190549563431</v>
      </c>
      <c r="R2622">
        <f>INDEX('Raw Election Data'!$A$1:$AN$3144,MATCH($C2622&amp;" "&amp;$B2622,'Raw Election Data'!$C$1:$C$3144,0),MATCH('Joined Data'!R$1,'Raw Election Data'!$A$1:$AN$1,0))</f>
        <v>0.8007190549563431</v>
      </c>
    </row>
    <row r="2623" spans="1:18" ht="13.5" hidden="1" customHeight="1" x14ac:dyDescent="0.15">
      <c r="A2623" t="s">
        <v>248</v>
      </c>
      <c r="B2623" t="s">
        <v>6397</v>
      </c>
      <c r="C2623" t="str">
        <f>INDEX(FIPS!$A$1:$E$3236,MATCH($F2623,FIPS!$D$1:$D$3236,0),5)</f>
        <v>Hardeman County</v>
      </c>
      <c r="D2623" t="s">
        <v>296</v>
      </c>
      <c r="E2623" s="15" t="s">
        <v>152</v>
      </c>
      <c r="F2623" t="s">
        <v>6650</v>
      </c>
      <c r="G2623" t="s">
        <v>439</v>
      </c>
      <c r="H2623" t="str">
        <f>IFERROR(VLOOKUP($G2623,'Team Colors'!$A:$B,2,0),"#c9c9c9")</f>
        <v>#002244</v>
      </c>
      <c r="I2623">
        <f>INDEX('Raw Election Data'!$A$1:$AN$3144,MATCH($C2623&amp;" "&amp;$B2623,'Raw Election Data'!$C$1:$C$3144,0),MATCH('Joined Data'!I$1,'Raw Election Data'!$A$1:$AN$1,0))</f>
        <v>3840</v>
      </c>
      <c r="J2623">
        <f>INDEX('Raw Election Data'!$A$1:$AN$3144,MATCH($C2623&amp;" "&amp;$B2623,'Raw Election Data'!$C$1:$C$3144,0),MATCH('Joined Data'!J$1,'Raw Election Data'!$A$1:$AN$1,0))</f>
        <v>249</v>
      </c>
      <c r="K2623">
        <f>INDEX('Raw Election Data'!$A$1:$AN$3144,MATCH($C2623&amp;" "&amp;$B2623,'Raw Election Data'!$C$1:$C$3144,0),MATCH('Joined Data'!K$1,'Raw Election Data'!$A$1:$AN$1,0))</f>
        <v>1207</v>
      </c>
      <c r="L2623">
        <f>INDEX('Raw Election Data'!$A$1:$AN$3144,MATCH($C2623&amp;" "&amp;$B2623,'Raw Election Data'!$C$1:$C$3144,0),MATCH('Joined Data'!L$1,'Raw Election Data'!$A$1:$AN$1,0))</f>
        <v>1511</v>
      </c>
      <c r="M2623">
        <f>INDEX('Raw Election Data'!$A$1:$AN$3144,MATCH($C2623&amp;" "&amp;$B2623,'Raw Election Data'!$C$1:$C$3144,0),MATCH('Joined Data'!M$1,'Raw Election Data'!$A$1:$AN$1,0))</f>
        <v>0.16479152878888154</v>
      </c>
      <c r="N2623">
        <f>INDEX('Raw Election Data'!$A$1:$AN$3144,MATCH($C2623&amp;" "&amp;$B2623,'Raw Election Data'!$C$1:$C$3144,0),MATCH('Joined Data'!N$1,'Raw Election Data'!$A$1:$AN$1,0))</f>
        <v>0.79880873593646595</v>
      </c>
      <c r="O2623">
        <f>INDEX('Raw Election Data'!$A$1:$AN$3144,MATCH($C2623&amp;" "&amp;$B2623,'Raw Election Data'!$C$1:$C$3144,0),MATCH('Joined Data'!O$1,'Raw Election Data'!$A$1:$AN$1,0))</f>
        <v>-958</v>
      </c>
      <c r="P2623">
        <f>INDEX('Raw Election Data'!$A$1:$AN$3144,MATCH($C2623&amp;" "&amp;$B2623,'Raw Election Data'!$C$1:$C$3144,0),MATCH('Joined Data'!P$1,'Raw Election Data'!$A$1:$AN$1,0))</f>
        <v>958</v>
      </c>
      <c r="Q2623">
        <f>INDEX('Raw Election Data'!$A$1:$AN$3144,MATCH($C2623&amp;" "&amp;$B2623,'Raw Election Data'!$C$1:$C$3144,0),MATCH('Joined Data'!Q$1,'Raw Election Data'!$A$1:$AN$1,0))</f>
        <v>-0.63401720714758447</v>
      </c>
      <c r="R2623">
        <f>INDEX('Raw Election Data'!$A$1:$AN$3144,MATCH($C2623&amp;" "&amp;$B2623,'Raw Election Data'!$C$1:$C$3144,0),MATCH('Joined Data'!R$1,'Raw Election Data'!$A$1:$AN$1,0))</f>
        <v>0.63401720714758447</v>
      </c>
    </row>
    <row r="2624" spans="1:18" ht="13.5" hidden="1" customHeight="1" x14ac:dyDescent="0.15">
      <c r="A2624" t="s">
        <v>248</v>
      </c>
      <c r="B2624" t="s">
        <v>6397</v>
      </c>
      <c r="C2624" t="str">
        <f>INDEX(FIPS!$A$1:$E$3236,MATCH($F2624,FIPS!$D$1:$D$3236,0),5)</f>
        <v>Hardin County</v>
      </c>
      <c r="D2624" t="s">
        <v>296</v>
      </c>
      <c r="E2624" s="15" t="s">
        <v>153</v>
      </c>
      <c r="F2624" t="s">
        <v>6651</v>
      </c>
      <c r="G2624" t="s">
        <v>439</v>
      </c>
      <c r="H2624" t="str">
        <f>IFERROR(VLOOKUP($G2624,'Team Colors'!$A:$B,2,0),"#c9c9c9")</f>
        <v>#002244</v>
      </c>
      <c r="I2624">
        <f>INDEX('Raw Election Data'!$A$1:$AN$3144,MATCH($C2624&amp;" "&amp;$B2624,'Raw Election Data'!$C$1:$C$3144,0),MATCH('Joined Data'!I$1,'Raw Election Data'!$A$1:$AN$1,0))</f>
        <v>55865</v>
      </c>
      <c r="J2624">
        <f>INDEX('Raw Election Data'!$A$1:$AN$3144,MATCH($C2624&amp;" "&amp;$B2624,'Raw Election Data'!$C$1:$C$3144,0),MATCH('Joined Data'!J$1,'Raw Election Data'!$A$1:$AN$1,0))</f>
        <v>2779</v>
      </c>
      <c r="K2624">
        <f>INDEX('Raw Election Data'!$A$1:$AN$3144,MATCH($C2624&amp;" "&amp;$B2624,'Raw Election Data'!$C$1:$C$3144,0),MATCH('Joined Data'!K$1,'Raw Election Data'!$A$1:$AN$1,0))</f>
        <v>19600</v>
      </c>
      <c r="L2624">
        <f>INDEX('Raw Election Data'!$A$1:$AN$3144,MATCH($C2624&amp;" "&amp;$B2624,'Raw Election Data'!$C$1:$C$3144,0),MATCH('Joined Data'!L$1,'Raw Election Data'!$A$1:$AN$1,0))</f>
        <v>22768</v>
      </c>
      <c r="M2624">
        <f>INDEX('Raw Election Data'!$A$1:$AN$3144,MATCH($C2624&amp;" "&amp;$B2624,'Raw Election Data'!$C$1:$C$3144,0),MATCH('Joined Data'!M$1,'Raw Election Data'!$A$1:$AN$1,0))</f>
        <v>0.1220572733661279</v>
      </c>
      <c r="N2624">
        <f>INDEX('Raw Election Data'!$A$1:$AN$3144,MATCH($C2624&amp;" "&amp;$B2624,'Raw Election Data'!$C$1:$C$3144,0),MATCH('Joined Data'!N$1,'Raw Election Data'!$A$1:$AN$1,0))</f>
        <v>0.86085734364019673</v>
      </c>
      <c r="O2624">
        <f>INDEX('Raw Election Data'!$A$1:$AN$3144,MATCH($C2624&amp;" "&amp;$B2624,'Raw Election Data'!$C$1:$C$3144,0),MATCH('Joined Data'!O$1,'Raw Election Data'!$A$1:$AN$1,0))</f>
        <v>-16821</v>
      </c>
      <c r="P2624">
        <f>INDEX('Raw Election Data'!$A$1:$AN$3144,MATCH($C2624&amp;" "&amp;$B2624,'Raw Election Data'!$C$1:$C$3144,0),MATCH('Joined Data'!P$1,'Raw Election Data'!$A$1:$AN$1,0))</f>
        <v>16821</v>
      </c>
      <c r="Q2624">
        <f>INDEX('Raw Election Data'!$A$1:$AN$3144,MATCH($C2624&amp;" "&amp;$B2624,'Raw Election Data'!$C$1:$C$3144,0),MATCH('Joined Data'!Q$1,'Raw Election Data'!$A$1:$AN$1,0))</f>
        <v>-0.7388000702740688</v>
      </c>
      <c r="R2624">
        <f>INDEX('Raw Election Data'!$A$1:$AN$3144,MATCH($C2624&amp;" "&amp;$B2624,'Raw Election Data'!$C$1:$C$3144,0),MATCH('Joined Data'!R$1,'Raw Election Data'!$A$1:$AN$1,0))</f>
        <v>0.7388000702740688</v>
      </c>
    </row>
    <row r="2625" spans="1:18" ht="13.5" hidden="1" customHeight="1" x14ac:dyDescent="0.15">
      <c r="A2625" t="s">
        <v>248</v>
      </c>
      <c r="B2625" t="s">
        <v>6397</v>
      </c>
      <c r="C2625" t="str">
        <f>INDEX(FIPS!$A$1:$E$3236,MATCH($F2625,FIPS!$D$1:$D$3236,0),5)</f>
        <v>Harris County</v>
      </c>
      <c r="D2625" t="s">
        <v>296</v>
      </c>
      <c r="E2625" s="15" t="s">
        <v>93</v>
      </c>
      <c r="F2625" t="s">
        <v>6654</v>
      </c>
      <c r="G2625" t="s">
        <v>7759</v>
      </c>
      <c r="H2625" t="str">
        <f>IFERROR(VLOOKUP($G2625,'Team Colors'!$A:$B,2,0),"#c9c9c9")</f>
        <v>#a71930</v>
      </c>
      <c r="I2625">
        <f>INDEX('Raw Election Data'!$A$1:$AN$3144,MATCH($C2625&amp;" "&amp;$B2625,'Raw Election Data'!$C$1:$C$3144,0),MATCH('Joined Data'!I$1,'Raw Election Data'!$A$1:$AN$1,0))</f>
        <v>4538028</v>
      </c>
      <c r="J2625">
        <f>INDEX('Raw Election Data'!$A$1:$AN$3144,MATCH($C2625&amp;" "&amp;$B2625,'Raw Election Data'!$C$1:$C$3144,0),MATCH('Joined Data'!J$1,'Raw Election Data'!$A$1:$AN$1,0))</f>
        <v>706471</v>
      </c>
      <c r="K2625">
        <f>INDEX('Raw Election Data'!$A$1:$AN$3144,MATCH($C2625&amp;" "&amp;$B2625,'Raw Election Data'!$C$1:$C$3144,0),MATCH('Joined Data'!K$1,'Raw Election Data'!$A$1:$AN$1,0))</f>
        <v>544960</v>
      </c>
      <c r="L2625">
        <f>INDEX('Raw Election Data'!$A$1:$AN$3144,MATCH($C2625&amp;" "&amp;$B2625,'Raw Election Data'!$C$1:$C$3144,0),MATCH('Joined Data'!L$1,'Raw Election Data'!$A$1:$AN$1,0))</f>
        <v>1302887</v>
      </c>
      <c r="M2625">
        <f>INDEX('Raw Election Data'!$A$1:$AN$3144,MATCH($C2625&amp;" "&amp;$B2625,'Raw Election Data'!$C$1:$C$3144,0),MATCH('Joined Data'!M$1,'Raw Election Data'!$A$1:$AN$1,0))</f>
        <v>0.54223505185023724</v>
      </c>
      <c r="N2625">
        <f>INDEX('Raw Election Data'!$A$1:$AN$3144,MATCH($C2625&amp;" "&amp;$B2625,'Raw Election Data'!$C$1:$C$3144,0),MATCH('Joined Data'!N$1,'Raw Election Data'!$A$1:$AN$1,0))</f>
        <v>0.41827111637463571</v>
      </c>
      <c r="O2625">
        <f>INDEX('Raw Election Data'!$A$1:$AN$3144,MATCH($C2625&amp;" "&amp;$B2625,'Raw Election Data'!$C$1:$C$3144,0),MATCH('Joined Data'!O$1,'Raw Election Data'!$A$1:$AN$1,0))</f>
        <v>161511</v>
      </c>
      <c r="P2625">
        <f>INDEX('Raw Election Data'!$A$1:$AN$3144,MATCH($C2625&amp;" "&amp;$B2625,'Raw Election Data'!$C$1:$C$3144,0),MATCH('Joined Data'!P$1,'Raw Election Data'!$A$1:$AN$1,0))</f>
        <v>-161511</v>
      </c>
      <c r="Q2625">
        <f>INDEX('Raw Election Data'!$A$1:$AN$3144,MATCH($C2625&amp;" "&amp;$B2625,'Raw Election Data'!$C$1:$C$3144,0),MATCH('Joined Data'!Q$1,'Raw Election Data'!$A$1:$AN$1,0))</f>
        <v>0.12396393547560153</v>
      </c>
      <c r="R2625">
        <f>INDEX('Raw Election Data'!$A$1:$AN$3144,MATCH($C2625&amp;" "&amp;$B2625,'Raw Election Data'!$C$1:$C$3144,0),MATCH('Joined Data'!R$1,'Raw Election Data'!$A$1:$AN$1,0))</f>
        <v>-0.12396393547560153</v>
      </c>
    </row>
    <row r="2626" spans="1:18" ht="13.5" hidden="1" customHeight="1" x14ac:dyDescent="0.15">
      <c r="A2626" t="s">
        <v>248</v>
      </c>
      <c r="B2626" t="s">
        <v>6397</v>
      </c>
      <c r="C2626" t="str">
        <f>INDEX(FIPS!$A$1:$E$3236,MATCH($F2626,FIPS!$D$1:$D$3236,0),5)</f>
        <v>Harrison County</v>
      </c>
      <c r="D2626" t="s">
        <v>296</v>
      </c>
      <c r="E2626" s="15" t="s">
        <v>221</v>
      </c>
      <c r="F2626" t="s">
        <v>6655</v>
      </c>
      <c r="G2626" t="s">
        <v>439</v>
      </c>
      <c r="H2626" t="str">
        <f>IFERROR(VLOOKUP($G2626,'Team Colors'!$A:$B,2,0),"#c9c9c9")</f>
        <v>#002244</v>
      </c>
      <c r="I2626">
        <f>INDEX('Raw Election Data'!$A$1:$AN$3144,MATCH($C2626&amp;" "&amp;$B2626,'Raw Election Data'!$C$1:$C$3144,0),MATCH('Joined Data'!I$1,'Raw Election Data'!$A$1:$AN$1,0))</f>
        <v>66746</v>
      </c>
      <c r="J2626">
        <f>INDEX('Raw Election Data'!$A$1:$AN$3144,MATCH($C2626&amp;" "&amp;$B2626,'Raw Election Data'!$C$1:$C$3144,0),MATCH('Joined Data'!J$1,'Raw Election Data'!$A$1:$AN$1,0))</f>
        <v>7130</v>
      </c>
      <c r="K2626">
        <f>INDEX('Raw Election Data'!$A$1:$AN$3144,MATCH($C2626&amp;" "&amp;$B2626,'Raw Election Data'!$C$1:$C$3144,0),MATCH('Joined Data'!K$1,'Raw Election Data'!$A$1:$AN$1,0))</f>
        <v>18712</v>
      </c>
      <c r="L2626">
        <f>INDEX('Raw Election Data'!$A$1:$AN$3144,MATCH($C2626&amp;" "&amp;$B2626,'Raw Election Data'!$C$1:$C$3144,0),MATCH('Joined Data'!L$1,'Raw Election Data'!$A$1:$AN$1,0))</f>
        <v>26364</v>
      </c>
      <c r="M2626">
        <f>INDEX('Raw Election Data'!$A$1:$AN$3144,MATCH($C2626&amp;" "&amp;$B2626,'Raw Election Data'!$C$1:$C$3144,0),MATCH('Joined Data'!M$1,'Raw Election Data'!$A$1:$AN$1,0))</f>
        <v>0.27044454559247461</v>
      </c>
      <c r="N2626">
        <f>INDEX('Raw Election Data'!$A$1:$AN$3144,MATCH($C2626&amp;" "&amp;$B2626,'Raw Election Data'!$C$1:$C$3144,0),MATCH('Joined Data'!N$1,'Raw Election Data'!$A$1:$AN$1,0))</f>
        <v>0.70975572750720684</v>
      </c>
      <c r="O2626">
        <f>INDEX('Raw Election Data'!$A$1:$AN$3144,MATCH($C2626&amp;" "&amp;$B2626,'Raw Election Data'!$C$1:$C$3144,0),MATCH('Joined Data'!O$1,'Raw Election Data'!$A$1:$AN$1,0))</f>
        <v>-11582</v>
      </c>
      <c r="P2626">
        <f>INDEX('Raw Election Data'!$A$1:$AN$3144,MATCH($C2626&amp;" "&amp;$B2626,'Raw Election Data'!$C$1:$C$3144,0),MATCH('Joined Data'!P$1,'Raw Election Data'!$A$1:$AN$1,0))</f>
        <v>11582</v>
      </c>
      <c r="Q2626">
        <f>INDEX('Raw Election Data'!$A$1:$AN$3144,MATCH($C2626&amp;" "&amp;$B2626,'Raw Election Data'!$C$1:$C$3144,0),MATCH('Joined Data'!Q$1,'Raw Election Data'!$A$1:$AN$1,0))</f>
        <v>-0.43931118191473223</v>
      </c>
      <c r="R2626">
        <f>INDEX('Raw Election Data'!$A$1:$AN$3144,MATCH($C2626&amp;" "&amp;$B2626,'Raw Election Data'!$C$1:$C$3144,0),MATCH('Joined Data'!R$1,'Raw Election Data'!$A$1:$AN$1,0))</f>
        <v>0.43931118191473223</v>
      </c>
    </row>
    <row r="2627" spans="1:18" ht="13.5" hidden="1" customHeight="1" x14ac:dyDescent="0.15">
      <c r="A2627" t="s">
        <v>248</v>
      </c>
      <c r="B2627" t="s">
        <v>6397</v>
      </c>
      <c r="C2627" t="str">
        <f>INDEX(FIPS!$A$1:$E$3236,MATCH($F2627,FIPS!$D$1:$D$3236,0),5)</f>
        <v>Hartley County</v>
      </c>
      <c r="D2627" t="s">
        <v>296</v>
      </c>
      <c r="E2627" s="15" t="s">
        <v>154</v>
      </c>
      <c r="F2627" t="s">
        <v>6659</v>
      </c>
      <c r="G2627" t="s">
        <v>439</v>
      </c>
      <c r="H2627" t="str">
        <f>IFERROR(VLOOKUP($G2627,'Team Colors'!$A:$B,2,0),"#c9c9c9")</f>
        <v>#002244</v>
      </c>
      <c r="I2627">
        <f>INDEX('Raw Election Data'!$A$1:$AN$3144,MATCH($C2627&amp;" "&amp;$B2627,'Raw Election Data'!$C$1:$C$3144,0),MATCH('Joined Data'!I$1,'Raw Election Data'!$A$1:$AN$1,0))</f>
        <v>6193</v>
      </c>
      <c r="J2627">
        <f>INDEX('Raw Election Data'!$A$1:$AN$3144,MATCH($C2627&amp;" "&amp;$B2627,'Raw Election Data'!$C$1:$C$3144,0),MATCH('Joined Data'!J$1,'Raw Election Data'!$A$1:$AN$1,0))</f>
        <v>172</v>
      </c>
      <c r="K2627">
        <f>INDEX('Raw Election Data'!$A$1:$AN$3144,MATCH($C2627&amp;" "&amp;$B2627,'Raw Election Data'!$C$1:$C$3144,0),MATCH('Joined Data'!K$1,'Raw Election Data'!$A$1:$AN$1,0))</f>
        <v>1727</v>
      </c>
      <c r="L2627">
        <f>INDEX('Raw Election Data'!$A$1:$AN$3144,MATCH($C2627&amp;" "&amp;$B2627,'Raw Election Data'!$C$1:$C$3144,0),MATCH('Joined Data'!L$1,'Raw Election Data'!$A$1:$AN$1,0))</f>
        <v>1945</v>
      </c>
      <c r="M2627">
        <f>INDEX('Raw Election Data'!$A$1:$AN$3144,MATCH($C2627&amp;" "&amp;$B2627,'Raw Election Data'!$C$1:$C$3144,0),MATCH('Joined Data'!M$1,'Raw Election Data'!$A$1:$AN$1,0))</f>
        <v>8.8431876606683807E-2</v>
      </c>
      <c r="N2627">
        <f>INDEX('Raw Election Data'!$A$1:$AN$3144,MATCH($C2627&amp;" "&amp;$B2627,'Raw Election Data'!$C$1:$C$3144,0),MATCH('Joined Data'!N$1,'Raw Election Data'!$A$1:$AN$1,0))</f>
        <v>0.88791773778920313</v>
      </c>
      <c r="O2627">
        <f>INDEX('Raw Election Data'!$A$1:$AN$3144,MATCH($C2627&amp;" "&amp;$B2627,'Raw Election Data'!$C$1:$C$3144,0),MATCH('Joined Data'!O$1,'Raw Election Data'!$A$1:$AN$1,0))</f>
        <v>-1555</v>
      </c>
      <c r="P2627">
        <f>INDEX('Raw Election Data'!$A$1:$AN$3144,MATCH($C2627&amp;" "&amp;$B2627,'Raw Election Data'!$C$1:$C$3144,0),MATCH('Joined Data'!P$1,'Raw Election Data'!$A$1:$AN$1,0))</f>
        <v>1555</v>
      </c>
      <c r="Q2627">
        <f>INDEX('Raw Election Data'!$A$1:$AN$3144,MATCH($C2627&amp;" "&amp;$B2627,'Raw Election Data'!$C$1:$C$3144,0),MATCH('Joined Data'!Q$1,'Raw Election Data'!$A$1:$AN$1,0))</f>
        <v>-0.7994858611825193</v>
      </c>
      <c r="R2627">
        <f>INDEX('Raw Election Data'!$A$1:$AN$3144,MATCH($C2627&amp;" "&amp;$B2627,'Raw Election Data'!$C$1:$C$3144,0),MATCH('Joined Data'!R$1,'Raw Election Data'!$A$1:$AN$1,0))</f>
        <v>0.7994858611825193</v>
      </c>
    </row>
    <row r="2628" spans="1:18" ht="13.5" hidden="1" customHeight="1" x14ac:dyDescent="0.15">
      <c r="A2628" t="s">
        <v>248</v>
      </c>
      <c r="B2628" t="s">
        <v>6397</v>
      </c>
      <c r="C2628" t="str">
        <f>INDEX(FIPS!$A$1:$E$3236,MATCH($F2628,FIPS!$D$1:$D$3236,0),5)</f>
        <v>Haskell County</v>
      </c>
      <c r="D2628" t="s">
        <v>296</v>
      </c>
      <c r="E2628" s="15" t="s">
        <v>155</v>
      </c>
      <c r="F2628" t="s">
        <v>6660</v>
      </c>
      <c r="G2628" t="s">
        <v>439</v>
      </c>
      <c r="H2628" t="str">
        <f>IFERROR(VLOOKUP($G2628,'Team Colors'!$A:$B,2,0),"#c9c9c9")</f>
        <v>#002244</v>
      </c>
      <c r="I2628">
        <f>INDEX('Raw Election Data'!$A$1:$AN$3144,MATCH($C2628&amp;" "&amp;$B2628,'Raw Election Data'!$C$1:$C$3144,0),MATCH('Joined Data'!I$1,'Raw Election Data'!$A$1:$AN$1,0))</f>
        <v>5737</v>
      </c>
      <c r="J2628">
        <f>INDEX('Raw Election Data'!$A$1:$AN$3144,MATCH($C2628&amp;" "&amp;$B2628,'Raw Election Data'!$C$1:$C$3144,0),MATCH('Joined Data'!J$1,'Raw Election Data'!$A$1:$AN$1,0))</f>
        <v>314</v>
      </c>
      <c r="K2628">
        <f>INDEX('Raw Election Data'!$A$1:$AN$3144,MATCH($C2628&amp;" "&amp;$B2628,'Raw Election Data'!$C$1:$C$3144,0),MATCH('Joined Data'!K$1,'Raw Election Data'!$A$1:$AN$1,0))</f>
        <v>1403</v>
      </c>
      <c r="L2628">
        <f>INDEX('Raw Election Data'!$A$1:$AN$3144,MATCH($C2628&amp;" "&amp;$B2628,'Raw Election Data'!$C$1:$C$3144,0),MATCH('Joined Data'!L$1,'Raw Election Data'!$A$1:$AN$1,0))</f>
        <v>1765</v>
      </c>
      <c r="M2628">
        <f>INDEX('Raw Election Data'!$A$1:$AN$3144,MATCH($C2628&amp;" "&amp;$B2628,'Raw Election Data'!$C$1:$C$3144,0),MATCH('Joined Data'!M$1,'Raw Election Data'!$A$1:$AN$1,0))</f>
        <v>0.17790368271954674</v>
      </c>
      <c r="N2628">
        <f>INDEX('Raw Election Data'!$A$1:$AN$3144,MATCH($C2628&amp;" "&amp;$B2628,'Raw Election Data'!$C$1:$C$3144,0),MATCH('Joined Data'!N$1,'Raw Election Data'!$A$1:$AN$1,0))</f>
        <v>0.79490084985835696</v>
      </c>
      <c r="O2628">
        <f>INDEX('Raw Election Data'!$A$1:$AN$3144,MATCH($C2628&amp;" "&amp;$B2628,'Raw Election Data'!$C$1:$C$3144,0),MATCH('Joined Data'!O$1,'Raw Election Data'!$A$1:$AN$1,0))</f>
        <v>-1089</v>
      </c>
      <c r="P2628">
        <f>INDEX('Raw Election Data'!$A$1:$AN$3144,MATCH($C2628&amp;" "&amp;$B2628,'Raw Election Data'!$C$1:$C$3144,0),MATCH('Joined Data'!P$1,'Raw Election Data'!$A$1:$AN$1,0))</f>
        <v>1089</v>
      </c>
      <c r="Q2628">
        <f>INDEX('Raw Election Data'!$A$1:$AN$3144,MATCH($C2628&amp;" "&amp;$B2628,'Raw Election Data'!$C$1:$C$3144,0),MATCH('Joined Data'!Q$1,'Raw Election Data'!$A$1:$AN$1,0))</f>
        <v>-0.61699716713881025</v>
      </c>
      <c r="R2628">
        <f>INDEX('Raw Election Data'!$A$1:$AN$3144,MATCH($C2628&amp;" "&amp;$B2628,'Raw Election Data'!$C$1:$C$3144,0),MATCH('Joined Data'!R$1,'Raw Election Data'!$A$1:$AN$1,0))</f>
        <v>0.61699716713881025</v>
      </c>
    </row>
    <row r="2629" spans="1:18" ht="13.5" hidden="1" customHeight="1" x14ac:dyDescent="0.15">
      <c r="A2629" t="s">
        <v>248</v>
      </c>
      <c r="B2629" t="s">
        <v>6397</v>
      </c>
      <c r="C2629" t="str">
        <f>INDEX(FIPS!$A$1:$E$3236,MATCH($F2629,FIPS!$D$1:$D$3236,0),5)</f>
        <v>Hays County</v>
      </c>
      <c r="D2629" t="s">
        <v>296</v>
      </c>
      <c r="E2629" s="15" t="s">
        <v>156</v>
      </c>
      <c r="F2629" t="s">
        <v>6662</v>
      </c>
      <c r="G2629" t="s">
        <v>439</v>
      </c>
      <c r="H2629" t="str">
        <f>IFERROR(VLOOKUP($G2629,'Team Colors'!$A:$B,2,0),"#c9c9c9")</f>
        <v>#002244</v>
      </c>
      <c r="I2629">
        <f>INDEX('Raw Election Data'!$A$1:$AN$3144,MATCH($C2629&amp;" "&amp;$B2629,'Raw Election Data'!$C$1:$C$3144,0),MATCH('Joined Data'!I$1,'Raw Election Data'!$A$1:$AN$1,0))</f>
        <v>194739</v>
      </c>
      <c r="J2629">
        <f>INDEX('Raw Election Data'!$A$1:$AN$3144,MATCH($C2629&amp;" "&amp;$B2629,'Raw Election Data'!$C$1:$C$3144,0),MATCH('Joined Data'!J$1,'Raw Election Data'!$A$1:$AN$1,0))</f>
        <v>33117</v>
      </c>
      <c r="K2629">
        <f>INDEX('Raw Election Data'!$A$1:$AN$3144,MATCH($C2629&amp;" "&amp;$B2629,'Raw Election Data'!$C$1:$C$3144,0),MATCH('Joined Data'!K$1,'Raw Election Data'!$A$1:$AN$1,0))</f>
        <v>33730</v>
      </c>
      <c r="L2629">
        <f>INDEX('Raw Election Data'!$A$1:$AN$3144,MATCH($C2629&amp;" "&amp;$B2629,'Raw Election Data'!$C$1:$C$3144,0),MATCH('Joined Data'!L$1,'Raw Election Data'!$A$1:$AN$1,0))</f>
        <v>71524</v>
      </c>
      <c r="M2629">
        <f>INDEX('Raw Election Data'!$A$1:$AN$3144,MATCH($C2629&amp;" "&amp;$B2629,'Raw Election Data'!$C$1:$C$3144,0),MATCH('Joined Data'!M$1,'Raw Election Data'!$A$1:$AN$1,0))</f>
        <v>0.4630194060734858</v>
      </c>
      <c r="N2629">
        <f>INDEX('Raw Election Data'!$A$1:$AN$3144,MATCH($C2629&amp;" "&amp;$B2629,'Raw Election Data'!$C$1:$C$3144,0),MATCH('Joined Data'!N$1,'Raw Election Data'!$A$1:$AN$1,0))</f>
        <v>0.4715899558190258</v>
      </c>
      <c r="O2629">
        <f>INDEX('Raw Election Data'!$A$1:$AN$3144,MATCH($C2629&amp;" "&amp;$B2629,'Raw Election Data'!$C$1:$C$3144,0),MATCH('Joined Data'!O$1,'Raw Election Data'!$A$1:$AN$1,0))</f>
        <v>-613</v>
      </c>
      <c r="P2629">
        <f>INDEX('Raw Election Data'!$A$1:$AN$3144,MATCH($C2629&amp;" "&amp;$B2629,'Raw Election Data'!$C$1:$C$3144,0),MATCH('Joined Data'!P$1,'Raw Election Data'!$A$1:$AN$1,0))</f>
        <v>613</v>
      </c>
      <c r="Q2629">
        <f>INDEX('Raw Election Data'!$A$1:$AN$3144,MATCH($C2629&amp;" "&amp;$B2629,'Raw Election Data'!$C$1:$C$3144,0),MATCH('Joined Data'!Q$1,'Raw Election Data'!$A$1:$AN$1,0))</f>
        <v>-8.5705497455400015E-3</v>
      </c>
      <c r="R2629">
        <f>INDEX('Raw Election Data'!$A$1:$AN$3144,MATCH($C2629&amp;" "&amp;$B2629,'Raw Election Data'!$C$1:$C$3144,0),MATCH('Joined Data'!R$1,'Raw Election Data'!$A$1:$AN$1,0))</f>
        <v>8.5705497455400015E-3</v>
      </c>
    </row>
    <row r="2630" spans="1:18" ht="13.5" hidden="1" customHeight="1" x14ac:dyDescent="0.15">
      <c r="A2630" t="s">
        <v>248</v>
      </c>
      <c r="B2630" t="s">
        <v>6397</v>
      </c>
      <c r="C2630" t="str">
        <f>INDEX(FIPS!$A$1:$E$3236,MATCH($F2630,FIPS!$D$1:$D$3236,0),5)</f>
        <v>Hemphill County</v>
      </c>
      <c r="D2630" t="s">
        <v>296</v>
      </c>
      <c r="E2630" s="15" t="s">
        <v>157</v>
      </c>
      <c r="F2630" t="s">
        <v>6664</v>
      </c>
      <c r="G2630" t="s">
        <v>439</v>
      </c>
      <c r="H2630" t="str">
        <f>IFERROR(VLOOKUP($G2630,'Team Colors'!$A:$B,2,0),"#c9c9c9")</f>
        <v>#002244</v>
      </c>
      <c r="I2630">
        <f>INDEX('Raw Election Data'!$A$1:$AN$3144,MATCH($C2630&amp;" "&amp;$B2630,'Raw Election Data'!$C$1:$C$3144,0),MATCH('Joined Data'!I$1,'Raw Election Data'!$A$1:$AN$1,0))</f>
        <v>4264</v>
      </c>
      <c r="J2630">
        <f>INDEX('Raw Election Data'!$A$1:$AN$3144,MATCH($C2630&amp;" "&amp;$B2630,'Raw Election Data'!$C$1:$C$3144,0),MATCH('Joined Data'!J$1,'Raw Election Data'!$A$1:$AN$1,0))</f>
        <v>181</v>
      </c>
      <c r="K2630">
        <f>INDEX('Raw Election Data'!$A$1:$AN$3144,MATCH($C2630&amp;" "&amp;$B2630,'Raw Election Data'!$C$1:$C$3144,0),MATCH('Joined Data'!K$1,'Raw Election Data'!$A$1:$AN$1,0))</f>
        <v>1460</v>
      </c>
      <c r="L2630">
        <f>INDEX('Raw Election Data'!$A$1:$AN$3144,MATCH($C2630&amp;" "&amp;$B2630,'Raw Election Data'!$C$1:$C$3144,0),MATCH('Joined Data'!L$1,'Raw Election Data'!$A$1:$AN$1,0))</f>
        <v>1687</v>
      </c>
      <c r="M2630">
        <f>INDEX('Raw Election Data'!$A$1:$AN$3144,MATCH($C2630&amp;" "&amp;$B2630,'Raw Election Data'!$C$1:$C$3144,0),MATCH('Joined Data'!M$1,'Raw Election Data'!$A$1:$AN$1,0))</f>
        <v>0.10729104919976289</v>
      </c>
      <c r="N2630">
        <f>INDEX('Raw Election Data'!$A$1:$AN$3144,MATCH($C2630&amp;" "&amp;$B2630,'Raw Election Data'!$C$1:$C$3144,0),MATCH('Joined Data'!N$1,'Raw Election Data'!$A$1:$AN$1,0))</f>
        <v>0.86544161232957917</v>
      </c>
      <c r="O2630">
        <f>INDEX('Raw Election Data'!$A$1:$AN$3144,MATCH($C2630&amp;" "&amp;$B2630,'Raw Election Data'!$C$1:$C$3144,0),MATCH('Joined Data'!O$1,'Raw Election Data'!$A$1:$AN$1,0))</f>
        <v>-1279</v>
      </c>
      <c r="P2630">
        <f>INDEX('Raw Election Data'!$A$1:$AN$3144,MATCH($C2630&amp;" "&amp;$B2630,'Raw Election Data'!$C$1:$C$3144,0),MATCH('Joined Data'!P$1,'Raw Election Data'!$A$1:$AN$1,0))</f>
        <v>1279</v>
      </c>
      <c r="Q2630">
        <f>INDEX('Raw Election Data'!$A$1:$AN$3144,MATCH($C2630&amp;" "&amp;$B2630,'Raw Election Data'!$C$1:$C$3144,0),MATCH('Joined Data'!Q$1,'Raw Election Data'!$A$1:$AN$1,0))</f>
        <v>-0.75815056312981632</v>
      </c>
      <c r="R2630">
        <f>INDEX('Raw Election Data'!$A$1:$AN$3144,MATCH($C2630&amp;" "&amp;$B2630,'Raw Election Data'!$C$1:$C$3144,0),MATCH('Joined Data'!R$1,'Raw Election Data'!$A$1:$AN$1,0))</f>
        <v>0.75815056312981632</v>
      </c>
    </row>
    <row r="2631" spans="1:18" ht="13.5" hidden="1" customHeight="1" x14ac:dyDescent="0.15">
      <c r="A2631" t="s">
        <v>248</v>
      </c>
      <c r="B2631" t="s">
        <v>6397</v>
      </c>
      <c r="C2631" t="str">
        <f>INDEX(FIPS!$A$1:$E$3236,MATCH($F2631,FIPS!$D$1:$D$3236,0),5)</f>
        <v>Henderson County</v>
      </c>
      <c r="D2631" t="s">
        <v>296</v>
      </c>
      <c r="E2631" s="15" t="s">
        <v>158</v>
      </c>
      <c r="F2631" t="s">
        <v>6665</v>
      </c>
      <c r="G2631" t="s">
        <v>439</v>
      </c>
      <c r="H2631" t="str">
        <f>IFERROR(VLOOKUP($G2631,'Team Colors'!$A:$B,2,0),"#c9c9c9")</f>
        <v>#002244</v>
      </c>
      <c r="I2631">
        <f>INDEX('Raw Election Data'!$A$1:$AN$3144,MATCH($C2631&amp;" "&amp;$B2631,'Raw Election Data'!$C$1:$C$3144,0),MATCH('Joined Data'!I$1,'Raw Election Data'!$A$1:$AN$1,0))</f>
        <v>79545</v>
      </c>
      <c r="J2631">
        <f>INDEX('Raw Election Data'!$A$1:$AN$3144,MATCH($C2631&amp;" "&amp;$B2631,'Raw Election Data'!$C$1:$C$3144,0),MATCH('Joined Data'!J$1,'Raw Election Data'!$A$1:$AN$1,0))</f>
        <v>5649</v>
      </c>
      <c r="K2631">
        <f>INDEX('Raw Election Data'!$A$1:$AN$3144,MATCH($C2631&amp;" "&amp;$B2631,'Raw Election Data'!$C$1:$C$3144,0),MATCH('Joined Data'!K$1,'Raw Election Data'!$A$1:$AN$1,0))</f>
        <v>23574</v>
      </c>
      <c r="L2631">
        <f>INDEX('Raw Election Data'!$A$1:$AN$3144,MATCH($C2631&amp;" "&amp;$B2631,'Raw Election Data'!$C$1:$C$3144,0),MATCH('Joined Data'!L$1,'Raw Election Data'!$A$1:$AN$1,0))</f>
        <v>29855</v>
      </c>
      <c r="M2631">
        <f>INDEX('Raw Election Data'!$A$1:$AN$3144,MATCH($C2631&amp;" "&amp;$B2631,'Raw Election Data'!$C$1:$C$3144,0),MATCH('Joined Data'!M$1,'Raw Election Data'!$A$1:$AN$1,0))</f>
        <v>0.18921453692848769</v>
      </c>
      <c r="N2631">
        <f>INDEX('Raw Election Data'!$A$1:$AN$3144,MATCH($C2631&amp;" "&amp;$B2631,'Raw Election Data'!$C$1:$C$3144,0),MATCH('Joined Data'!N$1,'Raw Election Data'!$A$1:$AN$1,0))</f>
        <v>0.78961647965164961</v>
      </c>
      <c r="O2631">
        <f>INDEX('Raw Election Data'!$A$1:$AN$3144,MATCH($C2631&amp;" "&amp;$B2631,'Raw Election Data'!$C$1:$C$3144,0),MATCH('Joined Data'!O$1,'Raw Election Data'!$A$1:$AN$1,0))</f>
        <v>-17925</v>
      </c>
      <c r="P2631">
        <f>INDEX('Raw Election Data'!$A$1:$AN$3144,MATCH($C2631&amp;" "&amp;$B2631,'Raw Election Data'!$C$1:$C$3144,0),MATCH('Joined Data'!P$1,'Raw Election Data'!$A$1:$AN$1,0))</f>
        <v>17925</v>
      </c>
      <c r="Q2631">
        <f>INDEX('Raw Election Data'!$A$1:$AN$3144,MATCH($C2631&amp;" "&amp;$B2631,'Raw Election Data'!$C$1:$C$3144,0),MATCH('Joined Data'!Q$1,'Raw Election Data'!$A$1:$AN$1,0))</f>
        <v>-0.60040194272316194</v>
      </c>
      <c r="R2631">
        <f>INDEX('Raw Election Data'!$A$1:$AN$3144,MATCH($C2631&amp;" "&amp;$B2631,'Raw Election Data'!$C$1:$C$3144,0),MATCH('Joined Data'!R$1,'Raw Election Data'!$A$1:$AN$1,0))</f>
        <v>0.60040194272316194</v>
      </c>
    </row>
    <row r="2632" spans="1:18" ht="13.5" hidden="1" customHeight="1" x14ac:dyDescent="0.15">
      <c r="A2632" t="s">
        <v>248</v>
      </c>
      <c r="B2632" t="s">
        <v>6397</v>
      </c>
      <c r="C2632" t="str">
        <f>INDEX(FIPS!$A$1:$E$3236,MATCH($F2632,FIPS!$D$1:$D$3236,0),5)</f>
        <v>Hidalgo County</v>
      </c>
      <c r="D2632" t="s">
        <v>296</v>
      </c>
      <c r="E2632" s="15" t="s">
        <v>159</v>
      </c>
      <c r="F2632" t="s">
        <v>6668</v>
      </c>
      <c r="G2632" t="s">
        <v>439</v>
      </c>
      <c r="H2632" t="str">
        <f>IFERROR(VLOOKUP($G2632,'Team Colors'!$A:$B,2,0),"#c9c9c9")</f>
        <v>#002244</v>
      </c>
      <c r="I2632">
        <f>INDEX('Raw Election Data'!$A$1:$AN$3144,MATCH($C2632&amp;" "&amp;$B2632,'Raw Election Data'!$C$1:$C$3144,0),MATCH('Joined Data'!I$1,'Raw Election Data'!$A$1:$AN$1,0))</f>
        <v>842304</v>
      </c>
      <c r="J2632">
        <f>INDEX('Raw Election Data'!$A$1:$AN$3144,MATCH($C2632&amp;" "&amp;$B2632,'Raw Election Data'!$C$1:$C$3144,0),MATCH('Joined Data'!J$1,'Raw Election Data'!$A$1:$AN$1,0))</f>
        <v>118739</v>
      </c>
      <c r="K2632">
        <f>INDEX('Raw Election Data'!$A$1:$AN$3144,MATCH($C2632&amp;" "&amp;$B2632,'Raw Election Data'!$C$1:$C$3144,0),MATCH('Joined Data'!K$1,'Raw Election Data'!$A$1:$AN$1,0))</f>
        <v>48608</v>
      </c>
      <c r="L2632">
        <f>INDEX('Raw Election Data'!$A$1:$AN$3144,MATCH($C2632&amp;" "&amp;$B2632,'Raw Election Data'!$C$1:$C$3144,0),MATCH('Joined Data'!L$1,'Raw Election Data'!$A$1:$AN$1,0))</f>
        <v>172990</v>
      </c>
      <c r="M2632">
        <f>INDEX('Raw Election Data'!$A$1:$AN$3144,MATCH($C2632&amp;" "&amp;$B2632,'Raw Election Data'!$C$1:$C$3144,0),MATCH('Joined Data'!M$1,'Raw Election Data'!$A$1:$AN$1,0))</f>
        <v>0.68639227701023175</v>
      </c>
      <c r="N2632">
        <f>INDEX('Raw Election Data'!$A$1:$AN$3144,MATCH($C2632&amp;" "&amp;$B2632,'Raw Election Data'!$C$1:$C$3144,0),MATCH('Joined Data'!N$1,'Raw Election Data'!$A$1:$AN$1,0))</f>
        <v>0.28098734030868838</v>
      </c>
      <c r="O2632">
        <f>INDEX('Raw Election Data'!$A$1:$AN$3144,MATCH($C2632&amp;" "&amp;$B2632,'Raw Election Data'!$C$1:$C$3144,0),MATCH('Joined Data'!O$1,'Raw Election Data'!$A$1:$AN$1,0))</f>
        <v>70131</v>
      </c>
      <c r="P2632">
        <f>INDEX('Raw Election Data'!$A$1:$AN$3144,MATCH($C2632&amp;" "&amp;$B2632,'Raw Election Data'!$C$1:$C$3144,0),MATCH('Joined Data'!P$1,'Raw Election Data'!$A$1:$AN$1,0))</f>
        <v>-70131</v>
      </c>
      <c r="Q2632">
        <f>INDEX('Raw Election Data'!$A$1:$AN$3144,MATCH($C2632&amp;" "&amp;$B2632,'Raw Election Data'!$C$1:$C$3144,0),MATCH('Joined Data'!Q$1,'Raw Election Data'!$A$1:$AN$1,0))</f>
        <v>0.40540493670154337</v>
      </c>
      <c r="R2632">
        <f>INDEX('Raw Election Data'!$A$1:$AN$3144,MATCH($C2632&amp;" "&amp;$B2632,'Raw Election Data'!$C$1:$C$3144,0),MATCH('Joined Data'!R$1,'Raw Election Data'!$A$1:$AN$1,0))</f>
        <v>-0.40540493670154337</v>
      </c>
    </row>
    <row r="2633" spans="1:18" ht="13.5" hidden="1" customHeight="1" x14ac:dyDescent="0.15">
      <c r="A2633" t="s">
        <v>248</v>
      </c>
      <c r="B2633" t="s">
        <v>6397</v>
      </c>
      <c r="C2633" t="str">
        <f>INDEX(FIPS!$A$1:$E$3236,MATCH($F2633,FIPS!$D$1:$D$3236,0),5)</f>
        <v>Hill County</v>
      </c>
      <c r="D2633" t="s">
        <v>296</v>
      </c>
      <c r="E2633" s="15" t="s">
        <v>160</v>
      </c>
      <c r="F2633" t="s">
        <v>6672</v>
      </c>
      <c r="G2633" t="s">
        <v>439</v>
      </c>
      <c r="H2633" t="str">
        <f>IFERROR(VLOOKUP($G2633,'Team Colors'!$A:$B,2,0),"#c9c9c9")</f>
        <v>#002244</v>
      </c>
      <c r="I2633">
        <f>INDEX('Raw Election Data'!$A$1:$AN$3144,MATCH($C2633&amp;" "&amp;$B2633,'Raw Election Data'!$C$1:$C$3144,0),MATCH('Joined Data'!I$1,'Raw Election Data'!$A$1:$AN$1,0))</f>
        <v>34855</v>
      </c>
      <c r="J2633">
        <f>INDEX('Raw Election Data'!$A$1:$AN$3144,MATCH($C2633&amp;" "&amp;$B2633,'Raw Election Data'!$C$1:$C$3144,0),MATCH('Joined Data'!J$1,'Raw Election Data'!$A$1:$AN$1,0))</f>
        <v>2535</v>
      </c>
      <c r="K2633">
        <f>INDEX('Raw Election Data'!$A$1:$AN$3144,MATCH($C2633&amp;" "&amp;$B2633,'Raw Election Data'!$C$1:$C$3144,0),MATCH('Joined Data'!K$1,'Raw Election Data'!$A$1:$AN$1,0))</f>
        <v>10075</v>
      </c>
      <c r="L2633">
        <f>INDEX('Raw Election Data'!$A$1:$AN$3144,MATCH($C2633&amp;" "&amp;$B2633,'Raw Election Data'!$C$1:$C$3144,0),MATCH('Joined Data'!L$1,'Raw Election Data'!$A$1:$AN$1,0))</f>
        <v>12906</v>
      </c>
      <c r="M2633">
        <f>INDEX('Raw Election Data'!$A$1:$AN$3144,MATCH($C2633&amp;" "&amp;$B2633,'Raw Election Data'!$C$1:$C$3144,0),MATCH('Joined Data'!M$1,'Raw Election Data'!$A$1:$AN$1,0))</f>
        <v>0.19642026964202697</v>
      </c>
      <c r="N2633">
        <f>INDEX('Raw Election Data'!$A$1:$AN$3144,MATCH($C2633&amp;" "&amp;$B2633,'Raw Election Data'!$C$1:$C$3144,0),MATCH('Joined Data'!N$1,'Raw Election Data'!$A$1:$AN$1,0))</f>
        <v>0.78064466139779942</v>
      </c>
      <c r="O2633">
        <f>INDEX('Raw Election Data'!$A$1:$AN$3144,MATCH($C2633&amp;" "&amp;$B2633,'Raw Election Data'!$C$1:$C$3144,0),MATCH('Joined Data'!O$1,'Raw Election Data'!$A$1:$AN$1,0))</f>
        <v>-7540</v>
      </c>
      <c r="P2633">
        <f>INDEX('Raw Election Data'!$A$1:$AN$3144,MATCH($C2633&amp;" "&amp;$B2633,'Raw Election Data'!$C$1:$C$3144,0),MATCH('Joined Data'!P$1,'Raw Election Data'!$A$1:$AN$1,0))</f>
        <v>7540</v>
      </c>
      <c r="Q2633">
        <f>INDEX('Raw Election Data'!$A$1:$AN$3144,MATCH($C2633&amp;" "&amp;$B2633,'Raw Election Data'!$C$1:$C$3144,0),MATCH('Joined Data'!Q$1,'Raw Election Data'!$A$1:$AN$1,0))</f>
        <v>-0.58422439175577245</v>
      </c>
      <c r="R2633">
        <f>INDEX('Raw Election Data'!$A$1:$AN$3144,MATCH($C2633&amp;" "&amp;$B2633,'Raw Election Data'!$C$1:$C$3144,0),MATCH('Joined Data'!R$1,'Raw Election Data'!$A$1:$AN$1,0))</f>
        <v>0.58422439175577245</v>
      </c>
    </row>
    <row r="2634" spans="1:18" ht="13.5" hidden="1" customHeight="1" x14ac:dyDescent="0.15">
      <c r="A2634" t="s">
        <v>248</v>
      </c>
      <c r="B2634" t="s">
        <v>6397</v>
      </c>
      <c r="C2634" t="str">
        <f>INDEX(FIPS!$A$1:$E$3236,MATCH($F2634,FIPS!$D$1:$D$3236,0),5)</f>
        <v>Hockley County</v>
      </c>
      <c r="D2634" t="s">
        <v>296</v>
      </c>
      <c r="E2634" s="15" t="s">
        <v>161</v>
      </c>
      <c r="F2634" t="s">
        <v>6674</v>
      </c>
      <c r="G2634" t="s">
        <v>439</v>
      </c>
      <c r="H2634" t="str">
        <f>IFERROR(VLOOKUP($G2634,'Team Colors'!$A:$B,2,0),"#c9c9c9")</f>
        <v>#002244</v>
      </c>
      <c r="I2634">
        <f>INDEX('Raw Election Data'!$A$1:$AN$3144,MATCH($C2634&amp;" "&amp;$B2634,'Raw Election Data'!$C$1:$C$3144,0),MATCH('Joined Data'!I$1,'Raw Election Data'!$A$1:$AN$1,0))</f>
        <v>23433</v>
      </c>
      <c r="J2634">
        <f>INDEX('Raw Election Data'!$A$1:$AN$3144,MATCH($C2634&amp;" "&amp;$B2634,'Raw Election Data'!$C$1:$C$3144,0),MATCH('Joined Data'!J$1,'Raw Election Data'!$A$1:$AN$1,0))</f>
        <v>1257</v>
      </c>
      <c r="K2634">
        <f>INDEX('Raw Election Data'!$A$1:$AN$3144,MATCH($C2634&amp;" "&amp;$B2634,'Raw Election Data'!$C$1:$C$3144,0),MATCH('Joined Data'!K$1,'Raw Election Data'!$A$1:$AN$1,0))</f>
        <v>5793</v>
      </c>
      <c r="L2634">
        <f>INDEX('Raw Election Data'!$A$1:$AN$3144,MATCH($C2634&amp;" "&amp;$B2634,'Raw Election Data'!$C$1:$C$3144,0),MATCH('Joined Data'!L$1,'Raw Election Data'!$A$1:$AN$1,0))</f>
        <v>7282</v>
      </c>
      <c r="M2634">
        <f>INDEX('Raw Election Data'!$A$1:$AN$3144,MATCH($C2634&amp;" "&amp;$B2634,'Raw Election Data'!$C$1:$C$3144,0),MATCH('Joined Data'!M$1,'Raw Election Data'!$A$1:$AN$1,0))</f>
        <v>0.17261741279868167</v>
      </c>
      <c r="N2634">
        <f>INDEX('Raw Election Data'!$A$1:$AN$3144,MATCH($C2634&amp;" "&amp;$B2634,'Raw Election Data'!$C$1:$C$3144,0),MATCH('Joined Data'!N$1,'Raw Election Data'!$A$1:$AN$1,0))</f>
        <v>0.79552320790991482</v>
      </c>
      <c r="O2634">
        <f>INDEX('Raw Election Data'!$A$1:$AN$3144,MATCH($C2634&amp;" "&amp;$B2634,'Raw Election Data'!$C$1:$C$3144,0),MATCH('Joined Data'!O$1,'Raw Election Data'!$A$1:$AN$1,0))</f>
        <v>-4536</v>
      </c>
      <c r="P2634">
        <f>INDEX('Raw Election Data'!$A$1:$AN$3144,MATCH($C2634&amp;" "&amp;$B2634,'Raw Election Data'!$C$1:$C$3144,0),MATCH('Joined Data'!P$1,'Raw Election Data'!$A$1:$AN$1,0))</f>
        <v>4536</v>
      </c>
      <c r="Q2634">
        <f>INDEX('Raw Election Data'!$A$1:$AN$3144,MATCH($C2634&amp;" "&amp;$B2634,'Raw Election Data'!$C$1:$C$3144,0),MATCH('Joined Data'!Q$1,'Raw Election Data'!$A$1:$AN$1,0))</f>
        <v>-0.62290579511123312</v>
      </c>
      <c r="R2634">
        <f>INDEX('Raw Election Data'!$A$1:$AN$3144,MATCH($C2634&amp;" "&amp;$B2634,'Raw Election Data'!$C$1:$C$3144,0),MATCH('Joined Data'!R$1,'Raw Election Data'!$A$1:$AN$1,0))</f>
        <v>0.62290579511123312</v>
      </c>
    </row>
    <row r="2635" spans="1:18" ht="13.5" hidden="1" customHeight="1" x14ac:dyDescent="0.15">
      <c r="A2635" t="s">
        <v>248</v>
      </c>
      <c r="B2635" t="s">
        <v>6397</v>
      </c>
      <c r="C2635" t="str">
        <f>INDEX(FIPS!$A$1:$E$3236,MATCH($F2635,FIPS!$D$1:$D$3236,0),5)</f>
        <v>Hood County</v>
      </c>
      <c r="D2635" t="s">
        <v>296</v>
      </c>
      <c r="E2635" s="15" t="s">
        <v>162</v>
      </c>
      <c r="F2635" t="s">
        <v>6678</v>
      </c>
      <c r="G2635" t="s">
        <v>439</v>
      </c>
      <c r="H2635" t="str">
        <f>IFERROR(VLOOKUP($G2635,'Team Colors'!$A:$B,2,0),"#c9c9c9")</f>
        <v>#002244</v>
      </c>
      <c r="I2635">
        <f>INDEX('Raw Election Data'!$A$1:$AN$3144,MATCH($C2635&amp;" "&amp;$B2635,'Raw Election Data'!$C$1:$C$3144,0),MATCH('Joined Data'!I$1,'Raw Election Data'!$A$1:$AN$1,0))</f>
        <v>55423</v>
      </c>
      <c r="J2635">
        <f>INDEX('Raw Election Data'!$A$1:$AN$3144,MATCH($C2635&amp;" "&amp;$B2635,'Raw Election Data'!$C$1:$C$3144,0),MATCH('Joined Data'!J$1,'Raw Election Data'!$A$1:$AN$1,0))</f>
        <v>4001</v>
      </c>
      <c r="K2635">
        <f>INDEX('Raw Election Data'!$A$1:$AN$3144,MATCH($C2635&amp;" "&amp;$B2635,'Raw Election Data'!$C$1:$C$3144,0),MATCH('Joined Data'!K$1,'Raw Election Data'!$A$1:$AN$1,0))</f>
        <v>21367</v>
      </c>
      <c r="L2635">
        <f>INDEX('Raw Election Data'!$A$1:$AN$3144,MATCH($C2635&amp;" "&amp;$B2635,'Raw Election Data'!$C$1:$C$3144,0),MATCH('Joined Data'!L$1,'Raw Election Data'!$A$1:$AN$1,0))</f>
        <v>26120</v>
      </c>
      <c r="M2635">
        <f>INDEX('Raw Election Data'!$A$1:$AN$3144,MATCH($C2635&amp;" "&amp;$B2635,'Raw Election Data'!$C$1:$C$3144,0),MATCH('Joined Data'!M$1,'Raw Election Data'!$A$1:$AN$1,0))</f>
        <v>0.15317764165390504</v>
      </c>
      <c r="N2635">
        <f>INDEX('Raw Election Data'!$A$1:$AN$3144,MATCH($C2635&amp;" "&amp;$B2635,'Raw Election Data'!$C$1:$C$3144,0),MATCH('Joined Data'!N$1,'Raw Election Data'!$A$1:$AN$1,0))</f>
        <v>0.81803215926493111</v>
      </c>
      <c r="O2635">
        <f>INDEX('Raw Election Data'!$A$1:$AN$3144,MATCH($C2635&amp;" "&amp;$B2635,'Raw Election Data'!$C$1:$C$3144,0),MATCH('Joined Data'!O$1,'Raw Election Data'!$A$1:$AN$1,0))</f>
        <v>-17366</v>
      </c>
      <c r="P2635">
        <f>INDEX('Raw Election Data'!$A$1:$AN$3144,MATCH($C2635&amp;" "&amp;$B2635,'Raw Election Data'!$C$1:$C$3144,0),MATCH('Joined Data'!P$1,'Raw Election Data'!$A$1:$AN$1,0))</f>
        <v>17366</v>
      </c>
      <c r="Q2635">
        <f>INDEX('Raw Election Data'!$A$1:$AN$3144,MATCH($C2635&amp;" "&amp;$B2635,'Raw Election Data'!$C$1:$C$3144,0),MATCH('Joined Data'!Q$1,'Raw Election Data'!$A$1:$AN$1,0))</f>
        <v>-0.6648545176110261</v>
      </c>
      <c r="R2635">
        <f>INDEX('Raw Election Data'!$A$1:$AN$3144,MATCH($C2635&amp;" "&amp;$B2635,'Raw Election Data'!$C$1:$C$3144,0),MATCH('Joined Data'!R$1,'Raw Election Data'!$A$1:$AN$1,0))</f>
        <v>0.6648545176110261</v>
      </c>
    </row>
    <row r="2636" spans="1:18" ht="13.5" hidden="1" customHeight="1" x14ac:dyDescent="0.15">
      <c r="A2636" t="s">
        <v>248</v>
      </c>
      <c r="B2636" t="s">
        <v>6397</v>
      </c>
      <c r="C2636" t="str">
        <f>INDEX(FIPS!$A$1:$E$3236,MATCH($F2636,FIPS!$D$1:$D$3236,0),5)</f>
        <v>Hopkins County</v>
      </c>
      <c r="D2636" t="s">
        <v>296</v>
      </c>
      <c r="E2636" s="15" t="s">
        <v>163</v>
      </c>
      <c r="F2636" t="s">
        <v>6681</v>
      </c>
      <c r="G2636" t="s">
        <v>439</v>
      </c>
      <c r="H2636" t="str">
        <f>IFERROR(VLOOKUP($G2636,'Team Colors'!$A:$B,2,0),"#c9c9c9")</f>
        <v>#002244</v>
      </c>
      <c r="I2636">
        <f>INDEX('Raw Election Data'!$A$1:$AN$3144,MATCH($C2636&amp;" "&amp;$B2636,'Raw Election Data'!$C$1:$C$3144,0),MATCH('Joined Data'!I$1,'Raw Election Data'!$A$1:$AN$1,0))</f>
        <v>36223</v>
      </c>
      <c r="J2636">
        <f>INDEX('Raw Election Data'!$A$1:$AN$3144,MATCH($C2636&amp;" "&amp;$B2636,'Raw Election Data'!$C$1:$C$3144,0),MATCH('Joined Data'!J$1,'Raw Election Data'!$A$1:$AN$1,0))</f>
        <v>2508</v>
      </c>
      <c r="K2636">
        <f>INDEX('Raw Election Data'!$A$1:$AN$3144,MATCH($C2636&amp;" "&amp;$B2636,'Raw Election Data'!$C$1:$C$3144,0),MATCH('Joined Data'!K$1,'Raw Election Data'!$A$1:$AN$1,0))</f>
        <v>10704</v>
      </c>
      <c r="L2636">
        <f>INDEX('Raw Election Data'!$A$1:$AN$3144,MATCH($C2636&amp;" "&amp;$B2636,'Raw Election Data'!$C$1:$C$3144,0),MATCH('Joined Data'!L$1,'Raw Election Data'!$A$1:$AN$1,0))</f>
        <v>13476</v>
      </c>
      <c r="M2636">
        <f>INDEX('Raw Election Data'!$A$1:$AN$3144,MATCH($C2636&amp;" "&amp;$B2636,'Raw Election Data'!$C$1:$C$3144,0),MATCH('Joined Data'!M$1,'Raw Election Data'!$A$1:$AN$1,0))</f>
        <v>0.18610863757791629</v>
      </c>
      <c r="N2636">
        <f>INDEX('Raw Election Data'!$A$1:$AN$3144,MATCH($C2636&amp;" "&amp;$B2636,'Raw Election Data'!$C$1:$C$3144,0),MATCH('Joined Data'!N$1,'Raw Election Data'!$A$1:$AN$1,0))</f>
        <v>0.79430097951914513</v>
      </c>
      <c r="O2636">
        <f>INDEX('Raw Election Data'!$A$1:$AN$3144,MATCH($C2636&amp;" "&amp;$B2636,'Raw Election Data'!$C$1:$C$3144,0),MATCH('Joined Data'!O$1,'Raw Election Data'!$A$1:$AN$1,0))</f>
        <v>-8196</v>
      </c>
      <c r="P2636">
        <f>INDEX('Raw Election Data'!$A$1:$AN$3144,MATCH($C2636&amp;" "&amp;$B2636,'Raw Election Data'!$C$1:$C$3144,0),MATCH('Joined Data'!P$1,'Raw Election Data'!$A$1:$AN$1,0))</f>
        <v>8196</v>
      </c>
      <c r="Q2636">
        <f>INDEX('Raw Election Data'!$A$1:$AN$3144,MATCH($C2636&amp;" "&amp;$B2636,'Raw Election Data'!$C$1:$C$3144,0),MATCH('Joined Data'!Q$1,'Raw Election Data'!$A$1:$AN$1,0))</f>
        <v>-0.60819234194122884</v>
      </c>
      <c r="R2636">
        <f>INDEX('Raw Election Data'!$A$1:$AN$3144,MATCH($C2636&amp;" "&amp;$B2636,'Raw Election Data'!$C$1:$C$3144,0),MATCH('Joined Data'!R$1,'Raw Election Data'!$A$1:$AN$1,0))</f>
        <v>0.60819234194122884</v>
      </c>
    </row>
    <row r="2637" spans="1:18" ht="13.5" hidden="1" customHeight="1" x14ac:dyDescent="0.15">
      <c r="A2637" t="s">
        <v>248</v>
      </c>
      <c r="B2637" t="s">
        <v>6397</v>
      </c>
      <c r="C2637" t="str">
        <f>INDEX(FIPS!$A$1:$E$3236,MATCH($F2637,FIPS!$D$1:$D$3236,0),5)</f>
        <v>Houston County</v>
      </c>
      <c r="D2637" t="s">
        <v>296</v>
      </c>
      <c r="E2637" s="15" t="s">
        <v>164</v>
      </c>
      <c r="F2637" t="s">
        <v>6684</v>
      </c>
      <c r="G2637" t="s">
        <v>439</v>
      </c>
      <c r="H2637" t="str">
        <f>IFERROR(VLOOKUP($G2637,'Team Colors'!$A:$B,2,0),"#c9c9c9")</f>
        <v>#002244</v>
      </c>
      <c r="I2637">
        <f>INDEX('Raw Election Data'!$A$1:$AN$3144,MATCH($C2637&amp;" "&amp;$B2637,'Raw Election Data'!$C$1:$C$3144,0),MATCH('Joined Data'!I$1,'Raw Election Data'!$A$1:$AN$1,0))</f>
        <v>22785</v>
      </c>
      <c r="J2637">
        <f>INDEX('Raw Election Data'!$A$1:$AN$3144,MATCH($C2637&amp;" "&amp;$B2637,'Raw Election Data'!$C$1:$C$3144,0),MATCH('Joined Data'!J$1,'Raw Election Data'!$A$1:$AN$1,0))</f>
        <v>1978</v>
      </c>
      <c r="K2637">
        <f>INDEX('Raw Election Data'!$A$1:$AN$3144,MATCH($C2637&amp;" "&amp;$B2637,'Raw Election Data'!$C$1:$C$3144,0),MATCH('Joined Data'!K$1,'Raw Election Data'!$A$1:$AN$1,0))</f>
        <v>6205</v>
      </c>
      <c r="L2637">
        <f>INDEX('Raw Election Data'!$A$1:$AN$3144,MATCH($C2637&amp;" "&amp;$B2637,'Raw Election Data'!$C$1:$C$3144,0),MATCH('Joined Data'!L$1,'Raw Election Data'!$A$1:$AN$1,0))</f>
        <v>8302</v>
      </c>
      <c r="M2637">
        <f>INDEX('Raw Election Data'!$A$1:$AN$3144,MATCH($C2637&amp;" "&amp;$B2637,'Raw Election Data'!$C$1:$C$3144,0),MATCH('Joined Data'!M$1,'Raw Election Data'!$A$1:$AN$1,0))</f>
        <v>0.23825584196579139</v>
      </c>
      <c r="N2637">
        <f>INDEX('Raw Election Data'!$A$1:$AN$3144,MATCH($C2637&amp;" "&amp;$B2637,'Raw Election Data'!$C$1:$C$3144,0),MATCH('Joined Data'!N$1,'Raw Election Data'!$A$1:$AN$1,0))</f>
        <v>0.74741026258732834</v>
      </c>
      <c r="O2637">
        <f>INDEX('Raw Election Data'!$A$1:$AN$3144,MATCH($C2637&amp;" "&amp;$B2637,'Raw Election Data'!$C$1:$C$3144,0),MATCH('Joined Data'!O$1,'Raw Election Data'!$A$1:$AN$1,0))</f>
        <v>-4227</v>
      </c>
      <c r="P2637">
        <f>INDEX('Raw Election Data'!$A$1:$AN$3144,MATCH($C2637&amp;" "&amp;$B2637,'Raw Election Data'!$C$1:$C$3144,0),MATCH('Joined Data'!P$1,'Raw Election Data'!$A$1:$AN$1,0))</f>
        <v>4227</v>
      </c>
      <c r="Q2637">
        <f>INDEX('Raw Election Data'!$A$1:$AN$3144,MATCH($C2637&amp;" "&amp;$B2637,'Raw Election Data'!$C$1:$C$3144,0),MATCH('Joined Data'!Q$1,'Raw Election Data'!$A$1:$AN$1,0))</f>
        <v>-0.50915442062153693</v>
      </c>
      <c r="R2637">
        <f>INDEX('Raw Election Data'!$A$1:$AN$3144,MATCH($C2637&amp;" "&amp;$B2637,'Raw Election Data'!$C$1:$C$3144,0),MATCH('Joined Data'!R$1,'Raw Election Data'!$A$1:$AN$1,0))</f>
        <v>0.50915442062153693</v>
      </c>
    </row>
    <row r="2638" spans="1:18" ht="13.5" hidden="1" customHeight="1" x14ac:dyDescent="0.15">
      <c r="A2638" t="s">
        <v>248</v>
      </c>
      <c r="B2638" t="s">
        <v>6397</v>
      </c>
      <c r="C2638" t="str">
        <f>INDEX(FIPS!$A$1:$E$3236,MATCH($F2638,FIPS!$D$1:$D$3236,0),5)</f>
        <v>Howard County</v>
      </c>
      <c r="D2638" t="s">
        <v>296</v>
      </c>
      <c r="E2638" s="15" t="s">
        <v>165</v>
      </c>
      <c r="F2638" t="s">
        <v>6685</v>
      </c>
      <c r="G2638" t="s">
        <v>439</v>
      </c>
      <c r="H2638" t="str">
        <f>IFERROR(VLOOKUP($G2638,'Team Colors'!$A:$B,2,0),"#c9c9c9")</f>
        <v>#002244</v>
      </c>
      <c r="I2638">
        <f>INDEX('Raw Election Data'!$A$1:$AN$3144,MATCH($C2638&amp;" "&amp;$B2638,'Raw Election Data'!$C$1:$C$3144,0),MATCH('Joined Data'!I$1,'Raw Election Data'!$A$1:$AN$1,0))</f>
        <v>37206</v>
      </c>
      <c r="J2638">
        <f>INDEX('Raw Election Data'!$A$1:$AN$3144,MATCH($C2638&amp;" "&amp;$B2638,'Raw Election Data'!$C$1:$C$3144,0),MATCH('Joined Data'!J$1,'Raw Election Data'!$A$1:$AN$1,0))</f>
        <v>1768</v>
      </c>
      <c r="K2638">
        <f>INDEX('Raw Election Data'!$A$1:$AN$3144,MATCH($C2638&amp;" "&amp;$B2638,'Raw Election Data'!$C$1:$C$3144,0),MATCH('Joined Data'!K$1,'Raw Election Data'!$A$1:$AN$1,0))</f>
        <v>6635</v>
      </c>
      <c r="L2638">
        <f>INDEX('Raw Election Data'!$A$1:$AN$3144,MATCH($C2638&amp;" "&amp;$B2638,'Raw Election Data'!$C$1:$C$3144,0),MATCH('Joined Data'!L$1,'Raw Election Data'!$A$1:$AN$1,0))</f>
        <v>8692</v>
      </c>
      <c r="M2638">
        <f>INDEX('Raw Election Data'!$A$1:$AN$3144,MATCH($C2638&amp;" "&amp;$B2638,'Raw Election Data'!$C$1:$C$3144,0),MATCH('Joined Data'!M$1,'Raw Election Data'!$A$1:$AN$1,0))</f>
        <v>0.20340543028071789</v>
      </c>
      <c r="N2638">
        <f>INDEX('Raw Election Data'!$A$1:$AN$3144,MATCH($C2638&amp;" "&amp;$B2638,'Raw Election Data'!$C$1:$C$3144,0),MATCH('Joined Data'!N$1,'Raw Election Data'!$A$1:$AN$1,0))</f>
        <v>0.76334560515416472</v>
      </c>
      <c r="O2638">
        <f>INDEX('Raw Election Data'!$A$1:$AN$3144,MATCH($C2638&amp;" "&amp;$B2638,'Raw Election Data'!$C$1:$C$3144,0),MATCH('Joined Data'!O$1,'Raw Election Data'!$A$1:$AN$1,0))</f>
        <v>-4867</v>
      </c>
      <c r="P2638">
        <f>INDEX('Raw Election Data'!$A$1:$AN$3144,MATCH($C2638&amp;" "&amp;$B2638,'Raw Election Data'!$C$1:$C$3144,0),MATCH('Joined Data'!P$1,'Raw Election Data'!$A$1:$AN$1,0))</f>
        <v>4867</v>
      </c>
      <c r="Q2638">
        <f>INDEX('Raw Election Data'!$A$1:$AN$3144,MATCH($C2638&amp;" "&amp;$B2638,'Raw Election Data'!$C$1:$C$3144,0),MATCH('Joined Data'!Q$1,'Raw Election Data'!$A$1:$AN$1,0))</f>
        <v>-0.55994017487344683</v>
      </c>
      <c r="R2638">
        <f>INDEX('Raw Election Data'!$A$1:$AN$3144,MATCH($C2638&amp;" "&amp;$B2638,'Raw Election Data'!$C$1:$C$3144,0),MATCH('Joined Data'!R$1,'Raw Election Data'!$A$1:$AN$1,0))</f>
        <v>0.55994017487344683</v>
      </c>
    </row>
    <row r="2639" spans="1:18" ht="13.5" hidden="1" customHeight="1" x14ac:dyDescent="0.15">
      <c r="A2639" t="s">
        <v>248</v>
      </c>
      <c r="B2639" t="s">
        <v>6397</v>
      </c>
      <c r="C2639" t="str">
        <f>INDEX(FIPS!$A$1:$E$3236,MATCH($F2639,FIPS!$D$1:$D$3236,0),5)</f>
        <v>Hudspeth County</v>
      </c>
      <c r="D2639" t="s">
        <v>296</v>
      </c>
      <c r="E2639" s="15" t="s">
        <v>166</v>
      </c>
      <c r="F2639" t="s">
        <v>6687</v>
      </c>
      <c r="G2639" t="s">
        <v>439</v>
      </c>
      <c r="H2639" t="str">
        <f>IFERROR(VLOOKUP($G2639,'Team Colors'!$A:$B,2,0),"#c9c9c9")</f>
        <v>#002244</v>
      </c>
      <c r="I2639">
        <f>INDEX('Raw Election Data'!$A$1:$AN$3144,MATCH($C2639&amp;" "&amp;$B2639,'Raw Election Data'!$C$1:$C$3144,0),MATCH('Joined Data'!I$1,'Raw Election Data'!$A$1:$AN$1,0))</f>
        <v>3379</v>
      </c>
      <c r="J2639">
        <f>INDEX('Raw Election Data'!$A$1:$AN$3144,MATCH($C2639&amp;" "&amp;$B2639,'Raw Election Data'!$C$1:$C$3144,0),MATCH('Joined Data'!J$1,'Raw Election Data'!$A$1:$AN$1,0))</f>
        <v>324</v>
      </c>
      <c r="K2639">
        <f>INDEX('Raw Election Data'!$A$1:$AN$3144,MATCH($C2639&amp;" "&amp;$B2639,'Raw Election Data'!$C$1:$C$3144,0),MATCH('Joined Data'!K$1,'Raw Election Data'!$A$1:$AN$1,0))</f>
        <v>503</v>
      </c>
      <c r="L2639">
        <f>INDEX('Raw Election Data'!$A$1:$AN$3144,MATCH($C2639&amp;" "&amp;$B2639,'Raw Election Data'!$C$1:$C$3144,0),MATCH('Joined Data'!L$1,'Raw Election Data'!$A$1:$AN$1,0))</f>
        <v>871</v>
      </c>
      <c r="M2639">
        <f>INDEX('Raw Election Data'!$A$1:$AN$3144,MATCH($C2639&amp;" "&amp;$B2639,'Raw Election Data'!$C$1:$C$3144,0),MATCH('Joined Data'!M$1,'Raw Election Data'!$A$1:$AN$1,0))</f>
        <v>0.37198622273249138</v>
      </c>
      <c r="N2639">
        <f>INDEX('Raw Election Data'!$A$1:$AN$3144,MATCH($C2639&amp;" "&amp;$B2639,'Raw Election Data'!$C$1:$C$3144,0),MATCH('Joined Data'!N$1,'Raw Election Data'!$A$1:$AN$1,0))</f>
        <v>0.5774971297359357</v>
      </c>
      <c r="O2639">
        <f>INDEX('Raw Election Data'!$A$1:$AN$3144,MATCH($C2639&amp;" "&amp;$B2639,'Raw Election Data'!$C$1:$C$3144,0),MATCH('Joined Data'!O$1,'Raw Election Data'!$A$1:$AN$1,0))</f>
        <v>-179</v>
      </c>
      <c r="P2639">
        <f>INDEX('Raw Election Data'!$A$1:$AN$3144,MATCH($C2639&amp;" "&amp;$B2639,'Raw Election Data'!$C$1:$C$3144,0),MATCH('Joined Data'!P$1,'Raw Election Data'!$A$1:$AN$1,0))</f>
        <v>179</v>
      </c>
      <c r="Q2639">
        <f>INDEX('Raw Election Data'!$A$1:$AN$3144,MATCH($C2639&amp;" "&amp;$B2639,'Raw Election Data'!$C$1:$C$3144,0),MATCH('Joined Data'!Q$1,'Raw Election Data'!$A$1:$AN$1,0))</f>
        <v>-0.20551090700344432</v>
      </c>
      <c r="R2639">
        <f>INDEX('Raw Election Data'!$A$1:$AN$3144,MATCH($C2639&amp;" "&amp;$B2639,'Raw Election Data'!$C$1:$C$3144,0),MATCH('Joined Data'!R$1,'Raw Election Data'!$A$1:$AN$1,0))</f>
        <v>0.20551090700344432</v>
      </c>
    </row>
    <row r="2640" spans="1:18" ht="13.5" hidden="1" customHeight="1" x14ac:dyDescent="0.15">
      <c r="A2640" t="s">
        <v>248</v>
      </c>
      <c r="B2640" t="s">
        <v>6397</v>
      </c>
      <c r="C2640" t="str">
        <f>INDEX(FIPS!$A$1:$E$3236,MATCH($F2640,FIPS!$D$1:$D$3236,0),5)</f>
        <v>Hunt County</v>
      </c>
      <c r="D2640" t="s">
        <v>296</v>
      </c>
      <c r="E2640" s="15" t="s">
        <v>167</v>
      </c>
      <c r="F2640" t="s">
        <v>6689</v>
      </c>
      <c r="G2640" t="s">
        <v>439</v>
      </c>
      <c r="H2640" t="str">
        <f>IFERROR(VLOOKUP($G2640,'Team Colors'!$A:$B,2,0),"#c9c9c9")</f>
        <v>#002244</v>
      </c>
      <c r="I2640">
        <f>INDEX('Raw Election Data'!$A$1:$AN$3144,MATCH($C2640&amp;" "&amp;$B2640,'Raw Election Data'!$C$1:$C$3144,0),MATCH('Joined Data'!I$1,'Raw Election Data'!$A$1:$AN$1,0))</f>
        <v>89844</v>
      </c>
      <c r="J2640">
        <f>INDEX('Raw Election Data'!$A$1:$AN$3144,MATCH($C2640&amp;" "&amp;$B2640,'Raw Election Data'!$C$1:$C$3144,0),MATCH('Joined Data'!J$1,'Raw Election Data'!$A$1:$AN$1,0))</f>
        <v>6301</v>
      </c>
      <c r="K2640">
        <f>INDEX('Raw Election Data'!$A$1:$AN$3144,MATCH($C2640&amp;" "&amp;$B2640,'Raw Election Data'!$C$1:$C$3144,0),MATCH('Joined Data'!K$1,'Raw Election Data'!$A$1:$AN$1,0))</f>
        <v>23866</v>
      </c>
      <c r="L2640">
        <f>INDEX('Raw Election Data'!$A$1:$AN$3144,MATCH($C2640&amp;" "&amp;$B2640,'Raw Election Data'!$C$1:$C$3144,0),MATCH('Joined Data'!L$1,'Raw Election Data'!$A$1:$AN$1,0))</f>
        <v>31185</v>
      </c>
      <c r="M2640">
        <f>INDEX('Raw Election Data'!$A$1:$AN$3144,MATCH($C2640&amp;" "&amp;$B2640,'Raw Election Data'!$C$1:$C$3144,0),MATCH('Joined Data'!M$1,'Raw Election Data'!$A$1:$AN$1,0))</f>
        <v>0.20205226871893539</v>
      </c>
      <c r="N2640">
        <f>INDEX('Raw Election Data'!$A$1:$AN$3144,MATCH($C2640&amp;" "&amp;$B2640,'Raw Election Data'!$C$1:$C$3144,0),MATCH('Joined Data'!N$1,'Raw Election Data'!$A$1:$AN$1,0))</f>
        <v>0.76530383197049867</v>
      </c>
      <c r="O2640">
        <f>INDEX('Raw Election Data'!$A$1:$AN$3144,MATCH($C2640&amp;" "&amp;$B2640,'Raw Election Data'!$C$1:$C$3144,0),MATCH('Joined Data'!O$1,'Raw Election Data'!$A$1:$AN$1,0))</f>
        <v>-17565</v>
      </c>
      <c r="P2640">
        <f>INDEX('Raw Election Data'!$A$1:$AN$3144,MATCH($C2640&amp;" "&amp;$B2640,'Raw Election Data'!$C$1:$C$3144,0),MATCH('Joined Data'!P$1,'Raw Election Data'!$A$1:$AN$1,0))</f>
        <v>17565</v>
      </c>
      <c r="Q2640">
        <f>INDEX('Raw Election Data'!$A$1:$AN$3144,MATCH($C2640&amp;" "&amp;$B2640,'Raw Election Data'!$C$1:$C$3144,0),MATCH('Joined Data'!Q$1,'Raw Election Data'!$A$1:$AN$1,0))</f>
        <v>-0.56325156325156334</v>
      </c>
      <c r="R2640">
        <f>INDEX('Raw Election Data'!$A$1:$AN$3144,MATCH($C2640&amp;" "&amp;$B2640,'Raw Election Data'!$C$1:$C$3144,0),MATCH('Joined Data'!R$1,'Raw Election Data'!$A$1:$AN$1,0))</f>
        <v>0.56325156325156334</v>
      </c>
    </row>
    <row r="2641" spans="1:18" ht="13.5" hidden="1" customHeight="1" x14ac:dyDescent="0.15">
      <c r="A2641" t="s">
        <v>248</v>
      </c>
      <c r="B2641" t="s">
        <v>6397</v>
      </c>
      <c r="C2641" t="str">
        <f>INDEX(FIPS!$A$1:$E$3236,MATCH($F2641,FIPS!$D$1:$D$3236,0),5)</f>
        <v>Hutchinson County</v>
      </c>
      <c r="D2641" t="s">
        <v>296</v>
      </c>
      <c r="E2641" s="15" t="s">
        <v>168</v>
      </c>
      <c r="F2641" t="s">
        <v>6690</v>
      </c>
      <c r="G2641" t="s">
        <v>439</v>
      </c>
      <c r="H2641" t="str">
        <f>IFERROR(VLOOKUP($G2641,'Team Colors'!$A:$B,2,0),"#c9c9c9")</f>
        <v>#002244</v>
      </c>
      <c r="I2641">
        <f>INDEX('Raw Election Data'!$A$1:$AN$3144,MATCH($C2641&amp;" "&amp;$B2641,'Raw Election Data'!$C$1:$C$3144,0),MATCH('Joined Data'!I$1,'Raw Election Data'!$A$1:$AN$1,0))</f>
        <v>21734</v>
      </c>
      <c r="J2641">
        <f>INDEX('Raw Election Data'!$A$1:$AN$3144,MATCH($C2641&amp;" "&amp;$B2641,'Raw Election Data'!$C$1:$C$3144,0),MATCH('Joined Data'!J$1,'Raw Election Data'!$A$1:$AN$1,0))</f>
        <v>854</v>
      </c>
      <c r="K2641">
        <f>INDEX('Raw Election Data'!$A$1:$AN$3144,MATCH($C2641&amp;" "&amp;$B2641,'Raw Election Data'!$C$1:$C$3144,0),MATCH('Joined Data'!K$1,'Raw Election Data'!$A$1:$AN$1,0))</f>
        <v>7039</v>
      </c>
      <c r="L2641">
        <f>INDEX('Raw Election Data'!$A$1:$AN$3144,MATCH($C2641&amp;" "&amp;$B2641,'Raw Election Data'!$C$1:$C$3144,0),MATCH('Joined Data'!L$1,'Raw Election Data'!$A$1:$AN$1,0))</f>
        <v>8126</v>
      </c>
      <c r="M2641">
        <f>INDEX('Raw Election Data'!$A$1:$AN$3144,MATCH($C2641&amp;" "&amp;$B2641,'Raw Election Data'!$C$1:$C$3144,0),MATCH('Joined Data'!M$1,'Raw Election Data'!$A$1:$AN$1,0))</f>
        <v>0.10509475756829928</v>
      </c>
      <c r="N2641">
        <f>INDEX('Raw Election Data'!$A$1:$AN$3144,MATCH($C2641&amp;" "&amp;$B2641,'Raw Election Data'!$C$1:$C$3144,0),MATCH('Joined Data'!N$1,'Raw Election Data'!$A$1:$AN$1,0))</f>
        <v>0.86623184838789069</v>
      </c>
      <c r="O2641">
        <f>INDEX('Raw Election Data'!$A$1:$AN$3144,MATCH($C2641&amp;" "&amp;$B2641,'Raw Election Data'!$C$1:$C$3144,0),MATCH('Joined Data'!O$1,'Raw Election Data'!$A$1:$AN$1,0))</f>
        <v>-6185</v>
      </c>
      <c r="P2641">
        <f>INDEX('Raw Election Data'!$A$1:$AN$3144,MATCH($C2641&amp;" "&amp;$B2641,'Raw Election Data'!$C$1:$C$3144,0),MATCH('Joined Data'!P$1,'Raw Election Data'!$A$1:$AN$1,0))</f>
        <v>6185</v>
      </c>
      <c r="Q2641">
        <f>INDEX('Raw Election Data'!$A$1:$AN$3144,MATCH($C2641&amp;" "&amp;$B2641,'Raw Election Data'!$C$1:$C$3144,0),MATCH('Joined Data'!Q$1,'Raw Election Data'!$A$1:$AN$1,0))</f>
        <v>-0.76113709081959136</v>
      </c>
      <c r="R2641">
        <f>INDEX('Raw Election Data'!$A$1:$AN$3144,MATCH($C2641&amp;" "&amp;$B2641,'Raw Election Data'!$C$1:$C$3144,0),MATCH('Joined Data'!R$1,'Raw Election Data'!$A$1:$AN$1,0))</f>
        <v>0.76113709081959136</v>
      </c>
    </row>
    <row r="2642" spans="1:18" ht="13.5" hidden="1" customHeight="1" x14ac:dyDescent="0.15">
      <c r="A2642" t="s">
        <v>248</v>
      </c>
      <c r="B2642" t="s">
        <v>6397</v>
      </c>
      <c r="C2642" t="str">
        <f>INDEX(FIPS!$A$1:$E$3236,MATCH($F2642,FIPS!$D$1:$D$3236,0),5)</f>
        <v>Irion County</v>
      </c>
      <c r="D2642" t="s">
        <v>296</v>
      </c>
      <c r="E2642" s="15" t="s">
        <v>169</v>
      </c>
      <c r="F2642" t="s">
        <v>6694</v>
      </c>
      <c r="G2642" t="s">
        <v>439</v>
      </c>
      <c r="H2642" t="str">
        <f>IFERROR(VLOOKUP($G2642,'Team Colors'!$A:$B,2,0),"#c9c9c9")</f>
        <v>#002244</v>
      </c>
      <c r="I2642">
        <f>INDEX('Raw Election Data'!$A$1:$AN$3144,MATCH($C2642&amp;" "&amp;$B2642,'Raw Election Data'!$C$1:$C$3144,0),MATCH('Joined Data'!I$1,'Raw Election Data'!$A$1:$AN$1,0))</f>
        <v>1554</v>
      </c>
      <c r="J2642">
        <f>INDEX('Raw Election Data'!$A$1:$AN$3144,MATCH($C2642&amp;" "&amp;$B2642,'Raw Election Data'!$C$1:$C$3144,0),MATCH('Joined Data'!J$1,'Raw Election Data'!$A$1:$AN$1,0))</f>
        <v>90</v>
      </c>
      <c r="K2642">
        <f>INDEX('Raw Election Data'!$A$1:$AN$3144,MATCH($C2642&amp;" "&amp;$B2642,'Raw Election Data'!$C$1:$C$3144,0),MATCH('Joined Data'!K$1,'Raw Election Data'!$A$1:$AN$1,0))</f>
        <v>660</v>
      </c>
      <c r="L2642">
        <f>INDEX('Raw Election Data'!$A$1:$AN$3144,MATCH($C2642&amp;" "&amp;$B2642,'Raw Election Data'!$C$1:$C$3144,0),MATCH('Joined Data'!L$1,'Raw Election Data'!$A$1:$AN$1,0))</f>
        <v>760</v>
      </c>
      <c r="M2642">
        <f>INDEX('Raw Election Data'!$A$1:$AN$3144,MATCH($C2642&amp;" "&amp;$B2642,'Raw Election Data'!$C$1:$C$3144,0),MATCH('Joined Data'!M$1,'Raw Election Data'!$A$1:$AN$1,0))</f>
        <v>0.11842105263157894</v>
      </c>
      <c r="N2642">
        <f>INDEX('Raw Election Data'!$A$1:$AN$3144,MATCH($C2642&amp;" "&amp;$B2642,'Raw Election Data'!$C$1:$C$3144,0),MATCH('Joined Data'!N$1,'Raw Election Data'!$A$1:$AN$1,0))</f>
        <v>0.86842105263157898</v>
      </c>
      <c r="O2642">
        <f>INDEX('Raw Election Data'!$A$1:$AN$3144,MATCH($C2642&amp;" "&amp;$B2642,'Raw Election Data'!$C$1:$C$3144,0),MATCH('Joined Data'!O$1,'Raw Election Data'!$A$1:$AN$1,0))</f>
        <v>-570</v>
      </c>
      <c r="P2642">
        <f>INDEX('Raw Election Data'!$A$1:$AN$3144,MATCH($C2642&amp;" "&amp;$B2642,'Raw Election Data'!$C$1:$C$3144,0),MATCH('Joined Data'!P$1,'Raw Election Data'!$A$1:$AN$1,0))</f>
        <v>570</v>
      </c>
      <c r="Q2642">
        <f>INDEX('Raw Election Data'!$A$1:$AN$3144,MATCH($C2642&amp;" "&amp;$B2642,'Raw Election Data'!$C$1:$C$3144,0),MATCH('Joined Data'!Q$1,'Raw Election Data'!$A$1:$AN$1,0))</f>
        <v>-0.75</v>
      </c>
      <c r="R2642">
        <f>INDEX('Raw Election Data'!$A$1:$AN$3144,MATCH($C2642&amp;" "&amp;$B2642,'Raw Election Data'!$C$1:$C$3144,0),MATCH('Joined Data'!R$1,'Raw Election Data'!$A$1:$AN$1,0))</f>
        <v>0.75</v>
      </c>
    </row>
    <row r="2643" spans="1:18" ht="13.5" hidden="1" customHeight="1" x14ac:dyDescent="0.15">
      <c r="A2643" t="s">
        <v>248</v>
      </c>
      <c r="B2643" t="s">
        <v>6397</v>
      </c>
      <c r="C2643" t="str">
        <f>INDEX(FIPS!$A$1:$E$3236,MATCH($F2643,FIPS!$D$1:$D$3236,0),5)</f>
        <v>Jack County</v>
      </c>
      <c r="D2643" t="s">
        <v>296</v>
      </c>
      <c r="E2643" s="15" t="s">
        <v>170</v>
      </c>
      <c r="F2643" t="s">
        <v>6698</v>
      </c>
      <c r="G2643" t="s">
        <v>439</v>
      </c>
      <c r="H2643" t="str">
        <f>IFERROR(VLOOKUP($G2643,'Team Colors'!$A:$B,2,0),"#c9c9c9")</f>
        <v>#002244</v>
      </c>
      <c r="I2643">
        <f>INDEX('Raw Election Data'!$A$1:$AN$3144,MATCH($C2643&amp;" "&amp;$B2643,'Raw Election Data'!$C$1:$C$3144,0),MATCH('Joined Data'!I$1,'Raw Election Data'!$A$1:$AN$1,0))</f>
        <v>8878</v>
      </c>
      <c r="J2643">
        <f>INDEX('Raw Election Data'!$A$1:$AN$3144,MATCH($C2643&amp;" "&amp;$B2643,'Raw Election Data'!$C$1:$C$3144,0),MATCH('Joined Data'!J$1,'Raw Election Data'!$A$1:$AN$1,0))</f>
        <v>314</v>
      </c>
      <c r="K2643">
        <f>INDEX('Raw Election Data'!$A$1:$AN$3144,MATCH($C2643&amp;" "&amp;$B2643,'Raw Election Data'!$C$1:$C$3144,0),MATCH('Joined Data'!K$1,'Raw Election Data'!$A$1:$AN$1,0))</f>
        <v>2973</v>
      </c>
      <c r="L2643">
        <f>INDEX('Raw Election Data'!$A$1:$AN$3144,MATCH($C2643&amp;" "&amp;$B2643,'Raw Election Data'!$C$1:$C$3144,0),MATCH('Joined Data'!L$1,'Raw Election Data'!$A$1:$AN$1,0))</f>
        <v>3339</v>
      </c>
      <c r="M2643">
        <f>INDEX('Raw Election Data'!$A$1:$AN$3144,MATCH($C2643&amp;" "&amp;$B2643,'Raw Election Data'!$C$1:$C$3144,0),MATCH('Joined Data'!M$1,'Raw Election Data'!$A$1:$AN$1,0))</f>
        <v>9.4040131775980834E-2</v>
      </c>
      <c r="N2643">
        <f>INDEX('Raw Election Data'!$A$1:$AN$3144,MATCH($C2643&amp;" "&amp;$B2643,'Raw Election Data'!$C$1:$C$3144,0),MATCH('Joined Data'!N$1,'Raw Election Data'!$A$1:$AN$1,0))</f>
        <v>0.89038634321653187</v>
      </c>
      <c r="O2643">
        <f>INDEX('Raw Election Data'!$A$1:$AN$3144,MATCH($C2643&amp;" "&amp;$B2643,'Raw Election Data'!$C$1:$C$3144,0),MATCH('Joined Data'!O$1,'Raw Election Data'!$A$1:$AN$1,0))</f>
        <v>-2659</v>
      </c>
      <c r="P2643">
        <f>INDEX('Raw Election Data'!$A$1:$AN$3144,MATCH($C2643&amp;" "&amp;$B2643,'Raw Election Data'!$C$1:$C$3144,0),MATCH('Joined Data'!P$1,'Raw Election Data'!$A$1:$AN$1,0))</f>
        <v>2659</v>
      </c>
      <c r="Q2643">
        <f>INDEX('Raw Election Data'!$A$1:$AN$3144,MATCH($C2643&amp;" "&amp;$B2643,'Raw Election Data'!$C$1:$C$3144,0),MATCH('Joined Data'!Q$1,'Raw Election Data'!$A$1:$AN$1,0))</f>
        <v>-0.79634621144055107</v>
      </c>
      <c r="R2643">
        <f>INDEX('Raw Election Data'!$A$1:$AN$3144,MATCH($C2643&amp;" "&amp;$B2643,'Raw Election Data'!$C$1:$C$3144,0),MATCH('Joined Data'!R$1,'Raw Election Data'!$A$1:$AN$1,0))</f>
        <v>0.79634621144055107</v>
      </c>
    </row>
    <row r="2644" spans="1:18" ht="13.5" hidden="1" customHeight="1" x14ac:dyDescent="0.15">
      <c r="A2644" t="s">
        <v>248</v>
      </c>
      <c r="B2644" t="s">
        <v>6397</v>
      </c>
      <c r="C2644" t="str">
        <f>INDEX(FIPS!$A$1:$E$3236,MATCH($F2644,FIPS!$D$1:$D$3236,0),5)</f>
        <v>Jackson County</v>
      </c>
      <c r="D2644" t="s">
        <v>296</v>
      </c>
      <c r="E2644" s="15" t="s">
        <v>171</v>
      </c>
      <c r="F2644" t="s">
        <v>6699</v>
      </c>
      <c r="G2644" t="s">
        <v>7759</v>
      </c>
      <c r="H2644" t="str">
        <f>IFERROR(VLOOKUP($G2644,'Team Colors'!$A:$B,2,0),"#c9c9c9")</f>
        <v>#a71930</v>
      </c>
      <c r="I2644">
        <f>INDEX('Raw Election Data'!$A$1:$AN$3144,MATCH($C2644&amp;" "&amp;$B2644,'Raw Election Data'!$C$1:$C$3144,0),MATCH('Joined Data'!I$1,'Raw Election Data'!$A$1:$AN$1,0))</f>
        <v>14816</v>
      </c>
      <c r="J2644">
        <f>INDEX('Raw Election Data'!$A$1:$AN$3144,MATCH($C2644&amp;" "&amp;$B2644,'Raw Election Data'!$C$1:$C$3144,0),MATCH('Joined Data'!J$1,'Raw Election Data'!$A$1:$AN$1,0))</f>
        <v>904</v>
      </c>
      <c r="K2644">
        <f>INDEX('Raw Election Data'!$A$1:$AN$3144,MATCH($C2644&amp;" "&amp;$B2644,'Raw Election Data'!$C$1:$C$3144,0),MATCH('Joined Data'!K$1,'Raw Election Data'!$A$1:$AN$1,0))</f>
        <v>4266</v>
      </c>
      <c r="L2644">
        <f>INDEX('Raw Election Data'!$A$1:$AN$3144,MATCH($C2644&amp;" "&amp;$B2644,'Raw Election Data'!$C$1:$C$3144,0),MATCH('Joined Data'!L$1,'Raw Election Data'!$A$1:$AN$1,0))</f>
        <v>5275</v>
      </c>
      <c r="M2644">
        <f>INDEX('Raw Election Data'!$A$1:$AN$3144,MATCH($C2644&amp;" "&amp;$B2644,'Raw Election Data'!$C$1:$C$3144,0),MATCH('Joined Data'!M$1,'Raw Election Data'!$A$1:$AN$1,0))</f>
        <v>0.1713744075829384</v>
      </c>
      <c r="N2644">
        <f>INDEX('Raw Election Data'!$A$1:$AN$3144,MATCH($C2644&amp;" "&amp;$B2644,'Raw Election Data'!$C$1:$C$3144,0),MATCH('Joined Data'!N$1,'Raw Election Data'!$A$1:$AN$1,0))</f>
        <v>0.80872037914691941</v>
      </c>
      <c r="O2644">
        <f>INDEX('Raw Election Data'!$A$1:$AN$3144,MATCH($C2644&amp;" "&amp;$B2644,'Raw Election Data'!$C$1:$C$3144,0),MATCH('Joined Data'!O$1,'Raw Election Data'!$A$1:$AN$1,0))</f>
        <v>-3362</v>
      </c>
      <c r="P2644">
        <f>INDEX('Raw Election Data'!$A$1:$AN$3144,MATCH($C2644&amp;" "&amp;$B2644,'Raw Election Data'!$C$1:$C$3144,0),MATCH('Joined Data'!P$1,'Raw Election Data'!$A$1:$AN$1,0))</f>
        <v>3362</v>
      </c>
      <c r="Q2644">
        <f>INDEX('Raw Election Data'!$A$1:$AN$3144,MATCH($C2644&amp;" "&amp;$B2644,'Raw Election Data'!$C$1:$C$3144,0),MATCH('Joined Data'!Q$1,'Raw Election Data'!$A$1:$AN$1,0))</f>
        <v>-0.63734597156398098</v>
      </c>
      <c r="R2644">
        <f>INDEX('Raw Election Data'!$A$1:$AN$3144,MATCH($C2644&amp;" "&amp;$B2644,'Raw Election Data'!$C$1:$C$3144,0),MATCH('Joined Data'!R$1,'Raw Election Data'!$A$1:$AN$1,0))</f>
        <v>0.63734597156398098</v>
      </c>
    </row>
    <row r="2645" spans="1:18" ht="13.5" hidden="1" customHeight="1" x14ac:dyDescent="0.15">
      <c r="A2645" t="s">
        <v>248</v>
      </c>
      <c r="B2645" t="s">
        <v>6397</v>
      </c>
      <c r="C2645" t="str">
        <f>INDEX(FIPS!$A$1:$E$3236,MATCH($F2645,FIPS!$D$1:$D$3236,0),5)</f>
        <v>Jasper County</v>
      </c>
      <c r="D2645" t="s">
        <v>296</v>
      </c>
      <c r="E2645" s="15" t="s">
        <v>172</v>
      </c>
      <c r="F2645" t="s">
        <v>6700</v>
      </c>
      <c r="G2645" t="s">
        <v>439</v>
      </c>
      <c r="H2645" t="str">
        <f>IFERROR(VLOOKUP($G2645,'Team Colors'!$A:$B,2,0),"#c9c9c9")</f>
        <v>#002244</v>
      </c>
      <c r="I2645">
        <f>INDEX('Raw Election Data'!$A$1:$AN$3144,MATCH($C2645&amp;" "&amp;$B2645,'Raw Election Data'!$C$1:$C$3144,0),MATCH('Joined Data'!I$1,'Raw Election Data'!$A$1:$AN$1,0))</f>
        <v>35506</v>
      </c>
      <c r="J2645">
        <f>INDEX('Raw Election Data'!$A$1:$AN$3144,MATCH($C2645&amp;" "&amp;$B2645,'Raw Election Data'!$C$1:$C$3144,0),MATCH('Joined Data'!J$1,'Raw Election Data'!$A$1:$AN$1,0))</f>
        <v>2582</v>
      </c>
      <c r="K2645">
        <f>INDEX('Raw Election Data'!$A$1:$AN$3144,MATCH($C2645&amp;" "&amp;$B2645,'Raw Election Data'!$C$1:$C$3144,0),MATCH('Joined Data'!K$1,'Raw Election Data'!$A$1:$AN$1,0))</f>
        <v>10578</v>
      </c>
      <c r="L2645">
        <f>INDEX('Raw Election Data'!$A$1:$AN$3144,MATCH($C2645&amp;" "&amp;$B2645,'Raw Election Data'!$C$1:$C$3144,0),MATCH('Joined Data'!L$1,'Raw Election Data'!$A$1:$AN$1,0))</f>
        <v>13351</v>
      </c>
      <c r="M2645">
        <f>INDEX('Raw Election Data'!$A$1:$AN$3144,MATCH($C2645&amp;" "&amp;$B2645,'Raw Election Data'!$C$1:$C$3144,0),MATCH('Joined Data'!M$1,'Raw Election Data'!$A$1:$AN$1,0))</f>
        <v>0.19339375327690811</v>
      </c>
      <c r="N2645">
        <f>INDEX('Raw Election Data'!$A$1:$AN$3144,MATCH($C2645&amp;" "&amp;$B2645,'Raw Election Data'!$C$1:$C$3144,0),MATCH('Joined Data'!N$1,'Raw Election Data'!$A$1:$AN$1,0))</f>
        <v>0.79230020223204256</v>
      </c>
      <c r="O2645">
        <f>INDEX('Raw Election Data'!$A$1:$AN$3144,MATCH($C2645&amp;" "&amp;$B2645,'Raw Election Data'!$C$1:$C$3144,0),MATCH('Joined Data'!O$1,'Raw Election Data'!$A$1:$AN$1,0))</f>
        <v>-7996</v>
      </c>
      <c r="P2645">
        <f>INDEX('Raw Election Data'!$A$1:$AN$3144,MATCH($C2645&amp;" "&amp;$B2645,'Raw Election Data'!$C$1:$C$3144,0),MATCH('Joined Data'!P$1,'Raw Election Data'!$A$1:$AN$1,0))</f>
        <v>7996</v>
      </c>
      <c r="Q2645">
        <f>INDEX('Raw Election Data'!$A$1:$AN$3144,MATCH($C2645&amp;" "&amp;$B2645,'Raw Election Data'!$C$1:$C$3144,0),MATCH('Joined Data'!Q$1,'Raw Election Data'!$A$1:$AN$1,0))</f>
        <v>-0.59890644895513445</v>
      </c>
      <c r="R2645">
        <f>INDEX('Raw Election Data'!$A$1:$AN$3144,MATCH($C2645&amp;" "&amp;$B2645,'Raw Election Data'!$C$1:$C$3144,0),MATCH('Joined Data'!R$1,'Raw Election Data'!$A$1:$AN$1,0))</f>
        <v>0.59890644895513445</v>
      </c>
    </row>
    <row r="2646" spans="1:18" ht="13.5" hidden="1" customHeight="1" x14ac:dyDescent="0.15">
      <c r="A2646" t="s">
        <v>248</v>
      </c>
      <c r="B2646" t="s">
        <v>6397</v>
      </c>
      <c r="C2646" t="str">
        <f>INDEX(FIPS!$A$1:$E$3236,MATCH($F2646,FIPS!$D$1:$D$3236,0),5)</f>
        <v>Jeff Davis County</v>
      </c>
      <c r="D2646" t="s">
        <v>296</v>
      </c>
      <c r="E2646" s="15" t="s">
        <v>173</v>
      </c>
      <c r="F2646" t="s">
        <v>6701</v>
      </c>
      <c r="G2646" t="s">
        <v>439</v>
      </c>
      <c r="H2646" t="str">
        <f>IFERROR(VLOOKUP($G2646,'Team Colors'!$A:$B,2,0),"#c9c9c9")</f>
        <v>#002244</v>
      </c>
      <c r="I2646">
        <f>INDEX('Raw Election Data'!$A$1:$AN$3144,MATCH($C2646&amp;" "&amp;$B2646,'Raw Election Data'!$C$1:$C$3144,0),MATCH('Joined Data'!I$1,'Raw Election Data'!$A$1:$AN$1,0))</f>
        <v>2156</v>
      </c>
      <c r="J2646">
        <f>INDEX('Raw Election Data'!$A$1:$AN$3144,MATCH($C2646&amp;" "&amp;$B2646,'Raw Election Data'!$C$1:$C$3144,0),MATCH('Joined Data'!J$1,'Raw Election Data'!$A$1:$AN$1,0))</f>
        <v>422</v>
      </c>
      <c r="K2646">
        <f>INDEX('Raw Election Data'!$A$1:$AN$3144,MATCH($C2646&amp;" "&amp;$B2646,'Raw Election Data'!$C$1:$C$3144,0),MATCH('Joined Data'!K$1,'Raw Election Data'!$A$1:$AN$1,0))</f>
        <v>694</v>
      </c>
      <c r="L2646">
        <f>INDEX('Raw Election Data'!$A$1:$AN$3144,MATCH($C2646&amp;" "&amp;$B2646,'Raw Election Data'!$C$1:$C$3144,0),MATCH('Joined Data'!L$1,'Raw Election Data'!$A$1:$AN$1,0))</f>
        <v>1175</v>
      </c>
      <c r="M2646">
        <f>INDEX('Raw Election Data'!$A$1:$AN$3144,MATCH($C2646&amp;" "&amp;$B2646,'Raw Election Data'!$C$1:$C$3144,0),MATCH('Joined Data'!M$1,'Raw Election Data'!$A$1:$AN$1,0))</f>
        <v>0.35914893617021276</v>
      </c>
      <c r="N2646">
        <f>INDEX('Raw Election Data'!$A$1:$AN$3144,MATCH($C2646&amp;" "&amp;$B2646,'Raw Election Data'!$C$1:$C$3144,0),MATCH('Joined Data'!N$1,'Raw Election Data'!$A$1:$AN$1,0))</f>
        <v>0.59063829787234046</v>
      </c>
      <c r="O2646">
        <f>INDEX('Raw Election Data'!$A$1:$AN$3144,MATCH($C2646&amp;" "&amp;$B2646,'Raw Election Data'!$C$1:$C$3144,0),MATCH('Joined Data'!O$1,'Raw Election Data'!$A$1:$AN$1,0))</f>
        <v>-272</v>
      </c>
      <c r="P2646">
        <f>INDEX('Raw Election Data'!$A$1:$AN$3144,MATCH($C2646&amp;" "&amp;$B2646,'Raw Election Data'!$C$1:$C$3144,0),MATCH('Joined Data'!P$1,'Raw Election Data'!$A$1:$AN$1,0))</f>
        <v>272</v>
      </c>
      <c r="Q2646">
        <f>INDEX('Raw Election Data'!$A$1:$AN$3144,MATCH($C2646&amp;" "&amp;$B2646,'Raw Election Data'!$C$1:$C$3144,0),MATCH('Joined Data'!Q$1,'Raw Election Data'!$A$1:$AN$1,0))</f>
        <v>-0.23148936170212769</v>
      </c>
      <c r="R2646">
        <f>INDEX('Raw Election Data'!$A$1:$AN$3144,MATCH($C2646&amp;" "&amp;$B2646,'Raw Election Data'!$C$1:$C$3144,0),MATCH('Joined Data'!R$1,'Raw Election Data'!$A$1:$AN$1,0))</f>
        <v>0.23148936170212769</v>
      </c>
    </row>
    <row r="2647" spans="1:18" ht="13.5" hidden="1" customHeight="1" x14ac:dyDescent="0.15">
      <c r="A2647" t="s">
        <v>248</v>
      </c>
      <c r="B2647" t="s">
        <v>6397</v>
      </c>
      <c r="C2647" t="str">
        <f>INDEX(FIPS!$A$1:$E$3236,MATCH($F2647,FIPS!$D$1:$D$3236,0),5)</f>
        <v>Jefferson County</v>
      </c>
      <c r="D2647" t="s">
        <v>296</v>
      </c>
      <c r="E2647" s="15" t="s">
        <v>174</v>
      </c>
      <c r="F2647" t="s">
        <v>6702</v>
      </c>
      <c r="G2647" t="s">
        <v>439</v>
      </c>
      <c r="H2647" t="str">
        <f>IFERROR(VLOOKUP($G2647,'Team Colors'!$A:$B,2,0),"#c9c9c9")</f>
        <v>#002244</v>
      </c>
      <c r="I2647">
        <f>INDEX('Raw Election Data'!$A$1:$AN$3144,MATCH($C2647&amp;" "&amp;$B2647,'Raw Election Data'!$C$1:$C$3144,0),MATCH('Joined Data'!I$1,'Raw Election Data'!$A$1:$AN$1,0))</f>
        <v>254308</v>
      </c>
      <c r="J2647">
        <f>INDEX('Raw Election Data'!$A$1:$AN$3144,MATCH($C2647&amp;" "&amp;$B2647,'Raw Election Data'!$C$1:$C$3144,0),MATCH('Joined Data'!J$1,'Raw Election Data'!$A$1:$AN$1,0))</f>
        <v>42404</v>
      </c>
      <c r="K2647">
        <f>INDEX('Raw Election Data'!$A$1:$AN$3144,MATCH($C2647&amp;" "&amp;$B2647,'Raw Election Data'!$C$1:$C$3144,0),MATCH('Joined Data'!K$1,'Raw Election Data'!$A$1:$AN$1,0))</f>
        <v>42828</v>
      </c>
      <c r="L2647">
        <f>INDEX('Raw Election Data'!$A$1:$AN$3144,MATCH($C2647&amp;" "&amp;$B2647,'Raw Election Data'!$C$1:$C$3144,0),MATCH('Joined Data'!L$1,'Raw Election Data'!$A$1:$AN$1,0))</f>
        <v>87363</v>
      </c>
      <c r="M2647">
        <f>INDEX('Raw Election Data'!$A$1:$AN$3144,MATCH($C2647&amp;" "&amp;$B2647,'Raw Election Data'!$C$1:$C$3144,0),MATCH('Joined Data'!M$1,'Raw Election Data'!$A$1:$AN$1,0))</f>
        <v>0.48537710472396783</v>
      </c>
      <c r="N2647">
        <f>INDEX('Raw Election Data'!$A$1:$AN$3144,MATCH($C2647&amp;" "&amp;$B2647,'Raw Election Data'!$C$1:$C$3144,0),MATCH('Joined Data'!N$1,'Raw Election Data'!$A$1:$AN$1,0))</f>
        <v>0.49023041791147282</v>
      </c>
      <c r="O2647">
        <f>INDEX('Raw Election Data'!$A$1:$AN$3144,MATCH($C2647&amp;" "&amp;$B2647,'Raw Election Data'!$C$1:$C$3144,0),MATCH('Joined Data'!O$1,'Raw Election Data'!$A$1:$AN$1,0))</f>
        <v>-424</v>
      </c>
      <c r="P2647">
        <f>INDEX('Raw Election Data'!$A$1:$AN$3144,MATCH($C2647&amp;" "&amp;$B2647,'Raw Election Data'!$C$1:$C$3144,0),MATCH('Joined Data'!P$1,'Raw Election Data'!$A$1:$AN$1,0))</f>
        <v>424</v>
      </c>
      <c r="Q2647">
        <f>INDEX('Raw Election Data'!$A$1:$AN$3144,MATCH($C2647&amp;" "&amp;$B2647,'Raw Election Data'!$C$1:$C$3144,0),MATCH('Joined Data'!Q$1,'Raw Election Data'!$A$1:$AN$1,0))</f>
        <v>-4.8533131875049818E-3</v>
      </c>
      <c r="R2647">
        <f>INDEX('Raw Election Data'!$A$1:$AN$3144,MATCH($C2647&amp;" "&amp;$B2647,'Raw Election Data'!$C$1:$C$3144,0),MATCH('Joined Data'!R$1,'Raw Election Data'!$A$1:$AN$1,0))</f>
        <v>4.8533131875049818E-3</v>
      </c>
    </row>
    <row r="2648" spans="1:18" ht="13.5" hidden="1" customHeight="1" x14ac:dyDescent="0.15">
      <c r="A2648" t="s">
        <v>248</v>
      </c>
      <c r="B2648" t="s">
        <v>6397</v>
      </c>
      <c r="C2648" t="str">
        <f>INDEX(FIPS!$A$1:$E$3236,MATCH($F2648,FIPS!$D$1:$D$3236,0),5)</f>
        <v>Jim Hogg County</v>
      </c>
      <c r="D2648" t="s">
        <v>296</v>
      </c>
      <c r="E2648" s="15" t="s">
        <v>175</v>
      </c>
      <c r="F2648" t="s">
        <v>6704</v>
      </c>
      <c r="G2648" t="s">
        <v>439</v>
      </c>
      <c r="H2648" t="str">
        <f>IFERROR(VLOOKUP($G2648,'Team Colors'!$A:$B,2,0),"#c9c9c9")</f>
        <v>#002244</v>
      </c>
      <c r="I2648">
        <f>INDEX('Raw Election Data'!$A$1:$AN$3144,MATCH($C2648&amp;" "&amp;$B2648,'Raw Election Data'!$C$1:$C$3144,0),MATCH('Joined Data'!I$1,'Raw Election Data'!$A$1:$AN$1,0))</f>
        <v>5200</v>
      </c>
      <c r="J2648">
        <f>INDEX('Raw Election Data'!$A$1:$AN$3144,MATCH($C2648&amp;" "&amp;$B2648,'Raw Election Data'!$C$1:$C$3144,0),MATCH('Joined Data'!J$1,'Raw Election Data'!$A$1:$AN$1,0))</f>
        <v>1635</v>
      </c>
      <c r="K2648">
        <f>INDEX('Raw Election Data'!$A$1:$AN$3144,MATCH($C2648&amp;" "&amp;$B2648,'Raw Election Data'!$C$1:$C$3144,0),MATCH('Joined Data'!K$1,'Raw Election Data'!$A$1:$AN$1,0))</f>
        <v>430</v>
      </c>
      <c r="L2648">
        <f>INDEX('Raw Election Data'!$A$1:$AN$3144,MATCH($C2648&amp;" "&amp;$B2648,'Raw Election Data'!$C$1:$C$3144,0),MATCH('Joined Data'!L$1,'Raw Election Data'!$A$1:$AN$1,0))</f>
        <v>2119</v>
      </c>
      <c r="M2648">
        <f>INDEX('Raw Election Data'!$A$1:$AN$3144,MATCH($C2648&amp;" "&amp;$B2648,'Raw Election Data'!$C$1:$C$3144,0),MATCH('Joined Data'!M$1,'Raw Election Data'!$A$1:$AN$1,0))</f>
        <v>0.77159037281736664</v>
      </c>
      <c r="N2648">
        <f>INDEX('Raw Election Data'!$A$1:$AN$3144,MATCH($C2648&amp;" "&amp;$B2648,'Raw Election Data'!$C$1:$C$3144,0),MATCH('Joined Data'!N$1,'Raw Election Data'!$A$1:$AN$1,0))</f>
        <v>0.20292590844738084</v>
      </c>
      <c r="O2648">
        <f>INDEX('Raw Election Data'!$A$1:$AN$3144,MATCH($C2648&amp;" "&amp;$B2648,'Raw Election Data'!$C$1:$C$3144,0),MATCH('Joined Data'!O$1,'Raw Election Data'!$A$1:$AN$1,0))</f>
        <v>1205</v>
      </c>
      <c r="P2648">
        <f>INDEX('Raw Election Data'!$A$1:$AN$3144,MATCH($C2648&amp;" "&amp;$B2648,'Raw Election Data'!$C$1:$C$3144,0),MATCH('Joined Data'!P$1,'Raw Election Data'!$A$1:$AN$1,0))</f>
        <v>-1205</v>
      </c>
      <c r="Q2648">
        <f>INDEX('Raw Election Data'!$A$1:$AN$3144,MATCH($C2648&amp;" "&amp;$B2648,'Raw Election Data'!$C$1:$C$3144,0),MATCH('Joined Data'!Q$1,'Raw Election Data'!$A$1:$AN$1,0))</f>
        <v>0.56866446436998586</v>
      </c>
      <c r="R2648">
        <f>INDEX('Raw Election Data'!$A$1:$AN$3144,MATCH($C2648&amp;" "&amp;$B2648,'Raw Election Data'!$C$1:$C$3144,0),MATCH('Joined Data'!R$1,'Raw Election Data'!$A$1:$AN$1,0))</f>
        <v>-0.56866446436998586</v>
      </c>
    </row>
    <row r="2649" spans="1:18" ht="13.5" hidden="1" customHeight="1" x14ac:dyDescent="0.15">
      <c r="A2649" t="s">
        <v>248</v>
      </c>
      <c r="B2649" t="s">
        <v>6397</v>
      </c>
      <c r="C2649" t="str">
        <f>INDEX(FIPS!$A$1:$E$3236,MATCH($F2649,FIPS!$D$1:$D$3236,0),5)</f>
        <v>Jim Wells County</v>
      </c>
      <c r="D2649" t="s">
        <v>296</v>
      </c>
      <c r="E2649" s="15" t="s">
        <v>176</v>
      </c>
      <c r="F2649" t="s">
        <v>6706</v>
      </c>
      <c r="G2649" t="s">
        <v>439</v>
      </c>
      <c r="H2649" t="str">
        <f>IFERROR(VLOOKUP($G2649,'Team Colors'!$A:$B,2,0),"#c9c9c9")</f>
        <v>#002244</v>
      </c>
      <c r="I2649">
        <f>INDEX('Raw Election Data'!$A$1:$AN$3144,MATCH($C2649&amp;" "&amp;$B2649,'Raw Election Data'!$C$1:$C$3144,0),MATCH('Joined Data'!I$1,'Raw Election Data'!$A$1:$AN$1,0))</f>
        <v>41382</v>
      </c>
      <c r="J2649">
        <f>INDEX('Raw Election Data'!$A$1:$AN$3144,MATCH($C2649&amp;" "&amp;$B2649,'Raw Election Data'!$C$1:$C$3144,0),MATCH('Joined Data'!J$1,'Raw Election Data'!$A$1:$AN$1,0))</f>
        <v>6688</v>
      </c>
      <c r="K2649">
        <f>INDEX('Raw Election Data'!$A$1:$AN$3144,MATCH($C2649&amp;" "&amp;$B2649,'Raw Election Data'!$C$1:$C$3144,0),MATCH('Joined Data'!K$1,'Raw Election Data'!$A$1:$AN$1,0))</f>
        <v>5411</v>
      </c>
      <c r="L2649">
        <f>INDEX('Raw Election Data'!$A$1:$AN$3144,MATCH($C2649&amp;" "&amp;$B2649,'Raw Election Data'!$C$1:$C$3144,0),MATCH('Joined Data'!L$1,'Raw Election Data'!$A$1:$AN$1,0))</f>
        <v>12346</v>
      </c>
      <c r="M2649">
        <f>INDEX('Raw Election Data'!$A$1:$AN$3144,MATCH($C2649&amp;" "&amp;$B2649,'Raw Election Data'!$C$1:$C$3144,0),MATCH('Joined Data'!M$1,'Raw Election Data'!$A$1:$AN$1,0))</f>
        <v>0.54171391543819858</v>
      </c>
      <c r="N2649">
        <f>INDEX('Raw Election Data'!$A$1:$AN$3144,MATCH($C2649&amp;" "&amp;$B2649,'Raw Election Data'!$C$1:$C$3144,0),MATCH('Joined Data'!N$1,'Raw Election Data'!$A$1:$AN$1,0))</f>
        <v>0.43827960473027699</v>
      </c>
      <c r="O2649">
        <f>INDEX('Raw Election Data'!$A$1:$AN$3144,MATCH($C2649&amp;" "&amp;$B2649,'Raw Election Data'!$C$1:$C$3144,0),MATCH('Joined Data'!O$1,'Raw Election Data'!$A$1:$AN$1,0))</f>
        <v>1277</v>
      </c>
      <c r="P2649">
        <f>INDEX('Raw Election Data'!$A$1:$AN$3144,MATCH($C2649&amp;" "&amp;$B2649,'Raw Election Data'!$C$1:$C$3144,0),MATCH('Joined Data'!P$1,'Raw Election Data'!$A$1:$AN$1,0))</f>
        <v>-1277</v>
      </c>
      <c r="Q2649">
        <f>INDEX('Raw Election Data'!$A$1:$AN$3144,MATCH($C2649&amp;" "&amp;$B2649,'Raw Election Data'!$C$1:$C$3144,0),MATCH('Joined Data'!Q$1,'Raw Election Data'!$A$1:$AN$1,0))</f>
        <v>0.10343431070792158</v>
      </c>
      <c r="R2649">
        <f>INDEX('Raw Election Data'!$A$1:$AN$3144,MATCH($C2649&amp;" "&amp;$B2649,'Raw Election Data'!$C$1:$C$3144,0),MATCH('Joined Data'!R$1,'Raw Election Data'!$A$1:$AN$1,0))</f>
        <v>-0.10343431070792158</v>
      </c>
    </row>
    <row r="2650" spans="1:18" ht="13.5" hidden="1" customHeight="1" x14ac:dyDescent="0.15">
      <c r="A2650" t="s">
        <v>248</v>
      </c>
      <c r="B2650" t="s">
        <v>6397</v>
      </c>
      <c r="C2650" t="str">
        <f>INDEX(FIPS!$A$1:$E$3236,MATCH($F2650,FIPS!$D$1:$D$3236,0),5)</f>
        <v>Johnson County</v>
      </c>
      <c r="D2650" t="s">
        <v>296</v>
      </c>
      <c r="E2650" s="15" t="s">
        <v>177</v>
      </c>
      <c r="F2650" t="s">
        <v>6709</v>
      </c>
      <c r="G2650" t="s">
        <v>439</v>
      </c>
      <c r="H2650" t="str">
        <f>IFERROR(VLOOKUP($G2650,'Team Colors'!$A:$B,2,0),"#c9c9c9")</f>
        <v>#002244</v>
      </c>
      <c r="I2650">
        <f>INDEX('Raw Election Data'!$A$1:$AN$3144,MATCH($C2650&amp;" "&amp;$B2650,'Raw Election Data'!$C$1:$C$3144,0),MATCH('Joined Data'!I$1,'Raw Election Data'!$A$1:$AN$1,0))</f>
        <v>159990</v>
      </c>
      <c r="J2650">
        <f>INDEX('Raw Election Data'!$A$1:$AN$3144,MATCH($C2650&amp;" "&amp;$B2650,'Raw Election Data'!$C$1:$C$3144,0),MATCH('Joined Data'!J$1,'Raw Election Data'!$A$1:$AN$1,0))</f>
        <v>10976</v>
      </c>
      <c r="K2650">
        <f>INDEX('Raw Election Data'!$A$1:$AN$3144,MATCH($C2650&amp;" "&amp;$B2650,'Raw Election Data'!$C$1:$C$3144,0),MATCH('Joined Data'!K$1,'Raw Election Data'!$A$1:$AN$1,0))</f>
        <v>44370</v>
      </c>
      <c r="L2650">
        <f>INDEX('Raw Election Data'!$A$1:$AN$3144,MATCH($C2650&amp;" "&amp;$B2650,'Raw Election Data'!$C$1:$C$3144,0),MATCH('Joined Data'!L$1,'Raw Election Data'!$A$1:$AN$1,0))</f>
        <v>57270</v>
      </c>
      <c r="M2650">
        <f>INDEX('Raw Election Data'!$A$1:$AN$3144,MATCH($C2650&amp;" "&amp;$B2650,'Raw Election Data'!$C$1:$C$3144,0),MATCH('Joined Data'!M$1,'Raw Election Data'!$A$1:$AN$1,0))</f>
        <v>0.19165357080495896</v>
      </c>
      <c r="N2650">
        <f>INDEX('Raw Election Data'!$A$1:$AN$3144,MATCH($C2650&amp;" "&amp;$B2650,'Raw Election Data'!$C$1:$C$3144,0),MATCH('Joined Data'!N$1,'Raw Election Data'!$A$1:$AN$1,0))</f>
        <v>0.77475117862755372</v>
      </c>
      <c r="O2650">
        <f>INDEX('Raw Election Data'!$A$1:$AN$3144,MATCH($C2650&amp;" "&amp;$B2650,'Raw Election Data'!$C$1:$C$3144,0),MATCH('Joined Data'!O$1,'Raw Election Data'!$A$1:$AN$1,0))</f>
        <v>-33394</v>
      </c>
      <c r="P2650">
        <f>INDEX('Raw Election Data'!$A$1:$AN$3144,MATCH($C2650&amp;" "&amp;$B2650,'Raw Election Data'!$C$1:$C$3144,0),MATCH('Joined Data'!P$1,'Raw Election Data'!$A$1:$AN$1,0))</f>
        <v>33394</v>
      </c>
      <c r="Q2650">
        <f>INDEX('Raw Election Data'!$A$1:$AN$3144,MATCH($C2650&amp;" "&amp;$B2650,'Raw Election Data'!$C$1:$C$3144,0),MATCH('Joined Data'!Q$1,'Raw Election Data'!$A$1:$AN$1,0))</f>
        <v>-0.58309760782259479</v>
      </c>
      <c r="R2650">
        <f>INDEX('Raw Election Data'!$A$1:$AN$3144,MATCH($C2650&amp;" "&amp;$B2650,'Raw Election Data'!$C$1:$C$3144,0),MATCH('Joined Data'!R$1,'Raw Election Data'!$A$1:$AN$1,0))</f>
        <v>0.58309760782259479</v>
      </c>
    </row>
    <row r="2651" spans="1:18" ht="13.5" hidden="1" customHeight="1" x14ac:dyDescent="0.15">
      <c r="A2651" t="s">
        <v>248</v>
      </c>
      <c r="B2651" t="s">
        <v>6397</v>
      </c>
      <c r="C2651" t="str">
        <f>INDEX(FIPS!$A$1:$E$3236,MATCH($F2651,FIPS!$D$1:$D$3236,0),5)</f>
        <v>Jones County</v>
      </c>
      <c r="D2651" t="s">
        <v>296</v>
      </c>
      <c r="E2651" s="15" t="s">
        <v>178</v>
      </c>
      <c r="F2651" t="s">
        <v>6710</v>
      </c>
      <c r="G2651" t="s">
        <v>439</v>
      </c>
      <c r="H2651" t="str">
        <f>IFERROR(VLOOKUP($G2651,'Team Colors'!$A:$B,2,0),"#c9c9c9")</f>
        <v>#002244</v>
      </c>
      <c r="I2651">
        <f>INDEX('Raw Election Data'!$A$1:$AN$3144,MATCH($C2651&amp;" "&amp;$B2651,'Raw Election Data'!$C$1:$C$3144,0),MATCH('Joined Data'!I$1,'Raw Election Data'!$A$1:$AN$1,0))</f>
        <v>19970</v>
      </c>
      <c r="J2651">
        <f>INDEX('Raw Election Data'!$A$1:$AN$3144,MATCH($C2651&amp;" "&amp;$B2651,'Raw Election Data'!$C$1:$C$3144,0),MATCH('Joined Data'!J$1,'Raw Election Data'!$A$1:$AN$1,0))</f>
        <v>935</v>
      </c>
      <c r="K2651">
        <f>INDEX('Raw Election Data'!$A$1:$AN$3144,MATCH($C2651&amp;" "&amp;$B2651,'Raw Election Data'!$C$1:$C$3144,0),MATCH('Joined Data'!K$1,'Raw Election Data'!$A$1:$AN$1,0))</f>
        <v>4815</v>
      </c>
      <c r="L2651">
        <f>INDEX('Raw Election Data'!$A$1:$AN$3144,MATCH($C2651&amp;" "&amp;$B2651,'Raw Election Data'!$C$1:$C$3144,0),MATCH('Joined Data'!L$1,'Raw Election Data'!$A$1:$AN$1,0))</f>
        <v>5932</v>
      </c>
      <c r="M2651">
        <f>INDEX('Raw Election Data'!$A$1:$AN$3144,MATCH($C2651&amp;" "&amp;$B2651,'Raw Election Data'!$C$1:$C$3144,0),MATCH('Joined Data'!M$1,'Raw Election Data'!$A$1:$AN$1,0))</f>
        <v>0.15761968981793661</v>
      </c>
      <c r="N2651">
        <f>INDEX('Raw Election Data'!$A$1:$AN$3144,MATCH($C2651&amp;" "&amp;$B2651,'Raw Election Data'!$C$1:$C$3144,0),MATCH('Joined Data'!N$1,'Raw Election Data'!$A$1:$AN$1,0))</f>
        <v>0.81169925826028322</v>
      </c>
      <c r="O2651">
        <f>INDEX('Raw Election Data'!$A$1:$AN$3144,MATCH($C2651&amp;" "&amp;$B2651,'Raw Election Data'!$C$1:$C$3144,0),MATCH('Joined Data'!O$1,'Raw Election Data'!$A$1:$AN$1,0))</f>
        <v>-3880</v>
      </c>
      <c r="P2651">
        <f>INDEX('Raw Election Data'!$A$1:$AN$3144,MATCH($C2651&amp;" "&amp;$B2651,'Raw Election Data'!$C$1:$C$3144,0),MATCH('Joined Data'!P$1,'Raw Election Data'!$A$1:$AN$1,0))</f>
        <v>3880</v>
      </c>
      <c r="Q2651">
        <f>INDEX('Raw Election Data'!$A$1:$AN$3144,MATCH($C2651&amp;" "&amp;$B2651,'Raw Election Data'!$C$1:$C$3144,0),MATCH('Joined Data'!Q$1,'Raw Election Data'!$A$1:$AN$1,0))</f>
        <v>-0.6540795684423466</v>
      </c>
      <c r="R2651">
        <f>INDEX('Raw Election Data'!$A$1:$AN$3144,MATCH($C2651&amp;" "&amp;$B2651,'Raw Election Data'!$C$1:$C$3144,0),MATCH('Joined Data'!R$1,'Raw Election Data'!$A$1:$AN$1,0))</f>
        <v>0.6540795684423466</v>
      </c>
    </row>
    <row r="2652" spans="1:18" ht="13.5" hidden="1" customHeight="1" x14ac:dyDescent="0.15">
      <c r="A2652" t="s">
        <v>248</v>
      </c>
      <c r="B2652" t="s">
        <v>6397</v>
      </c>
      <c r="C2652" t="str">
        <f>INDEX(FIPS!$A$1:$E$3236,MATCH($F2652,FIPS!$D$1:$D$3236,0),5)</f>
        <v>Karnes County</v>
      </c>
      <c r="D2652" t="s">
        <v>296</v>
      </c>
      <c r="E2652" s="15" t="s">
        <v>179</v>
      </c>
      <c r="F2652" t="s">
        <v>6712</v>
      </c>
      <c r="G2652" t="s">
        <v>439</v>
      </c>
      <c r="H2652" t="str">
        <f>IFERROR(VLOOKUP($G2652,'Team Colors'!$A:$B,2,0),"#c9c9c9")</f>
        <v>#002244</v>
      </c>
      <c r="I2652">
        <f>INDEX('Raw Election Data'!$A$1:$AN$3144,MATCH($C2652&amp;" "&amp;$B2652,'Raw Election Data'!$C$1:$C$3144,0),MATCH('Joined Data'!I$1,'Raw Election Data'!$A$1:$AN$1,0))</f>
        <v>14975</v>
      </c>
      <c r="J2652">
        <f>INDEX('Raw Election Data'!$A$1:$AN$3144,MATCH($C2652&amp;" "&amp;$B2652,'Raw Election Data'!$C$1:$C$3144,0),MATCH('Joined Data'!J$1,'Raw Election Data'!$A$1:$AN$1,0))</f>
        <v>1144</v>
      </c>
      <c r="K2652">
        <f>INDEX('Raw Election Data'!$A$1:$AN$3144,MATCH($C2652&amp;" "&amp;$B2652,'Raw Election Data'!$C$1:$C$3144,0),MATCH('Joined Data'!K$1,'Raw Election Data'!$A$1:$AN$1,0))</f>
        <v>2959</v>
      </c>
      <c r="L2652">
        <f>INDEX('Raw Election Data'!$A$1:$AN$3144,MATCH($C2652&amp;" "&amp;$B2652,'Raw Election Data'!$C$1:$C$3144,0),MATCH('Joined Data'!L$1,'Raw Election Data'!$A$1:$AN$1,0))</f>
        <v>4185</v>
      </c>
      <c r="M2652">
        <f>INDEX('Raw Election Data'!$A$1:$AN$3144,MATCH($C2652&amp;" "&amp;$B2652,'Raw Election Data'!$C$1:$C$3144,0),MATCH('Joined Data'!M$1,'Raw Election Data'!$A$1:$AN$1,0))</f>
        <v>0.27335722819593788</v>
      </c>
      <c r="N2652">
        <f>INDEX('Raw Election Data'!$A$1:$AN$3144,MATCH($C2652&amp;" "&amp;$B2652,'Raw Election Data'!$C$1:$C$3144,0),MATCH('Joined Data'!N$1,'Raw Election Data'!$A$1:$AN$1,0))</f>
        <v>0.7070489844683393</v>
      </c>
      <c r="O2652">
        <f>INDEX('Raw Election Data'!$A$1:$AN$3144,MATCH($C2652&amp;" "&amp;$B2652,'Raw Election Data'!$C$1:$C$3144,0),MATCH('Joined Data'!O$1,'Raw Election Data'!$A$1:$AN$1,0))</f>
        <v>-1815</v>
      </c>
      <c r="P2652">
        <f>INDEX('Raw Election Data'!$A$1:$AN$3144,MATCH($C2652&amp;" "&amp;$B2652,'Raw Election Data'!$C$1:$C$3144,0),MATCH('Joined Data'!P$1,'Raw Election Data'!$A$1:$AN$1,0))</f>
        <v>1815</v>
      </c>
      <c r="Q2652">
        <f>INDEX('Raw Election Data'!$A$1:$AN$3144,MATCH($C2652&amp;" "&amp;$B2652,'Raw Election Data'!$C$1:$C$3144,0),MATCH('Joined Data'!Q$1,'Raw Election Data'!$A$1:$AN$1,0))</f>
        <v>-0.43369175627240142</v>
      </c>
      <c r="R2652">
        <f>INDEX('Raw Election Data'!$A$1:$AN$3144,MATCH($C2652&amp;" "&amp;$B2652,'Raw Election Data'!$C$1:$C$3144,0),MATCH('Joined Data'!R$1,'Raw Election Data'!$A$1:$AN$1,0))</f>
        <v>0.43369175627240142</v>
      </c>
    </row>
    <row r="2653" spans="1:18" ht="13.5" hidden="1" customHeight="1" x14ac:dyDescent="0.15">
      <c r="A2653" t="s">
        <v>248</v>
      </c>
      <c r="B2653" t="s">
        <v>6397</v>
      </c>
      <c r="C2653" t="str">
        <f>INDEX(FIPS!$A$1:$E$3236,MATCH($F2653,FIPS!$D$1:$D$3236,0),5)</f>
        <v>Kaufman County</v>
      </c>
      <c r="D2653" t="s">
        <v>296</v>
      </c>
      <c r="E2653" s="15" t="s">
        <v>180</v>
      </c>
      <c r="F2653" t="s">
        <v>6714</v>
      </c>
      <c r="G2653" t="s">
        <v>439</v>
      </c>
      <c r="H2653" t="str">
        <f>IFERROR(VLOOKUP($G2653,'Team Colors'!$A:$B,2,0),"#c9c9c9")</f>
        <v>#002244</v>
      </c>
      <c r="I2653">
        <f>INDEX('Raw Election Data'!$A$1:$AN$3144,MATCH($C2653&amp;" "&amp;$B2653,'Raw Election Data'!$C$1:$C$3144,0),MATCH('Joined Data'!I$1,'Raw Election Data'!$A$1:$AN$1,0))</f>
        <v>114690</v>
      </c>
      <c r="J2653">
        <f>INDEX('Raw Election Data'!$A$1:$AN$3144,MATCH($C2653&amp;" "&amp;$B2653,'Raw Election Data'!$C$1:$C$3144,0),MATCH('Joined Data'!J$1,'Raw Election Data'!$A$1:$AN$1,0))</f>
        <v>10265</v>
      </c>
      <c r="K2653">
        <f>INDEX('Raw Election Data'!$A$1:$AN$3144,MATCH($C2653&amp;" "&amp;$B2653,'Raw Election Data'!$C$1:$C$3144,0),MATCH('Joined Data'!K$1,'Raw Election Data'!$A$1:$AN$1,0))</f>
        <v>29537</v>
      </c>
      <c r="L2653">
        <f>INDEX('Raw Election Data'!$A$1:$AN$3144,MATCH($C2653&amp;" "&amp;$B2653,'Raw Election Data'!$C$1:$C$3144,0),MATCH('Joined Data'!L$1,'Raw Election Data'!$A$1:$AN$1,0))</f>
        <v>40979</v>
      </c>
      <c r="M2653">
        <f>INDEX('Raw Election Data'!$A$1:$AN$3144,MATCH($C2653&amp;" "&amp;$B2653,'Raw Election Data'!$C$1:$C$3144,0),MATCH('Joined Data'!M$1,'Raw Election Data'!$A$1:$AN$1,0))</f>
        <v>0.25049415554308302</v>
      </c>
      <c r="N2653">
        <f>INDEX('Raw Election Data'!$A$1:$AN$3144,MATCH($C2653&amp;" "&amp;$B2653,'Raw Election Data'!$C$1:$C$3144,0),MATCH('Joined Data'!N$1,'Raw Election Data'!$A$1:$AN$1,0))</f>
        <v>0.72078381610092979</v>
      </c>
      <c r="O2653">
        <f>INDEX('Raw Election Data'!$A$1:$AN$3144,MATCH($C2653&amp;" "&amp;$B2653,'Raw Election Data'!$C$1:$C$3144,0),MATCH('Joined Data'!O$1,'Raw Election Data'!$A$1:$AN$1,0))</f>
        <v>-19272</v>
      </c>
      <c r="P2653">
        <f>INDEX('Raw Election Data'!$A$1:$AN$3144,MATCH($C2653&amp;" "&amp;$B2653,'Raw Election Data'!$C$1:$C$3144,0),MATCH('Joined Data'!P$1,'Raw Election Data'!$A$1:$AN$1,0))</f>
        <v>19272</v>
      </c>
      <c r="Q2653">
        <f>INDEX('Raw Election Data'!$A$1:$AN$3144,MATCH($C2653&amp;" "&amp;$B2653,'Raw Election Data'!$C$1:$C$3144,0),MATCH('Joined Data'!Q$1,'Raw Election Data'!$A$1:$AN$1,0))</f>
        <v>-0.47028966055784677</v>
      </c>
      <c r="R2653">
        <f>INDEX('Raw Election Data'!$A$1:$AN$3144,MATCH($C2653&amp;" "&amp;$B2653,'Raw Election Data'!$C$1:$C$3144,0),MATCH('Joined Data'!R$1,'Raw Election Data'!$A$1:$AN$1,0))</f>
        <v>0.47028966055784677</v>
      </c>
    </row>
    <row r="2654" spans="1:18" ht="13.5" hidden="1" customHeight="1" x14ac:dyDescent="0.15">
      <c r="A2654" t="s">
        <v>248</v>
      </c>
      <c r="B2654" t="s">
        <v>6397</v>
      </c>
      <c r="C2654" t="str">
        <f>INDEX(FIPS!$A$1:$E$3236,MATCH($F2654,FIPS!$D$1:$D$3236,0),5)</f>
        <v>Kendall County</v>
      </c>
      <c r="D2654" t="s">
        <v>296</v>
      </c>
      <c r="E2654" s="15" t="s">
        <v>181</v>
      </c>
      <c r="F2654" t="s">
        <v>6715</v>
      </c>
      <c r="G2654" t="s">
        <v>439</v>
      </c>
      <c r="H2654" t="str">
        <f>IFERROR(VLOOKUP($G2654,'Team Colors'!$A:$B,2,0),"#c9c9c9")</f>
        <v>#002244</v>
      </c>
      <c r="I2654">
        <f>INDEX('Raw Election Data'!$A$1:$AN$3144,MATCH($C2654&amp;" "&amp;$B2654,'Raw Election Data'!$C$1:$C$3144,0),MATCH('Joined Data'!I$1,'Raw Election Data'!$A$1:$AN$1,0))</f>
        <v>40384</v>
      </c>
      <c r="J2654">
        <f>INDEX('Raw Election Data'!$A$1:$AN$3144,MATCH($C2654&amp;" "&amp;$B2654,'Raw Election Data'!$C$1:$C$3144,0),MATCH('Joined Data'!J$1,'Raw Election Data'!$A$1:$AN$1,0))</f>
        <v>3633</v>
      </c>
      <c r="K2654">
        <f>INDEX('Raw Election Data'!$A$1:$AN$3144,MATCH($C2654&amp;" "&amp;$B2654,'Raw Election Data'!$C$1:$C$3144,0),MATCH('Joined Data'!K$1,'Raw Election Data'!$A$1:$AN$1,0))</f>
        <v>15663</v>
      </c>
      <c r="L2654">
        <f>INDEX('Raw Election Data'!$A$1:$AN$3144,MATCH($C2654&amp;" "&amp;$B2654,'Raw Election Data'!$C$1:$C$3144,0),MATCH('Joined Data'!L$1,'Raw Election Data'!$A$1:$AN$1,0))</f>
        <v>19936</v>
      </c>
      <c r="M2654">
        <f>INDEX('Raw Election Data'!$A$1:$AN$3144,MATCH($C2654&amp;" "&amp;$B2654,'Raw Election Data'!$C$1:$C$3144,0),MATCH('Joined Data'!M$1,'Raw Election Data'!$A$1:$AN$1,0))</f>
        <v>0.18223314606741572</v>
      </c>
      <c r="N2654">
        <f>INDEX('Raw Election Data'!$A$1:$AN$3144,MATCH($C2654&amp;" "&amp;$B2654,'Raw Election Data'!$C$1:$C$3144,0),MATCH('Joined Data'!N$1,'Raw Election Data'!$A$1:$AN$1,0))</f>
        <v>0.78566412520064211</v>
      </c>
      <c r="O2654">
        <f>INDEX('Raw Election Data'!$A$1:$AN$3144,MATCH($C2654&amp;" "&amp;$B2654,'Raw Election Data'!$C$1:$C$3144,0),MATCH('Joined Data'!O$1,'Raw Election Data'!$A$1:$AN$1,0))</f>
        <v>-12030</v>
      </c>
      <c r="P2654">
        <f>INDEX('Raw Election Data'!$A$1:$AN$3144,MATCH($C2654&amp;" "&amp;$B2654,'Raw Election Data'!$C$1:$C$3144,0),MATCH('Joined Data'!P$1,'Raw Election Data'!$A$1:$AN$1,0))</f>
        <v>12030</v>
      </c>
      <c r="Q2654">
        <f>INDEX('Raw Election Data'!$A$1:$AN$3144,MATCH($C2654&amp;" "&amp;$B2654,'Raw Election Data'!$C$1:$C$3144,0),MATCH('Joined Data'!Q$1,'Raw Election Data'!$A$1:$AN$1,0))</f>
        <v>-0.60343097913322641</v>
      </c>
      <c r="R2654">
        <f>INDEX('Raw Election Data'!$A$1:$AN$3144,MATCH($C2654&amp;" "&amp;$B2654,'Raw Election Data'!$C$1:$C$3144,0),MATCH('Joined Data'!R$1,'Raw Election Data'!$A$1:$AN$1,0))</f>
        <v>0.60343097913322641</v>
      </c>
    </row>
    <row r="2655" spans="1:18" ht="13.5" hidden="1" customHeight="1" x14ac:dyDescent="0.15">
      <c r="A2655" t="s">
        <v>248</v>
      </c>
      <c r="B2655" t="s">
        <v>6397</v>
      </c>
      <c r="C2655" t="str">
        <f>INDEX(FIPS!$A$1:$E$3236,MATCH($F2655,FIPS!$D$1:$D$3236,0),5)</f>
        <v>Kenedy County</v>
      </c>
      <c r="D2655" t="s">
        <v>296</v>
      </c>
      <c r="E2655" s="15" t="s">
        <v>1</v>
      </c>
      <c r="F2655" t="s">
        <v>6717</v>
      </c>
      <c r="G2655" t="s">
        <v>439</v>
      </c>
      <c r="H2655" t="str">
        <f>IFERROR(VLOOKUP($G2655,'Team Colors'!$A:$B,2,0),"#c9c9c9")</f>
        <v>#002244</v>
      </c>
      <c r="I2655">
        <f>INDEX('Raw Election Data'!$A$1:$AN$3144,MATCH($C2655&amp;" "&amp;$B2655,'Raw Election Data'!$C$1:$C$3144,0),MATCH('Joined Data'!I$1,'Raw Election Data'!$A$1:$AN$1,0))</f>
        <v>407</v>
      </c>
      <c r="J2655">
        <f>INDEX('Raw Election Data'!$A$1:$AN$3144,MATCH($C2655&amp;" "&amp;$B2655,'Raw Election Data'!$C$1:$C$3144,0),MATCH('Joined Data'!J$1,'Raw Election Data'!$A$1:$AN$1,0))</f>
        <v>99</v>
      </c>
      <c r="K2655">
        <f>INDEX('Raw Election Data'!$A$1:$AN$3144,MATCH($C2655&amp;" "&amp;$B2655,'Raw Election Data'!$C$1:$C$3144,0),MATCH('Joined Data'!K$1,'Raw Election Data'!$A$1:$AN$1,0))</f>
        <v>84</v>
      </c>
      <c r="L2655">
        <f>INDEX('Raw Election Data'!$A$1:$AN$3144,MATCH($C2655&amp;" "&amp;$B2655,'Raw Election Data'!$C$1:$C$3144,0),MATCH('Joined Data'!L$1,'Raw Election Data'!$A$1:$AN$1,0))</f>
        <v>186</v>
      </c>
      <c r="M2655">
        <f>INDEX('Raw Election Data'!$A$1:$AN$3144,MATCH($C2655&amp;" "&amp;$B2655,'Raw Election Data'!$C$1:$C$3144,0),MATCH('Joined Data'!M$1,'Raw Election Data'!$A$1:$AN$1,0))</f>
        <v>0.532258064516129</v>
      </c>
      <c r="N2655">
        <f>INDEX('Raw Election Data'!$A$1:$AN$3144,MATCH($C2655&amp;" "&amp;$B2655,'Raw Election Data'!$C$1:$C$3144,0),MATCH('Joined Data'!N$1,'Raw Election Data'!$A$1:$AN$1,0))</f>
        <v>0.45161290322580644</v>
      </c>
      <c r="O2655">
        <f>INDEX('Raw Election Data'!$A$1:$AN$3144,MATCH($C2655&amp;" "&amp;$B2655,'Raw Election Data'!$C$1:$C$3144,0),MATCH('Joined Data'!O$1,'Raw Election Data'!$A$1:$AN$1,0))</f>
        <v>15</v>
      </c>
      <c r="P2655">
        <f>INDEX('Raw Election Data'!$A$1:$AN$3144,MATCH($C2655&amp;" "&amp;$B2655,'Raw Election Data'!$C$1:$C$3144,0),MATCH('Joined Data'!P$1,'Raw Election Data'!$A$1:$AN$1,0))</f>
        <v>-15</v>
      </c>
      <c r="Q2655">
        <f>INDEX('Raw Election Data'!$A$1:$AN$3144,MATCH($C2655&amp;" "&amp;$B2655,'Raw Election Data'!$C$1:$C$3144,0),MATCH('Joined Data'!Q$1,'Raw Election Data'!$A$1:$AN$1,0))</f>
        <v>8.0645161290322565E-2</v>
      </c>
      <c r="R2655">
        <f>INDEX('Raw Election Data'!$A$1:$AN$3144,MATCH($C2655&amp;" "&amp;$B2655,'Raw Election Data'!$C$1:$C$3144,0),MATCH('Joined Data'!R$1,'Raw Election Data'!$A$1:$AN$1,0))</f>
        <v>-8.0645161290322565E-2</v>
      </c>
    </row>
    <row r="2656" spans="1:18" ht="13.5" hidden="1" customHeight="1" x14ac:dyDescent="0.15">
      <c r="A2656" t="s">
        <v>248</v>
      </c>
      <c r="B2656" t="s">
        <v>6397</v>
      </c>
      <c r="C2656" t="str">
        <f>INDEX(FIPS!$A$1:$E$3236,MATCH($F2656,FIPS!$D$1:$D$3236,0),5)</f>
        <v>Kent County</v>
      </c>
      <c r="D2656" t="s">
        <v>296</v>
      </c>
      <c r="E2656" s="15" t="s">
        <v>182</v>
      </c>
      <c r="F2656" t="s">
        <v>6720</v>
      </c>
      <c r="G2656" t="s">
        <v>439</v>
      </c>
      <c r="H2656" t="str">
        <f>IFERROR(VLOOKUP($G2656,'Team Colors'!$A:$B,2,0),"#c9c9c9")</f>
        <v>#002244</v>
      </c>
      <c r="I2656">
        <f>INDEX('Raw Election Data'!$A$1:$AN$3144,MATCH($C2656&amp;" "&amp;$B2656,'Raw Election Data'!$C$1:$C$3144,0),MATCH('Joined Data'!I$1,'Raw Election Data'!$A$1:$AN$1,0))</f>
        <v>764</v>
      </c>
      <c r="J2656">
        <f>INDEX('Raw Election Data'!$A$1:$AN$3144,MATCH($C2656&amp;" "&amp;$B2656,'Raw Election Data'!$C$1:$C$3144,0),MATCH('Joined Data'!J$1,'Raw Election Data'!$A$1:$AN$1,0))</f>
        <v>59</v>
      </c>
      <c r="K2656">
        <f>INDEX('Raw Election Data'!$A$1:$AN$3144,MATCH($C2656&amp;" "&amp;$B2656,'Raw Election Data'!$C$1:$C$3144,0),MATCH('Joined Data'!K$1,'Raw Election Data'!$A$1:$AN$1,0))</f>
        <v>360</v>
      </c>
      <c r="L2656">
        <f>INDEX('Raw Election Data'!$A$1:$AN$3144,MATCH($C2656&amp;" "&amp;$B2656,'Raw Election Data'!$C$1:$C$3144,0),MATCH('Joined Data'!L$1,'Raw Election Data'!$A$1:$AN$1,0))</f>
        <v>433</v>
      </c>
      <c r="M2656">
        <f>INDEX('Raw Election Data'!$A$1:$AN$3144,MATCH($C2656&amp;" "&amp;$B2656,'Raw Election Data'!$C$1:$C$3144,0),MATCH('Joined Data'!M$1,'Raw Election Data'!$A$1:$AN$1,0))</f>
        <v>0.13625866050808313</v>
      </c>
      <c r="N2656">
        <f>INDEX('Raw Election Data'!$A$1:$AN$3144,MATCH($C2656&amp;" "&amp;$B2656,'Raw Election Data'!$C$1:$C$3144,0),MATCH('Joined Data'!N$1,'Raw Election Data'!$A$1:$AN$1,0))</f>
        <v>0.8314087759815243</v>
      </c>
      <c r="O2656">
        <f>INDEX('Raw Election Data'!$A$1:$AN$3144,MATCH($C2656&amp;" "&amp;$B2656,'Raw Election Data'!$C$1:$C$3144,0),MATCH('Joined Data'!O$1,'Raw Election Data'!$A$1:$AN$1,0))</f>
        <v>-301</v>
      </c>
      <c r="P2656">
        <f>INDEX('Raw Election Data'!$A$1:$AN$3144,MATCH($C2656&amp;" "&amp;$B2656,'Raw Election Data'!$C$1:$C$3144,0),MATCH('Joined Data'!P$1,'Raw Election Data'!$A$1:$AN$1,0))</f>
        <v>301</v>
      </c>
      <c r="Q2656">
        <f>INDEX('Raw Election Data'!$A$1:$AN$3144,MATCH($C2656&amp;" "&amp;$B2656,'Raw Election Data'!$C$1:$C$3144,0),MATCH('Joined Data'!Q$1,'Raw Election Data'!$A$1:$AN$1,0))</f>
        <v>-0.69515011547344119</v>
      </c>
      <c r="R2656">
        <f>INDEX('Raw Election Data'!$A$1:$AN$3144,MATCH($C2656&amp;" "&amp;$B2656,'Raw Election Data'!$C$1:$C$3144,0),MATCH('Joined Data'!R$1,'Raw Election Data'!$A$1:$AN$1,0))</f>
        <v>0.69515011547344119</v>
      </c>
    </row>
    <row r="2657" spans="1:18" ht="13.5" hidden="1" customHeight="1" x14ac:dyDescent="0.15">
      <c r="A2657" t="s">
        <v>248</v>
      </c>
      <c r="B2657" t="s">
        <v>6397</v>
      </c>
      <c r="C2657" t="str">
        <f>INDEX(FIPS!$A$1:$E$3236,MATCH($F2657,FIPS!$D$1:$D$3236,0),5)</f>
        <v>Kerr County</v>
      </c>
      <c r="D2657" t="s">
        <v>296</v>
      </c>
      <c r="E2657" s="15" t="s">
        <v>183</v>
      </c>
      <c r="F2657" t="s">
        <v>6722</v>
      </c>
      <c r="G2657" t="s">
        <v>439</v>
      </c>
      <c r="H2657" t="str">
        <f>IFERROR(VLOOKUP($G2657,'Team Colors'!$A:$B,2,0),"#c9c9c9")</f>
        <v>#002244</v>
      </c>
      <c r="I2657">
        <f>INDEX('Raw Election Data'!$A$1:$AN$3144,MATCH($C2657&amp;" "&amp;$B2657,'Raw Election Data'!$C$1:$C$3144,0),MATCH('Joined Data'!I$1,'Raw Election Data'!$A$1:$AN$1,0))</f>
        <v>50955</v>
      </c>
      <c r="J2657">
        <f>INDEX('Raw Election Data'!$A$1:$AN$3144,MATCH($C2657&amp;" "&amp;$B2657,'Raw Election Data'!$C$1:$C$3144,0),MATCH('Joined Data'!J$1,'Raw Election Data'!$A$1:$AN$1,0))</f>
        <v>4665</v>
      </c>
      <c r="K2657">
        <f>INDEX('Raw Election Data'!$A$1:$AN$3144,MATCH($C2657&amp;" "&amp;$B2657,'Raw Election Data'!$C$1:$C$3144,0),MATCH('Joined Data'!K$1,'Raw Election Data'!$A$1:$AN$1,0))</f>
        <v>17658</v>
      </c>
      <c r="L2657">
        <f>INDEX('Raw Election Data'!$A$1:$AN$3144,MATCH($C2657&amp;" "&amp;$B2657,'Raw Election Data'!$C$1:$C$3144,0),MATCH('Joined Data'!L$1,'Raw Election Data'!$A$1:$AN$1,0))</f>
        <v>23090</v>
      </c>
      <c r="M2657">
        <f>INDEX('Raw Election Data'!$A$1:$AN$3144,MATCH($C2657&amp;" "&amp;$B2657,'Raw Election Data'!$C$1:$C$3144,0),MATCH('Joined Data'!M$1,'Raw Election Data'!$A$1:$AN$1,0))</f>
        <v>0.20203551320918148</v>
      </c>
      <c r="N2657">
        <f>INDEX('Raw Election Data'!$A$1:$AN$3144,MATCH($C2657&amp;" "&amp;$B2657,'Raw Election Data'!$C$1:$C$3144,0),MATCH('Joined Data'!N$1,'Raw Election Data'!$A$1:$AN$1,0))</f>
        <v>0.76474664356864441</v>
      </c>
      <c r="O2657">
        <f>INDEX('Raw Election Data'!$A$1:$AN$3144,MATCH($C2657&amp;" "&amp;$B2657,'Raw Election Data'!$C$1:$C$3144,0),MATCH('Joined Data'!O$1,'Raw Election Data'!$A$1:$AN$1,0))</f>
        <v>-12993</v>
      </c>
      <c r="P2657">
        <f>INDEX('Raw Election Data'!$A$1:$AN$3144,MATCH($C2657&amp;" "&amp;$B2657,'Raw Election Data'!$C$1:$C$3144,0),MATCH('Joined Data'!P$1,'Raw Election Data'!$A$1:$AN$1,0))</f>
        <v>12993</v>
      </c>
      <c r="Q2657">
        <f>INDEX('Raw Election Data'!$A$1:$AN$3144,MATCH($C2657&amp;" "&amp;$B2657,'Raw Election Data'!$C$1:$C$3144,0),MATCH('Joined Data'!Q$1,'Raw Election Data'!$A$1:$AN$1,0))</f>
        <v>-0.56271113035946296</v>
      </c>
      <c r="R2657">
        <f>INDEX('Raw Election Data'!$A$1:$AN$3144,MATCH($C2657&amp;" "&amp;$B2657,'Raw Election Data'!$C$1:$C$3144,0),MATCH('Joined Data'!R$1,'Raw Election Data'!$A$1:$AN$1,0))</f>
        <v>0.56271113035946296</v>
      </c>
    </row>
    <row r="2658" spans="1:18" ht="13.5" hidden="1" customHeight="1" x14ac:dyDescent="0.15">
      <c r="A2658" t="s">
        <v>248</v>
      </c>
      <c r="B2658" t="s">
        <v>6397</v>
      </c>
      <c r="C2658" t="str">
        <f>INDEX(FIPS!$A$1:$E$3236,MATCH($F2658,FIPS!$D$1:$D$3236,0),5)</f>
        <v>Kimble County</v>
      </c>
      <c r="D2658" t="s">
        <v>296</v>
      </c>
      <c r="E2658" s="15" t="s">
        <v>184</v>
      </c>
      <c r="F2658" t="s">
        <v>6726</v>
      </c>
      <c r="G2658" t="s">
        <v>439</v>
      </c>
      <c r="H2658" t="str">
        <f>IFERROR(VLOOKUP($G2658,'Team Colors'!$A:$B,2,0),"#c9c9c9")</f>
        <v>#002244</v>
      </c>
      <c r="I2658">
        <f>INDEX('Raw Election Data'!$A$1:$AN$3144,MATCH($C2658&amp;" "&amp;$B2658,'Raw Election Data'!$C$1:$C$3144,0),MATCH('Joined Data'!I$1,'Raw Election Data'!$A$1:$AN$1,0))</f>
        <v>4388</v>
      </c>
      <c r="J2658">
        <f>INDEX('Raw Election Data'!$A$1:$AN$3144,MATCH($C2658&amp;" "&amp;$B2658,'Raw Election Data'!$C$1:$C$3144,0),MATCH('Joined Data'!J$1,'Raw Election Data'!$A$1:$AN$1,0))</f>
        <v>206</v>
      </c>
      <c r="K2658">
        <f>INDEX('Raw Election Data'!$A$1:$AN$3144,MATCH($C2658&amp;" "&amp;$B2658,'Raw Election Data'!$C$1:$C$3144,0),MATCH('Joined Data'!K$1,'Raw Election Data'!$A$1:$AN$1,0))</f>
        <v>1697</v>
      </c>
      <c r="L2658">
        <f>INDEX('Raw Election Data'!$A$1:$AN$3144,MATCH($C2658&amp;" "&amp;$B2658,'Raw Election Data'!$C$1:$C$3144,0),MATCH('Joined Data'!L$1,'Raw Election Data'!$A$1:$AN$1,0))</f>
        <v>1945</v>
      </c>
      <c r="M2658">
        <f>INDEX('Raw Election Data'!$A$1:$AN$3144,MATCH($C2658&amp;" "&amp;$B2658,'Raw Election Data'!$C$1:$C$3144,0),MATCH('Joined Data'!M$1,'Raw Election Data'!$A$1:$AN$1,0))</f>
        <v>0.10591259640102828</v>
      </c>
      <c r="N2658">
        <f>INDEX('Raw Election Data'!$A$1:$AN$3144,MATCH($C2658&amp;" "&amp;$B2658,'Raw Election Data'!$C$1:$C$3144,0),MATCH('Joined Data'!N$1,'Raw Election Data'!$A$1:$AN$1,0))</f>
        <v>0.8724935732647815</v>
      </c>
      <c r="O2658">
        <f>INDEX('Raw Election Data'!$A$1:$AN$3144,MATCH($C2658&amp;" "&amp;$B2658,'Raw Election Data'!$C$1:$C$3144,0),MATCH('Joined Data'!O$1,'Raw Election Data'!$A$1:$AN$1,0))</f>
        <v>-1491</v>
      </c>
      <c r="P2658">
        <f>INDEX('Raw Election Data'!$A$1:$AN$3144,MATCH($C2658&amp;" "&amp;$B2658,'Raw Election Data'!$C$1:$C$3144,0),MATCH('Joined Data'!P$1,'Raw Election Data'!$A$1:$AN$1,0))</f>
        <v>1491</v>
      </c>
      <c r="Q2658">
        <f>INDEX('Raw Election Data'!$A$1:$AN$3144,MATCH($C2658&amp;" "&amp;$B2658,'Raw Election Data'!$C$1:$C$3144,0),MATCH('Joined Data'!Q$1,'Raw Election Data'!$A$1:$AN$1,0))</f>
        <v>-0.76658097686375326</v>
      </c>
      <c r="R2658">
        <f>INDEX('Raw Election Data'!$A$1:$AN$3144,MATCH($C2658&amp;" "&amp;$B2658,'Raw Election Data'!$C$1:$C$3144,0),MATCH('Joined Data'!R$1,'Raw Election Data'!$A$1:$AN$1,0))</f>
        <v>0.76658097686375326</v>
      </c>
    </row>
    <row r="2659" spans="1:18" ht="13.5" hidden="1" customHeight="1" x14ac:dyDescent="0.15">
      <c r="A2659" t="s">
        <v>248</v>
      </c>
      <c r="B2659" t="s">
        <v>6397</v>
      </c>
      <c r="C2659" t="str">
        <f>INDEX(FIPS!$A$1:$E$3236,MATCH($F2659,FIPS!$D$1:$D$3236,0),5)</f>
        <v>King County</v>
      </c>
      <c r="D2659" t="s">
        <v>296</v>
      </c>
      <c r="E2659" s="15" t="s">
        <v>185</v>
      </c>
      <c r="F2659" t="s">
        <v>6728</v>
      </c>
      <c r="G2659" t="s">
        <v>439</v>
      </c>
      <c r="H2659" t="str">
        <f>IFERROR(VLOOKUP($G2659,'Team Colors'!$A:$B,2,0),"#c9c9c9")</f>
        <v>#002244</v>
      </c>
      <c r="I2659">
        <f>INDEX('Raw Election Data'!$A$1:$AN$3144,MATCH($C2659&amp;" "&amp;$B2659,'Raw Election Data'!$C$1:$C$3144,0),MATCH('Joined Data'!I$1,'Raw Election Data'!$A$1:$AN$1,0))</f>
        <v>282</v>
      </c>
      <c r="J2659">
        <f>INDEX('Raw Election Data'!$A$1:$AN$3144,MATCH($C2659&amp;" "&amp;$B2659,'Raw Election Data'!$C$1:$C$3144,0),MATCH('Joined Data'!J$1,'Raw Election Data'!$A$1:$AN$1,0))</f>
        <v>5</v>
      </c>
      <c r="K2659">
        <f>INDEX('Raw Election Data'!$A$1:$AN$3144,MATCH($C2659&amp;" "&amp;$B2659,'Raw Election Data'!$C$1:$C$3144,0),MATCH('Joined Data'!K$1,'Raw Election Data'!$A$1:$AN$1,0))</f>
        <v>149</v>
      </c>
      <c r="L2659">
        <f>INDEX('Raw Election Data'!$A$1:$AN$3144,MATCH($C2659&amp;" "&amp;$B2659,'Raw Election Data'!$C$1:$C$3144,0),MATCH('Joined Data'!L$1,'Raw Election Data'!$A$1:$AN$1,0))</f>
        <v>159</v>
      </c>
      <c r="M2659">
        <f>INDEX('Raw Election Data'!$A$1:$AN$3144,MATCH($C2659&amp;" "&amp;$B2659,'Raw Election Data'!$C$1:$C$3144,0),MATCH('Joined Data'!M$1,'Raw Election Data'!$A$1:$AN$1,0))</f>
        <v>3.1446540880503145E-2</v>
      </c>
      <c r="N2659">
        <f>INDEX('Raw Election Data'!$A$1:$AN$3144,MATCH($C2659&amp;" "&amp;$B2659,'Raw Election Data'!$C$1:$C$3144,0),MATCH('Joined Data'!N$1,'Raw Election Data'!$A$1:$AN$1,0))</f>
        <v>0.93710691823899372</v>
      </c>
      <c r="O2659">
        <f>INDEX('Raw Election Data'!$A$1:$AN$3144,MATCH($C2659&amp;" "&amp;$B2659,'Raw Election Data'!$C$1:$C$3144,0),MATCH('Joined Data'!O$1,'Raw Election Data'!$A$1:$AN$1,0))</f>
        <v>-144</v>
      </c>
      <c r="P2659">
        <f>INDEX('Raw Election Data'!$A$1:$AN$3144,MATCH($C2659&amp;" "&amp;$B2659,'Raw Election Data'!$C$1:$C$3144,0),MATCH('Joined Data'!P$1,'Raw Election Data'!$A$1:$AN$1,0))</f>
        <v>144</v>
      </c>
      <c r="Q2659">
        <f>INDEX('Raw Election Data'!$A$1:$AN$3144,MATCH($C2659&amp;" "&amp;$B2659,'Raw Election Data'!$C$1:$C$3144,0),MATCH('Joined Data'!Q$1,'Raw Election Data'!$A$1:$AN$1,0))</f>
        <v>-0.90566037735849059</v>
      </c>
      <c r="R2659">
        <f>INDEX('Raw Election Data'!$A$1:$AN$3144,MATCH($C2659&amp;" "&amp;$B2659,'Raw Election Data'!$C$1:$C$3144,0),MATCH('Joined Data'!R$1,'Raw Election Data'!$A$1:$AN$1,0))</f>
        <v>0.90566037735849059</v>
      </c>
    </row>
    <row r="2660" spans="1:18" ht="13.5" hidden="1" customHeight="1" x14ac:dyDescent="0.15">
      <c r="A2660" t="s">
        <v>248</v>
      </c>
      <c r="B2660" t="s">
        <v>6397</v>
      </c>
      <c r="C2660" t="str">
        <f>INDEX(FIPS!$A$1:$E$3236,MATCH($F2660,FIPS!$D$1:$D$3236,0),5)</f>
        <v>Kinney County</v>
      </c>
      <c r="D2660" t="s">
        <v>296</v>
      </c>
      <c r="E2660" s="15" t="s">
        <v>186</v>
      </c>
      <c r="F2660" t="s">
        <v>6730</v>
      </c>
      <c r="G2660" t="s">
        <v>439</v>
      </c>
      <c r="H2660" t="str">
        <f>IFERROR(VLOOKUP($G2660,'Team Colors'!$A:$B,2,0),"#c9c9c9")</f>
        <v>#002244</v>
      </c>
      <c r="I2660">
        <f>INDEX('Raw Election Data'!$A$1:$AN$3144,MATCH($C2660&amp;" "&amp;$B2660,'Raw Election Data'!$C$1:$C$3144,0),MATCH('Joined Data'!I$1,'Raw Election Data'!$A$1:$AN$1,0))</f>
        <v>3549</v>
      </c>
      <c r="J2660">
        <f>INDEX('Raw Election Data'!$A$1:$AN$3144,MATCH($C2660&amp;" "&amp;$B2660,'Raw Election Data'!$C$1:$C$3144,0),MATCH('Joined Data'!J$1,'Raw Election Data'!$A$1:$AN$1,0))</f>
        <v>457</v>
      </c>
      <c r="K2660">
        <f>INDEX('Raw Election Data'!$A$1:$AN$3144,MATCH($C2660&amp;" "&amp;$B2660,'Raw Election Data'!$C$1:$C$3144,0),MATCH('Joined Data'!K$1,'Raw Election Data'!$A$1:$AN$1,0))</f>
        <v>936</v>
      </c>
      <c r="L2660">
        <f>INDEX('Raw Election Data'!$A$1:$AN$3144,MATCH($C2660&amp;" "&amp;$B2660,'Raw Election Data'!$C$1:$C$3144,0),MATCH('Joined Data'!L$1,'Raw Election Data'!$A$1:$AN$1,0))</f>
        <v>1424</v>
      </c>
      <c r="M2660">
        <f>INDEX('Raw Election Data'!$A$1:$AN$3144,MATCH($C2660&amp;" "&amp;$B2660,'Raw Election Data'!$C$1:$C$3144,0),MATCH('Joined Data'!M$1,'Raw Election Data'!$A$1:$AN$1,0))</f>
        <v>0.32092696629213485</v>
      </c>
      <c r="N2660">
        <f>INDEX('Raw Election Data'!$A$1:$AN$3144,MATCH($C2660&amp;" "&amp;$B2660,'Raw Election Data'!$C$1:$C$3144,0),MATCH('Joined Data'!N$1,'Raw Election Data'!$A$1:$AN$1,0))</f>
        <v>0.65730337078651691</v>
      </c>
      <c r="O2660">
        <f>INDEX('Raw Election Data'!$A$1:$AN$3144,MATCH($C2660&amp;" "&amp;$B2660,'Raw Election Data'!$C$1:$C$3144,0),MATCH('Joined Data'!O$1,'Raw Election Data'!$A$1:$AN$1,0))</f>
        <v>-479</v>
      </c>
      <c r="P2660">
        <f>INDEX('Raw Election Data'!$A$1:$AN$3144,MATCH($C2660&amp;" "&amp;$B2660,'Raw Election Data'!$C$1:$C$3144,0),MATCH('Joined Data'!P$1,'Raw Election Data'!$A$1:$AN$1,0))</f>
        <v>479</v>
      </c>
      <c r="Q2660">
        <f>INDEX('Raw Election Data'!$A$1:$AN$3144,MATCH($C2660&amp;" "&amp;$B2660,'Raw Election Data'!$C$1:$C$3144,0),MATCH('Joined Data'!Q$1,'Raw Election Data'!$A$1:$AN$1,0))</f>
        <v>-0.33637640449438205</v>
      </c>
      <c r="R2660">
        <f>INDEX('Raw Election Data'!$A$1:$AN$3144,MATCH($C2660&amp;" "&amp;$B2660,'Raw Election Data'!$C$1:$C$3144,0),MATCH('Joined Data'!R$1,'Raw Election Data'!$A$1:$AN$1,0))</f>
        <v>0.33637640449438205</v>
      </c>
    </row>
    <row r="2661" spans="1:18" ht="13.5" hidden="1" customHeight="1" x14ac:dyDescent="0.15">
      <c r="A2661" t="s">
        <v>248</v>
      </c>
      <c r="B2661" t="s">
        <v>6397</v>
      </c>
      <c r="C2661" t="str">
        <f>INDEX(FIPS!$A$1:$E$3236,MATCH($F2661,FIPS!$D$1:$D$3236,0),5)</f>
        <v>Kleberg County</v>
      </c>
      <c r="D2661" t="s">
        <v>296</v>
      </c>
      <c r="E2661" s="15" t="s">
        <v>187</v>
      </c>
      <c r="F2661" t="s">
        <v>6732</v>
      </c>
      <c r="G2661" t="s">
        <v>439</v>
      </c>
      <c r="H2661" t="str">
        <f>IFERROR(VLOOKUP($G2661,'Team Colors'!$A:$B,2,0),"#c9c9c9")</f>
        <v>#002244</v>
      </c>
      <c r="I2661">
        <f>INDEX('Raw Election Data'!$A$1:$AN$3144,MATCH($C2661&amp;" "&amp;$B2661,'Raw Election Data'!$C$1:$C$3144,0),MATCH('Joined Data'!I$1,'Raw Election Data'!$A$1:$AN$1,0))</f>
        <v>31857</v>
      </c>
      <c r="J2661">
        <f>INDEX('Raw Election Data'!$A$1:$AN$3144,MATCH($C2661&amp;" "&amp;$B2661,'Raw Election Data'!$C$1:$C$3144,0),MATCH('Joined Data'!J$1,'Raw Election Data'!$A$1:$AN$1,0))</f>
        <v>4713</v>
      </c>
      <c r="K2661">
        <f>INDEX('Raw Election Data'!$A$1:$AN$3144,MATCH($C2661&amp;" "&amp;$B2661,'Raw Election Data'!$C$1:$C$3144,0),MATCH('Joined Data'!K$1,'Raw Election Data'!$A$1:$AN$1,0))</f>
        <v>4364</v>
      </c>
      <c r="L2661">
        <f>INDEX('Raw Election Data'!$A$1:$AN$3144,MATCH($C2661&amp;" "&amp;$B2661,'Raw Election Data'!$C$1:$C$3144,0),MATCH('Joined Data'!L$1,'Raw Election Data'!$A$1:$AN$1,0))</f>
        <v>9483</v>
      </c>
      <c r="M2661">
        <f>INDEX('Raw Election Data'!$A$1:$AN$3144,MATCH($C2661&amp;" "&amp;$B2661,'Raw Election Data'!$C$1:$C$3144,0),MATCH('Joined Data'!M$1,'Raw Election Data'!$A$1:$AN$1,0))</f>
        <v>0.49699462195507749</v>
      </c>
      <c r="N2661">
        <f>INDEX('Raw Election Data'!$A$1:$AN$3144,MATCH($C2661&amp;" "&amp;$B2661,'Raw Election Data'!$C$1:$C$3144,0),MATCH('Joined Data'!N$1,'Raw Election Data'!$A$1:$AN$1,0))</f>
        <v>0.46019192238743012</v>
      </c>
      <c r="O2661">
        <f>INDEX('Raw Election Data'!$A$1:$AN$3144,MATCH($C2661&amp;" "&amp;$B2661,'Raw Election Data'!$C$1:$C$3144,0),MATCH('Joined Data'!O$1,'Raw Election Data'!$A$1:$AN$1,0))</f>
        <v>349</v>
      </c>
      <c r="P2661">
        <f>INDEX('Raw Election Data'!$A$1:$AN$3144,MATCH($C2661&amp;" "&amp;$B2661,'Raw Election Data'!$C$1:$C$3144,0),MATCH('Joined Data'!P$1,'Raw Election Data'!$A$1:$AN$1,0))</f>
        <v>-349</v>
      </c>
      <c r="Q2661">
        <f>INDEX('Raw Election Data'!$A$1:$AN$3144,MATCH($C2661&amp;" "&amp;$B2661,'Raw Election Data'!$C$1:$C$3144,0),MATCH('Joined Data'!Q$1,'Raw Election Data'!$A$1:$AN$1,0))</f>
        <v>3.6802699567647368E-2</v>
      </c>
      <c r="R2661">
        <f>INDEX('Raw Election Data'!$A$1:$AN$3144,MATCH($C2661&amp;" "&amp;$B2661,'Raw Election Data'!$C$1:$C$3144,0),MATCH('Joined Data'!R$1,'Raw Election Data'!$A$1:$AN$1,0))</f>
        <v>-3.6802699567647368E-2</v>
      </c>
    </row>
    <row r="2662" spans="1:18" ht="13.5" hidden="1" customHeight="1" x14ac:dyDescent="0.15">
      <c r="A2662" t="s">
        <v>248</v>
      </c>
      <c r="B2662" t="s">
        <v>6397</v>
      </c>
      <c r="C2662" t="str">
        <f>INDEX(FIPS!$A$1:$E$3236,MATCH($F2662,FIPS!$D$1:$D$3236,0),5)</f>
        <v>Knox County</v>
      </c>
      <c r="D2662" t="s">
        <v>296</v>
      </c>
      <c r="E2662" s="15" t="s">
        <v>188</v>
      </c>
      <c r="F2662" t="s">
        <v>6733</v>
      </c>
      <c r="G2662" t="s">
        <v>439</v>
      </c>
      <c r="H2662" t="str">
        <f>IFERROR(VLOOKUP($G2662,'Team Colors'!$A:$B,2,0),"#c9c9c9")</f>
        <v>#002244</v>
      </c>
      <c r="I2662">
        <f>INDEX('Raw Election Data'!$A$1:$AN$3144,MATCH($C2662&amp;" "&amp;$B2662,'Raw Election Data'!$C$1:$C$3144,0),MATCH('Joined Data'!I$1,'Raw Election Data'!$A$1:$AN$1,0))</f>
        <v>3860</v>
      </c>
      <c r="J2662">
        <f>INDEX('Raw Election Data'!$A$1:$AN$3144,MATCH($C2662&amp;" "&amp;$B2662,'Raw Election Data'!$C$1:$C$3144,0),MATCH('Joined Data'!J$1,'Raw Election Data'!$A$1:$AN$1,0))</f>
        <v>247</v>
      </c>
      <c r="K2662">
        <f>INDEX('Raw Election Data'!$A$1:$AN$3144,MATCH($C2662&amp;" "&amp;$B2662,'Raw Election Data'!$C$1:$C$3144,0),MATCH('Joined Data'!K$1,'Raw Election Data'!$A$1:$AN$1,0))</f>
        <v>1078</v>
      </c>
      <c r="L2662">
        <f>INDEX('Raw Election Data'!$A$1:$AN$3144,MATCH($C2662&amp;" "&amp;$B2662,'Raw Election Data'!$C$1:$C$3144,0),MATCH('Joined Data'!L$1,'Raw Election Data'!$A$1:$AN$1,0))</f>
        <v>1358</v>
      </c>
      <c r="M2662">
        <f>INDEX('Raw Election Data'!$A$1:$AN$3144,MATCH($C2662&amp;" "&amp;$B2662,'Raw Election Data'!$C$1:$C$3144,0),MATCH('Joined Data'!M$1,'Raw Election Data'!$A$1:$AN$1,0))</f>
        <v>0.18188512518409425</v>
      </c>
      <c r="N2662">
        <f>INDEX('Raw Election Data'!$A$1:$AN$3144,MATCH($C2662&amp;" "&amp;$B2662,'Raw Election Data'!$C$1:$C$3144,0),MATCH('Joined Data'!N$1,'Raw Election Data'!$A$1:$AN$1,0))</f>
        <v>0.79381443298969068</v>
      </c>
      <c r="O2662">
        <f>INDEX('Raw Election Data'!$A$1:$AN$3144,MATCH($C2662&amp;" "&amp;$B2662,'Raw Election Data'!$C$1:$C$3144,0),MATCH('Joined Data'!O$1,'Raw Election Data'!$A$1:$AN$1,0))</f>
        <v>-831</v>
      </c>
      <c r="P2662">
        <f>INDEX('Raw Election Data'!$A$1:$AN$3144,MATCH($C2662&amp;" "&amp;$B2662,'Raw Election Data'!$C$1:$C$3144,0),MATCH('Joined Data'!P$1,'Raw Election Data'!$A$1:$AN$1,0))</f>
        <v>831</v>
      </c>
      <c r="Q2662">
        <f>INDEX('Raw Election Data'!$A$1:$AN$3144,MATCH($C2662&amp;" "&amp;$B2662,'Raw Election Data'!$C$1:$C$3144,0),MATCH('Joined Data'!Q$1,'Raw Election Data'!$A$1:$AN$1,0))</f>
        <v>-0.6119293078055964</v>
      </c>
      <c r="R2662">
        <f>INDEX('Raw Election Data'!$A$1:$AN$3144,MATCH($C2662&amp;" "&amp;$B2662,'Raw Election Data'!$C$1:$C$3144,0),MATCH('Joined Data'!R$1,'Raw Election Data'!$A$1:$AN$1,0))</f>
        <v>0.6119293078055964</v>
      </c>
    </row>
    <row r="2663" spans="1:18" ht="13.5" hidden="1" customHeight="1" x14ac:dyDescent="0.15">
      <c r="A2663" t="s">
        <v>248</v>
      </c>
      <c r="B2663" t="s">
        <v>6397</v>
      </c>
      <c r="C2663" t="str">
        <f>INDEX(FIPS!$A$1:$E$3236,MATCH($F2663,FIPS!$D$1:$D$3236,0),5)</f>
        <v>Lamar County</v>
      </c>
      <c r="D2663" t="s">
        <v>296</v>
      </c>
      <c r="E2663" s="15" t="s">
        <v>189</v>
      </c>
      <c r="F2663" t="s">
        <v>6734</v>
      </c>
      <c r="G2663" t="s">
        <v>439</v>
      </c>
      <c r="H2663" t="str">
        <f>IFERROR(VLOOKUP($G2663,'Team Colors'!$A:$B,2,0),"#c9c9c9")</f>
        <v>#002244</v>
      </c>
      <c r="I2663">
        <f>INDEX('Raw Election Data'!$A$1:$AN$3144,MATCH($C2663&amp;" "&amp;$B2663,'Raw Election Data'!$C$1:$C$3144,0),MATCH('Joined Data'!I$1,'Raw Election Data'!$A$1:$AN$1,0))</f>
        <v>49440</v>
      </c>
      <c r="J2663">
        <f>INDEX('Raw Election Data'!$A$1:$AN$3144,MATCH($C2663&amp;" "&amp;$B2663,'Raw Election Data'!$C$1:$C$3144,0),MATCH('Joined Data'!J$1,'Raw Election Data'!$A$1:$AN$1,0))</f>
        <v>3579</v>
      </c>
      <c r="K2663">
        <f>INDEX('Raw Election Data'!$A$1:$AN$3144,MATCH($C2663&amp;" "&amp;$B2663,'Raw Election Data'!$C$1:$C$3144,0),MATCH('Joined Data'!K$1,'Raw Election Data'!$A$1:$AN$1,0))</f>
        <v>14546</v>
      </c>
      <c r="L2663">
        <f>INDEX('Raw Election Data'!$A$1:$AN$3144,MATCH($C2663&amp;" "&amp;$B2663,'Raw Election Data'!$C$1:$C$3144,0),MATCH('Joined Data'!L$1,'Raw Election Data'!$A$1:$AN$1,0))</f>
        <v>18537</v>
      </c>
      <c r="M2663">
        <f>INDEX('Raw Election Data'!$A$1:$AN$3144,MATCH($C2663&amp;" "&amp;$B2663,'Raw Election Data'!$C$1:$C$3144,0),MATCH('Joined Data'!M$1,'Raw Election Data'!$A$1:$AN$1,0))</f>
        <v>0.19307331283379187</v>
      </c>
      <c r="N2663">
        <f>INDEX('Raw Election Data'!$A$1:$AN$3144,MATCH($C2663&amp;" "&amp;$B2663,'Raw Election Data'!$C$1:$C$3144,0),MATCH('Joined Data'!N$1,'Raw Election Data'!$A$1:$AN$1,0))</f>
        <v>0.78470086853320387</v>
      </c>
      <c r="O2663">
        <f>INDEX('Raw Election Data'!$A$1:$AN$3144,MATCH($C2663&amp;" "&amp;$B2663,'Raw Election Data'!$C$1:$C$3144,0),MATCH('Joined Data'!O$1,'Raw Election Data'!$A$1:$AN$1,0))</f>
        <v>-10967</v>
      </c>
      <c r="P2663">
        <f>INDEX('Raw Election Data'!$A$1:$AN$3144,MATCH($C2663&amp;" "&amp;$B2663,'Raw Election Data'!$C$1:$C$3144,0),MATCH('Joined Data'!P$1,'Raw Election Data'!$A$1:$AN$1,0))</f>
        <v>10967</v>
      </c>
      <c r="Q2663">
        <f>INDEX('Raw Election Data'!$A$1:$AN$3144,MATCH($C2663&amp;" "&amp;$B2663,'Raw Election Data'!$C$1:$C$3144,0),MATCH('Joined Data'!Q$1,'Raw Election Data'!$A$1:$AN$1,0))</f>
        <v>-0.59162755569941194</v>
      </c>
      <c r="R2663">
        <f>INDEX('Raw Election Data'!$A$1:$AN$3144,MATCH($C2663&amp;" "&amp;$B2663,'Raw Election Data'!$C$1:$C$3144,0),MATCH('Joined Data'!R$1,'Raw Election Data'!$A$1:$AN$1,0))</f>
        <v>0.59162755569941194</v>
      </c>
    </row>
    <row r="2664" spans="1:18" ht="13.5" hidden="1" customHeight="1" x14ac:dyDescent="0.15">
      <c r="A2664" t="s">
        <v>248</v>
      </c>
      <c r="B2664" t="s">
        <v>6397</v>
      </c>
      <c r="C2664" t="str">
        <f>INDEX(FIPS!$A$1:$E$3236,MATCH($F2664,FIPS!$D$1:$D$3236,0),5)</f>
        <v>Lamb County</v>
      </c>
      <c r="D2664" t="s">
        <v>296</v>
      </c>
      <c r="E2664" s="15" t="s">
        <v>190</v>
      </c>
      <c r="F2664" t="s">
        <v>6738</v>
      </c>
      <c r="G2664" t="s">
        <v>439</v>
      </c>
      <c r="H2664" t="str">
        <f>IFERROR(VLOOKUP($G2664,'Team Colors'!$A:$B,2,0),"#c9c9c9")</f>
        <v>#002244</v>
      </c>
      <c r="I2664">
        <f>INDEX('Raw Election Data'!$A$1:$AN$3144,MATCH($C2664&amp;" "&amp;$B2664,'Raw Election Data'!$C$1:$C$3144,0),MATCH('Joined Data'!I$1,'Raw Election Data'!$A$1:$AN$1,0))</f>
        <v>13385</v>
      </c>
      <c r="J2664">
        <f>INDEX('Raw Election Data'!$A$1:$AN$3144,MATCH($C2664&amp;" "&amp;$B2664,'Raw Election Data'!$C$1:$C$3144,0),MATCH('Joined Data'!J$1,'Raw Election Data'!$A$1:$AN$1,0))</f>
        <v>770</v>
      </c>
      <c r="K2664">
        <f>INDEX('Raw Election Data'!$A$1:$AN$3144,MATCH($C2664&amp;" "&amp;$B2664,'Raw Election Data'!$C$1:$C$3144,0),MATCH('Joined Data'!K$1,'Raw Election Data'!$A$1:$AN$1,0))</f>
        <v>3040</v>
      </c>
      <c r="L2664">
        <f>INDEX('Raw Election Data'!$A$1:$AN$3144,MATCH($C2664&amp;" "&amp;$B2664,'Raw Election Data'!$C$1:$C$3144,0),MATCH('Joined Data'!L$1,'Raw Election Data'!$A$1:$AN$1,0))</f>
        <v>3905</v>
      </c>
      <c r="M2664">
        <f>INDEX('Raw Election Data'!$A$1:$AN$3144,MATCH($C2664&amp;" "&amp;$B2664,'Raw Election Data'!$C$1:$C$3144,0),MATCH('Joined Data'!M$1,'Raw Election Data'!$A$1:$AN$1,0))</f>
        <v>0.19718309859154928</v>
      </c>
      <c r="N2664">
        <f>INDEX('Raw Election Data'!$A$1:$AN$3144,MATCH($C2664&amp;" "&amp;$B2664,'Raw Election Data'!$C$1:$C$3144,0),MATCH('Joined Data'!N$1,'Raw Election Data'!$A$1:$AN$1,0))</f>
        <v>0.77848911651728558</v>
      </c>
      <c r="O2664">
        <f>INDEX('Raw Election Data'!$A$1:$AN$3144,MATCH($C2664&amp;" "&amp;$B2664,'Raw Election Data'!$C$1:$C$3144,0),MATCH('Joined Data'!O$1,'Raw Election Data'!$A$1:$AN$1,0))</f>
        <v>-2270</v>
      </c>
      <c r="P2664">
        <f>INDEX('Raw Election Data'!$A$1:$AN$3144,MATCH($C2664&amp;" "&amp;$B2664,'Raw Election Data'!$C$1:$C$3144,0),MATCH('Joined Data'!P$1,'Raw Election Data'!$A$1:$AN$1,0))</f>
        <v>2270</v>
      </c>
      <c r="Q2664">
        <f>INDEX('Raw Election Data'!$A$1:$AN$3144,MATCH($C2664&amp;" "&amp;$B2664,'Raw Election Data'!$C$1:$C$3144,0),MATCH('Joined Data'!Q$1,'Raw Election Data'!$A$1:$AN$1,0))</f>
        <v>-0.58130601792573633</v>
      </c>
      <c r="R2664">
        <f>INDEX('Raw Election Data'!$A$1:$AN$3144,MATCH($C2664&amp;" "&amp;$B2664,'Raw Election Data'!$C$1:$C$3144,0),MATCH('Joined Data'!R$1,'Raw Election Data'!$A$1:$AN$1,0))</f>
        <v>0.58130601792573633</v>
      </c>
    </row>
    <row r="2665" spans="1:18" ht="13.5" hidden="1" customHeight="1" x14ac:dyDescent="0.15">
      <c r="A2665" t="s">
        <v>248</v>
      </c>
      <c r="B2665" t="s">
        <v>6397</v>
      </c>
      <c r="C2665" t="str">
        <f>INDEX(FIPS!$A$1:$E$3236,MATCH($F2665,FIPS!$D$1:$D$3236,0),5)</f>
        <v>Lampasas County</v>
      </c>
      <c r="D2665" t="s">
        <v>296</v>
      </c>
      <c r="E2665" s="15" t="s">
        <v>191</v>
      </c>
      <c r="F2665" t="s">
        <v>6740</v>
      </c>
      <c r="G2665" t="s">
        <v>439</v>
      </c>
      <c r="H2665" t="str">
        <f>IFERROR(VLOOKUP($G2665,'Team Colors'!$A:$B,2,0),"#c9c9c9")</f>
        <v>#002244</v>
      </c>
      <c r="I2665">
        <f>INDEX('Raw Election Data'!$A$1:$AN$3144,MATCH($C2665&amp;" "&amp;$B2665,'Raw Election Data'!$C$1:$C$3144,0),MATCH('Joined Data'!I$1,'Raw Election Data'!$A$1:$AN$1,0))</f>
        <v>20588</v>
      </c>
      <c r="J2665">
        <f>INDEX('Raw Election Data'!$A$1:$AN$3144,MATCH($C2665&amp;" "&amp;$B2665,'Raw Election Data'!$C$1:$C$3144,0),MATCH('Joined Data'!J$1,'Raw Election Data'!$A$1:$AN$1,0))</f>
        <v>1479</v>
      </c>
      <c r="K2665">
        <f>INDEX('Raw Election Data'!$A$1:$AN$3144,MATCH($C2665&amp;" "&amp;$B2665,'Raw Election Data'!$C$1:$C$3144,0),MATCH('Joined Data'!K$1,'Raw Election Data'!$A$1:$AN$1,0))</f>
        <v>6371</v>
      </c>
      <c r="L2665">
        <f>INDEX('Raw Election Data'!$A$1:$AN$3144,MATCH($C2665&amp;" "&amp;$B2665,'Raw Election Data'!$C$1:$C$3144,0),MATCH('Joined Data'!L$1,'Raw Election Data'!$A$1:$AN$1,0))</f>
        <v>8149</v>
      </c>
      <c r="M2665">
        <f>INDEX('Raw Election Data'!$A$1:$AN$3144,MATCH($C2665&amp;" "&amp;$B2665,'Raw Election Data'!$C$1:$C$3144,0),MATCH('Joined Data'!M$1,'Raw Election Data'!$A$1:$AN$1,0))</f>
        <v>0.18149466192170818</v>
      </c>
      <c r="N2665">
        <f>INDEX('Raw Election Data'!$A$1:$AN$3144,MATCH($C2665&amp;" "&amp;$B2665,'Raw Election Data'!$C$1:$C$3144,0),MATCH('Joined Data'!N$1,'Raw Election Data'!$A$1:$AN$1,0))</f>
        <v>0.78181371947478218</v>
      </c>
      <c r="O2665">
        <f>INDEX('Raw Election Data'!$A$1:$AN$3144,MATCH($C2665&amp;" "&amp;$B2665,'Raw Election Data'!$C$1:$C$3144,0),MATCH('Joined Data'!O$1,'Raw Election Data'!$A$1:$AN$1,0))</f>
        <v>-4892</v>
      </c>
      <c r="P2665">
        <f>INDEX('Raw Election Data'!$A$1:$AN$3144,MATCH($C2665&amp;" "&amp;$B2665,'Raw Election Data'!$C$1:$C$3144,0),MATCH('Joined Data'!P$1,'Raw Election Data'!$A$1:$AN$1,0))</f>
        <v>4892</v>
      </c>
      <c r="Q2665">
        <f>INDEX('Raw Election Data'!$A$1:$AN$3144,MATCH($C2665&amp;" "&amp;$B2665,'Raw Election Data'!$C$1:$C$3144,0),MATCH('Joined Data'!Q$1,'Raw Election Data'!$A$1:$AN$1,0))</f>
        <v>-0.60031905755307402</v>
      </c>
      <c r="R2665">
        <f>INDEX('Raw Election Data'!$A$1:$AN$3144,MATCH($C2665&amp;" "&amp;$B2665,'Raw Election Data'!$C$1:$C$3144,0),MATCH('Joined Data'!R$1,'Raw Election Data'!$A$1:$AN$1,0))</f>
        <v>0.60031905755307402</v>
      </c>
    </row>
    <row r="2666" spans="1:18" ht="13.5" hidden="1" customHeight="1" x14ac:dyDescent="0.15">
      <c r="A2666" t="s">
        <v>248</v>
      </c>
      <c r="B2666" t="s">
        <v>6397</v>
      </c>
      <c r="C2666" t="str">
        <f>INDEX(FIPS!$A$1:$E$3236,MATCH($F2666,FIPS!$D$1:$D$3236,0),5)</f>
        <v>La Salle County</v>
      </c>
      <c r="D2666" t="s">
        <v>296</v>
      </c>
      <c r="E2666" s="15" t="s">
        <v>192</v>
      </c>
      <c r="F2666" t="s">
        <v>6742</v>
      </c>
      <c r="G2666" t="s">
        <v>439</v>
      </c>
      <c r="H2666" t="str">
        <f>IFERROR(VLOOKUP($G2666,'Team Colors'!$A:$B,2,0),"#c9c9c9")</f>
        <v>#002244</v>
      </c>
      <c r="I2666">
        <f>INDEX('Raw Election Data'!$A$1:$AN$3144,MATCH($C2666&amp;" "&amp;$B2666,'Raw Election Data'!$C$1:$C$3144,0),MATCH('Joined Data'!I$1,'Raw Election Data'!$A$1:$AN$1,0))</f>
        <v>7631</v>
      </c>
      <c r="J2666">
        <f>INDEX('Raw Election Data'!$A$1:$AN$3144,MATCH($C2666&amp;" "&amp;$B2666,'Raw Election Data'!$C$1:$C$3144,0),MATCH('Joined Data'!J$1,'Raw Election Data'!$A$1:$AN$1,0))</f>
        <v>1125</v>
      </c>
      <c r="K2666">
        <f>INDEX('Raw Election Data'!$A$1:$AN$3144,MATCH($C2666&amp;" "&amp;$B2666,'Raw Election Data'!$C$1:$C$3144,0),MATCH('Joined Data'!K$1,'Raw Election Data'!$A$1:$AN$1,0))</f>
        <v>870</v>
      </c>
      <c r="L2666">
        <f>INDEX('Raw Election Data'!$A$1:$AN$3144,MATCH($C2666&amp;" "&amp;$B2666,'Raw Election Data'!$C$1:$C$3144,0),MATCH('Joined Data'!L$1,'Raw Election Data'!$A$1:$AN$1,0))</f>
        <v>2049</v>
      </c>
      <c r="M2666">
        <f>INDEX('Raw Election Data'!$A$1:$AN$3144,MATCH($C2666&amp;" "&amp;$B2666,'Raw Election Data'!$C$1:$C$3144,0),MATCH('Joined Data'!M$1,'Raw Election Data'!$A$1:$AN$1,0))</f>
        <v>0.54904831625183015</v>
      </c>
      <c r="N2666">
        <f>INDEX('Raw Election Data'!$A$1:$AN$3144,MATCH($C2666&amp;" "&amp;$B2666,'Raw Election Data'!$C$1:$C$3144,0),MATCH('Joined Data'!N$1,'Raw Election Data'!$A$1:$AN$1,0))</f>
        <v>0.424597364568082</v>
      </c>
      <c r="O2666">
        <f>INDEX('Raw Election Data'!$A$1:$AN$3144,MATCH($C2666&amp;" "&amp;$B2666,'Raw Election Data'!$C$1:$C$3144,0),MATCH('Joined Data'!O$1,'Raw Election Data'!$A$1:$AN$1,0))</f>
        <v>255</v>
      </c>
      <c r="P2666">
        <f>INDEX('Raw Election Data'!$A$1:$AN$3144,MATCH($C2666&amp;" "&amp;$B2666,'Raw Election Data'!$C$1:$C$3144,0),MATCH('Joined Data'!P$1,'Raw Election Data'!$A$1:$AN$1,0))</f>
        <v>-255</v>
      </c>
      <c r="Q2666">
        <f>INDEX('Raw Election Data'!$A$1:$AN$3144,MATCH($C2666&amp;" "&amp;$B2666,'Raw Election Data'!$C$1:$C$3144,0),MATCH('Joined Data'!Q$1,'Raw Election Data'!$A$1:$AN$1,0))</f>
        <v>0.12445095168374815</v>
      </c>
      <c r="R2666">
        <f>INDEX('Raw Election Data'!$A$1:$AN$3144,MATCH($C2666&amp;" "&amp;$B2666,'Raw Election Data'!$C$1:$C$3144,0),MATCH('Joined Data'!R$1,'Raw Election Data'!$A$1:$AN$1,0))</f>
        <v>-0.12445095168374815</v>
      </c>
    </row>
    <row r="2667" spans="1:18" ht="13.5" hidden="1" customHeight="1" x14ac:dyDescent="0.15">
      <c r="A2667" t="s">
        <v>248</v>
      </c>
      <c r="B2667" t="s">
        <v>6397</v>
      </c>
      <c r="C2667" t="str">
        <f>INDEX(FIPS!$A$1:$E$3236,MATCH($F2667,FIPS!$D$1:$D$3236,0),5)</f>
        <v>Lavaca County</v>
      </c>
      <c r="D2667" t="s">
        <v>296</v>
      </c>
      <c r="E2667" s="15" t="s">
        <v>193</v>
      </c>
      <c r="F2667" t="s">
        <v>6744</v>
      </c>
      <c r="G2667" t="s">
        <v>439</v>
      </c>
      <c r="H2667" t="str">
        <f>IFERROR(VLOOKUP($G2667,'Team Colors'!$A:$B,2,0),"#c9c9c9")</f>
        <v>#002244</v>
      </c>
      <c r="I2667">
        <f>INDEX('Raw Election Data'!$A$1:$AN$3144,MATCH($C2667&amp;" "&amp;$B2667,'Raw Election Data'!$C$1:$C$3144,0),MATCH('Joined Data'!I$1,'Raw Election Data'!$A$1:$AN$1,0))</f>
        <v>19836</v>
      </c>
      <c r="J2667">
        <f>INDEX('Raw Election Data'!$A$1:$AN$3144,MATCH($C2667&amp;" "&amp;$B2667,'Raw Election Data'!$C$1:$C$3144,0),MATCH('Joined Data'!J$1,'Raw Election Data'!$A$1:$AN$1,0))</f>
        <v>1170</v>
      </c>
      <c r="K2667">
        <f>INDEX('Raw Election Data'!$A$1:$AN$3144,MATCH($C2667&amp;" "&amp;$B2667,'Raw Election Data'!$C$1:$C$3144,0),MATCH('Joined Data'!K$1,'Raw Election Data'!$A$1:$AN$1,0))</f>
        <v>7339</v>
      </c>
      <c r="L2667">
        <f>INDEX('Raw Election Data'!$A$1:$AN$3144,MATCH($C2667&amp;" "&amp;$B2667,'Raw Election Data'!$C$1:$C$3144,0),MATCH('Joined Data'!L$1,'Raw Election Data'!$A$1:$AN$1,0))</f>
        <v>8633</v>
      </c>
      <c r="M2667">
        <f>INDEX('Raw Election Data'!$A$1:$AN$3144,MATCH($C2667&amp;" "&amp;$B2667,'Raw Election Data'!$C$1:$C$3144,0),MATCH('Joined Data'!M$1,'Raw Election Data'!$A$1:$AN$1,0))</f>
        <v>0.13552646820340553</v>
      </c>
      <c r="N2667">
        <f>INDEX('Raw Election Data'!$A$1:$AN$3144,MATCH($C2667&amp;" "&amp;$B2667,'Raw Election Data'!$C$1:$C$3144,0),MATCH('Joined Data'!N$1,'Raw Election Data'!$A$1:$AN$1,0))</f>
        <v>0.85011004285879765</v>
      </c>
      <c r="O2667">
        <f>INDEX('Raw Election Data'!$A$1:$AN$3144,MATCH($C2667&amp;" "&amp;$B2667,'Raw Election Data'!$C$1:$C$3144,0),MATCH('Joined Data'!O$1,'Raw Election Data'!$A$1:$AN$1,0))</f>
        <v>-6169</v>
      </c>
      <c r="P2667">
        <f>INDEX('Raw Election Data'!$A$1:$AN$3144,MATCH($C2667&amp;" "&amp;$B2667,'Raw Election Data'!$C$1:$C$3144,0),MATCH('Joined Data'!P$1,'Raw Election Data'!$A$1:$AN$1,0))</f>
        <v>6169</v>
      </c>
      <c r="Q2667">
        <f>INDEX('Raw Election Data'!$A$1:$AN$3144,MATCH($C2667&amp;" "&amp;$B2667,'Raw Election Data'!$C$1:$C$3144,0),MATCH('Joined Data'!Q$1,'Raw Election Data'!$A$1:$AN$1,0))</f>
        <v>-0.71458357465539213</v>
      </c>
      <c r="R2667">
        <f>INDEX('Raw Election Data'!$A$1:$AN$3144,MATCH($C2667&amp;" "&amp;$B2667,'Raw Election Data'!$C$1:$C$3144,0),MATCH('Joined Data'!R$1,'Raw Election Data'!$A$1:$AN$1,0))</f>
        <v>0.71458357465539213</v>
      </c>
    </row>
    <row r="2668" spans="1:18" ht="13.5" hidden="1" customHeight="1" x14ac:dyDescent="0.15">
      <c r="A2668" t="s">
        <v>248</v>
      </c>
      <c r="B2668" t="s">
        <v>6397</v>
      </c>
      <c r="C2668" t="str">
        <f>INDEX(FIPS!$A$1:$E$3236,MATCH($F2668,FIPS!$D$1:$D$3236,0),5)</f>
        <v>Lee County</v>
      </c>
      <c r="D2668" t="s">
        <v>296</v>
      </c>
      <c r="E2668" s="15" t="s">
        <v>194</v>
      </c>
      <c r="F2668" t="s">
        <v>6745</v>
      </c>
      <c r="G2668" t="s">
        <v>439</v>
      </c>
      <c r="H2668" t="str">
        <f>IFERROR(VLOOKUP($G2668,'Team Colors'!$A:$B,2,0),"#c9c9c9")</f>
        <v>#002244</v>
      </c>
      <c r="I2668">
        <f>INDEX('Raw Election Data'!$A$1:$AN$3144,MATCH($C2668&amp;" "&amp;$B2668,'Raw Election Data'!$C$1:$C$3144,0),MATCH('Joined Data'!I$1,'Raw Election Data'!$A$1:$AN$1,0))</f>
        <v>16898</v>
      </c>
      <c r="J2668">
        <f>INDEX('Raw Election Data'!$A$1:$AN$3144,MATCH($C2668&amp;" "&amp;$B2668,'Raw Election Data'!$C$1:$C$3144,0),MATCH('Joined Data'!J$1,'Raw Election Data'!$A$1:$AN$1,0))</f>
        <v>1372</v>
      </c>
      <c r="K2668">
        <f>INDEX('Raw Election Data'!$A$1:$AN$3144,MATCH($C2668&amp;" "&amp;$B2668,'Raw Election Data'!$C$1:$C$3144,0),MATCH('Joined Data'!K$1,'Raw Election Data'!$A$1:$AN$1,0))</f>
        <v>4996</v>
      </c>
      <c r="L2668">
        <f>INDEX('Raw Election Data'!$A$1:$AN$3144,MATCH($C2668&amp;" "&amp;$B2668,'Raw Election Data'!$C$1:$C$3144,0),MATCH('Joined Data'!L$1,'Raw Election Data'!$A$1:$AN$1,0))</f>
        <v>6522</v>
      </c>
      <c r="M2668">
        <f>INDEX('Raw Election Data'!$A$1:$AN$3144,MATCH($C2668&amp;" "&amp;$B2668,'Raw Election Data'!$C$1:$C$3144,0),MATCH('Joined Data'!M$1,'Raw Election Data'!$A$1:$AN$1,0))</f>
        <v>0.21036491873658386</v>
      </c>
      <c r="N2668">
        <f>INDEX('Raw Election Data'!$A$1:$AN$3144,MATCH($C2668&amp;" "&amp;$B2668,'Raw Election Data'!$C$1:$C$3144,0),MATCH('Joined Data'!N$1,'Raw Election Data'!$A$1:$AN$1,0))</f>
        <v>0.76602269242563625</v>
      </c>
      <c r="O2668">
        <f>INDEX('Raw Election Data'!$A$1:$AN$3144,MATCH($C2668&amp;" "&amp;$B2668,'Raw Election Data'!$C$1:$C$3144,0),MATCH('Joined Data'!O$1,'Raw Election Data'!$A$1:$AN$1,0))</f>
        <v>-3624</v>
      </c>
      <c r="P2668">
        <f>INDEX('Raw Election Data'!$A$1:$AN$3144,MATCH($C2668&amp;" "&amp;$B2668,'Raw Election Data'!$C$1:$C$3144,0),MATCH('Joined Data'!P$1,'Raw Election Data'!$A$1:$AN$1,0))</f>
        <v>3624</v>
      </c>
      <c r="Q2668">
        <f>INDEX('Raw Election Data'!$A$1:$AN$3144,MATCH($C2668&amp;" "&amp;$B2668,'Raw Election Data'!$C$1:$C$3144,0),MATCH('Joined Data'!Q$1,'Raw Election Data'!$A$1:$AN$1,0))</f>
        <v>-0.55565777368905245</v>
      </c>
      <c r="R2668">
        <f>INDEX('Raw Election Data'!$A$1:$AN$3144,MATCH($C2668&amp;" "&amp;$B2668,'Raw Election Data'!$C$1:$C$3144,0),MATCH('Joined Data'!R$1,'Raw Election Data'!$A$1:$AN$1,0))</f>
        <v>0.55565777368905245</v>
      </c>
    </row>
    <row r="2669" spans="1:18" ht="13.5" hidden="1" customHeight="1" x14ac:dyDescent="0.15">
      <c r="A2669" t="s">
        <v>248</v>
      </c>
      <c r="B2669" t="s">
        <v>6397</v>
      </c>
      <c r="C2669" t="str">
        <f>INDEX(FIPS!$A$1:$E$3236,MATCH($F2669,FIPS!$D$1:$D$3236,0),5)</f>
        <v>Leon County</v>
      </c>
      <c r="D2669" t="s">
        <v>296</v>
      </c>
      <c r="E2669" s="15" t="s">
        <v>195</v>
      </c>
      <c r="F2669" t="s">
        <v>6746</v>
      </c>
      <c r="G2669" t="s">
        <v>439</v>
      </c>
      <c r="H2669" t="str">
        <f>IFERROR(VLOOKUP($G2669,'Team Colors'!$A:$B,2,0),"#c9c9c9")</f>
        <v>#002244</v>
      </c>
      <c r="I2669">
        <f>INDEX('Raw Election Data'!$A$1:$AN$3144,MATCH($C2669&amp;" "&amp;$B2669,'Raw Election Data'!$C$1:$C$3144,0),MATCH('Joined Data'!I$1,'Raw Election Data'!$A$1:$AN$1,0))</f>
        <v>17086</v>
      </c>
      <c r="J2669">
        <f>INDEX('Raw Election Data'!$A$1:$AN$3144,MATCH($C2669&amp;" "&amp;$B2669,'Raw Election Data'!$C$1:$C$3144,0),MATCH('Joined Data'!J$1,'Raw Election Data'!$A$1:$AN$1,0))</f>
        <v>909</v>
      </c>
      <c r="K2669">
        <f>INDEX('Raw Election Data'!$A$1:$AN$3144,MATCH($C2669&amp;" "&amp;$B2669,'Raw Election Data'!$C$1:$C$3144,0),MATCH('Joined Data'!K$1,'Raw Election Data'!$A$1:$AN$1,0))</f>
        <v>6391</v>
      </c>
      <c r="L2669">
        <f>INDEX('Raw Election Data'!$A$1:$AN$3144,MATCH($C2669&amp;" "&amp;$B2669,'Raw Election Data'!$C$1:$C$3144,0),MATCH('Joined Data'!L$1,'Raw Election Data'!$A$1:$AN$1,0))</f>
        <v>7407</v>
      </c>
      <c r="M2669">
        <f>INDEX('Raw Election Data'!$A$1:$AN$3144,MATCH($C2669&amp;" "&amp;$B2669,'Raw Election Data'!$C$1:$C$3144,0),MATCH('Joined Data'!M$1,'Raw Election Data'!$A$1:$AN$1,0))</f>
        <v>0.1227217496962333</v>
      </c>
      <c r="N2669">
        <f>INDEX('Raw Election Data'!$A$1:$AN$3144,MATCH($C2669&amp;" "&amp;$B2669,'Raw Election Data'!$C$1:$C$3144,0),MATCH('Joined Data'!N$1,'Raw Election Data'!$A$1:$AN$1,0))</f>
        <v>0.86283245578506818</v>
      </c>
      <c r="O2669">
        <f>INDEX('Raw Election Data'!$A$1:$AN$3144,MATCH($C2669&amp;" "&amp;$B2669,'Raw Election Data'!$C$1:$C$3144,0),MATCH('Joined Data'!O$1,'Raw Election Data'!$A$1:$AN$1,0))</f>
        <v>-5482</v>
      </c>
      <c r="P2669">
        <f>INDEX('Raw Election Data'!$A$1:$AN$3144,MATCH($C2669&amp;" "&amp;$B2669,'Raw Election Data'!$C$1:$C$3144,0),MATCH('Joined Data'!P$1,'Raw Election Data'!$A$1:$AN$1,0))</f>
        <v>5482</v>
      </c>
      <c r="Q2669">
        <f>INDEX('Raw Election Data'!$A$1:$AN$3144,MATCH($C2669&amp;" "&amp;$B2669,'Raw Election Data'!$C$1:$C$3144,0),MATCH('Joined Data'!Q$1,'Raw Election Data'!$A$1:$AN$1,0))</f>
        <v>-0.74011070608883489</v>
      </c>
      <c r="R2669">
        <f>INDEX('Raw Election Data'!$A$1:$AN$3144,MATCH($C2669&amp;" "&amp;$B2669,'Raw Election Data'!$C$1:$C$3144,0),MATCH('Joined Data'!R$1,'Raw Election Data'!$A$1:$AN$1,0))</f>
        <v>0.74011070608883489</v>
      </c>
    </row>
    <row r="2670" spans="1:18" ht="13.5" hidden="1" customHeight="1" x14ac:dyDescent="0.15">
      <c r="A2670" t="s">
        <v>248</v>
      </c>
      <c r="B2670" t="s">
        <v>6397</v>
      </c>
      <c r="C2670" t="str">
        <f>INDEX(FIPS!$A$1:$E$3236,MATCH($F2670,FIPS!$D$1:$D$3236,0),5)</f>
        <v>Liberty County</v>
      </c>
      <c r="D2670" t="s">
        <v>296</v>
      </c>
      <c r="E2670" s="15" t="s">
        <v>196</v>
      </c>
      <c r="F2670" t="s">
        <v>6747</v>
      </c>
      <c r="G2670" t="s">
        <v>7759</v>
      </c>
      <c r="H2670" t="str">
        <f>IFERROR(VLOOKUP($G2670,'Team Colors'!$A:$B,2,0),"#c9c9c9")</f>
        <v>#a71930</v>
      </c>
      <c r="I2670">
        <f>INDEX('Raw Election Data'!$A$1:$AN$3144,MATCH($C2670&amp;" "&amp;$B2670,'Raw Election Data'!$C$1:$C$3144,0),MATCH('Joined Data'!I$1,'Raw Election Data'!$A$1:$AN$1,0))</f>
        <v>79654</v>
      </c>
      <c r="J2670">
        <f>INDEX('Raw Election Data'!$A$1:$AN$3144,MATCH($C2670&amp;" "&amp;$B2670,'Raw Election Data'!$C$1:$C$3144,0),MATCH('Joined Data'!J$1,'Raw Election Data'!$A$1:$AN$1,0))</f>
        <v>4851</v>
      </c>
      <c r="K2670">
        <f>INDEX('Raw Election Data'!$A$1:$AN$3144,MATCH($C2670&amp;" "&amp;$B2670,'Raw Election Data'!$C$1:$C$3144,0),MATCH('Joined Data'!K$1,'Raw Election Data'!$A$1:$AN$1,0))</f>
        <v>18856</v>
      </c>
      <c r="L2670">
        <f>INDEX('Raw Election Data'!$A$1:$AN$3144,MATCH($C2670&amp;" "&amp;$B2670,'Raw Election Data'!$C$1:$C$3144,0),MATCH('Joined Data'!L$1,'Raw Election Data'!$A$1:$AN$1,0))</f>
        <v>24155</v>
      </c>
      <c r="M2670">
        <f>INDEX('Raw Election Data'!$A$1:$AN$3144,MATCH($C2670&amp;" "&amp;$B2670,'Raw Election Data'!$C$1:$C$3144,0),MATCH('Joined Data'!M$1,'Raw Election Data'!$A$1:$AN$1,0))</f>
        <v>0.20082798592423928</v>
      </c>
      <c r="N2670">
        <f>INDEX('Raw Election Data'!$A$1:$AN$3144,MATCH($C2670&amp;" "&amp;$B2670,'Raw Election Data'!$C$1:$C$3144,0),MATCH('Joined Data'!N$1,'Raw Election Data'!$A$1:$AN$1,0))</f>
        <v>0.78062512937280071</v>
      </c>
      <c r="O2670">
        <f>INDEX('Raw Election Data'!$A$1:$AN$3144,MATCH($C2670&amp;" "&amp;$B2670,'Raw Election Data'!$C$1:$C$3144,0),MATCH('Joined Data'!O$1,'Raw Election Data'!$A$1:$AN$1,0))</f>
        <v>-14005</v>
      </c>
      <c r="P2670">
        <f>INDEX('Raw Election Data'!$A$1:$AN$3144,MATCH($C2670&amp;" "&amp;$B2670,'Raw Election Data'!$C$1:$C$3144,0),MATCH('Joined Data'!P$1,'Raw Election Data'!$A$1:$AN$1,0))</f>
        <v>14005</v>
      </c>
      <c r="Q2670">
        <f>INDEX('Raw Election Data'!$A$1:$AN$3144,MATCH($C2670&amp;" "&amp;$B2670,'Raw Election Data'!$C$1:$C$3144,0),MATCH('Joined Data'!Q$1,'Raw Election Data'!$A$1:$AN$1,0))</f>
        <v>-0.57979714344856137</v>
      </c>
      <c r="R2670">
        <f>INDEX('Raw Election Data'!$A$1:$AN$3144,MATCH($C2670&amp;" "&amp;$B2670,'Raw Election Data'!$C$1:$C$3144,0),MATCH('Joined Data'!R$1,'Raw Election Data'!$A$1:$AN$1,0))</f>
        <v>0.57979714344856137</v>
      </c>
    </row>
    <row r="2671" spans="1:18" ht="13.5" hidden="1" customHeight="1" x14ac:dyDescent="0.15">
      <c r="A2671" t="s">
        <v>248</v>
      </c>
      <c r="B2671" t="s">
        <v>6397</v>
      </c>
      <c r="C2671" t="str">
        <f>INDEX(FIPS!$A$1:$E$3236,MATCH($F2671,FIPS!$D$1:$D$3236,0),5)</f>
        <v>Limestone County</v>
      </c>
      <c r="D2671" t="s">
        <v>296</v>
      </c>
      <c r="E2671" s="15" t="s">
        <v>197</v>
      </c>
      <c r="F2671" t="s">
        <v>6748</v>
      </c>
      <c r="G2671" t="s">
        <v>439</v>
      </c>
      <c r="H2671" t="str">
        <f>IFERROR(VLOOKUP($G2671,'Team Colors'!$A:$B,2,0),"#c9c9c9")</f>
        <v>#002244</v>
      </c>
      <c r="I2671">
        <f>INDEX('Raw Election Data'!$A$1:$AN$3144,MATCH($C2671&amp;" "&amp;$B2671,'Raw Election Data'!$C$1:$C$3144,0),MATCH('Joined Data'!I$1,'Raw Election Data'!$A$1:$AN$1,0))</f>
        <v>23320</v>
      </c>
      <c r="J2671">
        <f>INDEX('Raw Election Data'!$A$1:$AN$3144,MATCH($C2671&amp;" "&amp;$B2671,'Raw Election Data'!$C$1:$C$3144,0),MATCH('Joined Data'!J$1,'Raw Election Data'!$A$1:$AN$1,0))</f>
        <v>1748</v>
      </c>
      <c r="K2671">
        <f>INDEX('Raw Election Data'!$A$1:$AN$3144,MATCH($C2671&amp;" "&amp;$B2671,'Raw Election Data'!$C$1:$C$3144,0),MATCH('Joined Data'!K$1,'Raw Election Data'!$A$1:$AN$1,0))</f>
        <v>5747</v>
      </c>
      <c r="L2671">
        <f>INDEX('Raw Election Data'!$A$1:$AN$3144,MATCH($C2671&amp;" "&amp;$B2671,'Raw Election Data'!$C$1:$C$3144,0),MATCH('Joined Data'!L$1,'Raw Election Data'!$A$1:$AN$1,0))</f>
        <v>7648</v>
      </c>
      <c r="M2671">
        <f>INDEX('Raw Election Data'!$A$1:$AN$3144,MATCH($C2671&amp;" "&amp;$B2671,'Raw Election Data'!$C$1:$C$3144,0),MATCH('Joined Data'!M$1,'Raw Election Data'!$A$1:$AN$1,0))</f>
        <v>0.22855648535564854</v>
      </c>
      <c r="N2671">
        <f>INDEX('Raw Election Data'!$A$1:$AN$3144,MATCH($C2671&amp;" "&amp;$B2671,'Raw Election Data'!$C$1:$C$3144,0),MATCH('Joined Data'!N$1,'Raw Election Data'!$A$1:$AN$1,0))</f>
        <v>0.75143828451882844</v>
      </c>
      <c r="O2671">
        <f>INDEX('Raw Election Data'!$A$1:$AN$3144,MATCH($C2671&amp;" "&amp;$B2671,'Raw Election Data'!$C$1:$C$3144,0),MATCH('Joined Data'!O$1,'Raw Election Data'!$A$1:$AN$1,0))</f>
        <v>-3999</v>
      </c>
      <c r="P2671">
        <f>INDEX('Raw Election Data'!$A$1:$AN$3144,MATCH($C2671&amp;" "&amp;$B2671,'Raw Election Data'!$C$1:$C$3144,0),MATCH('Joined Data'!P$1,'Raw Election Data'!$A$1:$AN$1,0))</f>
        <v>3999</v>
      </c>
      <c r="Q2671">
        <f>INDEX('Raw Election Data'!$A$1:$AN$3144,MATCH($C2671&amp;" "&amp;$B2671,'Raw Election Data'!$C$1:$C$3144,0),MATCH('Joined Data'!Q$1,'Raw Election Data'!$A$1:$AN$1,0))</f>
        <v>-0.52288179916317989</v>
      </c>
      <c r="R2671">
        <f>INDEX('Raw Election Data'!$A$1:$AN$3144,MATCH($C2671&amp;" "&amp;$B2671,'Raw Election Data'!$C$1:$C$3144,0),MATCH('Joined Data'!R$1,'Raw Election Data'!$A$1:$AN$1,0))</f>
        <v>0.52288179916317989</v>
      </c>
    </row>
    <row r="2672" spans="1:18" ht="13.5" hidden="1" customHeight="1" x14ac:dyDescent="0.15">
      <c r="A2672" t="s">
        <v>248</v>
      </c>
      <c r="B2672" t="s">
        <v>6397</v>
      </c>
      <c r="C2672" t="str">
        <f>INDEX(FIPS!$A$1:$E$3236,MATCH($F2672,FIPS!$D$1:$D$3236,0),5)</f>
        <v>Lipscomb County</v>
      </c>
      <c r="D2672" t="s">
        <v>296</v>
      </c>
      <c r="E2672" s="15" t="s">
        <v>198</v>
      </c>
      <c r="F2672" t="s">
        <v>6750</v>
      </c>
      <c r="G2672" t="s">
        <v>439</v>
      </c>
      <c r="H2672" t="str">
        <f>IFERROR(VLOOKUP($G2672,'Team Colors'!$A:$B,2,0),"#c9c9c9")</f>
        <v>#002244</v>
      </c>
      <c r="I2672">
        <f>INDEX('Raw Election Data'!$A$1:$AN$3144,MATCH($C2672&amp;" "&amp;$B2672,'Raw Election Data'!$C$1:$C$3144,0),MATCH('Joined Data'!I$1,'Raw Election Data'!$A$1:$AN$1,0))</f>
        <v>3569</v>
      </c>
      <c r="J2672">
        <f>INDEX('Raw Election Data'!$A$1:$AN$3144,MATCH($C2672&amp;" "&amp;$B2672,'Raw Election Data'!$C$1:$C$3144,0),MATCH('Joined Data'!J$1,'Raw Election Data'!$A$1:$AN$1,0))</f>
        <v>135</v>
      </c>
      <c r="K2672">
        <f>INDEX('Raw Election Data'!$A$1:$AN$3144,MATCH($C2672&amp;" "&amp;$B2672,'Raw Election Data'!$C$1:$C$3144,0),MATCH('Joined Data'!K$1,'Raw Election Data'!$A$1:$AN$1,0))</f>
        <v>1159</v>
      </c>
      <c r="L2672">
        <f>INDEX('Raw Election Data'!$A$1:$AN$3144,MATCH($C2672&amp;" "&amp;$B2672,'Raw Election Data'!$C$1:$C$3144,0),MATCH('Joined Data'!L$1,'Raw Election Data'!$A$1:$AN$1,0))</f>
        <v>1322</v>
      </c>
      <c r="M2672">
        <f>INDEX('Raw Election Data'!$A$1:$AN$3144,MATCH($C2672&amp;" "&amp;$B2672,'Raw Election Data'!$C$1:$C$3144,0),MATCH('Joined Data'!M$1,'Raw Election Data'!$A$1:$AN$1,0))</f>
        <v>0.10211800302571861</v>
      </c>
      <c r="N2672">
        <f>INDEX('Raw Election Data'!$A$1:$AN$3144,MATCH($C2672&amp;" "&amp;$B2672,'Raw Election Data'!$C$1:$C$3144,0),MATCH('Joined Data'!N$1,'Raw Election Data'!$A$1:$AN$1,0))</f>
        <v>0.87670196671709533</v>
      </c>
      <c r="O2672">
        <f>INDEX('Raw Election Data'!$A$1:$AN$3144,MATCH($C2672&amp;" "&amp;$B2672,'Raw Election Data'!$C$1:$C$3144,0),MATCH('Joined Data'!O$1,'Raw Election Data'!$A$1:$AN$1,0))</f>
        <v>-1024</v>
      </c>
      <c r="P2672">
        <f>INDEX('Raw Election Data'!$A$1:$AN$3144,MATCH($C2672&amp;" "&amp;$B2672,'Raw Election Data'!$C$1:$C$3144,0),MATCH('Joined Data'!P$1,'Raw Election Data'!$A$1:$AN$1,0))</f>
        <v>1024</v>
      </c>
      <c r="Q2672">
        <f>INDEX('Raw Election Data'!$A$1:$AN$3144,MATCH($C2672&amp;" "&amp;$B2672,'Raw Election Data'!$C$1:$C$3144,0),MATCH('Joined Data'!Q$1,'Raw Election Data'!$A$1:$AN$1,0))</f>
        <v>-0.77458396369137672</v>
      </c>
      <c r="R2672">
        <f>INDEX('Raw Election Data'!$A$1:$AN$3144,MATCH($C2672&amp;" "&amp;$B2672,'Raw Election Data'!$C$1:$C$3144,0),MATCH('Joined Data'!R$1,'Raw Election Data'!$A$1:$AN$1,0))</f>
        <v>0.77458396369137672</v>
      </c>
    </row>
    <row r="2673" spans="1:18" ht="13.5" hidden="1" customHeight="1" x14ac:dyDescent="0.15">
      <c r="A2673" t="s">
        <v>248</v>
      </c>
      <c r="B2673" t="s">
        <v>6397</v>
      </c>
      <c r="C2673" t="str">
        <f>INDEX(FIPS!$A$1:$E$3236,MATCH($F2673,FIPS!$D$1:$D$3236,0),5)</f>
        <v>Live Oak County</v>
      </c>
      <c r="D2673" t="s">
        <v>296</v>
      </c>
      <c r="E2673" s="15" t="s">
        <v>199</v>
      </c>
      <c r="F2673" t="s">
        <v>6752</v>
      </c>
      <c r="G2673" t="s">
        <v>439</v>
      </c>
      <c r="H2673" t="str">
        <f>IFERROR(VLOOKUP($G2673,'Team Colors'!$A:$B,2,0),"#c9c9c9")</f>
        <v>#002244</v>
      </c>
      <c r="I2673">
        <f>INDEX('Raw Election Data'!$A$1:$AN$3144,MATCH($C2673&amp;" "&amp;$B2673,'Raw Election Data'!$C$1:$C$3144,0),MATCH('Joined Data'!I$1,'Raw Election Data'!$A$1:$AN$1,0))</f>
        <v>12229</v>
      </c>
      <c r="J2673">
        <f>INDEX('Raw Election Data'!$A$1:$AN$3144,MATCH($C2673&amp;" "&amp;$B2673,'Raw Election Data'!$C$1:$C$3144,0),MATCH('Joined Data'!J$1,'Raw Election Data'!$A$1:$AN$1,0))</f>
        <v>739</v>
      </c>
      <c r="K2673">
        <f>INDEX('Raw Election Data'!$A$1:$AN$3144,MATCH($C2673&amp;" "&amp;$B2673,'Raw Election Data'!$C$1:$C$3144,0),MATCH('Joined Data'!K$1,'Raw Election Data'!$A$1:$AN$1,0))</f>
        <v>3450</v>
      </c>
      <c r="L2673">
        <f>INDEX('Raw Election Data'!$A$1:$AN$3144,MATCH($C2673&amp;" "&amp;$B2673,'Raw Election Data'!$C$1:$C$3144,0),MATCH('Joined Data'!L$1,'Raw Election Data'!$A$1:$AN$1,0))</f>
        <v>4267</v>
      </c>
      <c r="M2673">
        <f>INDEX('Raw Election Data'!$A$1:$AN$3144,MATCH($C2673&amp;" "&amp;$B2673,'Raw Election Data'!$C$1:$C$3144,0),MATCH('Joined Data'!M$1,'Raw Election Data'!$A$1:$AN$1,0))</f>
        <v>0.17318959456292476</v>
      </c>
      <c r="N2673">
        <f>INDEX('Raw Election Data'!$A$1:$AN$3144,MATCH($C2673&amp;" "&amp;$B2673,'Raw Election Data'!$C$1:$C$3144,0),MATCH('Joined Data'!N$1,'Raw Election Data'!$A$1:$AN$1,0))</f>
        <v>0.80853058354816032</v>
      </c>
      <c r="O2673">
        <f>INDEX('Raw Election Data'!$A$1:$AN$3144,MATCH($C2673&amp;" "&amp;$B2673,'Raw Election Data'!$C$1:$C$3144,0),MATCH('Joined Data'!O$1,'Raw Election Data'!$A$1:$AN$1,0))</f>
        <v>-2711</v>
      </c>
      <c r="P2673">
        <f>INDEX('Raw Election Data'!$A$1:$AN$3144,MATCH($C2673&amp;" "&amp;$B2673,'Raw Election Data'!$C$1:$C$3144,0),MATCH('Joined Data'!P$1,'Raw Election Data'!$A$1:$AN$1,0))</f>
        <v>2711</v>
      </c>
      <c r="Q2673">
        <f>INDEX('Raw Election Data'!$A$1:$AN$3144,MATCH($C2673&amp;" "&amp;$B2673,'Raw Election Data'!$C$1:$C$3144,0),MATCH('Joined Data'!Q$1,'Raw Election Data'!$A$1:$AN$1,0))</f>
        <v>-0.6353409889852355</v>
      </c>
      <c r="R2673">
        <f>INDEX('Raw Election Data'!$A$1:$AN$3144,MATCH($C2673&amp;" "&amp;$B2673,'Raw Election Data'!$C$1:$C$3144,0),MATCH('Joined Data'!R$1,'Raw Election Data'!$A$1:$AN$1,0))</f>
        <v>0.6353409889852355</v>
      </c>
    </row>
    <row r="2674" spans="1:18" ht="13.5" hidden="1" customHeight="1" x14ac:dyDescent="0.15">
      <c r="A2674" t="s">
        <v>248</v>
      </c>
      <c r="B2674" t="s">
        <v>6397</v>
      </c>
      <c r="C2674" t="str">
        <f>INDEX(FIPS!$A$1:$E$3236,MATCH($F2674,FIPS!$D$1:$D$3236,0),5)</f>
        <v>Llano County</v>
      </c>
      <c r="D2674" t="s">
        <v>296</v>
      </c>
      <c r="E2674" s="15" t="s">
        <v>200</v>
      </c>
      <c r="F2674" t="s">
        <v>6754</v>
      </c>
      <c r="G2674" t="s">
        <v>439</v>
      </c>
      <c r="H2674" t="str">
        <f>IFERROR(VLOOKUP($G2674,'Team Colors'!$A:$B,2,0),"#c9c9c9")</f>
        <v>#002244</v>
      </c>
      <c r="I2674">
        <f>INDEX('Raw Election Data'!$A$1:$AN$3144,MATCH($C2674&amp;" "&amp;$B2674,'Raw Election Data'!$C$1:$C$3144,0),MATCH('Joined Data'!I$1,'Raw Election Data'!$A$1:$AN$1,0))</f>
        <v>19796</v>
      </c>
      <c r="J2674">
        <f>INDEX('Raw Election Data'!$A$1:$AN$3144,MATCH($C2674&amp;" "&amp;$B2674,'Raw Election Data'!$C$1:$C$3144,0),MATCH('Joined Data'!J$1,'Raw Election Data'!$A$1:$AN$1,0))</f>
        <v>1825</v>
      </c>
      <c r="K2674">
        <f>INDEX('Raw Election Data'!$A$1:$AN$3144,MATCH($C2674&amp;" "&amp;$B2674,'Raw Election Data'!$C$1:$C$3144,0),MATCH('Joined Data'!K$1,'Raw Election Data'!$A$1:$AN$1,0))</f>
        <v>8283</v>
      </c>
      <c r="L2674">
        <f>INDEX('Raw Election Data'!$A$1:$AN$3144,MATCH($C2674&amp;" "&amp;$B2674,'Raw Election Data'!$C$1:$C$3144,0),MATCH('Joined Data'!L$1,'Raw Election Data'!$A$1:$AN$1,0))</f>
        <v>10377</v>
      </c>
      <c r="M2674">
        <f>INDEX('Raw Election Data'!$A$1:$AN$3144,MATCH($C2674&amp;" "&amp;$B2674,'Raw Election Data'!$C$1:$C$3144,0),MATCH('Joined Data'!M$1,'Raw Election Data'!$A$1:$AN$1,0))</f>
        <v>0.17586971186277345</v>
      </c>
      <c r="N2674">
        <f>INDEX('Raw Election Data'!$A$1:$AN$3144,MATCH($C2674&amp;" "&amp;$B2674,'Raw Election Data'!$C$1:$C$3144,0),MATCH('Joined Data'!N$1,'Raw Election Data'!$A$1:$AN$1,0))</f>
        <v>0.79820757444348078</v>
      </c>
      <c r="O2674">
        <f>INDEX('Raw Election Data'!$A$1:$AN$3144,MATCH($C2674&amp;" "&amp;$B2674,'Raw Election Data'!$C$1:$C$3144,0),MATCH('Joined Data'!O$1,'Raw Election Data'!$A$1:$AN$1,0))</f>
        <v>-6458</v>
      </c>
      <c r="P2674">
        <f>INDEX('Raw Election Data'!$A$1:$AN$3144,MATCH($C2674&amp;" "&amp;$B2674,'Raw Election Data'!$C$1:$C$3144,0),MATCH('Joined Data'!P$1,'Raw Election Data'!$A$1:$AN$1,0))</f>
        <v>6458</v>
      </c>
      <c r="Q2674">
        <f>INDEX('Raw Election Data'!$A$1:$AN$3144,MATCH($C2674&amp;" "&amp;$B2674,'Raw Election Data'!$C$1:$C$3144,0),MATCH('Joined Data'!Q$1,'Raw Election Data'!$A$1:$AN$1,0))</f>
        <v>-0.62233786258070733</v>
      </c>
      <c r="R2674">
        <f>INDEX('Raw Election Data'!$A$1:$AN$3144,MATCH($C2674&amp;" "&amp;$B2674,'Raw Election Data'!$C$1:$C$3144,0),MATCH('Joined Data'!R$1,'Raw Election Data'!$A$1:$AN$1,0))</f>
        <v>0.62233786258070733</v>
      </c>
    </row>
    <row r="2675" spans="1:18" ht="13.5" hidden="1" customHeight="1" x14ac:dyDescent="0.15">
      <c r="A2675" t="s">
        <v>248</v>
      </c>
      <c r="B2675" t="s">
        <v>6397</v>
      </c>
      <c r="C2675" t="str">
        <f>INDEX(FIPS!$A$1:$E$3236,MATCH($F2675,FIPS!$D$1:$D$3236,0),5)</f>
        <v>Loving County</v>
      </c>
      <c r="D2675" t="s">
        <v>296</v>
      </c>
      <c r="E2675" s="15" t="s">
        <v>201</v>
      </c>
      <c r="F2675" t="s">
        <v>6756</v>
      </c>
      <c r="G2675" t="s">
        <v>439</v>
      </c>
      <c r="H2675" t="str">
        <f>IFERROR(VLOOKUP($G2675,'Team Colors'!$A:$B,2,0),"#c9c9c9")</f>
        <v>#002244</v>
      </c>
      <c r="I2675">
        <f>INDEX('Raw Election Data'!$A$1:$AN$3144,MATCH($C2675&amp;" "&amp;$B2675,'Raw Election Data'!$C$1:$C$3144,0),MATCH('Joined Data'!I$1,'Raw Election Data'!$A$1:$AN$1,0))</f>
        <v>112</v>
      </c>
      <c r="J2675">
        <f>INDEX('Raw Election Data'!$A$1:$AN$3144,MATCH($C2675&amp;" "&amp;$B2675,'Raw Election Data'!$C$1:$C$3144,0),MATCH('Joined Data'!J$1,'Raw Election Data'!$A$1:$AN$1,0))</f>
        <v>4</v>
      </c>
      <c r="K2675">
        <f>INDEX('Raw Election Data'!$A$1:$AN$3144,MATCH($C2675&amp;" "&amp;$B2675,'Raw Election Data'!$C$1:$C$3144,0),MATCH('Joined Data'!K$1,'Raw Election Data'!$A$1:$AN$1,0))</f>
        <v>57</v>
      </c>
      <c r="L2675">
        <f>INDEX('Raw Election Data'!$A$1:$AN$3144,MATCH($C2675&amp;" "&amp;$B2675,'Raw Election Data'!$C$1:$C$3144,0),MATCH('Joined Data'!L$1,'Raw Election Data'!$A$1:$AN$1,0))</f>
        <v>64</v>
      </c>
      <c r="M2675">
        <f>INDEX('Raw Election Data'!$A$1:$AN$3144,MATCH($C2675&amp;" "&amp;$B2675,'Raw Election Data'!$C$1:$C$3144,0),MATCH('Joined Data'!M$1,'Raw Election Data'!$A$1:$AN$1,0))</f>
        <v>6.25E-2</v>
      </c>
      <c r="N2675">
        <f>INDEX('Raw Election Data'!$A$1:$AN$3144,MATCH($C2675&amp;" "&amp;$B2675,'Raw Election Data'!$C$1:$C$3144,0),MATCH('Joined Data'!N$1,'Raw Election Data'!$A$1:$AN$1,0))</f>
        <v>0.890625</v>
      </c>
      <c r="O2675">
        <f>INDEX('Raw Election Data'!$A$1:$AN$3144,MATCH($C2675&amp;" "&amp;$B2675,'Raw Election Data'!$C$1:$C$3144,0),MATCH('Joined Data'!O$1,'Raw Election Data'!$A$1:$AN$1,0))</f>
        <v>-53</v>
      </c>
      <c r="P2675">
        <f>INDEX('Raw Election Data'!$A$1:$AN$3144,MATCH($C2675&amp;" "&amp;$B2675,'Raw Election Data'!$C$1:$C$3144,0),MATCH('Joined Data'!P$1,'Raw Election Data'!$A$1:$AN$1,0))</f>
        <v>53</v>
      </c>
      <c r="Q2675">
        <f>INDEX('Raw Election Data'!$A$1:$AN$3144,MATCH($C2675&amp;" "&amp;$B2675,'Raw Election Data'!$C$1:$C$3144,0),MATCH('Joined Data'!Q$1,'Raw Election Data'!$A$1:$AN$1,0))</f>
        <v>-0.828125</v>
      </c>
      <c r="R2675">
        <f>INDEX('Raw Election Data'!$A$1:$AN$3144,MATCH($C2675&amp;" "&amp;$B2675,'Raw Election Data'!$C$1:$C$3144,0),MATCH('Joined Data'!R$1,'Raw Election Data'!$A$1:$AN$1,0))</f>
        <v>0.828125</v>
      </c>
    </row>
    <row r="2676" spans="1:18" ht="13.5" hidden="1" customHeight="1" x14ac:dyDescent="0.15">
      <c r="A2676" t="s">
        <v>248</v>
      </c>
      <c r="B2676" t="s">
        <v>6397</v>
      </c>
      <c r="C2676" t="str">
        <f>INDEX(FIPS!$A$1:$E$3236,MATCH($F2676,FIPS!$D$1:$D$3236,0),5)</f>
        <v>Lubbock County</v>
      </c>
      <c r="D2676" t="s">
        <v>296</v>
      </c>
      <c r="E2676" s="15" t="s">
        <v>202</v>
      </c>
      <c r="F2676" t="s">
        <v>6758</v>
      </c>
      <c r="G2676" t="s">
        <v>439</v>
      </c>
      <c r="H2676" t="str">
        <f>IFERROR(VLOOKUP($G2676,'Team Colors'!$A:$B,2,0),"#c9c9c9")</f>
        <v>#002244</v>
      </c>
      <c r="I2676">
        <f>INDEX('Raw Election Data'!$A$1:$AN$3144,MATCH($C2676&amp;" "&amp;$B2676,'Raw Election Data'!$C$1:$C$3144,0),MATCH('Joined Data'!I$1,'Raw Election Data'!$A$1:$AN$1,0))</f>
        <v>299453</v>
      </c>
      <c r="J2676">
        <f>INDEX('Raw Election Data'!$A$1:$AN$3144,MATCH($C2676&amp;" "&amp;$B2676,'Raw Election Data'!$C$1:$C$3144,0),MATCH('Joined Data'!J$1,'Raw Election Data'!$A$1:$AN$1,0))</f>
        <v>27956</v>
      </c>
      <c r="K2676">
        <f>INDEX('Raw Election Data'!$A$1:$AN$3144,MATCH($C2676&amp;" "&amp;$B2676,'Raw Election Data'!$C$1:$C$3144,0),MATCH('Joined Data'!K$1,'Raw Election Data'!$A$1:$AN$1,0))</f>
        <v>65566</v>
      </c>
      <c r="L2676">
        <f>INDEX('Raw Election Data'!$A$1:$AN$3144,MATCH($C2676&amp;" "&amp;$B2676,'Raw Election Data'!$C$1:$C$3144,0),MATCH('Joined Data'!L$1,'Raw Election Data'!$A$1:$AN$1,0))</f>
        <v>98060</v>
      </c>
      <c r="M2676">
        <f>INDEX('Raw Election Data'!$A$1:$AN$3144,MATCH($C2676&amp;" "&amp;$B2676,'Raw Election Data'!$C$1:$C$3144,0),MATCH('Joined Data'!M$1,'Raw Election Data'!$A$1:$AN$1,0))</f>
        <v>0.28509076075871914</v>
      </c>
      <c r="N2676">
        <f>INDEX('Raw Election Data'!$A$1:$AN$3144,MATCH($C2676&amp;" "&amp;$B2676,'Raw Election Data'!$C$1:$C$3144,0),MATCH('Joined Data'!N$1,'Raw Election Data'!$A$1:$AN$1,0))</f>
        <v>0.66863145013257186</v>
      </c>
      <c r="O2676">
        <f>INDEX('Raw Election Data'!$A$1:$AN$3144,MATCH($C2676&amp;" "&amp;$B2676,'Raw Election Data'!$C$1:$C$3144,0),MATCH('Joined Data'!O$1,'Raw Election Data'!$A$1:$AN$1,0))</f>
        <v>-37610</v>
      </c>
      <c r="P2676">
        <f>INDEX('Raw Election Data'!$A$1:$AN$3144,MATCH($C2676&amp;" "&amp;$B2676,'Raw Election Data'!$C$1:$C$3144,0),MATCH('Joined Data'!P$1,'Raw Election Data'!$A$1:$AN$1,0))</f>
        <v>37610</v>
      </c>
      <c r="Q2676">
        <f>INDEX('Raw Election Data'!$A$1:$AN$3144,MATCH($C2676&amp;" "&amp;$B2676,'Raw Election Data'!$C$1:$C$3144,0),MATCH('Joined Data'!Q$1,'Raw Election Data'!$A$1:$AN$1,0))</f>
        <v>-0.38354068937385272</v>
      </c>
      <c r="R2676">
        <f>INDEX('Raw Election Data'!$A$1:$AN$3144,MATCH($C2676&amp;" "&amp;$B2676,'Raw Election Data'!$C$1:$C$3144,0),MATCH('Joined Data'!R$1,'Raw Election Data'!$A$1:$AN$1,0))</f>
        <v>0.38354068937385272</v>
      </c>
    </row>
    <row r="2677" spans="1:18" ht="13.5" hidden="1" customHeight="1" x14ac:dyDescent="0.15">
      <c r="A2677" t="s">
        <v>248</v>
      </c>
      <c r="B2677" t="s">
        <v>6397</v>
      </c>
      <c r="C2677" t="str">
        <f>INDEX(FIPS!$A$1:$E$3236,MATCH($F2677,FIPS!$D$1:$D$3236,0),5)</f>
        <v>Lynn County</v>
      </c>
      <c r="D2677" t="s">
        <v>296</v>
      </c>
      <c r="E2677" s="15" t="s">
        <v>203</v>
      </c>
      <c r="F2677" t="s">
        <v>6760</v>
      </c>
      <c r="G2677" t="s">
        <v>439</v>
      </c>
      <c r="H2677" t="str">
        <f>IFERROR(VLOOKUP($G2677,'Team Colors'!$A:$B,2,0),"#c9c9c9")</f>
        <v>#002244</v>
      </c>
      <c r="I2677">
        <f>INDEX('Raw Election Data'!$A$1:$AN$3144,MATCH($C2677&amp;" "&amp;$B2677,'Raw Election Data'!$C$1:$C$3144,0),MATCH('Joined Data'!I$1,'Raw Election Data'!$A$1:$AN$1,0))</f>
        <v>5724</v>
      </c>
      <c r="J2677">
        <f>INDEX('Raw Election Data'!$A$1:$AN$3144,MATCH($C2677&amp;" "&amp;$B2677,'Raw Election Data'!$C$1:$C$3144,0),MATCH('Joined Data'!J$1,'Raw Election Data'!$A$1:$AN$1,0))</f>
        <v>403</v>
      </c>
      <c r="K2677">
        <f>INDEX('Raw Election Data'!$A$1:$AN$3144,MATCH($C2677&amp;" "&amp;$B2677,'Raw Election Data'!$C$1:$C$3144,0),MATCH('Joined Data'!K$1,'Raw Election Data'!$A$1:$AN$1,0))</f>
        <v>1546</v>
      </c>
      <c r="L2677">
        <f>INDEX('Raw Election Data'!$A$1:$AN$3144,MATCH($C2677&amp;" "&amp;$B2677,'Raw Election Data'!$C$1:$C$3144,0),MATCH('Joined Data'!L$1,'Raw Election Data'!$A$1:$AN$1,0))</f>
        <v>1997</v>
      </c>
      <c r="M2677">
        <f>INDEX('Raw Election Data'!$A$1:$AN$3144,MATCH($C2677&amp;" "&amp;$B2677,'Raw Election Data'!$C$1:$C$3144,0),MATCH('Joined Data'!M$1,'Raw Election Data'!$A$1:$AN$1,0))</f>
        <v>0.20180270405608414</v>
      </c>
      <c r="N2677">
        <f>INDEX('Raw Election Data'!$A$1:$AN$3144,MATCH($C2677&amp;" "&amp;$B2677,'Raw Election Data'!$C$1:$C$3144,0),MATCH('Joined Data'!N$1,'Raw Election Data'!$A$1:$AN$1,0))</f>
        <v>0.77416124186279422</v>
      </c>
      <c r="O2677">
        <f>INDEX('Raw Election Data'!$A$1:$AN$3144,MATCH($C2677&amp;" "&amp;$B2677,'Raw Election Data'!$C$1:$C$3144,0),MATCH('Joined Data'!O$1,'Raw Election Data'!$A$1:$AN$1,0))</f>
        <v>-1143</v>
      </c>
      <c r="P2677">
        <f>INDEX('Raw Election Data'!$A$1:$AN$3144,MATCH($C2677&amp;" "&amp;$B2677,'Raw Election Data'!$C$1:$C$3144,0),MATCH('Joined Data'!P$1,'Raw Election Data'!$A$1:$AN$1,0))</f>
        <v>1143</v>
      </c>
      <c r="Q2677">
        <f>INDEX('Raw Election Data'!$A$1:$AN$3144,MATCH($C2677&amp;" "&amp;$B2677,'Raw Election Data'!$C$1:$C$3144,0),MATCH('Joined Data'!Q$1,'Raw Election Data'!$A$1:$AN$1,0))</f>
        <v>-0.57235853780671009</v>
      </c>
      <c r="R2677">
        <f>INDEX('Raw Election Data'!$A$1:$AN$3144,MATCH($C2677&amp;" "&amp;$B2677,'Raw Election Data'!$C$1:$C$3144,0),MATCH('Joined Data'!R$1,'Raw Election Data'!$A$1:$AN$1,0))</f>
        <v>0.57235853780671009</v>
      </c>
    </row>
    <row r="2678" spans="1:18" ht="13.5" hidden="1" customHeight="1" x14ac:dyDescent="0.15">
      <c r="A2678" t="s">
        <v>248</v>
      </c>
      <c r="B2678" t="s">
        <v>6397</v>
      </c>
      <c r="C2678" t="str">
        <f>INDEX(FIPS!$A$1:$E$3236,MATCH($F2678,FIPS!$D$1:$D$3236,0),5)</f>
        <v>McCulloch County</v>
      </c>
      <c r="D2678" t="s">
        <v>296</v>
      </c>
      <c r="E2678" s="15" t="s">
        <v>204</v>
      </c>
      <c r="F2678" t="s">
        <v>6762</v>
      </c>
      <c r="G2678" t="s">
        <v>439</v>
      </c>
      <c r="H2678" t="str">
        <f>IFERROR(VLOOKUP($G2678,'Team Colors'!$A:$B,2,0),"#c9c9c9")</f>
        <v>#002244</v>
      </c>
      <c r="I2678">
        <f>INDEX('Raw Election Data'!$A$1:$AN$3144,MATCH($C2678&amp;" "&amp;$B2678,'Raw Election Data'!$C$1:$C$3144,0),MATCH('Joined Data'!I$1,'Raw Election Data'!$A$1:$AN$1,0))</f>
        <v>8341</v>
      </c>
      <c r="J2678">
        <f>INDEX('Raw Election Data'!$A$1:$AN$3144,MATCH($C2678&amp;" "&amp;$B2678,'Raw Election Data'!$C$1:$C$3144,0),MATCH('Joined Data'!J$1,'Raw Election Data'!$A$1:$AN$1,0))</f>
        <v>480</v>
      </c>
      <c r="K2678">
        <f>INDEX('Raw Election Data'!$A$1:$AN$3144,MATCH($C2678&amp;" "&amp;$B2678,'Raw Election Data'!$C$1:$C$3144,0),MATCH('Joined Data'!K$1,'Raw Election Data'!$A$1:$AN$1,0))</f>
        <v>2546</v>
      </c>
      <c r="L2678">
        <f>INDEX('Raw Election Data'!$A$1:$AN$3144,MATCH($C2678&amp;" "&amp;$B2678,'Raw Election Data'!$C$1:$C$3144,0),MATCH('Joined Data'!L$1,'Raw Election Data'!$A$1:$AN$1,0))</f>
        <v>3086</v>
      </c>
      <c r="M2678">
        <f>INDEX('Raw Election Data'!$A$1:$AN$3144,MATCH($C2678&amp;" "&amp;$B2678,'Raw Election Data'!$C$1:$C$3144,0),MATCH('Joined Data'!M$1,'Raw Election Data'!$A$1:$AN$1,0))</f>
        <v>0.15554115359688916</v>
      </c>
      <c r="N2678">
        <f>INDEX('Raw Election Data'!$A$1:$AN$3144,MATCH($C2678&amp;" "&amp;$B2678,'Raw Election Data'!$C$1:$C$3144,0),MATCH('Joined Data'!N$1,'Raw Election Data'!$A$1:$AN$1,0))</f>
        <v>0.82501620220349969</v>
      </c>
      <c r="O2678">
        <f>INDEX('Raw Election Data'!$A$1:$AN$3144,MATCH($C2678&amp;" "&amp;$B2678,'Raw Election Data'!$C$1:$C$3144,0),MATCH('Joined Data'!O$1,'Raw Election Data'!$A$1:$AN$1,0))</f>
        <v>-2066</v>
      </c>
      <c r="P2678">
        <f>INDEX('Raw Election Data'!$A$1:$AN$3144,MATCH($C2678&amp;" "&amp;$B2678,'Raw Election Data'!$C$1:$C$3144,0),MATCH('Joined Data'!P$1,'Raw Election Data'!$A$1:$AN$1,0))</f>
        <v>2066</v>
      </c>
      <c r="Q2678">
        <f>INDEX('Raw Election Data'!$A$1:$AN$3144,MATCH($C2678&amp;" "&amp;$B2678,'Raw Election Data'!$C$1:$C$3144,0),MATCH('Joined Data'!Q$1,'Raw Election Data'!$A$1:$AN$1,0))</f>
        <v>-0.66947504860661056</v>
      </c>
      <c r="R2678">
        <f>INDEX('Raw Election Data'!$A$1:$AN$3144,MATCH($C2678&amp;" "&amp;$B2678,'Raw Election Data'!$C$1:$C$3144,0),MATCH('Joined Data'!R$1,'Raw Election Data'!$A$1:$AN$1,0))</f>
        <v>0.66947504860661056</v>
      </c>
    </row>
    <row r="2679" spans="1:18" ht="13.5" hidden="1" customHeight="1" x14ac:dyDescent="0.15">
      <c r="A2679" t="s">
        <v>248</v>
      </c>
      <c r="B2679" t="s">
        <v>6397</v>
      </c>
      <c r="C2679" t="str">
        <f>INDEX(FIPS!$A$1:$E$3236,MATCH($F2679,FIPS!$D$1:$D$3236,0),5)</f>
        <v>McLennan County</v>
      </c>
      <c r="D2679" t="s">
        <v>296</v>
      </c>
      <c r="E2679" s="15" t="s">
        <v>205</v>
      </c>
      <c r="F2679" t="s">
        <v>6764</v>
      </c>
      <c r="G2679" t="s">
        <v>439</v>
      </c>
      <c r="H2679" t="str">
        <f>IFERROR(VLOOKUP($G2679,'Team Colors'!$A:$B,2,0),"#c9c9c9")</f>
        <v>#002244</v>
      </c>
      <c r="I2679">
        <f>INDEX('Raw Election Data'!$A$1:$AN$3144,MATCH($C2679&amp;" "&amp;$B2679,'Raw Election Data'!$C$1:$C$3144,0),MATCH('Joined Data'!I$1,'Raw Election Data'!$A$1:$AN$1,0))</f>
        <v>245671</v>
      </c>
      <c r="J2679">
        <f>INDEX('Raw Election Data'!$A$1:$AN$3144,MATCH($C2679&amp;" "&amp;$B2679,'Raw Election Data'!$C$1:$C$3144,0),MATCH('Joined Data'!J$1,'Raw Election Data'!$A$1:$AN$1,0))</f>
        <v>27046</v>
      </c>
      <c r="K2679">
        <f>INDEX('Raw Election Data'!$A$1:$AN$3144,MATCH($C2679&amp;" "&amp;$B2679,'Raw Election Data'!$C$1:$C$3144,0),MATCH('Joined Data'!K$1,'Raw Election Data'!$A$1:$AN$1,0))</f>
        <v>48245</v>
      </c>
      <c r="L2679">
        <f>INDEX('Raw Election Data'!$A$1:$AN$3144,MATCH($C2679&amp;" "&amp;$B2679,'Raw Election Data'!$C$1:$C$3144,0),MATCH('Joined Data'!L$1,'Raw Election Data'!$A$1:$AN$1,0))</f>
        <v>78255</v>
      </c>
      <c r="M2679">
        <f>INDEX('Raw Election Data'!$A$1:$AN$3144,MATCH($C2679&amp;" "&amp;$B2679,'Raw Election Data'!$C$1:$C$3144,0),MATCH('Joined Data'!M$1,'Raw Election Data'!$A$1:$AN$1,0))</f>
        <v>0.34561369880518816</v>
      </c>
      <c r="N2679">
        <f>INDEX('Raw Election Data'!$A$1:$AN$3144,MATCH($C2679&amp;" "&amp;$B2679,'Raw Election Data'!$C$1:$C$3144,0),MATCH('Joined Data'!N$1,'Raw Election Data'!$A$1:$AN$1,0))</f>
        <v>0.61651012714842501</v>
      </c>
      <c r="O2679">
        <f>INDEX('Raw Election Data'!$A$1:$AN$3144,MATCH($C2679&amp;" "&amp;$B2679,'Raw Election Data'!$C$1:$C$3144,0),MATCH('Joined Data'!O$1,'Raw Election Data'!$A$1:$AN$1,0))</f>
        <v>-21199</v>
      </c>
      <c r="P2679">
        <f>INDEX('Raw Election Data'!$A$1:$AN$3144,MATCH($C2679&amp;" "&amp;$B2679,'Raw Election Data'!$C$1:$C$3144,0),MATCH('Joined Data'!P$1,'Raw Election Data'!$A$1:$AN$1,0))</f>
        <v>21199</v>
      </c>
      <c r="Q2679">
        <f>INDEX('Raw Election Data'!$A$1:$AN$3144,MATCH($C2679&amp;" "&amp;$B2679,'Raw Election Data'!$C$1:$C$3144,0),MATCH('Joined Data'!Q$1,'Raw Election Data'!$A$1:$AN$1,0))</f>
        <v>-0.27089642834323685</v>
      </c>
      <c r="R2679">
        <f>INDEX('Raw Election Data'!$A$1:$AN$3144,MATCH($C2679&amp;" "&amp;$B2679,'Raw Election Data'!$C$1:$C$3144,0),MATCH('Joined Data'!R$1,'Raw Election Data'!$A$1:$AN$1,0))</f>
        <v>0.27089642834323685</v>
      </c>
    </row>
    <row r="2680" spans="1:18" ht="13.5" hidden="1" customHeight="1" x14ac:dyDescent="0.15">
      <c r="A2680" t="s">
        <v>248</v>
      </c>
      <c r="B2680" t="s">
        <v>6397</v>
      </c>
      <c r="C2680" t="str">
        <f>INDEX(FIPS!$A$1:$E$3236,MATCH($F2680,FIPS!$D$1:$D$3236,0),5)</f>
        <v>McMullen County</v>
      </c>
      <c r="D2680" t="s">
        <v>296</v>
      </c>
      <c r="E2680" s="15" t="s">
        <v>206</v>
      </c>
      <c r="F2680" t="s">
        <v>6766</v>
      </c>
      <c r="G2680" t="s">
        <v>439</v>
      </c>
      <c r="H2680" t="str">
        <f>IFERROR(VLOOKUP($G2680,'Team Colors'!$A:$B,2,0),"#c9c9c9")</f>
        <v>#002244</v>
      </c>
      <c r="I2680">
        <f>INDEX('Raw Election Data'!$A$1:$AN$3144,MATCH($C2680&amp;" "&amp;$B2680,'Raw Election Data'!$C$1:$C$3144,0),MATCH('Joined Data'!I$1,'Raw Election Data'!$A$1:$AN$1,0))</f>
        <v>820</v>
      </c>
      <c r="J2680">
        <f>INDEX('Raw Election Data'!$A$1:$AN$3144,MATCH($C2680&amp;" "&amp;$B2680,'Raw Election Data'!$C$1:$C$3144,0),MATCH('Joined Data'!J$1,'Raw Election Data'!$A$1:$AN$1,0))</f>
        <v>40</v>
      </c>
      <c r="K2680">
        <f>INDEX('Raw Election Data'!$A$1:$AN$3144,MATCH($C2680&amp;" "&amp;$B2680,'Raw Election Data'!$C$1:$C$3144,0),MATCH('Joined Data'!K$1,'Raw Election Data'!$A$1:$AN$1,0))</f>
        <v>454</v>
      </c>
      <c r="L2680">
        <f>INDEX('Raw Election Data'!$A$1:$AN$3144,MATCH($C2680&amp;" "&amp;$B2680,'Raw Election Data'!$C$1:$C$3144,0),MATCH('Joined Data'!L$1,'Raw Election Data'!$A$1:$AN$1,0))</f>
        <v>497</v>
      </c>
      <c r="M2680">
        <f>INDEX('Raw Election Data'!$A$1:$AN$3144,MATCH($C2680&amp;" "&amp;$B2680,'Raw Election Data'!$C$1:$C$3144,0),MATCH('Joined Data'!M$1,'Raw Election Data'!$A$1:$AN$1,0))</f>
        <v>8.0482897384305835E-2</v>
      </c>
      <c r="N2680">
        <f>INDEX('Raw Election Data'!$A$1:$AN$3144,MATCH($C2680&amp;" "&amp;$B2680,'Raw Election Data'!$C$1:$C$3144,0),MATCH('Joined Data'!N$1,'Raw Election Data'!$A$1:$AN$1,0))</f>
        <v>0.91348088531187122</v>
      </c>
      <c r="O2680">
        <f>INDEX('Raw Election Data'!$A$1:$AN$3144,MATCH($C2680&amp;" "&amp;$B2680,'Raw Election Data'!$C$1:$C$3144,0),MATCH('Joined Data'!O$1,'Raw Election Data'!$A$1:$AN$1,0))</f>
        <v>-414</v>
      </c>
      <c r="P2680">
        <f>INDEX('Raw Election Data'!$A$1:$AN$3144,MATCH($C2680&amp;" "&amp;$B2680,'Raw Election Data'!$C$1:$C$3144,0),MATCH('Joined Data'!P$1,'Raw Election Data'!$A$1:$AN$1,0))</f>
        <v>414</v>
      </c>
      <c r="Q2680">
        <f>INDEX('Raw Election Data'!$A$1:$AN$3144,MATCH($C2680&amp;" "&amp;$B2680,'Raw Election Data'!$C$1:$C$3144,0),MATCH('Joined Data'!Q$1,'Raw Election Data'!$A$1:$AN$1,0))</f>
        <v>-0.83299798792756541</v>
      </c>
      <c r="R2680">
        <f>INDEX('Raw Election Data'!$A$1:$AN$3144,MATCH($C2680&amp;" "&amp;$B2680,'Raw Election Data'!$C$1:$C$3144,0),MATCH('Joined Data'!R$1,'Raw Election Data'!$A$1:$AN$1,0))</f>
        <v>0.83299798792756541</v>
      </c>
    </row>
    <row r="2681" spans="1:18" ht="13.5" hidden="1" customHeight="1" x14ac:dyDescent="0.15">
      <c r="A2681" t="s">
        <v>248</v>
      </c>
      <c r="B2681" t="s">
        <v>6397</v>
      </c>
      <c r="C2681" t="str">
        <f>INDEX(FIPS!$A$1:$E$3236,MATCH($F2681,FIPS!$D$1:$D$3236,0),5)</f>
        <v>Madison County</v>
      </c>
      <c r="D2681" t="s">
        <v>296</v>
      </c>
      <c r="E2681" s="15" t="s">
        <v>207</v>
      </c>
      <c r="F2681" t="s">
        <v>6767</v>
      </c>
      <c r="G2681" t="s">
        <v>439</v>
      </c>
      <c r="H2681" t="str">
        <f>IFERROR(VLOOKUP($G2681,'Team Colors'!$A:$B,2,0),"#c9c9c9")</f>
        <v>#002244</v>
      </c>
      <c r="I2681">
        <f>INDEX('Raw Election Data'!$A$1:$AN$3144,MATCH($C2681&amp;" "&amp;$B2681,'Raw Election Data'!$C$1:$C$3144,0),MATCH('Joined Data'!I$1,'Raw Election Data'!$A$1:$AN$1,0))</f>
        <v>14065</v>
      </c>
      <c r="J2681">
        <f>INDEX('Raw Election Data'!$A$1:$AN$3144,MATCH($C2681&amp;" "&amp;$B2681,'Raw Election Data'!$C$1:$C$3144,0),MATCH('Joined Data'!J$1,'Raw Election Data'!$A$1:$AN$1,0))</f>
        <v>881</v>
      </c>
      <c r="K2681">
        <f>INDEX('Raw Election Data'!$A$1:$AN$3144,MATCH($C2681&amp;" "&amp;$B2681,'Raw Election Data'!$C$1:$C$3144,0),MATCH('Joined Data'!K$1,'Raw Election Data'!$A$1:$AN$1,0))</f>
        <v>3349</v>
      </c>
      <c r="L2681">
        <f>INDEX('Raw Election Data'!$A$1:$AN$3144,MATCH($C2681&amp;" "&amp;$B2681,'Raw Election Data'!$C$1:$C$3144,0),MATCH('Joined Data'!L$1,'Raw Election Data'!$A$1:$AN$1,0))</f>
        <v>4283</v>
      </c>
      <c r="M2681">
        <f>INDEX('Raw Election Data'!$A$1:$AN$3144,MATCH($C2681&amp;" "&amp;$B2681,'Raw Election Data'!$C$1:$C$3144,0),MATCH('Joined Data'!M$1,'Raw Election Data'!$A$1:$AN$1,0))</f>
        <v>0.20569694139621761</v>
      </c>
      <c r="N2681">
        <f>INDEX('Raw Election Data'!$A$1:$AN$3144,MATCH($C2681&amp;" "&amp;$B2681,'Raw Election Data'!$C$1:$C$3144,0),MATCH('Joined Data'!N$1,'Raw Election Data'!$A$1:$AN$1,0))</f>
        <v>0.78192855475134249</v>
      </c>
      <c r="O2681">
        <f>INDEX('Raw Election Data'!$A$1:$AN$3144,MATCH($C2681&amp;" "&amp;$B2681,'Raw Election Data'!$C$1:$C$3144,0),MATCH('Joined Data'!O$1,'Raw Election Data'!$A$1:$AN$1,0))</f>
        <v>-2468</v>
      </c>
      <c r="P2681">
        <f>INDEX('Raw Election Data'!$A$1:$AN$3144,MATCH($C2681&amp;" "&amp;$B2681,'Raw Election Data'!$C$1:$C$3144,0),MATCH('Joined Data'!P$1,'Raw Election Data'!$A$1:$AN$1,0))</f>
        <v>2468</v>
      </c>
      <c r="Q2681">
        <f>INDEX('Raw Election Data'!$A$1:$AN$3144,MATCH($C2681&amp;" "&amp;$B2681,'Raw Election Data'!$C$1:$C$3144,0),MATCH('Joined Data'!Q$1,'Raw Election Data'!$A$1:$AN$1,0))</f>
        <v>-0.57623161335512485</v>
      </c>
      <c r="R2681">
        <f>INDEX('Raw Election Data'!$A$1:$AN$3144,MATCH($C2681&amp;" "&amp;$B2681,'Raw Election Data'!$C$1:$C$3144,0),MATCH('Joined Data'!R$1,'Raw Election Data'!$A$1:$AN$1,0))</f>
        <v>0.57623161335512485</v>
      </c>
    </row>
    <row r="2682" spans="1:18" ht="13.5" hidden="1" customHeight="1" x14ac:dyDescent="0.15">
      <c r="A2682" t="s">
        <v>248</v>
      </c>
      <c r="B2682" t="s">
        <v>6397</v>
      </c>
      <c r="C2682" t="str">
        <f>INDEX(FIPS!$A$1:$E$3236,MATCH($F2682,FIPS!$D$1:$D$3236,0),5)</f>
        <v>Marion County</v>
      </c>
      <c r="D2682" t="s">
        <v>296</v>
      </c>
      <c r="E2682" s="15" t="s">
        <v>208</v>
      </c>
      <c r="F2682" t="s">
        <v>6768</v>
      </c>
      <c r="G2682" t="s">
        <v>439</v>
      </c>
      <c r="H2682" t="str">
        <f>IFERROR(VLOOKUP($G2682,'Team Colors'!$A:$B,2,0),"#c9c9c9")</f>
        <v>#002244</v>
      </c>
      <c r="I2682">
        <f>INDEX('Raw Election Data'!$A$1:$AN$3144,MATCH($C2682&amp;" "&amp;$B2682,'Raw Election Data'!$C$1:$C$3144,0),MATCH('Joined Data'!I$1,'Raw Election Data'!$A$1:$AN$1,0))</f>
        <v>10160</v>
      </c>
      <c r="J2682">
        <f>INDEX('Raw Election Data'!$A$1:$AN$3144,MATCH($C2682&amp;" "&amp;$B2682,'Raw Election Data'!$C$1:$C$3144,0),MATCH('Joined Data'!J$1,'Raw Election Data'!$A$1:$AN$1,0))</f>
        <v>1156</v>
      </c>
      <c r="K2682">
        <f>INDEX('Raw Election Data'!$A$1:$AN$3144,MATCH($C2682&amp;" "&amp;$B2682,'Raw Election Data'!$C$1:$C$3144,0),MATCH('Joined Data'!K$1,'Raw Election Data'!$A$1:$AN$1,0))</f>
        <v>2968</v>
      </c>
      <c r="L2682">
        <f>INDEX('Raw Election Data'!$A$1:$AN$3144,MATCH($C2682&amp;" "&amp;$B2682,'Raw Election Data'!$C$1:$C$3144,0),MATCH('Joined Data'!L$1,'Raw Election Data'!$A$1:$AN$1,0))</f>
        <v>4206</v>
      </c>
      <c r="M2682">
        <f>INDEX('Raw Election Data'!$A$1:$AN$3144,MATCH($C2682&amp;" "&amp;$B2682,'Raw Election Data'!$C$1:$C$3144,0),MATCH('Joined Data'!M$1,'Raw Election Data'!$A$1:$AN$1,0))</f>
        <v>0.27484545886828343</v>
      </c>
      <c r="N2682">
        <f>INDEX('Raw Election Data'!$A$1:$AN$3144,MATCH($C2682&amp;" "&amp;$B2682,'Raw Election Data'!$C$1:$C$3144,0),MATCH('Joined Data'!N$1,'Raw Election Data'!$A$1:$AN$1,0))</f>
        <v>0.70565858297669992</v>
      </c>
      <c r="O2682">
        <f>INDEX('Raw Election Data'!$A$1:$AN$3144,MATCH($C2682&amp;" "&amp;$B2682,'Raw Election Data'!$C$1:$C$3144,0),MATCH('Joined Data'!O$1,'Raw Election Data'!$A$1:$AN$1,0))</f>
        <v>-1812</v>
      </c>
      <c r="P2682">
        <f>INDEX('Raw Election Data'!$A$1:$AN$3144,MATCH($C2682&amp;" "&amp;$B2682,'Raw Election Data'!$C$1:$C$3144,0),MATCH('Joined Data'!P$1,'Raw Election Data'!$A$1:$AN$1,0))</f>
        <v>1812</v>
      </c>
      <c r="Q2682">
        <f>INDEX('Raw Election Data'!$A$1:$AN$3144,MATCH($C2682&amp;" "&amp;$B2682,'Raw Election Data'!$C$1:$C$3144,0),MATCH('Joined Data'!Q$1,'Raw Election Data'!$A$1:$AN$1,0))</f>
        <v>-0.43081312410841649</v>
      </c>
      <c r="R2682">
        <f>INDEX('Raw Election Data'!$A$1:$AN$3144,MATCH($C2682&amp;" "&amp;$B2682,'Raw Election Data'!$C$1:$C$3144,0),MATCH('Joined Data'!R$1,'Raw Election Data'!$A$1:$AN$1,0))</f>
        <v>0.43081312410841649</v>
      </c>
    </row>
    <row r="2683" spans="1:18" ht="13.5" hidden="1" customHeight="1" x14ac:dyDescent="0.15">
      <c r="A2683" t="s">
        <v>248</v>
      </c>
      <c r="B2683" t="s">
        <v>6397</v>
      </c>
      <c r="C2683" t="str">
        <f>INDEX(FIPS!$A$1:$E$3236,MATCH($F2683,FIPS!$D$1:$D$3236,0),5)</f>
        <v>Martin County</v>
      </c>
      <c r="D2683" t="s">
        <v>296</v>
      </c>
      <c r="E2683" s="15" t="s">
        <v>209</v>
      </c>
      <c r="F2683" t="s">
        <v>6769</v>
      </c>
      <c r="G2683" t="s">
        <v>439</v>
      </c>
      <c r="H2683" t="str">
        <f>IFERROR(VLOOKUP($G2683,'Team Colors'!$A:$B,2,0),"#c9c9c9")</f>
        <v>#002244</v>
      </c>
      <c r="I2683">
        <f>INDEX('Raw Election Data'!$A$1:$AN$3144,MATCH($C2683&amp;" "&amp;$B2683,'Raw Election Data'!$C$1:$C$3144,0),MATCH('Joined Data'!I$1,'Raw Election Data'!$A$1:$AN$1,0))</f>
        <v>5641</v>
      </c>
      <c r="J2683">
        <f>INDEX('Raw Election Data'!$A$1:$AN$3144,MATCH($C2683&amp;" "&amp;$B2683,'Raw Election Data'!$C$1:$C$3144,0),MATCH('Joined Data'!J$1,'Raw Election Data'!$A$1:$AN$1,0))</f>
        <v>266</v>
      </c>
      <c r="K2683">
        <f>INDEX('Raw Election Data'!$A$1:$AN$3144,MATCH($C2683&amp;" "&amp;$B2683,'Raw Election Data'!$C$1:$C$3144,0),MATCH('Joined Data'!K$1,'Raw Election Data'!$A$1:$AN$1,0))</f>
        <v>1453</v>
      </c>
      <c r="L2683">
        <f>INDEX('Raw Election Data'!$A$1:$AN$3144,MATCH($C2683&amp;" "&amp;$B2683,'Raw Election Data'!$C$1:$C$3144,0),MATCH('Joined Data'!L$1,'Raw Election Data'!$A$1:$AN$1,0))</f>
        <v>1755</v>
      </c>
      <c r="M2683">
        <f>INDEX('Raw Election Data'!$A$1:$AN$3144,MATCH($C2683&amp;" "&amp;$B2683,'Raw Election Data'!$C$1:$C$3144,0),MATCH('Joined Data'!M$1,'Raw Election Data'!$A$1:$AN$1,0))</f>
        <v>0.15156695156695157</v>
      </c>
      <c r="N2683">
        <f>INDEX('Raw Election Data'!$A$1:$AN$3144,MATCH($C2683&amp;" "&amp;$B2683,'Raw Election Data'!$C$1:$C$3144,0),MATCH('Joined Data'!N$1,'Raw Election Data'!$A$1:$AN$1,0))</f>
        <v>0.8279202279202279</v>
      </c>
      <c r="O2683">
        <f>INDEX('Raw Election Data'!$A$1:$AN$3144,MATCH($C2683&amp;" "&amp;$B2683,'Raw Election Data'!$C$1:$C$3144,0),MATCH('Joined Data'!O$1,'Raw Election Data'!$A$1:$AN$1,0))</f>
        <v>-1187</v>
      </c>
      <c r="P2683">
        <f>INDEX('Raw Election Data'!$A$1:$AN$3144,MATCH($C2683&amp;" "&amp;$B2683,'Raw Election Data'!$C$1:$C$3144,0),MATCH('Joined Data'!P$1,'Raw Election Data'!$A$1:$AN$1,0))</f>
        <v>1187</v>
      </c>
      <c r="Q2683">
        <f>INDEX('Raw Election Data'!$A$1:$AN$3144,MATCH($C2683&amp;" "&amp;$B2683,'Raw Election Data'!$C$1:$C$3144,0),MATCH('Joined Data'!Q$1,'Raw Election Data'!$A$1:$AN$1,0))</f>
        <v>-0.67635327635327636</v>
      </c>
      <c r="R2683">
        <f>INDEX('Raw Election Data'!$A$1:$AN$3144,MATCH($C2683&amp;" "&amp;$B2683,'Raw Election Data'!$C$1:$C$3144,0),MATCH('Joined Data'!R$1,'Raw Election Data'!$A$1:$AN$1,0))</f>
        <v>0.67635327635327636</v>
      </c>
    </row>
    <row r="2684" spans="1:18" ht="13.5" hidden="1" customHeight="1" x14ac:dyDescent="0.15">
      <c r="A2684" t="s">
        <v>248</v>
      </c>
      <c r="B2684" t="s">
        <v>6397</v>
      </c>
      <c r="C2684" t="str">
        <f>INDEX(FIPS!$A$1:$E$3236,MATCH($F2684,FIPS!$D$1:$D$3236,0),5)</f>
        <v>Mason County</v>
      </c>
      <c r="D2684" t="s">
        <v>296</v>
      </c>
      <c r="E2684" s="15" t="s">
        <v>210</v>
      </c>
      <c r="F2684" t="s">
        <v>6772</v>
      </c>
      <c r="G2684" t="s">
        <v>439</v>
      </c>
      <c r="H2684" t="str">
        <f>IFERROR(VLOOKUP($G2684,'Team Colors'!$A:$B,2,0),"#c9c9c9")</f>
        <v>#002244</v>
      </c>
      <c r="I2684">
        <f>INDEX('Raw Election Data'!$A$1:$AN$3144,MATCH($C2684&amp;" "&amp;$B2684,'Raw Election Data'!$C$1:$C$3144,0),MATCH('Joined Data'!I$1,'Raw Election Data'!$A$1:$AN$1,0))</f>
        <v>4032</v>
      </c>
      <c r="J2684">
        <f>INDEX('Raw Election Data'!$A$1:$AN$3144,MATCH($C2684&amp;" "&amp;$B2684,'Raw Election Data'!$C$1:$C$3144,0),MATCH('Joined Data'!J$1,'Raw Election Data'!$A$1:$AN$1,0))</f>
        <v>353</v>
      </c>
      <c r="K2684">
        <f>INDEX('Raw Election Data'!$A$1:$AN$3144,MATCH($C2684&amp;" "&amp;$B2684,'Raw Election Data'!$C$1:$C$3144,0),MATCH('Joined Data'!K$1,'Raw Election Data'!$A$1:$AN$1,0))</f>
        <v>1656</v>
      </c>
      <c r="L2684">
        <f>INDEX('Raw Election Data'!$A$1:$AN$3144,MATCH($C2684&amp;" "&amp;$B2684,'Raw Election Data'!$C$1:$C$3144,0),MATCH('Joined Data'!L$1,'Raw Election Data'!$A$1:$AN$1,0))</f>
        <v>2053</v>
      </c>
      <c r="M2684">
        <f>INDEX('Raw Election Data'!$A$1:$AN$3144,MATCH($C2684&amp;" "&amp;$B2684,'Raw Election Data'!$C$1:$C$3144,0),MATCH('Joined Data'!M$1,'Raw Election Data'!$A$1:$AN$1,0))</f>
        <v>0.17194349732099368</v>
      </c>
      <c r="N2684">
        <f>INDEX('Raw Election Data'!$A$1:$AN$3144,MATCH($C2684&amp;" "&amp;$B2684,'Raw Election Data'!$C$1:$C$3144,0),MATCH('Joined Data'!N$1,'Raw Election Data'!$A$1:$AN$1,0))</f>
        <v>0.80662445202143207</v>
      </c>
      <c r="O2684">
        <f>INDEX('Raw Election Data'!$A$1:$AN$3144,MATCH($C2684&amp;" "&amp;$B2684,'Raw Election Data'!$C$1:$C$3144,0),MATCH('Joined Data'!O$1,'Raw Election Data'!$A$1:$AN$1,0))</f>
        <v>-1303</v>
      </c>
      <c r="P2684">
        <f>INDEX('Raw Election Data'!$A$1:$AN$3144,MATCH($C2684&amp;" "&amp;$B2684,'Raw Election Data'!$C$1:$C$3144,0),MATCH('Joined Data'!P$1,'Raw Election Data'!$A$1:$AN$1,0))</f>
        <v>1303</v>
      </c>
      <c r="Q2684">
        <f>INDEX('Raw Election Data'!$A$1:$AN$3144,MATCH($C2684&amp;" "&amp;$B2684,'Raw Election Data'!$C$1:$C$3144,0),MATCH('Joined Data'!Q$1,'Raw Election Data'!$A$1:$AN$1,0))</f>
        <v>-0.63468095470043839</v>
      </c>
      <c r="R2684">
        <f>INDEX('Raw Election Data'!$A$1:$AN$3144,MATCH($C2684&amp;" "&amp;$B2684,'Raw Election Data'!$C$1:$C$3144,0),MATCH('Joined Data'!R$1,'Raw Election Data'!$A$1:$AN$1,0))</f>
        <v>0.63468095470043839</v>
      </c>
    </row>
    <row r="2685" spans="1:18" ht="13.5" hidden="1" customHeight="1" x14ac:dyDescent="0.15">
      <c r="A2685" t="s">
        <v>248</v>
      </c>
      <c r="B2685" t="s">
        <v>6397</v>
      </c>
      <c r="C2685" t="str">
        <f>INDEX(FIPS!$A$1:$E$3236,MATCH($F2685,FIPS!$D$1:$D$3236,0),5)</f>
        <v>Matagorda County</v>
      </c>
      <c r="D2685" t="s">
        <v>296</v>
      </c>
      <c r="E2685" s="15" t="s">
        <v>211</v>
      </c>
      <c r="F2685" t="s">
        <v>6774</v>
      </c>
      <c r="G2685" t="s">
        <v>7759</v>
      </c>
      <c r="H2685" t="str">
        <f>IFERROR(VLOOKUP($G2685,'Team Colors'!$A:$B,2,0),"#c9c9c9")</f>
        <v>#a71930</v>
      </c>
      <c r="I2685">
        <f>INDEX('Raw Election Data'!$A$1:$AN$3144,MATCH($C2685&amp;" "&amp;$B2685,'Raw Election Data'!$C$1:$C$3144,0),MATCH('Joined Data'!I$1,'Raw Election Data'!$A$1:$AN$1,0))</f>
        <v>36770</v>
      </c>
      <c r="J2685">
        <f>INDEX('Raw Election Data'!$A$1:$AN$3144,MATCH($C2685&amp;" "&amp;$B2685,'Raw Election Data'!$C$1:$C$3144,0),MATCH('Joined Data'!J$1,'Raw Election Data'!$A$1:$AN$1,0))</f>
        <v>3357</v>
      </c>
      <c r="K2685">
        <f>INDEX('Raw Election Data'!$A$1:$AN$3144,MATCH($C2685&amp;" "&amp;$B2685,'Raw Election Data'!$C$1:$C$3144,0),MATCH('Joined Data'!K$1,'Raw Election Data'!$A$1:$AN$1,0))</f>
        <v>8147</v>
      </c>
      <c r="L2685">
        <f>INDEX('Raw Election Data'!$A$1:$AN$3144,MATCH($C2685&amp;" "&amp;$B2685,'Raw Election Data'!$C$1:$C$3144,0),MATCH('Joined Data'!L$1,'Raw Election Data'!$A$1:$AN$1,0))</f>
        <v>11779</v>
      </c>
      <c r="M2685">
        <f>INDEX('Raw Election Data'!$A$1:$AN$3144,MATCH($C2685&amp;" "&amp;$B2685,'Raw Election Data'!$C$1:$C$3144,0),MATCH('Joined Data'!M$1,'Raw Election Data'!$A$1:$AN$1,0))</f>
        <v>0.28499872654724512</v>
      </c>
      <c r="N2685">
        <f>INDEX('Raw Election Data'!$A$1:$AN$3144,MATCH($C2685&amp;" "&amp;$B2685,'Raw Election Data'!$C$1:$C$3144,0),MATCH('Joined Data'!N$1,'Raw Election Data'!$A$1:$AN$1,0))</f>
        <v>0.69165463961287033</v>
      </c>
      <c r="O2685">
        <f>INDEX('Raw Election Data'!$A$1:$AN$3144,MATCH($C2685&amp;" "&amp;$B2685,'Raw Election Data'!$C$1:$C$3144,0),MATCH('Joined Data'!O$1,'Raw Election Data'!$A$1:$AN$1,0))</f>
        <v>-4790</v>
      </c>
      <c r="P2685">
        <f>INDEX('Raw Election Data'!$A$1:$AN$3144,MATCH($C2685&amp;" "&amp;$B2685,'Raw Election Data'!$C$1:$C$3144,0),MATCH('Joined Data'!P$1,'Raw Election Data'!$A$1:$AN$1,0))</f>
        <v>4790</v>
      </c>
      <c r="Q2685">
        <f>INDEX('Raw Election Data'!$A$1:$AN$3144,MATCH($C2685&amp;" "&amp;$B2685,'Raw Election Data'!$C$1:$C$3144,0),MATCH('Joined Data'!Q$1,'Raw Election Data'!$A$1:$AN$1,0))</f>
        <v>-0.40665591306562521</v>
      </c>
      <c r="R2685">
        <f>INDEX('Raw Election Data'!$A$1:$AN$3144,MATCH($C2685&amp;" "&amp;$B2685,'Raw Election Data'!$C$1:$C$3144,0),MATCH('Joined Data'!R$1,'Raw Election Data'!$A$1:$AN$1,0))</f>
        <v>0.40665591306562521</v>
      </c>
    </row>
    <row r="2686" spans="1:18" ht="13.5" hidden="1" customHeight="1" x14ac:dyDescent="0.15">
      <c r="A2686" t="s">
        <v>248</v>
      </c>
      <c r="B2686" t="s">
        <v>6397</v>
      </c>
      <c r="C2686" t="str">
        <f>INDEX(FIPS!$A$1:$E$3236,MATCH($F2686,FIPS!$D$1:$D$3236,0),5)</f>
        <v>Maverick County</v>
      </c>
      <c r="D2686" t="s">
        <v>296</v>
      </c>
      <c r="E2686" s="15" t="s">
        <v>297</v>
      </c>
      <c r="F2686" t="s">
        <v>6778</v>
      </c>
      <c r="G2686" t="s">
        <v>439</v>
      </c>
      <c r="H2686" t="str">
        <f>IFERROR(VLOOKUP($G2686,'Team Colors'!$A:$B,2,0),"#c9c9c9")</f>
        <v>#002244</v>
      </c>
      <c r="I2686">
        <f>INDEX('Raw Election Data'!$A$1:$AN$3144,MATCH($C2686&amp;" "&amp;$B2686,'Raw Election Data'!$C$1:$C$3144,0),MATCH('Joined Data'!I$1,'Raw Election Data'!$A$1:$AN$1,0))</f>
        <v>57706</v>
      </c>
      <c r="J2686">
        <f>INDEX('Raw Election Data'!$A$1:$AN$3144,MATCH($C2686&amp;" "&amp;$B2686,'Raw Election Data'!$C$1:$C$3144,0),MATCH('Joined Data'!J$1,'Raw Election Data'!$A$1:$AN$1,0))</f>
        <v>10397</v>
      </c>
      <c r="K2686">
        <f>INDEX('Raw Election Data'!$A$1:$AN$3144,MATCH($C2686&amp;" "&amp;$B2686,'Raw Election Data'!$C$1:$C$3144,0),MATCH('Joined Data'!K$1,'Raw Election Data'!$A$1:$AN$1,0))</f>
        <v>2816</v>
      </c>
      <c r="L2686">
        <f>INDEX('Raw Election Data'!$A$1:$AN$3144,MATCH($C2686&amp;" "&amp;$B2686,'Raw Election Data'!$C$1:$C$3144,0),MATCH('Joined Data'!L$1,'Raw Election Data'!$A$1:$AN$1,0))</f>
        <v>13588</v>
      </c>
      <c r="M2686">
        <f>INDEX('Raw Election Data'!$A$1:$AN$3144,MATCH($C2686&amp;" "&amp;$B2686,'Raw Election Data'!$C$1:$C$3144,0),MATCH('Joined Data'!M$1,'Raw Election Data'!$A$1:$AN$1,0))</f>
        <v>0.76516043567853986</v>
      </c>
      <c r="N2686">
        <f>INDEX('Raw Election Data'!$A$1:$AN$3144,MATCH($C2686&amp;" "&amp;$B2686,'Raw Election Data'!$C$1:$C$3144,0),MATCH('Joined Data'!N$1,'Raw Election Data'!$A$1:$AN$1,0))</f>
        <v>0.20724168383868119</v>
      </c>
      <c r="O2686">
        <f>INDEX('Raw Election Data'!$A$1:$AN$3144,MATCH($C2686&amp;" "&amp;$B2686,'Raw Election Data'!$C$1:$C$3144,0),MATCH('Joined Data'!O$1,'Raw Election Data'!$A$1:$AN$1,0))</f>
        <v>7581</v>
      </c>
      <c r="P2686">
        <f>INDEX('Raw Election Data'!$A$1:$AN$3144,MATCH($C2686&amp;" "&amp;$B2686,'Raw Election Data'!$C$1:$C$3144,0),MATCH('Joined Data'!P$1,'Raw Election Data'!$A$1:$AN$1,0))</f>
        <v>-7581</v>
      </c>
      <c r="Q2686">
        <f>INDEX('Raw Election Data'!$A$1:$AN$3144,MATCH($C2686&amp;" "&amp;$B2686,'Raw Election Data'!$C$1:$C$3144,0),MATCH('Joined Data'!Q$1,'Raw Election Data'!$A$1:$AN$1,0))</f>
        <v>0.55791875183985873</v>
      </c>
      <c r="R2686">
        <f>INDEX('Raw Election Data'!$A$1:$AN$3144,MATCH($C2686&amp;" "&amp;$B2686,'Raw Election Data'!$C$1:$C$3144,0),MATCH('Joined Data'!R$1,'Raw Election Data'!$A$1:$AN$1,0))</f>
        <v>-0.55791875183985873</v>
      </c>
    </row>
    <row r="2687" spans="1:18" ht="13.5" hidden="1" customHeight="1" x14ac:dyDescent="0.15">
      <c r="A2687" t="s">
        <v>248</v>
      </c>
      <c r="B2687" t="s">
        <v>6397</v>
      </c>
      <c r="C2687" t="str">
        <f>INDEX(FIPS!$A$1:$E$3236,MATCH($F2687,FIPS!$D$1:$D$3236,0),5)</f>
        <v>Medina County</v>
      </c>
      <c r="D2687" t="s">
        <v>296</v>
      </c>
      <c r="E2687" s="15" t="s">
        <v>298</v>
      </c>
      <c r="F2687" t="s">
        <v>6781</v>
      </c>
      <c r="G2687" t="s">
        <v>439</v>
      </c>
      <c r="H2687" t="str">
        <f>IFERROR(VLOOKUP($G2687,'Team Colors'!$A:$B,2,0),"#c9c9c9")</f>
        <v>#002244</v>
      </c>
      <c r="I2687">
        <f>INDEX('Raw Election Data'!$A$1:$AN$3144,MATCH($C2687&amp;" "&amp;$B2687,'Raw Election Data'!$C$1:$C$3144,0),MATCH('Joined Data'!I$1,'Raw Election Data'!$A$1:$AN$1,0))</f>
        <v>48417</v>
      </c>
      <c r="J2687">
        <f>INDEX('Raw Election Data'!$A$1:$AN$3144,MATCH($C2687&amp;" "&amp;$B2687,'Raw Election Data'!$C$1:$C$3144,0),MATCH('Joined Data'!J$1,'Raw Election Data'!$A$1:$AN$1,0))</f>
        <v>4624</v>
      </c>
      <c r="K2687">
        <f>INDEX('Raw Election Data'!$A$1:$AN$3144,MATCH($C2687&amp;" "&amp;$B2687,'Raw Election Data'!$C$1:$C$3144,0),MATCH('Joined Data'!K$1,'Raw Election Data'!$A$1:$AN$1,0))</f>
        <v>12054</v>
      </c>
      <c r="L2687">
        <f>INDEX('Raw Election Data'!$A$1:$AN$3144,MATCH($C2687&amp;" "&amp;$B2687,'Raw Election Data'!$C$1:$C$3144,0),MATCH('Joined Data'!L$1,'Raw Election Data'!$A$1:$AN$1,0))</f>
        <v>17187</v>
      </c>
      <c r="M2687">
        <f>INDEX('Raw Election Data'!$A$1:$AN$3144,MATCH($C2687&amp;" "&amp;$B2687,'Raw Election Data'!$C$1:$C$3144,0),MATCH('Joined Data'!M$1,'Raw Election Data'!$A$1:$AN$1,0))</f>
        <v>0.26904055390702275</v>
      </c>
      <c r="N2687">
        <f>INDEX('Raw Election Data'!$A$1:$AN$3144,MATCH($C2687&amp;" "&amp;$B2687,'Raw Election Data'!$C$1:$C$3144,0),MATCH('Joined Data'!N$1,'Raw Election Data'!$A$1:$AN$1,0))</f>
        <v>0.70134403909931931</v>
      </c>
      <c r="O2687">
        <f>INDEX('Raw Election Data'!$A$1:$AN$3144,MATCH($C2687&amp;" "&amp;$B2687,'Raw Election Data'!$C$1:$C$3144,0),MATCH('Joined Data'!O$1,'Raw Election Data'!$A$1:$AN$1,0))</f>
        <v>-7430</v>
      </c>
      <c r="P2687">
        <f>INDEX('Raw Election Data'!$A$1:$AN$3144,MATCH($C2687&amp;" "&amp;$B2687,'Raw Election Data'!$C$1:$C$3144,0),MATCH('Joined Data'!P$1,'Raw Election Data'!$A$1:$AN$1,0))</f>
        <v>7430</v>
      </c>
      <c r="Q2687">
        <f>INDEX('Raw Election Data'!$A$1:$AN$3144,MATCH($C2687&amp;" "&amp;$B2687,'Raw Election Data'!$C$1:$C$3144,0),MATCH('Joined Data'!Q$1,'Raw Election Data'!$A$1:$AN$1,0))</f>
        <v>-0.43230348519229655</v>
      </c>
      <c r="R2687">
        <f>INDEX('Raw Election Data'!$A$1:$AN$3144,MATCH($C2687&amp;" "&amp;$B2687,'Raw Election Data'!$C$1:$C$3144,0),MATCH('Joined Data'!R$1,'Raw Election Data'!$A$1:$AN$1,0))</f>
        <v>0.43230348519229655</v>
      </c>
    </row>
    <row r="2688" spans="1:18" ht="13.5" hidden="1" customHeight="1" x14ac:dyDescent="0.15">
      <c r="A2688" t="s">
        <v>248</v>
      </c>
      <c r="B2688" t="s">
        <v>6397</v>
      </c>
      <c r="C2688" t="str">
        <f>INDEX(FIPS!$A$1:$E$3236,MATCH($F2688,FIPS!$D$1:$D$3236,0),5)</f>
        <v>Menard County</v>
      </c>
      <c r="D2688" t="s">
        <v>296</v>
      </c>
      <c r="E2688" s="15" t="s">
        <v>299</v>
      </c>
      <c r="F2688" t="s">
        <v>6782</v>
      </c>
      <c r="G2688" t="s">
        <v>439</v>
      </c>
      <c r="H2688" t="str">
        <f>IFERROR(VLOOKUP($G2688,'Team Colors'!$A:$B,2,0),"#c9c9c9")</f>
        <v>#002244</v>
      </c>
      <c r="I2688">
        <f>INDEX('Raw Election Data'!$A$1:$AN$3144,MATCH($C2688&amp;" "&amp;$B2688,'Raw Election Data'!$C$1:$C$3144,0),MATCH('Joined Data'!I$1,'Raw Election Data'!$A$1:$AN$1,0))</f>
        <v>2164</v>
      </c>
      <c r="J2688">
        <f>INDEX('Raw Election Data'!$A$1:$AN$3144,MATCH($C2688&amp;" "&amp;$B2688,'Raw Election Data'!$C$1:$C$3144,0),MATCH('Joined Data'!J$1,'Raw Election Data'!$A$1:$AN$1,0))</f>
        <v>153</v>
      </c>
      <c r="K2688">
        <f>INDEX('Raw Election Data'!$A$1:$AN$3144,MATCH($C2688&amp;" "&amp;$B2688,'Raw Election Data'!$C$1:$C$3144,0),MATCH('Joined Data'!K$1,'Raw Election Data'!$A$1:$AN$1,0))</f>
        <v>681</v>
      </c>
      <c r="L2688">
        <f>INDEX('Raw Election Data'!$A$1:$AN$3144,MATCH($C2688&amp;" "&amp;$B2688,'Raw Election Data'!$C$1:$C$3144,0),MATCH('Joined Data'!L$1,'Raw Election Data'!$A$1:$AN$1,0))</f>
        <v>860</v>
      </c>
      <c r="M2688">
        <f>INDEX('Raw Election Data'!$A$1:$AN$3144,MATCH($C2688&amp;" "&amp;$B2688,'Raw Election Data'!$C$1:$C$3144,0),MATCH('Joined Data'!M$1,'Raw Election Data'!$A$1:$AN$1,0))</f>
        <v>0.17790697674418604</v>
      </c>
      <c r="N2688">
        <f>INDEX('Raw Election Data'!$A$1:$AN$3144,MATCH($C2688&amp;" "&amp;$B2688,'Raw Election Data'!$C$1:$C$3144,0),MATCH('Joined Data'!N$1,'Raw Election Data'!$A$1:$AN$1,0))</f>
        <v>0.79186046511627906</v>
      </c>
      <c r="O2688">
        <f>INDEX('Raw Election Data'!$A$1:$AN$3144,MATCH($C2688&amp;" "&amp;$B2688,'Raw Election Data'!$C$1:$C$3144,0),MATCH('Joined Data'!O$1,'Raw Election Data'!$A$1:$AN$1,0))</f>
        <v>-528</v>
      </c>
      <c r="P2688">
        <f>INDEX('Raw Election Data'!$A$1:$AN$3144,MATCH($C2688&amp;" "&amp;$B2688,'Raw Election Data'!$C$1:$C$3144,0),MATCH('Joined Data'!P$1,'Raw Election Data'!$A$1:$AN$1,0))</f>
        <v>528</v>
      </c>
      <c r="Q2688">
        <f>INDEX('Raw Election Data'!$A$1:$AN$3144,MATCH($C2688&amp;" "&amp;$B2688,'Raw Election Data'!$C$1:$C$3144,0),MATCH('Joined Data'!Q$1,'Raw Election Data'!$A$1:$AN$1,0))</f>
        <v>-0.61395348837209296</v>
      </c>
      <c r="R2688">
        <f>INDEX('Raw Election Data'!$A$1:$AN$3144,MATCH($C2688&amp;" "&amp;$B2688,'Raw Election Data'!$C$1:$C$3144,0),MATCH('Joined Data'!R$1,'Raw Election Data'!$A$1:$AN$1,0))</f>
        <v>0.61395348837209296</v>
      </c>
    </row>
    <row r="2689" spans="1:18" ht="13.5" hidden="1" customHeight="1" x14ac:dyDescent="0.15">
      <c r="A2689" t="s">
        <v>248</v>
      </c>
      <c r="B2689" t="s">
        <v>6397</v>
      </c>
      <c r="C2689" t="str">
        <f>INDEX(FIPS!$A$1:$E$3236,MATCH($F2689,FIPS!$D$1:$D$3236,0),5)</f>
        <v>Midland County</v>
      </c>
      <c r="D2689" t="s">
        <v>296</v>
      </c>
      <c r="E2689" s="15" t="s">
        <v>300</v>
      </c>
      <c r="F2689" t="s">
        <v>6783</v>
      </c>
      <c r="G2689" t="s">
        <v>439</v>
      </c>
      <c r="H2689" t="str">
        <f>IFERROR(VLOOKUP($G2689,'Team Colors'!$A:$B,2,0),"#c9c9c9")</f>
        <v>#002244</v>
      </c>
      <c r="I2689">
        <f>INDEX('Raw Election Data'!$A$1:$AN$3144,MATCH($C2689&amp;" "&amp;$B2689,'Raw Election Data'!$C$1:$C$3144,0),MATCH('Joined Data'!I$1,'Raw Election Data'!$A$1:$AN$1,0))</f>
        <v>161077</v>
      </c>
      <c r="J2689">
        <f>INDEX('Raw Election Data'!$A$1:$AN$3144,MATCH($C2689&amp;" "&amp;$B2689,'Raw Election Data'!$C$1:$C$3144,0),MATCH('Joined Data'!J$1,'Raw Election Data'!$A$1:$AN$1,0))</f>
        <v>9993</v>
      </c>
      <c r="K2689">
        <f>INDEX('Raw Election Data'!$A$1:$AN$3144,MATCH($C2689&amp;" "&amp;$B2689,'Raw Election Data'!$C$1:$C$3144,0),MATCH('Joined Data'!K$1,'Raw Election Data'!$A$1:$AN$1,0))</f>
        <v>36896</v>
      </c>
      <c r="L2689">
        <f>INDEX('Raw Election Data'!$A$1:$AN$3144,MATCH($C2689&amp;" "&amp;$B2689,'Raw Election Data'!$C$1:$C$3144,0),MATCH('Joined Data'!L$1,'Raw Election Data'!$A$1:$AN$1,0))</f>
        <v>48753</v>
      </c>
      <c r="M2689">
        <f>INDEX('Raw Election Data'!$A$1:$AN$3144,MATCH($C2689&amp;" "&amp;$B2689,'Raw Election Data'!$C$1:$C$3144,0),MATCH('Joined Data'!M$1,'Raw Election Data'!$A$1:$AN$1,0))</f>
        <v>0.20497200172297089</v>
      </c>
      <c r="N2689">
        <f>INDEX('Raw Election Data'!$A$1:$AN$3144,MATCH($C2689&amp;" "&amp;$B2689,'Raw Election Data'!$C$1:$C$3144,0),MATCH('Joined Data'!N$1,'Raw Election Data'!$A$1:$AN$1,0))</f>
        <v>0.75679445367464571</v>
      </c>
      <c r="O2689">
        <f>INDEX('Raw Election Data'!$A$1:$AN$3144,MATCH($C2689&amp;" "&amp;$B2689,'Raw Election Data'!$C$1:$C$3144,0),MATCH('Joined Data'!O$1,'Raw Election Data'!$A$1:$AN$1,0))</f>
        <v>-26903</v>
      </c>
      <c r="P2689">
        <f>INDEX('Raw Election Data'!$A$1:$AN$3144,MATCH($C2689&amp;" "&amp;$B2689,'Raw Election Data'!$C$1:$C$3144,0),MATCH('Joined Data'!P$1,'Raw Election Data'!$A$1:$AN$1,0))</f>
        <v>26903</v>
      </c>
      <c r="Q2689">
        <f>INDEX('Raw Election Data'!$A$1:$AN$3144,MATCH($C2689&amp;" "&amp;$B2689,'Raw Election Data'!$C$1:$C$3144,0),MATCH('Joined Data'!Q$1,'Raw Election Data'!$A$1:$AN$1,0))</f>
        <v>-0.55182245195167479</v>
      </c>
      <c r="R2689">
        <f>INDEX('Raw Election Data'!$A$1:$AN$3144,MATCH($C2689&amp;" "&amp;$B2689,'Raw Election Data'!$C$1:$C$3144,0),MATCH('Joined Data'!R$1,'Raw Election Data'!$A$1:$AN$1,0))</f>
        <v>0.55182245195167479</v>
      </c>
    </row>
    <row r="2690" spans="1:18" ht="13.5" hidden="1" customHeight="1" x14ac:dyDescent="0.15">
      <c r="A2690" t="s">
        <v>248</v>
      </c>
      <c r="B2690" t="s">
        <v>6397</v>
      </c>
      <c r="C2690" t="str">
        <f>INDEX(FIPS!$A$1:$E$3236,MATCH($F2690,FIPS!$D$1:$D$3236,0),5)</f>
        <v>Milam County</v>
      </c>
      <c r="D2690" t="s">
        <v>296</v>
      </c>
      <c r="E2690" s="15" t="s">
        <v>301</v>
      </c>
      <c r="F2690" t="s">
        <v>6785</v>
      </c>
      <c r="G2690" t="s">
        <v>439</v>
      </c>
      <c r="H2690" t="str">
        <f>IFERROR(VLOOKUP($G2690,'Team Colors'!$A:$B,2,0),"#c9c9c9")</f>
        <v>#002244</v>
      </c>
      <c r="I2690">
        <f>INDEX('Raw Election Data'!$A$1:$AN$3144,MATCH($C2690&amp;" "&amp;$B2690,'Raw Election Data'!$C$1:$C$3144,0),MATCH('Joined Data'!I$1,'Raw Election Data'!$A$1:$AN$1,0))</f>
        <v>24513</v>
      </c>
      <c r="J2690">
        <f>INDEX('Raw Election Data'!$A$1:$AN$3144,MATCH($C2690&amp;" "&amp;$B2690,'Raw Election Data'!$C$1:$C$3144,0),MATCH('Joined Data'!J$1,'Raw Election Data'!$A$1:$AN$1,0))</f>
        <v>2042</v>
      </c>
      <c r="K2690">
        <f>INDEX('Raw Election Data'!$A$1:$AN$3144,MATCH($C2690&amp;" "&amp;$B2690,'Raw Election Data'!$C$1:$C$3144,0),MATCH('Joined Data'!K$1,'Raw Election Data'!$A$1:$AN$1,0))</f>
        <v>6340</v>
      </c>
      <c r="L2690">
        <f>INDEX('Raw Election Data'!$A$1:$AN$3144,MATCH($C2690&amp;" "&amp;$B2690,'Raw Election Data'!$C$1:$C$3144,0),MATCH('Joined Data'!L$1,'Raw Election Data'!$A$1:$AN$1,0))</f>
        <v>8607</v>
      </c>
      <c r="M2690">
        <f>INDEX('Raw Election Data'!$A$1:$AN$3144,MATCH($C2690&amp;" "&amp;$B2690,'Raw Election Data'!$C$1:$C$3144,0),MATCH('Joined Data'!M$1,'Raw Election Data'!$A$1:$AN$1,0))</f>
        <v>0.23724875101661438</v>
      </c>
      <c r="N2690">
        <f>INDEX('Raw Election Data'!$A$1:$AN$3144,MATCH($C2690&amp;" "&amp;$B2690,'Raw Election Data'!$C$1:$C$3144,0),MATCH('Joined Data'!N$1,'Raw Election Data'!$A$1:$AN$1,0))</f>
        <v>0.73660973626118276</v>
      </c>
      <c r="O2690">
        <f>INDEX('Raw Election Data'!$A$1:$AN$3144,MATCH($C2690&amp;" "&amp;$B2690,'Raw Election Data'!$C$1:$C$3144,0),MATCH('Joined Data'!O$1,'Raw Election Data'!$A$1:$AN$1,0))</f>
        <v>-4298</v>
      </c>
      <c r="P2690">
        <f>INDEX('Raw Election Data'!$A$1:$AN$3144,MATCH($C2690&amp;" "&amp;$B2690,'Raw Election Data'!$C$1:$C$3144,0),MATCH('Joined Data'!P$1,'Raw Election Data'!$A$1:$AN$1,0))</f>
        <v>4298</v>
      </c>
      <c r="Q2690">
        <f>INDEX('Raw Election Data'!$A$1:$AN$3144,MATCH($C2690&amp;" "&amp;$B2690,'Raw Election Data'!$C$1:$C$3144,0),MATCH('Joined Data'!Q$1,'Raw Election Data'!$A$1:$AN$1,0))</f>
        <v>-0.4993609852445684</v>
      </c>
      <c r="R2690">
        <f>INDEX('Raw Election Data'!$A$1:$AN$3144,MATCH($C2690&amp;" "&amp;$B2690,'Raw Election Data'!$C$1:$C$3144,0),MATCH('Joined Data'!R$1,'Raw Election Data'!$A$1:$AN$1,0))</f>
        <v>0.4993609852445684</v>
      </c>
    </row>
    <row r="2691" spans="1:18" ht="13.5" hidden="1" customHeight="1" x14ac:dyDescent="0.15">
      <c r="A2691" t="s">
        <v>248</v>
      </c>
      <c r="B2691" t="s">
        <v>6397</v>
      </c>
      <c r="C2691" t="str">
        <f>INDEX(FIPS!$A$1:$E$3236,MATCH($F2691,FIPS!$D$1:$D$3236,0),5)</f>
        <v>Mills County</v>
      </c>
      <c r="D2691" t="s">
        <v>296</v>
      </c>
      <c r="E2691" s="15" t="s">
        <v>302</v>
      </c>
      <c r="F2691" t="s">
        <v>6786</v>
      </c>
      <c r="G2691" t="s">
        <v>439</v>
      </c>
      <c r="H2691" t="str">
        <f>IFERROR(VLOOKUP($G2691,'Team Colors'!$A:$B,2,0),"#c9c9c9")</f>
        <v>#002244</v>
      </c>
      <c r="I2691">
        <f>INDEX('Raw Election Data'!$A$1:$AN$3144,MATCH($C2691&amp;" "&amp;$B2691,'Raw Election Data'!$C$1:$C$3144,0),MATCH('Joined Data'!I$1,'Raw Election Data'!$A$1:$AN$1,0))</f>
        <v>4900</v>
      </c>
      <c r="J2691">
        <f>INDEX('Raw Election Data'!$A$1:$AN$3144,MATCH($C2691&amp;" "&amp;$B2691,'Raw Election Data'!$C$1:$C$3144,0),MATCH('Joined Data'!J$1,'Raw Election Data'!$A$1:$AN$1,0))</f>
        <v>242</v>
      </c>
      <c r="K2691">
        <f>INDEX('Raw Election Data'!$A$1:$AN$3144,MATCH($C2691&amp;" "&amp;$B2691,'Raw Election Data'!$C$1:$C$3144,0),MATCH('Joined Data'!K$1,'Raw Election Data'!$A$1:$AN$1,0))</f>
        <v>1949</v>
      </c>
      <c r="L2691">
        <f>INDEX('Raw Election Data'!$A$1:$AN$3144,MATCH($C2691&amp;" "&amp;$B2691,'Raw Election Data'!$C$1:$C$3144,0),MATCH('Joined Data'!L$1,'Raw Election Data'!$A$1:$AN$1,0))</f>
        <v>2238</v>
      </c>
      <c r="M2691">
        <f>INDEX('Raw Election Data'!$A$1:$AN$3144,MATCH($C2691&amp;" "&amp;$B2691,'Raw Election Data'!$C$1:$C$3144,0),MATCH('Joined Data'!M$1,'Raw Election Data'!$A$1:$AN$1,0))</f>
        <v>0.10813226094727435</v>
      </c>
      <c r="N2691">
        <f>INDEX('Raw Election Data'!$A$1:$AN$3144,MATCH($C2691&amp;" "&amp;$B2691,'Raw Election Data'!$C$1:$C$3144,0),MATCH('Joined Data'!N$1,'Raw Election Data'!$A$1:$AN$1,0))</f>
        <v>0.87086684539767645</v>
      </c>
      <c r="O2691">
        <f>INDEX('Raw Election Data'!$A$1:$AN$3144,MATCH($C2691&amp;" "&amp;$B2691,'Raw Election Data'!$C$1:$C$3144,0),MATCH('Joined Data'!O$1,'Raw Election Data'!$A$1:$AN$1,0))</f>
        <v>-1707</v>
      </c>
      <c r="P2691">
        <f>INDEX('Raw Election Data'!$A$1:$AN$3144,MATCH($C2691&amp;" "&amp;$B2691,'Raw Election Data'!$C$1:$C$3144,0),MATCH('Joined Data'!P$1,'Raw Election Data'!$A$1:$AN$1,0))</f>
        <v>1707</v>
      </c>
      <c r="Q2691">
        <f>INDEX('Raw Election Data'!$A$1:$AN$3144,MATCH($C2691&amp;" "&amp;$B2691,'Raw Election Data'!$C$1:$C$3144,0),MATCH('Joined Data'!Q$1,'Raw Election Data'!$A$1:$AN$1,0))</f>
        <v>-0.7627345844504021</v>
      </c>
      <c r="R2691">
        <f>INDEX('Raw Election Data'!$A$1:$AN$3144,MATCH($C2691&amp;" "&amp;$B2691,'Raw Election Data'!$C$1:$C$3144,0),MATCH('Joined Data'!R$1,'Raw Election Data'!$A$1:$AN$1,0))</f>
        <v>0.7627345844504021</v>
      </c>
    </row>
    <row r="2692" spans="1:18" ht="13.5" hidden="1" customHeight="1" x14ac:dyDescent="0.15">
      <c r="A2692" t="s">
        <v>248</v>
      </c>
      <c r="B2692" t="s">
        <v>6397</v>
      </c>
      <c r="C2692" t="str">
        <f>INDEX(FIPS!$A$1:$E$3236,MATCH($F2692,FIPS!$D$1:$D$3236,0),5)</f>
        <v>Mitchell County</v>
      </c>
      <c r="D2692" t="s">
        <v>296</v>
      </c>
      <c r="E2692" s="15" t="s">
        <v>303</v>
      </c>
      <c r="F2692" t="s">
        <v>6787</v>
      </c>
      <c r="G2692" t="s">
        <v>439</v>
      </c>
      <c r="H2692" t="str">
        <f>IFERROR(VLOOKUP($G2692,'Team Colors'!$A:$B,2,0),"#c9c9c9")</f>
        <v>#002244</v>
      </c>
      <c r="I2692">
        <f>INDEX('Raw Election Data'!$A$1:$AN$3144,MATCH($C2692&amp;" "&amp;$B2692,'Raw Election Data'!$C$1:$C$3144,0),MATCH('Joined Data'!I$1,'Raw Election Data'!$A$1:$AN$1,0))</f>
        <v>9067</v>
      </c>
      <c r="J2692">
        <f>INDEX('Raw Election Data'!$A$1:$AN$3144,MATCH($C2692&amp;" "&amp;$B2692,'Raw Election Data'!$C$1:$C$3144,0),MATCH('Joined Data'!J$1,'Raw Election Data'!$A$1:$AN$1,0))</f>
        <v>353</v>
      </c>
      <c r="K2692">
        <f>INDEX('Raw Election Data'!$A$1:$AN$3144,MATCH($C2692&amp;" "&amp;$B2692,'Raw Election Data'!$C$1:$C$3144,0),MATCH('Joined Data'!K$1,'Raw Election Data'!$A$1:$AN$1,0))</f>
        <v>1780</v>
      </c>
      <c r="L2692">
        <f>INDEX('Raw Election Data'!$A$1:$AN$3144,MATCH($C2692&amp;" "&amp;$B2692,'Raw Election Data'!$C$1:$C$3144,0),MATCH('Joined Data'!L$1,'Raw Election Data'!$A$1:$AN$1,0))</f>
        <v>2190</v>
      </c>
      <c r="M2692">
        <f>INDEX('Raw Election Data'!$A$1:$AN$3144,MATCH($C2692&amp;" "&amp;$B2692,'Raw Election Data'!$C$1:$C$3144,0),MATCH('Joined Data'!M$1,'Raw Election Data'!$A$1:$AN$1,0))</f>
        <v>0.16118721461187216</v>
      </c>
      <c r="N2692">
        <f>INDEX('Raw Election Data'!$A$1:$AN$3144,MATCH($C2692&amp;" "&amp;$B2692,'Raw Election Data'!$C$1:$C$3144,0),MATCH('Joined Data'!N$1,'Raw Election Data'!$A$1:$AN$1,0))</f>
        <v>0.81278538812785384</v>
      </c>
      <c r="O2692">
        <f>INDEX('Raw Election Data'!$A$1:$AN$3144,MATCH($C2692&amp;" "&amp;$B2692,'Raw Election Data'!$C$1:$C$3144,0),MATCH('Joined Data'!O$1,'Raw Election Data'!$A$1:$AN$1,0))</f>
        <v>-1427</v>
      </c>
      <c r="P2692">
        <f>INDEX('Raw Election Data'!$A$1:$AN$3144,MATCH($C2692&amp;" "&amp;$B2692,'Raw Election Data'!$C$1:$C$3144,0),MATCH('Joined Data'!P$1,'Raw Election Data'!$A$1:$AN$1,0))</f>
        <v>1427</v>
      </c>
      <c r="Q2692">
        <f>INDEX('Raw Election Data'!$A$1:$AN$3144,MATCH($C2692&amp;" "&amp;$B2692,'Raw Election Data'!$C$1:$C$3144,0),MATCH('Joined Data'!Q$1,'Raw Election Data'!$A$1:$AN$1,0))</f>
        <v>-0.6515981735159817</v>
      </c>
      <c r="R2692">
        <f>INDEX('Raw Election Data'!$A$1:$AN$3144,MATCH($C2692&amp;" "&amp;$B2692,'Raw Election Data'!$C$1:$C$3144,0),MATCH('Joined Data'!R$1,'Raw Election Data'!$A$1:$AN$1,0))</f>
        <v>0.6515981735159817</v>
      </c>
    </row>
    <row r="2693" spans="1:18" ht="13.5" hidden="1" customHeight="1" x14ac:dyDescent="0.15">
      <c r="A2693" t="s">
        <v>248</v>
      </c>
      <c r="B2693" t="s">
        <v>6397</v>
      </c>
      <c r="C2693" t="str">
        <f>INDEX(FIPS!$A$1:$E$3236,MATCH($F2693,FIPS!$D$1:$D$3236,0),5)</f>
        <v>Montague County</v>
      </c>
      <c r="D2693" t="s">
        <v>296</v>
      </c>
      <c r="E2693" s="15" t="s">
        <v>304</v>
      </c>
      <c r="F2693" t="s">
        <v>6789</v>
      </c>
      <c r="G2693" t="s">
        <v>439</v>
      </c>
      <c r="H2693" t="str">
        <f>IFERROR(VLOOKUP($G2693,'Team Colors'!$A:$B,2,0),"#c9c9c9")</f>
        <v>#002244</v>
      </c>
      <c r="I2693">
        <f>INDEX('Raw Election Data'!$A$1:$AN$3144,MATCH($C2693&amp;" "&amp;$B2693,'Raw Election Data'!$C$1:$C$3144,0),MATCH('Joined Data'!I$1,'Raw Election Data'!$A$1:$AN$1,0))</f>
        <v>19262</v>
      </c>
      <c r="J2693">
        <f>INDEX('Raw Election Data'!$A$1:$AN$3144,MATCH($C2693&amp;" "&amp;$B2693,'Raw Election Data'!$C$1:$C$3144,0),MATCH('Joined Data'!J$1,'Raw Election Data'!$A$1:$AN$1,0))</f>
        <v>885</v>
      </c>
      <c r="K2693">
        <f>INDEX('Raw Election Data'!$A$1:$AN$3144,MATCH($C2693&amp;" "&amp;$B2693,'Raw Election Data'!$C$1:$C$3144,0),MATCH('Joined Data'!K$1,'Raw Election Data'!$A$1:$AN$1,0))</f>
        <v>7526</v>
      </c>
      <c r="L2693">
        <f>INDEX('Raw Election Data'!$A$1:$AN$3144,MATCH($C2693&amp;" "&amp;$B2693,'Raw Election Data'!$C$1:$C$3144,0),MATCH('Joined Data'!L$1,'Raw Election Data'!$A$1:$AN$1,0))</f>
        <v>8604</v>
      </c>
      <c r="M2693">
        <f>INDEX('Raw Election Data'!$A$1:$AN$3144,MATCH($C2693&amp;" "&amp;$B2693,'Raw Election Data'!$C$1:$C$3144,0),MATCH('Joined Data'!M$1,'Raw Election Data'!$A$1:$AN$1,0))</f>
        <v>0.10285913528591353</v>
      </c>
      <c r="N2693">
        <f>INDEX('Raw Election Data'!$A$1:$AN$3144,MATCH($C2693&amp;" "&amp;$B2693,'Raw Election Data'!$C$1:$C$3144,0),MATCH('Joined Data'!N$1,'Raw Election Data'!$A$1:$AN$1,0))</f>
        <v>0.87470943747094376</v>
      </c>
      <c r="O2693">
        <f>INDEX('Raw Election Data'!$A$1:$AN$3144,MATCH($C2693&amp;" "&amp;$B2693,'Raw Election Data'!$C$1:$C$3144,0),MATCH('Joined Data'!O$1,'Raw Election Data'!$A$1:$AN$1,0))</f>
        <v>-6641</v>
      </c>
      <c r="P2693">
        <f>INDEX('Raw Election Data'!$A$1:$AN$3144,MATCH($C2693&amp;" "&amp;$B2693,'Raw Election Data'!$C$1:$C$3144,0),MATCH('Joined Data'!P$1,'Raw Election Data'!$A$1:$AN$1,0))</f>
        <v>6641</v>
      </c>
      <c r="Q2693">
        <f>INDEX('Raw Election Data'!$A$1:$AN$3144,MATCH($C2693&amp;" "&amp;$B2693,'Raw Election Data'!$C$1:$C$3144,0),MATCH('Joined Data'!Q$1,'Raw Election Data'!$A$1:$AN$1,0))</f>
        <v>-0.77185030218503026</v>
      </c>
      <c r="R2693">
        <f>INDEX('Raw Election Data'!$A$1:$AN$3144,MATCH($C2693&amp;" "&amp;$B2693,'Raw Election Data'!$C$1:$C$3144,0),MATCH('Joined Data'!R$1,'Raw Election Data'!$A$1:$AN$1,0))</f>
        <v>0.77185030218503026</v>
      </c>
    </row>
    <row r="2694" spans="1:18" ht="13.5" hidden="1" customHeight="1" x14ac:dyDescent="0.15">
      <c r="A2694" t="s">
        <v>248</v>
      </c>
      <c r="B2694" t="s">
        <v>6397</v>
      </c>
      <c r="C2694" t="str">
        <f>INDEX(FIPS!$A$1:$E$3236,MATCH($F2694,FIPS!$D$1:$D$3236,0),5)</f>
        <v>Montgomery County</v>
      </c>
      <c r="D2694" t="s">
        <v>296</v>
      </c>
      <c r="E2694" s="15" t="s">
        <v>305</v>
      </c>
      <c r="F2694" t="s">
        <v>6790</v>
      </c>
      <c r="G2694" t="s">
        <v>7759</v>
      </c>
      <c r="H2694" t="str">
        <f>IFERROR(VLOOKUP($G2694,'Team Colors'!$A:$B,2,0),"#c9c9c9")</f>
        <v>#a71930</v>
      </c>
      <c r="I2694">
        <f>INDEX('Raw Election Data'!$A$1:$AN$3144,MATCH($C2694&amp;" "&amp;$B2694,'Raw Election Data'!$C$1:$C$3144,0),MATCH('Joined Data'!I$1,'Raw Election Data'!$A$1:$AN$1,0))</f>
        <v>537559</v>
      </c>
      <c r="J2694">
        <f>INDEX('Raw Election Data'!$A$1:$AN$3144,MATCH($C2694&amp;" "&amp;$B2694,'Raw Election Data'!$C$1:$C$3144,0),MATCH('Joined Data'!J$1,'Raw Election Data'!$A$1:$AN$1,0))</f>
        <v>45744</v>
      </c>
      <c r="K2694">
        <f>INDEX('Raw Election Data'!$A$1:$AN$3144,MATCH($C2694&amp;" "&amp;$B2694,'Raw Election Data'!$C$1:$C$3144,0),MATCH('Joined Data'!K$1,'Raw Election Data'!$A$1:$AN$1,0))</f>
        <v>150188</v>
      </c>
      <c r="L2694">
        <f>INDEX('Raw Election Data'!$A$1:$AN$3144,MATCH($C2694&amp;" "&amp;$B2694,'Raw Election Data'!$C$1:$C$3144,0),MATCH('Joined Data'!L$1,'Raw Election Data'!$A$1:$AN$1,0))</f>
        <v>203083</v>
      </c>
      <c r="M2694">
        <f>INDEX('Raw Election Data'!$A$1:$AN$3144,MATCH($C2694&amp;" "&amp;$B2694,'Raw Election Data'!$C$1:$C$3144,0),MATCH('Joined Data'!M$1,'Raw Election Data'!$A$1:$AN$1,0))</f>
        <v>0.22524780508462058</v>
      </c>
      <c r="N2694">
        <f>INDEX('Raw Election Data'!$A$1:$AN$3144,MATCH($C2694&amp;" "&amp;$B2694,'Raw Election Data'!$C$1:$C$3144,0),MATCH('Joined Data'!N$1,'Raw Election Data'!$A$1:$AN$1,0))</f>
        <v>0.73953999103814694</v>
      </c>
      <c r="O2694">
        <f>INDEX('Raw Election Data'!$A$1:$AN$3144,MATCH($C2694&amp;" "&amp;$B2694,'Raw Election Data'!$C$1:$C$3144,0),MATCH('Joined Data'!O$1,'Raw Election Data'!$A$1:$AN$1,0))</f>
        <v>-104444</v>
      </c>
      <c r="P2694">
        <f>INDEX('Raw Election Data'!$A$1:$AN$3144,MATCH($C2694&amp;" "&amp;$B2694,'Raw Election Data'!$C$1:$C$3144,0),MATCH('Joined Data'!P$1,'Raw Election Data'!$A$1:$AN$1,0))</f>
        <v>104444</v>
      </c>
      <c r="Q2694">
        <f>INDEX('Raw Election Data'!$A$1:$AN$3144,MATCH($C2694&amp;" "&amp;$B2694,'Raw Election Data'!$C$1:$C$3144,0),MATCH('Joined Data'!Q$1,'Raw Election Data'!$A$1:$AN$1,0))</f>
        <v>-0.51429218595352633</v>
      </c>
      <c r="R2694">
        <f>INDEX('Raw Election Data'!$A$1:$AN$3144,MATCH($C2694&amp;" "&amp;$B2694,'Raw Election Data'!$C$1:$C$3144,0),MATCH('Joined Data'!R$1,'Raw Election Data'!$A$1:$AN$1,0))</f>
        <v>0.51429218595352633</v>
      </c>
    </row>
    <row r="2695" spans="1:18" ht="13.5" hidden="1" customHeight="1" x14ac:dyDescent="0.15">
      <c r="A2695" t="s">
        <v>248</v>
      </c>
      <c r="B2695" t="s">
        <v>6397</v>
      </c>
      <c r="C2695" t="str">
        <f>INDEX(FIPS!$A$1:$E$3236,MATCH($F2695,FIPS!$D$1:$D$3236,0),5)</f>
        <v>Moore County</v>
      </c>
      <c r="D2695" t="s">
        <v>296</v>
      </c>
      <c r="E2695" s="15" t="s">
        <v>306</v>
      </c>
      <c r="F2695" t="s">
        <v>6791</v>
      </c>
      <c r="G2695" t="s">
        <v>439</v>
      </c>
      <c r="H2695" t="str">
        <f>IFERROR(VLOOKUP($G2695,'Team Colors'!$A:$B,2,0),"#c9c9c9")</f>
        <v>#002244</v>
      </c>
      <c r="I2695">
        <f>INDEX('Raw Election Data'!$A$1:$AN$3144,MATCH($C2695&amp;" "&amp;$B2695,'Raw Election Data'!$C$1:$C$3144,0),MATCH('Joined Data'!I$1,'Raw Election Data'!$A$1:$AN$1,0))</f>
        <v>22255</v>
      </c>
      <c r="J2695">
        <f>INDEX('Raw Election Data'!$A$1:$AN$3144,MATCH($C2695&amp;" "&amp;$B2695,'Raw Election Data'!$C$1:$C$3144,0),MATCH('Joined Data'!J$1,'Raw Election Data'!$A$1:$AN$1,0))</f>
        <v>1096</v>
      </c>
      <c r="K2695">
        <f>INDEX('Raw Election Data'!$A$1:$AN$3144,MATCH($C2695&amp;" "&amp;$B2695,'Raw Election Data'!$C$1:$C$3144,0),MATCH('Joined Data'!K$1,'Raw Election Data'!$A$1:$AN$1,0))</f>
        <v>3974</v>
      </c>
      <c r="L2695">
        <f>INDEX('Raw Election Data'!$A$1:$AN$3144,MATCH($C2695&amp;" "&amp;$B2695,'Raw Election Data'!$C$1:$C$3144,0),MATCH('Joined Data'!L$1,'Raw Election Data'!$A$1:$AN$1,0))</f>
        <v>5262</v>
      </c>
      <c r="M2695">
        <f>INDEX('Raw Election Data'!$A$1:$AN$3144,MATCH($C2695&amp;" "&amp;$B2695,'Raw Election Data'!$C$1:$C$3144,0),MATCH('Joined Data'!M$1,'Raw Election Data'!$A$1:$AN$1,0))</f>
        <v>0.20828582288103384</v>
      </c>
      <c r="N2695">
        <f>INDEX('Raw Election Data'!$A$1:$AN$3144,MATCH($C2695&amp;" "&amp;$B2695,'Raw Election Data'!$C$1:$C$3144,0),MATCH('Joined Data'!N$1,'Raw Election Data'!$A$1:$AN$1,0))</f>
        <v>0.75522614975294566</v>
      </c>
      <c r="O2695">
        <f>INDEX('Raw Election Data'!$A$1:$AN$3144,MATCH($C2695&amp;" "&amp;$B2695,'Raw Election Data'!$C$1:$C$3144,0),MATCH('Joined Data'!O$1,'Raw Election Data'!$A$1:$AN$1,0))</f>
        <v>-2878</v>
      </c>
      <c r="P2695">
        <f>INDEX('Raw Election Data'!$A$1:$AN$3144,MATCH($C2695&amp;" "&amp;$B2695,'Raw Election Data'!$C$1:$C$3144,0),MATCH('Joined Data'!P$1,'Raw Election Data'!$A$1:$AN$1,0))</f>
        <v>2878</v>
      </c>
      <c r="Q2695">
        <f>INDEX('Raw Election Data'!$A$1:$AN$3144,MATCH($C2695&amp;" "&amp;$B2695,'Raw Election Data'!$C$1:$C$3144,0),MATCH('Joined Data'!Q$1,'Raw Election Data'!$A$1:$AN$1,0))</f>
        <v>-0.54694032687191185</v>
      </c>
      <c r="R2695">
        <f>INDEX('Raw Election Data'!$A$1:$AN$3144,MATCH($C2695&amp;" "&amp;$B2695,'Raw Election Data'!$C$1:$C$3144,0),MATCH('Joined Data'!R$1,'Raw Election Data'!$A$1:$AN$1,0))</f>
        <v>0.54694032687191185</v>
      </c>
    </row>
    <row r="2696" spans="1:18" ht="13.5" hidden="1" customHeight="1" x14ac:dyDescent="0.15">
      <c r="A2696" t="s">
        <v>248</v>
      </c>
      <c r="B2696" t="s">
        <v>6397</v>
      </c>
      <c r="C2696" t="str">
        <f>INDEX(FIPS!$A$1:$E$3236,MATCH($F2696,FIPS!$D$1:$D$3236,0),5)</f>
        <v>Morris County</v>
      </c>
      <c r="D2696" t="s">
        <v>296</v>
      </c>
      <c r="E2696" s="15" t="s">
        <v>307</v>
      </c>
      <c r="F2696" t="s">
        <v>6794</v>
      </c>
      <c r="G2696" t="s">
        <v>439</v>
      </c>
      <c r="H2696" t="str">
        <f>IFERROR(VLOOKUP($G2696,'Team Colors'!$A:$B,2,0),"#c9c9c9")</f>
        <v>#002244</v>
      </c>
      <c r="I2696">
        <f>INDEX('Raw Election Data'!$A$1:$AN$3144,MATCH($C2696&amp;" "&amp;$B2696,'Raw Election Data'!$C$1:$C$3144,0),MATCH('Joined Data'!I$1,'Raw Election Data'!$A$1:$AN$1,0))</f>
        <v>12516</v>
      </c>
      <c r="J2696">
        <f>INDEX('Raw Election Data'!$A$1:$AN$3144,MATCH($C2696&amp;" "&amp;$B2696,'Raw Election Data'!$C$1:$C$3144,0),MATCH('Joined Data'!J$1,'Raw Election Data'!$A$1:$AN$1,0))</f>
        <v>1425</v>
      </c>
      <c r="K2696">
        <f>INDEX('Raw Election Data'!$A$1:$AN$3144,MATCH($C2696&amp;" "&amp;$B2696,'Raw Election Data'!$C$1:$C$3144,0),MATCH('Joined Data'!K$1,'Raw Election Data'!$A$1:$AN$1,0))</f>
        <v>3443</v>
      </c>
      <c r="L2696">
        <f>INDEX('Raw Election Data'!$A$1:$AN$3144,MATCH($C2696&amp;" "&amp;$B2696,'Raw Election Data'!$C$1:$C$3144,0),MATCH('Joined Data'!L$1,'Raw Election Data'!$A$1:$AN$1,0))</f>
        <v>4964</v>
      </c>
      <c r="M2696">
        <f>INDEX('Raw Election Data'!$A$1:$AN$3144,MATCH($C2696&amp;" "&amp;$B2696,'Raw Election Data'!$C$1:$C$3144,0),MATCH('Joined Data'!M$1,'Raw Election Data'!$A$1:$AN$1,0))</f>
        <v>0.28706688154713939</v>
      </c>
      <c r="N2696">
        <f>INDEX('Raw Election Data'!$A$1:$AN$3144,MATCH($C2696&amp;" "&amp;$B2696,'Raw Election Data'!$C$1:$C$3144,0),MATCH('Joined Data'!N$1,'Raw Election Data'!$A$1:$AN$1,0))</f>
        <v>0.69359387590652699</v>
      </c>
      <c r="O2696">
        <f>INDEX('Raw Election Data'!$A$1:$AN$3144,MATCH($C2696&amp;" "&amp;$B2696,'Raw Election Data'!$C$1:$C$3144,0),MATCH('Joined Data'!O$1,'Raw Election Data'!$A$1:$AN$1,0))</f>
        <v>-2018</v>
      </c>
      <c r="P2696">
        <f>INDEX('Raw Election Data'!$A$1:$AN$3144,MATCH($C2696&amp;" "&amp;$B2696,'Raw Election Data'!$C$1:$C$3144,0),MATCH('Joined Data'!P$1,'Raw Election Data'!$A$1:$AN$1,0))</f>
        <v>2018</v>
      </c>
      <c r="Q2696">
        <f>INDEX('Raw Election Data'!$A$1:$AN$3144,MATCH($C2696&amp;" "&amp;$B2696,'Raw Election Data'!$C$1:$C$3144,0),MATCH('Joined Data'!Q$1,'Raw Election Data'!$A$1:$AN$1,0))</f>
        <v>-0.40652699435938761</v>
      </c>
      <c r="R2696">
        <f>INDEX('Raw Election Data'!$A$1:$AN$3144,MATCH($C2696&amp;" "&amp;$B2696,'Raw Election Data'!$C$1:$C$3144,0),MATCH('Joined Data'!R$1,'Raw Election Data'!$A$1:$AN$1,0))</f>
        <v>0.40652699435938761</v>
      </c>
    </row>
    <row r="2697" spans="1:18" ht="13.5" hidden="1" customHeight="1" x14ac:dyDescent="0.15">
      <c r="A2697" t="s">
        <v>248</v>
      </c>
      <c r="B2697" t="s">
        <v>6397</v>
      </c>
      <c r="C2697" t="str">
        <f>INDEX(FIPS!$A$1:$E$3236,MATCH($F2697,FIPS!$D$1:$D$3236,0),5)</f>
        <v>Motley County</v>
      </c>
      <c r="D2697" t="s">
        <v>296</v>
      </c>
      <c r="E2697" s="15" t="s">
        <v>308</v>
      </c>
      <c r="F2697" t="s">
        <v>6796</v>
      </c>
      <c r="G2697" t="s">
        <v>439</v>
      </c>
      <c r="H2697" t="str">
        <f>IFERROR(VLOOKUP($G2697,'Team Colors'!$A:$B,2,0),"#c9c9c9")</f>
        <v>#002244</v>
      </c>
      <c r="I2697">
        <f>INDEX('Raw Election Data'!$A$1:$AN$3144,MATCH($C2697&amp;" "&amp;$B2697,'Raw Election Data'!$C$1:$C$3144,0),MATCH('Joined Data'!I$1,'Raw Election Data'!$A$1:$AN$1,0))</f>
        <v>1148</v>
      </c>
      <c r="J2697">
        <f>INDEX('Raw Election Data'!$A$1:$AN$3144,MATCH($C2697&amp;" "&amp;$B2697,'Raw Election Data'!$C$1:$C$3144,0),MATCH('Joined Data'!J$1,'Raw Election Data'!$A$1:$AN$1,0))</f>
        <v>40</v>
      </c>
      <c r="K2697">
        <f>INDEX('Raw Election Data'!$A$1:$AN$3144,MATCH($C2697&amp;" "&amp;$B2697,'Raw Election Data'!$C$1:$C$3144,0),MATCH('Joined Data'!K$1,'Raw Election Data'!$A$1:$AN$1,0))</f>
        <v>571</v>
      </c>
      <c r="L2697">
        <f>INDEX('Raw Election Data'!$A$1:$AN$3144,MATCH($C2697&amp;" "&amp;$B2697,'Raw Election Data'!$C$1:$C$3144,0),MATCH('Joined Data'!L$1,'Raw Election Data'!$A$1:$AN$1,0))</f>
        <v>620</v>
      </c>
      <c r="M2697">
        <f>INDEX('Raw Election Data'!$A$1:$AN$3144,MATCH($C2697&amp;" "&amp;$B2697,'Raw Election Data'!$C$1:$C$3144,0),MATCH('Joined Data'!M$1,'Raw Election Data'!$A$1:$AN$1,0))</f>
        <v>6.4516129032258063E-2</v>
      </c>
      <c r="N2697">
        <f>INDEX('Raw Election Data'!$A$1:$AN$3144,MATCH($C2697&amp;" "&amp;$B2697,'Raw Election Data'!$C$1:$C$3144,0),MATCH('Joined Data'!N$1,'Raw Election Data'!$A$1:$AN$1,0))</f>
        <v>0.92096774193548392</v>
      </c>
      <c r="O2697">
        <f>INDEX('Raw Election Data'!$A$1:$AN$3144,MATCH($C2697&amp;" "&amp;$B2697,'Raw Election Data'!$C$1:$C$3144,0),MATCH('Joined Data'!O$1,'Raw Election Data'!$A$1:$AN$1,0))</f>
        <v>-531</v>
      </c>
      <c r="P2697">
        <f>INDEX('Raw Election Data'!$A$1:$AN$3144,MATCH($C2697&amp;" "&amp;$B2697,'Raw Election Data'!$C$1:$C$3144,0),MATCH('Joined Data'!P$1,'Raw Election Data'!$A$1:$AN$1,0))</f>
        <v>531</v>
      </c>
      <c r="Q2697">
        <f>INDEX('Raw Election Data'!$A$1:$AN$3144,MATCH($C2697&amp;" "&amp;$B2697,'Raw Election Data'!$C$1:$C$3144,0),MATCH('Joined Data'!Q$1,'Raw Election Data'!$A$1:$AN$1,0))</f>
        <v>-0.8564516129032258</v>
      </c>
      <c r="R2697">
        <f>INDEX('Raw Election Data'!$A$1:$AN$3144,MATCH($C2697&amp;" "&amp;$B2697,'Raw Election Data'!$C$1:$C$3144,0),MATCH('Joined Data'!R$1,'Raw Election Data'!$A$1:$AN$1,0))</f>
        <v>0.8564516129032258</v>
      </c>
    </row>
    <row r="2698" spans="1:18" ht="13.5" hidden="1" customHeight="1" x14ac:dyDescent="0.15">
      <c r="A2698" t="s">
        <v>248</v>
      </c>
      <c r="B2698" t="s">
        <v>6397</v>
      </c>
      <c r="C2698" t="str">
        <f>INDEX(FIPS!$A$1:$E$3236,MATCH($F2698,FIPS!$D$1:$D$3236,0),5)</f>
        <v>Nacogdoches County</v>
      </c>
      <c r="D2698" t="s">
        <v>296</v>
      </c>
      <c r="E2698" s="15" t="s">
        <v>309</v>
      </c>
      <c r="F2698" t="s">
        <v>6798</v>
      </c>
      <c r="G2698" t="s">
        <v>439</v>
      </c>
      <c r="H2698" t="str">
        <f>IFERROR(VLOOKUP($G2698,'Team Colors'!$A:$B,2,0),"#c9c9c9")</f>
        <v>#002244</v>
      </c>
      <c r="I2698">
        <f>INDEX('Raw Election Data'!$A$1:$AN$3144,MATCH($C2698&amp;" "&amp;$B2698,'Raw Election Data'!$C$1:$C$3144,0),MATCH('Joined Data'!I$1,'Raw Election Data'!$A$1:$AN$1,0))</f>
        <v>65664</v>
      </c>
      <c r="J2698">
        <f>INDEX('Raw Election Data'!$A$1:$AN$3144,MATCH($C2698&amp;" "&amp;$B2698,'Raw Election Data'!$C$1:$C$3144,0),MATCH('Joined Data'!J$1,'Raw Election Data'!$A$1:$AN$1,0))</f>
        <v>6822</v>
      </c>
      <c r="K2698">
        <f>INDEX('Raw Election Data'!$A$1:$AN$3144,MATCH($C2698&amp;" "&amp;$B2698,'Raw Election Data'!$C$1:$C$3144,0),MATCH('Joined Data'!K$1,'Raw Election Data'!$A$1:$AN$1,0))</f>
        <v>14751</v>
      </c>
      <c r="L2698">
        <f>INDEX('Raw Election Data'!$A$1:$AN$3144,MATCH($C2698&amp;" "&amp;$B2698,'Raw Election Data'!$C$1:$C$3144,0),MATCH('Joined Data'!L$1,'Raw Election Data'!$A$1:$AN$1,0))</f>
        <v>22430</v>
      </c>
      <c r="M2698">
        <f>INDEX('Raw Election Data'!$A$1:$AN$3144,MATCH($C2698&amp;" "&amp;$B2698,'Raw Election Data'!$C$1:$C$3144,0),MATCH('Joined Data'!M$1,'Raw Election Data'!$A$1:$AN$1,0))</f>
        <v>0.3041462327240303</v>
      </c>
      <c r="N2698">
        <f>INDEX('Raw Election Data'!$A$1:$AN$3144,MATCH($C2698&amp;" "&amp;$B2698,'Raw Election Data'!$C$1:$C$3144,0),MATCH('Joined Data'!N$1,'Raw Election Data'!$A$1:$AN$1,0))</f>
        <v>0.65764600980829246</v>
      </c>
      <c r="O2698">
        <f>INDEX('Raw Election Data'!$A$1:$AN$3144,MATCH($C2698&amp;" "&amp;$B2698,'Raw Election Data'!$C$1:$C$3144,0),MATCH('Joined Data'!O$1,'Raw Election Data'!$A$1:$AN$1,0))</f>
        <v>-7929</v>
      </c>
      <c r="P2698">
        <f>INDEX('Raw Election Data'!$A$1:$AN$3144,MATCH($C2698&amp;" "&amp;$B2698,'Raw Election Data'!$C$1:$C$3144,0),MATCH('Joined Data'!P$1,'Raw Election Data'!$A$1:$AN$1,0))</f>
        <v>7929</v>
      </c>
      <c r="Q2698">
        <f>INDEX('Raw Election Data'!$A$1:$AN$3144,MATCH($C2698&amp;" "&amp;$B2698,'Raw Election Data'!$C$1:$C$3144,0),MATCH('Joined Data'!Q$1,'Raw Election Data'!$A$1:$AN$1,0))</f>
        <v>-0.35349977708426217</v>
      </c>
      <c r="R2698">
        <f>INDEX('Raw Election Data'!$A$1:$AN$3144,MATCH($C2698&amp;" "&amp;$B2698,'Raw Election Data'!$C$1:$C$3144,0),MATCH('Joined Data'!R$1,'Raw Election Data'!$A$1:$AN$1,0))</f>
        <v>0.35349977708426217</v>
      </c>
    </row>
    <row r="2699" spans="1:18" ht="13.5" hidden="1" customHeight="1" x14ac:dyDescent="0.15">
      <c r="A2699" t="s">
        <v>248</v>
      </c>
      <c r="B2699" t="s">
        <v>6397</v>
      </c>
      <c r="C2699" t="str">
        <f>INDEX(FIPS!$A$1:$E$3236,MATCH($F2699,FIPS!$D$1:$D$3236,0),5)</f>
        <v>Navarro County</v>
      </c>
      <c r="D2699" t="s">
        <v>296</v>
      </c>
      <c r="E2699" s="15" t="s">
        <v>310</v>
      </c>
      <c r="F2699" t="s">
        <v>6802</v>
      </c>
      <c r="G2699" t="s">
        <v>439</v>
      </c>
      <c r="H2699" t="str">
        <f>IFERROR(VLOOKUP($G2699,'Team Colors'!$A:$B,2,0),"#c9c9c9")</f>
        <v>#002244</v>
      </c>
      <c r="I2699">
        <f>INDEX('Raw Election Data'!$A$1:$AN$3144,MATCH($C2699&amp;" "&amp;$B2699,'Raw Election Data'!$C$1:$C$3144,0),MATCH('Joined Data'!I$1,'Raw Election Data'!$A$1:$AN$1,0))</f>
        <v>48323</v>
      </c>
      <c r="J2699">
        <f>INDEX('Raw Election Data'!$A$1:$AN$3144,MATCH($C2699&amp;" "&amp;$B2699,'Raw Election Data'!$C$1:$C$3144,0),MATCH('Joined Data'!J$1,'Raw Election Data'!$A$1:$AN$1,0))</f>
        <v>3998</v>
      </c>
      <c r="K2699">
        <f>INDEX('Raw Election Data'!$A$1:$AN$3144,MATCH($C2699&amp;" "&amp;$B2699,'Raw Election Data'!$C$1:$C$3144,0),MATCH('Joined Data'!K$1,'Raw Election Data'!$A$1:$AN$1,0))</f>
        <v>11984</v>
      </c>
      <c r="L2699">
        <f>INDEX('Raw Election Data'!$A$1:$AN$3144,MATCH($C2699&amp;" "&amp;$B2699,'Raw Election Data'!$C$1:$C$3144,0),MATCH('Joined Data'!L$1,'Raw Election Data'!$A$1:$AN$1,0))</f>
        <v>16382</v>
      </c>
      <c r="M2699">
        <f>INDEX('Raw Election Data'!$A$1:$AN$3144,MATCH($C2699&amp;" "&amp;$B2699,'Raw Election Data'!$C$1:$C$3144,0),MATCH('Joined Data'!M$1,'Raw Election Data'!$A$1:$AN$1,0))</f>
        <v>0.24404834574533024</v>
      </c>
      <c r="N2699">
        <f>INDEX('Raw Election Data'!$A$1:$AN$3144,MATCH($C2699&amp;" "&amp;$B2699,'Raw Election Data'!$C$1:$C$3144,0),MATCH('Joined Data'!N$1,'Raw Election Data'!$A$1:$AN$1,0))</f>
        <v>0.73153461115858864</v>
      </c>
      <c r="O2699">
        <f>INDEX('Raw Election Data'!$A$1:$AN$3144,MATCH($C2699&amp;" "&amp;$B2699,'Raw Election Data'!$C$1:$C$3144,0),MATCH('Joined Data'!O$1,'Raw Election Data'!$A$1:$AN$1,0))</f>
        <v>-7986</v>
      </c>
      <c r="P2699">
        <f>INDEX('Raw Election Data'!$A$1:$AN$3144,MATCH($C2699&amp;" "&amp;$B2699,'Raw Election Data'!$C$1:$C$3144,0),MATCH('Joined Data'!P$1,'Raw Election Data'!$A$1:$AN$1,0))</f>
        <v>7986</v>
      </c>
      <c r="Q2699">
        <f>INDEX('Raw Election Data'!$A$1:$AN$3144,MATCH($C2699&amp;" "&amp;$B2699,'Raw Election Data'!$C$1:$C$3144,0),MATCH('Joined Data'!Q$1,'Raw Election Data'!$A$1:$AN$1,0))</f>
        <v>-0.4874862654132584</v>
      </c>
      <c r="R2699">
        <f>INDEX('Raw Election Data'!$A$1:$AN$3144,MATCH($C2699&amp;" "&amp;$B2699,'Raw Election Data'!$C$1:$C$3144,0),MATCH('Joined Data'!R$1,'Raw Election Data'!$A$1:$AN$1,0))</f>
        <v>0.4874862654132584</v>
      </c>
    </row>
    <row r="2700" spans="1:18" ht="13.5" hidden="1" customHeight="1" x14ac:dyDescent="0.15">
      <c r="A2700" t="s">
        <v>248</v>
      </c>
      <c r="B2700" t="s">
        <v>6397</v>
      </c>
      <c r="C2700" t="str">
        <f>INDEX(FIPS!$A$1:$E$3236,MATCH($F2700,FIPS!$D$1:$D$3236,0),5)</f>
        <v>Newton County</v>
      </c>
      <c r="D2700" t="s">
        <v>296</v>
      </c>
      <c r="E2700" s="15" t="s">
        <v>311</v>
      </c>
      <c r="F2700" t="s">
        <v>6805</v>
      </c>
      <c r="G2700" t="s">
        <v>439</v>
      </c>
      <c r="H2700" t="str">
        <f>IFERROR(VLOOKUP($G2700,'Team Colors'!$A:$B,2,0),"#c9c9c9")</f>
        <v>#002244</v>
      </c>
      <c r="I2700">
        <f>INDEX('Raw Election Data'!$A$1:$AN$3144,MATCH($C2700&amp;" "&amp;$B2700,'Raw Election Data'!$C$1:$C$3144,0),MATCH('Joined Data'!I$1,'Raw Election Data'!$A$1:$AN$1,0))</f>
        <v>13986</v>
      </c>
      <c r="J2700">
        <f>INDEX('Raw Election Data'!$A$1:$AN$3144,MATCH($C2700&amp;" "&amp;$B2700,'Raw Election Data'!$C$1:$C$3144,0),MATCH('Joined Data'!J$1,'Raw Election Data'!$A$1:$AN$1,0))</f>
        <v>978</v>
      </c>
      <c r="K2700">
        <f>INDEX('Raw Election Data'!$A$1:$AN$3144,MATCH($C2700&amp;" "&amp;$B2700,'Raw Election Data'!$C$1:$C$3144,0),MATCH('Joined Data'!K$1,'Raw Election Data'!$A$1:$AN$1,0))</f>
        <v>2961</v>
      </c>
      <c r="L2700">
        <f>INDEX('Raw Election Data'!$A$1:$AN$3144,MATCH($C2700&amp;" "&amp;$B2700,'Raw Election Data'!$C$1:$C$3144,0),MATCH('Joined Data'!L$1,'Raw Election Data'!$A$1:$AN$1,0))</f>
        <v>4010</v>
      </c>
      <c r="M2700">
        <f>INDEX('Raw Election Data'!$A$1:$AN$3144,MATCH($C2700&amp;" "&amp;$B2700,'Raw Election Data'!$C$1:$C$3144,0),MATCH('Joined Data'!M$1,'Raw Election Data'!$A$1:$AN$1,0))</f>
        <v>0.24389027431421445</v>
      </c>
      <c r="N2700">
        <f>INDEX('Raw Election Data'!$A$1:$AN$3144,MATCH($C2700&amp;" "&amp;$B2700,'Raw Election Data'!$C$1:$C$3144,0),MATCH('Joined Data'!N$1,'Raw Election Data'!$A$1:$AN$1,0))</f>
        <v>0.73840399002493762</v>
      </c>
      <c r="O2700">
        <f>INDEX('Raw Election Data'!$A$1:$AN$3144,MATCH($C2700&amp;" "&amp;$B2700,'Raw Election Data'!$C$1:$C$3144,0),MATCH('Joined Data'!O$1,'Raw Election Data'!$A$1:$AN$1,0))</f>
        <v>-1983</v>
      </c>
      <c r="P2700">
        <f>INDEX('Raw Election Data'!$A$1:$AN$3144,MATCH($C2700&amp;" "&amp;$B2700,'Raw Election Data'!$C$1:$C$3144,0),MATCH('Joined Data'!P$1,'Raw Election Data'!$A$1:$AN$1,0))</f>
        <v>1983</v>
      </c>
      <c r="Q2700">
        <f>INDEX('Raw Election Data'!$A$1:$AN$3144,MATCH($C2700&amp;" "&amp;$B2700,'Raw Election Data'!$C$1:$C$3144,0),MATCH('Joined Data'!Q$1,'Raw Election Data'!$A$1:$AN$1,0))</f>
        <v>-0.49451371571072317</v>
      </c>
      <c r="R2700">
        <f>INDEX('Raw Election Data'!$A$1:$AN$3144,MATCH($C2700&amp;" "&amp;$B2700,'Raw Election Data'!$C$1:$C$3144,0),MATCH('Joined Data'!R$1,'Raw Election Data'!$A$1:$AN$1,0))</f>
        <v>0.49451371571072317</v>
      </c>
    </row>
    <row r="2701" spans="1:18" ht="13.5" hidden="1" customHeight="1" x14ac:dyDescent="0.15">
      <c r="A2701" t="s">
        <v>248</v>
      </c>
      <c r="B2701" t="s">
        <v>6397</v>
      </c>
      <c r="C2701" t="str">
        <f>INDEX(FIPS!$A$1:$E$3236,MATCH($F2701,FIPS!$D$1:$D$3236,0),5)</f>
        <v>Nolan County</v>
      </c>
      <c r="D2701" t="s">
        <v>296</v>
      </c>
      <c r="E2701" s="15" t="s">
        <v>312</v>
      </c>
      <c r="F2701" t="s">
        <v>6807</v>
      </c>
      <c r="G2701" t="s">
        <v>439</v>
      </c>
      <c r="H2701" t="str">
        <f>IFERROR(VLOOKUP($G2701,'Team Colors'!$A:$B,2,0),"#c9c9c9")</f>
        <v>#002244</v>
      </c>
      <c r="I2701">
        <f>INDEX('Raw Election Data'!$A$1:$AN$3144,MATCH($C2701&amp;" "&amp;$B2701,'Raw Election Data'!$C$1:$C$3144,0),MATCH('Joined Data'!I$1,'Raw Election Data'!$A$1:$AN$1,0))</f>
        <v>15107</v>
      </c>
      <c r="J2701">
        <f>INDEX('Raw Election Data'!$A$1:$AN$3144,MATCH($C2701&amp;" "&amp;$B2701,'Raw Election Data'!$C$1:$C$3144,0),MATCH('Joined Data'!J$1,'Raw Election Data'!$A$1:$AN$1,0))</f>
        <v>1029</v>
      </c>
      <c r="K2701">
        <f>INDEX('Raw Election Data'!$A$1:$AN$3144,MATCH($C2701&amp;" "&amp;$B2701,'Raw Election Data'!$C$1:$C$3144,0),MATCH('Joined Data'!K$1,'Raw Election Data'!$A$1:$AN$1,0))</f>
        <v>3551</v>
      </c>
      <c r="L2701">
        <f>INDEX('Raw Election Data'!$A$1:$AN$3144,MATCH($C2701&amp;" "&amp;$B2701,'Raw Election Data'!$C$1:$C$3144,0),MATCH('Joined Data'!L$1,'Raw Election Data'!$A$1:$AN$1,0))</f>
        <v>4744</v>
      </c>
      <c r="M2701">
        <f>INDEX('Raw Election Data'!$A$1:$AN$3144,MATCH($C2701&amp;" "&amp;$B2701,'Raw Election Data'!$C$1:$C$3144,0),MATCH('Joined Data'!M$1,'Raw Election Data'!$A$1:$AN$1,0))</f>
        <v>0.21690556492411467</v>
      </c>
      <c r="N2701">
        <f>INDEX('Raw Election Data'!$A$1:$AN$3144,MATCH($C2701&amp;" "&amp;$B2701,'Raw Election Data'!$C$1:$C$3144,0),MATCH('Joined Data'!N$1,'Raw Election Data'!$A$1:$AN$1,0))</f>
        <v>0.74852445193929174</v>
      </c>
      <c r="O2701">
        <f>INDEX('Raw Election Data'!$A$1:$AN$3144,MATCH($C2701&amp;" "&amp;$B2701,'Raw Election Data'!$C$1:$C$3144,0),MATCH('Joined Data'!O$1,'Raw Election Data'!$A$1:$AN$1,0))</f>
        <v>-2522</v>
      </c>
      <c r="P2701">
        <f>INDEX('Raw Election Data'!$A$1:$AN$3144,MATCH($C2701&amp;" "&amp;$B2701,'Raw Election Data'!$C$1:$C$3144,0),MATCH('Joined Data'!P$1,'Raw Election Data'!$A$1:$AN$1,0))</f>
        <v>2522</v>
      </c>
      <c r="Q2701">
        <f>INDEX('Raw Election Data'!$A$1:$AN$3144,MATCH($C2701&amp;" "&amp;$B2701,'Raw Election Data'!$C$1:$C$3144,0),MATCH('Joined Data'!Q$1,'Raw Election Data'!$A$1:$AN$1,0))</f>
        <v>-0.53161888701517701</v>
      </c>
      <c r="R2701">
        <f>INDEX('Raw Election Data'!$A$1:$AN$3144,MATCH($C2701&amp;" "&amp;$B2701,'Raw Election Data'!$C$1:$C$3144,0),MATCH('Joined Data'!R$1,'Raw Election Data'!$A$1:$AN$1,0))</f>
        <v>0.53161888701517701</v>
      </c>
    </row>
    <row r="2702" spans="1:18" ht="13.5" hidden="1" customHeight="1" x14ac:dyDescent="0.15">
      <c r="A2702" t="s">
        <v>248</v>
      </c>
      <c r="B2702" t="s">
        <v>6397</v>
      </c>
      <c r="C2702" t="str">
        <f>INDEX(FIPS!$A$1:$E$3236,MATCH($F2702,FIPS!$D$1:$D$3236,0),5)</f>
        <v>Nueces County</v>
      </c>
      <c r="D2702" t="s">
        <v>296</v>
      </c>
      <c r="E2702" s="15" t="s">
        <v>313</v>
      </c>
      <c r="F2702" t="s">
        <v>6811</v>
      </c>
      <c r="G2702" t="s">
        <v>439</v>
      </c>
      <c r="H2702" t="str">
        <f>IFERROR(VLOOKUP($G2702,'Team Colors'!$A:$B,2,0),"#c9c9c9")</f>
        <v>#002244</v>
      </c>
      <c r="I2702">
        <f>INDEX('Raw Election Data'!$A$1:$AN$3144,MATCH($C2702&amp;" "&amp;$B2702,'Raw Election Data'!$C$1:$C$3144,0),MATCH('Joined Data'!I$1,'Raw Election Data'!$A$1:$AN$1,0))</f>
        <v>359715</v>
      </c>
      <c r="J2702">
        <f>INDEX('Raw Election Data'!$A$1:$AN$3144,MATCH($C2702&amp;" "&amp;$B2702,'Raw Election Data'!$C$1:$C$3144,0),MATCH('Joined Data'!J$1,'Raw Election Data'!$A$1:$AN$1,0))</f>
        <v>49102</v>
      </c>
      <c r="K2702">
        <f>INDEX('Raw Election Data'!$A$1:$AN$3144,MATCH($C2702&amp;" "&amp;$B2702,'Raw Election Data'!$C$1:$C$3144,0),MATCH('Joined Data'!K$1,'Raw Election Data'!$A$1:$AN$1,0))</f>
        <v>50704</v>
      </c>
      <c r="L2702">
        <f>INDEX('Raw Election Data'!$A$1:$AN$3144,MATCH($C2702&amp;" "&amp;$B2702,'Raw Election Data'!$C$1:$C$3144,0),MATCH('Joined Data'!L$1,'Raw Election Data'!$A$1:$AN$1,0))</f>
        <v>103958</v>
      </c>
      <c r="M2702">
        <f>INDEX('Raw Election Data'!$A$1:$AN$3144,MATCH($C2702&amp;" "&amp;$B2702,'Raw Election Data'!$C$1:$C$3144,0),MATCH('Joined Data'!M$1,'Raw Election Data'!$A$1:$AN$1,0))</f>
        <v>0.47232536216548993</v>
      </c>
      <c r="N2702">
        <f>INDEX('Raw Election Data'!$A$1:$AN$3144,MATCH($C2702&amp;" "&amp;$B2702,'Raw Election Data'!$C$1:$C$3144,0),MATCH('Joined Data'!N$1,'Raw Election Data'!$A$1:$AN$1,0))</f>
        <v>0.48773543161661442</v>
      </c>
      <c r="O2702">
        <f>INDEX('Raw Election Data'!$A$1:$AN$3144,MATCH($C2702&amp;" "&amp;$B2702,'Raw Election Data'!$C$1:$C$3144,0),MATCH('Joined Data'!O$1,'Raw Election Data'!$A$1:$AN$1,0))</f>
        <v>-1602</v>
      </c>
      <c r="P2702">
        <f>INDEX('Raw Election Data'!$A$1:$AN$3144,MATCH($C2702&amp;" "&amp;$B2702,'Raw Election Data'!$C$1:$C$3144,0),MATCH('Joined Data'!P$1,'Raw Election Data'!$A$1:$AN$1,0))</f>
        <v>1602</v>
      </c>
      <c r="Q2702">
        <f>INDEX('Raw Election Data'!$A$1:$AN$3144,MATCH($C2702&amp;" "&amp;$B2702,'Raw Election Data'!$C$1:$C$3144,0),MATCH('Joined Data'!Q$1,'Raw Election Data'!$A$1:$AN$1,0))</f>
        <v>-1.5410069451124497E-2</v>
      </c>
      <c r="R2702">
        <f>INDEX('Raw Election Data'!$A$1:$AN$3144,MATCH($C2702&amp;" "&amp;$B2702,'Raw Election Data'!$C$1:$C$3144,0),MATCH('Joined Data'!R$1,'Raw Election Data'!$A$1:$AN$1,0))</f>
        <v>1.5410069451124497E-2</v>
      </c>
    </row>
    <row r="2703" spans="1:18" ht="13.5" hidden="1" customHeight="1" x14ac:dyDescent="0.15">
      <c r="A2703" t="s">
        <v>248</v>
      </c>
      <c r="B2703" t="s">
        <v>6397</v>
      </c>
      <c r="C2703" t="str">
        <f>INDEX(FIPS!$A$1:$E$3236,MATCH($F2703,FIPS!$D$1:$D$3236,0),5)</f>
        <v>Ochiltree County</v>
      </c>
      <c r="D2703" t="s">
        <v>296</v>
      </c>
      <c r="E2703" s="15" t="s">
        <v>314</v>
      </c>
      <c r="F2703" t="s">
        <v>6813</v>
      </c>
      <c r="G2703" t="s">
        <v>439</v>
      </c>
      <c r="H2703" t="str">
        <f>IFERROR(VLOOKUP($G2703,'Team Colors'!$A:$B,2,0),"#c9c9c9")</f>
        <v>#002244</v>
      </c>
      <c r="I2703">
        <f>INDEX('Raw Election Data'!$A$1:$AN$3144,MATCH($C2703&amp;" "&amp;$B2703,'Raw Election Data'!$C$1:$C$3144,0),MATCH('Joined Data'!I$1,'Raw Election Data'!$A$1:$AN$1,0))</f>
        <v>10747</v>
      </c>
      <c r="J2703">
        <f>INDEX('Raw Election Data'!$A$1:$AN$3144,MATCH($C2703&amp;" "&amp;$B2703,'Raw Election Data'!$C$1:$C$3144,0),MATCH('Joined Data'!J$1,'Raw Election Data'!$A$1:$AN$1,0))</f>
        <v>274</v>
      </c>
      <c r="K2703">
        <f>INDEX('Raw Election Data'!$A$1:$AN$3144,MATCH($C2703&amp;" "&amp;$B2703,'Raw Election Data'!$C$1:$C$3144,0),MATCH('Joined Data'!K$1,'Raw Election Data'!$A$1:$AN$1,0))</f>
        <v>2628</v>
      </c>
      <c r="L2703">
        <f>INDEX('Raw Election Data'!$A$1:$AN$3144,MATCH($C2703&amp;" "&amp;$B2703,'Raw Election Data'!$C$1:$C$3144,0),MATCH('Joined Data'!L$1,'Raw Election Data'!$A$1:$AN$1,0))</f>
        <v>2981</v>
      </c>
      <c r="M2703">
        <f>INDEX('Raw Election Data'!$A$1:$AN$3144,MATCH($C2703&amp;" "&amp;$B2703,'Raw Election Data'!$C$1:$C$3144,0),MATCH('Joined Data'!M$1,'Raw Election Data'!$A$1:$AN$1,0))</f>
        <v>9.1915464609191547E-2</v>
      </c>
      <c r="N2703">
        <f>INDEX('Raw Election Data'!$A$1:$AN$3144,MATCH($C2703&amp;" "&amp;$B2703,'Raw Election Data'!$C$1:$C$3144,0),MATCH('Joined Data'!N$1,'Raw Election Data'!$A$1:$AN$1,0))</f>
        <v>0.88158336128815828</v>
      </c>
      <c r="O2703">
        <f>INDEX('Raw Election Data'!$A$1:$AN$3144,MATCH($C2703&amp;" "&amp;$B2703,'Raw Election Data'!$C$1:$C$3144,0),MATCH('Joined Data'!O$1,'Raw Election Data'!$A$1:$AN$1,0))</f>
        <v>-2354</v>
      </c>
      <c r="P2703">
        <f>INDEX('Raw Election Data'!$A$1:$AN$3144,MATCH($C2703&amp;" "&amp;$B2703,'Raw Election Data'!$C$1:$C$3144,0),MATCH('Joined Data'!P$1,'Raw Election Data'!$A$1:$AN$1,0))</f>
        <v>2354</v>
      </c>
      <c r="Q2703">
        <f>INDEX('Raw Election Data'!$A$1:$AN$3144,MATCH($C2703&amp;" "&amp;$B2703,'Raw Election Data'!$C$1:$C$3144,0),MATCH('Joined Data'!Q$1,'Raw Election Data'!$A$1:$AN$1,0))</f>
        <v>-0.78966789667896675</v>
      </c>
      <c r="R2703">
        <f>INDEX('Raw Election Data'!$A$1:$AN$3144,MATCH($C2703&amp;" "&amp;$B2703,'Raw Election Data'!$C$1:$C$3144,0),MATCH('Joined Data'!R$1,'Raw Election Data'!$A$1:$AN$1,0))</f>
        <v>0.78966789667896675</v>
      </c>
    </row>
    <row r="2704" spans="1:18" ht="13.5" hidden="1" customHeight="1" x14ac:dyDescent="0.15">
      <c r="A2704" t="s">
        <v>248</v>
      </c>
      <c r="B2704" t="s">
        <v>6397</v>
      </c>
      <c r="C2704" t="str">
        <f>INDEX(FIPS!$A$1:$E$3236,MATCH($F2704,FIPS!$D$1:$D$3236,0),5)</f>
        <v>Oldham County</v>
      </c>
      <c r="D2704" t="s">
        <v>296</v>
      </c>
      <c r="E2704" s="15" t="s">
        <v>315</v>
      </c>
      <c r="F2704" t="s">
        <v>6814</v>
      </c>
      <c r="G2704" t="s">
        <v>439</v>
      </c>
      <c r="H2704" t="str">
        <f>IFERROR(VLOOKUP($G2704,'Team Colors'!$A:$B,2,0),"#c9c9c9")</f>
        <v>#002244</v>
      </c>
      <c r="I2704">
        <f>INDEX('Raw Election Data'!$A$1:$AN$3144,MATCH($C2704&amp;" "&amp;$B2704,'Raw Election Data'!$C$1:$C$3144,0),MATCH('Joined Data'!I$1,'Raw Election Data'!$A$1:$AN$1,0))</f>
        <v>2069</v>
      </c>
      <c r="J2704">
        <f>INDEX('Raw Election Data'!$A$1:$AN$3144,MATCH($C2704&amp;" "&amp;$B2704,'Raw Election Data'!$C$1:$C$3144,0),MATCH('Joined Data'!J$1,'Raw Election Data'!$A$1:$AN$1,0))</f>
        <v>78</v>
      </c>
      <c r="K2704">
        <f>INDEX('Raw Election Data'!$A$1:$AN$3144,MATCH($C2704&amp;" "&amp;$B2704,'Raw Election Data'!$C$1:$C$3144,0),MATCH('Joined Data'!K$1,'Raw Election Data'!$A$1:$AN$1,0))</f>
        <v>850</v>
      </c>
      <c r="L2704">
        <f>INDEX('Raw Election Data'!$A$1:$AN$3144,MATCH($C2704&amp;" "&amp;$B2704,'Raw Election Data'!$C$1:$C$3144,0),MATCH('Joined Data'!L$1,'Raw Election Data'!$A$1:$AN$1,0))</f>
        <v>945</v>
      </c>
      <c r="M2704">
        <f>INDEX('Raw Election Data'!$A$1:$AN$3144,MATCH($C2704&amp;" "&amp;$B2704,'Raw Election Data'!$C$1:$C$3144,0),MATCH('Joined Data'!M$1,'Raw Election Data'!$A$1:$AN$1,0))</f>
        <v>8.2539682539682538E-2</v>
      </c>
      <c r="N2704">
        <f>INDEX('Raw Election Data'!$A$1:$AN$3144,MATCH($C2704&amp;" "&amp;$B2704,'Raw Election Data'!$C$1:$C$3144,0),MATCH('Joined Data'!N$1,'Raw Election Data'!$A$1:$AN$1,0))</f>
        <v>0.89947089947089942</v>
      </c>
      <c r="O2704">
        <f>INDEX('Raw Election Data'!$A$1:$AN$3144,MATCH($C2704&amp;" "&amp;$B2704,'Raw Election Data'!$C$1:$C$3144,0),MATCH('Joined Data'!O$1,'Raw Election Data'!$A$1:$AN$1,0))</f>
        <v>-772</v>
      </c>
      <c r="P2704">
        <f>INDEX('Raw Election Data'!$A$1:$AN$3144,MATCH($C2704&amp;" "&amp;$B2704,'Raw Election Data'!$C$1:$C$3144,0),MATCH('Joined Data'!P$1,'Raw Election Data'!$A$1:$AN$1,0))</f>
        <v>772</v>
      </c>
      <c r="Q2704">
        <f>INDEX('Raw Election Data'!$A$1:$AN$3144,MATCH($C2704&amp;" "&amp;$B2704,'Raw Election Data'!$C$1:$C$3144,0),MATCH('Joined Data'!Q$1,'Raw Election Data'!$A$1:$AN$1,0))</f>
        <v>-0.81693121693121684</v>
      </c>
      <c r="R2704">
        <f>INDEX('Raw Election Data'!$A$1:$AN$3144,MATCH($C2704&amp;" "&amp;$B2704,'Raw Election Data'!$C$1:$C$3144,0),MATCH('Joined Data'!R$1,'Raw Election Data'!$A$1:$AN$1,0))</f>
        <v>0.81693121693121684</v>
      </c>
    </row>
    <row r="2705" spans="1:18" ht="13.5" hidden="1" customHeight="1" x14ac:dyDescent="0.15">
      <c r="A2705" t="s">
        <v>248</v>
      </c>
      <c r="B2705" t="s">
        <v>6397</v>
      </c>
      <c r="C2705" t="str">
        <f>INDEX(FIPS!$A$1:$E$3236,MATCH($F2705,FIPS!$D$1:$D$3236,0),5)</f>
        <v>Orange County</v>
      </c>
      <c r="D2705" t="s">
        <v>296</v>
      </c>
      <c r="E2705" s="15" t="s">
        <v>316</v>
      </c>
      <c r="F2705" t="s">
        <v>6815</v>
      </c>
      <c r="G2705" t="s">
        <v>439</v>
      </c>
      <c r="H2705" t="str">
        <f>IFERROR(VLOOKUP($G2705,'Team Colors'!$A:$B,2,0),"#c9c9c9")</f>
        <v>#002244</v>
      </c>
      <c r="I2705">
        <f>INDEX('Raw Election Data'!$A$1:$AN$3144,MATCH($C2705&amp;" "&amp;$B2705,'Raw Election Data'!$C$1:$C$3144,0),MATCH('Joined Data'!I$1,'Raw Election Data'!$A$1:$AN$1,0))</f>
        <v>84260</v>
      </c>
      <c r="J2705">
        <f>INDEX('Raw Election Data'!$A$1:$AN$3144,MATCH($C2705&amp;" "&amp;$B2705,'Raw Election Data'!$C$1:$C$3144,0),MATCH('Joined Data'!J$1,'Raw Election Data'!$A$1:$AN$1,0))</f>
        <v>5716</v>
      </c>
      <c r="K2705">
        <f>INDEX('Raw Election Data'!$A$1:$AN$3144,MATCH($C2705&amp;" "&amp;$B2705,'Raw Election Data'!$C$1:$C$3144,0),MATCH('Joined Data'!K$1,'Raw Election Data'!$A$1:$AN$1,0))</f>
        <v>25385</v>
      </c>
      <c r="L2705">
        <f>INDEX('Raw Election Data'!$A$1:$AN$3144,MATCH($C2705&amp;" "&amp;$B2705,'Raw Election Data'!$C$1:$C$3144,0),MATCH('Joined Data'!L$1,'Raw Election Data'!$A$1:$AN$1,0))</f>
        <v>31761</v>
      </c>
      <c r="M2705">
        <f>INDEX('Raw Election Data'!$A$1:$AN$3144,MATCH($C2705&amp;" "&amp;$B2705,'Raw Election Data'!$C$1:$C$3144,0),MATCH('Joined Data'!M$1,'Raw Election Data'!$A$1:$AN$1,0))</f>
        <v>0.17996914454834545</v>
      </c>
      <c r="N2705">
        <f>INDEX('Raw Election Data'!$A$1:$AN$3144,MATCH($C2705&amp;" "&amp;$B2705,'Raw Election Data'!$C$1:$C$3144,0),MATCH('Joined Data'!N$1,'Raw Election Data'!$A$1:$AN$1,0))</f>
        <v>0.7992506533169611</v>
      </c>
      <c r="O2705">
        <f>INDEX('Raw Election Data'!$A$1:$AN$3144,MATCH($C2705&amp;" "&amp;$B2705,'Raw Election Data'!$C$1:$C$3144,0),MATCH('Joined Data'!O$1,'Raw Election Data'!$A$1:$AN$1,0))</f>
        <v>-19669</v>
      </c>
      <c r="P2705">
        <f>INDEX('Raw Election Data'!$A$1:$AN$3144,MATCH($C2705&amp;" "&amp;$B2705,'Raw Election Data'!$C$1:$C$3144,0),MATCH('Joined Data'!P$1,'Raw Election Data'!$A$1:$AN$1,0))</f>
        <v>19669</v>
      </c>
      <c r="Q2705">
        <f>INDEX('Raw Election Data'!$A$1:$AN$3144,MATCH($C2705&amp;" "&amp;$B2705,'Raw Election Data'!$C$1:$C$3144,0),MATCH('Joined Data'!Q$1,'Raw Election Data'!$A$1:$AN$1,0))</f>
        <v>-0.61928150876861565</v>
      </c>
      <c r="R2705">
        <f>INDEX('Raw Election Data'!$A$1:$AN$3144,MATCH($C2705&amp;" "&amp;$B2705,'Raw Election Data'!$C$1:$C$3144,0),MATCH('Joined Data'!R$1,'Raw Election Data'!$A$1:$AN$1,0))</f>
        <v>0.61928150876861565</v>
      </c>
    </row>
    <row r="2706" spans="1:18" ht="13.5" hidden="1" customHeight="1" x14ac:dyDescent="0.15">
      <c r="A2706" t="s">
        <v>248</v>
      </c>
      <c r="B2706" t="s">
        <v>6397</v>
      </c>
      <c r="C2706" t="str">
        <f>INDEX(FIPS!$A$1:$E$3236,MATCH($F2706,FIPS!$D$1:$D$3236,0),5)</f>
        <v>Palo Pinto County</v>
      </c>
      <c r="D2706" t="s">
        <v>296</v>
      </c>
      <c r="E2706" s="15" t="s">
        <v>317</v>
      </c>
      <c r="F2706" t="s">
        <v>6817</v>
      </c>
      <c r="G2706" t="s">
        <v>439</v>
      </c>
      <c r="H2706" t="str">
        <f>IFERROR(VLOOKUP($G2706,'Team Colors'!$A:$B,2,0),"#c9c9c9")</f>
        <v>#002244</v>
      </c>
      <c r="I2706">
        <f>INDEX('Raw Election Data'!$A$1:$AN$3144,MATCH($C2706&amp;" "&amp;$B2706,'Raw Election Data'!$C$1:$C$3144,0),MATCH('Joined Data'!I$1,'Raw Election Data'!$A$1:$AN$1,0))</f>
        <v>27895</v>
      </c>
      <c r="J2706">
        <f>INDEX('Raw Election Data'!$A$1:$AN$3144,MATCH($C2706&amp;" "&amp;$B2706,'Raw Election Data'!$C$1:$C$3144,0),MATCH('Joined Data'!J$1,'Raw Election Data'!$A$1:$AN$1,0))</f>
        <v>1700</v>
      </c>
      <c r="K2706">
        <f>INDEX('Raw Election Data'!$A$1:$AN$3144,MATCH($C2706&amp;" "&amp;$B2706,'Raw Election Data'!$C$1:$C$3144,0),MATCH('Joined Data'!K$1,'Raw Election Data'!$A$1:$AN$1,0))</f>
        <v>8222</v>
      </c>
      <c r="L2706">
        <f>INDEX('Raw Election Data'!$A$1:$AN$3144,MATCH($C2706&amp;" "&amp;$B2706,'Raw Election Data'!$C$1:$C$3144,0),MATCH('Joined Data'!L$1,'Raw Election Data'!$A$1:$AN$1,0))</f>
        <v>10175</v>
      </c>
      <c r="M2706">
        <f>INDEX('Raw Election Data'!$A$1:$AN$3144,MATCH($C2706&amp;" "&amp;$B2706,'Raw Election Data'!$C$1:$C$3144,0),MATCH('Joined Data'!M$1,'Raw Election Data'!$A$1:$AN$1,0))</f>
        <v>0.16707616707616707</v>
      </c>
      <c r="N2706">
        <f>INDEX('Raw Election Data'!$A$1:$AN$3144,MATCH($C2706&amp;" "&amp;$B2706,'Raw Election Data'!$C$1:$C$3144,0),MATCH('Joined Data'!N$1,'Raw Election Data'!$A$1:$AN$1,0))</f>
        <v>0.80805896805896804</v>
      </c>
      <c r="O2706">
        <f>INDEX('Raw Election Data'!$A$1:$AN$3144,MATCH($C2706&amp;" "&amp;$B2706,'Raw Election Data'!$C$1:$C$3144,0),MATCH('Joined Data'!O$1,'Raw Election Data'!$A$1:$AN$1,0))</f>
        <v>-6522</v>
      </c>
      <c r="P2706">
        <f>INDEX('Raw Election Data'!$A$1:$AN$3144,MATCH($C2706&amp;" "&amp;$B2706,'Raw Election Data'!$C$1:$C$3144,0),MATCH('Joined Data'!P$1,'Raw Election Data'!$A$1:$AN$1,0))</f>
        <v>6522</v>
      </c>
      <c r="Q2706">
        <f>INDEX('Raw Election Data'!$A$1:$AN$3144,MATCH($C2706&amp;" "&amp;$B2706,'Raw Election Data'!$C$1:$C$3144,0),MATCH('Joined Data'!Q$1,'Raw Election Data'!$A$1:$AN$1,0))</f>
        <v>-0.64098280098280092</v>
      </c>
      <c r="R2706">
        <f>INDEX('Raw Election Data'!$A$1:$AN$3144,MATCH($C2706&amp;" "&amp;$B2706,'Raw Election Data'!$C$1:$C$3144,0),MATCH('Joined Data'!R$1,'Raw Election Data'!$A$1:$AN$1,0))</f>
        <v>0.64098280098280092</v>
      </c>
    </row>
    <row r="2707" spans="1:18" ht="13.5" hidden="1" customHeight="1" x14ac:dyDescent="0.15">
      <c r="A2707" t="s">
        <v>248</v>
      </c>
      <c r="B2707" t="s">
        <v>6397</v>
      </c>
      <c r="C2707" t="str">
        <f>INDEX(FIPS!$A$1:$E$3236,MATCH($F2707,FIPS!$D$1:$D$3236,0),5)</f>
        <v>Panola County</v>
      </c>
      <c r="D2707" t="s">
        <v>296</v>
      </c>
      <c r="E2707" s="15" t="s">
        <v>318</v>
      </c>
      <c r="F2707" t="s">
        <v>6820</v>
      </c>
      <c r="G2707" t="s">
        <v>439</v>
      </c>
      <c r="H2707" t="str">
        <f>IFERROR(VLOOKUP($G2707,'Team Colors'!$A:$B,2,0),"#c9c9c9")</f>
        <v>#002244</v>
      </c>
      <c r="I2707">
        <f>INDEX('Raw Election Data'!$A$1:$AN$3144,MATCH($C2707&amp;" "&amp;$B2707,'Raw Election Data'!$C$1:$C$3144,0),MATCH('Joined Data'!I$1,'Raw Election Data'!$A$1:$AN$1,0))</f>
        <v>23766</v>
      </c>
      <c r="J2707">
        <f>INDEX('Raw Election Data'!$A$1:$AN$3144,MATCH($C2707&amp;" "&amp;$B2707,'Raw Election Data'!$C$1:$C$3144,0),MATCH('Joined Data'!J$1,'Raw Election Data'!$A$1:$AN$1,0))</f>
        <v>1835</v>
      </c>
      <c r="K2707">
        <f>INDEX('Raw Election Data'!$A$1:$AN$3144,MATCH($C2707&amp;" "&amp;$B2707,'Raw Election Data'!$C$1:$C$3144,0),MATCH('Joined Data'!K$1,'Raw Election Data'!$A$1:$AN$1,0))</f>
        <v>8445</v>
      </c>
      <c r="L2707">
        <f>INDEX('Raw Election Data'!$A$1:$AN$3144,MATCH($C2707&amp;" "&amp;$B2707,'Raw Election Data'!$C$1:$C$3144,0),MATCH('Joined Data'!L$1,'Raw Election Data'!$A$1:$AN$1,0))</f>
        <v>10413</v>
      </c>
      <c r="M2707">
        <f>INDEX('Raw Election Data'!$A$1:$AN$3144,MATCH($C2707&amp;" "&amp;$B2707,'Raw Election Data'!$C$1:$C$3144,0),MATCH('Joined Data'!M$1,'Raw Election Data'!$A$1:$AN$1,0))</f>
        <v>0.17622203015461443</v>
      </c>
      <c r="N2707">
        <f>INDEX('Raw Election Data'!$A$1:$AN$3144,MATCH($C2707&amp;" "&amp;$B2707,'Raw Election Data'!$C$1:$C$3144,0),MATCH('Joined Data'!N$1,'Raw Election Data'!$A$1:$AN$1,0))</f>
        <v>0.81100547392682221</v>
      </c>
      <c r="O2707">
        <f>INDEX('Raw Election Data'!$A$1:$AN$3144,MATCH($C2707&amp;" "&amp;$B2707,'Raw Election Data'!$C$1:$C$3144,0),MATCH('Joined Data'!O$1,'Raw Election Data'!$A$1:$AN$1,0))</f>
        <v>-6610</v>
      </c>
      <c r="P2707">
        <f>INDEX('Raw Election Data'!$A$1:$AN$3144,MATCH($C2707&amp;" "&amp;$B2707,'Raw Election Data'!$C$1:$C$3144,0),MATCH('Joined Data'!P$1,'Raw Election Data'!$A$1:$AN$1,0))</f>
        <v>6610</v>
      </c>
      <c r="Q2707">
        <f>INDEX('Raw Election Data'!$A$1:$AN$3144,MATCH($C2707&amp;" "&amp;$B2707,'Raw Election Data'!$C$1:$C$3144,0),MATCH('Joined Data'!Q$1,'Raw Election Data'!$A$1:$AN$1,0))</f>
        <v>-0.63478344377220774</v>
      </c>
      <c r="R2707">
        <f>INDEX('Raw Election Data'!$A$1:$AN$3144,MATCH($C2707&amp;" "&amp;$B2707,'Raw Election Data'!$C$1:$C$3144,0),MATCH('Joined Data'!R$1,'Raw Election Data'!$A$1:$AN$1,0))</f>
        <v>0.63478344377220774</v>
      </c>
    </row>
    <row r="2708" spans="1:18" ht="13.5" hidden="1" customHeight="1" x14ac:dyDescent="0.15">
      <c r="A2708" t="s">
        <v>248</v>
      </c>
      <c r="B2708" t="s">
        <v>6397</v>
      </c>
      <c r="C2708" t="str">
        <f>INDEX(FIPS!$A$1:$E$3236,MATCH($F2708,FIPS!$D$1:$D$3236,0),5)</f>
        <v>Parker County</v>
      </c>
      <c r="D2708" t="s">
        <v>296</v>
      </c>
      <c r="E2708" s="15" t="s">
        <v>319</v>
      </c>
      <c r="F2708" t="s">
        <v>6822</v>
      </c>
      <c r="G2708" t="s">
        <v>439</v>
      </c>
      <c r="H2708" t="str">
        <f>IFERROR(VLOOKUP($G2708,'Team Colors'!$A:$B,2,0),"#c9c9c9")</f>
        <v>#002244</v>
      </c>
      <c r="I2708">
        <f>INDEX('Raw Election Data'!$A$1:$AN$3144,MATCH($C2708&amp;" "&amp;$B2708,'Raw Election Data'!$C$1:$C$3144,0),MATCH('Joined Data'!I$1,'Raw Election Data'!$A$1:$AN$1,0))</f>
        <v>126042</v>
      </c>
      <c r="J2708">
        <f>INDEX('Raw Election Data'!$A$1:$AN$3144,MATCH($C2708&amp;" "&amp;$B2708,'Raw Election Data'!$C$1:$C$3144,0),MATCH('Joined Data'!J$1,'Raw Election Data'!$A$1:$AN$1,0))</f>
        <v>8329</v>
      </c>
      <c r="K2708">
        <f>INDEX('Raw Election Data'!$A$1:$AN$3144,MATCH($C2708&amp;" "&amp;$B2708,'Raw Election Data'!$C$1:$C$3144,0),MATCH('Joined Data'!K$1,'Raw Election Data'!$A$1:$AN$1,0))</f>
        <v>46433</v>
      </c>
      <c r="L2708">
        <f>INDEX('Raw Election Data'!$A$1:$AN$3144,MATCH($C2708&amp;" "&amp;$B2708,'Raw Election Data'!$C$1:$C$3144,0),MATCH('Joined Data'!L$1,'Raw Election Data'!$A$1:$AN$1,0))</f>
        <v>56413</v>
      </c>
      <c r="M2708">
        <f>INDEX('Raw Election Data'!$A$1:$AN$3144,MATCH($C2708&amp;" "&amp;$B2708,'Raw Election Data'!$C$1:$C$3144,0),MATCH('Joined Data'!M$1,'Raw Election Data'!$A$1:$AN$1,0))</f>
        <v>0.14764327371350575</v>
      </c>
      <c r="N2708">
        <f>INDEX('Raw Election Data'!$A$1:$AN$3144,MATCH($C2708&amp;" "&amp;$B2708,'Raw Election Data'!$C$1:$C$3144,0),MATCH('Joined Data'!N$1,'Raw Election Data'!$A$1:$AN$1,0))</f>
        <v>0.82309042242036412</v>
      </c>
      <c r="O2708">
        <f>INDEX('Raw Election Data'!$A$1:$AN$3144,MATCH($C2708&amp;" "&amp;$B2708,'Raw Election Data'!$C$1:$C$3144,0),MATCH('Joined Data'!O$1,'Raw Election Data'!$A$1:$AN$1,0))</f>
        <v>-38104</v>
      </c>
      <c r="P2708">
        <f>INDEX('Raw Election Data'!$A$1:$AN$3144,MATCH($C2708&amp;" "&amp;$B2708,'Raw Election Data'!$C$1:$C$3144,0),MATCH('Joined Data'!P$1,'Raw Election Data'!$A$1:$AN$1,0))</f>
        <v>38104</v>
      </c>
      <c r="Q2708">
        <f>INDEX('Raw Election Data'!$A$1:$AN$3144,MATCH($C2708&amp;" "&amp;$B2708,'Raw Election Data'!$C$1:$C$3144,0),MATCH('Joined Data'!Q$1,'Raw Election Data'!$A$1:$AN$1,0))</f>
        <v>-0.6754471487068584</v>
      </c>
      <c r="R2708">
        <f>INDEX('Raw Election Data'!$A$1:$AN$3144,MATCH($C2708&amp;" "&amp;$B2708,'Raw Election Data'!$C$1:$C$3144,0),MATCH('Joined Data'!R$1,'Raw Election Data'!$A$1:$AN$1,0))</f>
        <v>0.6754471487068584</v>
      </c>
    </row>
    <row r="2709" spans="1:18" ht="13.5" hidden="1" customHeight="1" x14ac:dyDescent="0.15">
      <c r="A2709" t="s">
        <v>248</v>
      </c>
      <c r="B2709" t="s">
        <v>6397</v>
      </c>
      <c r="C2709" t="str">
        <f>INDEX(FIPS!$A$1:$E$3236,MATCH($F2709,FIPS!$D$1:$D$3236,0),5)</f>
        <v>Parmer County</v>
      </c>
      <c r="D2709" t="s">
        <v>296</v>
      </c>
      <c r="E2709" s="15" t="s">
        <v>320</v>
      </c>
      <c r="F2709" t="s">
        <v>6824</v>
      </c>
      <c r="G2709" t="s">
        <v>439</v>
      </c>
      <c r="H2709" t="str">
        <f>IFERROR(VLOOKUP($G2709,'Team Colors'!$A:$B,2,0),"#c9c9c9")</f>
        <v>#002244</v>
      </c>
      <c r="I2709">
        <f>INDEX('Raw Election Data'!$A$1:$AN$3144,MATCH($C2709&amp;" "&amp;$B2709,'Raw Election Data'!$C$1:$C$3144,0),MATCH('Joined Data'!I$1,'Raw Election Data'!$A$1:$AN$1,0))</f>
        <v>9749</v>
      </c>
      <c r="J2709">
        <f>INDEX('Raw Election Data'!$A$1:$AN$3144,MATCH($C2709&amp;" "&amp;$B2709,'Raw Election Data'!$C$1:$C$3144,0),MATCH('Joined Data'!J$1,'Raw Election Data'!$A$1:$AN$1,0))</f>
        <v>848</v>
      </c>
      <c r="K2709">
        <f>INDEX('Raw Election Data'!$A$1:$AN$3144,MATCH($C2709&amp;" "&amp;$B2709,'Raw Election Data'!$C$1:$C$3144,0),MATCH('Joined Data'!K$1,'Raw Election Data'!$A$1:$AN$1,0))</f>
        <v>1911</v>
      </c>
      <c r="L2709">
        <f>INDEX('Raw Election Data'!$A$1:$AN$3144,MATCH($C2709&amp;" "&amp;$B2709,'Raw Election Data'!$C$1:$C$3144,0),MATCH('Joined Data'!L$1,'Raw Election Data'!$A$1:$AN$1,0))</f>
        <v>2818</v>
      </c>
      <c r="M2709">
        <f>INDEX('Raw Election Data'!$A$1:$AN$3144,MATCH($C2709&amp;" "&amp;$B2709,'Raw Election Data'!$C$1:$C$3144,0),MATCH('Joined Data'!M$1,'Raw Election Data'!$A$1:$AN$1,0))</f>
        <v>0.30092264017033354</v>
      </c>
      <c r="N2709">
        <f>INDEX('Raw Election Data'!$A$1:$AN$3144,MATCH($C2709&amp;" "&amp;$B2709,'Raw Election Data'!$C$1:$C$3144,0),MATCH('Joined Data'!N$1,'Raw Election Data'!$A$1:$AN$1,0))</f>
        <v>0.67814052519517387</v>
      </c>
      <c r="O2709">
        <f>INDEX('Raw Election Data'!$A$1:$AN$3144,MATCH($C2709&amp;" "&amp;$B2709,'Raw Election Data'!$C$1:$C$3144,0),MATCH('Joined Data'!O$1,'Raw Election Data'!$A$1:$AN$1,0))</f>
        <v>-1063</v>
      </c>
      <c r="P2709">
        <f>INDEX('Raw Election Data'!$A$1:$AN$3144,MATCH($C2709&amp;" "&amp;$B2709,'Raw Election Data'!$C$1:$C$3144,0),MATCH('Joined Data'!P$1,'Raw Election Data'!$A$1:$AN$1,0))</f>
        <v>1063</v>
      </c>
      <c r="Q2709">
        <f>INDEX('Raw Election Data'!$A$1:$AN$3144,MATCH($C2709&amp;" "&amp;$B2709,'Raw Election Data'!$C$1:$C$3144,0),MATCH('Joined Data'!Q$1,'Raw Election Data'!$A$1:$AN$1,0))</f>
        <v>-0.37721788502484033</v>
      </c>
      <c r="R2709">
        <f>INDEX('Raw Election Data'!$A$1:$AN$3144,MATCH($C2709&amp;" "&amp;$B2709,'Raw Election Data'!$C$1:$C$3144,0),MATCH('Joined Data'!R$1,'Raw Election Data'!$A$1:$AN$1,0))</f>
        <v>0.37721788502484033</v>
      </c>
    </row>
    <row r="2710" spans="1:18" ht="13.5" hidden="1" customHeight="1" x14ac:dyDescent="0.15">
      <c r="A2710" t="s">
        <v>248</v>
      </c>
      <c r="B2710" t="s">
        <v>6397</v>
      </c>
      <c r="C2710" t="str">
        <f>INDEX(FIPS!$A$1:$E$3236,MATCH($F2710,FIPS!$D$1:$D$3236,0),5)</f>
        <v>Pecos County</v>
      </c>
      <c r="D2710" t="s">
        <v>296</v>
      </c>
      <c r="E2710" s="15" t="s">
        <v>321</v>
      </c>
      <c r="F2710" t="s">
        <v>6826</v>
      </c>
      <c r="G2710" t="s">
        <v>439</v>
      </c>
      <c r="H2710" t="str">
        <f>IFERROR(VLOOKUP($G2710,'Team Colors'!$A:$B,2,0),"#c9c9c9")</f>
        <v>#002244</v>
      </c>
      <c r="I2710">
        <f>INDEX('Raw Election Data'!$A$1:$AN$3144,MATCH($C2710&amp;" "&amp;$B2710,'Raw Election Data'!$C$1:$C$3144,0),MATCH('Joined Data'!I$1,'Raw Election Data'!$A$1:$AN$1,0))</f>
        <v>16203</v>
      </c>
      <c r="J2710">
        <f>INDEX('Raw Election Data'!$A$1:$AN$3144,MATCH($C2710&amp;" "&amp;$B2710,'Raw Election Data'!$C$1:$C$3144,0),MATCH('Joined Data'!J$1,'Raw Election Data'!$A$1:$AN$1,0))</f>
        <v>1551</v>
      </c>
      <c r="K2710">
        <f>INDEX('Raw Election Data'!$A$1:$AN$3144,MATCH($C2710&amp;" "&amp;$B2710,'Raw Election Data'!$C$1:$C$3144,0),MATCH('Joined Data'!K$1,'Raw Election Data'!$A$1:$AN$1,0))</f>
        <v>2463</v>
      </c>
      <c r="L2710">
        <f>INDEX('Raw Election Data'!$A$1:$AN$3144,MATCH($C2710&amp;" "&amp;$B2710,'Raw Election Data'!$C$1:$C$3144,0),MATCH('Joined Data'!L$1,'Raw Election Data'!$A$1:$AN$1,0))</f>
        <v>4167</v>
      </c>
      <c r="M2710">
        <f>INDEX('Raw Election Data'!$A$1:$AN$3144,MATCH($C2710&amp;" "&amp;$B2710,'Raw Election Data'!$C$1:$C$3144,0),MATCH('Joined Data'!M$1,'Raw Election Data'!$A$1:$AN$1,0))</f>
        <v>0.37221022318214542</v>
      </c>
      <c r="N2710">
        <f>INDEX('Raw Election Data'!$A$1:$AN$3144,MATCH($C2710&amp;" "&amp;$B2710,'Raw Election Data'!$C$1:$C$3144,0),MATCH('Joined Data'!N$1,'Raw Election Data'!$A$1:$AN$1,0))</f>
        <v>0.59107271418286533</v>
      </c>
      <c r="O2710">
        <f>INDEX('Raw Election Data'!$A$1:$AN$3144,MATCH($C2710&amp;" "&amp;$B2710,'Raw Election Data'!$C$1:$C$3144,0),MATCH('Joined Data'!O$1,'Raw Election Data'!$A$1:$AN$1,0))</f>
        <v>-912</v>
      </c>
      <c r="P2710">
        <f>INDEX('Raw Election Data'!$A$1:$AN$3144,MATCH($C2710&amp;" "&amp;$B2710,'Raw Election Data'!$C$1:$C$3144,0),MATCH('Joined Data'!P$1,'Raw Election Data'!$A$1:$AN$1,0))</f>
        <v>912</v>
      </c>
      <c r="Q2710">
        <f>INDEX('Raw Election Data'!$A$1:$AN$3144,MATCH($C2710&amp;" "&amp;$B2710,'Raw Election Data'!$C$1:$C$3144,0),MATCH('Joined Data'!Q$1,'Raw Election Data'!$A$1:$AN$1,0))</f>
        <v>-0.21886249100071992</v>
      </c>
      <c r="R2710">
        <f>INDEX('Raw Election Data'!$A$1:$AN$3144,MATCH($C2710&amp;" "&amp;$B2710,'Raw Election Data'!$C$1:$C$3144,0),MATCH('Joined Data'!R$1,'Raw Election Data'!$A$1:$AN$1,0))</f>
        <v>0.21886249100071992</v>
      </c>
    </row>
    <row r="2711" spans="1:18" ht="13.5" hidden="1" customHeight="1" x14ac:dyDescent="0.15">
      <c r="A2711" t="s">
        <v>248</v>
      </c>
      <c r="B2711" t="s">
        <v>6397</v>
      </c>
      <c r="C2711" t="str">
        <f>INDEX(FIPS!$A$1:$E$3236,MATCH($F2711,FIPS!$D$1:$D$3236,0),5)</f>
        <v>Polk County</v>
      </c>
      <c r="D2711" t="s">
        <v>296</v>
      </c>
      <c r="E2711" s="15" t="s">
        <v>322</v>
      </c>
      <c r="F2711" t="s">
        <v>6827</v>
      </c>
      <c r="G2711" t="s">
        <v>7759</v>
      </c>
      <c r="H2711" t="str">
        <f>IFERROR(VLOOKUP($G2711,'Team Colors'!$A:$B,2,0),"#c9c9c9")</f>
        <v>#a71930</v>
      </c>
      <c r="I2711">
        <f>INDEX('Raw Election Data'!$A$1:$AN$3144,MATCH($C2711&amp;" "&amp;$B2711,'Raw Election Data'!$C$1:$C$3144,0),MATCH('Joined Data'!I$1,'Raw Election Data'!$A$1:$AN$1,0))</f>
        <v>46972</v>
      </c>
      <c r="J2711">
        <f>INDEX('Raw Election Data'!$A$1:$AN$3144,MATCH($C2711&amp;" "&amp;$B2711,'Raw Election Data'!$C$1:$C$3144,0),MATCH('Joined Data'!J$1,'Raw Election Data'!$A$1:$AN$1,0))</f>
        <v>7123</v>
      </c>
      <c r="K2711">
        <f>INDEX('Raw Election Data'!$A$1:$AN$3144,MATCH($C2711&amp;" "&amp;$B2711,'Raw Election Data'!$C$1:$C$3144,0),MATCH('Joined Data'!K$1,'Raw Election Data'!$A$1:$AN$1,0))</f>
        <v>26587</v>
      </c>
      <c r="L2711">
        <f>INDEX('Raw Election Data'!$A$1:$AN$3144,MATCH($C2711&amp;" "&amp;$B2711,'Raw Election Data'!$C$1:$C$3144,0),MATCH('Joined Data'!L$1,'Raw Election Data'!$A$1:$AN$1,0))</f>
        <v>34444</v>
      </c>
      <c r="M2711">
        <f>INDEX('Raw Election Data'!$A$1:$AN$3144,MATCH($C2711&amp;" "&amp;$B2711,'Raw Election Data'!$C$1:$C$3144,0),MATCH('Joined Data'!M$1,'Raw Election Data'!$A$1:$AN$1,0))</f>
        <v>0.20679944257345256</v>
      </c>
      <c r="N2711">
        <f>INDEX('Raw Election Data'!$A$1:$AN$3144,MATCH($C2711&amp;" "&amp;$B2711,'Raw Election Data'!$C$1:$C$3144,0),MATCH('Joined Data'!N$1,'Raw Election Data'!$A$1:$AN$1,0))</f>
        <v>0.77189060504006501</v>
      </c>
      <c r="O2711">
        <f>INDEX('Raw Election Data'!$A$1:$AN$3144,MATCH($C2711&amp;" "&amp;$B2711,'Raw Election Data'!$C$1:$C$3144,0),MATCH('Joined Data'!O$1,'Raw Election Data'!$A$1:$AN$1,0))</f>
        <v>-19464</v>
      </c>
      <c r="P2711">
        <f>INDEX('Raw Election Data'!$A$1:$AN$3144,MATCH($C2711&amp;" "&amp;$B2711,'Raw Election Data'!$C$1:$C$3144,0),MATCH('Joined Data'!P$1,'Raw Election Data'!$A$1:$AN$1,0))</f>
        <v>19464</v>
      </c>
      <c r="Q2711">
        <f>INDEX('Raw Election Data'!$A$1:$AN$3144,MATCH($C2711&amp;" "&amp;$B2711,'Raw Election Data'!$C$1:$C$3144,0),MATCH('Joined Data'!Q$1,'Raw Election Data'!$A$1:$AN$1,0))</f>
        <v>-0.5650911624666124</v>
      </c>
      <c r="R2711">
        <f>INDEX('Raw Election Data'!$A$1:$AN$3144,MATCH($C2711&amp;" "&amp;$B2711,'Raw Election Data'!$C$1:$C$3144,0),MATCH('Joined Data'!R$1,'Raw Election Data'!$A$1:$AN$1,0))</f>
        <v>0.5650911624666124</v>
      </c>
    </row>
    <row r="2712" spans="1:18" ht="13.5" hidden="1" customHeight="1" x14ac:dyDescent="0.15">
      <c r="A2712" t="s">
        <v>248</v>
      </c>
      <c r="B2712" t="s">
        <v>6397</v>
      </c>
      <c r="C2712" t="str">
        <f>INDEX(FIPS!$A$1:$E$3236,MATCH($F2712,FIPS!$D$1:$D$3236,0),5)</f>
        <v>Potter County</v>
      </c>
      <c r="D2712" t="s">
        <v>296</v>
      </c>
      <c r="E2712" s="15" t="s">
        <v>323</v>
      </c>
      <c r="F2712" t="s">
        <v>6828</v>
      </c>
      <c r="G2712" t="s">
        <v>439</v>
      </c>
      <c r="H2712" t="str">
        <f>IFERROR(VLOOKUP($G2712,'Team Colors'!$A:$B,2,0),"#c9c9c9")</f>
        <v>#002244</v>
      </c>
      <c r="I2712">
        <f>INDEX('Raw Election Data'!$A$1:$AN$3144,MATCH($C2712&amp;" "&amp;$B2712,'Raw Election Data'!$C$1:$C$3144,0),MATCH('Joined Data'!I$1,'Raw Election Data'!$A$1:$AN$1,0))</f>
        <v>121802</v>
      </c>
      <c r="J2712">
        <f>INDEX('Raw Election Data'!$A$1:$AN$3144,MATCH($C2712&amp;" "&amp;$B2712,'Raw Election Data'!$C$1:$C$3144,0),MATCH('Joined Data'!J$1,'Raw Election Data'!$A$1:$AN$1,0))</f>
        <v>7620</v>
      </c>
      <c r="K2712">
        <f>INDEX('Raw Election Data'!$A$1:$AN$3144,MATCH($C2712&amp;" "&amp;$B2712,'Raw Election Data'!$C$1:$C$3144,0),MATCH('Joined Data'!K$1,'Raw Election Data'!$A$1:$AN$1,0))</f>
        <v>19499</v>
      </c>
      <c r="L2712">
        <f>INDEX('Raw Election Data'!$A$1:$AN$3144,MATCH($C2712&amp;" "&amp;$B2712,'Raw Election Data'!$C$1:$C$3144,0),MATCH('Joined Data'!L$1,'Raw Election Data'!$A$1:$AN$1,0))</f>
        <v>28330</v>
      </c>
      <c r="M2712">
        <f>INDEX('Raw Election Data'!$A$1:$AN$3144,MATCH($C2712&amp;" "&amp;$B2712,'Raw Election Data'!$C$1:$C$3144,0),MATCH('Joined Data'!M$1,'Raw Election Data'!$A$1:$AN$1,0))</f>
        <v>0.26897282033180375</v>
      </c>
      <c r="N2712">
        <f>INDEX('Raw Election Data'!$A$1:$AN$3144,MATCH($C2712&amp;" "&amp;$B2712,'Raw Election Data'!$C$1:$C$3144,0),MATCH('Joined Data'!N$1,'Raw Election Data'!$A$1:$AN$1,0))</f>
        <v>0.68828097423226264</v>
      </c>
      <c r="O2712">
        <f>INDEX('Raw Election Data'!$A$1:$AN$3144,MATCH($C2712&amp;" "&amp;$B2712,'Raw Election Data'!$C$1:$C$3144,0),MATCH('Joined Data'!O$1,'Raw Election Data'!$A$1:$AN$1,0))</f>
        <v>-11879</v>
      </c>
      <c r="P2712">
        <f>INDEX('Raw Election Data'!$A$1:$AN$3144,MATCH($C2712&amp;" "&amp;$B2712,'Raw Election Data'!$C$1:$C$3144,0),MATCH('Joined Data'!P$1,'Raw Election Data'!$A$1:$AN$1,0))</f>
        <v>11879</v>
      </c>
      <c r="Q2712">
        <f>INDEX('Raw Election Data'!$A$1:$AN$3144,MATCH($C2712&amp;" "&amp;$B2712,'Raw Election Data'!$C$1:$C$3144,0),MATCH('Joined Data'!Q$1,'Raw Election Data'!$A$1:$AN$1,0))</f>
        <v>-0.41930815390045889</v>
      </c>
      <c r="R2712">
        <f>INDEX('Raw Election Data'!$A$1:$AN$3144,MATCH($C2712&amp;" "&amp;$B2712,'Raw Election Data'!$C$1:$C$3144,0),MATCH('Joined Data'!R$1,'Raw Election Data'!$A$1:$AN$1,0))</f>
        <v>0.41930815390045889</v>
      </c>
    </row>
    <row r="2713" spans="1:18" ht="13.5" hidden="1" customHeight="1" x14ac:dyDescent="0.15">
      <c r="A2713" t="s">
        <v>248</v>
      </c>
      <c r="B2713" t="s">
        <v>6397</v>
      </c>
      <c r="C2713" t="str">
        <f>INDEX(FIPS!$A$1:$E$3236,MATCH($F2713,FIPS!$D$1:$D$3236,0),5)</f>
        <v>Presidio County</v>
      </c>
      <c r="D2713" t="s">
        <v>296</v>
      </c>
      <c r="E2713" s="15" t="s">
        <v>270</v>
      </c>
      <c r="F2713" t="s">
        <v>6830</v>
      </c>
      <c r="G2713" t="s">
        <v>439</v>
      </c>
      <c r="H2713" t="str">
        <f>IFERROR(VLOOKUP($G2713,'Team Colors'!$A:$B,2,0),"#c9c9c9")</f>
        <v>#002244</v>
      </c>
      <c r="I2713">
        <f>INDEX('Raw Election Data'!$A$1:$AN$3144,MATCH($C2713&amp;" "&amp;$B2713,'Raw Election Data'!$C$1:$C$3144,0),MATCH('Joined Data'!I$1,'Raw Election Data'!$A$1:$AN$1,0))</f>
        <v>6876</v>
      </c>
      <c r="J2713">
        <f>INDEX('Raw Election Data'!$A$1:$AN$3144,MATCH($C2713&amp;" "&amp;$B2713,'Raw Election Data'!$C$1:$C$3144,0),MATCH('Joined Data'!J$1,'Raw Election Data'!$A$1:$AN$1,0))</f>
        <v>1458</v>
      </c>
      <c r="K2713">
        <f>INDEX('Raw Election Data'!$A$1:$AN$3144,MATCH($C2713&amp;" "&amp;$B2713,'Raw Election Data'!$C$1:$C$3144,0),MATCH('Joined Data'!K$1,'Raw Election Data'!$A$1:$AN$1,0))</f>
        <v>652</v>
      </c>
      <c r="L2713">
        <f>INDEX('Raw Election Data'!$A$1:$AN$3144,MATCH($C2713&amp;" "&amp;$B2713,'Raw Election Data'!$C$1:$C$3144,0),MATCH('Joined Data'!L$1,'Raw Election Data'!$A$1:$AN$1,0))</f>
        <v>2203</v>
      </c>
      <c r="M2713">
        <f>INDEX('Raw Election Data'!$A$1:$AN$3144,MATCH($C2713&amp;" "&amp;$B2713,'Raw Election Data'!$C$1:$C$3144,0),MATCH('Joined Data'!M$1,'Raw Election Data'!$A$1:$AN$1,0))</f>
        <v>0.66182478438492964</v>
      </c>
      <c r="N2713">
        <f>INDEX('Raw Election Data'!$A$1:$AN$3144,MATCH($C2713&amp;" "&amp;$B2713,'Raw Election Data'!$C$1:$C$3144,0),MATCH('Joined Data'!N$1,'Raw Election Data'!$A$1:$AN$1,0))</f>
        <v>0.29596005447117568</v>
      </c>
      <c r="O2713">
        <f>INDEX('Raw Election Data'!$A$1:$AN$3144,MATCH($C2713&amp;" "&amp;$B2713,'Raw Election Data'!$C$1:$C$3144,0),MATCH('Joined Data'!O$1,'Raw Election Data'!$A$1:$AN$1,0))</f>
        <v>806</v>
      </c>
      <c r="P2713">
        <f>INDEX('Raw Election Data'!$A$1:$AN$3144,MATCH($C2713&amp;" "&amp;$B2713,'Raw Election Data'!$C$1:$C$3144,0),MATCH('Joined Data'!P$1,'Raw Election Data'!$A$1:$AN$1,0))</f>
        <v>-806</v>
      </c>
      <c r="Q2713">
        <f>INDEX('Raw Election Data'!$A$1:$AN$3144,MATCH($C2713&amp;" "&amp;$B2713,'Raw Election Data'!$C$1:$C$3144,0),MATCH('Joined Data'!Q$1,'Raw Election Data'!$A$1:$AN$1,0))</f>
        <v>0.36586472991375396</v>
      </c>
      <c r="R2713">
        <f>INDEX('Raw Election Data'!$A$1:$AN$3144,MATCH($C2713&amp;" "&amp;$B2713,'Raw Election Data'!$C$1:$C$3144,0),MATCH('Joined Data'!R$1,'Raw Election Data'!$A$1:$AN$1,0))</f>
        <v>-0.36586472991375396</v>
      </c>
    </row>
    <row r="2714" spans="1:18" ht="13.5" hidden="1" customHeight="1" x14ac:dyDescent="0.15">
      <c r="A2714" t="s">
        <v>248</v>
      </c>
      <c r="B2714" t="s">
        <v>6397</v>
      </c>
      <c r="C2714" t="str">
        <f>INDEX(FIPS!$A$1:$E$3236,MATCH($F2714,FIPS!$D$1:$D$3236,0),5)</f>
        <v>Rains County</v>
      </c>
      <c r="D2714" t="s">
        <v>296</v>
      </c>
      <c r="E2714" s="15" t="s">
        <v>271</v>
      </c>
      <c r="F2714" t="s">
        <v>6832</v>
      </c>
      <c r="G2714" t="s">
        <v>439</v>
      </c>
      <c r="H2714" t="str">
        <f>IFERROR(VLOOKUP($G2714,'Team Colors'!$A:$B,2,0),"#c9c9c9")</f>
        <v>#002244</v>
      </c>
      <c r="I2714">
        <f>INDEX('Raw Election Data'!$A$1:$AN$3144,MATCH($C2714&amp;" "&amp;$B2714,'Raw Election Data'!$C$1:$C$3144,0),MATCH('Joined Data'!I$1,'Raw Election Data'!$A$1:$AN$1,0))</f>
        <v>11161</v>
      </c>
      <c r="J2714">
        <f>INDEX('Raw Election Data'!$A$1:$AN$3144,MATCH($C2714&amp;" "&amp;$B2714,'Raw Election Data'!$C$1:$C$3144,0),MATCH('Joined Data'!J$1,'Raw Election Data'!$A$1:$AN$1,0))</f>
        <v>619</v>
      </c>
      <c r="K2714">
        <f>INDEX('Raw Election Data'!$A$1:$AN$3144,MATCH($C2714&amp;" "&amp;$B2714,'Raw Election Data'!$C$1:$C$3144,0),MATCH('Joined Data'!K$1,'Raw Election Data'!$A$1:$AN$1,0))</f>
        <v>3919</v>
      </c>
      <c r="L2714">
        <f>INDEX('Raw Election Data'!$A$1:$AN$3144,MATCH($C2714&amp;" "&amp;$B2714,'Raw Election Data'!$C$1:$C$3144,0),MATCH('Joined Data'!L$1,'Raw Election Data'!$A$1:$AN$1,0))</f>
        <v>4630</v>
      </c>
      <c r="M2714">
        <f>INDEX('Raw Election Data'!$A$1:$AN$3144,MATCH($C2714&amp;" "&amp;$B2714,'Raw Election Data'!$C$1:$C$3144,0),MATCH('Joined Data'!M$1,'Raw Election Data'!$A$1:$AN$1,0))</f>
        <v>0.13369330453563716</v>
      </c>
      <c r="N2714">
        <f>INDEX('Raw Election Data'!$A$1:$AN$3144,MATCH($C2714&amp;" "&amp;$B2714,'Raw Election Data'!$C$1:$C$3144,0),MATCH('Joined Data'!N$1,'Raw Election Data'!$A$1:$AN$1,0))</f>
        <v>0.84643628509719226</v>
      </c>
      <c r="O2714">
        <f>INDEX('Raw Election Data'!$A$1:$AN$3144,MATCH($C2714&amp;" "&amp;$B2714,'Raw Election Data'!$C$1:$C$3144,0),MATCH('Joined Data'!O$1,'Raw Election Data'!$A$1:$AN$1,0))</f>
        <v>-3300</v>
      </c>
      <c r="P2714">
        <f>INDEX('Raw Election Data'!$A$1:$AN$3144,MATCH($C2714&amp;" "&amp;$B2714,'Raw Election Data'!$C$1:$C$3144,0),MATCH('Joined Data'!P$1,'Raw Election Data'!$A$1:$AN$1,0))</f>
        <v>3300</v>
      </c>
      <c r="Q2714">
        <f>INDEX('Raw Election Data'!$A$1:$AN$3144,MATCH($C2714&amp;" "&amp;$B2714,'Raw Election Data'!$C$1:$C$3144,0),MATCH('Joined Data'!Q$1,'Raw Election Data'!$A$1:$AN$1,0))</f>
        <v>-0.71274298056155505</v>
      </c>
      <c r="R2714">
        <f>INDEX('Raw Election Data'!$A$1:$AN$3144,MATCH($C2714&amp;" "&amp;$B2714,'Raw Election Data'!$C$1:$C$3144,0),MATCH('Joined Data'!R$1,'Raw Election Data'!$A$1:$AN$1,0))</f>
        <v>0.71274298056155505</v>
      </c>
    </row>
    <row r="2715" spans="1:18" ht="13.5" hidden="1" customHeight="1" x14ac:dyDescent="0.15">
      <c r="A2715" t="s">
        <v>248</v>
      </c>
      <c r="B2715" t="s">
        <v>6397</v>
      </c>
      <c r="C2715" t="str">
        <f>INDEX(FIPS!$A$1:$E$3236,MATCH($F2715,FIPS!$D$1:$D$3236,0),5)</f>
        <v>Randall County</v>
      </c>
      <c r="D2715" t="s">
        <v>296</v>
      </c>
      <c r="E2715" s="15" t="s">
        <v>272</v>
      </c>
      <c r="F2715" t="s">
        <v>6834</v>
      </c>
      <c r="G2715" t="s">
        <v>439</v>
      </c>
      <c r="H2715" t="str">
        <f>IFERROR(VLOOKUP($G2715,'Team Colors'!$A:$B,2,0),"#c9c9c9")</f>
        <v>#002244</v>
      </c>
      <c r="I2715">
        <f>INDEX('Raw Election Data'!$A$1:$AN$3144,MATCH($C2715&amp;" "&amp;$B2715,'Raw Election Data'!$C$1:$C$3144,0),MATCH('Joined Data'!I$1,'Raw Election Data'!$A$1:$AN$1,0))</f>
        <v>130269</v>
      </c>
      <c r="J2715">
        <f>INDEX('Raw Election Data'!$A$1:$AN$3144,MATCH($C2715&amp;" "&amp;$B2715,'Raw Election Data'!$C$1:$C$3144,0),MATCH('Joined Data'!J$1,'Raw Election Data'!$A$1:$AN$1,0))</f>
        <v>8340</v>
      </c>
      <c r="K2715">
        <f>INDEX('Raw Election Data'!$A$1:$AN$3144,MATCH($C2715&amp;" "&amp;$B2715,'Raw Election Data'!$C$1:$C$3144,0),MATCH('Joined Data'!K$1,'Raw Election Data'!$A$1:$AN$1,0))</f>
        <v>43379</v>
      </c>
      <c r="L2715">
        <f>INDEX('Raw Election Data'!$A$1:$AN$3144,MATCH($C2715&amp;" "&amp;$B2715,'Raw Election Data'!$C$1:$C$3144,0),MATCH('Joined Data'!L$1,'Raw Election Data'!$A$1:$AN$1,0))</f>
        <v>53813</v>
      </c>
      <c r="M2715">
        <f>INDEX('Raw Election Data'!$A$1:$AN$3144,MATCH($C2715&amp;" "&amp;$B2715,'Raw Election Data'!$C$1:$C$3144,0),MATCH('Joined Data'!M$1,'Raw Election Data'!$A$1:$AN$1,0))</f>
        <v>0.15498113838663519</v>
      </c>
      <c r="N2715">
        <f>INDEX('Raw Election Data'!$A$1:$AN$3144,MATCH($C2715&amp;" "&amp;$B2715,'Raw Election Data'!$C$1:$C$3144,0),MATCH('Joined Data'!N$1,'Raw Election Data'!$A$1:$AN$1,0))</f>
        <v>0.80610633118391462</v>
      </c>
      <c r="O2715">
        <f>INDEX('Raw Election Data'!$A$1:$AN$3144,MATCH($C2715&amp;" "&amp;$B2715,'Raw Election Data'!$C$1:$C$3144,0),MATCH('Joined Data'!O$1,'Raw Election Data'!$A$1:$AN$1,0))</f>
        <v>-35039</v>
      </c>
      <c r="P2715">
        <f>INDEX('Raw Election Data'!$A$1:$AN$3144,MATCH($C2715&amp;" "&amp;$B2715,'Raw Election Data'!$C$1:$C$3144,0),MATCH('Joined Data'!P$1,'Raw Election Data'!$A$1:$AN$1,0))</f>
        <v>35039</v>
      </c>
      <c r="Q2715">
        <f>INDEX('Raw Election Data'!$A$1:$AN$3144,MATCH($C2715&amp;" "&amp;$B2715,'Raw Election Data'!$C$1:$C$3144,0),MATCH('Joined Data'!Q$1,'Raw Election Data'!$A$1:$AN$1,0))</f>
        <v>-0.65112519279727943</v>
      </c>
      <c r="R2715">
        <f>INDEX('Raw Election Data'!$A$1:$AN$3144,MATCH($C2715&amp;" "&amp;$B2715,'Raw Election Data'!$C$1:$C$3144,0),MATCH('Joined Data'!R$1,'Raw Election Data'!$A$1:$AN$1,0))</f>
        <v>0.65112519279727943</v>
      </c>
    </row>
    <row r="2716" spans="1:18" ht="13.5" hidden="1" customHeight="1" x14ac:dyDescent="0.15">
      <c r="A2716" t="s">
        <v>248</v>
      </c>
      <c r="B2716" t="s">
        <v>6397</v>
      </c>
      <c r="C2716" t="str">
        <f>INDEX(FIPS!$A$1:$E$3236,MATCH($F2716,FIPS!$D$1:$D$3236,0),5)</f>
        <v>Reagan County</v>
      </c>
      <c r="D2716" t="s">
        <v>296</v>
      </c>
      <c r="E2716" s="15" t="s">
        <v>273</v>
      </c>
      <c r="F2716" t="s">
        <v>6836</v>
      </c>
      <c r="G2716" t="s">
        <v>439</v>
      </c>
      <c r="H2716" t="str">
        <f>IFERROR(VLOOKUP($G2716,'Team Colors'!$A:$B,2,0),"#c9c9c9")</f>
        <v>#002244</v>
      </c>
      <c r="I2716">
        <f>INDEX('Raw Election Data'!$A$1:$AN$3144,MATCH($C2716&amp;" "&amp;$B2716,'Raw Election Data'!$C$1:$C$3144,0),MATCH('Joined Data'!I$1,'Raw Election Data'!$A$1:$AN$1,0))</f>
        <v>3792</v>
      </c>
      <c r="J2716">
        <f>INDEX('Raw Election Data'!$A$1:$AN$3144,MATCH($C2716&amp;" "&amp;$B2716,'Raw Election Data'!$C$1:$C$3144,0),MATCH('Joined Data'!J$1,'Raw Election Data'!$A$1:$AN$1,0))</f>
        <v>167</v>
      </c>
      <c r="K2716">
        <f>INDEX('Raw Election Data'!$A$1:$AN$3144,MATCH($C2716&amp;" "&amp;$B2716,'Raw Election Data'!$C$1:$C$3144,0),MATCH('Joined Data'!K$1,'Raw Election Data'!$A$1:$AN$1,0))</f>
        <v>709</v>
      </c>
      <c r="L2716">
        <f>INDEX('Raw Election Data'!$A$1:$AN$3144,MATCH($C2716&amp;" "&amp;$B2716,'Raw Election Data'!$C$1:$C$3144,0),MATCH('Joined Data'!L$1,'Raw Election Data'!$A$1:$AN$1,0))</f>
        <v>900</v>
      </c>
      <c r="M2716">
        <f>INDEX('Raw Election Data'!$A$1:$AN$3144,MATCH($C2716&amp;" "&amp;$B2716,'Raw Election Data'!$C$1:$C$3144,0),MATCH('Joined Data'!M$1,'Raw Election Data'!$A$1:$AN$1,0))</f>
        <v>0.18555555555555556</v>
      </c>
      <c r="N2716">
        <f>INDEX('Raw Election Data'!$A$1:$AN$3144,MATCH($C2716&amp;" "&amp;$B2716,'Raw Election Data'!$C$1:$C$3144,0),MATCH('Joined Data'!N$1,'Raw Election Data'!$A$1:$AN$1,0))</f>
        <v>0.7877777777777778</v>
      </c>
      <c r="O2716">
        <f>INDEX('Raw Election Data'!$A$1:$AN$3144,MATCH($C2716&amp;" "&amp;$B2716,'Raw Election Data'!$C$1:$C$3144,0),MATCH('Joined Data'!O$1,'Raw Election Data'!$A$1:$AN$1,0))</f>
        <v>-542</v>
      </c>
      <c r="P2716">
        <f>INDEX('Raw Election Data'!$A$1:$AN$3144,MATCH($C2716&amp;" "&amp;$B2716,'Raw Election Data'!$C$1:$C$3144,0),MATCH('Joined Data'!P$1,'Raw Election Data'!$A$1:$AN$1,0))</f>
        <v>542</v>
      </c>
      <c r="Q2716">
        <f>INDEX('Raw Election Data'!$A$1:$AN$3144,MATCH($C2716&amp;" "&amp;$B2716,'Raw Election Data'!$C$1:$C$3144,0),MATCH('Joined Data'!Q$1,'Raw Election Data'!$A$1:$AN$1,0))</f>
        <v>-0.60222222222222221</v>
      </c>
      <c r="R2716">
        <f>INDEX('Raw Election Data'!$A$1:$AN$3144,MATCH($C2716&amp;" "&amp;$B2716,'Raw Election Data'!$C$1:$C$3144,0),MATCH('Joined Data'!R$1,'Raw Election Data'!$A$1:$AN$1,0))</f>
        <v>0.60222222222222221</v>
      </c>
    </row>
    <row r="2717" spans="1:18" ht="13.5" hidden="1" customHeight="1" x14ac:dyDescent="0.15">
      <c r="A2717" t="s">
        <v>248</v>
      </c>
      <c r="B2717" t="s">
        <v>6397</v>
      </c>
      <c r="C2717" t="str">
        <f>INDEX(FIPS!$A$1:$E$3236,MATCH($F2717,FIPS!$D$1:$D$3236,0),5)</f>
        <v>Real County</v>
      </c>
      <c r="D2717" t="s">
        <v>296</v>
      </c>
      <c r="E2717" s="15" t="s">
        <v>274</v>
      </c>
      <c r="F2717" t="s">
        <v>6838</v>
      </c>
      <c r="G2717" t="s">
        <v>439</v>
      </c>
      <c r="H2717" t="str">
        <f>IFERROR(VLOOKUP($G2717,'Team Colors'!$A:$B,2,0),"#c9c9c9")</f>
        <v>#002244</v>
      </c>
      <c r="I2717">
        <f>INDEX('Raw Election Data'!$A$1:$AN$3144,MATCH($C2717&amp;" "&amp;$B2717,'Raw Election Data'!$C$1:$C$3144,0),MATCH('Joined Data'!I$1,'Raw Election Data'!$A$1:$AN$1,0))</f>
        <v>3307</v>
      </c>
      <c r="J2717">
        <f>INDEX('Raw Election Data'!$A$1:$AN$3144,MATCH($C2717&amp;" "&amp;$B2717,'Raw Election Data'!$C$1:$C$3144,0),MATCH('Joined Data'!J$1,'Raw Election Data'!$A$1:$AN$1,0))</f>
        <v>262</v>
      </c>
      <c r="K2717">
        <f>INDEX('Raw Election Data'!$A$1:$AN$3144,MATCH($C2717&amp;" "&amp;$B2717,'Raw Election Data'!$C$1:$C$3144,0),MATCH('Joined Data'!K$1,'Raw Election Data'!$A$1:$AN$1,0))</f>
        <v>1382</v>
      </c>
      <c r="L2717">
        <f>INDEX('Raw Election Data'!$A$1:$AN$3144,MATCH($C2717&amp;" "&amp;$B2717,'Raw Election Data'!$C$1:$C$3144,0),MATCH('Joined Data'!L$1,'Raw Election Data'!$A$1:$AN$1,0))</f>
        <v>1678</v>
      </c>
      <c r="M2717">
        <f>INDEX('Raw Election Data'!$A$1:$AN$3144,MATCH($C2717&amp;" "&amp;$B2717,'Raw Election Data'!$C$1:$C$3144,0),MATCH('Joined Data'!M$1,'Raw Election Data'!$A$1:$AN$1,0))</f>
        <v>0.15613825983313467</v>
      </c>
      <c r="N2717">
        <f>INDEX('Raw Election Data'!$A$1:$AN$3144,MATCH($C2717&amp;" "&amp;$B2717,'Raw Election Data'!$C$1:$C$3144,0),MATCH('Joined Data'!N$1,'Raw Election Data'!$A$1:$AN$1,0))</f>
        <v>0.82359952324195473</v>
      </c>
      <c r="O2717">
        <f>INDEX('Raw Election Data'!$A$1:$AN$3144,MATCH($C2717&amp;" "&amp;$B2717,'Raw Election Data'!$C$1:$C$3144,0),MATCH('Joined Data'!O$1,'Raw Election Data'!$A$1:$AN$1,0))</f>
        <v>-1120</v>
      </c>
      <c r="P2717">
        <f>INDEX('Raw Election Data'!$A$1:$AN$3144,MATCH($C2717&amp;" "&amp;$B2717,'Raw Election Data'!$C$1:$C$3144,0),MATCH('Joined Data'!P$1,'Raw Election Data'!$A$1:$AN$1,0))</f>
        <v>1120</v>
      </c>
      <c r="Q2717">
        <f>INDEX('Raw Election Data'!$A$1:$AN$3144,MATCH($C2717&amp;" "&amp;$B2717,'Raw Election Data'!$C$1:$C$3144,0),MATCH('Joined Data'!Q$1,'Raw Election Data'!$A$1:$AN$1,0))</f>
        <v>-0.66746126340882006</v>
      </c>
      <c r="R2717">
        <f>INDEX('Raw Election Data'!$A$1:$AN$3144,MATCH($C2717&amp;" "&amp;$B2717,'Raw Election Data'!$C$1:$C$3144,0),MATCH('Joined Data'!R$1,'Raw Election Data'!$A$1:$AN$1,0))</f>
        <v>0.66746126340882006</v>
      </c>
    </row>
    <row r="2718" spans="1:18" ht="13.5" hidden="1" customHeight="1" x14ac:dyDescent="0.15">
      <c r="A2718" t="s">
        <v>248</v>
      </c>
      <c r="B2718" t="s">
        <v>6397</v>
      </c>
      <c r="C2718" t="str">
        <f>INDEX(FIPS!$A$1:$E$3236,MATCH($F2718,FIPS!$D$1:$D$3236,0),5)</f>
        <v>Red River County</v>
      </c>
      <c r="D2718" t="s">
        <v>296</v>
      </c>
      <c r="E2718" s="15" t="s">
        <v>275</v>
      </c>
      <c r="F2718" t="s">
        <v>6840</v>
      </c>
      <c r="G2718" t="s">
        <v>439</v>
      </c>
      <c r="H2718" t="str">
        <f>IFERROR(VLOOKUP($G2718,'Team Colors'!$A:$B,2,0),"#c9c9c9")</f>
        <v>#002244</v>
      </c>
      <c r="I2718">
        <f>INDEX('Raw Election Data'!$A$1:$AN$3144,MATCH($C2718&amp;" "&amp;$B2718,'Raw Election Data'!$C$1:$C$3144,0),MATCH('Joined Data'!I$1,'Raw Election Data'!$A$1:$AN$1,0))</f>
        <v>12455</v>
      </c>
      <c r="J2718">
        <f>INDEX('Raw Election Data'!$A$1:$AN$3144,MATCH($C2718&amp;" "&amp;$B2718,'Raw Election Data'!$C$1:$C$3144,0),MATCH('Joined Data'!J$1,'Raw Election Data'!$A$1:$AN$1,0))</f>
        <v>1148</v>
      </c>
      <c r="K2718">
        <f>INDEX('Raw Election Data'!$A$1:$AN$3144,MATCH($C2718&amp;" "&amp;$B2718,'Raw Election Data'!$C$1:$C$3144,0),MATCH('Joined Data'!K$1,'Raw Election Data'!$A$1:$AN$1,0))</f>
        <v>3924</v>
      </c>
      <c r="L2718">
        <f>INDEX('Raw Election Data'!$A$1:$AN$3144,MATCH($C2718&amp;" "&amp;$B2718,'Raw Election Data'!$C$1:$C$3144,0),MATCH('Joined Data'!L$1,'Raw Election Data'!$A$1:$AN$1,0))</f>
        <v>5147</v>
      </c>
      <c r="M2718">
        <f>INDEX('Raw Election Data'!$A$1:$AN$3144,MATCH($C2718&amp;" "&amp;$B2718,'Raw Election Data'!$C$1:$C$3144,0),MATCH('Joined Data'!M$1,'Raw Election Data'!$A$1:$AN$1,0))</f>
        <v>0.22304254905770352</v>
      </c>
      <c r="N2718">
        <f>INDEX('Raw Election Data'!$A$1:$AN$3144,MATCH($C2718&amp;" "&amp;$B2718,'Raw Election Data'!$C$1:$C$3144,0),MATCH('Joined Data'!N$1,'Raw Election Data'!$A$1:$AN$1,0))</f>
        <v>0.76238585583835239</v>
      </c>
      <c r="O2718">
        <f>INDEX('Raw Election Data'!$A$1:$AN$3144,MATCH($C2718&amp;" "&amp;$B2718,'Raw Election Data'!$C$1:$C$3144,0),MATCH('Joined Data'!O$1,'Raw Election Data'!$A$1:$AN$1,0))</f>
        <v>-2776</v>
      </c>
      <c r="P2718">
        <f>INDEX('Raw Election Data'!$A$1:$AN$3144,MATCH($C2718&amp;" "&amp;$B2718,'Raw Election Data'!$C$1:$C$3144,0),MATCH('Joined Data'!P$1,'Raw Election Data'!$A$1:$AN$1,0))</f>
        <v>2776</v>
      </c>
      <c r="Q2718">
        <f>INDEX('Raw Election Data'!$A$1:$AN$3144,MATCH($C2718&amp;" "&amp;$B2718,'Raw Election Data'!$C$1:$C$3144,0),MATCH('Joined Data'!Q$1,'Raw Election Data'!$A$1:$AN$1,0))</f>
        <v>-0.5393433067806489</v>
      </c>
      <c r="R2718">
        <f>INDEX('Raw Election Data'!$A$1:$AN$3144,MATCH($C2718&amp;" "&amp;$B2718,'Raw Election Data'!$C$1:$C$3144,0),MATCH('Joined Data'!R$1,'Raw Election Data'!$A$1:$AN$1,0))</f>
        <v>0.5393433067806489</v>
      </c>
    </row>
    <row r="2719" spans="1:18" ht="13.5" hidden="1" customHeight="1" x14ac:dyDescent="0.15">
      <c r="A2719" t="s">
        <v>248</v>
      </c>
      <c r="B2719" t="s">
        <v>6397</v>
      </c>
      <c r="C2719" t="str">
        <f>INDEX(FIPS!$A$1:$E$3236,MATCH($F2719,FIPS!$D$1:$D$3236,0),5)</f>
        <v>Reeves County</v>
      </c>
      <c r="D2719" t="s">
        <v>296</v>
      </c>
      <c r="E2719" s="15" t="s">
        <v>276</v>
      </c>
      <c r="F2719" t="s">
        <v>6842</v>
      </c>
      <c r="G2719" t="s">
        <v>439</v>
      </c>
      <c r="H2719" t="str">
        <f>IFERROR(VLOOKUP($G2719,'Team Colors'!$A:$B,2,0),"#c9c9c9")</f>
        <v>#002244</v>
      </c>
      <c r="I2719">
        <f>INDEX('Raw Election Data'!$A$1:$AN$3144,MATCH($C2719&amp;" "&amp;$B2719,'Raw Election Data'!$C$1:$C$3144,0),MATCH('Joined Data'!I$1,'Raw Election Data'!$A$1:$AN$1,0))</f>
        <v>14732</v>
      </c>
      <c r="J2719">
        <f>INDEX('Raw Election Data'!$A$1:$AN$3144,MATCH($C2719&amp;" "&amp;$B2719,'Raw Election Data'!$C$1:$C$3144,0),MATCH('Joined Data'!J$1,'Raw Election Data'!$A$1:$AN$1,0))</f>
        <v>1659</v>
      </c>
      <c r="K2719">
        <f>INDEX('Raw Election Data'!$A$1:$AN$3144,MATCH($C2719&amp;" "&amp;$B2719,'Raw Election Data'!$C$1:$C$3144,0),MATCH('Joined Data'!K$1,'Raw Election Data'!$A$1:$AN$1,0))</f>
        <v>1417</v>
      </c>
      <c r="L2719">
        <f>INDEX('Raw Election Data'!$A$1:$AN$3144,MATCH($C2719&amp;" "&amp;$B2719,'Raw Election Data'!$C$1:$C$3144,0),MATCH('Joined Data'!L$1,'Raw Election Data'!$A$1:$AN$1,0))</f>
        <v>3184</v>
      </c>
      <c r="M2719">
        <f>INDEX('Raw Election Data'!$A$1:$AN$3144,MATCH($C2719&amp;" "&amp;$B2719,'Raw Election Data'!$C$1:$C$3144,0),MATCH('Joined Data'!M$1,'Raw Election Data'!$A$1:$AN$1,0))</f>
        <v>0.52104271356783916</v>
      </c>
      <c r="N2719">
        <f>INDEX('Raw Election Data'!$A$1:$AN$3144,MATCH($C2719&amp;" "&amp;$B2719,'Raw Election Data'!$C$1:$C$3144,0),MATCH('Joined Data'!N$1,'Raw Election Data'!$A$1:$AN$1,0))</f>
        <v>0.44503768844221103</v>
      </c>
      <c r="O2719">
        <f>INDEX('Raw Election Data'!$A$1:$AN$3144,MATCH($C2719&amp;" "&amp;$B2719,'Raw Election Data'!$C$1:$C$3144,0),MATCH('Joined Data'!O$1,'Raw Election Data'!$A$1:$AN$1,0))</f>
        <v>242</v>
      </c>
      <c r="P2719">
        <f>INDEX('Raw Election Data'!$A$1:$AN$3144,MATCH($C2719&amp;" "&amp;$B2719,'Raw Election Data'!$C$1:$C$3144,0),MATCH('Joined Data'!P$1,'Raw Election Data'!$A$1:$AN$1,0))</f>
        <v>-242</v>
      </c>
      <c r="Q2719">
        <f>INDEX('Raw Election Data'!$A$1:$AN$3144,MATCH($C2719&amp;" "&amp;$B2719,'Raw Election Data'!$C$1:$C$3144,0),MATCH('Joined Data'!Q$1,'Raw Election Data'!$A$1:$AN$1,0))</f>
        <v>7.6005025125628123E-2</v>
      </c>
      <c r="R2719">
        <f>INDEX('Raw Election Data'!$A$1:$AN$3144,MATCH($C2719&amp;" "&amp;$B2719,'Raw Election Data'!$C$1:$C$3144,0),MATCH('Joined Data'!R$1,'Raw Election Data'!$A$1:$AN$1,0))</f>
        <v>-7.6005025125628123E-2</v>
      </c>
    </row>
    <row r="2720" spans="1:18" ht="13.5" hidden="1" customHeight="1" x14ac:dyDescent="0.15">
      <c r="A2720" t="s">
        <v>248</v>
      </c>
      <c r="B2720" t="s">
        <v>6397</v>
      </c>
      <c r="C2720" t="str">
        <f>INDEX(FIPS!$A$1:$E$3236,MATCH($F2720,FIPS!$D$1:$D$3236,0),5)</f>
        <v>Refugio County</v>
      </c>
      <c r="D2720" t="s">
        <v>296</v>
      </c>
      <c r="E2720" s="15" t="s">
        <v>277</v>
      </c>
      <c r="F2720" t="s">
        <v>6846</v>
      </c>
      <c r="G2720" t="s">
        <v>439</v>
      </c>
      <c r="H2720" t="str">
        <f>IFERROR(VLOOKUP($G2720,'Team Colors'!$A:$B,2,0),"#c9c9c9")</f>
        <v>#002244</v>
      </c>
      <c r="I2720">
        <f>INDEX('Raw Election Data'!$A$1:$AN$3144,MATCH($C2720&amp;" "&amp;$B2720,'Raw Election Data'!$C$1:$C$3144,0),MATCH('Joined Data'!I$1,'Raw Election Data'!$A$1:$AN$1,0))</f>
        <v>7289</v>
      </c>
      <c r="J2720">
        <f>INDEX('Raw Election Data'!$A$1:$AN$3144,MATCH($C2720&amp;" "&amp;$B2720,'Raw Election Data'!$C$1:$C$3144,0),MATCH('Joined Data'!J$1,'Raw Election Data'!$A$1:$AN$1,0))</f>
        <v>1034</v>
      </c>
      <c r="K2720">
        <f>INDEX('Raw Election Data'!$A$1:$AN$3144,MATCH($C2720&amp;" "&amp;$B2720,'Raw Election Data'!$C$1:$C$3144,0),MATCH('Joined Data'!K$1,'Raw Election Data'!$A$1:$AN$1,0))</f>
        <v>1830</v>
      </c>
      <c r="L2720">
        <f>INDEX('Raw Election Data'!$A$1:$AN$3144,MATCH($C2720&amp;" "&amp;$B2720,'Raw Election Data'!$C$1:$C$3144,0),MATCH('Joined Data'!L$1,'Raw Election Data'!$A$1:$AN$1,0))</f>
        <v>2945</v>
      </c>
      <c r="M2720">
        <f>INDEX('Raw Election Data'!$A$1:$AN$3144,MATCH($C2720&amp;" "&amp;$B2720,'Raw Election Data'!$C$1:$C$3144,0),MATCH('Joined Data'!M$1,'Raw Election Data'!$A$1:$AN$1,0))</f>
        <v>0.35110356536502546</v>
      </c>
      <c r="N2720">
        <f>INDEX('Raw Election Data'!$A$1:$AN$3144,MATCH($C2720&amp;" "&amp;$B2720,'Raw Election Data'!$C$1:$C$3144,0),MATCH('Joined Data'!N$1,'Raw Election Data'!$A$1:$AN$1,0))</f>
        <v>0.62139219015280134</v>
      </c>
      <c r="O2720">
        <f>INDEX('Raw Election Data'!$A$1:$AN$3144,MATCH($C2720&amp;" "&amp;$B2720,'Raw Election Data'!$C$1:$C$3144,0),MATCH('Joined Data'!O$1,'Raw Election Data'!$A$1:$AN$1,0))</f>
        <v>-796</v>
      </c>
      <c r="P2720">
        <f>INDEX('Raw Election Data'!$A$1:$AN$3144,MATCH($C2720&amp;" "&amp;$B2720,'Raw Election Data'!$C$1:$C$3144,0),MATCH('Joined Data'!P$1,'Raw Election Data'!$A$1:$AN$1,0))</f>
        <v>796</v>
      </c>
      <c r="Q2720">
        <f>INDEX('Raw Election Data'!$A$1:$AN$3144,MATCH($C2720&amp;" "&amp;$B2720,'Raw Election Data'!$C$1:$C$3144,0),MATCH('Joined Data'!Q$1,'Raw Election Data'!$A$1:$AN$1,0))</f>
        <v>-0.27028862478777588</v>
      </c>
      <c r="R2720">
        <f>INDEX('Raw Election Data'!$A$1:$AN$3144,MATCH($C2720&amp;" "&amp;$B2720,'Raw Election Data'!$C$1:$C$3144,0),MATCH('Joined Data'!R$1,'Raw Election Data'!$A$1:$AN$1,0))</f>
        <v>0.27028862478777588</v>
      </c>
    </row>
    <row r="2721" spans="1:18" ht="13.5" hidden="1" customHeight="1" x14ac:dyDescent="0.15">
      <c r="A2721" t="s">
        <v>248</v>
      </c>
      <c r="B2721" t="s">
        <v>6397</v>
      </c>
      <c r="C2721" t="str">
        <f>INDEX(FIPS!$A$1:$E$3236,MATCH($F2721,FIPS!$D$1:$D$3236,0),5)</f>
        <v>Roberts County</v>
      </c>
      <c r="D2721" t="s">
        <v>296</v>
      </c>
      <c r="E2721" s="15" t="s">
        <v>278</v>
      </c>
      <c r="F2721" t="s">
        <v>6847</v>
      </c>
      <c r="G2721" t="s">
        <v>439</v>
      </c>
      <c r="H2721" t="str">
        <f>IFERROR(VLOOKUP($G2721,'Team Colors'!$A:$B,2,0),"#c9c9c9")</f>
        <v>#002244</v>
      </c>
      <c r="I2721">
        <f>INDEX('Raw Election Data'!$A$1:$AN$3144,MATCH($C2721&amp;" "&amp;$B2721,'Raw Election Data'!$C$1:$C$3144,0),MATCH('Joined Data'!I$1,'Raw Election Data'!$A$1:$AN$1,0))</f>
        <v>916</v>
      </c>
      <c r="J2721">
        <f>INDEX('Raw Election Data'!$A$1:$AN$3144,MATCH($C2721&amp;" "&amp;$B2721,'Raw Election Data'!$C$1:$C$3144,0),MATCH('Joined Data'!J$1,'Raw Election Data'!$A$1:$AN$1,0))</f>
        <v>20</v>
      </c>
      <c r="K2721">
        <f>INDEX('Raw Election Data'!$A$1:$AN$3144,MATCH($C2721&amp;" "&amp;$B2721,'Raw Election Data'!$C$1:$C$3144,0),MATCH('Joined Data'!K$1,'Raw Election Data'!$A$1:$AN$1,0))</f>
        <v>524</v>
      </c>
      <c r="L2721">
        <f>INDEX('Raw Election Data'!$A$1:$AN$3144,MATCH($C2721&amp;" "&amp;$B2721,'Raw Election Data'!$C$1:$C$3144,0),MATCH('Joined Data'!L$1,'Raw Election Data'!$A$1:$AN$1,0))</f>
        <v>550</v>
      </c>
      <c r="M2721">
        <f>INDEX('Raw Election Data'!$A$1:$AN$3144,MATCH($C2721&amp;" "&amp;$B2721,'Raw Election Data'!$C$1:$C$3144,0),MATCH('Joined Data'!M$1,'Raw Election Data'!$A$1:$AN$1,0))</f>
        <v>3.6363636363636362E-2</v>
      </c>
      <c r="N2721">
        <f>INDEX('Raw Election Data'!$A$1:$AN$3144,MATCH($C2721&amp;" "&amp;$B2721,'Raw Election Data'!$C$1:$C$3144,0),MATCH('Joined Data'!N$1,'Raw Election Data'!$A$1:$AN$1,0))</f>
        <v>0.95272727272727276</v>
      </c>
      <c r="O2721">
        <f>INDEX('Raw Election Data'!$A$1:$AN$3144,MATCH($C2721&amp;" "&amp;$B2721,'Raw Election Data'!$C$1:$C$3144,0),MATCH('Joined Data'!O$1,'Raw Election Data'!$A$1:$AN$1,0))</f>
        <v>-504</v>
      </c>
      <c r="P2721">
        <f>INDEX('Raw Election Data'!$A$1:$AN$3144,MATCH($C2721&amp;" "&amp;$B2721,'Raw Election Data'!$C$1:$C$3144,0),MATCH('Joined Data'!P$1,'Raw Election Data'!$A$1:$AN$1,0))</f>
        <v>504</v>
      </c>
      <c r="Q2721">
        <f>INDEX('Raw Election Data'!$A$1:$AN$3144,MATCH($C2721&amp;" "&amp;$B2721,'Raw Election Data'!$C$1:$C$3144,0),MATCH('Joined Data'!Q$1,'Raw Election Data'!$A$1:$AN$1,0))</f>
        <v>-0.91636363636363638</v>
      </c>
      <c r="R2721">
        <f>INDEX('Raw Election Data'!$A$1:$AN$3144,MATCH($C2721&amp;" "&amp;$B2721,'Raw Election Data'!$C$1:$C$3144,0),MATCH('Joined Data'!R$1,'Raw Election Data'!$A$1:$AN$1,0))</f>
        <v>0.91636363636363638</v>
      </c>
    </row>
    <row r="2722" spans="1:18" ht="13.5" hidden="1" customHeight="1" x14ac:dyDescent="0.15">
      <c r="A2722" t="s">
        <v>248</v>
      </c>
      <c r="B2722" t="s">
        <v>6397</v>
      </c>
      <c r="C2722" t="str">
        <f>INDEX(FIPS!$A$1:$E$3236,MATCH($F2722,FIPS!$D$1:$D$3236,0),5)</f>
        <v>Robertson County</v>
      </c>
      <c r="D2722" t="s">
        <v>296</v>
      </c>
      <c r="E2722" s="15" t="s">
        <v>279</v>
      </c>
      <c r="F2722" t="s">
        <v>6848</v>
      </c>
      <c r="G2722" t="s">
        <v>439</v>
      </c>
      <c r="H2722" t="str">
        <f>IFERROR(VLOOKUP($G2722,'Team Colors'!$A:$B,2,0),"#c9c9c9")</f>
        <v>#002244</v>
      </c>
      <c r="I2722">
        <f>INDEX('Raw Election Data'!$A$1:$AN$3144,MATCH($C2722&amp;" "&amp;$B2722,'Raw Election Data'!$C$1:$C$3144,0),MATCH('Joined Data'!I$1,'Raw Election Data'!$A$1:$AN$1,0))</f>
        <v>16659</v>
      </c>
      <c r="J2722">
        <f>INDEX('Raw Election Data'!$A$1:$AN$3144,MATCH($C2722&amp;" "&amp;$B2722,'Raw Election Data'!$C$1:$C$3144,0),MATCH('Joined Data'!J$1,'Raw Election Data'!$A$1:$AN$1,0))</f>
        <v>2203</v>
      </c>
      <c r="K2722">
        <f>INDEX('Raw Election Data'!$A$1:$AN$3144,MATCH($C2722&amp;" "&amp;$B2722,'Raw Election Data'!$C$1:$C$3144,0),MATCH('Joined Data'!K$1,'Raw Election Data'!$A$1:$AN$1,0))</f>
        <v>4665</v>
      </c>
      <c r="L2722">
        <f>INDEX('Raw Election Data'!$A$1:$AN$3144,MATCH($C2722&amp;" "&amp;$B2722,'Raw Election Data'!$C$1:$C$3144,0),MATCH('Joined Data'!L$1,'Raw Election Data'!$A$1:$AN$1,0))</f>
        <v>7010</v>
      </c>
      <c r="M2722">
        <f>INDEX('Raw Election Data'!$A$1:$AN$3144,MATCH($C2722&amp;" "&amp;$B2722,'Raw Election Data'!$C$1:$C$3144,0),MATCH('Joined Data'!M$1,'Raw Election Data'!$A$1:$AN$1,0))</f>
        <v>0.31426533523537803</v>
      </c>
      <c r="N2722">
        <f>INDEX('Raw Election Data'!$A$1:$AN$3144,MATCH($C2722&amp;" "&amp;$B2722,'Raw Election Data'!$C$1:$C$3144,0),MATCH('Joined Data'!N$1,'Raw Election Data'!$A$1:$AN$1,0))</f>
        <v>0.66547788873038516</v>
      </c>
      <c r="O2722">
        <f>INDEX('Raw Election Data'!$A$1:$AN$3144,MATCH($C2722&amp;" "&amp;$B2722,'Raw Election Data'!$C$1:$C$3144,0),MATCH('Joined Data'!O$1,'Raw Election Data'!$A$1:$AN$1,0))</f>
        <v>-2462</v>
      </c>
      <c r="P2722">
        <f>INDEX('Raw Election Data'!$A$1:$AN$3144,MATCH($C2722&amp;" "&amp;$B2722,'Raw Election Data'!$C$1:$C$3144,0),MATCH('Joined Data'!P$1,'Raw Election Data'!$A$1:$AN$1,0))</f>
        <v>2462</v>
      </c>
      <c r="Q2722">
        <f>INDEX('Raw Election Data'!$A$1:$AN$3144,MATCH($C2722&amp;" "&amp;$B2722,'Raw Election Data'!$C$1:$C$3144,0),MATCH('Joined Data'!Q$1,'Raw Election Data'!$A$1:$AN$1,0))</f>
        <v>-0.35121255349500713</v>
      </c>
      <c r="R2722">
        <f>INDEX('Raw Election Data'!$A$1:$AN$3144,MATCH($C2722&amp;" "&amp;$B2722,'Raw Election Data'!$C$1:$C$3144,0),MATCH('Joined Data'!R$1,'Raw Election Data'!$A$1:$AN$1,0))</f>
        <v>0.35121255349500713</v>
      </c>
    </row>
    <row r="2723" spans="1:18" ht="13.5" hidden="1" customHeight="1" x14ac:dyDescent="0.15">
      <c r="A2723" t="s">
        <v>248</v>
      </c>
      <c r="B2723" t="s">
        <v>6397</v>
      </c>
      <c r="C2723" t="str">
        <f>INDEX(FIPS!$A$1:$E$3236,MATCH($F2723,FIPS!$D$1:$D$3236,0),5)</f>
        <v>Rockwall County</v>
      </c>
      <c r="D2723" t="s">
        <v>296</v>
      </c>
      <c r="E2723" s="15" t="s">
        <v>325</v>
      </c>
      <c r="F2723" t="s">
        <v>6850</v>
      </c>
      <c r="G2723" t="s">
        <v>439</v>
      </c>
      <c r="H2723" t="str">
        <f>IFERROR(VLOOKUP($G2723,'Team Colors'!$A:$B,2,0),"#c9c9c9")</f>
        <v>#002244</v>
      </c>
      <c r="I2723">
        <f>INDEX('Raw Election Data'!$A$1:$AN$3144,MATCH($C2723&amp;" "&amp;$B2723,'Raw Election Data'!$C$1:$C$3144,0),MATCH('Joined Data'!I$1,'Raw Election Data'!$A$1:$AN$1,0))</f>
        <v>90861</v>
      </c>
      <c r="J2723">
        <f>INDEX('Raw Election Data'!$A$1:$AN$3144,MATCH($C2723&amp;" "&amp;$B2723,'Raw Election Data'!$C$1:$C$3144,0),MATCH('Joined Data'!J$1,'Raw Election Data'!$A$1:$AN$1,0))</f>
        <v>9633</v>
      </c>
      <c r="K2723">
        <f>INDEX('Raw Election Data'!$A$1:$AN$3144,MATCH($C2723&amp;" "&amp;$B2723,'Raw Election Data'!$C$1:$C$3144,0),MATCH('Joined Data'!K$1,'Raw Election Data'!$A$1:$AN$1,0))</f>
        <v>28396</v>
      </c>
      <c r="L2723">
        <f>INDEX('Raw Election Data'!$A$1:$AN$3144,MATCH($C2723&amp;" "&amp;$B2723,'Raw Election Data'!$C$1:$C$3144,0),MATCH('Joined Data'!L$1,'Raw Election Data'!$A$1:$AN$1,0))</f>
        <v>39529</v>
      </c>
      <c r="M2723">
        <f>INDEX('Raw Election Data'!$A$1:$AN$3144,MATCH($C2723&amp;" "&amp;$B2723,'Raw Election Data'!$C$1:$C$3144,0),MATCH('Joined Data'!M$1,'Raw Election Data'!$A$1:$AN$1,0))</f>
        <v>0.24369450277011814</v>
      </c>
      <c r="N2723">
        <f>INDEX('Raw Election Data'!$A$1:$AN$3144,MATCH($C2723&amp;" "&amp;$B2723,'Raw Election Data'!$C$1:$C$3144,0),MATCH('Joined Data'!N$1,'Raw Election Data'!$A$1:$AN$1,0))</f>
        <v>0.71835867337903814</v>
      </c>
      <c r="O2723">
        <f>INDEX('Raw Election Data'!$A$1:$AN$3144,MATCH($C2723&amp;" "&amp;$B2723,'Raw Election Data'!$C$1:$C$3144,0),MATCH('Joined Data'!O$1,'Raw Election Data'!$A$1:$AN$1,0))</f>
        <v>-18763</v>
      </c>
      <c r="P2723">
        <f>INDEX('Raw Election Data'!$A$1:$AN$3144,MATCH($C2723&amp;" "&amp;$B2723,'Raw Election Data'!$C$1:$C$3144,0),MATCH('Joined Data'!P$1,'Raw Election Data'!$A$1:$AN$1,0))</f>
        <v>18763</v>
      </c>
      <c r="Q2723">
        <f>INDEX('Raw Election Data'!$A$1:$AN$3144,MATCH($C2723&amp;" "&amp;$B2723,'Raw Election Data'!$C$1:$C$3144,0),MATCH('Joined Data'!Q$1,'Raw Election Data'!$A$1:$AN$1,0))</f>
        <v>-0.47466417060891997</v>
      </c>
      <c r="R2723">
        <f>INDEX('Raw Election Data'!$A$1:$AN$3144,MATCH($C2723&amp;" "&amp;$B2723,'Raw Election Data'!$C$1:$C$3144,0),MATCH('Joined Data'!R$1,'Raw Election Data'!$A$1:$AN$1,0))</f>
        <v>0.47466417060891997</v>
      </c>
    </row>
    <row r="2724" spans="1:18" ht="13.5" hidden="1" customHeight="1" x14ac:dyDescent="0.15">
      <c r="A2724" t="s">
        <v>248</v>
      </c>
      <c r="B2724" t="s">
        <v>6397</v>
      </c>
      <c r="C2724" t="str">
        <f>INDEX(FIPS!$A$1:$E$3236,MATCH($F2724,FIPS!$D$1:$D$3236,0),5)</f>
        <v>Runnels County</v>
      </c>
      <c r="D2724" t="s">
        <v>296</v>
      </c>
      <c r="E2724" s="15" t="s">
        <v>326</v>
      </c>
      <c r="F2724" t="s">
        <v>6852</v>
      </c>
      <c r="G2724" t="s">
        <v>439</v>
      </c>
      <c r="H2724" t="str">
        <f>IFERROR(VLOOKUP($G2724,'Team Colors'!$A:$B,2,0),"#c9c9c9")</f>
        <v>#002244</v>
      </c>
      <c r="I2724">
        <f>INDEX('Raw Election Data'!$A$1:$AN$3144,MATCH($C2724&amp;" "&amp;$B2724,'Raw Election Data'!$C$1:$C$3144,0),MATCH('Joined Data'!I$1,'Raw Election Data'!$A$1:$AN$1,0))</f>
        <v>10551</v>
      </c>
      <c r="J2724">
        <f>INDEX('Raw Election Data'!$A$1:$AN$3144,MATCH($C2724&amp;" "&amp;$B2724,'Raw Election Data'!$C$1:$C$3144,0),MATCH('Joined Data'!J$1,'Raw Election Data'!$A$1:$AN$1,0))</f>
        <v>452</v>
      </c>
      <c r="K2724">
        <f>INDEX('Raw Election Data'!$A$1:$AN$3144,MATCH($C2724&amp;" "&amp;$B2724,'Raw Election Data'!$C$1:$C$3144,0),MATCH('Joined Data'!K$1,'Raw Election Data'!$A$1:$AN$1,0))</f>
        <v>3241</v>
      </c>
      <c r="L2724">
        <f>INDEX('Raw Election Data'!$A$1:$AN$3144,MATCH($C2724&amp;" "&amp;$B2724,'Raw Election Data'!$C$1:$C$3144,0),MATCH('Joined Data'!L$1,'Raw Election Data'!$A$1:$AN$1,0))</f>
        <v>3765</v>
      </c>
      <c r="M2724">
        <f>INDEX('Raw Election Data'!$A$1:$AN$3144,MATCH($C2724&amp;" "&amp;$B2724,'Raw Election Data'!$C$1:$C$3144,0),MATCH('Joined Data'!M$1,'Raw Election Data'!$A$1:$AN$1,0))</f>
        <v>0.1200531208499336</v>
      </c>
      <c r="N2724">
        <f>INDEX('Raw Election Data'!$A$1:$AN$3144,MATCH($C2724&amp;" "&amp;$B2724,'Raw Election Data'!$C$1:$C$3144,0),MATCH('Joined Data'!N$1,'Raw Election Data'!$A$1:$AN$1,0))</f>
        <v>0.86082337317397073</v>
      </c>
      <c r="O2724">
        <f>INDEX('Raw Election Data'!$A$1:$AN$3144,MATCH($C2724&amp;" "&amp;$B2724,'Raw Election Data'!$C$1:$C$3144,0),MATCH('Joined Data'!O$1,'Raw Election Data'!$A$1:$AN$1,0))</f>
        <v>-2789</v>
      </c>
      <c r="P2724">
        <f>INDEX('Raw Election Data'!$A$1:$AN$3144,MATCH($C2724&amp;" "&amp;$B2724,'Raw Election Data'!$C$1:$C$3144,0),MATCH('Joined Data'!P$1,'Raw Election Data'!$A$1:$AN$1,0))</f>
        <v>2789</v>
      </c>
      <c r="Q2724">
        <f>INDEX('Raw Election Data'!$A$1:$AN$3144,MATCH($C2724&amp;" "&amp;$B2724,'Raw Election Data'!$C$1:$C$3144,0),MATCH('Joined Data'!Q$1,'Raw Election Data'!$A$1:$AN$1,0))</f>
        <v>-0.74077025232403715</v>
      </c>
      <c r="R2724">
        <f>INDEX('Raw Election Data'!$A$1:$AN$3144,MATCH($C2724&amp;" "&amp;$B2724,'Raw Election Data'!$C$1:$C$3144,0),MATCH('Joined Data'!R$1,'Raw Election Data'!$A$1:$AN$1,0))</f>
        <v>0.74077025232403715</v>
      </c>
    </row>
    <row r="2725" spans="1:18" ht="13.5" hidden="1" customHeight="1" x14ac:dyDescent="0.15">
      <c r="A2725" t="s">
        <v>248</v>
      </c>
      <c r="B2725" t="s">
        <v>6397</v>
      </c>
      <c r="C2725" t="str">
        <f>INDEX(FIPS!$A$1:$E$3236,MATCH($F2725,FIPS!$D$1:$D$3236,0),5)</f>
        <v>Rusk County</v>
      </c>
      <c r="D2725" t="s">
        <v>296</v>
      </c>
      <c r="E2725" s="15" t="s">
        <v>327</v>
      </c>
      <c r="F2725" t="s">
        <v>6854</v>
      </c>
      <c r="G2725" t="s">
        <v>439</v>
      </c>
      <c r="H2725" t="str">
        <f>IFERROR(VLOOKUP($G2725,'Team Colors'!$A:$B,2,0),"#c9c9c9")</f>
        <v>#002244</v>
      </c>
      <c r="I2725">
        <f>INDEX('Raw Election Data'!$A$1:$AN$3144,MATCH($C2725&amp;" "&amp;$B2725,'Raw Election Data'!$C$1:$C$3144,0),MATCH('Joined Data'!I$1,'Raw Election Data'!$A$1:$AN$1,0))</f>
        <v>53070</v>
      </c>
      <c r="J2725">
        <f>INDEX('Raw Election Data'!$A$1:$AN$3144,MATCH($C2725&amp;" "&amp;$B2725,'Raw Election Data'!$C$1:$C$3144,0),MATCH('Joined Data'!J$1,'Raw Election Data'!$A$1:$AN$1,0))</f>
        <v>3935</v>
      </c>
      <c r="K2725">
        <f>INDEX('Raw Election Data'!$A$1:$AN$3144,MATCH($C2725&amp;" "&amp;$B2725,'Raw Election Data'!$C$1:$C$3144,0),MATCH('Joined Data'!K$1,'Raw Election Data'!$A$1:$AN$1,0))</f>
        <v>14675</v>
      </c>
      <c r="L2725">
        <f>INDEX('Raw Election Data'!$A$1:$AN$3144,MATCH($C2725&amp;" "&amp;$B2725,'Raw Election Data'!$C$1:$C$3144,0),MATCH('Joined Data'!L$1,'Raw Election Data'!$A$1:$AN$1,0))</f>
        <v>18994</v>
      </c>
      <c r="M2725">
        <f>INDEX('Raw Election Data'!$A$1:$AN$3144,MATCH($C2725&amp;" "&amp;$B2725,'Raw Election Data'!$C$1:$C$3144,0),MATCH('Joined Data'!M$1,'Raw Election Data'!$A$1:$AN$1,0))</f>
        <v>0.20717068547962514</v>
      </c>
      <c r="N2725">
        <f>INDEX('Raw Election Data'!$A$1:$AN$3144,MATCH($C2725&amp;" "&amp;$B2725,'Raw Election Data'!$C$1:$C$3144,0),MATCH('Joined Data'!N$1,'Raw Election Data'!$A$1:$AN$1,0))</f>
        <v>0.77261240391702646</v>
      </c>
      <c r="O2725">
        <f>INDEX('Raw Election Data'!$A$1:$AN$3144,MATCH($C2725&amp;" "&amp;$B2725,'Raw Election Data'!$C$1:$C$3144,0),MATCH('Joined Data'!O$1,'Raw Election Data'!$A$1:$AN$1,0))</f>
        <v>-10740</v>
      </c>
      <c r="P2725">
        <f>INDEX('Raw Election Data'!$A$1:$AN$3144,MATCH($C2725&amp;" "&amp;$B2725,'Raw Election Data'!$C$1:$C$3144,0),MATCH('Joined Data'!P$1,'Raw Election Data'!$A$1:$AN$1,0))</f>
        <v>10740</v>
      </c>
      <c r="Q2725">
        <f>INDEX('Raw Election Data'!$A$1:$AN$3144,MATCH($C2725&amp;" "&amp;$B2725,'Raw Election Data'!$C$1:$C$3144,0),MATCH('Joined Data'!Q$1,'Raw Election Data'!$A$1:$AN$1,0))</f>
        <v>-0.56544171843740132</v>
      </c>
      <c r="R2725">
        <f>INDEX('Raw Election Data'!$A$1:$AN$3144,MATCH($C2725&amp;" "&amp;$B2725,'Raw Election Data'!$C$1:$C$3144,0),MATCH('Joined Data'!R$1,'Raw Election Data'!$A$1:$AN$1,0))</f>
        <v>0.56544171843740132</v>
      </c>
    </row>
    <row r="2726" spans="1:18" ht="13.5" hidden="1" customHeight="1" x14ac:dyDescent="0.15">
      <c r="A2726" t="s">
        <v>248</v>
      </c>
      <c r="B2726" t="s">
        <v>6397</v>
      </c>
      <c r="C2726" t="str">
        <f>INDEX(FIPS!$A$1:$E$3236,MATCH($F2726,FIPS!$D$1:$D$3236,0),5)</f>
        <v>Sabine County</v>
      </c>
      <c r="D2726" t="s">
        <v>296</v>
      </c>
      <c r="E2726" s="15" t="s">
        <v>328</v>
      </c>
      <c r="F2726" t="s">
        <v>6856</v>
      </c>
      <c r="G2726" t="s">
        <v>439</v>
      </c>
      <c r="H2726" t="str">
        <f>IFERROR(VLOOKUP($G2726,'Team Colors'!$A:$B,2,0),"#c9c9c9")</f>
        <v>#002244</v>
      </c>
      <c r="I2726">
        <f>INDEX('Raw Election Data'!$A$1:$AN$3144,MATCH($C2726&amp;" "&amp;$B2726,'Raw Election Data'!$C$1:$C$3144,0),MATCH('Joined Data'!I$1,'Raw Election Data'!$A$1:$AN$1,0))</f>
        <v>10368</v>
      </c>
      <c r="J2726">
        <f>INDEX('Raw Election Data'!$A$1:$AN$3144,MATCH($C2726&amp;" "&amp;$B2726,'Raw Election Data'!$C$1:$C$3144,0),MATCH('Joined Data'!J$1,'Raw Election Data'!$A$1:$AN$1,0))</f>
        <v>614</v>
      </c>
      <c r="K2726">
        <f>INDEX('Raw Election Data'!$A$1:$AN$3144,MATCH($C2726&amp;" "&amp;$B2726,'Raw Election Data'!$C$1:$C$3144,0),MATCH('Joined Data'!K$1,'Raw Election Data'!$A$1:$AN$1,0))</f>
        <v>3992</v>
      </c>
      <c r="L2726">
        <f>INDEX('Raw Election Data'!$A$1:$AN$3144,MATCH($C2726&amp;" "&amp;$B2726,'Raw Election Data'!$C$1:$C$3144,0),MATCH('Joined Data'!L$1,'Raw Election Data'!$A$1:$AN$1,0))</f>
        <v>4642</v>
      </c>
      <c r="M2726">
        <f>INDEX('Raw Election Data'!$A$1:$AN$3144,MATCH($C2726&amp;" "&amp;$B2726,'Raw Election Data'!$C$1:$C$3144,0),MATCH('Joined Data'!M$1,'Raw Election Data'!$A$1:$AN$1,0))</f>
        <v>0.13227057302886686</v>
      </c>
      <c r="N2726">
        <f>INDEX('Raw Election Data'!$A$1:$AN$3144,MATCH($C2726&amp;" "&amp;$B2726,'Raw Election Data'!$C$1:$C$3144,0),MATCH('Joined Data'!N$1,'Raw Election Data'!$A$1:$AN$1,0))</f>
        <v>0.85997414907367509</v>
      </c>
      <c r="O2726">
        <f>INDEX('Raw Election Data'!$A$1:$AN$3144,MATCH($C2726&amp;" "&amp;$B2726,'Raw Election Data'!$C$1:$C$3144,0),MATCH('Joined Data'!O$1,'Raw Election Data'!$A$1:$AN$1,0))</f>
        <v>-3378</v>
      </c>
      <c r="P2726">
        <f>INDEX('Raw Election Data'!$A$1:$AN$3144,MATCH($C2726&amp;" "&amp;$B2726,'Raw Election Data'!$C$1:$C$3144,0),MATCH('Joined Data'!P$1,'Raw Election Data'!$A$1:$AN$1,0))</f>
        <v>3378</v>
      </c>
      <c r="Q2726">
        <f>INDEX('Raw Election Data'!$A$1:$AN$3144,MATCH($C2726&amp;" "&amp;$B2726,'Raw Election Data'!$C$1:$C$3144,0),MATCH('Joined Data'!Q$1,'Raw Election Data'!$A$1:$AN$1,0))</f>
        <v>-0.72770357604480829</v>
      </c>
      <c r="R2726">
        <f>INDEX('Raw Election Data'!$A$1:$AN$3144,MATCH($C2726&amp;" "&amp;$B2726,'Raw Election Data'!$C$1:$C$3144,0),MATCH('Joined Data'!R$1,'Raw Election Data'!$A$1:$AN$1,0))</f>
        <v>0.72770357604480829</v>
      </c>
    </row>
    <row r="2727" spans="1:18" ht="13.5" hidden="1" customHeight="1" x14ac:dyDescent="0.15">
      <c r="A2727" t="s">
        <v>248</v>
      </c>
      <c r="B2727" t="s">
        <v>6397</v>
      </c>
      <c r="C2727" t="str">
        <f>INDEX(FIPS!$A$1:$E$3236,MATCH($F2727,FIPS!$D$1:$D$3236,0),5)</f>
        <v>San Augustine County</v>
      </c>
      <c r="D2727" t="s">
        <v>296</v>
      </c>
      <c r="E2727" s="15" t="s">
        <v>329</v>
      </c>
      <c r="F2727" t="s">
        <v>6858</v>
      </c>
      <c r="G2727" t="s">
        <v>439</v>
      </c>
      <c r="H2727" t="str">
        <f>IFERROR(VLOOKUP($G2727,'Team Colors'!$A:$B,2,0),"#c9c9c9")</f>
        <v>#002244</v>
      </c>
      <c r="I2727">
        <f>INDEX('Raw Election Data'!$A$1:$AN$3144,MATCH($C2727&amp;" "&amp;$B2727,'Raw Election Data'!$C$1:$C$3144,0),MATCH('Joined Data'!I$1,'Raw Election Data'!$A$1:$AN$1,0))</f>
        <v>8473</v>
      </c>
      <c r="J2727">
        <f>INDEX('Raw Election Data'!$A$1:$AN$3144,MATCH($C2727&amp;" "&amp;$B2727,'Raw Election Data'!$C$1:$C$3144,0),MATCH('Joined Data'!J$1,'Raw Election Data'!$A$1:$AN$1,0))</f>
        <v>907</v>
      </c>
      <c r="K2727">
        <f>INDEX('Raw Election Data'!$A$1:$AN$3144,MATCH($C2727&amp;" "&amp;$B2727,'Raw Election Data'!$C$1:$C$3144,0),MATCH('Joined Data'!K$1,'Raw Election Data'!$A$1:$AN$1,0))</f>
        <v>2620</v>
      </c>
      <c r="L2727">
        <f>INDEX('Raw Election Data'!$A$1:$AN$3144,MATCH($C2727&amp;" "&amp;$B2727,'Raw Election Data'!$C$1:$C$3144,0),MATCH('Joined Data'!L$1,'Raw Election Data'!$A$1:$AN$1,0))</f>
        <v>3563</v>
      </c>
      <c r="M2727">
        <f>INDEX('Raw Election Data'!$A$1:$AN$3144,MATCH($C2727&amp;" "&amp;$B2727,'Raw Election Data'!$C$1:$C$3144,0),MATCH('Joined Data'!M$1,'Raw Election Data'!$A$1:$AN$1,0))</f>
        <v>0.25456076340162787</v>
      </c>
      <c r="N2727">
        <f>INDEX('Raw Election Data'!$A$1:$AN$3144,MATCH($C2727&amp;" "&amp;$B2727,'Raw Election Data'!$C$1:$C$3144,0),MATCH('Joined Data'!N$1,'Raw Election Data'!$A$1:$AN$1,0))</f>
        <v>0.73533539152399663</v>
      </c>
      <c r="O2727">
        <f>INDEX('Raw Election Data'!$A$1:$AN$3144,MATCH($C2727&amp;" "&amp;$B2727,'Raw Election Data'!$C$1:$C$3144,0),MATCH('Joined Data'!O$1,'Raw Election Data'!$A$1:$AN$1,0))</f>
        <v>-1713</v>
      </c>
      <c r="P2727">
        <f>INDEX('Raw Election Data'!$A$1:$AN$3144,MATCH($C2727&amp;" "&amp;$B2727,'Raw Election Data'!$C$1:$C$3144,0),MATCH('Joined Data'!P$1,'Raw Election Data'!$A$1:$AN$1,0))</f>
        <v>1713</v>
      </c>
      <c r="Q2727">
        <f>INDEX('Raw Election Data'!$A$1:$AN$3144,MATCH($C2727&amp;" "&amp;$B2727,'Raw Election Data'!$C$1:$C$3144,0),MATCH('Joined Data'!Q$1,'Raw Election Data'!$A$1:$AN$1,0))</f>
        <v>-0.48077462812236876</v>
      </c>
      <c r="R2727">
        <f>INDEX('Raw Election Data'!$A$1:$AN$3144,MATCH($C2727&amp;" "&amp;$B2727,'Raw Election Data'!$C$1:$C$3144,0),MATCH('Joined Data'!R$1,'Raw Election Data'!$A$1:$AN$1,0))</f>
        <v>0.48077462812236876</v>
      </c>
    </row>
    <row r="2728" spans="1:18" ht="13.5" hidden="1" customHeight="1" x14ac:dyDescent="0.15">
      <c r="A2728" t="s">
        <v>248</v>
      </c>
      <c r="B2728" t="s">
        <v>6397</v>
      </c>
      <c r="C2728" t="str">
        <f>INDEX(FIPS!$A$1:$E$3236,MATCH($F2728,FIPS!$D$1:$D$3236,0),5)</f>
        <v>San Jacinto County</v>
      </c>
      <c r="D2728" t="s">
        <v>296</v>
      </c>
      <c r="E2728" s="15" t="s">
        <v>330</v>
      </c>
      <c r="F2728" t="s">
        <v>6860</v>
      </c>
      <c r="G2728" t="s">
        <v>7759</v>
      </c>
      <c r="H2728" t="str">
        <f>IFERROR(VLOOKUP($G2728,'Team Colors'!$A:$B,2,0),"#c9c9c9")</f>
        <v>#a71930</v>
      </c>
      <c r="I2728">
        <f>INDEX('Raw Election Data'!$A$1:$AN$3144,MATCH($C2728&amp;" "&amp;$B2728,'Raw Election Data'!$C$1:$C$3144,0),MATCH('Joined Data'!I$1,'Raw Election Data'!$A$1:$AN$1,0))</f>
        <v>27413</v>
      </c>
      <c r="J2728">
        <f>INDEX('Raw Election Data'!$A$1:$AN$3144,MATCH($C2728&amp;" "&amp;$B2728,'Raw Election Data'!$C$1:$C$3144,0),MATCH('Joined Data'!J$1,'Raw Election Data'!$A$1:$AN$1,0))</f>
        <v>2034</v>
      </c>
      <c r="K2728">
        <f>INDEX('Raw Election Data'!$A$1:$AN$3144,MATCH($C2728&amp;" "&amp;$B2728,'Raw Election Data'!$C$1:$C$3144,0),MATCH('Joined Data'!K$1,'Raw Election Data'!$A$1:$AN$1,0))</f>
        <v>8050</v>
      </c>
      <c r="L2728">
        <f>INDEX('Raw Election Data'!$A$1:$AN$3144,MATCH($C2728&amp;" "&amp;$B2728,'Raw Election Data'!$C$1:$C$3144,0),MATCH('Joined Data'!L$1,'Raw Election Data'!$A$1:$AN$1,0))</f>
        <v>10305</v>
      </c>
      <c r="M2728">
        <f>INDEX('Raw Election Data'!$A$1:$AN$3144,MATCH($C2728&amp;" "&amp;$B2728,'Raw Election Data'!$C$1:$C$3144,0),MATCH('Joined Data'!M$1,'Raw Election Data'!$A$1:$AN$1,0))</f>
        <v>0.19737991266375546</v>
      </c>
      <c r="N2728">
        <f>INDEX('Raw Election Data'!$A$1:$AN$3144,MATCH($C2728&amp;" "&amp;$B2728,'Raw Election Data'!$C$1:$C$3144,0),MATCH('Joined Data'!N$1,'Raw Election Data'!$A$1:$AN$1,0))</f>
        <v>0.78117418728772436</v>
      </c>
      <c r="O2728">
        <f>INDEX('Raw Election Data'!$A$1:$AN$3144,MATCH($C2728&amp;" "&amp;$B2728,'Raw Election Data'!$C$1:$C$3144,0),MATCH('Joined Data'!O$1,'Raw Election Data'!$A$1:$AN$1,0))</f>
        <v>-6016</v>
      </c>
      <c r="P2728">
        <f>INDEX('Raw Election Data'!$A$1:$AN$3144,MATCH($C2728&amp;" "&amp;$B2728,'Raw Election Data'!$C$1:$C$3144,0),MATCH('Joined Data'!P$1,'Raw Election Data'!$A$1:$AN$1,0))</f>
        <v>6016</v>
      </c>
      <c r="Q2728">
        <f>INDEX('Raw Election Data'!$A$1:$AN$3144,MATCH($C2728&amp;" "&amp;$B2728,'Raw Election Data'!$C$1:$C$3144,0),MATCH('Joined Data'!Q$1,'Raw Election Data'!$A$1:$AN$1,0))</f>
        <v>-0.58379427462396893</v>
      </c>
      <c r="R2728">
        <f>INDEX('Raw Election Data'!$A$1:$AN$3144,MATCH($C2728&amp;" "&amp;$B2728,'Raw Election Data'!$C$1:$C$3144,0),MATCH('Joined Data'!R$1,'Raw Election Data'!$A$1:$AN$1,0))</f>
        <v>0.58379427462396893</v>
      </c>
    </row>
    <row r="2729" spans="1:18" ht="13.5" hidden="1" customHeight="1" x14ac:dyDescent="0.15">
      <c r="A2729" t="s">
        <v>248</v>
      </c>
      <c r="B2729" t="s">
        <v>6397</v>
      </c>
      <c r="C2729" t="str">
        <f>INDEX(FIPS!$A$1:$E$3236,MATCH($F2729,FIPS!$D$1:$D$3236,0),5)</f>
        <v>San Patricio County</v>
      </c>
      <c r="D2729" t="s">
        <v>296</v>
      </c>
      <c r="E2729" s="15" t="s">
        <v>331</v>
      </c>
      <c r="F2729" t="s">
        <v>6862</v>
      </c>
      <c r="G2729" t="s">
        <v>439</v>
      </c>
      <c r="H2729" t="str">
        <f>IFERROR(VLOOKUP($G2729,'Team Colors'!$A:$B,2,0),"#c9c9c9")</f>
        <v>#002244</v>
      </c>
      <c r="I2729">
        <f>INDEX('Raw Election Data'!$A$1:$AN$3144,MATCH($C2729&amp;" "&amp;$B2729,'Raw Election Data'!$C$1:$C$3144,0),MATCH('Joined Data'!I$1,'Raw Election Data'!$A$1:$AN$1,0))</f>
        <v>67357</v>
      </c>
      <c r="J2729">
        <f>INDEX('Raw Election Data'!$A$1:$AN$3144,MATCH($C2729&amp;" "&amp;$B2729,'Raw Election Data'!$C$1:$C$3144,0),MATCH('Joined Data'!J$1,'Raw Election Data'!$A$1:$AN$1,0))</f>
        <v>7825</v>
      </c>
      <c r="K2729">
        <f>INDEX('Raw Election Data'!$A$1:$AN$3144,MATCH($C2729&amp;" "&amp;$B2729,'Raw Election Data'!$C$1:$C$3144,0),MATCH('Joined Data'!K$1,'Raw Election Data'!$A$1:$AN$1,0))</f>
        <v>13004</v>
      </c>
      <c r="L2729">
        <f>INDEX('Raw Election Data'!$A$1:$AN$3144,MATCH($C2729&amp;" "&amp;$B2729,'Raw Election Data'!$C$1:$C$3144,0),MATCH('Joined Data'!L$1,'Raw Election Data'!$A$1:$AN$1,0))</f>
        <v>21513</v>
      </c>
      <c r="M2729">
        <f>INDEX('Raw Election Data'!$A$1:$AN$3144,MATCH($C2729&amp;" "&amp;$B2729,'Raw Election Data'!$C$1:$C$3144,0),MATCH('Joined Data'!M$1,'Raw Election Data'!$A$1:$AN$1,0))</f>
        <v>0.36373355645423699</v>
      </c>
      <c r="N2729">
        <f>INDEX('Raw Election Data'!$A$1:$AN$3144,MATCH($C2729&amp;" "&amp;$B2729,'Raw Election Data'!$C$1:$C$3144,0),MATCH('Joined Data'!N$1,'Raw Election Data'!$A$1:$AN$1,0))</f>
        <v>0.60447171477711148</v>
      </c>
      <c r="O2729">
        <f>INDEX('Raw Election Data'!$A$1:$AN$3144,MATCH($C2729&amp;" "&amp;$B2729,'Raw Election Data'!$C$1:$C$3144,0),MATCH('Joined Data'!O$1,'Raw Election Data'!$A$1:$AN$1,0))</f>
        <v>-5179</v>
      </c>
      <c r="P2729">
        <f>INDEX('Raw Election Data'!$A$1:$AN$3144,MATCH($C2729&amp;" "&amp;$B2729,'Raw Election Data'!$C$1:$C$3144,0),MATCH('Joined Data'!P$1,'Raw Election Data'!$A$1:$AN$1,0))</f>
        <v>5179</v>
      </c>
      <c r="Q2729">
        <f>INDEX('Raw Election Data'!$A$1:$AN$3144,MATCH($C2729&amp;" "&amp;$B2729,'Raw Election Data'!$C$1:$C$3144,0),MATCH('Joined Data'!Q$1,'Raw Election Data'!$A$1:$AN$1,0))</f>
        <v>-0.24073815832287448</v>
      </c>
      <c r="R2729">
        <f>INDEX('Raw Election Data'!$A$1:$AN$3144,MATCH($C2729&amp;" "&amp;$B2729,'Raw Election Data'!$C$1:$C$3144,0),MATCH('Joined Data'!R$1,'Raw Election Data'!$A$1:$AN$1,0))</f>
        <v>0.24073815832287448</v>
      </c>
    </row>
    <row r="2730" spans="1:18" ht="13.5" hidden="1" customHeight="1" x14ac:dyDescent="0.15">
      <c r="A2730" t="s">
        <v>248</v>
      </c>
      <c r="B2730" t="s">
        <v>6397</v>
      </c>
      <c r="C2730" t="str">
        <f>INDEX(FIPS!$A$1:$E$3236,MATCH($F2730,FIPS!$D$1:$D$3236,0),5)</f>
        <v>San Saba County</v>
      </c>
      <c r="D2730" t="s">
        <v>296</v>
      </c>
      <c r="E2730" s="15" t="s">
        <v>332</v>
      </c>
      <c r="F2730" t="s">
        <v>6864</v>
      </c>
      <c r="G2730" t="s">
        <v>439</v>
      </c>
      <c r="H2730" t="str">
        <f>IFERROR(VLOOKUP($G2730,'Team Colors'!$A:$B,2,0),"#c9c9c9")</f>
        <v>#002244</v>
      </c>
      <c r="I2730">
        <f>INDEX('Raw Election Data'!$A$1:$AN$3144,MATCH($C2730&amp;" "&amp;$B2730,'Raw Election Data'!$C$1:$C$3144,0),MATCH('Joined Data'!I$1,'Raw Election Data'!$A$1:$AN$1,0))</f>
        <v>5901</v>
      </c>
      <c r="J2730">
        <f>INDEX('Raw Election Data'!$A$1:$AN$3144,MATCH($C2730&amp;" "&amp;$B2730,'Raw Election Data'!$C$1:$C$3144,0),MATCH('Joined Data'!J$1,'Raw Election Data'!$A$1:$AN$1,0))</f>
        <v>293</v>
      </c>
      <c r="K2730">
        <f>INDEX('Raw Election Data'!$A$1:$AN$3144,MATCH($C2730&amp;" "&amp;$B2730,'Raw Election Data'!$C$1:$C$3144,0),MATCH('Joined Data'!K$1,'Raw Election Data'!$A$1:$AN$1,0))</f>
        <v>2025</v>
      </c>
      <c r="L2730">
        <f>INDEX('Raw Election Data'!$A$1:$AN$3144,MATCH($C2730&amp;" "&amp;$B2730,'Raw Election Data'!$C$1:$C$3144,0),MATCH('Joined Data'!L$1,'Raw Election Data'!$A$1:$AN$1,0))</f>
        <v>2354</v>
      </c>
      <c r="M2730">
        <f>INDEX('Raw Election Data'!$A$1:$AN$3144,MATCH($C2730&amp;" "&amp;$B2730,'Raw Election Data'!$C$1:$C$3144,0),MATCH('Joined Data'!M$1,'Raw Election Data'!$A$1:$AN$1,0))</f>
        <v>0.12446898895497026</v>
      </c>
      <c r="N2730">
        <f>INDEX('Raw Election Data'!$A$1:$AN$3144,MATCH($C2730&amp;" "&amp;$B2730,'Raw Election Data'!$C$1:$C$3144,0),MATCH('Joined Data'!N$1,'Raw Election Data'!$A$1:$AN$1,0))</f>
        <v>0.86023789294817332</v>
      </c>
      <c r="O2730">
        <f>INDEX('Raw Election Data'!$A$1:$AN$3144,MATCH($C2730&amp;" "&amp;$B2730,'Raw Election Data'!$C$1:$C$3144,0),MATCH('Joined Data'!O$1,'Raw Election Data'!$A$1:$AN$1,0))</f>
        <v>-1732</v>
      </c>
      <c r="P2730">
        <f>INDEX('Raw Election Data'!$A$1:$AN$3144,MATCH($C2730&amp;" "&amp;$B2730,'Raw Election Data'!$C$1:$C$3144,0),MATCH('Joined Data'!P$1,'Raw Election Data'!$A$1:$AN$1,0))</f>
        <v>1732</v>
      </c>
      <c r="Q2730">
        <f>INDEX('Raw Election Data'!$A$1:$AN$3144,MATCH($C2730&amp;" "&amp;$B2730,'Raw Election Data'!$C$1:$C$3144,0),MATCH('Joined Data'!Q$1,'Raw Election Data'!$A$1:$AN$1,0))</f>
        <v>-0.73576890399320305</v>
      </c>
      <c r="R2730">
        <f>INDEX('Raw Election Data'!$A$1:$AN$3144,MATCH($C2730&amp;" "&amp;$B2730,'Raw Election Data'!$C$1:$C$3144,0),MATCH('Joined Data'!R$1,'Raw Election Data'!$A$1:$AN$1,0))</f>
        <v>0.73576890399320305</v>
      </c>
    </row>
    <row r="2731" spans="1:18" ht="13.5" hidden="1" customHeight="1" x14ac:dyDescent="0.15">
      <c r="A2731" t="s">
        <v>248</v>
      </c>
      <c r="B2731" t="s">
        <v>6397</v>
      </c>
      <c r="C2731" t="str">
        <f>INDEX(FIPS!$A$1:$E$3236,MATCH($F2731,FIPS!$D$1:$D$3236,0),5)</f>
        <v>Schleicher County</v>
      </c>
      <c r="D2731" t="s">
        <v>296</v>
      </c>
      <c r="E2731" s="15" t="s">
        <v>333</v>
      </c>
      <c r="F2731" t="s">
        <v>6866</v>
      </c>
      <c r="G2731" t="s">
        <v>439</v>
      </c>
      <c r="H2731" t="str">
        <f>IFERROR(VLOOKUP($G2731,'Team Colors'!$A:$B,2,0),"#c9c9c9")</f>
        <v>#002244</v>
      </c>
      <c r="I2731">
        <f>INDEX('Raw Election Data'!$A$1:$AN$3144,MATCH($C2731&amp;" "&amp;$B2731,'Raw Election Data'!$C$1:$C$3144,0),MATCH('Joined Data'!I$1,'Raw Election Data'!$A$1:$AN$1,0))</f>
        <v>3211</v>
      </c>
      <c r="J2731">
        <f>INDEX('Raw Election Data'!$A$1:$AN$3144,MATCH($C2731&amp;" "&amp;$B2731,'Raw Election Data'!$C$1:$C$3144,0),MATCH('Joined Data'!J$1,'Raw Election Data'!$A$1:$AN$1,0))</f>
        <v>209</v>
      </c>
      <c r="K2731">
        <f>INDEX('Raw Election Data'!$A$1:$AN$3144,MATCH($C2731&amp;" "&amp;$B2731,'Raw Election Data'!$C$1:$C$3144,0),MATCH('Joined Data'!K$1,'Raw Election Data'!$A$1:$AN$1,0))</f>
        <v>819</v>
      </c>
      <c r="L2731">
        <f>INDEX('Raw Election Data'!$A$1:$AN$3144,MATCH($C2731&amp;" "&amp;$B2731,'Raw Election Data'!$C$1:$C$3144,0),MATCH('Joined Data'!L$1,'Raw Election Data'!$A$1:$AN$1,0))</f>
        <v>1054</v>
      </c>
      <c r="M2731">
        <f>INDEX('Raw Election Data'!$A$1:$AN$3144,MATCH($C2731&amp;" "&amp;$B2731,'Raw Election Data'!$C$1:$C$3144,0),MATCH('Joined Data'!M$1,'Raw Election Data'!$A$1:$AN$1,0))</f>
        <v>0.198292220113852</v>
      </c>
      <c r="N2731">
        <f>INDEX('Raw Election Data'!$A$1:$AN$3144,MATCH($C2731&amp;" "&amp;$B2731,'Raw Election Data'!$C$1:$C$3144,0),MATCH('Joined Data'!N$1,'Raw Election Data'!$A$1:$AN$1,0))</f>
        <v>0.77703984819734351</v>
      </c>
      <c r="O2731">
        <f>INDEX('Raw Election Data'!$A$1:$AN$3144,MATCH($C2731&amp;" "&amp;$B2731,'Raw Election Data'!$C$1:$C$3144,0),MATCH('Joined Data'!O$1,'Raw Election Data'!$A$1:$AN$1,0))</f>
        <v>-610</v>
      </c>
      <c r="P2731">
        <f>INDEX('Raw Election Data'!$A$1:$AN$3144,MATCH($C2731&amp;" "&amp;$B2731,'Raw Election Data'!$C$1:$C$3144,0),MATCH('Joined Data'!P$1,'Raw Election Data'!$A$1:$AN$1,0))</f>
        <v>610</v>
      </c>
      <c r="Q2731">
        <f>INDEX('Raw Election Data'!$A$1:$AN$3144,MATCH($C2731&amp;" "&amp;$B2731,'Raw Election Data'!$C$1:$C$3144,0),MATCH('Joined Data'!Q$1,'Raw Election Data'!$A$1:$AN$1,0))</f>
        <v>-0.57874762808349156</v>
      </c>
      <c r="R2731">
        <f>INDEX('Raw Election Data'!$A$1:$AN$3144,MATCH($C2731&amp;" "&amp;$B2731,'Raw Election Data'!$C$1:$C$3144,0),MATCH('Joined Data'!R$1,'Raw Election Data'!$A$1:$AN$1,0))</f>
        <v>0.57874762808349156</v>
      </c>
    </row>
    <row r="2732" spans="1:18" ht="13.5" hidden="1" customHeight="1" x14ac:dyDescent="0.15">
      <c r="A2732" t="s">
        <v>248</v>
      </c>
      <c r="B2732" t="s">
        <v>6397</v>
      </c>
      <c r="C2732" t="str">
        <f>INDEX(FIPS!$A$1:$E$3236,MATCH($F2732,FIPS!$D$1:$D$3236,0),5)</f>
        <v>Scurry County</v>
      </c>
      <c r="D2732" t="s">
        <v>296</v>
      </c>
      <c r="E2732" s="15" t="s">
        <v>334</v>
      </c>
      <c r="F2732" t="s">
        <v>6868</v>
      </c>
      <c r="G2732" t="s">
        <v>439</v>
      </c>
      <c r="H2732" t="str">
        <f>IFERROR(VLOOKUP($G2732,'Team Colors'!$A:$B,2,0),"#c9c9c9")</f>
        <v>#002244</v>
      </c>
      <c r="I2732">
        <f>INDEX('Raw Election Data'!$A$1:$AN$3144,MATCH($C2732&amp;" "&amp;$B2732,'Raw Election Data'!$C$1:$C$3144,0),MATCH('Joined Data'!I$1,'Raw Election Data'!$A$1:$AN$1,0))</f>
        <v>17615</v>
      </c>
      <c r="J2732">
        <f>INDEX('Raw Election Data'!$A$1:$AN$3144,MATCH($C2732&amp;" "&amp;$B2732,'Raw Election Data'!$C$1:$C$3144,0),MATCH('Joined Data'!J$1,'Raw Election Data'!$A$1:$AN$1,0))</f>
        <v>733</v>
      </c>
      <c r="K2732">
        <f>INDEX('Raw Election Data'!$A$1:$AN$3144,MATCH($C2732&amp;" "&amp;$B2732,'Raw Election Data'!$C$1:$C$3144,0),MATCH('Joined Data'!K$1,'Raw Election Data'!$A$1:$AN$1,0))</f>
        <v>4403</v>
      </c>
      <c r="L2732">
        <f>INDEX('Raw Election Data'!$A$1:$AN$3144,MATCH($C2732&amp;" "&amp;$B2732,'Raw Election Data'!$C$1:$C$3144,0),MATCH('Joined Data'!L$1,'Raw Election Data'!$A$1:$AN$1,0))</f>
        <v>5261</v>
      </c>
      <c r="M2732">
        <f>INDEX('Raw Election Data'!$A$1:$AN$3144,MATCH($C2732&amp;" "&amp;$B2732,'Raw Election Data'!$C$1:$C$3144,0),MATCH('Joined Data'!M$1,'Raw Election Data'!$A$1:$AN$1,0))</f>
        <v>0.13932712412088957</v>
      </c>
      <c r="N2732">
        <f>INDEX('Raw Election Data'!$A$1:$AN$3144,MATCH($C2732&amp;" "&amp;$B2732,'Raw Election Data'!$C$1:$C$3144,0),MATCH('Joined Data'!N$1,'Raw Election Data'!$A$1:$AN$1,0))</f>
        <v>0.83691313438509785</v>
      </c>
      <c r="O2732">
        <f>INDEX('Raw Election Data'!$A$1:$AN$3144,MATCH($C2732&amp;" "&amp;$B2732,'Raw Election Data'!$C$1:$C$3144,0),MATCH('Joined Data'!O$1,'Raw Election Data'!$A$1:$AN$1,0))</f>
        <v>-3670</v>
      </c>
      <c r="P2732">
        <f>INDEX('Raw Election Data'!$A$1:$AN$3144,MATCH($C2732&amp;" "&amp;$B2732,'Raw Election Data'!$C$1:$C$3144,0),MATCH('Joined Data'!P$1,'Raw Election Data'!$A$1:$AN$1,0))</f>
        <v>3670</v>
      </c>
      <c r="Q2732">
        <f>INDEX('Raw Election Data'!$A$1:$AN$3144,MATCH($C2732&amp;" "&amp;$B2732,'Raw Election Data'!$C$1:$C$3144,0),MATCH('Joined Data'!Q$1,'Raw Election Data'!$A$1:$AN$1,0))</f>
        <v>-0.6975860102642083</v>
      </c>
      <c r="R2732">
        <f>INDEX('Raw Election Data'!$A$1:$AN$3144,MATCH($C2732&amp;" "&amp;$B2732,'Raw Election Data'!$C$1:$C$3144,0),MATCH('Joined Data'!R$1,'Raw Election Data'!$A$1:$AN$1,0))</f>
        <v>0.6975860102642083</v>
      </c>
    </row>
    <row r="2733" spans="1:18" ht="13.5" hidden="1" customHeight="1" x14ac:dyDescent="0.15">
      <c r="A2733" t="s">
        <v>248</v>
      </c>
      <c r="B2733" t="s">
        <v>6397</v>
      </c>
      <c r="C2733" t="str">
        <f>INDEX(FIPS!$A$1:$E$3236,MATCH($F2733,FIPS!$D$1:$D$3236,0),5)</f>
        <v>Shackelford County</v>
      </c>
      <c r="D2733" t="s">
        <v>296</v>
      </c>
      <c r="E2733" s="15" t="s">
        <v>335</v>
      </c>
      <c r="F2733" t="s">
        <v>6872</v>
      </c>
      <c r="G2733" t="s">
        <v>439</v>
      </c>
      <c r="H2733" t="str">
        <f>IFERROR(VLOOKUP($G2733,'Team Colors'!$A:$B,2,0),"#c9c9c9")</f>
        <v>#002244</v>
      </c>
      <c r="I2733">
        <f>INDEX('Raw Election Data'!$A$1:$AN$3144,MATCH($C2733&amp;" "&amp;$B2733,'Raw Election Data'!$C$1:$C$3144,0),MATCH('Joined Data'!I$1,'Raw Election Data'!$A$1:$AN$1,0))</f>
        <v>3350</v>
      </c>
      <c r="J2733">
        <f>INDEX('Raw Election Data'!$A$1:$AN$3144,MATCH($C2733&amp;" "&amp;$B2733,'Raw Election Data'!$C$1:$C$3144,0),MATCH('Joined Data'!J$1,'Raw Election Data'!$A$1:$AN$1,0))</f>
        <v>103</v>
      </c>
      <c r="K2733">
        <f>INDEX('Raw Election Data'!$A$1:$AN$3144,MATCH($C2733&amp;" "&amp;$B2733,'Raw Election Data'!$C$1:$C$3144,0),MATCH('Joined Data'!K$1,'Raw Election Data'!$A$1:$AN$1,0))</f>
        <v>1378</v>
      </c>
      <c r="L2733">
        <f>INDEX('Raw Election Data'!$A$1:$AN$3144,MATCH($C2733&amp;" "&amp;$B2733,'Raw Election Data'!$C$1:$C$3144,0),MATCH('Joined Data'!L$1,'Raw Election Data'!$A$1:$AN$1,0))</f>
        <v>1502</v>
      </c>
      <c r="M2733">
        <f>INDEX('Raw Election Data'!$A$1:$AN$3144,MATCH($C2733&amp;" "&amp;$B2733,'Raw Election Data'!$C$1:$C$3144,0),MATCH('Joined Data'!M$1,'Raw Election Data'!$A$1:$AN$1,0))</f>
        <v>6.8575233022636489E-2</v>
      </c>
      <c r="N2733">
        <f>INDEX('Raw Election Data'!$A$1:$AN$3144,MATCH($C2733&amp;" "&amp;$B2733,'Raw Election Data'!$C$1:$C$3144,0),MATCH('Joined Data'!N$1,'Raw Election Data'!$A$1:$AN$1,0))</f>
        <v>0.91744340878828234</v>
      </c>
      <c r="O2733">
        <f>INDEX('Raw Election Data'!$A$1:$AN$3144,MATCH($C2733&amp;" "&amp;$B2733,'Raw Election Data'!$C$1:$C$3144,0),MATCH('Joined Data'!O$1,'Raw Election Data'!$A$1:$AN$1,0))</f>
        <v>-1275</v>
      </c>
      <c r="P2733">
        <f>INDEX('Raw Election Data'!$A$1:$AN$3144,MATCH($C2733&amp;" "&amp;$B2733,'Raw Election Data'!$C$1:$C$3144,0),MATCH('Joined Data'!P$1,'Raw Election Data'!$A$1:$AN$1,0))</f>
        <v>1275</v>
      </c>
      <c r="Q2733">
        <f>INDEX('Raw Election Data'!$A$1:$AN$3144,MATCH($C2733&amp;" "&amp;$B2733,'Raw Election Data'!$C$1:$C$3144,0),MATCH('Joined Data'!Q$1,'Raw Election Data'!$A$1:$AN$1,0))</f>
        <v>-0.84886817576564588</v>
      </c>
      <c r="R2733">
        <f>INDEX('Raw Election Data'!$A$1:$AN$3144,MATCH($C2733&amp;" "&amp;$B2733,'Raw Election Data'!$C$1:$C$3144,0),MATCH('Joined Data'!R$1,'Raw Election Data'!$A$1:$AN$1,0))</f>
        <v>0.84886817576564588</v>
      </c>
    </row>
    <row r="2734" spans="1:18" ht="13.5" hidden="1" customHeight="1" x14ac:dyDescent="0.15">
      <c r="A2734" t="s">
        <v>248</v>
      </c>
      <c r="B2734" t="s">
        <v>6397</v>
      </c>
      <c r="C2734" t="str">
        <f>INDEX(FIPS!$A$1:$E$3236,MATCH($F2734,FIPS!$D$1:$D$3236,0),5)</f>
        <v>Shelby County</v>
      </c>
      <c r="D2734" t="s">
        <v>296</v>
      </c>
      <c r="E2734" s="15" t="s">
        <v>336</v>
      </c>
      <c r="F2734" t="s">
        <v>6873</v>
      </c>
      <c r="G2734" t="s">
        <v>439</v>
      </c>
      <c r="H2734" t="str">
        <f>IFERROR(VLOOKUP($G2734,'Team Colors'!$A:$B,2,0),"#c9c9c9")</f>
        <v>#002244</v>
      </c>
      <c r="I2734">
        <f>INDEX('Raw Election Data'!$A$1:$AN$3144,MATCH($C2734&amp;" "&amp;$B2734,'Raw Election Data'!$C$1:$C$3144,0),MATCH('Joined Data'!I$1,'Raw Election Data'!$A$1:$AN$1,0))</f>
        <v>25402</v>
      </c>
      <c r="J2734">
        <f>INDEX('Raw Election Data'!$A$1:$AN$3144,MATCH($C2734&amp;" "&amp;$B2734,'Raw Election Data'!$C$1:$C$3144,0),MATCH('Joined Data'!J$1,'Raw Election Data'!$A$1:$AN$1,0))</f>
        <v>1757</v>
      </c>
      <c r="K2734">
        <f>INDEX('Raw Election Data'!$A$1:$AN$3144,MATCH($C2734&amp;" "&amp;$B2734,'Raw Election Data'!$C$1:$C$3144,0),MATCH('Joined Data'!K$1,'Raw Election Data'!$A$1:$AN$1,0))</f>
        <v>7171</v>
      </c>
      <c r="L2734">
        <f>INDEX('Raw Election Data'!$A$1:$AN$3144,MATCH($C2734&amp;" "&amp;$B2734,'Raw Election Data'!$C$1:$C$3144,0),MATCH('Joined Data'!L$1,'Raw Election Data'!$A$1:$AN$1,0))</f>
        <v>9072</v>
      </c>
      <c r="M2734">
        <f>INDEX('Raw Election Data'!$A$1:$AN$3144,MATCH($C2734&amp;" "&amp;$B2734,'Raw Election Data'!$C$1:$C$3144,0),MATCH('Joined Data'!M$1,'Raw Election Data'!$A$1:$AN$1,0))</f>
        <v>0.19367283950617284</v>
      </c>
      <c r="N2734">
        <f>INDEX('Raw Election Data'!$A$1:$AN$3144,MATCH($C2734&amp;" "&amp;$B2734,'Raw Election Data'!$C$1:$C$3144,0),MATCH('Joined Data'!N$1,'Raw Election Data'!$A$1:$AN$1,0))</f>
        <v>0.79045414462081132</v>
      </c>
      <c r="O2734">
        <f>INDEX('Raw Election Data'!$A$1:$AN$3144,MATCH($C2734&amp;" "&amp;$B2734,'Raw Election Data'!$C$1:$C$3144,0),MATCH('Joined Data'!O$1,'Raw Election Data'!$A$1:$AN$1,0))</f>
        <v>-5414</v>
      </c>
      <c r="P2734">
        <f>INDEX('Raw Election Data'!$A$1:$AN$3144,MATCH($C2734&amp;" "&amp;$B2734,'Raw Election Data'!$C$1:$C$3144,0),MATCH('Joined Data'!P$1,'Raw Election Data'!$A$1:$AN$1,0))</f>
        <v>5414</v>
      </c>
      <c r="Q2734">
        <f>INDEX('Raw Election Data'!$A$1:$AN$3144,MATCH($C2734&amp;" "&amp;$B2734,'Raw Election Data'!$C$1:$C$3144,0),MATCH('Joined Data'!Q$1,'Raw Election Data'!$A$1:$AN$1,0))</f>
        <v>-0.59678130511463845</v>
      </c>
      <c r="R2734">
        <f>INDEX('Raw Election Data'!$A$1:$AN$3144,MATCH($C2734&amp;" "&amp;$B2734,'Raw Election Data'!$C$1:$C$3144,0),MATCH('Joined Data'!R$1,'Raw Election Data'!$A$1:$AN$1,0))</f>
        <v>0.59678130511463845</v>
      </c>
    </row>
    <row r="2735" spans="1:18" ht="13.5" hidden="1" customHeight="1" x14ac:dyDescent="0.15">
      <c r="A2735" t="s">
        <v>248</v>
      </c>
      <c r="B2735" t="s">
        <v>6397</v>
      </c>
      <c r="C2735" t="str">
        <f>INDEX(FIPS!$A$1:$E$3236,MATCH($F2735,FIPS!$D$1:$D$3236,0),5)</f>
        <v>Sherman County</v>
      </c>
      <c r="D2735" t="s">
        <v>296</v>
      </c>
      <c r="E2735" s="15" t="s">
        <v>337</v>
      </c>
      <c r="F2735" t="s">
        <v>6874</v>
      </c>
      <c r="G2735" t="s">
        <v>439</v>
      </c>
      <c r="H2735" t="str">
        <f>IFERROR(VLOOKUP($G2735,'Team Colors'!$A:$B,2,0),"#c9c9c9")</f>
        <v>#002244</v>
      </c>
      <c r="I2735">
        <f>INDEX('Raw Election Data'!$A$1:$AN$3144,MATCH($C2735&amp;" "&amp;$B2735,'Raw Election Data'!$C$1:$C$3144,0),MATCH('Joined Data'!I$1,'Raw Election Data'!$A$1:$AN$1,0))</f>
        <v>3072</v>
      </c>
      <c r="J2735">
        <f>INDEX('Raw Election Data'!$A$1:$AN$3144,MATCH($C2735&amp;" "&amp;$B2735,'Raw Election Data'!$C$1:$C$3144,0),MATCH('Joined Data'!J$1,'Raw Election Data'!$A$1:$AN$1,0))</f>
        <v>96</v>
      </c>
      <c r="K2735">
        <f>INDEX('Raw Election Data'!$A$1:$AN$3144,MATCH($C2735&amp;" "&amp;$B2735,'Raw Election Data'!$C$1:$C$3144,0),MATCH('Joined Data'!K$1,'Raw Election Data'!$A$1:$AN$1,0))</f>
        <v>807</v>
      </c>
      <c r="L2735">
        <f>INDEX('Raw Election Data'!$A$1:$AN$3144,MATCH($C2735&amp;" "&amp;$B2735,'Raw Election Data'!$C$1:$C$3144,0),MATCH('Joined Data'!L$1,'Raw Election Data'!$A$1:$AN$1,0))</f>
        <v>933</v>
      </c>
      <c r="M2735">
        <f>INDEX('Raw Election Data'!$A$1:$AN$3144,MATCH($C2735&amp;" "&amp;$B2735,'Raw Election Data'!$C$1:$C$3144,0),MATCH('Joined Data'!M$1,'Raw Election Data'!$A$1:$AN$1,0))</f>
        <v>0.10289389067524116</v>
      </c>
      <c r="N2735">
        <f>INDEX('Raw Election Data'!$A$1:$AN$3144,MATCH($C2735&amp;" "&amp;$B2735,'Raw Election Data'!$C$1:$C$3144,0),MATCH('Joined Data'!N$1,'Raw Election Data'!$A$1:$AN$1,0))</f>
        <v>0.864951768488746</v>
      </c>
      <c r="O2735">
        <f>INDEX('Raw Election Data'!$A$1:$AN$3144,MATCH($C2735&amp;" "&amp;$B2735,'Raw Election Data'!$C$1:$C$3144,0),MATCH('Joined Data'!O$1,'Raw Election Data'!$A$1:$AN$1,0))</f>
        <v>-711</v>
      </c>
      <c r="P2735">
        <f>INDEX('Raw Election Data'!$A$1:$AN$3144,MATCH($C2735&amp;" "&amp;$B2735,'Raw Election Data'!$C$1:$C$3144,0),MATCH('Joined Data'!P$1,'Raw Election Data'!$A$1:$AN$1,0))</f>
        <v>711</v>
      </c>
      <c r="Q2735">
        <f>INDEX('Raw Election Data'!$A$1:$AN$3144,MATCH($C2735&amp;" "&amp;$B2735,'Raw Election Data'!$C$1:$C$3144,0),MATCH('Joined Data'!Q$1,'Raw Election Data'!$A$1:$AN$1,0))</f>
        <v>-0.76205787781350487</v>
      </c>
      <c r="R2735">
        <f>INDEX('Raw Election Data'!$A$1:$AN$3144,MATCH($C2735&amp;" "&amp;$B2735,'Raw Election Data'!$C$1:$C$3144,0),MATCH('Joined Data'!R$1,'Raw Election Data'!$A$1:$AN$1,0))</f>
        <v>0.76205787781350487</v>
      </c>
    </row>
    <row r="2736" spans="1:18" ht="13.5" hidden="1" customHeight="1" x14ac:dyDescent="0.15">
      <c r="A2736" t="s">
        <v>248</v>
      </c>
      <c r="B2736" t="s">
        <v>6397</v>
      </c>
      <c r="C2736" t="str">
        <f>INDEX(FIPS!$A$1:$E$3236,MATCH($F2736,FIPS!$D$1:$D$3236,0),5)</f>
        <v>Smith County</v>
      </c>
      <c r="D2736" t="s">
        <v>296</v>
      </c>
      <c r="E2736" s="15" t="s">
        <v>338</v>
      </c>
      <c r="F2736" t="s">
        <v>6875</v>
      </c>
      <c r="G2736" t="s">
        <v>439</v>
      </c>
      <c r="H2736" t="str">
        <f>IFERROR(VLOOKUP($G2736,'Team Colors'!$A:$B,2,0),"#c9c9c9")</f>
        <v>#002244</v>
      </c>
      <c r="I2736">
        <f>INDEX('Raw Election Data'!$A$1:$AN$3144,MATCH($C2736&amp;" "&amp;$B2736,'Raw Election Data'!$C$1:$C$3144,0),MATCH('Joined Data'!I$1,'Raw Election Data'!$A$1:$AN$1,0))</f>
        <v>222936</v>
      </c>
      <c r="J2736">
        <f>INDEX('Raw Election Data'!$A$1:$AN$3144,MATCH($C2736&amp;" "&amp;$B2736,'Raw Election Data'!$C$1:$C$3144,0),MATCH('Joined Data'!J$1,'Raw Election Data'!$A$1:$AN$1,0))</f>
        <v>22128</v>
      </c>
      <c r="K2736">
        <f>INDEX('Raw Election Data'!$A$1:$AN$3144,MATCH($C2736&amp;" "&amp;$B2736,'Raw Election Data'!$C$1:$C$3144,0),MATCH('Joined Data'!K$1,'Raw Election Data'!$A$1:$AN$1,0))</f>
        <v>58631</v>
      </c>
      <c r="L2736">
        <f>INDEX('Raw Election Data'!$A$1:$AN$3144,MATCH($C2736&amp;" "&amp;$B2736,'Raw Election Data'!$C$1:$C$3144,0),MATCH('Joined Data'!L$1,'Raw Election Data'!$A$1:$AN$1,0))</f>
        <v>83161</v>
      </c>
      <c r="M2736">
        <f>INDEX('Raw Election Data'!$A$1:$AN$3144,MATCH($C2736&amp;" "&amp;$B2736,'Raw Election Data'!$C$1:$C$3144,0),MATCH('Joined Data'!M$1,'Raw Election Data'!$A$1:$AN$1,0))</f>
        <v>0.26608626639891297</v>
      </c>
      <c r="N2736">
        <f>INDEX('Raw Election Data'!$A$1:$AN$3144,MATCH($C2736&amp;" "&amp;$B2736,'Raw Election Data'!$C$1:$C$3144,0),MATCH('Joined Data'!N$1,'Raw Election Data'!$A$1:$AN$1,0))</f>
        <v>0.7050300020442275</v>
      </c>
      <c r="O2736">
        <f>INDEX('Raw Election Data'!$A$1:$AN$3144,MATCH($C2736&amp;" "&amp;$B2736,'Raw Election Data'!$C$1:$C$3144,0),MATCH('Joined Data'!O$1,'Raw Election Data'!$A$1:$AN$1,0))</f>
        <v>-36503</v>
      </c>
      <c r="P2736">
        <f>INDEX('Raw Election Data'!$A$1:$AN$3144,MATCH($C2736&amp;" "&amp;$B2736,'Raw Election Data'!$C$1:$C$3144,0),MATCH('Joined Data'!P$1,'Raw Election Data'!$A$1:$AN$1,0))</f>
        <v>36503</v>
      </c>
      <c r="Q2736">
        <f>INDEX('Raw Election Data'!$A$1:$AN$3144,MATCH($C2736&amp;" "&amp;$B2736,'Raw Election Data'!$C$1:$C$3144,0),MATCH('Joined Data'!Q$1,'Raw Election Data'!$A$1:$AN$1,0))</f>
        <v>-0.43894373564531453</v>
      </c>
      <c r="R2736">
        <f>INDEX('Raw Election Data'!$A$1:$AN$3144,MATCH($C2736&amp;" "&amp;$B2736,'Raw Election Data'!$C$1:$C$3144,0),MATCH('Joined Data'!R$1,'Raw Election Data'!$A$1:$AN$1,0))</f>
        <v>0.43894373564531453</v>
      </c>
    </row>
    <row r="2737" spans="1:18" ht="13.5" hidden="1" customHeight="1" x14ac:dyDescent="0.15">
      <c r="A2737" t="s">
        <v>248</v>
      </c>
      <c r="B2737" t="s">
        <v>6397</v>
      </c>
      <c r="C2737" t="str">
        <f>INDEX(FIPS!$A$1:$E$3236,MATCH($F2737,FIPS!$D$1:$D$3236,0),5)</f>
        <v>Somervell County</v>
      </c>
      <c r="D2737" t="s">
        <v>296</v>
      </c>
      <c r="E2737" s="15" t="s">
        <v>339</v>
      </c>
      <c r="F2737" t="s">
        <v>6879</v>
      </c>
      <c r="G2737" t="s">
        <v>439</v>
      </c>
      <c r="H2737" t="str">
        <f>IFERROR(VLOOKUP($G2737,'Team Colors'!$A:$B,2,0),"#c9c9c9")</f>
        <v>#002244</v>
      </c>
      <c r="I2737">
        <f>INDEX('Raw Election Data'!$A$1:$AN$3144,MATCH($C2737&amp;" "&amp;$B2737,'Raw Election Data'!$C$1:$C$3144,0),MATCH('Joined Data'!I$1,'Raw Election Data'!$A$1:$AN$1,0))</f>
        <v>8739</v>
      </c>
      <c r="J2737">
        <f>INDEX('Raw Election Data'!$A$1:$AN$3144,MATCH($C2737&amp;" "&amp;$B2737,'Raw Election Data'!$C$1:$C$3144,0),MATCH('Joined Data'!J$1,'Raw Election Data'!$A$1:$AN$1,0))</f>
        <v>540</v>
      </c>
      <c r="K2737">
        <f>INDEX('Raw Election Data'!$A$1:$AN$3144,MATCH($C2737&amp;" "&amp;$B2737,'Raw Election Data'!$C$1:$C$3144,0),MATCH('Joined Data'!K$1,'Raw Election Data'!$A$1:$AN$1,0))</f>
        <v>3206</v>
      </c>
      <c r="L2737">
        <f>INDEX('Raw Election Data'!$A$1:$AN$3144,MATCH($C2737&amp;" "&amp;$B2737,'Raw Election Data'!$C$1:$C$3144,0),MATCH('Joined Data'!L$1,'Raw Election Data'!$A$1:$AN$1,0))</f>
        <v>3876</v>
      </c>
      <c r="M2737">
        <f>INDEX('Raw Election Data'!$A$1:$AN$3144,MATCH($C2737&amp;" "&amp;$B2737,'Raw Election Data'!$C$1:$C$3144,0),MATCH('Joined Data'!M$1,'Raw Election Data'!$A$1:$AN$1,0))</f>
        <v>0.13931888544891641</v>
      </c>
      <c r="N2737">
        <f>INDEX('Raw Election Data'!$A$1:$AN$3144,MATCH($C2737&amp;" "&amp;$B2737,'Raw Election Data'!$C$1:$C$3144,0),MATCH('Joined Data'!N$1,'Raw Election Data'!$A$1:$AN$1,0))</f>
        <v>0.82714138286893701</v>
      </c>
      <c r="O2737">
        <f>INDEX('Raw Election Data'!$A$1:$AN$3144,MATCH($C2737&amp;" "&amp;$B2737,'Raw Election Data'!$C$1:$C$3144,0),MATCH('Joined Data'!O$1,'Raw Election Data'!$A$1:$AN$1,0))</f>
        <v>-2666</v>
      </c>
      <c r="P2737">
        <f>INDEX('Raw Election Data'!$A$1:$AN$3144,MATCH($C2737&amp;" "&amp;$B2737,'Raw Election Data'!$C$1:$C$3144,0),MATCH('Joined Data'!P$1,'Raw Election Data'!$A$1:$AN$1,0))</f>
        <v>2666</v>
      </c>
      <c r="Q2737">
        <f>INDEX('Raw Election Data'!$A$1:$AN$3144,MATCH($C2737&amp;" "&amp;$B2737,'Raw Election Data'!$C$1:$C$3144,0),MATCH('Joined Data'!Q$1,'Raw Election Data'!$A$1:$AN$1,0))</f>
        <v>-0.68782249742002066</v>
      </c>
      <c r="R2737">
        <f>INDEX('Raw Election Data'!$A$1:$AN$3144,MATCH($C2737&amp;" "&amp;$B2737,'Raw Election Data'!$C$1:$C$3144,0),MATCH('Joined Data'!R$1,'Raw Election Data'!$A$1:$AN$1,0))</f>
        <v>0.68782249742002066</v>
      </c>
    </row>
    <row r="2738" spans="1:18" ht="13.5" hidden="1" customHeight="1" x14ac:dyDescent="0.15">
      <c r="A2738" t="s">
        <v>248</v>
      </c>
      <c r="B2738" t="s">
        <v>6397</v>
      </c>
      <c r="C2738" t="str">
        <f>INDEX(FIPS!$A$1:$E$3236,MATCH($F2738,FIPS!$D$1:$D$3236,0),5)</f>
        <v>Starr County</v>
      </c>
      <c r="D2738" t="s">
        <v>296</v>
      </c>
      <c r="E2738" s="15" t="s">
        <v>340</v>
      </c>
      <c r="F2738" t="s">
        <v>6881</v>
      </c>
      <c r="G2738" t="s">
        <v>439</v>
      </c>
      <c r="H2738" t="str">
        <f>IFERROR(VLOOKUP($G2738,'Team Colors'!$A:$B,2,0),"#c9c9c9")</f>
        <v>#002244</v>
      </c>
      <c r="I2738">
        <f>INDEX('Raw Election Data'!$A$1:$AN$3144,MATCH($C2738&amp;" "&amp;$B2738,'Raw Election Data'!$C$1:$C$3144,0),MATCH('Joined Data'!I$1,'Raw Election Data'!$A$1:$AN$1,0))</f>
        <v>63795</v>
      </c>
      <c r="J2738">
        <f>INDEX('Raw Election Data'!$A$1:$AN$3144,MATCH($C2738&amp;" "&amp;$B2738,'Raw Election Data'!$C$1:$C$3144,0),MATCH('Joined Data'!J$1,'Raw Election Data'!$A$1:$AN$1,0))</f>
        <v>9246</v>
      </c>
      <c r="K2738">
        <f>INDEX('Raw Election Data'!$A$1:$AN$3144,MATCH($C2738&amp;" "&amp;$B2738,'Raw Election Data'!$C$1:$C$3144,0),MATCH('Joined Data'!K$1,'Raw Election Data'!$A$1:$AN$1,0))</f>
        <v>2218</v>
      </c>
      <c r="L2738">
        <f>INDEX('Raw Election Data'!$A$1:$AN$3144,MATCH($C2738&amp;" "&amp;$B2738,'Raw Election Data'!$C$1:$C$3144,0),MATCH('Joined Data'!L$1,'Raw Election Data'!$A$1:$AN$1,0))</f>
        <v>11691</v>
      </c>
      <c r="M2738">
        <f>INDEX('Raw Election Data'!$A$1:$AN$3144,MATCH($C2738&amp;" "&amp;$B2738,'Raw Election Data'!$C$1:$C$3144,0),MATCH('Joined Data'!M$1,'Raw Election Data'!$A$1:$AN$1,0))</f>
        <v>0.79086476777007952</v>
      </c>
      <c r="N2738">
        <f>INDEX('Raw Election Data'!$A$1:$AN$3144,MATCH($C2738&amp;" "&amp;$B2738,'Raw Election Data'!$C$1:$C$3144,0),MATCH('Joined Data'!N$1,'Raw Election Data'!$A$1:$AN$1,0))</f>
        <v>0.18971858694722435</v>
      </c>
      <c r="O2738">
        <f>INDEX('Raw Election Data'!$A$1:$AN$3144,MATCH($C2738&amp;" "&amp;$B2738,'Raw Election Data'!$C$1:$C$3144,0),MATCH('Joined Data'!O$1,'Raw Election Data'!$A$1:$AN$1,0))</f>
        <v>7028</v>
      </c>
      <c r="P2738">
        <f>INDEX('Raw Election Data'!$A$1:$AN$3144,MATCH($C2738&amp;" "&amp;$B2738,'Raw Election Data'!$C$1:$C$3144,0),MATCH('Joined Data'!P$1,'Raw Election Data'!$A$1:$AN$1,0))</f>
        <v>-7028</v>
      </c>
      <c r="Q2738">
        <f>INDEX('Raw Election Data'!$A$1:$AN$3144,MATCH($C2738&amp;" "&amp;$B2738,'Raw Election Data'!$C$1:$C$3144,0),MATCH('Joined Data'!Q$1,'Raw Election Data'!$A$1:$AN$1,0))</f>
        <v>0.6011461808228552</v>
      </c>
      <c r="R2738">
        <f>INDEX('Raw Election Data'!$A$1:$AN$3144,MATCH($C2738&amp;" "&amp;$B2738,'Raw Election Data'!$C$1:$C$3144,0),MATCH('Joined Data'!R$1,'Raw Election Data'!$A$1:$AN$1,0))</f>
        <v>-0.6011461808228552</v>
      </c>
    </row>
    <row r="2739" spans="1:18" ht="13.5" hidden="1" customHeight="1" x14ac:dyDescent="0.15">
      <c r="A2739" t="s">
        <v>248</v>
      </c>
      <c r="B2739" t="s">
        <v>6397</v>
      </c>
      <c r="C2739" t="str">
        <f>INDEX(FIPS!$A$1:$E$3236,MATCH($F2739,FIPS!$D$1:$D$3236,0),5)</f>
        <v>Stephens County</v>
      </c>
      <c r="D2739" t="s">
        <v>296</v>
      </c>
      <c r="E2739" s="15" t="s">
        <v>341</v>
      </c>
      <c r="F2739" t="s">
        <v>6884</v>
      </c>
      <c r="G2739" t="s">
        <v>439</v>
      </c>
      <c r="H2739" t="str">
        <f>IFERROR(VLOOKUP($G2739,'Team Colors'!$A:$B,2,0),"#c9c9c9")</f>
        <v>#002244</v>
      </c>
      <c r="I2739">
        <f>INDEX('Raw Election Data'!$A$1:$AN$3144,MATCH($C2739&amp;" "&amp;$B2739,'Raw Election Data'!$C$1:$C$3144,0),MATCH('Joined Data'!I$1,'Raw Election Data'!$A$1:$AN$1,0))</f>
        <v>9440</v>
      </c>
      <c r="J2739">
        <f>INDEX('Raw Election Data'!$A$1:$AN$3144,MATCH($C2739&amp;" "&amp;$B2739,'Raw Election Data'!$C$1:$C$3144,0),MATCH('Joined Data'!J$1,'Raw Election Data'!$A$1:$AN$1,0))</f>
        <v>348</v>
      </c>
      <c r="K2739">
        <f>INDEX('Raw Election Data'!$A$1:$AN$3144,MATCH($C2739&amp;" "&amp;$B2739,'Raw Election Data'!$C$1:$C$3144,0),MATCH('Joined Data'!K$1,'Raw Election Data'!$A$1:$AN$1,0))</f>
        <v>3033</v>
      </c>
      <c r="L2739">
        <f>INDEX('Raw Election Data'!$A$1:$AN$3144,MATCH($C2739&amp;" "&amp;$B2739,'Raw Election Data'!$C$1:$C$3144,0),MATCH('Joined Data'!L$1,'Raw Election Data'!$A$1:$AN$1,0))</f>
        <v>3453</v>
      </c>
      <c r="M2739">
        <f>INDEX('Raw Election Data'!$A$1:$AN$3144,MATCH($C2739&amp;" "&amp;$B2739,'Raw Election Data'!$C$1:$C$3144,0),MATCH('Joined Data'!M$1,'Raw Election Data'!$A$1:$AN$1,0))</f>
        <v>0.10078192875760209</v>
      </c>
      <c r="N2739">
        <f>INDEX('Raw Election Data'!$A$1:$AN$3144,MATCH($C2739&amp;" "&amp;$B2739,'Raw Election Data'!$C$1:$C$3144,0),MATCH('Joined Data'!N$1,'Raw Election Data'!$A$1:$AN$1,0))</f>
        <v>0.87836663770634227</v>
      </c>
      <c r="O2739">
        <f>INDEX('Raw Election Data'!$A$1:$AN$3144,MATCH($C2739&amp;" "&amp;$B2739,'Raw Election Data'!$C$1:$C$3144,0),MATCH('Joined Data'!O$1,'Raw Election Data'!$A$1:$AN$1,0))</f>
        <v>-2685</v>
      </c>
      <c r="P2739">
        <f>INDEX('Raw Election Data'!$A$1:$AN$3144,MATCH($C2739&amp;" "&amp;$B2739,'Raw Election Data'!$C$1:$C$3144,0),MATCH('Joined Data'!P$1,'Raw Election Data'!$A$1:$AN$1,0))</f>
        <v>2685</v>
      </c>
      <c r="Q2739">
        <f>INDEX('Raw Election Data'!$A$1:$AN$3144,MATCH($C2739&amp;" "&amp;$B2739,'Raw Election Data'!$C$1:$C$3144,0),MATCH('Joined Data'!Q$1,'Raw Election Data'!$A$1:$AN$1,0))</f>
        <v>-0.77758470894874021</v>
      </c>
      <c r="R2739">
        <f>INDEX('Raw Election Data'!$A$1:$AN$3144,MATCH($C2739&amp;" "&amp;$B2739,'Raw Election Data'!$C$1:$C$3144,0),MATCH('Joined Data'!R$1,'Raw Election Data'!$A$1:$AN$1,0))</f>
        <v>0.77758470894874021</v>
      </c>
    </row>
    <row r="2740" spans="1:18" ht="13.5" hidden="1" customHeight="1" x14ac:dyDescent="0.15">
      <c r="A2740" t="s">
        <v>248</v>
      </c>
      <c r="B2740" t="s">
        <v>6397</v>
      </c>
      <c r="C2740" t="str">
        <f>INDEX(FIPS!$A$1:$E$3236,MATCH($F2740,FIPS!$D$1:$D$3236,0),5)</f>
        <v>Sterling County</v>
      </c>
      <c r="D2740" t="s">
        <v>296</v>
      </c>
      <c r="E2740" s="15" t="s">
        <v>342</v>
      </c>
      <c r="F2740" t="s">
        <v>6886</v>
      </c>
      <c r="G2740" t="s">
        <v>439</v>
      </c>
      <c r="H2740" t="str">
        <f>IFERROR(VLOOKUP($G2740,'Team Colors'!$A:$B,2,0),"#c9c9c9")</f>
        <v>#002244</v>
      </c>
      <c r="I2740">
        <f>INDEX('Raw Election Data'!$A$1:$AN$3144,MATCH($C2740&amp;" "&amp;$B2740,'Raw Election Data'!$C$1:$C$3144,0),MATCH('Joined Data'!I$1,'Raw Election Data'!$A$1:$AN$1,0))</f>
        <v>1352</v>
      </c>
      <c r="J2740">
        <f>INDEX('Raw Election Data'!$A$1:$AN$3144,MATCH($C2740&amp;" "&amp;$B2740,'Raw Election Data'!$C$1:$C$3144,0),MATCH('Joined Data'!J$1,'Raw Election Data'!$A$1:$AN$1,0))</f>
        <v>70</v>
      </c>
      <c r="K2740">
        <f>INDEX('Raw Election Data'!$A$1:$AN$3144,MATCH($C2740&amp;" "&amp;$B2740,'Raw Election Data'!$C$1:$C$3144,0),MATCH('Joined Data'!K$1,'Raw Election Data'!$A$1:$AN$1,0))</f>
        <v>549</v>
      </c>
      <c r="L2740">
        <f>INDEX('Raw Election Data'!$A$1:$AN$3144,MATCH($C2740&amp;" "&amp;$B2740,'Raw Election Data'!$C$1:$C$3144,0),MATCH('Joined Data'!L$1,'Raw Election Data'!$A$1:$AN$1,0))</f>
        <v>633</v>
      </c>
      <c r="M2740">
        <f>INDEX('Raw Election Data'!$A$1:$AN$3144,MATCH($C2740&amp;" "&amp;$B2740,'Raw Election Data'!$C$1:$C$3144,0),MATCH('Joined Data'!M$1,'Raw Election Data'!$A$1:$AN$1,0))</f>
        <v>0.11058451816745656</v>
      </c>
      <c r="N2740">
        <f>INDEX('Raw Election Data'!$A$1:$AN$3144,MATCH($C2740&amp;" "&amp;$B2740,'Raw Election Data'!$C$1:$C$3144,0),MATCH('Joined Data'!N$1,'Raw Election Data'!$A$1:$AN$1,0))</f>
        <v>0.86729857819905209</v>
      </c>
      <c r="O2740">
        <f>INDEX('Raw Election Data'!$A$1:$AN$3144,MATCH($C2740&amp;" "&amp;$B2740,'Raw Election Data'!$C$1:$C$3144,0),MATCH('Joined Data'!O$1,'Raw Election Data'!$A$1:$AN$1,0))</f>
        <v>-479</v>
      </c>
      <c r="P2740">
        <f>INDEX('Raw Election Data'!$A$1:$AN$3144,MATCH($C2740&amp;" "&amp;$B2740,'Raw Election Data'!$C$1:$C$3144,0),MATCH('Joined Data'!P$1,'Raw Election Data'!$A$1:$AN$1,0))</f>
        <v>479</v>
      </c>
      <c r="Q2740">
        <f>INDEX('Raw Election Data'!$A$1:$AN$3144,MATCH($C2740&amp;" "&amp;$B2740,'Raw Election Data'!$C$1:$C$3144,0),MATCH('Joined Data'!Q$1,'Raw Election Data'!$A$1:$AN$1,0))</f>
        <v>-0.75671406003159558</v>
      </c>
      <c r="R2740">
        <f>INDEX('Raw Election Data'!$A$1:$AN$3144,MATCH($C2740&amp;" "&amp;$B2740,'Raw Election Data'!$C$1:$C$3144,0),MATCH('Joined Data'!R$1,'Raw Election Data'!$A$1:$AN$1,0))</f>
        <v>0.75671406003159558</v>
      </c>
    </row>
    <row r="2741" spans="1:18" ht="13.5" hidden="1" customHeight="1" x14ac:dyDescent="0.15">
      <c r="A2741" t="s">
        <v>248</v>
      </c>
      <c r="B2741" t="s">
        <v>6397</v>
      </c>
      <c r="C2741" t="str">
        <f>INDEX(FIPS!$A$1:$E$3236,MATCH($F2741,FIPS!$D$1:$D$3236,0),5)</f>
        <v>Stonewall County</v>
      </c>
      <c r="D2741" t="s">
        <v>296</v>
      </c>
      <c r="E2741" s="15" t="s">
        <v>343</v>
      </c>
      <c r="F2741" t="s">
        <v>6888</v>
      </c>
      <c r="G2741" t="s">
        <v>439</v>
      </c>
      <c r="H2741" t="str">
        <f>IFERROR(VLOOKUP($G2741,'Team Colors'!$A:$B,2,0),"#c9c9c9")</f>
        <v>#002244</v>
      </c>
      <c r="I2741">
        <f>INDEX('Raw Election Data'!$A$1:$AN$3144,MATCH($C2741&amp;" "&amp;$B2741,'Raw Election Data'!$C$1:$C$3144,0),MATCH('Joined Data'!I$1,'Raw Election Data'!$A$1:$AN$1,0))</f>
        <v>1410</v>
      </c>
      <c r="J2741">
        <f>INDEX('Raw Election Data'!$A$1:$AN$3144,MATCH($C2741&amp;" "&amp;$B2741,'Raw Election Data'!$C$1:$C$3144,0),MATCH('Joined Data'!J$1,'Raw Election Data'!$A$1:$AN$1,0))</f>
        <v>135</v>
      </c>
      <c r="K2741">
        <f>INDEX('Raw Election Data'!$A$1:$AN$3144,MATCH($C2741&amp;" "&amp;$B2741,'Raw Election Data'!$C$1:$C$3144,0),MATCH('Joined Data'!K$1,'Raw Election Data'!$A$1:$AN$1,0))</f>
        <v>555</v>
      </c>
      <c r="L2741">
        <f>INDEX('Raw Election Data'!$A$1:$AN$3144,MATCH($C2741&amp;" "&amp;$B2741,'Raw Election Data'!$C$1:$C$3144,0),MATCH('Joined Data'!L$1,'Raw Election Data'!$A$1:$AN$1,0))</f>
        <v>701</v>
      </c>
      <c r="M2741">
        <f>INDEX('Raw Election Data'!$A$1:$AN$3144,MATCH($C2741&amp;" "&amp;$B2741,'Raw Election Data'!$C$1:$C$3144,0),MATCH('Joined Data'!M$1,'Raw Election Data'!$A$1:$AN$1,0))</f>
        <v>0.19258202567760344</v>
      </c>
      <c r="N2741">
        <f>INDEX('Raw Election Data'!$A$1:$AN$3144,MATCH($C2741&amp;" "&amp;$B2741,'Raw Election Data'!$C$1:$C$3144,0),MATCH('Joined Data'!N$1,'Raw Election Data'!$A$1:$AN$1,0))</f>
        <v>0.79172610556348078</v>
      </c>
      <c r="O2741">
        <f>INDEX('Raw Election Data'!$A$1:$AN$3144,MATCH($C2741&amp;" "&amp;$B2741,'Raw Election Data'!$C$1:$C$3144,0),MATCH('Joined Data'!O$1,'Raw Election Data'!$A$1:$AN$1,0))</f>
        <v>-420</v>
      </c>
      <c r="P2741">
        <f>INDEX('Raw Election Data'!$A$1:$AN$3144,MATCH($C2741&amp;" "&amp;$B2741,'Raw Election Data'!$C$1:$C$3144,0),MATCH('Joined Data'!P$1,'Raw Election Data'!$A$1:$AN$1,0))</f>
        <v>420</v>
      </c>
      <c r="Q2741">
        <f>INDEX('Raw Election Data'!$A$1:$AN$3144,MATCH($C2741&amp;" "&amp;$B2741,'Raw Election Data'!$C$1:$C$3144,0),MATCH('Joined Data'!Q$1,'Raw Election Data'!$A$1:$AN$1,0))</f>
        <v>-0.59914407988587737</v>
      </c>
      <c r="R2741">
        <f>INDEX('Raw Election Data'!$A$1:$AN$3144,MATCH($C2741&amp;" "&amp;$B2741,'Raw Election Data'!$C$1:$C$3144,0),MATCH('Joined Data'!R$1,'Raw Election Data'!$A$1:$AN$1,0))</f>
        <v>0.59914407988587737</v>
      </c>
    </row>
    <row r="2742" spans="1:18" ht="13.5" hidden="1" customHeight="1" x14ac:dyDescent="0.15">
      <c r="A2742" t="s">
        <v>248</v>
      </c>
      <c r="B2742" t="s">
        <v>6397</v>
      </c>
      <c r="C2742" t="str">
        <f>INDEX(FIPS!$A$1:$E$3236,MATCH($F2742,FIPS!$D$1:$D$3236,0),5)</f>
        <v>Sutton County</v>
      </c>
      <c r="D2742" t="s">
        <v>296</v>
      </c>
      <c r="E2742" s="15" t="s">
        <v>344</v>
      </c>
      <c r="F2742" t="s">
        <v>6890</v>
      </c>
      <c r="G2742" t="s">
        <v>439</v>
      </c>
      <c r="H2742" t="str">
        <f>IFERROR(VLOOKUP($G2742,'Team Colors'!$A:$B,2,0),"#c9c9c9")</f>
        <v>#002244</v>
      </c>
      <c r="I2742">
        <f>INDEX('Raw Election Data'!$A$1:$AN$3144,MATCH($C2742&amp;" "&amp;$B2742,'Raw Election Data'!$C$1:$C$3144,0),MATCH('Joined Data'!I$1,'Raw Election Data'!$A$1:$AN$1,0))</f>
        <v>3913</v>
      </c>
      <c r="J2742">
        <f>INDEX('Raw Election Data'!$A$1:$AN$3144,MATCH($C2742&amp;" "&amp;$B2742,'Raw Election Data'!$C$1:$C$3144,0),MATCH('Joined Data'!J$1,'Raw Election Data'!$A$1:$AN$1,0))</f>
        <v>313</v>
      </c>
      <c r="K2742">
        <f>INDEX('Raw Election Data'!$A$1:$AN$3144,MATCH($C2742&amp;" "&amp;$B2742,'Raw Election Data'!$C$1:$C$3144,0),MATCH('Joined Data'!K$1,'Raw Election Data'!$A$1:$AN$1,0))</f>
        <v>1075</v>
      </c>
      <c r="L2742">
        <f>INDEX('Raw Election Data'!$A$1:$AN$3144,MATCH($C2742&amp;" "&amp;$B2742,'Raw Election Data'!$C$1:$C$3144,0),MATCH('Joined Data'!L$1,'Raw Election Data'!$A$1:$AN$1,0))</f>
        <v>1415</v>
      </c>
      <c r="M2742">
        <f>INDEX('Raw Election Data'!$A$1:$AN$3144,MATCH($C2742&amp;" "&amp;$B2742,'Raw Election Data'!$C$1:$C$3144,0),MATCH('Joined Data'!M$1,'Raw Election Data'!$A$1:$AN$1,0))</f>
        <v>0.22120141342756183</v>
      </c>
      <c r="N2742">
        <f>INDEX('Raw Election Data'!$A$1:$AN$3144,MATCH($C2742&amp;" "&amp;$B2742,'Raw Election Data'!$C$1:$C$3144,0),MATCH('Joined Data'!N$1,'Raw Election Data'!$A$1:$AN$1,0))</f>
        <v>0.75971731448763247</v>
      </c>
      <c r="O2742">
        <f>INDEX('Raw Election Data'!$A$1:$AN$3144,MATCH($C2742&amp;" "&amp;$B2742,'Raw Election Data'!$C$1:$C$3144,0),MATCH('Joined Data'!O$1,'Raw Election Data'!$A$1:$AN$1,0))</f>
        <v>-762</v>
      </c>
      <c r="P2742">
        <f>INDEX('Raw Election Data'!$A$1:$AN$3144,MATCH($C2742&amp;" "&amp;$B2742,'Raw Election Data'!$C$1:$C$3144,0),MATCH('Joined Data'!P$1,'Raw Election Data'!$A$1:$AN$1,0))</f>
        <v>762</v>
      </c>
      <c r="Q2742">
        <f>INDEX('Raw Election Data'!$A$1:$AN$3144,MATCH($C2742&amp;" "&amp;$B2742,'Raw Election Data'!$C$1:$C$3144,0),MATCH('Joined Data'!Q$1,'Raw Election Data'!$A$1:$AN$1,0))</f>
        <v>-0.53851590106007063</v>
      </c>
      <c r="R2742">
        <f>INDEX('Raw Election Data'!$A$1:$AN$3144,MATCH($C2742&amp;" "&amp;$B2742,'Raw Election Data'!$C$1:$C$3144,0),MATCH('Joined Data'!R$1,'Raw Election Data'!$A$1:$AN$1,0))</f>
        <v>0.53851590106007063</v>
      </c>
    </row>
    <row r="2743" spans="1:18" ht="13.5" hidden="1" customHeight="1" x14ac:dyDescent="0.15">
      <c r="A2743" t="s">
        <v>248</v>
      </c>
      <c r="B2743" t="s">
        <v>6397</v>
      </c>
      <c r="C2743" t="str">
        <f>INDEX(FIPS!$A$1:$E$3236,MATCH($F2743,FIPS!$D$1:$D$3236,0),5)</f>
        <v>Swisher County</v>
      </c>
      <c r="D2743" t="s">
        <v>296</v>
      </c>
      <c r="E2743" s="15" t="s">
        <v>345</v>
      </c>
      <c r="F2743" t="s">
        <v>6892</v>
      </c>
      <c r="G2743" t="s">
        <v>439</v>
      </c>
      <c r="H2743" t="str">
        <f>IFERROR(VLOOKUP($G2743,'Team Colors'!$A:$B,2,0),"#c9c9c9")</f>
        <v>#002244</v>
      </c>
      <c r="I2743">
        <f>INDEX('Raw Election Data'!$A$1:$AN$3144,MATCH($C2743&amp;" "&amp;$B2743,'Raw Election Data'!$C$1:$C$3144,0),MATCH('Joined Data'!I$1,'Raw Election Data'!$A$1:$AN$1,0))</f>
        <v>7533</v>
      </c>
      <c r="J2743">
        <f>INDEX('Raw Election Data'!$A$1:$AN$3144,MATCH($C2743&amp;" "&amp;$B2743,'Raw Election Data'!$C$1:$C$3144,0),MATCH('Joined Data'!J$1,'Raw Election Data'!$A$1:$AN$1,0))</f>
        <v>462</v>
      </c>
      <c r="K2743">
        <f>INDEX('Raw Election Data'!$A$1:$AN$3144,MATCH($C2743&amp;" "&amp;$B2743,'Raw Election Data'!$C$1:$C$3144,0),MATCH('Joined Data'!K$1,'Raw Election Data'!$A$1:$AN$1,0))</f>
        <v>1671</v>
      </c>
      <c r="L2743">
        <f>INDEX('Raw Election Data'!$A$1:$AN$3144,MATCH($C2743&amp;" "&amp;$B2743,'Raw Election Data'!$C$1:$C$3144,0),MATCH('Joined Data'!L$1,'Raw Election Data'!$A$1:$AN$1,0))</f>
        <v>2190</v>
      </c>
      <c r="M2743">
        <f>INDEX('Raw Election Data'!$A$1:$AN$3144,MATCH($C2743&amp;" "&amp;$B2743,'Raw Election Data'!$C$1:$C$3144,0),MATCH('Joined Data'!M$1,'Raw Election Data'!$A$1:$AN$1,0))</f>
        <v>0.21095890410958903</v>
      </c>
      <c r="N2743">
        <f>INDEX('Raw Election Data'!$A$1:$AN$3144,MATCH($C2743&amp;" "&amp;$B2743,'Raw Election Data'!$C$1:$C$3144,0),MATCH('Joined Data'!N$1,'Raw Election Data'!$A$1:$AN$1,0))</f>
        <v>0.76301369863013702</v>
      </c>
      <c r="O2743">
        <f>INDEX('Raw Election Data'!$A$1:$AN$3144,MATCH($C2743&amp;" "&amp;$B2743,'Raw Election Data'!$C$1:$C$3144,0),MATCH('Joined Data'!O$1,'Raw Election Data'!$A$1:$AN$1,0))</f>
        <v>-1209</v>
      </c>
      <c r="P2743">
        <f>INDEX('Raw Election Data'!$A$1:$AN$3144,MATCH($C2743&amp;" "&amp;$B2743,'Raw Election Data'!$C$1:$C$3144,0),MATCH('Joined Data'!P$1,'Raw Election Data'!$A$1:$AN$1,0))</f>
        <v>1209</v>
      </c>
      <c r="Q2743">
        <f>INDEX('Raw Election Data'!$A$1:$AN$3144,MATCH($C2743&amp;" "&amp;$B2743,'Raw Election Data'!$C$1:$C$3144,0),MATCH('Joined Data'!Q$1,'Raw Election Data'!$A$1:$AN$1,0))</f>
        <v>-0.55205479452054795</v>
      </c>
      <c r="R2743">
        <f>INDEX('Raw Election Data'!$A$1:$AN$3144,MATCH($C2743&amp;" "&amp;$B2743,'Raw Election Data'!$C$1:$C$3144,0),MATCH('Joined Data'!R$1,'Raw Election Data'!$A$1:$AN$1,0))</f>
        <v>0.55205479452054795</v>
      </c>
    </row>
    <row r="2744" spans="1:18" ht="13.5" hidden="1" customHeight="1" x14ac:dyDescent="0.15">
      <c r="A2744" t="s">
        <v>248</v>
      </c>
      <c r="B2744" t="s">
        <v>6397</v>
      </c>
      <c r="C2744" t="str">
        <f>INDEX(FIPS!$A$1:$E$3236,MATCH($F2744,FIPS!$D$1:$D$3236,0),5)</f>
        <v>Tarrant County</v>
      </c>
      <c r="D2744" t="s">
        <v>296</v>
      </c>
      <c r="E2744" s="15" t="s">
        <v>346</v>
      </c>
      <c r="F2744" t="s">
        <v>6894</v>
      </c>
      <c r="G2744" t="s">
        <v>439</v>
      </c>
      <c r="H2744" t="str">
        <f>IFERROR(VLOOKUP($G2744,'Team Colors'!$A:$B,2,0),"#c9c9c9")</f>
        <v>#002244</v>
      </c>
      <c r="I2744">
        <f>INDEX('Raw Election Data'!$A$1:$AN$3144,MATCH($C2744&amp;" "&amp;$B2744,'Raw Election Data'!$C$1:$C$3144,0),MATCH('Joined Data'!I$1,'Raw Election Data'!$A$1:$AN$1,0))</f>
        <v>1982498</v>
      </c>
      <c r="J2744">
        <f>INDEX('Raw Election Data'!$A$1:$AN$3144,MATCH($C2744&amp;" "&amp;$B2744,'Raw Election Data'!$C$1:$C$3144,0),MATCH('Joined Data'!J$1,'Raw Election Data'!$A$1:$AN$1,0))</f>
        <v>288001</v>
      </c>
      <c r="K2744">
        <f>INDEX('Raw Election Data'!$A$1:$AN$3144,MATCH($C2744&amp;" "&amp;$B2744,'Raw Election Data'!$C$1:$C$3144,0),MATCH('Joined Data'!K$1,'Raw Election Data'!$A$1:$AN$1,0))</f>
        <v>345683</v>
      </c>
      <c r="L2744">
        <f>INDEX('Raw Election Data'!$A$1:$AN$3144,MATCH($C2744&amp;" "&amp;$B2744,'Raw Election Data'!$C$1:$C$3144,0),MATCH('Joined Data'!L$1,'Raw Election Data'!$A$1:$AN$1,0))</f>
        <v>662832</v>
      </c>
      <c r="M2744">
        <f>INDEX('Raw Election Data'!$A$1:$AN$3144,MATCH($C2744&amp;" "&amp;$B2744,'Raw Election Data'!$C$1:$C$3144,0),MATCH('Joined Data'!M$1,'Raw Election Data'!$A$1:$AN$1,0))</f>
        <v>0.43450074830424601</v>
      </c>
      <c r="N2744">
        <f>INDEX('Raw Election Data'!$A$1:$AN$3144,MATCH($C2744&amp;" "&amp;$B2744,'Raw Election Data'!$C$1:$C$3144,0),MATCH('Joined Data'!N$1,'Raw Election Data'!$A$1:$AN$1,0))</f>
        <v>0.5215243078185724</v>
      </c>
      <c r="O2744">
        <f>INDEX('Raw Election Data'!$A$1:$AN$3144,MATCH($C2744&amp;" "&amp;$B2744,'Raw Election Data'!$C$1:$C$3144,0),MATCH('Joined Data'!O$1,'Raw Election Data'!$A$1:$AN$1,0))</f>
        <v>-57682</v>
      </c>
      <c r="P2744">
        <f>INDEX('Raw Election Data'!$A$1:$AN$3144,MATCH($C2744&amp;" "&amp;$B2744,'Raw Election Data'!$C$1:$C$3144,0),MATCH('Joined Data'!P$1,'Raw Election Data'!$A$1:$AN$1,0))</f>
        <v>57682</v>
      </c>
      <c r="Q2744">
        <f>INDEX('Raw Election Data'!$A$1:$AN$3144,MATCH($C2744&amp;" "&amp;$B2744,'Raw Election Data'!$C$1:$C$3144,0),MATCH('Joined Data'!Q$1,'Raw Election Data'!$A$1:$AN$1,0))</f>
        <v>-8.7023559514326387E-2</v>
      </c>
      <c r="R2744">
        <f>INDEX('Raw Election Data'!$A$1:$AN$3144,MATCH($C2744&amp;" "&amp;$B2744,'Raw Election Data'!$C$1:$C$3144,0),MATCH('Joined Data'!R$1,'Raw Election Data'!$A$1:$AN$1,0))</f>
        <v>8.7023559514326387E-2</v>
      </c>
    </row>
    <row r="2745" spans="1:18" ht="13.5" hidden="1" customHeight="1" x14ac:dyDescent="0.15">
      <c r="A2745" t="s">
        <v>248</v>
      </c>
      <c r="B2745" t="s">
        <v>6397</v>
      </c>
      <c r="C2745" t="str">
        <f>INDEX(FIPS!$A$1:$E$3236,MATCH($F2745,FIPS!$D$1:$D$3236,0),5)</f>
        <v>Taylor County</v>
      </c>
      <c r="D2745" t="s">
        <v>296</v>
      </c>
      <c r="E2745" s="15" t="s">
        <v>347</v>
      </c>
      <c r="F2745" t="s">
        <v>6895</v>
      </c>
      <c r="G2745" t="s">
        <v>439</v>
      </c>
      <c r="H2745" t="str">
        <f>IFERROR(VLOOKUP($G2745,'Team Colors'!$A:$B,2,0),"#c9c9c9")</f>
        <v>#002244</v>
      </c>
      <c r="I2745">
        <f>INDEX('Raw Election Data'!$A$1:$AN$3144,MATCH($C2745&amp;" "&amp;$B2745,'Raw Election Data'!$C$1:$C$3144,0),MATCH('Joined Data'!I$1,'Raw Election Data'!$A$1:$AN$1,0))</f>
        <v>136051</v>
      </c>
      <c r="J2745">
        <f>INDEX('Raw Election Data'!$A$1:$AN$3144,MATCH($C2745&amp;" "&amp;$B2745,'Raw Election Data'!$C$1:$C$3144,0),MATCH('Joined Data'!J$1,'Raw Election Data'!$A$1:$AN$1,0))</f>
        <v>10047</v>
      </c>
      <c r="K2745">
        <f>INDEX('Raw Election Data'!$A$1:$AN$3144,MATCH($C2745&amp;" "&amp;$B2745,'Raw Election Data'!$C$1:$C$3144,0),MATCH('Joined Data'!K$1,'Raw Election Data'!$A$1:$AN$1,0))</f>
        <v>33172</v>
      </c>
      <c r="L2745">
        <f>INDEX('Raw Election Data'!$A$1:$AN$3144,MATCH($C2745&amp;" "&amp;$B2745,'Raw Election Data'!$C$1:$C$3144,0),MATCH('Joined Data'!L$1,'Raw Election Data'!$A$1:$AN$1,0))</f>
        <v>45266</v>
      </c>
      <c r="M2745">
        <f>INDEX('Raw Election Data'!$A$1:$AN$3144,MATCH($C2745&amp;" "&amp;$B2745,'Raw Election Data'!$C$1:$C$3144,0),MATCH('Joined Data'!M$1,'Raw Election Data'!$A$1:$AN$1,0))</f>
        <v>0.22195466796270932</v>
      </c>
      <c r="N2745">
        <f>INDEX('Raw Election Data'!$A$1:$AN$3144,MATCH($C2745&amp;" "&amp;$B2745,'Raw Election Data'!$C$1:$C$3144,0),MATCH('Joined Data'!N$1,'Raw Election Data'!$A$1:$AN$1,0))</f>
        <v>0.73282375292714175</v>
      </c>
      <c r="O2745">
        <f>INDEX('Raw Election Data'!$A$1:$AN$3144,MATCH($C2745&amp;" "&amp;$B2745,'Raw Election Data'!$C$1:$C$3144,0),MATCH('Joined Data'!O$1,'Raw Election Data'!$A$1:$AN$1,0))</f>
        <v>-23125</v>
      </c>
      <c r="P2745">
        <f>INDEX('Raw Election Data'!$A$1:$AN$3144,MATCH($C2745&amp;" "&amp;$B2745,'Raw Election Data'!$C$1:$C$3144,0),MATCH('Joined Data'!P$1,'Raw Election Data'!$A$1:$AN$1,0))</f>
        <v>23125</v>
      </c>
      <c r="Q2745">
        <f>INDEX('Raw Election Data'!$A$1:$AN$3144,MATCH($C2745&amp;" "&amp;$B2745,'Raw Election Data'!$C$1:$C$3144,0),MATCH('Joined Data'!Q$1,'Raw Election Data'!$A$1:$AN$1,0))</f>
        <v>-0.5108690849644324</v>
      </c>
      <c r="R2745">
        <f>INDEX('Raw Election Data'!$A$1:$AN$3144,MATCH($C2745&amp;" "&amp;$B2745,'Raw Election Data'!$C$1:$C$3144,0),MATCH('Joined Data'!R$1,'Raw Election Data'!$A$1:$AN$1,0))</f>
        <v>0.5108690849644324</v>
      </c>
    </row>
    <row r="2746" spans="1:18" ht="13.5" hidden="1" customHeight="1" x14ac:dyDescent="0.15">
      <c r="A2746" t="s">
        <v>248</v>
      </c>
      <c r="B2746" t="s">
        <v>6397</v>
      </c>
      <c r="C2746" t="str">
        <f>INDEX(FIPS!$A$1:$E$3236,MATCH($F2746,FIPS!$D$1:$D$3236,0),5)</f>
        <v>Terrell County</v>
      </c>
      <c r="D2746" t="s">
        <v>296</v>
      </c>
      <c r="E2746" s="15" t="s">
        <v>348</v>
      </c>
      <c r="F2746" t="s">
        <v>6896</v>
      </c>
      <c r="G2746" t="s">
        <v>439</v>
      </c>
      <c r="H2746" t="str">
        <f>IFERROR(VLOOKUP($G2746,'Team Colors'!$A:$B,2,0),"#c9c9c9")</f>
        <v>#002244</v>
      </c>
      <c r="I2746">
        <f>INDEX('Raw Election Data'!$A$1:$AN$3144,MATCH($C2746&amp;" "&amp;$B2746,'Raw Election Data'!$C$1:$C$3144,0),MATCH('Joined Data'!I$1,'Raw Election Data'!$A$1:$AN$1,0))</f>
        <v>837</v>
      </c>
      <c r="J2746">
        <f>INDEX('Raw Election Data'!$A$1:$AN$3144,MATCH($C2746&amp;" "&amp;$B2746,'Raw Election Data'!$C$1:$C$3144,0),MATCH('Joined Data'!J$1,'Raw Election Data'!$A$1:$AN$1,0))</f>
        <v>140</v>
      </c>
      <c r="K2746">
        <f>INDEX('Raw Election Data'!$A$1:$AN$3144,MATCH($C2746&amp;" "&amp;$B2746,'Raw Election Data'!$C$1:$C$3144,0),MATCH('Joined Data'!K$1,'Raw Election Data'!$A$1:$AN$1,0))</f>
        <v>287</v>
      </c>
      <c r="L2746">
        <f>INDEX('Raw Election Data'!$A$1:$AN$3144,MATCH($C2746&amp;" "&amp;$B2746,'Raw Election Data'!$C$1:$C$3144,0),MATCH('Joined Data'!L$1,'Raw Election Data'!$A$1:$AN$1,0))</f>
        <v>437</v>
      </c>
      <c r="M2746">
        <f>INDEX('Raw Election Data'!$A$1:$AN$3144,MATCH($C2746&amp;" "&amp;$B2746,'Raw Election Data'!$C$1:$C$3144,0),MATCH('Joined Data'!M$1,'Raw Election Data'!$A$1:$AN$1,0))</f>
        <v>0.32036613272311215</v>
      </c>
      <c r="N2746">
        <f>INDEX('Raw Election Data'!$A$1:$AN$3144,MATCH($C2746&amp;" "&amp;$B2746,'Raw Election Data'!$C$1:$C$3144,0),MATCH('Joined Data'!N$1,'Raw Election Data'!$A$1:$AN$1,0))</f>
        <v>0.65675057208237986</v>
      </c>
      <c r="O2746">
        <f>INDEX('Raw Election Data'!$A$1:$AN$3144,MATCH($C2746&amp;" "&amp;$B2746,'Raw Election Data'!$C$1:$C$3144,0),MATCH('Joined Data'!O$1,'Raw Election Data'!$A$1:$AN$1,0))</f>
        <v>-147</v>
      </c>
      <c r="P2746">
        <f>INDEX('Raw Election Data'!$A$1:$AN$3144,MATCH($C2746&amp;" "&amp;$B2746,'Raw Election Data'!$C$1:$C$3144,0),MATCH('Joined Data'!P$1,'Raw Election Data'!$A$1:$AN$1,0))</f>
        <v>147</v>
      </c>
      <c r="Q2746">
        <f>INDEX('Raw Election Data'!$A$1:$AN$3144,MATCH($C2746&amp;" "&amp;$B2746,'Raw Election Data'!$C$1:$C$3144,0),MATCH('Joined Data'!Q$1,'Raw Election Data'!$A$1:$AN$1,0))</f>
        <v>-0.33638443935926771</v>
      </c>
      <c r="R2746">
        <f>INDEX('Raw Election Data'!$A$1:$AN$3144,MATCH($C2746&amp;" "&amp;$B2746,'Raw Election Data'!$C$1:$C$3144,0),MATCH('Joined Data'!R$1,'Raw Election Data'!$A$1:$AN$1,0))</f>
        <v>0.33638443935926771</v>
      </c>
    </row>
    <row r="2747" spans="1:18" ht="13.5" hidden="1" customHeight="1" x14ac:dyDescent="0.15">
      <c r="A2747" t="s">
        <v>248</v>
      </c>
      <c r="B2747" t="s">
        <v>6397</v>
      </c>
      <c r="C2747" t="str">
        <f>INDEX(FIPS!$A$1:$E$3236,MATCH($F2747,FIPS!$D$1:$D$3236,0),5)</f>
        <v>Terry County</v>
      </c>
      <c r="D2747" t="s">
        <v>296</v>
      </c>
      <c r="E2747" s="15" t="s">
        <v>349</v>
      </c>
      <c r="F2747" t="s">
        <v>6898</v>
      </c>
      <c r="G2747" t="s">
        <v>439</v>
      </c>
      <c r="H2747" t="str">
        <f>IFERROR(VLOOKUP($G2747,'Team Colors'!$A:$B,2,0),"#c9c9c9")</f>
        <v>#002244</v>
      </c>
      <c r="I2747">
        <f>INDEX('Raw Election Data'!$A$1:$AN$3144,MATCH($C2747&amp;" "&amp;$B2747,'Raw Election Data'!$C$1:$C$3144,0),MATCH('Joined Data'!I$1,'Raw Election Data'!$A$1:$AN$1,0))</f>
        <v>12739</v>
      </c>
      <c r="J2747">
        <f>INDEX('Raw Election Data'!$A$1:$AN$3144,MATCH($C2747&amp;" "&amp;$B2747,'Raw Election Data'!$C$1:$C$3144,0),MATCH('Joined Data'!J$1,'Raw Election Data'!$A$1:$AN$1,0))</f>
        <v>424</v>
      </c>
      <c r="K2747">
        <f>INDEX('Raw Election Data'!$A$1:$AN$3144,MATCH($C2747&amp;" "&amp;$B2747,'Raw Election Data'!$C$1:$C$3144,0),MATCH('Joined Data'!K$1,'Raw Election Data'!$A$1:$AN$1,0))</f>
        <v>1295</v>
      </c>
      <c r="L2747">
        <f>INDEX('Raw Election Data'!$A$1:$AN$3144,MATCH($C2747&amp;" "&amp;$B2747,'Raw Election Data'!$C$1:$C$3144,0),MATCH('Joined Data'!L$1,'Raw Election Data'!$A$1:$AN$1,0))</f>
        <v>1763</v>
      </c>
      <c r="M2747">
        <f>INDEX('Raw Election Data'!$A$1:$AN$3144,MATCH($C2747&amp;" "&amp;$B2747,'Raw Election Data'!$C$1:$C$3144,0),MATCH('Joined Data'!M$1,'Raw Election Data'!$A$1:$AN$1,0))</f>
        <v>0.24049914917753829</v>
      </c>
      <c r="N2747">
        <f>INDEX('Raw Election Data'!$A$1:$AN$3144,MATCH($C2747&amp;" "&amp;$B2747,'Raw Election Data'!$C$1:$C$3144,0),MATCH('Joined Data'!N$1,'Raw Election Data'!$A$1:$AN$1,0))</f>
        <v>0.73454339194554741</v>
      </c>
      <c r="O2747">
        <f>INDEX('Raw Election Data'!$A$1:$AN$3144,MATCH($C2747&amp;" "&amp;$B2747,'Raw Election Data'!$C$1:$C$3144,0),MATCH('Joined Data'!O$1,'Raw Election Data'!$A$1:$AN$1,0))</f>
        <v>-871</v>
      </c>
      <c r="P2747">
        <f>INDEX('Raw Election Data'!$A$1:$AN$3144,MATCH($C2747&amp;" "&amp;$B2747,'Raw Election Data'!$C$1:$C$3144,0),MATCH('Joined Data'!P$1,'Raw Election Data'!$A$1:$AN$1,0))</f>
        <v>871</v>
      </c>
      <c r="Q2747">
        <f>INDEX('Raw Election Data'!$A$1:$AN$3144,MATCH($C2747&amp;" "&amp;$B2747,'Raw Election Data'!$C$1:$C$3144,0),MATCH('Joined Data'!Q$1,'Raw Election Data'!$A$1:$AN$1,0))</f>
        <v>-0.49404424276800912</v>
      </c>
      <c r="R2747">
        <f>INDEX('Raw Election Data'!$A$1:$AN$3144,MATCH($C2747&amp;" "&amp;$B2747,'Raw Election Data'!$C$1:$C$3144,0),MATCH('Joined Data'!R$1,'Raw Election Data'!$A$1:$AN$1,0))</f>
        <v>0.49404424276800912</v>
      </c>
    </row>
    <row r="2748" spans="1:18" ht="13.5" hidden="1" customHeight="1" x14ac:dyDescent="0.15">
      <c r="A2748" t="s">
        <v>248</v>
      </c>
      <c r="B2748" t="s">
        <v>6397</v>
      </c>
      <c r="C2748" t="str">
        <f>INDEX(FIPS!$A$1:$E$3236,MATCH($F2748,FIPS!$D$1:$D$3236,0),5)</f>
        <v>Throckmorton County</v>
      </c>
      <c r="D2748" t="s">
        <v>296</v>
      </c>
      <c r="E2748" s="15" t="s">
        <v>350</v>
      </c>
      <c r="F2748" t="s">
        <v>6900</v>
      </c>
      <c r="G2748" t="s">
        <v>439</v>
      </c>
      <c r="H2748" t="str">
        <f>IFERROR(VLOOKUP($G2748,'Team Colors'!$A:$B,2,0),"#c9c9c9")</f>
        <v>#002244</v>
      </c>
      <c r="I2748">
        <f>INDEX('Raw Election Data'!$A$1:$AN$3144,MATCH($C2748&amp;" "&amp;$B2748,'Raw Election Data'!$C$1:$C$3144,0),MATCH('Joined Data'!I$1,'Raw Election Data'!$A$1:$AN$1,0))</f>
        <v>1579</v>
      </c>
      <c r="J2748">
        <f>INDEX('Raw Election Data'!$A$1:$AN$3144,MATCH($C2748&amp;" "&amp;$B2748,'Raw Election Data'!$C$1:$C$3144,0),MATCH('Joined Data'!J$1,'Raw Election Data'!$A$1:$AN$1,0))</f>
        <v>84</v>
      </c>
      <c r="K2748">
        <f>INDEX('Raw Election Data'!$A$1:$AN$3144,MATCH($C2748&amp;" "&amp;$B2748,'Raw Election Data'!$C$1:$C$3144,0),MATCH('Joined Data'!K$1,'Raw Election Data'!$A$1:$AN$1,0))</f>
        <v>715</v>
      </c>
      <c r="L2748">
        <f>INDEX('Raw Election Data'!$A$1:$AN$3144,MATCH($C2748&amp;" "&amp;$B2748,'Raw Election Data'!$C$1:$C$3144,0),MATCH('Joined Data'!L$1,'Raw Election Data'!$A$1:$AN$1,0))</f>
        <v>808</v>
      </c>
      <c r="M2748">
        <f>INDEX('Raw Election Data'!$A$1:$AN$3144,MATCH($C2748&amp;" "&amp;$B2748,'Raw Election Data'!$C$1:$C$3144,0),MATCH('Joined Data'!M$1,'Raw Election Data'!$A$1:$AN$1,0))</f>
        <v>0.10396039603960396</v>
      </c>
      <c r="N2748">
        <f>INDEX('Raw Election Data'!$A$1:$AN$3144,MATCH($C2748&amp;" "&amp;$B2748,'Raw Election Data'!$C$1:$C$3144,0),MATCH('Joined Data'!N$1,'Raw Election Data'!$A$1:$AN$1,0))</f>
        <v>0.88490099009900991</v>
      </c>
      <c r="O2748">
        <f>INDEX('Raw Election Data'!$A$1:$AN$3144,MATCH($C2748&amp;" "&amp;$B2748,'Raw Election Data'!$C$1:$C$3144,0),MATCH('Joined Data'!O$1,'Raw Election Data'!$A$1:$AN$1,0))</f>
        <v>-631</v>
      </c>
      <c r="P2748">
        <f>INDEX('Raw Election Data'!$A$1:$AN$3144,MATCH($C2748&amp;" "&amp;$B2748,'Raw Election Data'!$C$1:$C$3144,0),MATCH('Joined Data'!P$1,'Raw Election Data'!$A$1:$AN$1,0))</f>
        <v>631</v>
      </c>
      <c r="Q2748">
        <f>INDEX('Raw Election Data'!$A$1:$AN$3144,MATCH($C2748&amp;" "&amp;$B2748,'Raw Election Data'!$C$1:$C$3144,0),MATCH('Joined Data'!Q$1,'Raw Election Data'!$A$1:$AN$1,0))</f>
        <v>-0.78094059405940597</v>
      </c>
      <c r="R2748">
        <f>INDEX('Raw Election Data'!$A$1:$AN$3144,MATCH($C2748&amp;" "&amp;$B2748,'Raw Election Data'!$C$1:$C$3144,0),MATCH('Joined Data'!R$1,'Raw Election Data'!$A$1:$AN$1,0))</f>
        <v>0.78094059405940597</v>
      </c>
    </row>
    <row r="2749" spans="1:18" ht="13.5" hidden="1" customHeight="1" x14ac:dyDescent="0.15">
      <c r="A2749" t="s">
        <v>248</v>
      </c>
      <c r="B2749" t="s">
        <v>6397</v>
      </c>
      <c r="C2749" t="str">
        <f>INDEX(FIPS!$A$1:$E$3236,MATCH($F2749,FIPS!$D$1:$D$3236,0),5)</f>
        <v>Titus County</v>
      </c>
      <c r="D2749" t="s">
        <v>296</v>
      </c>
      <c r="E2749" s="15" t="s">
        <v>351</v>
      </c>
      <c r="F2749" t="s">
        <v>6902</v>
      </c>
      <c r="G2749" t="s">
        <v>439</v>
      </c>
      <c r="H2749" t="str">
        <f>IFERROR(VLOOKUP($G2749,'Team Colors'!$A:$B,2,0),"#c9c9c9")</f>
        <v>#002244</v>
      </c>
      <c r="I2749">
        <f>INDEX('Raw Election Data'!$A$1:$AN$3144,MATCH($C2749&amp;" "&amp;$B2749,'Raw Election Data'!$C$1:$C$3144,0),MATCH('Joined Data'!I$1,'Raw Election Data'!$A$1:$AN$1,0))</f>
        <v>32623</v>
      </c>
      <c r="J2749">
        <f>INDEX('Raw Election Data'!$A$1:$AN$3144,MATCH($C2749&amp;" "&amp;$B2749,'Raw Election Data'!$C$1:$C$3144,0),MATCH('Joined Data'!J$1,'Raw Election Data'!$A$1:$AN$1,0))</f>
        <v>2538</v>
      </c>
      <c r="K2749">
        <f>INDEX('Raw Election Data'!$A$1:$AN$3144,MATCH($C2749&amp;" "&amp;$B2749,'Raw Election Data'!$C$1:$C$3144,0),MATCH('Joined Data'!K$1,'Raw Election Data'!$A$1:$AN$1,0))</f>
        <v>6405</v>
      </c>
      <c r="L2749">
        <f>INDEX('Raw Election Data'!$A$1:$AN$3144,MATCH($C2749&amp;" "&amp;$B2749,'Raw Election Data'!$C$1:$C$3144,0),MATCH('Joined Data'!L$1,'Raw Election Data'!$A$1:$AN$1,0))</f>
        <v>9176</v>
      </c>
      <c r="M2749">
        <f>INDEX('Raw Election Data'!$A$1:$AN$3144,MATCH($C2749&amp;" "&amp;$B2749,'Raw Election Data'!$C$1:$C$3144,0),MATCH('Joined Data'!M$1,'Raw Election Data'!$A$1:$AN$1,0))</f>
        <v>0.27659110723626851</v>
      </c>
      <c r="N2749">
        <f>INDEX('Raw Election Data'!$A$1:$AN$3144,MATCH($C2749&amp;" "&amp;$B2749,'Raw Election Data'!$C$1:$C$3144,0),MATCH('Joined Data'!N$1,'Raw Election Data'!$A$1:$AN$1,0))</f>
        <v>0.69801656495204878</v>
      </c>
      <c r="O2749">
        <f>INDEX('Raw Election Data'!$A$1:$AN$3144,MATCH($C2749&amp;" "&amp;$B2749,'Raw Election Data'!$C$1:$C$3144,0),MATCH('Joined Data'!O$1,'Raw Election Data'!$A$1:$AN$1,0))</f>
        <v>-3867</v>
      </c>
      <c r="P2749">
        <f>INDEX('Raw Election Data'!$A$1:$AN$3144,MATCH($C2749&amp;" "&amp;$B2749,'Raw Election Data'!$C$1:$C$3144,0),MATCH('Joined Data'!P$1,'Raw Election Data'!$A$1:$AN$1,0))</f>
        <v>3867</v>
      </c>
      <c r="Q2749">
        <f>INDEX('Raw Election Data'!$A$1:$AN$3144,MATCH($C2749&amp;" "&amp;$B2749,'Raw Election Data'!$C$1:$C$3144,0),MATCH('Joined Data'!Q$1,'Raw Election Data'!$A$1:$AN$1,0))</f>
        <v>-0.42142545771578027</v>
      </c>
      <c r="R2749">
        <f>INDEX('Raw Election Data'!$A$1:$AN$3144,MATCH($C2749&amp;" "&amp;$B2749,'Raw Election Data'!$C$1:$C$3144,0),MATCH('Joined Data'!R$1,'Raw Election Data'!$A$1:$AN$1,0))</f>
        <v>0.42142545771578027</v>
      </c>
    </row>
    <row r="2750" spans="1:18" ht="13.5" hidden="1" customHeight="1" x14ac:dyDescent="0.15">
      <c r="A2750" t="s">
        <v>248</v>
      </c>
      <c r="B2750" t="s">
        <v>6397</v>
      </c>
      <c r="C2750" t="str">
        <f>INDEX(FIPS!$A$1:$E$3236,MATCH($F2750,FIPS!$D$1:$D$3236,0),5)</f>
        <v>Tom Green County</v>
      </c>
      <c r="D2750" t="s">
        <v>296</v>
      </c>
      <c r="E2750" s="15" t="s">
        <v>352</v>
      </c>
      <c r="F2750" t="s">
        <v>6906</v>
      </c>
      <c r="G2750" t="s">
        <v>439</v>
      </c>
      <c r="H2750" t="str">
        <f>IFERROR(VLOOKUP($G2750,'Team Colors'!$A:$B,2,0),"#c9c9c9")</f>
        <v>#002244</v>
      </c>
      <c r="I2750">
        <f>INDEX('Raw Election Data'!$A$1:$AN$3144,MATCH($C2750&amp;" "&amp;$B2750,'Raw Election Data'!$C$1:$C$3144,0),MATCH('Joined Data'!I$1,'Raw Election Data'!$A$1:$AN$1,0))</f>
        <v>118105</v>
      </c>
      <c r="J2750">
        <f>INDEX('Raw Election Data'!$A$1:$AN$3144,MATCH($C2750&amp;" "&amp;$B2750,'Raw Election Data'!$C$1:$C$3144,0),MATCH('Joined Data'!J$1,'Raw Election Data'!$A$1:$AN$1,0))</f>
        <v>9117</v>
      </c>
      <c r="K2750">
        <f>INDEX('Raw Election Data'!$A$1:$AN$3144,MATCH($C2750&amp;" "&amp;$B2750,'Raw Election Data'!$C$1:$C$3144,0),MATCH('Joined Data'!K$1,'Raw Election Data'!$A$1:$AN$1,0))</f>
        <v>27376</v>
      </c>
      <c r="L2750">
        <f>INDEX('Raw Election Data'!$A$1:$AN$3144,MATCH($C2750&amp;" "&amp;$B2750,'Raw Election Data'!$C$1:$C$3144,0),MATCH('Joined Data'!L$1,'Raw Election Data'!$A$1:$AN$1,0))</f>
        <v>38104</v>
      </c>
      <c r="M2750">
        <f>INDEX('Raw Election Data'!$A$1:$AN$3144,MATCH($C2750&amp;" "&amp;$B2750,'Raw Election Data'!$C$1:$C$3144,0),MATCH('Joined Data'!M$1,'Raw Election Data'!$A$1:$AN$1,0))</f>
        <v>0.23926621876968299</v>
      </c>
      <c r="N2750">
        <f>INDEX('Raw Election Data'!$A$1:$AN$3144,MATCH($C2750&amp;" "&amp;$B2750,'Raw Election Data'!$C$1:$C$3144,0),MATCH('Joined Data'!N$1,'Raw Election Data'!$A$1:$AN$1,0))</f>
        <v>0.71845475540625658</v>
      </c>
      <c r="O2750">
        <f>INDEX('Raw Election Data'!$A$1:$AN$3144,MATCH($C2750&amp;" "&amp;$B2750,'Raw Election Data'!$C$1:$C$3144,0),MATCH('Joined Data'!O$1,'Raw Election Data'!$A$1:$AN$1,0))</f>
        <v>-18259</v>
      </c>
      <c r="P2750">
        <f>INDEX('Raw Election Data'!$A$1:$AN$3144,MATCH($C2750&amp;" "&amp;$B2750,'Raw Election Data'!$C$1:$C$3144,0),MATCH('Joined Data'!P$1,'Raw Election Data'!$A$1:$AN$1,0))</f>
        <v>18259</v>
      </c>
      <c r="Q2750">
        <f>INDEX('Raw Election Data'!$A$1:$AN$3144,MATCH($C2750&amp;" "&amp;$B2750,'Raw Election Data'!$C$1:$C$3144,0),MATCH('Joined Data'!Q$1,'Raw Election Data'!$A$1:$AN$1,0))</f>
        <v>-0.47918853663657357</v>
      </c>
      <c r="R2750">
        <f>INDEX('Raw Election Data'!$A$1:$AN$3144,MATCH($C2750&amp;" "&amp;$B2750,'Raw Election Data'!$C$1:$C$3144,0),MATCH('Joined Data'!R$1,'Raw Election Data'!$A$1:$AN$1,0))</f>
        <v>0.47918853663657357</v>
      </c>
    </row>
    <row r="2751" spans="1:18" ht="13.5" hidden="1" customHeight="1" x14ac:dyDescent="0.15">
      <c r="A2751" t="s">
        <v>248</v>
      </c>
      <c r="B2751" t="s">
        <v>6397</v>
      </c>
      <c r="C2751" t="str">
        <f>INDEX(FIPS!$A$1:$E$3236,MATCH($F2751,FIPS!$D$1:$D$3236,0),5)</f>
        <v>Travis County</v>
      </c>
      <c r="D2751" t="s">
        <v>296</v>
      </c>
      <c r="E2751" s="15" t="s">
        <v>353</v>
      </c>
      <c r="F2751" t="s">
        <v>6908</v>
      </c>
      <c r="G2751" t="s">
        <v>439</v>
      </c>
      <c r="H2751" t="str">
        <f>IFERROR(VLOOKUP($G2751,'Team Colors'!$A:$B,2,0),"#c9c9c9")</f>
        <v>#002244</v>
      </c>
      <c r="I2751">
        <f>INDEX('Raw Election Data'!$A$1:$AN$3144,MATCH($C2751&amp;" "&amp;$B2751,'Raw Election Data'!$C$1:$C$3144,0),MATCH('Joined Data'!I$1,'Raw Election Data'!$A$1:$AN$1,0))</f>
        <v>1176558</v>
      </c>
      <c r="J2751">
        <f>INDEX('Raw Election Data'!$A$1:$AN$3144,MATCH($C2751&amp;" "&amp;$B2751,'Raw Election Data'!$C$1:$C$3144,0),MATCH('Joined Data'!J$1,'Raw Election Data'!$A$1:$AN$1,0))</f>
        <v>306475</v>
      </c>
      <c r="K2751">
        <f>INDEX('Raw Election Data'!$A$1:$AN$3144,MATCH($C2751&amp;" "&amp;$B2751,'Raw Election Data'!$C$1:$C$3144,0),MATCH('Joined Data'!K$1,'Raw Election Data'!$A$1:$AN$1,0))</f>
        <v>126750</v>
      </c>
      <c r="L2751">
        <f>INDEX('Raw Election Data'!$A$1:$AN$3144,MATCH($C2751&amp;" "&amp;$B2751,'Raw Election Data'!$C$1:$C$3144,0),MATCH('Joined Data'!L$1,'Raw Election Data'!$A$1:$AN$1,0))</f>
        <v>462511</v>
      </c>
      <c r="M2751">
        <f>INDEX('Raw Election Data'!$A$1:$AN$3144,MATCH($C2751&amp;" "&amp;$B2751,'Raw Election Data'!$C$1:$C$3144,0),MATCH('Joined Data'!M$1,'Raw Election Data'!$A$1:$AN$1,0))</f>
        <v>0.662632888731295</v>
      </c>
      <c r="N2751">
        <f>INDEX('Raw Election Data'!$A$1:$AN$3144,MATCH($C2751&amp;" "&amp;$B2751,'Raw Election Data'!$C$1:$C$3144,0),MATCH('Joined Data'!N$1,'Raw Election Data'!$A$1:$AN$1,0))</f>
        <v>0.27404753616670741</v>
      </c>
      <c r="O2751">
        <f>INDEX('Raw Election Data'!$A$1:$AN$3144,MATCH($C2751&amp;" "&amp;$B2751,'Raw Election Data'!$C$1:$C$3144,0),MATCH('Joined Data'!O$1,'Raw Election Data'!$A$1:$AN$1,0))</f>
        <v>179725</v>
      </c>
      <c r="P2751">
        <f>INDEX('Raw Election Data'!$A$1:$AN$3144,MATCH($C2751&amp;" "&amp;$B2751,'Raw Election Data'!$C$1:$C$3144,0),MATCH('Joined Data'!P$1,'Raw Election Data'!$A$1:$AN$1,0))</f>
        <v>-179725</v>
      </c>
      <c r="Q2751">
        <f>INDEX('Raw Election Data'!$A$1:$AN$3144,MATCH($C2751&amp;" "&amp;$B2751,'Raw Election Data'!$C$1:$C$3144,0),MATCH('Joined Data'!Q$1,'Raw Election Data'!$A$1:$AN$1,0))</f>
        <v>0.38858535256458759</v>
      </c>
      <c r="R2751">
        <f>INDEX('Raw Election Data'!$A$1:$AN$3144,MATCH($C2751&amp;" "&amp;$B2751,'Raw Election Data'!$C$1:$C$3144,0),MATCH('Joined Data'!R$1,'Raw Election Data'!$A$1:$AN$1,0))</f>
        <v>-0.38858535256458759</v>
      </c>
    </row>
    <row r="2752" spans="1:18" ht="13.5" hidden="1" customHeight="1" x14ac:dyDescent="0.15">
      <c r="A2752" t="s">
        <v>248</v>
      </c>
      <c r="B2752" t="s">
        <v>6397</v>
      </c>
      <c r="C2752" t="str">
        <f>INDEX(FIPS!$A$1:$E$3236,MATCH($F2752,FIPS!$D$1:$D$3236,0),5)</f>
        <v>Trinity County</v>
      </c>
      <c r="D2752" t="s">
        <v>296</v>
      </c>
      <c r="E2752" s="15" t="s">
        <v>354</v>
      </c>
      <c r="F2752" t="s">
        <v>6909</v>
      </c>
      <c r="G2752" t="s">
        <v>7759</v>
      </c>
      <c r="H2752" t="str">
        <f>IFERROR(VLOOKUP($G2752,'Team Colors'!$A:$B,2,0),"#c9c9c9")</f>
        <v>#a71930</v>
      </c>
      <c r="I2752">
        <f>INDEX('Raw Election Data'!$A$1:$AN$3144,MATCH($C2752&amp;" "&amp;$B2752,'Raw Election Data'!$C$1:$C$3144,0),MATCH('Joined Data'!I$1,'Raw Election Data'!$A$1:$AN$1,0))</f>
        <v>14402</v>
      </c>
      <c r="J2752">
        <f>INDEX('Raw Election Data'!$A$1:$AN$3144,MATCH($C2752&amp;" "&amp;$B2752,'Raw Election Data'!$C$1:$C$3144,0),MATCH('Joined Data'!J$1,'Raw Election Data'!$A$1:$AN$1,0))</f>
        <v>1154</v>
      </c>
      <c r="K2752">
        <f>INDEX('Raw Election Data'!$A$1:$AN$3144,MATCH($C2752&amp;" "&amp;$B2752,'Raw Election Data'!$C$1:$C$3144,0),MATCH('Joined Data'!K$1,'Raw Election Data'!$A$1:$AN$1,0))</f>
        <v>4737</v>
      </c>
      <c r="L2752">
        <f>INDEX('Raw Election Data'!$A$1:$AN$3144,MATCH($C2752&amp;" "&amp;$B2752,'Raw Election Data'!$C$1:$C$3144,0),MATCH('Joined Data'!L$1,'Raw Election Data'!$A$1:$AN$1,0))</f>
        <v>5982</v>
      </c>
      <c r="M2752">
        <f>INDEX('Raw Election Data'!$A$1:$AN$3144,MATCH($C2752&amp;" "&amp;$B2752,'Raw Election Data'!$C$1:$C$3144,0),MATCH('Joined Data'!M$1,'Raw Election Data'!$A$1:$AN$1,0))</f>
        <v>0.19291206954195922</v>
      </c>
      <c r="N2752">
        <f>INDEX('Raw Election Data'!$A$1:$AN$3144,MATCH($C2752&amp;" "&amp;$B2752,'Raw Election Data'!$C$1:$C$3144,0),MATCH('Joined Data'!N$1,'Raw Election Data'!$A$1:$AN$1,0))</f>
        <v>0.79187562688064195</v>
      </c>
      <c r="O2752">
        <f>INDEX('Raw Election Data'!$A$1:$AN$3144,MATCH($C2752&amp;" "&amp;$B2752,'Raw Election Data'!$C$1:$C$3144,0),MATCH('Joined Data'!O$1,'Raw Election Data'!$A$1:$AN$1,0))</f>
        <v>-3583</v>
      </c>
      <c r="P2752">
        <f>INDEX('Raw Election Data'!$A$1:$AN$3144,MATCH($C2752&amp;" "&amp;$B2752,'Raw Election Data'!$C$1:$C$3144,0),MATCH('Joined Data'!P$1,'Raw Election Data'!$A$1:$AN$1,0))</f>
        <v>3583</v>
      </c>
      <c r="Q2752">
        <f>INDEX('Raw Election Data'!$A$1:$AN$3144,MATCH($C2752&amp;" "&amp;$B2752,'Raw Election Data'!$C$1:$C$3144,0),MATCH('Joined Data'!Q$1,'Raw Election Data'!$A$1:$AN$1,0))</f>
        <v>-0.59896355733868267</v>
      </c>
      <c r="R2752">
        <f>INDEX('Raw Election Data'!$A$1:$AN$3144,MATCH($C2752&amp;" "&amp;$B2752,'Raw Election Data'!$C$1:$C$3144,0),MATCH('Joined Data'!R$1,'Raw Election Data'!$A$1:$AN$1,0))</f>
        <v>0.59896355733868267</v>
      </c>
    </row>
    <row r="2753" spans="1:18" ht="13.5" hidden="1" customHeight="1" x14ac:dyDescent="0.15">
      <c r="A2753" t="s">
        <v>248</v>
      </c>
      <c r="B2753" t="s">
        <v>6397</v>
      </c>
      <c r="C2753" t="str">
        <f>INDEX(FIPS!$A$1:$E$3236,MATCH($F2753,FIPS!$D$1:$D$3236,0),5)</f>
        <v>Tyler County</v>
      </c>
      <c r="D2753" t="s">
        <v>296</v>
      </c>
      <c r="E2753" s="15" t="s">
        <v>355</v>
      </c>
      <c r="F2753" t="s">
        <v>6913</v>
      </c>
      <c r="G2753" t="s">
        <v>439</v>
      </c>
      <c r="H2753" t="str">
        <f>IFERROR(VLOOKUP($G2753,'Team Colors'!$A:$B,2,0),"#c9c9c9")</f>
        <v>#002244</v>
      </c>
      <c r="I2753">
        <f>INDEX('Raw Election Data'!$A$1:$AN$3144,MATCH($C2753&amp;" "&amp;$B2753,'Raw Election Data'!$C$1:$C$3144,0),MATCH('Joined Data'!I$1,'Raw Election Data'!$A$1:$AN$1,0))</f>
        <v>21347</v>
      </c>
      <c r="J2753">
        <f>INDEX('Raw Election Data'!$A$1:$AN$3144,MATCH($C2753&amp;" "&amp;$B2753,'Raw Election Data'!$C$1:$C$3144,0),MATCH('Joined Data'!J$1,'Raw Election Data'!$A$1:$AN$1,0))</f>
        <v>1243</v>
      </c>
      <c r="K2753">
        <f>INDEX('Raw Election Data'!$A$1:$AN$3144,MATCH($C2753&amp;" "&amp;$B2753,'Raw Election Data'!$C$1:$C$3144,0),MATCH('Joined Data'!K$1,'Raw Election Data'!$A$1:$AN$1,0))</f>
        <v>6601</v>
      </c>
      <c r="L2753">
        <f>INDEX('Raw Election Data'!$A$1:$AN$3144,MATCH($C2753&amp;" "&amp;$B2753,'Raw Election Data'!$C$1:$C$3144,0),MATCH('Joined Data'!L$1,'Raw Election Data'!$A$1:$AN$1,0))</f>
        <v>7969</v>
      </c>
      <c r="M2753">
        <f>INDEX('Raw Election Data'!$A$1:$AN$3144,MATCH($C2753&amp;" "&amp;$B2753,'Raw Election Data'!$C$1:$C$3144,0),MATCH('Joined Data'!M$1,'Raw Election Data'!$A$1:$AN$1,0))</f>
        <v>0.15597942025348224</v>
      </c>
      <c r="N2753">
        <f>INDEX('Raw Election Data'!$A$1:$AN$3144,MATCH($C2753&amp;" "&amp;$B2753,'Raw Election Data'!$C$1:$C$3144,0),MATCH('Joined Data'!N$1,'Raw Election Data'!$A$1:$AN$1,0))</f>
        <v>0.82833479733969129</v>
      </c>
      <c r="O2753">
        <f>INDEX('Raw Election Data'!$A$1:$AN$3144,MATCH($C2753&amp;" "&amp;$B2753,'Raw Election Data'!$C$1:$C$3144,0),MATCH('Joined Data'!O$1,'Raw Election Data'!$A$1:$AN$1,0))</f>
        <v>-5358</v>
      </c>
      <c r="P2753">
        <f>INDEX('Raw Election Data'!$A$1:$AN$3144,MATCH($C2753&amp;" "&amp;$B2753,'Raw Election Data'!$C$1:$C$3144,0),MATCH('Joined Data'!P$1,'Raw Election Data'!$A$1:$AN$1,0))</f>
        <v>5358</v>
      </c>
      <c r="Q2753">
        <f>INDEX('Raw Election Data'!$A$1:$AN$3144,MATCH($C2753&amp;" "&amp;$B2753,'Raw Election Data'!$C$1:$C$3144,0),MATCH('Joined Data'!Q$1,'Raw Election Data'!$A$1:$AN$1,0))</f>
        <v>-0.67235537708620907</v>
      </c>
      <c r="R2753">
        <f>INDEX('Raw Election Data'!$A$1:$AN$3144,MATCH($C2753&amp;" "&amp;$B2753,'Raw Election Data'!$C$1:$C$3144,0),MATCH('Joined Data'!R$1,'Raw Election Data'!$A$1:$AN$1,0))</f>
        <v>0.67235537708620907</v>
      </c>
    </row>
    <row r="2754" spans="1:18" ht="13.5" hidden="1" customHeight="1" x14ac:dyDescent="0.15">
      <c r="A2754" t="s">
        <v>248</v>
      </c>
      <c r="B2754" t="s">
        <v>6397</v>
      </c>
      <c r="C2754" t="str">
        <f>INDEX(FIPS!$A$1:$E$3236,MATCH($F2754,FIPS!$D$1:$D$3236,0),5)</f>
        <v>Upshur County</v>
      </c>
      <c r="D2754" t="s">
        <v>296</v>
      </c>
      <c r="E2754" s="15" t="s">
        <v>356</v>
      </c>
      <c r="F2754" t="s">
        <v>6915</v>
      </c>
      <c r="G2754" t="s">
        <v>439</v>
      </c>
      <c r="H2754" t="str">
        <f>IFERROR(VLOOKUP($G2754,'Team Colors'!$A:$B,2,0),"#c9c9c9")</f>
        <v>#002244</v>
      </c>
      <c r="I2754">
        <f>INDEX('Raw Election Data'!$A$1:$AN$3144,MATCH($C2754&amp;" "&amp;$B2754,'Raw Election Data'!$C$1:$C$3144,0),MATCH('Joined Data'!I$1,'Raw Election Data'!$A$1:$AN$1,0))</f>
        <v>40603</v>
      </c>
      <c r="J2754">
        <f>INDEX('Raw Election Data'!$A$1:$AN$3144,MATCH($C2754&amp;" "&amp;$B2754,'Raw Election Data'!$C$1:$C$3144,0),MATCH('Joined Data'!J$1,'Raw Election Data'!$A$1:$AN$1,0))</f>
        <v>2378</v>
      </c>
      <c r="K2754">
        <f>INDEX('Raw Election Data'!$A$1:$AN$3144,MATCH($C2754&amp;" "&amp;$B2754,'Raw Election Data'!$C$1:$C$3144,0),MATCH('Joined Data'!K$1,'Raw Election Data'!$A$1:$AN$1,0))</f>
        <v>13198</v>
      </c>
      <c r="L2754">
        <f>INDEX('Raw Election Data'!$A$1:$AN$3144,MATCH($C2754&amp;" "&amp;$B2754,'Raw Election Data'!$C$1:$C$3144,0),MATCH('Joined Data'!L$1,'Raw Election Data'!$A$1:$AN$1,0))</f>
        <v>15918</v>
      </c>
      <c r="M2754">
        <f>INDEX('Raw Election Data'!$A$1:$AN$3144,MATCH($C2754&amp;" "&amp;$B2754,'Raw Election Data'!$C$1:$C$3144,0),MATCH('Joined Data'!M$1,'Raw Election Data'!$A$1:$AN$1,0))</f>
        <v>0.14939062696318633</v>
      </c>
      <c r="N2754">
        <f>INDEX('Raw Election Data'!$A$1:$AN$3144,MATCH($C2754&amp;" "&amp;$B2754,'Raw Election Data'!$C$1:$C$3144,0),MATCH('Joined Data'!N$1,'Raw Election Data'!$A$1:$AN$1,0))</f>
        <v>0.82912426184193999</v>
      </c>
      <c r="O2754">
        <f>INDEX('Raw Election Data'!$A$1:$AN$3144,MATCH($C2754&amp;" "&amp;$B2754,'Raw Election Data'!$C$1:$C$3144,0),MATCH('Joined Data'!O$1,'Raw Election Data'!$A$1:$AN$1,0))</f>
        <v>-10820</v>
      </c>
      <c r="P2754">
        <f>INDEX('Raw Election Data'!$A$1:$AN$3144,MATCH($C2754&amp;" "&amp;$B2754,'Raw Election Data'!$C$1:$C$3144,0),MATCH('Joined Data'!P$1,'Raw Election Data'!$A$1:$AN$1,0))</f>
        <v>10820</v>
      </c>
      <c r="Q2754">
        <f>INDEX('Raw Election Data'!$A$1:$AN$3144,MATCH($C2754&amp;" "&amp;$B2754,'Raw Election Data'!$C$1:$C$3144,0),MATCH('Joined Data'!Q$1,'Raw Election Data'!$A$1:$AN$1,0))</f>
        <v>-0.67973363487875371</v>
      </c>
      <c r="R2754">
        <f>INDEX('Raw Election Data'!$A$1:$AN$3144,MATCH($C2754&amp;" "&amp;$B2754,'Raw Election Data'!$C$1:$C$3144,0),MATCH('Joined Data'!R$1,'Raw Election Data'!$A$1:$AN$1,0))</f>
        <v>0.67973363487875371</v>
      </c>
    </row>
    <row r="2755" spans="1:18" ht="13.5" hidden="1" customHeight="1" x14ac:dyDescent="0.15">
      <c r="A2755" t="s">
        <v>248</v>
      </c>
      <c r="B2755" t="s">
        <v>6397</v>
      </c>
      <c r="C2755" t="str">
        <f>INDEX(FIPS!$A$1:$E$3236,MATCH($F2755,FIPS!$D$1:$D$3236,0),5)</f>
        <v>Upton County</v>
      </c>
      <c r="D2755" t="s">
        <v>296</v>
      </c>
      <c r="E2755" s="15" t="s">
        <v>357</v>
      </c>
      <c r="F2755" t="s">
        <v>6917</v>
      </c>
      <c r="G2755" t="s">
        <v>439</v>
      </c>
      <c r="H2755" t="str">
        <f>IFERROR(VLOOKUP($G2755,'Team Colors'!$A:$B,2,0),"#c9c9c9")</f>
        <v>#002244</v>
      </c>
      <c r="I2755">
        <f>INDEX('Raw Election Data'!$A$1:$AN$3144,MATCH($C2755&amp;" "&amp;$B2755,'Raw Election Data'!$C$1:$C$3144,0),MATCH('Joined Data'!I$1,'Raw Election Data'!$A$1:$AN$1,0))</f>
        <v>3651</v>
      </c>
      <c r="J2755">
        <f>INDEX('Raw Election Data'!$A$1:$AN$3144,MATCH($C2755&amp;" "&amp;$B2755,'Raw Election Data'!$C$1:$C$3144,0),MATCH('Joined Data'!J$1,'Raw Election Data'!$A$1:$AN$1,0))</f>
        <v>284</v>
      </c>
      <c r="K2755">
        <f>INDEX('Raw Election Data'!$A$1:$AN$3144,MATCH($C2755&amp;" "&amp;$B2755,'Raw Election Data'!$C$1:$C$3144,0),MATCH('Joined Data'!K$1,'Raw Election Data'!$A$1:$AN$1,0))</f>
        <v>961</v>
      </c>
      <c r="L2755">
        <f>INDEX('Raw Election Data'!$A$1:$AN$3144,MATCH($C2755&amp;" "&amp;$B2755,'Raw Election Data'!$C$1:$C$3144,0),MATCH('Joined Data'!L$1,'Raw Election Data'!$A$1:$AN$1,0))</f>
        <v>1296</v>
      </c>
      <c r="M2755">
        <f>INDEX('Raw Election Data'!$A$1:$AN$3144,MATCH($C2755&amp;" "&amp;$B2755,'Raw Election Data'!$C$1:$C$3144,0),MATCH('Joined Data'!M$1,'Raw Election Data'!$A$1:$AN$1,0))</f>
        <v>0.2191358024691358</v>
      </c>
      <c r="N2755">
        <f>INDEX('Raw Election Data'!$A$1:$AN$3144,MATCH($C2755&amp;" "&amp;$B2755,'Raw Election Data'!$C$1:$C$3144,0),MATCH('Joined Data'!N$1,'Raw Election Data'!$A$1:$AN$1,0))</f>
        <v>0.74151234567901236</v>
      </c>
      <c r="O2755">
        <f>INDEX('Raw Election Data'!$A$1:$AN$3144,MATCH($C2755&amp;" "&amp;$B2755,'Raw Election Data'!$C$1:$C$3144,0),MATCH('Joined Data'!O$1,'Raw Election Data'!$A$1:$AN$1,0))</f>
        <v>-677</v>
      </c>
      <c r="P2755">
        <f>INDEX('Raw Election Data'!$A$1:$AN$3144,MATCH($C2755&amp;" "&amp;$B2755,'Raw Election Data'!$C$1:$C$3144,0),MATCH('Joined Data'!P$1,'Raw Election Data'!$A$1:$AN$1,0))</f>
        <v>677</v>
      </c>
      <c r="Q2755">
        <f>INDEX('Raw Election Data'!$A$1:$AN$3144,MATCH($C2755&amp;" "&amp;$B2755,'Raw Election Data'!$C$1:$C$3144,0),MATCH('Joined Data'!Q$1,'Raw Election Data'!$A$1:$AN$1,0))</f>
        <v>-0.52237654320987659</v>
      </c>
      <c r="R2755">
        <f>INDEX('Raw Election Data'!$A$1:$AN$3144,MATCH($C2755&amp;" "&amp;$B2755,'Raw Election Data'!$C$1:$C$3144,0),MATCH('Joined Data'!R$1,'Raw Election Data'!$A$1:$AN$1,0))</f>
        <v>0.52237654320987659</v>
      </c>
    </row>
    <row r="2756" spans="1:18" ht="13.5" hidden="1" customHeight="1" x14ac:dyDescent="0.15">
      <c r="A2756" t="s">
        <v>248</v>
      </c>
      <c r="B2756" t="s">
        <v>6397</v>
      </c>
      <c r="C2756" t="str">
        <f>INDEX(FIPS!$A$1:$E$3236,MATCH($F2756,FIPS!$D$1:$D$3236,0),5)</f>
        <v>Uvalde County</v>
      </c>
      <c r="D2756" t="s">
        <v>296</v>
      </c>
      <c r="E2756" s="15" t="s">
        <v>358</v>
      </c>
      <c r="F2756" t="s">
        <v>6919</v>
      </c>
      <c r="G2756" t="s">
        <v>439</v>
      </c>
      <c r="H2756" t="str">
        <f>IFERROR(VLOOKUP($G2756,'Team Colors'!$A:$B,2,0),"#c9c9c9")</f>
        <v>#002244</v>
      </c>
      <c r="I2756">
        <f>INDEX('Raw Election Data'!$A$1:$AN$3144,MATCH($C2756&amp;" "&amp;$B2756,'Raw Election Data'!$C$1:$C$3144,0),MATCH('Joined Data'!I$1,'Raw Election Data'!$A$1:$AN$1,0))</f>
        <v>27245</v>
      </c>
      <c r="J2756">
        <f>INDEX('Raw Election Data'!$A$1:$AN$3144,MATCH($C2756&amp;" "&amp;$B2756,'Raw Election Data'!$C$1:$C$3144,0),MATCH('Joined Data'!J$1,'Raw Election Data'!$A$1:$AN$1,0))</f>
        <v>3863</v>
      </c>
      <c r="K2756">
        <f>INDEX('Raw Election Data'!$A$1:$AN$3144,MATCH($C2756&amp;" "&amp;$B2756,'Raw Election Data'!$C$1:$C$3144,0),MATCH('Joined Data'!K$1,'Raw Election Data'!$A$1:$AN$1,0))</f>
        <v>4828</v>
      </c>
      <c r="L2756">
        <f>INDEX('Raw Election Data'!$A$1:$AN$3144,MATCH($C2756&amp;" "&amp;$B2756,'Raw Election Data'!$C$1:$C$3144,0),MATCH('Joined Data'!L$1,'Raw Election Data'!$A$1:$AN$1,0))</f>
        <v>8936</v>
      </c>
      <c r="M2756">
        <f>INDEX('Raw Election Data'!$A$1:$AN$3144,MATCH($C2756&amp;" "&amp;$B2756,'Raw Election Data'!$C$1:$C$3144,0),MATCH('Joined Data'!M$1,'Raw Election Data'!$A$1:$AN$1,0))</f>
        <v>0.43229632945389435</v>
      </c>
      <c r="N2756">
        <f>INDEX('Raw Election Data'!$A$1:$AN$3144,MATCH($C2756&amp;" "&amp;$B2756,'Raw Election Data'!$C$1:$C$3144,0),MATCH('Joined Data'!N$1,'Raw Election Data'!$A$1:$AN$1,0))</f>
        <v>0.54028648164726945</v>
      </c>
      <c r="O2756">
        <f>INDEX('Raw Election Data'!$A$1:$AN$3144,MATCH($C2756&amp;" "&amp;$B2756,'Raw Election Data'!$C$1:$C$3144,0),MATCH('Joined Data'!O$1,'Raw Election Data'!$A$1:$AN$1,0))</f>
        <v>-965</v>
      </c>
      <c r="P2756">
        <f>INDEX('Raw Election Data'!$A$1:$AN$3144,MATCH($C2756&amp;" "&amp;$B2756,'Raw Election Data'!$C$1:$C$3144,0),MATCH('Joined Data'!P$1,'Raw Election Data'!$A$1:$AN$1,0))</f>
        <v>965</v>
      </c>
      <c r="Q2756">
        <f>INDEX('Raw Election Data'!$A$1:$AN$3144,MATCH($C2756&amp;" "&amp;$B2756,'Raw Election Data'!$C$1:$C$3144,0),MATCH('Joined Data'!Q$1,'Raw Election Data'!$A$1:$AN$1,0))</f>
        <v>-0.1079901521933751</v>
      </c>
      <c r="R2756">
        <f>INDEX('Raw Election Data'!$A$1:$AN$3144,MATCH($C2756&amp;" "&amp;$B2756,'Raw Election Data'!$C$1:$C$3144,0),MATCH('Joined Data'!R$1,'Raw Election Data'!$A$1:$AN$1,0))</f>
        <v>0.1079901521933751</v>
      </c>
    </row>
    <row r="2757" spans="1:18" ht="13.5" hidden="1" customHeight="1" x14ac:dyDescent="0.15">
      <c r="A2757" t="s">
        <v>248</v>
      </c>
      <c r="B2757" t="s">
        <v>6397</v>
      </c>
      <c r="C2757" t="str">
        <f>INDEX(FIPS!$A$1:$E$3236,MATCH($F2757,FIPS!$D$1:$D$3236,0),5)</f>
        <v>Val Verde County</v>
      </c>
      <c r="D2757" t="s">
        <v>296</v>
      </c>
      <c r="E2757" s="15" t="s">
        <v>359</v>
      </c>
      <c r="F2757" t="s">
        <v>6923</v>
      </c>
      <c r="G2757" t="s">
        <v>439</v>
      </c>
      <c r="H2757" t="str">
        <f>IFERROR(VLOOKUP($G2757,'Team Colors'!$A:$B,2,0),"#c9c9c9")</f>
        <v>#002244</v>
      </c>
      <c r="I2757">
        <f>INDEX('Raw Election Data'!$A$1:$AN$3144,MATCH($C2757&amp;" "&amp;$B2757,'Raw Election Data'!$C$1:$C$3144,0),MATCH('Joined Data'!I$1,'Raw Election Data'!$A$1:$AN$1,0))</f>
        <v>48988</v>
      </c>
      <c r="J2757">
        <f>INDEX('Raw Election Data'!$A$1:$AN$3144,MATCH($C2757&amp;" "&amp;$B2757,'Raw Election Data'!$C$1:$C$3144,0),MATCH('Joined Data'!J$1,'Raw Election Data'!$A$1:$AN$1,0))</f>
        <v>6920</v>
      </c>
      <c r="K2757">
        <f>INDEX('Raw Election Data'!$A$1:$AN$3144,MATCH($C2757&amp;" "&amp;$B2757,'Raw Election Data'!$C$1:$C$3144,0),MATCH('Joined Data'!K$1,'Raw Election Data'!$A$1:$AN$1,0))</f>
        <v>5856</v>
      </c>
      <c r="L2757">
        <f>INDEX('Raw Election Data'!$A$1:$AN$3144,MATCH($C2757&amp;" "&amp;$B2757,'Raw Election Data'!$C$1:$C$3144,0),MATCH('Joined Data'!L$1,'Raw Election Data'!$A$1:$AN$1,0))</f>
        <v>13476</v>
      </c>
      <c r="M2757">
        <f>INDEX('Raw Election Data'!$A$1:$AN$3144,MATCH($C2757&amp;" "&amp;$B2757,'Raw Election Data'!$C$1:$C$3144,0),MATCH('Joined Data'!M$1,'Raw Election Data'!$A$1:$AN$1,0))</f>
        <v>0.51350549124369249</v>
      </c>
      <c r="N2757">
        <f>INDEX('Raw Election Data'!$A$1:$AN$3144,MATCH($C2757&amp;" "&amp;$B2757,'Raw Election Data'!$C$1:$C$3144,0),MATCH('Joined Data'!N$1,'Raw Election Data'!$A$1:$AN$1,0))</f>
        <v>0.43455031166518254</v>
      </c>
      <c r="O2757">
        <f>INDEX('Raw Election Data'!$A$1:$AN$3144,MATCH($C2757&amp;" "&amp;$B2757,'Raw Election Data'!$C$1:$C$3144,0),MATCH('Joined Data'!O$1,'Raw Election Data'!$A$1:$AN$1,0))</f>
        <v>1064</v>
      </c>
      <c r="P2757">
        <f>INDEX('Raw Election Data'!$A$1:$AN$3144,MATCH($C2757&amp;" "&amp;$B2757,'Raw Election Data'!$C$1:$C$3144,0),MATCH('Joined Data'!P$1,'Raw Election Data'!$A$1:$AN$1,0))</f>
        <v>-1064</v>
      </c>
      <c r="Q2757">
        <f>INDEX('Raw Election Data'!$A$1:$AN$3144,MATCH($C2757&amp;" "&amp;$B2757,'Raw Election Data'!$C$1:$C$3144,0),MATCH('Joined Data'!Q$1,'Raw Election Data'!$A$1:$AN$1,0))</f>
        <v>7.8955179578509949E-2</v>
      </c>
      <c r="R2757">
        <f>INDEX('Raw Election Data'!$A$1:$AN$3144,MATCH($C2757&amp;" "&amp;$B2757,'Raw Election Data'!$C$1:$C$3144,0),MATCH('Joined Data'!R$1,'Raw Election Data'!$A$1:$AN$1,0))</f>
        <v>-7.8955179578509949E-2</v>
      </c>
    </row>
    <row r="2758" spans="1:18" ht="13.5" hidden="1" customHeight="1" x14ac:dyDescent="0.15">
      <c r="A2758" t="s">
        <v>248</v>
      </c>
      <c r="B2758" t="s">
        <v>6397</v>
      </c>
      <c r="C2758" t="str">
        <f>INDEX(FIPS!$A$1:$E$3236,MATCH($F2758,FIPS!$D$1:$D$3236,0),5)</f>
        <v>Van Zandt County</v>
      </c>
      <c r="D2758" t="s">
        <v>296</v>
      </c>
      <c r="E2758" s="15" t="s">
        <v>360</v>
      </c>
      <c r="F2758" t="s">
        <v>6927</v>
      </c>
      <c r="G2758" t="s">
        <v>439</v>
      </c>
      <c r="H2758" t="str">
        <f>IFERROR(VLOOKUP($G2758,'Team Colors'!$A:$B,2,0),"#c9c9c9")</f>
        <v>#002244</v>
      </c>
      <c r="I2758">
        <f>INDEX('Raw Election Data'!$A$1:$AN$3144,MATCH($C2758&amp;" "&amp;$B2758,'Raw Election Data'!$C$1:$C$3144,0),MATCH('Joined Data'!I$1,'Raw Election Data'!$A$1:$AN$1,0))</f>
        <v>53547</v>
      </c>
      <c r="J2758">
        <f>INDEX('Raw Election Data'!$A$1:$AN$3144,MATCH($C2758&amp;" "&amp;$B2758,'Raw Election Data'!$C$1:$C$3144,0),MATCH('Joined Data'!J$1,'Raw Election Data'!$A$1:$AN$1,0))</f>
        <v>2792</v>
      </c>
      <c r="K2758">
        <f>INDEX('Raw Election Data'!$A$1:$AN$3144,MATCH($C2758&amp;" "&amp;$B2758,'Raw Election Data'!$C$1:$C$3144,0),MATCH('Joined Data'!K$1,'Raw Election Data'!$A$1:$AN$1,0))</f>
        <v>18436</v>
      </c>
      <c r="L2758">
        <f>INDEX('Raw Election Data'!$A$1:$AN$3144,MATCH($C2758&amp;" "&amp;$B2758,'Raw Election Data'!$C$1:$C$3144,0),MATCH('Joined Data'!L$1,'Raw Election Data'!$A$1:$AN$1,0))</f>
        <v>21689</v>
      </c>
      <c r="M2758">
        <f>INDEX('Raw Election Data'!$A$1:$AN$3144,MATCH($C2758&amp;" "&amp;$B2758,'Raw Election Data'!$C$1:$C$3144,0),MATCH('Joined Data'!M$1,'Raw Election Data'!$A$1:$AN$1,0))</f>
        <v>0.12872884872516022</v>
      </c>
      <c r="N2758">
        <f>INDEX('Raw Election Data'!$A$1:$AN$3144,MATCH($C2758&amp;" "&amp;$B2758,'Raw Election Data'!$C$1:$C$3144,0),MATCH('Joined Data'!N$1,'Raw Election Data'!$A$1:$AN$1,0))</f>
        <v>0.85001613721241187</v>
      </c>
      <c r="O2758">
        <f>INDEX('Raw Election Data'!$A$1:$AN$3144,MATCH($C2758&amp;" "&amp;$B2758,'Raw Election Data'!$C$1:$C$3144,0),MATCH('Joined Data'!O$1,'Raw Election Data'!$A$1:$AN$1,0))</f>
        <v>-15644</v>
      </c>
      <c r="P2758">
        <f>INDEX('Raw Election Data'!$A$1:$AN$3144,MATCH($C2758&amp;" "&amp;$B2758,'Raw Election Data'!$C$1:$C$3144,0),MATCH('Joined Data'!P$1,'Raw Election Data'!$A$1:$AN$1,0))</f>
        <v>15644</v>
      </c>
      <c r="Q2758">
        <f>INDEX('Raw Election Data'!$A$1:$AN$3144,MATCH($C2758&amp;" "&amp;$B2758,'Raw Election Data'!$C$1:$C$3144,0),MATCH('Joined Data'!Q$1,'Raw Election Data'!$A$1:$AN$1,0))</f>
        <v>-0.72128728848725165</v>
      </c>
      <c r="R2758">
        <f>INDEX('Raw Election Data'!$A$1:$AN$3144,MATCH($C2758&amp;" "&amp;$B2758,'Raw Election Data'!$C$1:$C$3144,0),MATCH('Joined Data'!R$1,'Raw Election Data'!$A$1:$AN$1,0))</f>
        <v>0.72128728848725165</v>
      </c>
    </row>
    <row r="2759" spans="1:18" ht="13.5" hidden="1" customHeight="1" x14ac:dyDescent="0.15">
      <c r="A2759" t="s">
        <v>248</v>
      </c>
      <c r="B2759" t="s">
        <v>6397</v>
      </c>
      <c r="C2759" t="str">
        <f>INDEX(FIPS!$A$1:$E$3236,MATCH($F2759,FIPS!$D$1:$D$3236,0),5)</f>
        <v>Victoria County</v>
      </c>
      <c r="D2759" t="s">
        <v>296</v>
      </c>
      <c r="E2759" s="15" t="s">
        <v>361</v>
      </c>
      <c r="F2759" t="s">
        <v>6929</v>
      </c>
      <c r="G2759" t="s">
        <v>439</v>
      </c>
      <c r="H2759" t="str">
        <f>IFERROR(VLOOKUP($G2759,'Team Colors'!$A:$B,2,0),"#c9c9c9")</f>
        <v>#002244</v>
      </c>
      <c r="I2759">
        <f>INDEX('Raw Election Data'!$A$1:$AN$3144,MATCH($C2759&amp;" "&amp;$B2759,'Raw Election Data'!$C$1:$C$3144,0),MATCH('Joined Data'!I$1,'Raw Election Data'!$A$1:$AN$1,0))</f>
        <v>92382</v>
      </c>
      <c r="J2759">
        <f>INDEX('Raw Election Data'!$A$1:$AN$3144,MATCH($C2759&amp;" "&amp;$B2759,'Raw Election Data'!$C$1:$C$3144,0),MATCH('Joined Data'!J$1,'Raw Election Data'!$A$1:$AN$1,0))</f>
        <v>8843</v>
      </c>
      <c r="K2759">
        <f>INDEX('Raw Election Data'!$A$1:$AN$3144,MATCH($C2759&amp;" "&amp;$B2759,'Raw Election Data'!$C$1:$C$3144,0),MATCH('Joined Data'!K$1,'Raw Election Data'!$A$1:$AN$1,0))</f>
        <v>21253</v>
      </c>
      <c r="L2759">
        <f>INDEX('Raw Election Data'!$A$1:$AN$3144,MATCH($C2759&amp;" "&amp;$B2759,'Raw Election Data'!$C$1:$C$3144,0),MATCH('Joined Data'!L$1,'Raw Election Data'!$A$1:$AN$1,0))</f>
        <v>31032</v>
      </c>
      <c r="M2759">
        <f>INDEX('Raw Election Data'!$A$1:$AN$3144,MATCH($C2759&amp;" "&amp;$B2759,'Raw Election Data'!$C$1:$C$3144,0),MATCH('Joined Data'!M$1,'Raw Election Data'!$A$1:$AN$1,0))</f>
        <v>0.28496390822376899</v>
      </c>
      <c r="N2759">
        <f>INDEX('Raw Election Data'!$A$1:$AN$3144,MATCH($C2759&amp;" "&amp;$B2759,'Raw Election Data'!$C$1:$C$3144,0),MATCH('Joined Data'!N$1,'Raw Election Data'!$A$1:$AN$1,0))</f>
        <v>0.6848736787831915</v>
      </c>
      <c r="O2759">
        <f>INDEX('Raw Election Data'!$A$1:$AN$3144,MATCH($C2759&amp;" "&amp;$B2759,'Raw Election Data'!$C$1:$C$3144,0),MATCH('Joined Data'!O$1,'Raw Election Data'!$A$1:$AN$1,0))</f>
        <v>-12410</v>
      </c>
      <c r="P2759">
        <f>INDEX('Raw Election Data'!$A$1:$AN$3144,MATCH($C2759&amp;" "&amp;$B2759,'Raw Election Data'!$C$1:$C$3144,0),MATCH('Joined Data'!P$1,'Raw Election Data'!$A$1:$AN$1,0))</f>
        <v>12410</v>
      </c>
      <c r="Q2759">
        <f>INDEX('Raw Election Data'!$A$1:$AN$3144,MATCH($C2759&amp;" "&amp;$B2759,'Raw Election Data'!$C$1:$C$3144,0),MATCH('Joined Data'!Q$1,'Raw Election Data'!$A$1:$AN$1,0))</f>
        <v>-0.39990977055942251</v>
      </c>
      <c r="R2759">
        <f>INDEX('Raw Election Data'!$A$1:$AN$3144,MATCH($C2759&amp;" "&amp;$B2759,'Raw Election Data'!$C$1:$C$3144,0),MATCH('Joined Data'!R$1,'Raw Election Data'!$A$1:$AN$1,0))</f>
        <v>0.39990977055942251</v>
      </c>
    </row>
    <row r="2760" spans="1:18" ht="13.5" hidden="1" customHeight="1" x14ac:dyDescent="0.15">
      <c r="A2760" t="s">
        <v>248</v>
      </c>
      <c r="B2760" t="s">
        <v>6397</v>
      </c>
      <c r="C2760" t="str">
        <f>INDEX(FIPS!$A$1:$E$3236,MATCH($F2760,FIPS!$D$1:$D$3236,0),5)</f>
        <v>Walker County</v>
      </c>
      <c r="D2760" t="s">
        <v>296</v>
      </c>
      <c r="E2760" s="15" t="s">
        <v>362</v>
      </c>
      <c r="F2760" t="s">
        <v>6930</v>
      </c>
      <c r="G2760" t="s">
        <v>7759</v>
      </c>
      <c r="H2760" t="str">
        <f>IFERROR(VLOOKUP($G2760,'Team Colors'!$A:$B,2,0),"#c9c9c9")</f>
        <v>#a71930</v>
      </c>
      <c r="I2760">
        <f>INDEX('Raw Election Data'!$A$1:$AN$3144,MATCH($C2760&amp;" "&amp;$B2760,'Raw Election Data'!$C$1:$C$3144,0),MATCH('Joined Data'!I$1,'Raw Election Data'!$A$1:$AN$1,0))</f>
        <v>70699</v>
      </c>
      <c r="J2760">
        <f>INDEX('Raw Election Data'!$A$1:$AN$3144,MATCH($C2760&amp;" "&amp;$B2760,'Raw Election Data'!$C$1:$C$3144,0),MATCH('Joined Data'!J$1,'Raw Election Data'!$A$1:$AN$1,0))</f>
        <v>6085</v>
      </c>
      <c r="K2760">
        <f>INDEX('Raw Election Data'!$A$1:$AN$3144,MATCH($C2760&amp;" "&amp;$B2760,'Raw Election Data'!$C$1:$C$3144,0),MATCH('Joined Data'!K$1,'Raw Election Data'!$A$1:$AN$1,0))</f>
        <v>12878</v>
      </c>
      <c r="L2760">
        <f>INDEX('Raw Election Data'!$A$1:$AN$3144,MATCH($C2760&amp;" "&amp;$B2760,'Raw Election Data'!$C$1:$C$3144,0),MATCH('Joined Data'!L$1,'Raw Election Data'!$A$1:$AN$1,0))</f>
        <v>19683</v>
      </c>
      <c r="M2760">
        <f>INDEX('Raw Election Data'!$A$1:$AN$3144,MATCH($C2760&amp;" "&amp;$B2760,'Raw Election Data'!$C$1:$C$3144,0),MATCH('Joined Data'!M$1,'Raw Election Data'!$A$1:$AN$1,0))</f>
        <v>0.30915002794289487</v>
      </c>
      <c r="N2760">
        <f>INDEX('Raw Election Data'!$A$1:$AN$3144,MATCH($C2760&amp;" "&amp;$B2760,'Raw Election Data'!$C$1:$C$3144,0),MATCH('Joined Data'!N$1,'Raw Election Data'!$A$1:$AN$1,0))</f>
        <v>0.65427018239089574</v>
      </c>
      <c r="O2760">
        <f>INDEX('Raw Election Data'!$A$1:$AN$3144,MATCH($C2760&amp;" "&amp;$B2760,'Raw Election Data'!$C$1:$C$3144,0),MATCH('Joined Data'!O$1,'Raw Election Data'!$A$1:$AN$1,0))</f>
        <v>-6793</v>
      </c>
      <c r="P2760">
        <f>INDEX('Raw Election Data'!$A$1:$AN$3144,MATCH($C2760&amp;" "&amp;$B2760,'Raw Election Data'!$C$1:$C$3144,0),MATCH('Joined Data'!P$1,'Raw Election Data'!$A$1:$AN$1,0))</f>
        <v>6793</v>
      </c>
      <c r="Q2760">
        <f>INDEX('Raw Election Data'!$A$1:$AN$3144,MATCH($C2760&amp;" "&amp;$B2760,'Raw Election Data'!$C$1:$C$3144,0),MATCH('Joined Data'!Q$1,'Raw Election Data'!$A$1:$AN$1,0))</f>
        <v>-0.34512015444800087</v>
      </c>
      <c r="R2760">
        <f>INDEX('Raw Election Data'!$A$1:$AN$3144,MATCH($C2760&amp;" "&amp;$B2760,'Raw Election Data'!$C$1:$C$3144,0),MATCH('Joined Data'!R$1,'Raw Election Data'!$A$1:$AN$1,0))</f>
        <v>0.34512015444800087</v>
      </c>
    </row>
    <row r="2761" spans="1:18" ht="13.5" hidden="1" customHeight="1" x14ac:dyDescent="0.15">
      <c r="A2761" t="s">
        <v>248</v>
      </c>
      <c r="B2761" t="s">
        <v>6397</v>
      </c>
      <c r="C2761" t="str">
        <f>INDEX(FIPS!$A$1:$E$3236,MATCH($F2761,FIPS!$D$1:$D$3236,0),5)</f>
        <v>Waller County</v>
      </c>
      <c r="D2761" t="s">
        <v>296</v>
      </c>
      <c r="E2761" s="15" t="s">
        <v>363</v>
      </c>
      <c r="F2761" t="s">
        <v>6932</v>
      </c>
      <c r="G2761" t="s">
        <v>7759</v>
      </c>
      <c r="H2761" t="str">
        <f>IFERROR(VLOOKUP($G2761,'Team Colors'!$A:$B,2,0),"#c9c9c9")</f>
        <v>#a71930</v>
      </c>
      <c r="I2761">
        <f>INDEX('Raw Election Data'!$A$1:$AN$3144,MATCH($C2761&amp;" "&amp;$B2761,'Raw Election Data'!$C$1:$C$3144,0),MATCH('Joined Data'!I$1,'Raw Election Data'!$A$1:$AN$1,0))</f>
        <v>48656</v>
      </c>
      <c r="J2761">
        <f>INDEX('Raw Election Data'!$A$1:$AN$3144,MATCH($C2761&amp;" "&amp;$B2761,'Raw Election Data'!$C$1:$C$3144,0),MATCH('Joined Data'!J$1,'Raw Election Data'!$A$1:$AN$1,0))</f>
        <v>5744</v>
      </c>
      <c r="K2761">
        <f>INDEX('Raw Election Data'!$A$1:$AN$3144,MATCH($C2761&amp;" "&amp;$B2761,'Raw Election Data'!$C$1:$C$3144,0),MATCH('Joined Data'!K$1,'Raw Election Data'!$A$1:$AN$1,0))</f>
        <v>10525</v>
      </c>
      <c r="L2761">
        <f>INDEX('Raw Election Data'!$A$1:$AN$3144,MATCH($C2761&amp;" "&amp;$B2761,'Raw Election Data'!$C$1:$C$3144,0),MATCH('Joined Data'!L$1,'Raw Election Data'!$A$1:$AN$1,0))</f>
        <v>16715</v>
      </c>
      <c r="M2761">
        <f>INDEX('Raw Election Data'!$A$1:$AN$3144,MATCH($C2761&amp;" "&amp;$B2761,'Raw Election Data'!$C$1:$C$3144,0),MATCH('Joined Data'!M$1,'Raw Election Data'!$A$1:$AN$1,0))</f>
        <v>0.34364343404128028</v>
      </c>
      <c r="N2761">
        <f>INDEX('Raw Election Data'!$A$1:$AN$3144,MATCH($C2761&amp;" "&amp;$B2761,'Raw Election Data'!$C$1:$C$3144,0),MATCH('Joined Data'!N$1,'Raw Election Data'!$A$1:$AN$1,0))</f>
        <v>0.62967394555788214</v>
      </c>
      <c r="O2761">
        <f>INDEX('Raw Election Data'!$A$1:$AN$3144,MATCH($C2761&amp;" "&amp;$B2761,'Raw Election Data'!$C$1:$C$3144,0),MATCH('Joined Data'!O$1,'Raw Election Data'!$A$1:$AN$1,0))</f>
        <v>-4781</v>
      </c>
      <c r="P2761">
        <f>INDEX('Raw Election Data'!$A$1:$AN$3144,MATCH($C2761&amp;" "&amp;$B2761,'Raw Election Data'!$C$1:$C$3144,0),MATCH('Joined Data'!P$1,'Raw Election Data'!$A$1:$AN$1,0))</f>
        <v>4781</v>
      </c>
      <c r="Q2761">
        <f>INDEX('Raw Election Data'!$A$1:$AN$3144,MATCH($C2761&amp;" "&amp;$B2761,'Raw Election Data'!$C$1:$C$3144,0),MATCH('Joined Data'!Q$1,'Raw Election Data'!$A$1:$AN$1,0))</f>
        <v>-0.28603051151660186</v>
      </c>
      <c r="R2761">
        <f>INDEX('Raw Election Data'!$A$1:$AN$3144,MATCH($C2761&amp;" "&amp;$B2761,'Raw Election Data'!$C$1:$C$3144,0),MATCH('Joined Data'!R$1,'Raw Election Data'!$A$1:$AN$1,0))</f>
        <v>0.28603051151660186</v>
      </c>
    </row>
    <row r="2762" spans="1:18" ht="13.5" hidden="1" customHeight="1" x14ac:dyDescent="0.15">
      <c r="A2762" t="s">
        <v>248</v>
      </c>
      <c r="B2762" t="s">
        <v>6397</v>
      </c>
      <c r="C2762" t="str">
        <f>INDEX(FIPS!$A$1:$E$3236,MATCH($F2762,FIPS!$D$1:$D$3236,0),5)</f>
        <v>Ward County</v>
      </c>
      <c r="D2762" t="s">
        <v>296</v>
      </c>
      <c r="E2762" s="15" t="s">
        <v>364</v>
      </c>
      <c r="F2762" t="s">
        <v>6933</v>
      </c>
      <c r="G2762" t="s">
        <v>439</v>
      </c>
      <c r="H2762" t="str">
        <f>IFERROR(VLOOKUP($G2762,'Team Colors'!$A:$B,2,0),"#c9c9c9")</f>
        <v>#002244</v>
      </c>
      <c r="I2762">
        <f>INDEX('Raw Election Data'!$A$1:$AN$3144,MATCH($C2762&amp;" "&amp;$B2762,'Raw Election Data'!$C$1:$C$3144,0),MATCH('Joined Data'!I$1,'Raw Election Data'!$A$1:$AN$1,0))</f>
        <v>11721</v>
      </c>
      <c r="J2762">
        <f>INDEX('Raw Election Data'!$A$1:$AN$3144,MATCH($C2762&amp;" "&amp;$B2762,'Raw Election Data'!$C$1:$C$3144,0),MATCH('Joined Data'!J$1,'Raw Election Data'!$A$1:$AN$1,0))</f>
        <v>780</v>
      </c>
      <c r="K2762">
        <f>INDEX('Raw Election Data'!$A$1:$AN$3144,MATCH($C2762&amp;" "&amp;$B2762,'Raw Election Data'!$C$1:$C$3144,0),MATCH('Joined Data'!K$1,'Raw Election Data'!$A$1:$AN$1,0))</f>
        <v>2541</v>
      </c>
      <c r="L2762">
        <f>INDEX('Raw Election Data'!$A$1:$AN$3144,MATCH($C2762&amp;" "&amp;$B2762,'Raw Election Data'!$C$1:$C$3144,0),MATCH('Joined Data'!L$1,'Raw Election Data'!$A$1:$AN$1,0))</f>
        <v>3413</v>
      </c>
      <c r="M2762">
        <f>INDEX('Raw Election Data'!$A$1:$AN$3144,MATCH($C2762&amp;" "&amp;$B2762,'Raw Election Data'!$C$1:$C$3144,0),MATCH('Joined Data'!M$1,'Raw Election Data'!$A$1:$AN$1,0))</f>
        <v>0.22853794315851159</v>
      </c>
      <c r="N2762">
        <f>INDEX('Raw Election Data'!$A$1:$AN$3144,MATCH($C2762&amp;" "&amp;$B2762,'Raw Election Data'!$C$1:$C$3144,0),MATCH('Joined Data'!N$1,'Raw Election Data'!$A$1:$AN$1,0))</f>
        <v>0.74450629944330504</v>
      </c>
      <c r="O2762">
        <f>INDEX('Raw Election Data'!$A$1:$AN$3144,MATCH($C2762&amp;" "&amp;$B2762,'Raw Election Data'!$C$1:$C$3144,0),MATCH('Joined Data'!O$1,'Raw Election Data'!$A$1:$AN$1,0))</f>
        <v>-1761</v>
      </c>
      <c r="P2762">
        <f>INDEX('Raw Election Data'!$A$1:$AN$3144,MATCH($C2762&amp;" "&amp;$B2762,'Raw Election Data'!$C$1:$C$3144,0),MATCH('Joined Data'!P$1,'Raw Election Data'!$A$1:$AN$1,0))</f>
        <v>1761</v>
      </c>
      <c r="Q2762">
        <f>INDEX('Raw Election Data'!$A$1:$AN$3144,MATCH($C2762&amp;" "&amp;$B2762,'Raw Election Data'!$C$1:$C$3144,0),MATCH('Joined Data'!Q$1,'Raw Election Data'!$A$1:$AN$1,0))</f>
        <v>-0.51596835628479343</v>
      </c>
      <c r="R2762">
        <f>INDEX('Raw Election Data'!$A$1:$AN$3144,MATCH($C2762&amp;" "&amp;$B2762,'Raw Election Data'!$C$1:$C$3144,0),MATCH('Joined Data'!R$1,'Raw Election Data'!$A$1:$AN$1,0))</f>
        <v>0.51596835628479343</v>
      </c>
    </row>
    <row r="2763" spans="1:18" ht="13.5" hidden="1" customHeight="1" x14ac:dyDescent="0.15">
      <c r="A2763" t="s">
        <v>248</v>
      </c>
      <c r="B2763" t="s">
        <v>6397</v>
      </c>
      <c r="C2763" t="str">
        <f>INDEX(FIPS!$A$1:$E$3236,MATCH($F2763,FIPS!$D$1:$D$3236,0),5)</f>
        <v>Washington County</v>
      </c>
      <c r="D2763" t="s">
        <v>296</v>
      </c>
      <c r="E2763" s="15" t="s">
        <v>365</v>
      </c>
      <c r="F2763" t="s">
        <v>6934</v>
      </c>
      <c r="G2763" t="s">
        <v>7759</v>
      </c>
      <c r="H2763" t="str">
        <f>IFERROR(VLOOKUP($G2763,'Team Colors'!$A:$B,2,0),"#c9c9c9")</f>
        <v>#a71930</v>
      </c>
      <c r="I2763">
        <f>INDEX('Raw Election Data'!$A$1:$AN$3144,MATCH($C2763&amp;" "&amp;$B2763,'Raw Election Data'!$C$1:$C$3144,0),MATCH('Joined Data'!I$1,'Raw Election Data'!$A$1:$AN$1,0))</f>
        <v>34765</v>
      </c>
      <c r="J2763">
        <f>INDEX('Raw Election Data'!$A$1:$AN$3144,MATCH($C2763&amp;" "&amp;$B2763,'Raw Election Data'!$C$1:$C$3144,0),MATCH('Joined Data'!J$1,'Raw Election Data'!$A$1:$AN$1,0))</f>
        <v>3381</v>
      </c>
      <c r="K2763">
        <f>INDEX('Raw Election Data'!$A$1:$AN$3144,MATCH($C2763&amp;" "&amp;$B2763,'Raw Election Data'!$C$1:$C$3144,0),MATCH('Joined Data'!K$1,'Raw Election Data'!$A$1:$AN$1,0))</f>
        <v>10944</v>
      </c>
      <c r="L2763">
        <f>INDEX('Raw Election Data'!$A$1:$AN$3144,MATCH($C2763&amp;" "&amp;$B2763,'Raw Election Data'!$C$1:$C$3144,0),MATCH('Joined Data'!L$1,'Raw Election Data'!$A$1:$AN$1,0))</f>
        <v>14747</v>
      </c>
      <c r="M2763">
        <f>INDEX('Raw Election Data'!$A$1:$AN$3144,MATCH($C2763&amp;" "&amp;$B2763,'Raw Election Data'!$C$1:$C$3144,0),MATCH('Joined Data'!M$1,'Raw Election Data'!$A$1:$AN$1,0))</f>
        <v>0.22926696955312945</v>
      </c>
      <c r="N2763">
        <f>INDEX('Raw Election Data'!$A$1:$AN$3144,MATCH($C2763&amp;" "&amp;$B2763,'Raw Election Data'!$C$1:$C$3144,0),MATCH('Joined Data'!N$1,'Raw Election Data'!$A$1:$AN$1,0))</f>
        <v>0.74211704075405172</v>
      </c>
      <c r="O2763">
        <f>INDEX('Raw Election Data'!$A$1:$AN$3144,MATCH($C2763&amp;" "&amp;$B2763,'Raw Election Data'!$C$1:$C$3144,0),MATCH('Joined Data'!O$1,'Raw Election Data'!$A$1:$AN$1,0))</f>
        <v>-7563</v>
      </c>
      <c r="P2763">
        <f>INDEX('Raw Election Data'!$A$1:$AN$3144,MATCH($C2763&amp;" "&amp;$B2763,'Raw Election Data'!$C$1:$C$3144,0),MATCH('Joined Data'!P$1,'Raw Election Data'!$A$1:$AN$1,0))</f>
        <v>7563</v>
      </c>
      <c r="Q2763">
        <f>INDEX('Raw Election Data'!$A$1:$AN$3144,MATCH($C2763&amp;" "&amp;$B2763,'Raw Election Data'!$C$1:$C$3144,0),MATCH('Joined Data'!Q$1,'Raw Election Data'!$A$1:$AN$1,0))</f>
        <v>-0.5128500712009223</v>
      </c>
      <c r="R2763">
        <f>INDEX('Raw Election Data'!$A$1:$AN$3144,MATCH($C2763&amp;" "&amp;$B2763,'Raw Election Data'!$C$1:$C$3144,0),MATCH('Joined Data'!R$1,'Raw Election Data'!$A$1:$AN$1,0))</f>
        <v>0.5128500712009223</v>
      </c>
    </row>
    <row r="2764" spans="1:18" ht="13.5" hidden="1" customHeight="1" x14ac:dyDescent="0.15">
      <c r="A2764" t="s">
        <v>248</v>
      </c>
      <c r="B2764" t="s">
        <v>6397</v>
      </c>
      <c r="C2764" t="str">
        <f>INDEX(FIPS!$A$1:$E$3236,MATCH($F2764,FIPS!$D$1:$D$3236,0),5)</f>
        <v>Webb County</v>
      </c>
      <c r="D2764" t="s">
        <v>296</v>
      </c>
      <c r="E2764" s="15" t="s">
        <v>366</v>
      </c>
      <c r="F2764" t="s">
        <v>6938</v>
      </c>
      <c r="G2764" t="s">
        <v>439</v>
      </c>
      <c r="H2764" t="str">
        <f>IFERROR(VLOOKUP($G2764,'Team Colors'!$A:$B,2,0),"#c9c9c9")</f>
        <v>#002244</v>
      </c>
      <c r="I2764">
        <f>INDEX('Raw Election Data'!$A$1:$AN$3144,MATCH($C2764&amp;" "&amp;$B2764,'Raw Election Data'!$C$1:$C$3144,0),MATCH('Joined Data'!I$1,'Raw Election Data'!$A$1:$AN$1,0))</f>
        <v>269721</v>
      </c>
      <c r="J2764">
        <f>INDEX('Raw Election Data'!$A$1:$AN$3144,MATCH($C2764&amp;" "&amp;$B2764,'Raw Election Data'!$C$1:$C$3144,0),MATCH('Joined Data'!J$1,'Raw Election Data'!$A$1:$AN$1,0))</f>
        <v>42297</v>
      </c>
      <c r="K2764">
        <f>INDEX('Raw Election Data'!$A$1:$AN$3144,MATCH($C2764&amp;" "&amp;$B2764,'Raw Election Data'!$C$1:$C$3144,0),MATCH('Joined Data'!K$1,'Raw Election Data'!$A$1:$AN$1,0))</f>
        <v>12946</v>
      </c>
      <c r="L2764">
        <f>INDEX('Raw Election Data'!$A$1:$AN$3144,MATCH($C2764&amp;" "&amp;$B2764,'Raw Election Data'!$C$1:$C$3144,0),MATCH('Joined Data'!L$1,'Raw Election Data'!$A$1:$AN$1,0))</f>
        <v>56867</v>
      </c>
      <c r="M2764">
        <f>INDEX('Raw Election Data'!$A$1:$AN$3144,MATCH($C2764&amp;" "&amp;$B2764,'Raw Election Data'!$C$1:$C$3144,0),MATCH('Joined Data'!M$1,'Raw Election Data'!$A$1:$AN$1,0))</f>
        <v>0.74378813723248982</v>
      </c>
      <c r="N2764">
        <f>INDEX('Raw Election Data'!$A$1:$AN$3144,MATCH($C2764&amp;" "&amp;$B2764,'Raw Election Data'!$C$1:$C$3144,0),MATCH('Joined Data'!N$1,'Raw Election Data'!$A$1:$AN$1,0))</f>
        <v>0.22765399968347197</v>
      </c>
      <c r="O2764">
        <f>INDEX('Raw Election Data'!$A$1:$AN$3144,MATCH($C2764&amp;" "&amp;$B2764,'Raw Election Data'!$C$1:$C$3144,0),MATCH('Joined Data'!O$1,'Raw Election Data'!$A$1:$AN$1,0))</f>
        <v>29351</v>
      </c>
      <c r="P2764">
        <f>INDEX('Raw Election Data'!$A$1:$AN$3144,MATCH($C2764&amp;" "&amp;$B2764,'Raw Election Data'!$C$1:$C$3144,0),MATCH('Joined Data'!P$1,'Raw Election Data'!$A$1:$AN$1,0))</f>
        <v>-29351</v>
      </c>
      <c r="Q2764">
        <f>INDEX('Raw Election Data'!$A$1:$AN$3144,MATCH($C2764&amp;" "&amp;$B2764,'Raw Election Data'!$C$1:$C$3144,0),MATCH('Joined Data'!Q$1,'Raw Election Data'!$A$1:$AN$1,0))</f>
        <v>0.51613413754901782</v>
      </c>
      <c r="R2764">
        <f>INDEX('Raw Election Data'!$A$1:$AN$3144,MATCH($C2764&amp;" "&amp;$B2764,'Raw Election Data'!$C$1:$C$3144,0),MATCH('Joined Data'!R$1,'Raw Election Data'!$A$1:$AN$1,0))</f>
        <v>-0.51613413754901782</v>
      </c>
    </row>
    <row r="2765" spans="1:18" ht="13.5" hidden="1" customHeight="1" x14ac:dyDescent="0.15">
      <c r="A2765" t="s">
        <v>248</v>
      </c>
      <c r="B2765" t="s">
        <v>6397</v>
      </c>
      <c r="C2765" t="str">
        <f>INDEX(FIPS!$A$1:$E$3236,MATCH($F2765,FIPS!$D$1:$D$3236,0),5)</f>
        <v>Wharton County</v>
      </c>
      <c r="D2765" t="s">
        <v>296</v>
      </c>
      <c r="E2765" s="15" t="s">
        <v>367</v>
      </c>
      <c r="F2765" t="s">
        <v>6942</v>
      </c>
      <c r="G2765" t="s">
        <v>7759</v>
      </c>
      <c r="H2765" t="str">
        <f>IFERROR(VLOOKUP($G2765,'Team Colors'!$A:$B,2,0),"#c9c9c9")</f>
        <v>#a71930</v>
      </c>
      <c r="I2765">
        <f>INDEX('Raw Election Data'!$A$1:$AN$3144,MATCH($C2765&amp;" "&amp;$B2765,'Raw Election Data'!$C$1:$C$3144,0),MATCH('Joined Data'!I$1,'Raw Election Data'!$A$1:$AN$1,0))</f>
        <v>41486</v>
      </c>
      <c r="J2765">
        <f>INDEX('Raw Election Data'!$A$1:$AN$3144,MATCH($C2765&amp;" "&amp;$B2765,'Raw Election Data'!$C$1:$C$3144,0),MATCH('Joined Data'!J$1,'Raw Election Data'!$A$1:$AN$1,0))</f>
        <v>4238</v>
      </c>
      <c r="K2765">
        <f>INDEX('Raw Election Data'!$A$1:$AN$3144,MATCH($C2765&amp;" "&amp;$B2765,'Raw Election Data'!$C$1:$C$3144,0),MATCH('Joined Data'!K$1,'Raw Election Data'!$A$1:$AN$1,0))</f>
        <v>10149</v>
      </c>
      <c r="L2765">
        <f>INDEX('Raw Election Data'!$A$1:$AN$3144,MATCH($C2765&amp;" "&amp;$B2765,'Raw Election Data'!$C$1:$C$3144,0),MATCH('Joined Data'!L$1,'Raw Election Data'!$A$1:$AN$1,0))</f>
        <v>14707</v>
      </c>
      <c r="M2765">
        <f>INDEX('Raw Election Data'!$A$1:$AN$3144,MATCH($C2765&amp;" "&amp;$B2765,'Raw Election Data'!$C$1:$C$3144,0),MATCH('Joined Data'!M$1,'Raw Election Data'!$A$1:$AN$1,0))</f>
        <v>0.28816209968042428</v>
      </c>
      <c r="N2765">
        <f>INDEX('Raw Election Data'!$A$1:$AN$3144,MATCH($C2765&amp;" "&amp;$B2765,'Raw Election Data'!$C$1:$C$3144,0),MATCH('Joined Data'!N$1,'Raw Election Data'!$A$1:$AN$1,0))</f>
        <v>0.69007955395389953</v>
      </c>
      <c r="O2765">
        <f>INDEX('Raw Election Data'!$A$1:$AN$3144,MATCH($C2765&amp;" "&amp;$B2765,'Raw Election Data'!$C$1:$C$3144,0),MATCH('Joined Data'!O$1,'Raw Election Data'!$A$1:$AN$1,0))</f>
        <v>-5911</v>
      </c>
      <c r="P2765">
        <f>INDEX('Raw Election Data'!$A$1:$AN$3144,MATCH($C2765&amp;" "&amp;$B2765,'Raw Election Data'!$C$1:$C$3144,0),MATCH('Joined Data'!P$1,'Raw Election Data'!$A$1:$AN$1,0))</f>
        <v>5911</v>
      </c>
      <c r="Q2765">
        <f>INDEX('Raw Election Data'!$A$1:$AN$3144,MATCH($C2765&amp;" "&amp;$B2765,'Raw Election Data'!$C$1:$C$3144,0),MATCH('Joined Data'!Q$1,'Raw Election Data'!$A$1:$AN$1,0))</f>
        <v>-0.40191745427347525</v>
      </c>
      <c r="R2765">
        <f>INDEX('Raw Election Data'!$A$1:$AN$3144,MATCH($C2765&amp;" "&amp;$B2765,'Raw Election Data'!$C$1:$C$3144,0),MATCH('Joined Data'!R$1,'Raw Election Data'!$A$1:$AN$1,0))</f>
        <v>0.40191745427347525</v>
      </c>
    </row>
    <row r="2766" spans="1:18" ht="13.5" hidden="1" customHeight="1" x14ac:dyDescent="0.15">
      <c r="A2766" t="s">
        <v>248</v>
      </c>
      <c r="B2766" t="s">
        <v>6397</v>
      </c>
      <c r="C2766" t="str">
        <f>INDEX(FIPS!$A$1:$E$3236,MATCH($F2766,FIPS!$D$1:$D$3236,0),5)</f>
        <v>Wheeler County</v>
      </c>
      <c r="D2766" t="s">
        <v>296</v>
      </c>
      <c r="E2766" s="15" t="s">
        <v>368</v>
      </c>
      <c r="F2766" t="s">
        <v>6945</v>
      </c>
      <c r="G2766" t="s">
        <v>439</v>
      </c>
      <c r="H2766" t="str">
        <f>IFERROR(VLOOKUP($G2766,'Team Colors'!$A:$B,2,0),"#c9c9c9")</f>
        <v>#002244</v>
      </c>
      <c r="I2766">
        <f>INDEX('Raw Election Data'!$A$1:$AN$3144,MATCH($C2766&amp;" "&amp;$B2766,'Raw Election Data'!$C$1:$C$3144,0),MATCH('Joined Data'!I$1,'Raw Election Data'!$A$1:$AN$1,0))</f>
        <v>5657</v>
      </c>
      <c r="J2766">
        <f>INDEX('Raw Election Data'!$A$1:$AN$3144,MATCH($C2766&amp;" "&amp;$B2766,'Raw Election Data'!$C$1:$C$3144,0),MATCH('Joined Data'!J$1,'Raw Election Data'!$A$1:$AN$1,0))</f>
        <v>194</v>
      </c>
      <c r="K2766">
        <f>INDEX('Raw Election Data'!$A$1:$AN$3144,MATCH($C2766&amp;" "&amp;$B2766,'Raw Election Data'!$C$1:$C$3144,0),MATCH('Joined Data'!K$1,'Raw Election Data'!$A$1:$AN$1,0))</f>
        <v>2087</v>
      </c>
      <c r="L2766">
        <f>INDEX('Raw Election Data'!$A$1:$AN$3144,MATCH($C2766&amp;" "&amp;$B2766,'Raw Election Data'!$C$1:$C$3144,0),MATCH('Joined Data'!L$1,'Raw Election Data'!$A$1:$AN$1,0))</f>
        <v>2306</v>
      </c>
      <c r="M2766">
        <f>INDEX('Raw Election Data'!$A$1:$AN$3144,MATCH($C2766&amp;" "&amp;$B2766,'Raw Election Data'!$C$1:$C$3144,0),MATCH('Joined Data'!M$1,'Raw Election Data'!$A$1:$AN$1,0))</f>
        <v>8.4128360797918467E-2</v>
      </c>
      <c r="N2766">
        <f>INDEX('Raw Election Data'!$A$1:$AN$3144,MATCH($C2766&amp;" "&amp;$B2766,'Raw Election Data'!$C$1:$C$3144,0),MATCH('Joined Data'!N$1,'Raw Election Data'!$A$1:$AN$1,0))</f>
        <v>0.90503035559410239</v>
      </c>
      <c r="O2766">
        <f>INDEX('Raw Election Data'!$A$1:$AN$3144,MATCH($C2766&amp;" "&amp;$B2766,'Raw Election Data'!$C$1:$C$3144,0),MATCH('Joined Data'!O$1,'Raw Election Data'!$A$1:$AN$1,0))</f>
        <v>-1893</v>
      </c>
      <c r="P2766">
        <f>INDEX('Raw Election Data'!$A$1:$AN$3144,MATCH($C2766&amp;" "&amp;$B2766,'Raw Election Data'!$C$1:$C$3144,0),MATCH('Joined Data'!P$1,'Raw Election Data'!$A$1:$AN$1,0))</f>
        <v>1893</v>
      </c>
      <c r="Q2766">
        <f>INDEX('Raw Election Data'!$A$1:$AN$3144,MATCH($C2766&amp;" "&amp;$B2766,'Raw Election Data'!$C$1:$C$3144,0),MATCH('Joined Data'!Q$1,'Raw Election Data'!$A$1:$AN$1,0))</f>
        <v>-0.82090199479618398</v>
      </c>
      <c r="R2766">
        <f>INDEX('Raw Election Data'!$A$1:$AN$3144,MATCH($C2766&amp;" "&amp;$B2766,'Raw Election Data'!$C$1:$C$3144,0),MATCH('Joined Data'!R$1,'Raw Election Data'!$A$1:$AN$1,0))</f>
        <v>0.82090199479618398</v>
      </c>
    </row>
    <row r="2767" spans="1:18" ht="13.5" hidden="1" customHeight="1" x14ac:dyDescent="0.15">
      <c r="A2767" t="s">
        <v>248</v>
      </c>
      <c r="B2767" t="s">
        <v>6397</v>
      </c>
      <c r="C2767" t="str">
        <f>INDEX(FIPS!$A$1:$E$3236,MATCH($F2767,FIPS!$D$1:$D$3236,0),5)</f>
        <v>Wichita County</v>
      </c>
      <c r="D2767" t="s">
        <v>296</v>
      </c>
      <c r="E2767" s="15" t="s">
        <v>369</v>
      </c>
      <c r="F2767" t="s">
        <v>6946</v>
      </c>
      <c r="G2767" t="s">
        <v>439</v>
      </c>
      <c r="H2767" t="str">
        <f>IFERROR(VLOOKUP($G2767,'Team Colors'!$A:$B,2,0),"#c9c9c9")</f>
        <v>#002244</v>
      </c>
      <c r="I2767">
        <f>INDEX('Raw Election Data'!$A$1:$AN$3144,MATCH($C2767&amp;" "&amp;$B2767,'Raw Election Data'!$C$1:$C$3144,0),MATCH('Joined Data'!I$1,'Raw Election Data'!$A$1:$AN$1,0))</f>
        <v>131705</v>
      </c>
      <c r="J2767">
        <f>INDEX('Raw Election Data'!$A$1:$AN$3144,MATCH($C2767&amp;" "&amp;$B2767,'Raw Election Data'!$C$1:$C$3144,0),MATCH('Joined Data'!J$1,'Raw Election Data'!$A$1:$AN$1,0))</f>
        <v>8752</v>
      </c>
      <c r="K2767">
        <f>INDEX('Raw Election Data'!$A$1:$AN$3144,MATCH($C2767&amp;" "&amp;$B2767,'Raw Election Data'!$C$1:$C$3144,0),MATCH('Joined Data'!K$1,'Raw Election Data'!$A$1:$AN$1,0))</f>
        <v>27609</v>
      </c>
      <c r="L2767">
        <f>INDEX('Raw Election Data'!$A$1:$AN$3144,MATCH($C2767&amp;" "&amp;$B2767,'Raw Election Data'!$C$1:$C$3144,0),MATCH('Joined Data'!L$1,'Raw Election Data'!$A$1:$AN$1,0))</f>
        <v>37913</v>
      </c>
      <c r="M2767">
        <f>INDEX('Raw Election Data'!$A$1:$AN$3144,MATCH($C2767&amp;" "&amp;$B2767,'Raw Election Data'!$C$1:$C$3144,0),MATCH('Joined Data'!M$1,'Raw Election Data'!$A$1:$AN$1,0))</f>
        <v>0.23084430142695117</v>
      </c>
      <c r="N2767">
        <f>INDEX('Raw Election Data'!$A$1:$AN$3144,MATCH($C2767&amp;" "&amp;$B2767,'Raw Election Data'!$C$1:$C$3144,0),MATCH('Joined Data'!N$1,'Raw Election Data'!$A$1:$AN$1,0))</f>
        <v>0.72821987181177961</v>
      </c>
      <c r="O2767">
        <f>INDEX('Raw Election Data'!$A$1:$AN$3144,MATCH($C2767&amp;" "&amp;$B2767,'Raw Election Data'!$C$1:$C$3144,0),MATCH('Joined Data'!O$1,'Raw Election Data'!$A$1:$AN$1,0))</f>
        <v>-18857</v>
      </c>
      <c r="P2767">
        <f>INDEX('Raw Election Data'!$A$1:$AN$3144,MATCH($C2767&amp;" "&amp;$B2767,'Raw Election Data'!$C$1:$C$3144,0),MATCH('Joined Data'!P$1,'Raw Election Data'!$A$1:$AN$1,0))</f>
        <v>18857</v>
      </c>
      <c r="Q2767">
        <f>INDEX('Raw Election Data'!$A$1:$AN$3144,MATCH($C2767&amp;" "&amp;$B2767,'Raw Election Data'!$C$1:$C$3144,0),MATCH('Joined Data'!Q$1,'Raw Election Data'!$A$1:$AN$1,0))</f>
        <v>-0.49737557038482844</v>
      </c>
      <c r="R2767">
        <f>INDEX('Raw Election Data'!$A$1:$AN$3144,MATCH($C2767&amp;" "&amp;$B2767,'Raw Election Data'!$C$1:$C$3144,0),MATCH('Joined Data'!R$1,'Raw Election Data'!$A$1:$AN$1,0))</f>
        <v>0.49737557038482844</v>
      </c>
    </row>
    <row r="2768" spans="1:18" ht="13.5" hidden="1" customHeight="1" x14ac:dyDescent="0.15">
      <c r="A2768" t="s">
        <v>248</v>
      </c>
      <c r="B2768" t="s">
        <v>6397</v>
      </c>
      <c r="C2768" t="str">
        <f>INDEX(FIPS!$A$1:$E$3236,MATCH($F2768,FIPS!$D$1:$D$3236,0),5)</f>
        <v>Wilbarger County</v>
      </c>
      <c r="D2768" t="s">
        <v>296</v>
      </c>
      <c r="E2768" s="15" t="s">
        <v>370</v>
      </c>
      <c r="F2768" t="s">
        <v>6948</v>
      </c>
      <c r="G2768" t="s">
        <v>439</v>
      </c>
      <c r="H2768" t="str">
        <f>IFERROR(VLOOKUP($G2768,'Team Colors'!$A:$B,2,0),"#c9c9c9")</f>
        <v>#002244</v>
      </c>
      <c r="I2768">
        <f>INDEX('Raw Election Data'!$A$1:$AN$3144,MATCH($C2768&amp;" "&amp;$B2768,'Raw Election Data'!$C$1:$C$3144,0),MATCH('Joined Data'!I$1,'Raw Election Data'!$A$1:$AN$1,0))</f>
        <v>13027</v>
      </c>
      <c r="J2768">
        <f>INDEX('Raw Election Data'!$A$1:$AN$3144,MATCH($C2768&amp;" "&amp;$B2768,'Raw Election Data'!$C$1:$C$3144,0),MATCH('Joined Data'!J$1,'Raw Election Data'!$A$1:$AN$1,0))</f>
        <v>807</v>
      </c>
      <c r="K2768">
        <f>INDEX('Raw Election Data'!$A$1:$AN$3144,MATCH($C2768&amp;" "&amp;$B2768,'Raw Election Data'!$C$1:$C$3144,0),MATCH('Joined Data'!K$1,'Raw Election Data'!$A$1:$AN$1,0))</f>
        <v>3166</v>
      </c>
      <c r="L2768">
        <f>INDEX('Raw Election Data'!$A$1:$AN$3144,MATCH($C2768&amp;" "&amp;$B2768,'Raw Election Data'!$C$1:$C$3144,0),MATCH('Joined Data'!L$1,'Raw Election Data'!$A$1:$AN$1,0))</f>
        <v>4101</v>
      </c>
      <c r="M2768">
        <f>INDEX('Raw Election Data'!$A$1:$AN$3144,MATCH($C2768&amp;" "&amp;$B2768,'Raw Election Data'!$C$1:$C$3144,0),MATCH('Joined Data'!M$1,'Raw Election Data'!$A$1:$AN$1,0))</f>
        <v>0.19678127286027799</v>
      </c>
      <c r="N2768">
        <f>INDEX('Raw Election Data'!$A$1:$AN$3144,MATCH($C2768&amp;" "&amp;$B2768,'Raw Election Data'!$C$1:$C$3144,0),MATCH('Joined Data'!N$1,'Raw Election Data'!$A$1:$AN$1,0))</f>
        <v>0.77200682760302364</v>
      </c>
      <c r="O2768">
        <f>INDEX('Raw Election Data'!$A$1:$AN$3144,MATCH($C2768&amp;" "&amp;$B2768,'Raw Election Data'!$C$1:$C$3144,0),MATCH('Joined Data'!O$1,'Raw Election Data'!$A$1:$AN$1,0))</f>
        <v>-2359</v>
      </c>
      <c r="P2768">
        <f>INDEX('Raw Election Data'!$A$1:$AN$3144,MATCH($C2768&amp;" "&amp;$B2768,'Raw Election Data'!$C$1:$C$3144,0),MATCH('Joined Data'!P$1,'Raw Election Data'!$A$1:$AN$1,0))</f>
        <v>2359</v>
      </c>
      <c r="Q2768">
        <f>INDEX('Raw Election Data'!$A$1:$AN$3144,MATCH($C2768&amp;" "&amp;$B2768,'Raw Election Data'!$C$1:$C$3144,0),MATCH('Joined Data'!Q$1,'Raw Election Data'!$A$1:$AN$1,0))</f>
        <v>-0.57522555474274562</v>
      </c>
      <c r="R2768">
        <f>INDEX('Raw Election Data'!$A$1:$AN$3144,MATCH($C2768&amp;" "&amp;$B2768,'Raw Election Data'!$C$1:$C$3144,0),MATCH('Joined Data'!R$1,'Raw Election Data'!$A$1:$AN$1,0))</f>
        <v>0.57522555474274562</v>
      </c>
    </row>
    <row r="2769" spans="1:18" ht="13.5" hidden="1" customHeight="1" x14ac:dyDescent="0.15">
      <c r="A2769" t="s">
        <v>248</v>
      </c>
      <c r="B2769" t="s">
        <v>6397</v>
      </c>
      <c r="C2769" t="str">
        <f>INDEX(FIPS!$A$1:$E$3236,MATCH($F2769,FIPS!$D$1:$D$3236,0),5)</f>
        <v>Willacy County</v>
      </c>
      <c r="D2769" t="s">
        <v>296</v>
      </c>
      <c r="E2769" s="15" t="s">
        <v>371</v>
      </c>
      <c r="F2769" t="s">
        <v>6952</v>
      </c>
      <c r="G2769" t="s">
        <v>439</v>
      </c>
      <c r="H2769" t="str">
        <f>IFERROR(VLOOKUP($G2769,'Team Colors'!$A:$B,2,0),"#c9c9c9")</f>
        <v>#002244</v>
      </c>
      <c r="I2769">
        <f>INDEX('Raw Election Data'!$A$1:$AN$3144,MATCH($C2769&amp;" "&amp;$B2769,'Raw Election Data'!$C$1:$C$3144,0),MATCH('Joined Data'!I$1,'Raw Election Data'!$A$1:$AN$1,0))</f>
        <v>21903</v>
      </c>
      <c r="J2769">
        <f>INDEX('Raw Election Data'!$A$1:$AN$3144,MATCH($C2769&amp;" "&amp;$B2769,'Raw Election Data'!$C$1:$C$3144,0),MATCH('Joined Data'!J$1,'Raw Election Data'!$A$1:$AN$1,0))</f>
        <v>3416</v>
      </c>
      <c r="K2769">
        <f>INDEX('Raw Election Data'!$A$1:$AN$3144,MATCH($C2769&amp;" "&amp;$B2769,'Raw Election Data'!$C$1:$C$3144,0),MATCH('Joined Data'!K$1,'Raw Election Data'!$A$1:$AN$1,0))</f>
        <v>1541</v>
      </c>
      <c r="L2769">
        <f>INDEX('Raw Election Data'!$A$1:$AN$3144,MATCH($C2769&amp;" "&amp;$B2769,'Raw Election Data'!$C$1:$C$3144,0),MATCH('Joined Data'!L$1,'Raw Election Data'!$A$1:$AN$1,0))</f>
        <v>5082</v>
      </c>
      <c r="M2769">
        <f>INDEX('Raw Election Data'!$A$1:$AN$3144,MATCH($C2769&amp;" "&amp;$B2769,'Raw Election Data'!$C$1:$C$3144,0),MATCH('Joined Data'!M$1,'Raw Election Data'!$A$1:$AN$1,0))</f>
        <v>0.67217630853994492</v>
      </c>
      <c r="N2769">
        <f>INDEX('Raw Election Data'!$A$1:$AN$3144,MATCH($C2769&amp;" "&amp;$B2769,'Raw Election Data'!$C$1:$C$3144,0),MATCH('Joined Data'!N$1,'Raw Election Data'!$A$1:$AN$1,0))</f>
        <v>0.30322707595434867</v>
      </c>
      <c r="O2769">
        <f>INDEX('Raw Election Data'!$A$1:$AN$3144,MATCH($C2769&amp;" "&amp;$B2769,'Raw Election Data'!$C$1:$C$3144,0),MATCH('Joined Data'!O$1,'Raw Election Data'!$A$1:$AN$1,0))</f>
        <v>1875</v>
      </c>
      <c r="P2769">
        <f>INDEX('Raw Election Data'!$A$1:$AN$3144,MATCH($C2769&amp;" "&amp;$B2769,'Raw Election Data'!$C$1:$C$3144,0),MATCH('Joined Data'!P$1,'Raw Election Data'!$A$1:$AN$1,0))</f>
        <v>-1875</v>
      </c>
      <c r="Q2769">
        <f>INDEX('Raw Election Data'!$A$1:$AN$3144,MATCH($C2769&amp;" "&amp;$B2769,'Raw Election Data'!$C$1:$C$3144,0),MATCH('Joined Data'!Q$1,'Raw Election Data'!$A$1:$AN$1,0))</f>
        <v>0.36894923258559625</v>
      </c>
      <c r="R2769">
        <f>INDEX('Raw Election Data'!$A$1:$AN$3144,MATCH($C2769&amp;" "&amp;$B2769,'Raw Election Data'!$C$1:$C$3144,0),MATCH('Joined Data'!R$1,'Raw Election Data'!$A$1:$AN$1,0))</f>
        <v>-0.36894923258559625</v>
      </c>
    </row>
    <row r="2770" spans="1:18" ht="13.5" hidden="1" customHeight="1" x14ac:dyDescent="0.15">
      <c r="A2770" t="s">
        <v>248</v>
      </c>
      <c r="B2770" t="s">
        <v>6397</v>
      </c>
      <c r="C2770" t="str">
        <f>INDEX(FIPS!$A$1:$E$3236,MATCH($F2770,FIPS!$D$1:$D$3236,0),5)</f>
        <v>Williamson County</v>
      </c>
      <c r="D2770" t="s">
        <v>296</v>
      </c>
      <c r="E2770" s="15" t="s">
        <v>372</v>
      </c>
      <c r="F2770" t="s">
        <v>6955</v>
      </c>
      <c r="G2770" t="s">
        <v>439</v>
      </c>
      <c r="H2770" t="str">
        <f>IFERROR(VLOOKUP($G2770,'Team Colors'!$A:$B,2,0),"#c9c9c9")</f>
        <v>#002244</v>
      </c>
      <c r="I2770">
        <f>INDEX('Raw Election Data'!$A$1:$AN$3144,MATCH($C2770&amp;" "&amp;$B2770,'Raw Election Data'!$C$1:$C$3144,0),MATCH('Joined Data'!I$1,'Raw Election Data'!$A$1:$AN$1,0))</f>
        <v>508514</v>
      </c>
      <c r="J2770">
        <f>INDEX('Raw Election Data'!$A$1:$AN$3144,MATCH($C2770&amp;" "&amp;$B2770,'Raw Election Data'!$C$1:$C$3144,0),MATCH('Joined Data'!J$1,'Raw Election Data'!$A$1:$AN$1,0))</f>
        <v>84252</v>
      </c>
      <c r="K2770">
        <f>INDEX('Raw Election Data'!$A$1:$AN$3144,MATCH($C2770&amp;" "&amp;$B2770,'Raw Election Data'!$C$1:$C$3144,0),MATCH('Joined Data'!K$1,'Raw Election Data'!$A$1:$AN$1,0))</f>
        <v>104029</v>
      </c>
      <c r="L2770">
        <f>INDEX('Raw Election Data'!$A$1:$AN$3144,MATCH($C2770&amp;" "&amp;$B2770,'Raw Election Data'!$C$1:$C$3144,0),MATCH('Joined Data'!L$1,'Raw Election Data'!$A$1:$AN$1,0))</f>
        <v>200524</v>
      </c>
      <c r="M2770">
        <f>INDEX('Raw Election Data'!$A$1:$AN$3144,MATCH($C2770&amp;" "&amp;$B2770,'Raw Election Data'!$C$1:$C$3144,0),MATCH('Joined Data'!M$1,'Raw Election Data'!$A$1:$AN$1,0))</f>
        <v>0.42015918294069537</v>
      </c>
      <c r="N2770">
        <f>INDEX('Raw Election Data'!$A$1:$AN$3144,MATCH($C2770&amp;" "&amp;$B2770,'Raw Election Data'!$C$1:$C$3144,0),MATCH('Joined Data'!N$1,'Raw Election Data'!$A$1:$AN$1,0))</f>
        <v>0.51878578125311681</v>
      </c>
      <c r="O2770">
        <f>INDEX('Raw Election Data'!$A$1:$AN$3144,MATCH($C2770&amp;" "&amp;$B2770,'Raw Election Data'!$C$1:$C$3144,0),MATCH('Joined Data'!O$1,'Raw Election Data'!$A$1:$AN$1,0))</f>
        <v>-19777</v>
      </c>
      <c r="P2770">
        <f>INDEX('Raw Election Data'!$A$1:$AN$3144,MATCH($C2770&amp;" "&amp;$B2770,'Raw Election Data'!$C$1:$C$3144,0),MATCH('Joined Data'!P$1,'Raw Election Data'!$A$1:$AN$1,0))</f>
        <v>19777</v>
      </c>
      <c r="Q2770">
        <f>INDEX('Raw Election Data'!$A$1:$AN$3144,MATCH($C2770&amp;" "&amp;$B2770,'Raw Election Data'!$C$1:$C$3144,0),MATCH('Joined Data'!Q$1,'Raw Election Data'!$A$1:$AN$1,0))</f>
        <v>-9.8626598312421432E-2</v>
      </c>
      <c r="R2770">
        <f>INDEX('Raw Election Data'!$A$1:$AN$3144,MATCH($C2770&amp;" "&amp;$B2770,'Raw Election Data'!$C$1:$C$3144,0),MATCH('Joined Data'!R$1,'Raw Election Data'!$A$1:$AN$1,0))</f>
        <v>9.8626598312421432E-2</v>
      </c>
    </row>
    <row r="2771" spans="1:18" ht="13.5" hidden="1" customHeight="1" x14ac:dyDescent="0.15">
      <c r="A2771" t="s">
        <v>248</v>
      </c>
      <c r="B2771" t="s">
        <v>6397</v>
      </c>
      <c r="C2771" t="str">
        <f>INDEX(FIPS!$A$1:$E$3236,MATCH($F2771,FIPS!$D$1:$D$3236,0),5)</f>
        <v>Wilson County</v>
      </c>
      <c r="D2771" t="s">
        <v>296</v>
      </c>
      <c r="E2771" s="15" t="s">
        <v>373</v>
      </c>
      <c r="F2771" t="s">
        <v>6956</v>
      </c>
      <c r="G2771" t="s">
        <v>439</v>
      </c>
      <c r="H2771" t="str">
        <f>IFERROR(VLOOKUP($G2771,'Team Colors'!$A:$B,2,0),"#c9c9c9")</f>
        <v>#002244</v>
      </c>
      <c r="I2771">
        <f>INDEX('Raw Election Data'!$A$1:$AN$3144,MATCH($C2771&amp;" "&amp;$B2771,'Raw Election Data'!$C$1:$C$3144,0),MATCH('Joined Data'!I$1,'Raw Election Data'!$A$1:$AN$1,0))</f>
        <v>47520</v>
      </c>
      <c r="J2771">
        <f>INDEX('Raw Election Data'!$A$1:$AN$3144,MATCH($C2771&amp;" "&amp;$B2771,'Raw Election Data'!$C$1:$C$3144,0),MATCH('Joined Data'!J$1,'Raw Election Data'!$A$1:$AN$1,0))</f>
        <v>4790</v>
      </c>
      <c r="K2771">
        <f>INDEX('Raw Election Data'!$A$1:$AN$3144,MATCH($C2771&amp;" "&amp;$B2771,'Raw Election Data'!$C$1:$C$3144,0),MATCH('Joined Data'!K$1,'Raw Election Data'!$A$1:$AN$1,0))</f>
        <v>13991</v>
      </c>
      <c r="L2771">
        <f>INDEX('Raw Election Data'!$A$1:$AN$3144,MATCH($C2771&amp;" "&amp;$B2771,'Raw Election Data'!$C$1:$C$3144,0),MATCH('Joined Data'!L$1,'Raw Election Data'!$A$1:$AN$1,0))</f>
        <v>19255</v>
      </c>
      <c r="M2771">
        <f>INDEX('Raw Election Data'!$A$1:$AN$3144,MATCH($C2771&amp;" "&amp;$B2771,'Raw Election Data'!$C$1:$C$3144,0),MATCH('Joined Data'!M$1,'Raw Election Data'!$A$1:$AN$1,0))</f>
        <v>0.24876655414178137</v>
      </c>
      <c r="N2771">
        <f>INDEX('Raw Election Data'!$A$1:$AN$3144,MATCH($C2771&amp;" "&amp;$B2771,'Raw Election Data'!$C$1:$C$3144,0),MATCH('Joined Data'!N$1,'Raw Election Data'!$A$1:$AN$1,0))</f>
        <v>0.72661646325629703</v>
      </c>
      <c r="O2771">
        <f>INDEX('Raw Election Data'!$A$1:$AN$3144,MATCH($C2771&amp;" "&amp;$B2771,'Raw Election Data'!$C$1:$C$3144,0),MATCH('Joined Data'!O$1,'Raw Election Data'!$A$1:$AN$1,0))</f>
        <v>-9201</v>
      </c>
      <c r="P2771">
        <f>INDEX('Raw Election Data'!$A$1:$AN$3144,MATCH($C2771&amp;" "&amp;$B2771,'Raw Election Data'!$C$1:$C$3144,0),MATCH('Joined Data'!P$1,'Raw Election Data'!$A$1:$AN$1,0))</f>
        <v>9201</v>
      </c>
      <c r="Q2771">
        <f>INDEX('Raw Election Data'!$A$1:$AN$3144,MATCH($C2771&amp;" "&amp;$B2771,'Raw Election Data'!$C$1:$C$3144,0),MATCH('Joined Data'!Q$1,'Raw Election Data'!$A$1:$AN$1,0))</f>
        <v>-0.47784990911451564</v>
      </c>
      <c r="R2771">
        <f>INDEX('Raw Election Data'!$A$1:$AN$3144,MATCH($C2771&amp;" "&amp;$B2771,'Raw Election Data'!$C$1:$C$3144,0),MATCH('Joined Data'!R$1,'Raw Election Data'!$A$1:$AN$1,0))</f>
        <v>0.47784990911451564</v>
      </c>
    </row>
    <row r="2772" spans="1:18" ht="13.5" hidden="1" customHeight="1" x14ac:dyDescent="0.15">
      <c r="A2772" t="s">
        <v>248</v>
      </c>
      <c r="B2772" t="s">
        <v>6397</v>
      </c>
      <c r="C2772" t="str">
        <f>INDEX(FIPS!$A$1:$E$3236,MATCH($F2772,FIPS!$D$1:$D$3236,0),5)</f>
        <v>Winkler County</v>
      </c>
      <c r="D2772" t="s">
        <v>296</v>
      </c>
      <c r="E2772" s="15" t="s">
        <v>374</v>
      </c>
      <c r="F2772" t="s">
        <v>6958</v>
      </c>
      <c r="G2772" t="s">
        <v>439</v>
      </c>
      <c r="H2772" t="str">
        <f>IFERROR(VLOOKUP($G2772,'Team Colors'!$A:$B,2,0),"#c9c9c9")</f>
        <v>#002244</v>
      </c>
      <c r="I2772">
        <f>INDEX('Raw Election Data'!$A$1:$AN$3144,MATCH($C2772&amp;" "&amp;$B2772,'Raw Election Data'!$C$1:$C$3144,0),MATCH('Joined Data'!I$1,'Raw Election Data'!$A$1:$AN$1,0))</f>
        <v>8005</v>
      </c>
      <c r="J2772">
        <f>INDEX('Raw Election Data'!$A$1:$AN$3144,MATCH($C2772&amp;" "&amp;$B2772,'Raw Election Data'!$C$1:$C$3144,0),MATCH('Joined Data'!J$1,'Raw Election Data'!$A$1:$AN$1,0))</f>
        <v>420</v>
      </c>
      <c r="K2772">
        <f>INDEX('Raw Election Data'!$A$1:$AN$3144,MATCH($C2772&amp;" "&amp;$B2772,'Raw Election Data'!$C$1:$C$3144,0),MATCH('Joined Data'!K$1,'Raw Election Data'!$A$1:$AN$1,0))</f>
        <v>1403</v>
      </c>
      <c r="L2772">
        <f>INDEX('Raw Election Data'!$A$1:$AN$3144,MATCH($C2772&amp;" "&amp;$B2772,'Raw Election Data'!$C$1:$C$3144,0),MATCH('Joined Data'!L$1,'Raw Election Data'!$A$1:$AN$1,0))</f>
        <v>1873</v>
      </c>
      <c r="M2772">
        <f>INDEX('Raw Election Data'!$A$1:$AN$3144,MATCH($C2772&amp;" "&amp;$B2772,'Raw Election Data'!$C$1:$C$3144,0),MATCH('Joined Data'!M$1,'Raw Election Data'!$A$1:$AN$1,0))</f>
        <v>0.22423918846769889</v>
      </c>
      <c r="N2772">
        <f>INDEX('Raw Election Data'!$A$1:$AN$3144,MATCH($C2772&amp;" "&amp;$B2772,'Raw Election Data'!$C$1:$C$3144,0),MATCH('Joined Data'!N$1,'Raw Election Data'!$A$1:$AN$1,0))</f>
        <v>0.74906567004805125</v>
      </c>
      <c r="O2772">
        <f>INDEX('Raw Election Data'!$A$1:$AN$3144,MATCH($C2772&amp;" "&amp;$B2772,'Raw Election Data'!$C$1:$C$3144,0),MATCH('Joined Data'!O$1,'Raw Election Data'!$A$1:$AN$1,0))</f>
        <v>-983</v>
      </c>
      <c r="P2772">
        <f>INDEX('Raw Election Data'!$A$1:$AN$3144,MATCH($C2772&amp;" "&amp;$B2772,'Raw Election Data'!$C$1:$C$3144,0),MATCH('Joined Data'!P$1,'Raw Election Data'!$A$1:$AN$1,0))</f>
        <v>983</v>
      </c>
      <c r="Q2772">
        <f>INDEX('Raw Election Data'!$A$1:$AN$3144,MATCH($C2772&amp;" "&amp;$B2772,'Raw Election Data'!$C$1:$C$3144,0),MATCH('Joined Data'!Q$1,'Raw Election Data'!$A$1:$AN$1,0))</f>
        <v>-0.52482648158035239</v>
      </c>
      <c r="R2772">
        <f>INDEX('Raw Election Data'!$A$1:$AN$3144,MATCH($C2772&amp;" "&amp;$B2772,'Raw Election Data'!$C$1:$C$3144,0),MATCH('Joined Data'!R$1,'Raw Election Data'!$A$1:$AN$1,0))</f>
        <v>0.52482648158035239</v>
      </c>
    </row>
    <row r="2773" spans="1:18" ht="13.5" hidden="1" customHeight="1" x14ac:dyDescent="0.15">
      <c r="A2773" t="s">
        <v>248</v>
      </c>
      <c r="B2773" t="s">
        <v>6397</v>
      </c>
      <c r="C2773" t="str">
        <f>INDEX(FIPS!$A$1:$E$3236,MATCH($F2773,FIPS!$D$1:$D$3236,0),5)</f>
        <v>Wise County</v>
      </c>
      <c r="D2773" t="s">
        <v>296</v>
      </c>
      <c r="E2773" s="15" t="s">
        <v>375</v>
      </c>
      <c r="F2773" t="s">
        <v>6960</v>
      </c>
      <c r="G2773" t="s">
        <v>439</v>
      </c>
      <c r="H2773" t="str">
        <f>IFERROR(VLOOKUP($G2773,'Team Colors'!$A:$B,2,0),"#c9c9c9")</f>
        <v>#002244</v>
      </c>
      <c r="I2773">
        <f>INDEX('Raw Election Data'!$A$1:$AN$3144,MATCH($C2773&amp;" "&amp;$B2773,'Raw Election Data'!$C$1:$C$3144,0),MATCH('Joined Data'!I$1,'Raw Election Data'!$A$1:$AN$1,0))</f>
        <v>62953</v>
      </c>
      <c r="J2773">
        <f>INDEX('Raw Election Data'!$A$1:$AN$3144,MATCH($C2773&amp;" "&amp;$B2773,'Raw Election Data'!$C$1:$C$3144,0),MATCH('Joined Data'!J$1,'Raw Election Data'!$A$1:$AN$1,0))</f>
        <v>3412</v>
      </c>
      <c r="K2773">
        <f>INDEX('Raw Election Data'!$A$1:$AN$3144,MATCH($C2773&amp;" "&amp;$B2773,'Raw Election Data'!$C$1:$C$3144,0),MATCH('Joined Data'!K$1,'Raw Election Data'!$A$1:$AN$1,0))</f>
        <v>20655</v>
      </c>
      <c r="L2773">
        <f>INDEX('Raw Election Data'!$A$1:$AN$3144,MATCH($C2773&amp;" "&amp;$B2773,'Raw Election Data'!$C$1:$C$3144,0),MATCH('Joined Data'!L$1,'Raw Election Data'!$A$1:$AN$1,0))</f>
        <v>24661</v>
      </c>
      <c r="M2773">
        <f>INDEX('Raw Election Data'!$A$1:$AN$3144,MATCH($C2773&amp;" "&amp;$B2773,'Raw Election Data'!$C$1:$C$3144,0),MATCH('Joined Data'!M$1,'Raw Election Data'!$A$1:$AN$1,0))</f>
        <v>0.13835610883581365</v>
      </c>
      <c r="N2773">
        <f>INDEX('Raw Election Data'!$A$1:$AN$3144,MATCH($C2773&amp;" "&amp;$B2773,'Raw Election Data'!$C$1:$C$3144,0),MATCH('Joined Data'!N$1,'Raw Election Data'!$A$1:$AN$1,0))</f>
        <v>0.83755727667166779</v>
      </c>
      <c r="O2773">
        <f>INDEX('Raw Election Data'!$A$1:$AN$3144,MATCH($C2773&amp;" "&amp;$B2773,'Raw Election Data'!$C$1:$C$3144,0),MATCH('Joined Data'!O$1,'Raw Election Data'!$A$1:$AN$1,0))</f>
        <v>-17243</v>
      </c>
      <c r="P2773">
        <f>INDEX('Raw Election Data'!$A$1:$AN$3144,MATCH($C2773&amp;" "&amp;$B2773,'Raw Election Data'!$C$1:$C$3144,0),MATCH('Joined Data'!P$1,'Raw Election Data'!$A$1:$AN$1,0))</f>
        <v>17243</v>
      </c>
      <c r="Q2773">
        <f>INDEX('Raw Election Data'!$A$1:$AN$3144,MATCH($C2773&amp;" "&amp;$B2773,'Raw Election Data'!$C$1:$C$3144,0),MATCH('Joined Data'!Q$1,'Raw Election Data'!$A$1:$AN$1,0))</f>
        <v>-0.69920116783585418</v>
      </c>
      <c r="R2773">
        <f>INDEX('Raw Election Data'!$A$1:$AN$3144,MATCH($C2773&amp;" "&amp;$B2773,'Raw Election Data'!$C$1:$C$3144,0),MATCH('Joined Data'!R$1,'Raw Election Data'!$A$1:$AN$1,0))</f>
        <v>0.69920116783585418</v>
      </c>
    </row>
    <row r="2774" spans="1:18" ht="13.5" hidden="1" customHeight="1" x14ac:dyDescent="0.15">
      <c r="A2774" t="s">
        <v>248</v>
      </c>
      <c r="B2774" t="s">
        <v>6397</v>
      </c>
      <c r="C2774" t="str">
        <f>INDEX(FIPS!$A$1:$E$3236,MATCH($F2774,FIPS!$D$1:$D$3236,0),5)</f>
        <v>Wood County</v>
      </c>
      <c r="D2774" t="s">
        <v>296</v>
      </c>
      <c r="E2774" s="15" t="s">
        <v>376</v>
      </c>
      <c r="F2774" t="s">
        <v>6961</v>
      </c>
      <c r="G2774" t="s">
        <v>439</v>
      </c>
      <c r="H2774" t="str">
        <f>IFERROR(VLOOKUP($G2774,'Team Colors'!$A:$B,2,0),"#c9c9c9")</f>
        <v>#002244</v>
      </c>
      <c r="I2774">
        <f>INDEX('Raw Election Data'!$A$1:$AN$3144,MATCH($C2774&amp;" "&amp;$B2774,'Raw Election Data'!$C$1:$C$3144,0),MATCH('Joined Data'!I$1,'Raw Election Data'!$A$1:$AN$1,0))</f>
        <v>43356</v>
      </c>
      <c r="J2774">
        <f>INDEX('Raw Election Data'!$A$1:$AN$3144,MATCH($C2774&amp;" "&amp;$B2774,'Raw Election Data'!$C$1:$C$3144,0),MATCH('Joined Data'!J$1,'Raw Election Data'!$A$1:$AN$1,0))</f>
        <v>2624</v>
      </c>
      <c r="K2774">
        <f>INDEX('Raw Election Data'!$A$1:$AN$3144,MATCH($C2774&amp;" "&amp;$B2774,'Raw Election Data'!$C$1:$C$3144,0),MATCH('Joined Data'!K$1,'Raw Election Data'!$A$1:$AN$1,0))</f>
        <v>15681</v>
      </c>
      <c r="L2774">
        <f>INDEX('Raw Election Data'!$A$1:$AN$3144,MATCH($C2774&amp;" "&amp;$B2774,'Raw Election Data'!$C$1:$C$3144,0),MATCH('Joined Data'!L$1,'Raw Election Data'!$A$1:$AN$1,0))</f>
        <v>18646</v>
      </c>
      <c r="M2774">
        <f>INDEX('Raw Election Data'!$A$1:$AN$3144,MATCH($C2774&amp;" "&amp;$B2774,'Raw Election Data'!$C$1:$C$3144,0),MATCH('Joined Data'!M$1,'Raw Election Data'!$A$1:$AN$1,0))</f>
        <v>0.14072723372305052</v>
      </c>
      <c r="N2774">
        <f>INDEX('Raw Election Data'!$A$1:$AN$3144,MATCH($C2774&amp;" "&amp;$B2774,'Raw Election Data'!$C$1:$C$3144,0),MATCH('Joined Data'!N$1,'Raw Election Data'!$A$1:$AN$1,0))</f>
        <v>0.84098466158961704</v>
      </c>
      <c r="O2774">
        <f>INDEX('Raw Election Data'!$A$1:$AN$3144,MATCH($C2774&amp;" "&amp;$B2774,'Raw Election Data'!$C$1:$C$3144,0),MATCH('Joined Data'!O$1,'Raw Election Data'!$A$1:$AN$1,0))</f>
        <v>-13057</v>
      </c>
      <c r="P2774">
        <f>INDEX('Raw Election Data'!$A$1:$AN$3144,MATCH($C2774&amp;" "&amp;$B2774,'Raw Election Data'!$C$1:$C$3144,0),MATCH('Joined Data'!P$1,'Raw Election Data'!$A$1:$AN$1,0))</f>
        <v>13057</v>
      </c>
      <c r="Q2774">
        <f>INDEX('Raw Election Data'!$A$1:$AN$3144,MATCH($C2774&amp;" "&amp;$B2774,'Raw Election Data'!$C$1:$C$3144,0),MATCH('Joined Data'!Q$1,'Raw Election Data'!$A$1:$AN$1,0))</f>
        <v>-0.70025742786656653</v>
      </c>
      <c r="R2774">
        <f>INDEX('Raw Election Data'!$A$1:$AN$3144,MATCH($C2774&amp;" "&amp;$B2774,'Raw Election Data'!$C$1:$C$3144,0),MATCH('Joined Data'!R$1,'Raw Election Data'!$A$1:$AN$1,0))</f>
        <v>0.70025742786656653</v>
      </c>
    </row>
    <row r="2775" spans="1:18" ht="13.5" hidden="1" customHeight="1" x14ac:dyDescent="0.15">
      <c r="A2775" t="s">
        <v>248</v>
      </c>
      <c r="B2775" t="s">
        <v>6397</v>
      </c>
      <c r="C2775" t="str">
        <f>INDEX(FIPS!$A$1:$E$3236,MATCH($F2775,FIPS!$D$1:$D$3236,0),5)</f>
        <v>Yoakum County</v>
      </c>
      <c r="D2775" t="s">
        <v>296</v>
      </c>
      <c r="E2775" s="15" t="s">
        <v>377</v>
      </c>
      <c r="F2775" t="s">
        <v>6963</v>
      </c>
      <c r="G2775" t="s">
        <v>439</v>
      </c>
      <c r="H2775" t="str">
        <f>IFERROR(VLOOKUP($G2775,'Team Colors'!$A:$B,2,0),"#c9c9c9")</f>
        <v>#002244</v>
      </c>
      <c r="I2775">
        <f>INDEX('Raw Election Data'!$A$1:$AN$3144,MATCH($C2775&amp;" "&amp;$B2775,'Raw Election Data'!$C$1:$C$3144,0),MATCH('Joined Data'!I$1,'Raw Election Data'!$A$1:$AN$1,0))</f>
        <v>8546</v>
      </c>
      <c r="J2775">
        <f>INDEX('Raw Election Data'!$A$1:$AN$3144,MATCH($C2775&amp;" "&amp;$B2775,'Raw Election Data'!$C$1:$C$3144,0),MATCH('Joined Data'!J$1,'Raw Election Data'!$A$1:$AN$1,0))</f>
        <v>426</v>
      </c>
      <c r="K2775">
        <f>INDEX('Raw Election Data'!$A$1:$AN$3144,MATCH($C2775&amp;" "&amp;$B2775,'Raw Election Data'!$C$1:$C$3144,0),MATCH('Joined Data'!K$1,'Raw Election Data'!$A$1:$AN$1,0))</f>
        <v>1797</v>
      </c>
      <c r="L2775">
        <f>INDEX('Raw Election Data'!$A$1:$AN$3144,MATCH($C2775&amp;" "&amp;$B2775,'Raw Election Data'!$C$1:$C$3144,0),MATCH('Joined Data'!L$1,'Raw Election Data'!$A$1:$AN$1,0))</f>
        <v>2299</v>
      </c>
      <c r="M2775">
        <f>INDEX('Raw Election Data'!$A$1:$AN$3144,MATCH($C2775&amp;" "&amp;$B2775,'Raw Election Data'!$C$1:$C$3144,0),MATCH('Joined Data'!M$1,'Raw Election Data'!$A$1:$AN$1,0))</f>
        <v>0.18529795563288387</v>
      </c>
      <c r="N2775">
        <f>INDEX('Raw Election Data'!$A$1:$AN$3144,MATCH($C2775&amp;" "&amp;$B2775,'Raw Election Data'!$C$1:$C$3144,0),MATCH('Joined Data'!N$1,'Raw Election Data'!$A$1:$AN$1,0))</f>
        <v>0.78164419312744671</v>
      </c>
      <c r="O2775">
        <f>INDEX('Raw Election Data'!$A$1:$AN$3144,MATCH($C2775&amp;" "&amp;$B2775,'Raw Election Data'!$C$1:$C$3144,0),MATCH('Joined Data'!O$1,'Raw Election Data'!$A$1:$AN$1,0))</f>
        <v>-1371</v>
      </c>
      <c r="P2775">
        <f>INDEX('Raw Election Data'!$A$1:$AN$3144,MATCH($C2775&amp;" "&amp;$B2775,'Raw Election Data'!$C$1:$C$3144,0),MATCH('Joined Data'!P$1,'Raw Election Data'!$A$1:$AN$1,0))</f>
        <v>1371</v>
      </c>
      <c r="Q2775">
        <f>INDEX('Raw Election Data'!$A$1:$AN$3144,MATCH($C2775&amp;" "&amp;$B2775,'Raw Election Data'!$C$1:$C$3144,0),MATCH('Joined Data'!Q$1,'Raw Election Data'!$A$1:$AN$1,0))</f>
        <v>-0.59634623749456284</v>
      </c>
      <c r="R2775">
        <f>INDEX('Raw Election Data'!$A$1:$AN$3144,MATCH($C2775&amp;" "&amp;$B2775,'Raw Election Data'!$C$1:$C$3144,0),MATCH('Joined Data'!R$1,'Raw Election Data'!$A$1:$AN$1,0))</f>
        <v>0.59634623749456284</v>
      </c>
    </row>
    <row r="2776" spans="1:18" ht="13.5" hidden="1" customHeight="1" x14ac:dyDescent="0.15">
      <c r="A2776" t="s">
        <v>248</v>
      </c>
      <c r="B2776" t="s">
        <v>6397</v>
      </c>
      <c r="C2776" t="str">
        <f>INDEX(FIPS!$A$1:$E$3236,MATCH($F2776,FIPS!$D$1:$D$3236,0),5)</f>
        <v>Young County</v>
      </c>
      <c r="D2776" t="s">
        <v>296</v>
      </c>
      <c r="E2776" s="15" t="s">
        <v>378</v>
      </c>
      <c r="F2776" t="s">
        <v>6965</v>
      </c>
      <c r="G2776" t="s">
        <v>439</v>
      </c>
      <c r="H2776" t="str">
        <f>IFERROR(VLOOKUP($G2776,'Team Colors'!$A:$B,2,0),"#c9c9c9")</f>
        <v>#002244</v>
      </c>
      <c r="I2776">
        <f>INDEX('Raw Election Data'!$A$1:$AN$3144,MATCH($C2776&amp;" "&amp;$B2776,'Raw Election Data'!$C$1:$C$3144,0),MATCH('Joined Data'!I$1,'Raw Election Data'!$A$1:$AN$1,0))</f>
        <v>18270</v>
      </c>
      <c r="J2776">
        <f>INDEX('Raw Election Data'!$A$1:$AN$3144,MATCH($C2776&amp;" "&amp;$B2776,'Raw Election Data'!$C$1:$C$3144,0),MATCH('Joined Data'!J$1,'Raw Election Data'!$A$1:$AN$1,0))</f>
        <v>873</v>
      </c>
      <c r="K2776">
        <f>INDEX('Raw Election Data'!$A$1:$AN$3144,MATCH($C2776&amp;" "&amp;$B2776,'Raw Election Data'!$C$1:$C$3144,0),MATCH('Joined Data'!K$1,'Raw Election Data'!$A$1:$AN$1,0))</f>
        <v>6587</v>
      </c>
      <c r="L2776">
        <f>INDEX('Raw Election Data'!$A$1:$AN$3144,MATCH($C2776&amp;" "&amp;$B2776,'Raw Election Data'!$C$1:$C$3144,0),MATCH('Joined Data'!L$1,'Raw Election Data'!$A$1:$AN$1,0))</f>
        <v>7658</v>
      </c>
      <c r="M2776">
        <f>INDEX('Raw Election Data'!$A$1:$AN$3144,MATCH($C2776&amp;" "&amp;$B2776,'Raw Election Data'!$C$1:$C$3144,0),MATCH('Joined Data'!M$1,'Raw Election Data'!$A$1:$AN$1,0))</f>
        <v>0.11399843301123008</v>
      </c>
      <c r="N2776">
        <f>INDEX('Raw Election Data'!$A$1:$AN$3144,MATCH($C2776&amp;" "&amp;$B2776,'Raw Election Data'!$C$1:$C$3144,0),MATCH('Joined Data'!N$1,'Raw Election Data'!$A$1:$AN$1,0))</f>
        <v>0.86014625228519193</v>
      </c>
      <c r="O2776">
        <f>INDEX('Raw Election Data'!$A$1:$AN$3144,MATCH($C2776&amp;" "&amp;$B2776,'Raw Election Data'!$C$1:$C$3144,0),MATCH('Joined Data'!O$1,'Raw Election Data'!$A$1:$AN$1,0))</f>
        <v>-5714</v>
      </c>
      <c r="P2776">
        <f>INDEX('Raw Election Data'!$A$1:$AN$3144,MATCH($C2776&amp;" "&amp;$B2776,'Raw Election Data'!$C$1:$C$3144,0),MATCH('Joined Data'!P$1,'Raw Election Data'!$A$1:$AN$1,0))</f>
        <v>5714</v>
      </c>
      <c r="Q2776">
        <f>INDEX('Raw Election Data'!$A$1:$AN$3144,MATCH($C2776&amp;" "&amp;$B2776,'Raw Election Data'!$C$1:$C$3144,0),MATCH('Joined Data'!Q$1,'Raw Election Data'!$A$1:$AN$1,0))</f>
        <v>-0.7461478192739619</v>
      </c>
      <c r="R2776">
        <f>INDEX('Raw Election Data'!$A$1:$AN$3144,MATCH($C2776&amp;" "&amp;$B2776,'Raw Election Data'!$C$1:$C$3144,0),MATCH('Joined Data'!R$1,'Raw Election Data'!$A$1:$AN$1,0))</f>
        <v>0.7461478192739619</v>
      </c>
    </row>
    <row r="2777" spans="1:18" ht="13.5" hidden="1" customHeight="1" x14ac:dyDescent="0.15">
      <c r="A2777" t="s">
        <v>248</v>
      </c>
      <c r="B2777" t="s">
        <v>6397</v>
      </c>
      <c r="C2777" t="str">
        <f>INDEX(FIPS!$A$1:$E$3236,MATCH($F2777,FIPS!$D$1:$D$3236,0),5)</f>
        <v>Zapata County</v>
      </c>
      <c r="D2777" t="s">
        <v>296</v>
      </c>
      <c r="E2777" s="15" t="s">
        <v>379</v>
      </c>
      <c r="F2777" t="s">
        <v>6967</v>
      </c>
      <c r="G2777" t="s">
        <v>439</v>
      </c>
      <c r="H2777" t="str">
        <f>IFERROR(VLOOKUP($G2777,'Team Colors'!$A:$B,2,0),"#c9c9c9")</f>
        <v>#002244</v>
      </c>
      <c r="I2777">
        <f>INDEX('Raw Election Data'!$A$1:$AN$3144,MATCH($C2777&amp;" "&amp;$B2777,'Raw Election Data'!$C$1:$C$3144,0),MATCH('Joined Data'!I$1,'Raw Election Data'!$A$1:$AN$1,0))</f>
        <v>14374</v>
      </c>
      <c r="J2777">
        <f>INDEX('Raw Election Data'!$A$1:$AN$3144,MATCH($C2777&amp;" "&amp;$B2777,'Raw Election Data'!$C$1:$C$3144,0),MATCH('Joined Data'!J$1,'Raw Election Data'!$A$1:$AN$1,0))</f>
        <v>2056</v>
      </c>
      <c r="K2777">
        <f>INDEX('Raw Election Data'!$A$1:$AN$3144,MATCH($C2777&amp;" "&amp;$B2777,'Raw Election Data'!$C$1:$C$3144,0),MATCH('Joined Data'!K$1,'Raw Election Data'!$A$1:$AN$1,0))</f>
        <v>1028</v>
      </c>
      <c r="L2777">
        <f>INDEX('Raw Election Data'!$A$1:$AN$3144,MATCH($C2777&amp;" "&amp;$B2777,'Raw Election Data'!$C$1:$C$3144,0),MATCH('Joined Data'!L$1,'Raw Election Data'!$A$1:$AN$1,0))</f>
        <v>3134</v>
      </c>
      <c r="M2777">
        <f>INDEX('Raw Election Data'!$A$1:$AN$3144,MATCH($C2777&amp;" "&amp;$B2777,'Raw Election Data'!$C$1:$C$3144,0),MATCH('Joined Data'!M$1,'Raw Election Data'!$A$1:$AN$1,0))</f>
        <v>0.65603063178047227</v>
      </c>
      <c r="N2777">
        <f>INDEX('Raw Election Data'!$A$1:$AN$3144,MATCH($C2777&amp;" "&amp;$B2777,'Raw Election Data'!$C$1:$C$3144,0),MATCH('Joined Data'!N$1,'Raw Election Data'!$A$1:$AN$1,0))</f>
        <v>0.32801531589023614</v>
      </c>
      <c r="O2777">
        <f>INDEX('Raw Election Data'!$A$1:$AN$3144,MATCH($C2777&amp;" "&amp;$B2777,'Raw Election Data'!$C$1:$C$3144,0),MATCH('Joined Data'!O$1,'Raw Election Data'!$A$1:$AN$1,0))</f>
        <v>1028</v>
      </c>
      <c r="P2777">
        <f>INDEX('Raw Election Data'!$A$1:$AN$3144,MATCH($C2777&amp;" "&amp;$B2777,'Raw Election Data'!$C$1:$C$3144,0),MATCH('Joined Data'!P$1,'Raw Election Data'!$A$1:$AN$1,0))</f>
        <v>-1028</v>
      </c>
      <c r="Q2777">
        <f>INDEX('Raw Election Data'!$A$1:$AN$3144,MATCH($C2777&amp;" "&amp;$B2777,'Raw Election Data'!$C$1:$C$3144,0),MATCH('Joined Data'!Q$1,'Raw Election Data'!$A$1:$AN$1,0))</f>
        <v>0.32801531589023614</v>
      </c>
      <c r="R2777">
        <f>INDEX('Raw Election Data'!$A$1:$AN$3144,MATCH($C2777&amp;" "&amp;$B2777,'Raw Election Data'!$C$1:$C$3144,0),MATCH('Joined Data'!R$1,'Raw Election Data'!$A$1:$AN$1,0))</f>
        <v>-0.32801531589023614</v>
      </c>
    </row>
    <row r="2778" spans="1:18" ht="13.5" hidden="1" customHeight="1" x14ac:dyDescent="0.15">
      <c r="A2778" t="s">
        <v>248</v>
      </c>
      <c r="B2778" t="s">
        <v>6397</v>
      </c>
      <c r="C2778" t="str">
        <f>INDEX(FIPS!$A$1:$E$3236,MATCH($F2778,FIPS!$D$1:$D$3236,0),5)</f>
        <v>Zavala County</v>
      </c>
      <c r="D2778" t="s">
        <v>296</v>
      </c>
      <c r="E2778" s="15" t="s">
        <v>380</v>
      </c>
      <c r="F2778" t="s">
        <v>6971</v>
      </c>
      <c r="G2778" t="s">
        <v>439</v>
      </c>
      <c r="H2778" t="str">
        <f>IFERROR(VLOOKUP($G2778,'Team Colors'!$A:$B,2,0),"#c9c9c9")</f>
        <v>#002244</v>
      </c>
      <c r="I2778">
        <f>INDEX('Raw Election Data'!$A$1:$AN$3144,MATCH($C2778&amp;" "&amp;$B2778,'Raw Election Data'!$C$1:$C$3144,0),MATCH('Joined Data'!I$1,'Raw Election Data'!$A$1:$AN$1,0))</f>
        <v>12235</v>
      </c>
      <c r="J2778">
        <f>INDEX('Raw Election Data'!$A$1:$AN$3144,MATCH($C2778&amp;" "&amp;$B2778,'Raw Election Data'!$C$1:$C$3144,0),MATCH('Joined Data'!J$1,'Raw Election Data'!$A$1:$AN$1,0))</f>
        <v>2633</v>
      </c>
      <c r="K2778">
        <f>INDEX('Raw Election Data'!$A$1:$AN$3144,MATCH($C2778&amp;" "&amp;$B2778,'Raw Election Data'!$C$1:$C$3144,0),MATCH('Joined Data'!K$1,'Raw Election Data'!$A$1:$AN$1,0))</f>
        <v>692</v>
      </c>
      <c r="L2778">
        <f>INDEX('Raw Election Data'!$A$1:$AN$3144,MATCH($C2778&amp;" "&amp;$B2778,'Raw Election Data'!$C$1:$C$3144,0),MATCH('Joined Data'!L$1,'Raw Election Data'!$A$1:$AN$1,0))</f>
        <v>3390</v>
      </c>
      <c r="M2778">
        <f>INDEX('Raw Election Data'!$A$1:$AN$3144,MATCH($C2778&amp;" "&amp;$B2778,'Raw Election Data'!$C$1:$C$3144,0),MATCH('Joined Data'!M$1,'Raw Election Data'!$A$1:$AN$1,0))</f>
        <v>0.77669616519174045</v>
      </c>
      <c r="N2778">
        <f>INDEX('Raw Election Data'!$A$1:$AN$3144,MATCH($C2778&amp;" "&amp;$B2778,'Raw Election Data'!$C$1:$C$3144,0),MATCH('Joined Data'!N$1,'Raw Election Data'!$A$1:$AN$1,0))</f>
        <v>0.20412979351032448</v>
      </c>
      <c r="O2778">
        <f>INDEX('Raw Election Data'!$A$1:$AN$3144,MATCH($C2778&amp;" "&amp;$B2778,'Raw Election Data'!$C$1:$C$3144,0),MATCH('Joined Data'!O$1,'Raw Election Data'!$A$1:$AN$1,0))</f>
        <v>1941</v>
      </c>
      <c r="P2778">
        <f>INDEX('Raw Election Data'!$A$1:$AN$3144,MATCH($C2778&amp;" "&amp;$B2778,'Raw Election Data'!$C$1:$C$3144,0),MATCH('Joined Data'!P$1,'Raw Election Data'!$A$1:$AN$1,0))</f>
        <v>-1941</v>
      </c>
      <c r="Q2778">
        <f>INDEX('Raw Election Data'!$A$1:$AN$3144,MATCH($C2778&amp;" "&amp;$B2778,'Raw Election Data'!$C$1:$C$3144,0),MATCH('Joined Data'!Q$1,'Raw Election Data'!$A$1:$AN$1,0))</f>
        <v>0.572566371681416</v>
      </c>
      <c r="R2778">
        <f>INDEX('Raw Election Data'!$A$1:$AN$3144,MATCH($C2778&amp;" "&amp;$B2778,'Raw Election Data'!$C$1:$C$3144,0),MATCH('Joined Data'!R$1,'Raw Election Data'!$A$1:$AN$1,0))</f>
        <v>-0.572566371681416</v>
      </c>
    </row>
    <row r="2779" spans="1:18" ht="13.5" hidden="1" customHeight="1" x14ac:dyDescent="0.15">
      <c r="A2779" t="s">
        <v>381</v>
      </c>
      <c r="B2779" t="s">
        <v>6972</v>
      </c>
      <c r="C2779" t="str">
        <f>INDEX(FIPS!$A$1:$E$3236,MATCH($F2779,FIPS!$D$1:$D$3236,0),5)</f>
        <v>Beaver County</v>
      </c>
      <c r="D2779" t="s">
        <v>382</v>
      </c>
      <c r="E2779" s="15" t="s">
        <v>6</v>
      </c>
      <c r="F2779" t="s">
        <v>6973</v>
      </c>
      <c r="G2779" t="s">
        <v>437</v>
      </c>
      <c r="H2779" t="str">
        <f>IFERROR(VLOOKUP($G2779,'Team Colors'!$A:$B,2,0),"#c9c9c9")</f>
        <v>#fb4f14</v>
      </c>
      <c r="I2779">
        <f>INDEX('Raw Election Data'!$A$1:$AN$3144,MATCH($C2779&amp;" "&amp;$B2779,'Raw Election Data'!$C$1:$C$3144,0),MATCH('Joined Data'!I$1,'Raw Election Data'!$A$1:$AN$1,0))</f>
        <v>6354</v>
      </c>
      <c r="J2779">
        <f>INDEX('Raw Election Data'!$A$1:$AN$3144,MATCH($C2779&amp;" "&amp;$B2779,'Raw Election Data'!$C$1:$C$3144,0),MATCH('Joined Data'!J$1,'Raw Election Data'!$A$1:$AN$1,0))</f>
        <v>264</v>
      </c>
      <c r="K2779">
        <f>INDEX('Raw Election Data'!$A$1:$AN$3144,MATCH($C2779&amp;" "&amp;$B2779,'Raw Election Data'!$C$1:$C$3144,0),MATCH('Joined Data'!K$1,'Raw Election Data'!$A$1:$AN$1,0))</f>
        <v>1838</v>
      </c>
      <c r="L2779">
        <f>INDEX('Raw Election Data'!$A$1:$AN$3144,MATCH($C2779&amp;" "&amp;$B2779,'Raw Election Data'!$C$1:$C$3144,0),MATCH('Joined Data'!L$1,'Raw Election Data'!$A$1:$AN$1,0))</f>
        <v>2490</v>
      </c>
      <c r="M2779">
        <f>INDEX('Raw Election Data'!$A$1:$AN$3144,MATCH($C2779&amp;" "&amp;$B2779,'Raw Election Data'!$C$1:$C$3144,0),MATCH('Joined Data'!M$1,'Raw Election Data'!$A$1:$AN$1,0))</f>
        <v>0.10602409638554217</v>
      </c>
      <c r="N2779">
        <f>INDEX('Raw Election Data'!$A$1:$AN$3144,MATCH($C2779&amp;" "&amp;$B2779,'Raw Election Data'!$C$1:$C$3144,0),MATCH('Joined Data'!N$1,'Raw Election Data'!$A$1:$AN$1,0))</f>
        <v>0.73815261044176705</v>
      </c>
      <c r="O2779">
        <f>INDEX('Raw Election Data'!$A$1:$AN$3144,MATCH($C2779&amp;" "&amp;$B2779,'Raw Election Data'!$C$1:$C$3144,0),MATCH('Joined Data'!O$1,'Raw Election Data'!$A$1:$AN$1,0))</f>
        <v>-1574</v>
      </c>
      <c r="P2779">
        <f>INDEX('Raw Election Data'!$A$1:$AN$3144,MATCH($C2779&amp;" "&amp;$B2779,'Raw Election Data'!$C$1:$C$3144,0),MATCH('Joined Data'!P$1,'Raw Election Data'!$A$1:$AN$1,0))</f>
        <v>1574</v>
      </c>
      <c r="Q2779">
        <f>INDEX('Raw Election Data'!$A$1:$AN$3144,MATCH($C2779&amp;" "&amp;$B2779,'Raw Election Data'!$C$1:$C$3144,0),MATCH('Joined Data'!Q$1,'Raw Election Data'!$A$1:$AN$1,0))</f>
        <v>-0.63212851405622494</v>
      </c>
      <c r="R2779">
        <f>INDEX('Raw Election Data'!$A$1:$AN$3144,MATCH($C2779&amp;" "&amp;$B2779,'Raw Election Data'!$C$1:$C$3144,0),MATCH('Joined Data'!R$1,'Raw Election Data'!$A$1:$AN$1,0))</f>
        <v>0.63212851405622494</v>
      </c>
    </row>
    <row r="2780" spans="1:18" ht="13.5" hidden="1" customHeight="1" x14ac:dyDescent="0.15">
      <c r="A2780" t="s">
        <v>381</v>
      </c>
      <c r="B2780" t="s">
        <v>6972</v>
      </c>
      <c r="C2780" t="str">
        <f>INDEX(FIPS!$A$1:$E$3236,MATCH($F2780,FIPS!$D$1:$D$3236,0),5)</f>
        <v>Box Elder County</v>
      </c>
      <c r="D2780" t="s">
        <v>382</v>
      </c>
      <c r="E2780" s="15" t="s">
        <v>7</v>
      </c>
      <c r="F2780" t="s">
        <v>6975</v>
      </c>
      <c r="G2780" t="s">
        <v>437</v>
      </c>
      <c r="H2780" t="str">
        <f>IFERROR(VLOOKUP($G2780,'Team Colors'!$A:$B,2,0),"#c9c9c9")</f>
        <v>#fb4f14</v>
      </c>
      <c r="I2780">
        <f>INDEX('Raw Election Data'!$A$1:$AN$3144,MATCH($C2780&amp;" "&amp;$B2780,'Raw Election Data'!$C$1:$C$3144,0),MATCH('Joined Data'!I$1,'Raw Election Data'!$A$1:$AN$1,0))</f>
        <v>52097</v>
      </c>
      <c r="J2780">
        <f>INDEX('Raw Election Data'!$A$1:$AN$3144,MATCH($C2780&amp;" "&amp;$B2780,'Raw Election Data'!$C$1:$C$3144,0),MATCH('Joined Data'!J$1,'Raw Election Data'!$A$1:$AN$1,0))</f>
        <v>1814</v>
      </c>
      <c r="K2780">
        <f>INDEX('Raw Election Data'!$A$1:$AN$3144,MATCH($C2780&amp;" "&amp;$B2780,'Raw Election Data'!$C$1:$C$3144,0),MATCH('Joined Data'!K$1,'Raw Election Data'!$A$1:$AN$1,0))</f>
        <v>10324</v>
      </c>
      <c r="L2780">
        <f>INDEX('Raw Election Data'!$A$1:$AN$3144,MATCH($C2780&amp;" "&amp;$B2780,'Raw Election Data'!$C$1:$C$3144,0),MATCH('Joined Data'!L$1,'Raw Election Data'!$A$1:$AN$1,0))</f>
        <v>16548</v>
      </c>
      <c r="M2780">
        <f>INDEX('Raw Election Data'!$A$1:$AN$3144,MATCH($C2780&amp;" "&amp;$B2780,'Raw Election Data'!$C$1:$C$3144,0),MATCH('Joined Data'!M$1,'Raw Election Data'!$A$1:$AN$1,0))</f>
        <v>0.10962049794537104</v>
      </c>
      <c r="N2780">
        <f>INDEX('Raw Election Data'!$A$1:$AN$3144,MATCH($C2780&amp;" "&amp;$B2780,'Raw Election Data'!$C$1:$C$3144,0),MATCH('Joined Data'!N$1,'Raw Election Data'!$A$1:$AN$1,0))</f>
        <v>0.62388204012569493</v>
      </c>
      <c r="O2780">
        <f>INDEX('Raw Election Data'!$A$1:$AN$3144,MATCH($C2780&amp;" "&amp;$B2780,'Raw Election Data'!$C$1:$C$3144,0),MATCH('Joined Data'!O$1,'Raw Election Data'!$A$1:$AN$1,0))</f>
        <v>-8510</v>
      </c>
      <c r="P2780">
        <f>INDEX('Raw Election Data'!$A$1:$AN$3144,MATCH($C2780&amp;" "&amp;$B2780,'Raw Election Data'!$C$1:$C$3144,0),MATCH('Joined Data'!P$1,'Raw Election Data'!$A$1:$AN$1,0))</f>
        <v>8510</v>
      </c>
      <c r="Q2780">
        <f>INDEX('Raw Election Data'!$A$1:$AN$3144,MATCH($C2780&amp;" "&amp;$B2780,'Raw Election Data'!$C$1:$C$3144,0),MATCH('Joined Data'!Q$1,'Raw Election Data'!$A$1:$AN$1,0))</f>
        <v>-0.51426154218032383</v>
      </c>
      <c r="R2780">
        <f>INDEX('Raw Election Data'!$A$1:$AN$3144,MATCH($C2780&amp;" "&amp;$B2780,'Raw Election Data'!$C$1:$C$3144,0),MATCH('Joined Data'!R$1,'Raw Election Data'!$A$1:$AN$1,0))</f>
        <v>0.51426154218032383</v>
      </c>
    </row>
    <row r="2781" spans="1:18" ht="13.5" hidden="1" customHeight="1" x14ac:dyDescent="0.15">
      <c r="A2781" t="s">
        <v>381</v>
      </c>
      <c r="B2781" t="s">
        <v>6972</v>
      </c>
      <c r="C2781" t="str">
        <f>INDEX(FIPS!$A$1:$E$3236,MATCH($F2781,FIPS!$D$1:$D$3236,0),5)</f>
        <v>Cache County</v>
      </c>
      <c r="D2781" t="s">
        <v>382</v>
      </c>
      <c r="E2781" s="15" t="s">
        <v>8</v>
      </c>
      <c r="F2781" t="s">
        <v>6981</v>
      </c>
      <c r="G2781" t="s">
        <v>437</v>
      </c>
      <c r="H2781" t="str">
        <f>IFERROR(VLOOKUP($G2781,'Team Colors'!$A:$B,2,0),"#c9c9c9")</f>
        <v>#fb4f14</v>
      </c>
      <c r="I2781">
        <f>INDEX('Raw Election Data'!$A$1:$AN$3144,MATCH($C2781&amp;" "&amp;$B2781,'Raw Election Data'!$C$1:$C$3144,0),MATCH('Joined Data'!I$1,'Raw Election Data'!$A$1:$AN$1,0))</f>
        <v>120783</v>
      </c>
      <c r="J2781">
        <f>INDEX('Raw Election Data'!$A$1:$AN$3144,MATCH($C2781&amp;" "&amp;$B2781,'Raw Election Data'!$C$1:$C$3144,0),MATCH('Joined Data'!J$1,'Raw Election Data'!$A$1:$AN$1,0))</f>
        <v>6705</v>
      </c>
      <c r="K2781">
        <f>INDEX('Raw Election Data'!$A$1:$AN$3144,MATCH($C2781&amp;" "&amp;$B2781,'Raw Election Data'!$C$1:$C$3144,0),MATCH('Joined Data'!K$1,'Raw Election Data'!$A$1:$AN$1,0))</f>
        <v>16643</v>
      </c>
      <c r="L2781">
        <f>INDEX('Raw Election Data'!$A$1:$AN$3144,MATCH($C2781&amp;" "&amp;$B2781,'Raw Election Data'!$C$1:$C$3144,0),MATCH('Joined Data'!L$1,'Raw Election Data'!$A$1:$AN$1,0))</f>
        <v>35879</v>
      </c>
      <c r="M2781">
        <f>INDEX('Raw Election Data'!$A$1:$AN$3144,MATCH($C2781&amp;" "&amp;$B2781,'Raw Election Data'!$C$1:$C$3144,0),MATCH('Joined Data'!M$1,'Raw Election Data'!$A$1:$AN$1,0))</f>
        <v>0.1868781181192341</v>
      </c>
      <c r="N2781">
        <f>INDEX('Raw Election Data'!$A$1:$AN$3144,MATCH($C2781&amp;" "&amp;$B2781,'Raw Election Data'!$C$1:$C$3144,0),MATCH('Joined Data'!N$1,'Raw Election Data'!$A$1:$AN$1,0))</f>
        <v>0.46386465620557987</v>
      </c>
      <c r="O2781">
        <f>INDEX('Raw Election Data'!$A$1:$AN$3144,MATCH($C2781&amp;" "&amp;$B2781,'Raw Election Data'!$C$1:$C$3144,0),MATCH('Joined Data'!O$1,'Raw Election Data'!$A$1:$AN$1,0))</f>
        <v>-9938</v>
      </c>
      <c r="P2781">
        <f>INDEX('Raw Election Data'!$A$1:$AN$3144,MATCH($C2781&amp;" "&amp;$B2781,'Raw Election Data'!$C$1:$C$3144,0),MATCH('Joined Data'!P$1,'Raw Election Data'!$A$1:$AN$1,0))</f>
        <v>9938</v>
      </c>
      <c r="Q2781">
        <f>INDEX('Raw Election Data'!$A$1:$AN$3144,MATCH($C2781&amp;" "&amp;$B2781,'Raw Election Data'!$C$1:$C$3144,0),MATCH('Joined Data'!Q$1,'Raw Election Data'!$A$1:$AN$1,0))</f>
        <v>-0.27698653808634577</v>
      </c>
      <c r="R2781">
        <f>INDEX('Raw Election Data'!$A$1:$AN$3144,MATCH($C2781&amp;" "&amp;$B2781,'Raw Election Data'!$C$1:$C$3144,0),MATCH('Joined Data'!R$1,'Raw Election Data'!$A$1:$AN$1,0))</f>
        <v>0.27698653808634577</v>
      </c>
    </row>
    <row r="2782" spans="1:18" ht="13.5" hidden="1" customHeight="1" x14ac:dyDescent="0.15">
      <c r="A2782" t="s">
        <v>381</v>
      </c>
      <c r="B2782" t="s">
        <v>6972</v>
      </c>
      <c r="C2782" t="str">
        <f>INDEX(FIPS!$A$1:$E$3236,MATCH($F2782,FIPS!$D$1:$D$3236,0),5)</f>
        <v>Carbon County</v>
      </c>
      <c r="D2782" t="s">
        <v>382</v>
      </c>
      <c r="E2782" s="15" t="s">
        <v>9</v>
      </c>
      <c r="F2782" t="s">
        <v>6982</v>
      </c>
      <c r="G2782" t="s">
        <v>437</v>
      </c>
      <c r="H2782" t="str">
        <f>IFERROR(VLOOKUP($G2782,'Team Colors'!$A:$B,2,0),"#c9c9c9")</f>
        <v>#fb4f14</v>
      </c>
      <c r="I2782">
        <f>INDEX('Raw Election Data'!$A$1:$AN$3144,MATCH($C2782&amp;" "&amp;$B2782,'Raw Election Data'!$C$1:$C$3144,0),MATCH('Joined Data'!I$1,'Raw Election Data'!$A$1:$AN$1,0))</f>
        <v>20479</v>
      </c>
      <c r="J2782">
        <f>INDEX('Raw Election Data'!$A$1:$AN$3144,MATCH($C2782&amp;" "&amp;$B2782,'Raw Election Data'!$C$1:$C$3144,0),MATCH('Joined Data'!J$1,'Raw Election Data'!$A$1:$AN$1,0))</f>
        <v>1696</v>
      </c>
      <c r="K2782">
        <f>INDEX('Raw Election Data'!$A$1:$AN$3144,MATCH($C2782&amp;" "&amp;$B2782,'Raw Election Data'!$C$1:$C$3144,0),MATCH('Joined Data'!K$1,'Raw Election Data'!$A$1:$AN$1,0))</f>
        <v>5182</v>
      </c>
      <c r="L2782">
        <f>INDEX('Raw Election Data'!$A$1:$AN$3144,MATCH($C2782&amp;" "&amp;$B2782,'Raw Election Data'!$C$1:$C$3144,0),MATCH('Joined Data'!L$1,'Raw Election Data'!$A$1:$AN$1,0))</f>
        <v>7818</v>
      </c>
      <c r="M2782">
        <f>INDEX('Raw Election Data'!$A$1:$AN$3144,MATCH($C2782&amp;" "&amp;$B2782,'Raw Election Data'!$C$1:$C$3144,0),MATCH('Joined Data'!M$1,'Raw Election Data'!$A$1:$AN$1,0))</f>
        <v>0.21693527756459452</v>
      </c>
      <c r="N2782">
        <f>INDEX('Raw Election Data'!$A$1:$AN$3144,MATCH($C2782&amp;" "&amp;$B2782,'Raw Election Data'!$C$1:$C$3144,0),MATCH('Joined Data'!N$1,'Raw Election Data'!$A$1:$AN$1,0))</f>
        <v>0.66282936812484006</v>
      </c>
      <c r="O2782">
        <f>INDEX('Raw Election Data'!$A$1:$AN$3144,MATCH($C2782&amp;" "&amp;$B2782,'Raw Election Data'!$C$1:$C$3144,0),MATCH('Joined Data'!O$1,'Raw Election Data'!$A$1:$AN$1,0))</f>
        <v>-3486</v>
      </c>
      <c r="P2782">
        <f>INDEX('Raw Election Data'!$A$1:$AN$3144,MATCH($C2782&amp;" "&amp;$B2782,'Raw Election Data'!$C$1:$C$3144,0),MATCH('Joined Data'!P$1,'Raw Election Data'!$A$1:$AN$1,0))</f>
        <v>3486</v>
      </c>
      <c r="Q2782">
        <f>INDEX('Raw Election Data'!$A$1:$AN$3144,MATCH($C2782&amp;" "&amp;$B2782,'Raw Election Data'!$C$1:$C$3144,0),MATCH('Joined Data'!Q$1,'Raw Election Data'!$A$1:$AN$1,0))</f>
        <v>-0.44589409056024554</v>
      </c>
      <c r="R2782">
        <f>INDEX('Raw Election Data'!$A$1:$AN$3144,MATCH($C2782&amp;" "&amp;$B2782,'Raw Election Data'!$C$1:$C$3144,0),MATCH('Joined Data'!R$1,'Raw Election Data'!$A$1:$AN$1,0))</f>
        <v>0.44589409056024554</v>
      </c>
    </row>
    <row r="2783" spans="1:18" ht="13.5" hidden="1" customHeight="1" x14ac:dyDescent="0.15">
      <c r="A2783" t="s">
        <v>381</v>
      </c>
      <c r="B2783" t="s">
        <v>6972</v>
      </c>
      <c r="C2783" t="str">
        <f>INDEX(FIPS!$A$1:$E$3236,MATCH($F2783,FIPS!$D$1:$D$3236,0),5)</f>
        <v>Daggett County</v>
      </c>
      <c r="D2783" t="s">
        <v>382</v>
      </c>
      <c r="E2783" s="15" t="s">
        <v>10</v>
      </c>
      <c r="F2783" t="s">
        <v>6986</v>
      </c>
      <c r="G2783" t="s">
        <v>437</v>
      </c>
      <c r="H2783" t="str">
        <f>IFERROR(VLOOKUP($G2783,'Team Colors'!$A:$B,2,0),"#c9c9c9")</f>
        <v>#fb4f14</v>
      </c>
      <c r="I2783">
        <f>INDEX('Raw Election Data'!$A$1:$AN$3144,MATCH($C2783&amp;" "&amp;$B2783,'Raw Election Data'!$C$1:$C$3144,0),MATCH('Joined Data'!I$1,'Raw Election Data'!$A$1:$AN$1,0))</f>
        <v>1109</v>
      </c>
      <c r="J2783">
        <f>INDEX('Raw Election Data'!$A$1:$AN$3144,MATCH($C2783&amp;" "&amp;$B2783,'Raw Election Data'!$C$1:$C$3144,0),MATCH('Joined Data'!J$1,'Raw Election Data'!$A$1:$AN$1,0))</f>
        <v>76</v>
      </c>
      <c r="K2783">
        <f>INDEX('Raw Election Data'!$A$1:$AN$3144,MATCH($C2783&amp;" "&amp;$B2783,'Raw Election Data'!$C$1:$C$3144,0),MATCH('Joined Data'!K$1,'Raw Election Data'!$A$1:$AN$1,0))</f>
        <v>327</v>
      </c>
      <c r="L2783">
        <f>INDEX('Raw Election Data'!$A$1:$AN$3144,MATCH($C2783&amp;" "&amp;$B2783,'Raw Election Data'!$C$1:$C$3144,0),MATCH('Joined Data'!L$1,'Raw Election Data'!$A$1:$AN$1,0))</f>
        <v>465</v>
      </c>
      <c r="M2783">
        <f>INDEX('Raw Election Data'!$A$1:$AN$3144,MATCH($C2783&amp;" "&amp;$B2783,'Raw Election Data'!$C$1:$C$3144,0),MATCH('Joined Data'!M$1,'Raw Election Data'!$A$1:$AN$1,0))</f>
        <v>0.16344086021505377</v>
      </c>
      <c r="N2783">
        <f>INDEX('Raw Election Data'!$A$1:$AN$3144,MATCH($C2783&amp;" "&amp;$B2783,'Raw Election Data'!$C$1:$C$3144,0),MATCH('Joined Data'!N$1,'Raw Election Data'!$A$1:$AN$1,0))</f>
        <v>0.70322580645161292</v>
      </c>
      <c r="O2783">
        <f>INDEX('Raw Election Data'!$A$1:$AN$3144,MATCH($C2783&amp;" "&amp;$B2783,'Raw Election Data'!$C$1:$C$3144,0),MATCH('Joined Data'!O$1,'Raw Election Data'!$A$1:$AN$1,0))</f>
        <v>-251</v>
      </c>
      <c r="P2783">
        <f>INDEX('Raw Election Data'!$A$1:$AN$3144,MATCH($C2783&amp;" "&amp;$B2783,'Raw Election Data'!$C$1:$C$3144,0),MATCH('Joined Data'!P$1,'Raw Election Data'!$A$1:$AN$1,0))</f>
        <v>251</v>
      </c>
      <c r="Q2783">
        <f>INDEX('Raw Election Data'!$A$1:$AN$3144,MATCH($C2783&amp;" "&amp;$B2783,'Raw Election Data'!$C$1:$C$3144,0),MATCH('Joined Data'!Q$1,'Raw Election Data'!$A$1:$AN$1,0))</f>
        <v>-0.53978494623655915</v>
      </c>
      <c r="R2783">
        <f>INDEX('Raw Election Data'!$A$1:$AN$3144,MATCH($C2783&amp;" "&amp;$B2783,'Raw Election Data'!$C$1:$C$3144,0),MATCH('Joined Data'!R$1,'Raw Election Data'!$A$1:$AN$1,0))</f>
        <v>0.53978494623655915</v>
      </c>
    </row>
    <row r="2784" spans="1:18" ht="13.5" hidden="1" customHeight="1" x14ac:dyDescent="0.15">
      <c r="A2784" t="s">
        <v>381</v>
      </c>
      <c r="B2784" t="s">
        <v>6972</v>
      </c>
      <c r="C2784" t="str">
        <f>INDEX(FIPS!$A$1:$E$3236,MATCH($F2784,FIPS!$D$1:$D$3236,0),5)</f>
        <v>Davis County</v>
      </c>
      <c r="D2784" t="s">
        <v>382</v>
      </c>
      <c r="E2784" s="15" t="s">
        <v>11</v>
      </c>
      <c r="F2784" t="s">
        <v>6987</v>
      </c>
      <c r="G2784" t="s">
        <v>437</v>
      </c>
      <c r="H2784" t="str">
        <f>IFERROR(VLOOKUP($G2784,'Team Colors'!$A:$B,2,0),"#c9c9c9")</f>
        <v>#fb4f14</v>
      </c>
      <c r="I2784">
        <f>INDEX('Raw Election Data'!$A$1:$AN$3144,MATCH($C2784&amp;" "&amp;$B2784,'Raw Election Data'!$C$1:$C$3144,0),MATCH('Joined Data'!I$1,'Raw Election Data'!$A$1:$AN$1,0))</f>
        <v>336043</v>
      </c>
      <c r="J2784">
        <f>INDEX('Raw Election Data'!$A$1:$AN$3144,MATCH($C2784&amp;" "&amp;$B2784,'Raw Election Data'!$C$1:$C$3144,0),MATCH('Joined Data'!J$1,'Raw Election Data'!$A$1:$AN$1,0))</f>
        <v>22575</v>
      </c>
      <c r="K2784">
        <f>INDEX('Raw Election Data'!$A$1:$AN$3144,MATCH($C2784&amp;" "&amp;$B2784,'Raw Election Data'!$C$1:$C$3144,0),MATCH('Joined Data'!K$1,'Raw Election Data'!$A$1:$AN$1,0))</f>
        <v>46985</v>
      </c>
      <c r="L2784">
        <f>INDEX('Raw Election Data'!$A$1:$AN$3144,MATCH($C2784&amp;" "&amp;$B2784,'Raw Election Data'!$C$1:$C$3144,0),MATCH('Joined Data'!L$1,'Raw Election Data'!$A$1:$AN$1,0))</f>
        <v>104661</v>
      </c>
      <c r="M2784">
        <f>INDEX('Raw Election Data'!$A$1:$AN$3144,MATCH($C2784&amp;" "&amp;$B2784,'Raw Election Data'!$C$1:$C$3144,0),MATCH('Joined Data'!M$1,'Raw Election Data'!$A$1:$AN$1,0))</f>
        <v>0.21569639120589332</v>
      </c>
      <c r="N2784">
        <f>INDEX('Raw Election Data'!$A$1:$AN$3144,MATCH($C2784&amp;" "&amp;$B2784,'Raw Election Data'!$C$1:$C$3144,0),MATCH('Joined Data'!N$1,'Raw Election Data'!$A$1:$AN$1,0))</f>
        <v>0.44892557877337308</v>
      </c>
      <c r="O2784">
        <f>INDEX('Raw Election Data'!$A$1:$AN$3144,MATCH($C2784&amp;" "&amp;$B2784,'Raw Election Data'!$C$1:$C$3144,0),MATCH('Joined Data'!O$1,'Raw Election Data'!$A$1:$AN$1,0))</f>
        <v>-24410</v>
      </c>
      <c r="P2784">
        <f>INDEX('Raw Election Data'!$A$1:$AN$3144,MATCH($C2784&amp;" "&amp;$B2784,'Raw Election Data'!$C$1:$C$3144,0),MATCH('Joined Data'!P$1,'Raw Election Data'!$A$1:$AN$1,0))</f>
        <v>24410</v>
      </c>
      <c r="Q2784">
        <f>INDEX('Raw Election Data'!$A$1:$AN$3144,MATCH($C2784&amp;" "&amp;$B2784,'Raw Election Data'!$C$1:$C$3144,0),MATCH('Joined Data'!Q$1,'Raw Election Data'!$A$1:$AN$1,0))</f>
        <v>-0.23322918756747976</v>
      </c>
      <c r="R2784">
        <f>INDEX('Raw Election Data'!$A$1:$AN$3144,MATCH($C2784&amp;" "&amp;$B2784,'Raw Election Data'!$C$1:$C$3144,0),MATCH('Joined Data'!R$1,'Raw Election Data'!$A$1:$AN$1,0))</f>
        <v>0.23322918756747976</v>
      </c>
    </row>
    <row r="2785" spans="1:18" ht="13.5" hidden="1" customHeight="1" x14ac:dyDescent="0.15">
      <c r="A2785" t="s">
        <v>381</v>
      </c>
      <c r="B2785" t="s">
        <v>6972</v>
      </c>
      <c r="C2785" t="str">
        <f>INDEX(FIPS!$A$1:$E$3236,MATCH($F2785,FIPS!$D$1:$D$3236,0),5)</f>
        <v>Duchesne County</v>
      </c>
      <c r="D2785" t="s">
        <v>382</v>
      </c>
      <c r="E2785" s="15" t="s">
        <v>12</v>
      </c>
      <c r="F2785" t="s">
        <v>6989</v>
      </c>
      <c r="G2785" t="s">
        <v>437</v>
      </c>
      <c r="H2785" t="str">
        <f>IFERROR(VLOOKUP($G2785,'Team Colors'!$A:$B,2,0),"#c9c9c9")</f>
        <v>#fb4f14</v>
      </c>
      <c r="I2785">
        <f>INDEX('Raw Election Data'!$A$1:$AN$3144,MATCH($C2785&amp;" "&amp;$B2785,'Raw Election Data'!$C$1:$C$3144,0),MATCH('Joined Data'!I$1,'Raw Election Data'!$A$1:$AN$1,0))</f>
        <v>20862</v>
      </c>
      <c r="J2785">
        <f>INDEX('Raw Election Data'!$A$1:$AN$3144,MATCH($C2785&amp;" "&amp;$B2785,'Raw Election Data'!$C$1:$C$3144,0),MATCH('Joined Data'!J$1,'Raw Election Data'!$A$1:$AN$1,0))</f>
        <v>500</v>
      </c>
      <c r="K2785">
        <f>INDEX('Raw Election Data'!$A$1:$AN$3144,MATCH($C2785&amp;" "&amp;$B2785,'Raw Election Data'!$C$1:$C$3144,0),MATCH('Joined Data'!K$1,'Raw Election Data'!$A$1:$AN$1,0))</f>
        <v>5505</v>
      </c>
      <c r="L2785">
        <f>INDEX('Raw Election Data'!$A$1:$AN$3144,MATCH($C2785&amp;" "&amp;$B2785,'Raw Election Data'!$C$1:$C$3144,0),MATCH('Joined Data'!L$1,'Raw Election Data'!$A$1:$AN$1,0))</f>
        <v>6932</v>
      </c>
      <c r="M2785">
        <f>INDEX('Raw Election Data'!$A$1:$AN$3144,MATCH($C2785&amp;" "&amp;$B2785,'Raw Election Data'!$C$1:$C$3144,0),MATCH('Joined Data'!M$1,'Raw Election Data'!$A$1:$AN$1,0))</f>
        <v>7.212925562608194E-2</v>
      </c>
      <c r="N2785">
        <f>INDEX('Raw Election Data'!$A$1:$AN$3144,MATCH($C2785&amp;" "&amp;$B2785,'Raw Election Data'!$C$1:$C$3144,0),MATCH('Joined Data'!N$1,'Raw Election Data'!$A$1:$AN$1,0))</f>
        <v>0.79414310444316216</v>
      </c>
      <c r="O2785">
        <f>INDEX('Raw Election Data'!$A$1:$AN$3144,MATCH($C2785&amp;" "&amp;$B2785,'Raw Election Data'!$C$1:$C$3144,0),MATCH('Joined Data'!O$1,'Raw Election Data'!$A$1:$AN$1,0))</f>
        <v>-5005</v>
      </c>
      <c r="P2785">
        <f>INDEX('Raw Election Data'!$A$1:$AN$3144,MATCH($C2785&amp;" "&amp;$B2785,'Raw Election Data'!$C$1:$C$3144,0),MATCH('Joined Data'!P$1,'Raw Election Data'!$A$1:$AN$1,0))</f>
        <v>5005</v>
      </c>
      <c r="Q2785">
        <f>INDEX('Raw Election Data'!$A$1:$AN$3144,MATCH($C2785&amp;" "&amp;$B2785,'Raw Election Data'!$C$1:$C$3144,0),MATCH('Joined Data'!Q$1,'Raw Election Data'!$A$1:$AN$1,0))</f>
        <v>-0.72201384881708019</v>
      </c>
      <c r="R2785">
        <f>INDEX('Raw Election Data'!$A$1:$AN$3144,MATCH($C2785&amp;" "&amp;$B2785,'Raw Election Data'!$C$1:$C$3144,0),MATCH('Joined Data'!R$1,'Raw Election Data'!$A$1:$AN$1,0))</f>
        <v>0.72201384881708019</v>
      </c>
    </row>
    <row r="2786" spans="1:18" ht="13.5" hidden="1" customHeight="1" x14ac:dyDescent="0.15">
      <c r="A2786" t="s">
        <v>381</v>
      </c>
      <c r="B2786" t="s">
        <v>6972</v>
      </c>
      <c r="C2786" t="str">
        <f>INDEX(FIPS!$A$1:$E$3236,MATCH($F2786,FIPS!$D$1:$D$3236,0),5)</f>
        <v>Emery County</v>
      </c>
      <c r="D2786" t="s">
        <v>382</v>
      </c>
      <c r="E2786" s="15" t="s">
        <v>13</v>
      </c>
      <c r="F2786" t="s">
        <v>6991</v>
      </c>
      <c r="G2786" t="s">
        <v>437</v>
      </c>
      <c r="H2786" t="str">
        <f>IFERROR(VLOOKUP($G2786,'Team Colors'!$A:$B,2,0),"#c9c9c9")</f>
        <v>#fb4f14</v>
      </c>
      <c r="I2786">
        <f>INDEX('Raw Election Data'!$A$1:$AN$3144,MATCH($C2786&amp;" "&amp;$B2786,'Raw Election Data'!$C$1:$C$3144,0),MATCH('Joined Data'!I$1,'Raw Election Data'!$A$1:$AN$1,0))</f>
        <v>10370</v>
      </c>
      <c r="J2786">
        <f>INDEX('Raw Election Data'!$A$1:$AN$3144,MATCH($C2786&amp;" "&amp;$B2786,'Raw Election Data'!$C$1:$C$3144,0),MATCH('Joined Data'!J$1,'Raw Election Data'!$A$1:$AN$1,0))</f>
        <v>379</v>
      </c>
      <c r="K2786">
        <f>INDEX('Raw Election Data'!$A$1:$AN$3144,MATCH($C2786&amp;" "&amp;$B2786,'Raw Election Data'!$C$1:$C$3144,0),MATCH('Joined Data'!K$1,'Raw Election Data'!$A$1:$AN$1,0))</f>
        <v>3402</v>
      </c>
      <c r="L2786">
        <f>INDEX('Raw Election Data'!$A$1:$AN$3144,MATCH($C2786&amp;" "&amp;$B2786,'Raw Election Data'!$C$1:$C$3144,0),MATCH('Joined Data'!L$1,'Raw Election Data'!$A$1:$AN$1,0))</f>
        <v>4263</v>
      </c>
      <c r="M2786">
        <f>INDEX('Raw Election Data'!$A$1:$AN$3144,MATCH($C2786&amp;" "&amp;$B2786,'Raw Election Data'!$C$1:$C$3144,0),MATCH('Joined Data'!M$1,'Raw Election Data'!$A$1:$AN$1,0))</f>
        <v>8.8904527328172653E-2</v>
      </c>
      <c r="N2786">
        <f>INDEX('Raw Election Data'!$A$1:$AN$3144,MATCH($C2786&amp;" "&amp;$B2786,'Raw Election Data'!$C$1:$C$3144,0),MATCH('Joined Data'!N$1,'Raw Election Data'!$A$1:$AN$1,0))</f>
        <v>0.79802955665024633</v>
      </c>
      <c r="O2786">
        <f>INDEX('Raw Election Data'!$A$1:$AN$3144,MATCH($C2786&amp;" "&amp;$B2786,'Raw Election Data'!$C$1:$C$3144,0),MATCH('Joined Data'!O$1,'Raw Election Data'!$A$1:$AN$1,0))</f>
        <v>-3023</v>
      </c>
      <c r="P2786">
        <f>INDEX('Raw Election Data'!$A$1:$AN$3144,MATCH($C2786&amp;" "&amp;$B2786,'Raw Election Data'!$C$1:$C$3144,0),MATCH('Joined Data'!P$1,'Raw Election Data'!$A$1:$AN$1,0))</f>
        <v>3023</v>
      </c>
      <c r="Q2786">
        <f>INDEX('Raw Election Data'!$A$1:$AN$3144,MATCH($C2786&amp;" "&amp;$B2786,'Raw Election Data'!$C$1:$C$3144,0),MATCH('Joined Data'!Q$1,'Raw Election Data'!$A$1:$AN$1,0))</f>
        <v>-0.70912502932207366</v>
      </c>
      <c r="R2786">
        <f>INDEX('Raw Election Data'!$A$1:$AN$3144,MATCH($C2786&amp;" "&amp;$B2786,'Raw Election Data'!$C$1:$C$3144,0),MATCH('Joined Data'!R$1,'Raw Election Data'!$A$1:$AN$1,0))</f>
        <v>0.70912502932207366</v>
      </c>
    </row>
    <row r="2787" spans="1:18" ht="13.5" hidden="1" customHeight="1" x14ac:dyDescent="0.15">
      <c r="A2787" t="s">
        <v>381</v>
      </c>
      <c r="B2787" t="s">
        <v>6972</v>
      </c>
      <c r="C2787" t="str">
        <f>INDEX(FIPS!$A$1:$E$3236,MATCH($F2787,FIPS!$D$1:$D$3236,0),5)</f>
        <v>Garfield County</v>
      </c>
      <c r="D2787" t="s">
        <v>382</v>
      </c>
      <c r="E2787" s="15" t="s">
        <v>14</v>
      </c>
      <c r="F2787" t="s">
        <v>6992</v>
      </c>
      <c r="G2787" t="s">
        <v>437</v>
      </c>
      <c r="H2787" t="str">
        <f>IFERROR(VLOOKUP($G2787,'Team Colors'!$A:$B,2,0),"#c9c9c9")</f>
        <v>#fb4f14</v>
      </c>
      <c r="I2787">
        <f>INDEX('Raw Election Data'!$A$1:$AN$3144,MATCH($C2787&amp;" "&amp;$B2787,'Raw Election Data'!$C$1:$C$3144,0),MATCH('Joined Data'!I$1,'Raw Election Data'!$A$1:$AN$1,0))</f>
        <v>5009</v>
      </c>
      <c r="J2787">
        <f>INDEX('Raw Election Data'!$A$1:$AN$3144,MATCH($C2787&amp;" "&amp;$B2787,'Raw Election Data'!$C$1:$C$3144,0),MATCH('Joined Data'!J$1,'Raw Election Data'!$A$1:$AN$1,0))</f>
        <v>352</v>
      </c>
      <c r="K2787">
        <f>INDEX('Raw Election Data'!$A$1:$AN$3144,MATCH($C2787&amp;" "&amp;$B2787,'Raw Election Data'!$C$1:$C$3144,0),MATCH('Joined Data'!K$1,'Raw Election Data'!$A$1:$AN$1,0))</f>
        <v>1577</v>
      </c>
      <c r="L2787">
        <f>INDEX('Raw Election Data'!$A$1:$AN$3144,MATCH($C2787&amp;" "&amp;$B2787,'Raw Election Data'!$C$1:$C$3144,0),MATCH('Joined Data'!L$1,'Raw Election Data'!$A$1:$AN$1,0))</f>
        <v>2294</v>
      </c>
      <c r="M2787">
        <f>INDEX('Raw Election Data'!$A$1:$AN$3144,MATCH($C2787&amp;" "&amp;$B2787,'Raw Election Data'!$C$1:$C$3144,0),MATCH('Joined Data'!M$1,'Raw Election Data'!$A$1:$AN$1,0))</f>
        <v>0.15344376634699217</v>
      </c>
      <c r="N2787">
        <f>INDEX('Raw Election Data'!$A$1:$AN$3144,MATCH($C2787&amp;" "&amp;$B2787,'Raw Election Data'!$C$1:$C$3144,0),MATCH('Joined Data'!N$1,'Raw Election Data'!$A$1:$AN$1,0))</f>
        <v>0.68744551002615517</v>
      </c>
      <c r="O2787">
        <f>INDEX('Raw Election Data'!$A$1:$AN$3144,MATCH($C2787&amp;" "&amp;$B2787,'Raw Election Data'!$C$1:$C$3144,0),MATCH('Joined Data'!O$1,'Raw Election Data'!$A$1:$AN$1,0))</f>
        <v>-1225</v>
      </c>
      <c r="P2787">
        <f>INDEX('Raw Election Data'!$A$1:$AN$3144,MATCH($C2787&amp;" "&amp;$B2787,'Raw Election Data'!$C$1:$C$3144,0),MATCH('Joined Data'!P$1,'Raw Election Data'!$A$1:$AN$1,0))</f>
        <v>1225</v>
      </c>
      <c r="Q2787">
        <f>INDEX('Raw Election Data'!$A$1:$AN$3144,MATCH($C2787&amp;" "&amp;$B2787,'Raw Election Data'!$C$1:$C$3144,0),MATCH('Joined Data'!Q$1,'Raw Election Data'!$A$1:$AN$1,0))</f>
        <v>-0.53400174367916298</v>
      </c>
      <c r="R2787">
        <f>INDEX('Raw Election Data'!$A$1:$AN$3144,MATCH($C2787&amp;" "&amp;$B2787,'Raw Election Data'!$C$1:$C$3144,0),MATCH('Joined Data'!R$1,'Raw Election Data'!$A$1:$AN$1,0))</f>
        <v>0.53400174367916298</v>
      </c>
    </row>
    <row r="2788" spans="1:18" ht="13.5" hidden="1" customHeight="1" x14ac:dyDescent="0.15">
      <c r="A2788" t="s">
        <v>381</v>
      </c>
      <c r="B2788" t="s">
        <v>6972</v>
      </c>
      <c r="C2788" t="str">
        <f>INDEX(FIPS!$A$1:$E$3236,MATCH($F2788,FIPS!$D$1:$D$3236,0),5)</f>
        <v>Grand County</v>
      </c>
      <c r="D2788" t="s">
        <v>382</v>
      </c>
      <c r="E2788" s="15" t="s">
        <v>15</v>
      </c>
      <c r="F2788" t="s">
        <v>6993</v>
      </c>
      <c r="G2788" t="s">
        <v>437</v>
      </c>
      <c r="H2788" t="str">
        <f>IFERROR(VLOOKUP($G2788,'Team Colors'!$A:$B,2,0),"#c9c9c9")</f>
        <v>#fb4f14</v>
      </c>
      <c r="I2788">
        <f>INDEX('Raw Election Data'!$A$1:$AN$3144,MATCH($C2788&amp;" "&amp;$B2788,'Raw Election Data'!$C$1:$C$3144,0),MATCH('Joined Data'!I$1,'Raw Election Data'!$A$1:$AN$1,0))</f>
        <v>9516</v>
      </c>
      <c r="J2788">
        <f>INDEX('Raw Election Data'!$A$1:$AN$3144,MATCH($C2788&amp;" "&amp;$B2788,'Raw Election Data'!$C$1:$C$3144,0),MATCH('Joined Data'!J$1,'Raw Election Data'!$A$1:$AN$1,0))</f>
        <v>1932</v>
      </c>
      <c r="K2788">
        <f>INDEX('Raw Election Data'!$A$1:$AN$3144,MATCH($C2788&amp;" "&amp;$B2788,'Raw Election Data'!$C$1:$C$3144,0),MATCH('Joined Data'!K$1,'Raw Election Data'!$A$1:$AN$1,0))</f>
        <v>1934</v>
      </c>
      <c r="L2788">
        <f>INDEX('Raw Election Data'!$A$1:$AN$3144,MATCH($C2788&amp;" "&amp;$B2788,'Raw Election Data'!$C$1:$C$3144,0),MATCH('Joined Data'!L$1,'Raw Election Data'!$A$1:$AN$1,0))</f>
        <v>4456</v>
      </c>
      <c r="M2788">
        <f>INDEX('Raw Election Data'!$A$1:$AN$3144,MATCH($C2788&amp;" "&amp;$B2788,'Raw Election Data'!$C$1:$C$3144,0),MATCH('Joined Data'!M$1,'Raw Election Data'!$A$1:$AN$1,0))</f>
        <v>0.43357271095152605</v>
      </c>
      <c r="N2788">
        <f>INDEX('Raw Election Data'!$A$1:$AN$3144,MATCH($C2788&amp;" "&amp;$B2788,'Raw Election Data'!$C$1:$C$3144,0),MATCH('Joined Data'!N$1,'Raw Election Data'!$A$1:$AN$1,0))</f>
        <v>0.43402154398563736</v>
      </c>
      <c r="O2788">
        <f>INDEX('Raw Election Data'!$A$1:$AN$3144,MATCH($C2788&amp;" "&amp;$B2788,'Raw Election Data'!$C$1:$C$3144,0),MATCH('Joined Data'!O$1,'Raw Election Data'!$A$1:$AN$1,0))</f>
        <v>-2</v>
      </c>
      <c r="P2788">
        <f>INDEX('Raw Election Data'!$A$1:$AN$3144,MATCH($C2788&amp;" "&amp;$B2788,'Raw Election Data'!$C$1:$C$3144,0),MATCH('Joined Data'!P$1,'Raw Election Data'!$A$1:$AN$1,0))</f>
        <v>2</v>
      </c>
      <c r="Q2788">
        <f>INDEX('Raw Election Data'!$A$1:$AN$3144,MATCH($C2788&amp;" "&amp;$B2788,'Raw Election Data'!$C$1:$C$3144,0),MATCH('Joined Data'!Q$1,'Raw Election Data'!$A$1:$AN$1,0))</f>
        <v>-4.4883303411130671E-4</v>
      </c>
      <c r="R2788">
        <f>INDEX('Raw Election Data'!$A$1:$AN$3144,MATCH($C2788&amp;" "&amp;$B2788,'Raw Election Data'!$C$1:$C$3144,0),MATCH('Joined Data'!R$1,'Raw Election Data'!$A$1:$AN$1,0))</f>
        <v>4.4883303411130671E-4</v>
      </c>
    </row>
    <row r="2789" spans="1:18" ht="13.5" hidden="1" customHeight="1" x14ac:dyDescent="0.15">
      <c r="A2789" t="s">
        <v>381</v>
      </c>
      <c r="B2789" t="s">
        <v>6972</v>
      </c>
      <c r="C2789" t="str">
        <f>INDEX(FIPS!$A$1:$E$3236,MATCH($F2789,FIPS!$D$1:$D$3236,0),5)</f>
        <v>Iron County</v>
      </c>
      <c r="D2789" t="s">
        <v>382</v>
      </c>
      <c r="E2789" s="15" t="s">
        <v>16</v>
      </c>
      <c r="F2789" t="s">
        <v>6994</v>
      </c>
      <c r="G2789" t="s">
        <v>437</v>
      </c>
      <c r="H2789" t="str">
        <f>IFERROR(VLOOKUP($G2789,'Team Colors'!$A:$B,2,0),"#c9c9c9")</f>
        <v>#fb4f14</v>
      </c>
      <c r="I2789">
        <f>INDEX('Raw Election Data'!$A$1:$AN$3144,MATCH($C2789&amp;" "&amp;$B2789,'Raw Election Data'!$C$1:$C$3144,0),MATCH('Joined Data'!I$1,'Raw Election Data'!$A$1:$AN$1,0))</f>
        <v>48368</v>
      </c>
      <c r="J2789">
        <f>INDEX('Raw Election Data'!$A$1:$AN$3144,MATCH($C2789&amp;" "&amp;$B2789,'Raw Election Data'!$C$1:$C$3144,0),MATCH('Joined Data'!J$1,'Raw Election Data'!$A$1:$AN$1,0))</f>
        <v>2104</v>
      </c>
      <c r="K2789">
        <f>INDEX('Raw Election Data'!$A$1:$AN$3144,MATCH($C2789&amp;" "&amp;$B2789,'Raw Election Data'!$C$1:$C$3144,0),MATCH('Joined Data'!K$1,'Raw Election Data'!$A$1:$AN$1,0))</f>
        <v>10025</v>
      </c>
      <c r="L2789">
        <f>INDEX('Raw Election Data'!$A$1:$AN$3144,MATCH($C2789&amp;" "&amp;$B2789,'Raw Election Data'!$C$1:$C$3144,0),MATCH('Joined Data'!L$1,'Raw Election Data'!$A$1:$AN$1,0))</f>
        <v>15354</v>
      </c>
      <c r="M2789">
        <f>INDEX('Raw Election Data'!$A$1:$AN$3144,MATCH($C2789&amp;" "&amp;$B2789,'Raw Election Data'!$C$1:$C$3144,0),MATCH('Joined Data'!M$1,'Raw Election Data'!$A$1:$AN$1,0))</f>
        <v>0.13703269506317572</v>
      </c>
      <c r="N2789">
        <f>INDEX('Raw Election Data'!$A$1:$AN$3144,MATCH($C2789&amp;" "&amp;$B2789,'Raw Election Data'!$C$1:$C$3144,0),MATCH('Joined Data'!N$1,'Raw Election Data'!$A$1:$AN$1,0))</f>
        <v>0.65292431939559725</v>
      </c>
      <c r="O2789">
        <f>INDEX('Raw Election Data'!$A$1:$AN$3144,MATCH($C2789&amp;" "&amp;$B2789,'Raw Election Data'!$C$1:$C$3144,0),MATCH('Joined Data'!O$1,'Raw Election Data'!$A$1:$AN$1,0))</f>
        <v>-7921</v>
      </c>
      <c r="P2789">
        <f>INDEX('Raw Election Data'!$A$1:$AN$3144,MATCH($C2789&amp;" "&amp;$B2789,'Raw Election Data'!$C$1:$C$3144,0),MATCH('Joined Data'!P$1,'Raw Election Data'!$A$1:$AN$1,0))</f>
        <v>7921</v>
      </c>
      <c r="Q2789">
        <f>INDEX('Raw Election Data'!$A$1:$AN$3144,MATCH($C2789&amp;" "&amp;$B2789,'Raw Election Data'!$C$1:$C$3144,0),MATCH('Joined Data'!Q$1,'Raw Election Data'!$A$1:$AN$1,0))</f>
        <v>-0.51589162433242153</v>
      </c>
      <c r="R2789">
        <f>INDEX('Raw Election Data'!$A$1:$AN$3144,MATCH($C2789&amp;" "&amp;$B2789,'Raw Election Data'!$C$1:$C$3144,0),MATCH('Joined Data'!R$1,'Raw Election Data'!$A$1:$AN$1,0))</f>
        <v>0.51589162433242153</v>
      </c>
    </row>
    <row r="2790" spans="1:18" ht="13.5" hidden="1" customHeight="1" x14ac:dyDescent="0.15">
      <c r="A2790" t="s">
        <v>381</v>
      </c>
      <c r="B2790" t="s">
        <v>6972</v>
      </c>
      <c r="C2790" t="str">
        <f>INDEX(FIPS!$A$1:$E$3236,MATCH($F2790,FIPS!$D$1:$D$3236,0),5)</f>
        <v>Juab County</v>
      </c>
      <c r="D2790" t="s">
        <v>382</v>
      </c>
      <c r="E2790" s="15" t="s">
        <v>17</v>
      </c>
      <c r="F2790" t="s">
        <v>6998</v>
      </c>
      <c r="G2790" t="s">
        <v>437</v>
      </c>
      <c r="H2790" t="str">
        <f>IFERROR(VLOOKUP($G2790,'Team Colors'!$A:$B,2,0),"#c9c9c9")</f>
        <v>#fb4f14</v>
      </c>
      <c r="I2790">
        <f>INDEX('Raw Election Data'!$A$1:$AN$3144,MATCH($C2790&amp;" "&amp;$B2790,'Raw Election Data'!$C$1:$C$3144,0),MATCH('Joined Data'!I$1,'Raw Election Data'!$A$1:$AN$1,0))</f>
        <v>10594</v>
      </c>
      <c r="J2790">
        <f>INDEX('Raw Election Data'!$A$1:$AN$3144,MATCH($C2790&amp;" "&amp;$B2790,'Raw Election Data'!$C$1:$C$3144,0),MATCH('Joined Data'!J$1,'Raw Election Data'!$A$1:$AN$1,0))</f>
        <v>436</v>
      </c>
      <c r="K2790">
        <f>INDEX('Raw Election Data'!$A$1:$AN$3144,MATCH($C2790&amp;" "&amp;$B2790,'Raw Election Data'!$C$1:$C$3144,0),MATCH('Joined Data'!K$1,'Raw Election Data'!$A$1:$AN$1,0))</f>
        <v>2759</v>
      </c>
      <c r="L2790">
        <f>INDEX('Raw Election Data'!$A$1:$AN$3144,MATCH($C2790&amp;" "&amp;$B2790,'Raw Election Data'!$C$1:$C$3144,0),MATCH('Joined Data'!L$1,'Raw Election Data'!$A$1:$AN$1,0))</f>
        <v>4076</v>
      </c>
      <c r="M2790">
        <f>INDEX('Raw Election Data'!$A$1:$AN$3144,MATCH($C2790&amp;" "&amp;$B2790,'Raw Election Data'!$C$1:$C$3144,0),MATCH('Joined Data'!M$1,'Raw Election Data'!$A$1:$AN$1,0))</f>
        <v>0.1069676153091266</v>
      </c>
      <c r="N2790">
        <f>INDEX('Raw Election Data'!$A$1:$AN$3144,MATCH($C2790&amp;" "&amp;$B2790,'Raw Election Data'!$C$1:$C$3144,0),MATCH('Joined Data'!N$1,'Raw Election Data'!$A$1:$AN$1,0))</f>
        <v>0.67688910696761528</v>
      </c>
      <c r="O2790">
        <f>INDEX('Raw Election Data'!$A$1:$AN$3144,MATCH($C2790&amp;" "&amp;$B2790,'Raw Election Data'!$C$1:$C$3144,0),MATCH('Joined Data'!O$1,'Raw Election Data'!$A$1:$AN$1,0))</f>
        <v>-2323</v>
      </c>
      <c r="P2790">
        <f>INDEX('Raw Election Data'!$A$1:$AN$3144,MATCH($C2790&amp;" "&amp;$B2790,'Raw Election Data'!$C$1:$C$3144,0),MATCH('Joined Data'!P$1,'Raw Election Data'!$A$1:$AN$1,0))</f>
        <v>2323</v>
      </c>
      <c r="Q2790">
        <f>INDEX('Raw Election Data'!$A$1:$AN$3144,MATCH($C2790&amp;" "&amp;$B2790,'Raw Election Data'!$C$1:$C$3144,0),MATCH('Joined Data'!Q$1,'Raw Election Data'!$A$1:$AN$1,0))</f>
        <v>-0.56992149165848871</v>
      </c>
      <c r="R2790">
        <f>INDEX('Raw Election Data'!$A$1:$AN$3144,MATCH($C2790&amp;" "&amp;$B2790,'Raw Election Data'!$C$1:$C$3144,0),MATCH('Joined Data'!R$1,'Raw Election Data'!$A$1:$AN$1,0))</f>
        <v>0.56992149165848871</v>
      </c>
    </row>
    <row r="2791" spans="1:18" ht="13.5" hidden="1" customHeight="1" x14ac:dyDescent="0.15">
      <c r="A2791" t="s">
        <v>381</v>
      </c>
      <c r="B2791" t="s">
        <v>6972</v>
      </c>
      <c r="C2791" t="str">
        <f>INDEX(FIPS!$A$1:$E$3236,MATCH($F2791,FIPS!$D$1:$D$3236,0),5)</f>
        <v>Kane County</v>
      </c>
      <c r="D2791" t="s">
        <v>382</v>
      </c>
      <c r="E2791" s="15" t="s">
        <v>18</v>
      </c>
      <c r="F2791" t="s">
        <v>7001</v>
      </c>
      <c r="G2791" t="s">
        <v>437</v>
      </c>
      <c r="H2791" t="str">
        <f>IFERROR(VLOOKUP($G2791,'Team Colors'!$A:$B,2,0),"#c9c9c9")</f>
        <v>#fb4f14</v>
      </c>
      <c r="I2791">
        <f>INDEX('Raw Election Data'!$A$1:$AN$3144,MATCH($C2791&amp;" "&amp;$B2791,'Raw Election Data'!$C$1:$C$3144,0),MATCH('Joined Data'!I$1,'Raw Election Data'!$A$1:$AN$1,0))</f>
        <v>7131</v>
      </c>
      <c r="J2791">
        <f>INDEX('Raw Election Data'!$A$1:$AN$3144,MATCH($C2791&amp;" "&amp;$B2791,'Raw Election Data'!$C$1:$C$3144,0),MATCH('Joined Data'!J$1,'Raw Election Data'!$A$1:$AN$1,0))</f>
        <v>739</v>
      </c>
      <c r="K2791">
        <f>INDEX('Raw Election Data'!$A$1:$AN$3144,MATCH($C2791&amp;" "&amp;$B2791,'Raw Election Data'!$C$1:$C$3144,0),MATCH('Joined Data'!K$1,'Raw Election Data'!$A$1:$AN$1,0))</f>
        <v>2248</v>
      </c>
      <c r="L2791">
        <f>INDEX('Raw Election Data'!$A$1:$AN$3144,MATCH($C2791&amp;" "&amp;$B2791,'Raw Election Data'!$C$1:$C$3144,0),MATCH('Joined Data'!L$1,'Raw Election Data'!$A$1:$AN$1,0))</f>
        <v>3482</v>
      </c>
      <c r="M2791">
        <f>INDEX('Raw Election Data'!$A$1:$AN$3144,MATCH($C2791&amp;" "&amp;$B2791,'Raw Election Data'!$C$1:$C$3144,0),MATCH('Joined Data'!M$1,'Raw Election Data'!$A$1:$AN$1,0))</f>
        <v>0.21223434807581851</v>
      </c>
      <c r="N2791">
        <f>INDEX('Raw Election Data'!$A$1:$AN$3144,MATCH($C2791&amp;" "&amp;$B2791,'Raw Election Data'!$C$1:$C$3144,0),MATCH('Joined Data'!N$1,'Raw Election Data'!$A$1:$AN$1,0))</f>
        <v>0.64560597357840321</v>
      </c>
      <c r="O2791">
        <f>INDEX('Raw Election Data'!$A$1:$AN$3144,MATCH($C2791&amp;" "&amp;$B2791,'Raw Election Data'!$C$1:$C$3144,0),MATCH('Joined Data'!O$1,'Raw Election Data'!$A$1:$AN$1,0))</f>
        <v>-1509</v>
      </c>
      <c r="P2791">
        <f>INDEX('Raw Election Data'!$A$1:$AN$3144,MATCH($C2791&amp;" "&amp;$B2791,'Raw Election Data'!$C$1:$C$3144,0),MATCH('Joined Data'!P$1,'Raw Election Data'!$A$1:$AN$1,0))</f>
        <v>1509</v>
      </c>
      <c r="Q2791">
        <f>INDEX('Raw Election Data'!$A$1:$AN$3144,MATCH($C2791&amp;" "&amp;$B2791,'Raw Election Data'!$C$1:$C$3144,0),MATCH('Joined Data'!Q$1,'Raw Election Data'!$A$1:$AN$1,0))</f>
        <v>-0.43337162550258468</v>
      </c>
      <c r="R2791">
        <f>INDEX('Raw Election Data'!$A$1:$AN$3144,MATCH($C2791&amp;" "&amp;$B2791,'Raw Election Data'!$C$1:$C$3144,0),MATCH('Joined Data'!R$1,'Raw Election Data'!$A$1:$AN$1,0))</f>
        <v>0.43337162550258468</v>
      </c>
    </row>
    <row r="2792" spans="1:18" ht="13.5" hidden="1" customHeight="1" x14ac:dyDescent="0.15">
      <c r="A2792" t="s">
        <v>381</v>
      </c>
      <c r="B2792" t="s">
        <v>6972</v>
      </c>
      <c r="C2792" t="str">
        <f>INDEX(FIPS!$A$1:$E$3236,MATCH($F2792,FIPS!$D$1:$D$3236,0),5)</f>
        <v>Millard County</v>
      </c>
      <c r="D2792" t="s">
        <v>382</v>
      </c>
      <c r="E2792" s="15" t="s">
        <v>19</v>
      </c>
      <c r="F2792" t="s">
        <v>7003</v>
      </c>
      <c r="G2792" t="s">
        <v>437</v>
      </c>
      <c r="H2792" t="str">
        <f>IFERROR(VLOOKUP($G2792,'Team Colors'!$A:$B,2,0),"#c9c9c9")</f>
        <v>#fb4f14</v>
      </c>
      <c r="I2792">
        <f>INDEX('Raw Election Data'!$A$1:$AN$3144,MATCH($C2792&amp;" "&amp;$B2792,'Raw Election Data'!$C$1:$C$3144,0),MATCH('Joined Data'!I$1,'Raw Election Data'!$A$1:$AN$1,0))</f>
        <v>12645</v>
      </c>
      <c r="J2792">
        <f>INDEX('Raw Election Data'!$A$1:$AN$3144,MATCH($C2792&amp;" "&amp;$B2792,'Raw Election Data'!$C$1:$C$3144,0),MATCH('Joined Data'!J$1,'Raw Election Data'!$A$1:$AN$1,0))</f>
        <v>431</v>
      </c>
      <c r="K2792">
        <f>INDEX('Raw Election Data'!$A$1:$AN$3144,MATCH($C2792&amp;" "&amp;$B2792,'Raw Election Data'!$C$1:$C$3144,0),MATCH('Joined Data'!K$1,'Raw Election Data'!$A$1:$AN$1,0))</f>
        <v>3860</v>
      </c>
      <c r="L2792">
        <f>INDEX('Raw Election Data'!$A$1:$AN$3144,MATCH($C2792&amp;" "&amp;$B2792,'Raw Election Data'!$C$1:$C$3144,0),MATCH('Joined Data'!L$1,'Raw Election Data'!$A$1:$AN$1,0))</f>
        <v>5234</v>
      </c>
      <c r="M2792">
        <f>INDEX('Raw Election Data'!$A$1:$AN$3144,MATCH($C2792&amp;" "&amp;$B2792,'Raw Election Data'!$C$1:$C$3144,0),MATCH('Joined Data'!M$1,'Raw Election Data'!$A$1:$AN$1,0))</f>
        <v>8.2346197936568596E-2</v>
      </c>
      <c r="N2792">
        <f>INDEX('Raw Election Data'!$A$1:$AN$3144,MATCH($C2792&amp;" "&amp;$B2792,'Raw Election Data'!$C$1:$C$3144,0),MATCH('Joined Data'!N$1,'Raw Election Data'!$A$1:$AN$1,0))</f>
        <v>0.7374856706152082</v>
      </c>
      <c r="O2792">
        <f>INDEX('Raw Election Data'!$A$1:$AN$3144,MATCH($C2792&amp;" "&amp;$B2792,'Raw Election Data'!$C$1:$C$3144,0),MATCH('Joined Data'!O$1,'Raw Election Data'!$A$1:$AN$1,0))</f>
        <v>-3429</v>
      </c>
      <c r="P2792">
        <f>INDEX('Raw Election Data'!$A$1:$AN$3144,MATCH($C2792&amp;" "&amp;$B2792,'Raw Election Data'!$C$1:$C$3144,0),MATCH('Joined Data'!P$1,'Raw Election Data'!$A$1:$AN$1,0))</f>
        <v>3429</v>
      </c>
      <c r="Q2792">
        <f>INDEX('Raw Election Data'!$A$1:$AN$3144,MATCH($C2792&amp;" "&amp;$B2792,'Raw Election Data'!$C$1:$C$3144,0),MATCH('Joined Data'!Q$1,'Raw Election Data'!$A$1:$AN$1,0))</f>
        <v>-0.65513947267863959</v>
      </c>
      <c r="R2792">
        <f>INDEX('Raw Election Data'!$A$1:$AN$3144,MATCH($C2792&amp;" "&amp;$B2792,'Raw Election Data'!$C$1:$C$3144,0),MATCH('Joined Data'!R$1,'Raw Election Data'!$A$1:$AN$1,0))</f>
        <v>0.65513947267863959</v>
      </c>
    </row>
    <row r="2793" spans="1:18" ht="13.5" hidden="1" customHeight="1" x14ac:dyDescent="0.15">
      <c r="A2793" t="s">
        <v>381</v>
      </c>
      <c r="B2793" t="s">
        <v>6972</v>
      </c>
      <c r="C2793" t="str">
        <f>INDEX(FIPS!$A$1:$E$3236,MATCH($F2793,FIPS!$D$1:$D$3236,0),5)</f>
        <v>Morgan County</v>
      </c>
      <c r="D2793" t="s">
        <v>382</v>
      </c>
      <c r="E2793" s="15" t="s">
        <v>20</v>
      </c>
      <c r="F2793" t="s">
        <v>7004</v>
      </c>
      <c r="G2793" t="s">
        <v>437</v>
      </c>
      <c r="H2793" t="str">
        <f>IFERROR(VLOOKUP($G2793,'Team Colors'!$A:$B,2,0),"#c9c9c9")</f>
        <v>#fb4f14</v>
      </c>
      <c r="I2793">
        <f>INDEX('Raw Election Data'!$A$1:$AN$3144,MATCH($C2793&amp;" "&amp;$B2793,'Raw Election Data'!$C$1:$C$3144,0),MATCH('Joined Data'!I$1,'Raw Election Data'!$A$1:$AN$1,0))</f>
        <v>11065</v>
      </c>
      <c r="J2793">
        <f>INDEX('Raw Election Data'!$A$1:$AN$3144,MATCH($C2793&amp;" "&amp;$B2793,'Raw Election Data'!$C$1:$C$3144,0),MATCH('Joined Data'!J$1,'Raw Election Data'!$A$1:$AN$1,0))</f>
        <v>572</v>
      </c>
      <c r="K2793">
        <f>INDEX('Raw Election Data'!$A$1:$AN$3144,MATCH($C2793&amp;" "&amp;$B2793,'Raw Election Data'!$C$1:$C$3144,0),MATCH('Joined Data'!K$1,'Raw Election Data'!$A$1:$AN$1,0))</f>
        <v>3156</v>
      </c>
      <c r="L2793">
        <f>INDEX('Raw Election Data'!$A$1:$AN$3144,MATCH($C2793&amp;" "&amp;$B2793,'Raw Election Data'!$C$1:$C$3144,0),MATCH('Joined Data'!L$1,'Raw Election Data'!$A$1:$AN$1,0))</f>
        <v>5136</v>
      </c>
      <c r="M2793">
        <f>INDEX('Raw Election Data'!$A$1:$AN$3144,MATCH($C2793&amp;" "&amp;$B2793,'Raw Election Data'!$C$1:$C$3144,0),MATCH('Joined Data'!M$1,'Raw Election Data'!$A$1:$AN$1,0))</f>
        <v>0.11137071651090343</v>
      </c>
      <c r="N2793">
        <f>INDEX('Raw Election Data'!$A$1:$AN$3144,MATCH($C2793&amp;" "&amp;$B2793,'Raw Election Data'!$C$1:$C$3144,0),MATCH('Joined Data'!N$1,'Raw Election Data'!$A$1:$AN$1,0))</f>
        <v>0.61448598130841126</v>
      </c>
      <c r="O2793">
        <f>INDEX('Raw Election Data'!$A$1:$AN$3144,MATCH($C2793&amp;" "&amp;$B2793,'Raw Election Data'!$C$1:$C$3144,0),MATCH('Joined Data'!O$1,'Raw Election Data'!$A$1:$AN$1,0))</f>
        <v>-2584</v>
      </c>
      <c r="P2793">
        <f>INDEX('Raw Election Data'!$A$1:$AN$3144,MATCH($C2793&amp;" "&amp;$B2793,'Raw Election Data'!$C$1:$C$3144,0),MATCH('Joined Data'!P$1,'Raw Election Data'!$A$1:$AN$1,0))</f>
        <v>2584</v>
      </c>
      <c r="Q2793">
        <f>INDEX('Raw Election Data'!$A$1:$AN$3144,MATCH($C2793&amp;" "&amp;$B2793,'Raw Election Data'!$C$1:$C$3144,0),MATCH('Joined Data'!Q$1,'Raw Election Data'!$A$1:$AN$1,0))</f>
        <v>-0.50311526479750779</v>
      </c>
      <c r="R2793">
        <f>INDEX('Raw Election Data'!$A$1:$AN$3144,MATCH($C2793&amp;" "&amp;$B2793,'Raw Election Data'!$C$1:$C$3144,0),MATCH('Joined Data'!R$1,'Raw Election Data'!$A$1:$AN$1,0))</f>
        <v>0.50311526479750779</v>
      </c>
    </row>
    <row r="2794" spans="1:18" ht="13.5" hidden="1" customHeight="1" x14ac:dyDescent="0.15">
      <c r="A2794" t="s">
        <v>381</v>
      </c>
      <c r="B2794" t="s">
        <v>6972</v>
      </c>
      <c r="C2794" t="str">
        <f>INDEX(FIPS!$A$1:$E$3236,MATCH($F2794,FIPS!$D$1:$D$3236,0),5)</f>
        <v>Piute County</v>
      </c>
      <c r="D2794" t="s">
        <v>382</v>
      </c>
      <c r="E2794" s="15" t="s">
        <v>21</v>
      </c>
      <c r="F2794" t="s">
        <v>7006</v>
      </c>
      <c r="G2794" t="s">
        <v>437</v>
      </c>
      <c r="H2794" t="str">
        <f>IFERROR(VLOOKUP($G2794,'Team Colors'!$A:$B,2,0),"#c9c9c9")</f>
        <v>#fb4f14</v>
      </c>
      <c r="I2794">
        <f>INDEX('Raw Election Data'!$A$1:$AN$3144,MATCH($C2794&amp;" "&amp;$B2794,'Raw Election Data'!$C$1:$C$3144,0),MATCH('Joined Data'!I$1,'Raw Election Data'!$A$1:$AN$1,0))</f>
        <v>1517</v>
      </c>
      <c r="J2794">
        <f>INDEX('Raw Election Data'!$A$1:$AN$3144,MATCH($C2794&amp;" "&amp;$B2794,'Raw Election Data'!$C$1:$C$3144,0),MATCH('Joined Data'!J$1,'Raw Election Data'!$A$1:$AN$1,0))</f>
        <v>31</v>
      </c>
      <c r="K2794">
        <f>INDEX('Raw Election Data'!$A$1:$AN$3144,MATCH($C2794&amp;" "&amp;$B2794,'Raw Election Data'!$C$1:$C$3144,0),MATCH('Joined Data'!K$1,'Raw Election Data'!$A$1:$AN$1,0))</f>
        <v>537</v>
      </c>
      <c r="L2794">
        <f>INDEX('Raw Election Data'!$A$1:$AN$3144,MATCH($C2794&amp;" "&amp;$B2794,'Raw Election Data'!$C$1:$C$3144,0),MATCH('Joined Data'!L$1,'Raw Election Data'!$A$1:$AN$1,0))</f>
        <v>617</v>
      </c>
      <c r="M2794">
        <f>INDEX('Raw Election Data'!$A$1:$AN$3144,MATCH($C2794&amp;" "&amp;$B2794,'Raw Election Data'!$C$1:$C$3144,0),MATCH('Joined Data'!M$1,'Raw Election Data'!$A$1:$AN$1,0))</f>
        <v>5.0243111831442464E-2</v>
      </c>
      <c r="N2794">
        <f>INDEX('Raw Election Data'!$A$1:$AN$3144,MATCH($C2794&amp;" "&amp;$B2794,'Raw Election Data'!$C$1:$C$3144,0),MATCH('Joined Data'!N$1,'Raw Election Data'!$A$1:$AN$1,0))</f>
        <v>0.87034035656401942</v>
      </c>
      <c r="O2794">
        <f>INDEX('Raw Election Data'!$A$1:$AN$3144,MATCH($C2794&amp;" "&amp;$B2794,'Raw Election Data'!$C$1:$C$3144,0),MATCH('Joined Data'!O$1,'Raw Election Data'!$A$1:$AN$1,0))</f>
        <v>-506</v>
      </c>
      <c r="P2794">
        <f>INDEX('Raw Election Data'!$A$1:$AN$3144,MATCH($C2794&amp;" "&amp;$B2794,'Raw Election Data'!$C$1:$C$3144,0),MATCH('Joined Data'!P$1,'Raw Election Data'!$A$1:$AN$1,0))</f>
        <v>506</v>
      </c>
      <c r="Q2794">
        <f>INDEX('Raw Election Data'!$A$1:$AN$3144,MATCH($C2794&amp;" "&amp;$B2794,'Raw Election Data'!$C$1:$C$3144,0),MATCH('Joined Data'!Q$1,'Raw Election Data'!$A$1:$AN$1,0))</f>
        <v>-0.82009724473257695</v>
      </c>
      <c r="R2794">
        <f>INDEX('Raw Election Data'!$A$1:$AN$3144,MATCH($C2794&amp;" "&amp;$B2794,'Raw Election Data'!$C$1:$C$3144,0),MATCH('Joined Data'!R$1,'Raw Election Data'!$A$1:$AN$1,0))</f>
        <v>0.82009724473257695</v>
      </c>
    </row>
    <row r="2795" spans="1:18" ht="13.5" hidden="1" customHeight="1" x14ac:dyDescent="0.15">
      <c r="A2795" t="s">
        <v>381</v>
      </c>
      <c r="B2795" t="s">
        <v>6972</v>
      </c>
      <c r="C2795" t="str">
        <f>INDEX(FIPS!$A$1:$E$3236,MATCH($F2795,FIPS!$D$1:$D$3236,0),5)</f>
        <v>Rich County</v>
      </c>
      <c r="D2795" t="s">
        <v>382</v>
      </c>
      <c r="E2795" s="15" t="s">
        <v>22</v>
      </c>
      <c r="F2795" t="s">
        <v>7008</v>
      </c>
      <c r="G2795" t="s">
        <v>437</v>
      </c>
      <c r="H2795" t="str">
        <f>IFERROR(VLOOKUP($G2795,'Team Colors'!$A:$B,2,0),"#c9c9c9")</f>
        <v>#fb4f14</v>
      </c>
      <c r="I2795">
        <f>INDEX('Raw Election Data'!$A$1:$AN$3144,MATCH($C2795&amp;" "&amp;$B2795,'Raw Election Data'!$C$1:$C$3144,0),MATCH('Joined Data'!I$1,'Raw Election Data'!$A$1:$AN$1,0))</f>
        <v>2311</v>
      </c>
      <c r="J2795">
        <f>INDEX('Raw Election Data'!$A$1:$AN$3144,MATCH($C2795&amp;" "&amp;$B2795,'Raw Election Data'!$C$1:$C$3144,0),MATCH('Joined Data'!J$1,'Raw Election Data'!$A$1:$AN$1,0))</f>
        <v>104</v>
      </c>
      <c r="K2795">
        <f>INDEX('Raw Election Data'!$A$1:$AN$3144,MATCH($C2795&amp;" "&amp;$B2795,'Raw Election Data'!$C$1:$C$3144,0),MATCH('Joined Data'!K$1,'Raw Election Data'!$A$1:$AN$1,0))</f>
        <v>786</v>
      </c>
      <c r="L2795">
        <f>INDEX('Raw Election Data'!$A$1:$AN$3144,MATCH($C2795&amp;" "&amp;$B2795,'Raw Election Data'!$C$1:$C$3144,0),MATCH('Joined Data'!L$1,'Raw Election Data'!$A$1:$AN$1,0))</f>
        <v>1096</v>
      </c>
      <c r="M2795">
        <f>INDEX('Raw Election Data'!$A$1:$AN$3144,MATCH($C2795&amp;" "&amp;$B2795,'Raw Election Data'!$C$1:$C$3144,0),MATCH('Joined Data'!M$1,'Raw Election Data'!$A$1:$AN$1,0))</f>
        <v>9.4890510948905105E-2</v>
      </c>
      <c r="N2795">
        <f>INDEX('Raw Election Data'!$A$1:$AN$3144,MATCH($C2795&amp;" "&amp;$B2795,'Raw Election Data'!$C$1:$C$3144,0),MATCH('Joined Data'!N$1,'Raw Election Data'!$A$1:$AN$1,0))</f>
        <v>0.71715328467153283</v>
      </c>
      <c r="O2795">
        <f>INDEX('Raw Election Data'!$A$1:$AN$3144,MATCH($C2795&amp;" "&amp;$B2795,'Raw Election Data'!$C$1:$C$3144,0),MATCH('Joined Data'!O$1,'Raw Election Data'!$A$1:$AN$1,0))</f>
        <v>-682</v>
      </c>
      <c r="P2795">
        <f>INDEX('Raw Election Data'!$A$1:$AN$3144,MATCH($C2795&amp;" "&amp;$B2795,'Raw Election Data'!$C$1:$C$3144,0),MATCH('Joined Data'!P$1,'Raw Election Data'!$A$1:$AN$1,0))</f>
        <v>682</v>
      </c>
      <c r="Q2795">
        <f>INDEX('Raw Election Data'!$A$1:$AN$3144,MATCH($C2795&amp;" "&amp;$B2795,'Raw Election Data'!$C$1:$C$3144,0),MATCH('Joined Data'!Q$1,'Raw Election Data'!$A$1:$AN$1,0))</f>
        <v>-0.62226277372262773</v>
      </c>
      <c r="R2795">
        <f>INDEX('Raw Election Data'!$A$1:$AN$3144,MATCH($C2795&amp;" "&amp;$B2795,'Raw Election Data'!$C$1:$C$3144,0),MATCH('Joined Data'!R$1,'Raw Election Data'!$A$1:$AN$1,0))</f>
        <v>0.62226277372262773</v>
      </c>
    </row>
    <row r="2796" spans="1:18" ht="13.5" hidden="1" customHeight="1" x14ac:dyDescent="0.15">
      <c r="A2796" t="s">
        <v>381</v>
      </c>
      <c r="B2796" t="s">
        <v>6972</v>
      </c>
      <c r="C2796" t="str">
        <f>INDEX(FIPS!$A$1:$E$3236,MATCH($F2796,FIPS!$D$1:$D$3236,0),5)</f>
        <v>Salt Lake County</v>
      </c>
      <c r="D2796" t="s">
        <v>382</v>
      </c>
      <c r="E2796" s="15" t="s">
        <v>23</v>
      </c>
      <c r="F2796" t="s">
        <v>7010</v>
      </c>
      <c r="G2796" t="s">
        <v>437</v>
      </c>
      <c r="H2796" t="str">
        <f>IFERROR(VLOOKUP($G2796,'Team Colors'!$A:$B,2,0),"#c9c9c9")</f>
        <v>#fb4f14</v>
      </c>
      <c r="I2796">
        <f>INDEX('Raw Election Data'!$A$1:$AN$3144,MATCH($C2796&amp;" "&amp;$B2796,'Raw Election Data'!$C$1:$C$3144,0),MATCH('Joined Data'!I$1,'Raw Election Data'!$A$1:$AN$1,0))</f>
        <v>1107314</v>
      </c>
      <c r="J2796">
        <f>INDEX('Raw Election Data'!$A$1:$AN$3144,MATCH($C2796&amp;" "&amp;$B2796,'Raw Election Data'!$C$1:$C$3144,0),MATCH('Joined Data'!J$1,'Raw Election Data'!$A$1:$AN$1,0))</f>
        <v>154831</v>
      </c>
      <c r="K2796">
        <f>INDEX('Raw Election Data'!$A$1:$AN$3144,MATCH($C2796&amp;" "&amp;$B2796,'Raw Election Data'!$C$1:$C$3144,0),MATCH('Joined Data'!K$1,'Raw Election Data'!$A$1:$AN$1,0))</f>
        <v>117901</v>
      </c>
      <c r="L2796">
        <f>INDEX('Raw Election Data'!$A$1:$AN$3144,MATCH($C2796&amp;" "&amp;$B2796,'Raw Election Data'!$C$1:$C$3144,0),MATCH('Joined Data'!L$1,'Raw Election Data'!$A$1:$AN$1,0))</f>
        <v>361347</v>
      </c>
      <c r="M2796">
        <f>INDEX('Raw Election Data'!$A$1:$AN$3144,MATCH($C2796&amp;" "&amp;$B2796,'Raw Election Data'!$C$1:$C$3144,0),MATCH('Joined Data'!M$1,'Raw Election Data'!$A$1:$AN$1,0))</f>
        <v>0.42848287103532062</v>
      </c>
      <c r="N2796">
        <f>INDEX('Raw Election Data'!$A$1:$AN$3144,MATCH($C2796&amp;" "&amp;$B2796,'Raw Election Data'!$C$1:$C$3144,0),MATCH('Joined Data'!N$1,'Raw Election Data'!$A$1:$AN$1,0))</f>
        <v>0.3262819395207377</v>
      </c>
      <c r="O2796">
        <f>INDEX('Raw Election Data'!$A$1:$AN$3144,MATCH($C2796&amp;" "&amp;$B2796,'Raw Election Data'!$C$1:$C$3144,0),MATCH('Joined Data'!O$1,'Raw Election Data'!$A$1:$AN$1,0))</f>
        <v>36930</v>
      </c>
      <c r="P2796">
        <f>INDEX('Raw Election Data'!$A$1:$AN$3144,MATCH($C2796&amp;" "&amp;$B2796,'Raw Election Data'!$C$1:$C$3144,0),MATCH('Joined Data'!P$1,'Raw Election Data'!$A$1:$AN$1,0))</f>
        <v>-36930</v>
      </c>
      <c r="Q2796">
        <f>INDEX('Raw Election Data'!$A$1:$AN$3144,MATCH($C2796&amp;" "&amp;$B2796,'Raw Election Data'!$C$1:$C$3144,0),MATCH('Joined Data'!Q$1,'Raw Election Data'!$A$1:$AN$1,0))</f>
        <v>0.10220093151458293</v>
      </c>
      <c r="R2796">
        <f>INDEX('Raw Election Data'!$A$1:$AN$3144,MATCH($C2796&amp;" "&amp;$B2796,'Raw Election Data'!$C$1:$C$3144,0),MATCH('Joined Data'!R$1,'Raw Election Data'!$A$1:$AN$1,0))</f>
        <v>-0.10220093151458293</v>
      </c>
    </row>
    <row r="2797" spans="1:18" ht="13.5" hidden="1" customHeight="1" x14ac:dyDescent="0.15">
      <c r="A2797" t="s">
        <v>381</v>
      </c>
      <c r="B2797" t="s">
        <v>6972</v>
      </c>
      <c r="C2797" t="str">
        <f>INDEX(FIPS!$A$1:$E$3236,MATCH($F2797,FIPS!$D$1:$D$3236,0),5)</f>
        <v>San Juan County</v>
      </c>
      <c r="D2797" t="s">
        <v>382</v>
      </c>
      <c r="E2797" s="15" t="s">
        <v>24</v>
      </c>
      <c r="F2797" t="s">
        <v>7013</v>
      </c>
      <c r="G2797" t="s">
        <v>437</v>
      </c>
      <c r="H2797" t="str">
        <f>IFERROR(VLOOKUP($G2797,'Team Colors'!$A:$B,2,0),"#c9c9c9")</f>
        <v>#fb4f14</v>
      </c>
      <c r="I2797">
        <f>INDEX('Raw Election Data'!$A$1:$AN$3144,MATCH($C2797&amp;" "&amp;$B2797,'Raw Election Data'!$C$1:$C$3144,0),MATCH('Joined Data'!I$1,'Raw Election Data'!$A$1:$AN$1,0))</f>
        <v>15772</v>
      </c>
      <c r="J2797">
        <f>INDEX('Raw Election Data'!$A$1:$AN$3144,MATCH($C2797&amp;" "&amp;$B2797,'Raw Election Data'!$C$1:$C$3144,0),MATCH('Joined Data'!J$1,'Raw Election Data'!$A$1:$AN$1,0))</f>
        <v>1997</v>
      </c>
      <c r="K2797">
        <f>INDEX('Raw Election Data'!$A$1:$AN$3144,MATCH($C2797&amp;" "&amp;$B2797,'Raw Election Data'!$C$1:$C$3144,0),MATCH('Joined Data'!K$1,'Raw Election Data'!$A$1:$AN$1,0))</f>
        <v>2635</v>
      </c>
      <c r="L2797">
        <f>INDEX('Raw Election Data'!$A$1:$AN$3144,MATCH($C2797&amp;" "&amp;$B2797,'Raw Election Data'!$C$1:$C$3144,0),MATCH('Joined Data'!L$1,'Raw Election Data'!$A$1:$AN$1,0))</f>
        <v>5385</v>
      </c>
      <c r="M2797">
        <f>INDEX('Raw Election Data'!$A$1:$AN$3144,MATCH($C2797&amp;" "&amp;$B2797,'Raw Election Data'!$C$1:$C$3144,0),MATCH('Joined Data'!M$1,'Raw Election Data'!$A$1:$AN$1,0))</f>
        <v>0.37084493964716808</v>
      </c>
      <c r="N2797">
        <f>INDEX('Raw Election Data'!$A$1:$AN$3144,MATCH($C2797&amp;" "&amp;$B2797,'Raw Election Data'!$C$1:$C$3144,0),MATCH('Joined Data'!N$1,'Raw Election Data'!$A$1:$AN$1,0))</f>
        <v>0.48932219127205201</v>
      </c>
      <c r="O2797">
        <f>INDEX('Raw Election Data'!$A$1:$AN$3144,MATCH($C2797&amp;" "&amp;$B2797,'Raw Election Data'!$C$1:$C$3144,0),MATCH('Joined Data'!O$1,'Raw Election Data'!$A$1:$AN$1,0))</f>
        <v>-638</v>
      </c>
      <c r="P2797">
        <f>INDEX('Raw Election Data'!$A$1:$AN$3144,MATCH($C2797&amp;" "&amp;$B2797,'Raw Election Data'!$C$1:$C$3144,0),MATCH('Joined Data'!P$1,'Raw Election Data'!$A$1:$AN$1,0))</f>
        <v>638</v>
      </c>
      <c r="Q2797">
        <f>INDEX('Raw Election Data'!$A$1:$AN$3144,MATCH($C2797&amp;" "&amp;$B2797,'Raw Election Data'!$C$1:$C$3144,0),MATCH('Joined Data'!Q$1,'Raw Election Data'!$A$1:$AN$1,0))</f>
        <v>-0.11847725162488393</v>
      </c>
      <c r="R2797">
        <f>INDEX('Raw Election Data'!$A$1:$AN$3144,MATCH($C2797&amp;" "&amp;$B2797,'Raw Election Data'!$C$1:$C$3144,0),MATCH('Joined Data'!R$1,'Raw Election Data'!$A$1:$AN$1,0))</f>
        <v>0.11847725162488393</v>
      </c>
    </row>
    <row r="2798" spans="1:18" ht="13.5" hidden="1" customHeight="1" x14ac:dyDescent="0.15">
      <c r="A2798" t="s">
        <v>381</v>
      </c>
      <c r="B2798" t="s">
        <v>6972</v>
      </c>
      <c r="C2798" t="str">
        <f>INDEX(FIPS!$A$1:$E$3236,MATCH($F2798,FIPS!$D$1:$D$3236,0),5)</f>
        <v>Sanpete County</v>
      </c>
      <c r="D2798" t="s">
        <v>382</v>
      </c>
      <c r="E2798" s="15" t="s">
        <v>25</v>
      </c>
      <c r="F2798" t="s">
        <v>7015</v>
      </c>
      <c r="G2798" t="s">
        <v>437</v>
      </c>
      <c r="H2798" t="str">
        <f>IFERROR(VLOOKUP($G2798,'Team Colors'!$A:$B,2,0),"#c9c9c9")</f>
        <v>#fb4f14</v>
      </c>
      <c r="I2798">
        <f>INDEX('Raw Election Data'!$A$1:$AN$3144,MATCH($C2798&amp;" "&amp;$B2798,'Raw Election Data'!$C$1:$C$3144,0),MATCH('Joined Data'!I$1,'Raw Election Data'!$A$1:$AN$1,0))</f>
        <v>28778</v>
      </c>
      <c r="J2798">
        <f>INDEX('Raw Election Data'!$A$1:$AN$3144,MATCH($C2798&amp;" "&amp;$B2798,'Raw Election Data'!$C$1:$C$3144,0),MATCH('Joined Data'!J$1,'Raw Election Data'!$A$1:$AN$1,0))</f>
        <v>1026</v>
      </c>
      <c r="K2798">
        <f>INDEX('Raw Election Data'!$A$1:$AN$3144,MATCH($C2798&amp;" "&amp;$B2798,'Raw Election Data'!$C$1:$C$3144,0),MATCH('Joined Data'!K$1,'Raw Election Data'!$A$1:$AN$1,0))</f>
        <v>6436</v>
      </c>
      <c r="L2798">
        <f>INDEX('Raw Election Data'!$A$1:$AN$3144,MATCH($C2798&amp;" "&amp;$B2798,'Raw Election Data'!$C$1:$C$3144,0),MATCH('Joined Data'!L$1,'Raw Election Data'!$A$1:$AN$1,0))</f>
        <v>9778</v>
      </c>
      <c r="M2798">
        <f>INDEX('Raw Election Data'!$A$1:$AN$3144,MATCH($C2798&amp;" "&amp;$B2798,'Raw Election Data'!$C$1:$C$3144,0),MATCH('Joined Data'!M$1,'Raw Election Data'!$A$1:$AN$1,0))</f>
        <v>0.10492943342196769</v>
      </c>
      <c r="N2798">
        <f>INDEX('Raw Election Data'!$A$1:$AN$3144,MATCH($C2798&amp;" "&amp;$B2798,'Raw Election Data'!$C$1:$C$3144,0),MATCH('Joined Data'!N$1,'Raw Election Data'!$A$1:$AN$1,0))</f>
        <v>0.65821231335651464</v>
      </c>
      <c r="O2798">
        <f>INDEX('Raw Election Data'!$A$1:$AN$3144,MATCH($C2798&amp;" "&amp;$B2798,'Raw Election Data'!$C$1:$C$3144,0),MATCH('Joined Data'!O$1,'Raw Election Data'!$A$1:$AN$1,0))</f>
        <v>-5410</v>
      </c>
      <c r="P2798">
        <f>INDEX('Raw Election Data'!$A$1:$AN$3144,MATCH($C2798&amp;" "&amp;$B2798,'Raw Election Data'!$C$1:$C$3144,0),MATCH('Joined Data'!P$1,'Raw Election Data'!$A$1:$AN$1,0))</f>
        <v>5410</v>
      </c>
      <c r="Q2798">
        <f>INDEX('Raw Election Data'!$A$1:$AN$3144,MATCH($C2798&amp;" "&amp;$B2798,'Raw Election Data'!$C$1:$C$3144,0),MATCH('Joined Data'!Q$1,'Raw Election Data'!$A$1:$AN$1,0))</f>
        <v>-0.55328287993454695</v>
      </c>
      <c r="R2798">
        <f>INDEX('Raw Election Data'!$A$1:$AN$3144,MATCH($C2798&amp;" "&amp;$B2798,'Raw Election Data'!$C$1:$C$3144,0),MATCH('Joined Data'!R$1,'Raw Election Data'!$A$1:$AN$1,0))</f>
        <v>0.55328287993454695</v>
      </c>
    </row>
    <row r="2799" spans="1:18" ht="13.5" hidden="1" customHeight="1" x14ac:dyDescent="0.15">
      <c r="A2799" t="s">
        <v>381</v>
      </c>
      <c r="B2799" t="s">
        <v>6972</v>
      </c>
      <c r="C2799" t="str">
        <f>INDEX(FIPS!$A$1:$E$3236,MATCH($F2799,FIPS!$D$1:$D$3236,0),5)</f>
        <v>Sevier County</v>
      </c>
      <c r="D2799" t="s">
        <v>382</v>
      </c>
      <c r="E2799" s="15" t="s">
        <v>26</v>
      </c>
      <c r="F2799" t="s">
        <v>7016</v>
      </c>
      <c r="G2799" t="s">
        <v>437</v>
      </c>
      <c r="H2799" t="str">
        <f>IFERROR(VLOOKUP($G2799,'Team Colors'!$A:$B,2,0),"#c9c9c9")</f>
        <v>#fb4f14</v>
      </c>
      <c r="I2799">
        <f>INDEX('Raw Election Data'!$A$1:$AN$3144,MATCH($C2799&amp;" "&amp;$B2799,'Raw Election Data'!$C$1:$C$3144,0),MATCH('Joined Data'!I$1,'Raw Election Data'!$A$1:$AN$1,0))</f>
        <v>20984</v>
      </c>
      <c r="J2799">
        <f>INDEX('Raw Election Data'!$A$1:$AN$3144,MATCH($C2799&amp;" "&amp;$B2799,'Raw Election Data'!$C$1:$C$3144,0),MATCH('Joined Data'!J$1,'Raw Election Data'!$A$1:$AN$1,0))</f>
        <v>673</v>
      </c>
      <c r="K2799">
        <f>INDEX('Raw Election Data'!$A$1:$AN$3144,MATCH($C2799&amp;" "&amp;$B2799,'Raw Election Data'!$C$1:$C$3144,0),MATCH('Joined Data'!K$1,'Raw Election Data'!$A$1:$AN$1,0))</f>
        <v>6455</v>
      </c>
      <c r="L2799">
        <f>INDEX('Raw Election Data'!$A$1:$AN$3144,MATCH($C2799&amp;" "&amp;$B2799,'Raw Election Data'!$C$1:$C$3144,0),MATCH('Joined Data'!L$1,'Raw Election Data'!$A$1:$AN$1,0))</f>
        <v>8308</v>
      </c>
      <c r="M2799">
        <f>INDEX('Raw Election Data'!$A$1:$AN$3144,MATCH($C2799&amp;" "&amp;$B2799,'Raw Election Data'!$C$1:$C$3144,0),MATCH('Joined Data'!M$1,'Raw Election Data'!$A$1:$AN$1,0))</f>
        <v>8.1006259027443434E-2</v>
      </c>
      <c r="N2799">
        <f>INDEX('Raw Election Data'!$A$1:$AN$3144,MATCH($C2799&amp;" "&amp;$B2799,'Raw Election Data'!$C$1:$C$3144,0),MATCH('Joined Data'!N$1,'Raw Election Data'!$A$1:$AN$1,0))</f>
        <v>0.77696196437168996</v>
      </c>
      <c r="O2799">
        <f>INDEX('Raw Election Data'!$A$1:$AN$3144,MATCH($C2799&amp;" "&amp;$B2799,'Raw Election Data'!$C$1:$C$3144,0),MATCH('Joined Data'!O$1,'Raw Election Data'!$A$1:$AN$1,0))</f>
        <v>-5782</v>
      </c>
      <c r="P2799">
        <f>INDEX('Raw Election Data'!$A$1:$AN$3144,MATCH($C2799&amp;" "&amp;$B2799,'Raw Election Data'!$C$1:$C$3144,0),MATCH('Joined Data'!P$1,'Raw Election Data'!$A$1:$AN$1,0))</f>
        <v>5782</v>
      </c>
      <c r="Q2799">
        <f>INDEX('Raw Election Data'!$A$1:$AN$3144,MATCH($C2799&amp;" "&amp;$B2799,'Raw Election Data'!$C$1:$C$3144,0),MATCH('Joined Data'!Q$1,'Raw Election Data'!$A$1:$AN$1,0))</f>
        <v>-0.69595570534424656</v>
      </c>
      <c r="R2799">
        <f>INDEX('Raw Election Data'!$A$1:$AN$3144,MATCH($C2799&amp;" "&amp;$B2799,'Raw Election Data'!$C$1:$C$3144,0),MATCH('Joined Data'!R$1,'Raw Election Data'!$A$1:$AN$1,0))</f>
        <v>0.69595570534424656</v>
      </c>
    </row>
    <row r="2800" spans="1:18" ht="13.5" hidden="1" customHeight="1" x14ac:dyDescent="0.15">
      <c r="A2800" t="s">
        <v>381</v>
      </c>
      <c r="B2800" t="s">
        <v>6972</v>
      </c>
      <c r="C2800" t="str">
        <f>INDEX(FIPS!$A$1:$E$3236,MATCH($F2800,FIPS!$D$1:$D$3236,0),5)</f>
        <v>Summit County</v>
      </c>
      <c r="D2800" t="s">
        <v>382</v>
      </c>
      <c r="E2800" s="15" t="s">
        <v>27</v>
      </c>
      <c r="F2800" t="s">
        <v>7017</v>
      </c>
      <c r="G2800" t="s">
        <v>437</v>
      </c>
      <c r="H2800" t="str">
        <f>IFERROR(VLOOKUP($G2800,'Team Colors'!$A:$B,2,0),"#c9c9c9")</f>
        <v>#fb4f14</v>
      </c>
      <c r="I2800">
        <f>INDEX('Raw Election Data'!$A$1:$AN$3144,MATCH($C2800&amp;" "&amp;$B2800,'Raw Election Data'!$C$1:$C$3144,0),MATCH('Joined Data'!I$1,'Raw Election Data'!$A$1:$AN$1,0))</f>
        <v>39633</v>
      </c>
      <c r="J2800">
        <f>INDEX('Raw Election Data'!$A$1:$AN$3144,MATCH($C2800&amp;" "&amp;$B2800,'Raw Election Data'!$C$1:$C$3144,0),MATCH('Joined Data'!J$1,'Raw Election Data'!$A$1:$AN$1,0))</f>
        <v>10251</v>
      </c>
      <c r="K2800">
        <f>INDEX('Raw Election Data'!$A$1:$AN$3144,MATCH($C2800&amp;" "&amp;$B2800,'Raw Election Data'!$C$1:$C$3144,0),MATCH('Joined Data'!K$1,'Raw Election Data'!$A$1:$AN$1,0))</f>
        <v>7160</v>
      </c>
      <c r="L2800">
        <f>INDEX('Raw Election Data'!$A$1:$AN$3144,MATCH($C2800&amp;" "&amp;$B2800,'Raw Election Data'!$C$1:$C$3144,0),MATCH('Joined Data'!L$1,'Raw Election Data'!$A$1:$AN$1,0))</f>
        <v>20133</v>
      </c>
      <c r="M2800">
        <f>INDEX('Raw Election Data'!$A$1:$AN$3144,MATCH($C2800&amp;" "&amp;$B2800,'Raw Election Data'!$C$1:$C$3144,0),MATCH('Joined Data'!M$1,'Raw Election Data'!$A$1:$AN$1,0))</f>
        <v>0.50916405900759942</v>
      </c>
      <c r="N2800">
        <f>INDEX('Raw Election Data'!$A$1:$AN$3144,MATCH($C2800&amp;" "&amp;$B2800,'Raw Election Data'!$C$1:$C$3144,0),MATCH('Joined Data'!N$1,'Raw Election Data'!$A$1:$AN$1,0))</f>
        <v>0.35563502706998462</v>
      </c>
      <c r="O2800">
        <f>INDEX('Raw Election Data'!$A$1:$AN$3144,MATCH($C2800&amp;" "&amp;$B2800,'Raw Election Data'!$C$1:$C$3144,0),MATCH('Joined Data'!O$1,'Raw Election Data'!$A$1:$AN$1,0))</f>
        <v>3091</v>
      </c>
      <c r="P2800">
        <f>INDEX('Raw Election Data'!$A$1:$AN$3144,MATCH($C2800&amp;" "&amp;$B2800,'Raw Election Data'!$C$1:$C$3144,0),MATCH('Joined Data'!P$1,'Raw Election Data'!$A$1:$AN$1,0))</f>
        <v>-3091</v>
      </c>
      <c r="Q2800">
        <f>INDEX('Raw Election Data'!$A$1:$AN$3144,MATCH($C2800&amp;" "&amp;$B2800,'Raw Election Data'!$C$1:$C$3144,0),MATCH('Joined Data'!Q$1,'Raw Election Data'!$A$1:$AN$1,0))</f>
        <v>0.1535290319376148</v>
      </c>
      <c r="R2800">
        <f>INDEX('Raw Election Data'!$A$1:$AN$3144,MATCH($C2800&amp;" "&amp;$B2800,'Raw Election Data'!$C$1:$C$3144,0),MATCH('Joined Data'!R$1,'Raw Election Data'!$A$1:$AN$1,0))</f>
        <v>-0.1535290319376148</v>
      </c>
    </row>
    <row r="2801" spans="1:18" ht="13.5" hidden="1" customHeight="1" x14ac:dyDescent="0.15">
      <c r="A2801" t="s">
        <v>381</v>
      </c>
      <c r="B2801" t="s">
        <v>6972</v>
      </c>
      <c r="C2801" t="str">
        <f>INDEX(FIPS!$A$1:$E$3236,MATCH($F2801,FIPS!$D$1:$D$3236,0),5)</f>
        <v>Tooele County</v>
      </c>
      <c r="D2801" t="s">
        <v>382</v>
      </c>
      <c r="E2801" s="15" t="s">
        <v>28</v>
      </c>
      <c r="F2801" t="s">
        <v>7021</v>
      </c>
      <c r="G2801" t="s">
        <v>437</v>
      </c>
      <c r="H2801" t="str">
        <f>IFERROR(VLOOKUP($G2801,'Team Colors'!$A:$B,2,0),"#c9c9c9")</f>
        <v>#fb4f14</v>
      </c>
      <c r="I2801">
        <f>INDEX('Raw Election Data'!$A$1:$AN$3144,MATCH($C2801&amp;" "&amp;$B2801,'Raw Election Data'!$C$1:$C$3144,0),MATCH('Joined Data'!I$1,'Raw Election Data'!$A$1:$AN$1,0))</f>
        <v>62952</v>
      </c>
      <c r="J2801">
        <f>INDEX('Raw Election Data'!$A$1:$AN$3144,MATCH($C2801&amp;" "&amp;$B2801,'Raw Election Data'!$C$1:$C$3144,0),MATCH('Joined Data'!J$1,'Raw Election Data'!$A$1:$AN$1,0))</f>
        <v>4015</v>
      </c>
      <c r="K2801">
        <f>INDEX('Raw Election Data'!$A$1:$AN$3144,MATCH($C2801&amp;" "&amp;$B2801,'Raw Election Data'!$C$1:$C$3144,0),MATCH('Joined Data'!K$1,'Raw Election Data'!$A$1:$AN$1,0))</f>
        <v>9693</v>
      </c>
      <c r="L2801">
        <f>INDEX('Raw Election Data'!$A$1:$AN$3144,MATCH($C2801&amp;" "&amp;$B2801,'Raw Election Data'!$C$1:$C$3144,0),MATCH('Joined Data'!L$1,'Raw Election Data'!$A$1:$AN$1,0))</f>
        <v>18905</v>
      </c>
      <c r="M2801">
        <f>INDEX('Raw Election Data'!$A$1:$AN$3144,MATCH($C2801&amp;" "&amp;$B2801,'Raw Election Data'!$C$1:$C$3144,0),MATCH('Joined Data'!M$1,'Raw Election Data'!$A$1:$AN$1,0))</f>
        <v>0.21237767786299921</v>
      </c>
      <c r="N2801">
        <f>INDEX('Raw Election Data'!$A$1:$AN$3144,MATCH($C2801&amp;" "&amp;$B2801,'Raw Election Data'!$C$1:$C$3144,0),MATCH('Joined Data'!N$1,'Raw Election Data'!$A$1:$AN$1,0))</f>
        <v>0.51272150224808255</v>
      </c>
      <c r="O2801">
        <f>INDEX('Raw Election Data'!$A$1:$AN$3144,MATCH($C2801&amp;" "&amp;$B2801,'Raw Election Data'!$C$1:$C$3144,0),MATCH('Joined Data'!O$1,'Raw Election Data'!$A$1:$AN$1,0))</f>
        <v>-5678</v>
      </c>
      <c r="P2801">
        <f>INDEX('Raw Election Data'!$A$1:$AN$3144,MATCH($C2801&amp;" "&amp;$B2801,'Raw Election Data'!$C$1:$C$3144,0),MATCH('Joined Data'!P$1,'Raw Election Data'!$A$1:$AN$1,0))</f>
        <v>5678</v>
      </c>
      <c r="Q2801">
        <f>INDEX('Raw Election Data'!$A$1:$AN$3144,MATCH($C2801&amp;" "&amp;$B2801,'Raw Election Data'!$C$1:$C$3144,0),MATCH('Joined Data'!Q$1,'Raw Election Data'!$A$1:$AN$1,0))</f>
        <v>-0.30034382438508334</v>
      </c>
      <c r="R2801">
        <f>INDEX('Raw Election Data'!$A$1:$AN$3144,MATCH($C2801&amp;" "&amp;$B2801,'Raw Election Data'!$C$1:$C$3144,0),MATCH('Joined Data'!R$1,'Raw Election Data'!$A$1:$AN$1,0))</f>
        <v>0.30034382438508334</v>
      </c>
    </row>
    <row r="2802" spans="1:18" ht="13.5" hidden="1" customHeight="1" x14ac:dyDescent="0.15">
      <c r="A2802" t="s">
        <v>381</v>
      </c>
      <c r="B2802" t="s">
        <v>6972</v>
      </c>
      <c r="C2802" t="str">
        <f>INDEX(FIPS!$A$1:$E$3236,MATCH($F2802,FIPS!$D$1:$D$3236,0),5)</f>
        <v>Uintah County</v>
      </c>
      <c r="D2802" t="s">
        <v>382</v>
      </c>
      <c r="E2802" s="15" t="s">
        <v>29</v>
      </c>
      <c r="F2802" t="s">
        <v>7023</v>
      </c>
      <c r="G2802" t="s">
        <v>437</v>
      </c>
      <c r="H2802" t="str">
        <f>IFERROR(VLOOKUP($G2802,'Team Colors'!$A:$B,2,0),"#c9c9c9")</f>
        <v>#fb4f14</v>
      </c>
      <c r="I2802">
        <f>INDEX('Raw Election Data'!$A$1:$AN$3144,MATCH($C2802&amp;" "&amp;$B2802,'Raw Election Data'!$C$1:$C$3144,0),MATCH('Joined Data'!I$1,'Raw Election Data'!$A$1:$AN$1,0))</f>
        <v>37928</v>
      </c>
      <c r="J2802">
        <f>INDEX('Raw Election Data'!$A$1:$AN$3144,MATCH($C2802&amp;" "&amp;$B2802,'Raw Election Data'!$C$1:$C$3144,0),MATCH('Joined Data'!J$1,'Raw Election Data'!$A$1:$AN$1,0))</f>
        <v>1002</v>
      </c>
      <c r="K2802">
        <f>INDEX('Raw Election Data'!$A$1:$AN$3144,MATCH($C2802&amp;" "&amp;$B2802,'Raw Election Data'!$C$1:$C$3144,0),MATCH('Joined Data'!K$1,'Raw Election Data'!$A$1:$AN$1,0))</f>
        <v>9876</v>
      </c>
      <c r="L2802">
        <f>INDEX('Raw Election Data'!$A$1:$AN$3144,MATCH($C2802&amp;" "&amp;$B2802,'Raw Election Data'!$C$1:$C$3144,0),MATCH('Joined Data'!L$1,'Raw Election Data'!$A$1:$AN$1,0))</f>
        <v>12883</v>
      </c>
      <c r="M2802">
        <f>INDEX('Raw Election Data'!$A$1:$AN$3144,MATCH($C2802&amp;" "&amp;$B2802,'Raw Election Data'!$C$1:$C$3144,0),MATCH('Joined Data'!M$1,'Raw Election Data'!$A$1:$AN$1,0))</f>
        <v>7.7776915314755876E-2</v>
      </c>
      <c r="N2802">
        <f>INDEX('Raw Election Data'!$A$1:$AN$3144,MATCH($C2802&amp;" "&amp;$B2802,'Raw Election Data'!$C$1:$C$3144,0),MATCH('Joined Data'!N$1,'Raw Election Data'!$A$1:$AN$1,0))</f>
        <v>0.7665916323837616</v>
      </c>
      <c r="O2802">
        <f>INDEX('Raw Election Data'!$A$1:$AN$3144,MATCH($C2802&amp;" "&amp;$B2802,'Raw Election Data'!$C$1:$C$3144,0),MATCH('Joined Data'!O$1,'Raw Election Data'!$A$1:$AN$1,0))</f>
        <v>-8874</v>
      </c>
      <c r="P2802">
        <f>INDEX('Raw Election Data'!$A$1:$AN$3144,MATCH($C2802&amp;" "&amp;$B2802,'Raw Election Data'!$C$1:$C$3144,0),MATCH('Joined Data'!P$1,'Raw Election Data'!$A$1:$AN$1,0))</f>
        <v>8874</v>
      </c>
      <c r="Q2802">
        <f>INDEX('Raw Election Data'!$A$1:$AN$3144,MATCH($C2802&amp;" "&amp;$B2802,'Raw Election Data'!$C$1:$C$3144,0),MATCH('Joined Data'!Q$1,'Raw Election Data'!$A$1:$AN$1,0))</f>
        <v>-0.68881471706900577</v>
      </c>
      <c r="R2802">
        <f>INDEX('Raw Election Data'!$A$1:$AN$3144,MATCH($C2802&amp;" "&amp;$B2802,'Raw Election Data'!$C$1:$C$3144,0),MATCH('Joined Data'!R$1,'Raw Election Data'!$A$1:$AN$1,0))</f>
        <v>0.68881471706900577</v>
      </c>
    </row>
    <row r="2803" spans="1:18" ht="13.5" hidden="1" customHeight="1" x14ac:dyDescent="0.15">
      <c r="A2803" t="s">
        <v>381</v>
      </c>
      <c r="B2803" t="s">
        <v>6972</v>
      </c>
      <c r="C2803" t="str">
        <f>INDEX(FIPS!$A$1:$E$3236,MATCH($F2803,FIPS!$D$1:$D$3236,0),5)</f>
        <v>Utah County</v>
      </c>
      <c r="D2803" t="s">
        <v>382</v>
      </c>
      <c r="E2803" s="15" t="s">
        <v>30</v>
      </c>
      <c r="F2803" t="s">
        <v>7027</v>
      </c>
      <c r="G2803" t="s">
        <v>437</v>
      </c>
      <c r="H2803" t="str">
        <f>IFERROR(VLOOKUP($G2803,'Team Colors'!$A:$B,2,0),"#c9c9c9")</f>
        <v>#fb4f14</v>
      </c>
      <c r="I2803">
        <f>INDEX('Raw Election Data'!$A$1:$AN$3144,MATCH($C2803&amp;" "&amp;$B2803,'Raw Election Data'!$C$1:$C$3144,0),MATCH('Joined Data'!I$1,'Raw Election Data'!$A$1:$AN$1,0))</f>
        <v>575205</v>
      </c>
      <c r="J2803">
        <f>INDEX('Raw Election Data'!$A$1:$AN$3144,MATCH($C2803&amp;" "&amp;$B2803,'Raw Election Data'!$C$1:$C$3144,0),MATCH('Joined Data'!J$1,'Raw Election Data'!$A$1:$AN$1,0))</f>
        <v>24579</v>
      </c>
      <c r="K2803">
        <f>INDEX('Raw Election Data'!$A$1:$AN$3144,MATCH($C2803&amp;" "&amp;$B2803,'Raw Election Data'!$C$1:$C$3144,0),MATCH('Joined Data'!K$1,'Raw Election Data'!$A$1:$AN$1,0))</f>
        <v>89755</v>
      </c>
      <c r="L2803">
        <f>INDEX('Raw Election Data'!$A$1:$AN$3144,MATCH($C2803&amp;" "&amp;$B2803,'Raw Election Data'!$C$1:$C$3144,0),MATCH('Joined Data'!L$1,'Raw Election Data'!$A$1:$AN$1,0))</f>
        <v>174942</v>
      </c>
      <c r="M2803">
        <f>INDEX('Raw Election Data'!$A$1:$AN$3144,MATCH($C2803&amp;" "&amp;$B2803,'Raw Election Data'!$C$1:$C$3144,0),MATCH('Joined Data'!M$1,'Raw Election Data'!$A$1:$AN$1,0))</f>
        <v>0.14049799362074286</v>
      </c>
      <c r="N2803">
        <f>INDEX('Raw Election Data'!$A$1:$AN$3144,MATCH($C2803&amp;" "&amp;$B2803,'Raw Election Data'!$C$1:$C$3144,0),MATCH('Joined Data'!N$1,'Raw Election Data'!$A$1:$AN$1,0))</f>
        <v>0.51305575562186323</v>
      </c>
      <c r="O2803">
        <f>INDEX('Raw Election Data'!$A$1:$AN$3144,MATCH($C2803&amp;" "&amp;$B2803,'Raw Election Data'!$C$1:$C$3144,0),MATCH('Joined Data'!O$1,'Raw Election Data'!$A$1:$AN$1,0))</f>
        <v>-65176</v>
      </c>
      <c r="P2803">
        <f>INDEX('Raw Election Data'!$A$1:$AN$3144,MATCH($C2803&amp;" "&amp;$B2803,'Raw Election Data'!$C$1:$C$3144,0),MATCH('Joined Data'!P$1,'Raw Election Data'!$A$1:$AN$1,0))</f>
        <v>65176</v>
      </c>
      <c r="Q2803">
        <f>INDEX('Raw Election Data'!$A$1:$AN$3144,MATCH($C2803&amp;" "&amp;$B2803,'Raw Election Data'!$C$1:$C$3144,0),MATCH('Joined Data'!Q$1,'Raw Election Data'!$A$1:$AN$1,0))</f>
        <v>-0.37255776200112034</v>
      </c>
      <c r="R2803">
        <f>INDEX('Raw Election Data'!$A$1:$AN$3144,MATCH($C2803&amp;" "&amp;$B2803,'Raw Election Data'!$C$1:$C$3144,0),MATCH('Joined Data'!R$1,'Raw Election Data'!$A$1:$AN$1,0))</f>
        <v>0.37255776200112034</v>
      </c>
    </row>
    <row r="2804" spans="1:18" ht="13.5" hidden="1" customHeight="1" x14ac:dyDescent="0.15">
      <c r="A2804" t="s">
        <v>381</v>
      </c>
      <c r="B2804" t="s">
        <v>6972</v>
      </c>
      <c r="C2804" t="str">
        <f>INDEX(FIPS!$A$1:$E$3236,MATCH($F2804,FIPS!$D$1:$D$3236,0),5)</f>
        <v>Wasatch County</v>
      </c>
      <c r="D2804" t="s">
        <v>382</v>
      </c>
      <c r="E2804" s="15" t="s">
        <v>31</v>
      </c>
      <c r="F2804" t="s">
        <v>7029</v>
      </c>
      <c r="G2804" t="s">
        <v>437</v>
      </c>
      <c r="H2804" t="str">
        <f>IFERROR(VLOOKUP($G2804,'Team Colors'!$A:$B,2,0),"#c9c9c9")</f>
        <v>#fb4f14</v>
      </c>
      <c r="I2804">
        <f>INDEX('Raw Election Data'!$A$1:$AN$3144,MATCH($C2804&amp;" "&amp;$B2804,'Raw Election Data'!$C$1:$C$3144,0),MATCH('Joined Data'!I$1,'Raw Election Data'!$A$1:$AN$1,0))</f>
        <v>29161</v>
      </c>
      <c r="J2804">
        <f>INDEX('Raw Election Data'!$A$1:$AN$3144,MATCH($C2804&amp;" "&amp;$B2804,'Raw Election Data'!$C$1:$C$3144,0),MATCH('Joined Data'!J$1,'Raw Election Data'!$A$1:$AN$1,0))</f>
        <v>3063</v>
      </c>
      <c r="K2804">
        <f>INDEX('Raw Election Data'!$A$1:$AN$3144,MATCH($C2804&amp;" "&amp;$B2804,'Raw Election Data'!$C$1:$C$3144,0),MATCH('Joined Data'!K$1,'Raw Election Data'!$A$1:$AN$1,0))</f>
        <v>6115</v>
      </c>
      <c r="L2804">
        <f>INDEX('Raw Election Data'!$A$1:$AN$3144,MATCH($C2804&amp;" "&amp;$B2804,'Raw Election Data'!$C$1:$C$3144,0),MATCH('Joined Data'!L$1,'Raw Election Data'!$A$1:$AN$1,0))</f>
        <v>12120</v>
      </c>
      <c r="M2804">
        <f>INDEX('Raw Election Data'!$A$1:$AN$3144,MATCH($C2804&amp;" "&amp;$B2804,'Raw Election Data'!$C$1:$C$3144,0),MATCH('Joined Data'!M$1,'Raw Election Data'!$A$1:$AN$1,0))</f>
        <v>0.25272277227722773</v>
      </c>
      <c r="N2804">
        <f>INDEX('Raw Election Data'!$A$1:$AN$3144,MATCH($C2804&amp;" "&amp;$B2804,'Raw Election Data'!$C$1:$C$3144,0),MATCH('Joined Data'!N$1,'Raw Election Data'!$A$1:$AN$1,0))</f>
        <v>0.50453795379537958</v>
      </c>
      <c r="O2804">
        <f>INDEX('Raw Election Data'!$A$1:$AN$3144,MATCH($C2804&amp;" "&amp;$B2804,'Raw Election Data'!$C$1:$C$3144,0),MATCH('Joined Data'!O$1,'Raw Election Data'!$A$1:$AN$1,0))</f>
        <v>-3052</v>
      </c>
      <c r="P2804">
        <f>INDEX('Raw Election Data'!$A$1:$AN$3144,MATCH($C2804&amp;" "&amp;$B2804,'Raw Election Data'!$C$1:$C$3144,0),MATCH('Joined Data'!P$1,'Raw Election Data'!$A$1:$AN$1,0))</f>
        <v>3052</v>
      </c>
      <c r="Q2804">
        <f>INDEX('Raw Election Data'!$A$1:$AN$3144,MATCH($C2804&amp;" "&amp;$B2804,'Raw Election Data'!$C$1:$C$3144,0),MATCH('Joined Data'!Q$1,'Raw Election Data'!$A$1:$AN$1,0))</f>
        <v>-0.25181518151815185</v>
      </c>
      <c r="R2804">
        <f>INDEX('Raw Election Data'!$A$1:$AN$3144,MATCH($C2804&amp;" "&amp;$B2804,'Raw Election Data'!$C$1:$C$3144,0),MATCH('Joined Data'!R$1,'Raw Election Data'!$A$1:$AN$1,0))</f>
        <v>0.25181518151815185</v>
      </c>
    </row>
    <row r="2805" spans="1:18" ht="13.5" hidden="1" customHeight="1" x14ac:dyDescent="0.15">
      <c r="A2805" t="s">
        <v>381</v>
      </c>
      <c r="B2805" t="s">
        <v>6972</v>
      </c>
      <c r="C2805" t="str">
        <f>INDEX(FIPS!$A$1:$E$3236,MATCH($F2805,FIPS!$D$1:$D$3236,0),5)</f>
        <v>Washington County</v>
      </c>
      <c r="D2805" t="s">
        <v>382</v>
      </c>
      <c r="E2805" s="15" t="s">
        <v>32</v>
      </c>
      <c r="F2805" t="s">
        <v>7032</v>
      </c>
      <c r="G2805" t="s">
        <v>437</v>
      </c>
      <c r="H2805" t="str">
        <f>IFERROR(VLOOKUP($G2805,'Team Colors'!$A:$B,2,0),"#c9c9c9")</f>
        <v>#fb4f14</v>
      </c>
      <c r="I2805">
        <f>INDEX('Raw Election Data'!$A$1:$AN$3144,MATCH($C2805&amp;" "&amp;$B2805,'Raw Election Data'!$C$1:$C$3144,0),MATCH('Joined Data'!I$1,'Raw Election Data'!$A$1:$AN$1,0))</f>
        <v>155602</v>
      </c>
      <c r="J2805">
        <f>INDEX('Raw Election Data'!$A$1:$AN$3144,MATCH($C2805&amp;" "&amp;$B2805,'Raw Election Data'!$C$1:$C$3144,0),MATCH('Joined Data'!J$1,'Raw Election Data'!$A$1:$AN$1,0))</f>
        <v>9583</v>
      </c>
      <c r="K2805">
        <f>INDEX('Raw Election Data'!$A$1:$AN$3144,MATCH($C2805&amp;" "&amp;$B2805,'Raw Election Data'!$C$1:$C$3144,0),MATCH('Joined Data'!K$1,'Raw Election Data'!$A$1:$AN$1,0))</f>
        <v>39566</v>
      </c>
      <c r="L2805">
        <f>INDEX('Raw Election Data'!$A$1:$AN$3144,MATCH($C2805&amp;" "&amp;$B2805,'Raw Election Data'!$C$1:$C$3144,0),MATCH('Joined Data'!L$1,'Raw Election Data'!$A$1:$AN$1,0))</f>
        <v>57494</v>
      </c>
      <c r="M2805">
        <f>INDEX('Raw Election Data'!$A$1:$AN$3144,MATCH($C2805&amp;" "&amp;$B2805,'Raw Election Data'!$C$1:$C$3144,0),MATCH('Joined Data'!M$1,'Raw Election Data'!$A$1:$AN$1,0))</f>
        <v>0.16667826207952133</v>
      </c>
      <c r="N2805">
        <f>INDEX('Raw Election Data'!$A$1:$AN$3144,MATCH($C2805&amp;" "&amp;$B2805,'Raw Election Data'!$C$1:$C$3144,0),MATCH('Joined Data'!N$1,'Raw Election Data'!$A$1:$AN$1,0))</f>
        <v>0.68817615751208827</v>
      </c>
      <c r="O2805">
        <f>INDEX('Raw Election Data'!$A$1:$AN$3144,MATCH($C2805&amp;" "&amp;$B2805,'Raw Election Data'!$C$1:$C$3144,0),MATCH('Joined Data'!O$1,'Raw Election Data'!$A$1:$AN$1,0))</f>
        <v>-29983</v>
      </c>
      <c r="P2805">
        <f>INDEX('Raw Election Data'!$A$1:$AN$3144,MATCH($C2805&amp;" "&amp;$B2805,'Raw Election Data'!$C$1:$C$3144,0),MATCH('Joined Data'!P$1,'Raw Election Data'!$A$1:$AN$1,0))</f>
        <v>29983</v>
      </c>
      <c r="Q2805">
        <f>INDEX('Raw Election Data'!$A$1:$AN$3144,MATCH($C2805&amp;" "&amp;$B2805,'Raw Election Data'!$C$1:$C$3144,0),MATCH('Joined Data'!Q$1,'Raw Election Data'!$A$1:$AN$1,0))</f>
        <v>-0.52149789543256697</v>
      </c>
      <c r="R2805">
        <f>INDEX('Raw Election Data'!$A$1:$AN$3144,MATCH($C2805&amp;" "&amp;$B2805,'Raw Election Data'!$C$1:$C$3144,0),MATCH('Joined Data'!R$1,'Raw Election Data'!$A$1:$AN$1,0))</f>
        <v>0.52149789543256697</v>
      </c>
    </row>
    <row r="2806" spans="1:18" ht="13.5" hidden="1" customHeight="1" x14ac:dyDescent="0.15">
      <c r="A2806" t="s">
        <v>381</v>
      </c>
      <c r="B2806" t="s">
        <v>6972</v>
      </c>
      <c r="C2806" t="str">
        <f>INDEX(FIPS!$A$1:$E$3236,MATCH($F2806,FIPS!$D$1:$D$3236,0),5)</f>
        <v>Wayne County</v>
      </c>
      <c r="D2806" t="s">
        <v>382</v>
      </c>
      <c r="E2806" s="15" t="s">
        <v>33</v>
      </c>
      <c r="F2806" t="s">
        <v>7035</v>
      </c>
      <c r="G2806" t="s">
        <v>437</v>
      </c>
      <c r="H2806" t="str">
        <f>IFERROR(VLOOKUP($G2806,'Team Colors'!$A:$B,2,0),"#c9c9c9")</f>
        <v>#fb4f14</v>
      </c>
      <c r="I2806">
        <f>INDEX('Raw Election Data'!$A$1:$AN$3144,MATCH($C2806&amp;" "&amp;$B2806,'Raw Election Data'!$C$1:$C$3144,0),MATCH('Joined Data'!I$1,'Raw Election Data'!$A$1:$AN$1,0))</f>
        <v>2692</v>
      </c>
      <c r="J2806">
        <f>INDEX('Raw Election Data'!$A$1:$AN$3144,MATCH($C2806&amp;" "&amp;$B2806,'Raw Election Data'!$C$1:$C$3144,0),MATCH('Joined Data'!J$1,'Raw Election Data'!$A$1:$AN$1,0))</f>
        <v>271</v>
      </c>
      <c r="K2806">
        <f>INDEX('Raw Election Data'!$A$1:$AN$3144,MATCH($C2806&amp;" "&amp;$B2806,'Raw Election Data'!$C$1:$C$3144,0),MATCH('Joined Data'!K$1,'Raw Election Data'!$A$1:$AN$1,0))</f>
        <v>959</v>
      </c>
      <c r="L2806">
        <f>INDEX('Raw Election Data'!$A$1:$AN$3144,MATCH($C2806&amp;" "&amp;$B2806,'Raw Election Data'!$C$1:$C$3144,0),MATCH('Joined Data'!L$1,'Raw Election Data'!$A$1:$AN$1,0))</f>
        <v>1410</v>
      </c>
      <c r="M2806">
        <f>INDEX('Raw Election Data'!$A$1:$AN$3144,MATCH($C2806&amp;" "&amp;$B2806,'Raw Election Data'!$C$1:$C$3144,0),MATCH('Joined Data'!M$1,'Raw Election Data'!$A$1:$AN$1,0))</f>
        <v>0.19219858156028369</v>
      </c>
      <c r="N2806">
        <f>INDEX('Raw Election Data'!$A$1:$AN$3144,MATCH($C2806&amp;" "&amp;$B2806,'Raw Election Data'!$C$1:$C$3144,0),MATCH('Joined Data'!N$1,'Raw Election Data'!$A$1:$AN$1,0))</f>
        <v>0.68014184397163124</v>
      </c>
      <c r="O2806">
        <f>INDEX('Raw Election Data'!$A$1:$AN$3144,MATCH($C2806&amp;" "&amp;$B2806,'Raw Election Data'!$C$1:$C$3144,0),MATCH('Joined Data'!O$1,'Raw Election Data'!$A$1:$AN$1,0))</f>
        <v>-688</v>
      </c>
      <c r="P2806">
        <f>INDEX('Raw Election Data'!$A$1:$AN$3144,MATCH($C2806&amp;" "&amp;$B2806,'Raw Election Data'!$C$1:$C$3144,0),MATCH('Joined Data'!P$1,'Raw Election Data'!$A$1:$AN$1,0))</f>
        <v>688</v>
      </c>
      <c r="Q2806">
        <f>INDEX('Raw Election Data'!$A$1:$AN$3144,MATCH($C2806&amp;" "&amp;$B2806,'Raw Election Data'!$C$1:$C$3144,0),MATCH('Joined Data'!Q$1,'Raw Election Data'!$A$1:$AN$1,0))</f>
        <v>-0.48794326241134756</v>
      </c>
      <c r="R2806">
        <f>INDEX('Raw Election Data'!$A$1:$AN$3144,MATCH($C2806&amp;" "&amp;$B2806,'Raw Election Data'!$C$1:$C$3144,0),MATCH('Joined Data'!R$1,'Raw Election Data'!$A$1:$AN$1,0))</f>
        <v>0.48794326241134756</v>
      </c>
    </row>
    <row r="2807" spans="1:18" ht="13.5" hidden="1" customHeight="1" x14ac:dyDescent="0.15">
      <c r="A2807" t="s">
        <v>381</v>
      </c>
      <c r="B2807" t="s">
        <v>6972</v>
      </c>
      <c r="C2807" t="str">
        <f>INDEX(FIPS!$A$1:$E$3236,MATCH($F2807,FIPS!$D$1:$D$3236,0),5)</f>
        <v>Weber County</v>
      </c>
      <c r="D2807" t="s">
        <v>382</v>
      </c>
      <c r="E2807" s="15" t="s">
        <v>34</v>
      </c>
      <c r="F2807" t="s">
        <v>7037</v>
      </c>
      <c r="G2807" t="s">
        <v>439</v>
      </c>
      <c r="H2807" t="str">
        <f>IFERROR(VLOOKUP($G2807,'Team Colors'!$A:$B,2,0),"#c9c9c9")</f>
        <v>#002244</v>
      </c>
      <c r="I2807">
        <f>INDEX('Raw Election Data'!$A$1:$AN$3144,MATCH($C2807&amp;" "&amp;$B2807,'Raw Election Data'!$C$1:$C$3144,0),MATCH('Joined Data'!I$1,'Raw Election Data'!$A$1:$AN$1,0))</f>
        <v>243645</v>
      </c>
      <c r="J2807">
        <f>INDEX('Raw Election Data'!$A$1:$AN$3144,MATCH($C2807&amp;" "&amp;$B2807,'Raw Election Data'!$C$1:$C$3144,0),MATCH('Joined Data'!J$1,'Raw Election Data'!$A$1:$AN$1,0))</f>
        <v>22187</v>
      </c>
      <c r="K2807">
        <f>INDEX('Raw Election Data'!$A$1:$AN$3144,MATCH($C2807&amp;" "&amp;$B2807,'Raw Election Data'!$C$1:$C$3144,0),MATCH('Joined Data'!K$1,'Raw Election Data'!$A$1:$AN$1,0))</f>
        <v>38447</v>
      </c>
      <c r="L2807">
        <f>INDEX('Raw Election Data'!$A$1:$AN$3144,MATCH($C2807&amp;" "&amp;$B2807,'Raw Election Data'!$C$1:$C$3144,0),MATCH('Joined Data'!L$1,'Raw Election Data'!$A$1:$AN$1,0))</f>
        <v>81451</v>
      </c>
      <c r="M2807">
        <f>INDEX('Raw Election Data'!$A$1:$AN$3144,MATCH($C2807&amp;" "&amp;$B2807,'Raw Election Data'!$C$1:$C$3144,0),MATCH('Joined Data'!M$1,'Raw Election Data'!$A$1:$AN$1,0))</f>
        <v>0.27239690120440513</v>
      </c>
      <c r="N2807">
        <f>INDEX('Raw Election Data'!$A$1:$AN$3144,MATCH($C2807&amp;" "&amp;$B2807,'Raw Election Data'!$C$1:$C$3144,0),MATCH('Joined Data'!N$1,'Raw Election Data'!$A$1:$AN$1,0))</f>
        <v>0.47202612613718675</v>
      </c>
      <c r="O2807">
        <f>INDEX('Raw Election Data'!$A$1:$AN$3144,MATCH($C2807&amp;" "&amp;$B2807,'Raw Election Data'!$C$1:$C$3144,0),MATCH('Joined Data'!O$1,'Raw Election Data'!$A$1:$AN$1,0))</f>
        <v>-16260</v>
      </c>
      <c r="P2807">
        <f>INDEX('Raw Election Data'!$A$1:$AN$3144,MATCH($C2807&amp;" "&amp;$B2807,'Raw Election Data'!$C$1:$C$3144,0),MATCH('Joined Data'!P$1,'Raw Election Data'!$A$1:$AN$1,0))</f>
        <v>16260</v>
      </c>
      <c r="Q2807">
        <f>INDEX('Raw Election Data'!$A$1:$AN$3144,MATCH($C2807&amp;" "&amp;$B2807,'Raw Election Data'!$C$1:$C$3144,0),MATCH('Joined Data'!Q$1,'Raw Election Data'!$A$1:$AN$1,0))</f>
        <v>-0.19962922493278162</v>
      </c>
      <c r="R2807">
        <f>INDEX('Raw Election Data'!$A$1:$AN$3144,MATCH($C2807&amp;" "&amp;$B2807,'Raw Election Data'!$C$1:$C$3144,0),MATCH('Joined Data'!R$1,'Raw Election Data'!$A$1:$AN$1,0))</f>
        <v>0.19962922493278162</v>
      </c>
    </row>
    <row r="2808" spans="1:18" ht="13.5" hidden="1" customHeight="1" x14ac:dyDescent="0.15">
      <c r="A2808" t="s">
        <v>383</v>
      </c>
      <c r="B2808" t="s">
        <v>7038</v>
      </c>
      <c r="C2808" t="str">
        <f>INDEX(FIPS!$A$1:$E$3236,MATCH($F2808,FIPS!$D$1:$D$3236,0),5)</f>
        <v>Addison County</v>
      </c>
      <c r="D2808" t="s">
        <v>384</v>
      </c>
      <c r="E2808" s="15" t="s">
        <v>6</v>
      </c>
      <c r="F2808" t="s">
        <v>7040</v>
      </c>
      <c r="G2808" t="s">
        <v>435</v>
      </c>
      <c r="H2808" t="str">
        <f>IFERROR(VLOOKUP($G2808,'Team Colors'!$A:$B,2,0),"#c9c9c9")</f>
        <v>#c60c30</v>
      </c>
      <c r="I2808">
        <f>INDEX('Raw Election Data'!$A$1:$AN$3144,MATCH($C2808&amp;" "&amp;$B2808,'Raw Election Data'!$C$1:$C$3144,0),MATCH('Joined Data'!I$1,'Raw Election Data'!$A$1:$AN$1,0))</f>
        <v>37035</v>
      </c>
      <c r="J2808">
        <f>INDEX('Raw Election Data'!$A$1:$AN$3144,MATCH($C2808&amp;" "&amp;$B2808,'Raw Election Data'!$C$1:$C$3144,0),MATCH('Joined Data'!J$1,'Raw Election Data'!$A$1:$AN$1,0))</f>
        <v>11217</v>
      </c>
      <c r="K2808">
        <f>INDEX('Raw Election Data'!$A$1:$AN$3144,MATCH($C2808&amp;" "&amp;$B2808,'Raw Election Data'!$C$1:$C$3144,0),MATCH('Joined Data'!K$1,'Raw Election Data'!$A$1:$AN$1,0))</f>
        <v>5297</v>
      </c>
      <c r="L2808">
        <f>INDEX('Raw Election Data'!$A$1:$AN$3144,MATCH($C2808&amp;" "&amp;$B2808,'Raw Election Data'!$C$1:$C$3144,0),MATCH('Joined Data'!L$1,'Raw Election Data'!$A$1:$AN$1,0))</f>
        <v>17592</v>
      </c>
      <c r="M2808">
        <f>INDEX('Raw Election Data'!$A$1:$AN$3144,MATCH($C2808&amp;" "&amp;$B2808,'Raw Election Data'!$C$1:$C$3144,0),MATCH('Joined Data'!M$1,'Raw Election Data'!$A$1:$AN$1,0))</f>
        <v>0.63761937244201905</v>
      </c>
      <c r="N2808">
        <f>INDEX('Raw Election Data'!$A$1:$AN$3144,MATCH($C2808&amp;" "&amp;$B2808,'Raw Election Data'!$C$1:$C$3144,0),MATCH('Joined Data'!N$1,'Raw Election Data'!$A$1:$AN$1,0))</f>
        <v>0.30110277398817642</v>
      </c>
      <c r="O2808">
        <f>INDEX('Raw Election Data'!$A$1:$AN$3144,MATCH($C2808&amp;" "&amp;$B2808,'Raw Election Data'!$C$1:$C$3144,0),MATCH('Joined Data'!O$1,'Raw Election Data'!$A$1:$AN$1,0))</f>
        <v>5920</v>
      </c>
      <c r="P2808">
        <f>INDEX('Raw Election Data'!$A$1:$AN$3144,MATCH($C2808&amp;" "&amp;$B2808,'Raw Election Data'!$C$1:$C$3144,0),MATCH('Joined Data'!P$1,'Raw Election Data'!$A$1:$AN$1,0))</f>
        <v>-5920</v>
      </c>
      <c r="Q2808">
        <f>INDEX('Raw Election Data'!$A$1:$AN$3144,MATCH($C2808&amp;" "&amp;$B2808,'Raw Election Data'!$C$1:$C$3144,0),MATCH('Joined Data'!Q$1,'Raw Election Data'!$A$1:$AN$1,0))</f>
        <v>0.33651659845384263</v>
      </c>
      <c r="R2808">
        <f>INDEX('Raw Election Data'!$A$1:$AN$3144,MATCH($C2808&amp;" "&amp;$B2808,'Raw Election Data'!$C$1:$C$3144,0),MATCH('Joined Data'!R$1,'Raw Election Data'!$A$1:$AN$1,0))</f>
        <v>-0.33651659845384263</v>
      </c>
    </row>
    <row r="2809" spans="1:18" ht="13.5" hidden="1" customHeight="1" x14ac:dyDescent="0.15">
      <c r="A2809" t="s">
        <v>383</v>
      </c>
      <c r="B2809" t="s">
        <v>7038</v>
      </c>
      <c r="C2809" t="str">
        <f>INDEX(FIPS!$A$1:$E$3236,MATCH($F2809,FIPS!$D$1:$D$3236,0),5)</f>
        <v>Bennington County</v>
      </c>
      <c r="D2809" t="s">
        <v>384</v>
      </c>
      <c r="E2809" s="15" t="s">
        <v>7</v>
      </c>
      <c r="F2809" t="s">
        <v>7042</v>
      </c>
      <c r="G2809" t="s">
        <v>435</v>
      </c>
      <c r="H2809" t="str">
        <f>IFERROR(VLOOKUP($G2809,'Team Colors'!$A:$B,2,0),"#c9c9c9")</f>
        <v>#c60c30</v>
      </c>
      <c r="I2809">
        <f>INDEX('Raw Election Data'!$A$1:$AN$3144,MATCH($C2809&amp;" "&amp;$B2809,'Raw Election Data'!$C$1:$C$3144,0),MATCH('Joined Data'!I$1,'Raw Election Data'!$A$1:$AN$1,0))</f>
        <v>36317</v>
      </c>
      <c r="J2809">
        <f>INDEX('Raw Election Data'!$A$1:$AN$3144,MATCH($C2809&amp;" "&amp;$B2809,'Raw Election Data'!$C$1:$C$3144,0),MATCH('Joined Data'!J$1,'Raw Election Data'!$A$1:$AN$1,0))</f>
        <v>9539</v>
      </c>
      <c r="K2809">
        <f>INDEX('Raw Election Data'!$A$1:$AN$3144,MATCH($C2809&amp;" "&amp;$B2809,'Raw Election Data'!$C$1:$C$3144,0),MATCH('Joined Data'!K$1,'Raw Election Data'!$A$1:$AN$1,0))</f>
        <v>5925</v>
      </c>
      <c r="L2809">
        <f>INDEX('Raw Election Data'!$A$1:$AN$3144,MATCH($C2809&amp;" "&amp;$B2809,'Raw Election Data'!$C$1:$C$3144,0),MATCH('Joined Data'!L$1,'Raw Election Data'!$A$1:$AN$1,0))</f>
        <v>16345</v>
      </c>
      <c r="M2809">
        <f>INDEX('Raw Election Data'!$A$1:$AN$3144,MATCH($C2809&amp;" "&amp;$B2809,'Raw Election Data'!$C$1:$C$3144,0),MATCH('Joined Data'!M$1,'Raw Election Data'!$A$1:$AN$1,0))</f>
        <v>0.58360354848577545</v>
      </c>
      <c r="N2809">
        <f>INDEX('Raw Election Data'!$A$1:$AN$3144,MATCH($C2809&amp;" "&amp;$B2809,'Raw Election Data'!$C$1:$C$3144,0),MATCH('Joined Data'!N$1,'Raw Election Data'!$A$1:$AN$1,0))</f>
        <v>0.36249617620067298</v>
      </c>
      <c r="O2809">
        <f>INDEX('Raw Election Data'!$A$1:$AN$3144,MATCH($C2809&amp;" "&amp;$B2809,'Raw Election Data'!$C$1:$C$3144,0),MATCH('Joined Data'!O$1,'Raw Election Data'!$A$1:$AN$1,0))</f>
        <v>3614</v>
      </c>
      <c r="P2809">
        <f>INDEX('Raw Election Data'!$A$1:$AN$3144,MATCH($C2809&amp;" "&amp;$B2809,'Raw Election Data'!$C$1:$C$3144,0),MATCH('Joined Data'!P$1,'Raw Election Data'!$A$1:$AN$1,0))</f>
        <v>-3614</v>
      </c>
      <c r="Q2809">
        <f>INDEX('Raw Election Data'!$A$1:$AN$3144,MATCH($C2809&amp;" "&amp;$B2809,'Raw Election Data'!$C$1:$C$3144,0),MATCH('Joined Data'!Q$1,'Raw Election Data'!$A$1:$AN$1,0))</f>
        <v>0.22110737228510247</v>
      </c>
      <c r="R2809">
        <f>INDEX('Raw Election Data'!$A$1:$AN$3144,MATCH($C2809&amp;" "&amp;$B2809,'Raw Election Data'!$C$1:$C$3144,0),MATCH('Joined Data'!R$1,'Raw Election Data'!$A$1:$AN$1,0))</f>
        <v>-0.22110737228510247</v>
      </c>
    </row>
    <row r="2810" spans="1:18" ht="13.5" hidden="1" customHeight="1" x14ac:dyDescent="0.15">
      <c r="A2810" t="s">
        <v>383</v>
      </c>
      <c r="B2810" t="s">
        <v>7038</v>
      </c>
      <c r="C2810" t="str">
        <f>INDEX(FIPS!$A$1:$E$3236,MATCH($F2810,FIPS!$D$1:$D$3236,0),5)</f>
        <v>Caledonia County</v>
      </c>
      <c r="D2810" t="s">
        <v>384</v>
      </c>
      <c r="E2810" s="15" t="s">
        <v>8</v>
      </c>
      <c r="F2810" t="s">
        <v>7046</v>
      </c>
      <c r="G2810" t="s">
        <v>435</v>
      </c>
      <c r="H2810" t="str">
        <f>IFERROR(VLOOKUP($G2810,'Team Colors'!$A:$B,2,0),"#c9c9c9")</f>
        <v>#c60c30</v>
      </c>
      <c r="I2810">
        <f>INDEX('Raw Election Data'!$A$1:$AN$3144,MATCH($C2810&amp;" "&amp;$B2810,'Raw Election Data'!$C$1:$C$3144,0),MATCH('Joined Data'!I$1,'Raw Election Data'!$A$1:$AN$1,0))</f>
        <v>30780</v>
      </c>
      <c r="J2810">
        <f>INDEX('Raw Election Data'!$A$1:$AN$3144,MATCH($C2810&amp;" "&amp;$B2810,'Raw Election Data'!$C$1:$C$3144,0),MATCH('Joined Data'!J$1,'Raw Election Data'!$A$1:$AN$1,0))</f>
        <v>6445</v>
      </c>
      <c r="K2810">
        <f>INDEX('Raw Election Data'!$A$1:$AN$3144,MATCH($C2810&amp;" "&amp;$B2810,'Raw Election Data'!$C$1:$C$3144,0),MATCH('Joined Data'!K$1,'Raw Election Data'!$A$1:$AN$1,0))</f>
        <v>5533</v>
      </c>
      <c r="L2810">
        <f>INDEX('Raw Election Data'!$A$1:$AN$3144,MATCH($C2810&amp;" "&amp;$B2810,'Raw Election Data'!$C$1:$C$3144,0),MATCH('Joined Data'!L$1,'Raw Election Data'!$A$1:$AN$1,0))</f>
        <v>12966</v>
      </c>
      <c r="M2810">
        <f>INDEX('Raw Election Data'!$A$1:$AN$3144,MATCH($C2810&amp;" "&amp;$B2810,'Raw Election Data'!$C$1:$C$3144,0),MATCH('Joined Data'!M$1,'Raw Election Data'!$A$1:$AN$1,0))</f>
        <v>0.49706925805954033</v>
      </c>
      <c r="N2810">
        <f>INDEX('Raw Election Data'!$A$1:$AN$3144,MATCH($C2810&amp;" "&amp;$B2810,'Raw Election Data'!$C$1:$C$3144,0),MATCH('Joined Data'!N$1,'Raw Election Data'!$A$1:$AN$1,0))</f>
        <v>0.42673145148850838</v>
      </c>
      <c r="O2810">
        <f>INDEX('Raw Election Data'!$A$1:$AN$3144,MATCH($C2810&amp;" "&amp;$B2810,'Raw Election Data'!$C$1:$C$3144,0),MATCH('Joined Data'!O$1,'Raw Election Data'!$A$1:$AN$1,0))</f>
        <v>912</v>
      </c>
      <c r="P2810">
        <f>INDEX('Raw Election Data'!$A$1:$AN$3144,MATCH($C2810&amp;" "&amp;$B2810,'Raw Election Data'!$C$1:$C$3144,0),MATCH('Joined Data'!P$1,'Raw Election Data'!$A$1:$AN$1,0))</f>
        <v>-912</v>
      </c>
      <c r="Q2810">
        <f>INDEX('Raw Election Data'!$A$1:$AN$3144,MATCH($C2810&amp;" "&amp;$B2810,'Raw Election Data'!$C$1:$C$3144,0),MATCH('Joined Data'!Q$1,'Raw Election Data'!$A$1:$AN$1,0))</f>
        <v>7.0337806571031947E-2</v>
      </c>
      <c r="R2810">
        <f>INDEX('Raw Election Data'!$A$1:$AN$3144,MATCH($C2810&amp;" "&amp;$B2810,'Raw Election Data'!$C$1:$C$3144,0),MATCH('Joined Data'!R$1,'Raw Election Data'!$A$1:$AN$1,0))</f>
        <v>-7.0337806571031947E-2</v>
      </c>
    </row>
    <row r="2811" spans="1:18" ht="13.5" hidden="1" customHeight="1" x14ac:dyDescent="0.15">
      <c r="A2811" t="s">
        <v>383</v>
      </c>
      <c r="B2811" t="s">
        <v>7038</v>
      </c>
      <c r="C2811" t="str">
        <f>INDEX(FIPS!$A$1:$E$3236,MATCH($F2811,FIPS!$D$1:$D$3236,0),5)</f>
        <v>Chittenden County</v>
      </c>
      <c r="D2811" t="s">
        <v>384</v>
      </c>
      <c r="E2811" s="15" t="s">
        <v>9</v>
      </c>
      <c r="F2811" t="s">
        <v>7048</v>
      </c>
      <c r="G2811" t="s">
        <v>435</v>
      </c>
      <c r="H2811" t="str">
        <f>IFERROR(VLOOKUP($G2811,'Team Colors'!$A:$B,2,0),"#c9c9c9")</f>
        <v>#c60c30</v>
      </c>
      <c r="I2811">
        <f>INDEX('Raw Election Data'!$A$1:$AN$3144,MATCH($C2811&amp;" "&amp;$B2811,'Raw Election Data'!$C$1:$C$3144,0),MATCH('Joined Data'!I$1,'Raw Election Data'!$A$1:$AN$1,0))</f>
        <v>161382</v>
      </c>
      <c r="J2811">
        <f>INDEX('Raw Election Data'!$A$1:$AN$3144,MATCH($C2811&amp;" "&amp;$B2811,'Raw Election Data'!$C$1:$C$3144,0),MATCH('Joined Data'!J$1,'Raw Election Data'!$A$1:$AN$1,0))</f>
        <v>54463</v>
      </c>
      <c r="K2811">
        <f>INDEX('Raw Election Data'!$A$1:$AN$3144,MATCH($C2811&amp;" "&amp;$B2811,'Raw Election Data'!$C$1:$C$3144,0),MATCH('Joined Data'!K$1,'Raw Election Data'!$A$1:$AN$1,0))</f>
        <v>18298</v>
      </c>
      <c r="L2811">
        <f>INDEX('Raw Election Data'!$A$1:$AN$3144,MATCH($C2811&amp;" "&amp;$B2811,'Raw Election Data'!$C$1:$C$3144,0),MATCH('Joined Data'!L$1,'Raw Election Data'!$A$1:$AN$1,0))</f>
        <v>77263</v>
      </c>
      <c r="M2811">
        <f>INDEX('Raw Election Data'!$A$1:$AN$3144,MATCH($C2811&amp;" "&amp;$B2811,'Raw Election Data'!$C$1:$C$3144,0),MATCH('Joined Data'!M$1,'Raw Election Data'!$A$1:$AN$1,0))</f>
        <v>0.70490402909542726</v>
      </c>
      <c r="N2811">
        <f>INDEX('Raw Election Data'!$A$1:$AN$3144,MATCH($C2811&amp;" "&amp;$B2811,'Raw Election Data'!$C$1:$C$3144,0),MATCH('Joined Data'!N$1,'Raw Election Data'!$A$1:$AN$1,0))</f>
        <v>0.236827459456661</v>
      </c>
      <c r="O2811">
        <f>INDEX('Raw Election Data'!$A$1:$AN$3144,MATCH($C2811&amp;" "&amp;$B2811,'Raw Election Data'!$C$1:$C$3144,0),MATCH('Joined Data'!O$1,'Raw Election Data'!$A$1:$AN$1,0))</f>
        <v>36165</v>
      </c>
      <c r="P2811">
        <f>INDEX('Raw Election Data'!$A$1:$AN$3144,MATCH($C2811&amp;" "&amp;$B2811,'Raw Election Data'!$C$1:$C$3144,0),MATCH('Joined Data'!P$1,'Raw Election Data'!$A$1:$AN$1,0))</f>
        <v>-36165</v>
      </c>
      <c r="Q2811">
        <f>INDEX('Raw Election Data'!$A$1:$AN$3144,MATCH($C2811&amp;" "&amp;$B2811,'Raw Election Data'!$C$1:$C$3144,0),MATCH('Joined Data'!Q$1,'Raw Election Data'!$A$1:$AN$1,0))</f>
        <v>0.46807656963876626</v>
      </c>
      <c r="R2811">
        <f>INDEX('Raw Election Data'!$A$1:$AN$3144,MATCH($C2811&amp;" "&amp;$B2811,'Raw Election Data'!$C$1:$C$3144,0),MATCH('Joined Data'!R$1,'Raw Election Data'!$A$1:$AN$1,0))</f>
        <v>-0.46807656963876626</v>
      </c>
    </row>
    <row r="2812" spans="1:18" ht="13.5" hidden="1" customHeight="1" x14ac:dyDescent="0.15">
      <c r="A2812" t="s">
        <v>383</v>
      </c>
      <c r="B2812" t="s">
        <v>7038</v>
      </c>
      <c r="C2812" t="str">
        <f>INDEX(FIPS!$A$1:$E$3236,MATCH($F2812,FIPS!$D$1:$D$3236,0),5)</f>
        <v>Essex County</v>
      </c>
      <c r="D2812" t="s">
        <v>384</v>
      </c>
      <c r="E2812" s="15" t="s">
        <v>10</v>
      </c>
      <c r="F2812" t="s">
        <v>7051</v>
      </c>
      <c r="G2812" t="s">
        <v>435</v>
      </c>
      <c r="H2812" t="str">
        <f>IFERROR(VLOOKUP($G2812,'Team Colors'!$A:$B,2,0),"#c9c9c9")</f>
        <v>#c60c30</v>
      </c>
      <c r="I2812">
        <f>INDEX('Raw Election Data'!$A$1:$AN$3144,MATCH($C2812&amp;" "&amp;$B2812,'Raw Election Data'!$C$1:$C$3144,0),MATCH('Joined Data'!I$1,'Raw Election Data'!$A$1:$AN$1,0))</f>
        <v>6163</v>
      </c>
      <c r="J2812">
        <f>INDEX('Raw Election Data'!$A$1:$AN$3144,MATCH($C2812&amp;" "&amp;$B2812,'Raw Election Data'!$C$1:$C$3144,0),MATCH('Joined Data'!J$1,'Raw Election Data'!$A$1:$AN$1,0))</f>
        <v>1019</v>
      </c>
      <c r="K2812">
        <f>INDEX('Raw Election Data'!$A$1:$AN$3144,MATCH($C2812&amp;" "&amp;$B2812,'Raw Election Data'!$C$1:$C$3144,0),MATCH('Joined Data'!K$1,'Raw Election Data'!$A$1:$AN$1,0))</f>
        <v>1506</v>
      </c>
      <c r="L2812">
        <f>INDEX('Raw Election Data'!$A$1:$AN$3144,MATCH($C2812&amp;" "&amp;$B2812,'Raw Election Data'!$C$1:$C$3144,0),MATCH('Joined Data'!L$1,'Raw Election Data'!$A$1:$AN$1,0))</f>
        <v>2706</v>
      </c>
      <c r="M2812">
        <f>INDEX('Raw Election Data'!$A$1:$AN$3144,MATCH($C2812&amp;" "&amp;$B2812,'Raw Election Data'!$C$1:$C$3144,0),MATCH('Joined Data'!M$1,'Raw Election Data'!$A$1:$AN$1,0))</f>
        <v>0.37657058388765707</v>
      </c>
      <c r="N2812">
        <f>INDEX('Raw Election Data'!$A$1:$AN$3144,MATCH($C2812&amp;" "&amp;$B2812,'Raw Election Data'!$C$1:$C$3144,0),MATCH('Joined Data'!N$1,'Raw Election Data'!$A$1:$AN$1,0))</f>
        <v>0.55654101995565408</v>
      </c>
      <c r="O2812">
        <f>INDEX('Raw Election Data'!$A$1:$AN$3144,MATCH($C2812&amp;" "&amp;$B2812,'Raw Election Data'!$C$1:$C$3144,0),MATCH('Joined Data'!O$1,'Raw Election Data'!$A$1:$AN$1,0))</f>
        <v>-487</v>
      </c>
      <c r="P2812">
        <f>INDEX('Raw Election Data'!$A$1:$AN$3144,MATCH($C2812&amp;" "&amp;$B2812,'Raw Election Data'!$C$1:$C$3144,0),MATCH('Joined Data'!P$1,'Raw Election Data'!$A$1:$AN$1,0))</f>
        <v>487</v>
      </c>
      <c r="Q2812">
        <f>INDEX('Raw Election Data'!$A$1:$AN$3144,MATCH($C2812&amp;" "&amp;$B2812,'Raw Election Data'!$C$1:$C$3144,0),MATCH('Joined Data'!Q$1,'Raw Election Data'!$A$1:$AN$1,0))</f>
        <v>-0.17997043606799701</v>
      </c>
      <c r="R2812">
        <f>INDEX('Raw Election Data'!$A$1:$AN$3144,MATCH($C2812&amp;" "&amp;$B2812,'Raw Election Data'!$C$1:$C$3144,0),MATCH('Joined Data'!R$1,'Raw Election Data'!$A$1:$AN$1,0))</f>
        <v>0.17997043606799701</v>
      </c>
    </row>
    <row r="2813" spans="1:18" ht="13.5" hidden="1" customHeight="1" x14ac:dyDescent="0.15">
      <c r="A2813" t="s">
        <v>383</v>
      </c>
      <c r="B2813" t="s">
        <v>7038</v>
      </c>
      <c r="C2813" t="str">
        <f>INDEX(FIPS!$A$1:$E$3236,MATCH($F2813,FIPS!$D$1:$D$3236,0),5)</f>
        <v>Franklin County</v>
      </c>
      <c r="D2813" t="s">
        <v>384</v>
      </c>
      <c r="E2813" s="15" t="s">
        <v>11</v>
      </c>
      <c r="F2813" t="s">
        <v>7052</v>
      </c>
      <c r="G2813" t="s">
        <v>435</v>
      </c>
      <c r="H2813" t="str">
        <f>IFERROR(VLOOKUP($G2813,'Team Colors'!$A:$B,2,0),"#c9c9c9")</f>
        <v>#c60c30</v>
      </c>
      <c r="I2813">
        <f>INDEX('Raw Election Data'!$A$1:$AN$3144,MATCH($C2813&amp;" "&amp;$B2813,'Raw Election Data'!$C$1:$C$3144,0),MATCH('Joined Data'!I$1,'Raw Election Data'!$A$1:$AN$1,0))</f>
        <v>48799</v>
      </c>
      <c r="J2813">
        <f>INDEX('Raw Election Data'!$A$1:$AN$3144,MATCH($C2813&amp;" "&amp;$B2813,'Raw Election Data'!$C$1:$C$3144,0),MATCH('Joined Data'!J$1,'Raw Election Data'!$A$1:$AN$1,0))</f>
        <v>9351</v>
      </c>
      <c r="K2813">
        <f>INDEX('Raw Election Data'!$A$1:$AN$3144,MATCH($C2813&amp;" "&amp;$B2813,'Raw Election Data'!$C$1:$C$3144,0),MATCH('Joined Data'!K$1,'Raw Election Data'!$A$1:$AN$1,0))</f>
        <v>8752</v>
      </c>
      <c r="L2813">
        <f>INDEX('Raw Election Data'!$A$1:$AN$3144,MATCH($C2813&amp;" "&amp;$B2813,'Raw Election Data'!$C$1:$C$3144,0),MATCH('Joined Data'!L$1,'Raw Election Data'!$A$1:$AN$1,0))</f>
        <v>19373</v>
      </c>
      <c r="M2813">
        <f>INDEX('Raw Election Data'!$A$1:$AN$3144,MATCH($C2813&amp;" "&amp;$B2813,'Raw Election Data'!$C$1:$C$3144,0),MATCH('Joined Data'!M$1,'Raw Election Data'!$A$1:$AN$1,0))</f>
        <v>0.48268208331182572</v>
      </c>
      <c r="N2813">
        <f>INDEX('Raw Election Data'!$A$1:$AN$3144,MATCH($C2813&amp;" "&amp;$B2813,'Raw Election Data'!$C$1:$C$3144,0),MATCH('Joined Data'!N$1,'Raw Election Data'!$A$1:$AN$1,0))</f>
        <v>0.45176276260775305</v>
      </c>
      <c r="O2813">
        <f>INDEX('Raw Election Data'!$A$1:$AN$3144,MATCH($C2813&amp;" "&amp;$B2813,'Raw Election Data'!$C$1:$C$3144,0),MATCH('Joined Data'!O$1,'Raw Election Data'!$A$1:$AN$1,0))</f>
        <v>599</v>
      </c>
      <c r="P2813">
        <f>INDEX('Raw Election Data'!$A$1:$AN$3144,MATCH($C2813&amp;" "&amp;$B2813,'Raw Election Data'!$C$1:$C$3144,0),MATCH('Joined Data'!P$1,'Raw Election Data'!$A$1:$AN$1,0))</f>
        <v>-599</v>
      </c>
      <c r="Q2813">
        <f>INDEX('Raw Election Data'!$A$1:$AN$3144,MATCH($C2813&amp;" "&amp;$B2813,'Raw Election Data'!$C$1:$C$3144,0),MATCH('Joined Data'!Q$1,'Raw Election Data'!$A$1:$AN$1,0))</f>
        <v>3.0919320704072661E-2</v>
      </c>
      <c r="R2813">
        <f>INDEX('Raw Election Data'!$A$1:$AN$3144,MATCH($C2813&amp;" "&amp;$B2813,'Raw Election Data'!$C$1:$C$3144,0),MATCH('Joined Data'!R$1,'Raw Election Data'!$A$1:$AN$1,0))</f>
        <v>-3.0919320704072661E-2</v>
      </c>
    </row>
    <row r="2814" spans="1:18" ht="13.5" hidden="1" customHeight="1" x14ac:dyDescent="0.15">
      <c r="A2814" t="s">
        <v>383</v>
      </c>
      <c r="B2814" t="s">
        <v>7038</v>
      </c>
      <c r="C2814" t="str">
        <f>INDEX(FIPS!$A$1:$E$3236,MATCH($F2814,FIPS!$D$1:$D$3236,0),5)</f>
        <v>Grand Isle County</v>
      </c>
      <c r="D2814" t="s">
        <v>384</v>
      </c>
      <c r="E2814" s="15" t="s">
        <v>12</v>
      </c>
      <c r="F2814" t="s">
        <v>7054</v>
      </c>
      <c r="G2814" t="s">
        <v>435</v>
      </c>
      <c r="H2814" t="str">
        <f>IFERROR(VLOOKUP($G2814,'Team Colors'!$A:$B,2,0),"#c9c9c9")</f>
        <v>#c60c30</v>
      </c>
      <c r="I2814">
        <f>INDEX('Raw Election Data'!$A$1:$AN$3144,MATCH($C2814&amp;" "&amp;$B2814,'Raw Election Data'!$C$1:$C$3144,0),MATCH('Joined Data'!I$1,'Raw Election Data'!$A$1:$AN$1,0))</f>
        <v>6861</v>
      </c>
      <c r="J2814">
        <f>INDEX('Raw Election Data'!$A$1:$AN$3144,MATCH($C2814&amp;" "&amp;$B2814,'Raw Election Data'!$C$1:$C$3144,0),MATCH('Joined Data'!J$1,'Raw Election Data'!$A$1:$AN$1,0))</f>
        <v>2094</v>
      </c>
      <c r="K2814">
        <f>INDEX('Raw Election Data'!$A$1:$AN$3144,MATCH($C2814&amp;" "&amp;$B2814,'Raw Election Data'!$C$1:$C$3144,0),MATCH('Joined Data'!K$1,'Raw Election Data'!$A$1:$AN$1,0))</f>
        <v>1487</v>
      </c>
      <c r="L2814">
        <f>INDEX('Raw Election Data'!$A$1:$AN$3144,MATCH($C2814&amp;" "&amp;$B2814,'Raw Election Data'!$C$1:$C$3144,0),MATCH('Joined Data'!L$1,'Raw Election Data'!$A$1:$AN$1,0))</f>
        <v>3778</v>
      </c>
      <c r="M2814">
        <f>INDEX('Raw Election Data'!$A$1:$AN$3144,MATCH($C2814&amp;" "&amp;$B2814,'Raw Election Data'!$C$1:$C$3144,0),MATCH('Joined Data'!M$1,'Raw Election Data'!$A$1:$AN$1,0))</f>
        <v>0.55426151402858659</v>
      </c>
      <c r="N2814">
        <f>INDEX('Raw Election Data'!$A$1:$AN$3144,MATCH($C2814&amp;" "&amp;$B2814,'Raw Election Data'!$C$1:$C$3144,0),MATCH('Joined Data'!N$1,'Raw Election Data'!$A$1:$AN$1,0))</f>
        <v>0.39359449444150346</v>
      </c>
      <c r="O2814">
        <f>INDEX('Raw Election Data'!$A$1:$AN$3144,MATCH($C2814&amp;" "&amp;$B2814,'Raw Election Data'!$C$1:$C$3144,0),MATCH('Joined Data'!O$1,'Raw Election Data'!$A$1:$AN$1,0))</f>
        <v>607</v>
      </c>
      <c r="P2814">
        <f>INDEX('Raw Election Data'!$A$1:$AN$3144,MATCH($C2814&amp;" "&amp;$B2814,'Raw Election Data'!$C$1:$C$3144,0),MATCH('Joined Data'!P$1,'Raw Election Data'!$A$1:$AN$1,0))</f>
        <v>-607</v>
      </c>
      <c r="Q2814">
        <f>INDEX('Raw Election Data'!$A$1:$AN$3144,MATCH($C2814&amp;" "&amp;$B2814,'Raw Election Data'!$C$1:$C$3144,0),MATCH('Joined Data'!Q$1,'Raw Election Data'!$A$1:$AN$1,0))</f>
        <v>0.16066701958708313</v>
      </c>
      <c r="R2814">
        <f>INDEX('Raw Election Data'!$A$1:$AN$3144,MATCH($C2814&amp;" "&amp;$B2814,'Raw Election Data'!$C$1:$C$3144,0),MATCH('Joined Data'!R$1,'Raw Election Data'!$A$1:$AN$1,0))</f>
        <v>-0.16066701958708313</v>
      </c>
    </row>
    <row r="2815" spans="1:18" ht="13.5" hidden="1" customHeight="1" x14ac:dyDescent="0.15">
      <c r="A2815" t="s">
        <v>383</v>
      </c>
      <c r="B2815" t="s">
        <v>7038</v>
      </c>
      <c r="C2815" t="str">
        <f>INDEX(FIPS!$A$1:$E$3236,MATCH($F2815,FIPS!$D$1:$D$3236,0),5)</f>
        <v>Lamoille County</v>
      </c>
      <c r="D2815" t="s">
        <v>384</v>
      </c>
      <c r="E2815" s="15" t="s">
        <v>13</v>
      </c>
      <c r="F2815" t="s">
        <v>7056</v>
      </c>
      <c r="G2815" t="s">
        <v>435</v>
      </c>
      <c r="H2815" t="str">
        <f>IFERROR(VLOOKUP($G2815,'Team Colors'!$A:$B,2,0),"#c9c9c9")</f>
        <v>#c60c30</v>
      </c>
      <c r="I2815">
        <f>INDEX('Raw Election Data'!$A$1:$AN$3144,MATCH($C2815&amp;" "&amp;$B2815,'Raw Election Data'!$C$1:$C$3144,0),MATCH('Joined Data'!I$1,'Raw Election Data'!$A$1:$AN$1,0))</f>
        <v>25235</v>
      </c>
      <c r="J2815">
        <f>INDEX('Raw Election Data'!$A$1:$AN$3144,MATCH($C2815&amp;" "&amp;$B2815,'Raw Election Data'!$C$1:$C$3144,0),MATCH('Joined Data'!J$1,'Raw Election Data'!$A$1:$AN$1,0))</f>
        <v>7241</v>
      </c>
      <c r="K2815">
        <f>INDEX('Raw Election Data'!$A$1:$AN$3144,MATCH($C2815&amp;" "&amp;$B2815,'Raw Election Data'!$C$1:$C$3144,0),MATCH('Joined Data'!K$1,'Raw Election Data'!$A$1:$AN$1,0))</f>
        <v>3570</v>
      </c>
      <c r="L2815">
        <f>INDEX('Raw Election Data'!$A$1:$AN$3144,MATCH($C2815&amp;" "&amp;$B2815,'Raw Election Data'!$C$1:$C$3144,0),MATCH('Joined Data'!L$1,'Raw Election Data'!$A$1:$AN$1,0))</f>
        <v>11641</v>
      </c>
      <c r="M2815">
        <f>INDEX('Raw Election Data'!$A$1:$AN$3144,MATCH($C2815&amp;" "&amp;$B2815,'Raw Election Data'!$C$1:$C$3144,0),MATCH('Joined Data'!M$1,'Raw Election Data'!$A$1:$AN$1,0))</f>
        <v>0.62202559917532863</v>
      </c>
      <c r="N2815">
        <f>INDEX('Raw Election Data'!$A$1:$AN$3144,MATCH($C2815&amp;" "&amp;$B2815,'Raw Election Data'!$C$1:$C$3144,0),MATCH('Joined Data'!N$1,'Raw Election Data'!$A$1:$AN$1,0))</f>
        <v>0.30667468430547201</v>
      </c>
      <c r="O2815">
        <f>INDEX('Raw Election Data'!$A$1:$AN$3144,MATCH($C2815&amp;" "&amp;$B2815,'Raw Election Data'!$C$1:$C$3144,0),MATCH('Joined Data'!O$1,'Raw Election Data'!$A$1:$AN$1,0))</f>
        <v>3671</v>
      </c>
      <c r="P2815">
        <f>INDEX('Raw Election Data'!$A$1:$AN$3144,MATCH($C2815&amp;" "&amp;$B2815,'Raw Election Data'!$C$1:$C$3144,0),MATCH('Joined Data'!P$1,'Raw Election Data'!$A$1:$AN$1,0))</f>
        <v>-3671</v>
      </c>
      <c r="Q2815">
        <f>INDEX('Raw Election Data'!$A$1:$AN$3144,MATCH($C2815&amp;" "&amp;$B2815,'Raw Election Data'!$C$1:$C$3144,0),MATCH('Joined Data'!Q$1,'Raw Election Data'!$A$1:$AN$1,0))</f>
        <v>0.31535091486985661</v>
      </c>
      <c r="R2815">
        <f>INDEX('Raw Election Data'!$A$1:$AN$3144,MATCH($C2815&amp;" "&amp;$B2815,'Raw Election Data'!$C$1:$C$3144,0),MATCH('Joined Data'!R$1,'Raw Election Data'!$A$1:$AN$1,0))</f>
        <v>-0.31535091486985661</v>
      </c>
    </row>
    <row r="2816" spans="1:18" ht="13.5" hidden="1" customHeight="1" x14ac:dyDescent="0.15">
      <c r="A2816" t="s">
        <v>383</v>
      </c>
      <c r="B2816" t="s">
        <v>7038</v>
      </c>
      <c r="C2816" t="str">
        <f>INDEX(FIPS!$A$1:$E$3236,MATCH($F2816,FIPS!$D$1:$D$3236,0),5)</f>
        <v>Orange County</v>
      </c>
      <c r="D2816" t="s">
        <v>384</v>
      </c>
      <c r="E2816" s="15" t="s">
        <v>14</v>
      </c>
      <c r="F2816" t="s">
        <v>7057</v>
      </c>
      <c r="G2816" t="s">
        <v>435</v>
      </c>
      <c r="H2816" t="str">
        <f>IFERROR(VLOOKUP($G2816,'Team Colors'!$A:$B,2,0),"#c9c9c9")</f>
        <v>#c60c30</v>
      </c>
      <c r="I2816">
        <f>INDEX('Raw Election Data'!$A$1:$AN$3144,MATCH($C2816&amp;" "&amp;$B2816,'Raw Election Data'!$C$1:$C$3144,0),MATCH('Joined Data'!I$1,'Raw Election Data'!$A$1:$AN$1,0))</f>
        <v>28899</v>
      </c>
      <c r="J2816">
        <f>INDEX('Raw Election Data'!$A$1:$AN$3144,MATCH($C2816&amp;" "&amp;$B2816,'Raw Election Data'!$C$1:$C$3144,0),MATCH('Joined Data'!J$1,'Raw Election Data'!$A$1:$AN$1,0))</f>
        <v>7522</v>
      </c>
      <c r="K2816">
        <f>INDEX('Raw Election Data'!$A$1:$AN$3144,MATCH($C2816&amp;" "&amp;$B2816,'Raw Election Data'!$C$1:$C$3144,0),MATCH('Joined Data'!K$1,'Raw Election Data'!$A$1:$AN$1,0))</f>
        <v>4997</v>
      </c>
      <c r="L2816">
        <f>INDEX('Raw Election Data'!$A$1:$AN$3144,MATCH($C2816&amp;" "&amp;$B2816,'Raw Election Data'!$C$1:$C$3144,0),MATCH('Joined Data'!L$1,'Raw Election Data'!$A$1:$AN$1,0))</f>
        <v>13464</v>
      </c>
      <c r="M2816">
        <f>INDEX('Raw Election Data'!$A$1:$AN$3144,MATCH($C2816&amp;" "&amp;$B2816,'Raw Election Data'!$C$1:$C$3144,0),MATCH('Joined Data'!M$1,'Raw Election Data'!$A$1:$AN$1,0))</f>
        <v>0.55867498514557334</v>
      </c>
      <c r="N2816">
        <f>INDEX('Raw Election Data'!$A$1:$AN$3144,MATCH($C2816&amp;" "&amp;$B2816,'Raw Election Data'!$C$1:$C$3144,0),MATCH('Joined Data'!N$1,'Raw Election Data'!$A$1:$AN$1,0))</f>
        <v>0.37113784907902553</v>
      </c>
      <c r="O2816">
        <f>INDEX('Raw Election Data'!$A$1:$AN$3144,MATCH($C2816&amp;" "&amp;$B2816,'Raw Election Data'!$C$1:$C$3144,0),MATCH('Joined Data'!O$1,'Raw Election Data'!$A$1:$AN$1,0))</f>
        <v>2525</v>
      </c>
      <c r="P2816">
        <f>INDEX('Raw Election Data'!$A$1:$AN$3144,MATCH($C2816&amp;" "&amp;$B2816,'Raw Election Data'!$C$1:$C$3144,0),MATCH('Joined Data'!P$1,'Raw Election Data'!$A$1:$AN$1,0))</f>
        <v>-2525</v>
      </c>
      <c r="Q2816">
        <f>INDEX('Raw Election Data'!$A$1:$AN$3144,MATCH($C2816&amp;" "&amp;$B2816,'Raw Election Data'!$C$1:$C$3144,0),MATCH('Joined Data'!Q$1,'Raw Election Data'!$A$1:$AN$1,0))</f>
        <v>0.18753713606654782</v>
      </c>
      <c r="R2816">
        <f>INDEX('Raw Election Data'!$A$1:$AN$3144,MATCH($C2816&amp;" "&amp;$B2816,'Raw Election Data'!$C$1:$C$3144,0),MATCH('Joined Data'!R$1,'Raw Election Data'!$A$1:$AN$1,0))</f>
        <v>-0.18753713606654782</v>
      </c>
    </row>
    <row r="2817" spans="1:18" ht="13.5" hidden="1" customHeight="1" x14ac:dyDescent="0.15">
      <c r="A2817" t="s">
        <v>383</v>
      </c>
      <c r="B2817" t="s">
        <v>7038</v>
      </c>
      <c r="C2817" t="str">
        <f>INDEX(FIPS!$A$1:$E$3236,MATCH($F2817,FIPS!$D$1:$D$3236,0),5)</f>
        <v>Orleans County</v>
      </c>
      <c r="D2817" t="s">
        <v>384</v>
      </c>
      <c r="E2817" s="15" t="s">
        <v>15</v>
      </c>
      <c r="F2817" t="s">
        <v>7058</v>
      </c>
      <c r="G2817" t="s">
        <v>435</v>
      </c>
      <c r="H2817" t="str">
        <f>IFERROR(VLOOKUP($G2817,'Team Colors'!$A:$B,2,0),"#c9c9c9")</f>
        <v>#c60c30</v>
      </c>
      <c r="I2817">
        <f>INDEX('Raw Election Data'!$A$1:$AN$3144,MATCH($C2817&amp;" "&amp;$B2817,'Raw Election Data'!$C$1:$C$3144,0),MATCH('Joined Data'!I$1,'Raw Election Data'!$A$1:$AN$1,0))</f>
        <v>27100</v>
      </c>
      <c r="J2817">
        <f>INDEX('Raw Election Data'!$A$1:$AN$3144,MATCH($C2817&amp;" "&amp;$B2817,'Raw Election Data'!$C$1:$C$3144,0),MATCH('Joined Data'!J$1,'Raw Election Data'!$A$1:$AN$1,0))</f>
        <v>5181</v>
      </c>
      <c r="K2817">
        <f>INDEX('Raw Election Data'!$A$1:$AN$3144,MATCH($C2817&amp;" "&amp;$B2817,'Raw Election Data'!$C$1:$C$3144,0),MATCH('Joined Data'!K$1,'Raw Election Data'!$A$1:$AN$1,0))</f>
        <v>5158</v>
      </c>
      <c r="L2817">
        <f>INDEX('Raw Election Data'!$A$1:$AN$3144,MATCH($C2817&amp;" "&amp;$B2817,'Raw Election Data'!$C$1:$C$3144,0),MATCH('Joined Data'!L$1,'Raw Election Data'!$A$1:$AN$1,0))</f>
        <v>10988</v>
      </c>
      <c r="M2817">
        <f>INDEX('Raw Election Data'!$A$1:$AN$3144,MATCH($C2817&amp;" "&amp;$B2817,'Raw Election Data'!$C$1:$C$3144,0),MATCH('Joined Data'!M$1,'Raw Election Data'!$A$1:$AN$1,0))</f>
        <v>0.47151437932289769</v>
      </c>
      <c r="N2817">
        <f>INDEX('Raw Election Data'!$A$1:$AN$3144,MATCH($C2817&amp;" "&amp;$B2817,'Raw Election Data'!$C$1:$C$3144,0),MATCH('Joined Data'!N$1,'Raw Election Data'!$A$1:$AN$1,0))</f>
        <v>0.46942118674918093</v>
      </c>
      <c r="O2817">
        <f>INDEX('Raw Election Data'!$A$1:$AN$3144,MATCH($C2817&amp;" "&amp;$B2817,'Raw Election Data'!$C$1:$C$3144,0),MATCH('Joined Data'!O$1,'Raw Election Data'!$A$1:$AN$1,0))</f>
        <v>23</v>
      </c>
      <c r="P2817">
        <f>INDEX('Raw Election Data'!$A$1:$AN$3144,MATCH($C2817&amp;" "&amp;$B2817,'Raw Election Data'!$C$1:$C$3144,0),MATCH('Joined Data'!P$1,'Raw Election Data'!$A$1:$AN$1,0))</f>
        <v>-23</v>
      </c>
      <c r="Q2817">
        <f>INDEX('Raw Election Data'!$A$1:$AN$3144,MATCH($C2817&amp;" "&amp;$B2817,'Raw Election Data'!$C$1:$C$3144,0),MATCH('Joined Data'!Q$1,'Raw Election Data'!$A$1:$AN$1,0))</f>
        <v>2.0931925737167623E-3</v>
      </c>
      <c r="R2817">
        <f>INDEX('Raw Election Data'!$A$1:$AN$3144,MATCH($C2817&amp;" "&amp;$B2817,'Raw Election Data'!$C$1:$C$3144,0),MATCH('Joined Data'!R$1,'Raw Election Data'!$A$1:$AN$1,0))</f>
        <v>-2.0931925737167623E-3</v>
      </c>
    </row>
    <row r="2818" spans="1:18" ht="13.5" hidden="1" customHeight="1" x14ac:dyDescent="0.15">
      <c r="A2818" t="s">
        <v>383</v>
      </c>
      <c r="B2818" t="s">
        <v>7038</v>
      </c>
      <c r="C2818" t="str">
        <f>INDEX(FIPS!$A$1:$E$3236,MATCH($F2818,FIPS!$D$1:$D$3236,0),5)</f>
        <v>Rutland County</v>
      </c>
      <c r="D2818" t="s">
        <v>384</v>
      </c>
      <c r="E2818" s="15" t="s">
        <v>16</v>
      </c>
      <c r="F2818" t="s">
        <v>7060</v>
      </c>
      <c r="G2818" t="s">
        <v>435</v>
      </c>
      <c r="H2818" t="str">
        <f>IFERROR(VLOOKUP($G2818,'Team Colors'!$A:$B,2,0),"#c9c9c9")</f>
        <v>#c60c30</v>
      </c>
      <c r="I2818">
        <f>INDEX('Raw Election Data'!$A$1:$AN$3144,MATCH($C2818&amp;" "&amp;$B2818,'Raw Election Data'!$C$1:$C$3144,0),MATCH('Joined Data'!I$1,'Raw Election Data'!$A$1:$AN$1,0))</f>
        <v>59736</v>
      </c>
      <c r="J2818">
        <f>INDEX('Raw Election Data'!$A$1:$AN$3144,MATCH($C2818&amp;" "&amp;$B2818,'Raw Election Data'!$C$1:$C$3144,0),MATCH('Joined Data'!J$1,'Raw Election Data'!$A$1:$AN$1,0))</f>
        <v>13629</v>
      </c>
      <c r="K2818">
        <f>INDEX('Raw Election Data'!$A$1:$AN$3144,MATCH($C2818&amp;" "&amp;$B2818,'Raw Election Data'!$C$1:$C$3144,0),MATCH('Joined Data'!K$1,'Raw Election Data'!$A$1:$AN$1,0))</f>
        <v>12471</v>
      </c>
      <c r="L2818">
        <f>INDEX('Raw Election Data'!$A$1:$AN$3144,MATCH($C2818&amp;" "&amp;$B2818,'Raw Election Data'!$C$1:$C$3144,0),MATCH('Joined Data'!L$1,'Raw Election Data'!$A$1:$AN$1,0))</f>
        <v>27660</v>
      </c>
      <c r="M2818">
        <f>INDEX('Raw Election Data'!$A$1:$AN$3144,MATCH($C2818&amp;" "&amp;$B2818,'Raw Election Data'!$C$1:$C$3144,0),MATCH('Joined Data'!M$1,'Raw Election Data'!$A$1:$AN$1,0))</f>
        <v>0.49273318872017352</v>
      </c>
      <c r="N2818">
        <f>INDEX('Raw Election Data'!$A$1:$AN$3144,MATCH($C2818&amp;" "&amp;$B2818,'Raw Election Data'!$C$1:$C$3144,0),MATCH('Joined Data'!N$1,'Raw Election Data'!$A$1:$AN$1,0))</f>
        <v>0.45086767895878527</v>
      </c>
      <c r="O2818">
        <f>INDEX('Raw Election Data'!$A$1:$AN$3144,MATCH($C2818&amp;" "&amp;$B2818,'Raw Election Data'!$C$1:$C$3144,0),MATCH('Joined Data'!O$1,'Raw Election Data'!$A$1:$AN$1,0))</f>
        <v>1158</v>
      </c>
      <c r="P2818">
        <f>INDEX('Raw Election Data'!$A$1:$AN$3144,MATCH($C2818&amp;" "&amp;$B2818,'Raw Election Data'!$C$1:$C$3144,0),MATCH('Joined Data'!P$1,'Raw Election Data'!$A$1:$AN$1,0))</f>
        <v>-1158</v>
      </c>
      <c r="Q2818">
        <f>INDEX('Raw Election Data'!$A$1:$AN$3144,MATCH($C2818&amp;" "&amp;$B2818,'Raw Election Data'!$C$1:$C$3144,0),MATCH('Joined Data'!Q$1,'Raw Election Data'!$A$1:$AN$1,0))</f>
        <v>4.1865509761388253E-2</v>
      </c>
      <c r="R2818">
        <f>INDEX('Raw Election Data'!$A$1:$AN$3144,MATCH($C2818&amp;" "&amp;$B2818,'Raw Election Data'!$C$1:$C$3144,0),MATCH('Joined Data'!R$1,'Raw Election Data'!$A$1:$AN$1,0))</f>
        <v>-4.1865509761388253E-2</v>
      </c>
    </row>
    <row r="2819" spans="1:18" ht="13.5" hidden="1" customHeight="1" x14ac:dyDescent="0.15">
      <c r="A2819" t="s">
        <v>383</v>
      </c>
      <c r="B2819" t="s">
        <v>7038</v>
      </c>
      <c r="C2819" t="str">
        <f>INDEX(FIPS!$A$1:$E$3236,MATCH($F2819,FIPS!$D$1:$D$3236,0),5)</f>
        <v>Washington County</v>
      </c>
      <c r="D2819" t="s">
        <v>384</v>
      </c>
      <c r="E2819" s="15" t="s">
        <v>17</v>
      </c>
      <c r="F2819" t="s">
        <v>7063</v>
      </c>
      <c r="G2819" t="s">
        <v>435</v>
      </c>
      <c r="H2819" t="str">
        <f>IFERROR(VLOOKUP($G2819,'Team Colors'!$A:$B,2,0),"#c9c9c9")</f>
        <v>#c60c30</v>
      </c>
      <c r="I2819">
        <f>INDEX('Raw Election Data'!$A$1:$AN$3144,MATCH($C2819&amp;" "&amp;$B2819,'Raw Election Data'!$C$1:$C$3144,0),MATCH('Joined Data'!I$1,'Raw Election Data'!$A$1:$AN$1,0))</f>
        <v>58612</v>
      </c>
      <c r="J2819">
        <f>INDEX('Raw Election Data'!$A$1:$AN$3144,MATCH($C2819&amp;" "&amp;$B2819,'Raw Election Data'!$C$1:$C$3144,0),MATCH('Joined Data'!J$1,'Raw Election Data'!$A$1:$AN$1,0))</f>
        <v>18594</v>
      </c>
      <c r="K2819">
        <f>INDEX('Raw Election Data'!$A$1:$AN$3144,MATCH($C2819&amp;" "&amp;$B2819,'Raw Election Data'!$C$1:$C$3144,0),MATCH('Joined Data'!K$1,'Raw Election Data'!$A$1:$AN$1,0))</f>
        <v>7993</v>
      </c>
      <c r="L2819">
        <f>INDEX('Raw Election Data'!$A$1:$AN$3144,MATCH($C2819&amp;" "&amp;$B2819,'Raw Election Data'!$C$1:$C$3144,0),MATCH('Joined Data'!L$1,'Raw Election Data'!$A$1:$AN$1,0))</f>
        <v>28654</v>
      </c>
      <c r="M2819">
        <f>INDEX('Raw Election Data'!$A$1:$AN$3144,MATCH($C2819&amp;" "&amp;$B2819,'Raw Election Data'!$C$1:$C$3144,0),MATCH('Joined Data'!M$1,'Raw Election Data'!$A$1:$AN$1,0))</f>
        <v>0.64891463669993721</v>
      </c>
      <c r="N2819">
        <f>INDEX('Raw Election Data'!$A$1:$AN$3144,MATCH($C2819&amp;" "&amp;$B2819,'Raw Election Data'!$C$1:$C$3144,0),MATCH('Joined Data'!N$1,'Raw Election Data'!$A$1:$AN$1,0))</f>
        <v>0.27894883785858871</v>
      </c>
      <c r="O2819">
        <f>INDEX('Raw Election Data'!$A$1:$AN$3144,MATCH($C2819&amp;" "&amp;$B2819,'Raw Election Data'!$C$1:$C$3144,0),MATCH('Joined Data'!O$1,'Raw Election Data'!$A$1:$AN$1,0))</f>
        <v>10601</v>
      </c>
      <c r="P2819">
        <f>INDEX('Raw Election Data'!$A$1:$AN$3144,MATCH($C2819&amp;" "&amp;$B2819,'Raw Election Data'!$C$1:$C$3144,0),MATCH('Joined Data'!P$1,'Raw Election Data'!$A$1:$AN$1,0))</f>
        <v>-10601</v>
      </c>
      <c r="Q2819">
        <f>INDEX('Raw Election Data'!$A$1:$AN$3144,MATCH($C2819&amp;" "&amp;$B2819,'Raw Election Data'!$C$1:$C$3144,0),MATCH('Joined Data'!Q$1,'Raw Election Data'!$A$1:$AN$1,0))</f>
        <v>0.3699657988413485</v>
      </c>
      <c r="R2819">
        <f>INDEX('Raw Election Data'!$A$1:$AN$3144,MATCH($C2819&amp;" "&amp;$B2819,'Raw Election Data'!$C$1:$C$3144,0),MATCH('Joined Data'!R$1,'Raw Election Data'!$A$1:$AN$1,0))</f>
        <v>-0.3699657988413485</v>
      </c>
    </row>
    <row r="2820" spans="1:18" ht="13.5" hidden="1" customHeight="1" x14ac:dyDescent="0.15">
      <c r="A2820" t="s">
        <v>383</v>
      </c>
      <c r="B2820" t="s">
        <v>7038</v>
      </c>
      <c r="C2820" t="str">
        <f>INDEX(FIPS!$A$1:$E$3236,MATCH($F2820,FIPS!$D$1:$D$3236,0),5)</f>
        <v>Windham County</v>
      </c>
      <c r="D2820" t="s">
        <v>384</v>
      </c>
      <c r="E2820" s="15" t="s">
        <v>18</v>
      </c>
      <c r="F2820" t="s">
        <v>7066</v>
      </c>
      <c r="G2820" t="s">
        <v>435</v>
      </c>
      <c r="H2820" t="str">
        <f>IFERROR(VLOOKUP($G2820,'Team Colors'!$A:$B,2,0),"#c9c9c9")</f>
        <v>#c60c30</v>
      </c>
      <c r="I2820">
        <f>INDEX('Raw Election Data'!$A$1:$AN$3144,MATCH($C2820&amp;" "&amp;$B2820,'Raw Election Data'!$C$1:$C$3144,0),MATCH('Joined Data'!I$1,'Raw Election Data'!$A$1:$AN$1,0))</f>
        <v>43386</v>
      </c>
      <c r="J2820">
        <f>INDEX('Raw Election Data'!$A$1:$AN$3144,MATCH($C2820&amp;" "&amp;$B2820,'Raw Election Data'!$C$1:$C$3144,0),MATCH('Joined Data'!J$1,'Raw Election Data'!$A$1:$AN$1,0))</f>
        <v>14340</v>
      </c>
      <c r="K2820">
        <f>INDEX('Raw Election Data'!$A$1:$AN$3144,MATCH($C2820&amp;" "&amp;$B2820,'Raw Election Data'!$C$1:$C$3144,0),MATCH('Joined Data'!K$1,'Raw Election Data'!$A$1:$AN$1,0))</f>
        <v>5462</v>
      </c>
      <c r="L2820">
        <f>INDEX('Raw Election Data'!$A$1:$AN$3144,MATCH($C2820&amp;" "&amp;$B2820,'Raw Election Data'!$C$1:$C$3144,0),MATCH('Joined Data'!L$1,'Raw Election Data'!$A$1:$AN$1,0))</f>
        <v>21151</v>
      </c>
      <c r="M2820">
        <f>INDEX('Raw Election Data'!$A$1:$AN$3144,MATCH($C2820&amp;" "&amp;$B2820,'Raw Election Data'!$C$1:$C$3144,0),MATCH('Joined Data'!M$1,'Raw Election Data'!$A$1:$AN$1,0))</f>
        <v>0.67798212850456241</v>
      </c>
      <c r="N2820">
        <f>INDEX('Raw Election Data'!$A$1:$AN$3144,MATCH($C2820&amp;" "&amp;$B2820,'Raw Election Data'!$C$1:$C$3144,0),MATCH('Joined Data'!N$1,'Raw Election Data'!$A$1:$AN$1,0))</f>
        <v>0.25823838116401115</v>
      </c>
      <c r="O2820">
        <f>INDEX('Raw Election Data'!$A$1:$AN$3144,MATCH($C2820&amp;" "&amp;$B2820,'Raw Election Data'!$C$1:$C$3144,0),MATCH('Joined Data'!O$1,'Raw Election Data'!$A$1:$AN$1,0))</f>
        <v>8878</v>
      </c>
      <c r="P2820">
        <f>INDEX('Raw Election Data'!$A$1:$AN$3144,MATCH($C2820&amp;" "&amp;$B2820,'Raw Election Data'!$C$1:$C$3144,0),MATCH('Joined Data'!P$1,'Raw Election Data'!$A$1:$AN$1,0))</f>
        <v>-8878</v>
      </c>
      <c r="Q2820">
        <f>INDEX('Raw Election Data'!$A$1:$AN$3144,MATCH($C2820&amp;" "&amp;$B2820,'Raw Election Data'!$C$1:$C$3144,0),MATCH('Joined Data'!Q$1,'Raw Election Data'!$A$1:$AN$1,0))</f>
        <v>0.41974374734055125</v>
      </c>
      <c r="R2820">
        <f>INDEX('Raw Election Data'!$A$1:$AN$3144,MATCH($C2820&amp;" "&amp;$B2820,'Raw Election Data'!$C$1:$C$3144,0),MATCH('Joined Data'!R$1,'Raw Election Data'!$A$1:$AN$1,0))</f>
        <v>-0.41974374734055125</v>
      </c>
    </row>
    <row r="2821" spans="1:18" ht="13.5" hidden="1" customHeight="1" x14ac:dyDescent="0.15">
      <c r="A2821" t="s">
        <v>383</v>
      </c>
      <c r="B2821" t="s">
        <v>7038</v>
      </c>
      <c r="C2821" t="str">
        <f>INDEX(FIPS!$A$1:$E$3236,MATCH($F2821,FIPS!$D$1:$D$3236,0),5)</f>
        <v>Windsor County</v>
      </c>
      <c r="D2821" t="s">
        <v>384</v>
      </c>
      <c r="E2821" s="15" t="s">
        <v>19</v>
      </c>
      <c r="F2821" t="s">
        <v>7068</v>
      </c>
      <c r="G2821" t="s">
        <v>435</v>
      </c>
      <c r="H2821" t="str">
        <f>IFERROR(VLOOKUP($G2821,'Team Colors'!$A:$B,2,0),"#c9c9c9")</f>
        <v>#c60c30</v>
      </c>
      <c r="I2821">
        <f>INDEX('Raw Election Data'!$A$1:$AN$3144,MATCH($C2821&amp;" "&amp;$B2821,'Raw Election Data'!$C$1:$C$3144,0),MATCH('Joined Data'!I$1,'Raw Election Data'!$A$1:$AN$1,0))</f>
        <v>55737</v>
      </c>
      <c r="J2821">
        <f>INDEX('Raw Election Data'!$A$1:$AN$3144,MATCH($C2821&amp;" "&amp;$B2821,'Raw Election Data'!$C$1:$C$3144,0),MATCH('Joined Data'!J$1,'Raw Election Data'!$A$1:$AN$1,0))</f>
        <v>17544</v>
      </c>
      <c r="K2821">
        <f>INDEX('Raw Election Data'!$A$1:$AN$3144,MATCH($C2821&amp;" "&amp;$B2821,'Raw Election Data'!$C$1:$C$3144,0),MATCH('Joined Data'!K$1,'Raw Election Data'!$A$1:$AN$1,0))</f>
        <v>8604</v>
      </c>
      <c r="L2821">
        <f>INDEX('Raw Election Data'!$A$1:$AN$3144,MATCH($C2821&amp;" "&amp;$B2821,'Raw Election Data'!$C$1:$C$3144,0),MATCH('Joined Data'!L$1,'Raw Election Data'!$A$1:$AN$1,0))</f>
        <v>27832</v>
      </c>
      <c r="M2821">
        <f>INDEX('Raw Election Data'!$A$1:$AN$3144,MATCH($C2821&amp;" "&amp;$B2821,'Raw Election Data'!$C$1:$C$3144,0),MATCH('Joined Data'!M$1,'Raw Election Data'!$A$1:$AN$1,0))</f>
        <v>0.63035354987065251</v>
      </c>
      <c r="N2821">
        <f>INDEX('Raw Election Data'!$A$1:$AN$3144,MATCH($C2821&amp;" "&amp;$B2821,'Raw Election Data'!$C$1:$C$3144,0),MATCH('Joined Data'!N$1,'Raw Election Data'!$A$1:$AN$1,0))</f>
        <v>0.30914055763150333</v>
      </c>
      <c r="O2821">
        <f>INDEX('Raw Election Data'!$A$1:$AN$3144,MATCH($C2821&amp;" "&amp;$B2821,'Raw Election Data'!$C$1:$C$3144,0),MATCH('Joined Data'!O$1,'Raw Election Data'!$A$1:$AN$1,0))</f>
        <v>8940</v>
      </c>
      <c r="P2821">
        <f>INDEX('Raw Election Data'!$A$1:$AN$3144,MATCH($C2821&amp;" "&amp;$B2821,'Raw Election Data'!$C$1:$C$3144,0),MATCH('Joined Data'!P$1,'Raw Election Data'!$A$1:$AN$1,0))</f>
        <v>-8940</v>
      </c>
      <c r="Q2821">
        <f>INDEX('Raw Election Data'!$A$1:$AN$3144,MATCH($C2821&amp;" "&amp;$B2821,'Raw Election Data'!$C$1:$C$3144,0),MATCH('Joined Data'!Q$1,'Raw Election Data'!$A$1:$AN$1,0))</f>
        <v>0.32121299223914918</v>
      </c>
      <c r="R2821">
        <f>INDEX('Raw Election Data'!$A$1:$AN$3144,MATCH($C2821&amp;" "&amp;$B2821,'Raw Election Data'!$C$1:$C$3144,0),MATCH('Joined Data'!R$1,'Raw Election Data'!$A$1:$AN$1,0))</f>
        <v>-0.32121299223914918</v>
      </c>
    </row>
    <row r="2822" spans="1:18" ht="13.5" hidden="1" customHeight="1" x14ac:dyDescent="0.15">
      <c r="A2822" t="s">
        <v>385</v>
      </c>
      <c r="B2822" t="s">
        <v>7069</v>
      </c>
      <c r="C2822" t="str">
        <f>INDEX(FIPS!$A$1:$E$3236,MATCH($F2822,FIPS!$D$1:$D$3236,0),5)</f>
        <v>Accomack County</v>
      </c>
      <c r="D2822" t="s">
        <v>386</v>
      </c>
      <c r="E2822" s="15" t="s">
        <v>6</v>
      </c>
      <c r="F2822" t="s">
        <v>7071</v>
      </c>
      <c r="G2822" t="s">
        <v>7793</v>
      </c>
      <c r="H2822" t="str">
        <f>IFERROR(VLOOKUP($G2822,'Team Colors'!$A:$B,2,0),"#c9c9c9")</f>
        <v>#773141</v>
      </c>
      <c r="I2822">
        <f>INDEX('Raw Election Data'!$A$1:$AN$3144,MATCH($C2822&amp;" "&amp;$B2822,'Raw Election Data'!$C$1:$C$3144,0),MATCH('Joined Data'!I$1,'Raw Election Data'!$A$1:$AN$1,0))</f>
        <v>32973</v>
      </c>
      <c r="J2822">
        <f>INDEX('Raw Election Data'!$A$1:$AN$3144,MATCH($C2822&amp;" "&amp;$B2822,'Raw Election Data'!$C$1:$C$3144,0),MATCH('Joined Data'!J$1,'Raw Election Data'!$A$1:$AN$1,0))</f>
        <v>6737</v>
      </c>
      <c r="K2822">
        <f>INDEX('Raw Election Data'!$A$1:$AN$3144,MATCH($C2822&amp;" "&amp;$B2822,'Raw Election Data'!$C$1:$C$3144,0),MATCH('Joined Data'!K$1,'Raw Election Data'!$A$1:$AN$1,0))</f>
        <v>8582</v>
      </c>
      <c r="L2822">
        <f>INDEX('Raw Election Data'!$A$1:$AN$3144,MATCH($C2822&amp;" "&amp;$B2822,'Raw Election Data'!$C$1:$C$3144,0),MATCH('Joined Data'!L$1,'Raw Election Data'!$A$1:$AN$1,0))</f>
        <v>15755</v>
      </c>
      <c r="M2822">
        <f>INDEX('Raw Election Data'!$A$1:$AN$3144,MATCH($C2822&amp;" "&amp;$B2822,'Raw Election Data'!$C$1:$C$3144,0),MATCH('Joined Data'!M$1,'Raw Election Data'!$A$1:$AN$1,0))</f>
        <v>0.42761028245001587</v>
      </c>
      <c r="N2822">
        <f>INDEX('Raw Election Data'!$A$1:$AN$3144,MATCH($C2822&amp;" "&amp;$B2822,'Raw Election Data'!$C$1:$C$3144,0),MATCH('Joined Data'!N$1,'Raw Election Data'!$A$1:$AN$1,0))</f>
        <v>0.54471596318629012</v>
      </c>
      <c r="O2822">
        <f>INDEX('Raw Election Data'!$A$1:$AN$3144,MATCH($C2822&amp;" "&amp;$B2822,'Raw Election Data'!$C$1:$C$3144,0),MATCH('Joined Data'!O$1,'Raw Election Data'!$A$1:$AN$1,0))</f>
        <v>-1845</v>
      </c>
      <c r="P2822">
        <f>INDEX('Raw Election Data'!$A$1:$AN$3144,MATCH($C2822&amp;" "&amp;$B2822,'Raw Election Data'!$C$1:$C$3144,0),MATCH('Joined Data'!P$1,'Raw Election Data'!$A$1:$AN$1,0))</f>
        <v>1845</v>
      </c>
      <c r="Q2822">
        <f>INDEX('Raw Election Data'!$A$1:$AN$3144,MATCH($C2822&amp;" "&amp;$B2822,'Raw Election Data'!$C$1:$C$3144,0),MATCH('Joined Data'!Q$1,'Raw Election Data'!$A$1:$AN$1,0))</f>
        <v>-0.11710568073627425</v>
      </c>
      <c r="R2822">
        <f>INDEX('Raw Election Data'!$A$1:$AN$3144,MATCH($C2822&amp;" "&amp;$B2822,'Raw Election Data'!$C$1:$C$3144,0),MATCH('Joined Data'!R$1,'Raw Election Data'!$A$1:$AN$1,0))</f>
        <v>0.11710568073627425</v>
      </c>
    </row>
    <row r="2823" spans="1:18" ht="13.5" hidden="1" customHeight="1" x14ac:dyDescent="0.15">
      <c r="A2823" t="s">
        <v>385</v>
      </c>
      <c r="B2823" t="s">
        <v>7069</v>
      </c>
      <c r="C2823" t="str">
        <f>INDEX(FIPS!$A$1:$E$3236,MATCH($F2823,FIPS!$D$1:$D$3236,0),5)</f>
        <v>Albemarle County</v>
      </c>
      <c r="D2823" t="s">
        <v>386</v>
      </c>
      <c r="E2823" s="15" t="s">
        <v>7</v>
      </c>
      <c r="F2823" t="s">
        <v>7073</v>
      </c>
      <c r="G2823" t="s">
        <v>7793</v>
      </c>
      <c r="H2823" t="str">
        <f>IFERROR(VLOOKUP($G2823,'Team Colors'!$A:$B,2,0),"#c9c9c9")</f>
        <v>#773141</v>
      </c>
      <c r="I2823">
        <f>INDEX('Raw Election Data'!$A$1:$AN$3144,MATCH($C2823&amp;" "&amp;$B2823,'Raw Election Data'!$C$1:$C$3144,0),MATCH('Joined Data'!I$1,'Raw Election Data'!$A$1:$AN$1,0))</f>
        <v>105703</v>
      </c>
      <c r="J2823">
        <f>INDEX('Raw Election Data'!$A$1:$AN$3144,MATCH($C2823&amp;" "&amp;$B2823,'Raw Election Data'!$C$1:$C$3144,0),MATCH('Joined Data'!J$1,'Raw Election Data'!$A$1:$AN$1,0))</f>
        <v>33297</v>
      </c>
      <c r="K2823">
        <f>INDEX('Raw Election Data'!$A$1:$AN$3144,MATCH($C2823&amp;" "&amp;$B2823,'Raw Election Data'!$C$1:$C$3144,0),MATCH('Joined Data'!K$1,'Raw Election Data'!$A$1:$AN$1,0))</f>
        <v>19232</v>
      </c>
      <c r="L2823">
        <f>INDEX('Raw Election Data'!$A$1:$AN$3144,MATCH($C2823&amp;" "&amp;$B2823,'Raw Election Data'!$C$1:$C$3144,0),MATCH('Joined Data'!L$1,'Raw Election Data'!$A$1:$AN$1,0))</f>
        <v>56134</v>
      </c>
      <c r="M2823">
        <f>INDEX('Raw Election Data'!$A$1:$AN$3144,MATCH($C2823&amp;" "&amp;$B2823,'Raw Election Data'!$C$1:$C$3144,0),MATCH('Joined Data'!M$1,'Raw Election Data'!$A$1:$AN$1,0))</f>
        <v>0.59316991484661707</v>
      </c>
      <c r="N2823">
        <f>INDEX('Raw Election Data'!$A$1:$AN$3144,MATCH($C2823&amp;" "&amp;$B2823,'Raw Election Data'!$C$1:$C$3144,0),MATCH('Joined Data'!N$1,'Raw Election Data'!$A$1:$AN$1,0))</f>
        <v>0.34260875761570525</v>
      </c>
      <c r="O2823">
        <f>INDEX('Raw Election Data'!$A$1:$AN$3144,MATCH($C2823&amp;" "&amp;$B2823,'Raw Election Data'!$C$1:$C$3144,0),MATCH('Joined Data'!O$1,'Raw Election Data'!$A$1:$AN$1,0))</f>
        <v>14065</v>
      </c>
      <c r="P2823">
        <f>INDEX('Raw Election Data'!$A$1:$AN$3144,MATCH($C2823&amp;" "&amp;$B2823,'Raw Election Data'!$C$1:$C$3144,0),MATCH('Joined Data'!P$1,'Raw Election Data'!$A$1:$AN$1,0))</f>
        <v>-14065</v>
      </c>
      <c r="Q2823">
        <f>INDEX('Raw Election Data'!$A$1:$AN$3144,MATCH($C2823&amp;" "&amp;$B2823,'Raw Election Data'!$C$1:$C$3144,0),MATCH('Joined Data'!Q$1,'Raw Election Data'!$A$1:$AN$1,0))</f>
        <v>0.25056115723091182</v>
      </c>
      <c r="R2823">
        <f>INDEX('Raw Election Data'!$A$1:$AN$3144,MATCH($C2823&amp;" "&amp;$B2823,'Raw Election Data'!$C$1:$C$3144,0),MATCH('Joined Data'!R$1,'Raw Election Data'!$A$1:$AN$1,0))</f>
        <v>-0.25056115723091182</v>
      </c>
    </row>
    <row r="2824" spans="1:18" ht="13.5" hidden="1" customHeight="1" x14ac:dyDescent="0.15">
      <c r="A2824" t="s">
        <v>385</v>
      </c>
      <c r="B2824" t="s">
        <v>7069</v>
      </c>
      <c r="C2824" t="str">
        <f>INDEX(FIPS!$A$1:$E$3236,MATCH($F2824,FIPS!$D$1:$D$3236,0),5)</f>
        <v>Alleghany County</v>
      </c>
      <c r="D2824" t="s">
        <v>386</v>
      </c>
      <c r="E2824" s="15" t="s">
        <v>8</v>
      </c>
      <c r="F2824" t="s">
        <v>7076</v>
      </c>
      <c r="G2824" t="s">
        <v>7793</v>
      </c>
      <c r="H2824" t="str">
        <f>IFERROR(VLOOKUP($G2824,'Team Colors'!$A:$B,2,0),"#c9c9c9")</f>
        <v>#773141</v>
      </c>
      <c r="I2824">
        <f>INDEX('Raw Election Data'!$A$1:$AN$3144,MATCH($C2824&amp;" "&amp;$B2824,'Raw Election Data'!$C$1:$C$3144,0),MATCH('Joined Data'!I$1,'Raw Election Data'!$A$1:$AN$1,0))</f>
        <v>15677</v>
      </c>
      <c r="J2824">
        <f>INDEX('Raw Election Data'!$A$1:$AN$3144,MATCH($C2824&amp;" "&amp;$B2824,'Raw Election Data'!$C$1:$C$3144,0),MATCH('Joined Data'!J$1,'Raw Election Data'!$A$1:$AN$1,0))</f>
        <v>2165</v>
      </c>
      <c r="K2824">
        <f>INDEX('Raw Election Data'!$A$1:$AN$3144,MATCH($C2824&amp;" "&amp;$B2824,'Raw Election Data'!$C$1:$C$3144,0),MATCH('Joined Data'!K$1,'Raw Election Data'!$A$1:$AN$1,0))</f>
        <v>4873</v>
      </c>
      <c r="L2824">
        <f>INDEX('Raw Election Data'!$A$1:$AN$3144,MATCH($C2824&amp;" "&amp;$B2824,'Raw Election Data'!$C$1:$C$3144,0),MATCH('Joined Data'!L$1,'Raw Election Data'!$A$1:$AN$1,0))</f>
        <v>7306</v>
      </c>
      <c r="M2824">
        <f>INDEX('Raw Election Data'!$A$1:$AN$3144,MATCH($C2824&amp;" "&amp;$B2824,'Raw Election Data'!$C$1:$C$3144,0),MATCH('Joined Data'!M$1,'Raw Election Data'!$A$1:$AN$1,0))</f>
        <v>0.29633178209690664</v>
      </c>
      <c r="N2824">
        <f>INDEX('Raw Election Data'!$A$1:$AN$3144,MATCH($C2824&amp;" "&amp;$B2824,'Raw Election Data'!$C$1:$C$3144,0),MATCH('Joined Data'!N$1,'Raw Election Data'!$A$1:$AN$1,0))</f>
        <v>0.6669860388721599</v>
      </c>
      <c r="O2824">
        <f>INDEX('Raw Election Data'!$A$1:$AN$3144,MATCH($C2824&amp;" "&amp;$B2824,'Raw Election Data'!$C$1:$C$3144,0),MATCH('Joined Data'!O$1,'Raw Election Data'!$A$1:$AN$1,0))</f>
        <v>-2708</v>
      </c>
      <c r="P2824">
        <f>INDEX('Raw Election Data'!$A$1:$AN$3144,MATCH($C2824&amp;" "&amp;$B2824,'Raw Election Data'!$C$1:$C$3144,0),MATCH('Joined Data'!P$1,'Raw Election Data'!$A$1:$AN$1,0))</f>
        <v>2708</v>
      </c>
      <c r="Q2824">
        <f>INDEX('Raw Election Data'!$A$1:$AN$3144,MATCH($C2824&amp;" "&amp;$B2824,'Raw Election Data'!$C$1:$C$3144,0),MATCH('Joined Data'!Q$1,'Raw Election Data'!$A$1:$AN$1,0))</f>
        <v>-0.37065425677525327</v>
      </c>
      <c r="R2824">
        <f>INDEX('Raw Election Data'!$A$1:$AN$3144,MATCH($C2824&amp;" "&amp;$B2824,'Raw Election Data'!$C$1:$C$3144,0),MATCH('Joined Data'!R$1,'Raw Election Data'!$A$1:$AN$1,0))</f>
        <v>0.37065425677525327</v>
      </c>
    </row>
    <row r="2825" spans="1:18" ht="13.5" hidden="1" customHeight="1" x14ac:dyDescent="0.15">
      <c r="A2825" t="s">
        <v>385</v>
      </c>
      <c r="B2825" t="s">
        <v>7069</v>
      </c>
      <c r="C2825" t="str">
        <f>INDEX(FIPS!$A$1:$E$3236,MATCH($F2825,FIPS!$D$1:$D$3236,0),5)</f>
        <v>Amelia County</v>
      </c>
      <c r="D2825" t="s">
        <v>386</v>
      </c>
      <c r="E2825" s="15" t="s">
        <v>9</v>
      </c>
      <c r="F2825" t="s">
        <v>7078</v>
      </c>
      <c r="G2825" t="s">
        <v>439</v>
      </c>
      <c r="H2825" t="str">
        <f>IFERROR(VLOOKUP($G2825,'Team Colors'!$A:$B,2,0),"#c9c9c9")</f>
        <v>#002244</v>
      </c>
      <c r="I2825">
        <f>INDEX('Raw Election Data'!$A$1:$AN$3144,MATCH($C2825&amp;" "&amp;$B2825,'Raw Election Data'!$C$1:$C$3144,0),MATCH('Joined Data'!I$1,'Raw Election Data'!$A$1:$AN$1,0))</f>
        <v>12903</v>
      </c>
      <c r="J2825">
        <f>INDEX('Raw Election Data'!$A$1:$AN$3144,MATCH($C2825&amp;" "&amp;$B2825,'Raw Election Data'!$C$1:$C$3144,0),MATCH('Joined Data'!J$1,'Raw Election Data'!$A$1:$AN$1,0))</f>
        <v>2150</v>
      </c>
      <c r="K2825">
        <f>INDEX('Raw Election Data'!$A$1:$AN$3144,MATCH($C2825&amp;" "&amp;$B2825,'Raw Election Data'!$C$1:$C$3144,0),MATCH('Joined Data'!K$1,'Raw Election Data'!$A$1:$AN$1,0))</f>
        <v>4704</v>
      </c>
      <c r="L2825">
        <f>INDEX('Raw Election Data'!$A$1:$AN$3144,MATCH($C2825&amp;" "&amp;$B2825,'Raw Election Data'!$C$1:$C$3144,0),MATCH('Joined Data'!L$1,'Raw Election Data'!$A$1:$AN$1,0))</f>
        <v>7035</v>
      </c>
      <c r="M2825">
        <f>INDEX('Raw Election Data'!$A$1:$AN$3144,MATCH($C2825&amp;" "&amp;$B2825,'Raw Election Data'!$C$1:$C$3144,0),MATCH('Joined Data'!M$1,'Raw Election Data'!$A$1:$AN$1,0))</f>
        <v>0.30561478322672353</v>
      </c>
      <c r="N2825">
        <f>INDEX('Raw Election Data'!$A$1:$AN$3144,MATCH($C2825&amp;" "&amp;$B2825,'Raw Election Data'!$C$1:$C$3144,0),MATCH('Joined Data'!N$1,'Raw Election Data'!$A$1:$AN$1,0))</f>
        <v>0.66865671641791047</v>
      </c>
      <c r="O2825">
        <f>INDEX('Raw Election Data'!$A$1:$AN$3144,MATCH($C2825&amp;" "&amp;$B2825,'Raw Election Data'!$C$1:$C$3144,0),MATCH('Joined Data'!O$1,'Raw Election Data'!$A$1:$AN$1,0))</f>
        <v>-2554</v>
      </c>
      <c r="P2825">
        <f>INDEX('Raw Election Data'!$A$1:$AN$3144,MATCH($C2825&amp;" "&amp;$B2825,'Raw Election Data'!$C$1:$C$3144,0),MATCH('Joined Data'!P$1,'Raw Election Data'!$A$1:$AN$1,0))</f>
        <v>2554</v>
      </c>
      <c r="Q2825">
        <f>INDEX('Raw Election Data'!$A$1:$AN$3144,MATCH($C2825&amp;" "&amp;$B2825,'Raw Election Data'!$C$1:$C$3144,0),MATCH('Joined Data'!Q$1,'Raw Election Data'!$A$1:$AN$1,0))</f>
        <v>-0.36304193319118694</v>
      </c>
      <c r="R2825">
        <f>INDEX('Raw Election Data'!$A$1:$AN$3144,MATCH($C2825&amp;" "&amp;$B2825,'Raw Election Data'!$C$1:$C$3144,0),MATCH('Joined Data'!R$1,'Raw Election Data'!$A$1:$AN$1,0))</f>
        <v>0.36304193319118694</v>
      </c>
    </row>
    <row r="2826" spans="1:18" ht="13.5" hidden="1" customHeight="1" x14ac:dyDescent="0.15">
      <c r="A2826" t="s">
        <v>385</v>
      </c>
      <c r="B2826" t="s">
        <v>7069</v>
      </c>
      <c r="C2826" t="str">
        <f>INDEX(FIPS!$A$1:$E$3236,MATCH($F2826,FIPS!$D$1:$D$3236,0),5)</f>
        <v>Amherst County</v>
      </c>
      <c r="D2826" t="s">
        <v>386</v>
      </c>
      <c r="E2826" s="15" t="s">
        <v>10</v>
      </c>
      <c r="F2826" t="s">
        <v>7082</v>
      </c>
      <c r="G2826" t="s">
        <v>7793</v>
      </c>
      <c r="H2826" t="str">
        <f>IFERROR(VLOOKUP($G2826,'Team Colors'!$A:$B,2,0),"#c9c9c9")</f>
        <v>#773141</v>
      </c>
      <c r="I2826">
        <f>INDEX('Raw Election Data'!$A$1:$AN$3144,MATCH($C2826&amp;" "&amp;$B2826,'Raw Election Data'!$C$1:$C$3144,0),MATCH('Joined Data'!I$1,'Raw Election Data'!$A$1:$AN$1,0))</f>
        <v>31914</v>
      </c>
      <c r="J2826">
        <f>INDEX('Raw Election Data'!$A$1:$AN$3144,MATCH($C2826&amp;" "&amp;$B2826,'Raw Election Data'!$C$1:$C$3144,0),MATCH('Joined Data'!J$1,'Raw Election Data'!$A$1:$AN$1,0))</f>
        <v>4986</v>
      </c>
      <c r="K2826">
        <f>INDEX('Raw Election Data'!$A$1:$AN$3144,MATCH($C2826&amp;" "&amp;$B2826,'Raw Election Data'!$C$1:$C$3144,0),MATCH('Joined Data'!K$1,'Raw Election Data'!$A$1:$AN$1,0))</f>
        <v>9643</v>
      </c>
      <c r="L2826">
        <f>INDEX('Raw Election Data'!$A$1:$AN$3144,MATCH($C2826&amp;" "&amp;$B2826,'Raw Election Data'!$C$1:$C$3144,0),MATCH('Joined Data'!L$1,'Raw Election Data'!$A$1:$AN$1,0))</f>
        <v>15164</v>
      </c>
      <c r="M2826">
        <f>INDEX('Raw Election Data'!$A$1:$AN$3144,MATCH($C2826&amp;" "&amp;$B2826,'Raw Election Data'!$C$1:$C$3144,0),MATCH('Joined Data'!M$1,'Raw Election Data'!$A$1:$AN$1,0))</f>
        <v>0.32880506462674758</v>
      </c>
      <c r="N2826">
        <f>INDEX('Raw Election Data'!$A$1:$AN$3144,MATCH($C2826&amp;" "&amp;$B2826,'Raw Election Data'!$C$1:$C$3144,0),MATCH('Joined Data'!N$1,'Raw Election Data'!$A$1:$AN$1,0))</f>
        <v>0.63591400685834876</v>
      </c>
      <c r="O2826">
        <f>INDEX('Raw Election Data'!$A$1:$AN$3144,MATCH($C2826&amp;" "&amp;$B2826,'Raw Election Data'!$C$1:$C$3144,0),MATCH('Joined Data'!O$1,'Raw Election Data'!$A$1:$AN$1,0))</f>
        <v>-4657</v>
      </c>
      <c r="P2826">
        <f>INDEX('Raw Election Data'!$A$1:$AN$3144,MATCH($C2826&amp;" "&amp;$B2826,'Raw Election Data'!$C$1:$C$3144,0),MATCH('Joined Data'!P$1,'Raw Election Data'!$A$1:$AN$1,0))</f>
        <v>4657</v>
      </c>
      <c r="Q2826">
        <f>INDEX('Raw Election Data'!$A$1:$AN$3144,MATCH($C2826&amp;" "&amp;$B2826,'Raw Election Data'!$C$1:$C$3144,0),MATCH('Joined Data'!Q$1,'Raw Election Data'!$A$1:$AN$1,0))</f>
        <v>-0.30710894223160118</v>
      </c>
      <c r="R2826">
        <f>INDEX('Raw Election Data'!$A$1:$AN$3144,MATCH($C2826&amp;" "&amp;$B2826,'Raw Election Data'!$C$1:$C$3144,0),MATCH('Joined Data'!R$1,'Raw Election Data'!$A$1:$AN$1,0))</f>
        <v>0.30710894223160118</v>
      </c>
    </row>
    <row r="2827" spans="1:18" ht="13.5" hidden="1" customHeight="1" x14ac:dyDescent="0.15">
      <c r="A2827" t="s">
        <v>385</v>
      </c>
      <c r="B2827" t="s">
        <v>7069</v>
      </c>
      <c r="C2827" t="str">
        <f>INDEX(FIPS!$A$1:$E$3236,MATCH($F2827,FIPS!$D$1:$D$3236,0),5)</f>
        <v>Appomattox County</v>
      </c>
      <c r="D2827" t="s">
        <v>386</v>
      </c>
      <c r="E2827" s="15" t="s">
        <v>11</v>
      </c>
      <c r="F2827" t="s">
        <v>7086</v>
      </c>
      <c r="G2827" t="s">
        <v>439</v>
      </c>
      <c r="H2827" t="str">
        <f>IFERROR(VLOOKUP($G2827,'Team Colors'!$A:$B,2,0),"#c9c9c9")</f>
        <v>#002244</v>
      </c>
      <c r="I2827">
        <f>INDEX('Raw Election Data'!$A$1:$AN$3144,MATCH($C2827&amp;" "&amp;$B2827,'Raw Election Data'!$C$1:$C$3144,0),MATCH('Joined Data'!I$1,'Raw Election Data'!$A$1:$AN$1,0))</f>
        <v>15414</v>
      </c>
      <c r="J2827">
        <f>INDEX('Raw Election Data'!$A$1:$AN$3144,MATCH($C2827&amp;" "&amp;$B2827,'Raw Election Data'!$C$1:$C$3144,0),MATCH('Joined Data'!J$1,'Raw Election Data'!$A$1:$AN$1,0))</f>
        <v>2023</v>
      </c>
      <c r="K2827">
        <f>INDEX('Raw Election Data'!$A$1:$AN$3144,MATCH($C2827&amp;" "&amp;$B2827,'Raw Election Data'!$C$1:$C$3144,0),MATCH('Joined Data'!K$1,'Raw Election Data'!$A$1:$AN$1,0))</f>
        <v>5714</v>
      </c>
      <c r="L2827">
        <f>INDEX('Raw Election Data'!$A$1:$AN$3144,MATCH($C2827&amp;" "&amp;$B2827,'Raw Election Data'!$C$1:$C$3144,0),MATCH('Joined Data'!L$1,'Raw Election Data'!$A$1:$AN$1,0))</f>
        <v>7954</v>
      </c>
      <c r="M2827">
        <f>INDEX('Raw Election Data'!$A$1:$AN$3144,MATCH($C2827&amp;" "&amp;$B2827,'Raw Election Data'!$C$1:$C$3144,0),MATCH('Joined Data'!M$1,'Raw Election Data'!$A$1:$AN$1,0))</f>
        <v>0.25433744028161931</v>
      </c>
      <c r="N2827">
        <f>INDEX('Raw Election Data'!$A$1:$AN$3144,MATCH($C2827&amp;" "&amp;$B2827,'Raw Election Data'!$C$1:$C$3144,0),MATCH('Joined Data'!N$1,'Raw Election Data'!$A$1:$AN$1,0))</f>
        <v>0.71838068896152885</v>
      </c>
      <c r="O2827">
        <f>INDEX('Raw Election Data'!$A$1:$AN$3144,MATCH($C2827&amp;" "&amp;$B2827,'Raw Election Data'!$C$1:$C$3144,0),MATCH('Joined Data'!O$1,'Raw Election Data'!$A$1:$AN$1,0))</f>
        <v>-3691</v>
      </c>
      <c r="P2827">
        <f>INDEX('Raw Election Data'!$A$1:$AN$3144,MATCH($C2827&amp;" "&amp;$B2827,'Raw Election Data'!$C$1:$C$3144,0),MATCH('Joined Data'!P$1,'Raw Election Data'!$A$1:$AN$1,0))</f>
        <v>3691</v>
      </c>
      <c r="Q2827">
        <f>INDEX('Raw Election Data'!$A$1:$AN$3144,MATCH($C2827&amp;" "&amp;$B2827,'Raw Election Data'!$C$1:$C$3144,0),MATCH('Joined Data'!Q$1,'Raw Election Data'!$A$1:$AN$1,0))</f>
        <v>-0.46404324867990954</v>
      </c>
      <c r="R2827">
        <f>INDEX('Raw Election Data'!$A$1:$AN$3144,MATCH($C2827&amp;" "&amp;$B2827,'Raw Election Data'!$C$1:$C$3144,0),MATCH('Joined Data'!R$1,'Raw Election Data'!$A$1:$AN$1,0))</f>
        <v>0.46404324867990954</v>
      </c>
    </row>
    <row r="2828" spans="1:18" ht="13.5" hidden="1" customHeight="1" x14ac:dyDescent="0.15">
      <c r="A2828" t="s">
        <v>385</v>
      </c>
      <c r="B2828" t="s">
        <v>7069</v>
      </c>
      <c r="C2828" t="str">
        <f>INDEX(FIPS!$A$1:$E$3236,MATCH($F2828,FIPS!$D$1:$D$3236,0),5)</f>
        <v>Arlington County</v>
      </c>
      <c r="D2828" t="s">
        <v>386</v>
      </c>
      <c r="E2828" s="15" t="s">
        <v>12</v>
      </c>
      <c r="F2828" t="s">
        <v>7088</v>
      </c>
      <c r="G2828" t="s">
        <v>7793</v>
      </c>
      <c r="H2828" t="str">
        <f>IFERROR(VLOOKUP($G2828,'Team Colors'!$A:$B,2,0),"#c9c9c9")</f>
        <v>#773141</v>
      </c>
      <c r="I2828">
        <f>INDEX('Raw Election Data'!$A$1:$AN$3144,MATCH($C2828&amp;" "&amp;$B2828,'Raw Election Data'!$C$1:$C$3144,0),MATCH('Joined Data'!I$1,'Raw Election Data'!$A$1:$AN$1,0))</f>
        <v>229164</v>
      </c>
      <c r="J2828">
        <f>INDEX('Raw Election Data'!$A$1:$AN$3144,MATCH($C2828&amp;" "&amp;$B2828,'Raw Election Data'!$C$1:$C$3144,0),MATCH('Joined Data'!J$1,'Raw Election Data'!$A$1:$AN$1,0))</f>
        <v>91879</v>
      </c>
      <c r="K2828">
        <f>INDEX('Raw Election Data'!$A$1:$AN$3144,MATCH($C2828&amp;" "&amp;$B2828,'Raw Election Data'!$C$1:$C$3144,0),MATCH('Joined Data'!K$1,'Raw Election Data'!$A$1:$AN$1,0))</f>
        <v>20155</v>
      </c>
      <c r="L2828">
        <f>INDEX('Raw Election Data'!$A$1:$AN$3144,MATCH($C2828&amp;" "&amp;$B2828,'Raw Election Data'!$C$1:$C$3144,0),MATCH('Joined Data'!L$1,'Raw Election Data'!$A$1:$AN$1,0))</f>
        <v>119344</v>
      </c>
      <c r="M2828">
        <f>INDEX('Raw Election Data'!$A$1:$AN$3144,MATCH($C2828&amp;" "&amp;$B2828,'Raw Election Data'!$C$1:$C$3144,0),MATCH('Joined Data'!M$1,'Raw Election Data'!$A$1:$AN$1,0))</f>
        <v>0.76986693926799843</v>
      </c>
      <c r="N2828">
        <f>INDEX('Raw Election Data'!$A$1:$AN$3144,MATCH($C2828&amp;" "&amp;$B2828,'Raw Election Data'!$C$1:$C$3144,0),MATCH('Joined Data'!N$1,'Raw Election Data'!$A$1:$AN$1,0))</f>
        <v>0.16888155248692854</v>
      </c>
      <c r="O2828">
        <f>INDEX('Raw Election Data'!$A$1:$AN$3144,MATCH($C2828&amp;" "&amp;$B2828,'Raw Election Data'!$C$1:$C$3144,0),MATCH('Joined Data'!O$1,'Raw Election Data'!$A$1:$AN$1,0))</f>
        <v>71724</v>
      </c>
      <c r="P2828">
        <f>INDEX('Raw Election Data'!$A$1:$AN$3144,MATCH($C2828&amp;" "&amp;$B2828,'Raw Election Data'!$C$1:$C$3144,0),MATCH('Joined Data'!P$1,'Raw Election Data'!$A$1:$AN$1,0))</f>
        <v>-71724</v>
      </c>
      <c r="Q2828">
        <f>INDEX('Raw Election Data'!$A$1:$AN$3144,MATCH($C2828&amp;" "&amp;$B2828,'Raw Election Data'!$C$1:$C$3144,0),MATCH('Joined Data'!Q$1,'Raw Election Data'!$A$1:$AN$1,0))</f>
        <v>0.60098538678106994</v>
      </c>
      <c r="R2828">
        <f>INDEX('Raw Election Data'!$A$1:$AN$3144,MATCH($C2828&amp;" "&amp;$B2828,'Raw Election Data'!$C$1:$C$3144,0),MATCH('Joined Data'!R$1,'Raw Election Data'!$A$1:$AN$1,0))</f>
        <v>-0.60098538678106994</v>
      </c>
    </row>
    <row r="2829" spans="1:18" ht="13.5" hidden="1" customHeight="1" x14ac:dyDescent="0.15">
      <c r="A2829" t="s">
        <v>385</v>
      </c>
      <c r="B2829" t="s">
        <v>7069</v>
      </c>
      <c r="C2829" t="str">
        <f>INDEX(FIPS!$A$1:$E$3236,MATCH($F2829,FIPS!$D$1:$D$3236,0),5)</f>
        <v>Augusta County</v>
      </c>
      <c r="D2829" t="s">
        <v>386</v>
      </c>
      <c r="E2829" s="15" t="s">
        <v>13</v>
      </c>
      <c r="F2829" t="s">
        <v>7090</v>
      </c>
      <c r="G2829" t="s">
        <v>7793</v>
      </c>
      <c r="H2829" t="str">
        <f>IFERROR(VLOOKUP($G2829,'Team Colors'!$A:$B,2,0),"#c9c9c9")</f>
        <v>#773141</v>
      </c>
      <c r="I2829">
        <f>INDEX('Raw Election Data'!$A$1:$AN$3144,MATCH($C2829&amp;" "&amp;$B2829,'Raw Election Data'!$C$1:$C$3144,0),MATCH('Joined Data'!I$1,'Raw Election Data'!$A$1:$AN$1,0))</f>
        <v>74314</v>
      </c>
      <c r="J2829">
        <f>INDEX('Raw Election Data'!$A$1:$AN$3144,MATCH($C2829&amp;" "&amp;$B2829,'Raw Election Data'!$C$1:$C$3144,0),MATCH('Joined Data'!J$1,'Raw Election Data'!$A$1:$AN$1,0))</f>
        <v>8108</v>
      </c>
      <c r="K2829">
        <f>INDEX('Raw Election Data'!$A$1:$AN$3144,MATCH($C2829&amp;" "&amp;$B2829,'Raw Election Data'!$C$1:$C$3144,0),MATCH('Joined Data'!K$1,'Raw Election Data'!$A$1:$AN$1,0))</f>
        <v>26152</v>
      </c>
      <c r="L2829">
        <f>INDEX('Raw Election Data'!$A$1:$AN$3144,MATCH($C2829&amp;" "&amp;$B2829,'Raw Election Data'!$C$1:$C$3144,0),MATCH('Joined Data'!L$1,'Raw Election Data'!$A$1:$AN$1,0))</f>
        <v>36661</v>
      </c>
      <c r="M2829">
        <f>INDEX('Raw Election Data'!$A$1:$AN$3144,MATCH($C2829&amp;" "&amp;$B2829,'Raw Election Data'!$C$1:$C$3144,0),MATCH('Joined Data'!M$1,'Raw Election Data'!$A$1:$AN$1,0))</f>
        <v>0.22116145222443467</v>
      </c>
      <c r="N2829">
        <f>INDEX('Raw Election Data'!$A$1:$AN$3144,MATCH($C2829&amp;" "&amp;$B2829,'Raw Election Data'!$C$1:$C$3144,0),MATCH('Joined Data'!N$1,'Raw Election Data'!$A$1:$AN$1,0))</f>
        <v>0.71334660811216277</v>
      </c>
      <c r="O2829">
        <f>INDEX('Raw Election Data'!$A$1:$AN$3144,MATCH($C2829&amp;" "&amp;$B2829,'Raw Election Data'!$C$1:$C$3144,0),MATCH('Joined Data'!O$1,'Raw Election Data'!$A$1:$AN$1,0))</f>
        <v>-18044</v>
      </c>
      <c r="P2829">
        <f>INDEX('Raw Election Data'!$A$1:$AN$3144,MATCH($C2829&amp;" "&amp;$B2829,'Raw Election Data'!$C$1:$C$3144,0),MATCH('Joined Data'!P$1,'Raw Election Data'!$A$1:$AN$1,0))</f>
        <v>18044</v>
      </c>
      <c r="Q2829">
        <f>INDEX('Raw Election Data'!$A$1:$AN$3144,MATCH($C2829&amp;" "&amp;$B2829,'Raw Election Data'!$C$1:$C$3144,0),MATCH('Joined Data'!Q$1,'Raw Election Data'!$A$1:$AN$1,0))</f>
        <v>-0.4921851558877281</v>
      </c>
      <c r="R2829">
        <f>INDEX('Raw Election Data'!$A$1:$AN$3144,MATCH($C2829&amp;" "&amp;$B2829,'Raw Election Data'!$C$1:$C$3144,0),MATCH('Joined Data'!R$1,'Raw Election Data'!$A$1:$AN$1,0))</f>
        <v>0.4921851558877281</v>
      </c>
    </row>
    <row r="2830" spans="1:18" ht="13.5" hidden="1" customHeight="1" x14ac:dyDescent="0.15">
      <c r="A2830" t="s">
        <v>385</v>
      </c>
      <c r="B2830" t="s">
        <v>7069</v>
      </c>
      <c r="C2830" t="str">
        <f>INDEX(FIPS!$A$1:$E$3236,MATCH($F2830,FIPS!$D$1:$D$3236,0),5)</f>
        <v>Bath County</v>
      </c>
      <c r="D2830" t="s">
        <v>386</v>
      </c>
      <c r="E2830" s="15" t="s">
        <v>14</v>
      </c>
      <c r="F2830" t="s">
        <v>7094</v>
      </c>
      <c r="G2830" t="s">
        <v>439</v>
      </c>
      <c r="H2830" t="str">
        <f>IFERROR(VLOOKUP($G2830,'Team Colors'!$A:$B,2,0),"#c9c9c9")</f>
        <v>#002244</v>
      </c>
      <c r="I2830">
        <f>INDEX('Raw Election Data'!$A$1:$AN$3144,MATCH($C2830&amp;" "&amp;$B2830,'Raw Election Data'!$C$1:$C$3144,0),MATCH('Joined Data'!I$1,'Raw Election Data'!$A$1:$AN$1,0))</f>
        <v>4470</v>
      </c>
      <c r="J2830">
        <f>INDEX('Raw Election Data'!$A$1:$AN$3144,MATCH($C2830&amp;" "&amp;$B2830,'Raw Election Data'!$C$1:$C$3144,0),MATCH('Joined Data'!J$1,'Raw Election Data'!$A$1:$AN$1,0))</f>
        <v>603</v>
      </c>
      <c r="K2830">
        <f>INDEX('Raw Election Data'!$A$1:$AN$3144,MATCH($C2830&amp;" "&amp;$B2830,'Raw Election Data'!$C$1:$C$3144,0),MATCH('Joined Data'!K$1,'Raw Election Data'!$A$1:$AN$1,0))</f>
        <v>1548</v>
      </c>
      <c r="L2830">
        <f>INDEX('Raw Election Data'!$A$1:$AN$3144,MATCH($C2830&amp;" "&amp;$B2830,'Raw Election Data'!$C$1:$C$3144,0),MATCH('Joined Data'!L$1,'Raw Election Data'!$A$1:$AN$1,0))</f>
        <v>2243</v>
      </c>
      <c r="M2830">
        <f>INDEX('Raw Election Data'!$A$1:$AN$3144,MATCH($C2830&amp;" "&amp;$B2830,'Raw Election Data'!$C$1:$C$3144,0),MATCH('Joined Data'!M$1,'Raw Election Data'!$A$1:$AN$1,0))</f>
        <v>0.2688363798484173</v>
      </c>
      <c r="N2830">
        <f>INDEX('Raw Election Data'!$A$1:$AN$3144,MATCH($C2830&amp;" "&amp;$B2830,'Raw Election Data'!$C$1:$C$3144,0),MATCH('Joined Data'!N$1,'Raw Election Data'!$A$1:$AN$1,0))</f>
        <v>0.69014712438698167</v>
      </c>
      <c r="O2830">
        <f>INDEX('Raw Election Data'!$A$1:$AN$3144,MATCH($C2830&amp;" "&amp;$B2830,'Raw Election Data'!$C$1:$C$3144,0),MATCH('Joined Data'!O$1,'Raw Election Data'!$A$1:$AN$1,0))</f>
        <v>-945</v>
      </c>
      <c r="P2830">
        <f>INDEX('Raw Election Data'!$A$1:$AN$3144,MATCH($C2830&amp;" "&amp;$B2830,'Raw Election Data'!$C$1:$C$3144,0),MATCH('Joined Data'!P$1,'Raw Election Data'!$A$1:$AN$1,0))</f>
        <v>945</v>
      </c>
      <c r="Q2830">
        <f>INDEX('Raw Election Data'!$A$1:$AN$3144,MATCH($C2830&amp;" "&amp;$B2830,'Raw Election Data'!$C$1:$C$3144,0),MATCH('Joined Data'!Q$1,'Raw Election Data'!$A$1:$AN$1,0))</f>
        <v>-0.42131074453856437</v>
      </c>
      <c r="R2830">
        <f>INDEX('Raw Election Data'!$A$1:$AN$3144,MATCH($C2830&amp;" "&amp;$B2830,'Raw Election Data'!$C$1:$C$3144,0),MATCH('Joined Data'!R$1,'Raw Election Data'!$A$1:$AN$1,0))</f>
        <v>0.42131074453856437</v>
      </c>
    </row>
    <row r="2831" spans="1:18" ht="13.5" hidden="1" customHeight="1" x14ac:dyDescent="0.15">
      <c r="A2831" t="s">
        <v>385</v>
      </c>
      <c r="B2831" t="s">
        <v>7069</v>
      </c>
      <c r="C2831" t="str">
        <f>INDEX(FIPS!$A$1:$E$3236,MATCH($F2831,FIPS!$D$1:$D$3236,0),5)</f>
        <v>Bedford County</v>
      </c>
      <c r="D2831" t="s">
        <v>386</v>
      </c>
      <c r="E2831" s="15" t="s">
        <v>15</v>
      </c>
      <c r="F2831" t="s">
        <v>7095</v>
      </c>
      <c r="G2831" t="s">
        <v>7793</v>
      </c>
      <c r="H2831" t="str">
        <f>IFERROR(VLOOKUP($G2831,'Team Colors'!$A:$B,2,0),"#c9c9c9")</f>
        <v>#773141</v>
      </c>
      <c r="I2831">
        <f>INDEX('Raw Election Data'!$A$1:$AN$3144,MATCH($C2831&amp;" "&amp;$B2831,'Raw Election Data'!$C$1:$C$3144,0),MATCH('Joined Data'!I$1,'Raw Election Data'!$A$1:$AN$1,0))</f>
        <v>77724</v>
      </c>
      <c r="J2831">
        <f>INDEX('Raw Election Data'!$A$1:$AN$3144,MATCH($C2831&amp;" "&amp;$B2831,'Raw Election Data'!$C$1:$C$3144,0),MATCH('Joined Data'!J$1,'Raw Election Data'!$A$1:$AN$1,0))</f>
        <v>9733</v>
      </c>
      <c r="K2831">
        <f>INDEX('Raw Election Data'!$A$1:$AN$3144,MATCH($C2831&amp;" "&amp;$B2831,'Raw Election Data'!$C$1:$C$3144,0),MATCH('Joined Data'!K$1,'Raw Election Data'!$A$1:$AN$1,0))</f>
        <v>30578</v>
      </c>
      <c r="L2831">
        <f>INDEX('Raw Election Data'!$A$1:$AN$3144,MATCH($C2831&amp;" "&amp;$B2831,'Raw Election Data'!$C$1:$C$3144,0),MATCH('Joined Data'!L$1,'Raw Election Data'!$A$1:$AN$1,0))</f>
        <v>42186</v>
      </c>
      <c r="M2831">
        <f>INDEX('Raw Election Data'!$A$1:$AN$3144,MATCH($C2831&amp;" "&amp;$B2831,'Raw Election Data'!$C$1:$C$3144,0),MATCH('Joined Data'!M$1,'Raw Election Data'!$A$1:$AN$1,0))</f>
        <v>0.23071635139619778</v>
      </c>
      <c r="N2831">
        <f>INDEX('Raw Election Data'!$A$1:$AN$3144,MATCH($C2831&amp;" "&amp;$B2831,'Raw Election Data'!$C$1:$C$3144,0),MATCH('Joined Data'!N$1,'Raw Election Data'!$A$1:$AN$1,0))</f>
        <v>0.72483762385625561</v>
      </c>
      <c r="O2831">
        <f>INDEX('Raw Election Data'!$A$1:$AN$3144,MATCH($C2831&amp;" "&amp;$B2831,'Raw Election Data'!$C$1:$C$3144,0),MATCH('Joined Data'!O$1,'Raw Election Data'!$A$1:$AN$1,0))</f>
        <v>-20845</v>
      </c>
      <c r="P2831">
        <f>INDEX('Raw Election Data'!$A$1:$AN$3144,MATCH($C2831&amp;" "&amp;$B2831,'Raw Election Data'!$C$1:$C$3144,0),MATCH('Joined Data'!P$1,'Raw Election Data'!$A$1:$AN$1,0))</f>
        <v>20845</v>
      </c>
      <c r="Q2831">
        <f>INDEX('Raw Election Data'!$A$1:$AN$3144,MATCH($C2831&amp;" "&amp;$B2831,'Raw Election Data'!$C$1:$C$3144,0),MATCH('Joined Data'!Q$1,'Raw Election Data'!$A$1:$AN$1,0))</f>
        <v>-0.49412127246005783</v>
      </c>
      <c r="R2831">
        <f>INDEX('Raw Election Data'!$A$1:$AN$3144,MATCH($C2831&amp;" "&amp;$B2831,'Raw Election Data'!$C$1:$C$3144,0),MATCH('Joined Data'!R$1,'Raw Election Data'!$A$1:$AN$1,0))</f>
        <v>0.49412127246005783</v>
      </c>
    </row>
    <row r="2832" spans="1:18" ht="13.5" hidden="1" customHeight="1" x14ac:dyDescent="0.15">
      <c r="A2832" t="s">
        <v>385</v>
      </c>
      <c r="B2832" t="s">
        <v>7069</v>
      </c>
      <c r="C2832" t="str">
        <f>INDEX(FIPS!$A$1:$E$3236,MATCH($F2832,FIPS!$D$1:$D$3236,0),5)</f>
        <v>Bland County</v>
      </c>
      <c r="D2832" t="s">
        <v>386</v>
      </c>
      <c r="E2832" s="15" t="s">
        <v>16</v>
      </c>
      <c r="F2832" t="s">
        <v>7097</v>
      </c>
      <c r="G2832" t="s">
        <v>7784</v>
      </c>
      <c r="H2832" t="str">
        <f>IFERROR(VLOOKUP($G2832,'Team Colors'!$A:$B,2,0),"#c9c9c9")</f>
        <v>#ffb612</v>
      </c>
      <c r="I2832">
        <f>INDEX('Raw Election Data'!$A$1:$AN$3144,MATCH($C2832&amp;" "&amp;$B2832,'Raw Election Data'!$C$1:$C$3144,0),MATCH('Joined Data'!I$1,'Raw Election Data'!$A$1:$AN$1,0))</f>
        <v>6561</v>
      </c>
      <c r="J2832">
        <f>INDEX('Raw Election Data'!$A$1:$AN$3144,MATCH($C2832&amp;" "&amp;$B2832,'Raw Election Data'!$C$1:$C$3144,0),MATCH('Joined Data'!J$1,'Raw Election Data'!$A$1:$AN$1,0))</f>
        <v>453</v>
      </c>
      <c r="K2832">
        <f>INDEX('Raw Election Data'!$A$1:$AN$3144,MATCH($C2832&amp;" "&amp;$B2832,'Raw Election Data'!$C$1:$C$3144,0),MATCH('Joined Data'!K$1,'Raw Election Data'!$A$1:$AN$1,0))</f>
        <v>2572</v>
      </c>
      <c r="L2832">
        <f>INDEX('Raw Election Data'!$A$1:$AN$3144,MATCH($C2832&amp;" "&amp;$B2832,'Raw Election Data'!$C$1:$C$3144,0),MATCH('Joined Data'!L$1,'Raw Election Data'!$A$1:$AN$1,0))</f>
        <v>3124</v>
      </c>
      <c r="M2832">
        <f>INDEX('Raw Election Data'!$A$1:$AN$3144,MATCH($C2832&amp;" "&amp;$B2832,'Raw Election Data'!$C$1:$C$3144,0),MATCH('Joined Data'!M$1,'Raw Election Data'!$A$1:$AN$1,0))</f>
        <v>0.14500640204865556</v>
      </c>
      <c r="N2832">
        <f>INDEX('Raw Election Data'!$A$1:$AN$3144,MATCH($C2832&amp;" "&amp;$B2832,'Raw Election Data'!$C$1:$C$3144,0),MATCH('Joined Data'!N$1,'Raw Election Data'!$A$1:$AN$1,0))</f>
        <v>0.82330345710627406</v>
      </c>
      <c r="O2832">
        <f>INDEX('Raw Election Data'!$A$1:$AN$3144,MATCH($C2832&amp;" "&amp;$B2832,'Raw Election Data'!$C$1:$C$3144,0),MATCH('Joined Data'!O$1,'Raw Election Data'!$A$1:$AN$1,0))</f>
        <v>-2119</v>
      </c>
      <c r="P2832">
        <f>INDEX('Raw Election Data'!$A$1:$AN$3144,MATCH($C2832&amp;" "&amp;$B2832,'Raw Election Data'!$C$1:$C$3144,0),MATCH('Joined Data'!P$1,'Raw Election Data'!$A$1:$AN$1,0))</f>
        <v>2119</v>
      </c>
      <c r="Q2832">
        <f>INDEX('Raw Election Data'!$A$1:$AN$3144,MATCH($C2832&amp;" "&amp;$B2832,'Raw Election Data'!$C$1:$C$3144,0),MATCH('Joined Data'!Q$1,'Raw Election Data'!$A$1:$AN$1,0))</f>
        <v>-0.6782970550576185</v>
      </c>
      <c r="R2832">
        <f>INDEX('Raw Election Data'!$A$1:$AN$3144,MATCH($C2832&amp;" "&amp;$B2832,'Raw Election Data'!$C$1:$C$3144,0),MATCH('Joined Data'!R$1,'Raw Election Data'!$A$1:$AN$1,0))</f>
        <v>0.6782970550576185</v>
      </c>
    </row>
    <row r="2833" spans="1:18" ht="13.5" hidden="1" customHeight="1" x14ac:dyDescent="0.15">
      <c r="A2833" t="s">
        <v>385</v>
      </c>
      <c r="B2833" t="s">
        <v>7069</v>
      </c>
      <c r="C2833" t="str">
        <f>INDEX(FIPS!$A$1:$E$3236,MATCH($F2833,FIPS!$D$1:$D$3236,0),5)</f>
        <v>Botetourt County</v>
      </c>
      <c r="D2833" t="s">
        <v>386</v>
      </c>
      <c r="E2833" s="15" t="s">
        <v>17</v>
      </c>
      <c r="F2833" t="s">
        <v>7099</v>
      </c>
      <c r="G2833" t="s">
        <v>7793</v>
      </c>
      <c r="H2833" t="str">
        <f>IFERROR(VLOOKUP($G2833,'Team Colors'!$A:$B,2,0),"#c9c9c9")</f>
        <v>#773141</v>
      </c>
      <c r="I2833">
        <f>INDEX('Raw Election Data'!$A$1:$AN$3144,MATCH($C2833&amp;" "&amp;$B2833,'Raw Election Data'!$C$1:$C$3144,0),MATCH('Joined Data'!I$1,'Raw Election Data'!$A$1:$AN$1,0))</f>
        <v>33347</v>
      </c>
      <c r="J2833">
        <f>INDEX('Raw Election Data'!$A$1:$AN$3144,MATCH($C2833&amp;" "&amp;$B2833,'Raw Election Data'!$C$1:$C$3144,0),MATCH('Joined Data'!J$1,'Raw Election Data'!$A$1:$AN$1,0))</f>
        <v>4492</v>
      </c>
      <c r="K2833">
        <f>INDEX('Raw Election Data'!$A$1:$AN$3144,MATCH($C2833&amp;" "&amp;$B2833,'Raw Election Data'!$C$1:$C$3144,0),MATCH('Joined Data'!K$1,'Raw Election Data'!$A$1:$AN$1,0))</f>
        <v>13369</v>
      </c>
      <c r="L2833">
        <f>INDEX('Raw Election Data'!$A$1:$AN$3144,MATCH($C2833&amp;" "&amp;$B2833,'Raw Election Data'!$C$1:$C$3144,0),MATCH('Joined Data'!L$1,'Raw Election Data'!$A$1:$AN$1,0))</f>
        <v>18641</v>
      </c>
      <c r="M2833">
        <f>INDEX('Raw Election Data'!$A$1:$AN$3144,MATCH($C2833&amp;" "&amp;$B2833,'Raw Election Data'!$C$1:$C$3144,0),MATCH('Joined Data'!M$1,'Raw Election Data'!$A$1:$AN$1,0))</f>
        <v>0.24097419666326914</v>
      </c>
      <c r="N2833">
        <f>INDEX('Raw Election Data'!$A$1:$AN$3144,MATCH($C2833&amp;" "&amp;$B2833,'Raw Election Data'!$C$1:$C$3144,0),MATCH('Joined Data'!N$1,'Raw Election Data'!$A$1:$AN$1,0))</f>
        <v>0.7171825545839815</v>
      </c>
      <c r="O2833">
        <f>INDEX('Raw Election Data'!$A$1:$AN$3144,MATCH($C2833&amp;" "&amp;$B2833,'Raw Election Data'!$C$1:$C$3144,0),MATCH('Joined Data'!O$1,'Raw Election Data'!$A$1:$AN$1,0))</f>
        <v>-8877</v>
      </c>
      <c r="P2833">
        <f>INDEX('Raw Election Data'!$A$1:$AN$3144,MATCH($C2833&amp;" "&amp;$B2833,'Raw Election Data'!$C$1:$C$3144,0),MATCH('Joined Data'!P$1,'Raw Election Data'!$A$1:$AN$1,0))</f>
        <v>8877</v>
      </c>
      <c r="Q2833">
        <f>INDEX('Raw Election Data'!$A$1:$AN$3144,MATCH($C2833&amp;" "&amp;$B2833,'Raw Election Data'!$C$1:$C$3144,0),MATCH('Joined Data'!Q$1,'Raw Election Data'!$A$1:$AN$1,0))</f>
        <v>-0.47620835792071237</v>
      </c>
      <c r="R2833">
        <f>INDEX('Raw Election Data'!$A$1:$AN$3144,MATCH($C2833&amp;" "&amp;$B2833,'Raw Election Data'!$C$1:$C$3144,0),MATCH('Joined Data'!R$1,'Raw Election Data'!$A$1:$AN$1,0))</f>
        <v>0.47620835792071237</v>
      </c>
    </row>
    <row r="2834" spans="1:18" ht="13.5" hidden="1" customHeight="1" x14ac:dyDescent="0.15">
      <c r="A2834" t="s">
        <v>385</v>
      </c>
      <c r="B2834" t="s">
        <v>7069</v>
      </c>
      <c r="C2834" t="str">
        <f>INDEX(FIPS!$A$1:$E$3236,MATCH($F2834,FIPS!$D$1:$D$3236,0),5)</f>
        <v>Brunswick County</v>
      </c>
      <c r="D2834" t="s">
        <v>386</v>
      </c>
      <c r="E2834" s="15" t="s">
        <v>18</v>
      </c>
      <c r="F2834" t="s">
        <v>7102</v>
      </c>
      <c r="G2834" t="s">
        <v>439</v>
      </c>
      <c r="H2834" t="str">
        <f>IFERROR(VLOOKUP($G2834,'Team Colors'!$A:$B,2,0),"#c9c9c9")</f>
        <v>#002244</v>
      </c>
      <c r="I2834">
        <f>INDEX('Raw Election Data'!$A$1:$AN$3144,MATCH($C2834&amp;" "&amp;$B2834,'Raw Election Data'!$C$1:$C$3144,0),MATCH('Joined Data'!I$1,'Raw Election Data'!$A$1:$AN$1,0))</f>
        <v>16698</v>
      </c>
      <c r="J2834">
        <f>INDEX('Raw Election Data'!$A$1:$AN$3144,MATCH($C2834&amp;" "&amp;$B2834,'Raw Election Data'!$C$1:$C$3144,0),MATCH('Joined Data'!J$1,'Raw Election Data'!$A$1:$AN$1,0))</f>
        <v>4473</v>
      </c>
      <c r="K2834">
        <f>INDEX('Raw Election Data'!$A$1:$AN$3144,MATCH($C2834&amp;" "&amp;$B2834,'Raw Election Data'!$C$1:$C$3144,0),MATCH('Joined Data'!K$1,'Raw Election Data'!$A$1:$AN$1,0))</f>
        <v>3045</v>
      </c>
      <c r="L2834">
        <f>INDEX('Raw Election Data'!$A$1:$AN$3144,MATCH($C2834&amp;" "&amp;$B2834,'Raw Election Data'!$C$1:$C$3144,0),MATCH('Joined Data'!L$1,'Raw Election Data'!$A$1:$AN$1,0))</f>
        <v>7645</v>
      </c>
      <c r="M2834">
        <f>INDEX('Raw Election Data'!$A$1:$AN$3144,MATCH($C2834&amp;" "&amp;$B2834,'Raw Election Data'!$C$1:$C$3144,0),MATCH('Joined Data'!M$1,'Raw Election Data'!$A$1:$AN$1,0))</f>
        <v>0.58508829300196208</v>
      </c>
      <c r="N2834">
        <f>INDEX('Raw Election Data'!$A$1:$AN$3144,MATCH($C2834&amp;" "&amp;$B2834,'Raw Election Data'!$C$1:$C$3144,0),MATCH('Joined Data'!N$1,'Raw Election Data'!$A$1:$AN$1,0))</f>
        <v>0.39829954218443425</v>
      </c>
      <c r="O2834">
        <f>INDEX('Raw Election Data'!$A$1:$AN$3144,MATCH($C2834&amp;" "&amp;$B2834,'Raw Election Data'!$C$1:$C$3144,0),MATCH('Joined Data'!O$1,'Raw Election Data'!$A$1:$AN$1,0))</f>
        <v>1428</v>
      </c>
      <c r="P2834">
        <f>INDEX('Raw Election Data'!$A$1:$AN$3144,MATCH($C2834&amp;" "&amp;$B2834,'Raw Election Data'!$C$1:$C$3144,0),MATCH('Joined Data'!P$1,'Raw Election Data'!$A$1:$AN$1,0))</f>
        <v>-1428</v>
      </c>
      <c r="Q2834">
        <f>INDEX('Raw Election Data'!$A$1:$AN$3144,MATCH($C2834&amp;" "&amp;$B2834,'Raw Election Data'!$C$1:$C$3144,0),MATCH('Joined Data'!Q$1,'Raw Election Data'!$A$1:$AN$1,0))</f>
        <v>0.18678875081752783</v>
      </c>
      <c r="R2834">
        <f>INDEX('Raw Election Data'!$A$1:$AN$3144,MATCH($C2834&amp;" "&amp;$B2834,'Raw Election Data'!$C$1:$C$3144,0),MATCH('Joined Data'!R$1,'Raw Election Data'!$A$1:$AN$1,0))</f>
        <v>-0.18678875081752783</v>
      </c>
    </row>
    <row r="2835" spans="1:18" ht="13.5" hidden="1" customHeight="1" x14ac:dyDescent="0.15">
      <c r="A2835" t="s">
        <v>385</v>
      </c>
      <c r="B2835" t="s">
        <v>7069</v>
      </c>
      <c r="C2835" t="str">
        <f>INDEX(FIPS!$A$1:$E$3236,MATCH($F2835,FIPS!$D$1:$D$3236,0),5)</f>
        <v>Buchanan County</v>
      </c>
      <c r="D2835" t="s">
        <v>386</v>
      </c>
      <c r="E2835" s="15" t="s">
        <v>19</v>
      </c>
      <c r="F2835" t="s">
        <v>7103</v>
      </c>
      <c r="G2835" t="s">
        <v>7784</v>
      </c>
      <c r="H2835" t="str">
        <f>IFERROR(VLOOKUP($G2835,'Team Colors'!$A:$B,2,0),"#c9c9c9")</f>
        <v>#ffb612</v>
      </c>
      <c r="I2835">
        <f>INDEX('Raw Election Data'!$A$1:$AN$3144,MATCH($C2835&amp;" "&amp;$B2835,'Raw Election Data'!$C$1:$C$3144,0),MATCH('Joined Data'!I$1,'Raw Election Data'!$A$1:$AN$1,0))</f>
        <v>22776</v>
      </c>
      <c r="J2835">
        <f>INDEX('Raw Election Data'!$A$1:$AN$3144,MATCH($C2835&amp;" "&amp;$B2835,'Raw Election Data'!$C$1:$C$3144,0),MATCH('Joined Data'!J$1,'Raw Election Data'!$A$1:$AN$1,0))</f>
        <v>1721</v>
      </c>
      <c r="K2835">
        <f>INDEX('Raw Election Data'!$A$1:$AN$3144,MATCH($C2835&amp;" "&amp;$B2835,'Raw Election Data'!$C$1:$C$3144,0),MATCH('Joined Data'!K$1,'Raw Election Data'!$A$1:$AN$1,0))</f>
        <v>7292</v>
      </c>
      <c r="L2835">
        <f>INDEX('Raw Election Data'!$A$1:$AN$3144,MATCH($C2835&amp;" "&amp;$B2835,'Raw Election Data'!$C$1:$C$3144,0),MATCH('Joined Data'!L$1,'Raw Election Data'!$A$1:$AN$1,0))</f>
        <v>9220</v>
      </c>
      <c r="M2835">
        <f>INDEX('Raw Election Data'!$A$1:$AN$3144,MATCH($C2835&amp;" "&amp;$B2835,'Raw Election Data'!$C$1:$C$3144,0),MATCH('Joined Data'!M$1,'Raw Election Data'!$A$1:$AN$1,0))</f>
        <v>0.18665943600867679</v>
      </c>
      <c r="N2835">
        <f>INDEX('Raw Election Data'!$A$1:$AN$3144,MATCH($C2835&amp;" "&amp;$B2835,'Raw Election Data'!$C$1:$C$3144,0),MATCH('Joined Data'!N$1,'Raw Election Data'!$A$1:$AN$1,0))</f>
        <v>0.79088937093275491</v>
      </c>
      <c r="O2835">
        <f>INDEX('Raw Election Data'!$A$1:$AN$3144,MATCH($C2835&amp;" "&amp;$B2835,'Raw Election Data'!$C$1:$C$3144,0),MATCH('Joined Data'!O$1,'Raw Election Data'!$A$1:$AN$1,0))</f>
        <v>-5571</v>
      </c>
      <c r="P2835">
        <f>INDEX('Raw Election Data'!$A$1:$AN$3144,MATCH($C2835&amp;" "&amp;$B2835,'Raw Election Data'!$C$1:$C$3144,0),MATCH('Joined Data'!P$1,'Raw Election Data'!$A$1:$AN$1,0))</f>
        <v>5571</v>
      </c>
      <c r="Q2835">
        <f>INDEX('Raw Election Data'!$A$1:$AN$3144,MATCH($C2835&amp;" "&amp;$B2835,'Raw Election Data'!$C$1:$C$3144,0),MATCH('Joined Data'!Q$1,'Raw Election Data'!$A$1:$AN$1,0))</f>
        <v>-0.60422993492407806</v>
      </c>
      <c r="R2835">
        <f>INDEX('Raw Election Data'!$A$1:$AN$3144,MATCH($C2835&amp;" "&amp;$B2835,'Raw Election Data'!$C$1:$C$3144,0),MATCH('Joined Data'!R$1,'Raw Election Data'!$A$1:$AN$1,0))</f>
        <v>0.60422993492407806</v>
      </c>
    </row>
    <row r="2836" spans="1:18" ht="13.5" hidden="1" customHeight="1" x14ac:dyDescent="0.15">
      <c r="A2836" t="s">
        <v>385</v>
      </c>
      <c r="B2836" t="s">
        <v>7069</v>
      </c>
      <c r="C2836" t="str">
        <f>INDEX(FIPS!$A$1:$E$3236,MATCH($F2836,FIPS!$D$1:$D$3236,0),5)</f>
        <v>Buckingham County</v>
      </c>
      <c r="D2836" t="s">
        <v>386</v>
      </c>
      <c r="E2836" s="15" t="s">
        <v>20</v>
      </c>
      <c r="F2836" t="s">
        <v>7105</v>
      </c>
      <c r="G2836" t="s">
        <v>439</v>
      </c>
      <c r="H2836" t="str">
        <f>IFERROR(VLOOKUP($G2836,'Team Colors'!$A:$B,2,0),"#c9c9c9")</f>
        <v>#002244</v>
      </c>
      <c r="I2836">
        <f>INDEX('Raw Election Data'!$A$1:$AN$3144,MATCH($C2836&amp;" "&amp;$B2836,'Raw Election Data'!$C$1:$C$3144,0),MATCH('Joined Data'!I$1,'Raw Election Data'!$A$1:$AN$1,0))</f>
        <v>17032</v>
      </c>
      <c r="J2836">
        <f>INDEX('Raw Election Data'!$A$1:$AN$3144,MATCH($C2836&amp;" "&amp;$B2836,'Raw Election Data'!$C$1:$C$3144,0),MATCH('Joined Data'!J$1,'Raw Election Data'!$A$1:$AN$1,0))</f>
        <v>3128</v>
      </c>
      <c r="K2836">
        <f>INDEX('Raw Election Data'!$A$1:$AN$3144,MATCH($C2836&amp;" "&amp;$B2836,'Raw Election Data'!$C$1:$C$3144,0),MATCH('Joined Data'!K$1,'Raw Election Data'!$A$1:$AN$1,0))</f>
        <v>3969</v>
      </c>
      <c r="L2836">
        <f>INDEX('Raw Election Data'!$A$1:$AN$3144,MATCH($C2836&amp;" "&amp;$B2836,'Raw Election Data'!$C$1:$C$3144,0),MATCH('Joined Data'!L$1,'Raw Election Data'!$A$1:$AN$1,0))</f>
        <v>7284</v>
      </c>
      <c r="M2836">
        <f>INDEX('Raw Election Data'!$A$1:$AN$3144,MATCH($C2836&amp;" "&amp;$B2836,'Raw Election Data'!$C$1:$C$3144,0),MATCH('Joined Data'!M$1,'Raw Election Data'!$A$1:$AN$1,0))</f>
        <v>0.42943437671609008</v>
      </c>
      <c r="N2836">
        <f>INDEX('Raw Election Data'!$A$1:$AN$3144,MATCH($C2836&amp;" "&amp;$B2836,'Raw Election Data'!$C$1:$C$3144,0),MATCH('Joined Data'!N$1,'Raw Election Data'!$A$1:$AN$1,0))</f>
        <v>0.5448929159802306</v>
      </c>
      <c r="O2836">
        <f>INDEX('Raw Election Data'!$A$1:$AN$3144,MATCH($C2836&amp;" "&amp;$B2836,'Raw Election Data'!$C$1:$C$3144,0),MATCH('Joined Data'!O$1,'Raw Election Data'!$A$1:$AN$1,0))</f>
        <v>-841</v>
      </c>
      <c r="P2836">
        <f>INDEX('Raw Election Data'!$A$1:$AN$3144,MATCH($C2836&amp;" "&amp;$B2836,'Raw Election Data'!$C$1:$C$3144,0),MATCH('Joined Data'!P$1,'Raw Election Data'!$A$1:$AN$1,0))</f>
        <v>841</v>
      </c>
      <c r="Q2836">
        <f>INDEX('Raw Election Data'!$A$1:$AN$3144,MATCH($C2836&amp;" "&amp;$B2836,'Raw Election Data'!$C$1:$C$3144,0),MATCH('Joined Data'!Q$1,'Raw Election Data'!$A$1:$AN$1,0))</f>
        <v>-0.11545853926414051</v>
      </c>
      <c r="R2836">
        <f>INDEX('Raw Election Data'!$A$1:$AN$3144,MATCH($C2836&amp;" "&amp;$B2836,'Raw Election Data'!$C$1:$C$3144,0),MATCH('Joined Data'!R$1,'Raw Election Data'!$A$1:$AN$1,0))</f>
        <v>0.11545853926414051</v>
      </c>
    </row>
    <row r="2837" spans="1:18" ht="13.5" hidden="1" customHeight="1" x14ac:dyDescent="0.15">
      <c r="A2837" t="s">
        <v>385</v>
      </c>
      <c r="B2837" t="s">
        <v>7069</v>
      </c>
      <c r="C2837" t="str">
        <f>INDEX(FIPS!$A$1:$E$3236,MATCH($F2837,FIPS!$D$1:$D$3236,0),5)</f>
        <v>Campbell County</v>
      </c>
      <c r="D2837" t="s">
        <v>386</v>
      </c>
      <c r="E2837" s="15" t="s">
        <v>21</v>
      </c>
      <c r="F2837" t="s">
        <v>7106</v>
      </c>
      <c r="G2837" t="s">
        <v>439</v>
      </c>
      <c r="H2837" t="str">
        <f>IFERROR(VLOOKUP($G2837,'Team Colors'!$A:$B,2,0),"#c9c9c9")</f>
        <v>#002244</v>
      </c>
      <c r="I2837">
        <f>INDEX('Raw Election Data'!$A$1:$AN$3144,MATCH($C2837&amp;" "&amp;$B2837,'Raw Election Data'!$C$1:$C$3144,0),MATCH('Joined Data'!I$1,'Raw Election Data'!$A$1:$AN$1,0))</f>
        <v>55086</v>
      </c>
      <c r="J2837">
        <f>INDEX('Raw Election Data'!$A$1:$AN$3144,MATCH($C2837&amp;" "&amp;$B2837,'Raw Election Data'!$C$1:$C$3144,0),MATCH('Joined Data'!J$1,'Raw Election Data'!$A$1:$AN$1,0))</f>
        <v>6597</v>
      </c>
      <c r="K2837">
        <f>INDEX('Raw Election Data'!$A$1:$AN$3144,MATCH($C2837&amp;" "&amp;$B2837,'Raw Election Data'!$C$1:$C$3144,0),MATCH('Joined Data'!K$1,'Raw Election Data'!$A$1:$AN$1,0))</f>
        <v>19442</v>
      </c>
      <c r="L2837">
        <f>INDEX('Raw Election Data'!$A$1:$AN$3144,MATCH($C2837&amp;" "&amp;$B2837,'Raw Election Data'!$C$1:$C$3144,0),MATCH('Joined Data'!L$1,'Raw Election Data'!$A$1:$AN$1,0))</f>
        <v>27218</v>
      </c>
      <c r="M2837">
        <f>INDEX('Raw Election Data'!$A$1:$AN$3144,MATCH($C2837&amp;" "&amp;$B2837,'Raw Election Data'!$C$1:$C$3144,0),MATCH('Joined Data'!M$1,'Raw Election Data'!$A$1:$AN$1,0))</f>
        <v>0.24237636857961642</v>
      </c>
      <c r="N2837">
        <f>INDEX('Raw Election Data'!$A$1:$AN$3144,MATCH($C2837&amp;" "&amp;$B2837,'Raw Election Data'!$C$1:$C$3144,0),MATCH('Joined Data'!N$1,'Raw Election Data'!$A$1:$AN$1,0))</f>
        <v>0.71430670879564995</v>
      </c>
      <c r="O2837">
        <f>INDEX('Raw Election Data'!$A$1:$AN$3144,MATCH($C2837&amp;" "&amp;$B2837,'Raw Election Data'!$C$1:$C$3144,0),MATCH('Joined Data'!O$1,'Raw Election Data'!$A$1:$AN$1,0))</f>
        <v>-12845</v>
      </c>
      <c r="P2837">
        <f>INDEX('Raw Election Data'!$A$1:$AN$3144,MATCH($C2837&amp;" "&amp;$B2837,'Raw Election Data'!$C$1:$C$3144,0),MATCH('Joined Data'!P$1,'Raw Election Data'!$A$1:$AN$1,0))</f>
        <v>12845</v>
      </c>
      <c r="Q2837">
        <f>INDEX('Raw Election Data'!$A$1:$AN$3144,MATCH($C2837&amp;" "&amp;$B2837,'Raw Election Data'!$C$1:$C$3144,0),MATCH('Joined Data'!Q$1,'Raw Election Data'!$A$1:$AN$1,0))</f>
        <v>-0.47193034021603353</v>
      </c>
      <c r="R2837">
        <f>INDEX('Raw Election Data'!$A$1:$AN$3144,MATCH($C2837&amp;" "&amp;$B2837,'Raw Election Data'!$C$1:$C$3144,0),MATCH('Joined Data'!R$1,'Raw Election Data'!$A$1:$AN$1,0))</f>
        <v>0.47193034021603353</v>
      </c>
    </row>
    <row r="2838" spans="1:18" ht="13.5" hidden="1" customHeight="1" x14ac:dyDescent="0.15">
      <c r="A2838" t="s">
        <v>385</v>
      </c>
      <c r="B2838" t="s">
        <v>7069</v>
      </c>
      <c r="C2838" t="str">
        <f>INDEX(FIPS!$A$1:$E$3236,MATCH($F2838,FIPS!$D$1:$D$3236,0),5)</f>
        <v>Caroline County</v>
      </c>
      <c r="D2838" t="s">
        <v>386</v>
      </c>
      <c r="E2838" s="15" t="s">
        <v>22</v>
      </c>
      <c r="F2838" t="s">
        <v>7107</v>
      </c>
      <c r="G2838" t="s">
        <v>7793</v>
      </c>
      <c r="H2838" t="str">
        <f>IFERROR(VLOOKUP($G2838,'Team Colors'!$A:$B,2,0),"#c9c9c9")</f>
        <v>#773141</v>
      </c>
      <c r="I2838">
        <f>INDEX('Raw Election Data'!$A$1:$AN$3144,MATCH($C2838&amp;" "&amp;$B2838,'Raw Election Data'!$C$1:$C$3144,0),MATCH('Joined Data'!I$1,'Raw Election Data'!$A$1:$AN$1,0))</f>
        <v>29984</v>
      </c>
      <c r="J2838">
        <f>INDEX('Raw Election Data'!$A$1:$AN$3144,MATCH($C2838&amp;" "&amp;$B2838,'Raw Election Data'!$C$1:$C$3144,0),MATCH('Joined Data'!J$1,'Raw Election Data'!$A$1:$AN$1,0))</f>
        <v>6425</v>
      </c>
      <c r="K2838">
        <f>INDEX('Raw Election Data'!$A$1:$AN$3144,MATCH($C2838&amp;" "&amp;$B2838,'Raw Election Data'!$C$1:$C$3144,0),MATCH('Joined Data'!K$1,'Raw Election Data'!$A$1:$AN$1,0))</f>
        <v>7143</v>
      </c>
      <c r="L2838">
        <f>INDEX('Raw Election Data'!$A$1:$AN$3144,MATCH($C2838&amp;" "&amp;$B2838,'Raw Election Data'!$C$1:$C$3144,0),MATCH('Joined Data'!L$1,'Raw Election Data'!$A$1:$AN$1,0))</f>
        <v>14189</v>
      </c>
      <c r="M2838">
        <f>INDEX('Raw Election Data'!$A$1:$AN$3144,MATCH($C2838&amp;" "&amp;$B2838,'Raw Election Data'!$C$1:$C$3144,0),MATCH('Joined Data'!M$1,'Raw Election Data'!$A$1:$AN$1,0))</f>
        <v>0.45281556135034179</v>
      </c>
      <c r="N2838">
        <f>INDEX('Raw Election Data'!$A$1:$AN$3144,MATCH($C2838&amp;" "&amp;$B2838,'Raw Election Data'!$C$1:$C$3144,0),MATCH('Joined Data'!N$1,'Raw Election Data'!$A$1:$AN$1,0))</f>
        <v>0.50341814081330605</v>
      </c>
      <c r="O2838">
        <f>INDEX('Raw Election Data'!$A$1:$AN$3144,MATCH($C2838&amp;" "&amp;$B2838,'Raw Election Data'!$C$1:$C$3144,0),MATCH('Joined Data'!O$1,'Raw Election Data'!$A$1:$AN$1,0))</f>
        <v>-718</v>
      </c>
      <c r="P2838">
        <f>INDEX('Raw Election Data'!$A$1:$AN$3144,MATCH($C2838&amp;" "&amp;$B2838,'Raw Election Data'!$C$1:$C$3144,0),MATCH('Joined Data'!P$1,'Raw Election Data'!$A$1:$AN$1,0))</f>
        <v>718</v>
      </c>
      <c r="Q2838">
        <f>INDEX('Raw Election Data'!$A$1:$AN$3144,MATCH($C2838&amp;" "&amp;$B2838,'Raw Election Data'!$C$1:$C$3144,0),MATCH('Joined Data'!Q$1,'Raw Election Data'!$A$1:$AN$1,0))</f>
        <v>-5.0602579462964259E-2</v>
      </c>
      <c r="R2838">
        <f>INDEX('Raw Election Data'!$A$1:$AN$3144,MATCH($C2838&amp;" "&amp;$B2838,'Raw Election Data'!$C$1:$C$3144,0),MATCH('Joined Data'!R$1,'Raw Election Data'!$A$1:$AN$1,0))</f>
        <v>5.0602579462964259E-2</v>
      </c>
    </row>
    <row r="2839" spans="1:18" ht="13.5" hidden="1" customHeight="1" x14ac:dyDescent="0.15">
      <c r="A2839" t="s">
        <v>385</v>
      </c>
      <c r="B2839" t="s">
        <v>7069</v>
      </c>
      <c r="C2839" t="str">
        <f>INDEX(FIPS!$A$1:$E$3236,MATCH($F2839,FIPS!$D$1:$D$3236,0),5)</f>
        <v>Carroll County</v>
      </c>
      <c r="D2839" t="s">
        <v>386</v>
      </c>
      <c r="E2839" s="15" t="s">
        <v>23</v>
      </c>
      <c r="F2839" t="s">
        <v>7108</v>
      </c>
      <c r="G2839" t="s">
        <v>439</v>
      </c>
      <c r="H2839" t="str">
        <f>IFERROR(VLOOKUP($G2839,'Team Colors'!$A:$B,2,0),"#c9c9c9")</f>
        <v>#002244</v>
      </c>
      <c r="I2839">
        <f>INDEX('Raw Election Data'!$A$1:$AN$3144,MATCH($C2839&amp;" "&amp;$B2839,'Raw Election Data'!$C$1:$C$3144,0),MATCH('Joined Data'!I$1,'Raw Election Data'!$A$1:$AN$1,0))</f>
        <v>29724</v>
      </c>
      <c r="J2839">
        <f>INDEX('Raw Election Data'!$A$1:$AN$3144,MATCH($C2839&amp;" "&amp;$B2839,'Raw Election Data'!$C$1:$C$3144,0),MATCH('Joined Data'!J$1,'Raw Election Data'!$A$1:$AN$1,0))</f>
        <v>2557</v>
      </c>
      <c r="K2839">
        <f>INDEX('Raw Election Data'!$A$1:$AN$3144,MATCH($C2839&amp;" "&amp;$B2839,'Raw Election Data'!$C$1:$C$3144,0),MATCH('Joined Data'!K$1,'Raw Election Data'!$A$1:$AN$1,0))</f>
        <v>10653</v>
      </c>
      <c r="L2839">
        <f>INDEX('Raw Election Data'!$A$1:$AN$3144,MATCH($C2839&amp;" "&amp;$B2839,'Raw Election Data'!$C$1:$C$3144,0),MATCH('Joined Data'!L$1,'Raw Election Data'!$A$1:$AN$1,0))</f>
        <v>13587</v>
      </c>
      <c r="M2839">
        <f>INDEX('Raw Election Data'!$A$1:$AN$3144,MATCH($C2839&amp;" "&amp;$B2839,'Raw Election Data'!$C$1:$C$3144,0),MATCH('Joined Data'!M$1,'Raw Election Data'!$A$1:$AN$1,0))</f>
        <v>0.18819459777728711</v>
      </c>
      <c r="N2839">
        <f>INDEX('Raw Election Data'!$A$1:$AN$3144,MATCH($C2839&amp;" "&amp;$B2839,'Raw Election Data'!$C$1:$C$3144,0),MATCH('Joined Data'!N$1,'Raw Election Data'!$A$1:$AN$1,0))</f>
        <v>0.7840582910134688</v>
      </c>
      <c r="O2839">
        <f>INDEX('Raw Election Data'!$A$1:$AN$3144,MATCH($C2839&amp;" "&amp;$B2839,'Raw Election Data'!$C$1:$C$3144,0),MATCH('Joined Data'!O$1,'Raw Election Data'!$A$1:$AN$1,0))</f>
        <v>-8096</v>
      </c>
      <c r="P2839">
        <f>INDEX('Raw Election Data'!$A$1:$AN$3144,MATCH($C2839&amp;" "&amp;$B2839,'Raw Election Data'!$C$1:$C$3144,0),MATCH('Joined Data'!P$1,'Raw Election Data'!$A$1:$AN$1,0))</f>
        <v>8096</v>
      </c>
      <c r="Q2839">
        <f>INDEX('Raw Election Data'!$A$1:$AN$3144,MATCH($C2839&amp;" "&amp;$B2839,'Raw Election Data'!$C$1:$C$3144,0),MATCH('Joined Data'!Q$1,'Raw Election Data'!$A$1:$AN$1,0))</f>
        <v>-0.59586369323618171</v>
      </c>
      <c r="R2839">
        <f>INDEX('Raw Election Data'!$A$1:$AN$3144,MATCH($C2839&amp;" "&amp;$B2839,'Raw Election Data'!$C$1:$C$3144,0),MATCH('Joined Data'!R$1,'Raw Election Data'!$A$1:$AN$1,0))</f>
        <v>0.59586369323618171</v>
      </c>
    </row>
    <row r="2840" spans="1:18" ht="13.5" hidden="1" customHeight="1" x14ac:dyDescent="0.15">
      <c r="A2840" t="s">
        <v>385</v>
      </c>
      <c r="B2840" t="s">
        <v>7069</v>
      </c>
      <c r="C2840" t="str">
        <f>INDEX(FIPS!$A$1:$E$3236,MATCH($F2840,FIPS!$D$1:$D$3236,0),5)</f>
        <v>Charles City County</v>
      </c>
      <c r="D2840" t="s">
        <v>386</v>
      </c>
      <c r="E2840" s="15" t="s">
        <v>387</v>
      </c>
      <c r="F2840" t="s">
        <v>7110</v>
      </c>
      <c r="G2840" t="s">
        <v>439</v>
      </c>
      <c r="H2840" t="str">
        <f>IFERROR(VLOOKUP($G2840,'Team Colors'!$A:$B,2,0),"#c9c9c9")</f>
        <v>#002244</v>
      </c>
      <c r="I2840">
        <f>INDEX('Raw Election Data'!$A$1:$AN$3144,MATCH($C2840&amp;" "&amp;$B2840,'Raw Election Data'!$C$1:$C$3144,0),MATCH('Joined Data'!I$1,'Raw Election Data'!$A$1:$AN$1,0))</f>
        <v>7040</v>
      </c>
      <c r="J2840">
        <f>INDEX('Raw Election Data'!$A$1:$AN$3144,MATCH($C2840&amp;" "&amp;$B2840,'Raw Election Data'!$C$1:$C$3144,0),MATCH('Joined Data'!J$1,'Raw Election Data'!$A$1:$AN$1,0))</f>
        <v>2244</v>
      </c>
      <c r="K2840">
        <f>INDEX('Raw Election Data'!$A$1:$AN$3144,MATCH($C2840&amp;" "&amp;$B2840,'Raw Election Data'!$C$1:$C$3144,0),MATCH('Joined Data'!K$1,'Raw Election Data'!$A$1:$AN$1,0))</f>
        <v>1381</v>
      </c>
      <c r="L2840">
        <f>INDEX('Raw Election Data'!$A$1:$AN$3144,MATCH($C2840&amp;" "&amp;$B2840,'Raw Election Data'!$C$1:$C$3144,0),MATCH('Joined Data'!L$1,'Raw Election Data'!$A$1:$AN$1,0))</f>
        <v>3745</v>
      </c>
      <c r="M2840">
        <f>INDEX('Raw Election Data'!$A$1:$AN$3144,MATCH($C2840&amp;" "&amp;$B2840,'Raw Election Data'!$C$1:$C$3144,0),MATCH('Joined Data'!M$1,'Raw Election Data'!$A$1:$AN$1,0))</f>
        <v>0.59919893190921225</v>
      </c>
      <c r="N2840">
        <f>INDEX('Raw Election Data'!$A$1:$AN$3144,MATCH($C2840&amp;" "&amp;$B2840,'Raw Election Data'!$C$1:$C$3144,0),MATCH('Joined Data'!N$1,'Raw Election Data'!$A$1:$AN$1,0))</f>
        <v>0.36875834445927902</v>
      </c>
      <c r="O2840">
        <f>INDEX('Raw Election Data'!$A$1:$AN$3144,MATCH($C2840&amp;" "&amp;$B2840,'Raw Election Data'!$C$1:$C$3144,0),MATCH('Joined Data'!O$1,'Raw Election Data'!$A$1:$AN$1,0))</f>
        <v>863</v>
      </c>
      <c r="P2840">
        <f>INDEX('Raw Election Data'!$A$1:$AN$3144,MATCH($C2840&amp;" "&amp;$B2840,'Raw Election Data'!$C$1:$C$3144,0),MATCH('Joined Data'!P$1,'Raw Election Data'!$A$1:$AN$1,0))</f>
        <v>-863</v>
      </c>
      <c r="Q2840">
        <f>INDEX('Raw Election Data'!$A$1:$AN$3144,MATCH($C2840&amp;" "&amp;$B2840,'Raw Election Data'!$C$1:$C$3144,0),MATCH('Joined Data'!Q$1,'Raw Election Data'!$A$1:$AN$1,0))</f>
        <v>0.23044058744993323</v>
      </c>
      <c r="R2840">
        <f>INDEX('Raw Election Data'!$A$1:$AN$3144,MATCH($C2840&amp;" "&amp;$B2840,'Raw Election Data'!$C$1:$C$3144,0),MATCH('Joined Data'!R$1,'Raw Election Data'!$A$1:$AN$1,0))</f>
        <v>-0.23044058744993323</v>
      </c>
    </row>
    <row r="2841" spans="1:18" ht="13.5" hidden="1" customHeight="1" x14ac:dyDescent="0.15">
      <c r="A2841" t="s">
        <v>385</v>
      </c>
      <c r="B2841" t="s">
        <v>7069</v>
      </c>
      <c r="C2841" t="str">
        <f>INDEX(FIPS!$A$1:$E$3236,MATCH($F2841,FIPS!$D$1:$D$3236,0),5)</f>
        <v>Charlotte County</v>
      </c>
      <c r="D2841" t="s">
        <v>386</v>
      </c>
      <c r="E2841" s="15" t="s">
        <v>24</v>
      </c>
      <c r="F2841" t="s">
        <v>7111</v>
      </c>
      <c r="G2841" t="s">
        <v>439</v>
      </c>
      <c r="H2841" t="str">
        <f>IFERROR(VLOOKUP($G2841,'Team Colors'!$A:$B,2,0),"#c9c9c9")</f>
        <v>#002244</v>
      </c>
      <c r="I2841">
        <f>INDEX('Raw Election Data'!$A$1:$AN$3144,MATCH($C2841&amp;" "&amp;$B2841,'Raw Election Data'!$C$1:$C$3144,0),MATCH('Joined Data'!I$1,'Raw Election Data'!$A$1:$AN$1,0))</f>
        <v>12201</v>
      </c>
      <c r="J2841">
        <f>INDEX('Raw Election Data'!$A$1:$AN$3144,MATCH($C2841&amp;" "&amp;$B2841,'Raw Election Data'!$C$1:$C$3144,0),MATCH('Joined Data'!J$1,'Raw Election Data'!$A$1:$AN$1,0))</f>
        <v>2153</v>
      </c>
      <c r="K2841">
        <f>INDEX('Raw Election Data'!$A$1:$AN$3144,MATCH($C2841&amp;" "&amp;$B2841,'Raw Election Data'!$C$1:$C$3144,0),MATCH('Joined Data'!K$1,'Raw Election Data'!$A$1:$AN$1,0))</f>
        <v>3479</v>
      </c>
      <c r="L2841">
        <f>INDEX('Raw Election Data'!$A$1:$AN$3144,MATCH($C2841&amp;" "&amp;$B2841,'Raw Election Data'!$C$1:$C$3144,0),MATCH('Joined Data'!L$1,'Raw Election Data'!$A$1:$AN$1,0))</f>
        <v>5792</v>
      </c>
      <c r="M2841">
        <f>INDEX('Raw Election Data'!$A$1:$AN$3144,MATCH($C2841&amp;" "&amp;$B2841,'Raw Election Data'!$C$1:$C$3144,0),MATCH('Joined Data'!M$1,'Raw Election Data'!$A$1:$AN$1,0))</f>
        <v>0.37171961325966851</v>
      </c>
      <c r="N2841">
        <f>INDEX('Raw Election Data'!$A$1:$AN$3144,MATCH($C2841&amp;" "&amp;$B2841,'Raw Election Data'!$C$1:$C$3144,0),MATCH('Joined Data'!N$1,'Raw Election Data'!$A$1:$AN$1,0))</f>
        <v>0.60065607734806625</v>
      </c>
      <c r="O2841">
        <f>INDEX('Raw Election Data'!$A$1:$AN$3144,MATCH($C2841&amp;" "&amp;$B2841,'Raw Election Data'!$C$1:$C$3144,0),MATCH('Joined Data'!O$1,'Raw Election Data'!$A$1:$AN$1,0))</f>
        <v>-1326</v>
      </c>
      <c r="P2841">
        <f>INDEX('Raw Election Data'!$A$1:$AN$3144,MATCH($C2841&amp;" "&amp;$B2841,'Raw Election Data'!$C$1:$C$3144,0),MATCH('Joined Data'!P$1,'Raw Election Data'!$A$1:$AN$1,0))</f>
        <v>1326</v>
      </c>
      <c r="Q2841">
        <f>INDEX('Raw Election Data'!$A$1:$AN$3144,MATCH($C2841&amp;" "&amp;$B2841,'Raw Election Data'!$C$1:$C$3144,0),MATCH('Joined Data'!Q$1,'Raw Election Data'!$A$1:$AN$1,0))</f>
        <v>-0.22893646408839774</v>
      </c>
      <c r="R2841">
        <f>INDEX('Raw Election Data'!$A$1:$AN$3144,MATCH($C2841&amp;" "&amp;$B2841,'Raw Election Data'!$C$1:$C$3144,0),MATCH('Joined Data'!R$1,'Raw Election Data'!$A$1:$AN$1,0))</f>
        <v>0.22893646408839774</v>
      </c>
    </row>
    <row r="2842" spans="1:18" ht="13.5" hidden="1" customHeight="1" x14ac:dyDescent="0.15">
      <c r="A2842" t="s">
        <v>385</v>
      </c>
      <c r="B2842" t="s">
        <v>7069</v>
      </c>
      <c r="C2842" t="str">
        <f>INDEX(FIPS!$A$1:$E$3236,MATCH($F2842,FIPS!$D$1:$D$3236,0),5)</f>
        <v>Chesterfield County</v>
      </c>
      <c r="D2842" t="s">
        <v>386</v>
      </c>
      <c r="E2842" s="15" t="s">
        <v>26</v>
      </c>
      <c r="F2842" t="s">
        <v>7112</v>
      </c>
      <c r="G2842" t="s">
        <v>7793</v>
      </c>
      <c r="H2842" t="str">
        <f>IFERROR(VLOOKUP($G2842,'Team Colors'!$A:$B,2,0),"#c9c9c9")</f>
        <v>#773141</v>
      </c>
      <c r="I2842">
        <f>INDEX('Raw Election Data'!$A$1:$AN$3144,MATCH($C2842&amp;" "&amp;$B2842,'Raw Election Data'!$C$1:$C$3144,0),MATCH('Joined Data'!I$1,'Raw Election Data'!$A$1:$AN$1,0))</f>
        <v>335687</v>
      </c>
      <c r="J2842">
        <f>INDEX('Raw Election Data'!$A$1:$AN$3144,MATCH($C2842&amp;" "&amp;$B2842,'Raw Election Data'!$C$1:$C$3144,0),MATCH('Joined Data'!J$1,'Raw Election Data'!$A$1:$AN$1,0))</f>
        <v>80993</v>
      </c>
      <c r="K2842">
        <f>INDEX('Raw Election Data'!$A$1:$AN$3144,MATCH($C2842&amp;" "&amp;$B2842,'Raw Election Data'!$C$1:$C$3144,0),MATCH('Joined Data'!K$1,'Raw Election Data'!$A$1:$AN$1,0))</f>
        <v>84938</v>
      </c>
      <c r="L2842">
        <f>INDEX('Raw Election Data'!$A$1:$AN$3144,MATCH($C2842&amp;" "&amp;$B2842,'Raw Election Data'!$C$1:$C$3144,0),MATCH('Joined Data'!L$1,'Raw Election Data'!$A$1:$AN$1,0))</f>
        <v>175288</v>
      </c>
      <c r="M2842">
        <f>INDEX('Raw Election Data'!$A$1:$AN$3144,MATCH($C2842&amp;" "&amp;$B2842,'Raw Election Data'!$C$1:$C$3144,0),MATCH('Joined Data'!M$1,'Raw Election Data'!$A$1:$AN$1,0))</f>
        <v>0.46205672949659987</v>
      </c>
      <c r="N2842">
        <f>INDEX('Raw Election Data'!$A$1:$AN$3144,MATCH($C2842&amp;" "&amp;$B2842,'Raw Election Data'!$C$1:$C$3144,0),MATCH('Joined Data'!N$1,'Raw Election Data'!$A$1:$AN$1,0))</f>
        <v>0.48456254849162522</v>
      </c>
      <c r="O2842">
        <f>INDEX('Raw Election Data'!$A$1:$AN$3144,MATCH($C2842&amp;" "&amp;$B2842,'Raw Election Data'!$C$1:$C$3144,0),MATCH('Joined Data'!O$1,'Raw Election Data'!$A$1:$AN$1,0))</f>
        <v>-3945</v>
      </c>
      <c r="P2842">
        <f>INDEX('Raw Election Data'!$A$1:$AN$3144,MATCH($C2842&amp;" "&amp;$B2842,'Raw Election Data'!$C$1:$C$3144,0),MATCH('Joined Data'!P$1,'Raw Election Data'!$A$1:$AN$1,0))</f>
        <v>3945</v>
      </c>
      <c r="Q2842">
        <f>INDEX('Raw Election Data'!$A$1:$AN$3144,MATCH($C2842&amp;" "&amp;$B2842,'Raw Election Data'!$C$1:$C$3144,0),MATCH('Joined Data'!Q$1,'Raw Election Data'!$A$1:$AN$1,0))</f>
        <v>-2.2505818995025351E-2</v>
      </c>
      <c r="R2842">
        <f>INDEX('Raw Election Data'!$A$1:$AN$3144,MATCH($C2842&amp;" "&amp;$B2842,'Raw Election Data'!$C$1:$C$3144,0),MATCH('Joined Data'!R$1,'Raw Election Data'!$A$1:$AN$1,0))</f>
        <v>2.2505818995025351E-2</v>
      </c>
    </row>
    <row r="2843" spans="1:18" ht="13.5" hidden="1" customHeight="1" x14ac:dyDescent="0.15">
      <c r="A2843" t="s">
        <v>385</v>
      </c>
      <c r="B2843" t="s">
        <v>7069</v>
      </c>
      <c r="C2843" t="str">
        <f>INDEX(FIPS!$A$1:$E$3236,MATCH($F2843,FIPS!$D$1:$D$3236,0),5)</f>
        <v>Clarke County</v>
      </c>
      <c r="D2843" t="s">
        <v>386</v>
      </c>
      <c r="E2843" s="15" t="s">
        <v>27</v>
      </c>
      <c r="F2843" t="s">
        <v>7113</v>
      </c>
      <c r="G2843" t="s">
        <v>7793</v>
      </c>
      <c r="H2843" t="str">
        <f>IFERROR(VLOOKUP($G2843,'Team Colors'!$A:$B,2,0),"#c9c9c9")</f>
        <v>#773141</v>
      </c>
      <c r="I2843">
        <f>INDEX('Raw Election Data'!$A$1:$AN$3144,MATCH($C2843&amp;" "&amp;$B2843,'Raw Election Data'!$C$1:$C$3144,0),MATCH('Joined Data'!I$1,'Raw Election Data'!$A$1:$AN$1,0))</f>
        <v>14363</v>
      </c>
      <c r="J2843">
        <f>INDEX('Raw Election Data'!$A$1:$AN$3144,MATCH($C2843&amp;" "&amp;$B2843,'Raw Election Data'!$C$1:$C$3144,0),MATCH('Joined Data'!J$1,'Raw Election Data'!$A$1:$AN$1,0))</f>
        <v>3047</v>
      </c>
      <c r="K2843">
        <f>INDEX('Raw Election Data'!$A$1:$AN$3144,MATCH($C2843&amp;" "&amp;$B2843,'Raw Election Data'!$C$1:$C$3144,0),MATCH('Joined Data'!K$1,'Raw Election Data'!$A$1:$AN$1,0))</f>
        <v>4657</v>
      </c>
      <c r="L2843">
        <f>INDEX('Raw Election Data'!$A$1:$AN$3144,MATCH($C2843&amp;" "&amp;$B2843,'Raw Election Data'!$C$1:$C$3144,0),MATCH('Joined Data'!L$1,'Raw Election Data'!$A$1:$AN$1,0))</f>
        <v>8131</v>
      </c>
      <c r="M2843">
        <f>INDEX('Raw Election Data'!$A$1:$AN$3144,MATCH($C2843&amp;" "&amp;$B2843,'Raw Election Data'!$C$1:$C$3144,0),MATCH('Joined Data'!M$1,'Raw Election Data'!$A$1:$AN$1,0))</f>
        <v>0.37473865453203786</v>
      </c>
      <c r="N2843">
        <f>INDEX('Raw Election Data'!$A$1:$AN$3144,MATCH($C2843&amp;" "&amp;$B2843,'Raw Election Data'!$C$1:$C$3144,0),MATCH('Joined Data'!N$1,'Raw Election Data'!$A$1:$AN$1,0))</f>
        <v>0.57274627967039726</v>
      </c>
      <c r="O2843">
        <f>INDEX('Raw Election Data'!$A$1:$AN$3144,MATCH($C2843&amp;" "&amp;$B2843,'Raw Election Data'!$C$1:$C$3144,0),MATCH('Joined Data'!O$1,'Raw Election Data'!$A$1:$AN$1,0))</f>
        <v>-1610</v>
      </c>
      <c r="P2843">
        <f>INDEX('Raw Election Data'!$A$1:$AN$3144,MATCH($C2843&amp;" "&amp;$B2843,'Raw Election Data'!$C$1:$C$3144,0),MATCH('Joined Data'!P$1,'Raw Election Data'!$A$1:$AN$1,0))</f>
        <v>1610</v>
      </c>
      <c r="Q2843">
        <f>INDEX('Raw Election Data'!$A$1:$AN$3144,MATCH($C2843&amp;" "&amp;$B2843,'Raw Election Data'!$C$1:$C$3144,0),MATCH('Joined Data'!Q$1,'Raw Election Data'!$A$1:$AN$1,0))</f>
        <v>-0.1980076251383594</v>
      </c>
      <c r="R2843">
        <f>INDEX('Raw Election Data'!$A$1:$AN$3144,MATCH($C2843&amp;" "&amp;$B2843,'Raw Election Data'!$C$1:$C$3144,0),MATCH('Joined Data'!R$1,'Raw Election Data'!$A$1:$AN$1,0))</f>
        <v>0.1980076251383594</v>
      </c>
    </row>
    <row r="2844" spans="1:18" ht="13.5" hidden="1" customHeight="1" x14ac:dyDescent="0.15">
      <c r="A2844" t="s">
        <v>385</v>
      </c>
      <c r="B2844" t="s">
        <v>7069</v>
      </c>
      <c r="C2844" t="str">
        <f>INDEX(FIPS!$A$1:$E$3236,MATCH($F2844,FIPS!$D$1:$D$3236,0),5)</f>
        <v>Craig County</v>
      </c>
      <c r="D2844" t="s">
        <v>386</v>
      </c>
      <c r="E2844" s="15" t="s">
        <v>28</v>
      </c>
      <c r="F2844" t="s">
        <v>7114</v>
      </c>
      <c r="G2844" t="s">
        <v>439</v>
      </c>
      <c r="H2844" t="str">
        <f>IFERROR(VLOOKUP($G2844,'Team Colors'!$A:$B,2,0),"#c9c9c9")</f>
        <v>#002244</v>
      </c>
      <c r="I2844">
        <f>INDEX('Raw Election Data'!$A$1:$AN$3144,MATCH($C2844&amp;" "&amp;$B2844,'Raw Election Data'!$C$1:$C$3144,0),MATCH('Joined Data'!I$1,'Raw Election Data'!$A$1:$AN$1,0))</f>
        <v>5211</v>
      </c>
      <c r="J2844">
        <f>INDEX('Raw Election Data'!$A$1:$AN$3144,MATCH($C2844&amp;" "&amp;$B2844,'Raw Election Data'!$C$1:$C$3144,0),MATCH('Joined Data'!J$1,'Raw Election Data'!$A$1:$AN$1,0))</f>
        <v>541</v>
      </c>
      <c r="K2844">
        <f>INDEX('Raw Election Data'!$A$1:$AN$3144,MATCH($C2844&amp;" "&amp;$B2844,'Raw Election Data'!$C$1:$C$3144,0),MATCH('Joined Data'!K$1,'Raw Election Data'!$A$1:$AN$1,0))</f>
        <v>2139</v>
      </c>
      <c r="L2844">
        <f>INDEX('Raw Election Data'!$A$1:$AN$3144,MATCH($C2844&amp;" "&amp;$B2844,'Raw Election Data'!$C$1:$C$3144,0),MATCH('Joined Data'!L$1,'Raw Election Data'!$A$1:$AN$1,0))</f>
        <v>2784</v>
      </c>
      <c r="M2844">
        <f>INDEX('Raw Election Data'!$A$1:$AN$3144,MATCH($C2844&amp;" "&amp;$B2844,'Raw Election Data'!$C$1:$C$3144,0),MATCH('Joined Data'!M$1,'Raw Election Data'!$A$1:$AN$1,0))</f>
        <v>0.19432471264367815</v>
      </c>
      <c r="N2844">
        <f>INDEX('Raw Election Data'!$A$1:$AN$3144,MATCH($C2844&amp;" "&amp;$B2844,'Raw Election Data'!$C$1:$C$3144,0),MATCH('Joined Data'!N$1,'Raw Election Data'!$A$1:$AN$1,0))</f>
        <v>0.76831896551724133</v>
      </c>
      <c r="O2844">
        <f>INDEX('Raw Election Data'!$A$1:$AN$3144,MATCH($C2844&amp;" "&amp;$B2844,'Raw Election Data'!$C$1:$C$3144,0),MATCH('Joined Data'!O$1,'Raw Election Data'!$A$1:$AN$1,0))</f>
        <v>-1598</v>
      </c>
      <c r="P2844">
        <f>INDEX('Raw Election Data'!$A$1:$AN$3144,MATCH($C2844&amp;" "&amp;$B2844,'Raw Election Data'!$C$1:$C$3144,0),MATCH('Joined Data'!P$1,'Raw Election Data'!$A$1:$AN$1,0))</f>
        <v>1598</v>
      </c>
      <c r="Q2844">
        <f>INDEX('Raw Election Data'!$A$1:$AN$3144,MATCH($C2844&amp;" "&amp;$B2844,'Raw Election Data'!$C$1:$C$3144,0),MATCH('Joined Data'!Q$1,'Raw Election Data'!$A$1:$AN$1,0))</f>
        <v>-0.5739942528735632</v>
      </c>
      <c r="R2844">
        <f>INDEX('Raw Election Data'!$A$1:$AN$3144,MATCH($C2844&amp;" "&amp;$B2844,'Raw Election Data'!$C$1:$C$3144,0),MATCH('Joined Data'!R$1,'Raw Election Data'!$A$1:$AN$1,0))</f>
        <v>0.5739942528735632</v>
      </c>
    </row>
    <row r="2845" spans="1:18" ht="13.5" hidden="1" customHeight="1" x14ac:dyDescent="0.15">
      <c r="A2845" t="s">
        <v>385</v>
      </c>
      <c r="B2845" t="s">
        <v>7069</v>
      </c>
      <c r="C2845" t="str">
        <f>INDEX(FIPS!$A$1:$E$3236,MATCH($F2845,FIPS!$D$1:$D$3236,0),5)</f>
        <v>Culpeper County</v>
      </c>
      <c r="D2845" t="s">
        <v>386</v>
      </c>
      <c r="E2845" s="15" t="s">
        <v>29</v>
      </c>
      <c r="F2845" t="s">
        <v>7116</v>
      </c>
      <c r="G2845" t="s">
        <v>7793</v>
      </c>
      <c r="H2845" t="str">
        <f>IFERROR(VLOOKUP($G2845,'Team Colors'!$A:$B,2,0),"#c9c9c9")</f>
        <v>#773141</v>
      </c>
      <c r="I2845">
        <f>INDEX('Raw Election Data'!$A$1:$AN$3144,MATCH($C2845&amp;" "&amp;$B2845,'Raw Election Data'!$C$1:$C$3144,0),MATCH('Joined Data'!I$1,'Raw Election Data'!$A$1:$AN$1,0))</f>
        <v>49432</v>
      </c>
      <c r="J2845">
        <f>INDEX('Raw Election Data'!$A$1:$AN$3144,MATCH($C2845&amp;" "&amp;$B2845,'Raw Election Data'!$C$1:$C$3144,0),MATCH('Joined Data'!J$1,'Raw Election Data'!$A$1:$AN$1,0))</f>
        <v>7744</v>
      </c>
      <c r="K2845">
        <f>INDEX('Raw Election Data'!$A$1:$AN$3144,MATCH($C2845&amp;" "&amp;$B2845,'Raw Election Data'!$C$1:$C$3144,0),MATCH('Joined Data'!K$1,'Raw Election Data'!$A$1:$AN$1,0))</f>
        <v>13341</v>
      </c>
      <c r="L2845">
        <f>INDEX('Raw Election Data'!$A$1:$AN$3144,MATCH($C2845&amp;" "&amp;$B2845,'Raw Election Data'!$C$1:$C$3144,0),MATCH('Joined Data'!L$1,'Raw Election Data'!$A$1:$AN$1,0))</f>
        <v>22087</v>
      </c>
      <c r="M2845">
        <f>INDEX('Raw Election Data'!$A$1:$AN$3144,MATCH($C2845&amp;" "&amp;$B2845,'Raw Election Data'!$C$1:$C$3144,0),MATCH('Joined Data'!M$1,'Raw Election Data'!$A$1:$AN$1,0))</f>
        <v>0.35061348304432471</v>
      </c>
      <c r="N2845">
        <f>INDEX('Raw Election Data'!$A$1:$AN$3144,MATCH($C2845&amp;" "&amp;$B2845,'Raw Election Data'!$C$1:$C$3144,0),MATCH('Joined Data'!N$1,'Raw Election Data'!$A$1:$AN$1,0))</f>
        <v>0.6040204645266446</v>
      </c>
      <c r="O2845">
        <f>INDEX('Raw Election Data'!$A$1:$AN$3144,MATCH($C2845&amp;" "&amp;$B2845,'Raw Election Data'!$C$1:$C$3144,0),MATCH('Joined Data'!O$1,'Raw Election Data'!$A$1:$AN$1,0))</f>
        <v>-5597</v>
      </c>
      <c r="P2845">
        <f>INDEX('Raw Election Data'!$A$1:$AN$3144,MATCH($C2845&amp;" "&amp;$B2845,'Raw Election Data'!$C$1:$C$3144,0),MATCH('Joined Data'!P$1,'Raw Election Data'!$A$1:$AN$1,0))</f>
        <v>5597</v>
      </c>
      <c r="Q2845">
        <f>INDEX('Raw Election Data'!$A$1:$AN$3144,MATCH($C2845&amp;" "&amp;$B2845,'Raw Election Data'!$C$1:$C$3144,0),MATCH('Joined Data'!Q$1,'Raw Election Data'!$A$1:$AN$1,0))</f>
        <v>-0.25340698148231988</v>
      </c>
      <c r="R2845">
        <f>INDEX('Raw Election Data'!$A$1:$AN$3144,MATCH($C2845&amp;" "&amp;$B2845,'Raw Election Data'!$C$1:$C$3144,0),MATCH('Joined Data'!R$1,'Raw Election Data'!$A$1:$AN$1,0))</f>
        <v>0.25340698148231988</v>
      </c>
    </row>
    <row r="2846" spans="1:18" ht="13.5" hidden="1" customHeight="1" x14ac:dyDescent="0.15">
      <c r="A2846" t="s">
        <v>385</v>
      </c>
      <c r="B2846" t="s">
        <v>7069</v>
      </c>
      <c r="C2846" t="str">
        <f>INDEX(FIPS!$A$1:$E$3236,MATCH($F2846,FIPS!$D$1:$D$3236,0),5)</f>
        <v>Cumberland County</v>
      </c>
      <c r="D2846" t="s">
        <v>386</v>
      </c>
      <c r="E2846" s="15" t="s">
        <v>30</v>
      </c>
      <c r="F2846" t="s">
        <v>7117</v>
      </c>
      <c r="G2846" t="s">
        <v>439</v>
      </c>
      <c r="H2846" t="str">
        <f>IFERROR(VLOOKUP($G2846,'Team Colors'!$A:$B,2,0),"#c9c9c9")</f>
        <v>#002244</v>
      </c>
      <c r="I2846">
        <f>INDEX('Raw Election Data'!$A$1:$AN$3144,MATCH($C2846&amp;" "&amp;$B2846,'Raw Election Data'!$C$1:$C$3144,0),MATCH('Joined Data'!I$1,'Raw Election Data'!$A$1:$AN$1,0))</f>
        <v>9719</v>
      </c>
      <c r="J2846">
        <f>INDEX('Raw Election Data'!$A$1:$AN$3144,MATCH($C2846&amp;" "&amp;$B2846,'Raw Election Data'!$C$1:$C$3144,0),MATCH('Joined Data'!J$1,'Raw Election Data'!$A$1:$AN$1,0))</f>
        <v>2032</v>
      </c>
      <c r="K2846">
        <f>INDEX('Raw Election Data'!$A$1:$AN$3144,MATCH($C2846&amp;" "&amp;$B2846,'Raw Election Data'!$C$1:$C$3144,0),MATCH('Joined Data'!K$1,'Raw Election Data'!$A$1:$AN$1,0))</f>
        <v>2693</v>
      </c>
      <c r="L2846">
        <f>INDEX('Raw Election Data'!$A$1:$AN$3144,MATCH($C2846&amp;" "&amp;$B2846,'Raw Election Data'!$C$1:$C$3144,0),MATCH('Joined Data'!L$1,'Raw Election Data'!$A$1:$AN$1,0))</f>
        <v>4875</v>
      </c>
      <c r="M2846">
        <f>INDEX('Raw Election Data'!$A$1:$AN$3144,MATCH($C2846&amp;" "&amp;$B2846,'Raw Election Data'!$C$1:$C$3144,0),MATCH('Joined Data'!M$1,'Raw Election Data'!$A$1:$AN$1,0))</f>
        <v>0.4168205128205128</v>
      </c>
      <c r="N2846">
        <f>INDEX('Raw Election Data'!$A$1:$AN$3144,MATCH($C2846&amp;" "&amp;$B2846,'Raw Election Data'!$C$1:$C$3144,0),MATCH('Joined Data'!N$1,'Raw Election Data'!$A$1:$AN$1,0))</f>
        <v>0.55241025641025643</v>
      </c>
      <c r="O2846">
        <f>INDEX('Raw Election Data'!$A$1:$AN$3144,MATCH($C2846&amp;" "&amp;$B2846,'Raw Election Data'!$C$1:$C$3144,0),MATCH('Joined Data'!O$1,'Raw Election Data'!$A$1:$AN$1,0))</f>
        <v>-661</v>
      </c>
      <c r="P2846">
        <f>INDEX('Raw Election Data'!$A$1:$AN$3144,MATCH($C2846&amp;" "&amp;$B2846,'Raw Election Data'!$C$1:$C$3144,0),MATCH('Joined Data'!P$1,'Raw Election Data'!$A$1:$AN$1,0))</f>
        <v>661</v>
      </c>
      <c r="Q2846">
        <f>INDEX('Raw Election Data'!$A$1:$AN$3144,MATCH($C2846&amp;" "&amp;$B2846,'Raw Election Data'!$C$1:$C$3144,0),MATCH('Joined Data'!Q$1,'Raw Election Data'!$A$1:$AN$1,0))</f>
        <v>-0.13558974358974363</v>
      </c>
      <c r="R2846">
        <f>INDEX('Raw Election Data'!$A$1:$AN$3144,MATCH($C2846&amp;" "&amp;$B2846,'Raw Election Data'!$C$1:$C$3144,0),MATCH('Joined Data'!R$1,'Raw Election Data'!$A$1:$AN$1,0))</f>
        <v>0.13558974358974363</v>
      </c>
    </row>
    <row r="2847" spans="1:18" ht="13.5" hidden="1" customHeight="1" x14ac:dyDescent="0.15">
      <c r="A2847" t="s">
        <v>385</v>
      </c>
      <c r="B2847" t="s">
        <v>7069</v>
      </c>
      <c r="C2847" t="str">
        <f>INDEX(FIPS!$A$1:$E$3236,MATCH($F2847,FIPS!$D$1:$D$3236,0),5)</f>
        <v>Dickenson County</v>
      </c>
      <c r="D2847" t="s">
        <v>386</v>
      </c>
      <c r="E2847" s="15" t="s">
        <v>31</v>
      </c>
      <c r="F2847" t="s">
        <v>7119</v>
      </c>
      <c r="G2847" t="s">
        <v>7784</v>
      </c>
      <c r="H2847" t="str">
        <f>IFERROR(VLOOKUP($G2847,'Team Colors'!$A:$B,2,0),"#c9c9c9")</f>
        <v>#ffb612</v>
      </c>
      <c r="I2847">
        <f>INDEX('Raw Election Data'!$A$1:$AN$3144,MATCH($C2847&amp;" "&amp;$B2847,'Raw Election Data'!$C$1:$C$3144,0),MATCH('Joined Data'!I$1,'Raw Election Data'!$A$1:$AN$1,0))</f>
        <v>15115</v>
      </c>
      <c r="J2847">
        <f>INDEX('Raw Election Data'!$A$1:$AN$3144,MATCH($C2847&amp;" "&amp;$B2847,'Raw Election Data'!$C$1:$C$3144,0),MATCH('Joined Data'!J$1,'Raw Election Data'!$A$1:$AN$1,0))</f>
        <v>1335</v>
      </c>
      <c r="K2847">
        <f>INDEX('Raw Election Data'!$A$1:$AN$3144,MATCH($C2847&amp;" "&amp;$B2847,'Raw Election Data'!$C$1:$C$3144,0),MATCH('Joined Data'!K$1,'Raw Election Data'!$A$1:$AN$1,0))</f>
        <v>4932</v>
      </c>
      <c r="L2847">
        <f>INDEX('Raw Election Data'!$A$1:$AN$3144,MATCH($C2847&amp;" "&amp;$B2847,'Raw Election Data'!$C$1:$C$3144,0),MATCH('Joined Data'!L$1,'Raw Election Data'!$A$1:$AN$1,0))</f>
        <v>6405</v>
      </c>
      <c r="M2847">
        <f>INDEX('Raw Election Data'!$A$1:$AN$3144,MATCH($C2847&amp;" "&amp;$B2847,'Raw Election Data'!$C$1:$C$3144,0),MATCH('Joined Data'!M$1,'Raw Election Data'!$A$1:$AN$1,0))</f>
        <v>0.20843091334894615</v>
      </c>
      <c r="N2847">
        <f>INDEX('Raw Election Data'!$A$1:$AN$3144,MATCH($C2847&amp;" "&amp;$B2847,'Raw Election Data'!$C$1:$C$3144,0),MATCH('Joined Data'!N$1,'Raw Election Data'!$A$1:$AN$1,0))</f>
        <v>0.77002341920374706</v>
      </c>
      <c r="O2847">
        <f>INDEX('Raw Election Data'!$A$1:$AN$3144,MATCH($C2847&amp;" "&amp;$B2847,'Raw Election Data'!$C$1:$C$3144,0),MATCH('Joined Data'!O$1,'Raw Election Data'!$A$1:$AN$1,0))</f>
        <v>-3597</v>
      </c>
      <c r="P2847">
        <f>INDEX('Raw Election Data'!$A$1:$AN$3144,MATCH($C2847&amp;" "&amp;$B2847,'Raw Election Data'!$C$1:$C$3144,0),MATCH('Joined Data'!P$1,'Raw Election Data'!$A$1:$AN$1,0))</f>
        <v>3597</v>
      </c>
      <c r="Q2847">
        <f>INDEX('Raw Election Data'!$A$1:$AN$3144,MATCH($C2847&amp;" "&amp;$B2847,'Raw Election Data'!$C$1:$C$3144,0),MATCH('Joined Data'!Q$1,'Raw Election Data'!$A$1:$AN$1,0))</f>
        <v>-0.56159250585480092</v>
      </c>
      <c r="R2847">
        <f>INDEX('Raw Election Data'!$A$1:$AN$3144,MATCH($C2847&amp;" "&amp;$B2847,'Raw Election Data'!$C$1:$C$3144,0),MATCH('Joined Data'!R$1,'Raw Election Data'!$A$1:$AN$1,0))</f>
        <v>0.56159250585480092</v>
      </c>
    </row>
    <row r="2848" spans="1:18" ht="13.5" hidden="1" customHeight="1" x14ac:dyDescent="0.15">
      <c r="A2848" t="s">
        <v>385</v>
      </c>
      <c r="B2848" t="s">
        <v>7069</v>
      </c>
      <c r="C2848" t="str">
        <f>INDEX(FIPS!$A$1:$E$3236,MATCH($F2848,FIPS!$D$1:$D$3236,0),5)</f>
        <v>Dinwiddie County</v>
      </c>
      <c r="D2848" t="s">
        <v>386</v>
      </c>
      <c r="E2848" s="15" t="s">
        <v>32</v>
      </c>
      <c r="F2848" t="s">
        <v>7123</v>
      </c>
      <c r="G2848" t="s">
        <v>439</v>
      </c>
      <c r="H2848" t="str">
        <f>IFERROR(VLOOKUP($G2848,'Team Colors'!$A:$B,2,0),"#c9c9c9")</f>
        <v>#002244</v>
      </c>
      <c r="I2848">
        <f>INDEX('Raw Election Data'!$A$1:$AN$3144,MATCH($C2848&amp;" "&amp;$B2848,'Raw Election Data'!$C$1:$C$3144,0),MATCH('Joined Data'!I$1,'Raw Election Data'!$A$1:$AN$1,0))</f>
        <v>27852</v>
      </c>
      <c r="J2848">
        <f>INDEX('Raw Election Data'!$A$1:$AN$3144,MATCH($C2848&amp;" "&amp;$B2848,'Raw Election Data'!$C$1:$C$3144,0),MATCH('Joined Data'!J$1,'Raw Election Data'!$A$1:$AN$1,0))</f>
        <v>5765</v>
      </c>
      <c r="K2848">
        <f>INDEX('Raw Election Data'!$A$1:$AN$3144,MATCH($C2848&amp;" "&amp;$B2848,'Raw Election Data'!$C$1:$C$3144,0),MATCH('Joined Data'!K$1,'Raw Election Data'!$A$1:$AN$1,0))</f>
        <v>7447</v>
      </c>
      <c r="L2848">
        <f>INDEX('Raw Election Data'!$A$1:$AN$3144,MATCH($C2848&amp;" "&amp;$B2848,'Raw Election Data'!$C$1:$C$3144,0),MATCH('Joined Data'!L$1,'Raw Election Data'!$A$1:$AN$1,0))</f>
        <v>13533</v>
      </c>
      <c r="M2848">
        <f>INDEX('Raw Election Data'!$A$1:$AN$3144,MATCH($C2848&amp;" "&amp;$B2848,'Raw Election Data'!$C$1:$C$3144,0),MATCH('Joined Data'!M$1,'Raw Election Data'!$A$1:$AN$1,0))</f>
        <v>0.4259957141801522</v>
      </c>
      <c r="N2848">
        <f>INDEX('Raw Election Data'!$A$1:$AN$3144,MATCH($C2848&amp;" "&amp;$B2848,'Raw Election Data'!$C$1:$C$3144,0),MATCH('Joined Data'!N$1,'Raw Election Data'!$A$1:$AN$1,0))</f>
        <v>0.55028448976575772</v>
      </c>
      <c r="O2848">
        <f>INDEX('Raw Election Data'!$A$1:$AN$3144,MATCH($C2848&amp;" "&amp;$B2848,'Raw Election Data'!$C$1:$C$3144,0),MATCH('Joined Data'!O$1,'Raw Election Data'!$A$1:$AN$1,0))</f>
        <v>-1682</v>
      </c>
      <c r="P2848">
        <f>INDEX('Raw Election Data'!$A$1:$AN$3144,MATCH($C2848&amp;" "&amp;$B2848,'Raw Election Data'!$C$1:$C$3144,0),MATCH('Joined Data'!P$1,'Raw Election Data'!$A$1:$AN$1,0))</f>
        <v>1682</v>
      </c>
      <c r="Q2848">
        <f>INDEX('Raw Election Data'!$A$1:$AN$3144,MATCH($C2848&amp;" "&amp;$B2848,'Raw Election Data'!$C$1:$C$3144,0),MATCH('Joined Data'!Q$1,'Raw Election Data'!$A$1:$AN$1,0))</f>
        <v>-0.12428877558560553</v>
      </c>
      <c r="R2848">
        <f>INDEX('Raw Election Data'!$A$1:$AN$3144,MATCH($C2848&amp;" "&amp;$B2848,'Raw Election Data'!$C$1:$C$3144,0),MATCH('Joined Data'!R$1,'Raw Election Data'!$A$1:$AN$1,0))</f>
        <v>0.12428877558560553</v>
      </c>
    </row>
    <row r="2849" spans="1:18" ht="13.5" hidden="1" customHeight="1" x14ac:dyDescent="0.15">
      <c r="A2849" t="s">
        <v>385</v>
      </c>
      <c r="B2849" t="s">
        <v>7069</v>
      </c>
      <c r="C2849" t="str">
        <f>INDEX(FIPS!$A$1:$E$3236,MATCH($F2849,FIPS!$D$1:$D$3236,0),5)</f>
        <v>Essex County</v>
      </c>
      <c r="D2849" t="s">
        <v>386</v>
      </c>
      <c r="E2849" s="15" t="s">
        <v>34</v>
      </c>
      <c r="F2849" t="s">
        <v>7124</v>
      </c>
      <c r="G2849" t="s">
        <v>7793</v>
      </c>
      <c r="H2849" t="str">
        <f>IFERROR(VLOOKUP($G2849,'Team Colors'!$A:$B,2,0),"#c9c9c9")</f>
        <v>#773141</v>
      </c>
      <c r="I2849">
        <f>INDEX('Raw Election Data'!$A$1:$AN$3144,MATCH($C2849&amp;" "&amp;$B2849,'Raw Election Data'!$C$1:$C$3144,0),MATCH('Joined Data'!I$1,'Raw Election Data'!$A$1:$AN$1,0))</f>
        <v>11130</v>
      </c>
      <c r="J2849">
        <f>INDEX('Raw Election Data'!$A$1:$AN$3144,MATCH($C2849&amp;" "&amp;$B2849,'Raw Election Data'!$C$1:$C$3144,0),MATCH('Joined Data'!J$1,'Raw Election Data'!$A$1:$AN$1,0))</f>
        <v>2541</v>
      </c>
      <c r="K2849">
        <f>INDEX('Raw Election Data'!$A$1:$AN$3144,MATCH($C2849&amp;" "&amp;$B2849,'Raw Election Data'!$C$1:$C$3144,0),MATCH('Joined Data'!K$1,'Raw Election Data'!$A$1:$AN$1,0))</f>
        <v>2657</v>
      </c>
      <c r="L2849">
        <f>INDEX('Raw Election Data'!$A$1:$AN$3144,MATCH($C2849&amp;" "&amp;$B2849,'Raw Election Data'!$C$1:$C$3144,0),MATCH('Joined Data'!L$1,'Raw Election Data'!$A$1:$AN$1,0))</f>
        <v>5354</v>
      </c>
      <c r="M2849">
        <f>INDEX('Raw Election Data'!$A$1:$AN$3144,MATCH($C2849&amp;" "&amp;$B2849,'Raw Election Data'!$C$1:$C$3144,0),MATCH('Joined Data'!M$1,'Raw Election Data'!$A$1:$AN$1,0))</f>
        <v>0.47459843107956667</v>
      </c>
      <c r="N2849">
        <f>INDEX('Raw Election Data'!$A$1:$AN$3144,MATCH($C2849&amp;" "&amp;$B2849,'Raw Election Data'!$C$1:$C$3144,0),MATCH('Joined Data'!N$1,'Raw Election Data'!$A$1:$AN$1,0))</f>
        <v>0.49626447515875982</v>
      </c>
      <c r="O2849">
        <f>INDEX('Raw Election Data'!$A$1:$AN$3144,MATCH($C2849&amp;" "&amp;$B2849,'Raw Election Data'!$C$1:$C$3144,0),MATCH('Joined Data'!O$1,'Raw Election Data'!$A$1:$AN$1,0))</f>
        <v>-116</v>
      </c>
      <c r="P2849">
        <f>INDEX('Raw Election Data'!$A$1:$AN$3144,MATCH($C2849&amp;" "&amp;$B2849,'Raw Election Data'!$C$1:$C$3144,0),MATCH('Joined Data'!P$1,'Raw Election Data'!$A$1:$AN$1,0))</f>
        <v>116</v>
      </c>
      <c r="Q2849">
        <f>INDEX('Raw Election Data'!$A$1:$AN$3144,MATCH($C2849&amp;" "&amp;$B2849,'Raw Election Data'!$C$1:$C$3144,0),MATCH('Joined Data'!Q$1,'Raw Election Data'!$A$1:$AN$1,0))</f>
        <v>-2.1666044079193147E-2</v>
      </c>
      <c r="R2849">
        <f>INDEX('Raw Election Data'!$A$1:$AN$3144,MATCH($C2849&amp;" "&amp;$B2849,'Raw Election Data'!$C$1:$C$3144,0),MATCH('Joined Data'!R$1,'Raw Election Data'!$A$1:$AN$1,0))</f>
        <v>2.1666044079193147E-2</v>
      </c>
    </row>
    <row r="2850" spans="1:18" ht="13.5" hidden="1" customHeight="1" x14ac:dyDescent="0.15">
      <c r="A2850" t="s">
        <v>385</v>
      </c>
      <c r="B2850" t="s">
        <v>7069</v>
      </c>
      <c r="C2850" t="str">
        <f>INDEX(FIPS!$A$1:$E$3236,MATCH($F2850,FIPS!$D$1:$D$3236,0),5)</f>
        <v>Fairfax County</v>
      </c>
      <c r="D2850" t="s">
        <v>386</v>
      </c>
      <c r="E2850" s="15" t="s">
        <v>35</v>
      </c>
      <c r="F2850" t="s">
        <v>7126</v>
      </c>
      <c r="G2850" t="s">
        <v>7793</v>
      </c>
      <c r="H2850" t="str">
        <f>IFERROR(VLOOKUP($G2850,'Team Colors'!$A:$B,2,0),"#c9c9c9")</f>
        <v>#773141</v>
      </c>
      <c r="I2850">
        <f>INDEX('Raw Election Data'!$A$1:$AN$3144,MATCH($C2850&amp;" "&amp;$B2850,'Raw Election Data'!$C$1:$C$3144,0),MATCH('Joined Data'!I$1,'Raw Election Data'!$A$1:$AN$1,0))</f>
        <v>1142234</v>
      </c>
      <c r="J2850">
        <f>INDEX('Raw Election Data'!$A$1:$AN$3144,MATCH($C2850&amp;" "&amp;$B2850,'Raw Election Data'!$C$1:$C$3144,0),MATCH('Joined Data'!J$1,'Raw Election Data'!$A$1:$AN$1,0))</f>
        <v>354485</v>
      </c>
      <c r="K2850">
        <f>INDEX('Raw Election Data'!$A$1:$AN$3144,MATCH($C2850&amp;" "&amp;$B2850,'Raw Election Data'!$C$1:$C$3144,0),MATCH('Joined Data'!K$1,'Raw Election Data'!$A$1:$AN$1,0))</f>
        <v>157837</v>
      </c>
      <c r="L2850">
        <f>INDEX('Raw Election Data'!$A$1:$AN$3144,MATCH($C2850&amp;" "&amp;$B2850,'Raw Election Data'!$C$1:$C$3144,0),MATCH('Joined Data'!L$1,'Raw Election Data'!$A$1:$AN$1,0))</f>
        <v>542858</v>
      </c>
      <c r="M2850">
        <f>INDEX('Raw Election Data'!$A$1:$AN$3144,MATCH($C2850&amp;" "&amp;$B2850,'Raw Election Data'!$C$1:$C$3144,0),MATCH('Joined Data'!M$1,'Raw Election Data'!$A$1:$AN$1,0))</f>
        <v>0.6529976531616003</v>
      </c>
      <c r="N2850">
        <f>INDEX('Raw Election Data'!$A$1:$AN$3144,MATCH($C2850&amp;" "&amp;$B2850,'Raw Election Data'!$C$1:$C$3144,0),MATCH('Joined Data'!N$1,'Raw Election Data'!$A$1:$AN$1,0))</f>
        <v>0.29075190933909051</v>
      </c>
      <c r="O2850">
        <f>INDEX('Raw Election Data'!$A$1:$AN$3144,MATCH($C2850&amp;" "&amp;$B2850,'Raw Election Data'!$C$1:$C$3144,0),MATCH('Joined Data'!O$1,'Raw Election Data'!$A$1:$AN$1,0))</f>
        <v>196648</v>
      </c>
      <c r="P2850">
        <f>INDEX('Raw Election Data'!$A$1:$AN$3144,MATCH($C2850&amp;" "&amp;$B2850,'Raw Election Data'!$C$1:$C$3144,0),MATCH('Joined Data'!P$1,'Raw Election Data'!$A$1:$AN$1,0))</f>
        <v>-196648</v>
      </c>
      <c r="Q2850">
        <f>INDEX('Raw Election Data'!$A$1:$AN$3144,MATCH($C2850&amp;" "&amp;$B2850,'Raw Election Data'!$C$1:$C$3144,0),MATCH('Joined Data'!Q$1,'Raw Election Data'!$A$1:$AN$1,0))</f>
        <v>0.36224574382250979</v>
      </c>
      <c r="R2850">
        <f>INDEX('Raw Election Data'!$A$1:$AN$3144,MATCH($C2850&amp;" "&amp;$B2850,'Raw Election Data'!$C$1:$C$3144,0),MATCH('Joined Data'!R$1,'Raw Election Data'!$A$1:$AN$1,0))</f>
        <v>-0.36224574382250979</v>
      </c>
    </row>
    <row r="2851" spans="1:18" ht="13.5" hidden="1" customHeight="1" x14ac:dyDescent="0.15">
      <c r="A2851" t="s">
        <v>385</v>
      </c>
      <c r="B2851" t="s">
        <v>7069</v>
      </c>
      <c r="C2851" t="str">
        <f>INDEX(FIPS!$A$1:$E$3236,MATCH($F2851,FIPS!$D$1:$D$3236,0),5)</f>
        <v>Fauquier County</v>
      </c>
      <c r="D2851" t="s">
        <v>386</v>
      </c>
      <c r="E2851" s="15" t="s">
        <v>36</v>
      </c>
      <c r="F2851" t="s">
        <v>7128</v>
      </c>
      <c r="G2851" t="s">
        <v>7793</v>
      </c>
      <c r="H2851" t="str">
        <f>IFERROR(VLOOKUP($G2851,'Team Colors'!$A:$B,2,0),"#c9c9c9")</f>
        <v>#773141</v>
      </c>
      <c r="I2851">
        <f>INDEX('Raw Election Data'!$A$1:$AN$3144,MATCH($C2851&amp;" "&amp;$B2851,'Raw Election Data'!$C$1:$C$3144,0),MATCH('Joined Data'!I$1,'Raw Election Data'!$A$1:$AN$1,0))</f>
        <v>68782</v>
      </c>
      <c r="J2851">
        <f>INDEX('Raw Election Data'!$A$1:$AN$3144,MATCH($C2851&amp;" "&amp;$B2851,'Raw Election Data'!$C$1:$C$3144,0),MATCH('Joined Data'!J$1,'Raw Election Data'!$A$1:$AN$1,0))</f>
        <v>12960</v>
      </c>
      <c r="K2851">
        <f>INDEX('Raw Election Data'!$A$1:$AN$3144,MATCH($C2851&amp;" "&amp;$B2851,'Raw Election Data'!$C$1:$C$3144,0),MATCH('Joined Data'!K$1,'Raw Election Data'!$A$1:$AN$1,0))</f>
        <v>22110</v>
      </c>
      <c r="L2851">
        <f>INDEX('Raw Election Data'!$A$1:$AN$3144,MATCH($C2851&amp;" "&amp;$B2851,'Raw Election Data'!$C$1:$C$3144,0),MATCH('Joined Data'!L$1,'Raw Election Data'!$A$1:$AN$1,0))</f>
        <v>37124</v>
      </c>
      <c r="M2851">
        <f>INDEX('Raw Election Data'!$A$1:$AN$3144,MATCH($C2851&amp;" "&amp;$B2851,'Raw Election Data'!$C$1:$C$3144,0),MATCH('Joined Data'!M$1,'Raw Election Data'!$A$1:$AN$1,0))</f>
        <v>0.34910031246632905</v>
      </c>
      <c r="N2851">
        <f>INDEX('Raw Election Data'!$A$1:$AN$3144,MATCH($C2851&amp;" "&amp;$B2851,'Raw Election Data'!$C$1:$C$3144,0),MATCH('Joined Data'!N$1,'Raw Election Data'!$A$1:$AN$1,0))</f>
        <v>0.59557159788815861</v>
      </c>
      <c r="O2851">
        <f>INDEX('Raw Election Data'!$A$1:$AN$3144,MATCH($C2851&amp;" "&amp;$B2851,'Raw Election Data'!$C$1:$C$3144,0),MATCH('Joined Data'!O$1,'Raw Election Data'!$A$1:$AN$1,0))</f>
        <v>-9150</v>
      </c>
      <c r="P2851">
        <f>INDEX('Raw Election Data'!$A$1:$AN$3144,MATCH($C2851&amp;" "&amp;$B2851,'Raw Election Data'!$C$1:$C$3144,0),MATCH('Joined Data'!P$1,'Raw Election Data'!$A$1:$AN$1,0))</f>
        <v>9150</v>
      </c>
      <c r="Q2851">
        <f>INDEX('Raw Election Data'!$A$1:$AN$3144,MATCH($C2851&amp;" "&amp;$B2851,'Raw Election Data'!$C$1:$C$3144,0),MATCH('Joined Data'!Q$1,'Raw Election Data'!$A$1:$AN$1,0))</f>
        <v>-0.24647128542182956</v>
      </c>
      <c r="R2851">
        <f>INDEX('Raw Election Data'!$A$1:$AN$3144,MATCH($C2851&amp;" "&amp;$B2851,'Raw Election Data'!$C$1:$C$3144,0),MATCH('Joined Data'!R$1,'Raw Election Data'!$A$1:$AN$1,0))</f>
        <v>0.24647128542182956</v>
      </c>
    </row>
    <row r="2852" spans="1:18" ht="13.5" hidden="1" customHeight="1" x14ac:dyDescent="0.15">
      <c r="A2852" t="s">
        <v>385</v>
      </c>
      <c r="B2852" t="s">
        <v>7069</v>
      </c>
      <c r="C2852" t="str">
        <f>INDEX(FIPS!$A$1:$E$3236,MATCH($F2852,FIPS!$D$1:$D$3236,0),5)</f>
        <v>Floyd County</v>
      </c>
      <c r="D2852" t="s">
        <v>386</v>
      </c>
      <c r="E2852" s="15" t="s">
        <v>37</v>
      </c>
      <c r="F2852" t="s">
        <v>7129</v>
      </c>
      <c r="G2852" t="s">
        <v>439</v>
      </c>
      <c r="H2852" t="str">
        <f>IFERROR(VLOOKUP($G2852,'Team Colors'!$A:$B,2,0),"#c9c9c9")</f>
        <v>#002244</v>
      </c>
      <c r="I2852">
        <f>INDEX('Raw Election Data'!$A$1:$AN$3144,MATCH($C2852&amp;" "&amp;$B2852,'Raw Election Data'!$C$1:$C$3144,0),MATCH('Joined Data'!I$1,'Raw Election Data'!$A$1:$AN$1,0))</f>
        <v>15651</v>
      </c>
      <c r="J2852">
        <f>INDEX('Raw Election Data'!$A$1:$AN$3144,MATCH($C2852&amp;" "&amp;$B2852,'Raw Election Data'!$C$1:$C$3144,0),MATCH('Joined Data'!J$1,'Raw Election Data'!$A$1:$AN$1,0))</f>
        <v>2300</v>
      </c>
      <c r="K2852">
        <f>INDEX('Raw Election Data'!$A$1:$AN$3144,MATCH($C2852&amp;" "&amp;$B2852,'Raw Election Data'!$C$1:$C$3144,0),MATCH('Joined Data'!K$1,'Raw Election Data'!$A$1:$AN$1,0))</f>
        <v>5289</v>
      </c>
      <c r="L2852">
        <f>INDEX('Raw Election Data'!$A$1:$AN$3144,MATCH($C2852&amp;" "&amp;$B2852,'Raw Election Data'!$C$1:$C$3144,0),MATCH('Joined Data'!L$1,'Raw Election Data'!$A$1:$AN$1,0))</f>
        <v>7972</v>
      </c>
      <c r="M2852">
        <f>INDEX('Raw Election Data'!$A$1:$AN$3144,MATCH($C2852&amp;" "&amp;$B2852,'Raw Election Data'!$C$1:$C$3144,0),MATCH('Joined Data'!M$1,'Raw Election Data'!$A$1:$AN$1,0))</f>
        <v>0.28850978424485701</v>
      </c>
      <c r="N2852">
        <f>INDEX('Raw Election Data'!$A$1:$AN$3144,MATCH($C2852&amp;" "&amp;$B2852,'Raw Election Data'!$C$1:$C$3144,0),MATCH('Joined Data'!N$1,'Raw Election Data'!$A$1:$AN$1,0))</f>
        <v>0.66344706472654291</v>
      </c>
      <c r="O2852">
        <f>INDEX('Raw Election Data'!$A$1:$AN$3144,MATCH($C2852&amp;" "&amp;$B2852,'Raw Election Data'!$C$1:$C$3144,0),MATCH('Joined Data'!O$1,'Raw Election Data'!$A$1:$AN$1,0))</f>
        <v>-2989</v>
      </c>
      <c r="P2852">
        <f>INDEX('Raw Election Data'!$A$1:$AN$3144,MATCH($C2852&amp;" "&amp;$B2852,'Raw Election Data'!$C$1:$C$3144,0),MATCH('Joined Data'!P$1,'Raw Election Data'!$A$1:$AN$1,0))</f>
        <v>2989</v>
      </c>
      <c r="Q2852">
        <f>INDEX('Raw Election Data'!$A$1:$AN$3144,MATCH($C2852&amp;" "&amp;$B2852,'Raw Election Data'!$C$1:$C$3144,0),MATCH('Joined Data'!Q$1,'Raw Election Data'!$A$1:$AN$1,0))</f>
        <v>-0.3749372804816859</v>
      </c>
      <c r="R2852">
        <f>INDEX('Raw Election Data'!$A$1:$AN$3144,MATCH($C2852&amp;" "&amp;$B2852,'Raw Election Data'!$C$1:$C$3144,0),MATCH('Joined Data'!R$1,'Raw Election Data'!$A$1:$AN$1,0))</f>
        <v>0.3749372804816859</v>
      </c>
    </row>
    <row r="2853" spans="1:18" ht="13.5" hidden="1" customHeight="1" x14ac:dyDescent="0.15">
      <c r="A2853" t="s">
        <v>385</v>
      </c>
      <c r="B2853" t="s">
        <v>7069</v>
      </c>
      <c r="C2853" t="str">
        <f>INDEX(FIPS!$A$1:$E$3236,MATCH($F2853,FIPS!$D$1:$D$3236,0),5)</f>
        <v>Fluvanna County</v>
      </c>
      <c r="D2853" t="s">
        <v>386</v>
      </c>
      <c r="E2853" s="15" t="s">
        <v>38</v>
      </c>
      <c r="F2853" t="s">
        <v>7133</v>
      </c>
      <c r="G2853" t="s">
        <v>7793</v>
      </c>
      <c r="H2853" t="str">
        <f>IFERROR(VLOOKUP($G2853,'Team Colors'!$A:$B,2,0),"#c9c9c9")</f>
        <v>#773141</v>
      </c>
      <c r="I2853">
        <f>INDEX('Raw Election Data'!$A$1:$AN$3144,MATCH($C2853&amp;" "&amp;$B2853,'Raw Election Data'!$C$1:$C$3144,0),MATCH('Joined Data'!I$1,'Raw Election Data'!$A$1:$AN$1,0))</f>
        <v>26235</v>
      </c>
      <c r="J2853">
        <f>INDEX('Raw Election Data'!$A$1:$AN$3144,MATCH($C2853&amp;" "&amp;$B2853,'Raw Election Data'!$C$1:$C$3144,0),MATCH('Joined Data'!J$1,'Raw Election Data'!$A$1:$AN$1,0))</f>
        <v>5751</v>
      </c>
      <c r="K2853">
        <f>INDEX('Raw Election Data'!$A$1:$AN$3144,MATCH($C2853&amp;" "&amp;$B2853,'Raw Election Data'!$C$1:$C$3144,0),MATCH('Joined Data'!K$1,'Raw Election Data'!$A$1:$AN$1,0))</f>
        <v>7018</v>
      </c>
      <c r="L2853">
        <f>INDEX('Raw Election Data'!$A$1:$AN$3144,MATCH($C2853&amp;" "&amp;$B2853,'Raw Election Data'!$C$1:$C$3144,0),MATCH('Joined Data'!L$1,'Raw Election Data'!$A$1:$AN$1,0))</f>
        <v>13492</v>
      </c>
      <c r="M2853">
        <f>INDEX('Raw Election Data'!$A$1:$AN$3144,MATCH($C2853&amp;" "&amp;$B2853,'Raw Election Data'!$C$1:$C$3144,0),MATCH('Joined Data'!M$1,'Raw Election Data'!$A$1:$AN$1,0))</f>
        <v>0.42625259412985472</v>
      </c>
      <c r="N2853">
        <f>INDEX('Raw Election Data'!$A$1:$AN$3144,MATCH($C2853&amp;" "&amp;$B2853,'Raw Election Data'!$C$1:$C$3144,0),MATCH('Joined Data'!N$1,'Raw Election Data'!$A$1:$AN$1,0))</f>
        <v>0.52016009487103465</v>
      </c>
      <c r="O2853">
        <f>INDEX('Raw Election Data'!$A$1:$AN$3144,MATCH($C2853&amp;" "&amp;$B2853,'Raw Election Data'!$C$1:$C$3144,0),MATCH('Joined Data'!O$1,'Raw Election Data'!$A$1:$AN$1,0))</f>
        <v>-1267</v>
      </c>
      <c r="P2853">
        <f>INDEX('Raw Election Data'!$A$1:$AN$3144,MATCH($C2853&amp;" "&amp;$B2853,'Raw Election Data'!$C$1:$C$3144,0),MATCH('Joined Data'!P$1,'Raw Election Data'!$A$1:$AN$1,0))</f>
        <v>1267</v>
      </c>
      <c r="Q2853">
        <f>INDEX('Raw Election Data'!$A$1:$AN$3144,MATCH($C2853&amp;" "&amp;$B2853,'Raw Election Data'!$C$1:$C$3144,0),MATCH('Joined Data'!Q$1,'Raw Election Data'!$A$1:$AN$1,0))</f>
        <v>-9.3907500741179928E-2</v>
      </c>
      <c r="R2853">
        <f>INDEX('Raw Election Data'!$A$1:$AN$3144,MATCH($C2853&amp;" "&amp;$B2853,'Raw Election Data'!$C$1:$C$3144,0),MATCH('Joined Data'!R$1,'Raw Election Data'!$A$1:$AN$1,0))</f>
        <v>9.3907500741179928E-2</v>
      </c>
    </row>
    <row r="2854" spans="1:18" ht="13.5" hidden="1" customHeight="1" x14ac:dyDescent="0.15">
      <c r="A2854" t="s">
        <v>385</v>
      </c>
      <c r="B2854" t="s">
        <v>7069</v>
      </c>
      <c r="C2854" t="str">
        <f>INDEX(FIPS!$A$1:$E$3236,MATCH($F2854,FIPS!$D$1:$D$3236,0),5)</f>
        <v>Franklin County</v>
      </c>
      <c r="D2854" t="s">
        <v>386</v>
      </c>
      <c r="E2854" s="15" t="s">
        <v>39</v>
      </c>
      <c r="F2854" t="s">
        <v>7134</v>
      </c>
      <c r="G2854" t="s">
        <v>7793</v>
      </c>
      <c r="H2854" t="str">
        <f>IFERROR(VLOOKUP($G2854,'Team Colors'!$A:$B,2,0),"#c9c9c9")</f>
        <v>#773141</v>
      </c>
      <c r="I2854">
        <f>INDEX('Raw Election Data'!$A$1:$AN$3144,MATCH($C2854&amp;" "&amp;$B2854,'Raw Election Data'!$C$1:$C$3144,0),MATCH('Joined Data'!I$1,'Raw Election Data'!$A$1:$AN$1,0))</f>
        <v>56264</v>
      </c>
      <c r="J2854">
        <f>INDEX('Raw Election Data'!$A$1:$AN$3144,MATCH($C2854&amp;" "&amp;$B2854,'Raw Election Data'!$C$1:$C$3144,0),MATCH('Joined Data'!J$1,'Raw Election Data'!$A$1:$AN$1,0))</f>
        <v>7254</v>
      </c>
      <c r="K2854">
        <f>INDEX('Raw Election Data'!$A$1:$AN$3144,MATCH($C2854&amp;" "&amp;$B2854,'Raw Election Data'!$C$1:$C$3144,0),MATCH('Joined Data'!K$1,'Raw Election Data'!$A$1:$AN$1,0))</f>
        <v>18560</v>
      </c>
      <c r="L2854">
        <f>INDEX('Raw Election Data'!$A$1:$AN$3144,MATCH($C2854&amp;" "&amp;$B2854,'Raw Election Data'!$C$1:$C$3144,0),MATCH('Joined Data'!L$1,'Raw Election Data'!$A$1:$AN$1,0))</f>
        <v>26805</v>
      </c>
      <c r="M2854">
        <f>INDEX('Raw Election Data'!$A$1:$AN$3144,MATCH($C2854&amp;" "&amp;$B2854,'Raw Election Data'!$C$1:$C$3144,0),MATCH('Joined Data'!M$1,'Raw Election Data'!$A$1:$AN$1,0))</f>
        <v>0.27062115277000559</v>
      </c>
      <c r="N2854">
        <f>INDEX('Raw Election Data'!$A$1:$AN$3144,MATCH($C2854&amp;" "&amp;$B2854,'Raw Election Data'!$C$1:$C$3144,0),MATCH('Joined Data'!N$1,'Raw Election Data'!$A$1:$AN$1,0))</f>
        <v>0.69240813281104274</v>
      </c>
      <c r="O2854">
        <f>INDEX('Raw Election Data'!$A$1:$AN$3144,MATCH($C2854&amp;" "&amp;$B2854,'Raw Election Data'!$C$1:$C$3144,0),MATCH('Joined Data'!O$1,'Raw Election Data'!$A$1:$AN$1,0))</f>
        <v>-11306</v>
      </c>
      <c r="P2854">
        <f>INDEX('Raw Election Data'!$A$1:$AN$3144,MATCH($C2854&amp;" "&amp;$B2854,'Raw Election Data'!$C$1:$C$3144,0),MATCH('Joined Data'!P$1,'Raw Election Data'!$A$1:$AN$1,0))</f>
        <v>11306</v>
      </c>
      <c r="Q2854">
        <f>INDEX('Raw Election Data'!$A$1:$AN$3144,MATCH($C2854&amp;" "&amp;$B2854,'Raw Election Data'!$C$1:$C$3144,0),MATCH('Joined Data'!Q$1,'Raw Election Data'!$A$1:$AN$1,0))</f>
        <v>-0.42178698004103715</v>
      </c>
      <c r="R2854">
        <f>INDEX('Raw Election Data'!$A$1:$AN$3144,MATCH($C2854&amp;" "&amp;$B2854,'Raw Election Data'!$C$1:$C$3144,0),MATCH('Joined Data'!R$1,'Raw Election Data'!$A$1:$AN$1,0))</f>
        <v>0.42178698004103715</v>
      </c>
    </row>
    <row r="2855" spans="1:18" ht="13.5" hidden="1" customHeight="1" x14ac:dyDescent="0.15">
      <c r="A2855" t="s">
        <v>385</v>
      </c>
      <c r="B2855" t="s">
        <v>7069</v>
      </c>
      <c r="C2855" t="str">
        <f>INDEX(FIPS!$A$1:$E$3236,MATCH($F2855,FIPS!$D$1:$D$3236,0),5)</f>
        <v>Frederick County</v>
      </c>
      <c r="D2855" t="s">
        <v>386</v>
      </c>
      <c r="E2855" s="15" t="s">
        <v>40</v>
      </c>
      <c r="F2855" t="s">
        <v>7135</v>
      </c>
      <c r="G2855" t="s">
        <v>7793</v>
      </c>
      <c r="H2855" t="str">
        <f>IFERROR(VLOOKUP($G2855,'Team Colors'!$A:$B,2,0),"#c9c9c9")</f>
        <v>#773141</v>
      </c>
      <c r="I2855">
        <f>INDEX('Raw Election Data'!$A$1:$AN$3144,MATCH($C2855&amp;" "&amp;$B2855,'Raw Election Data'!$C$1:$C$3144,0),MATCH('Joined Data'!I$1,'Raw Election Data'!$A$1:$AN$1,0))</f>
        <v>83199</v>
      </c>
      <c r="J2855">
        <f>INDEX('Raw Election Data'!$A$1:$AN$3144,MATCH($C2855&amp;" "&amp;$B2855,'Raw Election Data'!$C$1:$C$3144,0),MATCH('Joined Data'!J$1,'Raw Election Data'!$A$1:$AN$1,0))</f>
        <v>11920</v>
      </c>
      <c r="K2855">
        <f>INDEX('Raw Election Data'!$A$1:$AN$3144,MATCH($C2855&amp;" "&amp;$B2855,'Raw Election Data'!$C$1:$C$3144,0),MATCH('Joined Data'!K$1,'Raw Election Data'!$A$1:$AN$1,0))</f>
        <v>26069</v>
      </c>
      <c r="L2855">
        <f>INDEX('Raw Election Data'!$A$1:$AN$3144,MATCH($C2855&amp;" "&amp;$B2855,'Raw Election Data'!$C$1:$C$3144,0),MATCH('Joined Data'!L$1,'Raw Election Data'!$A$1:$AN$1,0))</f>
        <v>40133</v>
      </c>
      <c r="M2855">
        <f>INDEX('Raw Election Data'!$A$1:$AN$3144,MATCH($C2855&amp;" "&amp;$B2855,'Raw Election Data'!$C$1:$C$3144,0),MATCH('Joined Data'!M$1,'Raw Election Data'!$A$1:$AN$1,0))</f>
        <v>0.29701243365808688</v>
      </c>
      <c r="N2855">
        <f>INDEX('Raw Election Data'!$A$1:$AN$3144,MATCH($C2855&amp;" "&amp;$B2855,'Raw Election Data'!$C$1:$C$3144,0),MATCH('Joined Data'!N$1,'Raw Election Data'!$A$1:$AN$1,0))</f>
        <v>0.649565195724217</v>
      </c>
      <c r="O2855">
        <f>INDEX('Raw Election Data'!$A$1:$AN$3144,MATCH($C2855&amp;" "&amp;$B2855,'Raw Election Data'!$C$1:$C$3144,0),MATCH('Joined Data'!O$1,'Raw Election Data'!$A$1:$AN$1,0))</f>
        <v>-14149</v>
      </c>
      <c r="P2855">
        <f>INDEX('Raw Election Data'!$A$1:$AN$3144,MATCH($C2855&amp;" "&amp;$B2855,'Raw Election Data'!$C$1:$C$3144,0),MATCH('Joined Data'!P$1,'Raw Election Data'!$A$1:$AN$1,0))</f>
        <v>14149</v>
      </c>
      <c r="Q2855">
        <f>INDEX('Raw Election Data'!$A$1:$AN$3144,MATCH($C2855&amp;" "&amp;$B2855,'Raw Election Data'!$C$1:$C$3144,0),MATCH('Joined Data'!Q$1,'Raw Election Data'!$A$1:$AN$1,0))</f>
        <v>-0.35255276206613012</v>
      </c>
      <c r="R2855">
        <f>INDEX('Raw Election Data'!$A$1:$AN$3144,MATCH($C2855&amp;" "&amp;$B2855,'Raw Election Data'!$C$1:$C$3144,0),MATCH('Joined Data'!R$1,'Raw Election Data'!$A$1:$AN$1,0))</f>
        <v>0.35255276206613012</v>
      </c>
    </row>
    <row r="2856" spans="1:18" ht="13.5" hidden="1" customHeight="1" x14ac:dyDescent="0.15">
      <c r="A2856" t="s">
        <v>385</v>
      </c>
      <c r="B2856" t="s">
        <v>7069</v>
      </c>
      <c r="C2856" t="str">
        <f>INDEX(FIPS!$A$1:$E$3236,MATCH($F2856,FIPS!$D$1:$D$3236,0),5)</f>
        <v>Giles County</v>
      </c>
      <c r="D2856" t="s">
        <v>386</v>
      </c>
      <c r="E2856" s="15" t="s">
        <v>41</v>
      </c>
      <c r="F2856" t="s">
        <v>7138</v>
      </c>
      <c r="G2856" t="s">
        <v>439</v>
      </c>
      <c r="H2856" t="str">
        <f>IFERROR(VLOOKUP($G2856,'Team Colors'!$A:$B,2,0),"#c9c9c9")</f>
        <v>#002244</v>
      </c>
      <c r="I2856">
        <f>INDEX('Raw Election Data'!$A$1:$AN$3144,MATCH($C2856&amp;" "&amp;$B2856,'Raw Election Data'!$C$1:$C$3144,0),MATCH('Joined Data'!I$1,'Raw Election Data'!$A$1:$AN$1,0))</f>
        <v>16708</v>
      </c>
      <c r="J2856">
        <f>INDEX('Raw Election Data'!$A$1:$AN$3144,MATCH($C2856&amp;" "&amp;$B2856,'Raw Election Data'!$C$1:$C$3144,0),MATCH('Joined Data'!J$1,'Raw Election Data'!$A$1:$AN$1,0))</f>
        <v>1949</v>
      </c>
      <c r="K2856">
        <f>INDEX('Raw Election Data'!$A$1:$AN$3144,MATCH($C2856&amp;" "&amp;$B2856,'Raw Election Data'!$C$1:$C$3144,0),MATCH('Joined Data'!K$1,'Raw Election Data'!$A$1:$AN$1,0))</f>
        <v>5930</v>
      </c>
      <c r="L2856">
        <f>INDEX('Raw Election Data'!$A$1:$AN$3144,MATCH($C2856&amp;" "&amp;$B2856,'Raw Election Data'!$C$1:$C$3144,0),MATCH('Joined Data'!L$1,'Raw Election Data'!$A$1:$AN$1,0))</f>
        <v>8196</v>
      </c>
      <c r="M2856">
        <f>INDEX('Raw Election Data'!$A$1:$AN$3144,MATCH($C2856&amp;" "&amp;$B2856,'Raw Election Data'!$C$1:$C$3144,0),MATCH('Joined Data'!M$1,'Raw Election Data'!$A$1:$AN$1,0))</f>
        <v>0.23779892630551488</v>
      </c>
      <c r="N2856">
        <f>INDEX('Raw Election Data'!$A$1:$AN$3144,MATCH($C2856&amp;" "&amp;$B2856,'Raw Election Data'!$C$1:$C$3144,0),MATCH('Joined Data'!N$1,'Raw Election Data'!$A$1:$AN$1,0))</f>
        <v>0.72352367008296725</v>
      </c>
      <c r="O2856">
        <f>INDEX('Raw Election Data'!$A$1:$AN$3144,MATCH($C2856&amp;" "&amp;$B2856,'Raw Election Data'!$C$1:$C$3144,0),MATCH('Joined Data'!O$1,'Raw Election Data'!$A$1:$AN$1,0))</f>
        <v>-3981</v>
      </c>
      <c r="P2856">
        <f>INDEX('Raw Election Data'!$A$1:$AN$3144,MATCH($C2856&amp;" "&amp;$B2856,'Raw Election Data'!$C$1:$C$3144,0),MATCH('Joined Data'!P$1,'Raw Election Data'!$A$1:$AN$1,0))</f>
        <v>3981</v>
      </c>
      <c r="Q2856">
        <f>INDEX('Raw Election Data'!$A$1:$AN$3144,MATCH($C2856&amp;" "&amp;$B2856,'Raw Election Data'!$C$1:$C$3144,0),MATCH('Joined Data'!Q$1,'Raw Election Data'!$A$1:$AN$1,0))</f>
        <v>-0.48572474377745234</v>
      </c>
      <c r="R2856">
        <f>INDEX('Raw Election Data'!$A$1:$AN$3144,MATCH($C2856&amp;" "&amp;$B2856,'Raw Election Data'!$C$1:$C$3144,0),MATCH('Joined Data'!R$1,'Raw Election Data'!$A$1:$AN$1,0))</f>
        <v>0.48572474377745234</v>
      </c>
    </row>
    <row r="2857" spans="1:18" ht="13.5" hidden="1" customHeight="1" x14ac:dyDescent="0.15">
      <c r="A2857" t="s">
        <v>385</v>
      </c>
      <c r="B2857" t="s">
        <v>7069</v>
      </c>
      <c r="C2857" t="str">
        <f>INDEX(FIPS!$A$1:$E$3236,MATCH($F2857,FIPS!$D$1:$D$3236,0),5)</f>
        <v>Gloucester County</v>
      </c>
      <c r="D2857" t="s">
        <v>386</v>
      </c>
      <c r="E2857" s="15" t="s">
        <v>42</v>
      </c>
      <c r="F2857" t="s">
        <v>7139</v>
      </c>
      <c r="G2857" t="s">
        <v>7793</v>
      </c>
      <c r="H2857" t="str">
        <f>IFERROR(VLOOKUP($G2857,'Team Colors'!$A:$B,2,0),"#c9c9c9")</f>
        <v>#773141</v>
      </c>
      <c r="I2857">
        <f>INDEX('Raw Election Data'!$A$1:$AN$3144,MATCH($C2857&amp;" "&amp;$B2857,'Raw Election Data'!$C$1:$C$3144,0),MATCH('Joined Data'!I$1,'Raw Election Data'!$A$1:$AN$1,0))</f>
        <v>37143</v>
      </c>
      <c r="J2857">
        <f>INDEX('Raw Election Data'!$A$1:$AN$3144,MATCH($C2857&amp;" "&amp;$B2857,'Raw Election Data'!$C$1:$C$3144,0),MATCH('Joined Data'!J$1,'Raw Election Data'!$A$1:$AN$1,0))</f>
        <v>5399</v>
      </c>
      <c r="K2857">
        <f>INDEX('Raw Election Data'!$A$1:$AN$3144,MATCH($C2857&amp;" "&amp;$B2857,'Raw Election Data'!$C$1:$C$3144,0),MATCH('Joined Data'!K$1,'Raw Election Data'!$A$1:$AN$1,0))</f>
        <v>13087</v>
      </c>
      <c r="L2857">
        <f>INDEX('Raw Election Data'!$A$1:$AN$3144,MATCH($C2857&amp;" "&amp;$B2857,'Raw Election Data'!$C$1:$C$3144,0),MATCH('Joined Data'!L$1,'Raw Election Data'!$A$1:$AN$1,0))</f>
        <v>19524</v>
      </c>
      <c r="M2857">
        <f>INDEX('Raw Election Data'!$A$1:$AN$3144,MATCH($C2857&amp;" "&amp;$B2857,'Raw Election Data'!$C$1:$C$3144,0),MATCH('Joined Data'!M$1,'Raw Election Data'!$A$1:$AN$1,0))</f>
        <v>0.27653144847367345</v>
      </c>
      <c r="N2857">
        <f>INDEX('Raw Election Data'!$A$1:$AN$3144,MATCH($C2857&amp;" "&amp;$B2857,'Raw Election Data'!$C$1:$C$3144,0),MATCH('Joined Data'!N$1,'Raw Election Data'!$A$1:$AN$1,0))</f>
        <v>0.67030321655398484</v>
      </c>
      <c r="O2857">
        <f>INDEX('Raw Election Data'!$A$1:$AN$3144,MATCH($C2857&amp;" "&amp;$B2857,'Raw Election Data'!$C$1:$C$3144,0),MATCH('Joined Data'!O$1,'Raw Election Data'!$A$1:$AN$1,0))</f>
        <v>-7688</v>
      </c>
      <c r="P2857">
        <f>INDEX('Raw Election Data'!$A$1:$AN$3144,MATCH($C2857&amp;" "&amp;$B2857,'Raw Election Data'!$C$1:$C$3144,0),MATCH('Joined Data'!P$1,'Raw Election Data'!$A$1:$AN$1,0))</f>
        <v>7688</v>
      </c>
      <c r="Q2857">
        <f>INDEX('Raw Election Data'!$A$1:$AN$3144,MATCH($C2857&amp;" "&amp;$B2857,'Raw Election Data'!$C$1:$C$3144,0),MATCH('Joined Data'!Q$1,'Raw Election Data'!$A$1:$AN$1,0))</f>
        <v>-0.39377176808031139</v>
      </c>
      <c r="R2857">
        <f>INDEX('Raw Election Data'!$A$1:$AN$3144,MATCH($C2857&amp;" "&amp;$B2857,'Raw Election Data'!$C$1:$C$3144,0),MATCH('Joined Data'!R$1,'Raw Election Data'!$A$1:$AN$1,0))</f>
        <v>0.39377176808031139</v>
      </c>
    </row>
    <row r="2858" spans="1:18" ht="13.5" hidden="1" customHeight="1" x14ac:dyDescent="0.15">
      <c r="A2858" t="s">
        <v>385</v>
      </c>
      <c r="B2858" t="s">
        <v>7069</v>
      </c>
      <c r="C2858" t="str">
        <f>INDEX(FIPS!$A$1:$E$3236,MATCH($F2858,FIPS!$D$1:$D$3236,0),5)</f>
        <v>Goochland County</v>
      </c>
      <c r="D2858" t="s">
        <v>386</v>
      </c>
      <c r="E2858" s="15" t="s">
        <v>43</v>
      </c>
      <c r="F2858" t="s">
        <v>7141</v>
      </c>
      <c r="G2858" t="s">
        <v>7793</v>
      </c>
      <c r="H2858" t="str">
        <f>IFERROR(VLOOKUP($G2858,'Team Colors'!$A:$B,2,0),"#c9c9c9")</f>
        <v>#773141</v>
      </c>
      <c r="I2858">
        <f>INDEX('Raw Election Data'!$A$1:$AN$3144,MATCH($C2858&amp;" "&amp;$B2858,'Raw Election Data'!$C$1:$C$3144,0),MATCH('Joined Data'!I$1,'Raw Election Data'!$A$1:$AN$1,0))</f>
        <v>22253</v>
      </c>
      <c r="J2858">
        <f>INDEX('Raw Election Data'!$A$1:$AN$3144,MATCH($C2858&amp;" "&amp;$B2858,'Raw Election Data'!$C$1:$C$3144,0),MATCH('Joined Data'!J$1,'Raw Election Data'!$A$1:$AN$1,0))</f>
        <v>4884</v>
      </c>
      <c r="K2858">
        <f>INDEX('Raw Election Data'!$A$1:$AN$3144,MATCH($C2858&amp;" "&amp;$B2858,'Raw Election Data'!$C$1:$C$3144,0),MATCH('Joined Data'!K$1,'Raw Election Data'!$A$1:$AN$1,0))</f>
        <v>8374</v>
      </c>
      <c r="L2858">
        <f>INDEX('Raw Election Data'!$A$1:$AN$3144,MATCH($C2858&amp;" "&amp;$B2858,'Raw Election Data'!$C$1:$C$3144,0),MATCH('Joined Data'!L$1,'Raw Election Data'!$A$1:$AN$1,0))</f>
        <v>13930</v>
      </c>
      <c r="M2858">
        <f>INDEX('Raw Election Data'!$A$1:$AN$3144,MATCH($C2858&amp;" "&amp;$B2858,'Raw Election Data'!$C$1:$C$3144,0),MATCH('Joined Data'!M$1,'Raw Election Data'!$A$1:$AN$1,0))</f>
        <v>0.35061019382627423</v>
      </c>
      <c r="N2858">
        <f>INDEX('Raw Election Data'!$A$1:$AN$3144,MATCH($C2858&amp;" "&amp;$B2858,'Raw Election Data'!$C$1:$C$3144,0),MATCH('Joined Data'!N$1,'Raw Election Data'!$A$1:$AN$1,0))</f>
        <v>0.60114860014357496</v>
      </c>
      <c r="O2858">
        <f>INDEX('Raw Election Data'!$A$1:$AN$3144,MATCH($C2858&amp;" "&amp;$B2858,'Raw Election Data'!$C$1:$C$3144,0),MATCH('Joined Data'!O$1,'Raw Election Data'!$A$1:$AN$1,0))</f>
        <v>-3490</v>
      </c>
      <c r="P2858">
        <f>INDEX('Raw Election Data'!$A$1:$AN$3144,MATCH($C2858&amp;" "&amp;$B2858,'Raw Election Data'!$C$1:$C$3144,0),MATCH('Joined Data'!P$1,'Raw Election Data'!$A$1:$AN$1,0))</f>
        <v>3490</v>
      </c>
      <c r="Q2858">
        <f>INDEX('Raw Election Data'!$A$1:$AN$3144,MATCH($C2858&amp;" "&amp;$B2858,'Raw Election Data'!$C$1:$C$3144,0),MATCH('Joined Data'!Q$1,'Raw Election Data'!$A$1:$AN$1,0))</f>
        <v>-0.25053840631730073</v>
      </c>
      <c r="R2858">
        <f>INDEX('Raw Election Data'!$A$1:$AN$3144,MATCH($C2858&amp;" "&amp;$B2858,'Raw Election Data'!$C$1:$C$3144,0),MATCH('Joined Data'!R$1,'Raw Election Data'!$A$1:$AN$1,0))</f>
        <v>0.25053840631730073</v>
      </c>
    </row>
    <row r="2859" spans="1:18" ht="13.5" hidden="1" customHeight="1" x14ac:dyDescent="0.15">
      <c r="A2859" t="s">
        <v>385</v>
      </c>
      <c r="B2859" t="s">
        <v>7069</v>
      </c>
      <c r="C2859" t="str">
        <f>INDEX(FIPS!$A$1:$E$3236,MATCH($F2859,FIPS!$D$1:$D$3236,0),5)</f>
        <v>Grayson County</v>
      </c>
      <c r="D2859" t="s">
        <v>386</v>
      </c>
      <c r="E2859" s="15" t="s">
        <v>44</v>
      </c>
      <c r="F2859" t="s">
        <v>7142</v>
      </c>
      <c r="G2859" t="s">
        <v>439</v>
      </c>
      <c r="H2859" t="str">
        <f>IFERROR(VLOOKUP($G2859,'Team Colors'!$A:$B,2,0),"#c9c9c9")</f>
        <v>#002244</v>
      </c>
      <c r="I2859">
        <f>INDEX('Raw Election Data'!$A$1:$AN$3144,MATCH($C2859&amp;" "&amp;$B2859,'Raw Election Data'!$C$1:$C$3144,0),MATCH('Joined Data'!I$1,'Raw Election Data'!$A$1:$AN$1,0))</f>
        <v>16012</v>
      </c>
      <c r="J2859">
        <f>INDEX('Raw Election Data'!$A$1:$AN$3144,MATCH($C2859&amp;" "&amp;$B2859,'Raw Election Data'!$C$1:$C$3144,0),MATCH('Joined Data'!J$1,'Raw Election Data'!$A$1:$AN$1,0))</f>
        <v>1407</v>
      </c>
      <c r="K2859">
        <f>INDEX('Raw Election Data'!$A$1:$AN$3144,MATCH($C2859&amp;" "&amp;$B2859,'Raw Election Data'!$C$1:$C$3144,0),MATCH('Joined Data'!K$1,'Raw Election Data'!$A$1:$AN$1,0))</f>
        <v>5593</v>
      </c>
      <c r="L2859">
        <f>INDEX('Raw Election Data'!$A$1:$AN$3144,MATCH($C2859&amp;" "&amp;$B2859,'Raw Election Data'!$C$1:$C$3144,0),MATCH('Joined Data'!L$1,'Raw Election Data'!$A$1:$AN$1,0))</f>
        <v>7258</v>
      </c>
      <c r="M2859">
        <f>INDEX('Raw Election Data'!$A$1:$AN$3144,MATCH($C2859&amp;" "&amp;$B2859,'Raw Election Data'!$C$1:$C$3144,0),MATCH('Joined Data'!M$1,'Raw Election Data'!$A$1:$AN$1,0))</f>
        <v>0.19385505648939103</v>
      </c>
      <c r="N2859">
        <f>INDEX('Raw Election Data'!$A$1:$AN$3144,MATCH($C2859&amp;" "&amp;$B2859,'Raw Election Data'!$C$1:$C$3144,0),MATCH('Joined Data'!N$1,'Raw Election Data'!$A$1:$AN$1,0))</f>
        <v>0.77059796087076327</v>
      </c>
      <c r="O2859">
        <f>INDEX('Raw Election Data'!$A$1:$AN$3144,MATCH($C2859&amp;" "&amp;$B2859,'Raw Election Data'!$C$1:$C$3144,0),MATCH('Joined Data'!O$1,'Raw Election Data'!$A$1:$AN$1,0))</f>
        <v>-4186</v>
      </c>
      <c r="P2859">
        <f>INDEX('Raw Election Data'!$A$1:$AN$3144,MATCH($C2859&amp;" "&amp;$B2859,'Raw Election Data'!$C$1:$C$3144,0),MATCH('Joined Data'!P$1,'Raw Election Data'!$A$1:$AN$1,0))</f>
        <v>4186</v>
      </c>
      <c r="Q2859">
        <f>INDEX('Raw Election Data'!$A$1:$AN$3144,MATCH($C2859&amp;" "&amp;$B2859,'Raw Election Data'!$C$1:$C$3144,0),MATCH('Joined Data'!Q$1,'Raw Election Data'!$A$1:$AN$1,0))</f>
        <v>-0.57674290438137221</v>
      </c>
      <c r="R2859">
        <f>INDEX('Raw Election Data'!$A$1:$AN$3144,MATCH($C2859&amp;" "&amp;$B2859,'Raw Election Data'!$C$1:$C$3144,0),MATCH('Joined Data'!R$1,'Raw Election Data'!$A$1:$AN$1,0))</f>
        <v>0.57674290438137221</v>
      </c>
    </row>
    <row r="2860" spans="1:18" ht="13.5" hidden="1" customHeight="1" x14ac:dyDescent="0.15">
      <c r="A2860" t="s">
        <v>385</v>
      </c>
      <c r="B2860" t="s">
        <v>7069</v>
      </c>
      <c r="C2860" t="str">
        <f>INDEX(FIPS!$A$1:$E$3236,MATCH($F2860,FIPS!$D$1:$D$3236,0),5)</f>
        <v>Greene County</v>
      </c>
      <c r="D2860" t="s">
        <v>386</v>
      </c>
      <c r="E2860" s="15" t="s">
        <v>45</v>
      </c>
      <c r="F2860" t="s">
        <v>7143</v>
      </c>
      <c r="G2860" t="s">
        <v>7793</v>
      </c>
      <c r="H2860" t="str">
        <f>IFERROR(VLOOKUP($G2860,'Team Colors'!$A:$B,2,0),"#c9c9c9")</f>
        <v>#773141</v>
      </c>
      <c r="I2860">
        <f>INDEX('Raw Election Data'!$A$1:$AN$3144,MATCH($C2860&amp;" "&amp;$B2860,'Raw Election Data'!$C$1:$C$3144,0),MATCH('Joined Data'!I$1,'Raw Election Data'!$A$1:$AN$1,0))</f>
        <v>19162</v>
      </c>
      <c r="J2860">
        <f>INDEX('Raw Election Data'!$A$1:$AN$3144,MATCH($C2860&amp;" "&amp;$B2860,'Raw Election Data'!$C$1:$C$3144,0),MATCH('Joined Data'!J$1,'Raw Election Data'!$A$1:$AN$1,0))</f>
        <v>2923</v>
      </c>
      <c r="K2860">
        <f>INDEX('Raw Election Data'!$A$1:$AN$3144,MATCH($C2860&amp;" "&amp;$B2860,'Raw Election Data'!$C$1:$C$3144,0),MATCH('Joined Data'!K$1,'Raw Election Data'!$A$1:$AN$1,0))</f>
        <v>5943</v>
      </c>
      <c r="L2860">
        <f>INDEX('Raw Election Data'!$A$1:$AN$3144,MATCH($C2860&amp;" "&amp;$B2860,'Raw Election Data'!$C$1:$C$3144,0),MATCH('Joined Data'!L$1,'Raw Election Data'!$A$1:$AN$1,0))</f>
        <v>9503</v>
      </c>
      <c r="M2860">
        <f>INDEX('Raw Election Data'!$A$1:$AN$3144,MATCH($C2860&amp;" "&amp;$B2860,'Raw Election Data'!$C$1:$C$3144,0),MATCH('Joined Data'!M$1,'Raw Election Data'!$A$1:$AN$1,0))</f>
        <v>0.30758707776491634</v>
      </c>
      <c r="N2860">
        <f>INDEX('Raw Election Data'!$A$1:$AN$3144,MATCH($C2860&amp;" "&amp;$B2860,'Raw Election Data'!$C$1:$C$3144,0),MATCH('Joined Data'!N$1,'Raw Election Data'!$A$1:$AN$1,0))</f>
        <v>0.62538145848679361</v>
      </c>
      <c r="O2860">
        <f>INDEX('Raw Election Data'!$A$1:$AN$3144,MATCH($C2860&amp;" "&amp;$B2860,'Raw Election Data'!$C$1:$C$3144,0),MATCH('Joined Data'!O$1,'Raw Election Data'!$A$1:$AN$1,0))</f>
        <v>-3020</v>
      </c>
      <c r="P2860">
        <f>INDEX('Raw Election Data'!$A$1:$AN$3144,MATCH($C2860&amp;" "&amp;$B2860,'Raw Election Data'!$C$1:$C$3144,0),MATCH('Joined Data'!P$1,'Raw Election Data'!$A$1:$AN$1,0))</f>
        <v>3020</v>
      </c>
      <c r="Q2860">
        <f>INDEX('Raw Election Data'!$A$1:$AN$3144,MATCH($C2860&amp;" "&amp;$B2860,'Raw Election Data'!$C$1:$C$3144,0),MATCH('Joined Data'!Q$1,'Raw Election Data'!$A$1:$AN$1,0))</f>
        <v>-0.31779438072187727</v>
      </c>
      <c r="R2860">
        <f>INDEX('Raw Election Data'!$A$1:$AN$3144,MATCH($C2860&amp;" "&amp;$B2860,'Raw Election Data'!$C$1:$C$3144,0),MATCH('Joined Data'!R$1,'Raw Election Data'!$A$1:$AN$1,0))</f>
        <v>0.31779438072187727</v>
      </c>
    </row>
    <row r="2861" spans="1:18" ht="13.5" hidden="1" customHeight="1" x14ac:dyDescent="0.15">
      <c r="A2861" t="s">
        <v>385</v>
      </c>
      <c r="B2861" t="s">
        <v>7069</v>
      </c>
      <c r="C2861" t="str">
        <f>INDEX(FIPS!$A$1:$E$3236,MATCH($F2861,FIPS!$D$1:$D$3236,0),5)</f>
        <v>Greensville County</v>
      </c>
      <c r="D2861" t="s">
        <v>386</v>
      </c>
      <c r="E2861" s="15" t="s">
        <v>46</v>
      </c>
      <c r="F2861" t="s">
        <v>7145</v>
      </c>
      <c r="G2861" t="s">
        <v>439</v>
      </c>
      <c r="H2861" t="str">
        <f>IFERROR(VLOOKUP($G2861,'Team Colors'!$A:$B,2,0),"#c9c9c9")</f>
        <v>#002244</v>
      </c>
      <c r="I2861">
        <f>INDEX('Raw Election Data'!$A$1:$AN$3144,MATCH($C2861&amp;" "&amp;$B2861,'Raw Election Data'!$C$1:$C$3144,0),MATCH('Joined Data'!I$1,'Raw Election Data'!$A$1:$AN$1,0))</f>
        <v>11885</v>
      </c>
      <c r="J2861">
        <f>INDEX('Raw Election Data'!$A$1:$AN$3144,MATCH($C2861&amp;" "&amp;$B2861,'Raw Election Data'!$C$1:$C$3144,0),MATCH('Joined Data'!J$1,'Raw Election Data'!$A$1:$AN$1,0))</f>
        <v>2558</v>
      </c>
      <c r="K2861">
        <f>INDEX('Raw Election Data'!$A$1:$AN$3144,MATCH($C2861&amp;" "&amp;$B2861,'Raw Election Data'!$C$1:$C$3144,0),MATCH('Joined Data'!K$1,'Raw Election Data'!$A$1:$AN$1,0))</f>
        <v>1737</v>
      </c>
      <c r="L2861">
        <f>INDEX('Raw Election Data'!$A$1:$AN$3144,MATCH($C2861&amp;" "&amp;$B2861,'Raw Election Data'!$C$1:$C$3144,0),MATCH('Joined Data'!L$1,'Raw Election Data'!$A$1:$AN$1,0))</f>
        <v>4363</v>
      </c>
      <c r="M2861">
        <f>INDEX('Raw Election Data'!$A$1:$AN$3144,MATCH($C2861&amp;" "&amp;$B2861,'Raw Election Data'!$C$1:$C$3144,0),MATCH('Joined Data'!M$1,'Raw Election Data'!$A$1:$AN$1,0))</f>
        <v>0.58629383451753381</v>
      </c>
      <c r="N2861">
        <f>INDEX('Raw Election Data'!$A$1:$AN$3144,MATCH($C2861&amp;" "&amp;$B2861,'Raw Election Data'!$C$1:$C$3144,0),MATCH('Joined Data'!N$1,'Raw Election Data'!$A$1:$AN$1,0))</f>
        <v>0.3981205592482237</v>
      </c>
      <c r="O2861">
        <f>INDEX('Raw Election Data'!$A$1:$AN$3144,MATCH($C2861&amp;" "&amp;$B2861,'Raw Election Data'!$C$1:$C$3144,0),MATCH('Joined Data'!O$1,'Raw Election Data'!$A$1:$AN$1,0))</f>
        <v>821</v>
      </c>
      <c r="P2861">
        <f>INDEX('Raw Election Data'!$A$1:$AN$3144,MATCH($C2861&amp;" "&amp;$B2861,'Raw Election Data'!$C$1:$C$3144,0),MATCH('Joined Data'!P$1,'Raw Election Data'!$A$1:$AN$1,0))</f>
        <v>-821</v>
      </c>
      <c r="Q2861">
        <f>INDEX('Raw Election Data'!$A$1:$AN$3144,MATCH($C2861&amp;" "&amp;$B2861,'Raw Election Data'!$C$1:$C$3144,0),MATCH('Joined Data'!Q$1,'Raw Election Data'!$A$1:$AN$1,0))</f>
        <v>0.1881732752693101</v>
      </c>
      <c r="R2861">
        <f>INDEX('Raw Election Data'!$A$1:$AN$3144,MATCH($C2861&amp;" "&amp;$B2861,'Raw Election Data'!$C$1:$C$3144,0),MATCH('Joined Data'!R$1,'Raw Election Data'!$A$1:$AN$1,0))</f>
        <v>-0.1881732752693101</v>
      </c>
    </row>
    <row r="2862" spans="1:18" ht="13.5" hidden="1" customHeight="1" x14ac:dyDescent="0.15">
      <c r="A2862" t="s">
        <v>385</v>
      </c>
      <c r="B2862" t="s">
        <v>7069</v>
      </c>
      <c r="C2862" t="str">
        <f>INDEX(FIPS!$A$1:$E$3236,MATCH($F2862,FIPS!$D$1:$D$3236,0),5)</f>
        <v>Halifax County</v>
      </c>
      <c r="D2862" t="s">
        <v>386</v>
      </c>
      <c r="E2862" s="15" t="s">
        <v>47</v>
      </c>
      <c r="F2862" t="s">
        <v>7146</v>
      </c>
      <c r="G2862" t="s">
        <v>439</v>
      </c>
      <c r="H2862" t="str">
        <f>IFERROR(VLOOKUP($G2862,'Team Colors'!$A:$B,2,0),"#c9c9c9")</f>
        <v>#002244</v>
      </c>
      <c r="I2862">
        <f>INDEX('Raw Election Data'!$A$1:$AN$3144,MATCH($C2862&amp;" "&amp;$B2862,'Raw Election Data'!$C$1:$C$3144,0),MATCH('Joined Data'!I$1,'Raw Election Data'!$A$1:$AN$1,0))</f>
        <v>35125</v>
      </c>
      <c r="J2862">
        <f>INDEX('Raw Election Data'!$A$1:$AN$3144,MATCH($C2862&amp;" "&amp;$B2862,'Raw Election Data'!$C$1:$C$3144,0),MATCH('Joined Data'!J$1,'Raw Election Data'!$A$1:$AN$1,0))</f>
        <v>6890</v>
      </c>
      <c r="K2862">
        <f>INDEX('Raw Election Data'!$A$1:$AN$3144,MATCH($C2862&amp;" "&amp;$B2862,'Raw Election Data'!$C$1:$C$3144,0),MATCH('Joined Data'!K$1,'Raw Election Data'!$A$1:$AN$1,0))</f>
        <v>9698</v>
      </c>
      <c r="L2862">
        <f>INDEX('Raw Election Data'!$A$1:$AN$3144,MATCH($C2862&amp;" "&amp;$B2862,'Raw Election Data'!$C$1:$C$3144,0),MATCH('Joined Data'!L$1,'Raw Election Data'!$A$1:$AN$1,0))</f>
        <v>16946</v>
      </c>
      <c r="M2862">
        <f>INDEX('Raw Election Data'!$A$1:$AN$3144,MATCH($C2862&amp;" "&amp;$B2862,'Raw Election Data'!$C$1:$C$3144,0),MATCH('Joined Data'!M$1,'Raw Election Data'!$A$1:$AN$1,0))</f>
        <v>0.40658562492623629</v>
      </c>
      <c r="N2862">
        <f>INDEX('Raw Election Data'!$A$1:$AN$3144,MATCH($C2862&amp;" "&amp;$B2862,'Raw Election Data'!$C$1:$C$3144,0),MATCH('Joined Data'!N$1,'Raw Election Data'!$A$1:$AN$1,0))</f>
        <v>0.5722884456508911</v>
      </c>
      <c r="O2862">
        <f>INDEX('Raw Election Data'!$A$1:$AN$3144,MATCH($C2862&amp;" "&amp;$B2862,'Raw Election Data'!$C$1:$C$3144,0),MATCH('Joined Data'!O$1,'Raw Election Data'!$A$1:$AN$1,0))</f>
        <v>-2808</v>
      </c>
      <c r="P2862">
        <f>INDEX('Raw Election Data'!$A$1:$AN$3144,MATCH($C2862&amp;" "&amp;$B2862,'Raw Election Data'!$C$1:$C$3144,0),MATCH('Joined Data'!P$1,'Raw Election Data'!$A$1:$AN$1,0))</f>
        <v>2808</v>
      </c>
      <c r="Q2862">
        <f>INDEX('Raw Election Data'!$A$1:$AN$3144,MATCH($C2862&amp;" "&amp;$B2862,'Raw Election Data'!$C$1:$C$3144,0),MATCH('Joined Data'!Q$1,'Raw Election Data'!$A$1:$AN$1,0))</f>
        <v>-0.16570282072465481</v>
      </c>
      <c r="R2862">
        <f>INDEX('Raw Election Data'!$A$1:$AN$3144,MATCH($C2862&amp;" "&amp;$B2862,'Raw Election Data'!$C$1:$C$3144,0),MATCH('Joined Data'!R$1,'Raw Election Data'!$A$1:$AN$1,0))</f>
        <v>0.16570282072465481</v>
      </c>
    </row>
    <row r="2863" spans="1:18" ht="13.5" hidden="1" customHeight="1" x14ac:dyDescent="0.15">
      <c r="A2863" t="s">
        <v>385</v>
      </c>
      <c r="B2863" t="s">
        <v>7069</v>
      </c>
      <c r="C2863" t="str">
        <f>INDEX(FIPS!$A$1:$E$3236,MATCH($F2863,FIPS!$D$1:$D$3236,0),5)</f>
        <v>Hanover County</v>
      </c>
      <c r="D2863" t="s">
        <v>386</v>
      </c>
      <c r="E2863" s="15" t="s">
        <v>48</v>
      </c>
      <c r="F2863" t="s">
        <v>7148</v>
      </c>
      <c r="G2863" t="s">
        <v>7793</v>
      </c>
      <c r="H2863" t="str">
        <f>IFERROR(VLOOKUP($G2863,'Team Colors'!$A:$B,2,0),"#c9c9c9")</f>
        <v>#773141</v>
      </c>
      <c r="I2863">
        <f>INDEX('Raw Election Data'!$A$1:$AN$3144,MATCH($C2863&amp;" "&amp;$B2863,'Raw Election Data'!$C$1:$C$3144,0),MATCH('Joined Data'!I$1,'Raw Election Data'!$A$1:$AN$1,0))</f>
        <v>103227</v>
      </c>
      <c r="J2863">
        <f>INDEX('Raw Election Data'!$A$1:$AN$3144,MATCH($C2863&amp;" "&amp;$B2863,'Raw Election Data'!$C$1:$C$3144,0),MATCH('Joined Data'!J$1,'Raw Election Data'!$A$1:$AN$1,0))</f>
        <v>19360</v>
      </c>
      <c r="K2863">
        <f>INDEX('Raw Election Data'!$A$1:$AN$3144,MATCH($C2863&amp;" "&amp;$B2863,'Raw Election Data'!$C$1:$C$3144,0),MATCH('Joined Data'!K$1,'Raw Election Data'!$A$1:$AN$1,0))</f>
        <v>39592</v>
      </c>
      <c r="L2863">
        <f>INDEX('Raw Election Data'!$A$1:$AN$3144,MATCH($C2863&amp;" "&amp;$B2863,'Raw Election Data'!$C$1:$C$3144,0),MATCH('Joined Data'!L$1,'Raw Election Data'!$A$1:$AN$1,0))</f>
        <v>62313</v>
      </c>
      <c r="M2863">
        <f>INDEX('Raw Election Data'!$A$1:$AN$3144,MATCH($C2863&amp;" "&amp;$B2863,'Raw Election Data'!$C$1:$C$3144,0),MATCH('Joined Data'!M$1,'Raw Election Data'!$A$1:$AN$1,0))</f>
        <v>0.31068958323303325</v>
      </c>
      <c r="N2863">
        <f>INDEX('Raw Election Data'!$A$1:$AN$3144,MATCH($C2863&amp;" "&amp;$B2863,'Raw Election Data'!$C$1:$C$3144,0),MATCH('Joined Data'!N$1,'Raw Election Data'!$A$1:$AN$1,0))</f>
        <v>0.63537303612408325</v>
      </c>
      <c r="O2863">
        <f>INDEX('Raw Election Data'!$A$1:$AN$3144,MATCH($C2863&amp;" "&amp;$B2863,'Raw Election Data'!$C$1:$C$3144,0),MATCH('Joined Data'!O$1,'Raw Election Data'!$A$1:$AN$1,0))</f>
        <v>-20232</v>
      </c>
      <c r="P2863">
        <f>INDEX('Raw Election Data'!$A$1:$AN$3144,MATCH($C2863&amp;" "&amp;$B2863,'Raw Election Data'!$C$1:$C$3144,0),MATCH('Joined Data'!P$1,'Raw Election Data'!$A$1:$AN$1,0))</f>
        <v>20232</v>
      </c>
      <c r="Q2863">
        <f>INDEX('Raw Election Data'!$A$1:$AN$3144,MATCH($C2863&amp;" "&amp;$B2863,'Raw Election Data'!$C$1:$C$3144,0),MATCH('Joined Data'!Q$1,'Raw Election Data'!$A$1:$AN$1,0))</f>
        <v>-0.32468345289105</v>
      </c>
      <c r="R2863">
        <f>INDEX('Raw Election Data'!$A$1:$AN$3144,MATCH($C2863&amp;" "&amp;$B2863,'Raw Election Data'!$C$1:$C$3144,0),MATCH('Joined Data'!R$1,'Raw Election Data'!$A$1:$AN$1,0))</f>
        <v>0.32468345289105</v>
      </c>
    </row>
    <row r="2864" spans="1:18" ht="13.5" hidden="1" customHeight="1" x14ac:dyDescent="0.15">
      <c r="A2864" t="s">
        <v>385</v>
      </c>
      <c r="B2864" t="s">
        <v>7069</v>
      </c>
      <c r="C2864" t="str">
        <f>INDEX(FIPS!$A$1:$E$3236,MATCH($F2864,FIPS!$D$1:$D$3236,0),5)</f>
        <v>Henrico County</v>
      </c>
      <c r="D2864" t="s">
        <v>386</v>
      </c>
      <c r="E2864" s="15" t="s">
        <v>49</v>
      </c>
      <c r="F2864" t="s">
        <v>7150</v>
      </c>
      <c r="G2864" t="s">
        <v>7793</v>
      </c>
      <c r="H2864" t="str">
        <f>IFERROR(VLOOKUP($G2864,'Team Colors'!$A:$B,2,0),"#c9c9c9")</f>
        <v>#773141</v>
      </c>
      <c r="I2864">
        <f>INDEX('Raw Election Data'!$A$1:$AN$3144,MATCH($C2864&amp;" "&amp;$B2864,'Raw Election Data'!$C$1:$C$3144,0),MATCH('Joined Data'!I$1,'Raw Election Data'!$A$1:$AN$1,0))</f>
        <v>325155</v>
      </c>
      <c r="J2864">
        <f>INDEX('Raw Election Data'!$A$1:$AN$3144,MATCH($C2864&amp;" "&amp;$B2864,'Raw Election Data'!$C$1:$C$3144,0),MATCH('Joined Data'!J$1,'Raw Election Data'!$A$1:$AN$1,0))</f>
        <v>93615</v>
      </c>
      <c r="K2864">
        <f>INDEX('Raw Election Data'!$A$1:$AN$3144,MATCH($C2864&amp;" "&amp;$B2864,'Raw Election Data'!$C$1:$C$3144,0),MATCH('Joined Data'!K$1,'Raw Election Data'!$A$1:$AN$1,0))</f>
        <v>59674</v>
      </c>
      <c r="L2864">
        <f>INDEX('Raw Election Data'!$A$1:$AN$3144,MATCH($C2864&amp;" "&amp;$B2864,'Raw Election Data'!$C$1:$C$3144,0),MATCH('Joined Data'!L$1,'Raw Election Data'!$A$1:$AN$1,0))</f>
        <v>161966</v>
      </c>
      <c r="M2864">
        <f>INDEX('Raw Election Data'!$A$1:$AN$3144,MATCH($C2864&amp;" "&amp;$B2864,'Raw Election Data'!$C$1:$C$3144,0),MATCH('Joined Data'!M$1,'Raw Election Data'!$A$1:$AN$1,0))</f>
        <v>0.57799167726559897</v>
      </c>
      <c r="N2864">
        <f>INDEX('Raw Election Data'!$A$1:$AN$3144,MATCH($C2864&amp;" "&amp;$B2864,'Raw Election Data'!$C$1:$C$3144,0),MATCH('Joined Data'!N$1,'Raw Election Data'!$A$1:$AN$1,0))</f>
        <v>0.3684353506291444</v>
      </c>
      <c r="O2864">
        <f>INDEX('Raw Election Data'!$A$1:$AN$3144,MATCH($C2864&amp;" "&amp;$B2864,'Raw Election Data'!$C$1:$C$3144,0),MATCH('Joined Data'!O$1,'Raw Election Data'!$A$1:$AN$1,0))</f>
        <v>33941</v>
      </c>
      <c r="P2864">
        <f>INDEX('Raw Election Data'!$A$1:$AN$3144,MATCH($C2864&amp;" "&amp;$B2864,'Raw Election Data'!$C$1:$C$3144,0),MATCH('Joined Data'!P$1,'Raw Election Data'!$A$1:$AN$1,0))</f>
        <v>-33941</v>
      </c>
      <c r="Q2864">
        <f>INDEX('Raw Election Data'!$A$1:$AN$3144,MATCH($C2864&amp;" "&amp;$B2864,'Raw Election Data'!$C$1:$C$3144,0),MATCH('Joined Data'!Q$1,'Raw Election Data'!$A$1:$AN$1,0))</f>
        <v>0.20955632663645457</v>
      </c>
      <c r="R2864">
        <f>INDEX('Raw Election Data'!$A$1:$AN$3144,MATCH($C2864&amp;" "&amp;$B2864,'Raw Election Data'!$C$1:$C$3144,0),MATCH('Joined Data'!R$1,'Raw Election Data'!$A$1:$AN$1,0))</f>
        <v>-0.20955632663645457</v>
      </c>
    </row>
    <row r="2865" spans="1:18" ht="13.5" hidden="1" customHeight="1" x14ac:dyDescent="0.15">
      <c r="A2865" t="s">
        <v>385</v>
      </c>
      <c r="B2865" t="s">
        <v>7069</v>
      </c>
      <c r="C2865" t="str">
        <f>INDEX(FIPS!$A$1:$E$3236,MATCH($F2865,FIPS!$D$1:$D$3236,0),5)</f>
        <v>Henry County</v>
      </c>
      <c r="D2865" t="s">
        <v>386</v>
      </c>
      <c r="E2865" s="15" t="s">
        <v>50</v>
      </c>
      <c r="F2865" t="s">
        <v>7151</v>
      </c>
      <c r="G2865" t="s">
        <v>439</v>
      </c>
      <c r="H2865" t="str">
        <f>IFERROR(VLOOKUP($G2865,'Team Colors'!$A:$B,2,0),"#c9c9c9")</f>
        <v>#002244</v>
      </c>
      <c r="I2865">
        <f>INDEX('Raw Election Data'!$A$1:$AN$3144,MATCH($C2865&amp;" "&amp;$B2865,'Raw Election Data'!$C$1:$C$3144,0),MATCH('Joined Data'!I$1,'Raw Election Data'!$A$1:$AN$1,0))</f>
        <v>51881</v>
      </c>
      <c r="J2865">
        <f>INDEX('Raw Election Data'!$A$1:$AN$3144,MATCH($C2865&amp;" "&amp;$B2865,'Raw Election Data'!$C$1:$C$3144,0),MATCH('Joined Data'!J$1,'Raw Election Data'!$A$1:$AN$1,0))</f>
        <v>8199</v>
      </c>
      <c r="K2865">
        <f>INDEX('Raw Election Data'!$A$1:$AN$3144,MATCH($C2865&amp;" "&amp;$B2865,'Raw Election Data'!$C$1:$C$3144,0),MATCH('Joined Data'!K$1,'Raw Election Data'!$A$1:$AN$1,0))</f>
        <v>15207</v>
      </c>
      <c r="L2865">
        <f>INDEX('Raw Election Data'!$A$1:$AN$3144,MATCH($C2865&amp;" "&amp;$B2865,'Raw Election Data'!$C$1:$C$3144,0),MATCH('Joined Data'!L$1,'Raw Election Data'!$A$1:$AN$1,0))</f>
        <v>24029</v>
      </c>
      <c r="M2865">
        <f>INDEX('Raw Election Data'!$A$1:$AN$3144,MATCH($C2865&amp;" "&amp;$B2865,'Raw Election Data'!$C$1:$C$3144,0),MATCH('Joined Data'!M$1,'Raw Election Data'!$A$1:$AN$1,0))</f>
        <v>0.34121270131923925</v>
      </c>
      <c r="N2865">
        <f>INDEX('Raw Election Data'!$A$1:$AN$3144,MATCH($C2865&amp;" "&amp;$B2865,'Raw Election Data'!$C$1:$C$3144,0),MATCH('Joined Data'!N$1,'Raw Election Data'!$A$1:$AN$1,0))</f>
        <v>0.63286029381164421</v>
      </c>
      <c r="O2865">
        <f>INDEX('Raw Election Data'!$A$1:$AN$3144,MATCH($C2865&amp;" "&amp;$B2865,'Raw Election Data'!$C$1:$C$3144,0),MATCH('Joined Data'!O$1,'Raw Election Data'!$A$1:$AN$1,0))</f>
        <v>-7008</v>
      </c>
      <c r="P2865">
        <f>INDEX('Raw Election Data'!$A$1:$AN$3144,MATCH($C2865&amp;" "&amp;$B2865,'Raw Election Data'!$C$1:$C$3144,0),MATCH('Joined Data'!P$1,'Raw Election Data'!$A$1:$AN$1,0))</f>
        <v>7008</v>
      </c>
      <c r="Q2865">
        <f>INDEX('Raw Election Data'!$A$1:$AN$3144,MATCH($C2865&amp;" "&amp;$B2865,'Raw Election Data'!$C$1:$C$3144,0),MATCH('Joined Data'!Q$1,'Raw Election Data'!$A$1:$AN$1,0))</f>
        <v>-0.29164759249240496</v>
      </c>
      <c r="R2865">
        <f>INDEX('Raw Election Data'!$A$1:$AN$3144,MATCH($C2865&amp;" "&amp;$B2865,'Raw Election Data'!$C$1:$C$3144,0),MATCH('Joined Data'!R$1,'Raw Election Data'!$A$1:$AN$1,0))</f>
        <v>0.29164759249240496</v>
      </c>
    </row>
    <row r="2866" spans="1:18" ht="13.5" hidden="1" customHeight="1" x14ac:dyDescent="0.15">
      <c r="A2866" t="s">
        <v>385</v>
      </c>
      <c r="B2866" t="s">
        <v>7069</v>
      </c>
      <c r="C2866" t="str">
        <f>INDEX(FIPS!$A$1:$E$3236,MATCH($F2866,FIPS!$D$1:$D$3236,0),5)</f>
        <v>Highland County</v>
      </c>
      <c r="D2866" t="s">
        <v>386</v>
      </c>
      <c r="E2866" s="15" t="s">
        <v>51</v>
      </c>
      <c r="F2866" t="s">
        <v>7154</v>
      </c>
      <c r="G2866" t="s">
        <v>7793</v>
      </c>
      <c r="H2866" t="str">
        <f>IFERROR(VLOOKUP($G2866,'Team Colors'!$A:$B,2,0),"#c9c9c9")</f>
        <v>#773141</v>
      </c>
      <c r="I2866">
        <f>INDEX('Raw Election Data'!$A$1:$AN$3144,MATCH($C2866&amp;" "&amp;$B2866,'Raw Election Data'!$C$1:$C$3144,0),MATCH('Joined Data'!I$1,'Raw Election Data'!$A$1:$AN$1,0))</f>
        <v>2214</v>
      </c>
      <c r="J2866">
        <f>INDEX('Raw Election Data'!$A$1:$AN$3144,MATCH($C2866&amp;" "&amp;$B2866,'Raw Election Data'!$C$1:$C$3144,0),MATCH('Joined Data'!J$1,'Raw Election Data'!$A$1:$AN$1,0))</f>
        <v>371</v>
      </c>
      <c r="K2866">
        <f>INDEX('Raw Election Data'!$A$1:$AN$3144,MATCH($C2866&amp;" "&amp;$B2866,'Raw Election Data'!$C$1:$C$3144,0),MATCH('Joined Data'!K$1,'Raw Election Data'!$A$1:$AN$1,0))</f>
        <v>958</v>
      </c>
      <c r="L2866">
        <f>INDEX('Raw Election Data'!$A$1:$AN$3144,MATCH($C2866&amp;" "&amp;$B2866,'Raw Election Data'!$C$1:$C$3144,0),MATCH('Joined Data'!L$1,'Raw Election Data'!$A$1:$AN$1,0))</f>
        <v>1391</v>
      </c>
      <c r="M2866">
        <f>INDEX('Raw Election Data'!$A$1:$AN$3144,MATCH($C2866&amp;" "&amp;$B2866,'Raw Election Data'!$C$1:$C$3144,0),MATCH('Joined Data'!M$1,'Raw Election Data'!$A$1:$AN$1,0))</f>
        <v>0.26671459381739754</v>
      </c>
      <c r="N2866">
        <f>INDEX('Raw Election Data'!$A$1:$AN$3144,MATCH($C2866&amp;" "&amp;$B2866,'Raw Election Data'!$C$1:$C$3144,0),MATCH('Joined Data'!N$1,'Raw Election Data'!$A$1:$AN$1,0))</f>
        <v>0.68871315600287564</v>
      </c>
      <c r="O2866">
        <f>INDEX('Raw Election Data'!$A$1:$AN$3144,MATCH($C2866&amp;" "&amp;$B2866,'Raw Election Data'!$C$1:$C$3144,0),MATCH('Joined Data'!O$1,'Raw Election Data'!$A$1:$AN$1,0))</f>
        <v>-587</v>
      </c>
      <c r="P2866">
        <f>INDEX('Raw Election Data'!$A$1:$AN$3144,MATCH($C2866&amp;" "&amp;$B2866,'Raw Election Data'!$C$1:$C$3144,0),MATCH('Joined Data'!P$1,'Raw Election Data'!$A$1:$AN$1,0))</f>
        <v>587</v>
      </c>
      <c r="Q2866">
        <f>INDEX('Raw Election Data'!$A$1:$AN$3144,MATCH($C2866&amp;" "&amp;$B2866,'Raw Election Data'!$C$1:$C$3144,0),MATCH('Joined Data'!Q$1,'Raw Election Data'!$A$1:$AN$1,0))</f>
        <v>-0.4219985621854781</v>
      </c>
      <c r="R2866">
        <f>INDEX('Raw Election Data'!$A$1:$AN$3144,MATCH($C2866&amp;" "&amp;$B2866,'Raw Election Data'!$C$1:$C$3144,0),MATCH('Joined Data'!R$1,'Raw Election Data'!$A$1:$AN$1,0))</f>
        <v>0.4219985621854781</v>
      </c>
    </row>
    <row r="2867" spans="1:18" ht="13.5" hidden="1" customHeight="1" x14ac:dyDescent="0.15">
      <c r="A2867" t="s">
        <v>385</v>
      </c>
      <c r="B2867" t="s">
        <v>7069</v>
      </c>
      <c r="C2867" t="str">
        <f>INDEX(FIPS!$A$1:$E$3236,MATCH($F2867,FIPS!$D$1:$D$3236,0),5)</f>
        <v>Isle of Wight County</v>
      </c>
      <c r="D2867" t="s">
        <v>386</v>
      </c>
      <c r="E2867" s="15" t="s">
        <v>52</v>
      </c>
      <c r="F2867" t="s">
        <v>7156</v>
      </c>
      <c r="G2867" t="s">
        <v>7793</v>
      </c>
      <c r="H2867" t="str">
        <f>IFERROR(VLOOKUP($G2867,'Team Colors'!$A:$B,2,0),"#c9c9c9")</f>
        <v>#773141</v>
      </c>
      <c r="I2867">
        <f>INDEX('Raw Election Data'!$A$1:$AN$3144,MATCH($C2867&amp;" "&amp;$B2867,'Raw Election Data'!$C$1:$C$3144,0),MATCH('Joined Data'!I$1,'Raw Election Data'!$A$1:$AN$1,0))</f>
        <v>36314</v>
      </c>
      <c r="J2867">
        <f>INDEX('Raw Election Data'!$A$1:$AN$3144,MATCH($C2867&amp;" "&amp;$B2867,'Raw Election Data'!$C$1:$C$3144,0),MATCH('Joined Data'!J$1,'Raw Election Data'!$A$1:$AN$1,0))</f>
        <v>7673</v>
      </c>
      <c r="K2867">
        <f>INDEX('Raw Election Data'!$A$1:$AN$3144,MATCH($C2867&amp;" "&amp;$B2867,'Raw Election Data'!$C$1:$C$3144,0),MATCH('Joined Data'!K$1,'Raw Election Data'!$A$1:$AN$1,0))</f>
        <v>11971</v>
      </c>
      <c r="L2867">
        <f>INDEX('Raw Election Data'!$A$1:$AN$3144,MATCH($C2867&amp;" "&amp;$B2867,'Raw Election Data'!$C$1:$C$3144,0),MATCH('Joined Data'!L$1,'Raw Election Data'!$A$1:$AN$1,0))</f>
        <v>20481</v>
      </c>
      <c r="M2867">
        <f>INDEX('Raw Election Data'!$A$1:$AN$3144,MATCH($C2867&amp;" "&amp;$B2867,'Raw Election Data'!$C$1:$C$3144,0),MATCH('Joined Data'!M$1,'Raw Election Data'!$A$1:$AN$1,0))</f>
        <v>0.37463991016063669</v>
      </c>
      <c r="N2867">
        <f>INDEX('Raw Election Data'!$A$1:$AN$3144,MATCH($C2867&amp;" "&amp;$B2867,'Raw Election Data'!$C$1:$C$3144,0),MATCH('Joined Data'!N$1,'Raw Election Data'!$A$1:$AN$1,0))</f>
        <v>0.58449294468043556</v>
      </c>
      <c r="O2867">
        <f>INDEX('Raw Election Data'!$A$1:$AN$3144,MATCH($C2867&amp;" "&amp;$B2867,'Raw Election Data'!$C$1:$C$3144,0),MATCH('Joined Data'!O$1,'Raw Election Data'!$A$1:$AN$1,0))</f>
        <v>-4298</v>
      </c>
      <c r="P2867">
        <f>INDEX('Raw Election Data'!$A$1:$AN$3144,MATCH($C2867&amp;" "&amp;$B2867,'Raw Election Data'!$C$1:$C$3144,0),MATCH('Joined Data'!P$1,'Raw Election Data'!$A$1:$AN$1,0))</f>
        <v>4298</v>
      </c>
      <c r="Q2867">
        <f>INDEX('Raw Election Data'!$A$1:$AN$3144,MATCH($C2867&amp;" "&amp;$B2867,'Raw Election Data'!$C$1:$C$3144,0),MATCH('Joined Data'!Q$1,'Raw Election Data'!$A$1:$AN$1,0))</f>
        <v>-0.20985303451979886</v>
      </c>
      <c r="R2867">
        <f>INDEX('Raw Election Data'!$A$1:$AN$3144,MATCH($C2867&amp;" "&amp;$B2867,'Raw Election Data'!$C$1:$C$3144,0),MATCH('Joined Data'!R$1,'Raw Election Data'!$A$1:$AN$1,0))</f>
        <v>0.20985303451979886</v>
      </c>
    </row>
    <row r="2868" spans="1:18" ht="13.5" hidden="1" customHeight="1" x14ac:dyDescent="0.15">
      <c r="A2868" t="s">
        <v>385</v>
      </c>
      <c r="B2868" t="s">
        <v>7069</v>
      </c>
      <c r="C2868" t="str">
        <f>INDEX(FIPS!$A$1:$E$3236,MATCH($F2868,FIPS!$D$1:$D$3236,0),5)</f>
        <v>James City County</v>
      </c>
      <c r="D2868" t="s">
        <v>386</v>
      </c>
      <c r="E2868" s="15" t="s">
        <v>53</v>
      </c>
      <c r="F2868" t="s">
        <v>7158</v>
      </c>
      <c r="G2868" t="s">
        <v>7793</v>
      </c>
      <c r="H2868" t="str">
        <f>IFERROR(VLOOKUP($G2868,'Team Colors'!$A:$B,2,0),"#c9c9c9")</f>
        <v>#773141</v>
      </c>
      <c r="I2868">
        <f>INDEX('Raw Election Data'!$A$1:$AN$3144,MATCH($C2868&amp;" "&amp;$B2868,'Raw Election Data'!$C$1:$C$3144,0),MATCH('Joined Data'!I$1,'Raw Election Data'!$A$1:$AN$1,0))</f>
        <v>73147</v>
      </c>
      <c r="J2868">
        <f>INDEX('Raw Election Data'!$A$1:$AN$3144,MATCH($C2868&amp;" "&amp;$B2868,'Raw Election Data'!$C$1:$C$3144,0),MATCH('Joined Data'!J$1,'Raw Election Data'!$A$1:$AN$1,0))</f>
        <v>19091</v>
      </c>
      <c r="K2868">
        <f>INDEX('Raw Election Data'!$A$1:$AN$3144,MATCH($C2868&amp;" "&amp;$B2868,'Raw Election Data'!$C$1:$C$3144,0),MATCH('Joined Data'!K$1,'Raw Election Data'!$A$1:$AN$1,0))</f>
        <v>21284</v>
      </c>
      <c r="L2868">
        <f>INDEX('Raw Election Data'!$A$1:$AN$3144,MATCH($C2868&amp;" "&amp;$B2868,'Raw Election Data'!$C$1:$C$3144,0),MATCH('Joined Data'!L$1,'Raw Election Data'!$A$1:$AN$1,0))</f>
        <v>42737</v>
      </c>
      <c r="M2868">
        <f>INDEX('Raw Election Data'!$A$1:$AN$3144,MATCH($C2868&amp;" "&amp;$B2868,'Raw Election Data'!$C$1:$C$3144,0),MATCH('Joined Data'!M$1,'Raw Election Data'!$A$1:$AN$1,0))</f>
        <v>0.44670894073051454</v>
      </c>
      <c r="N2868">
        <f>INDEX('Raw Election Data'!$A$1:$AN$3144,MATCH($C2868&amp;" "&amp;$B2868,'Raw Election Data'!$C$1:$C$3144,0),MATCH('Joined Data'!N$1,'Raw Election Data'!$A$1:$AN$1,0))</f>
        <v>0.49802279055619253</v>
      </c>
      <c r="O2868">
        <f>INDEX('Raw Election Data'!$A$1:$AN$3144,MATCH($C2868&amp;" "&amp;$B2868,'Raw Election Data'!$C$1:$C$3144,0),MATCH('Joined Data'!O$1,'Raw Election Data'!$A$1:$AN$1,0))</f>
        <v>-2193</v>
      </c>
      <c r="P2868">
        <f>INDEX('Raw Election Data'!$A$1:$AN$3144,MATCH($C2868&amp;" "&amp;$B2868,'Raw Election Data'!$C$1:$C$3144,0),MATCH('Joined Data'!P$1,'Raw Election Data'!$A$1:$AN$1,0))</f>
        <v>2193</v>
      </c>
      <c r="Q2868">
        <f>INDEX('Raw Election Data'!$A$1:$AN$3144,MATCH($C2868&amp;" "&amp;$B2868,'Raw Election Data'!$C$1:$C$3144,0),MATCH('Joined Data'!Q$1,'Raw Election Data'!$A$1:$AN$1,0))</f>
        <v>-5.1313849825677993E-2</v>
      </c>
      <c r="R2868">
        <f>INDEX('Raw Election Data'!$A$1:$AN$3144,MATCH($C2868&amp;" "&amp;$B2868,'Raw Election Data'!$C$1:$C$3144,0),MATCH('Joined Data'!R$1,'Raw Election Data'!$A$1:$AN$1,0))</f>
        <v>5.1313849825677993E-2</v>
      </c>
    </row>
    <row r="2869" spans="1:18" ht="13.5" hidden="1" customHeight="1" x14ac:dyDescent="0.15">
      <c r="A2869" t="s">
        <v>385</v>
      </c>
      <c r="B2869" t="s">
        <v>7069</v>
      </c>
      <c r="C2869" t="str">
        <f>INDEX(FIPS!$A$1:$E$3236,MATCH($F2869,FIPS!$D$1:$D$3236,0),5)</f>
        <v>King and Queen County</v>
      </c>
      <c r="D2869" t="s">
        <v>386</v>
      </c>
      <c r="E2869" s="15" t="s">
        <v>54</v>
      </c>
      <c r="F2869" t="s">
        <v>7160</v>
      </c>
      <c r="G2869" t="s">
        <v>7793</v>
      </c>
      <c r="H2869" t="str">
        <f>IFERROR(VLOOKUP($G2869,'Team Colors'!$A:$B,2,0),"#c9c9c9")</f>
        <v>#773141</v>
      </c>
      <c r="I2869">
        <f>INDEX('Raw Election Data'!$A$1:$AN$3144,MATCH($C2869&amp;" "&amp;$B2869,'Raw Election Data'!$C$1:$C$3144,0),MATCH('Joined Data'!I$1,'Raw Election Data'!$A$1:$AN$1,0))</f>
        <v>7158</v>
      </c>
      <c r="J2869">
        <f>INDEX('Raw Election Data'!$A$1:$AN$3144,MATCH($C2869&amp;" "&amp;$B2869,'Raw Election Data'!$C$1:$C$3144,0),MATCH('Joined Data'!J$1,'Raw Election Data'!$A$1:$AN$1,0))</f>
        <v>1451</v>
      </c>
      <c r="K2869">
        <f>INDEX('Raw Election Data'!$A$1:$AN$3144,MATCH($C2869&amp;" "&amp;$B2869,'Raw Election Data'!$C$1:$C$3144,0),MATCH('Joined Data'!K$1,'Raw Election Data'!$A$1:$AN$1,0))</f>
        <v>2059</v>
      </c>
      <c r="L2869">
        <f>INDEX('Raw Election Data'!$A$1:$AN$3144,MATCH($C2869&amp;" "&amp;$B2869,'Raw Election Data'!$C$1:$C$3144,0),MATCH('Joined Data'!L$1,'Raw Election Data'!$A$1:$AN$1,0))</f>
        <v>3615</v>
      </c>
      <c r="M2869">
        <f>INDEX('Raw Election Data'!$A$1:$AN$3144,MATCH($C2869&amp;" "&amp;$B2869,'Raw Election Data'!$C$1:$C$3144,0),MATCH('Joined Data'!M$1,'Raw Election Data'!$A$1:$AN$1,0))</f>
        <v>0.40138312586445368</v>
      </c>
      <c r="N2869">
        <f>INDEX('Raw Election Data'!$A$1:$AN$3144,MATCH($C2869&amp;" "&amp;$B2869,'Raw Election Data'!$C$1:$C$3144,0),MATCH('Joined Data'!N$1,'Raw Election Data'!$A$1:$AN$1,0))</f>
        <v>0.56957123098201934</v>
      </c>
      <c r="O2869">
        <f>INDEX('Raw Election Data'!$A$1:$AN$3144,MATCH($C2869&amp;" "&amp;$B2869,'Raw Election Data'!$C$1:$C$3144,0),MATCH('Joined Data'!O$1,'Raw Election Data'!$A$1:$AN$1,0))</f>
        <v>-608</v>
      </c>
      <c r="P2869">
        <f>INDEX('Raw Election Data'!$A$1:$AN$3144,MATCH($C2869&amp;" "&amp;$B2869,'Raw Election Data'!$C$1:$C$3144,0),MATCH('Joined Data'!P$1,'Raw Election Data'!$A$1:$AN$1,0))</f>
        <v>608</v>
      </c>
      <c r="Q2869">
        <f>INDEX('Raw Election Data'!$A$1:$AN$3144,MATCH($C2869&amp;" "&amp;$B2869,'Raw Election Data'!$C$1:$C$3144,0),MATCH('Joined Data'!Q$1,'Raw Election Data'!$A$1:$AN$1,0))</f>
        <v>-0.16818810511756566</v>
      </c>
      <c r="R2869">
        <f>INDEX('Raw Election Data'!$A$1:$AN$3144,MATCH($C2869&amp;" "&amp;$B2869,'Raw Election Data'!$C$1:$C$3144,0),MATCH('Joined Data'!R$1,'Raw Election Data'!$A$1:$AN$1,0))</f>
        <v>0.16818810511756566</v>
      </c>
    </row>
    <row r="2870" spans="1:18" ht="13.5" hidden="1" customHeight="1" x14ac:dyDescent="0.15">
      <c r="A2870" t="s">
        <v>385</v>
      </c>
      <c r="B2870" t="s">
        <v>7069</v>
      </c>
      <c r="C2870" t="str">
        <f>INDEX(FIPS!$A$1:$E$3236,MATCH($F2870,FIPS!$D$1:$D$3236,0),5)</f>
        <v>King George County</v>
      </c>
      <c r="D2870" t="s">
        <v>386</v>
      </c>
      <c r="E2870" s="15" t="s">
        <v>55</v>
      </c>
      <c r="F2870" t="s">
        <v>7162</v>
      </c>
      <c r="G2870" t="s">
        <v>7793</v>
      </c>
      <c r="H2870" t="str">
        <f>IFERROR(VLOOKUP($G2870,'Team Colors'!$A:$B,2,0),"#c9c9c9")</f>
        <v>#773141</v>
      </c>
      <c r="I2870">
        <f>INDEX('Raw Election Data'!$A$1:$AN$3144,MATCH($C2870&amp;" "&amp;$B2870,'Raw Election Data'!$C$1:$C$3144,0),MATCH('Joined Data'!I$1,'Raw Election Data'!$A$1:$AN$1,0))</f>
        <v>25515</v>
      </c>
      <c r="J2870">
        <f>INDEX('Raw Election Data'!$A$1:$AN$3144,MATCH($C2870&amp;" "&amp;$B2870,'Raw Election Data'!$C$1:$C$3144,0),MATCH('Joined Data'!J$1,'Raw Election Data'!$A$1:$AN$1,0))</f>
        <v>4002</v>
      </c>
      <c r="K2870">
        <f>INDEX('Raw Election Data'!$A$1:$AN$3144,MATCH($C2870&amp;" "&amp;$B2870,'Raw Election Data'!$C$1:$C$3144,0),MATCH('Joined Data'!K$1,'Raw Election Data'!$A$1:$AN$1,0))</f>
        <v>7338</v>
      </c>
      <c r="L2870">
        <f>INDEX('Raw Election Data'!$A$1:$AN$3144,MATCH($C2870&amp;" "&amp;$B2870,'Raw Election Data'!$C$1:$C$3144,0),MATCH('Joined Data'!L$1,'Raw Election Data'!$A$1:$AN$1,0))</f>
        <v>11967</v>
      </c>
      <c r="M2870">
        <f>INDEX('Raw Election Data'!$A$1:$AN$3144,MATCH($C2870&amp;" "&amp;$B2870,'Raw Election Data'!$C$1:$C$3144,0),MATCH('Joined Data'!M$1,'Raw Election Data'!$A$1:$AN$1,0))</f>
        <v>0.33441965404863372</v>
      </c>
      <c r="N2870">
        <f>INDEX('Raw Election Data'!$A$1:$AN$3144,MATCH($C2870&amp;" "&amp;$B2870,'Raw Election Data'!$C$1:$C$3144,0),MATCH('Joined Data'!N$1,'Raw Election Data'!$A$1:$AN$1,0))</f>
        <v>0.61318626222110806</v>
      </c>
      <c r="O2870">
        <f>INDEX('Raw Election Data'!$A$1:$AN$3144,MATCH($C2870&amp;" "&amp;$B2870,'Raw Election Data'!$C$1:$C$3144,0),MATCH('Joined Data'!O$1,'Raw Election Data'!$A$1:$AN$1,0))</f>
        <v>-3336</v>
      </c>
      <c r="P2870">
        <f>INDEX('Raw Election Data'!$A$1:$AN$3144,MATCH($C2870&amp;" "&amp;$B2870,'Raw Election Data'!$C$1:$C$3144,0),MATCH('Joined Data'!P$1,'Raw Election Data'!$A$1:$AN$1,0))</f>
        <v>3336</v>
      </c>
      <c r="Q2870">
        <f>INDEX('Raw Election Data'!$A$1:$AN$3144,MATCH($C2870&amp;" "&amp;$B2870,'Raw Election Data'!$C$1:$C$3144,0),MATCH('Joined Data'!Q$1,'Raw Election Data'!$A$1:$AN$1,0))</f>
        <v>-0.27876660817247434</v>
      </c>
      <c r="R2870">
        <f>INDEX('Raw Election Data'!$A$1:$AN$3144,MATCH($C2870&amp;" "&amp;$B2870,'Raw Election Data'!$C$1:$C$3144,0),MATCH('Joined Data'!R$1,'Raw Election Data'!$A$1:$AN$1,0))</f>
        <v>0.27876660817247434</v>
      </c>
    </row>
    <row r="2871" spans="1:18" ht="13.5" hidden="1" customHeight="1" x14ac:dyDescent="0.15">
      <c r="A2871" t="s">
        <v>385</v>
      </c>
      <c r="B2871" t="s">
        <v>7069</v>
      </c>
      <c r="C2871" t="str">
        <f>INDEX(FIPS!$A$1:$E$3236,MATCH($F2871,FIPS!$D$1:$D$3236,0),5)</f>
        <v>King William County</v>
      </c>
      <c r="D2871" t="s">
        <v>386</v>
      </c>
      <c r="E2871" s="15" t="s">
        <v>56</v>
      </c>
      <c r="F2871" t="s">
        <v>7164</v>
      </c>
      <c r="G2871" t="s">
        <v>7793</v>
      </c>
      <c r="H2871" t="str">
        <f>IFERROR(VLOOKUP($G2871,'Team Colors'!$A:$B,2,0),"#c9c9c9")</f>
        <v>#773141</v>
      </c>
      <c r="I2871">
        <f>INDEX('Raw Election Data'!$A$1:$AN$3144,MATCH($C2871&amp;" "&amp;$B2871,'Raw Election Data'!$C$1:$C$3144,0),MATCH('Joined Data'!I$1,'Raw Election Data'!$A$1:$AN$1,0))</f>
        <v>16269</v>
      </c>
      <c r="J2871">
        <f>INDEX('Raw Election Data'!$A$1:$AN$3144,MATCH($C2871&amp;" "&amp;$B2871,'Raw Election Data'!$C$1:$C$3144,0),MATCH('Joined Data'!J$1,'Raw Election Data'!$A$1:$AN$1,0))</f>
        <v>2752</v>
      </c>
      <c r="K2871">
        <f>INDEX('Raw Election Data'!$A$1:$AN$3144,MATCH($C2871&amp;" "&amp;$B2871,'Raw Election Data'!$C$1:$C$3144,0),MATCH('Joined Data'!K$1,'Raw Election Data'!$A$1:$AN$1,0))</f>
        <v>5963</v>
      </c>
      <c r="L2871">
        <f>INDEX('Raw Election Data'!$A$1:$AN$3144,MATCH($C2871&amp;" "&amp;$B2871,'Raw Election Data'!$C$1:$C$3144,0),MATCH('Joined Data'!L$1,'Raw Election Data'!$A$1:$AN$1,0))</f>
        <v>9088</v>
      </c>
      <c r="M2871">
        <f>INDEX('Raw Election Data'!$A$1:$AN$3144,MATCH($C2871&amp;" "&amp;$B2871,'Raw Election Data'!$C$1:$C$3144,0),MATCH('Joined Data'!M$1,'Raw Election Data'!$A$1:$AN$1,0))</f>
        <v>0.30281690140845069</v>
      </c>
      <c r="N2871">
        <f>INDEX('Raw Election Data'!$A$1:$AN$3144,MATCH($C2871&amp;" "&amp;$B2871,'Raw Election Data'!$C$1:$C$3144,0),MATCH('Joined Data'!N$1,'Raw Election Data'!$A$1:$AN$1,0))</f>
        <v>0.65613996478873238</v>
      </c>
      <c r="O2871">
        <f>INDEX('Raw Election Data'!$A$1:$AN$3144,MATCH($C2871&amp;" "&amp;$B2871,'Raw Election Data'!$C$1:$C$3144,0),MATCH('Joined Data'!O$1,'Raw Election Data'!$A$1:$AN$1,0))</f>
        <v>-3211</v>
      </c>
      <c r="P2871">
        <f>INDEX('Raw Election Data'!$A$1:$AN$3144,MATCH($C2871&amp;" "&amp;$B2871,'Raw Election Data'!$C$1:$C$3144,0),MATCH('Joined Data'!P$1,'Raw Election Data'!$A$1:$AN$1,0))</f>
        <v>3211</v>
      </c>
      <c r="Q2871">
        <f>INDEX('Raw Election Data'!$A$1:$AN$3144,MATCH($C2871&amp;" "&amp;$B2871,'Raw Election Data'!$C$1:$C$3144,0),MATCH('Joined Data'!Q$1,'Raw Election Data'!$A$1:$AN$1,0))</f>
        <v>-0.35332306338028169</v>
      </c>
      <c r="R2871">
        <f>INDEX('Raw Election Data'!$A$1:$AN$3144,MATCH($C2871&amp;" "&amp;$B2871,'Raw Election Data'!$C$1:$C$3144,0),MATCH('Joined Data'!R$1,'Raw Election Data'!$A$1:$AN$1,0))</f>
        <v>0.35332306338028169</v>
      </c>
    </row>
    <row r="2872" spans="1:18" ht="13.5" hidden="1" customHeight="1" x14ac:dyDescent="0.15">
      <c r="A2872" t="s">
        <v>385</v>
      </c>
      <c r="B2872" t="s">
        <v>7069</v>
      </c>
      <c r="C2872" t="str">
        <f>INDEX(FIPS!$A$1:$E$3236,MATCH($F2872,FIPS!$D$1:$D$3236,0),5)</f>
        <v>Lancaster County</v>
      </c>
      <c r="D2872" t="s">
        <v>386</v>
      </c>
      <c r="E2872" s="15" t="s">
        <v>57</v>
      </c>
      <c r="F2872" t="s">
        <v>7165</v>
      </c>
      <c r="G2872" t="s">
        <v>7793</v>
      </c>
      <c r="H2872" t="str">
        <f>IFERROR(VLOOKUP($G2872,'Team Colors'!$A:$B,2,0),"#c9c9c9")</f>
        <v>#773141</v>
      </c>
      <c r="I2872">
        <f>INDEX('Raw Election Data'!$A$1:$AN$3144,MATCH($C2872&amp;" "&amp;$B2872,'Raw Election Data'!$C$1:$C$3144,0),MATCH('Joined Data'!I$1,'Raw Election Data'!$A$1:$AN$1,0))</f>
        <v>10965</v>
      </c>
      <c r="J2872">
        <f>INDEX('Raw Election Data'!$A$1:$AN$3144,MATCH($C2872&amp;" "&amp;$B2872,'Raw Election Data'!$C$1:$C$3144,0),MATCH('Joined Data'!J$1,'Raw Election Data'!$A$1:$AN$1,0))</f>
        <v>2862</v>
      </c>
      <c r="K2872">
        <f>INDEX('Raw Election Data'!$A$1:$AN$3144,MATCH($C2872&amp;" "&amp;$B2872,'Raw Election Data'!$C$1:$C$3144,0),MATCH('Joined Data'!K$1,'Raw Election Data'!$A$1:$AN$1,0))</f>
        <v>3520</v>
      </c>
      <c r="L2872">
        <f>INDEX('Raw Election Data'!$A$1:$AN$3144,MATCH($C2872&amp;" "&amp;$B2872,'Raw Election Data'!$C$1:$C$3144,0),MATCH('Joined Data'!L$1,'Raw Election Data'!$A$1:$AN$1,0))</f>
        <v>6599</v>
      </c>
      <c r="M2872">
        <f>INDEX('Raw Election Data'!$A$1:$AN$3144,MATCH($C2872&amp;" "&amp;$B2872,'Raw Election Data'!$C$1:$C$3144,0),MATCH('Joined Data'!M$1,'Raw Election Data'!$A$1:$AN$1,0))</f>
        <v>0.43370207607213213</v>
      </c>
      <c r="N2872">
        <f>INDEX('Raw Election Data'!$A$1:$AN$3144,MATCH($C2872&amp;" "&amp;$B2872,'Raw Election Data'!$C$1:$C$3144,0),MATCH('Joined Data'!N$1,'Raw Election Data'!$A$1:$AN$1,0))</f>
        <v>0.5334141536596454</v>
      </c>
      <c r="O2872">
        <f>INDEX('Raw Election Data'!$A$1:$AN$3144,MATCH($C2872&amp;" "&amp;$B2872,'Raw Election Data'!$C$1:$C$3144,0),MATCH('Joined Data'!O$1,'Raw Election Data'!$A$1:$AN$1,0))</f>
        <v>-658</v>
      </c>
      <c r="P2872">
        <f>INDEX('Raw Election Data'!$A$1:$AN$3144,MATCH($C2872&amp;" "&amp;$B2872,'Raw Election Data'!$C$1:$C$3144,0),MATCH('Joined Data'!P$1,'Raw Election Data'!$A$1:$AN$1,0))</f>
        <v>658</v>
      </c>
      <c r="Q2872">
        <f>INDEX('Raw Election Data'!$A$1:$AN$3144,MATCH($C2872&amp;" "&amp;$B2872,'Raw Election Data'!$C$1:$C$3144,0),MATCH('Joined Data'!Q$1,'Raw Election Data'!$A$1:$AN$1,0))</f>
        <v>-9.971207758751327E-2</v>
      </c>
      <c r="R2872">
        <f>INDEX('Raw Election Data'!$A$1:$AN$3144,MATCH($C2872&amp;" "&amp;$B2872,'Raw Election Data'!$C$1:$C$3144,0),MATCH('Joined Data'!R$1,'Raw Election Data'!$A$1:$AN$1,0))</f>
        <v>9.971207758751327E-2</v>
      </c>
    </row>
    <row r="2873" spans="1:18" ht="13.5" hidden="1" customHeight="1" x14ac:dyDescent="0.15">
      <c r="A2873" t="s">
        <v>385</v>
      </c>
      <c r="B2873" t="s">
        <v>7069</v>
      </c>
      <c r="C2873" t="str">
        <f>INDEX(FIPS!$A$1:$E$3236,MATCH($F2873,FIPS!$D$1:$D$3236,0),5)</f>
        <v>Lee County</v>
      </c>
      <c r="D2873" t="s">
        <v>386</v>
      </c>
      <c r="E2873" s="15" t="s">
        <v>58</v>
      </c>
      <c r="F2873" t="s">
        <v>7166</v>
      </c>
      <c r="G2873" t="s">
        <v>439</v>
      </c>
      <c r="H2873" t="str">
        <f>IFERROR(VLOOKUP($G2873,'Team Colors'!$A:$B,2,0),"#c9c9c9")</f>
        <v>#002244</v>
      </c>
      <c r="I2873">
        <f>INDEX('Raw Election Data'!$A$1:$AN$3144,MATCH($C2873&amp;" "&amp;$B2873,'Raw Election Data'!$C$1:$C$3144,0),MATCH('Joined Data'!I$1,'Raw Election Data'!$A$1:$AN$1,0))</f>
        <v>24742</v>
      </c>
      <c r="J2873">
        <f>INDEX('Raw Election Data'!$A$1:$AN$3144,MATCH($C2873&amp;" "&amp;$B2873,'Raw Election Data'!$C$1:$C$3144,0),MATCH('Joined Data'!J$1,'Raw Election Data'!$A$1:$AN$1,0))</f>
        <v>1627</v>
      </c>
      <c r="K2873">
        <f>INDEX('Raw Election Data'!$A$1:$AN$3144,MATCH($C2873&amp;" "&amp;$B2873,'Raw Election Data'!$C$1:$C$3144,0),MATCH('Joined Data'!K$1,'Raw Election Data'!$A$1:$AN$1,0))</f>
        <v>7542</v>
      </c>
      <c r="L2873">
        <f>INDEX('Raw Election Data'!$A$1:$AN$3144,MATCH($C2873&amp;" "&amp;$B2873,'Raw Election Data'!$C$1:$C$3144,0),MATCH('Joined Data'!L$1,'Raw Election Data'!$A$1:$AN$1,0))</f>
        <v>9353</v>
      </c>
      <c r="M2873">
        <f>INDEX('Raw Election Data'!$A$1:$AN$3144,MATCH($C2873&amp;" "&amp;$B2873,'Raw Election Data'!$C$1:$C$3144,0),MATCH('Joined Data'!M$1,'Raw Election Data'!$A$1:$AN$1,0))</f>
        <v>0.17395488078691329</v>
      </c>
      <c r="N2873">
        <f>INDEX('Raw Election Data'!$A$1:$AN$3144,MATCH($C2873&amp;" "&amp;$B2873,'Raw Election Data'!$C$1:$C$3144,0),MATCH('Joined Data'!N$1,'Raw Election Data'!$A$1:$AN$1,0))</f>
        <v>0.80637228696674867</v>
      </c>
      <c r="O2873">
        <f>INDEX('Raw Election Data'!$A$1:$AN$3144,MATCH($C2873&amp;" "&amp;$B2873,'Raw Election Data'!$C$1:$C$3144,0),MATCH('Joined Data'!O$1,'Raw Election Data'!$A$1:$AN$1,0))</f>
        <v>-5915</v>
      </c>
      <c r="P2873">
        <f>INDEX('Raw Election Data'!$A$1:$AN$3144,MATCH($C2873&amp;" "&amp;$B2873,'Raw Election Data'!$C$1:$C$3144,0),MATCH('Joined Data'!P$1,'Raw Election Data'!$A$1:$AN$1,0))</f>
        <v>5915</v>
      </c>
      <c r="Q2873">
        <f>INDEX('Raw Election Data'!$A$1:$AN$3144,MATCH($C2873&amp;" "&amp;$B2873,'Raw Election Data'!$C$1:$C$3144,0),MATCH('Joined Data'!Q$1,'Raw Election Data'!$A$1:$AN$1,0))</f>
        <v>-0.63241740617983533</v>
      </c>
      <c r="R2873">
        <f>INDEX('Raw Election Data'!$A$1:$AN$3144,MATCH($C2873&amp;" "&amp;$B2873,'Raw Election Data'!$C$1:$C$3144,0),MATCH('Joined Data'!R$1,'Raw Election Data'!$A$1:$AN$1,0))</f>
        <v>0.63241740617983533</v>
      </c>
    </row>
    <row r="2874" spans="1:18" ht="13.5" hidden="1" customHeight="1" x14ac:dyDescent="0.15">
      <c r="A2874" t="s">
        <v>385</v>
      </c>
      <c r="B2874" t="s">
        <v>7069</v>
      </c>
      <c r="C2874" t="str">
        <f>INDEX(FIPS!$A$1:$E$3236,MATCH($F2874,FIPS!$D$1:$D$3236,0),5)</f>
        <v>Loudoun County</v>
      </c>
      <c r="D2874" t="s">
        <v>386</v>
      </c>
      <c r="E2874" s="15" t="s">
        <v>59</v>
      </c>
      <c r="F2874" t="s">
        <v>7168</v>
      </c>
      <c r="G2874" t="s">
        <v>7793</v>
      </c>
      <c r="H2874" t="str">
        <f>IFERROR(VLOOKUP($G2874,'Team Colors'!$A:$B,2,0),"#c9c9c9")</f>
        <v>#773141</v>
      </c>
      <c r="I2874">
        <f>INDEX('Raw Election Data'!$A$1:$AN$3144,MATCH($C2874&amp;" "&amp;$B2874,'Raw Election Data'!$C$1:$C$3144,0),MATCH('Joined Data'!I$1,'Raw Election Data'!$A$1:$AN$1,0))</f>
        <v>375629</v>
      </c>
      <c r="J2874">
        <f>INDEX('Raw Election Data'!$A$1:$AN$3144,MATCH($C2874&amp;" "&amp;$B2874,'Raw Election Data'!$C$1:$C$3144,0),MATCH('Joined Data'!J$1,'Raw Election Data'!$A$1:$AN$1,0))</f>
        <v>99909</v>
      </c>
      <c r="K2874">
        <f>INDEX('Raw Election Data'!$A$1:$AN$3144,MATCH($C2874&amp;" "&amp;$B2874,'Raw Election Data'!$C$1:$C$3144,0),MATCH('Joined Data'!K$1,'Raw Election Data'!$A$1:$AN$1,0))</f>
        <v>69633</v>
      </c>
      <c r="L2874">
        <f>INDEX('Raw Election Data'!$A$1:$AN$3144,MATCH($C2874&amp;" "&amp;$B2874,'Raw Election Data'!$C$1:$C$3144,0),MATCH('Joined Data'!L$1,'Raw Election Data'!$A$1:$AN$1,0))</f>
        <v>180265</v>
      </c>
      <c r="M2874">
        <f>INDEX('Raw Election Data'!$A$1:$AN$3144,MATCH($C2874&amp;" "&amp;$B2874,'Raw Election Data'!$C$1:$C$3144,0),MATCH('Joined Data'!M$1,'Raw Election Data'!$A$1:$AN$1,0))</f>
        <v>0.55423404432363466</v>
      </c>
      <c r="N2874">
        <f>INDEX('Raw Election Data'!$A$1:$AN$3144,MATCH($C2874&amp;" "&amp;$B2874,'Raw Election Data'!$C$1:$C$3144,0),MATCH('Joined Data'!N$1,'Raw Election Data'!$A$1:$AN$1,0))</f>
        <v>0.38628130807422406</v>
      </c>
      <c r="O2874">
        <f>INDEX('Raw Election Data'!$A$1:$AN$3144,MATCH($C2874&amp;" "&amp;$B2874,'Raw Election Data'!$C$1:$C$3144,0),MATCH('Joined Data'!O$1,'Raw Election Data'!$A$1:$AN$1,0))</f>
        <v>30276</v>
      </c>
      <c r="P2874">
        <f>INDEX('Raw Election Data'!$A$1:$AN$3144,MATCH($C2874&amp;" "&amp;$B2874,'Raw Election Data'!$C$1:$C$3144,0),MATCH('Joined Data'!P$1,'Raw Election Data'!$A$1:$AN$1,0))</f>
        <v>-30276</v>
      </c>
      <c r="Q2874">
        <f>INDEX('Raw Election Data'!$A$1:$AN$3144,MATCH($C2874&amp;" "&amp;$B2874,'Raw Election Data'!$C$1:$C$3144,0),MATCH('Joined Data'!Q$1,'Raw Election Data'!$A$1:$AN$1,0))</f>
        <v>0.16795273624941059</v>
      </c>
      <c r="R2874">
        <f>INDEX('Raw Election Data'!$A$1:$AN$3144,MATCH($C2874&amp;" "&amp;$B2874,'Raw Election Data'!$C$1:$C$3144,0),MATCH('Joined Data'!R$1,'Raw Election Data'!$A$1:$AN$1,0))</f>
        <v>-0.16795273624941059</v>
      </c>
    </row>
    <row r="2875" spans="1:18" ht="13.5" hidden="1" customHeight="1" x14ac:dyDescent="0.15">
      <c r="A2875" t="s">
        <v>385</v>
      </c>
      <c r="B2875" t="s">
        <v>7069</v>
      </c>
      <c r="C2875" t="str">
        <f>INDEX(FIPS!$A$1:$E$3236,MATCH($F2875,FIPS!$D$1:$D$3236,0),5)</f>
        <v>Louisa County</v>
      </c>
      <c r="D2875" t="s">
        <v>386</v>
      </c>
      <c r="E2875" s="15" t="s">
        <v>60</v>
      </c>
      <c r="F2875" t="s">
        <v>7169</v>
      </c>
      <c r="G2875" t="s">
        <v>7793</v>
      </c>
      <c r="H2875" t="str">
        <f>IFERROR(VLOOKUP($G2875,'Team Colors'!$A:$B,2,0),"#c9c9c9")</f>
        <v>#773141</v>
      </c>
      <c r="I2875">
        <f>INDEX('Raw Election Data'!$A$1:$AN$3144,MATCH($C2875&amp;" "&amp;$B2875,'Raw Election Data'!$C$1:$C$3144,0),MATCH('Joined Data'!I$1,'Raw Election Data'!$A$1:$AN$1,0))</f>
        <v>34602</v>
      </c>
      <c r="J2875">
        <f>INDEX('Raw Election Data'!$A$1:$AN$3144,MATCH($C2875&amp;" "&amp;$B2875,'Raw Election Data'!$C$1:$C$3144,0),MATCH('Joined Data'!J$1,'Raw Election Data'!$A$1:$AN$1,0))</f>
        <v>6208</v>
      </c>
      <c r="K2875">
        <f>INDEX('Raw Election Data'!$A$1:$AN$3144,MATCH($C2875&amp;" "&amp;$B2875,'Raw Election Data'!$C$1:$C$3144,0),MATCH('Joined Data'!K$1,'Raw Election Data'!$A$1:$AN$1,0))</f>
        <v>10507</v>
      </c>
      <c r="L2875">
        <f>INDEX('Raw Election Data'!$A$1:$AN$3144,MATCH($C2875&amp;" "&amp;$B2875,'Raw Election Data'!$C$1:$C$3144,0),MATCH('Joined Data'!L$1,'Raw Election Data'!$A$1:$AN$1,0))</f>
        <v>17507</v>
      </c>
      <c r="M2875">
        <f>INDEX('Raw Election Data'!$A$1:$AN$3144,MATCH($C2875&amp;" "&amp;$B2875,'Raw Election Data'!$C$1:$C$3144,0),MATCH('Joined Data'!M$1,'Raw Election Data'!$A$1:$AN$1,0))</f>
        <v>0.35460101673616268</v>
      </c>
      <c r="N2875">
        <f>INDEX('Raw Election Data'!$A$1:$AN$3144,MATCH($C2875&amp;" "&amp;$B2875,'Raw Election Data'!$C$1:$C$3144,0),MATCH('Joined Data'!N$1,'Raw Election Data'!$A$1:$AN$1,0))</f>
        <v>0.60015993602558981</v>
      </c>
      <c r="O2875">
        <f>INDEX('Raw Election Data'!$A$1:$AN$3144,MATCH($C2875&amp;" "&amp;$B2875,'Raw Election Data'!$C$1:$C$3144,0),MATCH('Joined Data'!O$1,'Raw Election Data'!$A$1:$AN$1,0))</f>
        <v>-4299</v>
      </c>
      <c r="P2875">
        <f>INDEX('Raw Election Data'!$A$1:$AN$3144,MATCH($C2875&amp;" "&amp;$B2875,'Raw Election Data'!$C$1:$C$3144,0),MATCH('Joined Data'!P$1,'Raw Election Data'!$A$1:$AN$1,0))</f>
        <v>4299</v>
      </c>
      <c r="Q2875">
        <f>INDEX('Raw Election Data'!$A$1:$AN$3144,MATCH($C2875&amp;" "&amp;$B2875,'Raw Election Data'!$C$1:$C$3144,0),MATCH('Joined Data'!Q$1,'Raw Election Data'!$A$1:$AN$1,0))</f>
        <v>-0.24555891928942714</v>
      </c>
      <c r="R2875">
        <f>INDEX('Raw Election Data'!$A$1:$AN$3144,MATCH($C2875&amp;" "&amp;$B2875,'Raw Election Data'!$C$1:$C$3144,0),MATCH('Joined Data'!R$1,'Raw Election Data'!$A$1:$AN$1,0))</f>
        <v>0.24555891928942714</v>
      </c>
    </row>
    <row r="2876" spans="1:18" ht="13.5" hidden="1" customHeight="1" x14ac:dyDescent="0.15">
      <c r="A2876" t="s">
        <v>385</v>
      </c>
      <c r="B2876" t="s">
        <v>7069</v>
      </c>
      <c r="C2876" t="str">
        <f>INDEX(FIPS!$A$1:$E$3236,MATCH($F2876,FIPS!$D$1:$D$3236,0),5)</f>
        <v>Lunenburg County</v>
      </c>
      <c r="D2876" t="s">
        <v>386</v>
      </c>
      <c r="E2876" s="15" t="s">
        <v>61</v>
      </c>
      <c r="F2876" t="s">
        <v>7171</v>
      </c>
      <c r="G2876" t="s">
        <v>7793</v>
      </c>
      <c r="H2876" t="str">
        <f>IFERROR(VLOOKUP($G2876,'Team Colors'!$A:$B,2,0),"#c9c9c9")</f>
        <v>#773141</v>
      </c>
      <c r="I2876">
        <f>INDEX('Raw Election Data'!$A$1:$AN$3144,MATCH($C2876&amp;" "&amp;$B2876,'Raw Election Data'!$C$1:$C$3144,0),MATCH('Joined Data'!I$1,'Raw Election Data'!$A$1:$AN$1,0))</f>
        <v>12299</v>
      </c>
      <c r="J2876">
        <f>INDEX('Raw Election Data'!$A$1:$AN$3144,MATCH($C2876&amp;" "&amp;$B2876,'Raw Election Data'!$C$1:$C$3144,0),MATCH('Joined Data'!J$1,'Raw Election Data'!$A$1:$AN$1,0))</f>
        <v>2226</v>
      </c>
      <c r="K2876">
        <f>INDEX('Raw Election Data'!$A$1:$AN$3144,MATCH($C2876&amp;" "&amp;$B2876,'Raw Election Data'!$C$1:$C$3144,0),MATCH('Joined Data'!K$1,'Raw Election Data'!$A$1:$AN$1,0))</f>
        <v>3206</v>
      </c>
      <c r="L2876">
        <f>INDEX('Raw Election Data'!$A$1:$AN$3144,MATCH($C2876&amp;" "&amp;$B2876,'Raw Election Data'!$C$1:$C$3144,0),MATCH('Joined Data'!L$1,'Raw Election Data'!$A$1:$AN$1,0))</f>
        <v>5577</v>
      </c>
      <c r="M2876">
        <f>INDEX('Raw Election Data'!$A$1:$AN$3144,MATCH($C2876&amp;" "&amp;$B2876,'Raw Election Data'!$C$1:$C$3144,0),MATCH('Joined Data'!M$1,'Raw Election Data'!$A$1:$AN$1,0))</f>
        <v>0.39913932221624532</v>
      </c>
      <c r="N2876">
        <f>INDEX('Raw Election Data'!$A$1:$AN$3144,MATCH($C2876&amp;" "&amp;$B2876,'Raw Election Data'!$C$1:$C$3144,0),MATCH('Joined Data'!N$1,'Raw Election Data'!$A$1:$AN$1,0))</f>
        <v>0.57486103639949793</v>
      </c>
      <c r="O2876">
        <f>INDEX('Raw Election Data'!$A$1:$AN$3144,MATCH($C2876&amp;" "&amp;$B2876,'Raw Election Data'!$C$1:$C$3144,0),MATCH('Joined Data'!O$1,'Raw Election Data'!$A$1:$AN$1,0))</f>
        <v>-980</v>
      </c>
      <c r="P2876">
        <f>INDEX('Raw Election Data'!$A$1:$AN$3144,MATCH($C2876&amp;" "&amp;$B2876,'Raw Election Data'!$C$1:$C$3144,0),MATCH('Joined Data'!P$1,'Raw Election Data'!$A$1:$AN$1,0))</f>
        <v>980</v>
      </c>
      <c r="Q2876">
        <f>INDEX('Raw Election Data'!$A$1:$AN$3144,MATCH($C2876&amp;" "&amp;$B2876,'Raw Election Data'!$C$1:$C$3144,0),MATCH('Joined Data'!Q$1,'Raw Election Data'!$A$1:$AN$1,0))</f>
        <v>-0.17572171418325261</v>
      </c>
      <c r="R2876">
        <f>INDEX('Raw Election Data'!$A$1:$AN$3144,MATCH($C2876&amp;" "&amp;$B2876,'Raw Election Data'!$C$1:$C$3144,0),MATCH('Joined Data'!R$1,'Raw Election Data'!$A$1:$AN$1,0))</f>
        <v>0.17572171418325261</v>
      </c>
    </row>
    <row r="2877" spans="1:18" ht="13.5" hidden="1" customHeight="1" x14ac:dyDescent="0.15">
      <c r="A2877" t="s">
        <v>385</v>
      </c>
      <c r="B2877" t="s">
        <v>7069</v>
      </c>
      <c r="C2877" t="str">
        <f>INDEX(FIPS!$A$1:$E$3236,MATCH($F2877,FIPS!$D$1:$D$3236,0),5)</f>
        <v>Madison County</v>
      </c>
      <c r="D2877" t="s">
        <v>386</v>
      </c>
      <c r="E2877" s="15" t="s">
        <v>62</v>
      </c>
      <c r="F2877" t="s">
        <v>7172</v>
      </c>
      <c r="G2877" t="s">
        <v>7793</v>
      </c>
      <c r="H2877" t="str">
        <f>IFERROR(VLOOKUP($G2877,'Team Colors'!$A:$B,2,0),"#c9c9c9")</f>
        <v>#773141</v>
      </c>
      <c r="I2877">
        <f>INDEX('Raw Election Data'!$A$1:$AN$3144,MATCH($C2877&amp;" "&amp;$B2877,'Raw Election Data'!$C$1:$C$3144,0),MATCH('Joined Data'!I$1,'Raw Election Data'!$A$1:$AN$1,0))</f>
        <v>13134</v>
      </c>
      <c r="J2877">
        <f>INDEX('Raw Election Data'!$A$1:$AN$3144,MATCH($C2877&amp;" "&amp;$B2877,'Raw Election Data'!$C$1:$C$3144,0),MATCH('Joined Data'!J$1,'Raw Election Data'!$A$1:$AN$1,0))</f>
        <v>2202</v>
      </c>
      <c r="K2877">
        <f>INDEX('Raw Election Data'!$A$1:$AN$3144,MATCH($C2877&amp;" "&amp;$B2877,'Raw Election Data'!$C$1:$C$3144,0),MATCH('Joined Data'!K$1,'Raw Election Data'!$A$1:$AN$1,0))</f>
        <v>4418</v>
      </c>
      <c r="L2877">
        <f>INDEX('Raw Election Data'!$A$1:$AN$3144,MATCH($C2877&amp;" "&amp;$B2877,'Raw Election Data'!$C$1:$C$3144,0),MATCH('Joined Data'!L$1,'Raw Election Data'!$A$1:$AN$1,0))</f>
        <v>6934</v>
      </c>
      <c r="M2877">
        <f>INDEX('Raw Election Data'!$A$1:$AN$3144,MATCH($C2877&amp;" "&amp;$B2877,'Raw Election Data'!$C$1:$C$3144,0),MATCH('Joined Data'!M$1,'Raw Election Data'!$A$1:$AN$1,0))</f>
        <v>0.31756561869051053</v>
      </c>
      <c r="N2877">
        <f>INDEX('Raw Election Data'!$A$1:$AN$3144,MATCH($C2877&amp;" "&amp;$B2877,'Raw Election Data'!$C$1:$C$3144,0),MATCH('Joined Data'!N$1,'Raw Election Data'!$A$1:$AN$1,0))</f>
        <v>0.63715027401211421</v>
      </c>
      <c r="O2877">
        <f>INDEX('Raw Election Data'!$A$1:$AN$3144,MATCH($C2877&amp;" "&amp;$B2877,'Raw Election Data'!$C$1:$C$3144,0),MATCH('Joined Data'!O$1,'Raw Election Data'!$A$1:$AN$1,0))</f>
        <v>-2216</v>
      </c>
      <c r="P2877">
        <f>INDEX('Raw Election Data'!$A$1:$AN$3144,MATCH($C2877&amp;" "&amp;$B2877,'Raw Election Data'!$C$1:$C$3144,0),MATCH('Joined Data'!P$1,'Raw Election Data'!$A$1:$AN$1,0))</f>
        <v>2216</v>
      </c>
      <c r="Q2877">
        <f>INDEX('Raw Election Data'!$A$1:$AN$3144,MATCH($C2877&amp;" "&amp;$B2877,'Raw Election Data'!$C$1:$C$3144,0),MATCH('Joined Data'!Q$1,'Raw Election Data'!$A$1:$AN$1,0))</f>
        <v>-0.31958465532160368</v>
      </c>
      <c r="R2877">
        <f>INDEX('Raw Election Data'!$A$1:$AN$3144,MATCH($C2877&amp;" "&amp;$B2877,'Raw Election Data'!$C$1:$C$3144,0),MATCH('Joined Data'!R$1,'Raw Election Data'!$A$1:$AN$1,0))</f>
        <v>0.31958465532160368</v>
      </c>
    </row>
    <row r="2878" spans="1:18" ht="13.5" hidden="1" customHeight="1" x14ac:dyDescent="0.15">
      <c r="A2878" t="s">
        <v>385</v>
      </c>
      <c r="B2878" t="s">
        <v>7069</v>
      </c>
      <c r="C2878" t="str">
        <f>INDEX(FIPS!$A$1:$E$3236,MATCH($F2878,FIPS!$D$1:$D$3236,0),5)</f>
        <v>Mathews County</v>
      </c>
      <c r="D2878" t="s">
        <v>386</v>
      </c>
      <c r="E2878" s="15" t="s">
        <v>63</v>
      </c>
      <c r="F2878" t="s">
        <v>7174</v>
      </c>
      <c r="G2878" t="s">
        <v>7793</v>
      </c>
      <c r="H2878" t="str">
        <f>IFERROR(VLOOKUP($G2878,'Team Colors'!$A:$B,2,0),"#c9c9c9")</f>
        <v>#773141</v>
      </c>
      <c r="I2878">
        <f>INDEX('Raw Election Data'!$A$1:$AN$3144,MATCH($C2878&amp;" "&amp;$B2878,'Raw Election Data'!$C$1:$C$3144,0),MATCH('Joined Data'!I$1,'Raw Election Data'!$A$1:$AN$1,0))</f>
        <v>8862</v>
      </c>
      <c r="J2878">
        <f>INDEX('Raw Election Data'!$A$1:$AN$3144,MATCH($C2878&amp;" "&amp;$B2878,'Raw Election Data'!$C$1:$C$3144,0),MATCH('Joined Data'!J$1,'Raw Election Data'!$A$1:$AN$1,0))</f>
        <v>1563</v>
      </c>
      <c r="K2878">
        <f>INDEX('Raw Election Data'!$A$1:$AN$3144,MATCH($C2878&amp;" "&amp;$B2878,'Raw Election Data'!$C$1:$C$3144,0),MATCH('Joined Data'!K$1,'Raw Election Data'!$A$1:$AN$1,0))</f>
        <v>3515</v>
      </c>
      <c r="L2878">
        <f>INDEX('Raw Election Data'!$A$1:$AN$3144,MATCH($C2878&amp;" "&amp;$B2878,'Raw Election Data'!$C$1:$C$3144,0),MATCH('Joined Data'!L$1,'Raw Election Data'!$A$1:$AN$1,0))</f>
        <v>5292</v>
      </c>
      <c r="M2878">
        <f>INDEX('Raw Election Data'!$A$1:$AN$3144,MATCH($C2878&amp;" "&amp;$B2878,'Raw Election Data'!$C$1:$C$3144,0),MATCH('Joined Data'!M$1,'Raw Election Data'!$A$1:$AN$1,0))</f>
        <v>0.29535147392290251</v>
      </c>
      <c r="N2878">
        <f>INDEX('Raw Election Data'!$A$1:$AN$3144,MATCH($C2878&amp;" "&amp;$B2878,'Raw Election Data'!$C$1:$C$3144,0),MATCH('Joined Data'!N$1,'Raw Election Data'!$A$1:$AN$1,0))</f>
        <v>0.66421012849584282</v>
      </c>
      <c r="O2878">
        <f>INDEX('Raw Election Data'!$A$1:$AN$3144,MATCH($C2878&amp;" "&amp;$B2878,'Raw Election Data'!$C$1:$C$3144,0),MATCH('Joined Data'!O$1,'Raw Election Data'!$A$1:$AN$1,0))</f>
        <v>-1952</v>
      </c>
      <c r="P2878">
        <f>INDEX('Raw Election Data'!$A$1:$AN$3144,MATCH($C2878&amp;" "&amp;$B2878,'Raw Election Data'!$C$1:$C$3144,0),MATCH('Joined Data'!P$1,'Raw Election Data'!$A$1:$AN$1,0))</f>
        <v>1952</v>
      </c>
      <c r="Q2878">
        <f>INDEX('Raw Election Data'!$A$1:$AN$3144,MATCH($C2878&amp;" "&amp;$B2878,'Raw Election Data'!$C$1:$C$3144,0),MATCH('Joined Data'!Q$1,'Raw Election Data'!$A$1:$AN$1,0))</f>
        <v>-0.36885865457294031</v>
      </c>
      <c r="R2878">
        <f>INDEX('Raw Election Data'!$A$1:$AN$3144,MATCH($C2878&amp;" "&amp;$B2878,'Raw Election Data'!$C$1:$C$3144,0),MATCH('Joined Data'!R$1,'Raw Election Data'!$A$1:$AN$1,0))</f>
        <v>0.36885865457294031</v>
      </c>
    </row>
    <row r="2879" spans="1:18" ht="13.5" hidden="1" customHeight="1" x14ac:dyDescent="0.15">
      <c r="A2879" t="s">
        <v>385</v>
      </c>
      <c r="B2879" t="s">
        <v>7069</v>
      </c>
      <c r="C2879" t="str">
        <f>INDEX(FIPS!$A$1:$E$3236,MATCH($F2879,FIPS!$D$1:$D$3236,0),5)</f>
        <v>Mecklenburg County</v>
      </c>
      <c r="D2879" t="s">
        <v>386</v>
      </c>
      <c r="E2879" s="15" t="s">
        <v>64</v>
      </c>
      <c r="F2879" t="s">
        <v>7175</v>
      </c>
      <c r="G2879" t="s">
        <v>439</v>
      </c>
      <c r="H2879" t="str">
        <f>IFERROR(VLOOKUP($G2879,'Team Colors'!$A:$B,2,0),"#c9c9c9")</f>
        <v>#002244</v>
      </c>
      <c r="I2879">
        <f>INDEX('Raw Election Data'!$A$1:$AN$3144,MATCH($C2879&amp;" "&amp;$B2879,'Raw Election Data'!$C$1:$C$3144,0),MATCH('Joined Data'!I$1,'Raw Election Data'!$A$1:$AN$1,0))</f>
        <v>31081</v>
      </c>
      <c r="J2879">
        <f>INDEX('Raw Election Data'!$A$1:$AN$3144,MATCH($C2879&amp;" "&amp;$B2879,'Raw Election Data'!$C$1:$C$3144,0),MATCH('Joined Data'!J$1,'Raw Election Data'!$A$1:$AN$1,0))</f>
        <v>6571</v>
      </c>
      <c r="K2879">
        <f>INDEX('Raw Election Data'!$A$1:$AN$3144,MATCH($C2879&amp;" "&amp;$B2879,'Raw Election Data'!$C$1:$C$3144,0),MATCH('Joined Data'!K$1,'Raw Election Data'!$A$1:$AN$1,0))</f>
        <v>8283</v>
      </c>
      <c r="L2879">
        <f>INDEX('Raw Election Data'!$A$1:$AN$3144,MATCH($C2879&amp;" "&amp;$B2879,'Raw Election Data'!$C$1:$C$3144,0),MATCH('Joined Data'!L$1,'Raw Election Data'!$A$1:$AN$1,0))</f>
        <v>15177</v>
      </c>
      <c r="M2879">
        <f>INDEX('Raw Election Data'!$A$1:$AN$3144,MATCH($C2879&amp;" "&amp;$B2879,'Raw Election Data'!$C$1:$C$3144,0),MATCH('Joined Data'!M$1,'Raw Election Data'!$A$1:$AN$1,0))</f>
        <v>0.43295776503920408</v>
      </c>
      <c r="N2879">
        <f>INDEX('Raw Election Data'!$A$1:$AN$3144,MATCH($C2879&amp;" "&amp;$B2879,'Raw Election Data'!$C$1:$C$3144,0),MATCH('Joined Data'!N$1,'Raw Election Data'!$A$1:$AN$1,0))</f>
        <v>0.54576003162680375</v>
      </c>
      <c r="O2879">
        <f>INDEX('Raw Election Data'!$A$1:$AN$3144,MATCH($C2879&amp;" "&amp;$B2879,'Raw Election Data'!$C$1:$C$3144,0),MATCH('Joined Data'!O$1,'Raw Election Data'!$A$1:$AN$1,0))</f>
        <v>-1712</v>
      </c>
      <c r="P2879">
        <f>INDEX('Raw Election Data'!$A$1:$AN$3144,MATCH($C2879&amp;" "&amp;$B2879,'Raw Election Data'!$C$1:$C$3144,0),MATCH('Joined Data'!P$1,'Raw Election Data'!$A$1:$AN$1,0))</f>
        <v>1712</v>
      </c>
      <c r="Q2879">
        <f>INDEX('Raw Election Data'!$A$1:$AN$3144,MATCH($C2879&amp;" "&amp;$B2879,'Raw Election Data'!$C$1:$C$3144,0),MATCH('Joined Data'!Q$1,'Raw Election Data'!$A$1:$AN$1,0))</f>
        <v>-0.11280226658759968</v>
      </c>
      <c r="R2879">
        <f>INDEX('Raw Election Data'!$A$1:$AN$3144,MATCH($C2879&amp;" "&amp;$B2879,'Raw Election Data'!$C$1:$C$3144,0),MATCH('Joined Data'!R$1,'Raw Election Data'!$A$1:$AN$1,0))</f>
        <v>0.11280226658759968</v>
      </c>
    </row>
    <row r="2880" spans="1:18" ht="13.5" hidden="1" customHeight="1" x14ac:dyDescent="0.15">
      <c r="A2880" t="s">
        <v>385</v>
      </c>
      <c r="B2880" t="s">
        <v>7069</v>
      </c>
      <c r="C2880" t="str">
        <f>INDEX(FIPS!$A$1:$E$3236,MATCH($F2880,FIPS!$D$1:$D$3236,0),5)</f>
        <v>Middlesex County</v>
      </c>
      <c r="D2880" t="s">
        <v>386</v>
      </c>
      <c r="E2880" s="15" t="s">
        <v>65</v>
      </c>
      <c r="F2880" t="s">
        <v>7176</v>
      </c>
      <c r="G2880" t="s">
        <v>7793</v>
      </c>
      <c r="H2880" t="str">
        <f>IFERROR(VLOOKUP($G2880,'Team Colors'!$A:$B,2,0),"#c9c9c9")</f>
        <v>#773141</v>
      </c>
      <c r="I2880">
        <f>INDEX('Raw Election Data'!$A$1:$AN$3144,MATCH($C2880&amp;" "&amp;$B2880,'Raw Election Data'!$C$1:$C$3144,0),MATCH('Joined Data'!I$1,'Raw Election Data'!$A$1:$AN$1,0))</f>
        <v>10606</v>
      </c>
      <c r="J2880">
        <f>INDEX('Raw Election Data'!$A$1:$AN$3144,MATCH($C2880&amp;" "&amp;$B2880,'Raw Election Data'!$C$1:$C$3144,0),MATCH('Joined Data'!J$1,'Raw Election Data'!$A$1:$AN$1,0))</f>
        <v>2107</v>
      </c>
      <c r="K2880">
        <f>INDEX('Raw Election Data'!$A$1:$AN$3144,MATCH($C2880&amp;" "&amp;$B2880,'Raw Election Data'!$C$1:$C$3144,0),MATCH('Joined Data'!K$1,'Raw Election Data'!$A$1:$AN$1,0))</f>
        <v>3668</v>
      </c>
      <c r="L2880">
        <f>INDEX('Raw Election Data'!$A$1:$AN$3144,MATCH($C2880&amp;" "&amp;$B2880,'Raw Election Data'!$C$1:$C$3144,0),MATCH('Joined Data'!L$1,'Raw Election Data'!$A$1:$AN$1,0))</f>
        <v>5994</v>
      </c>
      <c r="M2880">
        <f>INDEX('Raw Election Data'!$A$1:$AN$3144,MATCH($C2880&amp;" "&amp;$B2880,'Raw Election Data'!$C$1:$C$3144,0),MATCH('Joined Data'!M$1,'Raw Election Data'!$A$1:$AN$1,0))</f>
        <v>0.3515181848515182</v>
      </c>
      <c r="N2880">
        <f>INDEX('Raw Election Data'!$A$1:$AN$3144,MATCH($C2880&amp;" "&amp;$B2880,'Raw Election Data'!$C$1:$C$3144,0),MATCH('Joined Data'!N$1,'Raw Election Data'!$A$1:$AN$1,0))</f>
        <v>0.61194527861194525</v>
      </c>
      <c r="O2880">
        <f>INDEX('Raw Election Data'!$A$1:$AN$3144,MATCH($C2880&amp;" "&amp;$B2880,'Raw Election Data'!$C$1:$C$3144,0),MATCH('Joined Data'!O$1,'Raw Election Data'!$A$1:$AN$1,0))</f>
        <v>-1561</v>
      </c>
      <c r="P2880">
        <f>INDEX('Raw Election Data'!$A$1:$AN$3144,MATCH($C2880&amp;" "&amp;$B2880,'Raw Election Data'!$C$1:$C$3144,0),MATCH('Joined Data'!P$1,'Raw Election Data'!$A$1:$AN$1,0))</f>
        <v>1561</v>
      </c>
      <c r="Q2880">
        <f>INDEX('Raw Election Data'!$A$1:$AN$3144,MATCH($C2880&amp;" "&amp;$B2880,'Raw Election Data'!$C$1:$C$3144,0),MATCH('Joined Data'!Q$1,'Raw Election Data'!$A$1:$AN$1,0))</f>
        <v>-0.26042709376042705</v>
      </c>
      <c r="R2880">
        <f>INDEX('Raw Election Data'!$A$1:$AN$3144,MATCH($C2880&amp;" "&amp;$B2880,'Raw Election Data'!$C$1:$C$3144,0),MATCH('Joined Data'!R$1,'Raw Election Data'!$A$1:$AN$1,0))</f>
        <v>0.26042709376042705</v>
      </c>
    </row>
    <row r="2881" spans="1:18" ht="13.5" hidden="1" customHeight="1" x14ac:dyDescent="0.15">
      <c r="A2881" t="s">
        <v>385</v>
      </c>
      <c r="B2881" t="s">
        <v>7069</v>
      </c>
      <c r="C2881" t="str">
        <f>INDEX(FIPS!$A$1:$E$3236,MATCH($F2881,FIPS!$D$1:$D$3236,0),5)</f>
        <v>Montgomery County</v>
      </c>
      <c r="D2881" t="s">
        <v>386</v>
      </c>
      <c r="E2881" s="15" t="s">
        <v>66</v>
      </c>
      <c r="F2881" t="s">
        <v>7177</v>
      </c>
      <c r="G2881" t="s">
        <v>7793</v>
      </c>
      <c r="H2881" t="str">
        <f>IFERROR(VLOOKUP($G2881,'Team Colors'!$A:$B,2,0),"#c9c9c9")</f>
        <v>#773141</v>
      </c>
      <c r="I2881">
        <f>INDEX('Raw Election Data'!$A$1:$AN$3144,MATCH($C2881&amp;" "&amp;$B2881,'Raw Election Data'!$C$1:$C$3144,0),MATCH('Joined Data'!I$1,'Raw Election Data'!$A$1:$AN$1,0))</f>
        <v>97653</v>
      </c>
      <c r="J2881">
        <f>INDEX('Raw Election Data'!$A$1:$AN$3144,MATCH($C2881&amp;" "&amp;$B2881,'Raw Election Data'!$C$1:$C$3144,0),MATCH('Joined Data'!J$1,'Raw Election Data'!$A$1:$AN$1,0))</f>
        <v>20015</v>
      </c>
      <c r="K2881">
        <f>INDEX('Raw Election Data'!$A$1:$AN$3144,MATCH($C2881&amp;" "&amp;$B2881,'Raw Election Data'!$C$1:$C$3144,0),MATCH('Joined Data'!K$1,'Raw Election Data'!$A$1:$AN$1,0))</f>
        <v>19455</v>
      </c>
      <c r="L2881">
        <f>INDEX('Raw Election Data'!$A$1:$AN$3144,MATCH($C2881&amp;" "&amp;$B2881,'Raw Election Data'!$C$1:$C$3144,0),MATCH('Joined Data'!L$1,'Raw Election Data'!$A$1:$AN$1,0))</f>
        <v>42695</v>
      </c>
      <c r="M2881">
        <f>INDEX('Raw Election Data'!$A$1:$AN$3144,MATCH($C2881&amp;" "&amp;$B2881,'Raw Election Data'!$C$1:$C$3144,0),MATCH('Joined Data'!M$1,'Raw Election Data'!$A$1:$AN$1,0))</f>
        <v>0.46879025647031269</v>
      </c>
      <c r="N2881">
        <f>INDEX('Raw Election Data'!$A$1:$AN$3144,MATCH($C2881&amp;" "&amp;$B2881,'Raw Election Data'!$C$1:$C$3144,0),MATCH('Joined Data'!N$1,'Raw Election Data'!$A$1:$AN$1,0))</f>
        <v>0.45567396650661668</v>
      </c>
      <c r="O2881">
        <f>INDEX('Raw Election Data'!$A$1:$AN$3144,MATCH($C2881&amp;" "&amp;$B2881,'Raw Election Data'!$C$1:$C$3144,0),MATCH('Joined Data'!O$1,'Raw Election Data'!$A$1:$AN$1,0))</f>
        <v>560</v>
      </c>
      <c r="P2881">
        <f>INDEX('Raw Election Data'!$A$1:$AN$3144,MATCH($C2881&amp;" "&amp;$B2881,'Raw Election Data'!$C$1:$C$3144,0),MATCH('Joined Data'!P$1,'Raw Election Data'!$A$1:$AN$1,0))</f>
        <v>-560</v>
      </c>
      <c r="Q2881">
        <f>INDEX('Raw Election Data'!$A$1:$AN$3144,MATCH($C2881&amp;" "&amp;$B2881,'Raw Election Data'!$C$1:$C$3144,0),MATCH('Joined Data'!Q$1,'Raw Election Data'!$A$1:$AN$1,0))</f>
        <v>1.3116289963696015E-2</v>
      </c>
      <c r="R2881">
        <f>INDEX('Raw Election Data'!$A$1:$AN$3144,MATCH($C2881&amp;" "&amp;$B2881,'Raw Election Data'!$C$1:$C$3144,0),MATCH('Joined Data'!R$1,'Raw Election Data'!$A$1:$AN$1,0))</f>
        <v>-1.3116289963696015E-2</v>
      </c>
    </row>
    <row r="2882" spans="1:18" ht="13.5" hidden="1" customHeight="1" x14ac:dyDescent="0.15">
      <c r="A2882" t="s">
        <v>385</v>
      </c>
      <c r="B2882" t="s">
        <v>7069</v>
      </c>
      <c r="C2882" t="str">
        <f>INDEX(FIPS!$A$1:$E$3236,MATCH($F2882,FIPS!$D$1:$D$3236,0),5)</f>
        <v>Nelson County</v>
      </c>
      <c r="D2882" t="s">
        <v>386</v>
      </c>
      <c r="E2882" s="15" t="s">
        <v>68</v>
      </c>
      <c r="F2882" t="s">
        <v>7178</v>
      </c>
      <c r="G2882" t="s">
        <v>7793</v>
      </c>
      <c r="H2882" t="str">
        <f>IFERROR(VLOOKUP($G2882,'Team Colors'!$A:$B,2,0),"#c9c9c9")</f>
        <v>#773141</v>
      </c>
      <c r="I2882">
        <f>INDEX('Raw Election Data'!$A$1:$AN$3144,MATCH($C2882&amp;" "&amp;$B2882,'Raw Election Data'!$C$1:$C$3144,0),MATCH('Joined Data'!I$1,'Raw Election Data'!$A$1:$AN$1,0))</f>
        <v>14785</v>
      </c>
      <c r="J2882">
        <f>INDEX('Raw Election Data'!$A$1:$AN$3144,MATCH($C2882&amp;" "&amp;$B2882,'Raw Election Data'!$C$1:$C$3144,0),MATCH('Joined Data'!J$1,'Raw Election Data'!$A$1:$AN$1,0))</f>
        <v>3677</v>
      </c>
      <c r="K2882">
        <f>INDEX('Raw Election Data'!$A$1:$AN$3144,MATCH($C2882&amp;" "&amp;$B2882,'Raw Election Data'!$C$1:$C$3144,0),MATCH('Joined Data'!K$1,'Raw Election Data'!$A$1:$AN$1,0))</f>
        <v>4150</v>
      </c>
      <c r="L2882">
        <f>INDEX('Raw Election Data'!$A$1:$AN$3144,MATCH($C2882&amp;" "&amp;$B2882,'Raw Election Data'!$C$1:$C$3144,0),MATCH('Joined Data'!L$1,'Raw Election Data'!$A$1:$AN$1,0))</f>
        <v>8247</v>
      </c>
      <c r="M2882">
        <f>INDEX('Raw Election Data'!$A$1:$AN$3144,MATCH($C2882&amp;" "&amp;$B2882,'Raw Election Data'!$C$1:$C$3144,0),MATCH('Joined Data'!M$1,'Raw Election Data'!$A$1:$AN$1,0))</f>
        <v>0.44585910027888931</v>
      </c>
      <c r="N2882">
        <f>INDEX('Raw Election Data'!$A$1:$AN$3144,MATCH($C2882&amp;" "&amp;$B2882,'Raw Election Data'!$C$1:$C$3144,0),MATCH('Joined Data'!N$1,'Raw Election Data'!$A$1:$AN$1,0))</f>
        <v>0.50321328968109613</v>
      </c>
      <c r="O2882">
        <f>INDEX('Raw Election Data'!$A$1:$AN$3144,MATCH($C2882&amp;" "&amp;$B2882,'Raw Election Data'!$C$1:$C$3144,0),MATCH('Joined Data'!O$1,'Raw Election Data'!$A$1:$AN$1,0))</f>
        <v>-473</v>
      </c>
      <c r="P2882">
        <f>INDEX('Raw Election Data'!$A$1:$AN$3144,MATCH($C2882&amp;" "&amp;$B2882,'Raw Election Data'!$C$1:$C$3144,0),MATCH('Joined Data'!P$1,'Raw Election Data'!$A$1:$AN$1,0))</f>
        <v>473</v>
      </c>
      <c r="Q2882">
        <f>INDEX('Raw Election Data'!$A$1:$AN$3144,MATCH($C2882&amp;" "&amp;$B2882,'Raw Election Data'!$C$1:$C$3144,0),MATCH('Joined Data'!Q$1,'Raw Election Data'!$A$1:$AN$1,0))</f>
        <v>-5.7354189402206823E-2</v>
      </c>
      <c r="R2882">
        <f>INDEX('Raw Election Data'!$A$1:$AN$3144,MATCH($C2882&amp;" "&amp;$B2882,'Raw Election Data'!$C$1:$C$3144,0),MATCH('Joined Data'!R$1,'Raw Election Data'!$A$1:$AN$1,0))</f>
        <v>5.7354189402206823E-2</v>
      </c>
    </row>
    <row r="2883" spans="1:18" ht="13.5" hidden="1" customHeight="1" x14ac:dyDescent="0.15">
      <c r="A2883" t="s">
        <v>385</v>
      </c>
      <c r="B2883" t="s">
        <v>7069</v>
      </c>
      <c r="C2883" t="str">
        <f>INDEX(FIPS!$A$1:$E$3236,MATCH($F2883,FIPS!$D$1:$D$3236,0),5)</f>
        <v>New Kent County</v>
      </c>
      <c r="D2883" t="s">
        <v>386</v>
      </c>
      <c r="E2883" s="15" t="s">
        <v>69</v>
      </c>
      <c r="F2883" t="s">
        <v>7180</v>
      </c>
      <c r="G2883" t="s">
        <v>7793</v>
      </c>
      <c r="H2883" t="str">
        <f>IFERROR(VLOOKUP($G2883,'Team Colors'!$A:$B,2,0),"#c9c9c9")</f>
        <v>#773141</v>
      </c>
      <c r="I2883">
        <f>INDEX('Raw Election Data'!$A$1:$AN$3144,MATCH($C2883&amp;" "&amp;$B2883,'Raw Election Data'!$C$1:$C$3144,0),MATCH('Joined Data'!I$1,'Raw Election Data'!$A$1:$AN$1,0))</f>
        <v>20392</v>
      </c>
      <c r="J2883">
        <f>INDEX('Raw Election Data'!$A$1:$AN$3144,MATCH($C2883&amp;" "&amp;$B2883,'Raw Election Data'!$C$1:$C$3144,0),MATCH('Joined Data'!J$1,'Raw Election Data'!$A$1:$AN$1,0))</f>
        <v>3545</v>
      </c>
      <c r="K2883">
        <f>INDEX('Raw Election Data'!$A$1:$AN$3144,MATCH($C2883&amp;" "&amp;$B2883,'Raw Election Data'!$C$1:$C$3144,0),MATCH('Joined Data'!K$1,'Raw Election Data'!$A$1:$AN$1,0))</f>
        <v>8117</v>
      </c>
      <c r="L2883">
        <f>INDEX('Raw Election Data'!$A$1:$AN$3144,MATCH($C2883&amp;" "&amp;$B2883,'Raw Election Data'!$C$1:$C$3144,0),MATCH('Joined Data'!L$1,'Raw Election Data'!$A$1:$AN$1,0))</f>
        <v>12163</v>
      </c>
      <c r="M2883">
        <f>INDEX('Raw Election Data'!$A$1:$AN$3144,MATCH($C2883&amp;" "&amp;$B2883,'Raw Election Data'!$C$1:$C$3144,0),MATCH('Joined Data'!M$1,'Raw Election Data'!$A$1:$AN$1,0))</f>
        <v>0.29145769958069556</v>
      </c>
      <c r="N2883">
        <f>INDEX('Raw Election Data'!$A$1:$AN$3144,MATCH($C2883&amp;" "&amp;$B2883,'Raw Election Data'!$C$1:$C$3144,0),MATCH('Joined Data'!N$1,'Raw Election Data'!$A$1:$AN$1,0))</f>
        <v>0.66735180465345723</v>
      </c>
      <c r="O2883">
        <f>INDEX('Raw Election Data'!$A$1:$AN$3144,MATCH($C2883&amp;" "&amp;$B2883,'Raw Election Data'!$C$1:$C$3144,0),MATCH('Joined Data'!O$1,'Raw Election Data'!$A$1:$AN$1,0))</f>
        <v>-4572</v>
      </c>
      <c r="P2883">
        <f>INDEX('Raw Election Data'!$A$1:$AN$3144,MATCH($C2883&amp;" "&amp;$B2883,'Raw Election Data'!$C$1:$C$3144,0),MATCH('Joined Data'!P$1,'Raw Election Data'!$A$1:$AN$1,0))</f>
        <v>4572</v>
      </c>
      <c r="Q2883">
        <f>INDEX('Raw Election Data'!$A$1:$AN$3144,MATCH($C2883&amp;" "&amp;$B2883,'Raw Election Data'!$C$1:$C$3144,0),MATCH('Joined Data'!Q$1,'Raw Election Data'!$A$1:$AN$1,0))</f>
        <v>-0.37589410507276166</v>
      </c>
      <c r="R2883">
        <f>INDEX('Raw Election Data'!$A$1:$AN$3144,MATCH($C2883&amp;" "&amp;$B2883,'Raw Election Data'!$C$1:$C$3144,0),MATCH('Joined Data'!R$1,'Raw Election Data'!$A$1:$AN$1,0))</f>
        <v>0.37589410507276166</v>
      </c>
    </row>
    <row r="2884" spans="1:18" ht="13.5" hidden="1" customHeight="1" x14ac:dyDescent="0.15">
      <c r="A2884" t="s">
        <v>385</v>
      </c>
      <c r="B2884" t="s">
        <v>7069</v>
      </c>
      <c r="C2884" t="str">
        <f>INDEX(FIPS!$A$1:$E$3236,MATCH($F2884,FIPS!$D$1:$D$3236,0),5)</f>
        <v>Northampton County</v>
      </c>
      <c r="D2884" t="s">
        <v>386</v>
      </c>
      <c r="E2884" s="15" t="s">
        <v>72</v>
      </c>
      <c r="F2884" t="s">
        <v>7181</v>
      </c>
      <c r="G2884" t="s">
        <v>7793</v>
      </c>
      <c r="H2884" t="str">
        <f>IFERROR(VLOOKUP($G2884,'Team Colors'!$A:$B,2,0),"#c9c9c9")</f>
        <v>#773141</v>
      </c>
      <c r="I2884">
        <f>INDEX('Raw Election Data'!$A$1:$AN$3144,MATCH($C2884&amp;" "&amp;$B2884,'Raw Election Data'!$C$1:$C$3144,0),MATCH('Joined Data'!I$1,'Raw Election Data'!$A$1:$AN$1,0))</f>
        <v>12155</v>
      </c>
      <c r="J2884">
        <f>INDEX('Raw Election Data'!$A$1:$AN$3144,MATCH($C2884&amp;" "&amp;$B2884,'Raw Election Data'!$C$1:$C$3144,0),MATCH('Joined Data'!J$1,'Raw Election Data'!$A$1:$AN$1,0))</f>
        <v>3255</v>
      </c>
      <c r="K2884">
        <f>INDEX('Raw Election Data'!$A$1:$AN$3144,MATCH($C2884&amp;" "&amp;$B2884,'Raw Election Data'!$C$1:$C$3144,0),MATCH('Joined Data'!K$1,'Raw Election Data'!$A$1:$AN$1,0))</f>
        <v>2686</v>
      </c>
      <c r="L2884">
        <f>INDEX('Raw Election Data'!$A$1:$AN$3144,MATCH($C2884&amp;" "&amp;$B2884,'Raw Election Data'!$C$1:$C$3144,0),MATCH('Joined Data'!L$1,'Raw Election Data'!$A$1:$AN$1,0))</f>
        <v>6134</v>
      </c>
      <c r="M2884">
        <f>INDEX('Raw Election Data'!$A$1:$AN$3144,MATCH($C2884&amp;" "&amp;$B2884,'Raw Election Data'!$C$1:$C$3144,0),MATCH('Joined Data'!M$1,'Raw Election Data'!$A$1:$AN$1,0))</f>
        <v>0.53064884251711775</v>
      </c>
      <c r="N2884">
        <f>INDEX('Raw Election Data'!$A$1:$AN$3144,MATCH($C2884&amp;" "&amp;$B2884,'Raw Election Data'!$C$1:$C$3144,0),MATCH('Joined Data'!N$1,'Raw Election Data'!$A$1:$AN$1,0))</f>
        <v>0.43788718617541572</v>
      </c>
      <c r="O2884">
        <f>INDEX('Raw Election Data'!$A$1:$AN$3144,MATCH($C2884&amp;" "&amp;$B2884,'Raw Election Data'!$C$1:$C$3144,0),MATCH('Joined Data'!O$1,'Raw Election Data'!$A$1:$AN$1,0))</f>
        <v>569</v>
      </c>
      <c r="P2884">
        <f>INDEX('Raw Election Data'!$A$1:$AN$3144,MATCH($C2884&amp;" "&amp;$B2884,'Raw Election Data'!$C$1:$C$3144,0),MATCH('Joined Data'!P$1,'Raw Election Data'!$A$1:$AN$1,0))</f>
        <v>-569</v>
      </c>
      <c r="Q2884">
        <f>INDEX('Raw Election Data'!$A$1:$AN$3144,MATCH($C2884&amp;" "&amp;$B2884,'Raw Election Data'!$C$1:$C$3144,0),MATCH('Joined Data'!Q$1,'Raw Election Data'!$A$1:$AN$1,0))</f>
        <v>9.2761656341702026E-2</v>
      </c>
      <c r="R2884">
        <f>INDEX('Raw Election Data'!$A$1:$AN$3144,MATCH($C2884&amp;" "&amp;$B2884,'Raw Election Data'!$C$1:$C$3144,0),MATCH('Joined Data'!R$1,'Raw Election Data'!$A$1:$AN$1,0))</f>
        <v>-9.2761656341702026E-2</v>
      </c>
    </row>
    <row r="2885" spans="1:18" ht="13.5" hidden="1" customHeight="1" x14ac:dyDescent="0.15">
      <c r="A2885" t="s">
        <v>385</v>
      </c>
      <c r="B2885" t="s">
        <v>7069</v>
      </c>
      <c r="C2885" t="str">
        <f>INDEX(FIPS!$A$1:$E$3236,MATCH($F2885,FIPS!$D$1:$D$3236,0),5)</f>
        <v>Northumberland County</v>
      </c>
      <c r="D2885" t="s">
        <v>386</v>
      </c>
      <c r="E2885" s="15" t="s">
        <v>73</v>
      </c>
      <c r="F2885" t="s">
        <v>7182</v>
      </c>
      <c r="G2885" t="s">
        <v>7793</v>
      </c>
      <c r="H2885" t="str">
        <f>IFERROR(VLOOKUP($G2885,'Team Colors'!$A:$B,2,0),"#c9c9c9")</f>
        <v>#773141</v>
      </c>
      <c r="I2885">
        <f>INDEX('Raw Election Data'!$A$1:$AN$3144,MATCH($C2885&amp;" "&amp;$B2885,'Raw Election Data'!$C$1:$C$3144,0),MATCH('Joined Data'!I$1,'Raw Election Data'!$A$1:$AN$1,0))</f>
        <v>12232</v>
      </c>
      <c r="J2885">
        <f>INDEX('Raw Election Data'!$A$1:$AN$3144,MATCH($C2885&amp;" "&amp;$B2885,'Raw Election Data'!$C$1:$C$3144,0),MATCH('Joined Data'!J$1,'Raw Election Data'!$A$1:$AN$1,0))</f>
        <v>2830</v>
      </c>
      <c r="K2885">
        <f>INDEX('Raw Election Data'!$A$1:$AN$3144,MATCH($C2885&amp;" "&amp;$B2885,'Raw Election Data'!$C$1:$C$3144,0),MATCH('Joined Data'!K$1,'Raw Election Data'!$A$1:$AN$1,0))</f>
        <v>5089</v>
      </c>
      <c r="L2885">
        <f>INDEX('Raw Election Data'!$A$1:$AN$3144,MATCH($C2885&amp;" "&amp;$B2885,'Raw Election Data'!$C$1:$C$3144,0),MATCH('Joined Data'!L$1,'Raw Election Data'!$A$1:$AN$1,0))</f>
        <v>8176</v>
      </c>
      <c r="M2885">
        <f>INDEX('Raw Election Data'!$A$1:$AN$3144,MATCH($C2885&amp;" "&amp;$B2885,'Raw Election Data'!$C$1:$C$3144,0),MATCH('Joined Data'!M$1,'Raw Election Data'!$A$1:$AN$1,0))</f>
        <v>0.34613502935420742</v>
      </c>
      <c r="N2885">
        <f>INDEX('Raw Election Data'!$A$1:$AN$3144,MATCH($C2885&amp;" "&amp;$B2885,'Raw Election Data'!$C$1:$C$3144,0),MATCH('Joined Data'!N$1,'Raw Election Data'!$A$1:$AN$1,0))</f>
        <v>0.62243150684931503</v>
      </c>
      <c r="O2885">
        <f>INDEX('Raw Election Data'!$A$1:$AN$3144,MATCH($C2885&amp;" "&amp;$B2885,'Raw Election Data'!$C$1:$C$3144,0),MATCH('Joined Data'!O$1,'Raw Election Data'!$A$1:$AN$1,0))</f>
        <v>-2259</v>
      </c>
      <c r="P2885">
        <f>INDEX('Raw Election Data'!$A$1:$AN$3144,MATCH($C2885&amp;" "&amp;$B2885,'Raw Election Data'!$C$1:$C$3144,0),MATCH('Joined Data'!P$1,'Raw Election Data'!$A$1:$AN$1,0))</f>
        <v>2259</v>
      </c>
      <c r="Q2885">
        <f>INDEX('Raw Election Data'!$A$1:$AN$3144,MATCH($C2885&amp;" "&amp;$B2885,'Raw Election Data'!$C$1:$C$3144,0),MATCH('Joined Data'!Q$1,'Raw Election Data'!$A$1:$AN$1,0))</f>
        <v>-0.27629647749510761</v>
      </c>
      <c r="R2885">
        <f>INDEX('Raw Election Data'!$A$1:$AN$3144,MATCH($C2885&amp;" "&amp;$B2885,'Raw Election Data'!$C$1:$C$3144,0),MATCH('Joined Data'!R$1,'Raw Election Data'!$A$1:$AN$1,0))</f>
        <v>0.27629647749510761</v>
      </c>
    </row>
    <row r="2886" spans="1:18" ht="13.5" hidden="1" customHeight="1" x14ac:dyDescent="0.15">
      <c r="A2886" t="s">
        <v>385</v>
      </c>
      <c r="B2886" t="s">
        <v>7069</v>
      </c>
      <c r="C2886" t="str">
        <f>INDEX(FIPS!$A$1:$E$3236,MATCH($F2886,FIPS!$D$1:$D$3236,0),5)</f>
        <v>Nottoway County</v>
      </c>
      <c r="D2886" t="s">
        <v>386</v>
      </c>
      <c r="E2886" s="15" t="s">
        <v>114</v>
      </c>
      <c r="F2886" t="s">
        <v>7184</v>
      </c>
      <c r="G2886" t="s">
        <v>7793</v>
      </c>
      <c r="H2886" t="str">
        <f>IFERROR(VLOOKUP($G2886,'Team Colors'!$A:$B,2,0),"#c9c9c9")</f>
        <v>#773141</v>
      </c>
      <c r="I2886">
        <f>INDEX('Raw Election Data'!$A$1:$AN$3144,MATCH($C2886&amp;" "&amp;$B2886,'Raw Election Data'!$C$1:$C$3144,0),MATCH('Joined Data'!I$1,'Raw Election Data'!$A$1:$AN$1,0))</f>
        <v>15673</v>
      </c>
      <c r="J2886">
        <f>INDEX('Raw Election Data'!$A$1:$AN$3144,MATCH($C2886&amp;" "&amp;$B2886,'Raw Election Data'!$C$1:$C$3144,0),MATCH('Joined Data'!J$1,'Raw Election Data'!$A$1:$AN$1,0))</f>
        <v>2829</v>
      </c>
      <c r="K2886">
        <f>INDEX('Raw Election Data'!$A$1:$AN$3144,MATCH($C2886&amp;" "&amp;$B2886,'Raw Election Data'!$C$1:$C$3144,0),MATCH('Joined Data'!K$1,'Raw Election Data'!$A$1:$AN$1,0))</f>
        <v>3712</v>
      </c>
      <c r="L2886">
        <f>INDEX('Raw Election Data'!$A$1:$AN$3144,MATCH($C2886&amp;" "&amp;$B2886,'Raw Election Data'!$C$1:$C$3144,0),MATCH('Joined Data'!L$1,'Raw Election Data'!$A$1:$AN$1,0))</f>
        <v>6717</v>
      </c>
      <c r="M2886">
        <f>INDEX('Raw Election Data'!$A$1:$AN$3144,MATCH($C2886&amp;" "&amp;$B2886,'Raw Election Data'!$C$1:$C$3144,0),MATCH('Joined Data'!M$1,'Raw Election Data'!$A$1:$AN$1,0))</f>
        <v>0.4211701652523448</v>
      </c>
      <c r="N2886">
        <f>INDEX('Raw Election Data'!$A$1:$AN$3144,MATCH($C2886&amp;" "&amp;$B2886,'Raw Election Data'!$C$1:$C$3144,0),MATCH('Joined Data'!N$1,'Raw Election Data'!$A$1:$AN$1,0))</f>
        <v>0.55262766115825512</v>
      </c>
      <c r="O2886">
        <f>INDEX('Raw Election Data'!$A$1:$AN$3144,MATCH($C2886&amp;" "&amp;$B2886,'Raw Election Data'!$C$1:$C$3144,0),MATCH('Joined Data'!O$1,'Raw Election Data'!$A$1:$AN$1,0))</f>
        <v>-883</v>
      </c>
      <c r="P2886">
        <f>INDEX('Raw Election Data'!$A$1:$AN$3144,MATCH($C2886&amp;" "&amp;$B2886,'Raw Election Data'!$C$1:$C$3144,0),MATCH('Joined Data'!P$1,'Raw Election Data'!$A$1:$AN$1,0))</f>
        <v>883</v>
      </c>
      <c r="Q2886">
        <f>INDEX('Raw Election Data'!$A$1:$AN$3144,MATCH($C2886&amp;" "&amp;$B2886,'Raw Election Data'!$C$1:$C$3144,0),MATCH('Joined Data'!Q$1,'Raw Election Data'!$A$1:$AN$1,0))</f>
        <v>-0.13145749590591033</v>
      </c>
      <c r="R2886">
        <f>INDEX('Raw Election Data'!$A$1:$AN$3144,MATCH($C2886&amp;" "&amp;$B2886,'Raw Election Data'!$C$1:$C$3144,0),MATCH('Joined Data'!R$1,'Raw Election Data'!$A$1:$AN$1,0))</f>
        <v>0.13145749590591033</v>
      </c>
    </row>
    <row r="2887" spans="1:18" ht="13.5" hidden="1" customHeight="1" x14ac:dyDescent="0.15">
      <c r="A2887" t="s">
        <v>385</v>
      </c>
      <c r="B2887" t="s">
        <v>7069</v>
      </c>
      <c r="C2887" t="str">
        <f>INDEX(FIPS!$A$1:$E$3236,MATCH($F2887,FIPS!$D$1:$D$3236,0),5)</f>
        <v>Orange County</v>
      </c>
      <c r="D2887" t="s">
        <v>386</v>
      </c>
      <c r="E2887" s="15" t="s">
        <v>115</v>
      </c>
      <c r="F2887" t="s">
        <v>7185</v>
      </c>
      <c r="G2887" t="s">
        <v>7793</v>
      </c>
      <c r="H2887" t="str">
        <f>IFERROR(VLOOKUP($G2887,'Team Colors'!$A:$B,2,0),"#c9c9c9")</f>
        <v>#773141</v>
      </c>
      <c r="I2887">
        <f>INDEX('Raw Election Data'!$A$1:$AN$3144,MATCH($C2887&amp;" "&amp;$B2887,'Raw Election Data'!$C$1:$C$3144,0),MATCH('Joined Data'!I$1,'Raw Election Data'!$A$1:$AN$1,0))</f>
        <v>35385</v>
      </c>
      <c r="J2887">
        <f>INDEX('Raw Election Data'!$A$1:$AN$3144,MATCH($C2887&amp;" "&amp;$B2887,'Raw Election Data'!$C$1:$C$3144,0),MATCH('Joined Data'!J$1,'Raw Election Data'!$A$1:$AN$1,0))</f>
        <v>5955</v>
      </c>
      <c r="K2887">
        <f>INDEX('Raw Election Data'!$A$1:$AN$3144,MATCH($C2887&amp;" "&amp;$B2887,'Raw Election Data'!$C$1:$C$3144,0),MATCH('Joined Data'!K$1,'Raw Election Data'!$A$1:$AN$1,0))</f>
        <v>10511</v>
      </c>
      <c r="L2887">
        <f>INDEX('Raw Election Data'!$A$1:$AN$3144,MATCH($C2887&amp;" "&amp;$B2887,'Raw Election Data'!$C$1:$C$3144,0),MATCH('Joined Data'!L$1,'Raw Election Data'!$A$1:$AN$1,0))</f>
        <v>17157</v>
      </c>
      <c r="M2887">
        <f>INDEX('Raw Election Data'!$A$1:$AN$3144,MATCH($C2887&amp;" "&amp;$B2887,'Raw Election Data'!$C$1:$C$3144,0),MATCH('Joined Data'!M$1,'Raw Election Data'!$A$1:$AN$1,0))</f>
        <v>0.34708865186221366</v>
      </c>
      <c r="N2887">
        <f>INDEX('Raw Election Data'!$A$1:$AN$3144,MATCH($C2887&amp;" "&amp;$B2887,'Raw Election Data'!$C$1:$C$3144,0),MATCH('Joined Data'!N$1,'Raw Election Data'!$A$1:$AN$1,0))</f>
        <v>0.61263624176720877</v>
      </c>
      <c r="O2887">
        <f>INDEX('Raw Election Data'!$A$1:$AN$3144,MATCH($C2887&amp;" "&amp;$B2887,'Raw Election Data'!$C$1:$C$3144,0),MATCH('Joined Data'!O$1,'Raw Election Data'!$A$1:$AN$1,0))</f>
        <v>-4556</v>
      </c>
      <c r="P2887">
        <f>INDEX('Raw Election Data'!$A$1:$AN$3144,MATCH($C2887&amp;" "&amp;$B2887,'Raw Election Data'!$C$1:$C$3144,0),MATCH('Joined Data'!P$1,'Raw Election Data'!$A$1:$AN$1,0))</f>
        <v>4556</v>
      </c>
      <c r="Q2887">
        <f>INDEX('Raw Election Data'!$A$1:$AN$3144,MATCH($C2887&amp;" "&amp;$B2887,'Raw Election Data'!$C$1:$C$3144,0),MATCH('Joined Data'!Q$1,'Raw Election Data'!$A$1:$AN$1,0))</f>
        <v>-0.26554758990499511</v>
      </c>
      <c r="R2887">
        <f>INDEX('Raw Election Data'!$A$1:$AN$3144,MATCH($C2887&amp;" "&amp;$B2887,'Raw Election Data'!$C$1:$C$3144,0),MATCH('Joined Data'!R$1,'Raw Election Data'!$A$1:$AN$1,0))</f>
        <v>0.26554758990499511</v>
      </c>
    </row>
    <row r="2888" spans="1:18" ht="13.5" hidden="1" customHeight="1" x14ac:dyDescent="0.15">
      <c r="A2888" t="s">
        <v>385</v>
      </c>
      <c r="B2888" t="s">
        <v>7069</v>
      </c>
      <c r="C2888" t="str">
        <f>INDEX(FIPS!$A$1:$E$3236,MATCH($F2888,FIPS!$D$1:$D$3236,0),5)</f>
        <v>Page County</v>
      </c>
      <c r="D2888" t="s">
        <v>386</v>
      </c>
      <c r="E2888" s="15" t="s">
        <v>116</v>
      </c>
      <c r="F2888" t="s">
        <v>7186</v>
      </c>
      <c r="G2888" t="s">
        <v>7793</v>
      </c>
      <c r="H2888" t="str">
        <f>IFERROR(VLOOKUP($G2888,'Team Colors'!$A:$B,2,0),"#c9c9c9")</f>
        <v>#773141</v>
      </c>
      <c r="I2888">
        <f>INDEX('Raw Election Data'!$A$1:$AN$3144,MATCH($C2888&amp;" "&amp;$B2888,'Raw Election Data'!$C$1:$C$3144,0),MATCH('Joined Data'!I$1,'Raw Election Data'!$A$1:$AN$1,0))</f>
        <v>23726</v>
      </c>
      <c r="J2888">
        <f>INDEX('Raw Election Data'!$A$1:$AN$3144,MATCH($C2888&amp;" "&amp;$B2888,'Raw Election Data'!$C$1:$C$3144,0),MATCH('Joined Data'!J$1,'Raw Election Data'!$A$1:$AN$1,0))</f>
        <v>2514</v>
      </c>
      <c r="K2888">
        <f>INDEX('Raw Election Data'!$A$1:$AN$3144,MATCH($C2888&amp;" "&amp;$B2888,'Raw Election Data'!$C$1:$C$3144,0),MATCH('Joined Data'!K$1,'Raw Election Data'!$A$1:$AN$1,0))</f>
        <v>7824</v>
      </c>
      <c r="L2888">
        <f>INDEX('Raw Election Data'!$A$1:$AN$3144,MATCH($C2888&amp;" "&amp;$B2888,'Raw Election Data'!$C$1:$C$3144,0),MATCH('Joined Data'!L$1,'Raw Election Data'!$A$1:$AN$1,0))</f>
        <v>10663</v>
      </c>
      <c r="M2888">
        <f>INDEX('Raw Election Data'!$A$1:$AN$3144,MATCH($C2888&amp;" "&amp;$B2888,'Raw Election Data'!$C$1:$C$3144,0),MATCH('Joined Data'!M$1,'Raw Election Data'!$A$1:$AN$1,0))</f>
        <v>0.23576854543749415</v>
      </c>
      <c r="N2888">
        <f>INDEX('Raw Election Data'!$A$1:$AN$3144,MATCH($C2888&amp;" "&amp;$B2888,'Raw Election Data'!$C$1:$C$3144,0),MATCH('Joined Data'!N$1,'Raw Election Data'!$A$1:$AN$1,0))</f>
        <v>0.73375222732814405</v>
      </c>
      <c r="O2888">
        <f>INDEX('Raw Election Data'!$A$1:$AN$3144,MATCH($C2888&amp;" "&amp;$B2888,'Raw Election Data'!$C$1:$C$3144,0),MATCH('Joined Data'!O$1,'Raw Election Data'!$A$1:$AN$1,0))</f>
        <v>-5310</v>
      </c>
      <c r="P2888">
        <f>INDEX('Raw Election Data'!$A$1:$AN$3144,MATCH($C2888&amp;" "&amp;$B2888,'Raw Election Data'!$C$1:$C$3144,0),MATCH('Joined Data'!P$1,'Raw Election Data'!$A$1:$AN$1,0))</f>
        <v>5310</v>
      </c>
      <c r="Q2888">
        <f>INDEX('Raw Election Data'!$A$1:$AN$3144,MATCH($C2888&amp;" "&amp;$B2888,'Raw Election Data'!$C$1:$C$3144,0),MATCH('Joined Data'!Q$1,'Raw Election Data'!$A$1:$AN$1,0))</f>
        <v>-0.4979836818906499</v>
      </c>
      <c r="R2888">
        <f>INDEX('Raw Election Data'!$A$1:$AN$3144,MATCH($C2888&amp;" "&amp;$B2888,'Raw Election Data'!$C$1:$C$3144,0),MATCH('Joined Data'!R$1,'Raw Election Data'!$A$1:$AN$1,0))</f>
        <v>0.4979836818906499</v>
      </c>
    </row>
    <row r="2889" spans="1:18" ht="13.5" hidden="1" customHeight="1" x14ac:dyDescent="0.15">
      <c r="A2889" t="s">
        <v>385</v>
      </c>
      <c r="B2889" t="s">
        <v>7069</v>
      </c>
      <c r="C2889" t="str">
        <f>INDEX(FIPS!$A$1:$E$3236,MATCH($F2889,FIPS!$D$1:$D$3236,0),5)</f>
        <v>Patrick County</v>
      </c>
      <c r="D2889" t="s">
        <v>386</v>
      </c>
      <c r="E2889" s="15" t="s">
        <v>117</v>
      </c>
      <c r="F2889" t="s">
        <v>7188</v>
      </c>
      <c r="G2889" t="s">
        <v>439</v>
      </c>
      <c r="H2889" t="str">
        <f>IFERROR(VLOOKUP($G2889,'Team Colors'!$A:$B,2,0),"#c9c9c9")</f>
        <v>#002244</v>
      </c>
      <c r="I2889">
        <f>INDEX('Raw Election Data'!$A$1:$AN$3144,MATCH($C2889&amp;" "&amp;$B2889,'Raw Election Data'!$C$1:$C$3144,0),MATCH('Joined Data'!I$1,'Raw Election Data'!$A$1:$AN$1,0))</f>
        <v>18045</v>
      </c>
      <c r="J2889">
        <f>INDEX('Raw Election Data'!$A$1:$AN$3144,MATCH($C2889&amp;" "&amp;$B2889,'Raw Election Data'!$C$1:$C$3144,0),MATCH('Joined Data'!J$1,'Raw Election Data'!$A$1:$AN$1,0))</f>
        <v>1768</v>
      </c>
      <c r="K2889">
        <f>INDEX('Raw Election Data'!$A$1:$AN$3144,MATCH($C2889&amp;" "&amp;$B2889,'Raw Election Data'!$C$1:$C$3144,0),MATCH('Joined Data'!K$1,'Raw Election Data'!$A$1:$AN$1,0))</f>
        <v>6454</v>
      </c>
      <c r="L2889">
        <f>INDEX('Raw Election Data'!$A$1:$AN$3144,MATCH($C2889&amp;" "&amp;$B2889,'Raw Election Data'!$C$1:$C$3144,0),MATCH('Joined Data'!L$1,'Raw Election Data'!$A$1:$AN$1,0))</f>
        <v>8489</v>
      </c>
      <c r="M2889">
        <f>INDEX('Raw Election Data'!$A$1:$AN$3144,MATCH($C2889&amp;" "&amp;$B2889,'Raw Election Data'!$C$1:$C$3144,0),MATCH('Joined Data'!M$1,'Raw Election Data'!$A$1:$AN$1,0))</f>
        <v>0.20826952526799389</v>
      </c>
      <c r="N2889">
        <f>INDEX('Raw Election Data'!$A$1:$AN$3144,MATCH($C2889&amp;" "&amp;$B2889,'Raw Election Data'!$C$1:$C$3144,0),MATCH('Joined Data'!N$1,'Raw Election Data'!$A$1:$AN$1,0))</f>
        <v>0.76027800683237134</v>
      </c>
      <c r="O2889">
        <f>INDEX('Raw Election Data'!$A$1:$AN$3144,MATCH($C2889&amp;" "&amp;$B2889,'Raw Election Data'!$C$1:$C$3144,0),MATCH('Joined Data'!O$1,'Raw Election Data'!$A$1:$AN$1,0))</f>
        <v>-4686</v>
      </c>
      <c r="P2889">
        <f>INDEX('Raw Election Data'!$A$1:$AN$3144,MATCH($C2889&amp;" "&amp;$B2889,'Raw Election Data'!$C$1:$C$3144,0),MATCH('Joined Data'!P$1,'Raw Election Data'!$A$1:$AN$1,0))</f>
        <v>4686</v>
      </c>
      <c r="Q2889">
        <f>INDEX('Raw Election Data'!$A$1:$AN$3144,MATCH($C2889&amp;" "&amp;$B2889,'Raw Election Data'!$C$1:$C$3144,0),MATCH('Joined Data'!Q$1,'Raw Election Data'!$A$1:$AN$1,0))</f>
        <v>-0.55200848156437743</v>
      </c>
      <c r="R2889">
        <f>INDEX('Raw Election Data'!$A$1:$AN$3144,MATCH($C2889&amp;" "&amp;$B2889,'Raw Election Data'!$C$1:$C$3144,0),MATCH('Joined Data'!R$1,'Raw Election Data'!$A$1:$AN$1,0))</f>
        <v>0.55200848156437743</v>
      </c>
    </row>
    <row r="2890" spans="1:18" ht="13.5" hidden="1" customHeight="1" x14ac:dyDescent="0.15">
      <c r="A2890" t="s">
        <v>385</v>
      </c>
      <c r="B2890" t="s">
        <v>7069</v>
      </c>
      <c r="C2890" t="str">
        <f>INDEX(FIPS!$A$1:$E$3236,MATCH($F2890,FIPS!$D$1:$D$3236,0),5)</f>
        <v>Pittsylvania County</v>
      </c>
      <c r="D2890" t="s">
        <v>386</v>
      </c>
      <c r="E2890" s="15" t="s">
        <v>118</v>
      </c>
      <c r="F2890" t="s">
        <v>7190</v>
      </c>
      <c r="G2890" t="s">
        <v>439</v>
      </c>
      <c r="H2890" t="str">
        <f>IFERROR(VLOOKUP($G2890,'Team Colors'!$A:$B,2,0),"#c9c9c9")</f>
        <v>#002244</v>
      </c>
      <c r="I2890">
        <f>INDEX('Raw Election Data'!$A$1:$AN$3144,MATCH($C2890&amp;" "&amp;$B2890,'Raw Election Data'!$C$1:$C$3144,0),MATCH('Joined Data'!I$1,'Raw Election Data'!$A$1:$AN$1,0))</f>
        <v>62194</v>
      </c>
      <c r="J2890">
        <f>INDEX('Raw Election Data'!$A$1:$AN$3144,MATCH($C2890&amp;" "&amp;$B2890,'Raw Election Data'!$C$1:$C$3144,0),MATCH('Joined Data'!J$1,'Raw Election Data'!$A$1:$AN$1,0))</f>
        <v>9195</v>
      </c>
      <c r="K2890">
        <f>INDEX('Raw Election Data'!$A$1:$AN$3144,MATCH($C2890&amp;" "&amp;$B2890,'Raw Election Data'!$C$1:$C$3144,0),MATCH('Joined Data'!K$1,'Raw Election Data'!$A$1:$AN$1,0))</f>
        <v>21742</v>
      </c>
      <c r="L2890">
        <f>INDEX('Raw Election Data'!$A$1:$AN$3144,MATCH($C2890&amp;" "&amp;$B2890,'Raw Election Data'!$C$1:$C$3144,0),MATCH('Joined Data'!L$1,'Raw Election Data'!$A$1:$AN$1,0))</f>
        <v>31687</v>
      </c>
      <c r="M2890">
        <f>INDEX('Raw Election Data'!$A$1:$AN$3144,MATCH($C2890&amp;" "&amp;$B2890,'Raw Election Data'!$C$1:$C$3144,0),MATCH('Joined Data'!M$1,'Raw Election Data'!$A$1:$AN$1,0))</f>
        <v>0.29018209360305486</v>
      </c>
      <c r="N2890">
        <f>INDEX('Raw Election Data'!$A$1:$AN$3144,MATCH($C2890&amp;" "&amp;$B2890,'Raw Election Data'!$C$1:$C$3144,0),MATCH('Joined Data'!N$1,'Raw Election Data'!$A$1:$AN$1,0))</f>
        <v>0.68614889386814781</v>
      </c>
      <c r="O2890">
        <f>INDEX('Raw Election Data'!$A$1:$AN$3144,MATCH($C2890&amp;" "&amp;$B2890,'Raw Election Data'!$C$1:$C$3144,0),MATCH('Joined Data'!O$1,'Raw Election Data'!$A$1:$AN$1,0))</f>
        <v>-12547</v>
      </c>
      <c r="P2890">
        <f>INDEX('Raw Election Data'!$A$1:$AN$3144,MATCH($C2890&amp;" "&amp;$B2890,'Raw Election Data'!$C$1:$C$3144,0),MATCH('Joined Data'!P$1,'Raw Election Data'!$A$1:$AN$1,0))</f>
        <v>12547</v>
      </c>
      <c r="Q2890">
        <f>INDEX('Raw Election Data'!$A$1:$AN$3144,MATCH($C2890&amp;" "&amp;$B2890,'Raw Election Data'!$C$1:$C$3144,0),MATCH('Joined Data'!Q$1,'Raw Election Data'!$A$1:$AN$1,0))</f>
        <v>-0.39596680026509296</v>
      </c>
      <c r="R2890">
        <f>INDEX('Raw Election Data'!$A$1:$AN$3144,MATCH($C2890&amp;" "&amp;$B2890,'Raw Election Data'!$C$1:$C$3144,0),MATCH('Joined Data'!R$1,'Raw Election Data'!$A$1:$AN$1,0))</f>
        <v>0.39596680026509296</v>
      </c>
    </row>
    <row r="2891" spans="1:18" ht="13.5" hidden="1" customHeight="1" x14ac:dyDescent="0.15">
      <c r="A2891" t="s">
        <v>385</v>
      </c>
      <c r="B2891" t="s">
        <v>7069</v>
      </c>
      <c r="C2891" t="str">
        <f>INDEX(FIPS!$A$1:$E$3236,MATCH($F2891,FIPS!$D$1:$D$3236,0),5)</f>
        <v>Powhatan County</v>
      </c>
      <c r="D2891" t="s">
        <v>386</v>
      </c>
      <c r="E2891" s="15" t="s">
        <v>119</v>
      </c>
      <c r="F2891" t="s">
        <v>7194</v>
      </c>
      <c r="G2891" t="s">
        <v>7793</v>
      </c>
      <c r="H2891" t="str">
        <f>IFERROR(VLOOKUP($G2891,'Team Colors'!$A:$B,2,0),"#c9c9c9")</f>
        <v>#773141</v>
      </c>
      <c r="I2891">
        <f>INDEX('Raw Election Data'!$A$1:$AN$3144,MATCH($C2891&amp;" "&amp;$B2891,'Raw Election Data'!$C$1:$C$3144,0),MATCH('Joined Data'!I$1,'Raw Election Data'!$A$1:$AN$1,0))</f>
        <v>28031</v>
      </c>
      <c r="J2891">
        <f>INDEX('Raw Election Data'!$A$1:$AN$3144,MATCH($C2891&amp;" "&amp;$B2891,'Raw Election Data'!$C$1:$C$3144,0),MATCH('Joined Data'!J$1,'Raw Election Data'!$A$1:$AN$1,0))</f>
        <v>4057</v>
      </c>
      <c r="K2891">
        <f>INDEX('Raw Election Data'!$A$1:$AN$3144,MATCH($C2891&amp;" "&amp;$B2891,'Raw Election Data'!$C$1:$C$3144,0),MATCH('Joined Data'!K$1,'Raw Election Data'!$A$1:$AN$1,0))</f>
        <v>11875</v>
      </c>
      <c r="L2891">
        <f>INDEX('Raw Election Data'!$A$1:$AN$3144,MATCH($C2891&amp;" "&amp;$B2891,'Raw Election Data'!$C$1:$C$3144,0),MATCH('Joined Data'!L$1,'Raw Election Data'!$A$1:$AN$1,0))</f>
        <v>16794</v>
      </c>
      <c r="M2891">
        <f>INDEX('Raw Election Data'!$A$1:$AN$3144,MATCH($C2891&amp;" "&amp;$B2891,'Raw Election Data'!$C$1:$C$3144,0),MATCH('Joined Data'!M$1,'Raw Election Data'!$A$1:$AN$1,0))</f>
        <v>0.24157437179945218</v>
      </c>
      <c r="N2891">
        <f>INDEX('Raw Election Data'!$A$1:$AN$3144,MATCH($C2891&amp;" "&amp;$B2891,'Raw Election Data'!$C$1:$C$3144,0),MATCH('Joined Data'!N$1,'Raw Election Data'!$A$1:$AN$1,0))</f>
        <v>0.70709777301417176</v>
      </c>
      <c r="O2891">
        <f>INDEX('Raw Election Data'!$A$1:$AN$3144,MATCH($C2891&amp;" "&amp;$B2891,'Raw Election Data'!$C$1:$C$3144,0),MATCH('Joined Data'!O$1,'Raw Election Data'!$A$1:$AN$1,0))</f>
        <v>-7818</v>
      </c>
      <c r="P2891">
        <f>INDEX('Raw Election Data'!$A$1:$AN$3144,MATCH($C2891&amp;" "&amp;$B2891,'Raw Election Data'!$C$1:$C$3144,0),MATCH('Joined Data'!P$1,'Raw Election Data'!$A$1:$AN$1,0))</f>
        <v>7818</v>
      </c>
      <c r="Q2891">
        <f>INDEX('Raw Election Data'!$A$1:$AN$3144,MATCH($C2891&amp;" "&amp;$B2891,'Raw Election Data'!$C$1:$C$3144,0),MATCH('Joined Data'!Q$1,'Raw Election Data'!$A$1:$AN$1,0))</f>
        <v>-0.46552340121471958</v>
      </c>
      <c r="R2891">
        <f>INDEX('Raw Election Data'!$A$1:$AN$3144,MATCH($C2891&amp;" "&amp;$B2891,'Raw Election Data'!$C$1:$C$3144,0),MATCH('Joined Data'!R$1,'Raw Election Data'!$A$1:$AN$1,0))</f>
        <v>0.46552340121471958</v>
      </c>
    </row>
    <row r="2892" spans="1:18" ht="13.5" hidden="1" customHeight="1" x14ac:dyDescent="0.15">
      <c r="A2892" t="s">
        <v>385</v>
      </c>
      <c r="B2892" t="s">
        <v>7069</v>
      </c>
      <c r="C2892" t="str">
        <f>INDEX(FIPS!$A$1:$E$3236,MATCH($F2892,FIPS!$D$1:$D$3236,0),5)</f>
        <v>Prince Edward County</v>
      </c>
      <c r="D2892" t="s">
        <v>386</v>
      </c>
      <c r="E2892" s="15" t="s">
        <v>120</v>
      </c>
      <c r="F2892" t="s">
        <v>7196</v>
      </c>
      <c r="G2892" t="s">
        <v>7793</v>
      </c>
      <c r="H2892" t="str">
        <f>IFERROR(VLOOKUP($G2892,'Team Colors'!$A:$B,2,0),"#c9c9c9")</f>
        <v>#773141</v>
      </c>
      <c r="I2892">
        <f>INDEX('Raw Election Data'!$A$1:$AN$3144,MATCH($C2892&amp;" "&amp;$B2892,'Raw Election Data'!$C$1:$C$3144,0),MATCH('Joined Data'!I$1,'Raw Election Data'!$A$1:$AN$1,0))</f>
        <v>22952</v>
      </c>
      <c r="J2892">
        <f>INDEX('Raw Election Data'!$A$1:$AN$3144,MATCH($C2892&amp;" "&amp;$B2892,'Raw Election Data'!$C$1:$C$3144,0),MATCH('Joined Data'!J$1,'Raw Election Data'!$A$1:$AN$1,0))</f>
        <v>4590</v>
      </c>
      <c r="K2892">
        <f>INDEX('Raw Election Data'!$A$1:$AN$3144,MATCH($C2892&amp;" "&amp;$B2892,'Raw Election Data'!$C$1:$C$3144,0),MATCH('Joined Data'!K$1,'Raw Election Data'!$A$1:$AN$1,0))</f>
        <v>4099</v>
      </c>
      <c r="L2892">
        <f>INDEX('Raw Election Data'!$A$1:$AN$3144,MATCH($C2892&amp;" "&amp;$B2892,'Raw Election Data'!$C$1:$C$3144,0),MATCH('Joined Data'!L$1,'Raw Election Data'!$A$1:$AN$1,0))</f>
        <v>9113</v>
      </c>
      <c r="M2892">
        <f>INDEX('Raw Election Data'!$A$1:$AN$3144,MATCH($C2892&amp;" "&amp;$B2892,'Raw Election Data'!$C$1:$C$3144,0),MATCH('Joined Data'!M$1,'Raw Election Data'!$A$1:$AN$1,0))</f>
        <v>0.5036760671568089</v>
      </c>
      <c r="N2892">
        <f>INDEX('Raw Election Data'!$A$1:$AN$3144,MATCH($C2892&amp;" "&amp;$B2892,'Raw Election Data'!$C$1:$C$3144,0),MATCH('Joined Data'!N$1,'Raw Election Data'!$A$1:$AN$1,0))</f>
        <v>0.44979699330626577</v>
      </c>
      <c r="O2892">
        <f>INDEX('Raw Election Data'!$A$1:$AN$3144,MATCH($C2892&amp;" "&amp;$B2892,'Raw Election Data'!$C$1:$C$3144,0),MATCH('Joined Data'!O$1,'Raw Election Data'!$A$1:$AN$1,0))</f>
        <v>491</v>
      </c>
      <c r="P2892">
        <f>INDEX('Raw Election Data'!$A$1:$AN$3144,MATCH($C2892&amp;" "&amp;$B2892,'Raw Election Data'!$C$1:$C$3144,0),MATCH('Joined Data'!P$1,'Raw Election Data'!$A$1:$AN$1,0))</f>
        <v>-491</v>
      </c>
      <c r="Q2892">
        <f>INDEX('Raw Election Data'!$A$1:$AN$3144,MATCH($C2892&amp;" "&amp;$B2892,'Raw Election Data'!$C$1:$C$3144,0),MATCH('Joined Data'!Q$1,'Raw Election Data'!$A$1:$AN$1,0))</f>
        <v>5.3879073850543135E-2</v>
      </c>
      <c r="R2892">
        <f>INDEX('Raw Election Data'!$A$1:$AN$3144,MATCH($C2892&amp;" "&amp;$B2892,'Raw Election Data'!$C$1:$C$3144,0),MATCH('Joined Data'!R$1,'Raw Election Data'!$A$1:$AN$1,0))</f>
        <v>-5.3879073850543135E-2</v>
      </c>
    </row>
    <row r="2893" spans="1:18" ht="13.5" hidden="1" customHeight="1" x14ac:dyDescent="0.15">
      <c r="A2893" t="s">
        <v>385</v>
      </c>
      <c r="B2893" t="s">
        <v>7069</v>
      </c>
      <c r="C2893" t="str">
        <f>INDEX(FIPS!$A$1:$E$3236,MATCH($F2893,FIPS!$D$1:$D$3236,0),5)</f>
        <v>Prince George County</v>
      </c>
      <c r="D2893" t="s">
        <v>386</v>
      </c>
      <c r="E2893" s="15" t="s">
        <v>121</v>
      </c>
      <c r="F2893" t="s">
        <v>7198</v>
      </c>
      <c r="G2893" t="s">
        <v>439</v>
      </c>
      <c r="H2893" t="str">
        <f>IFERROR(VLOOKUP($G2893,'Team Colors'!$A:$B,2,0),"#c9c9c9")</f>
        <v>#002244</v>
      </c>
      <c r="I2893">
        <f>INDEX('Raw Election Data'!$A$1:$AN$3144,MATCH($C2893&amp;" "&amp;$B2893,'Raw Election Data'!$C$1:$C$3144,0),MATCH('Joined Data'!I$1,'Raw Election Data'!$A$1:$AN$1,0))</f>
        <v>37862</v>
      </c>
      <c r="J2893">
        <f>INDEX('Raw Election Data'!$A$1:$AN$3144,MATCH($C2893&amp;" "&amp;$B2893,'Raw Election Data'!$C$1:$C$3144,0),MATCH('Joined Data'!J$1,'Raw Election Data'!$A$1:$AN$1,0))</f>
        <v>6419</v>
      </c>
      <c r="K2893">
        <f>INDEX('Raw Election Data'!$A$1:$AN$3144,MATCH($C2893&amp;" "&amp;$B2893,'Raw Election Data'!$C$1:$C$3144,0),MATCH('Joined Data'!K$1,'Raw Election Data'!$A$1:$AN$1,0))</f>
        <v>9157</v>
      </c>
      <c r="L2893">
        <f>INDEX('Raw Election Data'!$A$1:$AN$3144,MATCH($C2893&amp;" "&amp;$B2893,'Raw Election Data'!$C$1:$C$3144,0),MATCH('Joined Data'!L$1,'Raw Election Data'!$A$1:$AN$1,0))</f>
        <v>16140</v>
      </c>
      <c r="M2893">
        <f>INDEX('Raw Election Data'!$A$1:$AN$3144,MATCH($C2893&amp;" "&amp;$B2893,'Raw Election Data'!$C$1:$C$3144,0),MATCH('Joined Data'!M$1,'Raw Election Data'!$A$1:$AN$1,0))</f>
        <v>0.39770755885997522</v>
      </c>
      <c r="N2893">
        <f>INDEX('Raw Election Data'!$A$1:$AN$3144,MATCH($C2893&amp;" "&amp;$B2893,'Raw Election Data'!$C$1:$C$3144,0),MATCH('Joined Data'!N$1,'Raw Election Data'!$A$1:$AN$1,0))</f>
        <v>0.56734820322180912</v>
      </c>
      <c r="O2893">
        <f>INDEX('Raw Election Data'!$A$1:$AN$3144,MATCH($C2893&amp;" "&amp;$B2893,'Raw Election Data'!$C$1:$C$3144,0),MATCH('Joined Data'!O$1,'Raw Election Data'!$A$1:$AN$1,0))</f>
        <v>-2738</v>
      </c>
      <c r="P2893">
        <f>INDEX('Raw Election Data'!$A$1:$AN$3144,MATCH($C2893&amp;" "&amp;$B2893,'Raw Election Data'!$C$1:$C$3144,0),MATCH('Joined Data'!P$1,'Raw Election Data'!$A$1:$AN$1,0))</f>
        <v>2738</v>
      </c>
      <c r="Q2893">
        <f>INDEX('Raw Election Data'!$A$1:$AN$3144,MATCH($C2893&amp;" "&amp;$B2893,'Raw Election Data'!$C$1:$C$3144,0),MATCH('Joined Data'!Q$1,'Raw Election Data'!$A$1:$AN$1,0))</f>
        <v>-0.1696406443618339</v>
      </c>
      <c r="R2893">
        <f>INDEX('Raw Election Data'!$A$1:$AN$3144,MATCH($C2893&amp;" "&amp;$B2893,'Raw Election Data'!$C$1:$C$3144,0),MATCH('Joined Data'!R$1,'Raw Election Data'!$A$1:$AN$1,0))</f>
        <v>0.1696406443618339</v>
      </c>
    </row>
    <row r="2894" spans="1:18" ht="13.5" hidden="1" customHeight="1" x14ac:dyDescent="0.15">
      <c r="A2894" t="s">
        <v>385</v>
      </c>
      <c r="B2894" t="s">
        <v>7069</v>
      </c>
      <c r="C2894" t="str">
        <f>INDEX(FIPS!$A$1:$E$3236,MATCH($F2894,FIPS!$D$1:$D$3236,0),5)</f>
        <v>Prince William County</v>
      </c>
      <c r="D2894" t="s">
        <v>386</v>
      </c>
      <c r="E2894" s="15" t="s">
        <v>96</v>
      </c>
      <c r="F2894" t="s">
        <v>7200</v>
      </c>
      <c r="G2894" t="s">
        <v>7793</v>
      </c>
      <c r="H2894" t="str">
        <f>IFERROR(VLOOKUP($G2894,'Team Colors'!$A:$B,2,0),"#c9c9c9")</f>
        <v>#773141</v>
      </c>
      <c r="I2894">
        <f>INDEX('Raw Election Data'!$A$1:$AN$3144,MATCH($C2894&amp;" "&amp;$B2894,'Raw Election Data'!$C$1:$C$3144,0),MATCH('Joined Data'!I$1,'Raw Election Data'!$A$1:$AN$1,0))</f>
        <v>451721</v>
      </c>
      <c r="J2894">
        <f>INDEX('Raw Election Data'!$A$1:$AN$3144,MATCH($C2894&amp;" "&amp;$B2894,'Raw Election Data'!$C$1:$C$3144,0),MATCH('Joined Data'!J$1,'Raw Election Data'!$A$1:$AN$1,0))</f>
        <v>83093</v>
      </c>
      <c r="K2894">
        <f>INDEX('Raw Election Data'!$A$1:$AN$3144,MATCH($C2894&amp;" "&amp;$B2894,'Raw Election Data'!$C$1:$C$3144,0),MATCH('Joined Data'!K$1,'Raw Election Data'!$A$1:$AN$1,0))</f>
        <v>54065</v>
      </c>
      <c r="L2894">
        <f>INDEX('Raw Election Data'!$A$1:$AN$3144,MATCH($C2894&amp;" "&amp;$B2894,'Raw Election Data'!$C$1:$C$3144,0),MATCH('Joined Data'!L$1,'Raw Election Data'!$A$1:$AN$1,0))</f>
        <v>144854</v>
      </c>
      <c r="M2894">
        <f>INDEX('Raw Election Data'!$A$1:$AN$3144,MATCH($C2894&amp;" "&amp;$B2894,'Raw Election Data'!$C$1:$C$3144,0),MATCH('Joined Data'!M$1,'Raw Election Data'!$A$1:$AN$1,0))</f>
        <v>0.57363276126306484</v>
      </c>
      <c r="N2894">
        <f>INDEX('Raw Election Data'!$A$1:$AN$3144,MATCH($C2894&amp;" "&amp;$B2894,'Raw Election Data'!$C$1:$C$3144,0),MATCH('Joined Data'!N$1,'Raw Election Data'!$A$1:$AN$1,0))</f>
        <v>0.37323788090076904</v>
      </c>
      <c r="O2894">
        <f>INDEX('Raw Election Data'!$A$1:$AN$3144,MATCH($C2894&amp;" "&amp;$B2894,'Raw Election Data'!$C$1:$C$3144,0),MATCH('Joined Data'!O$1,'Raw Election Data'!$A$1:$AN$1,0))</f>
        <v>29028</v>
      </c>
      <c r="P2894">
        <f>INDEX('Raw Election Data'!$A$1:$AN$3144,MATCH($C2894&amp;" "&amp;$B2894,'Raw Election Data'!$C$1:$C$3144,0),MATCH('Joined Data'!P$1,'Raw Election Data'!$A$1:$AN$1,0))</f>
        <v>-29028</v>
      </c>
      <c r="Q2894">
        <f>INDEX('Raw Election Data'!$A$1:$AN$3144,MATCH($C2894&amp;" "&amp;$B2894,'Raw Election Data'!$C$1:$C$3144,0),MATCH('Joined Data'!Q$1,'Raw Election Data'!$A$1:$AN$1,0))</f>
        <v>0.2003948803622958</v>
      </c>
      <c r="R2894">
        <f>INDEX('Raw Election Data'!$A$1:$AN$3144,MATCH($C2894&amp;" "&amp;$B2894,'Raw Election Data'!$C$1:$C$3144,0),MATCH('Joined Data'!R$1,'Raw Election Data'!$A$1:$AN$1,0))</f>
        <v>-0.2003948803622958</v>
      </c>
    </row>
    <row r="2895" spans="1:18" ht="13.5" hidden="1" customHeight="1" x14ac:dyDescent="0.15">
      <c r="A2895" t="s">
        <v>385</v>
      </c>
      <c r="B2895" t="s">
        <v>7069</v>
      </c>
      <c r="C2895" t="str">
        <f>INDEX(FIPS!$A$1:$E$3236,MATCH($F2895,FIPS!$D$1:$D$3236,0),5)</f>
        <v>Pulaski County</v>
      </c>
      <c r="D2895" t="s">
        <v>386</v>
      </c>
      <c r="E2895" s="15" t="s">
        <v>97</v>
      </c>
      <c r="F2895" t="s">
        <v>7201</v>
      </c>
      <c r="G2895" t="s">
        <v>439</v>
      </c>
      <c r="H2895" t="str">
        <f>IFERROR(VLOOKUP($G2895,'Team Colors'!$A:$B,2,0),"#c9c9c9")</f>
        <v>#002244</v>
      </c>
      <c r="I2895">
        <f>INDEX('Raw Election Data'!$A$1:$AN$3144,MATCH($C2895&amp;" "&amp;$B2895,'Raw Election Data'!$C$1:$C$3144,0),MATCH('Joined Data'!I$1,'Raw Election Data'!$A$1:$AN$1,0))</f>
        <v>34332</v>
      </c>
      <c r="J2895">
        <f>INDEX('Raw Election Data'!$A$1:$AN$3144,MATCH($C2895&amp;" "&amp;$B2895,'Raw Election Data'!$C$1:$C$3144,0),MATCH('Joined Data'!J$1,'Raw Election Data'!$A$1:$AN$1,0))</f>
        <v>4170</v>
      </c>
      <c r="K2895">
        <f>INDEX('Raw Election Data'!$A$1:$AN$3144,MATCH($C2895&amp;" "&amp;$B2895,'Raw Election Data'!$C$1:$C$3144,0),MATCH('Joined Data'!K$1,'Raw Election Data'!$A$1:$AN$1,0))</f>
        <v>10314</v>
      </c>
      <c r="L2895">
        <f>INDEX('Raw Election Data'!$A$1:$AN$3144,MATCH($C2895&amp;" "&amp;$B2895,'Raw Election Data'!$C$1:$C$3144,0),MATCH('Joined Data'!L$1,'Raw Election Data'!$A$1:$AN$1,0))</f>
        <v>15112</v>
      </c>
      <c r="M2895">
        <f>INDEX('Raw Election Data'!$A$1:$AN$3144,MATCH($C2895&amp;" "&amp;$B2895,'Raw Election Data'!$C$1:$C$3144,0),MATCH('Joined Data'!M$1,'Raw Election Data'!$A$1:$AN$1,0))</f>
        <v>0.27593965060878772</v>
      </c>
      <c r="N2895">
        <f>INDEX('Raw Election Data'!$A$1:$AN$3144,MATCH($C2895&amp;" "&amp;$B2895,'Raw Election Data'!$C$1:$C$3144,0),MATCH('Joined Data'!N$1,'Raw Election Data'!$A$1:$AN$1,0))</f>
        <v>0.68250397035468502</v>
      </c>
      <c r="O2895">
        <f>INDEX('Raw Election Data'!$A$1:$AN$3144,MATCH($C2895&amp;" "&amp;$B2895,'Raw Election Data'!$C$1:$C$3144,0),MATCH('Joined Data'!O$1,'Raw Election Data'!$A$1:$AN$1,0))</f>
        <v>-6144</v>
      </c>
      <c r="P2895">
        <f>INDEX('Raw Election Data'!$A$1:$AN$3144,MATCH($C2895&amp;" "&amp;$B2895,'Raw Election Data'!$C$1:$C$3144,0),MATCH('Joined Data'!P$1,'Raw Election Data'!$A$1:$AN$1,0))</f>
        <v>6144</v>
      </c>
      <c r="Q2895">
        <f>INDEX('Raw Election Data'!$A$1:$AN$3144,MATCH($C2895&amp;" "&amp;$B2895,'Raw Election Data'!$C$1:$C$3144,0),MATCH('Joined Data'!Q$1,'Raw Election Data'!$A$1:$AN$1,0))</f>
        <v>-0.4065643197458973</v>
      </c>
      <c r="R2895">
        <f>INDEX('Raw Election Data'!$A$1:$AN$3144,MATCH($C2895&amp;" "&amp;$B2895,'Raw Election Data'!$C$1:$C$3144,0),MATCH('Joined Data'!R$1,'Raw Election Data'!$A$1:$AN$1,0))</f>
        <v>0.4065643197458973</v>
      </c>
    </row>
    <row r="2896" spans="1:18" ht="13.5" hidden="1" customHeight="1" x14ac:dyDescent="0.15">
      <c r="A2896" t="s">
        <v>385</v>
      </c>
      <c r="B2896" t="s">
        <v>7069</v>
      </c>
      <c r="C2896" t="str">
        <f>INDEX(FIPS!$A$1:$E$3236,MATCH($F2896,FIPS!$D$1:$D$3236,0),5)</f>
        <v>Rappahannock County</v>
      </c>
      <c r="D2896" t="s">
        <v>386</v>
      </c>
      <c r="E2896" s="15" t="s">
        <v>98</v>
      </c>
      <c r="F2896" t="s">
        <v>7203</v>
      </c>
      <c r="G2896" t="s">
        <v>7793</v>
      </c>
      <c r="H2896" t="str">
        <f>IFERROR(VLOOKUP($G2896,'Team Colors'!$A:$B,2,0),"#c9c9c9")</f>
        <v>#773141</v>
      </c>
      <c r="I2896">
        <f>INDEX('Raw Election Data'!$A$1:$AN$3144,MATCH($C2896&amp;" "&amp;$B2896,'Raw Election Data'!$C$1:$C$3144,0),MATCH('Joined Data'!I$1,'Raw Election Data'!$A$1:$AN$1,0))</f>
        <v>7378</v>
      </c>
      <c r="J2896">
        <f>INDEX('Raw Election Data'!$A$1:$AN$3144,MATCH($C2896&amp;" "&amp;$B2896,'Raw Election Data'!$C$1:$C$3144,0),MATCH('Joined Data'!J$1,'Raw Election Data'!$A$1:$AN$1,0))</f>
        <v>1741</v>
      </c>
      <c r="K2896">
        <f>INDEX('Raw Election Data'!$A$1:$AN$3144,MATCH($C2896&amp;" "&amp;$B2896,'Raw Election Data'!$C$1:$C$3144,0),MATCH('Joined Data'!K$1,'Raw Election Data'!$A$1:$AN$1,0))</f>
        <v>2532</v>
      </c>
      <c r="L2896">
        <f>INDEX('Raw Election Data'!$A$1:$AN$3144,MATCH($C2896&amp;" "&amp;$B2896,'Raw Election Data'!$C$1:$C$3144,0),MATCH('Joined Data'!L$1,'Raw Election Data'!$A$1:$AN$1,0))</f>
        <v>4444</v>
      </c>
      <c r="M2896">
        <f>INDEX('Raw Election Data'!$A$1:$AN$3144,MATCH($C2896&amp;" "&amp;$B2896,'Raw Election Data'!$C$1:$C$3144,0),MATCH('Joined Data'!M$1,'Raw Election Data'!$A$1:$AN$1,0))</f>
        <v>0.39176417641764177</v>
      </c>
      <c r="N2896">
        <f>INDEX('Raw Election Data'!$A$1:$AN$3144,MATCH($C2896&amp;" "&amp;$B2896,'Raw Election Data'!$C$1:$C$3144,0),MATCH('Joined Data'!N$1,'Raw Election Data'!$A$1:$AN$1,0))</f>
        <v>0.56975697569756978</v>
      </c>
      <c r="O2896">
        <f>INDEX('Raw Election Data'!$A$1:$AN$3144,MATCH($C2896&amp;" "&amp;$B2896,'Raw Election Data'!$C$1:$C$3144,0),MATCH('Joined Data'!O$1,'Raw Election Data'!$A$1:$AN$1,0))</f>
        <v>-791</v>
      </c>
      <c r="P2896">
        <f>INDEX('Raw Election Data'!$A$1:$AN$3144,MATCH($C2896&amp;" "&amp;$B2896,'Raw Election Data'!$C$1:$C$3144,0),MATCH('Joined Data'!P$1,'Raw Election Data'!$A$1:$AN$1,0))</f>
        <v>791</v>
      </c>
      <c r="Q2896">
        <f>INDEX('Raw Election Data'!$A$1:$AN$3144,MATCH($C2896&amp;" "&amp;$B2896,'Raw Election Data'!$C$1:$C$3144,0),MATCH('Joined Data'!Q$1,'Raw Election Data'!$A$1:$AN$1,0))</f>
        <v>-0.177992799279928</v>
      </c>
      <c r="R2896">
        <f>INDEX('Raw Election Data'!$A$1:$AN$3144,MATCH($C2896&amp;" "&amp;$B2896,'Raw Election Data'!$C$1:$C$3144,0),MATCH('Joined Data'!R$1,'Raw Election Data'!$A$1:$AN$1,0))</f>
        <v>0.177992799279928</v>
      </c>
    </row>
    <row r="2897" spans="1:18" ht="13.5" hidden="1" customHeight="1" x14ac:dyDescent="0.15">
      <c r="A2897" t="s">
        <v>385</v>
      </c>
      <c r="B2897" t="s">
        <v>7069</v>
      </c>
      <c r="C2897" t="str">
        <f>INDEX(FIPS!$A$1:$E$3236,MATCH($F2897,FIPS!$D$1:$D$3236,0),5)</f>
        <v>Richmond County</v>
      </c>
      <c r="D2897" t="s">
        <v>386</v>
      </c>
      <c r="E2897" s="15" t="s">
        <v>99</v>
      </c>
      <c r="F2897" t="s">
        <v>7204</v>
      </c>
      <c r="G2897" t="s">
        <v>7793</v>
      </c>
      <c r="H2897" t="str">
        <f>IFERROR(VLOOKUP($G2897,'Team Colors'!$A:$B,2,0),"#c9c9c9")</f>
        <v>#773141</v>
      </c>
      <c r="I2897">
        <f>INDEX('Raw Election Data'!$A$1:$AN$3144,MATCH($C2897&amp;" "&amp;$B2897,'Raw Election Data'!$C$1:$C$3144,0),MATCH('Joined Data'!I$1,'Raw Election Data'!$A$1:$AN$1,0))</f>
        <v>8908</v>
      </c>
      <c r="J2897">
        <f>INDEX('Raw Election Data'!$A$1:$AN$3144,MATCH($C2897&amp;" "&amp;$B2897,'Raw Election Data'!$C$1:$C$3144,0),MATCH('Joined Data'!J$1,'Raw Election Data'!$A$1:$AN$1,0))</f>
        <v>1347</v>
      </c>
      <c r="K2897">
        <f>INDEX('Raw Election Data'!$A$1:$AN$3144,MATCH($C2897&amp;" "&amp;$B2897,'Raw Election Data'!$C$1:$C$3144,0),MATCH('Joined Data'!K$1,'Raw Election Data'!$A$1:$AN$1,0))</f>
        <v>2213</v>
      </c>
      <c r="L2897">
        <f>INDEX('Raw Election Data'!$A$1:$AN$3144,MATCH($C2897&amp;" "&amp;$B2897,'Raw Election Data'!$C$1:$C$3144,0),MATCH('Joined Data'!L$1,'Raw Election Data'!$A$1:$AN$1,0))</f>
        <v>3651</v>
      </c>
      <c r="M2897">
        <f>INDEX('Raw Election Data'!$A$1:$AN$3144,MATCH($C2897&amp;" "&amp;$B2897,'Raw Election Data'!$C$1:$C$3144,0),MATCH('Joined Data'!M$1,'Raw Election Data'!$A$1:$AN$1,0))</f>
        <v>0.36894001643385371</v>
      </c>
      <c r="N2897">
        <f>INDEX('Raw Election Data'!$A$1:$AN$3144,MATCH($C2897&amp;" "&amp;$B2897,'Raw Election Data'!$C$1:$C$3144,0),MATCH('Joined Data'!N$1,'Raw Election Data'!$A$1:$AN$1,0))</f>
        <v>0.60613530539578198</v>
      </c>
      <c r="O2897">
        <f>INDEX('Raw Election Data'!$A$1:$AN$3144,MATCH($C2897&amp;" "&amp;$B2897,'Raw Election Data'!$C$1:$C$3144,0),MATCH('Joined Data'!O$1,'Raw Election Data'!$A$1:$AN$1,0))</f>
        <v>-866</v>
      </c>
      <c r="P2897">
        <f>INDEX('Raw Election Data'!$A$1:$AN$3144,MATCH($C2897&amp;" "&amp;$B2897,'Raw Election Data'!$C$1:$C$3144,0),MATCH('Joined Data'!P$1,'Raw Election Data'!$A$1:$AN$1,0))</f>
        <v>866</v>
      </c>
      <c r="Q2897">
        <f>INDEX('Raw Election Data'!$A$1:$AN$3144,MATCH($C2897&amp;" "&amp;$B2897,'Raw Election Data'!$C$1:$C$3144,0),MATCH('Joined Data'!Q$1,'Raw Election Data'!$A$1:$AN$1,0))</f>
        <v>-0.23719528896192826</v>
      </c>
      <c r="R2897">
        <f>INDEX('Raw Election Data'!$A$1:$AN$3144,MATCH($C2897&amp;" "&amp;$B2897,'Raw Election Data'!$C$1:$C$3144,0),MATCH('Joined Data'!R$1,'Raw Election Data'!$A$1:$AN$1,0))</f>
        <v>0.23719528896192826</v>
      </c>
    </row>
    <row r="2898" spans="1:18" ht="13.5" hidden="1" customHeight="1" x14ac:dyDescent="0.15">
      <c r="A2898" t="s">
        <v>385</v>
      </c>
      <c r="B2898" t="s">
        <v>7069</v>
      </c>
      <c r="C2898" t="str">
        <f>INDEX(FIPS!$A$1:$E$3236,MATCH($F2898,FIPS!$D$1:$D$3236,0),5)</f>
        <v>Roanoke County</v>
      </c>
      <c r="D2898" t="s">
        <v>386</v>
      </c>
      <c r="E2898" s="15" t="s">
        <v>100</v>
      </c>
      <c r="F2898" t="s">
        <v>7206</v>
      </c>
      <c r="G2898" t="s">
        <v>7793</v>
      </c>
      <c r="H2898" t="str">
        <f>IFERROR(VLOOKUP($G2898,'Team Colors'!$A:$B,2,0),"#c9c9c9")</f>
        <v>#773141</v>
      </c>
      <c r="I2898">
        <f>INDEX('Raw Election Data'!$A$1:$AN$3144,MATCH($C2898&amp;" "&amp;$B2898,'Raw Election Data'!$C$1:$C$3144,0),MATCH('Joined Data'!I$1,'Raw Election Data'!$A$1:$AN$1,0))</f>
        <v>94409</v>
      </c>
      <c r="J2898">
        <f>INDEX('Raw Election Data'!$A$1:$AN$3144,MATCH($C2898&amp;" "&amp;$B2898,'Raw Election Data'!$C$1:$C$3144,0),MATCH('Joined Data'!J$1,'Raw Election Data'!$A$1:$AN$1,0))</f>
        <v>16787</v>
      </c>
      <c r="K2898">
        <f>INDEX('Raw Election Data'!$A$1:$AN$3144,MATCH($C2898&amp;" "&amp;$B2898,'Raw Election Data'!$C$1:$C$3144,0),MATCH('Joined Data'!K$1,'Raw Election Data'!$A$1:$AN$1,0))</f>
        <v>30857</v>
      </c>
      <c r="L2898">
        <f>INDEX('Raw Election Data'!$A$1:$AN$3144,MATCH($C2898&amp;" "&amp;$B2898,'Raw Election Data'!$C$1:$C$3144,0),MATCH('Joined Data'!L$1,'Raw Election Data'!$A$1:$AN$1,0))</f>
        <v>50149</v>
      </c>
      <c r="M2898">
        <f>INDEX('Raw Election Data'!$A$1:$AN$3144,MATCH($C2898&amp;" "&amp;$B2898,'Raw Election Data'!$C$1:$C$3144,0),MATCH('Joined Data'!M$1,'Raw Election Data'!$A$1:$AN$1,0))</f>
        <v>0.33474246744700792</v>
      </c>
      <c r="N2898">
        <f>INDEX('Raw Election Data'!$A$1:$AN$3144,MATCH($C2898&amp;" "&amp;$B2898,'Raw Election Data'!$C$1:$C$3144,0),MATCH('Joined Data'!N$1,'Raw Election Data'!$A$1:$AN$1,0))</f>
        <v>0.61530638696683881</v>
      </c>
      <c r="O2898">
        <f>INDEX('Raw Election Data'!$A$1:$AN$3144,MATCH($C2898&amp;" "&amp;$B2898,'Raw Election Data'!$C$1:$C$3144,0),MATCH('Joined Data'!O$1,'Raw Election Data'!$A$1:$AN$1,0))</f>
        <v>-14070</v>
      </c>
      <c r="P2898">
        <f>INDEX('Raw Election Data'!$A$1:$AN$3144,MATCH($C2898&amp;" "&amp;$B2898,'Raw Election Data'!$C$1:$C$3144,0),MATCH('Joined Data'!P$1,'Raw Election Data'!$A$1:$AN$1,0))</f>
        <v>14070</v>
      </c>
      <c r="Q2898">
        <f>INDEX('Raw Election Data'!$A$1:$AN$3144,MATCH($C2898&amp;" "&amp;$B2898,'Raw Election Data'!$C$1:$C$3144,0),MATCH('Joined Data'!Q$1,'Raw Election Data'!$A$1:$AN$1,0))</f>
        <v>-0.2805639195198309</v>
      </c>
      <c r="R2898">
        <f>INDEX('Raw Election Data'!$A$1:$AN$3144,MATCH($C2898&amp;" "&amp;$B2898,'Raw Election Data'!$C$1:$C$3144,0),MATCH('Joined Data'!R$1,'Raw Election Data'!$A$1:$AN$1,0))</f>
        <v>0.2805639195198309</v>
      </c>
    </row>
    <row r="2899" spans="1:18" ht="13.5" hidden="1" customHeight="1" x14ac:dyDescent="0.15">
      <c r="A2899" t="s">
        <v>385</v>
      </c>
      <c r="B2899" t="s">
        <v>7069</v>
      </c>
      <c r="C2899" t="str">
        <f>INDEX(FIPS!$A$1:$E$3236,MATCH($F2899,FIPS!$D$1:$D$3236,0),5)</f>
        <v>Rockbridge County</v>
      </c>
      <c r="D2899" t="s">
        <v>386</v>
      </c>
      <c r="E2899" s="15" t="s">
        <v>101</v>
      </c>
      <c r="F2899" t="s">
        <v>7208</v>
      </c>
      <c r="G2899" t="s">
        <v>439</v>
      </c>
      <c r="H2899" t="str">
        <f>IFERROR(VLOOKUP($G2899,'Team Colors'!$A:$B,2,0),"#c9c9c9")</f>
        <v>#002244</v>
      </c>
      <c r="I2899">
        <f>INDEX('Raw Election Data'!$A$1:$AN$3144,MATCH($C2899&amp;" "&amp;$B2899,'Raw Election Data'!$C$1:$C$3144,0),MATCH('Joined Data'!I$1,'Raw Election Data'!$A$1:$AN$1,0))</f>
        <v>22354</v>
      </c>
      <c r="J2899">
        <f>INDEX('Raw Election Data'!$A$1:$AN$3144,MATCH($C2899&amp;" "&amp;$B2899,'Raw Election Data'!$C$1:$C$3144,0),MATCH('Joined Data'!J$1,'Raw Election Data'!$A$1:$AN$1,0))</f>
        <v>3506</v>
      </c>
      <c r="K2899">
        <f>INDEX('Raw Election Data'!$A$1:$AN$3144,MATCH($C2899&amp;" "&amp;$B2899,'Raw Election Data'!$C$1:$C$3144,0),MATCH('Joined Data'!K$1,'Raw Election Data'!$A$1:$AN$1,0))</f>
        <v>6671</v>
      </c>
      <c r="L2899">
        <f>INDEX('Raw Election Data'!$A$1:$AN$3144,MATCH($C2899&amp;" "&amp;$B2899,'Raw Election Data'!$C$1:$C$3144,0),MATCH('Joined Data'!L$1,'Raw Election Data'!$A$1:$AN$1,0))</f>
        <v>10685</v>
      </c>
      <c r="M2899">
        <f>INDEX('Raw Election Data'!$A$1:$AN$3144,MATCH($C2899&amp;" "&amp;$B2899,'Raw Election Data'!$C$1:$C$3144,0),MATCH('Joined Data'!M$1,'Raw Election Data'!$A$1:$AN$1,0))</f>
        <v>0.32812353766963032</v>
      </c>
      <c r="N2899">
        <f>INDEX('Raw Election Data'!$A$1:$AN$3144,MATCH($C2899&amp;" "&amp;$B2899,'Raw Election Data'!$C$1:$C$3144,0),MATCH('Joined Data'!N$1,'Raw Election Data'!$A$1:$AN$1,0))</f>
        <v>0.62433317735142724</v>
      </c>
      <c r="O2899">
        <f>INDEX('Raw Election Data'!$A$1:$AN$3144,MATCH($C2899&amp;" "&amp;$B2899,'Raw Election Data'!$C$1:$C$3144,0),MATCH('Joined Data'!O$1,'Raw Election Data'!$A$1:$AN$1,0))</f>
        <v>-3165</v>
      </c>
      <c r="P2899">
        <f>INDEX('Raw Election Data'!$A$1:$AN$3144,MATCH($C2899&amp;" "&amp;$B2899,'Raw Election Data'!$C$1:$C$3144,0),MATCH('Joined Data'!P$1,'Raw Election Data'!$A$1:$AN$1,0))</f>
        <v>3165</v>
      </c>
      <c r="Q2899">
        <f>INDEX('Raw Election Data'!$A$1:$AN$3144,MATCH($C2899&amp;" "&amp;$B2899,'Raw Election Data'!$C$1:$C$3144,0),MATCH('Joined Data'!Q$1,'Raw Election Data'!$A$1:$AN$1,0))</f>
        <v>-0.29620963968179692</v>
      </c>
      <c r="R2899">
        <f>INDEX('Raw Election Data'!$A$1:$AN$3144,MATCH($C2899&amp;" "&amp;$B2899,'Raw Election Data'!$C$1:$C$3144,0),MATCH('Joined Data'!R$1,'Raw Election Data'!$A$1:$AN$1,0))</f>
        <v>0.29620963968179692</v>
      </c>
    </row>
    <row r="2900" spans="1:18" ht="13.5" hidden="1" customHeight="1" x14ac:dyDescent="0.15">
      <c r="A2900" t="s">
        <v>385</v>
      </c>
      <c r="B2900" t="s">
        <v>7069</v>
      </c>
      <c r="C2900" t="str">
        <f>INDEX(FIPS!$A$1:$E$3236,MATCH($F2900,FIPS!$D$1:$D$3236,0),5)</f>
        <v>Rockingham County</v>
      </c>
      <c r="D2900" t="s">
        <v>386</v>
      </c>
      <c r="E2900" s="15" t="s">
        <v>102</v>
      </c>
      <c r="F2900" t="s">
        <v>7209</v>
      </c>
      <c r="G2900" t="s">
        <v>7793</v>
      </c>
      <c r="H2900" t="str">
        <f>IFERROR(VLOOKUP($G2900,'Team Colors'!$A:$B,2,0),"#c9c9c9")</f>
        <v>#773141</v>
      </c>
      <c r="I2900">
        <f>INDEX('Raw Election Data'!$A$1:$AN$3144,MATCH($C2900&amp;" "&amp;$B2900,'Raw Election Data'!$C$1:$C$3144,0),MATCH('Joined Data'!I$1,'Raw Election Data'!$A$1:$AN$1,0))</f>
        <v>78593</v>
      </c>
      <c r="J2900">
        <f>INDEX('Raw Election Data'!$A$1:$AN$3144,MATCH($C2900&amp;" "&amp;$B2900,'Raw Election Data'!$C$1:$C$3144,0),MATCH('Joined Data'!J$1,'Raw Election Data'!$A$1:$AN$1,0))</f>
        <v>9361</v>
      </c>
      <c r="K2900">
        <f>INDEX('Raw Election Data'!$A$1:$AN$3144,MATCH($C2900&amp;" "&amp;$B2900,'Raw Election Data'!$C$1:$C$3144,0),MATCH('Joined Data'!K$1,'Raw Election Data'!$A$1:$AN$1,0))</f>
        <v>25269</v>
      </c>
      <c r="L2900">
        <f>INDEX('Raw Election Data'!$A$1:$AN$3144,MATCH($C2900&amp;" "&amp;$B2900,'Raw Election Data'!$C$1:$C$3144,0),MATCH('Joined Data'!L$1,'Raw Election Data'!$A$1:$AN$1,0))</f>
        <v>36536</v>
      </c>
      <c r="M2900">
        <f>INDEX('Raw Election Data'!$A$1:$AN$3144,MATCH($C2900&amp;" "&amp;$B2900,'Raw Election Data'!$C$1:$C$3144,0),MATCH('Joined Data'!M$1,'Raw Election Data'!$A$1:$AN$1,0))</f>
        <v>0.25621305014232537</v>
      </c>
      <c r="N2900">
        <f>INDEX('Raw Election Data'!$A$1:$AN$3144,MATCH($C2900&amp;" "&amp;$B2900,'Raw Election Data'!$C$1:$C$3144,0),MATCH('Joined Data'!N$1,'Raw Election Data'!$A$1:$AN$1,0))</f>
        <v>0.69161922487409677</v>
      </c>
      <c r="O2900">
        <f>INDEX('Raw Election Data'!$A$1:$AN$3144,MATCH($C2900&amp;" "&amp;$B2900,'Raw Election Data'!$C$1:$C$3144,0),MATCH('Joined Data'!O$1,'Raw Election Data'!$A$1:$AN$1,0))</f>
        <v>-15908</v>
      </c>
      <c r="P2900">
        <f>INDEX('Raw Election Data'!$A$1:$AN$3144,MATCH($C2900&amp;" "&amp;$B2900,'Raw Election Data'!$C$1:$C$3144,0),MATCH('Joined Data'!P$1,'Raw Election Data'!$A$1:$AN$1,0))</f>
        <v>15908</v>
      </c>
      <c r="Q2900">
        <f>INDEX('Raw Election Data'!$A$1:$AN$3144,MATCH($C2900&amp;" "&amp;$B2900,'Raw Election Data'!$C$1:$C$3144,0),MATCH('Joined Data'!Q$1,'Raw Election Data'!$A$1:$AN$1,0))</f>
        <v>-0.4354061747317714</v>
      </c>
      <c r="R2900">
        <f>INDEX('Raw Election Data'!$A$1:$AN$3144,MATCH($C2900&amp;" "&amp;$B2900,'Raw Election Data'!$C$1:$C$3144,0),MATCH('Joined Data'!R$1,'Raw Election Data'!$A$1:$AN$1,0))</f>
        <v>0.4354061747317714</v>
      </c>
    </row>
    <row r="2901" spans="1:18" ht="13.5" hidden="1" customHeight="1" x14ac:dyDescent="0.15">
      <c r="A2901" t="s">
        <v>385</v>
      </c>
      <c r="B2901" t="s">
        <v>7069</v>
      </c>
      <c r="C2901" t="str">
        <f>INDEX(FIPS!$A$1:$E$3236,MATCH($F2901,FIPS!$D$1:$D$3236,0),5)</f>
        <v>Russell County</v>
      </c>
      <c r="D2901" t="s">
        <v>386</v>
      </c>
      <c r="E2901" s="15" t="s">
        <v>103</v>
      </c>
      <c r="F2901" t="s">
        <v>7212</v>
      </c>
      <c r="G2901" t="s">
        <v>7784</v>
      </c>
      <c r="H2901" t="str">
        <f>IFERROR(VLOOKUP($G2901,'Team Colors'!$A:$B,2,0),"#c9c9c9")</f>
        <v>#ffb612</v>
      </c>
      <c r="I2901">
        <f>INDEX('Raw Election Data'!$A$1:$AN$3144,MATCH($C2901&amp;" "&amp;$B2901,'Raw Election Data'!$C$1:$C$3144,0),MATCH('Joined Data'!I$1,'Raw Election Data'!$A$1:$AN$1,0))</f>
        <v>27891</v>
      </c>
      <c r="J2901">
        <f>INDEX('Raw Election Data'!$A$1:$AN$3144,MATCH($C2901&amp;" "&amp;$B2901,'Raw Election Data'!$C$1:$C$3144,0),MATCH('Joined Data'!J$1,'Raw Election Data'!$A$1:$AN$1,0))</f>
        <v>2328</v>
      </c>
      <c r="K2901">
        <f>INDEX('Raw Election Data'!$A$1:$AN$3144,MATCH($C2901&amp;" "&amp;$B2901,'Raw Election Data'!$C$1:$C$3144,0),MATCH('Joined Data'!K$1,'Raw Election Data'!$A$1:$AN$1,0))</f>
        <v>9516</v>
      </c>
      <c r="L2901">
        <f>INDEX('Raw Election Data'!$A$1:$AN$3144,MATCH($C2901&amp;" "&amp;$B2901,'Raw Election Data'!$C$1:$C$3144,0),MATCH('Joined Data'!L$1,'Raw Election Data'!$A$1:$AN$1,0))</f>
        <v>12195</v>
      </c>
      <c r="M2901">
        <f>INDEX('Raw Election Data'!$A$1:$AN$3144,MATCH($C2901&amp;" "&amp;$B2901,'Raw Election Data'!$C$1:$C$3144,0),MATCH('Joined Data'!M$1,'Raw Election Data'!$A$1:$AN$1,0))</f>
        <v>0.19089790897908979</v>
      </c>
      <c r="N2901">
        <f>INDEX('Raw Election Data'!$A$1:$AN$3144,MATCH($C2901&amp;" "&amp;$B2901,'Raw Election Data'!$C$1:$C$3144,0),MATCH('Joined Data'!N$1,'Raw Election Data'!$A$1:$AN$1,0))</f>
        <v>0.78031980319803196</v>
      </c>
      <c r="O2901">
        <f>INDEX('Raw Election Data'!$A$1:$AN$3144,MATCH($C2901&amp;" "&amp;$B2901,'Raw Election Data'!$C$1:$C$3144,0),MATCH('Joined Data'!O$1,'Raw Election Data'!$A$1:$AN$1,0))</f>
        <v>-7188</v>
      </c>
      <c r="P2901">
        <f>INDEX('Raw Election Data'!$A$1:$AN$3144,MATCH($C2901&amp;" "&amp;$B2901,'Raw Election Data'!$C$1:$C$3144,0),MATCH('Joined Data'!P$1,'Raw Election Data'!$A$1:$AN$1,0))</f>
        <v>7188</v>
      </c>
      <c r="Q2901">
        <f>INDEX('Raw Election Data'!$A$1:$AN$3144,MATCH($C2901&amp;" "&amp;$B2901,'Raw Election Data'!$C$1:$C$3144,0),MATCH('Joined Data'!Q$1,'Raw Election Data'!$A$1:$AN$1,0))</f>
        <v>-0.5894218942189422</v>
      </c>
      <c r="R2901">
        <f>INDEX('Raw Election Data'!$A$1:$AN$3144,MATCH($C2901&amp;" "&amp;$B2901,'Raw Election Data'!$C$1:$C$3144,0),MATCH('Joined Data'!R$1,'Raw Election Data'!$A$1:$AN$1,0))</f>
        <v>0.5894218942189422</v>
      </c>
    </row>
    <row r="2902" spans="1:18" ht="13.5" hidden="1" customHeight="1" x14ac:dyDescent="0.15">
      <c r="A2902" t="s">
        <v>385</v>
      </c>
      <c r="B2902" t="s">
        <v>7069</v>
      </c>
      <c r="C2902" t="str">
        <f>INDEX(FIPS!$A$1:$E$3236,MATCH($F2902,FIPS!$D$1:$D$3236,0),5)</f>
        <v>Scott County</v>
      </c>
      <c r="D2902" t="s">
        <v>386</v>
      </c>
      <c r="E2902" s="15" t="s">
        <v>139</v>
      </c>
      <c r="F2902" t="s">
        <v>7213</v>
      </c>
      <c r="G2902" t="s">
        <v>439</v>
      </c>
      <c r="H2902" t="str">
        <f>IFERROR(VLOOKUP($G2902,'Team Colors'!$A:$B,2,0),"#c9c9c9")</f>
        <v>#002244</v>
      </c>
      <c r="I2902">
        <f>INDEX('Raw Election Data'!$A$1:$AN$3144,MATCH($C2902&amp;" "&amp;$B2902,'Raw Election Data'!$C$1:$C$3144,0),MATCH('Joined Data'!I$1,'Raw Election Data'!$A$1:$AN$1,0))</f>
        <v>22126</v>
      </c>
      <c r="J2902">
        <f>INDEX('Raw Election Data'!$A$1:$AN$3144,MATCH($C2902&amp;" "&amp;$B2902,'Raw Election Data'!$C$1:$C$3144,0),MATCH('Joined Data'!J$1,'Raw Election Data'!$A$1:$AN$1,0))</f>
        <v>1579</v>
      </c>
      <c r="K2902">
        <f>INDEX('Raw Election Data'!$A$1:$AN$3144,MATCH($C2902&amp;" "&amp;$B2902,'Raw Election Data'!$C$1:$C$3144,0),MATCH('Joined Data'!K$1,'Raw Election Data'!$A$1:$AN$1,0))</f>
        <v>8242</v>
      </c>
      <c r="L2902">
        <f>INDEX('Raw Election Data'!$A$1:$AN$3144,MATCH($C2902&amp;" "&amp;$B2902,'Raw Election Data'!$C$1:$C$3144,0),MATCH('Joined Data'!L$1,'Raw Election Data'!$A$1:$AN$1,0))</f>
        <v>10055</v>
      </c>
      <c r="M2902">
        <f>INDEX('Raw Election Data'!$A$1:$AN$3144,MATCH($C2902&amp;" "&amp;$B2902,'Raw Election Data'!$C$1:$C$3144,0),MATCH('Joined Data'!M$1,'Raw Election Data'!$A$1:$AN$1,0))</f>
        <v>0.15703630034808552</v>
      </c>
      <c r="N2902">
        <f>INDEX('Raw Election Data'!$A$1:$AN$3144,MATCH($C2902&amp;" "&amp;$B2902,'Raw Election Data'!$C$1:$C$3144,0),MATCH('Joined Data'!N$1,'Raw Election Data'!$A$1:$AN$1,0))</f>
        <v>0.81969169567379419</v>
      </c>
      <c r="O2902">
        <f>INDEX('Raw Election Data'!$A$1:$AN$3144,MATCH($C2902&amp;" "&amp;$B2902,'Raw Election Data'!$C$1:$C$3144,0),MATCH('Joined Data'!O$1,'Raw Election Data'!$A$1:$AN$1,0))</f>
        <v>-6663</v>
      </c>
      <c r="P2902">
        <f>INDEX('Raw Election Data'!$A$1:$AN$3144,MATCH($C2902&amp;" "&amp;$B2902,'Raw Election Data'!$C$1:$C$3144,0),MATCH('Joined Data'!P$1,'Raw Election Data'!$A$1:$AN$1,0))</f>
        <v>6663</v>
      </c>
      <c r="Q2902">
        <f>INDEX('Raw Election Data'!$A$1:$AN$3144,MATCH($C2902&amp;" "&amp;$B2902,'Raw Election Data'!$C$1:$C$3144,0),MATCH('Joined Data'!Q$1,'Raw Election Data'!$A$1:$AN$1,0))</f>
        <v>-0.66265539532570861</v>
      </c>
      <c r="R2902">
        <f>INDEX('Raw Election Data'!$A$1:$AN$3144,MATCH($C2902&amp;" "&amp;$B2902,'Raw Election Data'!$C$1:$C$3144,0),MATCH('Joined Data'!R$1,'Raw Election Data'!$A$1:$AN$1,0))</f>
        <v>0.66265539532570861</v>
      </c>
    </row>
    <row r="2903" spans="1:18" ht="13.5" hidden="1" customHeight="1" x14ac:dyDescent="0.15">
      <c r="A2903" t="s">
        <v>385</v>
      </c>
      <c r="B2903" t="s">
        <v>7069</v>
      </c>
      <c r="C2903" t="str">
        <f>INDEX(FIPS!$A$1:$E$3236,MATCH($F2903,FIPS!$D$1:$D$3236,0),5)</f>
        <v>Shenandoah County</v>
      </c>
      <c r="D2903" t="s">
        <v>386</v>
      </c>
      <c r="E2903" s="15" t="s">
        <v>140</v>
      </c>
      <c r="F2903" t="s">
        <v>7215</v>
      </c>
      <c r="G2903" t="s">
        <v>7793</v>
      </c>
      <c r="H2903" t="str">
        <f>IFERROR(VLOOKUP($G2903,'Team Colors'!$A:$B,2,0),"#c9c9c9")</f>
        <v>#773141</v>
      </c>
      <c r="I2903">
        <f>INDEX('Raw Election Data'!$A$1:$AN$3144,MATCH($C2903&amp;" "&amp;$B2903,'Raw Election Data'!$C$1:$C$3144,0),MATCH('Joined Data'!I$1,'Raw Election Data'!$A$1:$AN$1,0))</f>
        <v>43190</v>
      </c>
      <c r="J2903">
        <f>INDEX('Raw Election Data'!$A$1:$AN$3144,MATCH($C2903&amp;" "&amp;$B2903,'Raw Election Data'!$C$1:$C$3144,0),MATCH('Joined Data'!J$1,'Raw Election Data'!$A$1:$AN$1,0))</f>
        <v>5269</v>
      </c>
      <c r="K2903">
        <f>INDEX('Raw Election Data'!$A$1:$AN$3144,MATCH($C2903&amp;" "&amp;$B2903,'Raw Election Data'!$C$1:$C$3144,0),MATCH('Joined Data'!K$1,'Raw Election Data'!$A$1:$AN$1,0))</f>
        <v>14078</v>
      </c>
      <c r="L2903">
        <f>INDEX('Raw Election Data'!$A$1:$AN$3144,MATCH($C2903&amp;" "&amp;$B2903,'Raw Election Data'!$C$1:$C$3144,0),MATCH('Joined Data'!L$1,'Raw Election Data'!$A$1:$AN$1,0))</f>
        <v>20335</v>
      </c>
      <c r="M2903">
        <f>INDEX('Raw Election Data'!$A$1:$AN$3144,MATCH($C2903&amp;" "&amp;$B2903,'Raw Election Data'!$C$1:$C$3144,0),MATCH('Joined Data'!M$1,'Raw Election Data'!$A$1:$AN$1,0))</f>
        <v>0.2591099090238505</v>
      </c>
      <c r="N2903">
        <f>INDEX('Raw Election Data'!$A$1:$AN$3144,MATCH($C2903&amp;" "&amp;$B2903,'Raw Election Data'!$C$1:$C$3144,0),MATCH('Joined Data'!N$1,'Raw Election Data'!$A$1:$AN$1,0))</f>
        <v>0.69230390951561349</v>
      </c>
      <c r="O2903">
        <f>INDEX('Raw Election Data'!$A$1:$AN$3144,MATCH($C2903&amp;" "&amp;$B2903,'Raw Election Data'!$C$1:$C$3144,0),MATCH('Joined Data'!O$1,'Raw Election Data'!$A$1:$AN$1,0))</f>
        <v>-8809</v>
      </c>
      <c r="P2903">
        <f>INDEX('Raw Election Data'!$A$1:$AN$3144,MATCH($C2903&amp;" "&amp;$B2903,'Raw Election Data'!$C$1:$C$3144,0),MATCH('Joined Data'!P$1,'Raw Election Data'!$A$1:$AN$1,0))</f>
        <v>8809</v>
      </c>
      <c r="Q2903">
        <f>INDEX('Raw Election Data'!$A$1:$AN$3144,MATCH($C2903&amp;" "&amp;$B2903,'Raw Election Data'!$C$1:$C$3144,0),MATCH('Joined Data'!Q$1,'Raw Election Data'!$A$1:$AN$1,0))</f>
        <v>-0.43319400049176299</v>
      </c>
      <c r="R2903">
        <f>INDEX('Raw Election Data'!$A$1:$AN$3144,MATCH($C2903&amp;" "&amp;$B2903,'Raw Election Data'!$C$1:$C$3144,0),MATCH('Joined Data'!R$1,'Raw Election Data'!$A$1:$AN$1,0))</f>
        <v>0.43319400049176299</v>
      </c>
    </row>
    <row r="2904" spans="1:18" ht="13.5" hidden="1" customHeight="1" x14ac:dyDescent="0.15">
      <c r="A2904" t="s">
        <v>385</v>
      </c>
      <c r="B2904" t="s">
        <v>7069</v>
      </c>
      <c r="C2904" t="str">
        <f>INDEX(FIPS!$A$1:$E$3236,MATCH($F2904,FIPS!$D$1:$D$3236,0),5)</f>
        <v>Smyth County</v>
      </c>
      <c r="D2904" t="s">
        <v>386</v>
      </c>
      <c r="E2904" s="15" t="s">
        <v>141</v>
      </c>
      <c r="F2904" t="s">
        <v>7217</v>
      </c>
      <c r="G2904" t="s">
        <v>439</v>
      </c>
      <c r="H2904" t="str">
        <f>IFERROR(VLOOKUP($G2904,'Team Colors'!$A:$B,2,0),"#c9c9c9")</f>
        <v>#002244</v>
      </c>
      <c r="I2904">
        <f>INDEX('Raw Election Data'!$A$1:$AN$3144,MATCH($C2904&amp;" "&amp;$B2904,'Raw Election Data'!$C$1:$C$3144,0),MATCH('Joined Data'!I$1,'Raw Election Data'!$A$1:$AN$1,0))</f>
        <v>31470</v>
      </c>
      <c r="J2904">
        <f>INDEX('Raw Election Data'!$A$1:$AN$3144,MATCH($C2904&amp;" "&amp;$B2904,'Raw Election Data'!$C$1:$C$3144,0),MATCH('Joined Data'!J$1,'Raw Election Data'!$A$1:$AN$1,0))</f>
        <v>2661</v>
      </c>
      <c r="K2904">
        <f>INDEX('Raw Election Data'!$A$1:$AN$3144,MATCH($C2904&amp;" "&amp;$B2904,'Raw Election Data'!$C$1:$C$3144,0),MATCH('Joined Data'!K$1,'Raw Election Data'!$A$1:$AN$1,0))</f>
        <v>9747</v>
      </c>
      <c r="L2904">
        <f>INDEX('Raw Election Data'!$A$1:$AN$3144,MATCH($C2904&amp;" "&amp;$B2904,'Raw Election Data'!$C$1:$C$3144,0),MATCH('Joined Data'!L$1,'Raw Election Data'!$A$1:$AN$1,0))</f>
        <v>12825</v>
      </c>
      <c r="M2904">
        <f>INDEX('Raw Election Data'!$A$1:$AN$3144,MATCH($C2904&amp;" "&amp;$B2904,'Raw Election Data'!$C$1:$C$3144,0),MATCH('Joined Data'!M$1,'Raw Election Data'!$A$1:$AN$1,0))</f>
        <v>0.20748538011695905</v>
      </c>
      <c r="N2904">
        <f>INDEX('Raw Election Data'!$A$1:$AN$3144,MATCH($C2904&amp;" "&amp;$B2904,'Raw Election Data'!$C$1:$C$3144,0),MATCH('Joined Data'!N$1,'Raw Election Data'!$A$1:$AN$1,0))</f>
        <v>0.76</v>
      </c>
      <c r="O2904">
        <f>INDEX('Raw Election Data'!$A$1:$AN$3144,MATCH($C2904&amp;" "&amp;$B2904,'Raw Election Data'!$C$1:$C$3144,0),MATCH('Joined Data'!O$1,'Raw Election Data'!$A$1:$AN$1,0))</f>
        <v>-7086</v>
      </c>
      <c r="P2904">
        <f>INDEX('Raw Election Data'!$A$1:$AN$3144,MATCH($C2904&amp;" "&amp;$B2904,'Raw Election Data'!$C$1:$C$3144,0),MATCH('Joined Data'!P$1,'Raw Election Data'!$A$1:$AN$1,0))</f>
        <v>7086</v>
      </c>
      <c r="Q2904">
        <f>INDEX('Raw Election Data'!$A$1:$AN$3144,MATCH($C2904&amp;" "&amp;$B2904,'Raw Election Data'!$C$1:$C$3144,0),MATCH('Joined Data'!Q$1,'Raw Election Data'!$A$1:$AN$1,0))</f>
        <v>-0.55251461988304096</v>
      </c>
      <c r="R2904">
        <f>INDEX('Raw Election Data'!$A$1:$AN$3144,MATCH($C2904&amp;" "&amp;$B2904,'Raw Election Data'!$C$1:$C$3144,0),MATCH('Joined Data'!R$1,'Raw Election Data'!$A$1:$AN$1,0))</f>
        <v>0.55251461988304096</v>
      </c>
    </row>
    <row r="2905" spans="1:18" ht="13.5" hidden="1" customHeight="1" x14ac:dyDescent="0.15">
      <c r="A2905" t="s">
        <v>385</v>
      </c>
      <c r="B2905" t="s">
        <v>7069</v>
      </c>
      <c r="C2905" t="str">
        <f>INDEX(FIPS!$A$1:$E$3236,MATCH($F2905,FIPS!$D$1:$D$3236,0),5)</f>
        <v>Southampton County</v>
      </c>
      <c r="D2905" t="s">
        <v>386</v>
      </c>
      <c r="E2905" s="15" t="s">
        <v>142</v>
      </c>
      <c r="F2905" t="s">
        <v>7219</v>
      </c>
      <c r="G2905" t="s">
        <v>7793</v>
      </c>
      <c r="H2905" t="str">
        <f>IFERROR(VLOOKUP($G2905,'Team Colors'!$A:$B,2,0),"#c9c9c9")</f>
        <v>#773141</v>
      </c>
      <c r="I2905">
        <f>INDEX('Raw Election Data'!$A$1:$AN$3144,MATCH($C2905&amp;" "&amp;$B2905,'Raw Election Data'!$C$1:$C$3144,0),MATCH('Joined Data'!I$1,'Raw Election Data'!$A$1:$AN$1,0))</f>
        <v>18109</v>
      </c>
      <c r="J2905">
        <f>INDEX('Raw Election Data'!$A$1:$AN$3144,MATCH($C2905&amp;" "&amp;$B2905,'Raw Election Data'!$C$1:$C$3144,0),MATCH('Joined Data'!J$1,'Raw Election Data'!$A$1:$AN$1,0))</f>
        <v>3595</v>
      </c>
      <c r="K2905">
        <f>INDEX('Raw Election Data'!$A$1:$AN$3144,MATCH($C2905&amp;" "&amp;$B2905,'Raw Election Data'!$C$1:$C$3144,0),MATCH('Joined Data'!K$1,'Raw Election Data'!$A$1:$AN$1,0))</f>
        <v>5035</v>
      </c>
      <c r="L2905">
        <f>INDEX('Raw Election Data'!$A$1:$AN$3144,MATCH($C2905&amp;" "&amp;$B2905,'Raw Election Data'!$C$1:$C$3144,0),MATCH('Joined Data'!L$1,'Raw Election Data'!$A$1:$AN$1,0))</f>
        <v>8872</v>
      </c>
      <c r="M2905">
        <f>INDEX('Raw Election Data'!$A$1:$AN$3144,MATCH($C2905&amp;" "&amp;$B2905,'Raw Election Data'!$C$1:$C$3144,0),MATCH('Joined Data'!M$1,'Raw Election Data'!$A$1:$AN$1,0))</f>
        <v>0.40520739404869249</v>
      </c>
      <c r="N2905">
        <f>INDEX('Raw Election Data'!$A$1:$AN$3144,MATCH($C2905&amp;" "&amp;$B2905,'Raw Election Data'!$C$1:$C$3144,0),MATCH('Joined Data'!N$1,'Raw Election Data'!$A$1:$AN$1,0))</f>
        <v>0.56751577998196578</v>
      </c>
      <c r="O2905">
        <f>INDEX('Raw Election Data'!$A$1:$AN$3144,MATCH($C2905&amp;" "&amp;$B2905,'Raw Election Data'!$C$1:$C$3144,0),MATCH('Joined Data'!O$1,'Raw Election Data'!$A$1:$AN$1,0))</f>
        <v>-1440</v>
      </c>
      <c r="P2905">
        <f>INDEX('Raw Election Data'!$A$1:$AN$3144,MATCH($C2905&amp;" "&amp;$B2905,'Raw Election Data'!$C$1:$C$3144,0),MATCH('Joined Data'!P$1,'Raw Election Data'!$A$1:$AN$1,0))</f>
        <v>1440</v>
      </c>
      <c r="Q2905">
        <f>INDEX('Raw Election Data'!$A$1:$AN$3144,MATCH($C2905&amp;" "&amp;$B2905,'Raw Election Data'!$C$1:$C$3144,0),MATCH('Joined Data'!Q$1,'Raw Election Data'!$A$1:$AN$1,0))</f>
        <v>-0.16230838593327329</v>
      </c>
      <c r="R2905">
        <f>INDEX('Raw Election Data'!$A$1:$AN$3144,MATCH($C2905&amp;" "&amp;$B2905,'Raw Election Data'!$C$1:$C$3144,0),MATCH('Joined Data'!R$1,'Raw Election Data'!$A$1:$AN$1,0))</f>
        <v>0.16230838593327329</v>
      </c>
    </row>
    <row r="2906" spans="1:18" ht="13.5" hidden="1" customHeight="1" x14ac:dyDescent="0.15">
      <c r="A2906" t="s">
        <v>385</v>
      </c>
      <c r="B2906" t="s">
        <v>7069</v>
      </c>
      <c r="C2906" t="str">
        <f>INDEX(FIPS!$A$1:$E$3236,MATCH($F2906,FIPS!$D$1:$D$3236,0),5)</f>
        <v>Spotsylvania County</v>
      </c>
      <c r="D2906" t="s">
        <v>386</v>
      </c>
      <c r="E2906" s="15" t="s">
        <v>143</v>
      </c>
      <c r="F2906" t="s">
        <v>7221</v>
      </c>
      <c r="G2906" t="s">
        <v>7793</v>
      </c>
      <c r="H2906" t="str">
        <f>IFERROR(VLOOKUP($G2906,'Team Colors'!$A:$B,2,0),"#c9c9c9")</f>
        <v>#773141</v>
      </c>
      <c r="I2906">
        <f>INDEX('Raw Election Data'!$A$1:$AN$3144,MATCH($C2906&amp;" "&amp;$B2906,'Raw Election Data'!$C$1:$C$3144,0),MATCH('Joined Data'!I$1,'Raw Election Data'!$A$1:$AN$1,0))</f>
        <v>130475</v>
      </c>
      <c r="J2906">
        <f>INDEX('Raw Election Data'!$A$1:$AN$3144,MATCH($C2906&amp;" "&amp;$B2906,'Raw Election Data'!$C$1:$C$3144,0),MATCH('Joined Data'!J$1,'Raw Election Data'!$A$1:$AN$1,0))</f>
        <v>24204</v>
      </c>
      <c r="K2906">
        <f>INDEX('Raw Election Data'!$A$1:$AN$3144,MATCH($C2906&amp;" "&amp;$B2906,'Raw Election Data'!$C$1:$C$3144,0),MATCH('Joined Data'!K$1,'Raw Election Data'!$A$1:$AN$1,0))</f>
        <v>34619</v>
      </c>
      <c r="L2906">
        <f>INDEX('Raw Election Data'!$A$1:$AN$3144,MATCH($C2906&amp;" "&amp;$B2906,'Raw Election Data'!$C$1:$C$3144,0),MATCH('Joined Data'!L$1,'Raw Election Data'!$A$1:$AN$1,0))</f>
        <v>62083</v>
      </c>
      <c r="M2906">
        <f>INDEX('Raw Election Data'!$A$1:$AN$3144,MATCH($C2906&amp;" "&amp;$B2906,'Raw Election Data'!$C$1:$C$3144,0),MATCH('Joined Data'!M$1,'Raw Election Data'!$A$1:$AN$1,0))</f>
        <v>0.3898651804841905</v>
      </c>
      <c r="N2906">
        <f>INDEX('Raw Election Data'!$A$1:$AN$3144,MATCH($C2906&amp;" "&amp;$B2906,'Raw Election Data'!$C$1:$C$3144,0),MATCH('Joined Data'!N$1,'Raw Election Data'!$A$1:$AN$1,0))</f>
        <v>0.55762447046695551</v>
      </c>
      <c r="O2906">
        <f>INDEX('Raw Election Data'!$A$1:$AN$3144,MATCH($C2906&amp;" "&amp;$B2906,'Raw Election Data'!$C$1:$C$3144,0),MATCH('Joined Data'!O$1,'Raw Election Data'!$A$1:$AN$1,0))</f>
        <v>-10415</v>
      </c>
      <c r="P2906">
        <f>INDEX('Raw Election Data'!$A$1:$AN$3144,MATCH($C2906&amp;" "&amp;$B2906,'Raw Election Data'!$C$1:$C$3144,0),MATCH('Joined Data'!P$1,'Raw Election Data'!$A$1:$AN$1,0))</f>
        <v>10415</v>
      </c>
      <c r="Q2906">
        <f>INDEX('Raw Election Data'!$A$1:$AN$3144,MATCH($C2906&amp;" "&amp;$B2906,'Raw Election Data'!$C$1:$C$3144,0),MATCH('Joined Data'!Q$1,'Raw Election Data'!$A$1:$AN$1,0))</f>
        <v>-0.16775928998276501</v>
      </c>
      <c r="R2906">
        <f>INDEX('Raw Election Data'!$A$1:$AN$3144,MATCH($C2906&amp;" "&amp;$B2906,'Raw Election Data'!$C$1:$C$3144,0),MATCH('Joined Data'!R$1,'Raw Election Data'!$A$1:$AN$1,0))</f>
        <v>0.16775928998276501</v>
      </c>
    </row>
    <row r="2907" spans="1:18" ht="13.5" hidden="1" customHeight="1" x14ac:dyDescent="0.15">
      <c r="A2907" t="s">
        <v>385</v>
      </c>
      <c r="B2907" t="s">
        <v>7069</v>
      </c>
      <c r="C2907" t="str">
        <f>INDEX(FIPS!$A$1:$E$3236,MATCH($F2907,FIPS!$D$1:$D$3236,0),5)</f>
        <v>Stafford County</v>
      </c>
      <c r="D2907" t="s">
        <v>386</v>
      </c>
      <c r="E2907" s="15" t="s">
        <v>144</v>
      </c>
      <c r="F2907" t="s">
        <v>7222</v>
      </c>
      <c r="G2907" t="s">
        <v>7793</v>
      </c>
      <c r="H2907" t="str">
        <f>IFERROR(VLOOKUP($G2907,'Team Colors'!$A:$B,2,0),"#c9c9c9")</f>
        <v>#773141</v>
      </c>
      <c r="I2907">
        <f>INDEX('Raw Election Data'!$A$1:$AN$3144,MATCH($C2907&amp;" "&amp;$B2907,'Raw Election Data'!$C$1:$C$3144,0),MATCH('Joined Data'!I$1,'Raw Election Data'!$A$1:$AN$1,0))</f>
        <v>142003</v>
      </c>
      <c r="J2907">
        <f>INDEX('Raw Election Data'!$A$1:$AN$3144,MATCH($C2907&amp;" "&amp;$B2907,'Raw Election Data'!$C$1:$C$3144,0),MATCH('Joined Data'!J$1,'Raw Election Data'!$A$1:$AN$1,0))</f>
        <v>27879</v>
      </c>
      <c r="K2907">
        <f>INDEX('Raw Election Data'!$A$1:$AN$3144,MATCH($C2907&amp;" "&amp;$B2907,'Raw Election Data'!$C$1:$C$3144,0),MATCH('Joined Data'!K$1,'Raw Election Data'!$A$1:$AN$1,0))</f>
        <v>33840</v>
      </c>
      <c r="L2907">
        <f>INDEX('Raw Election Data'!$A$1:$AN$3144,MATCH($C2907&amp;" "&amp;$B2907,'Raw Election Data'!$C$1:$C$3144,0),MATCH('Joined Data'!L$1,'Raw Election Data'!$A$1:$AN$1,0))</f>
        <v>65350</v>
      </c>
      <c r="M2907">
        <f>INDEX('Raw Election Data'!$A$1:$AN$3144,MATCH($C2907&amp;" "&amp;$B2907,'Raw Election Data'!$C$1:$C$3144,0),MATCH('Joined Data'!M$1,'Raw Election Data'!$A$1:$AN$1,0))</f>
        <v>0.42661055853098701</v>
      </c>
      <c r="N2907">
        <f>INDEX('Raw Election Data'!$A$1:$AN$3144,MATCH($C2907&amp;" "&amp;$B2907,'Raw Election Data'!$C$1:$C$3144,0),MATCH('Joined Data'!N$1,'Raw Election Data'!$A$1:$AN$1,0))</f>
        <v>0.51782708492731444</v>
      </c>
      <c r="O2907">
        <f>INDEX('Raw Election Data'!$A$1:$AN$3144,MATCH($C2907&amp;" "&amp;$B2907,'Raw Election Data'!$C$1:$C$3144,0),MATCH('Joined Data'!O$1,'Raw Election Data'!$A$1:$AN$1,0))</f>
        <v>-5961</v>
      </c>
      <c r="P2907">
        <f>INDEX('Raw Election Data'!$A$1:$AN$3144,MATCH($C2907&amp;" "&amp;$B2907,'Raw Election Data'!$C$1:$C$3144,0),MATCH('Joined Data'!P$1,'Raw Election Data'!$A$1:$AN$1,0))</f>
        <v>5961</v>
      </c>
      <c r="Q2907">
        <f>INDEX('Raw Election Data'!$A$1:$AN$3144,MATCH($C2907&amp;" "&amp;$B2907,'Raw Election Data'!$C$1:$C$3144,0),MATCH('Joined Data'!Q$1,'Raw Election Data'!$A$1:$AN$1,0))</f>
        <v>-9.1216526396327435E-2</v>
      </c>
      <c r="R2907">
        <f>INDEX('Raw Election Data'!$A$1:$AN$3144,MATCH($C2907&amp;" "&amp;$B2907,'Raw Election Data'!$C$1:$C$3144,0),MATCH('Joined Data'!R$1,'Raw Election Data'!$A$1:$AN$1,0))</f>
        <v>9.1216526396327435E-2</v>
      </c>
    </row>
    <row r="2908" spans="1:18" ht="13.5" hidden="1" customHeight="1" x14ac:dyDescent="0.15">
      <c r="A2908" t="s">
        <v>385</v>
      </c>
      <c r="B2908" t="s">
        <v>7069</v>
      </c>
      <c r="C2908" t="str">
        <f>INDEX(FIPS!$A$1:$E$3236,MATCH($F2908,FIPS!$D$1:$D$3236,0),5)</f>
        <v>Surry County</v>
      </c>
      <c r="D2908" t="s">
        <v>386</v>
      </c>
      <c r="E2908" s="15" t="s">
        <v>145</v>
      </c>
      <c r="F2908" t="s">
        <v>7223</v>
      </c>
      <c r="G2908" t="s">
        <v>439</v>
      </c>
      <c r="H2908" t="str">
        <f>IFERROR(VLOOKUP($G2908,'Team Colors'!$A:$B,2,0),"#c9c9c9")</f>
        <v>#002244</v>
      </c>
      <c r="I2908">
        <f>INDEX('Raw Election Data'!$A$1:$AN$3144,MATCH($C2908&amp;" "&amp;$B2908,'Raw Election Data'!$C$1:$C$3144,0),MATCH('Joined Data'!I$1,'Raw Election Data'!$A$1:$AN$1,0))</f>
        <v>6709</v>
      </c>
      <c r="J2908">
        <f>INDEX('Raw Election Data'!$A$1:$AN$3144,MATCH($C2908&amp;" "&amp;$B2908,'Raw Election Data'!$C$1:$C$3144,0),MATCH('Joined Data'!J$1,'Raw Election Data'!$A$1:$AN$1,0))</f>
        <v>2069</v>
      </c>
      <c r="K2908">
        <f>INDEX('Raw Election Data'!$A$1:$AN$3144,MATCH($C2908&amp;" "&amp;$B2908,'Raw Election Data'!$C$1:$C$3144,0),MATCH('Joined Data'!K$1,'Raw Election Data'!$A$1:$AN$1,0))</f>
        <v>1785</v>
      </c>
      <c r="L2908">
        <f>INDEX('Raw Election Data'!$A$1:$AN$3144,MATCH($C2908&amp;" "&amp;$B2908,'Raw Election Data'!$C$1:$C$3144,0),MATCH('Joined Data'!L$1,'Raw Election Data'!$A$1:$AN$1,0))</f>
        <v>3976</v>
      </c>
      <c r="M2908">
        <f>INDEX('Raw Election Data'!$A$1:$AN$3144,MATCH($C2908&amp;" "&amp;$B2908,'Raw Election Data'!$C$1:$C$3144,0),MATCH('Joined Data'!M$1,'Raw Election Data'!$A$1:$AN$1,0))</f>
        <v>0.5203722334004024</v>
      </c>
      <c r="N2908">
        <f>INDEX('Raw Election Data'!$A$1:$AN$3144,MATCH($C2908&amp;" "&amp;$B2908,'Raw Election Data'!$C$1:$C$3144,0),MATCH('Joined Data'!N$1,'Raw Election Data'!$A$1:$AN$1,0))</f>
        <v>0.448943661971831</v>
      </c>
      <c r="O2908">
        <f>INDEX('Raw Election Data'!$A$1:$AN$3144,MATCH($C2908&amp;" "&amp;$B2908,'Raw Election Data'!$C$1:$C$3144,0),MATCH('Joined Data'!O$1,'Raw Election Data'!$A$1:$AN$1,0))</f>
        <v>284</v>
      </c>
      <c r="P2908">
        <f>INDEX('Raw Election Data'!$A$1:$AN$3144,MATCH($C2908&amp;" "&amp;$B2908,'Raw Election Data'!$C$1:$C$3144,0),MATCH('Joined Data'!P$1,'Raw Election Data'!$A$1:$AN$1,0))</f>
        <v>-284</v>
      </c>
      <c r="Q2908">
        <f>INDEX('Raw Election Data'!$A$1:$AN$3144,MATCH($C2908&amp;" "&amp;$B2908,'Raw Election Data'!$C$1:$C$3144,0),MATCH('Joined Data'!Q$1,'Raw Election Data'!$A$1:$AN$1,0))</f>
        <v>7.1428571428571397E-2</v>
      </c>
      <c r="R2908">
        <f>INDEX('Raw Election Data'!$A$1:$AN$3144,MATCH($C2908&amp;" "&amp;$B2908,'Raw Election Data'!$C$1:$C$3144,0),MATCH('Joined Data'!R$1,'Raw Election Data'!$A$1:$AN$1,0))</f>
        <v>-7.1428571428571397E-2</v>
      </c>
    </row>
    <row r="2909" spans="1:18" ht="13.5" hidden="1" customHeight="1" x14ac:dyDescent="0.15">
      <c r="A2909" t="s">
        <v>385</v>
      </c>
      <c r="B2909" t="s">
        <v>7069</v>
      </c>
      <c r="C2909" t="str">
        <f>INDEX(FIPS!$A$1:$E$3236,MATCH($F2909,FIPS!$D$1:$D$3236,0),5)</f>
        <v>Sussex County</v>
      </c>
      <c r="D2909" t="s">
        <v>386</v>
      </c>
      <c r="E2909" s="15" t="s">
        <v>146</v>
      </c>
      <c r="F2909" t="s">
        <v>7224</v>
      </c>
      <c r="G2909" t="s">
        <v>439</v>
      </c>
      <c r="H2909" t="str">
        <f>IFERROR(VLOOKUP($G2909,'Team Colors'!$A:$B,2,0),"#c9c9c9")</f>
        <v>#002244</v>
      </c>
      <c r="I2909">
        <f>INDEX('Raw Election Data'!$A$1:$AN$3144,MATCH($C2909&amp;" "&amp;$B2909,'Raw Election Data'!$C$1:$C$3144,0),MATCH('Joined Data'!I$1,'Raw Election Data'!$A$1:$AN$1,0))</f>
        <v>11715</v>
      </c>
      <c r="J2909">
        <f>INDEX('Raw Election Data'!$A$1:$AN$3144,MATCH($C2909&amp;" "&amp;$B2909,'Raw Election Data'!$C$1:$C$3144,0),MATCH('Joined Data'!J$1,'Raw Election Data'!$A$1:$AN$1,0))</f>
        <v>2874</v>
      </c>
      <c r="K2909">
        <f>INDEX('Raw Election Data'!$A$1:$AN$3144,MATCH($C2909&amp;" "&amp;$B2909,'Raw Election Data'!$C$1:$C$3144,0),MATCH('Joined Data'!K$1,'Raw Election Data'!$A$1:$AN$1,0))</f>
        <v>2055</v>
      </c>
      <c r="L2909">
        <f>INDEX('Raw Election Data'!$A$1:$AN$3144,MATCH($C2909&amp;" "&amp;$B2909,'Raw Election Data'!$C$1:$C$3144,0),MATCH('Joined Data'!L$1,'Raw Election Data'!$A$1:$AN$1,0))</f>
        <v>5036</v>
      </c>
      <c r="M2909">
        <f>INDEX('Raw Election Data'!$A$1:$AN$3144,MATCH($C2909&amp;" "&amp;$B2909,'Raw Election Data'!$C$1:$C$3144,0),MATCH('Joined Data'!M$1,'Raw Election Data'!$A$1:$AN$1,0))</f>
        <v>0.57069102462271648</v>
      </c>
      <c r="N2909">
        <f>INDEX('Raw Election Data'!$A$1:$AN$3144,MATCH($C2909&amp;" "&amp;$B2909,'Raw Election Data'!$C$1:$C$3144,0),MATCH('Joined Data'!N$1,'Raw Election Data'!$A$1:$AN$1,0))</f>
        <v>0.40806195393169181</v>
      </c>
      <c r="O2909">
        <f>INDEX('Raw Election Data'!$A$1:$AN$3144,MATCH($C2909&amp;" "&amp;$B2909,'Raw Election Data'!$C$1:$C$3144,0),MATCH('Joined Data'!O$1,'Raw Election Data'!$A$1:$AN$1,0))</f>
        <v>819</v>
      </c>
      <c r="P2909">
        <f>INDEX('Raw Election Data'!$A$1:$AN$3144,MATCH($C2909&amp;" "&amp;$B2909,'Raw Election Data'!$C$1:$C$3144,0),MATCH('Joined Data'!P$1,'Raw Election Data'!$A$1:$AN$1,0))</f>
        <v>-819</v>
      </c>
      <c r="Q2909">
        <f>INDEX('Raw Election Data'!$A$1:$AN$3144,MATCH($C2909&amp;" "&amp;$B2909,'Raw Election Data'!$C$1:$C$3144,0),MATCH('Joined Data'!Q$1,'Raw Election Data'!$A$1:$AN$1,0))</f>
        <v>0.16262907069102467</v>
      </c>
      <c r="R2909">
        <f>INDEX('Raw Election Data'!$A$1:$AN$3144,MATCH($C2909&amp;" "&amp;$B2909,'Raw Election Data'!$C$1:$C$3144,0),MATCH('Joined Data'!R$1,'Raw Election Data'!$A$1:$AN$1,0))</f>
        <v>-0.16262907069102467</v>
      </c>
    </row>
    <row r="2910" spans="1:18" ht="13.5" hidden="1" customHeight="1" x14ac:dyDescent="0.15">
      <c r="A2910" t="s">
        <v>385</v>
      </c>
      <c r="B2910" t="s">
        <v>7069</v>
      </c>
      <c r="C2910" t="str">
        <f>INDEX(FIPS!$A$1:$E$3236,MATCH($F2910,FIPS!$D$1:$D$3236,0),5)</f>
        <v>Tazewell County</v>
      </c>
      <c r="D2910" t="s">
        <v>386</v>
      </c>
      <c r="E2910" s="15" t="s">
        <v>91</v>
      </c>
      <c r="F2910" t="s">
        <v>7225</v>
      </c>
      <c r="G2910" t="s">
        <v>7784</v>
      </c>
      <c r="H2910" t="str">
        <f>IFERROR(VLOOKUP($G2910,'Team Colors'!$A:$B,2,0),"#c9c9c9")</f>
        <v>#ffb612</v>
      </c>
      <c r="I2910">
        <f>INDEX('Raw Election Data'!$A$1:$AN$3144,MATCH($C2910&amp;" "&amp;$B2910,'Raw Election Data'!$C$1:$C$3144,0),MATCH('Joined Data'!I$1,'Raw Election Data'!$A$1:$AN$1,0))</f>
        <v>42899</v>
      </c>
      <c r="J2910">
        <f>INDEX('Raw Election Data'!$A$1:$AN$3144,MATCH($C2910&amp;" "&amp;$B2910,'Raw Election Data'!$C$1:$C$3144,0),MATCH('Joined Data'!J$1,'Raw Election Data'!$A$1:$AN$1,0))</f>
        <v>2895</v>
      </c>
      <c r="K2910">
        <f>INDEX('Raw Election Data'!$A$1:$AN$3144,MATCH($C2910&amp;" "&amp;$B2910,'Raw Election Data'!$C$1:$C$3144,0),MATCH('Joined Data'!K$1,'Raw Election Data'!$A$1:$AN$1,0))</f>
        <v>15160</v>
      </c>
      <c r="L2910">
        <f>INDEX('Raw Election Data'!$A$1:$AN$3144,MATCH($C2910&amp;" "&amp;$B2910,'Raw Election Data'!$C$1:$C$3144,0),MATCH('Joined Data'!L$1,'Raw Election Data'!$A$1:$AN$1,0))</f>
        <v>18495</v>
      </c>
      <c r="M2910">
        <f>INDEX('Raw Election Data'!$A$1:$AN$3144,MATCH($C2910&amp;" "&amp;$B2910,'Raw Election Data'!$C$1:$C$3144,0),MATCH('Joined Data'!M$1,'Raw Election Data'!$A$1:$AN$1,0))</f>
        <v>0.15652879156528793</v>
      </c>
      <c r="N2910">
        <f>INDEX('Raw Election Data'!$A$1:$AN$3144,MATCH($C2910&amp;" "&amp;$B2910,'Raw Election Data'!$C$1:$C$3144,0),MATCH('Joined Data'!N$1,'Raw Election Data'!$A$1:$AN$1,0))</f>
        <v>0.81968099486347656</v>
      </c>
      <c r="O2910">
        <f>INDEX('Raw Election Data'!$A$1:$AN$3144,MATCH($C2910&amp;" "&amp;$B2910,'Raw Election Data'!$C$1:$C$3144,0),MATCH('Joined Data'!O$1,'Raw Election Data'!$A$1:$AN$1,0))</f>
        <v>-12265</v>
      </c>
      <c r="P2910">
        <f>INDEX('Raw Election Data'!$A$1:$AN$3144,MATCH($C2910&amp;" "&amp;$B2910,'Raw Election Data'!$C$1:$C$3144,0),MATCH('Joined Data'!P$1,'Raw Election Data'!$A$1:$AN$1,0))</f>
        <v>12265</v>
      </c>
      <c r="Q2910">
        <f>INDEX('Raw Election Data'!$A$1:$AN$3144,MATCH($C2910&amp;" "&amp;$B2910,'Raw Election Data'!$C$1:$C$3144,0),MATCH('Joined Data'!Q$1,'Raw Election Data'!$A$1:$AN$1,0))</f>
        <v>-0.66315220329818869</v>
      </c>
      <c r="R2910">
        <f>INDEX('Raw Election Data'!$A$1:$AN$3144,MATCH($C2910&amp;" "&amp;$B2910,'Raw Election Data'!$C$1:$C$3144,0),MATCH('Joined Data'!R$1,'Raw Election Data'!$A$1:$AN$1,0))</f>
        <v>0.66315220329818869</v>
      </c>
    </row>
    <row r="2911" spans="1:18" ht="13.5" hidden="1" customHeight="1" x14ac:dyDescent="0.15">
      <c r="A2911" t="s">
        <v>385</v>
      </c>
      <c r="B2911" t="s">
        <v>7069</v>
      </c>
      <c r="C2911" t="str">
        <f>INDEX(FIPS!$A$1:$E$3236,MATCH($F2911,FIPS!$D$1:$D$3236,0),5)</f>
        <v>Warren County</v>
      </c>
      <c r="D2911" t="s">
        <v>386</v>
      </c>
      <c r="E2911" s="15" t="s">
        <v>147</v>
      </c>
      <c r="F2911" t="s">
        <v>7228</v>
      </c>
      <c r="G2911" t="s">
        <v>7793</v>
      </c>
      <c r="H2911" t="str">
        <f>IFERROR(VLOOKUP($G2911,'Team Colors'!$A:$B,2,0),"#c9c9c9")</f>
        <v>#773141</v>
      </c>
      <c r="I2911">
        <f>INDEX('Raw Election Data'!$A$1:$AN$3144,MATCH($C2911&amp;" "&amp;$B2911,'Raw Election Data'!$C$1:$C$3144,0),MATCH('Joined Data'!I$1,'Raw Election Data'!$A$1:$AN$1,0))</f>
        <v>39083</v>
      </c>
      <c r="J2911">
        <f>INDEX('Raw Election Data'!$A$1:$AN$3144,MATCH($C2911&amp;" "&amp;$B2911,'Raw Election Data'!$C$1:$C$3144,0),MATCH('Joined Data'!J$1,'Raw Election Data'!$A$1:$AN$1,0))</f>
        <v>5165</v>
      </c>
      <c r="K2911">
        <f>INDEX('Raw Election Data'!$A$1:$AN$3144,MATCH($C2911&amp;" "&amp;$B2911,'Raw Election Data'!$C$1:$C$3144,0),MATCH('Joined Data'!K$1,'Raw Election Data'!$A$1:$AN$1,0))</f>
        <v>11762</v>
      </c>
      <c r="L2911">
        <f>INDEX('Raw Election Data'!$A$1:$AN$3144,MATCH($C2911&amp;" "&amp;$B2911,'Raw Election Data'!$C$1:$C$3144,0),MATCH('Joined Data'!L$1,'Raw Election Data'!$A$1:$AN$1,0))</f>
        <v>17791</v>
      </c>
      <c r="M2911">
        <f>INDEX('Raw Election Data'!$A$1:$AN$3144,MATCH($C2911&amp;" "&amp;$B2911,'Raw Election Data'!$C$1:$C$3144,0),MATCH('Joined Data'!M$1,'Raw Election Data'!$A$1:$AN$1,0))</f>
        <v>0.29031532797481874</v>
      </c>
      <c r="N2911">
        <f>INDEX('Raw Election Data'!$A$1:$AN$3144,MATCH($C2911&amp;" "&amp;$B2911,'Raw Election Data'!$C$1:$C$3144,0),MATCH('Joined Data'!N$1,'Raw Election Data'!$A$1:$AN$1,0))</f>
        <v>0.6611207914113878</v>
      </c>
      <c r="O2911">
        <f>INDEX('Raw Election Data'!$A$1:$AN$3144,MATCH($C2911&amp;" "&amp;$B2911,'Raw Election Data'!$C$1:$C$3144,0),MATCH('Joined Data'!O$1,'Raw Election Data'!$A$1:$AN$1,0))</f>
        <v>-6597</v>
      </c>
      <c r="P2911">
        <f>INDEX('Raw Election Data'!$A$1:$AN$3144,MATCH($C2911&amp;" "&amp;$B2911,'Raw Election Data'!$C$1:$C$3144,0),MATCH('Joined Data'!P$1,'Raw Election Data'!$A$1:$AN$1,0))</f>
        <v>6597</v>
      </c>
      <c r="Q2911">
        <f>INDEX('Raw Election Data'!$A$1:$AN$3144,MATCH($C2911&amp;" "&amp;$B2911,'Raw Election Data'!$C$1:$C$3144,0),MATCH('Joined Data'!Q$1,'Raw Election Data'!$A$1:$AN$1,0))</f>
        <v>-0.37080546343656906</v>
      </c>
      <c r="R2911">
        <f>INDEX('Raw Election Data'!$A$1:$AN$3144,MATCH($C2911&amp;" "&amp;$B2911,'Raw Election Data'!$C$1:$C$3144,0),MATCH('Joined Data'!R$1,'Raw Election Data'!$A$1:$AN$1,0))</f>
        <v>0.37080546343656906</v>
      </c>
    </row>
    <row r="2912" spans="1:18" ht="13.5" hidden="1" customHeight="1" x14ac:dyDescent="0.15">
      <c r="A2912" t="s">
        <v>385</v>
      </c>
      <c r="B2912" t="s">
        <v>7069</v>
      </c>
      <c r="C2912" t="str">
        <f>INDEX(FIPS!$A$1:$E$3236,MATCH($F2912,FIPS!$D$1:$D$3236,0),5)</f>
        <v>Washington County</v>
      </c>
      <c r="D2912" t="s">
        <v>386</v>
      </c>
      <c r="E2912" s="15" t="s">
        <v>149</v>
      </c>
      <c r="F2912" t="s">
        <v>7229</v>
      </c>
      <c r="G2912" t="s">
        <v>7784</v>
      </c>
      <c r="H2912" t="str">
        <f>IFERROR(VLOOKUP($G2912,'Team Colors'!$A:$B,2,0),"#c9c9c9")</f>
        <v>#ffb612</v>
      </c>
      <c r="I2912">
        <f>INDEX('Raw Election Data'!$A$1:$AN$3144,MATCH($C2912&amp;" "&amp;$B2912,'Raw Election Data'!$C$1:$C$3144,0),MATCH('Joined Data'!I$1,'Raw Election Data'!$A$1:$AN$1,0))</f>
        <v>54591</v>
      </c>
      <c r="J2912">
        <f>INDEX('Raw Election Data'!$A$1:$AN$3144,MATCH($C2912&amp;" "&amp;$B2912,'Raw Election Data'!$C$1:$C$3144,0),MATCH('Joined Data'!J$1,'Raw Election Data'!$A$1:$AN$1,0))</f>
        <v>5548</v>
      </c>
      <c r="K2912">
        <f>INDEX('Raw Election Data'!$A$1:$AN$3144,MATCH($C2912&amp;" "&amp;$B2912,'Raw Election Data'!$C$1:$C$3144,0),MATCH('Joined Data'!K$1,'Raw Election Data'!$A$1:$AN$1,0))</f>
        <v>19309</v>
      </c>
      <c r="L2912">
        <f>INDEX('Raw Election Data'!$A$1:$AN$3144,MATCH($C2912&amp;" "&amp;$B2912,'Raw Election Data'!$C$1:$C$3144,0),MATCH('Joined Data'!L$1,'Raw Election Data'!$A$1:$AN$1,0))</f>
        <v>25715</v>
      </c>
      <c r="M2912">
        <f>INDEX('Raw Election Data'!$A$1:$AN$3144,MATCH($C2912&amp;" "&amp;$B2912,'Raw Election Data'!$C$1:$C$3144,0),MATCH('Joined Data'!M$1,'Raw Election Data'!$A$1:$AN$1,0))</f>
        <v>0.21574956251215244</v>
      </c>
      <c r="N2912">
        <f>INDEX('Raw Election Data'!$A$1:$AN$3144,MATCH($C2912&amp;" "&amp;$B2912,'Raw Election Data'!$C$1:$C$3144,0),MATCH('Joined Data'!N$1,'Raw Election Data'!$A$1:$AN$1,0))</f>
        <v>0.7508846976472876</v>
      </c>
      <c r="O2912">
        <f>INDEX('Raw Election Data'!$A$1:$AN$3144,MATCH($C2912&amp;" "&amp;$B2912,'Raw Election Data'!$C$1:$C$3144,0),MATCH('Joined Data'!O$1,'Raw Election Data'!$A$1:$AN$1,0))</f>
        <v>-13761</v>
      </c>
      <c r="P2912">
        <f>INDEX('Raw Election Data'!$A$1:$AN$3144,MATCH($C2912&amp;" "&amp;$B2912,'Raw Election Data'!$C$1:$C$3144,0),MATCH('Joined Data'!P$1,'Raw Election Data'!$A$1:$AN$1,0))</f>
        <v>13761</v>
      </c>
      <c r="Q2912">
        <f>INDEX('Raw Election Data'!$A$1:$AN$3144,MATCH($C2912&amp;" "&amp;$B2912,'Raw Election Data'!$C$1:$C$3144,0),MATCH('Joined Data'!Q$1,'Raw Election Data'!$A$1:$AN$1,0))</f>
        <v>-0.53513513513513522</v>
      </c>
      <c r="R2912">
        <f>INDEX('Raw Election Data'!$A$1:$AN$3144,MATCH($C2912&amp;" "&amp;$B2912,'Raw Election Data'!$C$1:$C$3144,0),MATCH('Joined Data'!R$1,'Raw Election Data'!$A$1:$AN$1,0))</f>
        <v>0.53513513513513522</v>
      </c>
    </row>
    <row r="2913" spans="1:18" ht="13.5" hidden="1" customHeight="1" x14ac:dyDescent="0.15">
      <c r="A2913" t="s">
        <v>385</v>
      </c>
      <c r="B2913" t="s">
        <v>7069</v>
      </c>
      <c r="C2913" t="str">
        <f>INDEX(FIPS!$A$1:$E$3236,MATCH($F2913,FIPS!$D$1:$D$3236,0),5)</f>
        <v>Westmoreland County</v>
      </c>
      <c r="D2913" t="s">
        <v>386</v>
      </c>
      <c r="E2913" s="15" t="s">
        <v>150</v>
      </c>
      <c r="F2913" t="s">
        <v>7230</v>
      </c>
      <c r="G2913" t="s">
        <v>7793</v>
      </c>
      <c r="H2913" t="str">
        <f>IFERROR(VLOOKUP($G2913,'Team Colors'!$A:$B,2,0),"#c9c9c9")</f>
        <v>#773141</v>
      </c>
      <c r="I2913">
        <f>INDEX('Raw Election Data'!$A$1:$AN$3144,MATCH($C2913&amp;" "&amp;$B2913,'Raw Election Data'!$C$1:$C$3144,0),MATCH('Joined Data'!I$1,'Raw Election Data'!$A$1:$AN$1,0))</f>
        <v>17629</v>
      </c>
      <c r="J2913">
        <f>INDEX('Raw Election Data'!$A$1:$AN$3144,MATCH($C2913&amp;" "&amp;$B2913,'Raw Election Data'!$C$1:$C$3144,0),MATCH('Joined Data'!J$1,'Raw Election Data'!$A$1:$AN$1,0))</f>
        <v>3723</v>
      </c>
      <c r="K2913">
        <f>INDEX('Raw Election Data'!$A$1:$AN$3144,MATCH($C2913&amp;" "&amp;$B2913,'Raw Election Data'!$C$1:$C$3144,0),MATCH('Joined Data'!K$1,'Raw Election Data'!$A$1:$AN$1,0))</f>
        <v>4331</v>
      </c>
      <c r="L2913">
        <f>INDEX('Raw Election Data'!$A$1:$AN$3144,MATCH($C2913&amp;" "&amp;$B2913,'Raw Election Data'!$C$1:$C$3144,0),MATCH('Joined Data'!L$1,'Raw Election Data'!$A$1:$AN$1,0))</f>
        <v>8291</v>
      </c>
      <c r="M2913">
        <f>INDEX('Raw Election Data'!$A$1:$AN$3144,MATCH($C2913&amp;" "&amp;$B2913,'Raw Election Data'!$C$1:$C$3144,0),MATCH('Joined Data'!M$1,'Raw Election Data'!$A$1:$AN$1,0))</f>
        <v>0.44904112893498976</v>
      </c>
      <c r="N2913">
        <f>INDEX('Raw Election Data'!$A$1:$AN$3144,MATCH($C2913&amp;" "&amp;$B2913,'Raw Election Data'!$C$1:$C$3144,0),MATCH('Joined Data'!N$1,'Raw Election Data'!$A$1:$AN$1,0))</f>
        <v>0.52237365818357251</v>
      </c>
      <c r="O2913">
        <f>INDEX('Raw Election Data'!$A$1:$AN$3144,MATCH($C2913&amp;" "&amp;$B2913,'Raw Election Data'!$C$1:$C$3144,0),MATCH('Joined Data'!O$1,'Raw Election Data'!$A$1:$AN$1,0))</f>
        <v>-608</v>
      </c>
      <c r="P2913">
        <f>INDEX('Raw Election Data'!$A$1:$AN$3144,MATCH($C2913&amp;" "&amp;$B2913,'Raw Election Data'!$C$1:$C$3144,0),MATCH('Joined Data'!P$1,'Raw Election Data'!$A$1:$AN$1,0))</f>
        <v>608</v>
      </c>
      <c r="Q2913">
        <f>INDEX('Raw Election Data'!$A$1:$AN$3144,MATCH($C2913&amp;" "&amp;$B2913,'Raw Election Data'!$C$1:$C$3144,0),MATCH('Joined Data'!Q$1,'Raw Election Data'!$A$1:$AN$1,0))</f>
        <v>-7.3332529248582745E-2</v>
      </c>
      <c r="R2913">
        <f>INDEX('Raw Election Data'!$A$1:$AN$3144,MATCH($C2913&amp;" "&amp;$B2913,'Raw Election Data'!$C$1:$C$3144,0),MATCH('Joined Data'!R$1,'Raw Election Data'!$A$1:$AN$1,0))</f>
        <v>7.3332529248582745E-2</v>
      </c>
    </row>
    <row r="2914" spans="1:18" ht="13.5" hidden="1" customHeight="1" x14ac:dyDescent="0.15">
      <c r="A2914" t="s">
        <v>385</v>
      </c>
      <c r="B2914" t="s">
        <v>7069</v>
      </c>
      <c r="C2914" t="str">
        <f>INDEX(FIPS!$A$1:$E$3236,MATCH($F2914,FIPS!$D$1:$D$3236,0),5)</f>
        <v>Wise County</v>
      </c>
      <c r="D2914" t="s">
        <v>386</v>
      </c>
      <c r="E2914" s="15" t="s">
        <v>151</v>
      </c>
      <c r="F2914" t="s">
        <v>7231</v>
      </c>
      <c r="G2914" t="s">
        <v>439</v>
      </c>
      <c r="H2914" t="str">
        <f>IFERROR(VLOOKUP($G2914,'Team Colors'!$A:$B,2,0),"#c9c9c9")</f>
        <v>#002244</v>
      </c>
      <c r="I2914">
        <f>INDEX('Raw Election Data'!$A$1:$AN$3144,MATCH($C2914&amp;" "&amp;$B2914,'Raw Election Data'!$C$1:$C$3144,0),MATCH('Joined Data'!I$1,'Raw Election Data'!$A$1:$AN$1,0))</f>
        <v>39718</v>
      </c>
      <c r="J2914">
        <f>INDEX('Raw Election Data'!$A$1:$AN$3144,MATCH($C2914&amp;" "&amp;$B2914,'Raw Election Data'!$C$1:$C$3144,0),MATCH('Joined Data'!J$1,'Raw Election Data'!$A$1:$AN$1,0))</f>
        <v>2687</v>
      </c>
      <c r="K2914">
        <f>INDEX('Raw Election Data'!$A$1:$AN$3144,MATCH($C2914&amp;" "&amp;$B2914,'Raw Election Data'!$C$1:$C$3144,0),MATCH('Joined Data'!K$1,'Raw Election Data'!$A$1:$AN$1,0))</f>
        <v>11983</v>
      </c>
      <c r="L2914">
        <f>INDEX('Raw Election Data'!$A$1:$AN$3144,MATCH($C2914&amp;" "&amp;$B2914,'Raw Election Data'!$C$1:$C$3144,0),MATCH('Joined Data'!L$1,'Raw Election Data'!$A$1:$AN$1,0))</f>
        <v>14991</v>
      </c>
      <c r="M2914">
        <f>INDEX('Raw Election Data'!$A$1:$AN$3144,MATCH($C2914&amp;" "&amp;$B2914,'Raw Election Data'!$C$1:$C$3144,0),MATCH('Joined Data'!M$1,'Raw Election Data'!$A$1:$AN$1,0))</f>
        <v>0.17924087786004936</v>
      </c>
      <c r="N2914">
        <f>INDEX('Raw Election Data'!$A$1:$AN$3144,MATCH($C2914&amp;" "&amp;$B2914,'Raw Election Data'!$C$1:$C$3144,0),MATCH('Joined Data'!N$1,'Raw Election Data'!$A$1:$AN$1,0))</f>
        <v>0.79934627443132544</v>
      </c>
      <c r="O2914">
        <f>INDEX('Raw Election Data'!$A$1:$AN$3144,MATCH($C2914&amp;" "&amp;$B2914,'Raw Election Data'!$C$1:$C$3144,0),MATCH('Joined Data'!O$1,'Raw Election Data'!$A$1:$AN$1,0))</f>
        <v>-9296</v>
      </c>
      <c r="P2914">
        <f>INDEX('Raw Election Data'!$A$1:$AN$3144,MATCH($C2914&amp;" "&amp;$B2914,'Raw Election Data'!$C$1:$C$3144,0),MATCH('Joined Data'!P$1,'Raw Election Data'!$A$1:$AN$1,0))</f>
        <v>9296</v>
      </c>
      <c r="Q2914">
        <f>INDEX('Raw Election Data'!$A$1:$AN$3144,MATCH($C2914&amp;" "&amp;$B2914,'Raw Election Data'!$C$1:$C$3144,0),MATCH('Joined Data'!Q$1,'Raw Election Data'!$A$1:$AN$1,0))</f>
        <v>-0.62010539657127606</v>
      </c>
      <c r="R2914">
        <f>INDEX('Raw Election Data'!$A$1:$AN$3144,MATCH($C2914&amp;" "&amp;$B2914,'Raw Election Data'!$C$1:$C$3144,0),MATCH('Joined Data'!R$1,'Raw Election Data'!$A$1:$AN$1,0))</f>
        <v>0.62010539657127606</v>
      </c>
    </row>
    <row r="2915" spans="1:18" ht="13.5" hidden="1" customHeight="1" x14ac:dyDescent="0.15">
      <c r="A2915" t="s">
        <v>385</v>
      </c>
      <c r="B2915" t="s">
        <v>7069</v>
      </c>
      <c r="C2915" t="str">
        <f>INDEX(FIPS!$A$1:$E$3236,MATCH($F2915,FIPS!$D$1:$D$3236,0),5)</f>
        <v>Wythe County</v>
      </c>
      <c r="D2915" t="s">
        <v>386</v>
      </c>
      <c r="E2915" s="15" t="s">
        <v>152</v>
      </c>
      <c r="F2915" t="s">
        <v>7233</v>
      </c>
      <c r="G2915" t="s">
        <v>439</v>
      </c>
      <c r="H2915" t="str">
        <f>IFERROR(VLOOKUP($G2915,'Team Colors'!$A:$B,2,0),"#c9c9c9")</f>
        <v>#002244</v>
      </c>
      <c r="I2915">
        <f>INDEX('Raw Election Data'!$A$1:$AN$3144,MATCH($C2915&amp;" "&amp;$B2915,'Raw Election Data'!$C$1:$C$3144,0),MATCH('Joined Data'!I$1,'Raw Election Data'!$A$1:$AN$1,0))</f>
        <v>29119</v>
      </c>
      <c r="J2915">
        <f>INDEX('Raw Election Data'!$A$1:$AN$3144,MATCH($C2915&amp;" "&amp;$B2915,'Raw Election Data'!$C$1:$C$3144,0),MATCH('Joined Data'!J$1,'Raw Election Data'!$A$1:$AN$1,0))</f>
        <v>2765</v>
      </c>
      <c r="K2915">
        <f>INDEX('Raw Election Data'!$A$1:$AN$3144,MATCH($C2915&amp;" "&amp;$B2915,'Raw Election Data'!$C$1:$C$3144,0),MATCH('Joined Data'!K$1,'Raw Election Data'!$A$1:$AN$1,0))</f>
        <v>10044</v>
      </c>
      <c r="L2915">
        <f>INDEX('Raw Election Data'!$A$1:$AN$3144,MATCH($C2915&amp;" "&amp;$B2915,'Raw Election Data'!$C$1:$C$3144,0),MATCH('Joined Data'!L$1,'Raw Election Data'!$A$1:$AN$1,0))</f>
        <v>13250</v>
      </c>
      <c r="M2915">
        <f>INDEX('Raw Election Data'!$A$1:$AN$3144,MATCH($C2915&amp;" "&amp;$B2915,'Raw Election Data'!$C$1:$C$3144,0),MATCH('Joined Data'!M$1,'Raw Election Data'!$A$1:$AN$1,0))</f>
        <v>0.20867924528301887</v>
      </c>
      <c r="N2915">
        <f>INDEX('Raw Election Data'!$A$1:$AN$3144,MATCH($C2915&amp;" "&amp;$B2915,'Raw Election Data'!$C$1:$C$3144,0),MATCH('Joined Data'!N$1,'Raw Election Data'!$A$1:$AN$1,0))</f>
        <v>0.75803773584905665</v>
      </c>
      <c r="O2915">
        <f>INDEX('Raw Election Data'!$A$1:$AN$3144,MATCH($C2915&amp;" "&amp;$B2915,'Raw Election Data'!$C$1:$C$3144,0),MATCH('Joined Data'!O$1,'Raw Election Data'!$A$1:$AN$1,0))</f>
        <v>-7279</v>
      </c>
      <c r="P2915">
        <f>INDEX('Raw Election Data'!$A$1:$AN$3144,MATCH($C2915&amp;" "&amp;$B2915,'Raw Election Data'!$C$1:$C$3144,0),MATCH('Joined Data'!P$1,'Raw Election Data'!$A$1:$AN$1,0))</f>
        <v>7279</v>
      </c>
      <c r="Q2915">
        <f>INDEX('Raw Election Data'!$A$1:$AN$3144,MATCH($C2915&amp;" "&amp;$B2915,'Raw Election Data'!$C$1:$C$3144,0),MATCH('Joined Data'!Q$1,'Raw Election Data'!$A$1:$AN$1,0))</f>
        <v>-0.5493584905660378</v>
      </c>
      <c r="R2915">
        <f>INDEX('Raw Election Data'!$A$1:$AN$3144,MATCH($C2915&amp;" "&amp;$B2915,'Raw Election Data'!$C$1:$C$3144,0),MATCH('Joined Data'!R$1,'Raw Election Data'!$A$1:$AN$1,0))</f>
        <v>0.5493584905660378</v>
      </c>
    </row>
    <row r="2916" spans="1:18" ht="13.5" hidden="1" customHeight="1" x14ac:dyDescent="0.15">
      <c r="A2916" t="s">
        <v>385</v>
      </c>
      <c r="B2916" t="s">
        <v>7069</v>
      </c>
      <c r="C2916" t="str">
        <f>INDEX(FIPS!$A$1:$E$3236,MATCH($F2916,FIPS!$D$1:$D$3236,0),5)</f>
        <v>York County</v>
      </c>
      <c r="D2916" t="s">
        <v>386</v>
      </c>
      <c r="E2916" s="15" t="s">
        <v>153</v>
      </c>
      <c r="F2916" t="s">
        <v>7234</v>
      </c>
      <c r="G2916" t="s">
        <v>7793</v>
      </c>
      <c r="H2916" t="str">
        <f>IFERROR(VLOOKUP($G2916,'Team Colors'!$A:$B,2,0),"#c9c9c9")</f>
        <v>#773141</v>
      </c>
      <c r="I2916">
        <f>INDEX('Raw Election Data'!$A$1:$AN$3144,MATCH($C2916&amp;" "&amp;$B2916,'Raw Election Data'!$C$1:$C$3144,0),MATCH('Joined Data'!I$1,'Raw Election Data'!$A$1:$AN$1,0))</f>
        <v>67837</v>
      </c>
      <c r="J2916">
        <f>INDEX('Raw Election Data'!$A$1:$AN$3144,MATCH($C2916&amp;" "&amp;$B2916,'Raw Election Data'!$C$1:$C$3144,0),MATCH('Joined Data'!J$1,'Raw Election Data'!$A$1:$AN$1,0))</f>
        <v>12989</v>
      </c>
      <c r="K2916">
        <f>INDEX('Raw Election Data'!$A$1:$AN$3144,MATCH($C2916&amp;" "&amp;$B2916,'Raw Election Data'!$C$1:$C$3144,0),MATCH('Joined Data'!K$1,'Raw Election Data'!$A$1:$AN$1,0))</f>
        <v>18823</v>
      </c>
      <c r="L2916">
        <f>INDEX('Raw Election Data'!$A$1:$AN$3144,MATCH($C2916&amp;" "&amp;$B2916,'Raw Election Data'!$C$1:$C$3144,0),MATCH('Joined Data'!L$1,'Raw Election Data'!$A$1:$AN$1,0))</f>
        <v>34062</v>
      </c>
      <c r="M2916">
        <f>INDEX('Raw Election Data'!$A$1:$AN$3144,MATCH($C2916&amp;" "&amp;$B2916,'Raw Election Data'!$C$1:$C$3144,0),MATCH('Joined Data'!M$1,'Raw Election Data'!$A$1:$AN$1,0))</f>
        <v>0.38133403793083204</v>
      </c>
      <c r="N2916">
        <f>INDEX('Raw Election Data'!$A$1:$AN$3144,MATCH($C2916&amp;" "&amp;$B2916,'Raw Election Data'!$C$1:$C$3144,0),MATCH('Joined Data'!N$1,'Raw Election Data'!$A$1:$AN$1,0))</f>
        <v>0.55260994656802298</v>
      </c>
      <c r="O2916">
        <f>INDEX('Raw Election Data'!$A$1:$AN$3144,MATCH($C2916&amp;" "&amp;$B2916,'Raw Election Data'!$C$1:$C$3144,0),MATCH('Joined Data'!O$1,'Raw Election Data'!$A$1:$AN$1,0))</f>
        <v>-5834</v>
      </c>
      <c r="P2916">
        <f>INDEX('Raw Election Data'!$A$1:$AN$3144,MATCH($C2916&amp;" "&amp;$B2916,'Raw Election Data'!$C$1:$C$3144,0),MATCH('Joined Data'!P$1,'Raw Election Data'!$A$1:$AN$1,0))</f>
        <v>5834</v>
      </c>
      <c r="Q2916">
        <f>INDEX('Raw Election Data'!$A$1:$AN$3144,MATCH($C2916&amp;" "&amp;$B2916,'Raw Election Data'!$C$1:$C$3144,0),MATCH('Joined Data'!Q$1,'Raw Election Data'!$A$1:$AN$1,0))</f>
        <v>-0.17127590863719094</v>
      </c>
      <c r="R2916">
        <f>INDEX('Raw Election Data'!$A$1:$AN$3144,MATCH($C2916&amp;" "&amp;$B2916,'Raw Election Data'!$C$1:$C$3144,0),MATCH('Joined Data'!R$1,'Raw Election Data'!$A$1:$AN$1,0))</f>
        <v>0.17127590863719094</v>
      </c>
    </row>
    <row r="2917" spans="1:18" ht="13.5" hidden="1" customHeight="1" x14ac:dyDescent="0.15">
      <c r="A2917" t="s">
        <v>385</v>
      </c>
      <c r="B2917" t="s">
        <v>7069</v>
      </c>
      <c r="C2917" t="str">
        <f>INDEX(FIPS!$A$1:$E$3236,MATCH($F2917,FIPS!$D$1:$D$3236,0),5)</f>
        <v>Alexandria city</v>
      </c>
      <c r="D2917" t="s">
        <v>386</v>
      </c>
      <c r="E2917" s="15" t="s">
        <v>239</v>
      </c>
      <c r="F2917" t="s">
        <v>7236</v>
      </c>
      <c r="G2917" t="s">
        <v>7793</v>
      </c>
      <c r="H2917" t="str">
        <f>IFERROR(VLOOKUP($G2917,'Team Colors'!$A:$B,2,0),"#c9c9c9")</f>
        <v>#773141</v>
      </c>
      <c r="I2917">
        <f>INDEX('Raw Election Data'!$A$1:$AN$3144,MATCH($C2917&amp;" "&amp;$B2917,'Raw Election Data'!$C$1:$C$3144,0),MATCH('Joined Data'!I$1,'Raw Election Data'!$A$1:$AN$1,0))</f>
        <v>153511</v>
      </c>
      <c r="J2917">
        <f>INDEX('Raw Election Data'!$A$1:$AN$3144,MATCH($C2917&amp;" "&amp;$B2917,'Raw Election Data'!$C$1:$C$3144,0),MATCH('Joined Data'!J$1,'Raw Election Data'!$A$1:$AN$1,0))</f>
        <v>57147</v>
      </c>
      <c r="K2917">
        <f>INDEX('Raw Election Data'!$A$1:$AN$3144,MATCH($C2917&amp;" "&amp;$B2917,'Raw Election Data'!$C$1:$C$3144,0),MATCH('Joined Data'!K$1,'Raw Election Data'!$A$1:$AN$1,0))</f>
        <v>13241</v>
      </c>
      <c r="L2917">
        <f>INDEX('Raw Election Data'!$A$1:$AN$3144,MATCH($C2917&amp;" "&amp;$B2917,'Raw Election Data'!$C$1:$C$3144,0),MATCH('Joined Data'!L$1,'Raw Election Data'!$A$1:$AN$1,0))</f>
        <v>74384</v>
      </c>
      <c r="M2917">
        <f>INDEX('Raw Election Data'!$A$1:$AN$3144,MATCH($C2917&amp;" "&amp;$B2917,'Raw Election Data'!$C$1:$C$3144,0),MATCH('Joined Data'!M$1,'Raw Election Data'!$A$1:$AN$1,0))</f>
        <v>0.76827005807700577</v>
      </c>
      <c r="N2917">
        <f>INDEX('Raw Election Data'!$A$1:$AN$3144,MATCH($C2917&amp;" "&amp;$B2917,'Raw Election Data'!$C$1:$C$3144,0),MATCH('Joined Data'!N$1,'Raw Election Data'!$A$1:$AN$1,0))</f>
        <v>0.17800871155087117</v>
      </c>
      <c r="O2917">
        <f>INDEX('Raw Election Data'!$A$1:$AN$3144,MATCH($C2917&amp;" "&amp;$B2917,'Raw Election Data'!$C$1:$C$3144,0),MATCH('Joined Data'!O$1,'Raw Election Data'!$A$1:$AN$1,0))</f>
        <v>43906</v>
      </c>
      <c r="P2917">
        <f>INDEX('Raw Election Data'!$A$1:$AN$3144,MATCH($C2917&amp;" "&amp;$B2917,'Raw Election Data'!$C$1:$C$3144,0),MATCH('Joined Data'!P$1,'Raw Election Data'!$A$1:$AN$1,0))</f>
        <v>-43906</v>
      </c>
      <c r="Q2917">
        <f>INDEX('Raw Election Data'!$A$1:$AN$3144,MATCH($C2917&amp;" "&amp;$B2917,'Raw Election Data'!$C$1:$C$3144,0),MATCH('Joined Data'!Q$1,'Raw Election Data'!$A$1:$AN$1,0))</f>
        <v>0.5902613465261346</v>
      </c>
      <c r="R2917">
        <f>INDEX('Raw Election Data'!$A$1:$AN$3144,MATCH($C2917&amp;" "&amp;$B2917,'Raw Election Data'!$C$1:$C$3144,0),MATCH('Joined Data'!R$1,'Raw Election Data'!$A$1:$AN$1,0))</f>
        <v>-0.5902613465261346</v>
      </c>
    </row>
    <row r="2918" spans="1:18" ht="13.5" hidden="1" customHeight="1" x14ac:dyDescent="0.15">
      <c r="A2918" t="s">
        <v>385</v>
      </c>
      <c r="B2918" t="s">
        <v>7069</v>
      </c>
      <c r="C2918" t="str">
        <f>INDEX(FIPS!$A$1:$E$3236,MATCH($F2918,FIPS!$D$1:$D$3236,0),5)</f>
        <v>Bedford County</v>
      </c>
      <c r="D2918" t="s">
        <v>386</v>
      </c>
      <c r="E2918" s="15" t="s">
        <v>291</v>
      </c>
      <c r="F2918" t="s">
        <v>7754</v>
      </c>
      <c r="G2918" t="s">
        <v>7793</v>
      </c>
      <c r="H2918" t="str">
        <f>IFERROR(VLOOKUP($G2918,'Team Colors'!$A:$B,2,0),"#c9c9c9")</f>
        <v>#773141</v>
      </c>
      <c r="I2918">
        <f>INDEX('Raw Election Data'!$A$1:$AN$3144,MATCH($C2918&amp;" "&amp;$B2918,'Raw Election Data'!$C$1:$C$3144,0),MATCH('Joined Data'!I$1,'Raw Election Data'!$A$1:$AN$1,0))</f>
        <v>77724</v>
      </c>
      <c r="J2918">
        <f>INDEX('Raw Election Data'!$A$1:$AN$3144,MATCH($C2918&amp;" "&amp;$B2918,'Raw Election Data'!$C$1:$C$3144,0),MATCH('Joined Data'!J$1,'Raw Election Data'!$A$1:$AN$1,0))</f>
        <v>9733</v>
      </c>
      <c r="K2918">
        <f>INDEX('Raw Election Data'!$A$1:$AN$3144,MATCH($C2918&amp;" "&amp;$B2918,'Raw Election Data'!$C$1:$C$3144,0),MATCH('Joined Data'!K$1,'Raw Election Data'!$A$1:$AN$1,0))</f>
        <v>30578</v>
      </c>
      <c r="L2918">
        <f>INDEX('Raw Election Data'!$A$1:$AN$3144,MATCH($C2918&amp;" "&amp;$B2918,'Raw Election Data'!$C$1:$C$3144,0),MATCH('Joined Data'!L$1,'Raw Election Data'!$A$1:$AN$1,0))</f>
        <v>42186</v>
      </c>
      <c r="M2918">
        <f>INDEX('Raw Election Data'!$A$1:$AN$3144,MATCH($C2918&amp;" "&amp;$B2918,'Raw Election Data'!$C$1:$C$3144,0),MATCH('Joined Data'!M$1,'Raw Election Data'!$A$1:$AN$1,0))</f>
        <v>0.23071635139619778</v>
      </c>
      <c r="N2918">
        <f>INDEX('Raw Election Data'!$A$1:$AN$3144,MATCH($C2918&amp;" "&amp;$B2918,'Raw Election Data'!$C$1:$C$3144,0),MATCH('Joined Data'!N$1,'Raw Election Data'!$A$1:$AN$1,0))</f>
        <v>0.72483762385625561</v>
      </c>
      <c r="O2918">
        <f>INDEX('Raw Election Data'!$A$1:$AN$3144,MATCH($C2918&amp;" "&amp;$B2918,'Raw Election Data'!$C$1:$C$3144,0),MATCH('Joined Data'!O$1,'Raw Election Data'!$A$1:$AN$1,0))</f>
        <v>-20845</v>
      </c>
      <c r="P2918">
        <f>INDEX('Raw Election Data'!$A$1:$AN$3144,MATCH($C2918&amp;" "&amp;$B2918,'Raw Election Data'!$C$1:$C$3144,0),MATCH('Joined Data'!P$1,'Raw Election Data'!$A$1:$AN$1,0))</f>
        <v>20845</v>
      </c>
      <c r="Q2918">
        <f>INDEX('Raw Election Data'!$A$1:$AN$3144,MATCH($C2918&amp;" "&amp;$B2918,'Raw Election Data'!$C$1:$C$3144,0),MATCH('Joined Data'!Q$1,'Raw Election Data'!$A$1:$AN$1,0))</f>
        <v>-0.49412127246005783</v>
      </c>
      <c r="R2918">
        <f>INDEX('Raw Election Data'!$A$1:$AN$3144,MATCH($C2918&amp;" "&amp;$B2918,'Raw Election Data'!$C$1:$C$3144,0),MATCH('Joined Data'!R$1,'Raw Election Data'!$A$1:$AN$1,0))</f>
        <v>0.49412127246005783</v>
      </c>
    </row>
    <row r="2919" spans="1:18" ht="13.5" hidden="1" customHeight="1" x14ac:dyDescent="0.15">
      <c r="A2919" t="s">
        <v>385</v>
      </c>
      <c r="B2919" t="s">
        <v>7069</v>
      </c>
      <c r="C2919" t="str">
        <f>INDEX(FIPS!$A$1:$E$3236,MATCH($F2919,FIPS!$D$1:$D$3236,0),5)</f>
        <v>Bristol city</v>
      </c>
      <c r="D2919" t="s">
        <v>386</v>
      </c>
      <c r="E2919" s="15" t="s">
        <v>292</v>
      </c>
      <c r="F2919" t="s">
        <v>7238</v>
      </c>
      <c r="G2919" t="s">
        <v>7784</v>
      </c>
      <c r="H2919" t="str">
        <f>IFERROR(VLOOKUP($G2919,'Team Colors'!$A:$B,2,0),"#c9c9c9")</f>
        <v>#ffb612</v>
      </c>
      <c r="I2919">
        <f>INDEX('Raw Election Data'!$A$1:$AN$3144,MATCH($C2919&amp;" "&amp;$B2919,'Raw Election Data'!$C$1:$C$3144,0),MATCH('Joined Data'!I$1,'Raw Election Data'!$A$1:$AN$1,0))</f>
        <v>17141</v>
      </c>
      <c r="J2919">
        <f>INDEX('Raw Election Data'!$A$1:$AN$3144,MATCH($C2919&amp;" "&amp;$B2919,'Raw Election Data'!$C$1:$C$3144,0),MATCH('Joined Data'!J$1,'Raw Election Data'!$A$1:$AN$1,0))</f>
        <v>1832</v>
      </c>
      <c r="K2919">
        <f>INDEX('Raw Election Data'!$A$1:$AN$3144,MATCH($C2919&amp;" "&amp;$B2919,'Raw Election Data'!$C$1:$C$3144,0),MATCH('Joined Data'!K$1,'Raw Election Data'!$A$1:$AN$1,0))</f>
        <v>4884</v>
      </c>
      <c r="L2919">
        <f>INDEX('Raw Election Data'!$A$1:$AN$3144,MATCH($C2919&amp;" "&amp;$B2919,'Raw Election Data'!$C$1:$C$3144,0),MATCH('Joined Data'!L$1,'Raw Election Data'!$A$1:$AN$1,0))</f>
        <v>6966</v>
      </c>
      <c r="M2919">
        <f>INDEX('Raw Election Data'!$A$1:$AN$3144,MATCH($C2919&amp;" "&amp;$B2919,'Raw Election Data'!$C$1:$C$3144,0),MATCH('Joined Data'!M$1,'Raw Election Data'!$A$1:$AN$1,0))</f>
        <v>0.26299167384438704</v>
      </c>
      <c r="N2919">
        <f>INDEX('Raw Election Data'!$A$1:$AN$3144,MATCH($C2919&amp;" "&amp;$B2919,'Raw Election Data'!$C$1:$C$3144,0),MATCH('Joined Data'!N$1,'Raw Election Data'!$A$1:$AN$1,0))</f>
        <v>0.70111972437553838</v>
      </c>
      <c r="O2919">
        <f>INDEX('Raw Election Data'!$A$1:$AN$3144,MATCH($C2919&amp;" "&amp;$B2919,'Raw Election Data'!$C$1:$C$3144,0),MATCH('Joined Data'!O$1,'Raw Election Data'!$A$1:$AN$1,0))</f>
        <v>-3052</v>
      </c>
      <c r="P2919">
        <f>INDEX('Raw Election Data'!$A$1:$AN$3144,MATCH($C2919&amp;" "&amp;$B2919,'Raw Election Data'!$C$1:$C$3144,0),MATCH('Joined Data'!P$1,'Raw Election Data'!$A$1:$AN$1,0))</f>
        <v>3052</v>
      </c>
      <c r="Q2919">
        <f>INDEX('Raw Election Data'!$A$1:$AN$3144,MATCH($C2919&amp;" "&amp;$B2919,'Raw Election Data'!$C$1:$C$3144,0),MATCH('Joined Data'!Q$1,'Raw Election Data'!$A$1:$AN$1,0))</f>
        <v>-0.43812805053115134</v>
      </c>
      <c r="R2919">
        <f>INDEX('Raw Election Data'!$A$1:$AN$3144,MATCH($C2919&amp;" "&amp;$B2919,'Raw Election Data'!$C$1:$C$3144,0),MATCH('Joined Data'!R$1,'Raw Election Data'!$A$1:$AN$1,0))</f>
        <v>0.43812805053115134</v>
      </c>
    </row>
    <row r="2920" spans="1:18" ht="13.5" hidden="1" customHeight="1" x14ac:dyDescent="0.15">
      <c r="A2920" t="s">
        <v>385</v>
      </c>
      <c r="B2920" t="s">
        <v>7069</v>
      </c>
      <c r="C2920" t="str">
        <f>INDEX(FIPS!$A$1:$E$3236,MATCH($F2920,FIPS!$D$1:$D$3236,0),5)</f>
        <v>Buena Vista city</v>
      </c>
      <c r="D2920" t="s">
        <v>386</v>
      </c>
      <c r="E2920" s="15" t="s">
        <v>293</v>
      </c>
      <c r="F2920" t="s">
        <v>7240</v>
      </c>
      <c r="G2920" t="s">
        <v>439</v>
      </c>
      <c r="H2920" t="str">
        <f>IFERROR(VLOOKUP($G2920,'Team Colors'!$A:$B,2,0),"#c9c9c9")</f>
        <v>#002244</v>
      </c>
      <c r="I2920">
        <f>INDEX('Raw Election Data'!$A$1:$AN$3144,MATCH($C2920&amp;" "&amp;$B2920,'Raw Election Data'!$C$1:$C$3144,0),MATCH('Joined Data'!I$1,'Raw Election Data'!$A$1:$AN$1,0))</f>
        <v>6618</v>
      </c>
      <c r="J2920">
        <f>INDEX('Raw Election Data'!$A$1:$AN$3144,MATCH($C2920&amp;" "&amp;$B2920,'Raw Election Data'!$C$1:$C$3144,0),MATCH('Joined Data'!J$1,'Raw Election Data'!$A$1:$AN$1,0))</f>
        <v>693</v>
      </c>
      <c r="K2920">
        <f>INDEX('Raw Election Data'!$A$1:$AN$3144,MATCH($C2920&amp;" "&amp;$B2920,'Raw Election Data'!$C$1:$C$3144,0),MATCH('Joined Data'!K$1,'Raw Election Data'!$A$1:$AN$1,0))</f>
        <v>1432</v>
      </c>
      <c r="L2920">
        <f>INDEX('Raw Election Data'!$A$1:$AN$3144,MATCH($C2920&amp;" "&amp;$B2920,'Raw Election Data'!$C$1:$C$3144,0),MATCH('Joined Data'!L$1,'Raw Election Data'!$A$1:$AN$1,0))</f>
        <v>2395</v>
      </c>
      <c r="M2920">
        <f>INDEX('Raw Election Data'!$A$1:$AN$3144,MATCH($C2920&amp;" "&amp;$B2920,'Raw Election Data'!$C$1:$C$3144,0),MATCH('Joined Data'!M$1,'Raw Election Data'!$A$1:$AN$1,0))</f>
        <v>0.28935281837160753</v>
      </c>
      <c r="N2920">
        <f>INDEX('Raw Election Data'!$A$1:$AN$3144,MATCH($C2920&amp;" "&amp;$B2920,'Raw Election Data'!$C$1:$C$3144,0),MATCH('Joined Data'!N$1,'Raw Election Data'!$A$1:$AN$1,0))</f>
        <v>0.59791231732776617</v>
      </c>
      <c r="O2920">
        <f>INDEX('Raw Election Data'!$A$1:$AN$3144,MATCH($C2920&amp;" "&amp;$B2920,'Raw Election Data'!$C$1:$C$3144,0),MATCH('Joined Data'!O$1,'Raw Election Data'!$A$1:$AN$1,0))</f>
        <v>-739</v>
      </c>
      <c r="P2920">
        <f>INDEX('Raw Election Data'!$A$1:$AN$3144,MATCH($C2920&amp;" "&amp;$B2920,'Raw Election Data'!$C$1:$C$3144,0),MATCH('Joined Data'!P$1,'Raw Election Data'!$A$1:$AN$1,0))</f>
        <v>739</v>
      </c>
      <c r="Q2920">
        <f>INDEX('Raw Election Data'!$A$1:$AN$3144,MATCH($C2920&amp;" "&amp;$B2920,'Raw Election Data'!$C$1:$C$3144,0),MATCH('Joined Data'!Q$1,'Raw Election Data'!$A$1:$AN$1,0))</f>
        <v>-0.30855949895615864</v>
      </c>
      <c r="R2920">
        <f>INDEX('Raw Election Data'!$A$1:$AN$3144,MATCH($C2920&amp;" "&amp;$B2920,'Raw Election Data'!$C$1:$C$3144,0),MATCH('Joined Data'!R$1,'Raw Election Data'!$A$1:$AN$1,0))</f>
        <v>0.30855949895615864</v>
      </c>
    </row>
    <row r="2921" spans="1:18" ht="13.5" hidden="1" customHeight="1" x14ac:dyDescent="0.15">
      <c r="A2921" t="s">
        <v>385</v>
      </c>
      <c r="B2921" t="s">
        <v>7069</v>
      </c>
      <c r="C2921" t="str">
        <f>INDEX(FIPS!$A$1:$E$3236,MATCH($F2921,FIPS!$D$1:$D$3236,0),5)</f>
        <v>Charlottesville city</v>
      </c>
      <c r="D2921" t="s">
        <v>386</v>
      </c>
      <c r="E2921" s="15" t="s">
        <v>388</v>
      </c>
      <c r="F2921" t="s">
        <v>7242</v>
      </c>
      <c r="G2921" t="s">
        <v>7793</v>
      </c>
      <c r="H2921" t="str">
        <f>IFERROR(VLOOKUP($G2921,'Team Colors'!$A:$B,2,0),"#c9c9c9")</f>
        <v>#773141</v>
      </c>
      <c r="I2921">
        <f>INDEX('Raw Election Data'!$A$1:$AN$3144,MATCH($C2921&amp;" "&amp;$B2921,'Raw Election Data'!$C$1:$C$3144,0),MATCH('Joined Data'!I$1,'Raw Election Data'!$A$1:$AN$1,0))</f>
        <v>46597</v>
      </c>
      <c r="J2921">
        <f>INDEX('Raw Election Data'!$A$1:$AN$3144,MATCH($C2921&amp;" "&amp;$B2921,'Raw Election Data'!$C$1:$C$3144,0),MATCH('Joined Data'!J$1,'Raw Election Data'!$A$1:$AN$1,0))</f>
        <v>17865</v>
      </c>
      <c r="K2921">
        <f>INDEX('Raw Election Data'!$A$1:$AN$3144,MATCH($C2921&amp;" "&amp;$B2921,'Raw Election Data'!$C$1:$C$3144,0),MATCH('Joined Data'!K$1,'Raw Election Data'!$A$1:$AN$1,0))</f>
        <v>2951</v>
      </c>
      <c r="L2921">
        <f>INDEX('Raw Election Data'!$A$1:$AN$3144,MATCH($C2921&amp;" "&amp;$B2921,'Raw Election Data'!$C$1:$C$3144,0),MATCH('Joined Data'!L$1,'Raw Election Data'!$A$1:$AN$1,0))</f>
        <v>22211</v>
      </c>
      <c r="M2921">
        <f>INDEX('Raw Election Data'!$A$1:$AN$3144,MATCH($C2921&amp;" "&amp;$B2921,'Raw Election Data'!$C$1:$C$3144,0),MATCH('Joined Data'!M$1,'Raw Election Data'!$A$1:$AN$1,0))</f>
        <v>0.80433118724956099</v>
      </c>
      <c r="N2921">
        <f>INDEX('Raw Election Data'!$A$1:$AN$3144,MATCH($C2921&amp;" "&amp;$B2921,'Raw Election Data'!$C$1:$C$3144,0),MATCH('Joined Data'!N$1,'Raw Election Data'!$A$1:$AN$1,0))</f>
        <v>0.13286209535815588</v>
      </c>
      <c r="O2921">
        <f>INDEX('Raw Election Data'!$A$1:$AN$3144,MATCH($C2921&amp;" "&amp;$B2921,'Raw Election Data'!$C$1:$C$3144,0),MATCH('Joined Data'!O$1,'Raw Election Data'!$A$1:$AN$1,0))</f>
        <v>14914</v>
      </c>
      <c r="P2921">
        <f>INDEX('Raw Election Data'!$A$1:$AN$3144,MATCH($C2921&amp;" "&amp;$B2921,'Raw Election Data'!$C$1:$C$3144,0),MATCH('Joined Data'!P$1,'Raw Election Data'!$A$1:$AN$1,0))</f>
        <v>-14914</v>
      </c>
      <c r="Q2921">
        <f>INDEX('Raw Election Data'!$A$1:$AN$3144,MATCH($C2921&amp;" "&amp;$B2921,'Raw Election Data'!$C$1:$C$3144,0),MATCH('Joined Data'!Q$1,'Raw Election Data'!$A$1:$AN$1,0))</f>
        <v>0.67146909189140513</v>
      </c>
      <c r="R2921">
        <f>INDEX('Raw Election Data'!$A$1:$AN$3144,MATCH($C2921&amp;" "&amp;$B2921,'Raw Election Data'!$C$1:$C$3144,0),MATCH('Joined Data'!R$1,'Raw Election Data'!$A$1:$AN$1,0))</f>
        <v>-0.67146909189140513</v>
      </c>
    </row>
    <row r="2922" spans="1:18" ht="13.5" hidden="1" customHeight="1" x14ac:dyDescent="0.15">
      <c r="A2922" t="s">
        <v>385</v>
      </c>
      <c r="B2922" t="s">
        <v>7069</v>
      </c>
      <c r="C2922" t="str">
        <f>INDEX(FIPS!$A$1:$E$3236,MATCH($F2922,FIPS!$D$1:$D$3236,0),5)</f>
        <v>Chesapeake city</v>
      </c>
      <c r="D2922" t="s">
        <v>386</v>
      </c>
      <c r="E2922" s="15" t="s">
        <v>389</v>
      </c>
      <c r="F2922" t="s">
        <v>7244</v>
      </c>
      <c r="G2922" t="s">
        <v>7793</v>
      </c>
      <c r="H2922" t="str">
        <f>IFERROR(VLOOKUP($G2922,'Team Colors'!$A:$B,2,0),"#c9c9c9")</f>
        <v>#773141</v>
      </c>
      <c r="I2922">
        <f>INDEX('Raw Election Data'!$A$1:$AN$3144,MATCH($C2922&amp;" "&amp;$B2922,'Raw Election Data'!$C$1:$C$3144,0),MATCH('Joined Data'!I$1,'Raw Election Data'!$A$1:$AN$1,0))</f>
        <v>235429</v>
      </c>
      <c r="J2922">
        <f>INDEX('Raw Election Data'!$A$1:$AN$3144,MATCH($C2922&amp;" "&amp;$B2922,'Raw Election Data'!$C$1:$C$3144,0),MATCH('Joined Data'!J$1,'Raw Election Data'!$A$1:$AN$1,0))</f>
        <v>52554</v>
      </c>
      <c r="K2922">
        <f>INDEX('Raw Election Data'!$A$1:$AN$3144,MATCH($C2922&amp;" "&amp;$B2922,'Raw Election Data'!$C$1:$C$3144,0),MATCH('Joined Data'!K$1,'Raw Election Data'!$A$1:$AN$1,0))</f>
        <v>53988</v>
      </c>
      <c r="L2922">
        <f>INDEX('Raw Election Data'!$A$1:$AN$3144,MATCH($C2922&amp;" "&amp;$B2922,'Raw Election Data'!$C$1:$C$3144,0),MATCH('Joined Data'!L$1,'Raw Election Data'!$A$1:$AN$1,0))</f>
        <v>111827</v>
      </c>
      <c r="M2922">
        <f>INDEX('Raw Election Data'!$A$1:$AN$3144,MATCH($C2922&amp;" "&amp;$B2922,'Raw Election Data'!$C$1:$C$3144,0),MATCH('Joined Data'!M$1,'Raw Election Data'!$A$1:$AN$1,0))</f>
        <v>0.46995806021801534</v>
      </c>
      <c r="N2922">
        <f>INDEX('Raw Election Data'!$A$1:$AN$3144,MATCH($C2922&amp;" "&amp;$B2922,'Raw Election Data'!$C$1:$C$3144,0),MATCH('Joined Data'!N$1,'Raw Election Data'!$A$1:$AN$1,0))</f>
        <v>0.48278143918731614</v>
      </c>
      <c r="O2922">
        <f>INDEX('Raw Election Data'!$A$1:$AN$3144,MATCH($C2922&amp;" "&amp;$B2922,'Raw Election Data'!$C$1:$C$3144,0),MATCH('Joined Data'!O$1,'Raw Election Data'!$A$1:$AN$1,0))</f>
        <v>-1434</v>
      </c>
      <c r="P2922">
        <f>INDEX('Raw Election Data'!$A$1:$AN$3144,MATCH($C2922&amp;" "&amp;$B2922,'Raw Election Data'!$C$1:$C$3144,0),MATCH('Joined Data'!P$1,'Raw Election Data'!$A$1:$AN$1,0))</f>
        <v>1434</v>
      </c>
      <c r="Q2922">
        <f>INDEX('Raw Election Data'!$A$1:$AN$3144,MATCH($C2922&amp;" "&amp;$B2922,'Raw Election Data'!$C$1:$C$3144,0),MATCH('Joined Data'!Q$1,'Raw Election Data'!$A$1:$AN$1,0))</f>
        <v>-1.2823378969300803E-2</v>
      </c>
      <c r="R2922">
        <f>INDEX('Raw Election Data'!$A$1:$AN$3144,MATCH($C2922&amp;" "&amp;$B2922,'Raw Election Data'!$C$1:$C$3144,0),MATCH('Joined Data'!R$1,'Raw Election Data'!$A$1:$AN$1,0))</f>
        <v>1.2823378969300803E-2</v>
      </c>
    </row>
    <row r="2923" spans="1:18" ht="13.5" hidden="1" customHeight="1" x14ac:dyDescent="0.15">
      <c r="A2923" t="s">
        <v>385</v>
      </c>
      <c r="B2923" t="s">
        <v>7069</v>
      </c>
      <c r="C2923" t="str">
        <f>INDEX(FIPS!$A$1:$E$3236,MATCH($F2923,FIPS!$D$1:$D$3236,0),5)</f>
        <v>Colonial Heights city</v>
      </c>
      <c r="D2923" t="s">
        <v>386</v>
      </c>
      <c r="E2923" s="15" t="s">
        <v>390</v>
      </c>
      <c r="F2923" t="s">
        <v>7246</v>
      </c>
      <c r="G2923" t="s">
        <v>7793</v>
      </c>
      <c r="H2923" t="str">
        <f>IFERROR(VLOOKUP($G2923,'Team Colors'!$A:$B,2,0),"#c9c9c9")</f>
        <v>#773141</v>
      </c>
      <c r="I2923">
        <f>INDEX('Raw Election Data'!$A$1:$AN$3144,MATCH($C2923&amp;" "&amp;$B2923,'Raw Election Data'!$C$1:$C$3144,0),MATCH('Joined Data'!I$1,'Raw Election Data'!$A$1:$AN$1,0))</f>
        <v>17820</v>
      </c>
      <c r="J2923">
        <f>INDEX('Raw Election Data'!$A$1:$AN$3144,MATCH($C2923&amp;" "&amp;$B2923,'Raw Election Data'!$C$1:$C$3144,0),MATCH('Joined Data'!J$1,'Raw Election Data'!$A$1:$AN$1,0))</f>
        <v>2367</v>
      </c>
      <c r="K2923">
        <f>INDEX('Raw Election Data'!$A$1:$AN$3144,MATCH($C2923&amp;" "&amp;$B2923,'Raw Election Data'!$C$1:$C$3144,0),MATCH('Joined Data'!K$1,'Raw Election Data'!$A$1:$AN$1,0))</f>
        <v>5681</v>
      </c>
      <c r="L2923">
        <f>INDEX('Raw Election Data'!$A$1:$AN$3144,MATCH($C2923&amp;" "&amp;$B2923,'Raw Election Data'!$C$1:$C$3144,0),MATCH('Joined Data'!L$1,'Raw Election Data'!$A$1:$AN$1,0))</f>
        <v>8427</v>
      </c>
      <c r="M2923">
        <f>INDEX('Raw Election Data'!$A$1:$AN$3144,MATCH($C2923&amp;" "&amp;$B2923,'Raw Election Data'!$C$1:$C$3144,0),MATCH('Joined Data'!M$1,'Raw Election Data'!$A$1:$AN$1,0))</f>
        <v>0.28088287646849414</v>
      </c>
      <c r="N2923">
        <f>INDEX('Raw Election Data'!$A$1:$AN$3144,MATCH($C2923&amp;" "&amp;$B2923,'Raw Election Data'!$C$1:$C$3144,0),MATCH('Joined Data'!N$1,'Raw Election Data'!$A$1:$AN$1,0))</f>
        <v>0.6741426367627863</v>
      </c>
      <c r="O2923">
        <f>INDEX('Raw Election Data'!$A$1:$AN$3144,MATCH($C2923&amp;" "&amp;$B2923,'Raw Election Data'!$C$1:$C$3144,0),MATCH('Joined Data'!O$1,'Raw Election Data'!$A$1:$AN$1,0))</f>
        <v>-3314</v>
      </c>
      <c r="P2923">
        <f>INDEX('Raw Election Data'!$A$1:$AN$3144,MATCH($C2923&amp;" "&amp;$B2923,'Raw Election Data'!$C$1:$C$3144,0),MATCH('Joined Data'!P$1,'Raw Election Data'!$A$1:$AN$1,0))</f>
        <v>3314</v>
      </c>
      <c r="Q2923">
        <f>INDEX('Raw Election Data'!$A$1:$AN$3144,MATCH($C2923&amp;" "&amp;$B2923,'Raw Election Data'!$C$1:$C$3144,0),MATCH('Joined Data'!Q$1,'Raw Election Data'!$A$1:$AN$1,0))</f>
        <v>-0.39325976029429216</v>
      </c>
      <c r="R2923">
        <f>INDEX('Raw Election Data'!$A$1:$AN$3144,MATCH($C2923&amp;" "&amp;$B2923,'Raw Election Data'!$C$1:$C$3144,0),MATCH('Joined Data'!R$1,'Raw Election Data'!$A$1:$AN$1,0))</f>
        <v>0.39325976029429216</v>
      </c>
    </row>
    <row r="2924" spans="1:18" ht="13.5" hidden="1" customHeight="1" x14ac:dyDescent="0.15">
      <c r="A2924" t="s">
        <v>385</v>
      </c>
      <c r="B2924" t="s">
        <v>7069</v>
      </c>
      <c r="C2924" t="str">
        <f>INDEX(FIPS!$A$1:$E$3236,MATCH($F2924,FIPS!$D$1:$D$3236,0),5)</f>
        <v>Covington city</v>
      </c>
      <c r="D2924" t="s">
        <v>386</v>
      </c>
      <c r="E2924" s="15" t="s">
        <v>391</v>
      </c>
      <c r="F2924" t="s">
        <v>7248</v>
      </c>
      <c r="G2924" t="s">
        <v>439</v>
      </c>
      <c r="H2924" t="str">
        <f>IFERROR(VLOOKUP($G2924,'Team Colors'!$A:$B,2,0),"#c9c9c9")</f>
        <v>#002244</v>
      </c>
      <c r="I2924">
        <f>INDEX('Raw Election Data'!$A$1:$AN$3144,MATCH($C2924&amp;" "&amp;$B2924,'Raw Election Data'!$C$1:$C$3144,0),MATCH('Joined Data'!I$1,'Raw Election Data'!$A$1:$AN$1,0))</f>
        <v>5658</v>
      </c>
      <c r="J2924">
        <f>INDEX('Raw Election Data'!$A$1:$AN$3144,MATCH($C2924&amp;" "&amp;$B2924,'Raw Election Data'!$C$1:$C$3144,0),MATCH('Joined Data'!J$1,'Raw Election Data'!$A$1:$AN$1,0))</f>
        <v>914</v>
      </c>
      <c r="K2924">
        <f>INDEX('Raw Election Data'!$A$1:$AN$3144,MATCH($C2924&amp;" "&amp;$B2924,'Raw Election Data'!$C$1:$C$3144,0),MATCH('Joined Data'!K$1,'Raw Election Data'!$A$1:$AN$1,0))</f>
        <v>1349</v>
      </c>
      <c r="L2924">
        <f>INDEX('Raw Election Data'!$A$1:$AN$3144,MATCH($C2924&amp;" "&amp;$B2924,'Raw Election Data'!$C$1:$C$3144,0),MATCH('Joined Data'!L$1,'Raw Election Data'!$A$1:$AN$1,0))</f>
        <v>2369</v>
      </c>
      <c r="M2924">
        <f>INDEX('Raw Election Data'!$A$1:$AN$3144,MATCH($C2924&amp;" "&amp;$B2924,'Raw Election Data'!$C$1:$C$3144,0),MATCH('Joined Data'!M$1,'Raw Election Data'!$A$1:$AN$1,0))</f>
        <v>0.38581680033769522</v>
      </c>
      <c r="N2924">
        <f>INDEX('Raw Election Data'!$A$1:$AN$3144,MATCH($C2924&amp;" "&amp;$B2924,'Raw Election Data'!$C$1:$C$3144,0),MATCH('Joined Data'!N$1,'Raw Election Data'!$A$1:$AN$1,0))</f>
        <v>0.56943858168003381</v>
      </c>
      <c r="O2924">
        <f>INDEX('Raw Election Data'!$A$1:$AN$3144,MATCH($C2924&amp;" "&amp;$B2924,'Raw Election Data'!$C$1:$C$3144,0),MATCH('Joined Data'!O$1,'Raw Election Data'!$A$1:$AN$1,0))</f>
        <v>-435</v>
      </c>
      <c r="P2924">
        <f>INDEX('Raw Election Data'!$A$1:$AN$3144,MATCH($C2924&amp;" "&amp;$B2924,'Raw Election Data'!$C$1:$C$3144,0),MATCH('Joined Data'!P$1,'Raw Election Data'!$A$1:$AN$1,0))</f>
        <v>435</v>
      </c>
      <c r="Q2924">
        <f>INDEX('Raw Election Data'!$A$1:$AN$3144,MATCH($C2924&amp;" "&amp;$B2924,'Raw Election Data'!$C$1:$C$3144,0),MATCH('Joined Data'!Q$1,'Raw Election Data'!$A$1:$AN$1,0))</f>
        <v>-0.18362178134233859</v>
      </c>
      <c r="R2924">
        <f>INDEX('Raw Election Data'!$A$1:$AN$3144,MATCH($C2924&amp;" "&amp;$B2924,'Raw Election Data'!$C$1:$C$3144,0),MATCH('Joined Data'!R$1,'Raw Election Data'!$A$1:$AN$1,0))</f>
        <v>0.18362178134233859</v>
      </c>
    </row>
    <row r="2925" spans="1:18" ht="13.5" hidden="1" customHeight="1" x14ac:dyDescent="0.15">
      <c r="A2925" t="s">
        <v>385</v>
      </c>
      <c r="B2925" t="s">
        <v>7069</v>
      </c>
      <c r="C2925" t="str">
        <f>INDEX(FIPS!$A$1:$E$3236,MATCH($F2925,FIPS!$D$1:$D$3236,0),5)</f>
        <v>Danville city</v>
      </c>
      <c r="D2925" t="s">
        <v>386</v>
      </c>
      <c r="E2925" s="15" t="s">
        <v>392</v>
      </c>
      <c r="F2925" t="s">
        <v>7250</v>
      </c>
      <c r="G2925" t="s">
        <v>439</v>
      </c>
      <c r="H2925" t="str">
        <f>IFERROR(VLOOKUP($G2925,'Team Colors'!$A:$B,2,0),"#c9c9c9")</f>
        <v>#002244</v>
      </c>
      <c r="I2925">
        <f>INDEX('Raw Election Data'!$A$1:$AN$3144,MATCH($C2925&amp;" "&amp;$B2925,'Raw Election Data'!$C$1:$C$3144,0),MATCH('Joined Data'!I$1,'Raw Election Data'!$A$1:$AN$1,0))</f>
        <v>42082</v>
      </c>
      <c r="J2925">
        <f>INDEX('Raw Election Data'!$A$1:$AN$3144,MATCH($C2925&amp;" "&amp;$B2925,'Raw Election Data'!$C$1:$C$3144,0),MATCH('Joined Data'!J$1,'Raw Election Data'!$A$1:$AN$1,0))</f>
        <v>11051</v>
      </c>
      <c r="K2925">
        <f>INDEX('Raw Election Data'!$A$1:$AN$3144,MATCH($C2925&amp;" "&amp;$B2925,'Raw Election Data'!$C$1:$C$3144,0),MATCH('Joined Data'!K$1,'Raw Election Data'!$A$1:$AN$1,0))</f>
        <v>7306</v>
      </c>
      <c r="L2925">
        <f>INDEX('Raw Election Data'!$A$1:$AN$3144,MATCH($C2925&amp;" "&amp;$B2925,'Raw Election Data'!$C$1:$C$3144,0),MATCH('Joined Data'!L$1,'Raw Election Data'!$A$1:$AN$1,0))</f>
        <v>18862</v>
      </c>
      <c r="M2925">
        <f>INDEX('Raw Election Data'!$A$1:$AN$3144,MATCH($C2925&amp;" "&amp;$B2925,'Raw Election Data'!$C$1:$C$3144,0),MATCH('Joined Data'!M$1,'Raw Election Data'!$A$1:$AN$1,0))</f>
        <v>0.58588696850811151</v>
      </c>
      <c r="N2925">
        <f>INDEX('Raw Election Data'!$A$1:$AN$3144,MATCH($C2925&amp;" "&amp;$B2925,'Raw Election Data'!$C$1:$C$3144,0),MATCH('Joined Data'!N$1,'Raw Election Data'!$A$1:$AN$1,0))</f>
        <v>0.38733962464213761</v>
      </c>
      <c r="O2925">
        <f>INDEX('Raw Election Data'!$A$1:$AN$3144,MATCH($C2925&amp;" "&amp;$B2925,'Raw Election Data'!$C$1:$C$3144,0),MATCH('Joined Data'!O$1,'Raw Election Data'!$A$1:$AN$1,0))</f>
        <v>3745</v>
      </c>
      <c r="P2925">
        <f>INDEX('Raw Election Data'!$A$1:$AN$3144,MATCH($C2925&amp;" "&amp;$B2925,'Raw Election Data'!$C$1:$C$3144,0),MATCH('Joined Data'!P$1,'Raw Election Data'!$A$1:$AN$1,0))</f>
        <v>-3745</v>
      </c>
      <c r="Q2925">
        <f>INDEX('Raw Election Data'!$A$1:$AN$3144,MATCH($C2925&amp;" "&amp;$B2925,'Raw Election Data'!$C$1:$C$3144,0),MATCH('Joined Data'!Q$1,'Raw Election Data'!$A$1:$AN$1,0))</f>
        <v>0.19854734386597389</v>
      </c>
      <c r="R2925">
        <f>INDEX('Raw Election Data'!$A$1:$AN$3144,MATCH($C2925&amp;" "&amp;$B2925,'Raw Election Data'!$C$1:$C$3144,0),MATCH('Joined Data'!R$1,'Raw Election Data'!$A$1:$AN$1,0))</f>
        <v>-0.19854734386597389</v>
      </c>
    </row>
    <row r="2926" spans="1:18" ht="13.5" hidden="1" customHeight="1" x14ac:dyDescent="0.15">
      <c r="A2926" t="s">
        <v>385</v>
      </c>
      <c r="B2926" t="s">
        <v>7069</v>
      </c>
      <c r="C2926" t="str">
        <f>INDEX(FIPS!$A$1:$E$3236,MATCH($F2926,FIPS!$D$1:$D$3236,0),5)</f>
        <v>Emporia city</v>
      </c>
      <c r="D2926" t="s">
        <v>386</v>
      </c>
      <c r="E2926" s="15" t="s">
        <v>393</v>
      </c>
      <c r="F2926" t="s">
        <v>7252</v>
      </c>
      <c r="G2926" t="s">
        <v>439</v>
      </c>
      <c r="H2926" t="str">
        <f>IFERROR(VLOOKUP($G2926,'Team Colors'!$A:$B,2,0),"#c9c9c9")</f>
        <v>#002244</v>
      </c>
      <c r="I2926">
        <f>INDEX('Raw Election Data'!$A$1:$AN$3144,MATCH($C2926&amp;" "&amp;$B2926,'Raw Election Data'!$C$1:$C$3144,0),MATCH('Joined Data'!I$1,'Raw Election Data'!$A$1:$AN$1,0))</f>
        <v>5496</v>
      </c>
      <c r="J2926">
        <f>INDEX('Raw Election Data'!$A$1:$AN$3144,MATCH($C2926&amp;" "&amp;$B2926,'Raw Election Data'!$C$1:$C$3144,0),MATCH('Joined Data'!J$1,'Raw Election Data'!$A$1:$AN$1,0))</f>
        <v>1531</v>
      </c>
      <c r="K2926">
        <f>INDEX('Raw Election Data'!$A$1:$AN$3144,MATCH($C2926&amp;" "&amp;$B2926,'Raw Election Data'!$C$1:$C$3144,0),MATCH('Joined Data'!K$1,'Raw Election Data'!$A$1:$AN$1,0))</f>
        <v>792</v>
      </c>
      <c r="L2926">
        <f>INDEX('Raw Election Data'!$A$1:$AN$3144,MATCH($C2926&amp;" "&amp;$B2926,'Raw Election Data'!$C$1:$C$3144,0),MATCH('Joined Data'!L$1,'Raw Election Data'!$A$1:$AN$1,0))</f>
        <v>2367</v>
      </c>
      <c r="M2926">
        <f>INDEX('Raw Election Data'!$A$1:$AN$3144,MATCH($C2926&amp;" "&amp;$B2926,'Raw Election Data'!$C$1:$C$3144,0),MATCH('Joined Data'!M$1,'Raw Election Data'!$A$1:$AN$1,0))</f>
        <v>0.64681030840726661</v>
      </c>
      <c r="N2926">
        <f>INDEX('Raw Election Data'!$A$1:$AN$3144,MATCH($C2926&amp;" "&amp;$B2926,'Raw Election Data'!$C$1:$C$3144,0),MATCH('Joined Data'!N$1,'Raw Election Data'!$A$1:$AN$1,0))</f>
        <v>0.33460076045627374</v>
      </c>
      <c r="O2926">
        <f>INDEX('Raw Election Data'!$A$1:$AN$3144,MATCH($C2926&amp;" "&amp;$B2926,'Raw Election Data'!$C$1:$C$3144,0),MATCH('Joined Data'!O$1,'Raw Election Data'!$A$1:$AN$1,0))</f>
        <v>739</v>
      </c>
      <c r="P2926">
        <f>INDEX('Raw Election Data'!$A$1:$AN$3144,MATCH($C2926&amp;" "&amp;$B2926,'Raw Election Data'!$C$1:$C$3144,0),MATCH('Joined Data'!P$1,'Raw Election Data'!$A$1:$AN$1,0))</f>
        <v>-739</v>
      </c>
      <c r="Q2926">
        <f>INDEX('Raw Election Data'!$A$1:$AN$3144,MATCH($C2926&amp;" "&amp;$B2926,'Raw Election Data'!$C$1:$C$3144,0),MATCH('Joined Data'!Q$1,'Raw Election Data'!$A$1:$AN$1,0))</f>
        <v>0.31220954795099287</v>
      </c>
      <c r="R2926">
        <f>INDEX('Raw Election Data'!$A$1:$AN$3144,MATCH($C2926&amp;" "&amp;$B2926,'Raw Election Data'!$C$1:$C$3144,0),MATCH('Joined Data'!R$1,'Raw Election Data'!$A$1:$AN$1,0))</f>
        <v>-0.31220954795099287</v>
      </c>
    </row>
    <row r="2927" spans="1:18" ht="13.5" hidden="1" customHeight="1" x14ac:dyDescent="0.15">
      <c r="A2927" t="s">
        <v>385</v>
      </c>
      <c r="B2927" t="s">
        <v>7069</v>
      </c>
      <c r="C2927" t="str">
        <f>INDEX(FIPS!$A$1:$E$3236,MATCH($F2927,FIPS!$D$1:$D$3236,0),5)</f>
        <v>Fairfax city</v>
      </c>
      <c r="D2927" t="s">
        <v>386</v>
      </c>
      <c r="E2927" s="15" t="s">
        <v>394</v>
      </c>
      <c r="F2927" t="s">
        <v>7254</v>
      </c>
      <c r="G2927" t="s">
        <v>7793</v>
      </c>
      <c r="H2927" t="str">
        <f>IFERROR(VLOOKUP($G2927,'Team Colors'!$A:$B,2,0),"#c9c9c9")</f>
        <v>#773141</v>
      </c>
      <c r="I2927">
        <f>INDEX('Raw Election Data'!$A$1:$AN$3144,MATCH($C2927&amp;" "&amp;$B2927,'Raw Election Data'!$C$1:$C$3144,0),MATCH('Joined Data'!I$1,'Raw Election Data'!$A$1:$AN$1,0))</f>
        <v>24013</v>
      </c>
      <c r="J2927">
        <f>INDEX('Raw Election Data'!$A$1:$AN$3144,MATCH($C2927&amp;" "&amp;$B2927,'Raw Election Data'!$C$1:$C$3144,0),MATCH('Joined Data'!J$1,'Raw Election Data'!$A$1:$AN$1,0))</f>
        <v>7363</v>
      </c>
      <c r="K2927">
        <f>INDEX('Raw Election Data'!$A$1:$AN$3144,MATCH($C2927&amp;" "&amp;$B2927,'Raw Election Data'!$C$1:$C$3144,0),MATCH('Joined Data'!K$1,'Raw Election Data'!$A$1:$AN$1,0))</f>
        <v>3695</v>
      </c>
      <c r="L2927">
        <f>INDEX('Raw Election Data'!$A$1:$AN$3144,MATCH($C2927&amp;" "&amp;$B2927,'Raw Election Data'!$C$1:$C$3144,0),MATCH('Joined Data'!L$1,'Raw Election Data'!$A$1:$AN$1,0))</f>
        <v>11854</v>
      </c>
      <c r="M2927">
        <f>INDEX('Raw Election Data'!$A$1:$AN$3144,MATCH($C2927&amp;" "&amp;$B2927,'Raw Election Data'!$C$1:$C$3144,0),MATCH('Joined Data'!M$1,'Raw Election Data'!$A$1:$AN$1,0))</f>
        <v>0.62114054327653112</v>
      </c>
      <c r="N2927">
        <f>INDEX('Raw Election Data'!$A$1:$AN$3144,MATCH($C2927&amp;" "&amp;$B2927,'Raw Election Data'!$C$1:$C$3144,0),MATCH('Joined Data'!N$1,'Raw Election Data'!$A$1:$AN$1,0))</f>
        <v>0.31170912772060066</v>
      </c>
      <c r="O2927">
        <f>INDEX('Raw Election Data'!$A$1:$AN$3144,MATCH($C2927&amp;" "&amp;$B2927,'Raw Election Data'!$C$1:$C$3144,0),MATCH('Joined Data'!O$1,'Raw Election Data'!$A$1:$AN$1,0))</f>
        <v>3668</v>
      </c>
      <c r="P2927">
        <f>INDEX('Raw Election Data'!$A$1:$AN$3144,MATCH($C2927&amp;" "&amp;$B2927,'Raw Election Data'!$C$1:$C$3144,0),MATCH('Joined Data'!P$1,'Raw Election Data'!$A$1:$AN$1,0))</f>
        <v>-3668</v>
      </c>
      <c r="Q2927">
        <f>INDEX('Raw Election Data'!$A$1:$AN$3144,MATCH($C2927&amp;" "&amp;$B2927,'Raw Election Data'!$C$1:$C$3144,0),MATCH('Joined Data'!Q$1,'Raw Election Data'!$A$1:$AN$1,0))</f>
        <v>0.30943141555593046</v>
      </c>
      <c r="R2927">
        <f>INDEX('Raw Election Data'!$A$1:$AN$3144,MATCH($C2927&amp;" "&amp;$B2927,'Raw Election Data'!$C$1:$C$3144,0),MATCH('Joined Data'!R$1,'Raw Election Data'!$A$1:$AN$1,0))</f>
        <v>-0.30943141555593046</v>
      </c>
    </row>
    <row r="2928" spans="1:18" ht="13.5" hidden="1" customHeight="1" x14ac:dyDescent="0.15">
      <c r="A2928" t="s">
        <v>385</v>
      </c>
      <c r="B2928" t="s">
        <v>7069</v>
      </c>
      <c r="C2928" t="str">
        <f>INDEX(FIPS!$A$1:$E$3236,MATCH($F2928,FIPS!$D$1:$D$3236,0),5)</f>
        <v>Falls Church city</v>
      </c>
      <c r="D2928" t="s">
        <v>386</v>
      </c>
      <c r="E2928" s="15" t="s">
        <v>395</v>
      </c>
      <c r="F2928" t="s">
        <v>7256</v>
      </c>
      <c r="G2928" t="s">
        <v>7793</v>
      </c>
      <c r="H2928" t="str">
        <f>IFERROR(VLOOKUP($G2928,'Team Colors'!$A:$B,2,0),"#c9c9c9")</f>
        <v>#773141</v>
      </c>
      <c r="I2928">
        <f>INDEX('Raw Election Data'!$A$1:$AN$3144,MATCH($C2928&amp;" "&amp;$B2928,'Raw Election Data'!$C$1:$C$3144,0),MATCH('Joined Data'!I$1,'Raw Election Data'!$A$1:$AN$1,0))</f>
        <v>13892</v>
      </c>
      <c r="J2928">
        <f>INDEX('Raw Election Data'!$A$1:$AN$3144,MATCH($C2928&amp;" "&amp;$B2928,'Raw Election Data'!$C$1:$C$3144,0),MATCH('Joined Data'!J$1,'Raw Election Data'!$A$1:$AN$1,0))</f>
        <v>5810</v>
      </c>
      <c r="K2928">
        <f>INDEX('Raw Election Data'!$A$1:$AN$3144,MATCH($C2928&amp;" "&amp;$B2928,'Raw Election Data'!$C$1:$C$3144,0),MATCH('Joined Data'!K$1,'Raw Election Data'!$A$1:$AN$1,0))</f>
        <v>1323</v>
      </c>
      <c r="L2928">
        <f>INDEX('Raw Election Data'!$A$1:$AN$3144,MATCH($C2928&amp;" "&amp;$B2928,'Raw Election Data'!$C$1:$C$3144,0),MATCH('Joined Data'!L$1,'Raw Election Data'!$A$1:$AN$1,0))</f>
        <v>7667</v>
      </c>
      <c r="M2928">
        <f>INDEX('Raw Election Data'!$A$1:$AN$3144,MATCH($C2928&amp;" "&amp;$B2928,'Raw Election Data'!$C$1:$C$3144,0),MATCH('Joined Data'!M$1,'Raw Election Data'!$A$1:$AN$1,0))</f>
        <v>0.75779313942872051</v>
      </c>
      <c r="N2928">
        <f>INDEX('Raw Election Data'!$A$1:$AN$3144,MATCH($C2928&amp;" "&amp;$B2928,'Raw Election Data'!$C$1:$C$3144,0),MATCH('Joined Data'!N$1,'Raw Election Data'!$A$1:$AN$1,0))</f>
        <v>0.17255771488196164</v>
      </c>
      <c r="O2928">
        <f>INDEX('Raw Election Data'!$A$1:$AN$3144,MATCH($C2928&amp;" "&amp;$B2928,'Raw Election Data'!$C$1:$C$3144,0),MATCH('Joined Data'!O$1,'Raw Election Data'!$A$1:$AN$1,0))</f>
        <v>4487</v>
      </c>
      <c r="P2928">
        <f>INDEX('Raw Election Data'!$A$1:$AN$3144,MATCH($C2928&amp;" "&amp;$B2928,'Raw Election Data'!$C$1:$C$3144,0),MATCH('Joined Data'!P$1,'Raw Election Data'!$A$1:$AN$1,0))</f>
        <v>-4487</v>
      </c>
      <c r="Q2928">
        <f>INDEX('Raw Election Data'!$A$1:$AN$3144,MATCH($C2928&amp;" "&amp;$B2928,'Raw Election Data'!$C$1:$C$3144,0),MATCH('Joined Data'!Q$1,'Raw Election Data'!$A$1:$AN$1,0))</f>
        <v>0.58523542454675881</v>
      </c>
      <c r="R2928">
        <f>INDEX('Raw Election Data'!$A$1:$AN$3144,MATCH($C2928&amp;" "&amp;$B2928,'Raw Election Data'!$C$1:$C$3144,0),MATCH('Joined Data'!R$1,'Raw Election Data'!$A$1:$AN$1,0))</f>
        <v>-0.58523542454675881</v>
      </c>
    </row>
    <row r="2929" spans="1:18" ht="13.5" hidden="1" customHeight="1" x14ac:dyDescent="0.15">
      <c r="A2929" t="s">
        <v>385</v>
      </c>
      <c r="B2929" t="s">
        <v>7069</v>
      </c>
      <c r="C2929" t="str">
        <f>INDEX(FIPS!$A$1:$E$3236,MATCH($F2929,FIPS!$D$1:$D$3236,0),5)</f>
        <v>Franklin city</v>
      </c>
      <c r="D2929" t="s">
        <v>386</v>
      </c>
      <c r="E2929" s="15" t="s">
        <v>396</v>
      </c>
      <c r="F2929" t="s">
        <v>7258</v>
      </c>
      <c r="G2929" t="s">
        <v>7793</v>
      </c>
      <c r="H2929" t="str">
        <f>IFERROR(VLOOKUP($G2929,'Team Colors'!$A:$B,2,0),"#c9c9c9")</f>
        <v>#773141</v>
      </c>
      <c r="I2929">
        <f>INDEX('Raw Election Data'!$A$1:$AN$3144,MATCH($C2929&amp;" "&amp;$B2929,'Raw Election Data'!$C$1:$C$3144,0),MATCH('Joined Data'!I$1,'Raw Election Data'!$A$1:$AN$1,0))</f>
        <v>8490</v>
      </c>
      <c r="J2929">
        <f>INDEX('Raw Election Data'!$A$1:$AN$3144,MATCH($C2929&amp;" "&amp;$B2929,'Raw Election Data'!$C$1:$C$3144,0),MATCH('Joined Data'!J$1,'Raw Election Data'!$A$1:$AN$1,0))</f>
        <v>2516</v>
      </c>
      <c r="K2929">
        <f>INDEX('Raw Election Data'!$A$1:$AN$3144,MATCH($C2929&amp;" "&amp;$B2929,'Raw Election Data'!$C$1:$C$3144,0),MATCH('Joined Data'!K$1,'Raw Election Data'!$A$1:$AN$1,0))</f>
        <v>1421</v>
      </c>
      <c r="L2929">
        <f>INDEX('Raw Election Data'!$A$1:$AN$3144,MATCH($C2929&amp;" "&amp;$B2929,'Raw Election Data'!$C$1:$C$3144,0),MATCH('Joined Data'!L$1,'Raw Election Data'!$A$1:$AN$1,0))</f>
        <v>4040</v>
      </c>
      <c r="M2929">
        <f>INDEX('Raw Election Data'!$A$1:$AN$3144,MATCH($C2929&amp;" "&amp;$B2929,'Raw Election Data'!$C$1:$C$3144,0),MATCH('Joined Data'!M$1,'Raw Election Data'!$A$1:$AN$1,0))</f>
        <v>0.62277227722772277</v>
      </c>
      <c r="N2929">
        <f>INDEX('Raw Election Data'!$A$1:$AN$3144,MATCH($C2929&amp;" "&amp;$B2929,'Raw Election Data'!$C$1:$C$3144,0),MATCH('Joined Data'!N$1,'Raw Election Data'!$A$1:$AN$1,0))</f>
        <v>0.35173267326732671</v>
      </c>
      <c r="O2929">
        <f>INDEX('Raw Election Data'!$A$1:$AN$3144,MATCH($C2929&amp;" "&amp;$B2929,'Raw Election Data'!$C$1:$C$3144,0),MATCH('Joined Data'!O$1,'Raw Election Data'!$A$1:$AN$1,0))</f>
        <v>1095</v>
      </c>
      <c r="P2929">
        <f>INDEX('Raw Election Data'!$A$1:$AN$3144,MATCH($C2929&amp;" "&amp;$B2929,'Raw Election Data'!$C$1:$C$3144,0),MATCH('Joined Data'!P$1,'Raw Election Data'!$A$1:$AN$1,0))</f>
        <v>-1095</v>
      </c>
      <c r="Q2929">
        <f>INDEX('Raw Election Data'!$A$1:$AN$3144,MATCH($C2929&amp;" "&amp;$B2929,'Raw Election Data'!$C$1:$C$3144,0),MATCH('Joined Data'!Q$1,'Raw Election Data'!$A$1:$AN$1,0))</f>
        <v>0.27103960396039606</v>
      </c>
      <c r="R2929">
        <f>INDEX('Raw Election Data'!$A$1:$AN$3144,MATCH($C2929&amp;" "&amp;$B2929,'Raw Election Data'!$C$1:$C$3144,0),MATCH('Joined Data'!R$1,'Raw Election Data'!$A$1:$AN$1,0))</f>
        <v>-0.27103960396039606</v>
      </c>
    </row>
    <row r="2930" spans="1:18" ht="13.5" hidden="1" customHeight="1" x14ac:dyDescent="0.15">
      <c r="A2930" t="s">
        <v>385</v>
      </c>
      <c r="B2930" t="s">
        <v>7069</v>
      </c>
      <c r="C2930" t="str">
        <f>INDEX(FIPS!$A$1:$E$3236,MATCH($F2930,FIPS!$D$1:$D$3236,0),5)</f>
        <v>Fredericksburg city</v>
      </c>
      <c r="D2930" t="s">
        <v>386</v>
      </c>
      <c r="E2930" s="15" t="s">
        <v>397</v>
      </c>
      <c r="F2930" t="s">
        <v>7260</v>
      </c>
      <c r="G2930" t="s">
        <v>7793</v>
      </c>
      <c r="H2930" t="str">
        <f>IFERROR(VLOOKUP($G2930,'Team Colors'!$A:$B,2,0),"#c9c9c9")</f>
        <v>#773141</v>
      </c>
      <c r="I2930">
        <f>INDEX('Raw Election Data'!$A$1:$AN$3144,MATCH($C2930&amp;" "&amp;$B2930,'Raw Election Data'!$C$1:$C$3144,0),MATCH('Joined Data'!I$1,'Raw Election Data'!$A$1:$AN$1,0))</f>
        <v>28118</v>
      </c>
      <c r="J2930">
        <f>INDEX('Raw Election Data'!$A$1:$AN$3144,MATCH($C2930&amp;" "&amp;$B2930,'Raw Election Data'!$C$1:$C$3144,0),MATCH('Joined Data'!J$1,'Raw Election Data'!$A$1:$AN$1,0))</f>
        <v>6690</v>
      </c>
      <c r="K2930">
        <f>INDEX('Raw Election Data'!$A$1:$AN$3144,MATCH($C2930&amp;" "&amp;$B2930,'Raw Election Data'!$C$1:$C$3144,0),MATCH('Joined Data'!K$1,'Raw Election Data'!$A$1:$AN$1,0))</f>
        <v>3731</v>
      </c>
      <c r="L2930">
        <f>INDEX('Raw Election Data'!$A$1:$AN$3144,MATCH($C2930&amp;" "&amp;$B2930,'Raw Election Data'!$C$1:$C$3144,0),MATCH('Joined Data'!L$1,'Raw Election Data'!$A$1:$AN$1,0))</f>
        <v>11135</v>
      </c>
      <c r="M2930">
        <f>INDEX('Raw Election Data'!$A$1:$AN$3144,MATCH($C2930&amp;" "&amp;$B2930,'Raw Election Data'!$C$1:$C$3144,0),MATCH('Joined Data'!M$1,'Raw Election Data'!$A$1:$AN$1,0))</f>
        <v>0.60080826223619221</v>
      </c>
      <c r="N2930">
        <f>INDEX('Raw Election Data'!$A$1:$AN$3144,MATCH($C2930&amp;" "&amp;$B2930,'Raw Election Data'!$C$1:$C$3144,0),MATCH('Joined Data'!N$1,'Raw Election Data'!$A$1:$AN$1,0))</f>
        <v>0.33506960035922767</v>
      </c>
      <c r="O2930">
        <f>INDEX('Raw Election Data'!$A$1:$AN$3144,MATCH($C2930&amp;" "&amp;$B2930,'Raw Election Data'!$C$1:$C$3144,0),MATCH('Joined Data'!O$1,'Raw Election Data'!$A$1:$AN$1,0))</f>
        <v>2959</v>
      </c>
      <c r="P2930">
        <f>INDEX('Raw Election Data'!$A$1:$AN$3144,MATCH($C2930&amp;" "&amp;$B2930,'Raw Election Data'!$C$1:$C$3144,0),MATCH('Joined Data'!P$1,'Raw Election Data'!$A$1:$AN$1,0))</f>
        <v>-2959</v>
      </c>
      <c r="Q2930">
        <f>INDEX('Raw Election Data'!$A$1:$AN$3144,MATCH($C2930&amp;" "&amp;$B2930,'Raw Election Data'!$C$1:$C$3144,0),MATCH('Joined Data'!Q$1,'Raw Election Data'!$A$1:$AN$1,0))</f>
        <v>0.26573866187696454</v>
      </c>
      <c r="R2930">
        <f>INDEX('Raw Election Data'!$A$1:$AN$3144,MATCH($C2930&amp;" "&amp;$B2930,'Raw Election Data'!$C$1:$C$3144,0),MATCH('Joined Data'!R$1,'Raw Election Data'!$A$1:$AN$1,0))</f>
        <v>-0.26573866187696454</v>
      </c>
    </row>
    <row r="2931" spans="1:18" ht="13.5" hidden="1" customHeight="1" x14ac:dyDescent="0.15">
      <c r="A2931" t="s">
        <v>385</v>
      </c>
      <c r="B2931" t="s">
        <v>7069</v>
      </c>
      <c r="C2931" t="str">
        <f>INDEX(FIPS!$A$1:$E$3236,MATCH($F2931,FIPS!$D$1:$D$3236,0),5)</f>
        <v>Galax city</v>
      </c>
      <c r="D2931" t="s">
        <v>386</v>
      </c>
      <c r="E2931" s="15" t="s">
        <v>398</v>
      </c>
      <c r="F2931" t="s">
        <v>7262</v>
      </c>
      <c r="G2931" t="s">
        <v>439</v>
      </c>
      <c r="H2931" t="str">
        <f>IFERROR(VLOOKUP($G2931,'Team Colors'!$A:$B,2,0),"#c9c9c9")</f>
        <v>#002244</v>
      </c>
      <c r="I2931">
        <f>INDEX('Raw Election Data'!$A$1:$AN$3144,MATCH($C2931&amp;" "&amp;$B2931,'Raw Election Data'!$C$1:$C$3144,0),MATCH('Joined Data'!I$1,'Raw Election Data'!$A$1:$AN$1,0))</f>
        <v>6914</v>
      </c>
      <c r="J2931">
        <f>INDEX('Raw Election Data'!$A$1:$AN$3144,MATCH($C2931&amp;" "&amp;$B2931,'Raw Election Data'!$C$1:$C$3144,0),MATCH('Joined Data'!J$1,'Raw Election Data'!$A$1:$AN$1,0))</f>
        <v>680</v>
      </c>
      <c r="K2931">
        <f>INDEX('Raw Election Data'!$A$1:$AN$3144,MATCH($C2931&amp;" "&amp;$B2931,'Raw Election Data'!$C$1:$C$3144,0),MATCH('Joined Data'!K$1,'Raw Election Data'!$A$1:$AN$1,0))</f>
        <v>1603</v>
      </c>
      <c r="L2931">
        <f>INDEX('Raw Election Data'!$A$1:$AN$3144,MATCH($C2931&amp;" "&amp;$B2931,'Raw Election Data'!$C$1:$C$3144,0),MATCH('Joined Data'!L$1,'Raw Election Data'!$A$1:$AN$1,0))</f>
        <v>2363</v>
      </c>
      <c r="M2931">
        <f>INDEX('Raw Election Data'!$A$1:$AN$3144,MATCH($C2931&amp;" "&amp;$B2931,'Raw Election Data'!$C$1:$C$3144,0),MATCH('Joined Data'!M$1,'Raw Election Data'!$A$1:$AN$1,0))</f>
        <v>0.28776978417266186</v>
      </c>
      <c r="N2931">
        <f>INDEX('Raw Election Data'!$A$1:$AN$3144,MATCH($C2931&amp;" "&amp;$B2931,'Raw Election Data'!$C$1:$C$3144,0),MATCH('Joined Data'!N$1,'Raw Election Data'!$A$1:$AN$1,0))</f>
        <v>0.67837494710114266</v>
      </c>
      <c r="O2931">
        <f>INDEX('Raw Election Data'!$A$1:$AN$3144,MATCH($C2931&amp;" "&amp;$B2931,'Raw Election Data'!$C$1:$C$3144,0),MATCH('Joined Data'!O$1,'Raw Election Data'!$A$1:$AN$1,0))</f>
        <v>-923</v>
      </c>
      <c r="P2931">
        <f>INDEX('Raw Election Data'!$A$1:$AN$3144,MATCH($C2931&amp;" "&amp;$B2931,'Raw Election Data'!$C$1:$C$3144,0),MATCH('Joined Data'!P$1,'Raw Election Data'!$A$1:$AN$1,0))</f>
        <v>923</v>
      </c>
      <c r="Q2931">
        <f>INDEX('Raw Election Data'!$A$1:$AN$3144,MATCH($C2931&amp;" "&amp;$B2931,'Raw Election Data'!$C$1:$C$3144,0),MATCH('Joined Data'!Q$1,'Raw Election Data'!$A$1:$AN$1,0))</f>
        <v>-0.3906051629284808</v>
      </c>
      <c r="R2931">
        <f>INDEX('Raw Election Data'!$A$1:$AN$3144,MATCH($C2931&amp;" "&amp;$B2931,'Raw Election Data'!$C$1:$C$3144,0),MATCH('Joined Data'!R$1,'Raw Election Data'!$A$1:$AN$1,0))</f>
        <v>0.3906051629284808</v>
      </c>
    </row>
    <row r="2932" spans="1:18" ht="13.5" hidden="1" customHeight="1" x14ac:dyDescent="0.15">
      <c r="A2932" t="s">
        <v>385</v>
      </c>
      <c r="B2932" t="s">
        <v>7069</v>
      </c>
      <c r="C2932" t="str">
        <f>INDEX(FIPS!$A$1:$E$3236,MATCH($F2932,FIPS!$D$1:$D$3236,0),5)</f>
        <v>Hampton city</v>
      </c>
      <c r="D2932" t="s">
        <v>386</v>
      </c>
      <c r="E2932" s="15" t="s">
        <v>399</v>
      </c>
      <c r="F2932" t="s">
        <v>7264</v>
      </c>
      <c r="G2932" t="s">
        <v>439</v>
      </c>
      <c r="H2932" t="str">
        <f>IFERROR(VLOOKUP($G2932,'Team Colors'!$A:$B,2,0),"#c9c9c9")</f>
        <v>#002244</v>
      </c>
      <c r="I2932">
        <f>INDEX('Raw Election Data'!$A$1:$AN$3144,MATCH($C2932&amp;" "&amp;$B2932,'Raw Election Data'!$C$1:$C$3144,0),MATCH('Joined Data'!I$1,'Raw Election Data'!$A$1:$AN$1,0))</f>
        <v>136454</v>
      </c>
      <c r="J2932">
        <f>INDEX('Raw Election Data'!$A$1:$AN$3144,MATCH($C2932&amp;" "&amp;$B2932,'Raw Election Data'!$C$1:$C$3144,0),MATCH('Joined Data'!J$1,'Raw Election Data'!$A$1:$AN$1,0))</f>
        <v>41030</v>
      </c>
      <c r="K2932">
        <f>INDEX('Raw Election Data'!$A$1:$AN$3144,MATCH($C2932&amp;" "&amp;$B2932,'Raw Election Data'!$C$1:$C$3144,0),MATCH('Joined Data'!K$1,'Raw Election Data'!$A$1:$AN$1,0))</f>
        <v>17802</v>
      </c>
      <c r="L2932">
        <f>INDEX('Raw Election Data'!$A$1:$AN$3144,MATCH($C2932&amp;" "&amp;$B2932,'Raw Election Data'!$C$1:$C$3144,0),MATCH('Joined Data'!L$1,'Raw Election Data'!$A$1:$AN$1,0))</f>
        <v>61489</v>
      </c>
      <c r="M2932">
        <f>INDEX('Raw Election Data'!$A$1:$AN$3144,MATCH($C2932&amp;" "&amp;$B2932,'Raw Election Data'!$C$1:$C$3144,0),MATCH('Joined Data'!M$1,'Raw Election Data'!$A$1:$AN$1,0))</f>
        <v>0.66727382133389712</v>
      </c>
      <c r="N2932">
        <f>INDEX('Raw Election Data'!$A$1:$AN$3144,MATCH($C2932&amp;" "&amp;$B2932,'Raw Election Data'!$C$1:$C$3144,0),MATCH('Joined Data'!N$1,'Raw Election Data'!$A$1:$AN$1,0))</f>
        <v>0.28951519784026414</v>
      </c>
      <c r="O2932">
        <f>INDEX('Raw Election Data'!$A$1:$AN$3144,MATCH($C2932&amp;" "&amp;$B2932,'Raw Election Data'!$C$1:$C$3144,0),MATCH('Joined Data'!O$1,'Raw Election Data'!$A$1:$AN$1,0))</f>
        <v>23228</v>
      </c>
      <c r="P2932">
        <f>INDEX('Raw Election Data'!$A$1:$AN$3144,MATCH($C2932&amp;" "&amp;$B2932,'Raw Election Data'!$C$1:$C$3144,0),MATCH('Joined Data'!P$1,'Raw Election Data'!$A$1:$AN$1,0))</f>
        <v>-23228</v>
      </c>
      <c r="Q2932">
        <f>INDEX('Raw Election Data'!$A$1:$AN$3144,MATCH($C2932&amp;" "&amp;$B2932,'Raw Election Data'!$C$1:$C$3144,0),MATCH('Joined Data'!Q$1,'Raw Election Data'!$A$1:$AN$1,0))</f>
        <v>0.37775862349363298</v>
      </c>
      <c r="R2932">
        <f>INDEX('Raw Election Data'!$A$1:$AN$3144,MATCH($C2932&amp;" "&amp;$B2932,'Raw Election Data'!$C$1:$C$3144,0),MATCH('Joined Data'!R$1,'Raw Election Data'!$A$1:$AN$1,0))</f>
        <v>-0.37775862349363298</v>
      </c>
    </row>
    <row r="2933" spans="1:18" ht="13.5" hidden="1" customHeight="1" x14ac:dyDescent="0.15">
      <c r="A2933" t="s">
        <v>385</v>
      </c>
      <c r="B2933" t="s">
        <v>7069</v>
      </c>
      <c r="C2933" t="str">
        <f>INDEX(FIPS!$A$1:$E$3236,MATCH($F2933,FIPS!$D$1:$D$3236,0),5)</f>
        <v>Harrisonburg city</v>
      </c>
      <c r="D2933" t="s">
        <v>386</v>
      </c>
      <c r="E2933" s="15" t="s">
        <v>400</v>
      </c>
      <c r="F2933" t="s">
        <v>7266</v>
      </c>
      <c r="G2933" t="s">
        <v>7793</v>
      </c>
      <c r="H2933" t="str">
        <f>IFERROR(VLOOKUP($G2933,'Team Colors'!$A:$B,2,0),"#c9c9c9")</f>
        <v>#773141</v>
      </c>
      <c r="I2933">
        <f>INDEX('Raw Election Data'!$A$1:$AN$3144,MATCH($C2933&amp;" "&amp;$B2933,'Raw Election Data'!$C$1:$C$3144,0),MATCH('Joined Data'!I$1,'Raw Election Data'!$A$1:$AN$1,0))</f>
        <v>52538</v>
      </c>
      <c r="J2933">
        <f>INDEX('Raw Election Data'!$A$1:$AN$3144,MATCH($C2933&amp;" "&amp;$B2933,'Raw Election Data'!$C$1:$C$3144,0),MATCH('Joined Data'!J$1,'Raw Election Data'!$A$1:$AN$1,0))</f>
        <v>10100</v>
      </c>
      <c r="K2933">
        <f>INDEX('Raw Election Data'!$A$1:$AN$3144,MATCH($C2933&amp;" "&amp;$B2933,'Raw Election Data'!$C$1:$C$3144,0),MATCH('Joined Data'!K$1,'Raw Election Data'!$A$1:$AN$1,0))</f>
        <v>6232</v>
      </c>
      <c r="L2933">
        <f>INDEX('Raw Election Data'!$A$1:$AN$3144,MATCH($C2933&amp;" "&amp;$B2933,'Raw Election Data'!$C$1:$C$3144,0),MATCH('Joined Data'!L$1,'Raw Election Data'!$A$1:$AN$1,0))</f>
        <v>17693</v>
      </c>
      <c r="M2933">
        <f>INDEX('Raw Election Data'!$A$1:$AN$3144,MATCH($C2933&amp;" "&amp;$B2933,'Raw Election Data'!$C$1:$C$3144,0),MATCH('Joined Data'!M$1,'Raw Election Data'!$A$1:$AN$1,0))</f>
        <v>0.57084722771717633</v>
      </c>
      <c r="N2933">
        <f>INDEX('Raw Election Data'!$A$1:$AN$3144,MATCH($C2933&amp;" "&amp;$B2933,'Raw Election Data'!$C$1:$C$3144,0),MATCH('Joined Data'!N$1,'Raw Election Data'!$A$1:$AN$1,0))</f>
        <v>0.3522296953597468</v>
      </c>
      <c r="O2933">
        <f>INDEX('Raw Election Data'!$A$1:$AN$3144,MATCH($C2933&amp;" "&amp;$B2933,'Raw Election Data'!$C$1:$C$3144,0),MATCH('Joined Data'!O$1,'Raw Election Data'!$A$1:$AN$1,0))</f>
        <v>3868</v>
      </c>
      <c r="P2933">
        <f>INDEX('Raw Election Data'!$A$1:$AN$3144,MATCH($C2933&amp;" "&amp;$B2933,'Raw Election Data'!$C$1:$C$3144,0),MATCH('Joined Data'!P$1,'Raw Election Data'!$A$1:$AN$1,0))</f>
        <v>-3868</v>
      </c>
      <c r="Q2933">
        <f>INDEX('Raw Election Data'!$A$1:$AN$3144,MATCH($C2933&amp;" "&amp;$B2933,'Raw Election Data'!$C$1:$C$3144,0),MATCH('Joined Data'!Q$1,'Raw Election Data'!$A$1:$AN$1,0))</f>
        <v>0.21861753235742953</v>
      </c>
      <c r="R2933">
        <f>INDEX('Raw Election Data'!$A$1:$AN$3144,MATCH($C2933&amp;" "&amp;$B2933,'Raw Election Data'!$C$1:$C$3144,0),MATCH('Joined Data'!R$1,'Raw Election Data'!$A$1:$AN$1,0))</f>
        <v>-0.21861753235742953</v>
      </c>
    </row>
    <row r="2934" spans="1:18" ht="13.5" hidden="1" customHeight="1" x14ac:dyDescent="0.15">
      <c r="A2934" t="s">
        <v>385</v>
      </c>
      <c r="B2934" t="s">
        <v>7069</v>
      </c>
      <c r="C2934" t="str">
        <f>INDEX(FIPS!$A$1:$E$3236,MATCH($F2934,FIPS!$D$1:$D$3236,0),5)</f>
        <v>Hopewell city</v>
      </c>
      <c r="D2934" t="s">
        <v>386</v>
      </c>
      <c r="E2934" s="15" t="s">
        <v>401</v>
      </c>
      <c r="F2934" t="s">
        <v>7268</v>
      </c>
      <c r="G2934" t="s">
        <v>439</v>
      </c>
      <c r="H2934" t="str">
        <f>IFERROR(VLOOKUP($G2934,'Team Colors'!$A:$B,2,0),"#c9c9c9")</f>
        <v>#002244</v>
      </c>
      <c r="I2934">
        <f>INDEX('Raw Election Data'!$A$1:$AN$3144,MATCH($C2934&amp;" "&amp;$B2934,'Raw Election Data'!$C$1:$C$3144,0),MATCH('Joined Data'!I$1,'Raw Election Data'!$A$1:$AN$1,0))</f>
        <v>22378</v>
      </c>
      <c r="J2934">
        <f>INDEX('Raw Election Data'!$A$1:$AN$3144,MATCH($C2934&amp;" "&amp;$B2934,'Raw Election Data'!$C$1:$C$3144,0),MATCH('Joined Data'!J$1,'Raw Election Data'!$A$1:$AN$1,0))</f>
        <v>4722</v>
      </c>
      <c r="K2934">
        <f>INDEX('Raw Election Data'!$A$1:$AN$3144,MATCH($C2934&amp;" "&amp;$B2934,'Raw Election Data'!$C$1:$C$3144,0),MATCH('Joined Data'!K$1,'Raw Election Data'!$A$1:$AN$1,0))</f>
        <v>3885</v>
      </c>
      <c r="L2934">
        <f>INDEX('Raw Election Data'!$A$1:$AN$3144,MATCH($C2934&amp;" "&amp;$B2934,'Raw Election Data'!$C$1:$C$3144,0),MATCH('Joined Data'!L$1,'Raw Election Data'!$A$1:$AN$1,0))</f>
        <v>8968</v>
      </c>
      <c r="M2934">
        <f>INDEX('Raw Election Data'!$A$1:$AN$3144,MATCH($C2934&amp;" "&amp;$B2934,'Raw Election Data'!$C$1:$C$3144,0),MATCH('Joined Data'!M$1,'Raw Election Data'!$A$1:$AN$1,0))</f>
        <v>0.52653880463871539</v>
      </c>
      <c r="N2934">
        <f>INDEX('Raw Election Data'!$A$1:$AN$3144,MATCH($C2934&amp;" "&amp;$B2934,'Raw Election Data'!$C$1:$C$3144,0),MATCH('Joined Data'!N$1,'Raw Election Data'!$A$1:$AN$1,0))</f>
        <v>0.43320695807314896</v>
      </c>
      <c r="O2934">
        <f>INDEX('Raw Election Data'!$A$1:$AN$3144,MATCH($C2934&amp;" "&amp;$B2934,'Raw Election Data'!$C$1:$C$3144,0),MATCH('Joined Data'!O$1,'Raw Election Data'!$A$1:$AN$1,0))</f>
        <v>837</v>
      </c>
      <c r="P2934">
        <f>INDEX('Raw Election Data'!$A$1:$AN$3144,MATCH($C2934&amp;" "&amp;$B2934,'Raw Election Data'!$C$1:$C$3144,0),MATCH('Joined Data'!P$1,'Raw Election Data'!$A$1:$AN$1,0))</f>
        <v>-837</v>
      </c>
      <c r="Q2934">
        <f>INDEX('Raw Election Data'!$A$1:$AN$3144,MATCH($C2934&amp;" "&amp;$B2934,'Raw Election Data'!$C$1:$C$3144,0),MATCH('Joined Data'!Q$1,'Raw Election Data'!$A$1:$AN$1,0))</f>
        <v>9.3331846565566423E-2</v>
      </c>
      <c r="R2934">
        <f>INDEX('Raw Election Data'!$A$1:$AN$3144,MATCH($C2934&amp;" "&amp;$B2934,'Raw Election Data'!$C$1:$C$3144,0),MATCH('Joined Data'!R$1,'Raw Election Data'!$A$1:$AN$1,0))</f>
        <v>-9.3331846565566423E-2</v>
      </c>
    </row>
    <row r="2935" spans="1:18" ht="13.5" hidden="1" customHeight="1" x14ac:dyDescent="0.15">
      <c r="A2935" t="s">
        <v>385</v>
      </c>
      <c r="B2935" t="s">
        <v>7069</v>
      </c>
      <c r="C2935" t="str">
        <f>INDEX(FIPS!$A$1:$E$3236,MATCH($F2935,FIPS!$D$1:$D$3236,0),5)</f>
        <v>Lexington city</v>
      </c>
      <c r="D2935" t="s">
        <v>386</v>
      </c>
      <c r="E2935" s="15" t="s">
        <v>402</v>
      </c>
      <c r="F2935" t="s">
        <v>7270</v>
      </c>
      <c r="G2935" t="s">
        <v>7793</v>
      </c>
      <c r="H2935" t="str">
        <f>IFERROR(VLOOKUP($G2935,'Team Colors'!$A:$B,2,0),"#c9c9c9")</f>
        <v>#773141</v>
      </c>
      <c r="I2935">
        <f>INDEX('Raw Election Data'!$A$1:$AN$3144,MATCH($C2935&amp;" "&amp;$B2935,'Raw Election Data'!$C$1:$C$3144,0),MATCH('Joined Data'!I$1,'Raw Election Data'!$A$1:$AN$1,0))</f>
        <v>7262</v>
      </c>
      <c r="J2935">
        <f>INDEX('Raw Election Data'!$A$1:$AN$3144,MATCH($C2935&amp;" "&amp;$B2935,'Raw Election Data'!$C$1:$C$3144,0),MATCH('Joined Data'!J$1,'Raw Election Data'!$A$1:$AN$1,0))</f>
        <v>1514</v>
      </c>
      <c r="K2935">
        <f>INDEX('Raw Election Data'!$A$1:$AN$3144,MATCH($C2935&amp;" "&amp;$B2935,'Raw Election Data'!$C$1:$C$3144,0),MATCH('Joined Data'!K$1,'Raw Election Data'!$A$1:$AN$1,0))</f>
        <v>766</v>
      </c>
      <c r="L2935">
        <f>INDEX('Raw Election Data'!$A$1:$AN$3144,MATCH($C2935&amp;" "&amp;$B2935,'Raw Election Data'!$C$1:$C$3144,0),MATCH('Joined Data'!L$1,'Raw Election Data'!$A$1:$AN$1,0))</f>
        <v>2448</v>
      </c>
      <c r="M2935">
        <f>INDEX('Raw Election Data'!$A$1:$AN$3144,MATCH($C2935&amp;" "&amp;$B2935,'Raw Election Data'!$C$1:$C$3144,0),MATCH('Joined Data'!M$1,'Raw Election Data'!$A$1:$AN$1,0))</f>
        <v>0.61846405228758172</v>
      </c>
      <c r="N2935">
        <f>INDEX('Raw Election Data'!$A$1:$AN$3144,MATCH($C2935&amp;" "&amp;$B2935,'Raw Election Data'!$C$1:$C$3144,0),MATCH('Joined Data'!N$1,'Raw Election Data'!$A$1:$AN$1,0))</f>
        <v>0.31290849673202614</v>
      </c>
      <c r="O2935">
        <f>INDEX('Raw Election Data'!$A$1:$AN$3144,MATCH($C2935&amp;" "&amp;$B2935,'Raw Election Data'!$C$1:$C$3144,0),MATCH('Joined Data'!O$1,'Raw Election Data'!$A$1:$AN$1,0))</f>
        <v>748</v>
      </c>
      <c r="P2935">
        <f>INDEX('Raw Election Data'!$A$1:$AN$3144,MATCH($C2935&amp;" "&amp;$B2935,'Raw Election Data'!$C$1:$C$3144,0),MATCH('Joined Data'!P$1,'Raw Election Data'!$A$1:$AN$1,0))</f>
        <v>-748</v>
      </c>
      <c r="Q2935">
        <f>INDEX('Raw Election Data'!$A$1:$AN$3144,MATCH($C2935&amp;" "&amp;$B2935,'Raw Election Data'!$C$1:$C$3144,0),MATCH('Joined Data'!Q$1,'Raw Election Data'!$A$1:$AN$1,0))</f>
        <v>0.30555555555555558</v>
      </c>
      <c r="R2935">
        <f>INDEX('Raw Election Data'!$A$1:$AN$3144,MATCH($C2935&amp;" "&amp;$B2935,'Raw Election Data'!$C$1:$C$3144,0),MATCH('Joined Data'!R$1,'Raw Election Data'!$A$1:$AN$1,0))</f>
        <v>-0.30555555555555558</v>
      </c>
    </row>
    <row r="2936" spans="1:18" ht="13.5" hidden="1" customHeight="1" x14ac:dyDescent="0.15">
      <c r="A2936" t="s">
        <v>385</v>
      </c>
      <c r="B2936" t="s">
        <v>7069</v>
      </c>
      <c r="C2936" t="str">
        <f>INDEX(FIPS!$A$1:$E$3236,MATCH($F2936,FIPS!$D$1:$D$3236,0),5)</f>
        <v>Lynchburg city</v>
      </c>
      <c r="D2936" t="s">
        <v>386</v>
      </c>
      <c r="E2936" s="15" t="s">
        <v>403</v>
      </c>
      <c r="F2936" t="s">
        <v>7272</v>
      </c>
      <c r="G2936" t="s">
        <v>7793</v>
      </c>
      <c r="H2936" t="str">
        <f>IFERROR(VLOOKUP($G2936,'Team Colors'!$A:$B,2,0),"#c9c9c9")</f>
        <v>#773141</v>
      </c>
      <c r="I2936">
        <f>INDEX('Raw Election Data'!$A$1:$AN$3144,MATCH($C2936&amp;" "&amp;$B2936,'Raw Election Data'!$C$1:$C$3144,0),MATCH('Joined Data'!I$1,'Raw Election Data'!$A$1:$AN$1,0))</f>
        <v>79812</v>
      </c>
      <c r="J2936">
        <f>INDEX('Raw Election Data'!$A$1:$AN$3144,MATCH($C2936&amp;" "&amp;$B2936,'Raw Election Data'!$C$1:$C$3144,0),MATCH('Joined Data'!J$1,'Raw Election Data'!$A$1:$AN$1,0))</f>
        <v>14787</v>
      </c>
      <c r="K2936">
        <f>INDEX('Raw Election Data'!$A$1:$AN$3144,MATCH($C2936&amp;" "&amp;$B2936,'Raw Election Data'!$C$1:$C$3144,0),MATCH('Joined Data'!K$1,'Raw Election Data'!$A$1:$AN$1,0))</f>
        <v>17979</v>
      </c>
      <c r="L2936">
        <f>INDEX('Raw Election Data'!$A$1:$AN$3144,MATCH($C2936&amp;" "&amp;$B2936,'Raw Election Data'!$C$1:$C$3144,0),MATCH('Joined Data'!L$1,'Raw Election Data'!$A$1:$AN$1,0))</f>
        <v>35349</v>
      </c>
      <c r="M2936">
        <f>INDEX('Raw Election Data'!$A$1:$AN$3144,MATCH($C2936&amp;" "&amp;$B2936,'Raw Election Data'!$C$1:$C$3144,0),MATCH('Joined Data'!M$1,'Raw Election Data'!$A$1:$AN$1,0))</f>
        <v>0.41831452091996946</v>
      </c>
      <c r="N2936">
        <f>INDEX('Raw Election Data'!$A$1:$AN$3144,MATCH($C2936&amp;" "&amp;$B2936,'Raw Election Data'!$C$1:$C$3144,0),MATCH('Joined Data'!N$1,'Raw Election Data'!$A$1:$AN$1,0))</f>
        <v>0.50861410506662141</v>
      </c>
      <c r="O2936">
        <f>INDEX('Raw Election Data'!$A$1:$AN$3144,MATCH($C2936&amp;" "&amp;$B2936,'Raw Election Data'!$C$1:$C$3144,0),MATCH('Joined Data'!O$1,'Raw Election Data'!$A$1:$AN$1,0))</f>
        <v>-3192</v>
      </c>
      <c r="P2936">
        <f>INDEX('Raw Election Data'!$A$1:$AN$3144,MATCH($C2936&amp;" "&amp;$B2936,'Raw Election Data'!$C$1:$C$3144,0),MATCH('Joined Data'!P$1,'Raw Election Data'!$A$1:$AN$1,0))</f>
        <v>3192</v>
      </c>
      <c r="Q2936">
        <f>INDEX('Raw Election Data'!$A$1:$AN$3144,MATCH($C2936&amp;" "&amp;$B2936,'Raw Election Data'!$C$1:$C$3144,0),MATCH('Joined Data'!Q$1,'Raw Election Data'!$A$1:$AN$1,0))</f>
        <v>-9.0299584146651957E-2</v>
      </c>
      <c r="R2936">
        <f>INDEX('Raw Election Data'!$A$1:$AN$3144,MATCH($C2936&amp;" "&amp;$B2936,'Raw Election Data'!$C$1:$C$3144,0),MATCH('Joined Data'!R$1,'Raw Election Data'!$A$1:$AN$1,0))</f>
        <v>9.0299584146651957E-2</v>
      </c>
    </row>
    <row r="2937" spans="1:18" ht="13.5" hidden="1" customHeight="1" x14ac:dyDescent="0.15">
      <c r="A2937" t="s">
        <v>385</v>
      </c>
      <c r="B2937" t="s">
        <v>7069</v>
      </c>
      <c r="C2937" t="str">
        <f>INDEX(FIPS!$A$1:$E$3236,MATCH($F2937,FIPS!$D$1:$D$3236,0),5)</f>
        <v>Manassas city</v>
      </c>
      <c r="D2937" t="s">
        <v>386</v>
      </c>
      <c r="E2937" s="15" t="s">
        <v>404</v>
      </c>
      <c r="F2937" t="s">
        <v>7274</v>
      </c>
      <c r="G2937" t="s">
        <v>7793</v>
      </c>
      <c r="H2937" t="str">
        <f>IFERROR(VLOOKUP($G2937,'Team Colors'!$A:$B,2,0),"#c9c9c9")</f>
        <v>#773141</v>
      </c>
      <c r="I2937">
        <f>INDEX('Raw Election Data'!$A$1:$AN$3144,MATCH($C2937&amp;" "&amp;$B2937,'Raw Election Data'!$C$1:$C$3144,0),MATCH('Joined Data'!I$1,'Raw Election Data'!$A$1:$AN$1,0))</f>
        <v>41764</v>
      </c>
      <c r="J2937">
        <f>INDEX('Raw Election Data'!$A$1:$AN$3144,MATCH($C2937&amp;" "&amp;$B2937,'Raw Election Data'!$C$1:$C$3144,0),MATCH('Joined Data'!J$1,'Raw Election Data'!$A$1:$AN$1,0))</f>
        <v>8395</v>
      </c>
      <c r="K2937">
        <f>INDEX('Raw Election Data'!$A$1:$AN$3144,MATCH($C2937&amp;" "&amp;$B2937,'Raw Election Data'!$C$1:$C$3144,0),MATCH('Joined Data'!K$1,'Raw Election Data'!$A$1:$AN$1,0))</f>
        <v>5934</v>
      </c>
      <c r="L2937">
        <f>INDEX('Raw Election Data'!$A$1:$AN$3144,MATCH($C2937&amp;" "&amp;$B2937,'Raw Election Data'!$C$1:$C$3144,0),MATCH('Joined Data'!L$1,'Raw Election Data'!$A$1:$AN$1,0))</f>
        <v>15210</v>
      </c>
      <c r="M2937">
        <f>INDEX('Raw Election Data'!$A$1:$AN$3144,MATCH($C2937&amp;" "&amp;$B2937,'Raw Election Data'!$C$1:$C$3144,0),MATCH('Joined Data'!M$1,'Raw Election Data'!$A$1:$AN$1,0))</f>
        <v>0.55193951347797499</v>
      </c>
      <c r="N2937">
        <f>INDEX('Raw Election Data'!$A$1:$AN$3144,MATCH($C2937&amp;" "&amp;$B2937,'Raw Election Data'!$C$1:$C$3144,0),MATCH('Joined Data'!N$1,'Raw Election Data'!$A$1:$AN$1,0))</f>
        <v>0.39013806706114401</v>
      </c>
      <c r="O2937">
        <f>INDEX('Raw Election Data'!$A$1:$AN$3144,MATCH($C2937&amp;" "&amp;$B2937,'Raw Election Data'!$C$1:$C$3144,0),MATCH('Joined Data'!O$1,'Raw Election Data'!$A$1:$AN$1,0))</f>
        <v>2461</v>
      </c>
      <c r="P2937">
        <f>INDEX('Raw Election Data'!$A$1:$AN$3144,MATCH($C2937&amp;" "&amp;$B2937,'Raw Election Data'!$C$1:$C$3144,0),MATCH('Joined Data'!P$1,'Raw Election Data'!$A$1:$AN$1,0))</f>
        <v>-2461</v>
      </c>
      <c r="Q2937">
        <f>INDEX('Raw Election Data'!$A$1:$AN$3144,MATCH($C2937&amp;" "&amp;$B2937,'Raw Election Data'!$C$1:$C$3144,0),MATCH('Joined Data'!Q$1,'Raw Election Data'!$A$1:$AN$1,0))</f>
        <v>0.16180144641683097</v>
      </c>
      <c r="R2937">
        <f>INDEX('Raw Election Data'!$A$1:$AN$3144,MATCH($C2937&amp;" "&amp;$B2937,'Raw Election Data'!$C$1:$C$3144,0),MATCH('Joined Data'!R$1,'Raw Election Data'!$A$1:$AN$1,0))</f>
        <v>-0.16180144641683097</v>
      </c>
    </row>
    <row r="2938" spans="1:18" ht="13.5" hidden="1" customHeight="1" x14ac:dyDescent="0.15">
      <c r="A2938" t="s">
        <v>385</v>
      </c>
      <c r="B2938" t="s">
        <v>7069</v>
      </c>
      <c r="C2938" t="str">
        <f>INDEX(FIPS!$A$1:$E$3236,MATCH($F2938,FIPS!$D$1:$D$3236,0),5)</f>
        <v>Manassas Park city</v>
      </c>
      <c r="D2938" t="s">
        <v>386</v>
      </c>
      <c r="E2938" s="15" t="s">
        <v>405</v>
      </c>
      <c r="F2938" t="s">
        <v>7276</v>
      </c>
      <c r="G2938" t="s">
        <v>7793</v>
      </c>
      <c r="H2938" t="str">
        <f>IFERROR(VLOOKUP($G2938,'Team Colors'!$A:$B,2,0),"#c9c9c9")</f>
        <v>#773141</v>
      </c>
      <c r="I2938">
        <f>INDEX('Raw Election Data'!$A$1:$AN$3144,MATCH($C2938&amp;" "&amp;$B2938,'Raw Election Data'!$C$1:$C$3144,0),MATCH('Joined Data'!I$1,'Raw Election Data'!$A$1:$AN$1,0))</f>
        <v>15726</v>
      </c>
      <c r="J2938">
        <f>INDEX('Raw Election Data'!$A$1:$AN$3144,MATCH($C2938&amp;" "&amp;$B2938,'Raw Election Data'!$C$1:$C$3144,0),MATCH('Joined Data'!J$1,'Raw Election Data'!$A$1:$AN$1,0))</f>
        <v>3218</v>
      </c>
      <c r="K2938">
        <f>INDEX('Raw Election Data'!$A$1:$AN$3144,MATCH($C2938&amp;" "&amp;$B2938,'Raw Election Data'!$C$1:$C$3144,0),MATCH('Joined Data'!K$1,'Raw Election Data'!$A$1:$AN$1,0))</f>
        <v>1732</v>
      </c>
      <c r="L2938">
        <f>INDEX('Raw Election Data'!$A$1:$AN$3144,MATCH($C2938&amp;" "&amp;$B2938,'Raw Election Data'!$C$1:$C$3144,0),MATCH('Joined Data'!L$1,'Raw Election Data'!$A$1:$AN$1,0))</f>
        <v>5214</v>
      </c>
      <c r="M2938">
        <f>INDEX('Raw Election Data'!$A$1:$AN$3144,MATCH($C2938&amp;" "&amp;$B2938,'Raw Election Data'!$C$1:$C$3144,0),MATCH('Joined Data'!M$1,'Raw Election Data'!$A$1:$AN$1,0))</f>
        <v>0.6171845032604526</v>
      </c>
      <c r="N2938">
        <f>INDEX('Raw Election Data'!$A$1:$AN$3144,MATCH($C2938&amp;" "&amp;$B2938,'Raw Election Data'!$C$1:$C$3144,0),MATCH('Joined Data'!N$1,'Raw Election Data'!$A$1:$AN$1,0))</f>
        <v>0.33218258534714229</v>
      </c>
      <c r="O2938">
        <f>INDEX('Raw Election Data'!$A$1:$AN$3144,MATCH($C2938&amp;" "&amp;$B2938,'Raw Election Data'!$C$1:$C$3144,0),MATCH('Joined Data'!O$1,'Raw Election Data'!$A$1:$AN$1,0))</f>
        <v>1486</v>
      </c>
      <c r="P2938">
        <f>INDEX('Raw Election Data'!$A$1:$AN$3144,MATCH($C2938&amp;" "&amp;$B2938,'Raw Election Data'!$C$1:$C$3144,0),MATCH('Joined Data'!P$1,'Raw Election Data'!$A$1:$AN$1,0))</f>
        <v>-1486</v>
      </c>
      <c r="Q2938">
        <f>INDEX('Raw Election Data'!$A$1:$AN$3144,MATCH($C2938&amp;" "&amp;$B2938,'Raw Election Data'!$C$1:$C$3144,0),MATCH('Joined Data'!Q$1,'Raw Election Data'!$A$1:$AN$1,0))</f>
        <v>0.28500191791331031</v>
      </c>
      <c r="R2938">
        <f>INDEX('Raw Election Data'!$A$1:$AN$3144,MATCH($C2938&amp;" "&amp;$B2938,'Raw Election Data'!$C$1:$C$3144,0),MATCH('Joined Data'!R$1,'Raw Election Data'!$A$1:$AN$1,0))</f>
        <v>-0.28500191791331031</v>
      </c>
    </row>
    <row r="2939" spans="1:18" ht="13.5" hidden="1" customHeight="1" x14ac:dyDescent="0.15">
      <c r="A2939" t="s">
        <v>385</v>
      </c>
      <c r="B2939" t="s">
        <v>7069</v>
      </c>
      <c r="C2939" t="str">
        <f>INDEX(FIPS!$A$1:$E$3236,MATCH($F2939,FIPS!$D$1:$D$3236,0),5)</f>
        <v>Martinsville city</v>
      </c>
      <c r="D2939" t="s">
        <v>386</v>
      </c>
      <c r="E2939" s="15" t="s">
        <v>406</v>
      </c>
      <c r="F2939" t="s">
        <v>7278</v>
      </c>
      <c r="G2939" t="s">
        <v>439</v>
      </c>
      <c r="H2939" t="str">
        <f>IFERROR(VLOOKUP($G2939,'Team Colors'!$A:$B,2,0),"#c9c9c9")</f>
        <v>#002244</v>
      </c>
      <c r="I2939">
        <f>INDEX('Raw Election Data'!$A$1:$AN$3144,MATCH($C2939&amp;" "&amp;$B2939,'Raw Election Data'!$C$1:$C$3144,0),MATCH('Joined Data'!I$1,'Raw Election Data'!$A$1:$AN$1,0))</f>
        <v>13645</v>
      </c>
      <c r="J2939">
        <f>INDEX('Raw Election Data'!$A$1:$AN$3144,MATCH($C2939&amp;" "&amp;$B2939,'Raw Election Data'!$C$1:$C$3144,0),MATCH('Joined Data'!J$1,'Raw Election Data'!$A$1:$AN$1,0))</f>
        <v>3531</v>
      </c>
      <c r="K2939">
        <f>INDEX('Raw Election Data'!$A$1:$AN$3144,MATCH($C2939&amp;" "&amp;$B2939,'Raw Election Data'!$C$1:$C$3144,0),MATCH('Joined Data'!K$1,'Raw Election Data'!$A$1:$AN$1,0))</f>
        <v>2149</v>
      </c>
      <c r="L2939">
        <f>INDEX('Raw Election Data'!$A$1:$AN$3144,MATCH($C2939&amp;" "&amp;$B2939,'Raw Election Data'!$C$1:$C$3144,0),MATCH('Joined Data'!L$1,'Raw Election Data'!$A$1:$AN$1,0))</f>
        <v>5873</v>
      </c>
      <c r="M2939">
        <f>INDEX('Raw Election Data'!$A$1:$AN$3144,MATCH($C2939&amp;" "&amp;$B2939,'Raw Election Data'!$C$1:$C$3144,0),MATCH('Joined Data'!M$1,'Raw Election Data'!$A$1:$AN$1,0))</f>
        <v>0.60122594925932227</v>
      </c>
      <c r="N2939">
        <f>INDEX('Raw Election Data'!$A$1:$AN$3144,MATCH($C2939&amp;" "&amp;$B2939,'Raw Election Data'!$C$1:$C$3144,0),MATCH('Joined Data'!N$1,'Raw Election Data'!$A$1:$AN$1,0))</f>
        <v>0.36591179976162097</v>
      </c>
      <c r="O2939">
        <f>INDEX('Raw Election Data'!$A$1:$AN$3144,MATCH($C2939&amp;" "&amp;$B2939,'Raw Election Data'!$C$1:$C$3144,0),MATCH('Joined Data'!O$1,'Raw Election Data'!$A$1:$AN$1,0))</f>
        <v>1382</v>
      </c>
      <c r="P2939">
        <f>INDEX('Raw Election Data'!$A$1:$AN$3144,MATCH($C2939&amp;" "&amp;$B2939,'Raw Election Data'!$C$1:$C$3144,0),MATCH('Joined Data'!P$1,'Raw Election Data'!$A$1:$AN$1,0))</f>
        <v>-1382</v>
      </c>
      <c r="Q2939">
        <f>INDEX('Raw Election Data'!$A$1:$AN$3144,MATCH($C2939&amp;" "&amp;$B2939,'Raw Election Data'!$C$1:$C$3144,0),MATCH('Joined Data'!Q$1,'Raw Election Data'!$A$1:$AN$1,0))</f>
        <v>0.2353141494977013</v>
      </c>
      <c r="R2939">
        <f>INDEX('Raw Election Data'!$A$1:$AN$3144,MATCH($C2939&amp;" "&amp;$B2939,'Raw Election Data'!$C$1:$C$3144,0),MATCH('Joined Data'!R$1,'Raw Election Data'!$A$1:$AN$1,0))</f>
        <v>-0.2353141494977013</v>
      </c>
    </row>
    <row r="2940" spans="1:18" ht="13.5" hidden="1" customHeight="1" x14ac:dyDescent="0.15">
      <c r="A2940" t="s">
        <v>385</v>
      </c>
      <c r="B2940" t="s">
        <v>7069</v>
      </c>
      <c r="C2940" t="str">
        <f>INDEX(FIPS!$A$1:$E$3236,MATCH($F2940,FIPS!$D$1:$D$3236,0),5)</f>
        <v>Newport News city</v>
      </c>
      <c r="D2940" t="s">
        <v>386</v>
      </c>
      <c r="E2940" s="15" t="s">
        <v>407</v>
      </c>
      <c r="F2940" t="s">
        <v>7280</v>
      </c>
      <c r="G2940" t="s">
        <v>439</v>
      </c>
      <c r="H2940" t="str">
        <f>IFERROR(VLOOKUP($G2940,'Team Colors'!$A:$B,2,0),"#c9c9c9")</f>
        <v>#002244</v>
      </c>
      <c r="I2940">
        <f>INDEX('Raw Election Data'!$A$1:$AN$3144,MATCH($C2940&amp;" "&amp;$B2940,'Raw Election Data'!$C$1:$C$3144,0),MATCH('Joined Data'!I$1,'Raw Election Data'!$A$1:$AN$1,0))</f>
        <v>182385</v>
      </c>
      <c r="J2940">
        <f>INDEX('Raw Election Data'!$A$1:$AN$3144,MATCH($C2940&amp;" "&amp;$B2940,'Raw Election Data'!$C$1:$C$3144,0),MATCH('Joined Data'!J$1,'Raw Election Data'!$A$1:$AN$1,0))</f>
        <v>40997</v>
      </c>
      <c r="K2940">
        <f>INDEX('Raw Election Data'!$A$1:$AN$3144,MATCH($C2940&amp;" "&amp;$B2940,'Raw Election Data'!$C$1:$C$3144,0),MATCH('Joined Data'!K$1,'Raw Election Data'!$A$1:$AN$1,0))</f>
        <v>23650</v>
      </c>
      <c r="L2940">
        <f>INDEX('Raw Election Data'!$A$1:$AN$3144,MATCH($C2940&amp;" "&amp;$B2940,'Raw Election Data'!$C$1:$C$3144,0),MATCH('Joined Data'!L$1,'Raw Election Data'!$A$1:$AN$1,0))</f>
        <v>68432</v>
      </c>
      <c r="M2940">
        <f>INDEX('Raw Election Data'!$A$1:$AN$3144,MATCH($C2940&amp;" "&amp;$B2940,'Raw Election Data'!$C$1:$C$3144,0),MATCH('Joined Data'!M$1,'Raw Election Data'!$A$1:$AN$1,0))</f>
        <v>0.59909106850596217</v>
      </c>
      <c r="N2940">
        <f>INDEX('Raw Election Data'!$A$1:$AN$3144,MATCH($C2940&amp;" "&amp;$B2940,'Raw Election Data'!$C$1:$C$3144,0),MATCH('Joined Data'!N$1,'Raw Election Data'!$A$1:$AN$1,0))</f>
        <v>0.34559855038578441</v>
      </c>
      <c r="O2940">
        <f>INDEX('Raw Election Data'!$A$1:$AN$3144,MATCH($C2940&amp;" "&amp;$B2940,'Raw Election Data'!$C$1:$C$3144,0),MATCH('Joined Data'!O$1,'Raw Election Data'!$A$1:$AN$1,0))</f>
        <v>17347</v>
      </c>
      <c r="P2940">
        <f>INDEX('Raw Election Data'!$A$1:$AN$3144,MATCH($C2940&amp;" "&amp;$B2940,'Raw Election Data'!$C$1:$C$3144,0),MATCH('Joined Data'!P$1,'Raw Election Data'!$A$1:$AN$1,0))</f>
        <v>-17347</v>
      </c>
      <c r="Q2940">
        <f>INDEX('Raw Election Data'!$A$1:$AN$3144,MATCH($C2940&amp;" "&amp;$B2940,'Raw Election Data'!$C$1:$C$3144,0),MATCH('Joined Data'!Q$1,'Raw Election Data'!$A$1:$AN$1,0))</f>
        <v>0.25349251812017776</v>
      </c>
      <c r="R2940">
        <f>INDEX('Raw Election Data'!$A$1:$AN$3144,MATCH($C2940&amp;" "&amp;$B2940,'Raw Election Data'!$C$1:$C$3144,0),MATCH('Joined Data'!R$1,'Raw Election Data'!$A$1:$AN$1,0))</f>
        <v>-0.25349251812017776</v>
      </c>
    </row>
    <row r="2941" spans="1:18" ht="13.5" hidden="1" customHeight="1" x14ac:dyDescent="0.15">
      <c r="A2941" t="s">
        <v>385</v>
      </c>
      <c r="B2941" t="s">
        <v>7069</v>
      </c>
      <c r="C2941" t="str">
        <f>INDEX(FIPS!$A$1:$E$3236,MATCH($F2941,FIPS!$D$1:$D$3236,0),5)</f>
        <v>Norfolk city</v>
      </c>
      <c r="D2941" t="s">
        <v>386</v>
      </c>
      <c r="E2941" s="15" t="s">
        <v>408</v>
      </c>
      <c r="F2941" t="s">
        <v>7282</v>
      </c>
      <c r="G2941" t="s">
        <v>439</v>
      </c>
      <c r="H2941" t="str">
        <f>IFERROR(VLOOKUP($G2941,'Team Colors'!$A:$B,2,0),"#c9c9c9")</f>
        <v>#002244</v>
      </c>
      <c r="I2941">
        <f>INDEX('Raw Election Data'!$A$1:$AN$3144,MATCH($C2941&amp;" "&amp;$B2941,'Raw Election Data'!$C$1:$C$3144,0),MATCH('Joined Data'!I$1,'Raw Election Data'!$A$1:$AN$1,0))</f>
        <v>246393</v>
      </c>
      <c r="J2941">
        <f>INDEX('Raw Election Data'!$A$1:$AN$3144,MATCH($C2941&amp;" "&amp;$B2941,'Raw Election Data'!$C$1:$C$3144,0),MATCH('Joined Data'!J$1,'Raw Election Data'!$A$1:$AN$1,0))</f>
        <v>51429</v>
      </c>
      <c r="K2941">
        <f>INDEX('Raw Election Data'!$A$1:$AN$3144,MATCH($C2941&amp;" "&amp;$B2941,'Raw Election Data'!$C$1:$C$3144,0),MATCH('Joined Data'!K$1,'Raw Election Data'!$A$1:$AN$1,0))</f>
        <v>19875</v>
      </c>
      <c r="L2941">
        <f>INDEX('Raw Election Data'!$A$1:$AN$3144,MATCH($C2941&amp;" "&amp;$B2941,'Raw Election Data'!$C$1:$C$3144,0),MATCH('Joined Data'!L$1,'Raw Election Data'!$A$1:$AN$1,0))</f>
        <v>75172</v>
      </c>
      <c r="M2941">
        <f>INDEX('Raw Election Data'!$A$1:$AN$3144,MATCH($C2941&amp;" "&amp;$B2941,'Raw Election Data'!$C$1:$C$3144,0),MATCH('Joined Data'!M$1,'Raw Election Data'!$A$1:$AN$1,0))</f>
        <v>0.68415101367530462</v>
      </c>
      <c r="N2941">
        <f>INDEX('Raw Election Data'!$A$1:$AN$3144,MATCH($C2941&amp;" "&amp;$B2941,'Raw Election Data'!$C$1:$C$3144,0),MATCH('Joined Data'!N$1,'Raw Election Data'!$A$1:$AN$1,0))</f>
        <v>0.26439365721279201</v>
      </c>
      <c r="O2941">
        <f>INDEX('Raw Election Data'!$A$1:$AN$3144,MATCH($C2941&amp;" "&amp;$B2941,'Raw Election Data'!$C$1:$C$3144,0),MATCH('Joined Data'!O$1,'Raw Election Data'!$A$1:$AN$1,0))</f>
        <v>31554</v>
      </c>
      <c r="P2941">
        <f>INDEX('Raw Election Data'!$A$1:$AN$3144,MATCH($C2941&amp;" "&amp;$B2941,'Raw Election Data'!$C$1:$C$3144,0),MATCH('Joined Data'!P$1,'Raw Election Data'!$A$1:$AN$1,0))</f>
        <v>-31554</v>
      </c>
      <c r="Q2941">
        <f>INDEX('Raw Election Data'!$A$1:$AN$3144,MATCH($C2941&amp;" "&amp;$B2941,'Raw Election Data'!$C$1:$C$3144,0),MATCH('Joined Data'!Q$1,'Raw Election Data'!$A$1:$AN$1,0))</f>
        <v>0.41975735646251261</v>
      </c>
      <c r="R2941">
        <f>INDEX('Raw Election Data'!$A$1:$AN$3144,MATCH($C2941&amp;" "&amp;$B2941,'Raw Election Data'!$C$1:$C$3144,0),MATCH('Joined Data'!R$1,'Raw Election Data'!$A$1:$AN$1,0))</f>
        <v>-0.41975735646251261</v>
      </c>
    </row>
    <row r="2942" spans="1:18" ht="13.5" hidden="1" customHeight="1" x14ac:dyDescent="0.15">
      <c r="A2942" t="s">
        <v>385</v>
      </c>
      <c r="B2942" t="s">
        <v>7069</v>
      </c>
      <c r="C2942" t="str">
        <f>INDEX(FIPS!$A$1:$E$3236,MATCH($F2942,FIPS!$D$1:$D$3236,0),5)</f>
        <v>Norton city</v>
      </c>
      <c r="D2942" t="s">
        <v>386</v>
      </c>
      <c r="E2942" s="15" t="s">
        <v>409</v>
      </c>
      <c r="F2942" t="s">
        <v>7284</v>
      </c>
      <c r="G2942" t="s">
        <v>7784</v>
      </c>
      <c r="H2942" t="str">
        <f>IFERROR(VLOOKUP($G2942,'Team Colors'!$A:$B,2,0),"#c9c9c9")</f>
        <v>#ffb612</v>
      </c>
      <c r="I2942">
        <f>INDEX('Raw Election Data'!$A$1:$AN$3144,MATCH($C2942&amp;" "&amp;$B2942,'Raw Election Data'!$C$1:$C$3144,0),MATCH('Joined Data'!I$1,'Raw Election Data'!$A$1:$AN$1,0))</f>
        <v>3939</v>
      </c>
      <c r="J2942">
        <f>INDEX('Raw Election Data'!$A$1:$AN$3144,MATCH($C2942&amp;" "&amp;$B2942,'Raw Election Data'!$C$1:$C$3144,0),MATCH('Joined Data'!J$1,'Raw Election Data'!$A$1:$AN$1,0))</f>
        <v>383</v>
      </c>
      <c r="K2942">
        <f>INDEX('Raw Election Data'!$A$1:$AN$3144,MATCH($C2942&amp;" "&amp;$B2942,'Raw Election Data'!$C$1:$C$3144,0),MATCH('Joined Data'!K$1,'Raw Election Data'!$A$1:$AN$1,0))</f>
        <v>1021</v>
      </c>
      <c r="L2942">
        <f>INDEX('Raw Election Data'!$A$1:$AN$3144,MATCH($C2942&amp;" "&amp;$B2942,'Raw Election Data'!$C$1:$C$3144,0),MATCH('Joined Data'!L$1,'Raw Election Data'!$A$1:$AN$1,0))</f>
        <v>1456</v>
      </c>
      <c r="M2942">
        <f>INDEX('Raw Election Data'!$A$1:$AN$3144,MATCH($C2942&amp;" "&amp;$B2942,'Raw Election Data'!$C$1:$C$3144,0),MATCH('Joined Data'!M$1,'Raw Election Data'!$A$1:$AN$1,0))</f>
        <v>0.26304945054945056</v>
      </c>
      <c r="N2942">
        <f>INDEX('Raw Election Data'!$A$1:$AN$3144,MATCH($C2942&amp;" "&amp;$B2942,'Raw Election Data'!$C$1:$C$3144,0),MATCH('Joined Data'!N$1,'Raw Election Data'!$A$1:$AN$1,0))</f>
        <v>0.70123626373626369</v>
      </c>
      <c r="O2942">
        <f>INDEX('Raw Election Data'!$A$1:$AN$3144,MATCH($C2942&amp;" "&amp;$B2942,'Raw Election Data'!$C$1:$C$3144,0),MATCH('Joined Data'!O$1,'Raw Election Data'!$A$1:$AN$1,0))</f>
        <v>-638</v>
      </c>
      <c r="P2942">
        <f>INDEX('Raw Election Data'!$A$1:$AN$3144,MATCH($C2942&amp;" "&amp;$B2942,'Raw Election Data'!$C$1:$C$3144,0),MATCH('Joined Data'!P$1,'Raw Election Data'!$A$1:$AN$1,0))</f>
        <v>638</v>
      </c>
      <c r="Q2942">
        <f>INDEX('Raw Election Data'!$A$1:$AN$3144,MATCH($C2942&amp;" "&amp;$B2942,'Raw Election Data'!$C$1:$C$3144,0),MATCH('Joined Data'!Q$1,'Raw Election Data'!$A$1:$AN$1,0))</f>
        <v>-0.43818681318681313</v>
      </c>
      <c r="R2942">
        <f>INDEX('Raw Election Data'!$A$1:$AN$3144,MATCH($C2942&amp;" "&amp;$B2942,'Raw Election Data'!$C$1:$C$3144,0),MATCH('Joined Data'!R$1,'Raw Election Data'!$A$1:$AN$1,0))</f>
        <v>0.43818681318681313</v>
      </c>
    </row>
    <row r="2943" spans="1:18" ht="13.5" hidden="1" customHeight="1" x14ac:dyDescent="0.15">
      <c r="A2943" t="s">
        <v>385</v>
      </c>
      <c r="B2943" t="s">
        <v>7069</v>
      </c>
      <c r="C2943" t="str">
        <f>INDEX(FIPS!$A$1:$E$3236,MATCH($F2943,FIPS!$D$1:$D$3236,0),5)</f>
        <v>Petersburg city</v>
      </c>
      <c r="D2943" t="s">
        <v>386</v>
      </c>
      <c r="E2943" s="15" t="s">
        <v>410</v>
      </c>
      <c r="F2943" t="s">
        <v>7286</v>
      </c>
      <c r="G2943" t="s">
        <v>439</v>
      </c>
      <c r="H2943" t="str">
        <f>IFERROR(VLOOKUP($G2943,'Team Colors'!$A:$B,2,0),"#c9c9c9")</f>
        <v>#002244</v>
      </c>
      <c r="I2943">
        <f>INDEX('Raw Election Data'!$A$1:$AN$3144,MATCH($C2943&amp;" "&amp;$B2943,'Raw Election Data'!$C$1:$C$3144,0),MATCH('Joined Data'!I$1,'Raw Election Data'!$A$1:$AN$1,0))</f>
        <v>32477</v>
      </c>
      <c r="J2943">
        <f>INDEX('Raw Election Data'!$A$1:$AN$3144,MATCH($C2943&amp;" "&amp;$B2943,'Raw Election Data'!$C$1:$C$3144,0),MATCH('Joined Data'!J$1,'Raw Election Data'!$A$1:$AN$1,0))</f>
        <v>12005</v>
      </c>
      <c r="K2943">
        <f>INDEX('Raw Election Data'!$A$1:$AN$3144,MATCH($C2943&amp;" "&amp;$B2943,'Raw Election Data'!$C$1:$C$3144,0),MATCH('Joined Data'!K$1,'Raw Election Data'!$A$1:$AN$1,0))</f>
        <v>1448</v>
      </c>
      <c r="L2943">
        <f>INDEX('Raw Election Data'!$A$1:$AN$3144,MATCH($C2943&amp;" "&amp;$B2943,'Raw Election Data'!$C$1:$C$3144,0),MATCH('Joined Data'!L$1,'Raw Election Data'!$A$1:$AN$1,0))</f>
        <v>13717</v>
      </c>
      <c r="M2943">
        <f>INDEX('Raw Election Data'!$A$1:$AN$3144,MATCH($C2943&amp;" "&amp;$B2943,'Raw Election Data'!$C$1:$C$3144,0),MATCH('Joined Data'!M$1,'Raw Election Data'!$A$1:$AN$1,0))</f>
        <v>0.8751913683750091</v>
      </c>
      <c r="N2943">
        <f>INDEX('Raw Election Data'!$A$1:$AN$3144,MATCH($C2943&amp;" "&amp;$B2943,'Raw Election Data'!$C$1:$C$3144,0),MATCH('Joined Data'!N$1,'Raw Election Data'!$A$1:$AN$1,0))</f>
        <v>0.10556244076693154</v>
      </c>
      <c r="O2943">
        <f>INDEX('Raw Election Data'!$A$1:$AN$3144,MATCH($C2943&amp;" "&amp;$B2943,'Raw Election Data'!$C$1:$C$3144,0),MATCH('Joined Data'!O$1,'Raw Election Data'!$A$1:$AN$1,0))</f>
        <v>10557</v>
      </c>
      <c r="P2943">
        <f>INDEX('Raw Election Data'!$A$1:$AN$3144,MATCH($C2943&amp;" "&amp;$B2943,'Raw Election Data'!$C$1:$C$3144,0),MATCH('Joined Data'!P$1,'Raw Election Data'!$A$1:$AN$1,0))</f>
        <v>-10557</v>
      </c>
      <c r="Q2943">
        <f>INDEX('Raw Election Data'!$A$1:$AN$3144,MATCH($C2943&amp;" "&amp;$B2943,'Raw Election Data'!$C$1:$C$3144,0),MATCH('Joined Data'!Q$1,'Raw Election Data'!$A$1:$AN$1,0))</f>
        <v>0.76962892760807755</v>
      </c>
      <c r="R2943">
        <f>INDEX('Raw Election Data'!$A$1:$AN$3144,MATCH($C2943&amp;" "&amp;$B2943,'Raw Election Data'!$C$1:$C$3144,0),MATCH('Joined Data'!R$1,'Raw Election Data'!$A$1:$AN$1,0))</f>
        <v>-0.76962892760807755</v>
      </c>
    </row>
    <row r="2944" spans="1:18" ht="13.5" hidden="1" customHeight="1" x14ac:dyDescent="0.15">
      <c r="A2944" t="s">
        <v>385</v>
      </c>
      <c r="B2944" t="s">
        <v>7069</v>
      </c>
      <c r="C2944" t="str">
        <f>INDEX(FIPS!$A$1:$E$3236,MATCH($F2944,FIPS!$D$1:$D$3236,0),5)</f>
        <v>Poquoson city</v>
      </c>
      <c r="D2944" t="s">
        <v>386</v>
      </c>
      <c r="E2944" s="15" t="s">
        <v>411</v>
      </c>
      <c r="F2944" t="s">
        <v>7288</v>
      </c>
      <c r="G2944" t="s">
        <v>7793</v>
      </c>
      <c r="H2944" t="str">
        <f>IFERROR(VLOOKUP($G2944,'Team Colors'!$A:$B,2,0),"#c9c9c9")</f>
        <v>#773141</v>
      </c>
      <c r="I2944">
        <f>INDEX('Raw Election Data'!$A$1:$AN$3144,MATCH($C2944&amp;" "&amp;$B2944,'Raw Election Data'!$C$1:$C$3144,0),MATCH('Joined Data'!I$1,'Raw Election Data'!$A$1:$AN$1,0))</f>
        <v>12059</v>
      </c>
      <c r="J2944">
        <f>INDEX('Raw Election Data'!$A$1:$AN$3144,MATCH($C2944&amp;" "&amp;$B2944,'Raw Election Data'!$C$1:$C$3144,0),MATCH('Joined Data'!J$1,'Raw Election Data'!$A$1:$AN$1,0))</f>
        <v>1599</v>
      </c>
      <c r="K2944">
        <f>INDEX('Raw Election Data'!$A$1:$AN$3144,MATCH($C2944&amp;" "&amp;$B2944,'Raw Election Data'!$C$1:$C$3144,0),MATCH('Joined Data'!K$1,'Raw Election Data'!$A$1:$AN$1,0))</f>
        <v>5089</v>
      </c>
      <c r="L2944">
        <f>INDEX('Raw Election Data'!$A$1:$AN$3144,MATCH($C2944&amp;" "&amp;$B2944,'Raw Election Data'!$C$1:$C$3144,0),MATCH('Joined Data'!L$1,'Raw Election Data'!$A$1:$AN$1,0))</f>
        <v>7114</v>
      </c>
      <c r="M2944">
        <f>INDEX('Raw Election Data'!$A$1:$AN$3144,MATCH($C2944&amp;" "&amp;$B2944,'Raw Election Data'!$C$1:$C$3144,0),MATCH('Joined Data'!M$1,'Raw Election Data'!$A$1:$AN$1,0))</f>
        <v>0.22476806297441665</v>
      </c>
      <c r="N2944">
        <f>INDEX('Raw Election Data'!$A$1:$AN$3144,MATCH($C2944&amp;" "&amp;$B2944,'Raw Election Data'!$C$1:$C$3144,0),MATCH('Joined Data'!N$1,'Raw Election Data'!$A$1:$AN$1,0))</f>
        <v>0.71535001405678944</v>
      </c>
      <c r="O2944">
        <f>INDEX('Raw Election Data'!$A$1:$AN$3144,MATCH($C2944&amp;" "&amp;$B2944,'Raw Election Data'!$C$1:$C$3144,0),MATCH('Joined Data'!O$1,'Raw Election Data'!$A$1:$AN$1,0))</f>
        <v>-3490</v>
      </c>
      <c r="P2944">
        <f>INDEX('Raw Election Data'!$A$1:$AN$3144,MATCH($C2944&amp;" "&amp;$B2944,'Raw Election Data'!$C$1:$C$3144,0),MATCH('Joined Data'!P$1,'Raw Election Data'!$A$1:$AN$1,0))</f>
        <v>3490</v>
      </c>
      <c r="Q2944">
        <f>INDEX('Raw Election Data'!$A$1:$AN$3144,MATCH($C2944&amp;" "&amp;$B2944,'Raw Election Data'!$C$1:$C$3144,0),MATCH('Joined Data'!Q$1,'Raw Election Data'!$A$1:$AN$1,0))</f>
        <v>-0.49058195108237279</v>
      </c>
      <c r="R2944">
        <f>INDEX('Raw Election Data'!$A$1:$AN$3144,MATCH($C2944&amp;" "&amp;$B2944,'Raw Election Data'!$C$1:$C$3144,0),MATCH('Joined Data'!R$1,'Raw Election Data'!$A$1:$AN$1,0))</f>
        <v>0.49058195108237279</v>
      </c>
    </row>
    <row r="2945" spans="1:18" ht="13.5" hidden="1" customHeight="1" x14ac:dyDescent="0.15">
      <c r="A2945" t="s">
        <v>385</v>
      </c>
      <c r="B2945" t="s">
        <v>7069</v>
      </c>
      <c r="C2945" t="str">
        <f>INDEX(FIPS!$A$1:$E$3236,MATCH($F2945,FIPS!$D$1:$D$3236,0),5)</f>
        <v>Portsmouth city</v>
      </c>
      <c r="D2945" t="s">
        <v>386</v>
      </c>
      <c r="E2945" s="15" t="s">
        <v>412</v>
      </c>
      <c r="F2945" t="s">
        <v>7290</v>
      </c>
      <c r="G2945" t="s">
        <v>439</v>
      </c>
      <c r="H2945" t="str">
        <f>IFERROR(VLOOKUP($G2945,'Team Colors'!$A:$B,2,0),"#c9c9c9")</f>
        <v>#002244</v>
      </c>
      <c r="I2945">
        <f>INDEX('Raw Election Data'!$A$1:$AN$3144,MATCH($C2945&amp;" "&amp;$B2945,'Raw Election Data'!$C$1:$C$3144,0),MATCH('Joined Data'!I$1,'Raw Election Data'!$A$1:$AN$1,0))</f>
        <v>96201</v>
      </c>
      <c r="J2945">
        <f>INDEX('Raw Election Data'!$A$1:$AN$3144,MATCH($C2945&amp;" "&amp;$B2945,'Raw Election Data'!$C$1:$C$3144,0),MATCH('Joined Data'!J$1,'Raw Election Data'!$A$1:$AN$1,0))</f>
        <v>28462</v>
      </c>
      <c r="K2945">
        <f>INDEX('Raw Election Data'!$A$1:$AN$3144,MATCH($C2945&amp;" "&amp;$B2945,'Raw Election Data'!$C$1:$C$3144,0),MATCH('Joined Data'!K$1,'Raw Election Data'!$A$1:$AN$1,0))</f>
        <v>12773</v>
      </c>
      <c r="L2945">
        <f>INDEX('Raw Election Data'!$A$1:$AN$3144,MATCH($C2945&amp;" "&amp;$B2945,'Raw Election Data'!$C$1:$C$3144,0),MATCH('Joined Data'!L$1,'Raw Election Data'!$A$1:$AN$1,0))</f>
        <v>43000</v>
      </c>
      <c r="M2945">
        <f>INDEX('Raw Election Data'!$A$1:$AN$3144,MATCH($C2945&amp;" "&amp;$B2945,'Raw Election Data'!$C$1:$C$3144,0),MATCH('Joined Data'!M$1,'Raw Election Data'!$A$1:$AN$1,0))</f>
        <v>0.66190697674418608</v>
      </c>
      <c r="N2945">
        <f>INDEX('Raw Election Data'!$A$1:$AN$3144,MATCH($C2945&amp;" "&amp;$B2945,'Raw Election Data'!$C$1:$C$3144,0),MATCH('Joined Data'!N$1,'Raw Election Data'!$A$1:$AN$1,0))</f>
        <v>0.29704651162790696</v>
      </c>
      <c r="O2945">
        <f>INDEX('Raw Election Data'!$A$1:$AN$3144,MATCH($C2945&amp;" "&amp;$B2945,'Raw Election Data'!$C$1:$C$3144,0),MATCH('Joined Data'!O$1,'Raw Election Data'!$A$1:$AN$1,0))</f>
        <v>15689</v>
      </c>
      <c r="P2945">
        <f>INDEX('Raw Election Data'!$A$1:$AN$3144,MATCH($C2945&amp;" "&amp;$B2945,'Raw Election Data'!$C$1:$C$3144,0),MATCH('Joined Data'!P$1,'Raw Election Data'!$A$1:$AN$1,0))</f>
        <v>-15689</v>
      </c>
      <c r="Q2945">
        <f>INDEX('Raw Election Data'!$A$1:$AN$3144,MATCH($C2945&amp;" "&amp;$B2945,'Raw Election Data'!$C$1:$C$3144,0),MATCH('Joined Data'!Q$1,'Raw Election Data'!$A$1:$AN$1,0))</f>
        <v>0.36486046511627912</v>
      </c>
      <c r="R2945">
        <f>INDEX('Raw Election Data'!$A$1:$AN$3144,MATCH($C2945&amp;" "&amp;$B2945,'Raw Election Data'!$C$1:$C$3144,0),MATCH('Joined Data'!R$1,'Raw Election Data'!$A$1:$AN$1,0))</f>
        <v>-0.36486046511627912</v>
      </c>
    </row>
    <row r="2946" spans="1:18" ht="13.5" hidden="1" customHeight="1" x14ac:dyDescent="0.15">
      <c r="A2946" t="s">
        <v>385</v>
      </c>
      <c r="B2946" t="s">
        <v>7069</v>
      </c>
      <c r="C2946" t="str">
        <f>INDEX(FIPS!$A$1:$E$3236,MATCH($F2946,FIPS!$D$1:$D$3236,0),5)</f>
        <v>Radford city</v>
      </c>
      <c r="D2946" t="s">
        <v>386</v>
      </c>
      <c r="E2946" s="15" t="s">
        <v>413</v>
      </c>
      <c r="F2946" t="s">
        <v>7292</v>
      </c>
      <c r="G2946" t="s">
        <v>439</v>
      </c>
      <c r="H2946" t="str">
        <f>IFERROR(VLOOKUP($G2946,'Team Colors'!$A:$B,2,0),"#c9c9c9")</f>
        <v>#002244</v>
      </c>
      <c r="I2946">
        <f>INDEX('Raw Election Data'!$A$1:$AN$3144,MATCH($C2946&amp;" "&amp;$B2946,'Raw Election Data'!$C$1:$C$3144,0),MATCH('Joined Data'!I$1,'Raw Election Data'!$A$1:$AN$1,0))</f>
        <v>17403</v>
      </c>
      <c r="J2946">
        <f>INDEX('Raw Election Data'!$A$1:$AN$3144,MATCH($C2946&amp;" "&amp;$B2946,'Raw Election Data'!$C$1:$C$3144,0),MATCH('Joined Data'!J$1,'Raw Election Data'!$A$1:$AN$1,0))</f>
        <v>2923</v>
      </c>
      <c r="K2946">
        <f>INDEX('Raw Election Data'!$A$1:$AN$3144,MATCH($C2946&amp;" "&amp;$B2946,'Raw Election Data'!$C$1:$C$3144,0),MATCH('Joined Data'!K$1,'Raw Election Data'!$A$1:$AN$1,0))</f>
        <v>2637</v>
      </c>
      <c r="L2946">
        <f>INDEX('Raw Election Data'!$A$1:$AN$3144,MATCH($C2946&amp;" "&amp;$B2946,'Raw Election Data'!$C$1:$C$3144,0),MATCH('Joined Data'!L$1,'Raw Election Data'!$A$1:$AN$1,0))</f>
        <v>6032</v>
      </c>
      <c r="M2946">
        <f>INDEX('Raw Election Data'!$A$1:$AN$3144,MATCH($C2946&amp;" "&amp;$B2946,'Raw Election Data'!$C$1:$C$3144,0),MATCH('Joined Data'!M$1,'Raw Election Data'!$A$1:$AN$1,0))</f>
        <v>0.48458222811671087</v>
      </c>
      <c r="N2946">
        <f>INDEX('Raw Election Data'!$A$1:$AN$3144,MATCH($C2946&amp;" "&amp;$B2946,'Raw Election Data'!$C$1:$C$3144,0),MATCH('Joined Data'!N$1,'Raw Election Data'!$A$1:$AN$1,0))</f>
        <v>0.43716843501326258</v>
      </c>
      <c r="O2946">
        <f>INDEX('Raw Election Data'!$A$1:$AN$3144,MATCH($C2946&amp;" "&amp;$B2946,'Raw Election Data'!$C$1:$C$3144,0),MATCH('Joined Data'!O$1,'Raw Election Data'!$A$1:$AN$1,0))</f>
        <v>286</v>
      </c>
      <c r="P2946">
        <f>INDEX('Raw Election Data'!$A$1:$AN$3144,MATCH($C2946&amp;" "&amp;$B2946,'Raw Election Data'!$C$1:$C$3144,0),MATCH('Joined Data'!P$1,'Raw Election Data'!$A$1:$AN$1,0))</f>
        <v>-286</v>
      </c>
      <c r="Q2946">
        <f>INDEX('Raw Election Data'!$A$1:$AN$3144,MATCH($C2946&amp;" "&amp;$B2946,'Raw Election Data'!$C$1:$C$3144,0),MATCH('Joined Data'!Q$1,'Raw Election Data'!$A$1:$AN$1,0))</f>
        <v>4.7413793103448287E-2</v>
      </c>
      <c r="R2946">
        <f>INDEX('Raw Election Data'!$A$1:$AN$3144,MATCH($C2946&amp;" "&amp;$B2946,'Raw Election Data'!$C$1:$C$3144,0),MATCH('Joined Data'!R$1,'Raw Election Data'!$A$1:$AN$1,0))</f>
        <v>-4.7413793103448287E-2</v>
      </c>
    </row>
    <row r="2947" spans="1:18" ht="13.5" hidden="1" customHeight="1" x14ac:dyDescent="0.15">
      <c r="A2947" t="s">
        <v>385</v>
      </c>
      <c r="B2947" t="s">
        <v>7069</v>
      </c>
      <c r="C2947" t="str">
        <f>INDEX(FIPS!$A$1:$E$3236,MATCH($F2947,FIPS!$D$1:$D$3236,0),5)</f>
        <v>Richmond city</v>
      </c>
      <c r="D2947" t="s">
        <v>386</v>
      </c>
      <c r="E2947" s="15" t="s">
        <v>414</v>
      </c>
      <c r="F2947" t="s">
        <v>7294</v>
      </c>
      <c r="G2947" t="s">
        <v>7793</v>
      </c>
      <c r="H2947" t="str">
        <f>IFERROR(VLOOKUP($G2947,'Team Colors'!$A:$B,2,0),"#c9c9c9")</f>
        <v>#773141</v>
      </c>
      <c r="I2947">
        <f>INDEX('Raw Election Data'!$A$1:$AN$3144,MATCH($C2947&amp;" "&amp;$B2947,'Raw Election Data'!$C$1:$C$3144,0),MATCH('Joined Data'!I$1,'Raw Election Data'!$A$1:$AN$1,0))</f>
        <v>220289</v>
      </c>
      <c r="J2947">
        <f>INDEX('Raw Election Data'!$A$1:$AN$3144,MATCH($C2947&amp;" "&amp;$B2947,'Raw Election Data'!$C$1:$C$3144,0),MATCH('Joined Data'!J$1,'Raw Election Data'!$A$1:$AN$1,0))</f>
        <v>74640</v>
      </c>
      <c r="K2947">
        <f>INDEX('Raw Election Data'!$A$1:$AN$3144,MATCH($C2947&amp;" "&amp;$B2947,'Raw Election Data'!$C$1:$C$3144,0),MATCH('Joined Data'!K$1,'Raw Election Data'!$A$1:$AN$1,0))</f>
        <v>14254</v>
      </c>
      <c r="L2947">
        <f>INDEX('Raw Election Data'!$A$1:$AN$3144,MATCH($C2947&amp;" "&amp;$B2947,'Raw Election Data'!$C$1:$C$3144,0),MATCH('Joined Data'!L$1,'Raw Election Data'!$A$1:$AN$1,0))</f>
        <v>94724</v>
      </c>
      <c r="M2947">
        <f>INDEX('Raw Election Data'!$A$1:$AN$3144,MATCH($C2947&amp;" "&amp;$B2947,'Raw Election Data'!$C$1:$C$3144,0),MATCH('Joined Data'!M$1,'Raw Election Data'!$A$1:$AN$1,0))</f>
        <v>0.78797348084962626</v>
      </c>
      <c r="N2947">
        <f>INDEX('Raw Election Data'!$A$1:$AN$3144,MATCH($C2947&amp;" "&amp;$B2947,'Raw Election Data'!$C$1:$C$3144,0),MATCH('Joined Data'!N$1,'Raw Election Data'!$A$1:$AN$1,0))</f>
        <v>0.15047928719226383</v>
      </c>
      <c r="O2947">
        <f>INDEX('Raw Election Data'!$A$1:$AN$3144,MATCH($C2947&amp;" "&amp;$B2947,'Raw Election Data'!$C$1:$C$3144,0),MATCH('Joined Data'!O$1,'Raw Election Data'!$A$1:$AN$1,0))</f>
        <v>60386</v>
      </c>
      <c r="P2947">
        <f>INDEX('Raw Election Data'!$A$1:$AN$3144,MATCH($C2947&amp;" "&amp;$B2947,'Raw Election Data'!$C$1:$C$3144,0),MATCH('Joined Data'!P$1,'Raw Election Data'!$A$1:$AN$1,0))</f>
        <v>-60386</v>
      </c>
      <c r="Q2947">
        <f>INDEX('Raw Election Data'!$A$1:$AN$3144,MATCH($C2947&amp;" "&amp;$B2947,'Raw Election Data'!$C$1:$C$3144,0),MATCH('Joined Data'!Q$1,'Raw Election Data'!$A$1:$AN$1,0))</f>
        <v>0.63749419365736237</v>
      </c>
      <c r="R2947">
        <f>INDEX('Raw Election Data'!$A$1:$AN$3144,MATCH($C2947&amp;" "&amp;$B2947,'Raw Election Data'!$C$1:$C$3144,0),MATCH('Joined Data'!R$1,'Raw Election Data'!$A$1:$AN$1,0))</f>
        <v>-0.63749419365736237</v>
      </c>
    </row>
    <row r="2948" spans="1:18" ht="13.5" hidden="1" customHeight="1" x14ac:dyDescent="0.15">
      <c r="A2948" t="s">
        <v>385</v>
      </c>
      <c r="B2948" t="s">
        <v>7069</v>
      </c>
      <c r="C2948" t="str">
        <f>INDEX(FIPS!$A$1:$E$3236,MATCH($F2948,FIPS!$D$1:$D$3236,0),5)</f>
        <v>Roanoke city</v>
      </c>
      <c r="D2948" t="s">
        <v>386</v>
      </c>
      <c r="E2948" s="15" t="s">
        <v>415</v>
      </c>
      <c r="F2948" t="s">
        <v>7296</v>
      </c>
      <c r="G2948" t="s">
        <v>439</v>
      </c>
      <c r="H2948" t="str">
        <f>IFERROR(VLOOKUP($G2948,'Team Colors'!$A:$B,2,0),"#c9c9c9")</f>
        <v>#002244</v>
      </c>
      <c r="I2948">
        <f>INDEX('Raw Election Data'!$A$1:$AN$3144,MATCH($C2948&amp;" "&amp;$B2948,'Raw Election Data'!$C$1:$C$3144,0),MATCH('Joined Data'!I$1,'Raw Election Data'!$A$1:$AN$1,0))</f>
        <v>99897</v>
      </c>
      <c r="J2948">
        <f>INDEX('Raw Election Data'!$A$1:$AN$3144,MATCH($C2948&amp;" "&amp;$B2948,'Raw Election Data'!$C$1:$C$3144,0),MATCH('Joined Data'!J$1,'Raw Election Data'!$A$1:$AN$1,0))</f>
        <v>23403</v>
      </c>
      <c r="K2948">
        <f>INDEX('Raw Election Data'!$A$1:$AN$3144,MATCH($C2948&amp;" "&amp;$B2948,'Raw Election Data'!$C$1:$C$3144,0),MATCH('Joined Data'!K$1,'Raw Election Data'!$A$1:$AN$1,0))</f>
        <v>16045</v>
      </c>
      <c r="L2948">
        <f>INDEX('Raw Election Data'!$A$1:$AN$3144,MATCH($C2948&amp;" "&amp;$B2948,'Raw Election Data'!$C$1:$C$3144,0),MATCH('Joined Data'!L$1,'Raw Election Data'!$A$1:$AN$1,0))</f>
        <v>41728</v>
      </c>
      <c r="M2948">
        <f>INDEX('Raw Election Data'!$A$1:$AN$3144,MATCH($C2948&amp;" "&amp;$B2948,'Raw Election Data'!$C$1:$C$3144,0),MATCH('Joined Data'!M$1,'Raw Election Data'!$A$1:$AN$1,0))</f>
        <v>0.56084643404907975</v>
      </c>
      <c r="N2948">
        <f>INDEX('Raw Election Data'!$A$1:$AN$3144,MATCH($C2948&amp;" "&amp;$B2948,'Raw Election Data'!$C$1:$C$3144,0),MATCH('Joined Data'!N$1,'Raw Election Data'!$A$1:$AN$1,0))</f>
        <v>0.38451399539877301</v>
      </c>
      <c r="O2948">
        <f>INDEX('Raw Election Data'!$A$1:$AN$3144,MATCH($C2948&amp;" "&amp;$B2948,'Raw Election Data'!$C$1:$C$3144,0),MATCH('Joined Data'!O$1,'Raw Election Data'!$A$1:$AN$1,0))</f>
        <v>7358</v>
      </c>
      <c r="P2948">
        <f>INDEX('Raw Election Data'!$A$1:$AN$3144,MATCH($C2948&amp;" "&amp;$B2948,'Raw Election Data'!$C$1:$C$3144,0),MATCH('Joined Data'!P$1,'Raw Election Data'!$A$1:$AN$1,0))</f>
        <v>-7358</v>
      </c>
      <c r="Q2948">
        <f>INDEX('Raw Election Data'!$A$1:$AN$3144,MATCH($C2948&amp;" "&amp;$B2948,'Raw Election Data'!$C$1:$C$3144,0),MATCH('Joined Data'!Q$1,'Raw Election Data'!$A$1:$AN$1,0))</f>
        <v>0.17633243865030673</v>
      </c>
      <c r="R2948">
        <f>INDEX('Raw Election Data'!$A$1:$AN$3144,MATCH($C2948&amp;" "&amp;$B2948,'Raw Election Data'!$C$1:$C$3144,0),MATCH('Joined Data'!R$1,'Raw Election Data'!$A$1:$AN$1,0))</f>
        <v>-0.17633243865030673</v>
      </c>
    </row>
    <row r="2949" spans="1:18" ht="13.5" hidden="1" customHeight="1" x14ac:dyDescent="0.15">
      <c r="A2949" t="s">
        <v>385</v>
      </c>
      <c r="B2949" t="s">
        <v>7069</v>
      </c>
      <c r="C2949" t="str">
        <f>INDEX(FIPS!$A$1:$E$3236,MATCH($F2949,FIPS!$D$1:$D$3236,0),5)</f>
        <v>Salem city</v>
      </c>
      <c r="D2949" t="s">
        <v>386</v>
      </c>
      <c r="E2949" s="15" t="s">
        <v>416</v>
      </c>
      <c r="F2949" t="s">
        <v>7298</v>
      </c>
      <c r="G2949" t="s">
        <v>7793</v>
      </c>
      <c r="H2949" t="str">
        <f>IFERROR(VLOOKUP($G2949,'Team Colors'!$A:$B,2,0),"#c9c9c9")</f>
        <v>#773141</v>
      </c>
      <c r="I2949">
        <f>INDEX('Raw Election Data'!$A$1:$AN$3144,MATCH($C2949&amp;" "&amp;$B2949,'Raw Election Data'!$C$1:$C$3144,0),MATCH('Joined Data'!I$1,'Raw Election Data'!$A$1:$AN$1,0))</f>
        <v>25432</v>
      </c>
      <c r="J2949">
        <f>INDEX('Raw Election Data'!$A$1:$AN$3144,MATCH($C2949&amp;" "&amp;$B2949,'Raw Election Data'!$C$1:$C$3144,0),MATCH('Joined Data'!J$1,'Raw Election Data'!$A$1:$AN$1,0))</f>
        <v>4212</v>
      </c>
      <c r="K2949">
        <f>INDEX('Raw Election Data'!$A$1:$AN$3144,MATCH($C2949&amp;" "&amp;$B2949,'Raw Election Data'!$C$1:$C$3144,0),MATCH('Joined Data'!K$1,'Raw Election Data'!$A$1:$AN$1,0))</f>
        <v>7225</v>
      </c>
      <c r="L2949">
        <f>INDEX('Raw Election Data'!$A$1:$AN$3144,MATCH($C2949&amp;" "&amp;$B2949,'Raw Election Data'!$C$1:$C$3144,0),MATCH('Joined Data'!L$1,'Raw Election Data'!$A$1:$AN$1,0))</f>
        <v>12129</v>
      </c>
      <c r="M2949">
        <f>INDEX('Raw Election Data'!$A$1:$AN$3144,MATCH($C2949&amp;" "&amp;$B2949,'Raw Election Data'!$C$1:$C$3144,0),MATCH('Joined Data'!M$1,'Raw Election Data'!$A$1:$AN$1,0))</f>
        <v>0.34726688102893893</v>
      </c>
      <c r="N2949">
        <f>INDEX('Raw Election Data'!$A$1:$AN$3144,MATCH($C2949&amp;" "&amp;$B2949,'Raw Election Data'!$C$1:$C$3144,0),MATCH('Joined Data'!N$1,'Raw Election Data'!$A$1:$AN$1,0))</f>
        <v>0.59567977574408437</v>
      </c>
      <c r="O2949">
        <f>INDEX('Raw Election Data'!$A$1:$AN$3144,MATCH($C2949&amp;" "&amp;$B2949,'Raw Election Data'!$C$1:$C$3144,0),MATCH('Joined Data'!O$1,'Raw Election Data'!$A$1:$AN$1,0))</f>
        <v>-3013</v>
      </c>
      <c r="P2949">
        <f>INDEX('Raw Election Data'!$A$1:$AN$3144,MATCH($C2949&amp;" "&amp;$B2949,'Raw Election Data'!$C$1:$C$3144,0),MATCH('Joined Data'!P$1,'Raw Election Data'!$A$1:$AN$1,0))</f>
        <v>3013</v>
      </c>
      <c r="Q2949">
        <f>INDEX('Raw Election Data'!$A$1:$AN$3144,MATCH($C2949&amp;" "&amp;$B2949,'Raw Election Data'!$C$1:$C$3144,0),MATCH('Joined Data'!Q$1,'Raw Election Data'!$A$1:$AN$1,0))</f>
        <v>-0.24841289471514544</v>
      </c>
      <c r="R2949">
        <f>INDEX('Raw Election Data'!$A$1:$AN$3144,MATCH($C2949&amp;" "&amp;$B2949,'Raw Election Data'!$C$1:$C$3144,0),MATCH('Joined Data'!R$1,'Raw Election Data'!$A$1:$AN$1,0))</f>
        <v>0.24841289471514544</v>
      </c>
    </row>
    <row r="2950" spans="1:18" ht="13.5" hidden="1" customHeight="1" x14ac:dyDescent="0.15">
      <c r="A2950" t="s">
        <v>385</v>
      </c>
      <c r="B2950" t="s">
        <v>7069</v>
      </c>
      <c r="C2950" t="str">
        <f>INDEX(FIPS!$A$1:$E$3236,MATCH($F2950,FIPS!$D$1:$D$3236,0),5)</f>
        <v>Staunton city</v>
      </c>
      <c r="D2950" t="s">
        <v>386</v>
      </c>
      <c r="E2950" s="15" t="s">
        <v>417</v>
      </c>
      <c r="F2950" t="s">
        <v>7300</v>
      </c>
      <c r="G2950" t="s">
        <v>7793</v>
      </c>
      <c r="H2950" t="str">
        <f>IFERROR(VLOOKUP($G2950,'Team Colors'!$A:$B,2,0),"#c9c9c9")</f>
        <v>#773141</v>
      </c>
      <c r="I2950">
        <f>INDEX('Raw Election Data'!$A$1:$AN$3144,MATCH($C2950&amp;" "&amp;$B2950,'Raw Election Data'!$C$1:$C$3144,0),MATCH('Joined Data'!I$1,'Raw Election Data'!$A$1:$AN$1,0))</f>
        <v>24416</v>
      </c>
      <c r="J2950">
        <f>INDEX('Raw Election Data'!$A$1:$AN$3144,MATCH($C2950&amp;" "&amp;$B2950,'Raw Election Data'!$C$1:$C$3144,0),MATCH('Joined Data'!J$1,'Raw Election Data'!$A$1:$AN$1,0))</f>
        <v>5329</v>
      </c>
      <c r="K2950">
        <f>INDEX('Raw Election Data'!$A$1:$AN$3144,MATCH($C2950&amp;" "&amp;$B2950,'Raw Election Data'!$C$1:$C$3144,0),MATCH('Joined Data'!K$1,'Raw Election Data'!$A$1:$AN$1,0))</f>
        <v>5129</v>
      </c>
      <c r="L2950">
        <f>INDEX('Raw Election Data'!$A$1:$AN$3144,MATCH($C2950&amp;" "&amp;$B2950,'Raw Election Data'!$C$1:$C$3144,0),MATCH('Joined Data'!L$1,'Raw Election Data'!$A$1:$AN$1,0))</f>
        <v>11144</v>
      </c>
      <c r="M2950">
        <f>INDEX('Raw Election Data'!$A$1:$AN$3144,MATCH($C2950&amp;" "&amp;$B2950,'Raw Election Data'!$C$1:$C$3144,0),MATCH('Joined Data'!M$1,'Raw Election Data'!$A$1:$AN$1,0))</f>
        <v>0.478194544149318</v>
      </c>
      <c r="N2950">
        <f>INDEX('Raw Election Data'!$A$1:$AN$3144,MATCH($C2950&amp;" "&amp;$B2950,'Raw Election Data'!$C$1:$C$3144,0),MATCH('Joined Data'!N$1,'Raw Election Data'!$A$1:$AN$1,0))</f>
        <v>0.46024766690595836</v>
      </c>
      <c r="O2950">
        <f>INDEX('Raw Election Data'!$A$1:$AN$3144,MATCH($C2950&amp;" "&amp;$B2950,'Raw Election Data'!$C$1:$C$3144,0),MATCH('Joined Data'!O$1,'Raw Election Data'!$A$1:$AN$1,0))</f>
        <v>200</v>
      </c>
      <c r="P2950">
        <f>INDEX('Raw Election Data'!$A$1:$AN$3144,MATCH($C2950&amp;" "&amp;$B2950,'Raw Election Data'!$C$1:$C$3144,0),MATCH('Joined Data'!P$1,'Raw Election Data'!$A$1:$AN$1,0))</f>
        <v>-200</v>
      </c>
      <c r="Q2950">
        <f>INDEX('Raw Election Data'!$A$1:$AN$3144,MATCH($C2950&amp;" "&amp;$B2950,'Raw Election Data'!$C$1:$C$3144,0),MATCH('Joined Data'!Q$1,'Raw Election Data'!$A$1:$AN$1,0))</f>
        <v>1.7946877243359638E-2</v>
      </c>
      <c r="R2950">
        <f>INDEX('Raw Election Data'!$A$1:$AN$3144,MATCH($C2950&amp;" "&amp;$B2950,'Raw Election Data'!$C$1:$C$3144,0),MATCH('Joined Data'!R$1,'Raw Election Data'!$A$1:$AN$1,0))</f>
        <v>-1.7946877243359638E-2</v>
      </c>
    </row>
    <row r="2951" spans="1:18" ht="13.5" hidden="1" customHeight="1" x14ac:dyDescent="0.15">
      <c r="A2951" t="s">
        <v>385</v>
      </c>
      <c r="B2951" t="s">
        <v>7069</v>
      </c>
      <c r="C2951" t="str">
        <f>INDEX(FIPS!$A$1:$E$3236,MATCH($F2951,FIPS!$D$1:$D$3236,0),5)</f>
        <v>Suffolk city</v>
      </c>
      <c r="D2951" t="s">
        <v>386</v>
      </c>
      <c r="E2951" s="15" t="s">
        <v>418</v>
      </c>
      <c r="F2951" t="s">
        <v>7302</v>
      </c>
      <c r="G2951" t="s">
        <v>439</v>
      </c>
      <c r="H2951" t="str">
        <f>IFERROR(VLOOKUP($G2951,'Team Colors'!$A:$B,2,0),"#c9c9c9")</f>
        <v>#002244</v>
      </c>
      <c r="I2951">
        <f>INDEX('Raw Election Data'!$A$1:$AN$3144,MATCH($C2951&amp;" "&amp;$B2951,'Raw Election Data'!$C$1:$C$3144,0),MATCH('Joined Data'!I$1,'Raw Election Data'!$A$1:$AN$1,0))</f>
        <v>88161</v>
      </c>
      <c r="J2951">
        <f>INDEX('Raw Election Data'!$A$1:$AN$3144,MATCH($C2951&amp;" "&amp;$B2951,'Raw Election Data'!$C$1:$C$3144,0),MATCH('Joined Data'!J$1,'Raw Election Data'!$A$1:$AN$1,0))</f>
        <v>23012</v>
      </c>
      <c r="K2951">
        <f>INDEX('Raw Election Data'!$A$1:$AN$3144,MATCH($C2951&amp;" "&amp;$B2951,'Raw Election Data'!$C$1:$C$3144,0),MATCH('Joined Data'!K$1,'Raw Election Data'!$A$1:$AN$1,0))</f>
        <v>17206</v>
      </c>
      <c r="L2951">
        <f>INDEX('Raw Election Data'!$A$1:$AN$3144,MATCH($C2951&amp;" "&amp;$B2951,'Raw Election Data'!$C$1:$C$3144,0),MATCH('Joined Data'!L$1,'Raw Election Data'!$A$1:$AN$1,0))</f>
        <v>41929</v>
      </c>
      <c r="M2951">
        <f>INDEX('Raw Election Data'!$A$1:$AN$3144,MATCH($C2951&amp;" "&amp;$B2951,'Raw Election Data'!$C$1:$C$3144,0),MATCH('Joined Data'!M$1,'Raw Election Data'!$A$1:$AN$1,0))</f>
        <v>0.54883255026354072</v>
      </c>
      <c r="N2951">
        <f>INDEX('Raw Election Data'!$A$1:$AN$3144,MATCH($C2951&amp;" "&amp;$B2951,'Raw Election Data'!$C$1:$C$3144,0),MATCH('Joined Data'!N$1,'Raw Election Data'!$A$1:$AN$1,0))</f>
        <v>0.41036037110353218</v>
      </c>
      <c r="O2951">
        <f>INDEX('Raw Election Data'!$A$1:$AN$3144,MATCH($C2951&amp;" "&amp;$B2951,'Raw Election Data'!$C$1:$C$3144,0),MATCH('Joined Data'!O$1,'Raw Election Data'!$A$1:$AN$1,0))</f>
        <v>5806</v>
      </c>
      <c r="P2951">
        <f>INDEX('Raw Election Data'!$A$1:$AN$3144,MATCH($C2951&amp;" "&amp;$B2951,'Raw Election Data'!$C$1:$C$3144,0),MATCH('Joined Data'!P$1,'Raw Election Data'!$A$1:$AN$1,0))</f>
        <v>-5806</v>
      </c>
      <c r="Q2951">
        <f>INDEX('Raw Election Data'!$A$1:$AN$3144,MATCH($C2951&amp;" "&amp;$B2951,'Raw Election Data'!$C$1:$C$3144,0),MATCH('Joined Data'!Q$1,'Raw Election Data'!$A$1:$AN$1,0))</f>
        <v>0.13847217916000853</v>
      </c>
      <c r="R2951">
        <f>INDEX('Raw Election Data'!$A$1:$AN$3144,MATCH($C2951&amp;" "&amp;$B2951,'Raw Election Data'!$C$1:$C$3144,0),MATCH('Joined Data'!R$1,'Raw Election Data'!$A$1:$AN$1,0))</f>
        <v>-0.13847217916000853</v>
      </c>
    </row>
    <row r="2952" spans="1:18" ht="13.5" hidden="1" customHeight="1" x14ac:dyDescent="0.15">
      <c r="A2952" t="s">
        <v>385</v>
      </c>
      <c r="B2952" t="s">
        <v>7069</v>
      </c>
      <c r="C2952" t="str">
        <f>INDEX(FIPS!$A$1:$E$3236,MATCH($F2952,FIPS!$D$1:$D$3236,0),5)</f>
        <v>Virginia Beach city</v>
      </c>
      <c r="D2952" t="s">
        <v>386</v>
      </c>
      <c r="E2952" s="15" t="s">
        <v>419</v>
      </c>
      <c r="F2952" t="s">
        <v>7304</v>
      </c>
      <c r="G2952" t="s">
        <v>7793</v>
      </c>
      <c r="H2952" t="str">
        <f>IFERROR(VLOOKUP($G2952,'Team Colors'!$A:$B,2,0),"#c9c9c9")</f>
        <v>#773141</v>
      </c>
      <c r="I2952">
        <f>INDEX('Raw Election Data'!$A$1:$AN$3144,MATCH($C2952&amp;" "&amp;$B2952,'Raw Election Data'!$C$1:$C$3144,0),MATCH('Joined Data'!I$1,'Raw Election Data'!$A$1:$AN$1,0))</f>
        <v>452745</v>
      </c>
      <c r="J2952">
        <f>INDEX('Raw Election Data'!$A$1:$AN$3144,MATCH($C2952&amp;" "&amp;$B2952,'Raw Election Data'!$C$1:$C$3144,0),MATCH('Joined Data'!J$1,'Raw Election Data'!$A$1:$AN$1,0))</f>
        <v>76744</v>
      </c>
      <c r="K2952">
        <f>INDEX('Raw Election Data'!$A$1:$AN$3144,MATCH($C2952&amp;" "&amp;$B2952,'Raw Election Data'!$C$1:$C$3144,0),MATCH('Joined Data'!K$1,'Raw Election Data'!$A$1:$AN$1,0))</f>
        <v>84389</v>
      </c>
      <c r="L2952">
        <f>INDEX('Raw Election Data'!$A$1:$AN$3144,MATCH($C2952&amp;" "&amp;$B2952,'Raw Election Data'!$C$1:$C$3144,0),MATCH('Joined Data'!L$1,'Raw Election Data'!$A$1:$AN$1,0))</f>
        <v>171876</v>
      </c>
      <c r="M2952">
        <f>INDEX('Raw Election Data'!$A$1:$AN$3144,MATCH($C2952&amp;" "&amp;$B2952,'Raw Election Data'!$C$1:$C$3144,0),MATCH('Joined Data'!M$1,'Raw Election Data'!$A$1:$AN$1,0))</f>
        <v>0.44650794759012313</v>
      </c>
      <c r="N2952">
        <f>INDEX('Raw Election Data'!$A$1:$AN$3144,MATCH($C2952&amp;" "&amp;$B2952,'Raw Election Data'!$C$1:$C$3144,0),MATCH('Joined Data'!N$1,'Raw Election Data'!$A$1:$AN$1,0))</f>
        <v>0.49098768879890153</v>
      </c>
      <c r="O2952">
        <f>INDEX('Raw Election Data'!$A$1:$AN$3144,MATCH($C2952&amp;" "&amp;$B2952,'Raw Election Data'!$C$1:$C$3144,0),MATCH('Joined Data'!O$1,'Raw Election Data'!$A$1:$AN$1,0))</f>
        <v>-7645</v>
      </c>
      <c r="P2952">
        <f>INDEX('Raw Election Data'!$A$1:$AN$3144,MATCH($C2952&amp;" "&amp;$B2952,'Raw Election Data'!$C$1:$C$3144,0),MATCH('Joined Data'!P$1,'Raw Election Data'!$A$1:$AN$1,0))</f>
        <v>7645</v>
      </c>
      <c r="Q2952">
        <f>INDEX('Raw Election Data'!$A$1:$AN$3144,MATCH($C2952&amp;" "&amp;$B2952,'Raw Election Data'!$C$1:$C$3144,0),MATCH('Joined Data'!Q$1,'Raw Election Data'!$A$1:$AN$1,0))</f>
        <v>-4.4479741208778401E-2</v>
      </c>
      <c r="R2952">
        <f>INDEX('Raw Election Data'!$A$1:$AN$3144,MATCH($C2952&amp;" "&amp;$B2952,'Raw Election Data'!$C$1:$C$3144,0),MATCH('Joined Data'!R$1,'Raw Election Data'!$A$1:$AN$1,0))</f>
        <v>4.4479741208778401E-2</v>
      </c>
    </row>
    <row r="2953" spans="1:18" ht="13.5" hidden="1" customHeight="1" x14ac:dyDescent="0.15">
      <c r="A2953" t="s">
        <v>385</v>
      </c>
      <c r="B2953" t="s">
        <v>7069</v>
      </c>
      <c r="C2953" t="str">
        <f>INDEX(FIPS!$A$1:$E$3236,MATCH($F2953,FIPS!$D$1:$D$3236,0),5)</f>
        <v>Waynesboro city</v>
      </c>
      <c r="D2953" t="s">
        <v>386</v>
      </c>
      <c r="E2953" s="15" t="s">
        <v>420</v>
      </c>
      <c r="F2953" t="s">
        <v>7306</v>
      </c>
      <c r="G2953" t="s">
        <v>7793</v>
      </c>
      <c r="H2953" t="str">
        <f>IFERROR(VLOOKUP($G2953,'Team Colors'!$A:$B,2,0),"#c9c9c9")</f>
        <v>#773141</v>
      </c>
      <c r="I2953">
        <f>INDEX('Raw Election Data'!$A$1:$AN$3144,MATCH($C2953&amp;" "&amp;$B2953,'Raw Election Data'!$C$1:$C$3144,0),MATCH('Joined Data'!I$1,'Raw Election Data'!$A$1:$AN$1,0))</f>
        <v>21491</v>
      </c>
      <c r="J2953">
        <f>INDEX('Raw Election Data'!$A$1:$AN$3144,MATCH($C2953&amp;" "&amp;$B2953,'Raw Election Data'!$C$1:$C$3144,0),MATCH('Joined Data'!J$1,'Raw Election Data'!$A$1:$AN$1,0))</f>
        <v>3762</v>
      </c>
      <c r="K2953">
        <f>INDEX('Raw Election Data'!$A$1:$AN$3144,MATCH($C2953&amp;" "&amp;$B2953,'Raw Election Data'!$C$1:$C$3144,0),MATCH('Joined Data'!K$1,'Raw Election Data'!$A$1:$AN$1,0))</f>
        <v>4798</v>
      </c>
      <c r="L2953">
        <f>INDEX('Raw Election Data'!$A$1:$AN$3144,MATCH($C2953&amp;" "&amp;$B2953,'Raw Election Data'!$C$1:$C$3144,0),MATCH('Joined Data'!L$1,'Raw Election Data'!$A$1:$AN$1,0))</f>
        <v>9114</v>
      </c>
      <c r="M2953">
        <f>INDEX('Raw Election Data'!$A$1:$AN$3144,MATCH($C2953&amp;" "&amp;$B2953,'Raw Election Data'!$C$1:$C$3144,0),MATCH('Joined Data'!M$1,'Raw Election Data'!$A$1:$AN$1,0))</f>
        <v>0.41277156023699801</v>
      </c>
      <c r="N2953">
        <f>INDEX('Raw Election Data'!$A$1:$AN$3144,MATCH($C2953&amp;" "&amp;$B2953,'Raw Election Data'!$C$1:$C$3144,0),MATCH('Joined Data'!N$1,'Raw Election Data'!$A$1:$AN$1,0))</f>
        <v>0.52644283519859558</v>
      </c>
      <c r="O2953">
        <f>INDEX('Raw Election Data'!$A$1:$AN$3144,MATCH($C2953&amp;" "&amp;$B2953,'Raw Election Data'!$C$1:$C$3144,0),MATCH('Joined Data'!O$1,'Raw Election Data'!$A$1:$AN$1,0))</f>
        <v>-1036</v>
      </c>
      <c r="P2953">
        <f>INDEX('Raw Election Data'!$A$1:$AN$3144,MATCH($C2953&amp;" "&amp;$B2953,'Raw Election Data'!$C$1:$C$3144,0),MATCH('Joined Data'!P$1,'Raw Election Data'!$A$1:$AN$1,0))</f>
        <v>1036</v>
      </c>
      <c r="Q2953">
        <f>INDEX('Raw Election Data'!$A$1:$AN$3144,MATCH($C2953&amp;" "&amp;$B2953,'Raw Election Data'!$C$1:$C$3144,0),MATCH('Joined Data'!Q$1,'Raw Election Data'!$A$1:$AN$1,0))</f>
        <v>-0.11367127496159757</v>
      </c>
      <c r="R2953">
        <f>INDEX('Raw Election Data'!$A$1:$AN$3144,MATCH($C2953&amp;" "&amp;$B2953,'Raw Election Data'!$C$1:$C$3144,0),MATCH('Joined Data'!R$1,'Raw Election Data'!$A$1:$AN$1,0))</f>
        <v>0.11367127496159757</v>
      </c>
    </row>
    <row r="2954" spans="1:18" ht="13.5" hidden="1" customHeight="1" x14ac:dyDescent="0.15">
      <c r="A2954" t="s">
        <v>385</v>
      </c>
      <c r="B2954" t="s">
        <v>7069</v>
      </c>
      <c r="C2954" t="str">
        <f>INDEX(FIPS!$A$1:$E$3236,MATCH($F2954,FIPS!$D$1:$D$3236,0),5)</f>
        <v>Williamsburg city</v>
      </c>
      <c r="D2954" t="s">
        <v>386</v>
      </c>
      <c r="E2954" s="15" t="s">
        <v>421</v>
      </c>
      <c r="F2954" t="s">
        <v>7308</v>
      </c>
      <c r="G2954" t="s">
        <v>7793</v>
      </c>
      <c r="H2954" t="str">
        <f>IFERROR(VLOOKUP($G2954,'Team Colors'!$A:$B,2,0),"#c9c9c9")</f>
        <v>#773141</v>
      </c>
      <c r="I2954">
        <f>INDEX('Raw Election Data'!$A$1:$AN$3144,MATCH($C2954&amp;" "&amp;$B2954,'Raw Election Data'!$C$1:$C$3144,0),MATCH('Joined Data'!I$1,'Raw Election Data'!$A$1:$AN$1,0))</f>
        <v>15052</v>
      </c>
      <c r="J2954">
        <f>INDEX('Raw Election Data'!$A$1:$AN$3144,MATCH($C2954&amp;" "&amp;$B2954,'Raw Election Data'!$C$1:$C$3144,0),MATCH('Joined Data'!J$1,'Raw Election Data'!$A$1:$AN$1,0))</f>
        <v>5199</v>
      </c>
      <c r="K2954">
        <f>INDEX('Raw Election Data'!$A$1:$AN$3144,MATCH($C2954&amp;" "&amp;$B2954,'Raw Election Data'!$C$1:$C$3144,0),MATCH('Joined Data'!K$1,'Raw Election Data'!$A$1:$AN$1,0))</f>
        <v>1921</v>
      </c>
      <c r="L2954">
        <f>INDEX('Raw Election Data'!$A$1:$AN$3144,MATCH($C2954&amp;" "&amp;$B2954,'Raw Election Data'!$C$1:$C$3144,0),MATCH('Joined Data'!L$1,'Raw Election Data'!$A$1:$AN$1,0))</f>
        <v>7534</v>
      </c>
      <c r="M2954">
        <f>INDEX('Raw Election Data'!$A$1:$AN$3144,MATCH($C2954&amp;" "&amp;$B2954,'Raw Election Data'!$C$1:$C$3144,0),MATCH('Joined Data'!M$1,'Raw Election Data'!$A$1:$AN$1,0))</f>
        <v>0.69007167507300238</v>
      </c>
      <c r="N2954">
        <f>INDEX('Raw Election Data'!$A$1:$AN$3144,MATCH($C2954&amp;" "&amp;$B2954,'Raw Election Data'!$C$1:$C$3144,0),MATCH('Joined Data'!N$1,'Raw Election Data'!$A$1:$AN$1,0))</f>
        <v>0.25497743562516589</v>
      </c>
      <c r="O2954">
        <f>INDEX('Raw Election Data'!$A$1:$AN$3144,MATCH($C2954&amp;" "&amp;$B2954,'Raw Election Data'!$C$1:$C$3144,0),MATCH('Joined Data'!O$1,'Raw Election Data'!$A$1:$AN$1,0))</f>
        <v>3278</v>
      </c>
      <c r="P2954">
        <f>INDEX('Raw Election Data'!$A$1:$AN$3144,MATCH($C2954&amp;" "&amp;$B2954,'Raw Election Data'!$C$1:$C$3144,0),MATCH('Joined Data'!P$1,'Raw Election Data'!$A$1:$AN$1,0))</f>
        <v>-3278</v>
      </c>
      <c r="Q2954">
        <f>INDEX('Raw Election Data'!$A$1:$AN$3144,MATCH($C2954&amp;" "&amp;$B2954,'Raw Election Data'!$C$1:$C$3144,0),MATCH('Joined Data'!Q$1,'Raw Election Data'!$A$1:$AN$1,0))</f>
        <v>0.43509423944783648</v>
      </c>
      <c r="R2954">
        <f>INDEX('Raw Election Data'!$A$1:$AN$3144,MATCH($C2954&amp;" "&amp;$B2954,'Raw Election Data'!$C$1:$C$3144,0),MATCH('Joined Data'!R$1,'Raw Election Data'!$A$1:$AN$1,0))</f>
        <v>-0.43509423944783648</v>
      </c>
    </row>
    <row r="2955" spans="1:18" ht="13.5" hidden="1" customHeight="1" x14ac:dyDescent="0.15">
      <c r="A2955" t="s">
        <v>385</v>
      </c>
      <c r="B2955" t="s">
        <v>7069</v>
      </c>
      <c r="C2955" t="str">
        <f>INDEX(FIPS!$A$1:$E$3236,MATCH($F2955,FIPS!$D$1:$D$3236,0),5)</f>
        <v>Winchester city</v>
      </c>
      <c r="D2955" t="s">
        <v>386</v>
      </c>
      <c r="E2955" s="15" t="s">
        <v>422</v>
      </c>
      <c r="F2955" t="s">
        <v>7310</v>
      </c>
      <c r="G2955" t="s">
        <v>7793</v>
      </c>
      <c r="H2955" t="str">
        <f>IFERROR(VLOOKUP($G2955,'Team Colors'!$A:$B,2,0),"#c9c9c9")</f>
        <v>#773141</v>
      </c>
      <c r="I2955">
        <f>INDEX('Raw Election Data'!$A$1:$AN$3144,MATCH($C2955&amp;" "&amp;$B2955,'Raw Election Data'!$C$1:$C$3144,0),MATCH('Joined Data'!I$1,'Raw Election Data'!$A$1:$AN$1,0))</f>
        <v>27284</v>
      </c>
      <c r="J2955">
        <f>INDEX('Raw Election Data'!$A$1:$AN$3144,MATCH($C2955&amp;" "&amp;$B2955,'Raw Election Data'!$C$1:$C$3144,0),MATCH('Joined Data'!J$1,'Raw Election Data'!$A$1:$AN$1,0))</f>
        <v>5161</v>
      </c>
      <c r="K2955">
        <f>INDEX('Raw Election Data'!$A$1:$AN$3144,MATCH($C2955&amp;" "&amp;$B2955,'Raw Election Data'!$C$1:$C$3144,0),MATCH('Joined Data'!K$1,'Raw Election Data'!$A$1:$AN$1,0))</f>
        <v>4786</v>
      </c>
      <c r="L2955">
        <f>INDEX('Raw Election Data'!$A$1:$AN$3144,MATCH($C2955&amp;" "&amp;$B2955,'Raw Election Data'!$C$1:$C$3144,0),MATCH('Joined Data'!L$1,'Raw Election Data'!$A$1:$AN$1,0))</f>
        <v>10574</v>
      </c>
      <c r="M2955">
        <f>INDEX('Raw Election Data'!$A$1:$AN$3144,MATCH($C2955&amp;" "&amp;$B2955,'Raw Election Data'!$C$1:$C$3144,0),MATCH('Joined Data'!M$1,'Raw Election Data'!$A$1:$AN$1,0))</f>
        <v>0.48808397957253641</v>
      </c>
      <c r="N2955">
        <f>INDEX('Raw Election Data'!$A$1:$AN$3144,MATCH($C2955&amp;" "&amp;$B2955,'Raw Election Data'!$C$1:$C$3144,0),MATCH('Joined Data'!N$1,'Raw Election Data'!$A$1:$AN$1,0))</f>
        <v>0.45261963306222813</v>
      </c>
      <c r="O2955">
        <f>INDEX('Raw Election Data'!$A$1:$AN$3144,MATCH($C2955&amp;" "&amp;$B2955,'Raw Election Data'!$C$1:$C$3144,0),MATCH('Joined Data'!O$1,'Raw Election Data'!$A$1:$AN$1,0))</f>
        <v>375</v>
      </c>
      <c r="P2955">
        <f>INDEX('Raw Election Data'!$A$1:$AN$3144,MATCH($C2955&amp;" "&amp;$B2955,'Raw Election Data'!$C$1:$C$3144,0),MATCH('Joined Data'!P$1,'Raw Election Data'!$A$1:$AN$1,0))</f>
        <v>-375</v>
      </c>
      <c r="Q2955">
        <f>INDEX('Raw Election Data'!$A$1:$AN$3144,MATCH($C2955&amp;" "&amp;$B2955,'Raw Election Data'!$C$1:$C$3144,0),MATCH('Joined Data'!Q$1,'Raw Election Data'!$A$1:$AN$1,0))</f>
        <v>3.5464346510308276E-2</v>
      </c>
      <c r="R2955">
        <f>INDEX('Raw Election Data'!$A$1:$AN$3144,MATCH($C2955&amp;" "&amp;$B2955,'Raw Election Data'!$C$1:$C$3144,0),MATCH('Joined Data'!R$1,'Raw Election Data'!$A$1:$AN$1,0))</f>
        <v>-3.5464346510308276E-2</v>
      </c>
    </row>
    <row r="2956" spans="1:18" ht="13.5" customHeight="1" x14ac:dyDescent="0.15">
      <c r="A2956" t="s">
        <v>70</v>
      </c>
      <c r="B2956" t="s">
        <v>7311</v>
      </c>
      <c r="C2956" t="str">
        <f>INDEX(FIPS!$A$1:$E$3236,MATCH($F2956,FIPS!$D$1:$D$3236,0),5)</f>
        <v>Adams County</v>
      </c>
      <c r="D2956" t="s">
        <v>423</v>
      </c>
      <c r="E2956" s="15" t="s">
        <v>6</v>
      </c>
      <c r="F2956" t="s">
        <v>7312</v>
      </c>
      <c r="G2956" t="s">
        <v>436</v>
      </c>
      <c r="H2956" t="str">
        <f>IFERROR(VLOOKUP($G2956,'Team Colors'!$A:$B,2,0),"#c9c9c9")</f>
        <v>#69be28</v>
      </c>
      <c r="I2956">
        <f>INDEX('Raw Election Data'!$A$1:$AN$3144,MATCH($C2956&amp;" "&amp;$B2956,'Raw Election Data'!$C$1:$C$3144,0),MATCH('Joined Data'!I$1,'Raw Election Data'!$A$1:$AN$1,0))</f>
        <v>19254</v>
      </c>
      <c r="J2956">
        <f>INDEX('Raw Election Data'!$A$1:$AN$3144,MATCH($C2956&amp;" "&amp;$B2956,'Raw Election Data'!$C$1:$C$3144,0),MATCH('Joined Data'!J$1,'Raw Election Data'!$A$1:$AN$1,0))</f>
        <v>1118</v>
      </c>
      <c r="K2956">
        <f>INDEX('Raw Election Data'!$A$1:$AN$3144,MATCH($C2956&amp;" "&amp;$B2956,'Raw Election Data'!$C$1:$C$3144,0),MATCH('Joined Data'!K$1,'Raw Election Data'!$A$1:$AN$1,0))</f>
        <v>2740</v>
      </c>
      <c r="L2956">
        <f>INDEX('Raw Election Data'!$A$1:$AN$3144,MATCH($C2956&amp;" "&amp;$B2956,'Raw Election Data'!$C$1:$C$3144,0),MATCH('Joined Data'!L$1,'Raw Election Data'!$A$1:$AN$1,0))</f>
        <v>4081</v>
      </c>
      <c r="M2956">
        <f>INDEX('Raw Election Data'!$A$1:$AN$3144,MATCH($C2956&amp;" "&amp;$B2956,'Raw Election Data'!$C$1:$C$3144,0),MATCH('Joined Data'!M$1,'Raw Election Data'!$A$1:$AN$1,0))</f>
        <v>0.27395246263170792</v>
      </c>
      <c r="N2956">
        <f>INDEX('Raw Election Data'!$A$1:$AN$3144,MATCH($C2956&amp;" "&amp;$B2956,'Raw Election Data'!$C$1:$C$3144,0),MATCH('Joined Data'!N$1,'Raw Election Data'!$A$1:$AN$1,0))</f>
        <v>0.67140406763048277</v>
      </c>
      <c r="O2956">
        <f>INDEX('Raw Election Data'!$A$1:$AN$3144,MATCH($C2956&amp;" "&amp;$B2956,'Raw Election Data'!$C$1:$C$3144,0),MATCH('Joined Data'!O$1,'Raw Election Data'!$A$1:$AN$1,0))</f>
        <v>-1622</v>
      </c>
      <c r="P2956">
        <f>INDEX('Raw Election Data'!$A$1:$AN$3144,MATCH($C2956&amp;" "&amp;$B2956,'Raw Election Data'!$C$1:$C$3144,0),MATCH('Joined Data'!P$1,'Raw Election Data'!$A$1:$AN$1,0))</f>
        <v>1622</v>
      </c>
      <c r="Q2956">
        <f>INDEX('Raw Election Data'!$A$1:$AN$3144,MATCH($C2956&amp;" "&amp;$B2956,'Raw Election Data'!$C$1:$C$3144,0),MATCH('Joined Data'!Q$1,'Raw Election Data'!$A$1:$AN$1,0))</f>
        <v>-0.39745160499877485</v>
      </c>
      <c r="R2956">
        <f>INDEX('Raw Election Data'!$A$1:$AN$3144,MATCH($C2956&amp;" "&amp;$B2956,'Raw Election Data'!$C$1:$C$3144,0),MATCH('Joined Data'!R$1,'Raw Election Data'!$A$1:$AN$1,0))</f>
        <v>0.39745160499877485</v>
      </c>
    </row>
    <row r="2957" spans="1:18" ht="13.5" customHeight="1" x14ac:dyDescent="0.15">
      <c r="A2957" t="s">
        <v>70</v>
      </c>
      <c r="B2957" t="s">
        <v>7311</v>
      </c>
      <c r="C2957" t="str">
        <f>INDEX(FIPS!$A$1:$E$3236,MATCH($F2957,FIPS!$D$1:$D$3236,0),5)</f>
        <v>Asotin County</v>
      </c>
      <c r="D2957" t="s">
        <v>423</v>
      </c>
      <c r="E2957" s="15" t="s">
        <v>7</v>
      </c>
      <c r="F2957" t="s">
        <v>7317</v>
      </c>
      <c r="G2957" t="s">
        <v>436</v>
      </c>
      <c r="H2957" t="str">
        <f>IFERROR(VLOOKUP($G2957,'Team Colors'!$A:$B,2,0),"#c9c9c9")</f>
        <v>#69be28</v>
      </c>
      <c r="I2957">
        <f>INDEX('Raw Election Data'!$A$1:$AN$3144,MATCH($C2957&amp;" "&amp;$B2957,'Raw Election Data'!$C$1:$C$3144,0),MATCH('Joined Data'!I$1,'Raw Election Data'!$A$1:$AN$1,0))</f>
        <v>22105</v>
      </c>
      <c r="J2957">
        <f>INDEX('Raw Election Data'!$A$1:$AN$3144,MATCH($C2957&amp;" "&amp;$B2957,'Raw Election Data'!$C$1:$C$3144,0),MATCH('Joined Data'!J$1,'Raw Election Data'!$A$1:$AN$1,0))</f>
        <v>3118</v>
      </c>
      <c r="K2957">
        <f>INDEX('Raw Election Data'!$A$1:$AN$3144,MATCH($C2957&amp;" "&amp;$B2957,'Raw Election Data'!$C$1:$C$3144,0),MATCH('Joined Data'!K$1,'Raw Election Data'!$A$1:$AN$1,0))</f>
        <v>5712</v>
      </c>
      <c r="L2957">
        <f>INDEX('Raw Election Data'!$A$1:$AN$3144,MATCH($C2957&amp;" "&amp;$B2957,'Raw Election Data'!$C$1:$C$3144,0),MATCH('Joined Data'!L$1,'Raw Election Data'!$A$1:$AN$1,0))</f>
        <v>9684</v>
      </c>
      <c r="M2957">
        <f>INDEX('Raw Election Data'!$A$1:$AN$3144,MATCH($C2957&amp;" "&amp;$B2957,'Raw Election Data'!$C$1:$C$3144,0),MATCH('Joined Data'!M$1,'Raw Election Data'!$A$1:$AN$1,0))</f>
        <v>0.32197439074762496</v>
      </c>
      <c r="N2957">
        <f>INDEX('Raw Election Data'!$A$1:$AN$3144,MATCH($C2957&amp;" "&amp;$B2957,'Raw Election Data'!$C$1:$C$3144,0),MATCH('Joined Data'!N$1,'Raw Election Data'!$A$1:$AN$1,0))</f>
        <v>0.58983890954151175</v>
      </c>
      <c r="O2957">
        <f>INDEX('Raw Election Data'!$A$1:$AN$3144,MATCH($C2957&amp;" "&amp;$B2957,'Raw Election Data'!$C$1:$C$3144,0),MATCH('Joined Data'!O$1,'Raw Election Data'!$A$1:$AN$1,0))</f>
        <v>-2594</v>
      </c>
      <c r="P2957">
        <f>INDEX('Raw Election Data'!$A$1:$AN$3144,MATCH($C2957&amp;" "&amp;$B2957,'Raw Election Data'!$C$1:$C$3144,0),MATCH('Joined Data'!P$1,'Raw Election Data'!$A$1:$AN$1,0))</f>
        <v>2594</v>
      </c>
      <c r="Q2957">
        <f>INDEX('Raw Election Data'!$A$1:$AN$3144,MATCH($C2957&amp;" "&amp;$B2957,'Raw Election Data'!$C$1:$C$3144,0),MATCH('Joined Data'!Q$1,'Raw Election Data'!$A$1:$AN$1,0))</f>
        <v>-0.26786451879388679</v>
      </c>
      <c r="R2957">
        <f>INDEX('Raw Election Data'!$A$1:$AN$3144,MATCH($C2957&amp;" "&amp;$B2957,'Raw Election Data'!$C$1:$C$3144,0),MATCH('Joined Data'!R$1,'Raw Election Data'!$A$1:$AN$1,0))</f>
        <v>0.26786451879388679</v>
      </c>
    </row>
    <row r="2958" spans="1:18" ht="13.5" customHeight="1" x14ac:dyDescent="0.15">
      <c r="A2958" t="s">
        <v>70</v>
      </c>
      <c r="B2958" t="s">
        <v>7311</v>
      </c>
      <c r="C2958" t="str">
        <f>INDEX(FIPS!$A$1:$E$3236,MATCH($F2958,FIPS!$D$1:$D$3236,0),5)</f>
        <v>Benton County</v>
      </c>
      <c r="D2958" t="s">
        <v>423</v>
      </c>
      <c r="E2958" s="15" t="s">
        <v>8</v>
      </c>
      <c r="F2958" t="s">
        <v>7318</v>
      </c>
      <c r="G2958" t="s">
        <v>436</v>
      </c>
      <c r="H2958" t="str">
        <f>IFERROR(VLOOKUP($G2958,'Team Colors'!$A:$B,2,0),"#c9c9c9")</f>
        <v>#69be28</v>
      </c>
      <c r="I2958">
        <f>INDEX('Raw Election Data'!$A$1:$AN$3144,MATCH($C2958&amp;" "&amp;$B2958,'Raw Election Data'!$C$1:$C$3144,0),MATCH('Joined Data'!I$1,'Raw Election Data'!$A$1:$AN$1,0))</f>
        <v>190309</v>
      </c>
      <c r="J2958">
        <f>INDEX('Raw Election Data'!$A$1:$AN$3144,MATCH($C2958&amp;" "&amp;$B2958,'Raw Election Data'!$C$1:$C$3144,0),MATCH('Joined Data'!J$1,'Raw Election Data'!$A$1:$AN$1,0))</f>
        <v>25173</v>
      </c>
      <c r="K2958">
        <f>INDEX('Raw Election Data'!$A$1:$AN$3144,MATCH($C2958&amp;" "&amp;$B2958,'Raw Election Data'!$C$1:$C$3144,0),MATCH('Joined Data'!K$1,'Raw Election Data'!$A$1:$AN$1,0))</f>
        <v>45594</v>
      </c>
      <c r="L2958">
        <f>INDEX('Raw Election Data'!$A$1:$AN$3144,MATCH($C2958&amp;" "&amp;$B2958,'Raw Election Data'!$C$1:$C$3144,0),MATCH('Joined Data'!L$1,'Raw Election Data'!$A$1:$AN$1,0))</f>
        <v>76907</v>
      </c>
      <c r="M2958">
        <f>INDEX('Raw Election Data'!$A$1:$AN$3144,MATCH($C2958&amp;" "&amp;$B2958,'Raw Election Data'!$C$1:$C$3144,0),MATCH('Joined Data'!M$1,'Raw Election Data'!$A$1:$AN$1,0))</f>
        <v>0.32731740933855175</v>
      </c>
      <c r="N2958">
        <f>INDEX('Raw Election Data'!$A$1:$AN$3144,MATCH($C2958&amp;" "&amp;$B2958,'Raw Election Data'!$C$1:$C$3144,0),MATCH('Joined Data'!N$1,'Raw Election Data'!$A$1:$AN$1,0))</f>
        <v>0.59284590479410193</v>
      </c>
      <c r="O2958">
        <f>INDEX('Raw Election Data'!$A$1:$AN$3144,MATCH($C2958&amp;" "&amp;$B2958,'Raw Election Data'!$C$1:$C$3144,0),MATCH('Joined Data'!O$1,'Raw Election Data'!$A$1:$AN$1,0))</f>
        <v>-20421</v>
      </c>
      <c r="P2958">
        <f>INDEX('Raw Election Data'!$A$1:$AN$3144,MATCH($C2958&amp;" "&amp;$B2958,'Raw Election Data'!$C$1:$C$3144,0),MATCH('Joined Data'!P$1,'Raw Election Data'!$A$1:$AN$1,0))</f>
        <v>20421</v>
      </c>
      <c r="Q2958">
        <f>INDEX('Raw Election Data'!$A$1:$AN$3144,MATCH($C2958&amp;" "&amp;$B2958,'Raw Election Data'!$C$1:$C$3144,0),MATCH('Joined Data'!Q$1,'Raw Election Data'!$A$1:$AN$1,0))</f>
        <v>-0.26552849545555018</v>
      </c>
      <c r="R2958">
        <f>INDEX('Raw Election Data'!$A$1:$AN$3144,MATCH($C2958&amp;" "&amp;$B2958,'Raw Election Data'!$C$1:$C$3144,0),MATCH('Joined Data'!R$1,'Raw Election Data'!$A$1:$AN$1,0))</f>
        <v>0.26552849545555018</v>
      </c>
    </row>
    <row r="2959" spans="1:18" ht="13.5" customHeight="1" x14ac:dyDescent="0.15">
      <c r="A2959" t="s">
        <v>70</v>
      </c>
      <c r="B2959" t="s">
        <v>7311</v>
      </c>
      <c r="C2959" t="str">
        <f>INDEX(FIPS!$A$1:$E$3236,MATCH($F2959,FIPS!$D$1:$D$3236,0),5)</f>
        <v>Chelan County</v>
      </c>
      <c r="D2959" t="s">
        <v>423</v>
      </c>
      <c r="E2959" s="15" t="s">
        <v>9</v>
      </c>
      <c r="F2959" t="s">
        <v>7322</v>
      </c>
      <c r="G2959" t="s">
        <v>436</v>
      </c>
      <c r="H2959" t="str">
        <f>IFERROR(VLOOKUP($G2959,'Team Colors'!$A:$B,2,0),"#c9c9c9")</f>
        <v>#69be28</v>
      </c>
      <c r="I2959">
        <f>INDEX('Raw Election Data'!$A$1:$AN$3144,MATCH($C2959&amp;" "&amp;$B2959,'Raw Election Data'!$C$1:$C$3144,0),MATCH('Joined Data'!I$1,'Raw Election Data'!$A$1:$AN$1,0))</f>
        <v>75644</v>
      </c>
      <c r="J2959">
        <f>INDEX('Raw Election Data'!$A$1:$AN$3144,MATCH($C2959&amp;" "&amp;$B2959,'Raw Election Data'!$C$1:$C$3144,0),MATCH('Joined Data'!J$1,'Raw Election Data'!$A$1:$AN$1,0))</f>
        <v>10770</v>
      </c>
      <c r="K2959">
        <f>INDEX('Raw Election Data'!$A$1:$AN$3144,MATCH($C2959&amp;" "&amp;$B2959,'Raw Election Data'!$C$1:$C$3144,0),MATCH('Joined Data'!K$1,'Raw Election Data'!$A$1:$AN$1,0))</f>
        <v>15070</v>
      </c>
      <c r="L2959">
        <f>INDEX('Raw Election Data'!$A$1:$AN$3144,MATCH($C2959&amp;" "&amp;$B2959,'Raw Election Data'!$C$1:$C$3144,0),MATCH('Joined Data'!L$1,'Raw Election Data'!$A$1:$AN$1,0))</f>
        <v>27415</v>
      </c>
      <c r="M2959">
        <f>INDEX('Raw Election Data'!$A$1:$AN$3144,MATCH($C2959&amp;" "&amp;$B2959,'Raw Election Data'!$C$1:$C$3144,0),MATCH('Joined Data'!M$1,'Raw Election Data'!$A$1:$AN$1,0))</f>
        <v>0.39285062921758163</v>
      </c>
      <c r="N2959">
        <f>INDEX('Raw Election Data'!$A$1:$AN$3144,MATCH($C2959&amp;" "&amp;$B2959,'Raw Election Data'!$C$1:$C$3144,0),MATCH('Joined Data'!N$1,'Raw Election Data'!$A$1:$AN$1,0))</f>
        <v>0.54969906985227068</v>
      </c>
      <c r="O2959">
        <f>INDEX('Raw Election Data'!$A$1:$AN$3144,MATCH($C2959&amp;" "&amp;$B2959,'Raw Election Data'!$C$1:$C$3144,0),MATCH('Joined Data'!O$1,'Raw Election Data'!$A$1:$AN$1,0))</f>
        <v>-4300</v>
      </c>
      <c r="P2959">
        <f>INDEX('Raw Election Data'!$A$1:$AN$3144,MATCH($C2959&amp;" "&amp;$B2959,'Raw Election Data'!$C$1:$C$3144,0),MATCH('Joined Data'!P$1,'Raw Election Data'!$A$1:$AN$1,0))</f>
        <v>4300</v>
      </c>
      <c r="Q2959">
        <f>INDEX('Raw Election Data'!$A$1:$AN$3144,MATCH($C2959&amp;" "&amp;$B2959,'Raw Election Data'!$C$1:$C$3144,0),MATCH('Joined Data'!Q$1,'Raw Election Data'!$A$1:$AN$1,0))</f>
        <v>-0.15684844063468906</v>
      </c>
      <c r="R2959">
        <f>INDEX('Raw Election Data'!$A$1:$AN$3144,MATCH($C2959&amp;" "&amp;$B2959,'Raw Election Data'!$C$1:$C$3144,0),MATCH('Joined Data'!R$1,'Raw Election Data'!$A$1:$AN$1,0))</f>
        <v>0.15684844063468906</v>
      </c>
    </row>
    <row r="2960" spans="1:18" ht="13.5" customHeight="1" x14ac:dyDescent="0.15">
      <c r="A2960" t="s">
        <v>70</v>
      </c>
      <c r="B2960" t="s">
        <v>7311</v>
      </c>
      <c r="C2960" t="str">
        <f>INDEX(FIPS!$A$1:$E$3236,MATCH($F2960,FIPS!$D$1:$D$3236,0),5)</f>
        <v>Clallam County</v>
      </c>
      <c r="D2960" t="s">
        <v>423</v>
      </c>
      <c r="E2960" s="15" t="s">
        <v>10</v>
      </c>
      <c r="F2960" t="s">
        <v>7326</v>
      </c>
      <c r="G2960" t="s">
        <v>436</v>
      </c>
      <c r="H2960" t="str">
        <f>IFERROR(VLOOKUP($G2960,'Team Colors'!$A:$B,2,0),"#c9c9c9")</f>
        <v>#69be28</v>
      </c>
      <c r="I2960">
        <f>INDEX('Raw Election Data'!$A$1:$AN$3144,MATCH($C2960&amp;" "&amp;$B2960,'Raw Election Data'!$C$1:$C$3144,0),MATCH('Joined Data'!I$1,'Raw Election Data'!$A$1:$AN$1,0))</f>
        <v>73486</v>
      </c>
      <c r="J2960">
        <f>INDEX('Raw Election Data'!$A$1:$AN$3144,MATCH($C2960&amp;" "&amp;$B2960,'Raw Election Data'!$C$1:$C$3144,0),MATCH('Joined Data'!J$1,'Raw Election Data'!$A$1:$AN$1,0))</f>
        <v>15154</v>
      </c>
      <c r="K2960">
        <f>INDEX('Raw Election Data'!$A$1:$AN$3144,MATCH($C2960&amp;" "&amp;$B2960,'Raw Election Data'!$C$1:$C$3144,0),MATCH('Joined Data'!K$1,'Raw Election Data'!$A$1:$AN$1,0))</f>
        <v>15685</v>
      </c>
      <c r="L2960">
        <f>INDEX('Raw Election Data'!$A$1:$AN$3144,MATCH($C2960&amp;" "&amp;$B2960,'Raw Election Data'!$C$1:$C$3144,0),MATCH('Joined Data'!L$1,'Raw Election Data'!$A$1:$AN$1,0))</f>
        <v>32985</v>
      </c>
      <c r="M2960">
        <f>INDEX('Raw Election Data'!$A$1:$AN$3144,MATCH($C2960&amp;" "&amp;$B2960,'Raw Election Data'!$C$1:$C$3144,0),MATCH('Joined Data'!M$1,'Raw Election Data'!$A$1:$AN$1,0))</f>
        <v>0.45942094891617402</v>
      </c>
      <c r="N2960">
        <f>INDEX('Raw Election Data'!$A$1:$AN$3144,MATCH($C2960&amp;" "&amp;$B2960,'Raw Election Data'!$C$1:$C$3144,0),MATCH('Joined Data'!N$1,'Raw Election Data'!$A$1:$AN$1,0))</f>
        <v>0.47551917538274974</v>
      </c>
      <c r="O2960">
        <f>INDEX('Raw Election Data'!$A$1:$AN$3144,MATCH($C2960&amp;" "&amp;$B2960,'Raw Election Data'!$C$1:$C$3144,0),MATCH('Joined Data'!O$1,'Raw Election Data'!$A$1:$AN$1,0))</f>
        <v>-531</v>
      </c>
      <c r="P2960">
        <f>INDEX('Raw Election Data'!$A$1:$AN$3144,MATCH($C2960&amp;" "&amp;$B2960,'Raw Election Data'!$C$1:$C$3144,0),MATCH('Joined Data'!P$1,'Raw Election Data'!$A$1:$AN$1,0))</f>
        <v>531</v>
      </c>
      <c r="Q2960">
        <f>INDEX('Raw Election Data'!$A$1:$AN$3144,MATCH($C2960&amp;" "&amp;$B2960,'Raw Election Data'!$C$1:$C$3144,0),MATCH('Joined Data'!Q$1,'Raw Election Data'!$A$1:$AN$1,0))</f>
        <v>-1.6098226466575716E-2</v>
      </c>
      <c r="R2960">
        <f>INDEX('Raw Election Data'!$A$1:$AN$3144,MATCH($C2960&amp;" "&amp;$B2960,'Raw Election Data'!$C$1:$C$3144,0),MATCH('Joined Data'!R$1,'Raw Election Data'!$A$1:$AN$1,0))</f>
        <v>1.6098226466575716E-2</v>
      </c>
    </row>
    <row r="2961" spans="1:18" ht="13.5" customHeight="1" x14ac:dyDescent="0.15">
      <c r="A2961" t="s">
        <v>70</v>
      </c>
      <c r="B2961" t="s">
        <v>7311</v>
      </c>
      <c r="C2961" t="str">
        <f>INDEX(FIPS!$A$1:$E$3236,MATCH($F2961,FIPS!$D$1:$D$3236,0),5)</f>
        <v>Clark County</v>
      </c>
      <c r="D2961" t="s">
        <v>423</v>
      </c>
      <c r="E2961" s="15" t="s">
        <v>11</v>
      </c>
      <c r="F2961" t="s">
        <v>7329</v>
      </c>
      <c r="G2961" t="s">
        <v>436</v>
      </c>
      <c r="H2961" t="str">
        <f>IFERROR(VLOOKUP($G2961,'Team Colors'!$A:$B,2,0),"#c9c9c9")</f>
        <v>#69be28</v>
      </c>
      <c r="I2961">
        <f>INDEX('Raw Election Data'!$A$1:$AN$3144,MATCH($C2961&amp;" "&amp;$B2961,'Raw Election Data'!$C$1:$C$3144,0),MATCH('Joined Data'!I$1,'Raw Election Data'!$A$1:$AN$1,0))</f>
        <v>459495</v>
      </c>
      <c r="J2961">
        <f>INDEX('Raw Election Data'!$A$1:$AN$3144,MATCH($C2961&amp;" "&amp;$B2961,'Raw Election Data'!$C$1:$C$3144,0),MATCH('Joined Data'!J$1,'Raw Election Data'!$A$1:$AN$1,0))</f>
        <v>90697</v>
      </c>
      <c r="K2961">
        <f>INDEX('Raw Election Data'!$A$1:$AN$3144,MATCH($C2961&amp;" "&amp;$B2961,'Raw Election Data'!$C$1:$C$3144,0),MATCH('Joined Data'!K$1,'Raw Election Data'!$A$1:$AN$1,0))</f>
        <v>90590</v>
      </c>
      <c r="L2961">
        <f>INDEX('Raw Election Data'!$A$1:$AN$3144,MATCH($C2961&amp;" "&amp;$B2961,'Raw Election Data'!$C$1:$C$3144,0),MATCH('Joined Data'!L$1,'Raw Election Data'!$A$1:$AN$1,0))</f>
        <v>195784</v>
      </c>
      <c r="M2961">
        <f>INDEX('Raw Election Data'!$A$1:$AN$3144,MATCH($C2961&amp;" "&amp;$B2961,'Raw Election Data'!$C$1:$C$3144,0),MATCH('Joined Data'!M$1,'Raw Election Data'!$A$1:$AN$1,0))</f>
        <v>0.46325031667551997</v>
      </c>
      <c r="N2961">
        <f>INDEX('Raw Election Data'!$A$1:$AN$3144,MATCH($C2961&amp;" "&amp;$B2961,'Raw Election Data'!$C$1:$C$3144,0),MATCH('Joined Data'!N$1,'Raw Election Data'!$A$1:$AN$1,0))</f>
        <v>0.46270379602010381</v>
      </c>
      <c r="O2961">
        <f>INDEX('Raw Election Data'!$A$1:$AN$3144,MATCH($C2961&amp;" "&amp;$B2961,'Raw Election Data'!$C$1:$C$3144,0),MATCH('Joined Data'!O$1,'Raw Election Data'!$A$1:$AN$1,0))</f>
        <v>107</v>
      </c>
      <c r="P2961">
        <f>INDEX('Raw Election Data'!$A$1:$AN$3144,MATCH($C2961&amp;" "&amp;$B2961,'Raw Election Data'!$C$1:$C$3144,0),MATCH('Joined Data'!P$1,'Raw Election Data'!$A$1:$AN$1,0))</f>
        <v>-107</v>
      </c>
      <c r="Q2961">
        <f>INDEX('Raw Election Data'!$A$1:$AN$3144,MATCH($C2961&amp;" "&amp;$B2961,'Raw Election Data'!$C$1:$C$3144,0),MATCH('Joined Data'!Q$1,'Raw Election Data'!$A$1:$AN$1,0))</f>
        <v>5.4652065541616057E-4</v>
      </c>
      <c r="R2961">
        <f>INDEX('Raw Election Data'!$A$1:$AN$3144,MATCH($C2961&amp;" "&amp;$B2961,'Raw Election Data'!$C$1:$C$3144,0),MATCH('Joined Data'!R$1,'Raw Election Data'!$A$1:$AN$1,0))</f>
        <v>-5.4652065541616057E-4</v>
      </c>
    </row>
    <row r="2962" spans="1:18" ht="13.5" customHeight="1" x14ac:dyDescent="0.15">
      <c r="A2962" t="s">
        <v>70</v>
      </c>
      <c r="B2962" t="s">
        <v>7311</v>
      </c>
      <c r="C2962" t="str">
        <f>INDEX(FIPS!$A$1:$E$3236,MATCH($F2962,FIPS!$D$1:$D$3236,0),5)</f>
        <v>Columbia County</v>
      </c>
      <c r="D2962" t="s">
        <v>423</v>
      </c>
      <c r="E2962" s="15" t="s">
        <v>12</v>
      </c>
      <c r="F2962" t="s">
        <v>7330</v>
      </c>
      <c r="G2962" t="s">
        <v>436</v>
      </c>
      <c r="H2962" t="str">
        <f>IFERROR(VLOOKUP($G2962,'Team Colors'!$A:$B,2,0),"#c9c9c9")</f>
        <v>#69be28</v>
      </c>
      <c r="I2962">
        <f>INDEX('Raw Election Data'!$A$1:$AN$3144,MATCH($C2962&amp;" "&amp;$B2962,'Raw Election Data'!$C$1:$C$3144,0),MATCH('Joined Data'!I$1,'Raw Election Data'!$A$1:$AN$1,0))</f>
        <v>3944</v>
      </c>
      <c r="J2962">
        <f>INDEX('Raw Election Data'!$A$1:$AN$3144,MATCH($C2962&amp;" "&amp;$B2962,'Raw Election Data'!$C$1:$C$3144,0),MATCH('Joined Data'!J$1,'Raw Election Data'!$A$1:$AN$1,0))</f>
        <v>523</v>
      </c>
      <c r="K2962">
        <f>INDEX('Raw Election Data'!$A$1:$AN$3144,MATCH($C2962&amp;" "&amp;$B2962,'Raw Election Data'!$C$1:$C$3144,0),MATCH('Joined Data'!K$1,'Raw Election Data'!$A$1:$AN$1,0))</f>
        <v>1491</v>
      </c>
      <c r="L2962">
        <f>INDEX('Raw Election Data'!$A$1:$AN$3144,MATCH($C2962&amp;" "&amp;$B2962,'Raw Election Data'!$C$1:$C$3144,0),MATCH('Joined Data'!L$1,'Raw Election Data'!$A$1:$AN$1,0))</f>
        <v>2171</v>
      </c>
      <c r="M2962">
        <f>INDEX('Raw Election Data'!$A$1:$AN$3144,MATCH($C2962&amp;" "&amp;$B2962,'Raw Election Data'!$C$1:$C$3144,0),MATCH('Joined Data'!M$1,'Raw Election Data'!$A$1:$AN$1,0))</f>
        <v>0.24090280976508521</v>
      </c>
      <c r="N2962">
        <f>INDEX('Raw Election Data'!$A$1:$AN$3144,MATCH($C2962&amp;" "&amp;$B2962,'Raw Election Data'!$C$1:$C$3144,0),MATCH('Joined Data'!N$1,'Raw Election Data'!$A$1:$AN$1,0))</f>
        <v>0.68678028558268078</v>
      </c>
      <c r="O2962">
        <f>INDEX('Raw Election Data'!$A$1:$AN$3144,MATCH($C2962&amp;" "&amp;$B2962,'Raw Election Data'!$C$1:$C$3144,0),MATCH('Joined Data'!O$1,'Raw Election Data'!$A$1:$AN$1,0))</f>
        <v>-968</v>
      </c>
      <c r="P2962">
        <f>INDEX('Raw Election Data'!$A$1:$AN$3144,MATCH($C2962&amp;" "&amp;$B2962,'Raw Election Data'!$C$1:$C$3144,0),MATCH('Joined Data'!P$1,'Raw Election Data'!$A$1:$AN$1,0))</f>
        <v>968</v>
      </c>
      <c r="Q2962">
        <f>INDEX('Raw Election Data'!$A$1:$AN$3144,MATCH($C2962&amp;" "&amp;$B2962,'Raw Election Data'!$C$1:$C$3144,0),MATCH('Joined Data'!Q$1,'Raw Election Data'!$A$1:$AN$1,0))</f>
        <v>-0.44587747581759557</v>
      </c>
      <c r="R2962">
        <f>INDEX('Raw Election Data'!$A$1:$AN$3144,MATCH($C2962&amp;" "&amp;$B2962,'Raw Election Data'!$C$1:$C$3144,0),MATCH('Joined Data'!R$1,'Raw Election Data'!$A$1:$AN$1,0))</f>
        <v>0.44587747581759557</v>
      </c>
    </row>
    <row r="2963" spans="1:18" ht="13.5" customHeight="1" x14ac:dyDescent="0.15">
      <c r="A2963" t="s">
        <v>70</v>
      </c>
      <c r="B2963" t="s">
        <v>7311</v>
      </c>
      <c r="C2963" t="str">
        <f>INDEX(FIPS!$A$1:$E$3236,MATCH($F2963,FIPS!$D$1:$D$3236,0),5)</f>
        <v>Cowlitz County</v>
      </c>
      <c r="D2963" t="s">
        <v>423</v>
      </c>
      <c r="E2963" s="15" t="s">
        <v>13</v>
      </c>
      <c r="F2963" t="s">
        <v>7334</v>
      </c>
      <c r="G2963" t="s">
        <v>436</v>
      </c>
      <c r="H2963" t="str">
        <f>IFERROR(VLOOKUP($G2963,'Team Colors'!$A:$B,2,0),"#c9c9c9")</f>
        <v>#69be28</v>
      </c>
      <c r="I2963">
        <f>INDEX('Raw Election Data'!$A$1:$AN$3144,MATCH($C2963&amp;" "&amp;$B2963,'Raw Election Data'!$C$1:$C$3144,0),MATCH('Joined Data'!I$1,'Raw Election Data'!$A$1:$AN$1,0))</f>
        <v>103468</v>
      </c>
      <c r="J2963">
        <f>INDEX('Raw Election Data'!$A$1:$AN$3144,MATCH($C2963&amp;" "&amp;$B2963,'Raw Election Data'!$C$1:$C$3144,0),MATCH('Joined Data'!J$1,'Raw Election Data'!$A$1:$AN$1,0))</f>
        <v>17842</v>
      </c>
      <c r="K2963">
        <f>INDEX('Raw Election Data'!$A$1:$AN$3144,MATCH($C2963&amp;" "&amp;$B2963,'Raw Election Data'!$C$1:$C$3144,0),MATCH('Joined Data'!K$1,'Raw Election Data'!$A$1:$AN$1,0))</f>
        <v>24066</v>
      </c>
      <c r="L2963">
        <f>INDEX('Raw Election Data'!$A$1:$AN$3144,MATCH($C2963&amp;" "&amp;$B2963,'Raw Election Data'!$C$1:$C$3144,0),MATCH('Joined Data'!L$1,'Raw Election Data'!$A$1:$AN$1,0))</f>
        <v>45485</v>
      </c>
      <c r="M2963">
        <f>INDEX('Raw Election Data'!$A$1:$AN$3144,MATCH($C2963&amp;" "&amp;$B2963,'Raw Election Data'!$C$1:$C$3144,0),MATCH('Joined Data'!M$1,'Raw Election Data'!$A$1:$AN$1,0))</f>
        <v>0.39226118500604595</v>
      </c>
      <c r="N2963">
        <f>INDEX('Raw Election Data'!$A$1:$AN$3144,MATCH($C2963&amp;" "&amp;$B2963,'Raw Election Data'!$C$1:$C$3144,0),MATCH('Joined Data'!N$1,'Raw Election Data'!$A$1:$AN$1,0))</f>
        <v>0.52909750467186989</v>
      </c>
      <c r="O2963">
        <f>INDEX('Raw Election Data'!$A$1:$AN$3144,MATCH($C2963&amp;" "&amp;$B2963,'Raw Election Data'!$C$1:$C$3144,0),MATCH('Joined Data'!O$1,'Raw Election Data'!$A$1:$AN$1,0))</f>
        <v>-6224</v>
      </c>
      <c r="P2963">
        <f>INDEX('Raw Election Data'!$A$1:$AN$3144,MATCH($C2963&amp;" "&amp;$B2963,'Raw Election Data'!$C$1:$C$3144,0),MATCH('Joined Data'!P$1,'Raw Election Data'!$A$1:$AN$1,0))</f>
        <v>6224</v>
      </c>
      <c r="Q2963">
        <f>INDEX('Raw Election Data'!$A$1:$AN$3144,MATCH($C2963&amp;" "&amp;$B2963,'Raw Election Data'!$C$1:$C$3144,0),MATCH('Joined Data'!Q$1,'Raw Election Data'!$A$1:$AN$1,0))</f>
        <v>-0.13683631966582394</v>
      </c>
      <c r="R2963">
        <f>INDEX('Raw Election Data'!$A$1:$AN$3144,MATCH($C2963&amp;" "&amp;$B2963,'Raw Election Data'!$C$1:$C$3144,0),MATCH('Joined Data'!R$1,'Raw Election Data'!$A$1:$AN$1,0))</f>
        <v>0.13683631966582394</v>
      </c>
    </row>
    <row r="2964" spans="1:18" ht="13.5" customHeight="1" x14ac:dyDescent="0.15">
      <c r="A2964" t="s">
        <v>70</v>
      </c>
      <c r="B2964" t="s">
        <v>7311</v>
      </c>
      <c r="C2964" t="str">
        <f>INDEX(FIPS!$A$1:$E$3236,MATCH($F2964,FIPS!$D$1:$D$3236,0),5)</f>
        <v>Douglas County</v>
      </c>
      <c r="D2964" t="s">
        <v>423</v>
      </c>
      <c r="E2964" s="15" t="s">
        <v>14</v>
      </c>
      <c r="F2964" t="s">
        <v>7337</v>
      </c>
      <c r="G2964" t="s">
        <v>436</v>
      </c>
      <c r="H2964" t="str">
        <f>IFERROR(VLOOKUP($G2964,'Team Colors'!$A:$B,2,0),"#c9c9c9")</f>
        <v>#69be28</v>
      </c>
      <c r="I2964">
        <f>INDEX('Raw Election Data'!$A$1:$AN$3144,MATCH($C2964&amp;" "&amp;$B2964,'Raw Election Data'!$C$1:$C$3144,0),MATCH('Joined Data'!I$1,'Raw Election Data'!$A$1:$AN$1,0))</f>
        <v>40534</v>
      </c>
      <c r="J2964">
        <f>INDEX('Raw Election Data'!$A$1:$AN$3144,MATCH($C2964&amp;" "&amp;$B2964,'Raw Election Data'!$C$1:$C$3144,0),MATCH('Joined Data'!J$1,'Raw Election Data'!$A$1:$AN$1,0))</f>
        <v>3600</v>
      </c>
      <c r="K2964">
        <f>INDEX('Raw Election Data'!$A$1:$AN$3144,MATCH($C2964&amp;" "&amp;$B2964,'Raw Election Data'!$C$1:$C$3144,0),MATCH('Joined Data'!K$1,'Raw Election Data'!$A$1:$AN$1,0))</f>
        <v>7208</v>
      </c>
      <c r="L2964">
        <f>INDEX('Raw Election Data'!$A$1:$AN$3144,MATCH($C2964&amp;" "&amp;$B2964,'Raw Election Data'!$C$1:$C$3144,0),MATCH('Joined Data'!L$1,'Raw Election Data'!$A$1:$AN$1,0))</f>
        <v>11467</v>
      </c>
      <c r="M2964">
        <f>INDEX('Raw Election Data'!$A$1:$AN$3144,MATCH($C2964&amp;" "&amp;$B2964,'Raw Election Data'!$C$1:$C$3144,0),MATCH('Joined Data'!M$1,'Raw Election Data'!$A$1:$AN$1,0))</f>
        <v>0.3139443620824976</v>
      </c>
      <c r="N2964">
        <f>INDEX('Raw Election Data'!$A$1:$AN$3144,MATCH($C2964&amp;" "&amp;$B2964,'Raw Election Data'!$C$1:$C$3144,0),MATCH('Joined Data'!N$1,'Raw Election Data'!$A$1:$AN$1,0))</f>
        <v>0.62858637830295627</v>
      </c>
      <c r="O2964">
        <f>INDEX('Raw Election Data'!$A$1:$AN$3144,MATCH($C2964&amp;" "&amp;$B2964,'Raw Election Data'!$C$1:$C$3144,0),MATCH('Joined Data'!O$1,'Raw Election Data'!$A$1:$AN$1,0))</f>
        <v>-3608</v>
      </c>
      <c r="P2964">
        <f>INDEX('Raw Election Data'!$A$1:$AN$3144,MATCH($C2964&amp;" "&amp;$B2964,'Raw Election Data'!$C$1:$C$3144,0),MATCH('Joined Data'!P$1,'Raw Election Data'!$A$1:$AN$1,0))</f>
        <v>3608</v>
      </c>
      <c r="Q2964">
        <f>INDEX('Raw Election Data'!$A$1:$AN$3144,MATCH($C2964&amp;" "&amp;$B2964,'Raw Election Data'!$C$1:$C$3144,0),MATCH('Joined Data'!Q$1,'Raw Election Data'!$A$1:$AN$1,0))</f>
        <v>-0.31464201622045868</v>
      </c>
      <c r="R2964">
        <f>INDEX('Raw Election Data'!$A$1:$AN$3144,MATCH($C2964&amp;" "&amp;$B2964,'Raw Election Data'!$C$1:$C$3144,0),MATCH('Joined Data'!R$1,'Raw Election Data'!$A$1:$AN$1,0))</f>
        <v>0.31464201622045868</v>
      </c>
    </row>
    <row r="2965" spans="1:18" ht="13.5" customHeight="1" x14ac:dyDescent="0.15">
      <c r="A2965" t="s">
        <v>70</v>
      </c>
      <c r="B2965" t="s">
        <v>7311</v>
      </c>
      <c r="C2965" t="str">
        <f>INDEX(FIPS!$A$1:$E$3236,MATCH($F2965,FIPS!$D$1:$D$3236,0),5)</f>
        <v>Ferry County</v>
      </c>
      <c r="D2965" t="s">
        <v>423</v>
      </c>
      <c r="E2965" s="15" t="s">
        <v>15</v>
      </c>
      <c r="F2965" t="s">
        <v>7339</v>
      </c>
      <c r="G2965" t="s">
        <v>436</v>
      </c>
      <c r="H2965" t="str">
        <f>IFERROR(VLOOKUP($G2965,'Team Colors'!$A:$B,2,0),"#c9c9c9")</f>
        <v>#69be28</v>
      </c>
      <c r="I2965">
        <f>INDEX('Raw Election Data'!$A$1:$AN$3144,MATCH($C2965&amp;" "&amp;$B2965,'Raw Election Data'!$C$1:$C$3144,0),MATCH('Joined Data'!I$1,'Raw Election Data'!$A$1:$AN$1,0))</f>
        <v>7582</v>
      </c>
      <c r="J2965">
        <f>INDEX('Raw Election Data'!$A$1:$AN$3144,MATCH($C2965&amp;" "&amp;$B2965,'Raw Election Data'!$C$1:$C$3144,0),MATCH('Joined Data'!J$1,'Raw Election Data'!$A$1:$AN$1,0))</f>
        <v>1091</v>
      </c>
      <c r="K2965">
        <f>INDEX('Raw Election Data'!$A$1:$AN$3144,MATCH($C2965&amp;" "&amp;$B2965,'Raw Election Data'!$C$1:$C$3144,0),MATCH('Joined Data'!K$1,'Raw Election Data'!$A$1:$AN$1,0))</f>
        <v>2178</v>
      </c>
      <c r="L2965">
        <f>INDEX('Raw Election Data'!$A$1:$AN$3144,MATCH($C2965&amp;" "&amp;$B2965,'Raw Election Data'!$C$1:$C$3144,0),MATCH('Joined Data'!L$1,'Raw Election Data'!$A$1:$AN$1,0))</f>
        <v>3560</v>
      </c>
      <c r="M2965">
        <f>INDEX('Raw Election Data'!$A$1:$AN$3144,MATCH($C2965&amp;" "&amp;$B2965,'Raw Election Data'!$C$1:$C$3144,0),MATCH('Joined Data'!M$1,'Raw Election Data'!$A$1:$AN$1,0))</f>
        <v>0.30646067415730338</v>
      </c>
      <c r="N2965">
        <f>INDEX('Raw Election Data'!$A$1:$AN$3144,MATCH($C2965&amp;" "&amp;$B2965,'Raw Election Data'!$C$1:$C$3144,0),MATCH('Joined Data'!N$1,'Raw Election Data'!$A$1:$AN$1,0))</f>
        <v>0.61179775280898874</v>
      </c>
      <c r="O2965">
        <f>INDEX('Raw Election Data'!$A$1:$AN$3144,MATCH($C2965&amp;" "&amp;$B2965,'Raw Election Data'!$C$1:$C$3144,0),MATCH('Joined Data'!O$1,'Raw Election Data'!$A$1:$AN$1,0))</f>
        <v>-1087</v>
      </c>
      <c r="P2965">
        <f>INDEX('Raw Election Data'!$A$1:$AN$3144,MATCH($C2965&amp;" "&amp;$B2965,'Raw Election Data'!$C$1:$C$3144,0),MATCH('Joined Data'!P$1,'Raw Election Data'!$A$1:$AN$1,0))</f>
        <v>1087</v>
      </c>
      <c r="Q2965">
        <f>INDEX('Raw Election Data'!$A$1:$AN$3144,MATCH($C2965&amp;" "&amp;$B2965,'Raw Election Data'!$C$1:$C$3144,0),MATCH('Joined Data'!Q$1,'Raw Election Data'!$A$1:$AN$1,0))</f>
        <v>-0.30533707865168536</v>
      </c>
      <c r="R2965">
        <f>INDEX('Raw Election Data'!$A$1:$AN$3144,MATCH($C2965&amp;" "&amp;$B2965,'Raw Election Data'!$C$1:$C$3144,0),MATCH('Joined Data'!R$1,'Raw Election Data'!$A$1:$AN$1,0))</f>
        <v>0.30533707865168536</v>
      </c>
    </row>
    <row r="2966" spans="1:18" ht="13.5" customHeight="1" x14ac:dyDescent="0.15">
      <c r="A2966" t="s">
        <v>70</v>
      </c>
      <c r="B2966" t="s">
        <v>7311</v>
      </c>
      <c r="C2966" t="str">
        <f>INDEX(FIPS!$A$1:$E$3236,MATCH($F2966,FIPS!$D$1:$D$3236,0),5)</f>
        <v>Franklin County</v>
      </c>
      <c r="D2966" t="s">
        <v>423</v>
      </c>
      <c r="E2966" s="15" t="s">
        <v>16</v>
      </c>
      <c r="F2966" t="s">
        <v>7340</v>
      </c>
      <c r="G2966" t="s">
        <v>436</v>
      </c>
      <c r="H2966" t="str">
        <f>IFERROR(VLOOKUP($G2966,'Team Colors'!$A:$B,2,0),"#c9c9c9")</f>
        <v>#69be28</v>
      </c>
      <c r="I2966">
        <f>INDEX('Raw Election Data'!$A$1:$AN$3144,MATCH($C2966&amp;" "&amp;$B2966,'Raw Election Data'!$C$1:$C$3144,0),MATCH('Joined Data'!I$1,'Raw Election Data'!$A$1:$AN$1,0))</f>
        <v>88807</v>
      </c>
      <c r="J2966">
        <f>INDEX('Raw Election Data'!$A$1:$AN$3144,MATCH($C2966&amp;" "&amp;$B2966,'Raw Election Data'!$C$1:$C$3144,0),MATCH('Joined Data'!J$1,'Raw Election Data'!$A$1:$AN$1,0))</f>
        <v>7839</v>
      </c>
      <c r="K2966">
        <f>INDEX('Raw Election Data'!$A$1:$AN$3144,MATCH($C2966&amp;" "&amp;$B2966,'Raw Election Data'!$C$1:$C$3144,0),MATCH('Joined Data'!K$1,'Raw Election Data'!$A$1:$AN$1,0))</f>
        <v>11358</v>
      </c>
      <c r="L2966">
        <f>INDEX('Raw Election Data'!$A$1:$AN$3144,MATCH($C2966&amp;" "&amp;$B2966,'Raw Election Data'!$C$1:$C$3144,0),MATCH('Joined Data'!L$1,'Raw Election Data'!$A$1:$AN$1,0))</f>
        <v>20584</v>
      </c>
      <c r="M2966">
        <f>INDEX('Raw Election Data'!$A$1:$AN$3144,MATCH($C2966&amp;" "&amp;$B2966,'Raw Election Data'!$C$1:$C$3144,0),MATCH('Joined Data'!M$1,'Raw Election Data'!$A$1:$AN$1,0))</f>
        <v>0.38082977069568597</v>
      </c>
      <c r="N2966">
        <f>INDEX('Raw Election Data'!$A$1:$AN$3144,MATCH($C2966&amp;" "&amp;$B2966,'Raw Election Data'!$C$1:$C$3144,0),MATCH('Joined Data'!N$1,'Raw Election Data'!$A$1:$AN$1,0))</f>
        <v>0.55178779634667707</v>
      </c>
      <c r="O2966">
        <f>INDEX('Raw Election Data'!$A$1:$AN$3144,MATCH($C2966&amp;" "&amp;$B2966,'Raw Election Data'!$C$1:$C$3144,0),MATCH('Joined Data'!O$1,'Raw Election Data'!$A$1:$AN$1,0))</f>
        <v>-3519</v>
      </c>
      <c r="P2966">
        <f>INDEX('Raw Election Data'!$A$1:$AN$3144,MATCH($C2966&amp;" "&amp;$B2966,'Raw Election Data'!$C$1:$C$3144,0),MATCH('Joined Data'!P$1,'Raw Election Data'!$A$1:$AN$1,0))</f>
        <v>3519</v>
      </c>
      <c r="Q2966">
        <f>INDEX('Raw Election Data'!$A$1:$AN$3144,MATCH($C2966&amp;" "&amp;$B2966,'Raw Election Data'!$C$1:$C$3144,0),MATCH('Joined Data'!Q$1,'Raw Election Data'!$A$1:$AN$1,0))</f>
        <v>-0.17095802565099111</v>
      </c>
      <c r="R2966">
        <f>INDEX('Raw Election Data'!$A$1:$AN$3144,MATCH($C2966&amp;" "&amp;$B2966,'Raw Election Data'!$C$1:$C$3144,0),MATCH('Joined Data'!R$1,'Raw Election Data'!$A$1:$AN$1,0))</f>
        <v>0.17095802565099111</v>
      </c>
    </row>
    <row r="2967" spans="1:18" ht="13.5" customHeight="1" x14ac:dyDescent="0.15">
      <c r="A2967" t="s">
        <v>70</v>
      </c>
      <c r="B2967" t="s">
        <v>7311</v>
      </c>
      <c r="C2967" t="str">
        <f>INDEX(FIPS!$A$1:$E$3236,MATCH($F2967,FIPS!$D$1:$D$3236,0),5)</f>
        <v>Garfield County</v>
      </c>
      <c r="D2967" t="s">
        <v>423</v>
      </c>
      <c r="E2967" s="15" t="s">
        <v>17</v>
      </c>
      <c r="F2967" t="s">
        <v>7341</v>
      </c>
      <c r="G2967" t="s">
        <v>436</v>
      </c>
      <c r="H2967" t="str">
        <f>IFERROR(VLOOKUP($G2967,'Team Colors'!$A:$B,2,0),"#c9c9c9")</f>
        <v>#69be28</v>
      </c>
      <c r="I2967">
        <f>INDEX('Raw Election Data'!$A$1:$AN$3144,MATCH($C2967&amp;" "&amp;$B2967,'Raw Election Data'!$C$1:$C$3144,0),MATCH('Joined Data'!I$1,'Raw Election Data'!$A$1:$AN$1,0))</f>
        <v>2219</v>
      </c>
      <c r="J2967">
        <f>INDEX('Raw Election Data'!$A$1:$AN$3144,MATCH($C2967&amp;" "&amp;$B2967,'Raw Election Data'!$C$1:$C$3144,0),MATCH('Joined Data'!J$1,'Raw Election Data'!$A$1:$AN$1,0))</f>
        <v>276</v>
      </c>
      <c r="K2967">
        <f>INDEX('Raw Election Data'!$A$1:$AN$3144,MATCH($C2967&amp;" "&amp;$B2967,'Raw Election Data'!$C$1:$C$3144,0),MATCH('Joined Data'!K$1,'Raw Election Data'!$A$1:$AN$1,0))</f>
        <v>841</v>
      </c>
      <c r="L2967">
        <f>INDEX('Raw Election Data'!$A$1:$AN$3144,MATCH($C2967&amp;" "&amp;$B2967,'Raw Election Data'!$C$1:$C$3144,0),MATCH('Joined Data'!L$1,'Raw Election Data'!$A$1:$AN$1,0))</f>
        <v>1232</v>
      </c>
      <c r="M2967">
        <f>INDEX('Raw Election Data'!$A$1:$AN$3144,MATCH($C2967&amp;" "&amp;$B2967,'Raw Election Data'!$C$1:$C$3144,0),MATCH('Joined Data'!M$1,'Raw Election Data'!$A$1:$AN$1,0))</f>
        <v>0.22402597402597402</v>
      </c>
      <c r="N2967">
        <f>INDEX('Raw Election Data'!$A$1:$AN$3144,MATCH($C2967&amp;" "&amp;$B2967,'Raw Election Data'!$C$1:$C$3144,0),MATCH('Joined Data'!N$1,'Raw Election Data'!$A$1:$AN$1,0))</f>
        <v>0.68262987012987009</v>
      </c>
      <c r="O2967">
        <f>INDEX('Raw Election Data'!$A$1:$AN$3144,MATCH($C2967&amp;" "&amp;$B2967,'Raw Election Data'!$C$1:$C$3144,0),MATCH('Joined Data'!O$1,'Raw Election Data'!$A$1:$AN$1,0))</f>
        <v>-565</v>
      </c>
      <c r="P2967">
        <f>INDEX('Raw Election Data'!$A$1:$AN$3144,MATCH($C2967&amp;" "&amp;$B2967,'Raw Election Data'!$C$1:$C$3144,0),MATCH('Joined Data'!P$1,'Raw Election Data'!$A$1:$AN$1,0))</f>
        <v>565</v>
      </c>
      <c r="Q2967">
        <f>INDEX('Raw Election Data'!$A$1:$AN$3144,MATCH($C2967&amp;" "&amp;$B2967,'Raw Election Data'!$C$1:$C$3144,0),MATCH('Joined Data'!Q$1,'Raw Election Data'!$A$1:$AN$1,0))</f>
        <v>-0.45860389610389607</v>
      </c>
      <c r="R2967">
        <f>INDEX('Raw Election Data'!$A$1:$AN$3144,MATCH($C2967&amp;" "&amp;$B2967,'Raw Election Data'!$C$1:$C$3144,0),MATCH('Joined Data'!R$1,'Raw Election Data'!$A$1:$AN$1,0))</f>
        <v>0.45860389610389607</v>
      </c>
    </row>
    <row r="2968" spans="1:18" ht="13.5" customHeight="1" x14ac:dyDescent="0.15">
      <c r="A2968" t="s">
        <v>70</v>
      </c>
      <c r="B2968" t="s">
        <v>7311</v>
      </c>
      <c r="C2968" t="str">
        <f>INDEX(FIPS!$A$1:$E$3236,MATCH($F2968,FIPS!$D$1:$D$3236,0),5)</f>
        <v>Grant County</v>
      </c>
      <c r="D2968" t="s">
        <v>423</v>
      </c>
      <c r="E2968" s="15" t="s">
        <v>18</v>
      </c>
      <c r="F2968" t="s">
        <v>7342</v>
      </c>
      <c r="G2968" t="s">
        <v>436</v>
      </c>
      <c r="H2968" t="str">
        <f>IFERROR(VLOOKUP($G2968,'Team Colors'!$A:$B,2,0),"#c9c9c9")</f>
        <v>#69be28</v>
      </c>
      <c r="I2968">
        <f>INDEX('Raw Election Data'!$A$1:$AN$3144,MATCH($C2968&amp;" "&amp;$B2968,'Raw Election Data'!$C$1:$C$3144,0),MATCH('Joined Data'!I$1,'Raw Election Data'!$A$1:$AN$1,0))</f>
        <v>93259</v>
      </c>
      <c r="J2968">
        <f>INDEX('Raw Election Data'!$A$1:$AN$3144,MATCH($C2968&amp;" "&amp;$B2968,'Raw Election Data'!$C$1:$C$3144,0),MATCH('Joined Data'!J$1,'Raw Election Data'!$A$1:$AN$1,0))</f>
        <v>7768</v>
      </c>
      <c r="K2968">
        <f>INDEX('Raw Election Data'!$A$1:$AN$3144,MATCH($C2968&amp;" "&amp;$B2968,'Raw Election Data'!$C$1:$C$3144,0),MATCH('Joined Data'!K$1,'Raw Election Data'!$A$1:$AN$1,0))</f>
        <v>18482</v>
      </c>
      <c r="L2968">
        <f>INDEX('Raw Election Data'!$A$1:$AN$3144,MATCH($C2968&amp;" "&amp;$B2968,'Raw Election Data'!$C$1:$C$3144,0),MATCH('Joined Data'!L$1,'Raw Election Data'!$A$1:$AN$1,0))</f>
        <v>28260</v>
      </c>
      <c r="M2968">
        <f>INDEX('Raw Election Data'!$A$1:$AN$3144,MATCH($C2968&amp;" "&amp;$B2968,'Raw Election Data'!$C$1:$C$3144,0),MATCH('Joined Data'!M$1,'Raw Election Data'!$A$1:$AN$1,0))</f>
        <v>0.27487615003538568</v>
      </c>
      <c r="N2968">
        <f>INDEX('Raw Election Data'!$A$1:$AN$3144,MATCH($C2968&amp;" "&amp;$B2968,'Raw Election Data'!$C$1:$C$3144,0),MATCH('Joined Data'!N$1,'Raw Election Data'!$A$1:$AN$1,0))</f>
        <v>0.65399858457183302</v>
      </c>
      <c r="O2968">
        <f>INDEX('Raw Election Data'!$A$1:$AN$3144,MATCH($C2968&amp;" "&amp;$B2968,'Raw Election Data'!$C$1:$C$3144,0),MATCH('Joined Data'!O$1,'Raw Election Data'!$A$1:$AN$1,0))</f>
        <v>-10714</v>
      </c>
      <c r="P2968">
        <f>INDEX('Raw Election Data'!$A$1:$AN$3144,MATCH($C2968&amp;" "&amp;$B2968,'Raw Election Data'!$C$1:$C$3144,0),MATCH('Joined Data'!P$1,'Raw Election Data'!$A$1:$AN$1,0))</f>
        <v>10714</v>
      </c>
      <c r="Q2968">
        <f>INDEX('Raw Election Data'!$A$1:$AN$3144,MATCH($C2968&amp;" "&amp;$B2968,'Raw Election Data'!$C$1:$C$3144,0),MATCH('Joined Data'!Q$1,'Raw Election Data'!$A$1:$AN$1,0))</f>
        <v>-0.37912243453644734</v>
      </c>
      <c r="R2968">
        <f>INDEX('Raw Election Data'!$A$1:$AN$3144,MATCH($C2968&amp;" "&amp;$B2968,'Raw Election Data'!$C$1:$C$3144,0),MATCH('Joined Data'!R$1,'Raw Election Data'!$A$1:$AN$1,0))</f>
        <v>0.37912243453644734</v>
      </c>
    </row>
    <row r="2969" spans="1:18" ht="13.5" customHeight="1" x14ac:dyDescent="0.15">
      <c r="A2969" t="s">
        <v>70</v>
      </c>
      <c r="B2969" t="s">
        <v>7311</v>
      </c>
      <c r="C2969" t="str">
        <f>INDEX(FIPS!$A$1:$E$3236,MATCH($F2969,FIPS!$D$1:$D$3236,0),5)</f>
        <v>Grays Harbor County</v>
      </c>
      <c r="D2969" t="s">
        <v>423</v>
      </c>
      <c r="E2969" s="15" t="s">
        <v>19</v>
      </c>
      <c r="F2969" t="s">
        <v>7346</v>
      </c>
      <c r="G2969" t="s">
        <v>436</v>
      </c>
      <c r="H2969" t="str">
        <f>IFERROR(VLOOKUP($G2969,'Team Colors'!$A:$B,2,0),"#c9c9c9")</f>
        <v>#69be28</v>
      </c>
      <c r="I2969">
        <f>INDEX('Raw Election Data'!$A$1:$AN$3144,MATCH($C2969&amp;" "&amp;$B2969,'Raw Election Data'!$C$1:$C$3144,0),MATCH('Joined Data'!I$1,'Raw Election Data'!$A$1:$AN$1,0))</f>
        <v>71122</v>
      </c>
      <c r="J2969">
        <f>INDEX('Raw Election Data'!$A$1:$AN$3144,MATCH($C2969&amp;" "&amp;$B2969,'Raw Election Data'!$C$1:$C$3144,0),MATCH('Joined Data'!J$1,'Raw Election Data'!$A$1:$AN$1,0))</f>
        <v>11378</v>
      </c>
      <c r="K2969">
        <f>INDEX('Raw Election Data'!$A$1:$AN$3144,MATCH($C2969&amp;" "&amp;$B2969,'Raw Election Data'!$C$1:$C$3144,0),MATCH('Joined Data'!K$1,'Raw Election Data'!$A$1:$AN$1,0))</f>
        <v>13269</v>
      </c>
      <c r="L2969">
        <f>INDEX('Raw Election Data'!$A$1:$AN$3144,MATCH($C2969&amp;" "&amp;$B2969,'Raw Election Data'!$C$1:$C$3144,0),MATCH('Joined Data'!L$1,'Raw Election Data'!$A$1:$AN$1,0))</f>
        <v>26736</v>
      </c>
      <c r="M2969">
        <f>INDEX('Raw Election Data'!$A$1:$AN$3144,MATCH($C2969&amp;" "&amp;$B2969,'Raw Election Data'!$C$1:$C$3144,0),MATCH('Joined Data'!M$1,'Raw Election Data'!$A$1:$AN$1,0))</f>
        <v>0.42556852184320765</v>
      </c>
      <c r="N2969">
        <f>INDEX('Raw Election Data'!$A$1:$AN$3144,MATCH($C2969&amp;" "&amp;$B2969,'Raw Election Data'!$C$1:$C$3144,0),MATCH('Joined Data'!N$1,'Raw Election Data'!$A$1:$AN$1,0))</f>
        <v>0.49629712746858168</v>
      </c>
      <c r="O2969">
        <f>INDEX('Raw Election Data'!$A$1:$AN$3144,MATCH($C2969&amp;" "&amp;$B2969,'Raw Election Data'!$C$1:$C$3144,0),MATCH('Joined Data'!O$1,'Raw Election Data'!$A$1:$AN$1,0))</f>
        <v>-1891</v>
      </c>
      <c r="P2969">
        <f>INDEX('Raw Election Data'!$A$1:$AN$3144,MATCH($C2969&amp;" "&amp;$B2969,'Raw Election Data'!$C$1:$C$3144,0),MATCH('Joined Data'!P$1,'Raw Election Data'!$A$1:$AN$1,0))</f>
        <v>1891</v>
      </c>
      <c r="Q2969">
        <f>INDEX('Raw Election Data'!$A$1:$AN$3144,MATCH($C2969&amp;" "&amp;$B2969,'Raw Election Data'!$C$1:$C$3144,0),MATCH('Joined Data'!Q$1,'Raw Election Data'!$A$1:$AN$1,0))</f>
        <v>-7.072860562537403E-2</v>
      </c>
      <c r="R2969">
        <f>INDEX('Raw Election Data'!$A$1:$AN$3144,MATCH($C2969&amp;" "&amp;$B2969,'Raw Election Data'!$C$1:$C$3144,0),MATCH('Joined Data'!R$1,'Raw Election Data'!$A$1:$AN$1,0))</f>
        <v>7.072860562537403E-2</v>
      </c>
    </row>
    <row r="2970" spans="1:18" ht="13.5" customHeight="1" x14ac:dyDescent="0.15">
      <c r="A2970" t="s">
        <v>70</v>
      </c>
      <c r="B2970" t="s">
        <v>7311</v>
      </c>
      <c r="C2970" t="str">
        <f>INDEX(FIPS!$A$1:$E$3236,MATCH($F2970,FIPS!$D$1:$D$3236,0),5)</f>
        <v>Island County</v>
      </c>
      <c r="D2970" t="s">
        <v>423</v>
      </c>
      <c r="E2970" s="15" t="s">
        <v>20</v>
      </c>
      <c r="F2970" t="s">
        <v>7350</v>
      </c>
      <c r="G2970" t="s">
        <v>436</v>
      </c>
      <c r="H2970" t="str">
        <f>IFERROR(VLOOKUP($G2970,'Team Colors'!$A:$B,2,0),"#c9c9c9")</f>
        <v>#69be28</v>
      </c>
      <c r="I2970">
        <f>INDEX('Raw Election Data'!$A$1:$AN$3144,MATCH($C2970&amp;" "&amp;$B2970,'Raw Election Data'!$C$1:$C$3144,0),MATCH('Joined Data'!I$1,'Raw Election Data'!$A$1:$AN$1,0))</f>
        <v>80593</v>
      </c>
      <c r="J2970">
        <f>INDEX('Raw Election Data'!$A$1:$AN$3144,MATCH($C2970&amp;" "&amp;$B2970,'Raw Election Data'!$C$1:$C$3144,0),MATCH('Joined Data'!J$1,'Raw Election Data'!$A$1:$AN$1,0))</f>
        <v>20766</v>
      </c>
      <c r="K2970">
        <f>INDEX('Raw Election Data'!$A$1:$AN$3144,MATCH($C2970&amp;" "&amp;$B2970,'Raw Election Data'!$C$1:$C$3144,0),MATCH('Joined Data'!K$1,'Raw Election Data'!$A$1:$AN$1,0))</f>
        <v>18259</v>
      </c>
      <c r="L2970">
        <f>INDEX('Raw Election Data'!$A$1:$AN$3144,MATCH($C2970&amp;" "&amp;$B2970,'Raw Election Data'!$C$1:$C$3144,0),MATCH('Joined Data'!L$1,'Raw Election Data'!$A$1:$AN$1,0))</f>
        <v>42425</v>
      </c>
      <c r="M2970">
        <f>INDEX('Raw Election Data'!$A$1:$AN$3144,MATCH($C2970&amp;" "&amp;$B2970,'Raw Election Data'!$C$1:$C$3144,0),MATCH('Joined Data'!M$1,'Raw Election Data'!$A$1:$AN$1,0))</f>
        <v>0.48947554507955215</v>
      </c>
      <c r="N2970">
        <f>INDEX('Raw Election Data'!$A$1:$AN$3144,MATCH($C2970&amp;" "&amp;$B2970,'Raw Election Data'!$C$1:$C$3144,0),MATCH('Joined Data'!N$1,'Raw Election Data'!$A$1:$AN$1,0))</f>
        <v>0.43038302887448437</v>
      </c>
      <c r="O2970">
        <f>INDEX('Raw Election Data'!$A$1:$AN$3144,MATCH($C2970&amp;" "&amp;$B2970,'Raw Election Data'!$C$1:$C$3144,0),MATCH('Joined Data'!O$1,'Raw Election Data'!$A$1:$AN$1,0))</f>
        <v>2507</v>
      </c>
      <c r="P2970">
        <f>INDEX('Raw Election Data'!$A$1:$AN$3144,MATCH($C2970&amp;" "&amp;$B2970,'Raw Election Data'!$C$1:$C$3144,0),MATCH('Joined Data'!P$1,'Raw Election Data'!$A$1:$AN$1,0))</f>
        <v>-2507</v>
      </c>
      <c r="Q2970">
        <f>INDEX('Raw Election Data'!$A$1:$AN$3144,MATCH($C2970&amp;" "&amp;$B2970,'Raw Election Data'!$C$1:$C$3144,0),MATCH('Joined Data'!Q$1,'Raw Election Data'!$A$1:$AN$1,0))</f>
        <v>5.909251620506778E-2</v>
      </c>
      <c r="R2970">
        <f>INDEX('Raw Election Data'!$A$1:$AN$3144,MATCH($C2970&amp;" "&amp;$B2970,'Raw Election Data'!$C$1:$C$3144,0),MATCH('Joined Data'!R$1,'Raw Election Data'!$A$1:$AN$1,0))</f>
        <v>-5.909251620506778E-2</v>
      </c>
    </row>
    <row r="2971" spans="1:18" ht="13.5" customHeight="1" x14ac:dyDescent="0.15">
      <c r="A2971" t="s">
        <v>70</v>
      </c>
      <c r="B2971" t="s">
        <v>7311</v>
      </c>
      <c r="C2971" t="str">
        <f>INDEX(FIPS!$A$1:$E$3236,MATCH($F2971,FIPS!$D$1:$D$3236,0),5)</f>
        <v>Jefferson County</v>
      </c>
      <c r="D2971" t="s">
        <v>423</v>
      </c>
      <c r="E2971" s="15" t="s">
        <v>21</v>
      </c>
      <c r="F2971" t="s">
        <v>7355</v>
      </c>
      <c r="G2971" t="s">
        <v>436</v>
      </c>
      <c r="H2971" t="str">
        <f>IFERROR(VLOOKUP($G2971,'Team Colors'!$A:$B,2,0),"#c9c9c9")</f>
        <v>#69be28</v>
      </c>
      <c r="I2971">
        <f>INDEX('Raw Election Data'!$A$1:$AN$3144,MATCH($C2971&amp;" "&amp;$B2971,'Raw Election Data'!$C$1:$C$3144,0),MATCH('Joined Data'!I$1,'Raw Election Data'!$A$1:$AN$1,0))</f>
        <v>30466</v>
      </c>
      <c r="J2971">
        <f>INDEX('Raw Election Data'!$A$1:$AN$3144,MATCH($C2971&amp;" "&amp;$B2971,'Raw Election Data'!$C$1:$C$3144,0),MATCH('Joined Data'!J$1,'Raw Election Data'!$A$1:$AN$1,0))</f>
        <v>12556</v>
      </c>
      <c r="K2971">
        <f>INDEX('Raw Election Data'!$A$1:$AN$3144,MATCH($C2971&amp;" "&amp;$B2971,'Raw Election Data'!$C$1:$C$3144,0),MATCH('Joined Data'!K$1,'Raw Election Data'!$A$1:$AN$1,0))</f>
        <v>5986</v>
      </c>
      <c r="L2971">
        <f>INDEX('Raw Election Data'!$A$1:$AN$3144,MATCH($C2971&amp;" "&amp;$B2971,'Raw Election Data'!$C$1:$C$3144,0),MATCH('Joined Data'!L$1,'Raw Election Data'!$A$1:$AN$1,0))</f>
        <v>20100</v>
      </c>
      <c r="M2971">
        <f>INDEX('Raw Election Data'!$A$1:$AN$3144,MATCH($C2971&amp;" "&amp;$B2971,'Raw Election Data'!$C$1:$C$3144,0),MATCH('Joined Data'!M$1,'Raw Election Data'!$A$1:$AN$1,0))</f>
        <v>0.62467661691542287</v>
      </c>
      <c r="N2971">
        <f>INDEX('Raw Election Data'!$A$1:$AN$3144,MATCH($C2971&amp;" "&amp;$B2971,'Raw Election Data'!$C$1:$C$3144,0),MATCH('Joined Data'!N$1,'Raw Election Data'!$A$1:$AN$1,0))</f>
        <v>0.29781094527363183</v>
      </c>
      <c r="O2971">
        <f>INDEX('Raw Election Data'!$A$1:$AN$3144,MATCH($C2971&amp;" "&amp;$B2971,'Raw Election Data'!$C$1:$C$3144,0),MATCH('Joined Data'!O$1,'Raw Election Data'!$A$1:$AN$1,0))</f>
        <v>6570</v>
      </c>
      <c r="P2971">
        <f>INDEX('Raw Election Data'!$A$1:$AN$3144,MATCH($C2971&amp;" "&amp;$B2971,'Raw Election Data'!$C$1:$C$3144,0),MATCH('Joined Data'!P$1,'Raw Election Data'!$A$1:$AN$1,0))</f>
        <v>-6570</v>
      </c>
      <c r="Q2971">
        <f>INDEX('Raw Election Data'!$A$1:$AN$3144,MATCH($C2971&amp;" "&amp;$B2971,'Raw Election Data'!$C$1:$C$3144,0),MATCH('Joined Data'!Q$1,'Raw Election Data'!$A$1:$AN$1,0))</f>
        <v>0.32686567164179103</v>
      </c>
      <c r="R2971">
        <f>INDEX('Raw Election Data'!$A$1:$AN$3144,MATCH($C2971&amp;" "&amp;$B2971,'Raw Election Data'!$C$1:$C$3144,0),MATCH('Joined Data'!R$1,'Raw Election Data'!$A$1:$AN$1,0))</f>
        <v>-0.32686567164179103</v>
      </c>
    </row>
    <row r="2972" spans="1:18" ht="13.5" customHeight="1" x14ac:dyDescent="0.15">
      <c r="A2972" t="s">
        <v>70</v>
      </c>
      <c r="B2972" t="s">
        <v>7311</v>
      </c>
      <c r="C2972" t="str">
        <f>INDEX(FIPS!$A$1:$E$3236,MATCH($F2972,FIPS!$D$1:$D$3236,0),5)</f>
        <v>King County</v>
      </c>
      <c r="D2972" t="s">
        <v>423</v>
      </c>
      <c r="E2972" s="15" t="s">
        <v>22</v>
      </c>
      <c r="F2972" t="s">
        <v>7356</v>
      </c>
      <c r="G2972" t="s">
        <v>436</v>
      </c>
      <c r="H2972" t="str">
        <f>IFERROR(VLOOKUP($G2972,'Team Colors'!$A:$B,2,0),"#c9c9c9")</f>
        <v>#69be28</v>
      </c>
      <c r="I2972">
        <f>INDEX('Raw Election Data'!$A$1:$AN$3144,MATCH($C2972&amp;" "&amp;$B2972,'Raw Election Data'!$C$1:$C$3144,0),MATCH('Joined Data'!I$1,'Raw Election Data'!$A$1:$AN$1,0))</f>
        <v>2117125</v>
      </c>
      <c r="J2972">
        <f>INDEX('Raw Election Data'!$A$1:$AN$3144,MATCH($C2972&amp;" "&amp;$B2972,'Raw Election Data'!$C$1:$C$3144,0),MATCH('Joined Data'!J$1,'Raw Election Data'!$A$1:$AN$1,0))</f>
        <v>657149</v>
      </c>
      <c r="K2972">
        <f>INDEX('Raw Election Data'!$A$1:$AN$3144,MATCH($C2972&amp;" "&amp;$B2972,'Raw Election Data'!$C$1:$C$3144,0),MATCH('Joined Data'!K$1,'Raw Election Data'!$A$1:$AN$1,0))</f>
        <v>197781</v>
      </c>
      <c r="L2972">
        <f>INDEX('Raw Election Data'!$A$1:$AN$3144,MATCH($C2972&amp;" "&amp;$B2972,'Raw Election Data'!$C$1:$C$3144,0),MATCH('Joined Data'!L$1,'Raw Election Data'!$A$1:$AN$1,0))</f>
        <v>910823</v>
      </c>
      <c r="M2972">
        <f>INDEX('Raw Election Data'!$A$1:$AN$3144,MATCH($C2972&amp;" "&amp;$B2972,'Raw Election Data'!$C$1:$C$3144,0),MATCH('Joined Data'!M$1,'Raw Election Data'!$A$1:$AN$1,0))</f>
        <v>0.72148924653857005</v>
      </c>
      <c r="N2972">
        <f>INDEX('Raw Election Data'!$A$1:$AN$3144,MATCH($C2972&amp;" "&amp;$B2972,'Raw Election Data'!$C$1:$C$3144,0),MATCH('Joined Data'!N$1,'Raw Election Data'!$A$1:$AN$1,0))</f>
        <v>0.21714537292097366</v>
      </c>
      <c r="O2972">
        <f>INDEX('Raw Election Data'!$A$1:$AN$3144,MATCH($C2972&amp;" "&amp;$B2972,'Raw Election Data'!$C$1:$C$3144,0),MATCH('Joined Data'!O$1,'Raw Election Data'!$A$1:$AN$1,0))</f>
        <v>459368</v>
      </c>
      <c r="P2972">
        <f>INDEX('Raw Election Data'!$A$1:$AN$3144,MATCH($C2972&amp;" "&amp;$B2972,'Raw Election Data'!$C$1:$C$3144,0),MATCH('Joined Data'!P$1,'Raw Election Data'!$A$1:$AN$1,0))</f>
        <v>-459368</v>
      </c>
      <c r="Q2972">
        <f>INDEX('Raw Election Data'!$A$1:$AN$3144,MATCH($C2972&amp;" "&amp;$B2972,'Raw Election Data'!$C$1:$C$3144,0),MATCH('Joined Data'!Q$1,'Raw Election Data'!$A$1:$AN$1,0))</f>
        <v>0.50434387361759636</v>
      </c>
      <c r="R2972">
        <f>INDEX('Raw Election Data'!$A$1:$AN$3144,MATCH($C2972&amp;" "&amp;$B2972,'Raw Election Data'!$C$1:$C$3144,0),MATCH('Joined Data'!R$1,'Raw Election Data'!$A$1:$AN$1,0))</f>
        <v>-0.50434387361759636</v>
      </c>
    </row>
    <row r="2973" spans="1:18" ht="13.5" customHeight="1" x14ac:dyDescent="0.15">
      <c r="A2973" t="s">
        <v>70</v>
      </c>
      <c r="B2973" t="s">
        <v>7311</v>
      </c>
      <c r="C2973" t="str">
        <f>INDEX(FIPS!$A$1:$E$3236,MATCH($F2973,FIPS!$D$1:$D$3236,0),5)</f>
        <v>Kitsap County</v>
      </c>
      <c r="D2973" t="s">
        <v>423</v>
      </c>
      <c r="E2973" s="15" t="s">
        <v>23</v>
      </c>
      <c r="F2973" t="s">
        <v>7362</v>
      </c>
      <c r="G2973" t="s">
        <v>436</v>
      </c>
      <c r="H2973" t="str">
        <f>IFERROR(VLOOKUP($G2973,'Team Colors'!$A:$B,2,0),"#c9c9c9")</f>
        <v>#69be28</v>
      </c>
      <c r="I2973">
        <f>INDEX('Raw Election Data'!$A$1:$AN$3144,MATCH($C2973&amp;" "&amp;$B2973,'Raw Election Data'!$C$1:$C$3144,0),MATCH('Joined Data'!I$1,'Raw Election Data'!$A$1:$AN$1,0))</f>
        <v>260131</v>
      </c>
      <c r="J2973">
        <f>INDEX('Raw Election Data'!$A$1:$AN$3144,MATCH($C2973&amp;" "&amp;$B2973,'Raw Election Data'!$C$1:$C$3144,0),MATCH('Joined Data'!J$1,'Raw Election Data'!$A$1:$AN$1,0))</f>
        <v>60561</v>
      </c>
      <c r="K2973">
        <f>INDEX('Raw Election Data'!$A$1:$AN$3144,MATCH($C2973&amp;" "&amp;$B2973,'Raw Election Data'!$C$1:$C$3144,0),MATCH('Joined Data'!K$1,'Raw Election Data'!$A$1:$AN$1,0))</f>
        <v>46762</v>
      </c>
      <c r="L2973">
        <f>INDEX('Raw Election Data'!$A$1:$AN$3144,MATCH($C2973&amp;" "&amp;$B2973,'Raw Election Data'!$C$1:$C$3144,0),MATCH('Joined Data'!L$1,'Raw Election Data'!$A$1:$AN$1,0))</f>
        <v>118625</v>
      </c>
      <c r="M2973">
        <f>INDEX('Raw Election Data'!$A$1:$AN$3144,MATCH($C2973&amp;" "&amp;$B2973,'Raw Election Data'!$C$1:$C$3144,0),MATCH('Joined Data'!M$1,'Raw Election Data'!$A$1:$AN$1,0))</f>
        <v>0.5105247629083246</v>
      </c>
      <c r="N2973">
        <f>INDEX('Raw Election Data'!$A$1:$AN$3144,MATCH($C2973&amp;" "&amp;$B2973,'Raw Election Data'!$C$1:$C$3144,0),MATCH('Joined Data'!N$1,'Raw Election Data'!$A$1:$AN$1,0))</f>
        <v>0.39420021074815598</v>
      </c>
      <c r="O2973">
        <f>INDEX('Raw Election Data'!$A$1:$AN$3144,MATCH($C2973&amp;" "&amp;$B2973,'Raw Election Data'!$C$1:$C$3144,0),MATCH('Joined Data'!O$1,'Raw Election Data'!$A$1:$AN$1,0))</f>
        <v>13799</v>
      </c>
      <c r="P2973">
        <f>INDEX('Raw Election Data'!$A$1:$AN$3144,MATCH($C2973&amp;" "&amp;$B2973,'Raw Election Data'!$C$1:$C$3144,0),MATCH('Joined Data'!P$1,'Raw Election Data'!$A$1:$AN$1,0))</f>
        <v>-13799</v>
      </c>
      <c r="Q2973">
        <f>INDEX('Raw Election Data'!$A$1:$AN$3144,MATCH($C2973&amp;" "&amp;$B2973,'Raw Election Data'!$C$1:$C$3144,0),MATCH('Joined Data'!Q$1,'Raw Election Data'!$A$1:$AN$1,0))</f>
        <v>0.11632455216016863</v>
      </c>
      <c r="R2973">
        <f>INDEX('Raw Election Data'!$A$1:$AN$3144,MATCH($C2973&amp;" "&amp;$B2973,'Raw Election Data'!$C$1:$C$3144,0),MATCH('Joined Data'!R$1,'Raw Election Data'!$A$1:$AN$1,0))</f>
        <v>-0.11632455216016863</v>
      </c>
    </row>
    <row r="2974" spans="1:18" ht="13.5" customHeight="1" x14ac:dyDescent="0.15">
      <c r="A2974" t="s">
        <v>70</v>
      </c>
      <c r="B2974" t="s">
        <v>7311</v>
      </c>
      <c r="C2974" t="str">
        <f>INDEX(FIPS!$A$1:$E$3236,MATCH($F2974,FIPS!$D$1:$D$3236,0),5)</f>
        <v>Kittitas County</v>
      </c>
      <c r="D2974" t="s">
        <v>423</v>
      </c>
      <c r="E2974" s="15" t="s">
        <v>24</v>
      </c>
      <c r="F2974" t="s">
        <v>7366</v>
      </c>
      <c r="G2974" t="s">
        <v>436</v>
      </c>
      <c r="H2974" t="str">
        <f>IFERROR(VLOOKUP($G2974,'Team Colors'!$A:$B,2,0),"#c9c9c9")</f>
        <v>#69be28</v>
      </c>
      <c r="I2974">
        <f>INDEX('Raw Election Data'!$A$1:$AN$3144,MATCH($C2974&amp;" "&amp;$B2974,'Raw Election Data'!$C$1:$C$3144,0),MATCH('Joined Data'!I$1,'Raw Election Data'!$A$1:$AN$1,0))</f>
        <v>43269</v>
      </c>
      <c r="J2974">
        <f>INDEX('Raw Election Data'!$A$1:$AN$3144,MATCH($C2974&amp;" "&amp;$B2974,'Raw Election Data'!$C$1:$C$3144,0),MATCH('Joined Data'!J$1,'Raw Election Data'!$A$1:$AN$1,0))</f>
        <v>7190</v>
      </c>
      <c r="K2974">
        <f>INDEX('Raw Election Data'!$A$1:$AN$3144,MATCH($C2974&amp;" "&amp;$B2974,'Raw Election Data'!$C$1:$C$3144,0),MATCH('Joined Data'!K$1,'Raw Election Data'!$A$1:$AN$1,0))</f>
        <v>9845</v>
      </c>
      <c r="L2974">
        <f>INDEX('Raw Election Data'!$A$1:$AN$3144,MATCH($C2974&amp;" "&amp;$B2974,'Raw Election Data'!$C$1:$C$3144,0),MATCH('Joined Data'!L$1,'Raw Election Data'!$A$1:$AN$1,0))</f>
        <v>18334</v>
      </c>
      <c r="M2974">
        <f>INDEX('Raw Election Data'!$A$1:$AN$3144,MATCH($C2974&amp;" "&amp;$B2974,'Raw Election Data'!$C$1:$C$3144,0),MATCH('Joined Data'!M$1,'Raw Election Data'!$A$1:$AN$1,0))</f>
        <v>0.39216755754336208</v>
      </c>
      <c r="N2974">
        <f>INDEX('Raw Election Data'!$A$1:$AN$3144,MATCH($C2974&amp;" "&amp;$B2974,'Raw Election Data'!$C$1:$C$3144,0),MATCH('Joined Data'!N$1,'Raw Election Data'!$A$1:$AN$1,0))</f>
        <v>0.53698047343732958</v>
      </c>
      <c r="O2974">
        <f>INDEX('Raw Election Data'!$A$1:$AN$3144,MATCH($C2974&amp;" "&amp;$B2974,'Raw Election Data'!$C$1:$C$3144,0),MATCH('Joined Data'!O$1,'Raw Election Data'!$A$1:$AN$1,0))</f>
        <v>-2655</v>
      </c>
      <c r="P2974">
        <f>INDEX('Raw Election Data'!$A$1:$AN$3144,MATCH($C2974&amp;" "&amp;$B2974,'Raw Election Data'!$C$1:$C$3144,0),MATCH('Joined Data'!P$1,'Raw Election Data'!$A$1:$AN$1,0))</f>
        <v>2655</v>
      </c>
      <c r="Q2974">
        <f>INDEX('Raw Election Data'!$A$1:$AN$3144,MATCH($C2974&amp;" "&amp;$B2974,'Raw Election Data'!$C$1:$C$3144,0),MATCH('Joined Data'!Q$1,'Raw Election Data'!$A$1:$AN$1,0))</f>
        <v>-0.1448129158939675</v>
      </c>
      <c r="R2974">
        <f>INDEX('Raw Election Data'!$A$1:$AN$3144,MATCH($C2974&amp;" "&amp;$B2974,'Raw Election Data'!$C$1:$C$3144,0),MATCH('Joined Data'!R$1,'Raw Election Data'!$A$1:$AN$1,0))</f>
        <v>0.1448129158939675</v>
      </c>
    </row>
    <row r="2975" spans="1:18" ht="13.5" customHeight="1" x14ac:dyDescent="0.15">
      <c r="A2975" t="s">
        <v>70</v>
      </c>
      <c r="B2975" t="s">
        <v>7311</v>
      </c>
      <c r="C2975" t="str">
        <f>INDEX(FIPS!$A$1:$E$3236,MATCH($F2975,FIPS!$D$1:$D$3236,0),5)</f>
        <v>Klickitat County</v>
      </c>
      <c r="D2975" t="s">
        <v>423</v>
      </c>
      <c r="E2975" s="15" t="s">
        <v>25</v>
      </c>
      <c r="F2975" t="s">
        <v>7370</v>
      </c>
      <c r="G2975" t="s">
        <v>436</v>
      </c>
      <c r="H2975" t="str">
        <f>IFERROR(VLOOKUP($G2975,'Team Colors'!$A:$B,2,0),"#c9c9c9")</f>
        <v>#69be28</v>
      </c>
      <c r="I2975">
        <f>INDEX('Raw Election Data'!$A$1:$AN$3144,MATCH($C2975&amp;" "&amp;$B2975,'Raw Election Data'!$C$1:$C$3144,0),MATCH('Joined Data'!I$1,'Raw Election Data'!$A$1:$AN$1,0))</f>
        <v>21026</v>
      </c>
      <c r="J2975">
        <f>INDEX('Raw Election Data'!$A$1:$AN$3144,MATCH($C2975&amp;" "&amp;$B2975,'Raw Election Data'!$C$1:$C$3144,0),MATCH('Joined Data'!J$1,'Raw Election Data'!$A$1:$AN$1,0))</f>
        <v>3781</v>
      </c>
      <c r="K2975">
        <f>INDEX('Raw Election Data'!$A$1:$AN$3144,MATCH($C2975&amp;" "&amp;$B2975,'Raw Election Data'!$C$1:$C$3144,0),MATCH('Joined Data'!K$1,'Raw Election Data'!$A$1:$AN$1,0))</f>
        <v>5390</v>
      </c>
      <c r="L2975">
        <f>INDEX('Raw Election Data'!$A$1:$AN$3144,MATCH($C2975&amp;" "&amp;$B2975,'Raw Election Data'!$C$1:$C$3144,0),MATCH('Joined Data'!L$1,'Raw Election Data'!$A$1:$AN$1,0))</f>
        <v>9859</v>
      </c>
      <c r="M2975">
        <f>INDEX('Raw Election Data'!$A$1:$AN$3144,MATCH($C2975&amp;" "&amp;$B2975,'Raw Election Data'!$C$1:$C$3144,0),MATCH('Joined Data'!M$1,'Raw Election Data'!$A$1:$AN$1,0))</f>
        <v>0.38350745511715184</v>
      </c>
      <c r="N2975">
        <f>INDEX('Raw Election Data'!$A$1:$AN$3144,MATCH($C2975&amp;" "&amp;$B2975,'Raw Election Data'!$C$1:$C$3144,0),MATCH('Joined Data'!N$1,'Raw Election Data'!$A$1:$AN$1,0))</f>
        <v>0.54670859113500359</v>
      </c>
      <c r="O2975">
        <f>INDEX('Raw Election Data'!$A$1:$AN$3144,MATCH($C2975&amp;" "&amp;$B2975,'Raw Election Data'!$C$1:$C$3144,0),MATCH('Joined Data'!O$1,'Raw Election Data'!$A$1:$AN$1,0))</f>
        <v>-1609</v>
      </c>
      <c r="P2975">
        <f>INDEX('Raw Election Data'!$A$1:$AN$3144,MATCH($C2975&amp;" "&amp;$B2975,'Raw Election Data'!$C$1:$C$3144,0),MATCH('Joined Data'!P$1,'Raw Election Data'!$A$1:$AN$1,0))</f>
        <v>1609</v>
      </c>
      <c r="Q2975">
        <f>INDEX('Raw Election Data'!$A$1:$AN$3144,MATCH($C2975&amp;" "&amp;$B2975,'Raw Election Data'!$C$1:$C$3144,0),MATCH('Joined Data'!Q$1,'Raw Election Data'!$A$1:$AN$1,0))</f>
        <v>-0.16320113601785174</v>
      </c>
      <c r="R2975">
        <f>INDEX('Raw Election Data'!$A$1:$AN$3144,MATCH($C2975&amp;" "&amp;$B2975,'Raw Election Data'!$C$1:$C$3144,0),MATCH('Joined Data'!R$1,'Raw Election Data'!$A$1:$AN$1,0))</f>
        <v>0.16320113601785174</v>
      </c>
    </row>
    <row r="2976" spans="1:18" ht="13.5" customHeight="1" x14ac:dyDescent="0.15">
      <c r="A2976" t="s">
        <v>70</v>
      </c>
      <c r="B2976" t="s">
        <v>7311</v>
      </c>
      <c r="C2976" t="str">
        <f>INDEX(FIPS!$A$1:$E$3236,MATCH($F2976,FIPS!$D$1:$D$3236,0),5)</f>
        <v>Lewis County</v>
      </c>
      <c r="D2976" t="s">
        <v>423</v>
      </c>
      <c r="E2976" s="15" t="s">
        <v>26</v>
      </c>
      <c r="F2976" t="s">
        <v>7371</v>
      </c>
      <c r="G2976" t="s">
        <v>436</v>
      </c>
      <c r="H2976" t="str">
        <f>IFERROR(VLOOKUP($G2976,'Team Colors'!$A:$B,2,0),"#c9c9c9")</f>
        <v>#69be28</v>
      </c>
      <c r="I2976">
        <f>INDEX('Raw Election Data'!$A$1:$AN$3144,MATCH($C2976&amp;" "&amp;$B2976,'Raw Election Data'!$C$1:$C$3144,0),MATCH('Joined Data'!I$1,'Raw Election Data'!$A$1:$AN$1,0))</f>
        <v>75882</v>
      </c>
      <c r="J2976">
        <f>INDEX('Raw Election Data'!$A$1:$AN$3144,MATCH($C2976&amp;" "&amp;$B2976,'Raw Election Data'!$C$1:$C$3144,0),MATCH('Joined Data'!J$1,'Raw Election Data'!$A$1:$AN$1,0))</f>
        <v>7236</v>
      </c>
      <c r="K2976">
        <f>INDEX('Raw Election Data'!$A$1:$AN$3144,MATCH($C2976&amp;" "&amp;$B2976,'Raw Election Data'!$C$1:$C$3144,0),MATCH('Joined Data'!K$1,'Raw Election Data'!$A$1:$AN$1,0))</f>
        <v>16273</v>
      </c>
      <c r="L2976">
        <f>INDEX('Raw Election Data'!$A$1:$AN$3144,MATCH($C2976&amp;" "&amp;$B2976,'Raw Election Data'!$C$1:$C$3144,0),MATCH('Joined Data'!L$1,'Raw Election Data'!$A$1:$AN$1,0))</f>
        <v>24995</v>
      </c>
      <c r="M2976">
        <f>INDEX('Raw Election Data'!$A$1:$AN$3144,MATCH($C2976&amp;" "&amp;$B2976,'Raw Election Data'!$C$1:$C$3144,0),MATCH('Joined Data'!M$1,'Raw Election Data'!$A$1:$AN$1,0))</f>
        <v>0.28949789957991601</v>
      </c>
      <c r="N2976">
        <f>INDEX('Raw Election Data'!$A$1:$AN$3144,MATCH($C2976&amp;" "&amp;$B2976,'Raw Election Data'!$C$1:$C$3144,0),MATCH('Joined Data'!N$1,'Raw Election Data'!$A$1:$AN$1,0))</f>
        <v>0.65105021004200836</v>
      </c>
      <c r="O2976">
        <f>INDEX('Raw Election Data'!$A$1:$AN$3144,MATCH($C2976&amp;" "&amp;$B2976,'Raw Election Data'!$C$1:$C$3144,0),MATCH('Joined Data'!O$1,'Raw Election Data'!$A$1:$AN$1,0))</f>
        <v>-9037</v>
      </c>
      <c r="P2976">
        <f>INDEX('Raw Election Data'!$A$1:$AN$3144,MATCH($C2976&amp;" "&amp;$B2976,'Raw Election Data'!$C$1:$C$3144,0),MATCH('Joined Data'!P$1,'Raw Election Data'!$A$1:$AN$1,0))</f>
        <v>9037</v>
      </c>
      <c r="Q2976">
        <f>INDEX('Raw Election Data'!$A$1:$AN$3144,MATCH($C2976&amp;" "&amp;$B2976,'Raw Election Data'!$C$1:$C$3144,0),MATCH('Joined Data'!Q$1,'Raw Election Data'!$A$1:$AN$1,0))</f>
        <v>-0.36155231046209235</v>
      </c>
      <c r="R2976">
        <f>INDEX('Raw Election Data'!$A$1:$AN$3144,MATCH($C2976&amp;" "&amp;$B2976,'Raw Election Data'!$C$1:$C$3144,0),MATCH('Joined Data'!R$1,'Raw Election Data'!$A$1:$AN$1,0))</f>
        <v>0.36155231046209235</v>
      </c>
    </row>
    <row r="2977" spans="1:18" ht="13.5" customHeight="1" x14ac:dyDescent="0.15">
      <c r="A2977" t="s">
        <v>70</v>
      </c>
      <c r="B2977" t="s">
        <v>7311</v>
      </c>
      <c r="C2977" t="str">
        <f>INDEX(FIPS!$A$1:$E$3236,MATCH($F2977,FIPS!$D$1:$D$3236,0),5)</f>
        <v>Lincoln County</v>
      </c>
      <c r="D2977" t="s">
        <v>423</v>
      </c>
      <c r="E2977" s="15" t="s">
        <v>27</v>
      </c>
      <c r="F2977" t="s">
        <v>7374</v>
      </c>
      <c r="G2977" t="s">
        <v>436</v>
      </c>
      <c r="H2977" t="str">
        <f>IFERROR(VLOOKUP($G2977,'Team Colors'!$A:$B,2,0),"#c9c9c9")</f>
        <v>#69be28</v>
      </c>
      <c r="I2977">
        <f>INDEX('Raw Election Data'!$A$1:$AN$3144,MATCH($C2977&amp;" "&amp;$B2977,'Raw Election Data'!$C$1:$C$3144,0),MATCH('Joined Data'!I$1,'Raw Election Data'!$A$1:$AN$1,0))</f>
        <v>10321</v>
      </c>
      <c r="J2977">
        <f>INDEX('Raw Election Data'!$A$1:$AN$3144,MATCH($C2977&amp;" "&amp;$B2977,'Raw Election Data'!$C$1:$C$3144,0),MATCH('Joined Data'!J$1,'Raw Election Data'!$A$1:$AN$1,0))</f>
        <v>1238</v>
      </c>
      <c r="K2977">
        <f>INDEX('Raw Election Data'!$A$1:$AN$3144,MATCH($C2977&amp;" "&amp;$B2977,'Raw Election Data'!$C$1:$C$3144,0),MATCH('Joined Data'!K$1,'Raw Election Data'!$A$1:$AN$1,0))</f>
        <v>4095</v>
      </c>
      <c r="L2977">
        <f>INDEX('Raw Election Data'!$A$1:$AN$3144,MATCH($C2977&amp;" "&amp;$B2977,'Raw Election Data'!$C$1:$C$3144,0),MATCH('Joined Data'!L$1,'Raw Election Data'!$A$1:$AN$1,0))</f>
        <v>5692</v>
      </c>
      <c r="M2977">
        <f>INDEX('Raw Election Data'!$A$1:$AN$3144,MATCH($C2977&amp;" "&amp;$B2977,'Raw Election Data'!$C$1:$C$3144,0),MATCH('Joined Data'!M$1,'Raw Election Data'!$A$1:$AN$1,0))</f>
        <v>0.21749824314827829</v>
      </c>
      <c r="N2977">
        <f>INDEX('Raw Election Data'!$A$1:$AN$3144,MATCH($C2977&amp;" "&amp;$B2977,'Raw Election Data'!$C$1:$C$3144,0),MATCH('Joined Data'!N$1,'Raw Election Data'!$A$1:$AN$1,0))</f>
        <v>0.71943078004216443</v>
      </c>
      <c r="O2977">
        <f>INDEX('Raw Election Data'!$A$1:$AN$3144,MATCH($C2977&amp;" "&amp;$B2977,'Raw Election Data'!$C$1:$C$3144,0),MATCH('Joined Data'!O$1,'Raw Election Data'!$A$1:$AN$1,0))</f>
        <v>-2857</v>
      </c>
      <c r="P2977">
        <f>INDEX('Raw Election Data'!$A$1:$AN$3144,MATCH($C2977&amp;" "&amp;$B2977,'Raw Election Data'!$C$1:$C$3144,0),MATCH('Joined Data'!P$1,'Raw Election Data'!$A$1:$AN$1,0))</f>
        <v>2857</v>
      </c>
      <c r="Q2977">
        <f>INDEX('Raw Election Data'!$A$1:$AN$3144,MATCH($C2977&amp;" "&amp;$B2977,'Raw Election Data'!$C$1:$C$3144,0),MATCH('Joined Data'!Q$1,'Raw Election Data'!$A$1:$AN$1,0))</f>
        <v>-0.50193253689388617</v>
      </c>
      <c r="R2977">
        <f>INDEX('Raw Election Data'!$A$1:$AN$3144,MATCH($C2977&amp;" "&amp;$B2977,'Raw Election Data'!$C$1:$C$3144,0),MATCH('Joined Data'!R$1,'Raw Election Data'!$A$1:$AN$1,0))</f>
        <v>0.50193253689388617</v>
      </c>
    </row>
    <row r="2978" spans="1:18" ht="13.5" customHeight="1" x14ac:dyDescent="0.15">
      <c r="A2978" t="s">
        <v>70</v>
      </c>
      <c r="B2978" t="s">
        <v>7311</v>
      </c>
      <c r="C2978" t="str">
        <f>INDEX(FIPS!$A$1:$E$3236,MATCH($F2978,FIPS!$D$1:$D$3236,0),5)</f>
        <v>Mason County</v>
      </c>
      <c r="D2978" t="s">
        <v>423</v>
      </c>
      <c r="E2978" s="15" t="s">
        <v>28</v>
      </c>
      <c r="F2978" t="s">
        <v>7375</v>
      </c>
      <c r="G2978" t="s">
        <v>436</v>
      </c>
      <c r="H2978" t="str">
        <f>IFERROR(VLOOKUP($G2978,'Team Colors'!$A:$B,2,0),"#c9c9c9")</f>
        <v>#69be28</v>
      </c>
      <c r="I2978">
        <f>INDEX('Raw Election Data'!$A$1:$AN$3144,MATCH($C2978&amp;" "&amp;$B2978,'Raw Election Data'!$C$1:$C$3144,0),MATCH('Joined Data'!I$1,'Raw Election Data'!$A$1:$AN$1,0))</f>
        <v>61023</v>
      </c>
      <c r="J2978">
        <f>INDEX('Raw Election Data'!$A$1:$AN$3144,MATCH($C2978&amp;" "&amp;$B2978,'Raw Election Data'!$C$1:$C$3144,0),MATCH('Joined Data'!J$1,'Raw Election Data'!$A$1:$AN$1,0))</f>
        <v>11872</v>
      </c>
      <c r="K2978">
        <f>INDEX('Raw Election Data'!$A$1:$AN$3144,MATCH($C2978&amp;" "&amp;$B2978,'Raw Election Data'!$C$1:$C$3144,0),MATCH('Joined Data'!K$1,'Raw Election Data'!$A$1:$AN$1,0))</f>
        <v>13539</v>
      </c>
      <c r="L2978">
        <f>INDEX('Raw Election Data'!$A$1:$AN$3144,MATCH($C2978&amp;" "&amp;$B2978,'Raw Election Data'!$C$1:$C$3144,0),MATCH('Joined Data'!L$1,'Raw Election Data'!$A$1:$AN$1,0))</f>
        <v>27767</v>
      </c>
      <c r="M2978">
        <f>INDEX('Raw Election Data'!$A$1:$AN$3144,MATCH($C2978&amp;" "&amp;$B2978,'Raw Election Data'!$C$1:$C$3144,0),MATCH('Joined Data'!M$1,'Raw Election Data'!$A$1:$AN$1,0))</f>
        <v>0.42755789246227538</v>
      </c>
      <c r="N2978">
        <f>INDEX('Raw Election Data'!$A$1:$AN$3144,MATCH($C2978&amp;" "&amp;$B2978,'Raw Election Data'!$C$1:$C$3144,0),MATCH('Joined Data'!N$1,'Raw Election Data'!$A$1:$AN$1,0))</f>
        <v>0.4875931861562286</v>
      </c>
      <c r="O2978">
        <f>INDEX('Raw Election Data'!$A$1:$AN$3144,MATCH($C2978&amp;" "&amp;$B2978,'Raw Election Data'!$C$1:$C$3144,0),MATCH('Joined Data'!O$1,'Raw Election Data'!$A$1:$AN$1,0))</f>
        <v>-1667</v>
      </c>
      <c r="P2978">
        <f>INDEX('Raw Election Data'!$A$1:$AN$3144,MATCH($C2978&amp;" "&amp;$B2978,'Raw Election Data'!$C$1:$C$3144,0),MATCH('Joined Data'!P$1,'Raw Election Data'!$A$1:$AN$1,0))</f>
        <v>1667</v>
      </c>
      <c r="Q2978">
        <f>INDEX('Raw Election Data'!$A$1:$AN$3144,MATCH($C2978&amp;" "&amp;$B2978,'Raw Election Data'!$C$1:$C$3144,0),MATCH('Joined Data'!Q$1,'Raw Election Data'!$A$1:$AN$1,0))</f>
        <v>-6.0035293693953218E-2</v>
      </c>
      <c r="R2978">
        <f>INDEX('Raw Election Data'!$A$1:$AN$3144,MATCH($C2978&amp;" "&amp;$B2978,'Raw Election Data'!$C$1:$C$3144,0),MATCH('Joined Data'!R$1,'Raw Election Data'!$A$1:$AN$1,0))</f>
        <v>6.0035293693953218E-2</v>
      </c>
    </row>
    <row r="2979" spans="1:18" ht="13.5" customHeight="1" x14ac:dyDescent="0.15">
      <c r="A2979" t="s">
        <v>70</v>
      </c>
      <c r="B2979" t="s">
        <v>7311</v>
      </c>
      <c r="C2979" t="str">
        <f>INDEX(FIPS!$A$1:$E$3236,MATCH($F2979,FIPS!$D$1:$D$3236,0),5)</f>
        <v>Okanogan County</v>
      </c>
      <c r="D2979" t="s">
        <v>423</v>
      </c>
      <c r="E2979" s="15" t="s">
        <v>29</v>
      </c>
      <c r="F2979" t="s">
        <v>7379</v>
      </c>
      <c r="G2979" t="s">
        <v>436</v>
      </c>
      <c r="H2979" t="str">
        <f>IFERROR(VLOOKUP($G2979,'Team Colors'!$A:$B,2,0),"#c9c9c9")</f>
        <v>#69be28</v>
      </c>
      <c r="I2979">
        <f>INDEX('Raw Election Data'!$A$1:$AN$3144,MATCH($C2979&amp;" "&amp;$B2979,'Raw Election Data'!$C$1:$C$3144,0),MATCH('Joined Data'!I$1,'Raw Election Data'!$A$1:$AN$1,0))</f>
        <v>41516</v>
      </c>
      <c r="J2979">
        <f>INDEX('Raw Election Data'!$A$1:$AN$3144,MATCH($C2979&amp;" "&amp;$B2979,'Raw Election Data'!$C$1:$C$3144,0),MATCH('Joined Data'!J$1,'Raw Election Data'!$A$1:$AN$1,0))</f>
        <v>3980</v>
      </c>
      <c r="K2979">
        <f>INDEX('Raw Election Data'!$A$1:$AN$3144,MATCH($C2979&amp;" "&amp;$B2979,'Raw Election Data'!$C$1:$C$3144,0),MATCH('Joined Data'!K$1,'Raw Election Data'!$A$1:$AN$1,0))</f>
        <v>6305</v>
      </c>
      <c r="L2979">
        <f>INDEX('Raw Election Data'!$A$1:$AN$3144,MATCH($C2979&amp;" "&amp;$B2979,'Raw Election Data'!$C$1:$C$3144,0),MATCH('Joined Data'!L$1,'Raw Election Data'!$A$1:$AN$1,0))</f>
        <v>10893</v>
      </c>
      <c r="M2979">
        <f>INDEX('Raw Election Data'!$A$1:$AN$3144,MATCH($C2979&amp;" "&amp;$B2979,'Raw Election Data'!$C$1:$C$3144,0),MATCH('Joined Data'!M$1,'Raw Election Data'!$A$1:$AN$1,0))</f>
        <v>0.36537225741301754</v>
      </c>
      <c r="N2979">
        <f>INDEX('Raw Election Data'!$A$1:$AN$3144,MATCH($C2979&amp;" "&amp;$B2979,'Raw Election Data'!$C$1:$C$3144,0),MATCH('Joined Data'!N$1,'Raw Election Data'!$A$1:$AN$1,0))</f>
        <v>0.57881208115303406</v>
      </c>
      <c r="O2979">
        <f>INDEX('Raw Election Data'!$A$1:$AN$3144,MATCH($C2979&amp;" "&amp;$B2979,'Raw Election Data'!$C$1:$C$3144,0),MATCH('Joined Data'!O$1,'Raw Election Data'!$A$1:$AN$1,0))</f>
        <v>-2325</v>
      </c>
      <c r="P2979">
        <f>INDEX('Raw Election Data'!$A$1:$AN$3144,MATCH($C2979&amp;" "&amp;$B2979,'Raw Election Data'!$C$1:$C$3144,0),MATCH('Joined Data'!P$1,'Raw Election Data'!$A$1:$AN$1,0))</f>
        <v>2325</v>
      </c>
      <c r="Q2979">
        <f>INDEX('Raw Election Data'!$A$1:$AN$3144,MATCH($C2979&amp;" "&amp;$B2979,'Raw Election Data'!$C$1:$C$3144,0),MATCH('Joined Data'!Q$1,'Raw Election Data'!$A$1:$AN$1,0))</f>
        <v>-0.21343982374001652</v>
      </c>
      <c r="R2979">
        <f>INDEX('Raw Election Data'!$A$1:$AN$3144,MATCH($C2979&amp;" "&amp;$B2979,'Raw Election Data'!$C$1:$C$3144,0),MATCH('Joined Data'!R$1,'Raw Election Data'!$A$1:$AN$1,0))</f>
        <v>0.21343982374001652</v>
      </c>
    </row>
    <row r="2980" spans="1:18" ht="13.5" customHeight="1" x14ac:dyDescent="0.15">
      <c r="A2980" t="s">
        <v>70</v>
      </c>
      <c r="B2980" t="s">
        <v>7311</v>
      </c>
      <c r="C2980" t="str">
        <f>INDEX(FIPS!$A$1:$E$3236,MATCH($F2980,FIPS!$D$1:$D$3236,0),5)</f>
        <v>Pacific County</v>
      </c>
      <c r="D2980" t="s">
        <v>423</v>
      </c>
      <c r="E2980" s="15" t="s">
        <v>30</v>
      </c>
      <c r="F2980" t="s">
        <v>7381</v>
      </c>
      <c r="G2980" t="s">
        <v>436</v>
      </c>
      <c r="H2980" t="str">
        <f>IFERROR(VLOOKUP($G2980,'Team Colors'!$A:$B,2,0),"#c9c9c9")</f>
        <v>#69be28</v>
      </c>
      <c r="I2980">
        <f>INDEX('Raw Election Data'!$A$1:$AN$3144,MATCH($C2980&amp;" "&amp;$B2980,'Raw Election Data'!$C$1:$C$3144,0),MATCH('Joined Data'!I$1,'Raw Election Data'!$A$1:$AN$1,0))</f>
        <v>20848</v>
      </c>
      <c r="J2980">
        <f>INDEX('Raw Election Data'!$A$1:$AN$3144,MATCH($C2980&amp;" "&amp;$B2980,'Raw Election Data'!$C$1:$C$3144,0),MATCH('Joined Data'!J$1,'Raw Election Data'!$A$1:$AN$1,0))</f>
        <v>4597</v>
      </c>
      <c r="K2980">
        <f>INDEX('Raw Election Data'!$A$1:$AN$3144,MATCH($C2980&amp;" "&amp;$B2980,'Raw Election Data'!$C$1:$C$3144,0),MATCH('Joined Data'!K$1,'Raw Election Data'!$A$1:$AN$1,0))</f>
        <v>5338</v>
      </c>
      <c r="L2980">
        <f>INDEX('Raw Election Data'!$A$1:$AN$3144,MATCH($C2980&amp;" "&amp;$B2980,'Raw Election Data'!$C$1:$C$3144,0),MATCH('Joined Data'!L$1,'Raw Election Data'!$A$1:$AN$1,0))</f>
        <v>10667</v>
      </c>
      <c r="M2980">
        <f>INDEX('Raw Election Data'!$A$1:$AN$3144,MATCH($C2980&amp;" "&amp;$B2980,'Raw Election Data'!$C$1:$C$3144,0),MATCH('Joined Data'!M$1,'Raw Election Data'!$A$1:$AN$1,0))</f>
        <v>0.43095528264741728</v>
      </c>
      <c r="N2980">
        <f>INDEX('Raw Election Data'!$A$1:$AN$3144,MATCH($C2980&amp;" "&amp;$B2980,'Raw Election Data'!$C$1:$C$3144,0),MATCH('Joined Data'!N$1,'Raw Election Data'!$A$1:$AN$1,0))</f>
        <v>0.50042186181681825</v>
      </c>
      <c r="O2980">
        <f>INDEX('Raw Election Data'!$A$1:$AN$3144,MATCH($C2980&amp;" "&amp;$B2980,'Raw Election Data'!$C$1:$C$3144,0),MATCH('Joined Data'!O$1,'Raw Election Data'!$A$1:$AN$1,0))</f>
        <v>-741</v>
      </c>
      <c r="P2980">
        <f>INDEX('Raw Election Data'!$A$1:$AN$3144,MATCH($C2980&amp;" "&amp;$B2980,'Raw Election Data'!$C$1:$C$3144,0),MATCH('Joined Data'!P$1,'Raw Election Data'!$A$1:$AN$1,0))</f>
        <v>741</v>
      </c>
      <c r="Q2980">
        <f>INDEX('Raw Election Data'!$A$1:$AN$3144,MATCH($C2980&amp;" "&amp;$B2980,'Raw Election Data'!$C$1:$C$3144,0),MATCH('Joined Data'!Q$1,'Raw Election Data'!$A$1:$AN$1,0))</f>
        <v>-6.9466579169400966E-2</v>
      </c>
      <c r="R2980">
        <f>INDEX('Raw Election Data'!$A$1:$AN$3144,MATCH($C2980&amp;" "&amp;$B2980,'Raw Election Data'!$C$1:$C$3144,0),MATCH('Joined Data'!R$1,'Raw Election Data'!$A$1:$AN$1,0))</f>
        <v>6.9466579169400966E-2</v>
      </c>
    </row>
    <row r="2981" spans="1:18" ht="13.5" customHeight="1" x14ac:dyDescent="0.15">
      <c r="A2981" t="s">
        <v>70</v>
      </c>
      <c r="B2981" t="s">
        <v>7311</v>
      </c>
      <c r="C2981" t="str">
        <f>INDEX(FIPS!$A$1:$E$3236,MATCH($F2981,FIPS!$D$1:$D$3236,0),5)</f>
        <v>Pend Oreille County</v>
      </c>
      <c r="D2981" t="s">
        <v>423</v>
      </c>
      <c r="E2981" s="15" t="s">
        <v>31</v>
      </c>
      <c r="F2981" t="s">
        <v>7383</v>
      </c>
      <c r="G2981" t="s">
        <v>436</v>
      </c>
      <c r="H2981" t="str">
        <f>IFERROR(VLOOKUP($G2981,'Team Colors'!$A:$B,2,0),"#c9c9c9")</f>
        <v>#69be28</v>
      </c>
      <c r="I2981">
        <f>INDEX('Raw Election Data'!$A$1:$AN$3144,MATCH($C2981&amp;" "&amp;$B2981,'Raw Election Data'!$C$1:$C$3144,0),MATCH('Joined Data'!I$1,'Raw Election Data'!$A$1:$AN$1,0))</f>
        <v>13088</v>
      </c>
      <c r="J2981">
        <f>INDEX('Raw Election Data'!$A$1:$AN$3144,MATCH($C2981&amp;" "&amp;$B2981,'Raw Election Data'!$C$1:$C$3144,0),MATCH('Joined Data'!J$1,'Raw Election Data'!$A$1:$AN$1,0))</f>
        <v>1932</v>
      </c>
      <c r="K2981">
        <f>INDEX('Raw Election Data'!$A$1:$AN$3144,MATCH($C2981&amp;" "&amp;$B2981,'Raw Election Data'!$C$1:$C$3144,0),MATCH('Joined Data'!K$1,'Raw Election Data'!$A$1:$AN$1,0))</f>
        <v>4364</v>
      </c>
      <c r="L2981">
        <f>INDEX('Raw Election Data'!$A$1:$AN$3144,MATCH($C2981&amp;" "&amp;$B2981,'Raw Election Data'!$C$1:$C$3144,0),MATCH('Joined Data'!L$1,'Raw Election Data'!$A$1:$AN$1,0))</f>
        <v>6788</v>
      </c>
      <c r="M2981">
        <f>INDEX('Raw Election Data'!$A$1:$AN$3144,MATCH($C2981&amp;" "&amp;$B2981,'Raw Election Data'!$C$1:$C$3144,0),MATCH('Joined Data'!M$1,'Raw Election Data'!$A$1:$AN$1,0))</f>
        <v>0.2846199175014732</v>
      </c>
      <c r="N2981">
        <f>INDEX('Raw Election Data'!$A$1:$AN$3144,MATCH($C2981&amp;" "&amp;$B2981,'Raw Election Data'!$C$1:$C$3144,0),MATCH('Joined Data'!N$1,'Raw Election Data'!$A$1:$AN$1,0))</f>
        <v>0.64289923394225101</v>
      </c>
      <c r="O2981">
        <f>INDEX('Raw Election Data'!$A$1:$AN$3144,MATCH($C2981&amp;" "&amp;$B2981,'Raw Election Data'!$C$1:$C$3144,0),MATCH('Joined Data'!O$1,'Raw Election Data'!$A$1:$AN$1,0))</f>
        <v>-2432</v>
      </c>
      <c r="P2981">
        <f>INDEX('Raw Election Data'!$A$1:$AN$3144,MATCH($C2981&amp;" "&amp;$B2981,'Raw Election Data'!$C$1:$C$3144,0),MATCH('Joined Data'!P$1,'Raw Election Data'!$A$1:$AN$1,0))</f>
        <v>2432</v>
      </c>
      <c r="Q2981">
        <f>INDEX('Raw Election Data'!$A$1:$AN$3144,MATCH($C2981&amp;" "&amp;$B2981,'Raw Election Data'!$C$1:$C$3144,0),MATCH('Joined Data'!Q$1,'Raw Election Data'!$A$1:$AN$1,0))</f>
        <v>-0.35827931644077782</v>
      </c>
      <c r="R2981">
        <f>INDEX('Raw Election Data'!$A$1:$AN$3144,MATCH($C2981&amp;" "&amp;$B2981,'Raw Election Data'!$C$1:$C$3144,0),MATCH('Joined Data'!R$1,'Raw Election Data'!$A$1:$AN$1,0))</f>
        <v>0.35827931644077782</v>
      </c>
    </row>
    <row r="2982" spans="1:18" ht="13.5" customHeight="1" x14ac:dyDescent="0.15">
      <c r="A2982" t="s">
        <v>70</v>
      </c>
      <c r="B2982" t="s">
        <v>7311</v>
      </c>
      <c r="C2982" t="str">
        <f>INDEX(FIPS!$A$1:$E$3236,MATCH($F2982,FIPS!$D$1:$D$3236,0),5)</f>
        <v>Pierce County</v>
      </c>
      <c r="D2982" t="s">
        <v>423</v>
      </c>
      <c r="E2982" s="15" t="s">
        <v>32</v>
      </c>
      <c r="F2982" t="s">
        <v>7386</v>
      </c>
      <c r="G2982" t="s">
        <v>436</v>
      </c>
      <c r="H2982" t="str">
        <f>IFERROR(VLOOKUP($G2982,'Team Colors'!$A:$B,2,0),"#c9c9c9")</f>
        <v>#69be28</v>
      </c>
      <c r="I2982">
        <f>INDEX('Raw Election Data'!$A$1:$AN$3144,MATCH($C2982&amp;" "&amp;$B2982,'Raw Election Data'!$C$1:$C$3144,0),MATCH('Joined Data'!I$1,'Raw Election Data'!$A$1:$AN$1,0))</f>
        <v>843954</v>
      </c>
      <c r="J2982">
        <f>INDEX('Raw Election Data'!$A$1:$AN$3144,MATCH($C2982&amp;" "&amp;$B2982,'Raw Election Data'!$C$1:$C$3144,0),MATCH('Joined Data'!J$1,'Raw Election Data'!$A$1:$AN$1,0))</f>
        <v>160306</v>
      </c>
      <c r="K2982">
        <f>INDEX('Raw Election Data'!$A$1:$AN$3144,MATCH($C2982&amp;" "&amp;$B2982,'Raw Election Data'!$C$1:$C$3144,0),MATCH('Joined Data'!K$1,'Raw Election Data'!$A$1:$AN$1,0))</f>
        <v>136046</v>
      </c>
      <c r="L2982">
        <f>INDEX('Raw Election Data'!$A$1:$AN$3144,MATCH($C2982&amp;" "&amp;$B2982,'Raw Election Data'!$C$1:$C$3144,0),MATCH('Joined Data'!L$1,'Raw Election Data'!$A$1:$AN$1,0))</f>
        <v>322592</v>
      </c>
      <c r="M2982">
        <f>INDEX('Raw Election Data'!$A$1:$AN$3144,MATCH($C2982&amp;" "&amp;$B2982,'Raw Election Data'!$C$1:$C$3144,0),MATCH('Joined Data'!M$1,'Raw Election Data'!$A$1:$AN$1,0))</f>
        <v>0.49693110802499751</v>
      </c>
      <c r="N2982">
        <f>INDEX('Raw Election Data'!$A$1:$AN$3144,MATCH($C2982&amp;" "&amp;$B2982,'Raw Election Data'!$C$1:$C$3144,0),MATCH('Joined Data'!N$1,'Raw Election Data'!$A$1:$AN$1,0))</f>
        <v>0.42172775518301758</v>
      </c>
      <c r="O2982">
        <f>INDEX('Raw Election Data'!$A$1:$AN$3144,MATCH($C2982&amp;" "&amp;$B2982,'Raw Election Data'!$C$1:$C$3144,0),MATCH('Joined Data'!O$1,'Raw Election Data'!$A$1:$AN$1,0))</f>
        <v>24260</v>
      </c>
      <c r="P2982">
        <f>INDEX('Raw Election Data'!$A$1:$AN$3144,MATCH($C2982&amp;" "&amp;$B2982,'Raw Election Data'!$C$1:$C$3144,0),MATCH('Joined Data'!P$1,'Raw Election Data'!$A$1:$AN$1,0))</f>
        <v>-24260</v>
      </c>
      <c r="Q2982">
        <f>INDEX('Raw Election Data'!$A$1:$AN$3144,MATCH($C2982&amp;" "&amp;$B2982,'Raw Election Data'!$C$1:$C$3144,0),MATCH('Joined Data'!Q$1,'Raw Election Data'!$A$1:$AN$1,0))</f>
        <v>7.5203352841979931E-2</v>
      </c>
      <c r="R2982">
        <f>INDEX('Raw Election Data'!$A$1:$AN$3144,MATCH($C2982&amp;" "&amp;$B2982,'Raw Election Data'!$C$1:$C$3144,0),MATCH('Joined Data'!R$1,'Raw Election Data'!$A$1:$AN$1,0))</f>
        <v>-7.5203352841979931E-2</v>
      </c>
    </row>
    <row r="2983" spans="1:18" ht="13.5" customHeight="1" x14ac:dyDescent="0.15">
      <c r="A2983" t="s">
        <v>70</v>
      </c>
      <c r="B2983" t="s">
        <v>7311</v>
      </c>
      <c r="C2983" t="str">
        <f>INDEX(FIPS!$A$1:$E$3236,MATCH($F2983,FIPS!$D$1:$D$3236,0),5)</f>
        <v>San Juan County</v>
      </c>
      <c r="D2983" t="s">
        <v>423</v>
      </c>
      <c r="E2983" s="15" t="s">
        <v>33</v>
      </c>
      <c r="F2983" t="s">
        <v>7389</v>
      </c>
      <c r="G2983" t="s">
        <v>436</v>
      </c>
      <c r="H2983" t="str">
        <f>IFERROR(VLOOKUP($G2983,'Team Colors'!$A:$B,2,0),"#c9c9c9")</f>
        <v>#69be28</v>
      </c>
      <c r="I2983">
        <f>INDEX('Raw Election Data'!$A$1:$AN$3144,MATCH($C2983&amp;" "&amp;$B2983,'Raw Election Data'!$C$1:$C$3144,0),MATCH('Joined Data'!I$1,'Raw Election Data'!$A$1:$AN$1,0))</f>
        <v>16252</v>
      </c>
      <c r="J2983">
        <f>INDEX('Raw Election Data'!$A$1:$AN$3144,MATCH($C2983&amp;" "&amp;$B2983,'Raw Election Data'!$C$1:$C$3144,0),MATCH('Joined Data'!J$1,'Raw Election Data'!$A$1:$AN$1,0))</f>
        <v>7053</v>
      </c>
      <c r="K2983">
        <f>INDEX('Raw Election Data'!$A$1:$AN$3144,MATCH($C2983&amp;" "&amp;$B2983,'Raw Election Data'!$C$1:$C$3144,0),MATCH('Joined Data'!K$1,'Raw Election Data'!$A$1:$AN$1,0))</f>
        <v>2651</v>
      </c>
      <c r="L2983">
        <f>INDEX('Raw Election Data'!$A$1:$AN$3144,MATCH($C2983&amp;" "&amp;$B2983,'Raw Election Data'!$C$1:$C$3144,0),MATCH('Joined Data'!L$1,'Raw Election Data'!$A$1:$AN$1,0))</f>
        <v>10589</v>
      </c>
      <c r="M2983">
        <f>INDEX('Raw Election Data'!$A$1:$AN$3144,MATCH($C2983&amp;" "&amp;$B2983,'Raw Election Data'!$C$1:$C$3144,0),MATCH('Joined Data'!M$1,'Raw Election Data'!$A$1:$AN$1,0))</f>
        <v>0.6660685617149873</v>
      </c>
      <c r="N2983">
        <f>INDEX('Raw Election Data'!$A$1:$AN$3144,MATCH($C2983&amp;" "&amp;$B2983,'Raw Election Data'!$C$1:$C$3144,0),MATCH('Joined Data'!N$1,'Raw Election Data'!$A$1:$AN$1,0))</f>
        <v>0.25035414108981019</v>
      </c>
      <c r="O2983">
        <f>INDEX('Raw Election Data'!$A$1:$AN$3144,MATCH($C2983&amp;" "&amp;$B2983,'Raw Election Data'!$C$1:$C$3144,0),MATCH('Joined Data'!O$1,'Raw Election Data'!$A$1:$AN$1,0))</f>
        <v>4402</v>
      </c>
      <c r="P2983">
        <f>INDEX('Raw Election Data'!$A$1:$AN$3144,MATCH($C2983&amp;" "&amp;$B2983,'Raw Election Data'!$C$1:$C$3144,0),MATCH('Joined Data'!P$1,'Raw Election Data'!$A$1:$AN$1,0))</f>
        <v>-4402</v>
      </c>
      <c r="Q2983">
        <f>INDEX('Raw Election Data'!$A$1:$AN$3144,MATCH($C2983&amp;" "&amp;$B2983,'Raw Election Data'!$C$1:$C$3144,0),MATCH('Joined Data'!Q$1,'Raw Election Data'!$A$1:$AN$1,0))</f>
        <v>0.41571442062517711</v>
      </c>
      <c r="R2983">
        <f>INDEX('Raw Election Data'!$A$1:$AN$3144,MATCH($C2983&amp;" "&amp;$B2983,'Raw Election Data'!$C$1:$C$3144,0),MATCH('Joined Data'!R$1,'Raw Election Data'!$A$1:$AN$1,0))</f>
        <v>-0.41571442062517711</v>
      </c>
    </row>
    <row r="2984" spans="1:18" ht="13.5" customHeight="1" x14ac:dyDescent="0.15">
      <c r="A2984" t="s">
        <v>70</v>
      </c>
      <c r="B2984" t="s">
        <v>7311</v>
      </c>
      <c r="C2984" t="str">
        <f>INDEX(FIPS!$A$1:$E$3236,MATCH($F2984,FIPS!$D$1:$D$3236,0),5)</f>
        <v>Skagit County</v>
      </c>
      <c r="D2984" t="s">
        <v>423</v>
      </c>
      <c r="E2984" s="15" t="s">
        <v>34</v>
      </c>
      <c r="F2984" t="s">
        <v>7391</v>
      </c>
      <c r="G2984" t="s">
        <v>436</v>
      </c>
      <c r="H2984" t="str">
        <f>IFERROR(VLOOKUP($G2984,'Team Colors'!$A:$B,2,0),"#c9c9c9")</f>
        <v>#69be28</v>
      </c>
      <c r="I2984">
        <f>INDEX('Raw Election Data'!$A$1:$AN$3144,MATCH($C2984&amp;" "&amp;$B2984,'Raw Election Data'!$C$1:$C$3144,0),MATCH('Joined Data'!I$1,'Raw Election Data'!$A$1:$AN$1,0))</f>
        <v>121846</v>
      </c>
      <c r="J2984">
        <f>INDEX('Raw Election Data'!$A$1:$AN$3144,MATCH($C2984&amp;" "&amp;$B2984,'Raw Election Data'!$C$1:$C$3144,0),MATCH('Joined Data'!J$1,'Raw Election Data'!$A$1:$AN$1,0))</f>
        <v>26076</v>
      </c>
      <c r="K2984">
        <f>INDEX('Raw Election Data'!$A$1:$AN$3144,MATCH($C2984&amp;" "&amp;$B2984,'Raw Election Data'!$C$1:$C$3144,0),MATCH('Joined Data'!K$1,'Raw Election Data'!$A$1:$AN$1,0))</f>
        <v>24330</v>
      </c>
      <c r="L2984">
        <f>INDEX('Raw Election Data'!$A$1:$AN$3144,MATCH($C2984&amp;" "&amp;$B2984,'Raw Election Data'!$C$1:$C$3144,0),MATCH('Joined Data'!L$1,'Raw Election Data'!$A$1:$AN$1,0))</f>
        <v>54831</v>
      </c>
      <c r="M2984">
        <f>INDEX('Raw Election Data'!$A$1:$AN$3144,MATCH($C2984&amp;" "&amp;$B2984,'Raw Election Data'!$C$1:$C$3144,0),MATCH('Joined Data'!M$1,'Raw Election Data'!$A$1:$AN$1,0))</f>
        <v>0.47557038901351423</v>
      </c>
      <c r="N2984">
        <f>INDEX('Raw Election Data'!$A$1:$AN$3144,MATCH($C2984&amp;" "&amp;$B2984,'Raw Election Data'!$C$1:$C$3144,0),MATCH('Joined Data'!N$1,'Raw Election Data'!$A$1:$AN$1,0))</f>
        <v>0.44372708869070415</v>
      </c>
      <c r="O2984">
        <f>INDEX('Raw Election Data'!$A$1:$AN$3144,MATCH($C2984&amp;" "&amp;$B2984,'Raw Election Data'!$C$1:$C$3144,0),MATCH('Joined Data'!O$1,'Raw Election Data'!$A$1:$AN$1,0))</f>
        <v>1746</v>
      </c>
      <c r="P2984">
        <f>INDEX('Raw Election Data'!$A$1:$AN$3144,MATCH($C2984&amp;" "&amp;$B2984,'Raw Election Data'!$C$1:$C$3144,0),MATCH('Joined Data'!P$1,'Raw Election Data'!$A$1:$AN$1,0))</f>
        <v>-1746</v>
      </c>
      <c r="Q2984">
        <f>INDEX('Raw Election Data'!$A$1:$AN$3144,MATCH($C2984&amp;" "&amp;$B2984,'Raw Election Data'!$C$1:$C$3144,0),MATCH('Joined Data'!Q$1,'Raw Election Data'!$A$1:$AN$1,0))</f>
        <v>3.1843300322810075E-2</v>
      </c>
      <c r="R2984">
        <f>INDEX('Raw Election Data'!$A$1:$AN$3144,MATCH($C2984&amp;" "&amp;$B2984,'Raw Election Data'!$C$1:$C$3144,0),MATCH('Joined Data'!R$1,'Raw Election Data'!$A$1:$AN$1,0))</f>
        <v>-3.1843300322810075E-2</v>
      </c>
    </row>
    <row r="2985" spans="1:18" ht="13.5" customHeight="1" x14ac:dyDescent="0.15">
      <c r="A2985" t="s">
        <v>70</v>
      </c>
      <c r="B2985" t="s">
        <v>7311</v>
      </c>
      <c r="C2985" t="str">
        <f>INDEX(FIPS!$A$1:$E$3236,MATCH($F2985,FIPS!$D$1:$D$3236,0),5)</f>
        <v>Skamania County</v>
      </c>
      <c r="D2985" t="s">
        <v>423</v>
      </c>
      <c r="E2985" s="15" t="s">
        <v>35</v>
      </c>
      <c r="F2985" t="s">
        <v>7395</v>
      </c>
      <c r="G2985" t="s">
        <v>436</v>
      </c>
      <c r="H2985" t="str">
        <f>IFERROR(VLOOKUP($G2985,'Team Colors'!$A:$B,2,0),"#c9c9c9")</f>
        <v>#69be28</v>
      </c>
      <c r="I2985">
        <f>INDEX('Raw Election Data'!$A$1:$AN$3144,MATCH($C2985&amp;" "&amp;$B2985,'Raw Election Data'!$C$1:$C$3144,0),MATCH('Joined Data'!I$1,'Raw Election Data'!$A$1:$AN$1,0))</f>
        <v>11339</v>
      </c>
      <c r="J2985">
        <f>INDEX('Raw Election Data'!$A$1:$AN$3144,MATCH($C2985&amp;" "&amp;$B2985,'Raw Election Data'!$C$1:$C$3144,0),MATCH('Joined Data'!J$1,'Raw Election Data'!$A$1:$AN$1,0))</f>
        <v>2207</v>
      </c>
      <c r="K2985">
        <f>INDEX('Raw Election Data'!$A$1:$AN$3144,MATCH($C2985&amp;" "&amp;$B2985,'Raw Election Data'!$C$1:$C$3144,0),MATCH('Joined Data'!K$1,'Raw Election Data'!$A$1:$AN$1,0))</f>
        <v>2910</v>
      </c>
      <c r="L2985">
        <f>INDEX('Raw Election Data'!$A$1:$AN$3144,MATCH($C2985&amp;" "&amp;$B2985,'Raw Election Data'!$C$1:$C$3144,0),MATCH('Joined Data'!L$1,'Raw Election Data'!$A$1:$AN$1,0))</f>
        <v>5587</v>
      </c>
      <c r="M2985">
        <f>INDEX('Raw Election Data'!$A$1:$AN$3144,MATCH($C2985&amp;" "&amp;$B2985,'Raw Election Data'!$C$1:$C$3144,0),MATCH('Joined Data'!M$1,'Raw Election Data'!$A$1:$AN$1,0))</f>
        <v>0.39502416323608375</v>
      </c>
      <c r="N2985">
        <f>INDEX('Raw Election Data'!$A$1:$AN$3144,MATCH($C2985&amp;" "&amp;$B2985,'Raw Election Data'!$C$1:$C$3144,0),MATCH('Joined Data'!N$1,'Raw Election Data'!$A$1:$AN$1,0))</f>
        <v>0.5208519778056202</v>
      </c>
      <c r="O2985">
        <f>INDEX('Raw Election Data'!$A$1:$AN$3144,MATCH($C2985&amp;" "&amp;$B2985,'Raw Election Data'!$C$1:$C$3144,0),MATCH('Joined Data'!O$1,'Raw Election Data'!$A$1:$AN$1,0))</f>
        <v>-703</v>
      </c>
      <c r="P2985">
        <f>INDEX('Raw Election Data'!$A$1:$AN$3144,MATCH($C2985&amp;" "&amp;$B2985,'Raw Election Data'!$C$1:$C$3144,0),MATCH('Joined Data'!P$1,'Raw Election Data'!$A$1:$AN$1,0))</f>
        <v>703</v>
      </c>
      <c r="Q2985">
        <f>INDEX('Raw Election Data'!$A$1:$AN$3144,MATCH($C2985&amp;" "&amp;$B2985,'Raw Election Data'!$C$1:$C$3144,0),MATCH('Joined Data'!Q$1,'Raw Election Data'!$A$1:$AN$1,0))</f>
        <v>-0.12582781456953646</v>
      </c>
      <c r="R2985">
        <f>INDEX('Raw Election Data'!$A$1:$AN$3144,MATCH($C2985&amp;" "&amp;$B2985,'Raw Election Data'!$C$1:$C$3144,0),MATCH('Joined Data'!R$1,'Raw Election Data'!$A$1:$AN$1,0))</f>
        <v>0.12582781456953646</v>
      </c>
    </row>
    <row r="2986" spans="1:18" ht="13.5" customHeight="1" x14ac:dyDescent="0.15">
      <c r="A2986" t="s">
        <v>70</v>
      </c>
      <c r="B2986" t="s">
        <v>7311</v>
      </c>
      <c r="C2986" t="str">
        <f>INDEX(FIPS!$A$1:$E$3236,MATCH($F2986,FIPS!$D$1:$D$3236,0),5)</f>
        <v>Snohomish County</v>
      </c>
      <c r="D2986" t="s">
        <v>423</v>
      </c>
      <c r="E2986" s="15" t="s">
        <v>36</v>
      </c>
      <c r="F2986" t="s">
        <v>7397</v>
      </c>
      <c r="G2986" t="s">
        <v>436</v>
      </c>
      <c r="H2986" t="str">
        <f>IFERROR(VLOOKUP($G2986,'Team Colors'!$A:$B,2,0),"#c9c9c9")</f>
        <v>#69be28</v>
      </c>
      <c r="I2986">
        <f>INDEX('Raw Election Data'!$A$1:$AN$3144,MATCH($C2986&amp;" "&amp;$B2986,'Raw Election Data'!$C$1:$C$3144,0),MATCH('Joined Data'!I$1,'Raw Election Data'!$A$1:$AN$1,0))</f>
        <v>772501</v>
      </c>
      <c r="J2986">
        <f>INDEX('Raw Election Data'!$A$1:$AN$3144,MATCH($C2986&amp;" "&amp;$B2986,'Raw Election Data'!$C$1:$C$3144,0),MATCH('Joined Data'!J$1,'Raw Election Data'!$A$1:$AN$1,0))</f>
        <v>167943</v>
      </c>
      <c r="K2986">
        <f>INDEX('Raw Election Data'!$A$1:$AN$3144,MATCH($C2986&amp;" "&amp;$B2986,'Raw Election Data'!$C$1:$C$3144,0),MATCH('Joined Data'!K$1,'Raw Election Data'!$A$1:$AN$1,0))</f>
        <v>116433</v>
      </c>
      <c r="L2986">
        <f>INDEX('Raw Election Data'!$A$1:$AN$3144,MATCH($C2986&amp;" "&amp;$B2986,'Raw Election Data'!$C$1:$C$3144,0),MATCH('Joined Data'!L$1,'Raw Election Data'!$A$1:$AN$1,0))</f>
        <v>309496</v>
      </c>
      <c r="M2986">
        <f>INDEX('Raw Election Data'!$A$1:$AN$3144,MATCH($C2986&amp;" "&amp;$B2986,'Raw Election Data'!$C$1:$C$3144,0),MATCH('Joined Data'!M$1,'Raw Election Data'!$A$1:$AN$1,0))</f>
        <v>0.54263383048569291</v>
      </c>
      <c r="N2986">
        <f>INDEX('Raw Election Data'!$A$1:$AN$3144,MATCH($C2986&amp;" "&amp;$B2986,'Raw Election Data'!$C$1:$C$3144,0),MATCH('Joined Data'!N$1,'Raw Election Data'!$A$1:$AN$1,0))</f>
        <v>0.37620195414480317</v>
      </c>
      <c r="O2986">
        <f>INDEX('Raw Election Data'!$A$1:$AN$3144,MATCH($C2986&amp;" "&amp;$B2986,'Raw Election Data'!$C$1:$C$3144,0),MATCH('Joined Data'!O$1,'Raw Election Data'!$A$1:$AN$1,0))</f>
        <v>51510</v>
      </c>
      <c r="P2986">
        <f>INDEX('Raw Election Data'!$A$1:$AN$3144,MATCH($C2986&amp;" "&amp;$B2986,'Raw Election Data'!$C$1:$C$3144,0),MATCH('Joined Data'!P$1,'Raw Election Data'!$A$1:$AN$1,0))</f>
        <v>-51510</v>
      </c>
      <c r="Q2986">
        <f>INDEX('Raw Election Data'!$A$1:$AN$3144,MATCH($C2986&amp;" "&amp;$B2986,'Raw Election Data'!$C$1:$C$3144,0),MATCH('Joined Data'!Q$1,'Raw Election Data'!$A$1:$AN$1,0))</f>
        <v>0.16643187634088974</v>
      </c>
      <c r="R2986">
        <f>INDEX('Raw Election Data'!$A$1:$AN$3144,MATCH($C2986&amp;" "&amp;$B2986,'Raw Election Data'!$C$1:$C$3144,0),MATCH('Joined Data'!R$1,'Raw Election Data'!$A$1:$AN$1,0))</f>
        <v>-0.16643187634088974</v>
      </c>
    </row>
    <row r="2987" spans="1:18" ht="13.5" customHeight="1" x14ac:dyDescent="0.15">
      <c r="A2987" t="s">
        <v>70</v>
      </c>
      <c r="B2987" t="s">
        <v>7311</v>
      </c>
      <c r="C2987" t="str">
        <f>INDEX(FIPS!$A$1:$E$3236,MATCH($F2987,FIPS!$D$1:$D$3236,0),5)</f>
        <v>Spokane County</v>
      </c>
      <c r="D2987" t="s">
        <v>423</v>
      </c>
      <c r="E2987" s="15" t="s">
        <v>37</v>
      </c>
      <c r="F2987" t="s">
        <v>7399</v>
      </c>
      <c r="G2987" t="s">
        <v>436</v>
      </c>
      <c r="H2987" t="str">
        <f>IFERROR(VLOOKUP($G2987,'Team Colors'!$A:$B,2,0),"#c9c9c9")</f>
        <v>#69be28</v>
      </c>
      <c r="I2987">
        <f>INDEX('Raw Election Data'!$A$1:$AN$3144,MATCH($C2987&amp;" "&amp;$B2987,'Raw Election Data'!$C$1:$C$3144,0),MATCH('Joined Data'!I$1,'Raw Election Data'!$A$1:$AN$1,0))</f>
        <v>490945</v>
      </c>
      <c r="J2987">
        <f>INDEX('Raw Election Data'!$A$1:$AN$3144,MATCH($C2987&amp;" "&amp;$B2987,'Raw Election Data'!$C$1:$C$3144,0),MATCH('Joined Data'!J$1,'Raw Election Data'!$A$1:$AN$1,0))</f>
        <v>86590</v>
      </c>
      <c r="K2987">
        <f>INDEX('Raw Election Data'!$A$1:$AN$3144,MATCH($C2987&amp;" "&amp;$B2987,'Raw Election Data'!$C$1:$C$3144,0),MATCH('Joined Data'!K$1,'Raw Election Data'!$A$1:$AN$1,0))</f>
        <v>103846</v>
      </c>
      <c r="L2987">
        <f>INDEX('Raw Election Data'!$A$1:$AN$3144,MATCH($C2987&amp;" "&amp;$B2987,'Raw Election Data'!$C$1:$C$3144,0),MATCH('Joined Data'!L$1,'Raw Election Data'!$A$1:$AN$1,0))</f>
        <v>208081</v>
      </c>
      <c r="M2987">
        <f>INDEX('Raw Election Data'!$A$1:$AN$3144,MATCH($C2987&amp;" "&amp;$B2987,'Raw Election Data'!$C$1:$C$3144,0),MATCH('Joined Data'!M$1,'Raw Election Data'!$A$1:$AN$1,0))</f>
        <v>0.41613602395221094</v>
      </c>
      <c r="N2987">
        <f>INDEX('Raw Election Data'!$A$1:$AN$3144,MATCH($C2987&amp;" "&amp;$B2987,'Raw Election Data'!$C$1:$C$3144,0),MATCH('Joined Data'!N$1,'Raw Election Data'!$A$1:$AN$1,0))</f>
        <v>0.49906526785242283</v>
      </c>
      <c r="O2987">
        <f>INDEX('Raw Election Data'!$A$1:$AN$3144,MATCH($C2987&amp;" "&amp;$B2987,'Raw Election Data'!$C$1:$C$3144,0),MATCH('Joined Data'!O$1,'Raw Election Data'!$A$1:$AN$1,0))</f>
        <v>-17256</v>
      </c>
      <c r="P2987">
        <f>INDEX('Raw Election Data'!$A$1:$AN$3144,MATCH($C2987&amp;" "&amp;$B2987,'Raw Election Data'!$C$1:$C$3144,0),MATCH('Joined Data'!P$1,'Raw Election Data'!$A$1:$AN$1,0))</f>
        <v>17256</v>
      </c>
      <c r="Q2987">
        <f>INDEX('Raw Election Data'!$A$1:$AN$3144,MATCH($C2987&amp;" "&amp;$B2987,'Raw Election Data'!$C$1:$C$3144,0),MATCH('Joined Data'!Q$1,'Raw Election Data'!$A$1:$AN$1,0))</f>
        <v>-8.2929243900211891E-2</v>
      </c>
      <c r="R2987">
        <f>INDEX('Raw Election Data'!$A$1:$AN$3144,MATCH($C2987&amp;" "&amp;$B2987,'Raw Election Data'!$C$1:$C$3144,0),MATCH('Joined Data'!R$1,'Raw Election Data'!$A$1:$AN$1,0))</f>
        <v>8.2929243900211891E-2</v>
      </c>
    </row>
    <row r="2988" spans="1:18" ht="13.5" customHeight="1" x14ac:dyDescent="0.15">
      <c r="A2988" t="s">
        <v>70</v>
      </c>
      <c r="B2988" t="s">
        <v>7311</v>
      </c>
      <c r="C2988" t="str">
        <f>INDEX(FIPS!$A$1:$E$3236,MATCH($F2988,FIPS!$D$1:$D$3236,0),5)</f>
        <v>Stevens County</v>
      </c>
      <c r="D2988" t="s">
        <v>423</v>
      </c>
      <c r="E2988" s="15" t="s">
        <v>38</v>
      </c>
      <c r="F2988" t="s">
        <v>7400</v>
      </c>
      <c r="G2988" t="s">
        <v>436</v>
      </c>
      <c r="H2988" t="str">
        <f>IFERROR(VLOOKUP($G2988,'Team Colors'!$A:$B,2,0),"#c9c9c9")</f>
        <v>#69be28</v>
      </c>
      <c r="I2988">
        <f>INDEX('Raw Election Data'!$A$1:$AN$3144,MATCH($C2988&amp;" "&amp;$B2988,'Raw Election Data'!$C$1:$C$3144,0),MATCH('Joined Data'!I$1,'Raw Election Data'!$A$1:$AN$1,0))</f>
        <v>43791</v>
      </c>
      <c r="J2988">
        <f>INDEX('Raw Election Data'!$A$1:$AN$3144,MATCH($C2988&amp;" "&amp;$B2988,'Raw Election Data'!$C$1:$C$3144,0),MATCH('Joined Data'!J$1,'Raw Election Data'!$A$1:$AN$1,0))</f>
        <v>4348</v>
      </c>
      <c r="K2988">
        <f>INDEX('Raw Election Data'!$A$1:$AN$3144,MATCH($C2988&amp;" "&amp;$B2988,'Raw Election Data'!$C$1:$C$3144,0),MATCH('Joined Data'!K$1,'Raw Election Data'!$A$1:$AN$1,0))</f>
        <v>11059</v>
      </c>
      <c r="L2988">
        <f>INDEX('Raw Election Data'!$A$1:$AN$3144,MATCH($C2988&amp;" "&amp;$B2988,'Raw Election Data'!$C$1:$C$3144,0),MATCH('Joined Data'!L$1,'Raw Election Data'!$A$1:$AN$1,0))</f>
        <v>16438</v>
      </c>
      <c r="M2988">
        <f>INDEX('Raw Election Data'!$A$1:$AN$3144,MATCH($C2988&amp;" "&amp;$B2988,'Raw Election Data'!$C$1:$C$3144,0),MATCH('Joined Data'!M$1,'Raw Election Data'!$A$1:$AN$1,0))</f>
        <v>0.26450906436306121</v>
      </c>
      <c r="N2988">
        <f>INDEX('Raw Election Data'!$A$1:$AN$3144,MATCH($C2988&amp;" "&amp;$B2988,'Raw Election Data'!$C$1:$C$3144,0),MATCH('Joined Data'!N$1,'Raw Election Data'!$A$1:$AN$1,0))</f>
        <v>0.6727704100255506</v>
      </c>
      <c r="O2988">
        <f>INDEX('Raw Election Data'!$A$1:$AN$3144,MATCH($C2988&amp;" "&amp;$B2988,'Raw Election Data'!$C$1:$C$3144,0),MATCH('Joined Data'!O$1,'Raw Election Data'!$A$1:$AN$1,0))</f>
        <v>-6711</v>
      </c>
      <c r="P2988">
        <f>INDEX('Raw Election Data'!$A$1:$AN$3144,MATCH($C2988&amp;" "&amp;$B2988,'Raw Election Data'!$C$1:$C$3144,0),MATCH('Joined Data'!P$1,'Raw Election Data'!$A$1:$AN$1,0))</f>
        <v>6711</v>
      </c>
      <c r="Q2988">
        <f>INDEX('Raw Election Data'!$A$1:$AN$3144,MATCH($C2988&amp;" "&amp;$B2988,'Raw Election Data'!$C$1:$C$3144,0),MATCH('Joined Data'!Q$1,'Raw Election Data'!$A$1:$AN$1,0))</f>
        <v>-0.40826134566248939</v>
      </c>
      <c r="R2988">
        <f>INDEX('Raw Election Data'!$A$1:$AN$3144,MATCH($C2988&amp;" "&amp;$B2988,'Raw Election Data'!$C$1:$C$3144,0),MATCH('Joined Data'!R$1,'Raw Election Data'!$A$1:$AN$1,0))</f>
        <v>0.40826134566248939</v>
      </c>
    </row>
    <row r="2989" spans="1:18" ht="13.5" customHeight="1" x14ac:dyDescent="0.15">
      <c r="A2989" t="s">
        <v>70</v>
      </c>
      <c r="B2989" t="s">
        <v>7311</v>
      </c>
      <c r="C2989" t="str">
        <f>INDEX(FIPS!$A$1:$E$3236,MATCH($F2989,FIPS!$D$1:$D$3236,0),5)</f>
        <v>Thurston County</v>
      </c>
      <c r="D2989" t="s">
        <v>423</v>
      </c>
      <c r="E2989" s="15" t="s">
        <v>39</v>
      </c>
      <c r="F2989" t="s">
        <v>7401</v>
      </c>
      <c r="G2989" t="s">
        <v>436</v>
      </c>
      <c r="H2989" t="str">
        <f>IFERROR(VLOOKUP($G2989,'Team Colors'!$A:$B,2,0),"#c9c9c9")</f>
        <v>#69be28</v>
      </c>
      <c r="I2989">
        <f>INDEX('Raw Election Data'!$A$1:$AN$3144,MATCH($C2989&amp;" "&amp;$B2989,'Raw Election Data'!$C$1:$C$3144,0),MATCH('Joined Data'!I$1,'Raw Election Data'!$A$1:$AN$1,0))</f>
        <v>269536</v>
      </c>
      <c r="J2989">
        <f>INDEX('Raw Election Data'!$A$1:$AN$3144,MATCH($C2989&amp;" "&amp;$B2989,'Raw Election Data'!$C$1:$C$3144,0),MATCH('Joined Data'!J$1,'Raw Election Data'!$A$1:$AN$1,0))</f>
        <v>65015</v>
      </c>
      <c r="K2989">
        <f>INDEX('Raw Election Data'!$A$1:$AN$3144,MATCH($C2989&amp;" "&amp;$B2989,'Raw Election Data'!$C$1:$C$3144,0),MATCH('Joined Data'!K$1,'Raw Election Data'!$A$1:$AN$1,0))</f>
        <v>46219</v>
      </c>
      <c r="L2989">
        <f>INDEX('Raw Election Data'!$A$1:$AN$3144,MATCH($C2989&amp;" "&amp;$B2989,'Raw Election Data'!$C$1:$C$3144,0),MATCH('Joined Data'!L$1,'Raw Election Data'!$A$1:$AN$1,0))</f>
        <v>122301</v>
      </c>
      <c r="M2989">
        <f>INDEX('Raw Election Data'!$A$1:$AN$3144,MATCH($C2989&amp;" "&amp;$B2989,'Raw Election Data'!$C$1:$C$3144,0),MATCH('Joined Data'!M$1,'Raw Election Data'!$A$1:$AN$1,0))</f>
        <v>0.53159826984243796</v>
      </c>
      <c r="N2989">
        <f>INDEX('Raw Election Data'!$A$1:$AN$3144,MATCH($C2989&amp;" "&amp;$B2989,'Raw Election Data'!$C$1:$C$3144,0),MATCH('Joined Data'!N$1,'Raw Election Data'!$A$1:$AN$1,0))</f>
        <v>0.37791187316538705</v>
      </c>
      <c r="O2989">
        <f>INDEX('Raw Election Data'!$A$1:$AN$3144,MATCH($C2989&amp;" "&amp;$B2989,'Raw Election Data'!$C$1:$C$3144,0),MATCH('Joined Data'!O$1,'Raw Election Data'!$A$1:$AN$1,0))</f>
        <v>18796</v>
      </c>
      <c r="P2989">
        <f>INDEX('Raw Election Data'!$A$1:$AN$3144,MATCH($C2989&amp;" "&amp;$B2989,'Raw Election Data'!$C$1:$C$3144,0),MATCH('Joined Data'!P$1,'Raw Election Data'!$A$1:$AN$1,0))</f>
        <v>-18796</v>
      </c>
      <c r="Q2989">
        <f>INDEX('Raw Election Data'!$A$1:$AN$3144,MATCH($C2989&amp;" "&amp;$B2989,'Raw Election Data'!$C$1:$C$3144,0),MATCH('Joined Data'!Q$1,'Raw Election Data'!$A$1:$AN$1,0))</f>
        <v>0.15368639667705092</v>
      </c>
      <c r="R2989">
        <f>INDEX('Raw Election Data'!$A$1:$AN$3144,MATCH($C2989&amp;" "&amp;$B2989,'Raw Election Data'!$C$1:$C$3144,0),MATCH('Joined Data'!R$1,'Raw Election Data'!$A$1:$AN$1,0))</f>
        <v>-0.15368639667705092</v>
      </c>
    </row>
    <row r="2990" spans="1:18" ht="13.5" customHeight="1" x14ac:dyDescent="0.15">
      <c r="A2990" t="s">
        <v>70</v>
      </c>
      <c r="B2990" t="s">
        <v>7311</v>
      </c>
      <c r="C2990" t="str">
        <f>INDEX(FIPS!$A$1:$E$3236,MATCH($F2990,FIPS!$D$1:$D$3236,0),5)</f>
        <v>Wahkiakum County</v>
      </c>
      <c r="D2990" t="s">
        <v>423</v>
      </c>
      <c r="E2990" s="15" t="s">
        <v>40</v>
      </c>
      <c r="F2990" t="s">
        <v>7405</v>
      </c>
      <c r="G2990" t="s">
        <v>436</v>
      </c>
      <c r="H2990" t="str">
        <f>IFERROR(VLOOKUP($G2990,'Team Colors'!$A:$B,2,0),"#c9c9c9")</f>
        <v>#69be28</v>
      </c>
      <c r="I2990">
        <f>INDEX('Raw Election Data'!$A$1:$AN$3144,MATCH($C2990&amp;" "&amp;$B2990,'Raw Election Data'!$C$1:$C$3144,0),MATCH('Joined Data'!I$1,'Raw Election Data'!$A$1:$AN$1,0))</f>
        <v>4042</v>
      </c>
      <c r="J2990">
        <f>INDEX('Raw Election Data'!$A$1:$AN$3144,MATCH($C2990&amp;" "&amp;$B2990,'Raw Election Data'!$C$1:$C$3144,0),MATCH('Joined Data'!J$1,'Raw Election Data'!$A$1:$AN$1,0))</f>
        <v>824</v>
      </c>
      <c r="K2990">
        <f>INDEX('Raw Election Data'!$A$1:$AN$3144,MATCH($C2990&amp;" "&amp;$B2990,'Raw Election Data'!$C$1:$C$3144,0),MATCH('Joined Data'!K$1,'Raw Election Data'!$A$1:$AN$1,0))</f>
        <v>1328</v>
      </c>
      <c r="L2990">
        <f>INDEX('Raw Election Data'!$A$1:$AN$3144,MATCH($C2990&amp;" "&amp;$B2990,'Raw Election Data'!$C$1:$C$3144,0),MATCH('Joined Data'!L$1,'Raw Election Data'!$A$1:$AN$1,0))</f>
        <v>2333</v>
      </c>
      <c r="M2990">
        <f>INDEX('Raw Election Data'!$A$1:$AN$3144,MATCH($C2990&amp;" "&amp;$B2990,'Raw Election Data'!$C$1:$C$3144,0),MATCH('Joined Data'!M$1,'Raw Election Data'!$A$1:$AN$1,0))</f>
        <v>0.35319331333047577</v>
      </c>
      <c r="N2990">
        <f>INDEX('Raw Election Data'!$A$1:$AN$3144,MATCH($C2990&amp;" "&amp;$B2990,'Raw Election Data'!$C$1:$C$3144,0),MATCH('Joined Data'!N$1,'Raw Election Data'!$A$1:$AN$1,0))</f>
        <v>0.56922417488212607</v>
      </c>
      <c r="O2990">
        <f>INDEX('Raw Election Data'!$A$1:$AN$3144,MATCH($C2990&amp;" "&amp;$B2990,'Raw Election Data'!$C$1:$C$3144,0),MATCH('Joined Data'!O$1,'Raw Election Data'!$A$1:$AN$1,0))</f>
        <v>-504</v>
      </c>
      <c r="P2990">
        <f>INDEX('Raw Election Data'!$A$1:$AN$3144,MATCH($C2990&amp;" "&amp;$B2990,'Raw Election Data'!$C$1:$C$3144,0),MATCH('Joined Data'!P$1,'Raw Election Data'!$A$1:$AN$1,0))</f>
        <v>504</v>
      </c>
      <c r="Q2990">
        <f>INDEX('Raw Election Data'!$A$1:$AN$3144,MATCH($C2990&amp;" "&amp;$B2990,'Raw Election Data'!$C$1:$C$3144,0),MATCH('Joined Data'!Q$1,'Raw Election Data'!$A$1:$AN$1,0))</f>
        <v>-0.2160308615516503</v>
      </c>
      <c r="R2990">
        <f>INDEX('Raw Election Data'!$A$1:$AN$3144,MATCH($C2990&amp;" "&amp;$B2990,'Raw Election Data'!$C$1:$C$3144,0),MATCH('Joined Data'!R$1,'Raw Election Data'!$A$1:$AN$1,0))</f>
        <v>0.2160308615516503</v>
      </c>
    </row>
    <row r="2991" spans="1:18" ht="13.5" customHeight="1" x14ac:dyDescent="0.15">
      <c r="A2991" t="s">
        <v>70</v>
      </c>
      <c r="B2991" t="s">
        <v>7311</v>
      </c>
      <c r="C2991" t="str">
        <f>INDEX(FIPS!$A$1:$E$3236,MATCH($F2991,FIPS!$D$1:$D$3236,0),5)</f>
        <v>Walla Walla County</v>
      </c>
      <c r="D2991" t="s">
        <v>423</v>
      </c>
      <c r="E2991" s="15" t="s">
        <v>41</v>
      </c>
      <c r="F2991" t="s">
        <v>7407</v>
      </c>
      <c r="G2991" t="s">
        <v>436</v>
      </c>
      <c r="H2991" t="str">
        <f>IFERROR(VLOOKUP($G2991,'Team Colors'!$A:$B,2,0),"#c9c9c9")</f>
        <v>#69be28</v>
      </c>
      <c r="I2991">
        <f>INDEX('Raw Election Data'!$A$1:$AN$3144,MATCH($C2991&amp;" "&amp;$B2991,'Raw Election Data'!$C$1:$C$3144,0),MATCH('Joined Data'!I$1,'Raw Election Data'!$A$1:$AN$1,0))</f>
        <v>60338</v>
      </c>
      <c r="J2991">
        <f>INDEX('Raw Election Data'!$A$1:$AN$3144,MATCH($C2991&amp;" "&amp;$B2991,'Raw Election Data'!$C$1:$C$3144,0),MATCH('Joined Data'!J$1,'Raw Election Data'!$A$1:$AN$1,0))</f>
        <v>7550</v>
      </c>
      <c r="K2991">
        <f>INDEX('Raw Election Data'!$A$1:$AN$3144,MATCH($C2991&amp;" "&amp;$B2991,'Raw Election Data'!$C$1:$C$3144,0),MATCH('Joined Data'!K$1,'Raw Election Data'!$A$1:$AN$1,0))</f>
        <v>10775</v>
      </c>
      <c r="L2991">
        <f>INDEX('Raw Election Data'!$A$1:$AN$3144,MATCH($C2991&amp;" "&amp;$B2991,'Raw Election Data'!$C$1:$C$3144,0),MATCH('Joined Data'!L$1,'Raw Election Data'!$A$1:$AN$1,0))</f>
        <v>19718</v>
      </c>
      <c r="M2991">
        <f>INDEX('Raw Election Data'!$A$1:$AN$3144,MATCH($C2991&amp;" "&amp;$B2991,'Raw Election Data'!$C$1:$C$3144,0),MATCH('Joined Data'!M$1,'Raw Election Data'!$A$1:$AN$1,0))</f>
        <v>0.38289887412516482</v>
      </c>
      <c r="N2991">
        <f>INDEX('Raw Election Data'!$A$1:$AN$3144,MATCH($C2991&amp;" "&amp;$B2991,'Raw Election Data'!$C$1:$C$3144,0),MATCH('Joined Data'!N$1,'Raw Election Data'!$A$1:$AN$1,0))</f>
        <v>0.54645501572167565</v>
      </c>
      <c r="O2991">
        <f>INDEX('Raw Election Data'!$A$1:$AN$3144,MATCH($C2991&amp;" "&amp;$B2991,'Raw Election Data'!$C$1:$C$3144,0),MATCH('Joined Data'!O$1,'Raw Election Data'!$A$1:$AN$1,0))</f>
        <v>-3225</v>
      </c>
      <c r="P2991">
        <f>INDEX('Raw Election Data'!$A$1:$AN$3144,MATCH($C2991&amp;" "&amp;$B2991,'Raw Election Data'!$C$1:$C$3144,0),MATCH('Joined Data'!P$1,'Raw Election Data'!$A$1:$AN$1,0))</f>
        <v>3225</v>
      </c>
      <c r="Q2991">
        <f>INDEX('Raw Election Data'!$A$1:$AN$3144,MATCH($C2991&amp;" "&amp;$B2991,'Raw Election Data'!$C$1:$C$3144,0),MATCH('Joined Data'!Q$1,'Raw Election Data'!$A$1:$AN$1,0))</f>
        <v>-0.16355614159651083</v>
      </c>
      <c r="R2991">
        <f>INDEX('Raw Election Data'!$A$1:$AN$3144,MATCH($C2991&amp;" "&amp;$B2991,'Raw Election Data'!$C$1:$C$3144,0),MATCH('Joined Data'!R$1,'Raw Election Data'!$A$1:$AN$1,0))</f>
        <v>0.16355614159651083</v>
      </c>
    </row>
    <row r="2992" spans="1:18" ht="13.5" customHeight="1" x14ac:dyDescent="0.15">
      <c r="A2992" t="s">
        <v>70</v>
      </c>
      <c r="B2992" t="s">
        <v>7311</v>
      </c>
      <c r="C2992" t="str">
        <f>INDEX(FIPS!$A$1:$E$3236,MATCH($F2992,FIPS!$D$1:$D$3236,0),5)</f>
        <v>Whatcom County</v>
      </c>
      <c r="D2992" t="s">
        <v>423</v>
      </c>
      <c r="E2992" s="15" t="s">
        <v>42</v>
      </c>
      <c r="F2992" t="s">
        <v>7409</v>
      </c>
      <c r="G2992" t="s">
        <v>436</v>
      </c>
      <c r="H2992" t="str">
        <f>IFERROR(VLOOKUP($G2992,'Team Colors'!$A:$B,2,0),"#c9c9c9")</f>
        <v>#69be28</v>
      </c>
      <c r="I2992">
        <f>INDEX('Raw Election Data'!$A$1:$AN$3144,MATCH($C2992&amp;" "&amp;$B2992,'Raw Election Data'!$C$1:$C$3144,0),MATCH('Joined Data'!I$1,'Raw Election Data'!$A$1:$AN$1,0))</f>
        <v>212284</v>
      </c>
      <c r="J2992">
        <f>INDEX('Raw Election Data'!$A$1:$AN$3144,MATCH($C2992&amp;" "&amp;$B2992,'Raw Election Data'!$C$1:$C$3144,0),MATCH('Joined Data'!J$1,'Raw Election Data'!$A$1:$AN$1,0))</f>
        <v>59402</v>
      </c>
      <c r="K2992">
        <f>INDEX('Raw Election Data'!$A$1:$AN$3144,MATCH($C2992&amp;" "&amp;$B2992,'Raw Election Data'!$C$1:$C$3144,0),MATCH('Joined Data'!K$1,'Raw Election Data'!$A$1:$AN$1,0))</f>
        <v>40247</v>
      </c>
      <c r="L2992">
        <f>INDEX('Raw Election Data'!$A$1:$AN$3144,MATCH($C2992&amp;" "&amp;$B2992,'Raw Election Data'!$C$1:$C$3144,0),MATCH('Joined Data'!L$1,'Raw Election Data'!$A$1:$AN$1,0))</f>
        <v>108223</v>
      </c>
      <c r="M2992">
        <f>INDEX('Raw Election Data'!$A$1:$AN$3144,MATCH($C2992&amp;" "&amp;$B2992,'Raw Election Data'!$C$1:$C$3144,0),MATCH('Joined Data'!M$1,'Raw Election Data'!$A$1:$AN$1,0))</f>
        <v>0.54888517228315603</v>
      </c>
      <c r="N2992">
        <f>INDEX('Raw Election Data'!$A$1:$AN$3144,MATCH($C2992&amp;" "&amp;$B2992,'Raw Election Data'!$C$1:$C$3144,0),MATCH('Joined Data'!N$1,'Raw Election Data'!$A$1:$AN$1,0))</f>
        <v>0.37188952440793549</v>
      </c>
      <c r="O2992">
        <f>INDEX('Raw Election Data'!$A$1:$AN$3144,MATCH($C2992&amp;" "&amp;$B2992,'Raw Election Data'!$C$1:$C$3144,0),MATCH('Joined Data'!O$1,'Raw Election Data'!$A$1:$AN$1,0))</f>
        <v>19155</v>
      </c>
      <c r="P2992">
        <f>INDEX('Raw Election Data'!$A$1:$AN$3144,MATCH($C2992&amp;" "&amp;$B2992,'Raw Election Data'!$C$1:$C$3144,0),MATCH('Joined Data'!P$1,'Raw Election Data'!$A$1:$AN$1,0))</f>
        <v>-19155</v>
      </c>
      <c r="Q2992">
        <f>INDEX('Raw Election Data'!$A$1:$AN$3144,MATCH($C2992&amp;" "&amp;$B2992,'Raw Election Data'!$C$1:$C$3144,0),MATCH('Joined Data'!Q$1,'Raw Election Data'!$A$1:$AN$1,0))</f>
        <v>0.17699564787522054</v>
      </c>
      <c r="R2992">
        <f>INDEX('Raw Election Data'!$A$1:$AN$3144,MATCH($C2992&amp;" "&amp;$B2992,'Raw Election Data'!$C$1:$C$3144,0),MATCH('Joined Data'!R$1,'Raw Election Data'!$A$1:$AN$1,0))</f>
        <v>-0.17699564787522054</v>
      </c>
    </row>
    <row r="2993" spans="1:18" ht="13.5" customHeight="1" x14ac:dyDescent="0.15">
      <c r="A2993" t="s">
        <v>70</v>
      </c>
      <c r="B2993" t="s">
        <v>7311</v>
      </c>
      <c r="C2993" t="str">
        <f>INDEX(FIPS!$A$1:$E$3236,MATCH($F2993,FIPS!$D$1:$D$3236,0),5)</f>
        <v>Whitman County</v>
      </c>
      <c r="D2993" t="s">
        <v>423</v>
      </c>
      <c r="E2993" s="15" t="s">
        <v>43</v>
      </c>
      <c r="F2993" t="s">
        <v>7413</v>
      </c>
      <c r="G2993" t="s">
        <v>436</v>
      </c>
      <c r="H2993" t="str">
        <f>IFERROR(VLOOKUP($G2993,'Team Colors'!$A:$B,2,0),"#c9c9c9")</f>
        <v>#69be28</v>
      </c>
      <c r="I2993">
        <f>INDEX('Raw Election Data'!$A$1:$AN$3144,MATCH($C2993&amp;" "&amp;$B2993,'Raw Election Data'!$C$1:$C$3144,0),MATCH('Joined Data'!I$1,'Raw Election Data'!$A$1:$AN$1,0))</f>
        <v>48177</v>
      </c>
      <c r="J2993">
        <f>INDEX('Raw Election Data'!$A$1:$AN$3144,MATCH($C2993&amp;" "&amp;$B2993,'Raw Election Data'!$C$1:$C$3144,0),MATCH('Joined Data'!J$1,'Raw Election Data'!$A$1:$AN$1,0))</f>
        <v>5521</v>
      </c>
      <c r="K2993">
        <f>INDEX('Raw Election Data'!$A$1:$AN$3144,MATCH($C2993&amp;" "&amp;$B2993,'Raw Election Data'!$C$1:$C$3144,0),MATCH('Joined Data'!K$1,'Raw Election Data'!$A$1:$AN$1,0))</f>
        <v>5462</v>
      </c>
      <c r="L2993">
        <f>INDEX('Raw Election Data'!$A$1:$AN$3144,MATCH($C2993&amp;" "&amp;$B2993,'Raw Election Data'!$C$1:$C$3144,0),MATCH('Joined Data'!L$1,'Raw Election Data'!$A$1:$AN$1,0))</f>
        <v>12128</v>
      </c>
      <c r="M2993">
        <f>INDEX('Raw Election Data'!$A$1:$AN$3144,MATCH($C2993&amp;" "&amp;$B2993,'Raw Election Data'!$C$1:$C$3144,0),MATCH('Joined Data'!M$1,'Raw Election Data'!$A$1:$AN$1,0))</f>
        <v>0.45522757255936674</v>
      </c>
      <c r="N2993">
        <f>INDEX('Raw Election Data'!$A$1:$AN$3144,MATCH($C2993&amp;" "&amp;$B2993,'Raw Election Data'!$C$1:$C$3144,0),MATCH('Joined Data'!N$1,'Raw Election Data'!$A$1:$AN$1,0))</f>
        <v>0.45036279683377306</v>
      </c>
      <c r="O2993">
        <f>INDEX('Raw Election Data'!$A$1:$AN$3144,MATCH($C2993&amp;" "&amp;$B2993,'Raw Election Data'!$C$1:$C$3144,0),MATCH('Joined Data'!O$1,'Raw Election Data'!$A$1:$AN$1,0))</f>
        <v>59</v>
      </c>
      <c r="P2993">
        <f>INDEX('Raw Election Data'!$A$1:$AN$3144,MATCH($C2993&amp;" "&amp;$B2993,'Raw Election Data'!$C$1:$C$3144,0),MATCH('Joined Data'!P$1,'Raw Election Data'!$A$1:$AN$1,0))</f>
        <v>-59</v>
      </c>
      <c r="Q2993">
        <f>INDEX('Raw Election Data'!$A$1:$AN$3144,MATCH($C2993&amp;" "&amp;$B2993,'Raw Election Data'!$C$1:$C$3144,0),MATCH('Joined Data'!Q$1,'Raw Election Data'!$A$1:$AN$1,0))</f>
        <v>4.8647757255936841E-3</v>
      </c>
      <c r="R2993">
        <f>INDEX('Raw Election Data'!$A$1:$AN$3144,MATCH($C2993&amp;" "&amp;$B2993,'Raw Election Data'!$C$1:$C$3144,0),MATCH('Joined Data'!R$1,'Raw Election Data'!$A$1:$AN$1,0))</f>
        <v>-4.8647757255936841E-3</v>
      </c>
    </row>
    <row r="2994" spans="1:18" ht="13.5" customHeight="1" x14ac:dyDescent="0.15">
      <c r="A2994" t="s">
        <v>70</v>
      </c>
      <c r="B2994" t="s">
        <v>7311</v>
      </c>
      <c r="C2994" t="str">
        <f>INDEX(FIPS!$A$1:$E$3236,MATCH($F2994,FIPS!$D$1:$D$3236,0),5)</f>
        <v>Yakima County</v>
      </c>
      <c r="D2994" t="s">
        <v>423</v>
      </c>
      <c r="E2994" s="15" t="s">
        <v>44</v>
      </c>
      <c r="F2994" t="s">
        <v>7417</v>
      </c>
      <c r="G2994" t="s">
        <v>436</v>
      </c>
      <c r="H2994" t="str">
        <f>IFERROR(VLOOKUP($G2994,'Team Colors'!$A:$B,2,0),"#c9c9c9")</f>
        <v>#69be28</v>
      </c>
      <c r="I2994">
        <f>INDEX('Raw Election Data'!$A$1:$AN$3144,MATCH($C2994&amp;" "&amp;$B2994,'Raw Election Data'!$C$1:$C$3144,0),MATCH('Joined Data'!I$1,'Raw Election Data'!$A$1:$AN$1,0))</f>
        <v>248830</v>
      </c>
      <c r="J2994">
        <f>INDEX('Raw Election Data'!$A$1:$AN$3144,MATCH($C2994&amp;" "&amp;$B2994,'Raw Election Data'!$C$1:$C$3144,0),MATCH('Joined Data'!J$1,'Raw Election Data'!$A$1:$AN$1,0))</f>
        <v>28484</v>
      </c>
      <c r="K2994">
        <f>INDEX('Raw Election Data'!$A$1:$AN$3144,MATCH($C2994&amp;" "&amp;$B2994,'Raw Election Data'!$C$1:$C$3144,0),MATCH('Joined Data'!K$1,'Raw Election Data'!$A$1:$AN$1,0))</f>
        <v>39593</v>
      </c>
      <c r="L2994">
        <f>INDEX('Raw Election Data'!$A$1:$AN$3144,MATCH($C2994&amp;" "&amp;$B2994,'Raw Election Data'!$C$1:$C$3144,0),MATCH('Joined Data'!L$1,'Raw Election Data'!$A$1:$AN$1,0))</f>
        <v>72306</v>
      </c>
      <c r="M2994">
        <f>INDEX('Raw Election Data'!$A$1:$AN$3144,MATCH($C2994&amp;" "&amp;$B2994,'Raw Election Data'!$C$1:$C$3144,0),MATCH('Joined Data'!M$1,'Raw Election Data'!$A$1:$AN$1,0))</f>
        <v>0.39393687937377259</v>
      </c>
      <c r="N2994">
        <f>INDEX('Raw Election Data'!$A$1:$AN$3144,MATCH($C2994&amp;" "&amp;$B2994,'Raw Election Data'!$C$1:$C$3144,0),MATCH('Joined Data'!N$1,'Raw Election Data'!$A$1:$AN$1,0))</f>
        <v>0.54757558155616404</v>
      </c>
      <c r="O2994">
        <f>INDEX('Raw Election Data'!$A$1:$AN$3144,MATCH($C2994&amp;" "&amp;$B2994,'Raw Election Data'!$C$1:$C$3144,0),MATCH('Joined Data'!O$1,'Raw Election Data'!$A$1:$AN$1,0))</f>
        <v>-11109</v>
      </c>
      <c r="P2994">
        <f>INDEX('Raw Election Data'!$A$1:$AN$3144,MATCH($C2994&amp;" "&amp;$B2994,'Raw Election Data'!$C$1:$C$3144,0),MATCH('Joined Data'!P$1,'Raw Election Data'!$A$1:$AN$1,0))</f>
        <v>11109</v>
      </c>
      <c r="Q2994">
        <f>INDEX('Raw Election Data'!$A$1:$AN$3144,MATCH($C2994&amp;" "&amp;$B2994,'Raw Election Data'!$C$1:$C$3144,0),MATCH('Joined Data'!Q$1,'Raw Election Data'!$A$1:$AN$1,0))</f>
        <v>-0.15363870218239145</v>
      </c>
      <c r="R2994">
        <f>INDEX('Raw Election Data'!$A$1:$AN$3144,MATCH($C2994&amp;" "&amp;$B2994,'Raw Election Data'!$C$1:$C$3144,0),MATCH('Joined Data'!R$1,'Raw Election Data'!$A$1:$AN$1,0))</f>
        <v>0.15363870218239145</v>
      </c>
    </row>
    <row r="2995" spans="1:18" ht="13.5" hidden="1" customHeight="1" x14ac:dyDescent="0.15">
      <c r="A2995" t="s">
        <v>424</v>
      </c>
      <c r="B2995" t="s">
        <v>7420</v>
      </c>
      <c r="C2995" t="str">
        <f>INDEX(FIPS!$A$1:$E$3236,MATCH($F2995,FIPS!$D$1:$D$3236,0),5)</f>
        <v>Barbour County</v>
      </c>
      <c r="D2995" t="s">
        <v>425</v>
      </c>
      <c r="E2995" s="15" t="s">
        <v>6</v>
      </c>
      <c r="F2995" t="s">
        <v>7421</v>
      </c>
      <c r="G2995" t="s">
        <v>7784</v>
      </c>
      <c r="H2995" t="str">
        <f>IFERROR(VLOOKUP($G2995,'Team Colors'!$A:$B,2,0),"#c9c9c9")</f>
        <v>#ffb612</v>
      </c>
      <c r="I2995">
        <f>INDEX('Raw Election Data'!$A$1:$AN$3144,MATCH($C2995&amp;" "&amp;$B2995,'Raw Election Data'!$C$1:$C$3144,0),MATCH('Joined Data'!I$1,'Raw Election Data'!$A$1:$AN$1,0))</f>
        <v>16704</v>
      </c>
      <c r="J2995">
        <f>INDEX('Raw Election Data'!$A$1:$AN$3144,MATCH($C2995&amp;" "&amp;$B2995,'Raw Election Data'!$C$1:$C$3144,0),MATCH('Joined Data'!J$1,'Raw Election Data'!$A$1:$AN$1,0))</f>
        <v>1213</v>
      </c>
      <c r="K2995">
        <f>INDEX('Raw Election Data'!$A$1:$AN$3144,MATCH($C2995&amp;" "&amp;$B2995,'Raw Election Data'!$C$1:$C$3144,0),MATCH('Joined Data'!K$1,'Raw Election Data'!$A$1:$AN$1,0))</f>
        <v>4509</v>
      </c>
      <c r="L2995">
        <f>INDEX('Raw Election Data'!$A$1:$AN$3144,MATCH($C2995&amp;" "&amp;$B2995,'Raw Election Data'!$C$1:$C$3144,0),MATCH('Joined Data'!L$1,'Raw Election Data'!$A$1:$AN$1,0))</f>
        <v>6024</v>
      </c>
      <c r="M2995">
        <f>INDEX('Raw Election Data'!$A$1:$AN$3144,MATCH($C2995&amp;" "&amp;$B2995,'Raw Election Data'!$C$1:$C$3144,0),MATCH('Joined Data'!M$1,'Raw Election Data'!$A$1:$AN$1,0))</f>
        <v>0.20136122177954846</v>
      </c>
      <c r="N2995">
        <f>INDEX('Raw Election Data'!$A$1:$AN$3144,MATCH($C2995&amp;" "&amp;$B2995,'Raw Election Data'!$C$1:$C$3144,0),MATCH('Joined Data'!N$1,'Raw Election Data'!$A$1:$AN$1,0))</f>
        <v>0.74850597609561753</v>
      </c>
      <c r="O2995">
        <f>INDEX('Raw Election Data'!$A$1:$AN$3144,MATCH($C2995&amp;" "&amp;$B2995,'Raw Election Data'!$C$1:$C$3144,0),MATCH('Joined Data'!O$1,'Raw Election Data'!$A$1:$AN$1,0))</f>
        <v>-3296</v>
      </c>
      <c r="P2995">
        <f>INDEX('Raw Election Data'!$A$1:$AN$3144,MATCH($C2995&amp;" "&amp;$B2995,'Raw Election Data'!$C$1:$C$3144,0),MATCH('Joined Data'!P$1,'Raw Election Data'!$A$1:$AN$1,0))</f>
        <v>3296</v>
      </c>
      <c r="Q2995">
        <f>INDEX('Raw Election Data'!$A$1:$AN$3144,MATCH($C2995&amp;" "&amp;$B2995,'Raw Election Data'!$C$1:$C$3144,0),MATCH('Joined Data'!Q$1,'Raw Election Data'!$A$1:$AN$1,0))</f>
        <v>-0.54714475431606902</v>
      </c>
      <c r="R2995">
        <f>INDEX('Raw Election Data'!$A$1:$AN$3144,MATCH($C2995&amp;" "&amp;$B2995,'Raw Election Data'!$C$1:$C$3144,0),MATCH('Joined Data'!R$1,'Raw Election Data'!$A$1:$AN$1,0))</f>
        <v>0.54714475431606902</v>
      </c>
    </row>
    <row r="2996" spans="1:18" ht="13.5" hidden="1" customHeight="1" x14ac:dyDescent="0.15">
      <c r="A2996" t="s">
        <v>424</v>
      </c>
      <c r="B2996" t="s">
        <v>7420</v>
      </c>
      <c r="C2996" t="str">
        <f>INDEX(FIPS!$A$1:$E$3236,MATCH($F2996,FIPS!$D$1:$D$3236,0),5)</f>
        <v>Berkeley County</v>
      </c>
      <c r="D2996" t="s">
        <v>425</v>
      </c>
      <c r="E2996" s="15" t="s">
        <v>7</v>
      </c>
      <c r="F2996" t="s">
        <v>7422</v>
      </c>
      <c r="G2996" t="s">
        <v>7793</v>
      </c>
      <c r="H2996" t="str">
        <f>IFERROR(VLOOKUP($G2996,'Team Colors'!$A:$B,2,0),"#c9c9c9")</f>
        <v>#773141</v>
      </c>
      <c r="I2996">
        <f>INDEX('Raw Election Data'!$A$1:$AN$3144,MATCH($C2996&amp;" "&amp;$B2996,'Raw Election Data'!$C$1:$C$3144,0),MATCH('Joined Data'!I$1,'Raw Election Data'!$A$1:$AN$1,0))</f>
        <v>111901</v>
      </c>
      <c r="J2996">
        <f>INDEX('Raw Election Data'!$A$1:$AN$3144,MATCH($C2996&amp;" "&amp;$B2996,'Raw Election Data'!$C$1:$C$3144,0),MATCH('Joined Data'!J$1,'Raw Election Data'!$A$1:$AN$1,0))</f>
        <v>12287</v>
      </c>
      <c r="K2996">
        <f>INDEX('Raw Election Data'!$A$1:$AN$3144,MATCH($C2996&amp;" "&amp;$B2996,'Raw Election Data'!$C$1:$C$3144,0),MATCH('Joined Data'!K$1,'Raw Election Data'!$A$1:$AN$1,0))</f>
        <v>28210</v>
      </c>
      <c r="L2996">
        <f>INDEX('Raw Election Data'!$A$1:$AN$3144,MATCH($C2996&amp;" "&amp;$B2996,'Raw Election Data'!$C$1:$C$3144,0),MATCH('Joined Data'!L$1,'Raw Election Data'!$A$1:$AN$1,0))</f>
        <v>42770</v>
      </c>
      <c r="M2996">
        <f>INDEX('Raw Election Data'!$A$1:$AN$3144,MATCH($C2996&amp;" "&amp;$B2996,'Raw Election Data'!$C$1:$C$3144,0),MATCH('Joined Data'!M$1,'Raw Election Data'!$A$1:$AN$1,0))</f>
        <v>0.28728080430208092</v>
      </c>
      <c r="N2996">
        <f>INDEX('Raw Election Data'!$A$1:$AN$3144,MATCH($C2996&amp;" "&amp;$B2996,'Raw Election Data'!$C$1:$C$3144,0),MATCH('Joined Data'!N$1,'Raw Election Data'!$A$1:$AN$1,0))</f>
        <v>0.65957446808510634</v>
      </c>
      <c r="O2996">
        <f>INDEX('Raw Election Data'!$A$1:$AN$3144,MATCH($C2996&amp;" "&amp;$B2996,'Raw Election Data'!$C$1:$C$3144,0),MATCH('Joined Data'!O$1,'Raw Election Data'!$A$1:$AN$1,0))</f>
        <v>-15923</v>
      </c>
      <c r="P2996">
        <f>INDEX('Raw Election Data'!$A$1:$AN$3144,MATCH($C2996&amp;" "&amp;$B2996,'Raw Election Data'!$C$1:$C$3144,0),MATCH('Joined Data'!P$1,'Raw Election Data'!$A$1:$AN$1,0))</f>
        <v>15923</v>
      </c>
      <c r="Q2996">
        <f>INDEX('Raw Election Data'!$A$1:$AN$3144,MATCH($C2996&amp;" "&amp;$B2996,'Raw Election Data'!$C$1:$C$3144,0),MATCH('Joined Data'!Q$1,'Raw Election Data'!$A$1:$AN$1,0))</f>
        <v>-0.37229366378302542</v>
      </c>
      <c r="R2996">
        <f>INDEX('Raw Election Data'!$A$1:$AN$3144,MATCH($C2996&amp;" "&amp;$B2996,'Raw Election Data'!$C$1:$C$3144,0),MATCH('Joined Data'!R$1,'Raw Election Data'!$A$1:$AN$1,0))</f>
        <v>0.37229366378302542</v>
      </c>
    </row>
    <row r="2997" spans="1:18" ht="13.5" hidden="1" customHeight="1" x14ac:dyDescent="0.15">
      <c r="A2997" t="s">
        <v>424</v>
      </c>
      <c r="B2997" t="s">
        <v>7420</v>
      </c>
      <c r="C2997" t="str">
        <f>INDEX(FIPS!$A$1:$E$3236,MATCH($F2997,FIPS!$D$1:$D$3236,0),5)</f>
        <v>Boone County</v>
      </c>
      <c r="D2997" t="s">
        <v>425</v>
      </c>
      <c r="E2997" s="15" t="s">
        <v>8</v>
      </c>
      <c r="F2997" t="s">
        <v>7423</v>
      </c>
      <c r="G2997" t="s">
        <v>7784</v>
      </c>
      <c r="H2997" t="str">
        <f>IFERROR(VLOOKUP($G2997,'Team Colors'!$A:$B,2,0),"#c9c9c9")</f>
        <v>#ffb612</v>
      </c>
      <c r="I2997">
        <f>INDEX('Raw Election Data'!$A$1:$AN$3144,MATCH($C2997&amp;" "&amp;$B2997,'Raw Election Data'!$C$1:$C$3144,0),MATCH('Joined Data'!I$1,'Raw Election Data'!$A$1:$AN$1,0))</f>
        <v>23372</v>
      </c>
      <c r="J2997">
        <f>INDEX('Raw Election Data'!$A$1:$AN$3144,MATCH($C2997&amp;" "&amp;$B2997,'Raw Election Data'!$C$1:$C$3144,0),MATCH('Joined Data'!J$1,'Raw Election Data'!$A$1:$AN$1,0))</f>
        <v>1783</v>
      </c>
      <c r="K2997">
        <f>INDEX('Raw Election Data'!$A$1:$AN$3144,MATCH($C2997&amp;" "&amp;$B2997,'Raw Election Data'!$C$1:$C$3144,0),MATCH('Joined Data'!K$1,'Raw Election Data'!$A$1:$AN$1,0))</f>
        <v>6483</v>
      </c>
      <c r="L2997">
        <f>INDEX('Raw Election Data'!$A$1:$AN$3144,MATCH($C2997&amp;" "&amp;$B2997,'Raw Election Data'!$C$1:$C$3144,0),MATCH('Joined Data'!L$1,'Raw Election Data'!$A$1:$AN$1,0))</f>
        <v>8654</v>
      </c>
      <c r="M2997">
        <f>INDEX('Raw Election Data'!$A$1:$AN$3144,MATCH($C2997&amp;" "&amp;$B2997,'Raw Election Data'!$C$1:$C$3144,0),MATCH('Joined Data'!M$1,'Raw Election Data'!$A$1:$AN$1,0))</f>
        <v>0.20603189276635081</v>
      </c>
      <c r="N2997">
        <f>INDEX('Raw Election Data'!$A$1:$AN$3144,MATCH($C2997&amp;" "&amp;$B2997,'Raw Election Data'!$C$1:$C$3144,0),MATCH('Joined Data'!N$1,'Raw Election Data'!$A$1:$AN$1,0))</f>
        <v>0.74913334874046689</v>
      </c>
      <c r="O2997">
        <f>INDEX('Raw Election Data'!$A$1:$AN$3144,MATCH($C2997&amp;" "&amp;$B2997,'Raw Election Data'!$C$1:$C$3144,0),MATCH('Joined Data'!O$1,'Raw Election Data'!$A$1:$AN$1,0))</f>
        <v>-4700</v>
      </c>
      <c r="P2997">
        <f>INDEX('Raw Election Data'!$A$1:$AN$3144,MATCH($C2997&amp;" "&amp;$B2997,'Raw Election Data'!$C$1:$C$3144,0),MATCH('Joined Data'!P$1,'Raw Election Data'!$A$1:$AN$1,0))</f>
        <v>4700</v>
      </c>
      <c r="Q2997">
        <f>INDEX('Raw Election Data'!$A$1:$AN$3144,MATCH($C2997&amp;" "&amp;$B2997,'Raw Election Data'!$C$1:$C$3144,0),MATCH('Joined Data'!Q$1,'Raw Election Data'!$A$1:$AN$1,0))</f>
        <v>-0.54310145597411608</v>
      </c>
      <c r="R2997">
        <f>INDEX('Raw Election Data'!$A$1:$AN$3144,MATCH($C2997&amp;" "&amp;$B2997,'Raw Election Data'!$C$1:$C$3144,0),MATCH('Joined Data'!R$1,'Raw Election Data'!$A$1:$AN$1,0))</f>
        <v>0.54310145597411608</v>
      </c>
    </row>
    <row r="2998" spans="1:18" ht="13.5" hidden="1" customHeight="1" x14ac:dyDescent="0.15">
      <c r="A2998" t="s">
        <v>424</v>
      </c>
      <c r="B2998" t="s">
        <v>7420</v>
      </c>
      <c r="C2998" t="str">
        <f>INDEX(FIPS!$A$1:$E$3236,MATCH($F2998,FIPS!$D$1:$D$3236,0),5)</f>
        <v>Braxton County</v>
      </c>
      <c r="D2998" t="s">
        <v>425</v>
      </c>
      <c r="E2998" s="15" t="s">
        <v>9</v>
      </c>
      <c r="F2998" t="s">
        <v>7427</v>
      </c>
      <c r="G2998" t="s">
        <v>7784</v>
      </c>
      <c r="H2998" t="str">
        <f>IFERROR(VLOOKUP($G2998,'Team Colors'!$A:$B,2,0),"#c9c9c9")</f>
        <v>#ffb612</v>
      </c>
      <c r="I2998">
        <f>INDEX('Raw Election Data'!$A$1:$AN$3144,MATCH($C2998&amp;" "&amp;$B2998,'Raw Election Data'!$C$1:$C$3144,0),MATCH('Joined Data'!I$1,'Raw Election Data'!$A$1:$AN$1,0))</f>
        <v>14415</v>
      </c>
      <c r="J2998">
        <f>INDEX('Raw Election Data'!$A$1:$AN$3144,MATCH($C2998&amp;" "&amp;$B2998,'Raw Election Data'!$C$1:$C$3144,0),MATCH('Joined Data'!J$1,'Raw Election Data'!$A$1:$AN$1,0))</f>
        <v>1315</v>
      </c>
      <c r="K2998">
        <f>INDEX('Raw Election Data'!$A$1:$AN$3144,MATCH($C2998&amp;" "&amp;$B2998,'Raw Election Data'!$C$1:$C$3144,0),MATCH('Joined Data'!K$1,'Raw Election Data'!$A$1:$AN$1,0))</f>
        <v>3516</v>
      </c>
      <c r="L2998">
        <f>INDEX('Raw Election Data'!$A$1:$AN$3144,MATCH($C2998&amp;" "&amp;$B2998,'Raw Election Data'!$C$1:$C$3144,0),MATCH('Joined Data'!L$1,'Raw Election Data'!$A$1:$AN$1,0))</f>
        <v>5063</v>
      </c>
      <c r="M2998">
        <f>INDEX('Raw Election Data'!$A$1:$AN$3144,MATCH($C2998&amp;" "&amp;$B2998,'Raw Election Data'!$C$1:$C$3144,0),MATCH('Joined Data'!M$1,'Raw Election Data'!$A$1:$AN$1,0))</f>
        <v>0.25972743432747381</v>
      </c>
      <c r="N2998">
        <f>INDEX('Raw Election Data'!$A$1:$AN$3144,MATCH($C2998&amp;" "&amp;$B2998,'Raw Election Data'!$C$1:$C$3144,0),MATCH('Joined Data'!N$1,'Raw Election Data'!$A$1:$AN$1,0))</f>
        <v>0.69444993087102513</v>
      </c>
      <c r="O2998">
        <f>INDEX('Raw Election Data'!$A$1:$AN$3144,MATCH($C2998&amp;" "&amp;$B2998,'Raw Election Data'!$C$1:$C$3144,0),MATCH('Joined Data'!O$1,'Raw Election Data'!$A$1:$AN$1,0))</f>
        <v>-2201</v>
      </c>
      <c r="P2998">
        <f>INDEX('Raw Election Data'!$A$1:$AN$3144,MATCH($C2998&amp;" "&amp;$B2998,'Raw Election Data'!$C$1:$C$3144,0),MATCH('Joined Data'!P$1,'Raw Election Data'!$A$1:$AN$1,0))</f>
        <v>2201</v>
      </c>
      <c r="Q2998">
        <f>INDEX('Raw Election Data'!$A$1:$AN$3144,MATCH($C2998&amp;" "&amp;$B2998,'Raw Election Data'!$C$1:$C$3144,0),MATCH('Joined Data'!Q$1,'Raw Election Data'!$A$1:$AN$1,0))</f>
        <v>-0.43472249654355133</v>
      </c>
      <c r="R2998">
        <f>INDEX('Raw Election Data'!$A$1:$AN$3144,MATCH($C2998&amp;" "&amp;$B2998,'Raw Election Data'!$C$1:$C$3144,0),MATCH('Joined Data'!R$1,'Raw Election Data'!$A$1:$AN$1,0))</f>
        <v>0.43472249654355133</v>
      </c>
    </row>
    <row r="2999" spans="1:18" ht="13.5" hidden="1" customHeight="1" x14ac:dyDescent="0.15">
      <c r="A2999" t="s">
        <v>424</v>
      </c>
      <c r="B2999" t="s">
        <v>7420</v>
      </c>
      <c r="C2999" t="str">
        <f>INDEX(FIPS!$A$1:$E$3236,MATCH($F2999,FIPS!$D$1:$D$3236,0),5)</f>
        <v>Brooke County</v>
      </c>
      <c r="D2999" t="s">
        <v>425</v>
      </c>
      <c r="E2999" s="15" t="s">
        <v>10</v>
      </c>
      <c r="F2999" t="s">
        <v>7429</v>
      </c>
      <c r="G2999" t="s">
        <v>7784</v>
      </c>
      <c r="H2999" t="str">
        <f>IFERROR(VLOOKUP($G2999,'Team Colors'!$A:$B,2,0),"#c9c9c9")</f>
        <v>#ffb612</v>
      </c>
      <c r="I2999">
        <f>INDEX('Raw Election Data'!$A$1:$AN$3144,MATCH($C2999&amp;" "&amp;$B2999,'Raw Election Data'!$C$1:$C$3144,0),MATCH('Joined Data'!I$1,'Raw Election Data'!$A$1:$AN$1,0))</f>
        <v>23350</v>
      </c>
      <c r="J2999">
        <f>INDEX('Raw Election Data'!$A$1:$AN$3144,MATCH($C2999&amp;" "&amp;$B2999,'Raw Election Data'!$C$1:$C$3144,0),MATCH('Joined Data'!J$1,'Raw Election Data'!$A$1:$AN$1,0))</f>
        <v>2549</v>
      </c>
      <c r="K2999">
        <f>INDEX('Raw Election Data'!$A$1:$AN$3144,MATCH($C2999&amp;" "&amp;$B2999,'Raw Election Data'!$C$1:$C$3144,0),MATCH('Joined Data'!K$1,'Raw Election Data'!$A$1:$AN$1,0))</f>
        <v>6574</v>
      </c>
      <c r="L2999">
        <f>INDEX('Raw Election Data'!$A$1:$AN$3144,MATCH($C2999&amp;" "&amp;$B2999,'Raw Election Data'!$C$1:$C$3144,0),MATCH('Joined Data'!L$1,'Raw Election Data'!$A$1:$AN$1,0))</f>
        <v>9540</v>
      </c>
      <c r="M2999">
        <f>INDEX('Raw Election Data'!$A$1:$AN$3144,MATCH($C2999&amp;" "&amp;$B2999,'Raw Election Data'!$C$1:$C$3144,0),MATCH('Joined Data'!M$1,'Raw Election Data'!$A$1:$AN$1,0))</f>
        <v>0.2671907756813417</v>
      </c>
      <c r="N2999">
        <f>INDEX('Raw Election Data'!$A$1:$AN$3144,MATCH($C2999&amp;" "&amp;$B2999,'Raw Election Data'!$C$1:$C$3144,0),MATCH('Joined Data'!N$1,'Raw Election Data'!$A$1:$AN$1,0))</f>
        <v>0.68909853249475894</v>
      </c>
      <c r="O2999">
        <f>INDEX('Raw Election Data'!$A$1:$AN$3144,MATCH($C2999&amp;" "&amp;$B2999,'Raw Election Data'!$C$1:$C$3144,0),MATCH('Joined Data'!O$1,'Raw Election Data'!$A$1:$AN$1,0))</f>
        <v>-4025</v>
      </c>
      <c r="P2999">
        <f>INDEX('Raw Election Data'!$A$1:$AN$3144,MATCH($C2999&amp;" "&amp;$B2999,'Raw Election Data'!$C$1:$C$3144,0),MATCH('Joined Data'!P$1,'Raw Election Data'!$A$1:$AN$1,0))</f>
        <v>4025</v>
      </c>
      <c r="Q2999">
        <f>INDEX('Raw Election Data'!$A$1:$AN$3144,MATCH($C2999&amp;" "&amp;$B2999,'Raw Election Data'!$C$1:$C$3144,0),MATCH('Joined Data'!Q$1,'Raw Election Data'!$A$1:$AN$1,0))</f>
        <v>-0.42190775681341725</v>
      </c>
      <c r="R2999">
        <f>INDEX('Raw Election Data'!$A$1:$AN$3144,MATCH($C2999&amp;" "&amp;$B2999,'Raw Election Data'!$C$1:$C$3144,0),MATCH('Joined Data'!R$1,'Raw Election Data'!$A$1:$AN$1,0))</f>
        <v>0.42190775681341725</v>
      </c>
    </row>
    <row r="3000" spans="1:18" ht="13.5" hidden="1" customHeight="1" x14ac:dyDescent="0.15">
      <c r="A3000" t="s">
        <v>424</v>
      </c>
      <c r="B3000" t="s">
        <v>7420</v>
      </c>
      <c r="C3000" t="str">
        <f>INDEX(FIPS!$A$1:$E$3236,MATCH($F3000,FIPS!$D$1:$D$3236,0),5)</f>
        <v>Cabell County</v>
      </c>
      <c r="D3000" t="s">
        <v>425</v>
      </c>
      <c r="E3000" s="15" t="s">
        <v>11</v>
      </c>
      <c r="F3000" t="s">
        <v>7431</v>
      </c>
      <c r="G3000" t="s">
        <v>7784</v>
      </c>
      <c r="H3000" t="str">
        <f>IFERROR(VLOOKUP($G3000,'Team Colors'!$A:$B,2,0),"#c9c9c9")</f>
        <v>#ffb612</v>
      </c>
      <c r="I3000">
        <f>INDEX('Raw Election Data'!$A$1:$AN$3144,MATCH($C3000&amp;" "&amp;$B3000,'Raw Election Data'!$C$1:$C$3144,0),MATCH('Joined Data'!I$1,'Raw Election Data'!$A$1:$AN$1,0))</f>
        <v>96844</v>
      </c>
      <c r="J3000">
        <f>INDEX('Raw Election Data'!$A$1:$AN$3144,MATCH($C3000&amp;" "&amp;$B3000,'Raw Election Data'!$C$1:$C$3144,0),MATCH('Joined Data'!J$1,'Raw Election Data'!$A$1:$AN$1,0))</f>
        <v>11306</v>
      </c>
      <c r="K3000">
        <f>INDEX('Raw Election Data'!$A$1:$AN$3144,MATCH($C3000&amp;" "&amp;$B3000,'Raw Election Data'!$C$1:$C$3144,0),MATCH('Joined Data'!K$1,'Raw Election Data'!$A$1:$AN$1,0))</f>
        <v>19648</v>
      </c>
      <c r="L3000">
        <f>INDEX('Raw Election Data'!$A$1:$AN$3144,MATCH($C3000&amp;" "&amp;$B3000,'Raw Election Data'!$C$1:$C$3144,0),MATCH('Joined Data'!L$1,'Raw Election Data'!$A$1:$AN$1,0))</f>
        <v>32701</v>
      </c>
      <c r="M3000">
        <f>INDEX('Raw Election Data'!$A$1:$AN$3144,MATCH($C3000&amp;" "&amp;$B3000,'Raw Election Data'!$C$1:$C$3144,0),MATCH('Joined Data'!M$1,'Raw Election Data'!$A$1:$AN$1,0))</f>
        <v>0.34573866242622547</v>
      </c>
      <c r="N3000">
        <f>INDEX('Raw Election Data'!$A$1:$AN$3144,MATCH($C3000&amp;" "&amp;$B3000,'Raw Election Data'!$C$1:$C$3144,0),MATCH('Joined Data'!N$1,'Raw Election Data'!$A$1:$AN$1,0))</f>
        <v>0.60083789486560046</v>
      </c>
      <c r="O3000">
        <f>INDEX('Raw Election Data'!$A$1:$AN$3144,MATCH($C3000&amp;" "&amp;$B3000,'Raw Election Data'!$C$1:$C$3144,0),MATCH('Joined Data'!O$1,'Raw Election Data'!$A$1:$AN$1,0))</f>
        <v>-8342</v>
      </c>
      <c r="P3000">
        <f>INDEX('Raw Election Data'!$A$1:$AN$3144,MATCH($C3000&amp;" "&amp;$B3000,'Raw Election Data'!$C$1:$C$3144,0),MATCH('Joined Data'!P$1,'Raw Election Data'!$A$1:$AN$1,0))</f>
        <v>8342</v>
      </c>
      <c r="Q3000">
        <f>INDEX('Raw Election Data'!$A$1:$AN$3144,MATCH($C3000&amp;" "&amp;$B3000,'Raw Election Data'!$C$1:$C$3144,0),MATCH('Joined Data'!Q$1,'Raw Election Data'!$A$1:$AN$1,0))</f>
        <v>-0.25509923243937499</v>
      </c>
      <c r="R3000">
        <f>INDEX('Raw Election Data'!$A$1:$AN$3144,MATCH($C3000&amp;" "&amp;$B3000,'Raw Election Data'!$C$1:$C$3144,0),MATCH('Joined Data'!R$1,'Raw Election Data'!$A$1:$AN$1,0))</f>
        <v>0.25509923243937499</v>
      </c>
    </row>
    <row r="3001" spans="1:18" ht="13.5" hidden="1" customHeight="1" x14ac:dyDescent="0.15">
      <c r="A3001" t="s">
        <v>424</v>
      </c>
      <c r="B3001" t="s">
        <v>7420</v>
      </c>
      <c r="C3001" t="str">
        <f>INDEX(FIPS!$A$1:$E$3236,MATCH($F3001,FIPS!$D$1:$D$3236,0),5)</f>
        <v>Calhoun County</v>
      </c>
      <c r="D3001" t="s">
        <v>425</v>
      </c>
      <c r="E3001" s="15" t="s">
        <v>12</v>
      </c>
      <c r="F3001" t="s">
        <v>7432</v>
      </c>
      <c r="G3001" t="s">
        <v>7784</v>
      </c>
      <c r="H3001" t="str">
        <f>IFERROR(VLOOKUP($G3001,'Team Colors'!$A:$B,2,0),"#c9c9c9")</f>
        <v>#ffb612</v>
      </c>
      <c r="I3001">
        <f>INDEX('Raw Election Data'!$A$1:$AN$3144,MATCH($C3001&amp;" "&amp;$B3001,'Raw Election Data'!$C$1:$C$3144,0),MATCH('Joined Data'!I$1,'Raw Election Data'!$A$1:$AN$1,0))</f>
        <v>7470</v>
      </c>
      <c r="J3001">
        <f>INDEX('Raw Election Data'!$A$1:$AN$3144,MATCH($C3001&amp;" "&amp;$B3001,'Raw Election Data'!$C$1:$C$3144,0),MATCH('Joined Data'!J$1,'Raw Election Data'!$A$1:$AN$1,0))</f>
        <v>456</v>
      </c>
      <c r="K3001">
        <f>INDEX('Raw Election Data'!$A$1:$AN$3144,MATCH($C3001&amp;" "&amp;$B3001,'Raw Election Data'!$C$1:$C$3144,0),MATCH('Joined Data'!K$1,'Raw Election Data'!$A$1:$AN$1,0))</f>
        <v>2023</v>
      </c>
      <c r="L3001">
        <f>INDEX('Raw Election Data'!$A$1:$AN$3144,MATCH($C3001&amp;" "&amp;$B3001,'Raw Election Data'!$C$1:$C$3144,0),MATCH('Joined Data'!L$1,'Raw Election Data'!$A$1:$AN$1,0))</f>
        <v>2604</v>
      </c>
      <c r="M3001">
        <f>INDEX('Raw Election Data'!$A$1:$AN$3144,MATCH($C3001&amp;" "&amp;$B3001,'Raw Election Data'!$C$1:$C$3144,0),MATCH('Joined Data'!M$1,'Raw Election Data'!$A$1:$AN$1,0))</f>
        <v>0.17511520737327188</v>
      </c>
      <c r="N3001">
        <f>INDEX('Raw Election Data'!$A$1:$AN$3144,MATCH($C3001&amp;" "&amp;$B3001,'Raw Election Data'!$C$1:$C$3144,0),MATCH('Joined Data'!N$1,'Raw Election Data'!$A$1:$AN$1,0))</f>
        <v>0.7768817204301075</v>
      </c>
      <c r="O3001">
        <f>INDEX('Raw Election Data'!$A$1:$AN$3144,MATCH($C3001&amp;" "&amp;$B3001,'Raw Election Data'!$C$1:$C$3144,0),MATCH('Joined Data'!O$1,'Raw Election Data'!$A$1:$AN$1,0))</f>
        <v>-1567</v>
      </c>
      <c r="P3001">
        <f>INDEX('Raw Election Data'!$A$1:$AN$3144,MATCH($C3001&amp;" "&amp;$B3001,'Raw Election Data'!$C$1:$C$3144,0),MATCH('Joined Data'!P$1,'Raw Election Data'!$A$1:$AN$1,0))</f>
        <v>1567</v>
      </c>
      <c r="Q3001">
        <f>INDEX('Raw Election Data'!$A$1:$AN$3144,MATCH($C3001&amp;" "&amp;$B3001,'Raw Election Data'!$C$1:$C$3144,0),MATCH('Joined Data'!Q$1,'Raw Election Data'!$A$1:$AN$1,0))</f>
        <v>-0.60176651305683559</v>
      </c>
      <c r="R3001">
        <f>INDEX('Raw Election Data'!$A$1:$AN$3144,MATCH($C3001&amp;" "&amp;$B3001,'Raw Election Data'!$C$1:$C$3144,0),MATCH('Joined Data'!R$1,'Raw Election Data'!$A$1:$AN$1,0))</f>
        <v>0.60176651305683559</v>
      </c>
    </row>
    <row r="3002" spans="1:18" ht="13.5" hidden="1" customHeight="1" x14ac:dyDescent="0.15">
      <c r="A3002" t="s">
        <v>424</v>
      </c>
      <c r="B3002" t="s">
        <v>7420</v>
      </c>
      <c r="C3002" t="str">
        <f>INDEX(FIPS!$A$1:$E$3236,MATCH($F3002,FIPS!$D$1:$D$3236,0),5)</f>
        <v>Clay County</v>
      </c>
      <c r="D3002" t="s">
        <v>425</v>
      </c>
      <c r="E3002" s="15" t="s">
        <v>13</v>
      </c>
      <c r="F3002" t="s">
        <v>7433</v>
      </c>
      <c r="G3002" t="s">
        <v>7784</v>
      </c>
      <c r="H3002" t="str">
        <f>IFERROR(VLOOKUP($G3002,'Team Colors'!$A:$B,2,0),"#c9c9c9")</f>
        <v>#ffb612</v>
      </c>
      <c r="I3002">
        <f>INDEX('Raw Election Data'!$A$1:$AN$3144,MATCH($C3002&amp;" "&amp;$B3002,'Raw Election Data'!$C$1:$C$3144,0),MATCH('Joined Data'!I$1,'Raw Election Data'!$A$1:$AN$1,0))</f>
        <v>8910</v>
      </c>
      <c r="J3002">
        <f>INDEX('Raw Election Data'!$A$1:$AN$3144,MATCH($C3002&amp;" "&amp;$B3002,'Raw Election Data'!$C$1:$C$3144,0),MATCH('Joined Data'!J$1,'Raw Election Data'!$A$1:$AN$1,0))</f>
        <v>566</v>
      </c>
      <c r="K3002">
        <f>INDEX('Raw Election Data'!$A$1:$AN$3144,MATCH($C3002&amp;" "&amp;$B3002,'Raw Election Data'!$C$1:$C$3144,0),MATCH('Joined Data'!K$1,'Raw Election Data'!$A$1:$AN$1,0))</f>
        <v>2289</v>
      </c>
      <c r="L3002">
        <f>INDEX('Raw Election Data'!$A$1:$AN$3144,MATCH($C3002&amp;" "&amp;$B3002,'Raw Election Data'!$C$1:$C$3144,0),MATCH('Joined Data'!L$1,'Raw Election Data'!$A$1:$AN$1,0))</f>
        <v>2958</v>
      </c>
      <c r="M3002">
        <f>INDEX('Raw Election Data'!$A$1:$AN$3144,MATCH($C3002&amp;" "&amp;$B3002,'Raw Election Data'!$C$1:$C$3144,0),MATCH('Joined Data'!M$1,'Raw Election Data'!$A$1:$AN$1,0))</f>
        <v>0.19134550371872888</v>
      </c>
      <c r="N3002">
        <f>INDEX('Raw Election Data'!$A$1:$AN$3144,MATCH($C3002&amp;" "&amp;$B3002,'Raw Election Data'!$C$1:$C$3144,0),MATCH('Joined Data'!N$1,'Raw Election Data'!$A$1:$AN$1,0))</f>
        <v>0.77383367139959436</v>
      </c>
      <c r="O3002">
        <f>INDEX('Raw Election Data'!$A$1:$AN$3144,MATCH($C3002&amp;" "&amp;$B3002,'Raw Election Data'!$C$1:$C$3144,0),MATCH('Joined Data'!O$1,'Raw Election Data'!$A$1:$AN$1,0))</f>
        <v>-1723</v>
      </c>
      <c r="P3002">
        <f>INDEX('Raw Election Data'!$A$1:$AN$3144,MATCH($C3002&amp;" "&amp;$B3002,'Raw Election Data'!$C$1:$C$3144,0),MATCH('Joined Data'!P$1,'Raw Election Data'!$A$1:$AN$1,0))</f>
        <v>1723</v>
      </c>
      <c r="Q3002">
        <f>INDEX('Raw Election Data'!$A$1:$AN$3144,MATCH($C3002&amp;" "&amp;$B3002,'Raw Election Data'!$C$1:$C$3144,0),MATCH('Joined Data'!Q$1,'Raw Election Data'!$A$1:$AN$1,0))</f>
        <v>-0.58248816768086553</v>
      </c>
      <c r="R3002">
        <f>INDEX('Raw Election Data'!$A$1:$AN$3144,MATCH($C3002&amp;" "&amp;$B3002,'Raw Election Data'!$C$1:$C$3144,0),MATCH('Joined Data'!R$1,'Raw Election Data'!$A$1:$AN$1,0))</f>
        <v>0.58248816768086553</v>
      </c>
    </row>
    <row r="3003" spans="1:18" ht="13.5" hidden="1" customHeight="1" x14ac:dyDescent="0.15">
      <c r="A3003" t="s">
        <v>424</v>
      </c>
      <c r="B3003" t="s">
        <v>7420</v>
      </c>
      <c r="C3003" t="str">
        <f>INDEX(FIPS!$A$1:$E$3236,MATCH($F3003,FIPS!$D$1:$D$3236,0),5)</f>
        <v>Doddridge County</v>
      </c>
      <c r="D3003" t="s">
        <v>425</v>
      </c>
      <c r="E3003" s="15" t="s">
        <v>14</v>
      </c>
      <c r="F3003" t="s">
        <v>7435</v>
      </c>
      <c r="G3003" t="s">
        <v>7784</v>
      </c>
      <c r="H3003" t="str">
        <f>IFERROR(VLOOKUP($G3003,'Team Colors'!$A:$B,2,0),"#c9c9c9")</f>
        <v>#ffb612</v>
      </c>
      <c r="I3003">
        <f>INDEX('Raw Election Data'!$A$1:$AN$3144,MATCH($C3003&amp;" "&amp;$B3003,'Raw Election Data'!$C$1:$C$3144,0),MATCH('Joined Data'!I$1,'Raw Election Data'!$A$1:$AN$1,0))</f>
        <v>8176</v>
      </c>
      <c r="J3003">
        <f>INDEX('Raw Election Data'!$A$1:$AN$3144,MATCH($C3003&amp;" "&amp;$B3003,'Raw Election Data'!$C$1:$C$3144,0),MATCH('Joined Data'!J$1,'Raw Election Data'!$A$1:$AN$1,0))</f>
        <v>360</v>
      </c>
      <c r="K3003">
        <f>INDEX('Raw Election Data'!$A$1:$AN$3144,MATCH($C3003&amp;" "&amp;$B3003,'Raw Election Data'!$C$1:$C$3144,0),MATCH('Joined Data'!K$1,'Raw Election Data'!$A$1:$AN$1,0))</f>
        <v>2347</v>
      </c>
      <c r="L3003">
        <f>INDEX('Raw Election Data'!$A$1:$AN$3144,MATCH($C3003&amp;" "&amp;$B3003,'Raw Election Data'!$C$1:$C$3144,0),MATCH('Joined Data'!L$1,'Raw Election Data'!$A$1:$AN$1,0))</f>
        <v>2826</v>
      </c>
      <c r="M3003">
        <f>INDEX('Raw Election Data'!$A$1:$AN$3144,MATCH($C3003&amp;" "&amp;$B3003,'Raw Election Data'!$C$1:$C$3144,0),MATCH('Joined Data'!M$1,'Raw Election Data'!$A$1:$AN$1,0))</f>
        <v>0.12738853503184713</v>
      </c>
      <c r="N3003">
        <f>INDEX('Raw Election Data'!$A$1:$AN$3144,MATCH($C3003&amp;" "&amp;$B3003,'Raw Election Data'!$C$1:$C$3144,0),MATCH('Joined Data'!N$1,'Raw Election Data'!$A$1:$AN$1,0))</f>
        <v>0.83050247699929225</v>
      </c>
      <c r="O3003">
        <f>INDEX('Raw Election Data'!$A$1:$AN$3144,MATCH($C3003&amp;" "&amp;$B3003,'Raw Election Data'!$C$1:$C$3144,0),MATCH('Joined Data'!O$1,'Raw Election Data'!$A$1:$AN$1,0))</f>
        <v>-1987</v>
      </c>
      <c r="P3003">
        <f>INDEX('Raw Election Data'!$A$1:$AN$3144,MATCH($C3003&amp;" "&amp;$B3003,'Raw Election Data'!$C$1:$C$3144,0),MATCH('Joined Data'!P$1,'Raw Election Data'!$A$1:$AN$1,0))</f>
        <v>1987</v>
      </c>
      <c r="Q3003">
        <f>INDEX('Raw Election Data'!$A$1:$AN$3144,MATCH($C3003&amp;" "&amp;$B3003,'Raw Election Data'!$C$1:$C$3144,0),MATCH('Joined Data'!Q$1,'Raw Election Data'!$A$1:$AN$1,0))</f>
        <v>-0.70311394196744514</v>
      </c>
      <c r="R3003">
        <f>INDEX('Raw Election Data'!$A$1:$AN$3144,MATCH($C3003&amp;" "&amp;$B3003,'Raw Election Data'!$C$1:$C$3144,0),MATCH('Joined Data'!R$1,'Raw Election Data'!$A$1:$AN$1,0))</f>
        <v>0.70311394196744514</v>
      </c>
    </row>
    <row r="3004" spans="1:18" ht="13.5" hidden="1" customHeight="1" x14ac:dyDescent="0.15">
      <c r="A3004" t="s">
        <v>424</v>
      </c>
      <c r="B3004" t="s">
        <v>7420</v>
      </c>
      <c r="C3004" t="str">
        <f>INDEX(FIPS!$A$1:$E$3236,MATCH($F3004,FIPS!$D$1:$D$3236,0),5)</f>
        <v>Fayette County</v>
      </c>
      <c r="D3004" t="s">
        <v>425</v>
      </c>
      <c r="E3004" s="15" t="s">
        <v>15</v>
      </c>
      <c r="F3004" t="s">
        <v>7438</v>
      </c>
      <c r="G3004" t="s">
        <v>7784</v>
      </c>
      <c r="H3004" t="str">
        <f>IFERROR(VLOOKUP($G3004,'Team Colors'!$A:$B,2,0),"#c9c9c9")</f>
        <v>#ffb612</v>
      </c>
      <c r="I3004">
        <f>INDEX('Raw Election Data'!$A$1:$AN$3144,MATCH($C3004&amp;" "&amp;$B3004,'Raw Election Data'!$C$1:$C$3144,0),MATCH('Joined Data'!I$1,'Raw Election Data'!$A$1:$AN$1,0))</f>
        <v>44997</v>
      </c>
      <c r="J3004">
        <f>INDEX('Raw Election Data'!$A$1:$AN$3144,MATCH($C3004&amp;" "&amp;$B3004,'Raw Election Data'!$C$1:$C$3144,0),MATCH('Joined Data'!J$1,'Raw Election Data'!$A$1:$AN$1,0))</f>
        <v>4246</v>
      </c>
      <c r="K3004">
        <f>INDEX('Raw Election Data'!$A$1:$AN$3144,MATCH($C3004&amp;" "&amp;$B3004,'Raw Election Data'!$C$1:$C$3144,0),MATCH('Joined Data'!K$1,'Raw Election Data'!$A$1:$AN$1,0))</f>
        <v>10263</v>
      </c>
      <c r="L3004">
        <f>INDEX('Raw Election Data'!$A$1:$AN$3144,MATCH($C3004&amp;" "&amp;$B3004,'Raw Election Data'!$C$1:$C$3144,0),MATCH('Joined Data'!L$1,'Raw Election Data'!$A$1:$AN$1,0))</f>
        <v>15187</v>
      </c>
      <c r="M3004">
        <f>INDEX('Raw Election Data'!$A$1:$AN$3144,MATCH($C3004&amp;" "&amp;$B3004,'Raw Election Data'!$C$1:$C$3144,0),MATCH('Joined Data'!M$1,'Raw Election Data'!$A$1:$AN$1,0))</f>
        <v>0.27958122078093106</v>
      </c>
      <c r="N3004">
        <f>INDEX('Raw Election Data'!$A$1:$AN$3144,MATCH($C3004&amp;" "&amp;$B3004,'Raw Election Data'!$C$1:$C$3144,0),MATCH('Joined Data'!N$1,'Raw Election Data'!$A$1:$AN$1,0))</f>
        <v>0.67577533416738</v>
      </c>
      <c r="O3004">
        <f>INDEX('Raw Election Data'!$A$1:$AN$3144,MATCH($C3004&amp;" "&amp;$B3004,'Raw Election Data'!$C$1:$C$3144,0),MATCH('Joined Data'!O$1,'Raw Election Data'!$A$1:$AN$1,0))</f>
        <v>-6017</v>
      </c>
      <c r="P3004">
        <f>INDEX('Raw Election Data'!$A$1:$AN$3144,MATCH($C3004&amp;" "&amp;$B3004,'Raw Election Data'!$C$1:$C$3144,0),MATCH('Joined Data'!P$1,'Raw Election Data'!$A$1:$AN$1,0))</f>
        <v>6017</v>
      </c>
      <c r="Q3004">
        <f>INDEX('Raw Election Data'!$A$1:$AN$3144,MATCH($C3004&amp;" "&amp;$B3004,'Raw Election Data'!$C$1:$C$3144,0),MATCH('Joined Data'!Q$1,'Raw Election Data'!$A$1:$AN$1,0))</f>
        <v>-0.39619411338644894</v>
      </c>
      <c r="R3004">
        <f>INDEX('Raw Election Data'!$A$1:$AN$3144,MATCH($C3004&amp;" "&amp;$B3004,'Raw Election Data'!$C$1:$C$3144,0),MATCH('Joined Data'!R$1,'Raw Election Data'!$A$1:$AN$1,0))</f>
        <v>0.39619411338644894</v>
      </c>
    </row>
    <row r="3005" spans="1:18" ht="13.5" hidden="1" customHeight="1" x14ac:dyDescent="0.15">
      <c r="A3005" t="s">
        <v>424</v>
      </c>
      <c r="B3005" t="s">
        <v>7420</v>
      </c>
      <c r="C3005" t="str">
        <f>INDEX(FIPS!$A$1:$E$3236,MATCH($F3005,FIPS!$D$1:$D$3236,0),5)</f>
        <v>Gilmer County</v>
      </c>
      <c r="D3005" t="s">
        <v>425</v>
      </c>
      <c r="E3005" s="15" t="s">
        <v>16</v>
      </c>
      <c r="F3005" t="s">
        <v>7441</v>
      </c>
      <c r="G3005" t="s">
        <v>7784</v>
      </c>
      <c r="H3005" t="str">
        <f>IFERROR(VLOOKUP($G3005,'Team Colors'!$A:$B,2,0),"#c9c9c9")</f>
        <v>#ffb612</v>
      </c>
      <c r="I3005">
        <f>INDEX('Raw Election Data'!$A$1:$AN$3144,MATCH($C3005&amp;" "&amp;$B3005,'Raw Election Data'!$C$1:$C$3144,0),MATCH('Joined Data'!I$1,'Raw Election Data'!$A$1:$AN$1,0))</f>
        <v>8518</v>
      </c>
      <c r="J3005">
        <f>INDEX('Raw Election Data'!$A$1:$AN$3144,MATCH($C3005&amp;" "&amp;$B3005,'Raw Election Data'!$C$1:$C$3144,0),MATCH('Joined Data'!J$1,'Raw Election Data'!$A$1:$AN$1,0))</f>
        <v>537</v>
      </c>
      <c r="K3005">
        <f>INDEX('Raw Election Data'!$A$1:$AN$3144,MATCH($C3005&amp;" "&amp;$B3005,'Raw Election Data'!$C$1:$C$3144,0),MATCH('Joined Data'!K$1,'Raw Election Data'!$A$1:$AN$1,0))</f>
        <v>1889</v>
      </c>
      <c r="L3005">
        <f>INDEX('Raw Election Data'!$A$1:$AN$3144,MATCH($C3005&amp;" "&amp;$B3005,'Raw Election Data'!$C$1:$C$3144,0),MATCH('Joined Data'!L$1,'Raw Election Data'!$A$1:$AN$1,0))</f>
        <v>2528</v>
      </c>
      <c r="M3005">
        <f>INDEX('Raw Election Data'!$A$1:$AN$3144,MATCH($C3005&amp;" "&amp;$B3005,'Raw Election Data'!$C$1:$C$3144,0),MATCH('Joined Data'!M$1,'Raw Election Data'!$A$1:$AN$1,0))</f>
        <v>0.21242088607594936</v>
      </c>
      <c r="N3005">
        <f>INDEX('Raw Election Data'!$A$1:$AN$3144,MATCH($C3005&amp;" "&amp;$B3005,'Raw Election Data'!$C$1:$C$3144,0),MATCH('Joined Data'!N$1,'Raw Election Data'!$A$1:$AN$1,0))</f>
        <v>0.74723101265822789</v>
      </c>
      <c r="O3005">
        <f>INDEX('Raw Election Data'!$A$1:$AN$3144,MATCH($C3005&amp;" "&amp;$B3005,'Raw Election Data'!$C$1:$C$3144,0),MATCH('Joined Data'!O$1,'Raw Election Data'!$A$1:$AN$1,0))</f>
        <v>-1352</v>
      </c>
      <c r="P3005">
        <f>INDEX('Raw Election Data'!$A$1:$AN$3144,MATCH($C3005&amp;" "&amp;$B3005,'Raw Election Data'!$C$1:$C$3144,0),MATCH('Joined Data'!P$1,'Raw Election Data'!$A$1:$AN$1,0))</f>
        <v>1352</v>
      </c>
      <c r="Q3005">
        <f>INDEX('Raw Election Data'!$A$1:$AN$3144,MATCH($C3005&amp;" "&amp;$B3005,'Raw Election Data'!$C$1:$C$3144,0),MATCH('Joined Data'!Q$1,'Raw Election Data'!$A$1:$AN$1,0))</f>
        <v>-0.53481012658227856</v>
      </c>
      <c r="R3005">
        <f>INDEX('Raw Election Data'!$A$1:$AN$3144,MATCH($C3005&amp;" "&amp;$B3005,'Raw Election Data'!$C$1:$C$3144,0),MATCH('Joined Data'!R$1,'Raw Election Data'!$A$1:$AN$1,0))</f>
        <v>0.53481012658227856</v>
      </c>
    </row>
    <row r="3006" spans="1:18" ht="13.5" hidden="1" customHeight="1" x14ac:dyDescent="0.15">
      <c r="A3006" t="s">
        <v>424</v>
      </c>
      <c r="B3006" t="s">
        <v>7420</v>
      </c>
      <c r="C3006" t="str">
        <f>INDEX(FIPS!$A$1:$E$3236,MATCH($F3006,FIPS!$D$1:$D$3236,0),5)</f>
        <v>Grant County</v>
      </c>
      <c r="D3006" t="s">
        <v>425</v>
      </c>
      <c r="E3006" s="15" t="s">
        <v>17</v>
      </c>
      <c r="F3006" t="s">
        <v>7442</v>
      </c>
      <c r="G3006" t="s">
        <v>7784</v>
      </c>
      <c r="H3006" t="str">
        <f>IFERROR(VLOOKUP($G3006,'Team Colors'!$A:$B,2,0),"#c9c9c9")</f>
        <v>#ffb612</v>
      </c>
      <c r="I3006">
        <f>INDEX('Raw Election Data'!$A$1:$AN$3144,MATCH($C3006&amp;" "&amp;$B3006,'Raw Election Data'!$C$1:$C$3144,0),MATCH('Joined Data'!I$1,'Raw Election Data'!$A$1:$AN$1,0))</f>
        <v>11766</v>
      </c>
      <c r="J3006">
        <f>INDEX('Raw Election Data'!$A$1:$AN$3144,MATCH($C3006&amp;" "&amp;$B3006,'Raw Election Data'!$C$1:$C$3144,0),MATCH('Joined Data'!J$1,'Raw Election Data'!$A$1:$AN$1,0))</f>
        <v>510</v>
      </c>
      <c r="K3006">
        <f>INDEX('Raw Election Data'!$A$1:$AN$3144,MATCH($C3006&amp;" "&amp;$B3006,'Raw Election Data'!$C$1:$C$3144,0),MATCH('Joined Data'!K$1,'Raw Election Data'!$A$1:$AN$1,0))</f>
        <v>4338</v>
      </c>
      <c r="L3006">
        <f>INDEX('Raw Election Data'!$A$1:$AN$3144,MATCH($C3006&amp;" "&amp;$B3006,'Raw Election Data'!$C$1:$C$3144,0),MATCH('Joined Data'!L$1,'Raw Election Data'!$A$1:$AN$1,0))</f>
        <v>4945</v>
      </c>
      <c r="M3006">
        <f>INDEX('Raw Election Data'!$A$1:$AN$3144,MATCH($C3006&amp;" "&amp;$B3006,'Raw Election Data'!$C$1:$C$3144,0),MATCH('Joined Data'!M$1,'Raw Election Data'!$A$1:$AN$1,0))</f>
        <v>0.10313447927199192</v>
      </c>
      <c r="N3006">
        <f>INDEX('Raw Election Data'!$A$1:$AN$3144,MATCH($C3006&amp;" "&amp;$B3006,'Raw Election Data'!$C$1:$C$3144,0),MATCH('Joined Data'!N$1,'Raw Election Data'!$A$1:$AN$1,0))</f>
        <v>0.87724974721941351</v>
      </c>
      <c r="O3006">
        <f>INDEX('Raw Election Data'!$A$1:$AN$3144,MATCH($C3006&amp;" "&amp;$B3006,'Raw Election Data'!$C$1:$C$3144,0),MATCH('Joined Data'!O$1,'Raw Election Data'!$A$1:$AN$1,0))</f>
        <v>-3828</v>
      </c>
      <c r="P3006">
        <f>INDEX('Raw Election Data'!$A$1:$AN$3144,MATCH($C3006&amp;" "&amp;$B3006,'Raw Election Data'!$C$1:$C$3144,0),MATCH('Joined Data'!P$1,'Raw Election Data'!$A$1:$AN$1,0))</f>
        <v>3828</v>
      </c>
      <c r="Q3006">
        <f>INDEX('Raw Election Data'!$A$1:$AN$3144,MATCH($C3006&amp;" "&amp;$B3006,'Raw Election Data'!$C$1:$C$3144,0),MATCH('Joined Data'!Q$1,'Raw Election Data'!$A$1:$AN$1,0))</f>
        <v>-0.77411526794742158</v>
      </c>
      <c r="R3006">
        <f>INDEX('Raw Election Data'!$A$1:$AN$3144,MATCH($C3006&amp;" "&amp;$B3006,'Raw Election Data'!$C$1:$C$3144,0),MATCH('Joined Data'!R$1,'Raw Election Data'!$A$1:$AN$1,0))</f>
        <v>0.77411526794742158</v>
      </c>
    </row>
    <row r="3007" spans="1:18" ht="13.5" hidden="1" customHeight="1" x14ac:dyDescent="0.15">
      <c r="A3007" t="s">
        <v>424</v>
      </c>
      <c r="B3007" t="s">
        <v>7420</v>
      </c>
      <c r="C3007" t="str">
        <f>INDEX(FIPS!$A$1:$E$3236,MATCH($F3007,FIPS!$D$1:$D$3236,0),5)</f>
        <v>Greenbrier County</v>
      </c>
      <c r="D3007" t="s">
        <v>425</v>
      </c>
      <c r="E3007" s="15" t="s">
        <v>18</v>
      </c>
      <c r="F3007" t="s">
        <v>7444</v>
      </c>
      <c r="G3007" t="s">
        <v>7784</v>
      </c>
      <c r="H3007" t="str">
        <f>IFERROR(VLOOKUP($G3007,'Team Colors'!$A:$B,2,0),"#c9c9c9")</f>
        <v>#ffb612</v>
      </c>
      <c r="I3007">
        <f>INDEX('Raw Election Data'!$A$1:$AN$3144,MATCH($C3007&amp;" "&amp;$B3007,'Raw Election Data'!$C$1:$C$3144,0),MATCH('Joined Data'!I$1,'Raw Election Data'!$A$1:$AN$1,0))</f>
        <v>35516</v>
      </c>
      <c r="J3007">
        <f>INDEX('Raw Election Data'!$A$1:$AN$3144,MATCH($C3007&amp;" "&amp;$B3007,'Raw Election Data'!$C$1:$C$3144,0),MATCH('Joined Data'!J$1,'Raw Election Data'!$A$1:$AN$1,0))</f>
        <v>3743</v>
      </c>
      <c r="K3007">
        <f>INDEX('Raw Election Data'!$A$1:$AN$3144,MATCH($C3007&amp;" "&amp;$B3007,'Raw Election Data'!$C$1:$C$3144,0),MATCH('Joined Data'!K$1,'Raw Election Data'!$A$1:$AN$1,0))</f>
        <v>9499</v>
      </c>
      <c r="L3007">
        <f>INDEX('Raw Election Data'!$A$1:$AN$3144,MATCH($C3007&amp;" "&amp;$B3007,'Raw Election Data'!$C$1:$C$3144,0),MATCH('Joined Data'!L$1,'Raw Election Data'!$A$1:$AN$1,0))</f>
        <v>13984</v>
      </c>
      <c r="M3007">
        <f>INDEX('Raw Election Data'!$A$1:$AN$3144,MATCH($C3007&amp;" "&amp;$B3007,'Raw Election Data'!$C$1:$C$3144,0),MATCH('Joined Data'!M$1,'Raw Election Data'!$A$1:$AN$1,0))</f>
        <v>0.26766304347826086</v>
      </c>
      <c r="N3007">
        <f>INDEX('Raw Election Data'!$A$1:$AN$3144,MATCH($C3007&amp;" "&amp;$B3007,'Raw Election Data'!$C$1:$C$3144,0),MATCH('Joined Data'!N$1,'Raw Election Data'!$A$1:$AN$1,0))</f>
        <v>0.67927631578947367</v>
      </c>
      <c r="O3007">
        <f>INDEX('Raw Election Data'!$A$1:$AN$3144,MATCH($C3007&amp;" "&amp;$B3007,'Raw Election Data'!$C$1:$C$3144,0),MATCH('Joined Data'!O$1,'Raw Election Data'!$A$1:$AN$1,0))</f>
        <v>-5756</v>
      </c>
      <c r="P3007">
        <f>INDEX('Raw Election Data'!$A$1:$AN$3144,MATCH($C3007&amp;" "&amp;$B3007,'Raw Election Data'!$C$1:$C$3144,0),MATCH('Joined Data'!P$1,'Raw Election Data'!$A$1:$AN$1,0))</f>
        <v>5756</v>
      </c>
      <c r="Q3007">
        <f>INDEX('Raw Election Data'!$A$1:$AN$3144,MATCH($C3007&amp;" "&amp;$B3007,'Raw Election Data'!$C$1:$C$3144,0),MATCH('Joined Data'!Q$1,'Raw Election Data'!$A$1:$AN$1,0))</f>
        <v>-0.41161327231121281</v>
      </c>
      <c r="R3007">
        <f>INDEX('Raw Election Data'!$A$1:$AN$3144,MATCH($C3007&amp;" "&amp;$B3007,'Raw Election Data'!$C$1:$C$3144,0),MATCH('Joined Data'!R$1,'Raw Election Data'!$A$1:$AN$1,0))</f>
        <v>0.41161327231121281</v>
      </c>
    </row>
    <row r="3008" spans="1:18" ht="13.5" hidden="1" customHeight="1" x14ac:dyDescent="0.15">
      <c r="A3008" t="s">
        <v>424</v>
      </c>
      <c r="B3008" t="s">
        <v>7420</v>
      </c>
      <c r="C3008" t="str">
        <f>INDEX(FIPS!$A$1:$E$3236,MATCH($F3008,FIPS!$D$1:$D$3236,0),5)</f>
        <v>Hampshire County</v>
      </c>
      <c r="D3008" t="s">
        <v>425</v>
      </c>
      <c r="E3008" s="15" t="s">
        <v>19</v>
      </c>
      <c r="F3008" t="s">
        <v>7445</v>
      </c>
      <c r="G3008" t="s">
        <v>7784</v>
      </c>
      <c r="H3008" t="str">
        <f>IFERROR(VLOOKUP($G3008,'Team Colors'!$A:$B,2,0),"#c9c9c9")</f>
        <v>#ffb612</v>
      </c>
      <c r="I3008">
        <f>INDEX('Raw Election Data'!$A$1:$AN$3144,MATCH($C3008&amp;" "&amp;$B3008,'Raw Election Data'!$C$1:$C$3144,0),MATCH('Joined Data'!I$1,'Raw Election Data'!$A$1:$AN$1,0))</f>
        <v>23353</v>
      </c>
      <c r="J3008">
        <f>INDEX('Raw Election Data'!$A$1:$AN$3144,MATCH($C3008&amp;" "&amp;$B3008,'Raw Election Data'!$C$1:$C$3144,0),MATCH('Joined Data'!J$1,'Raw Election Data'!$A$1:$AN$1,0))</f>
        <v>1576</v>
      </c>
      <c r="K3008">
        <f>INDEX('Raw Election Data'!$A$1:$AN$3144,MATCH($C3008&amp;" "&amp;$B3008,'Raw Election Data'!$C$1:$C$3144,0),MATCH('Joined Data'!K$1,'Raw Election Data'!$A$1:$AN$1,0))</f>
        <v>6646</v>
      </c>
      <c r="L3008">
        <f>INDEX('Raw Election Data'!$A$1:$AN$3144,MATCH($C3008&amp;" "&amp;$B3008,'Raw Election Data'!$C$1:$C$3144,0),MATCH('Joined Data'!L$1,'Raw Election Data'!$A$1:$AN$1,0))</f>
        <v>8557</v>
      </c>
      <c r="M3008">
        <f>INDEX('Raw Election Data'!$A$1:$AN$3144,MATCH($C3008&amp;" "&amp;$B3008,'Raw Election Data'!$C$1:$C$3144,0),MATCH('Joined Data'!M$1,'Raw Election Data'!$A$1:$AN$1,0))</f>
        <v>0.18417669744069184</v>
      </c>
      <c r="N3008">
        <f>INDEX('Raw Election Data'!$A$1:$AN$3144,MATCH($C3008&amp;" "&amp;$B3008,'Raw Election Data'!$C$1:$C$3144,0),MATCH('Joined Data'!N$1,'Raw Election Data'!$A$1:$AN$1,0))</f>
        <v>0.77667406801449101</v>
      </c>
      <c r="O3008">
        <f>INDEX('Raw Election Data'!$A$1:$AN$3144,MATCH($C3008&amp;" "&amp;$B3008,'Raw Election Data'!$C$1:$C$3144,0),MATCH('Joined Data'!O$1,'Raw Election Data'!$A$1:$AN$1,0))</f>
        <v>-5070</v>
      </c>
      <c r="P3008">
        <f>INDEX('Raw Election Data'!$A$1:$AN$3144,MATCH($C3008&amp;" "&amp;$B3008,'Raw Election Data'!$C$1:$C$3144,0),MATCH('Joined Data'!P$1,'Raw Election Data'!$A$1:$AN$1,0))</f>
        <v>5070</v>
      </c>
      <c r="Q3008">
        <f>INDEX('Raw Election Data'!$A$1:$AN$3144,MATCH($C3008&amp;" "&amp;$B3008,'Raw Election Data'!$C$1:$C$3144,0),MATCH('Joined Data'!Q$1,'Raw Election Data'!$A$1:$AN$1,0))</f>
        <v>-0.59249737057379914</v>
      </c>
      <c r="R3008">
        <f>INDEX('Raw Election Data'!$A$1:$AN$3144,MATCH($C3008&amp;" "&amp;$B3008,'Raw Election Data'!$C$1:$C$3144,0),MATCH('Joined Data'!R$1,'Raw Election Data'!$A$1:$AN$1,0))</f>
        <v>0.59249737057379914</v>
      </c>
    </row>
    <row r="3009" spans="1:18" ht="13.5" hidden="1" customHeight="1" x14ac:dyDescent="0.15">
      <c r="A3009" t="s">
        <v>424</v>
      </c>
      <c r="B3009" t="s">
        <v>7420</v>
      </c>
      <c r="C3009" t="str">
        <f>INDEX(FIPS!$A$1:$E$3236,MATCH($F3009,FIPS!$D$1:$D$3236,0),5)</f>
        <v>Hancock County</v>
      </c>
      <c r="D3009" t="s">
        <v>425</v>
      </c>
      <c r="E3009" s="15" t="s">
        <v>20</v>
      </c>
      <c r="F3009" t="s">
        <v>7446</v>
      </c>
      <c r="G3009" t="s">
        <v>7784</v>
      </c>
      <c r="H3009" t="str">
        <f>IFERROR(VLOOKUP($G3009,'Team Colors'!$A:$B,2,0),"#c9c9c9")</f>
        <v>#ffb612</v>
      </c>
      <c r="I3009">
        <f>INDEX('Raw Election Data'!$A$1:$AN$3144,MATCH($C3009&amp;" "&amp;$B3009,'Raw Election Data'!$C$1:$C$3144,0),MATCH('Joined Data'!I$1,'Raw Election Data'!$A$1:$AN$1,0))</f>
        <v>29815</v>
      </c>
      <c r="J3009">
        <f>INDEX('Raw Election Data'!$A$1:$AN$3144,MATCH($C3009&amp;" "&amp;$B3009,'Raw Election Data'!$C$1:$C$3144,0),MATCH('Joined Data'!J$1,'Raw Election Data'!$A$1:$AN$1,0))</f>
        <v>3247</v>
      </c>
      <c r="K3009">
        <f>INDEX('Raw Election Data'!$A$1:$AN$3144,MATCH($C3009&amp;" "&amp;$B3009,'Raw Election Data'!$C$1:$C$3144,0),MATCH('Joined Data'!K$1,'Raw Election Data'!$A$1:$AN$1,0))</f>
        <v>8870</v>
      </c>
      <c r="L3009">
        <f>INDEX('Raw Election Data'!$A$1:$AN$3144,MATCH($C3009&amp;" "&amp;$B3009,'Raw Election Data'!$C$1:$C$3144,0),MATCH('Joined Data'!L$1,'Raw Election Data'!$A$1:$AN$1,0))</f>
        <v>12642</v>
      </c>
      <c r="M3009">
        <f>INDEX('Raw Election Data'!$A$1:$AN$3144,MATCH($C3009&amp;" "&amp;$B3009,'Raw Election Data'!$C$1:$C$3144,0),MATCH('Joined Data'!M$1,'Raw Election Data'!$A$1:$AN$1,0))</f>
        <v>0.2568422717924379</v>
      </c>
      <c r="N3009">
        <f>INDEX('Raw Election Data'!$A$1:$AN$3144,MATCH($C3009&amp;" "&amp;$B3009,'Raw Election Data'!$C$1:$C$3144,0),MATCH('Joined Data'!N$1,'Raw Election Data'!$A$1:$AN$1,0))</f>
        <v>0.70162948900490429</v>
      </c>
      <c r="O3009">
        <f>INDEX('Raw Election Data'!$A$1:$AN$3144,MATCH($C3009&amp;" "&amp;$B3009,'Raw Election Data'!$C$1:$C$3144,0),MATCH('Joined Data'!O$1,'Raw Election Data'!$A$1:$AN$1,0))</f>
        <v>-5623</v>
      </c>
      <c r="P3009">
        <f>INDEX('Raw Election Data'!$A$1:$AN$3144,MATCH($C3009&amp;" "&amp;$B3009,'Raw Election Data'!$C$1:$C$3144,0),MATCH('Joined Data'!P$1,'Raw Election Data'!$A$1:$AN$1,0))</f>
        <v>5623</v>
      </c>
      <c r="Q3009">
        <f>INDEX('Raw Election Data'!$A$1:$AN$3144,MATCH($C3009&amp;" "&amp;$B3009,'Raw Election Data'!$C$1:$C$3144,0),MATCH('Joined Data'!Q$1,'Raw Election Data'!$A$1:$AN$1,0))</f>
        <v>-0.44478721721246639</v>
      </c>
      <c r="R3009">
        <f>INDEX('Raw Election Data'!$A$1:$AN$3144,MATCH($C3009&amp;" "&amp;$B3009,'Raw Election Data'!$C$1:$C$3144,0),MATCH('Joined Data'!R$1,'Raw Election Data'!$A$1:$AN$1,0))</f>
        <v>0.44478721721246639</v>
      </c>
    </row>
    <row r="3010" spans="1:18" ht="13.5" hidden="1" customHeight="1" x14ac:dyDescent="0.15">
      <c r="A3010" t="s">
        <v>424</v>
      </c>
      <c r="B3010" t="s">
        <v>7420</v>
      </c>
      <c r="C3010" t="str">
        <f>INDEX(FIPS!$A$1:$E$3236,MATCH($F3010,FIPS!$D$1:$D$3236,0),5)</f>
        <v>Hardy County</v>
      </c>
      <c r="D3010" t="s">
        <v>425</v>
      </c>
      <c r="E3010" s="15" t="s">
        <v>21</v>
      </c>
      <c r="F3010" t="s">
        <v>7448</v>
      </c>
      <c r="G3010" t="s">
        <v>7784</v>
      </c>
      <c r="H3010" t="str">
        <f>IFERROR(VLOOKUP($G3010,'Team Colors'!$A:$B,2,0),"#c9c9c9")</f>
        <v>#ffb612</v>
      </c>
      <c r="I3010">
        <f>INDEX('Raw Election Data'!$A$1:$AN$3144,MATCH($C3010&amp;" "&amp;$B3010,'Raw Election Data'!$C$1:$C$3144,0),MATCH('Joined Data'!I$1,'Raw Election Data'!$A$1:$AN$1,0))</f>
        <v>13852</v>
      </c>
      <c r="J3010">
        <f>INDEX('Raw Election Data'!$A$1:$AN$3144,MATCH($C3010&amp;" "&amp;$B3010,'Raw Election Data'!$C$1:$C$3144,0),MATCH('Joined Data'!J$1,'Raw Election Data'!$A$1:$AN$1,0))</f>
        <v>1249</v>
      </c>
      <c r="K3010">
        <f>INDEX('Raw Election Data'!$A$1:$AN$3144,MATCH($C3010&amp;" "&amp;$B3010,'Raw Election Data'!$C$1:$C$3144,0),MATCH('Joined Data'!K$1,'Raw Election Data'!$A$1:$AN$1,0))</f>
        <v>4544</v>
      </c>
      <c r="L3010">
        <f>INDEX('Raw Election Data'!$A$1:$AN$3144,MATCH($C3010&amp;" "&amp;$B3010,'Raw Election Data'!$C$1:$C$3144,0),MATCH('Joined Data'!L$1,'Raw Election Data'!$A$1:$AN$1,0))</f>
        <v>6022</v>
      </c>
      <c r="M3010">
        <f>INDEX('Raw Election Data'!$A$1:$AN$3144,MATCH($C3010&amp;" "&amp;$B3010,'Raw Election Data'!$C$1:$C$3144,0),MATCH('Joined Data'!M$1,'Raw Election Data'!$A$1:$AN$1,0))</f>
        <v>0.2074061773497177</v>
      </c>
      <c r="N3010">
        <f>INDEX('Raw Election Data'!$A$1:$AN$3144,MATCH($C3010&amp;" "&amp;$B3010,'Raw Election Data'!$C$1:$C$3144,0),MATCH('Joined Data'!N$1,'Raw Election Data'!$A$1:$AN$1,0))</f>
        <v>0.75456658917303221</v>
      </c>
      <c r="O3010">
        <f>INDEX('Raw Election Data'!$A$1:$AN$3144,MATCH($C3010&amp;" "&amp;$B3010,'Raw Election Data'!$C$1:$C$3144,0),MATCH('Joined Data'!O$1,'Raw Election Data'!$A$1:$AN$1,0))</f>
        <v>-3295</v>
      </c>
      <c r="P3010">
        <f>INDEX('Raw Election Data'!$A$1:$AN$3144,MATCH($C3010&amp;" "&amp;$B3010,'Raw Election Data'!$C$1:$C$3144,0),MATCH('Joined Data'!P$1,'Raw Election Data'!$A$1:$AN$1,0))</f>
        <v>3295</v>
      </c>
      <c r="Q3010">
        <f>INDEX('Raw Election Data'!$A$1:$AN$3144,MATCH($C3010&amp;" "&amp;$B3010,'Raw Election Data'!$C$1:$C$3144,0),MATCH('Joined Data'!Q$1,'Raw Election Data'!$A$1:$AN$1,0))</f>
        <v>-0.54716041182331454</v>
      </c>
      <c r="R3010">
        <f>INDEX('Raw Election Data'!$A$1:$AN$3144,MATCH($C3010&amp;" "&amp;$B3010,'Raw Election Data'!$C$1:$C$3144,0),MATCH('Joined Data'!R$1,'Raw Election Data'!$A$1:$AN$1,0))</f>
        <v>0.54716041182331454</v>
      </c>
    </row>
    <row r="3011" spans="1:18" ht="13.5" hidden="1" customHeight="1" x14ac:dyDescent="0.15">
      <c r="A3011" t="s">
        <v>424</v>
      </c>
      <c r="B3011" t="s">
        <v>7420</v>
      </c>
      <c r="C3011" t="str">
        <f>INDEX(FIPS!$A$1:$E$3236,MATCH($F3011,FIPS!$D$1:$D$3236,0),5)</f>
        <v>Harrison County</v>
      </c>
      <c r="D3011" t="s">
        <v>425</v>
      </c>
      <c r="E3011" s="15" t="s">
        <v>22</v>
      </c>
      <c r="F3011" t="s">
        <v>7449</v>
      </c>
      <c r="G3011" t="s">
        <v>7784</v>
      </c>
      <c r="H3011" t="str">
        <f>IFERROR(VLOOKUP($G3011,'Team Colors'!$A:$B,2,0),"#c9c9c9")</f>
        <v>#ffb612</v>
      </c>
      <c r="I3011">
        <f>INDEX('Raw Election Data'!$A$1:$AN$3144,MATCH($C3011&amp;" "&amp;$B3011,'Raw Election Data'!$C$1:$C$3144,0),MATCH('Joined Data'!I$1,'Raw Election Data'!$A$1:$AN$1,0))</f>
        <v>68714</v>
      </c>
      <c r="J3011">
        <f>INDEX('Raw Election Data'!$A$1:$AN$3144,MATCH($C3011&amp;" "&amp;$B3011,'Raw Election Data'!$C$1:$C$3144,0),MATCH('Joined Data'!J$1,'Raw Election Data'!$A$1:$AN$1,0))</f>
        <v>7675</v>
      </c>
      <c r="K3011">
        <f>INDEX('Raw Election Data'!$A$1:$AN$3144,MATCH($C3011&amp;" "&amp;$B3011,'Raw Election Data'!$C$1:$C$3144,0),MATCH('Joined Data'!K$1,'Raw Election Data'!$A$1:$AN$1,0))</f>
        <v>18687</v>
      </c>
      <c r="L3011">
        <f>INDEX('Raw Election Data'!$A$1:$AN$3144,MATCH($C3011&amp;" "&amp;$B3011,'Raw Election Data'!$C$1:$C$3144,0),MATCH('Joined Data'!L$1,'Raw Election Data'!$A$1:$AN$1,0))</f>
        <v>27868</v>
      </c>
      <c r="M3011">
        <f>INDEX('Raw Election Data'!$A$1:$AN$3144,MATCH($C3011&amp;" "&amp;$B3011,'Raw Election Data'!$C$1:$C$3144,0),MATCH('Joined Data'!M$1,'Raw Election Data'!$A$1:$AN$1,0))</f>
        <v>0.27540548299124445</v>
      </c>
      <c r="N3011">
        <f>INDEX('Raw Election Data'!$A$1:$AN$3144,MATCH($C3011&amp;" "&amp;$B3011,'Raw Election Data'!$C$1:$C$3144,0),MATCH('Joined Data'!N$1,'Raw Election Data'!$A$1:$AN$1,0))</f>
        <v>0.67055404047653222</v>
      </c>
      <c r="O3011">
        <f>INDEX('Raw Election Data'!$A$1:$AN$3144,MATCH($C3011&amp;" "&amp;$B3011,'Raw Election Data'!$C$1:$C$3144,0),MATCH('Joined Data'!O$1,'Raw Election Data'!$A$1:$AN$1,0))</f>
        <v>-11012</v>
      </c>
      <c r="P3011">
        <f>INDEX('Raw Election Data'!$A$1:$AN$3144,MATCH($C3011&amp;" "&amp;$B3011,'Raw Election Data'!$C$1:$C$3144,0),MATCH('Joined Data'!P$1,'Raw Election Data'!$A$1:$AN$1,0))</f>
        <v>11012</v>
      </c>
      <c r="Q3011">
        <f>INDEX('Raw Election Data'!$A$1:$AN$3144,MATCH($C3011&amp;" "&amp;$B3011,'Raw Election Data'!$C$1:$C$3144,0),MATCH('Joined Data'!Q$1,'Raw Election Data'!$A$1:$AN$1,0))</f>
        <v>-0.39514855748528777</v>
      </c>
      <c r="R3011">
        <f>INDEX('Raw Election Data'!$A$1:$AN$3144,MATCH($C3011&amp;" "&amp;$B3011,'Raw Election Data'!$C$1:$C$3144,0),MATCH('Joined Data'!R$1,'Raw Election Data'!$A$1:$AN$1,0))</f>
        <v>0.39514855748528777</v>
      </c>
    </row>
    <row r="3012" spans="1:18" ht="13.5" hidden="1" customHeight="1" x14ac:dyDescent="0.15">
      <c r="A3012" t="s">
        <v>424</v>
      </c>
      <c r="B3012" t="s">
        <v>7420</v>
      </c>
      <c r="C3012" t="str">
        <f>INDEX(FIPS!$A$1:$E$3236,MATCH($F3012,FIPS!$D$1:$D$3236,0),5)</f>
        <v>Jackson County</v>
      </c>
      <c r="D3012" t="s">
        <v>425</v>
      </c>
      <c r="E3012" s="15" t="s">
        <v>23</v>
      </c>
      <c r="F3012" t="s">
        <v>7450</v>
      </c>
      <c r="G3012" t="s">
        <v>7784</v>
      </c>
      <c r="H3012" t="str">
        <f>IFERROR(VLOOKUP($G3012,'Team Colors'!$A:$B,2,0),"#c9c9c9")</f>
        <v>#ffb612</v>
      </c>
      <c r="I3012">
        <f>INDEX('Raw Election Data'!$A$1:$AN$3144,MATCH($C3012&amp;" "&amp;$B3012,'Raw Election Data'!$C$1:$C$3144,0),MATCH('Joined Data'!I$1,'Raw Election Data'!$A$1:$AN$1,0))</f>
        <v>29237</v>
      </c>
      <c r="J3012">
        <f>INDEX('Raw Election Data'!$A$1:$AN$3144,MATCH($C3012&amp;" "&amp;$B3012,'Raw Election Data'!$C$1:$C$3144,0),MATCH('Joined Data'!J$1,'Raw Election Data'!$A$1:$AN$1,0))</f>
        <v>2648</v>
      </c>
      <c r="K3012">
        <f>INDEX('Raw Election Data'!$A$1:$AN$3144,MATCH($C3012&amp;" "&amp;$B3012,'Raw Election Data'!$C$1:$C$3144,0),MATCH('Joined Data'!K$1,'Raw Election Data'!$A$1:$AN$1,0))</f>
        <v>8959</v>
      </c>
      <c r="L3012">
        <f>INDEX('Raw Election Data'!$A$1:$AN$3144,MATCH($C3012&amp;" "&amp;$B3012,'Raw Election Data'!$C$1:$C$3144,0),MATCH('Joined Data'!L$1,'Raw Election Data'!$A$1:$AN$1,0))</f>
        <v>12108</v>
      </c>
      <c r="M3012">
        <f>INDEX('Raw Election Data'!$A$1:$AN$3144,MATCH($C3012&amp;" "&amp;$B3012,'Raw Election Data'!$C$1:$C$3144,0),MATCH('Joined Data'!M$1,'Raw Election Data'!$A$1:$AN$1,0))</f>
        <v>0.21869838123554675</v>
      </c>
      <c r="N3012">
        <f>INDEX('Raw Election Data'!$A$1:$AN$3144,MATCH($C3012&amp;" "&amp;$B3012,'Raw Election Data'!$C$1:$C$3144,0),MATCH('Joined Data'!N$1,'Raw Election Data'!$A$1:$AN$1,0))</f>
        <v>0.7399240171787248</v>
      </c>
      <c r="O3012">
        <f>INDEX('Raw Election Data'!$A$1:$AN$3144,MATCH($C3012&amp;" "&amp;$B3012,'Raw Election Data'!$C$1:$C$3144,0),MATCH('Joined Data'!O$1,'Raw Election Data'!$A$1:$AN$1,0))</f>
        <v>-6311</v>
      </c>
      <c r="P3012">
        <f>INDEX('Raw Election Data'!$A$1:$AN$3144,MATCH($C3012&amp;" "&amp;$B3012,'Raw Election Data'!$C$1:$C$3144,0),MATCH('Joined Data'!P$1,'Raw Election Data'!$A$1:$AN$1,0))</f>
        <v>6311</v>
      </c>
      <c r="Q3012">
        <f>INDEX('Raw Election Data'!$A$1:$AN$3144,MATCH($C3012&amp;" "&amp;$B3012,'Raw Election Data'!$C$1:$C$3144,0),MATCH('Joined Data'!Q$1,'Raw Election Data'!$A$1:$AN$1,0))</f>
        <v>-0.52122563594317806</v>
      </c>
      <c r="R3012">
        <f>INDEX('Raw Election Data'!$A$1:$AN$3144,MATCH($C3012&amp;" "&amp;$B3012,'Raw Election Data'!$C$1:$C$3144,0),MATCH('Joined Data'!R$1,'Raw Election Data'!$A$1:$AN$1,0))</f>
        <v>0.52122563594317806</v>
      </c>
    </row>
    <row r="3013" spans="1:18" ht="13.5" hidden="1" customHeight="1" x14ac:dyDescent="0.15">
      <c r="A3013" t="s">
        <v>424</v>
      </c>
      <c r="B3013" t="s">
        <v>7420</v>
      </c>
      <c r="C3013" t="str">
        <f>INDEX(FIPS!$A$1:$E$3236,MATCH($F3013,FIPS!$D$1:$D$3236,0),5)</f>
        <v>Jefferson County</v>
      </c>
      <c r="D3013" t="s">
        <v>425</v>
      </c>
      <c r="E3013" s="15" t="s">
        <v>24</v>
      </c>
      <c r="F3013" t="s">
        <v>7451</v>
      </c>
      <c r="G3013" t="s">
        <v>7793</v>
      </c>
      <c r="H3013" t="str">
        <f>IFERROR(VLOOKUP($G3013,'Team Colors'!$A:$B,2,0),"#c9c9c9")</f>
        <v>#773141</v>
      </c>
      <c r="I3013">
        <f>INDEX('Raw Election Data'!$A$1:$AN$3144,MATCH($C3013&amp;" "&amp;$B3013,'Raw Election Data'!$C$1:$C$3144,0),MATCH('Joined Data'!I$1,'Raw Election Data'!$A$1:$AN$1,0))</f>
        <v>56482</v>
      </c>
      <c r="J3013">
        <f>INDEX('Raw Election Data'!$A$1:$AN$3144,MATCH($C3013&amp;" "&amp;$B3013,'Raw Election Data'!$C$1:$C$3144,0),MATCH('Joined Data'!J$1,'Raw Election Data'!$A$1:$AN$1,0))</f>
        <v>9458</v>
      </c>
      <c r="K3013">
        <f>INDEX('Raw Election Data'!$A$1:$AN$3144,MATCH($C3013&amp;" "&amp;$B3013,'Raw Election Data'!$C$1:$C$3144,0),MATCH('Joined Data'!K$1,'Raw Election Data'!$A$1:$AN$1,0))</f>
        <v>13144</v>
      </c>
      <c r="L3013">
        <f>INDEX('Raw Election Data'!$A$1:$AN$3144,MATCH($C3013&amp;" "&amp;$B3013,'Raw Election Data'!$C$1:$C$3144,0),MATCH('Joined Data'!L$1,'Raw Election Data'!$A$1:$AN$1,0))</f>
        <v>24007</v>
      </c>
      <c r="M3013">
        <f>INDEX('Raw Election Data'!$A$1:$AN$3144,MATCH($C3013&amp;" "&amp;$B3013,'Raw Election Data'!$C$1:$C$3144,0),MATCH('Joined Data'!M$1,'Raw Election Data'!$A$1:$AN$1,0))</f>
        <v>0.39396842587578623</v>
      </c>
      <c r="N3013">
        <f>INDEX('Raw Election Data'!$A$1:$AN$3144,MATCH($C3013&amp;" "&amp;$B3013,'Raw Election Data'!$C$1:$C$3144,0),MATCH('Joined Data'!N$1,'Raw Election Data'!$A$1:$AN$1,0))</f>
        <v>0.54750697713166996</v>
      </c>
      <c r="O3013">
        <f>INDEX('Raw Election Data'!$A$1:$AN$3144,MATCH($C3013&amp;" "&amp;$B3013,'Raw Election Data'!$C$1:$C$3144,0),MATCH('Joined Data'!O$1,'Raw Election Data'!$A$1:$AN$1,0))</f>
        <v>-3686</v>
      </c>
      <c r="P3013">
        <f>INDEX('Raw Election Data'!$A$1:$AN$3144,MATCH($C3013&amp;" "&amp;$B3013,'Raw Election Data'!$C$1:$C$3144,0),MATCH('Joined Data'!P$1,'Raw Election Data'!$A$1:$AN$1,0))</f>
        <v>3686</v>
      </c>
      <c r="Q3013">
        <f>INDEX('Raw Election Data'!$A$1:$AN$3144,MATCH($C3013&amp;" "&amp;$B3013,'Raw Election Data'!$C$1:$C$3144,0),MATCH('Joined Data'!Q$1,'Raw Election Data'!$A$1:$AN$1,0))</f>
        <v>-0.15353855125588373</v>
      </c>
      <c r="R3013">
        <f>INDEX('Raw Election Data'!$A$1:$AN$3144,MATCH($C3013&amp;" "&amp;$B3013,'Raw Election Data'!$C$1:$C$3144,0),MATCH('Joined Data'!R$1,'Raw Election Data'!$A$1:$AN$1,0))</f>
        <v>0.15353855125588373</v>
      </c>
    </row>
    <row r="3014" spans="1:18" ht="13.5" hidden="1" customHeight="1" x14ac:dyDescent="0.15">
      <c r="A3014" t="s">
        <v>424</v>
      </c>
      <c r="B3014" t="s">
        <v>7420</v>
      </c>
      <c r="C3014" t="str">
        <f>INDEX(FIPS!$A$1:$E$3236,MATCH($F3014,FIPS!$D$1:$D$3236,0),5)</f>
        <v>Kanawha County</v>
      </c>
      <c r="D3014" t="s">
        <v>425</v>
      </c>
      <c r="E3014" s="15" t="s">
        <v>25</v>
      </c>
      <c r="F3014" t="s">
        <v>7453</v>
      </c>
      <c r="G3014" t="s">
        <v>7784</v>
      </c>
      <c r="H3014" t="str">
        <f>IFERROR(VLOOKUP($G3014,'Team Colors'!$A:$B,2,0),"#c9c9c9")</f>
        <v>#ffb612</v>
      </c>
      <c r="I3014">
        <f>INDEX('Raw Election Data'!$A$1:$AN$3144,MATCH($C3014&amp;" "&amp;$B3014,'Raw Election Data'!$C$1:$C$3144,0),MATCH('Joined Data'!I$1,'Raw Election Data'!$A$1:$AN$1,0))</f>
        <v>188332</v>
      </c>
      <c r="J3014">
        <f>INDEX('Raw Election Data'!$A$1:$AN$3144,MATCH($C3014&amp;" "&amp;$B3014,'Raw Election Data'!$C$1:$C$3144,0),MATCH('Joined Data'!J$1,'Raw Election Data'!$A$1:$AN$1,0))</f>
        <v>27985</v>
      </c>
      <c r="K3014">
        <f>INDEX('Raw Election Data'!$A$1:$AN$3144,MATCH($C3014&amp;" "&amp;$B3014,'Raw Election Data'!$C$1:$C$3144,0),MATCH('Joined Data'!K$1,'Raw Election Data'!$A$1:$AN$1,0))</f>
        <v>43464</v>
      </c>
      <c r="L3014">
        <f>INDEX('Raw Election Data'!$A$1:$AN$3144,MATCH($C3014&amp;" "&amp;$B3014,'Raw Election Data'!$C$1:$C$3144,0),MATCH('Joined Data'!L$1,'Raw Election Data'!$A$1:$AN$1,0))</f>
        <v>74996</v>
      </c>
      <c r="M3014">
        <f>INDEX('Raw Election Data'!$A$1:$AN$3144,MATCH($C3014&amp;" "&amp;$B3014,'Raw Election Data'!$C$1:$C$3144,0),MATCH('Joined Data'!M$1,'Raw Election Data'!$A$1:$AN$1,0))</f>
        <v>0.37315323483919144</v>
      </c>
      <c r="N3014">
        <f>INDEX('Raw Election Data'!$A$1:$AN$3144,MATCH($C3014&amp;" "&amp;$B3014,'Raw Election Data'!$C$1:$C$3144,0),MATCH('Joined Data'!N$1,'Raw Election Data'!$A$1:$AN$1,0))</f>
        <v>0.57955090938183373</v>
      </c>
      <c r="O3014">
        <f>INDEX('Raw Election Data'!$A$1:$AN$3144,MATCH($C3014&amp;" "&amp;$B3014,'Raw Election Data'!$C$1:$C$3144,0),MATCH('Joined Data'!O$1,'Raw Election Data'!$A$1:$AN$1,0))</f>
        <v>-15479</v>
      </c>
      <c r="P3014">
        <f>INDEX('Raw Election Data'!$A$1:$AN$3144,MATCH($C3014&amp;" "&amp;$B3014,'Raw Election Data'!$C$1:$C$3144,0),MATCH('Joined Data'!P$1,'Raw Election Data'!$A$1:$AN$1,0))</f>
        <v>15479</v>
      </c>
      <c r="Q3014">
        <f>INDEX('Raw Election Data'!$A$1:$AN$3144,MATCH($C3014&amp;" "&amp;$B3014,'Raw Election Data'!$C$1:$C$3144,0),MATCH('Joined Data'!Q$1,'Raw Election Data'!$A$1:$AN$1,0))</f>
        <v>-0.2063976745426423</v>
      </c>
      <c r="R3014">
        <f>INDEX('Raw Election Data'!$A$1:$AN$3144,MATCH($C3014&amp;" "&amp;$B3014,'Raw Election Data'!$C$1:$C$3144,0),MATCH('Joined Data'!R$1,'Raw Election Data'!$A$1:$AN$1,0))</f>
        <v>0.2063976745426423</v>
      </c>
    </row>
    <row r="3015" spans="1:18" ht="13.5" hidden="1" customHeight="1" x14ac:dyDescent="0.15">
      <c r="A3015" t="s">
        <v>424</v>
      </c>
      <c r="B3015" t="s">
        <v>7420</v>
      </c>
      <c r="C3015" t="str">
        <f>INDEX(FIPS!$A$1:$E$3236,MATCH($F3015,FIPS!$D$1:$D$3236,0),5)</f>
        <v>Lewis County</v>
      </c>
      <c r="D3015" t="s">
        <v>425</v>
      </c>
      <c r="E3015" s="15" t="s">
        <v>26</v>
      </c>
      <c r="F3015" t="s">
        <v>7454</v>
      </c>
      <c r="G3015" t="s">
        <v>7784</v>
      </c>
      <c r="H3015" t="str">
        <f>IFERROR(VLOOKUP($G3015,'Team Colors'!$A:$B,2,0),"#c9c9c9")</f>
        <v>#ffb612</v>
      </c>
      <c r="I3015">
        <f>INDEX('Raw Election Data'!$A$1:$AN$3144,MATCH($C3015&amp;" "&amp;$B3015,'Raw Election Data'!$C$1:$C$3144,0),MATCH('Joined Data'!I$1,'Raw Election Data'!$A$1:$AN$1,0))</f>
        <v>16448</v>
      </c>
      <c r="J3015">
        <f>INDEX('Raw Election Data'!$A$1:$AN$3144,MATCH($C3015&amp;" "&amp;$B3015,'Raw Election Data'!$C$1:$C$3144,0),MATCH('Joined Data'!J$1,'Raw Election Data'!$A$1:$AN$1,0))</f>
        <v>1336</v>
      </c>
      <c r="K3015">
        <f>INDEX('Raw Election Data'!$A$1:$AN$3144,MATCH($C3015&amp;" "&amp;$B3015,'Raw Election Data'!$C$1:$C$3144,0),MATCH('Joined Data'!K$1,'Raw Election Data'!$A$1:$AN$1,0))</f>
        <v>5245</v>
      </c>
      <c r="L3015">
        <f>INDEX('Raw Election Data'!$A$1:$AN$3144,MATCH($C3015&amp;" "&amp;$B3015,'Raw Election Data'!$C$1:$C$3144,0),MATCH('Joined Data'!L$1,'Raw Election Data'!$A$1:$AN$1,0))</f>
        <v>6885</v>
      </c>
      <c r="M3015">
        <f>INDEX('Raw Election Data'!$A$1:$AN$3144,MATCH($C3015&amp;" "&amp;$B3015,'Raw Election Data'!$C$1:$C$3144,0),MATCH('Joined Data'!M$1,'Raw Election Data'!$A$1:$AN$1,0))</f>
        <v>0.19404502541757443</v>
      </c>
      <c r="N3015">
        <f>INDEX('Raw Election Data'!$A$1:$AN$3144,MATCH($C3015&amp;" "&amp;$B3015,'Raw Election Data'!$C$1:$C$3144,0),MATCH('Joined Data'!N$1,'Raw Election Data'!$A$1:$AN$1,0))</f>
        <v>0.76180101670297751</v>
      </c>
      <c r="O3015">
        <f>INDEX('Raw Election Data'!$A$1:$AN$3144,MATCH($C3015&amp;" "&amp;$B3015,'Raw Election Data'!$C$1:$C$3144,0),MATCH('Joined Data'!O$1,'Raw Election Data'!$A$1:$AN$1,0))</f>
        <v>-3909</v>
      </c>
      <c r="P3015">
        <f>INDEX('Raw Election Data'!$A$1:$AN$3144,MATCH($C3015&amp;" "&amp;$B3015,'Raw Election Data'!$C$1:$C$3144,0),MATCH('Joined Data'!P$1,'Raw Election Data'!$A$1:$AN$1,0))</f>
        <v>3909</v>
      </c>
      <c r="Q3015">
        <f>INDEX('Raw Election Data'!$A$1:$AN$3144,MATCH($C3015&amp;" "&amp;$B3015,'Raw Election Data'!$C$1:$C$3144,0),MATCH('Joined Data'!Q$1,'Raw Election Data'!$A$1:$AN$1,0))</f>
        <v>-0.56775599128540311</v>
      </c>
      <c r="R3015">
        <f>INDEX('Raw Election Data'!$A$1:$AN$3144,MATCH($C3015&amp;" "&amp;$B3015,'Raw Election Data'!$C$1:$C$3144,0),MATCH('Joined Data'!R$1,'Raw Election Data'!$A$1:$AN$1,0))</f>
        <v>0.56775599128540311</v>
      </c>
    </row>
    <row r="3016" spans="1:18" ht="13.5" hidden="1" customHeight="1" x14ac:dyDescent="0.15">
      <c r="A3016" t="s">
        <v>424</v>
      </c>
      <c r="B3016" t="s">
        <v>7420</v>
      </c>
      <c r="C3016" t="str">
        <f>INDEX(FIPS!$A$1:$E$3236,MATCH($F3016,FIPS!$D$1:$D$3236,0),5)</f>
        <v>Lincoln County</v>
      </c>
      <c r="D3016" t="s">
        <v>425</v>
      </c>
      <c r="E3016" s="15" t="s">
        <v>27</v>
      </c>
      <c r="F3016" t="s">
        <v>7455</v>
      </c>
      <c r="G3016" t="s">
        <v>7784</v>
      </c>
      <c r="H3016" t="str">
        <f>IFERROR(VLOOKUP($G3016,'Team Colors'!$A:$B,2,0),"#c9c9c9")</f>
        <v>#ffb612</v>
      </c>
      <c r="I3016">
        <f>INDEX('Raw Election Data'!$A$1:$AN$3144,MATCH($C3016&amp;" "&amp;$B3016,'Raw Election Data'!$C$1:$C$3144,0),MATCH('Joined Data'!I$1,'Raw Election Data'!$A$1:$AN$1,0))</f>
        <v>21415</v>
      </c>
      <c r="J3016">
        <f>INDEX('Raw Election Data'!$A$1:$AN$3144,MATCH($C3016&amp;" "&amp;$B3016,'Raw Election Data'!$C$1:$C$3144,0),MATCH('Joined Data'!J$1,'Raw Election Data'!$A$1:$AN$1,0))</f>
        <v>1435</v>
      </c>
      <c r="K3016">
        <f>INDEX('Raw Election Data'!$A$1:$AN$3144,MATCH($C3016&amp;" "&amp;$B3016,'Raw Election Data'!$C$1:$C$3144,0),MATCH('Joined Data'!K$1,'Raw Election Data'!$A$1:$AN$1,0))</f>
        <v>5257</v>
      </c>
      <c r="L3016">
        <f>INDEX('Raw Election Data'!$A$1:$AN$3144,MATCH($C3016&amp;" "&amp;$B3016,'Raw Election Data'!$C$1:$C$3144,0),MATCH('Joined Data'!L$1,'Raw Election Data'!$A$1:$AN$1,0))</f>
        <v>6988</v>
      </c>
      <c r="M3016">
        <f>INDEX('Raw Election Data'!$A$1:$AN$3144,MATCH($C3016&amp;" "&amp;$B3016,'Raw Election Data'!$C$1:$C$3144,0),MATCH('Joined Data'!M$1,'Raw Election Data'!$A$1:$AN$1,0))</f>
        <v>0.20535203205495134</v>
      </c>
      <c r="N3016">
        <f>INDEX('Raw Election Data'!$A$1:$AN$3144,MATCH($C3016&amp;" "&amp;$B3016,'Raw Election Data'!$C$1:$C$3144,0),MATCH('Joined Data'!N$1,'Raw Election Data'!$A$1:$AN$1,0))</f>
        <v>0.75228963938179738</v>
      </c>
      <c r="O3016">
        <f>INDEX('Raw Election Data'!$A$1:$AN$3144,MATCH($C3016&amp;" "&amp;$B3016,'Raw Election Data'!$C$1:$C$3144,0),MATCH('Joined Data'!O$1,'Raw Election Data'!$A$1:$AN$1,0))</f>
        <v>-3822</v>
      </c>
      <c r="P3016">
        <f>INDEX('Raw Election Data'!$A$1:$AN$3144,MATCH($C3016&amp;" "&amp;$B3016,'Raw Election Data'!$C$1:$C$3144,0),MATCH('Joined Data'!P$1,'Raw Election Data'!$A$1:$AN$1,0))</f>
        <v>3822</v>
      </c>
      <c r="Q3016">
        <f>INDEX('Raw Election Data'!$A$1:$AN$3144,MATCH($C3016&amp;" "&amp;$B3016,'Raw Election Data'!$C$1:$C$3144,0),MATCH('Joined Data'!Q$1,'Raw Election Data'!$A$1:$AN$1,0))</f>
        <v>-0.54693760732684604</v>
      </c>
      <c r="R3016">
        <f>INDEX('Raw Election Data'!$A$1:$AN$3144,MATCH($C3016&amp;" "&amp;$B3016,'Raw Election Data'!$C$1:$C$3144,0),MATCH('Joined Data'!R$1,'Raw Election Data'!$A$1:$AN$1,0))</f>
        <v>0.54693760732684604</v>
      </c>
    </row>
    <row r="3017" spans="1:18" ht="13.5" hidden="1" customHeight="1" x14ac:dyDescent="0.15">
      <c r="A3017" t="s">
        <v>424</v>
      </c>
      <c r="B3017" t="s">
        <v>7420</v>
      </c>
      <c r="C3017" t="str">
        <f>INDEX(FIPS!$A$1:$E$3236,MATCH($F3017,FIPS!$D$1:$D$3236,0),5)</f>
        <v>Logan County</v>
      </c>
      <c r="D3017" t="s">
        <v>425</v>
      </c>
      <c r="E3017" s="15" t="s">
        <v>28</v>
      </c>
      <c r="F3017" t="s">
        <v>7456</v>
      </c>
      <c r="G3017" t="s">
        <v>7784</v>
      </c>
      <c r="H3017" t="str">
        <f>IFERROR(VLOOKUP($G3017,'Team Colors'!$A:$B,2,0),"#c9c9c9")</f>
        <v>#ffb612</v>
      </c>
      <c r="I3017">
        <f>INDEX('Raw Election Data'!$A$1:$AN$3144,MATCH($C3017&amp;" "&amp;$B3017,'Raw Election Data'!$C$1:$C$3144,0),MATCH('Joined Data'!I$1,'Raw Election Data'!$A$1:$AN$1,0))</f>
        <v>34707</v>
      </c>
      <c r="J3017">
        <f>INDEX('Raw Election Data'!$A$1:$AN$3144,MATCH($C3017&amp;" "&amp;$B3017,'Raw Election Data'!$C$1:$C$3144,0),MATCH('Joined Data'!J$1,'Raw Election Data'!$A$1:$AN$1,0))</f>
        <v>2082</v>
      </c>
      <c r="K3017">
        <f>INDEX('Raw Election Data'!$A$1:$AN$3144,MATCH($C3017&amp;" "&amp;$B3017,'Raw Election Data'!$C$1:$C$3144,0),MATCH('Joined Data'!K$1,'Raw Election Data'!$A$1:$AN$1,0))</f>
        <v>9866</v>
      </c>
      <c r="L3017">
        <f>INDEX('Raw Election Data'!$A$1:$AN$3144,MATCH($C3017&amp;" "&amp;$B3017,'Raw Election Data'!$C$1:$C$3144,0),MATCH('Joined Data'!L$1,'Raw Election Data'!$A$1:$AN$1,0))</f>
        <v>12315</v>
      </c>
      <c r="M3017">
        <f>INDEX('Raw Election Data'!$A$1:$AN$3144,MATCH($C3017&amp;" "&amp;$B3017,'Raw Election Data'!$C$1:$C$3144,0),MATCH('Joined Data'!M$1,'Raw Election Data'!$A$1:$AN$1,0))</f>
        <v>0.16906211936662607</v>
      </c>
      <c r="N3017">
        <f>INDEX('Raw Election Data'!$A$1:$AN$3144,MATCH($C3017&amp;" "&amp;$B3017,'Raw Election Data'!$C$1:$C$3144,0),MATCH('Joined Data'!N$1,'Raw Election Data'!$A$1:$AN$1,0))</f>
        <v>0.80113682501015027</v>
      </c>
      <c r="O3017">
        <f>INDEX('Raw Election Data'!$A$1:$AN$3144,MATCH($C3017&amp;" "&amp;$B3017,'Raw Election Data'!$C$1:$C$3144,0),MATCH('Joined Data'!O$1,'Raw Election Data'!$A$1:$AN$1,0))</f>
        <v>-7784</v>
      </c>
      <c r="P3017">
        <f>INDEX('Raw Election Data'!$A$1:$AN$3144,MATCH($C3017&amp;" "&amp;$B3017,'Raw Election Data'!$C$1:$C$3144,0),MATCH('Joined Data'!P$1,'Raw Election Data'!$A$1:$AN$1,0))</f>
        <v>7784</v>
      </c>
      <c r="Q3017">
        <f>INDEX('Raw Election Data'!$A$1:$AN$3144,MATCH($C3017&amp;" "&amp;$B3017,'Raw Election Data'!$C$1:$C$3144,0),MATCH('Joined Data'!Q$1,'Raw Election Data'!$A$1:$AN$1,0))</f>
        <v>-0.63207470564352419</v>
      </c>
      <c r="R3017">
        <f>INDEX('Raw Election Data'!$A$1:$AN$3144,MATCH($C3017&amp;" "&amp;$B3017,'Raw Election Data'!$C$1:$C$3144,0),MATCH('Joined Data'!R$1,'Raw Election Data'!$A$1:$AN$1,0))</f>
        <v>0.63207470564352419</v>
      </c>
    </row>
    <row r="3018" spans="1:18" ht="13.5" hidden="1" customHeight="1" x14ac:dyDescent="0.15">
      <c r="A3018" t="s">
        <v>424</v>
      </c>
      <c r="B3018" t="s">
        <v>7420</v>
      </c>
      <c r="C3018" t="str">
        <f>INDEX(FIPS!$A$1:$E$3236,MATCH($F3018,FIPS!$D$1:$D$3236,0),5)</f>
        <v>McDowell County</v>
      </c>
      <c r="D3018" t="s">
        <v>425</v>
      </c>
      <c r="E3018" s="15" t="s">
        <v>29</v>
      </c>
      <c r="F3018" t="s">
        <v>7459</v>
      </c>
      <c r="G3018" t="s">
        <v>7784</v>
      </c>
      <c r="H3018" t="str">
        <f>IFERROR(VLOOKUP($G3018,'Team Colors'!$A:$B,2,0),"#c9c9c9")</f>
        <v>#ffb612</v>
      </c>
      <c r="I3018">
        <f>INDEX('Raw Election Data'!$A$1:$AN$3144,MATCH($C3018&amp;" "&amp;$B3018,'Raw Election Data'!$C$1:$C$3144,0),MATCH('Joined Data'!I$1,'Raw Election Data'!$A$1:$AN$1,0))</f>
        <v>19835</v>
      </c>
      <c r="J3018">
        <f>INDEX('Raw Election Data'!$A$1:$AN$3144,MATCH($C3018&amp;" "&amp;$B3018,'Raw Election Data'!$C$1:$C$3144,0),MATCH('Joined Data'!J$1,'Raw Election Data'!$A$1:$AN$1,0))</f>
        <v>1429</v>
      </c>
      <c r="K3018">
        <f>INDEX('Raw Election Data'!$A$1:$AN$3144,MATCH($C3018&amp;" "&amp;$B3018,'Raw Election Data'!$C$1:$C$3144,0),MATCH('Joined Data'!K$1,'Raw Election Data'!$A$1:$AN$1,0))</f>
        <v>4614</v>
      </c>
      <c r="L3018">
        <f>INDEX('Raw Election Data'!$A$1:$AN$3144,MATCH($C3018&amp;" "&amp;$B3018,'Raw Election Data'!$C$1:$C$3144,0),MATCH('Joined Data'!L$1,'Raw Election Data'!$A$1:$AN$1,0))</f>
        <v>6179</v>
      </c>
      <c r="M3018">
        <f>INDEX('Raw Election Data'!$A$1:$AN$3144,MATCH($C3018&amp;" "&amp;$B3018,'Raw Election Data'!$C$1:$C$3144,0),MATCH('Joined Data'!M$1,'Raw Election Data'!$A$1:$AN$1,0))</f>
        <v>0.23126719533905163</v>
      </c>
      <c r="N3018">
        <f>INDEX('Raw Election Data'!$A$1:$AN$3144,MATCH($C3018&amp;" "&amp;$B3018,'Raw Election Data'!$C$1:$C$3144,0),MATCH('Joined Data'!N$1,'Raw Election Data'!$A$1:$AN$1,0))</f>
        <v>0.74672277067486648</v>
      </c>
      <c r="O3018">
        <f>INDEX('Raw Election Data'!$A$1:$AN$3144,MATCH($C3018&amp;" "&amp;$B3018,'Raw Election Data'!$C$1:$C$3144,0),MATCH('Joined Data'!O$1,'Raw Election Data'!$A$1:$AN$1,0))</f>
        <v>-3185</v>
      </c>
      <c r="P3018">
        <f>INDEX('Raw Election Data'!$A$1:$AN$3144,MATCH($C3018&amp;" "&amp;$B3018,'Raw Election Data'!$C$1:$C$3144,0),MATCH('Joined Data'!P$1,'Raw Election Data'!$A$1:$AN$1,0))</f>
        <v>3185</v>
      </c>
      <c r="Q3018">
        <f>INDEX('Raw Election Data'!$A$1:$AN$3144,MATCH($C3018&amp;" "&amp;$B3018,'Raw Election Data'!$C$1:$C$3144,0),MATCH('Joined Data'!Q$1,'Raw Election Data'!$A$1:$AN$1,0))</f>
        <v>-0.51545557533581488</v>
      </c>
      <c r="R3018">
        <f>INDEX('Raw Election Data'!$A$1:$AN$3144,MATCH($C3018&amp;" "&amp;$B3018,'Raw Election Data'!$C$1:$C$3144,0),MATCH('Joined Data'!R$1,'Raw Election Data'!$A$1:$AN$1,0))</f>
        <v>0.51545557533581488</v>
      </c>
    </row>
    <row r="3019" spans="1:18" ht="13.5" hidden="1" customHeight="1" x14ac:dyDescent="0.15">
      <c r="A3019" t="s">
        <v>424</v>
      </c>
      <c r="B3019" t="s">
        <v>7420</v>
      </c>
      <c r="C3019" t="str">
        <f>INDEX(FIPS!$A$1:$E$3236,MATCH($F3019,FIPS!$D$1:$D$3236,0),5)</f>
        <v>Marion County</v>
      </c>
      <c r="D3019" t="s">
        <v>425</v>
      </c>
      <c r="E3019" s="15" t="s">
        <v>30</v>
      </c>
      <c r="F3019" t="s">
        <v>7460</v>
      </c>
      <c r="G3019" t="s">
        <v>7784</v>
      </c>
      <c r="H3019" t="str">
        <f>IFERROR(VLOOKUP($G3019,'Team Colors'!$A:$B,2,0),"#c9c9c9")</f>
        <v>#ffb612</v>
      </c>
      <c r="I3019">
        <f>INDEX('Raw Election Data'!$A$1:$AN$3144,MATCH($C3019&amp;" "&amp;$B3019,'Raw Election Data'!$C$1:$C$3144,0),MATCH('Joined Data'!I$1,'Raw Election Data'!$A$1:$AN$1,0))</f>
        <v>56925</v>
      </c>
      <c r="J3019">
        <f>INDEX('Raw Election Data'!$A$1:$AN$3144,MATCH($C3019&amp;" "&amp;$B3019,'Raw Election Data'!$C$1:$C$3144,0),MATCH('Joined Data'!J$1,'Raw Election Data'!$A$1:$AN$1,0))</f>
        <v>6926</v>
      </c>
      <c r="K3019">
        <f>INDEX('Raw Election Data'!$A$1:$AN$3144,MATCH($C3019&amp;" "&amp;$B3019,'Raw Election Data'!$C$1:$C$3144,0),MATCH('Joined Data'!K$1,'Raw Election Data'!$A$1:$AN$1,0))</f>
        <v>14592</v>
      </c>
      <c r="L3019">
        <f>INDEX('Raw Election Data'!$A$1:$AN$3144,MATCH($C3019&amp;" "&amp;$B3019,'Raw Election Data'!$C$1:$C$3144,0),MATCH('Joined Data'!L$1,'Raw Election Data'!$A$1:$AN$1,0))</f>
        <v>22910</v>
      </c>
      <c r="M3019">
        <f>INDEX('Raw Election Data'!$A$1:$AN$3144,MATCH($C3019&amp;" "&amp;$B3019,'Raw Election Data'!$C$1:$C$3144,0),MATCH('Joined Data'!M$1,'Raw Election Data'!$A$1:$AN$1,0))</f>
        <v>0.30231340026189435</v>
      </c>
      <c r="N3019">
        <f>INDEX('Raw Election Data'!$A$1:$AN$3144,MATCH($C3019&amp;" "&amp;$B3019,'Raw Election Data'!$C$1:$C$3144,0),MATCH('Joined Data'!N$1,'Raw Election Data'!$A$1:$AN$1,0))</f>
        <v>0.63692710606721958</v>
      </c>
      <c r="O3019">
        <f>INDEX('Raw Election Data'!$A$1:$AN$3144,MATCH($C3019&amp;" "&amp;$B3019,'Raw Election Data'!$C$1:$C$3144,0),MATCH('Joined Data'!O$1,'Raw Election Data'!$A$1:$AN$1,0))</f>
        <v>-7666</v>
      </c>
      <c r="P3019">
        <f>INDEX('Raw Election Data'!$A$1:$AN$3144,MATCH($C3019&amp;" "&amp;$B3019,'Raw Election Data'!$C$1:$C$3144,0),MATCH('Joined Data'!P$1,'Raw Election Data'!$A$1:$AN$1,0))</f>
        <v>7666</v>
      </c>
      <c r="Q3019">
        <f>INDEX('Raw Election Data'!$A$1:$AN$3144,MATCH($C3019&amp;" "&amp;$B3019,'Raw Election Data'!$C$1:$C$3144,0),MATCH('Joined Data'!Q$1,'Raw Election Data'!$A$1:$AN$1,0))</f>
        <v>-0.33461370580532523</v>
      </c>
      <c r="R3019">
        <f>INDEX('Raw Election Data'!$A$1:$AN$3144,MATCH($C3019&amp;" "&amp;$B3019,'Raw Election Data'!$C$1:$C$3144,0),MATCH('Joined Data'!R$1,'Raw Election Data'!$A$1:$AN$1,0))</f>
        <v>0.33461370580532523</v>
      </c>
    </row>
    <row r="3020" spans="1:18" ht="13.5" hidden="1" customHeight="1" x14ac:dyDescent="0.15">
      <c r="A3020" t="s">
        <v>424</v>
      </c>
      <c r="B3020" t="s">
        <v>7420</v>
      </c>
      <c r="C3020" t="str">
        <f>INDEX(FIPS!$A$1:$E$3236,MATCH($F3020,FIPS!$D$1:$D$3236,0),5)</f>
        <v>Marshall County</v>
      </c>
      <c r="D3020" t="s">
        <v>425</v>
      </c>
      <c r="E3020" s="15" t="s">
        <v>31</v>
      </c>
      <c r="F3020" t="s">
        <v>7465</v>
      </c>
      <c r="G3020" t="s">
        <v>7784</v>
      </c>
      <c r="H3020" t="str">
        <f>IFERROR(VLOOKUP($G3020,'Team Colors'!$A:$B,2,0),"#c9c9c9")</f>
        <v>#ffb612</v>
      </c>
      <c r="I3020">
        <f>INDEX('Raw Election Data'!$A$1:$AN$3144,MATCH($C3020&amp;" "&amp;$B3020,'Raw Election Data'!$C$1:$C$3144,0),MATCH('Joined Data'!I$1,'Raw Election Data'!$A$1:$AN$1,0))</f>
        <v>31978</v>
      </c>
      <c r="J3020">
        <f>INDEX('Raw Election Data'!$A$1:$AN$3144,MATCH($C3020&amp;" "&amp;$B3020,'Raw Election Data'!$C$1:$C$3144,0),MATCH('Joined Data'!J$1,'Raw Election Data'!$A$1:$AN$1,0))</f>
        <v>2894</v>
      </c>
      <c r="K3020">
        <f>INDEX('Raw Election Data'!$A$1:$AN$3144,MATCH($C3020&amp;" "&amp;$B3020,'Raw Election Data'!$C$1:$C$3144,0),MATCH('Joined Data'!K$1,'Raw Election Data'!$A$1:$AN$1,0))</f>
        <v>9565</v>
      </c>
      <c r="L3020">
        <f>INDEX('Raw Election Data'!$A$1:$AN$3144,MATCH($C3020&amp;" "&amp;$B3020,'Raw Election Data'!$C$1:$C$3144,0),MATCH('Joined Data'!L$1,'Raw Election Data'!$A$1:$AN$1,0))</f>
        <v>13083</v>
      </c>
      <c r="M3020">
        <f>INDEX('Raw Election Data'!$A$1:$AN$3144,MATCH($C3020&amp;" "&amp;$B3020,'Raw Election Data'!$C$1:$C$3144,0),MATCH('Joined Data'!M$1,'Raw Election Data'!$A$1:$AN$1,0))</f>
        <v>0.22120308797676375</v>
      </c>
      <c r="N3020">
        <f>INDEX('Raw Election Data'!$A$1:$AN$3144,MATCH($C3020&amp;" "&amp;$B3020,'Raw Election Data'!$C$1:$C$3144,0),MATCH('Joined Data'!N$1,'Raw Election Data'!$A$1:$AN$1,0))</f>
        <v>0.73110142933577926</v>
      </c>
      <c r="O3020">
        <f>INDEX('Raw Election Data'!$A$1:$AN$3144,MATCH($C3020&amp;" "&amp;$B3020,'Raw Election Data'!$C$1:$C$3144,0),MATCH('Joined Data'!O$1,'Raw Election Data'!$A$1:$AN$1,0))</f>
        <v>-6671</v>
      </c>
      <c r="P3020">
        <f>INDEX('Raw Election Data'!$A$1:$AN$3144,MATCH($C3020&amp;" "&amp;$B3020,'Raw Election Data'!$C$1:$C$3144,0),MATCH('Joined Data'!P$1,'Raw Election Data'!$A$1:$AN$1,0))</f>
        <v>6671</v>
      </c>
      <c r="Q3020">
        <f>INDEX('Raw Election Data'!$A$1:$AN$3144,MATCH($C3020&amp;" "&amp;$B3020,'Raw Election Data'!$C$1:$C$3144,0),MATCH('Joined Data'!Q$1,'Raw Election Data'!$A$1:$AN$1,0))</f>
        <v>-0.50989834135901546</v>
      </c>
      <c r="R3020">
        <f>INDEX('Raw Election Data'!$A$1:$AN$3144,MATCH($C3020&amp;" "&amp;$B3020,'Raw Election Data'!$C$1:$C$3144,0),MATCH('Joined Data'!R$1,'Raw Election Data'!$A$1:$AN$1,0))</f>
        <v>0.50989834135901546</v>
      </c>
    </row>
    <row r="3021" spans="1:18" ht="13.5" hidden="1" customHeight="1" x14ac:dyDescent="0.15">
      <c r="A3021" t="s">
        <v>424</v>
      </c>
      <c r="B3021" t="s">
        <v>7420</v>
      </c>
      <c r="C3021" t="str">
        <f>INDEX(FIPS!$A$1:$E$3236,MATCH($F3021,FIPS!$D$1:$D$3236,0),5)</f>
        <v>Mason County</v>
      </c>
      <c r="D3021" t="s">
        <v>425</v>
      </c>
      <c r="E3021" s="15" t="s">
        <v>32</v>
      </c>
      <c r="F3021" t="s">
        <v>7466</v>
      </c>
      <c r="G3021" t="s">
        <v>7784</v>
      </c>
      <c r="H3021" t="str">
        <f>IFERROR(VLOOKUP($G3021,'Team Colors'!$A:$B,2,0),"#c9c9c9")</f>
        <v>#ffb612</v>
      </c>
      <c r="I3021">
        <f>INDEX('Raw Election Data'!$A$1:$AN$3144,MATCH($C3021&amp;" "&amp;$B3021,'Raw Election Data'!$C$1:$C$3144,0),MATCH('Joined Data'!I$1,'Raw Election Data'!$A$1:$AN$1,0))</f>
        <v>27037</v>
      </c>
      <c r="J3021">
        <f>INDEX('Raw Election Data'!$A$1:$AN$3144,MATCH($C3021&amp;" "&amp;$B3021,'Raw Election Data'!$C$1:$C$3144,0),MATCH('Joined Data'!J$1,'Raw Election Data'!$A$1:$AN$1,0))</f>
        <v>2069</v>
      </c>
      <c r="K3021">
        <f>INDEX('Raw Election Data'!$A$1:$AN$3144,MATCH($C3021&amp;" "&amp;$B3021,'Raw Election Data'!$C$1:$C$3144,0),MATCH('Joined Data'!K$1,'Raw Election Data'!$A$1:$AN$1,0))</f>
        <v>7597</v>
      </c>
      <c r="L3021">
        <f>INDEX('Raw Election Data'!$A$1:$AN$3144,MATCH($C3021&amp;" "&amp;$B3021,'Raw Election Data'!$C$1:$C$3144,0),MATCH('Joined Data'!L$1,'Raw Election Data'!$A$1:$AN$1,0))</f>
        <v>10115</v>
      </c>
      <c r="M3021">
        <f>INDEX('Raw Election Data'!$A$1:$AN$3144,MATCH($C3021&amp;" "&amp;$B3021,'Raw Election Data'!$C$1:$C$3144,0),MATCH('Joined Data'!M$1,'Raw Election Data'!$A$1:$AN$1,0))</f>
        <v>0.20454770143351458</v>
      </c>
      <c r="N3021">
        <f>INDEX('Raw Election Data'!$A$1:$AN$3144,MATCH($C3021&amp;" "&amp;$B3021,'Raw Election Data'!$C$1:$C$3144,0),MATCH('Joined Data'!N$1,'Raw Election Data'!$A$1:$AN$1,0))</f>
        <v>0.75106277805239741</v>
      </c>
      <c r="O3021">
        <f>INDEX('Raw Election Data'!$A$1:$AN$3144,MATCH($C3021&amp;" "&amp;$B3021,'Raw Election Data'!$C$1:$C$3144,0),MATCH('Joined Data'!O$1,'Raw Election Data'!$A$1:$AN$1,0))</f>
        <v>-5528</v>
      </c>
      <c r="P3021">
        <f>INDEX('Raw Election Data'!$A$1:$AN$3144,MATCH($C3021&amp;" "&amp;$B3021,'Raw Election Data'!$C$1:$C$3144,0),MATCH('Joined Data'!P$1,'Raw Election Data'!$A$1:$AN$1,0))</f>
        <v>5528</v>
      </c>
      <c r="Q3021">
        <f>INDEX('Raw Election Data'!$A$1:$AN$3144,MATCH($C3021&amp;" "&amp;$B3021,'Raw Election Data'!$C$1:$C$3144,0),MATCH('Joined Data'!Q$1,'Raw Election Data'!$A$1:$AN$1,0))</f>
        <v>-0.54651507661888288</v>
      </c>
      <c r="R3021">
        <f>INDEX('Raw Election Data'!$A$1:$AN$3144,MATCH($C3021&amp;" "&amp;$B3021,'Raw Election Data'!$C$1:$C$3144,0),MATCH('Joined Data'!R$1,'Raw Election Data'!$A$1:$AN$1,0))</f>
        <v>0.54651507661888288</v>
      </c>
    </row>
    <row r="3022" spans="1:18" ht="13.5" hidden="1" customHeight="1" x14ac:dyDescent="0.15">
      <c r="A3022" t="s">
        <v>424</v>
      </c>
      <c r="B3022" t="s">
        <v>7420</v>
      </c>
      <c r="C3022" t="str">
        <f>INDEX(FIPS!$A$1:$E$3236,MATCH($F3022,FIPS!$D$1:$D$3236,0),5)</f>
        <v>Mercer County</v>
      </c>
      <c r="D3022" t="s">
        <v>425</v>
      </c>
      <c r="E3022" s="15" t="s">
        <v>33</v>
      </c>
      <c r="F3022" t="s">
        <v>7467</v>
      </c>
      <c r="G3022" t="s">
        <v>7784</v>
      </c>
      <c r="H3022" t="str">
        <f>IFERROR(VLOOKUP($G3022,'Team Colors'!$A:$B,2,0),"#c9c9c9")</f>
        <v>#ffb612</v>
      </c>
      <c r="I3022">
        <f>INDEX('Raw Election Data'!$A$1:$AN$3144,MATCH($C3022&amp;" "&amp;$B3022,'Raw Election Data'!$C$1:$C$3144,0),MATCH('Joined Data'!I$1,'Raw Election Data'!$A$1:$AN$1,0))</f>
        <v>61164</v>
      </c>
      <c r="J3022">
        <f>INDEX('Raw Election Data'!$A$1:$AN$3144,MATCH($C3022&amp;" "&amp;$B3022,'Raw Election Data'!$C$1:$C$3144,0),MATCH('Joined Data'!J$1,'Raw Election Data'!$A$1:$AN$1,0))</f>
        <v>4689</v>
      </c>
      <c r="K3022">
        <f>INDEX('Raw Election Data'!$A$1:$AN$3144,MATCH($C3022&amp;" "&amp;$B3022,'Raw Election Data'!$C$1:$C$3144,0),MATCH('Joined Data'!K$1,'Raw Election Data'!$A$1:$AN$1,0))</f>
        <v>17362</v>
      </c>
      <c r="L3022">
        <f>INDEX('Raw Election Data'!$A$1:$AN$3144,MATCH($C3022&amp;" "&amp;$B3022,'Raw Election Data'!$C$1:$C$3144,0),MATCH('Joined Data'!L$1,'Raw Election Data'!$A$1:$AN$1,0))</f>
        <v>22919</v>
      </c>
      <c r="M3022">
        <f>INDEX('Raw Election Data'!$A$1:$AN$3144,MATCH($C3022&amp;" "&amp;$B3022,'Raw Election Data'!$C$1:$C$3144,0),MATCH('Joined Data'!M$1,'Raw Election Data'!$A$1:$AN$1,0))</f>
        <v>0.2045900781011388</v>
      </c>
      <c r="N3022">
        <f>INDEX('Raw Election Data'!$A$1:$AN$3144,MATCH($C3022&amp;" "&amp;$B3022,'Raw Election Data'!$C$1:$C$3144,0),MATCH('Joined Data'!N$1,'Raw Election Data'!$A$1:$AN$1,0))</f>
        <v>0.75753741437235478</v>
      </c>
      <c r="O3022">
        <f>INDEX('Raw Election Data'!$A$1:$AN$3144,MATCH($C3022&amp;" "&amp;$B3022,'Raw Election Data'!$C$1:$C$3144,0),MATCH('Joined Data'!O$1,'Raw Election Data'!$A$1:$AN$1,0))</f>
        <v>-12673</v>
      </c>
      <c r="P3022">
        <f>INDEX('Raw Election Data'!$A$1:$AN$3144,MATCH($C3022&amp;" "&amp;$B3022,'Raw Election Data'!$C$1:$C$3144,0),MATCH('Joined Data'!P$1,'Raw Election Data'!$A$1:$AN$1,0))</f>
        <v>12673</v>
      </c>
      <c r="Q3022">
        <f>INDEX('Raw Election Data'!$A$1:$AN$3144,MATCH($C3022&amp;" "&amp;$B3022,'Raw Election Data'!$C$1:$C$3144,0),MATCH('Joined Data'!Q$1,'Raw Election Data'!$A$1:$AN$1,0))</f>
        <v>-0.55294733627121595</v>
      </c>
      <c r="R3022">
        <f>INDEX('Raw Election Data'!$A$1:$AN$3144,MATCH($C3022&amp;" "&amp;$B3022,'Raw Election Data'!$C$1:$C$3144,0),MATCH('Joined Data'!R$1,'Raw Election Data'!$A$1:$AN$1,0))</f>
        <v>0.55294733627121595</v>
      </c>
    </row>
    <row r="3023" spans="1:18" ht="13.5" hidden="1" customHeight="1" x14ac:dyDescent="0.15">
      <c r="A3023" t="s">
        <v>424</v>
      </c>
      <c r="B3023" t="s">
        <v>7420</v>
      </c>
      <c r="C3023" t="str">
        <f>INDEX(FIPS!$A$1:$E$3236,MATCH($F3023,FIPS!$D$1:$D$3236,0),5)</f>
        <v>Mineral County</v>
      </c>
      <c r="D3023" t="s">
        <v>425</v>
      </c>
      <c r="E3023" s="15" t="s">
        <v>34</v>
      </c>
      <c r="F3023" t="s">
        <v>7468</v>
      </c>
      <c r="G3023" t="s">
        <v>7784</v>
      </c>
      <c r="H3023" t="str">
        <f>IFERROR(VLOOKUP($G3023,'Team Colors'!$A:$B,2,0),"#c9c9c9")</f>
        <v>#ffb612</v>
      </c>
      <c r="I3023">
        <f>INDEX('Raw Election Data'!$A$1:$AN$3144,MATCH($C3023&amp;" "&amp;$B3023,'Raw Election Data'!$C$1:$C$3144,0),MATCH('Joined Data'!I$1,'Raw Election Data'!$A$1:$AN$1,0))</f>
        <v>27451</v>
      </c>
      <c r="J3023">
        <f>INDEX('Raw Election Data'!$A$1:$AN$3144,MATCH($C3023&amp;" "&amp;$B3023,'Raw Election Data'!$C$1:$C$3144,0),MATCH('Joined Data'!J$1,'Raw Election Data'!$A$1:$AN$1,0))</f>
        <v>2019</v>
      </c>
      <c r="K3023">
        <f>INDEX('Raw Election Data'!$A$1:$AN$3144,MATCH($C3023&amp;" "&amp;$B3023,'Raw Election Data'!$C$1:$C$3144,0),MATCH('Joined Data'!K$1,'Raw Election Data'!$A$1:$AN$1,0))</f>
        <v>8957</v>
      </c>
      <c r="L3023">
        <f>INDEX('Raw Election Data'!$A$1:$AN$3144,MATCH($C3023&amp;" "&amp;$B3023,'Raw Election Data'!$C$1:$C$3144,0),MATCH('Joined Data'!L$1,'Raw Election Data'!$A$1:$AN$1,0))</f>
        <v>11410</v>
      </c>
      <c r="M3023">
        <f>INDEX('Raw Election Data'!$A$1:$AN$3144,MATCH($C3023&amp;" "&amp;$B3023,'Raw Election Data'!$C$1:$C$3144,0),MATCH('Joined Data'!M$1,'Raw Election Data'!$A$1:$AN$1,0))</f>
        <v>0.17695004382120946</v>
      </c>
      <c r="N3023">
        <f>INDEX('Raw Election Data'!$A$1:$AN$3144,MATCH($C3023&amp;" "&amp;$B3023,'Raw Election Data'!$C$1:$C$3144,0),MATCH('Joined Data'!N$1,'Raw Election Data'!$A$1:$AN$1,0))</f>
        <v>0.78501314636283959</v>
      </c>
      <c r="O3023">
        <f>INDEX('Raw Election Data'!$A$1:$AN$3144,MATCH($C3023&amp;" "&amp;$B3023,'Raw Election Data'!$C$1:$C$3144,0),MATCH('Joined Data'!O$1,'Raw Election Data'!$A$1:$AN$1,0))</f>
        <v>-6938</v>
      </c>
      <c r="P3023">
        <f>INDEX('Raw Election Data'!$A$1:$AN$3144,MATCH($C3023&amp;" "&amp;$B3023,'Raw Election Data'!$C$1:$C$3144,0),MATCH('Joined Data'!P$1,'Raw Election Data'!$A$1:$AN$1,0))</f>
        <v>6938</v>
      </c>
      <c r="Q3023">
        <f>INDEX('Raw Election Data'!$A$1:$AN$3144,MATCH($C3023&amp;" "&amp;$B3023,'Raw Election Data'!$C$1:$C$3144,0),MATCH('Joined Data'!Q$1,'Raw Election Data'!$A$1:$AN$1,0))</f>
        <v>-0.6080631025416301</v>
      </c>
      <c r="R3023">
        <f>INDEX('Raw Election Data'!$A$1:$AN$3144,MATCH($C3023&amp;" "&amp;$B3023,'Raw Election Data'!$C$1:$C$3144,0),MATCH('Joined Data'!R$1,'Raw Election Data'!$A$1:$AN$1,0))</f>
        <v>0.6080631025416301</v>
      </c>
    </row>
    <row r="3024" spans="1:18" ht="13.5" hidden="1" customHeight="1" x14ac:dyDescent="0.15">
      <c r="A3024" t="s">
        <v>424</v>
      </c>
      <c r="B3024" t="s">
        <v>7420</v>
      </c>
      <c r="C3024" t="str">
        <f>INDEX(FIPS!$A$1:$E$3236,MATCH($F3024,FIPS!$D$1:$D$3236,0),5)</f>
        <v>Mingo County</v>
      </c>
      <c r="D3024" t="s">
        <v>425</v>
      </c>
      <c r="E3024" s="15" t="s">
        <v>35</v>
      </c>
      <c r="F3024" t="s">
        <v>7470</v>
      </c>
      <c r="G3024" t="s">
        <v>7784</v>
      </c>
      <c r="H3024" t="str">
        <f>IFERROR(VLOOKUP($G3024,'Team Colors'!$A:$B,2,0),"#c9c9c9")</f>
        <v>#ffb612</v>
      </c>
      <c r="I3024">
        <f>INDEX('Raw Election Data'!$A$1:$AN$3144,MATCH($C3024&amp;" "&amp;$B3024,'Raw Election Data'!$C$1:$C$3144,0),MATCH('Joined Data'!I$1,'Raw Election Data'!$A$1:$AN$1,0))</f>
        <v>25292</v>
      </c>
      <c r="J3024">
        <f>INDEX('Raw Election Data'!$A$1:$AN$3144,MATCH($C3024&amp;" "&amp;$B3024,'Raw Election Data'!$C$1:$C$3144,0),MATCH('Joined Data'!J$1,'Raw Election Data'!$A$1:$AN$1,0))</f>
        <v>1365</v>
      </c>
      <c r="K3024">
        <f>INDEX('Raw Election Data'!$A$1:$AN$3144,MATCH($C3024&amp;" "&amp;$B3024,'Raw Election Data'!$C$1:$C$3144,0),MATCH('Joined Data'!K$1,'Raw Election Data'!$A$1:$AN$1,0))</f>
        <v>7876</v>
      </c>
      <c r="L3024">
        <f>INDEX('Raw Election Data'!$A$1:$AN$3144,MATCH($C3024&amp;" "&amp;$B3024,'Raw Election Data'!$C$1:$C$3144,0),MATCH('Joined Data'!L$1,'Raw Election Data'!$A$1:$AN$1,0))</f>
        <v>9469</v>
      </c>
      <c r="M3024">
        <f>INDEX('Raw Election Data'!$A$1:$AN$3144,MATCH($C3024&amp;" "&amp;$B3024,'Raw Election Data'!$C$1:$C$3144,0),MATCH('Joined Data'!M$1,'Raw Election Data'!$A$1:$AN$1,0))</f>
        <v>0.14415460977927977</v>
      </c>
      <c r="N3024">
        <f>INDEX('Raw Election Data'!$A$1:$AN$3144,MATCH($C3024&amp;" "&amp;$B3024,'Raw Election Data'!$C$1:$C$3144,0),MATCH('Joined Data'!N$1,'Raw Election Data'!$A$1:$AN$1,0))</f>
        <v>0.83176681803780761</v>
      </c>
      <c r="O3024">
        <f>INDEX('Raw Election Data'!$A$1:$AN$3144,MATCH($C3024&amp;" "&amp;$B3024,'Raw Election Data'!$C$1:$C$3144,0),MATCH('Joined Data'!O$1,'Raw Election Data'!$A$1:$AN$1,0))</f>
        <v>-6511</v>
      </c>
      <c r="P3024">
        <f>INDEX('Raw Election Data'!$A$1:$AN$3144,MATCH($C3024&amp;" "&amp;$B3024,'Raw Election Data'!$C$1:$C$3144,0),MATCH('Joined Data'!P$1,'Raw Election Data'!$A$1:$AN$1,0))</f>
        <v>6511</v>
      </c>
      <c r="Q3024">
        <f>INDEX('Raw Election Data'!$A$1:$AN$3144,MATCH($C3024&amp;" "&amp;$B3024,'Raw Election Data'!$C$1:$C$3144,0),MATCH('Joined Data'!Q$1,'Raw Election Data'!$A$1:$AN$1,0))</f>
        <v>-0.68761220825852787</v>
      </c>
      <c r="R3024">
        <f>INDEX('Raw Election Data'!$A$1:$AN$3144,MATCH($C3024&amp;" "&amp;$B3024,'Raw Election Data'!$C$1:$C$3144,0),MATCH('Joined Data'!R$1,'Raw Election Data'!$A$1:$AN$1,0))</f>
        <v>0.68761220825852787</v>
      </c>
    </row>
    <row r="3025" spans="1:18" ht="13.5" hidden="1" customHeight="1" x14ac:dyDescent="0.15">
      <c r="A3025" t="s">
        <v>424</v>
      </c>
      <c r="B3025" t="s">
        <v>7420</v>
      </c>
      <c r="C3025" t="str">
        <f>INDEX(FIPS!$A$1:$E$3236,MATCH($F3025,FIPS!$D$1:$D$3236,0),5)</f>
        <v>Monongalia County</v>
      </c>
      <c r="D3025" t="s">
        <v>425</v>
      </c>
      <c r="E3025" s="15" t="s">
        <v>36</v>
      </c>
      <c r="F3025" t="s">
        <v>7472</v>
      </c>
      <c r="G3025" t="s">
        <v>7784</v>
      </c>
      <c r="H3025" t="str">
        <f>IFERROR(VLOOKUP($G3025,'Team Colors'!$A:$B,2,0),"#c9c9c9")</f>
        <v>#ffb612</v>
      </c>
      <c r="I3025">
        <f>INDEX('Raw Election Data'!$A$1:$AN$3144,MATCH($C3025&amp;" "&amp;$B3025,'Raw Election Data'!$C$1:$C$3144,0),MATCH('Joined Data'!I$1,'Raw Election Data'!$A$1:$AN$1,0))</f>
        <v>104236</v>
      </c>
      <c r="J3025">
        <f>INDEX('Raw Election Data'!$A$1:$AN$3144,MATCH($C3025&amp;" "&amp;$B3025,'Raw Election Data'!$C$1:$C$3144,0),MATCH('Joined Data'!J$1,'Raw Election Data'!$A$1:$AN$1,0))</f>
        <v>14568</v>
      </c>
      <c r="K3025">
        <f>INDEX('Raw Election Data'!$A$1:$AN$3144,MATCH($C3025&amp;" "&amp;$B3025,'Raw Election Data'!$C$1:$C$3144,0),MATCH('Joined Data'!K$1,'Raw Election Data'!$A$1:$AN$1,0))</f>
        <v>18278</v>
      </c>
      <c r="L3025">
        <f>INDEX('Raw Election Data'!$A$1:$AN$3144,MATCH($C3025&amp;" "&amp;$B3025,'Raw Election Data'!$C$1:$C$3144,0),MATCH('Joined Data'!L$1,'Raw Election Data'!$A$1:$AN$1,0))</f>
        <v>35733</v>
      </c>
      <c r="M3025">
        <f>INDEX('Raw Election Data'!$A$1:$AN$3144,MATCH($C3025&amp;" "&amp;$B3025,'Raw Election Data'!$C$1:$C$3144,0),MATCH('Joined Data'!M$1,'Raw Election Data'!$A$1:$AN$1,0))</f>
        <v>0.40769037024599108</v>
      </c>
      <c r="N3025">
        <f>INDEX('Raw Election Data'!$A$1:$AN$3144,MATCH($C3025&amp;" "&amp;$B3025,'Raw Election Data'!$C$1:$C$3144,0),MATCH('Joined Data'!N$1,'Raw Election Data'!$A$1:$AN$1,0))</f>
        <v>0.51151596563400781</v>
      </c>
      <c r="O3025">
        <f>INDEX('Raw Election Data'!$A$1:$AN$3144,MATCH($C3025&amp;" "&amp;$B3025,'Raw Election Data'!$C$1:$C$3144,0),MATCH('Joined Data'!O$1,'Raw Election Data'!$A$1:$AN$1,0))</f>
        <v>-3710</v>
      </c>
      <c r="P3025">
        <f>INDEX('Raw Election Data'!$A$1:$AN$3144,MATCH($C3025&amp;" "&amp;$B3025,'Raw Election Data'!$C$1:$C$3144,0),MATCH('Joined Data'!P$1,'Raw Election Data'!$A$1:$AN$1,0))</f>
        <v>3710</v>
      </c>
      <c r="Q3025">
        <f>INDEX('Raw Election Data'!$A$1:$AN$3144,MATCH($C3025&amp;" "&amp;$B3025,'Raw Election Data'!$C$1:$C$3144,0),MATCH('Joined Data'!Q$1,'Raw Election Data'!$A$1:$AN$1,0))</f>
        <v>-0.10382559538801672</v>
      </c>
      <c r="R3025">
        <f>INDEX('Raw Election Data'!$A$1:$AN$3144,MATCH($C3025&amp;" "&amp;$B3025,'Raw Election Data'!$C$1:$C$3144,0),MATCH('Joined Data'!R$1,'Raw Election Data'!$A$1:$AN$1,0))</f>
        <v>0.10382559538801672</v>
      </c>
    </row>
    <row r="3026" spans="1:18" ht="13.5" hidden="1" customHeight="1" x14ac:dyDescent="0.15">
      <c r="A3026" t="s">
        <v>424</v>
      </c>
      <c r="B3026" t="s">
        <v>7420</v>
      </c>
      <c r="C3026" t="str">
        <f>INDEX(FIPS!$A$1:$E$3236,MATCH($F3026,FIPS!$D$1:$D$3236,0),5)</f>
        <v>Monroe County</v>
      </c>
      <c r="D3026" t="s">
        <v>425</v>
      </c>
      <c r="E3026" s="15" t="s">
        <v>37</v>
      </c>
      <c r="F3026" t="s">
        <v>7475</v>
      </c>
      <c r="G3026" t="s">
        <v>7784</v>
      </c>
      <c r="H3026" t="str">
        <f>IFERROR(VLOOKUP($G3026,'Team Colors'!$A:$B,2,0),"#c9c9c9")</f>
        <v>#ffb612</v>
      </c>
      <c r="I3026">
        <f>INDEX('Raw Election Data'!$A$1:$AN$3144,MATCH($C3026&amp;" "&amp;$B3026,'Raw Election Data'!$C$1:$C$3144,0),MATCH('Joined Data'!I$1,'Raw Election Data'!$A$1:$AN$1,0))</f>
        <v>13506</v>
      </c>
      <c r="J3026">
        <f>INDEX('Raw Election Data'!$A$1:$AN$3144,MATCH($C3026&amp;" "&amp;$B3026,'Raw Election Data'!$C$1:$C$3144,0),MATCH('Joined Data'!J$1,'Raw Election Data'!$A$1:$AN$1,0))</f>
        <v>1089</v>
      </c>
      <c r="K3026">
        <f>INDEX('Raw Election Data'!$A$1:$AN$3144,MATCH($C3026&amp;" "&amp;$B3026,'Raw Election Data'!$C$1:$C$3144,0),MATCH('Joined Data'!K$1,'Raw Election Data'!$A$1:$AN$1,0))</f>
        <v>4337</v>
      </c>
      <c r="L3026">
        <f>INDEX('Raw Election Data'!$A$1:$AN$3144,MATCH($C3026&amp;" "&amp;$B3026,'Raw Election Data'!$C$1:$C$3144,0),MATCH('Joined Data'!L$1,'Raw Election Data'!$A$1:$AN$1,0))</f>
        <v>5670</v>
      </c>
      <c r="M3026">
        <f>INDEX('Raw Election Data'!$A$1:$AN$3144,MATCH($C3026&amp;" "&amp;$B3026,'Raw Election Data'!$C$1:$C$3144,0),MATCH('Joined Data'!M$1,'Raw Election Data'!$A$1:$AN$1,0))</f>
        <v>0.19206349206349208</v>
      </c>
      <c r="N3026">
        <f>INDEX('Raw Election Data'!$A$1:$AN$3144,MATCH($C3026&amp;" "&amp;$B3026,'Raw Election Data'!$C$1:$C$3144,0),MATCH('Joined Data'!N$1,'Raw Election Data'!$A$1:$AN$1,0))</f>
        <v>0.76490299823633157</v>
      </c>
      <c r="O3026">
        <f>INDEX('Raw Election Data'!$A$1:$AN$3144,MATCH($C3026&amp;" "&amp;$B3026,'Raw Election Data'!$C$1:$C$3144,0),MATCH('Joined Data'!O$1,'Raw Election Data'!$A$1:$AN$1,0))</f>
        <v>-3248</v>
      </c>
      <c r="P3026">
        <f>INDEX('Raw Election Data'!$A$1:$AN$3144,MATCH($C3026&amp;" "&amp;$B3026,'Raw Election Data'!$C$1:$C$3144,0),MATCH('Joined Data'!P$1,'Raw Election Data'!$A$1:$AN$1,0))</f>
        <v>3248</v>
      </c>
      <c r="Q3026">
        <f>INDEX('Raw Election Data'!$A$1:$AN$3144,MATCH($C3026&amp;" "&amp;$B3026,'Raw Election Data'!$C$1:$C$3144,0),MATCH('Joined Data'!Q$1,'Raw Election Data'!$A$1:$AN$1,0))</f>
        <v>-0.57283950617283952</v>
      </c>
      <c r="R3026">
        <f>INDEX('Raw Election Data'!$A$1:$AN$3144,MATCH($C3026&amp;" "&amp;$B3026,'Raw Election Data'!$C$1:$C$3144,0),MATCH('Joined Data'!R$1,'Raw Election Data'!$A$1:$AN$1,0))</f>
        <v>0.57283950617283952</v>
      </c>
    </row>
    <row r="3027" spans="1:18" ht="13.5" hidden="1" customHeight="1" x14ac:dyDescent="0.15">
      <c r="A3027" t="s">
        <v>424</v>
      </c>
      <c r="B3027" t="s">
        <v>7420</v>
      </c>
      <c r="C3027" t="str">
        <f>INDEX(FIPS!$A$1:$E$3236,MATCH($F3027,FIPS!$D$1:$D$3236,0),5)</f>
        <v>Morgan County</v>
      </c>
      <c r="D3027" t="s">
        <v>425</v>
      </c>
      <c r="E3027" s="15" t="s">
        <v>38</v>
      </c>
      <c r="F3027" t="s">
        <v>7476</v>
      </c>
      <c r="G3027" t="s">
        <v>7784</v>
      </c>
      <c r="H3027" t="str">
        <f>IFERROR(VLOOKUP($G3027,'Team Colors'!$A:$B,2,0),"#c9c9c9")</f>
        <v>#ffb612</v>
      </c>
      <c r="I3027">
        <f>INDEX('Raw Election Data'!$A$1:$AN$3144,MATCH($C3027&amp;" "&amp;$B3027,'Raw Election Data'!$C$1:$C$3144,0),MATCH('Joined Data'!I$1,'Raw Election Data'!$A$1:$AN$1,0))</f>
        <v>17524</v>
      </c>
      <c r="J3027">
        <f>INDEX('Raw Election Data'!$A$1:$AN$3144,MATCH($C3027&amp;" "&amp;$B3027,'Raw Election Data'!$C$1:$C$3144,0),MATCH('Joined Data'!J$1,'Raw Election Data'!$A$1:$AN$1,0))</f>
        <v>1568</v>
      </c>
      <c r="K3027">
        <f>INDEX('Raw Election Data'!$A$1:$AN$3144,MATCH($C3027&amp;" "&amp;$B3027,'Raw Election Data'!$C$1:$C$3144,0),MATCH('Joined Data'!K$1,'Raw Election Data'!$A$1:$AN$1,0))</f>
        <v>5718</v>
      </c>
      <c r="L3027">
        <f>INDEX('Raw Election Data'!$A$1:$AN$3144,MATCH($C3027&amp;" "&amp;$B3027,'Raw Election Data'!$C$1:$C$3144,0),MATCH('Joined Data'!L$1,'Raw Election Data'!$A$1:$AN$1,0))</f>
        <v>7635</v>
      </c>
      <c r="M3027">
        <f>INDEX('Raw Election Data'!$A$1:$AN$3144,MATCH($C3027&amp;" "&amp;$B3027,'Raw Election Data'!$C$1:$C$3144,0),MATCH('Joined Data'!M$1,'Raw Election Data'!$A$1:$AN$1,0))</f>
        <v>0.20537000654878848</v>
      </c>
      <c r="N3027">
        <f>INDEX('Raw Election Data'!$A$1:$AN$3144,MATCH($C3027&amp;" "&amp;$B3027,'Raw Election Data'!$C$1:$C$3144,0),MATCH('Joined Data'!N$1,'Raw Election Data'!$A$1:$AN$1,0))</f>
        <v>0.74891944990176817</v>
      </c>
      <c r="O3027">
        <f>INDEX('Raw Election Data'!$A$1:$AN$3144,MATCH($C3027&amp;" "&amp;$B3027,'Raw Election Data'!$C$1:$C$3144,0),MATCH('Joined Data'!O$1,'Raw Election Data'!$A$1:$AN$1,0))</f>
        <v>-4150</v>
      </c>
      <c r="P3027">
        <f>INDEX('Raw Election Data'!$A$1:$AN$3144,MATCH($C3027&amp;" "&amp;$B3027,'Raw Election Data'!$C$1:$C$3144,0),MATCH('Joined Data'!P$1,'Raw Election Data'!$A$1:$AN$1,0))</f>
        <v>4150</v>
      </c>
      <c r="Q3027">
        <f>INDEX('Raw Election Data'!$A$1:$AN$3144,MATCH($C3027&amp;" "&amp;$B3027,'Raw Election Data'!$C$1:$C$3144,0),MATCH('Joined Data'!Q$1,'Raw Election Data'!$A$1:$AN$1,0))</f>
        <v>-0.54354944335297972</v>
      </c>
      <c r="R3027">
        <f>INDEX('Raw Election Data'!$A$1:$AN$3144,MATCH($C3027&amp;" "&amp;$B3027,'Raw Election Data'!$C$1:$C$3144,0),MATCH('Joined Data'!R$1,'Raw Election Data'!$A$1:$AN$1,0))</f>
        <v>0.54354944335297972</v>
      </c>
    </row>
    <row r="3028" spans="1:18" ht="13.5" hidden="1" customHeight="1" x14ac:dyDescent="0.15">
      <c r="A3028" t="s">
        <v>424</v>
      </c>
      <c r="B3028" t="s">
        <v>7420</v>
      </c>
      <c r="C3028" t="str">
        <f>INDEX(FIPS!$A$1:$E$3236,MATCH($F3028,FIPS!$D$1:$D$3236,0),5)</f>
        <v>Nicholas County</v>
      </c>
      <c r="D3028" t="s">
        <v>425</v>
      </c>
      <c r="E3028" s="15" t="s">
        <v>39</v>
      </c>
      <c r="F3028" t="s">
        <v>7477</v>
      </c>
      <c r="G3028" t="s">
        <v>7784</v>
      </c>
      <c r="H3028" t="str">
        <f>IFERROR(VLOOKUP($G3028,'Team Colors'!$A:$B,2,0),"#c9c9c9")</f>
        <v>#ffb612</v>
      </c>
      <c r="I3028">
        <f>INDEX('Raw Election Data'!$A$1:$AN$3144,MATCH($C3028&amp;" "&amp;$B3028,'Raw Election Data'!$C$1:$C$3144,0),MATCH('Joined Data'!I$1,'Raw Election Data'!$A$1:$AN$1,0))</f>
        <v>25594</v>
      </c>
      <c r="J3028">
        <f>INDEX('Raw Election Data'!$A$1:$AN$3144,MATCH($C3028&amp;" "&amp;$B3028,'Raw Election Data'!$C$1:$C$3144,0),MATCH('Joined Data'!J$1,'Raw Election Data'!$A$1:$AN$1,0))</f>
        <v>1821</v>
      </c>
      <c r="K3028">
        <f>INDEX('Raw Election Data'!$A$1:$AN$3144,MATCH($C3028&amp;" "&amp;$B3028,'Raw Election Data'!$C$1:$C$3144,0),MATCH('Joined Data'!K$1,'Raw Election Data'!$A$1:$AN$1,0))</f>
        <v>7169</v>
      </c>
      <c r="L3028">
        <f>INDEX('Raw Election Data'!$A$1:$AN$3144,MATCH($C3028&amp;" "&amp;$B3028,'Raw Election Data'!$C$1:$C$3144,0),MATCH('Joined Data'!L$1,'Raw Election Data'!$A$1:$AN$1,0))</f>
        <v>9385</v>
      </c>
      <c r="M3028">
        <f>INDEX('Raw Election Data'!$A$1:$AN$3144,MATCH($C3028&amp;" "&amp;$B3028,'Raw Election Data'!$C$1:$C$3144,0),MATCH('Joined Data'!M$1,'Raw Election Data'!$A$1:$AN$1,0))</f>
        <v>0.19403303143313799</v>
      </c>
      <c r="N3028">
        <f>INDEX('Raw Election Data'!$A$1:$AN$3144,MATCH($C3028&amp;" "&amp;$B3028,'Raw Election Data'!$C$1:$C$3144,0),MATCH('Joined Data'!N$1,'Raw Election Data'!$A$1:$AN$1,0))</f>
        <v>0.76387852956846036</v>
      </c>
      <c r="O3028">
        <f>INDEX('Raw Election Data'!$A$1:$AN$3144,MATCH($C3028&amp;" "&amp;$B3028,'Raw Election Data'!$C$1:$C$3144,0),MATCH('Joined Data'!O$1,'Raw Election Data'!$A$1:$AN$1,0))</f>
        <v>-5348</v>
      </c>
      <c r="P3028">
        <f>INDEX('Raw Election Data'!$A$1:$AN$3144,MATCH($C3028&amp;" "&amp;$B3028,'Raw Election Data'!$C$1:$C$3144,0),MATCH('Joined Data'!P$1,'Raw Election Data'!$A$1:$AN$1,0))</f>
        <v>5348</v>
      </c>
      <c r="Q3028">
        <f>INDEX('Raw Election Data'!$A$1:$AN$3144,MATCH($C3028&amp;" "&amp;$B3028,'Raw Election Data'!$C$1:$C$3144,0),MATCH('Joined Data'!Q$1,'Raw Election Data'!$A$1:$AN$1,0))</f>
        <v>-0.56984549813532237</v>
      </c>
      <c r="R3028">
        <f>INDEX('Raw Election Data'!$A$1:$AN$3144,MATCH($C3028&amp;" "&amp;$B3028,'Raw Election Data'!$C$1:$C$3144,0),MATCH('Joined Data'!R$1,'Raw Election Data'!$A$1:$AN$1,0))</f>
        <v>0.56984549813532237</v>
      </c>
    </row>
    <row r="3029" spans="1:18" ht="13.5" hidden="1" customHeight="1" x14ac:dyDescent="0.15">
      <c r="A3029" t="s">
        <v>424</v>
      </c>
      <c r="B3029" t="s">
        <v>7420</v>
      </c>
      <c r="C3029" t="str">
        <f>INDEX(FIPS!$A$1:$E$3236,MATCH($F3029,FIPS!$D$1:$D$3236,0),5)</f>
        <v>Ohio County</v>
      </c>
      <c r="D3029" t="s">
        <v>425</v>
      </c>
      <c r="E3029" s="15" t="s">
        <v>40</v>
      </c>
      <c r="F3029" t="s">
        <v>7478</v>
      </c>
      <c r="G3029" t="s">
        <v>7784</v>
      </c>
      <c r="H3029" t="str">
        <f>IFERROR(VLOOKUP($G3029,'Team Colors'!$A:$B,2,0),"#c9c9c9")</f>
        <v>#ffb612</v>
      </c>
      <c r="I3029">
        <f>INDEX('Raw Election Data'!$A$1:$AN$3144,MATCH($C3029&amp;" "&amp;$B3029,'Raw Election Data'!$C$1:$C$3144,0),MATCH('Joined Data'!I$1,'Raw Election Data'!$A$1:$AN$1,0))</f>
        <v>43066</v>
      </c>
      <c r="J3029">
        <f>INDEX('Raw Election Data'!$A$1:$AN$3144,MATCH($C3029&amp;" "&amp;$B3029,'Raw Election Data'!$C$1:$C$3144,0),MATCH('Joined Data'!J$1,'Raw Election Data'!$A$1:$AN$1,0))</f>
        <v>5452</v>
      </c>
      <c r="K3029">
        <f>INDEX('Raw Election Data'!$A$1:$AN$3144,MATCH($C3029&amp;" "&amp;$B3029,'Raw Election Data'!$C$1:$C$3144,0),MATCH('Joined Data'!K$1,'Raw Election Data'!$A$1:$AN$1,0))</f>
        <v>11077</v>
      </c>
      <c r="L3029">
        <f>INDEX('Raw Election Data'!$A$1:$AN$3144,MATCH($C3029&amp;" "&amp;$B3029,'Raw Election Data'!$C$1:$C$3144,0),MATCH('Joined Data'!L$1,'Raw Election Data'!$A$1:$AN$1,0))</f>
        <v>17819</v>
      </c>
      <c r="M3029">
        <f>INDEX('Raw Election Data'!$A$1:$AN$3144,MATCH($C3029&amp;" "&amp;$B3029,'Raw Election Data'!$C$1:$C$3144,0),MATCH('Joined Data'!M$1,'Raw Election Data'!$A$1:$AN$1,0))</f>
        <v>0.30596554239856333</v>
      </c>
      <c r="N3029">
        <f>INDEX('Raw Election Data'!$A$1:$AN$3144,MATCH($C3029&amp;" "&amp;$B3029,'Raw Election Data'!$C$1:$C$3144,0),MATCH('Joined Data'!N$1,'Raw Election Data'!$A$1:$AN$1,0))</f>
        <v>0.62163982266120432</v>
      </c>
      <c r="O3029">
        <f>INDEX('Raw Election Data'!$A$1:$AN$3144,MATCH($C3029&amp;" "&amp;$B3029,'Raw Election Data'!$C$1:$C$3144,0),MATCH('Joined Data'!O$1,'Raw Election Data'!$A$1:$AN$1,0))</f>
        <v>-5625</v>
      </c>
      <c r="P3029">
        <f>INDEX('Raw Election Data'!$A$1:$AN$3144,MATCH($C3029&amp;" "&amp;$B3029,'Raw Election Data'!$C$1:$C$3144,0),MATCH('Joined Data'!P$1,'Raw Election Data'!$A$1:$AN$1,0))</f>
        <v>5625</v>
      </c>
      <c r="Q3029">
        <f>INDEX('Raw Election Data'!$A$1:$AN$3144,MATCH($C3029&amp;" "&amp;$B3029,'Raw Election Data'!$C$1:$C$3144,0),MATCH('Joined Data'!Q$1,'Raw Election Data'!$A$1:$AN$1,0))</f>
        <v>-0.31567428026264099</v>
      </c>
      <c r="R3029">
        <f>INDEX('Raw Election Data'!$A$1:$AN$3144,MATCH($C3029&amp;" "&amp;$B3029,'Raw Election Data'!$C$1:$C$3144,0),MATCH('Joined Data'!R$1,'Raw Election Data'!$A$1:$AN$1,0))</f>
        <v>0.31567428026264099</v>
      </c>
    </row>
    <row r="3030" spans="1:18" ht="13.5" hidden="1" customHeight="1" x14ac:dyDescent="0.15">
      <c r="A3030" t="s">
        <v>424</v>
      </c>
      <c r="B3030" t="s">
        <v>7420</v>
      </c>
      <c r="C3030" t="str">
        <f>INDEX(FIPS!$A$1:$E$3236,MATCH($F3030,FIPS!$D$1:$D$3236,0),5)</f>
        <v>Pendleton County</v>
      </c>
      <c r="D3030" t="s">
        <v>425</v>
      </c>
      <c r="E3030" s="15" t="s">
        <v>41</v>
      </c>
      <c r="F3030" t="s">
        <v>7479</v>
      </c>
      <c r="G3030" t="s">
        <v>7784</v>
      </c>
      <c r="H3030" t="str">
        <f>IFERROR(VLOOKUP($G3030,'Team Colors'!$A:$B,2,0),"#c9c9c9")</f>
        <v>#ffb612</v>
      </c>
      <c r="I3030">
        <f>INDEX('Raw Election Data'!$A$1:$AN$3144,MATCH($C3030&amp;" "&amp;$B3030,'Raw Election Data'!$C$1:$C$3144,0),MATCH('Joined Data'!I$1,'Raw Election Data'!$A$1:$AN$1,0))</f>
        <v>7229</v>
      </c>
      <c r="J3030">
        <f>INDEX('Raw Election Data'!$A$1:$AN$3144,MATCH($C3030&amp;" "&amp;$B3030,'Raw Election Data'!$C$1:$C$3144,0),MATCH('Joined Data'!J$1,'Raw Election Data'!$A$1:$AN$1,0))</f>
        <v>726</v>
      </c>
      <c r="K3030">
        <f>INDEX('Raw Election Data'!$A$1:$AN$3144,MATCH($C3030&amp;" "&amp;$B3030,'Raw Election Data'!$C$1:$C$3144,0),MATCH('Joined Data'!K$1,'Raw Election Data'!$A$1:$AN$1,0))</f>
        <v>2388</v>
      </c>
      <c r="L3030">
        <f>INDEX('Raw Election Data'!$A$1:$AN$3144,MATCH($C3030&amp;" "&amp;$B3030,'Raw Election Data'!$C$1:$C$3144,0),MATCH('Joined Data'!L$1,'Raw Election Data'!$A$1:$AN$1,0))</f>
        <v>3212</v>
      </c>
      <c r="M3030">
        <f>INDEX('Raw Election Data'!$A$1:$AN$3144,MATCH($C3030&amp;" "&amp;$B3030,'Raw Election Data'!$C$1:$C$3144,0),MATCH('Joined Data'!M$1,'Raw Election Data'!$A$1:$AN$1,0))</f>
        <v>0.22602739726027396</v>
      </c>
      <c r="N3030">
        <f>INDEX('Raw Election Data'!$A$1:$AN$3144,MATCH($C3030&amp;" "&amp;$B3030,'Raw Election Data'!$C$1:$C$3144,0),MATCH('Joined Data'!N$1,'Raw Election Data'!$A$1:$AN$1,0))</f>
        <v>0.74346201743462015</v>
      </c>
      <c r="O3030">
        <f>INDEX('Raw Election Data'!$A$1:$AN$3144,MATCH($C3030&amp;" "&amp;$B3030,'Raw Election Data'!$C$1:$C$3144,0),MATCH('Joined Data'!O$1,'Raw Election Data'!$A$1:$AN$1,0))</f>
        <v>-1662</v>
      </c>
      <c r="P3030">
        <f>INDEX('Raw Election Data'!$A$1:$AN$3144,MATCH($C3030&amp;" "&amp;$B3030,'Raw Election Data'!$C$1:$C$3144,0),MATCH('Joined Data'!P$1,'Raw Election Data'!$A$1:$AN$1,0))</f>
        <v>1662</v>
      </c>
      <c r="Q3030">
        <f>INDEX('Raw Election Data'!$A$1:$AN$3144,MATCH($C3030&amp;" "&amp;$B3030,'Raw Election Data'!$C$1:$C$3144,0),MATCH('Joined Data'!Q$1,'Raw Election Data'!$A$1:$AN$1,0))</f>
        <v>-0.51743462017434616</v>
      </c>
      <c r="R3030">
        <f>INDEX('Raw Election Data'!$A$1:$AN$3144,MATCH($C3030&amp;" "&amp;$B3030,'Raw Election Data'!$C$1:$C$3144,0),MATCH('Joined Data'!R$1,'Raw Election Data'!$A$1:$AN$1,0))</f>
        <v>0.51743462017434616</v>
      </c>
    </row>
    <row r="3031" spans="1:18" ht="13.5" hidden="1" customHeight="1" x14ac:dyDescent="0.15">
      <c r="A3031" t="s">
        <v>424</v>
      </c>
      <c r="B3031" t="s">
        <v>7420</v>
      </c>
      <c r="C3031" t="str">
        <f>INDEX(FIPS!$A$1:$E$3236,MATCH($F3031,FIPS!$D$1:$D$3236,0),5)</f>
        <v>Pleasants County</v>
      </c>
      <c r="D3031" t="s">
        <v>425</v>
      </c>
      <c r="E3031" s="15" t="s">
        <v>42</v>
      </c>
      <c r="F3031" t="s">
        <v>7481</v>
      </c>
      <c r="G3031" t="s">
        <v>7784</v>
      </c>
      <c r="H3031" t="str">
        <f>IFERROR(VLOOKUP($G3031,'Team Colors'!$A:$B,2,0),"#c9c9c9")</f>
        <v>#ffb612</v>
      </c>
      <c r="I3031">
        <f>INDEX('Raw Election Data'!$A$1:$AN$3144,MATCH($C3031&amp;" "&amp;$B3031,'Raw Election Data'!$C$1:$C$3144,0),MATCH('Joined Data'!I$1,'Raw Election Data'!$A$1:$AN$1,0))</f>
        <v>7674</v>
      </c>
      <c r="J3031">
        <f>INDEX('Raw Election Data'!$A$1:$AN$3144,MATCH($C3031&amp;" "&amp;$B3031,'Raw Election Data'!$C$1:$C$3144,0),MATCH('Joined Data'!J$1,'Raw Election Data'!$A$1:$AN$1,0))</f>
        <v>620</v>
      </c>
      <c r="K3031">
        <f>INDEX('Raw Election Data'!$A$1:$AN$3144,MATCH($C3031&amp;" "&amp;$B3031,'Raw Election Data'!$C$1:$C$3144,0),MATCH('Joined Data'!K$1,'Raw Election Data'!$A$1:$AN$1,0))</f>
        <v>2342</v>
      </c>
      <c r="L3031">
        <f>INDEX('Raw Election Data'!$A$1:$AN$3144,MATCH($C3031&amp;" "&amp;$B3031,'Raw Election Data'!$C$1:$C$3144,0),MATCH('Joined Data'!L$1,'Raw Election Data'!$A$1:$AN$1,0))</f>
        <v>3130</v>
      </c>
      <c r="M3031">
        <f>INDEX('Raw Election Data'!$A$1:$AN$3144,MATCH($C3031&amp;" "&amp;$B3031,'Raw Election Data'!$C$1:$C$3144,0),MATCH('Joined Data'!M$1,'Raw Election Data'!$A$1:$AN$1,0))</f>
        <v>0.19808306709265175</v>
      </c>
      <c r="N3031">
        <f>INDEX('Raw Election Data'!$A$1:$AN$3144,MATCH($C3031&amp;" "&amp;$B3031,'Raw Election Data'!$C$1:$C$3144,0),MATCH('Joined Data'!N$1,'Raw Election Data'!$A$1:$AN$1,0))</f>
        <v>0.74824281150159744</v>
      </c>
      <c r="O3031">
        <f>INDEX('Raw Election Data'!$A$1:$AN$3144,MATCH($C3031&amp;" "&amp;$B3031,'Raw Election Data'!$C$1:$C$3144,0),MATCH('Joined Data'!O$1,'Raw Election Data'!$A$1:$AN$1,0))</f>
        <v>-1722</v>
      </c>
      <c r="P3031">
        <f>INDEX('Raw Election Data'!$A$1:$AN$3144,MATCH($C3031&amp;" "&amp;$B3031,'Raw Election Data'!$C$1:$C$3144,0),MATCH('Joined Data'!P$1,'Raw Election Data'!$A$1:$AN$1,0))</f>
        <v>1722</v>
      </c>
      <c r="Q3031">
        <f>INDEX('Raw Election Data'!$A$1:$AN$3144,MATCH($C3031&amp;" "&amp;$B3031,'Raw Election Data'!$C$1:$C$3144,0),MATCH('Joined Data'!Q$1,'Raw Election Data'!$A$1:$AN$1,0))</f>
        <v>-0.55015974440894566</v>
      </c>
      <c r="R3031">
        <f>INDEX('Raw Election Data'!$A$1:$AN$3144,MATCH($C3031&amp;" "&amp;$B3031,'Raw Election Data'!$C$1:$C$3144,0),MATCH('Joined Data'!R$1,'Raw Election Data'!$A$1:$AN$1,0))</f>
        <v>0.55015974440894566</v>
      </c>
    </row>
    <row r="3032" spans="1:18" ht="13.5" hidden="1" customHeight="1" x14ac:dyDescent="0.15">
      <c r="A3032" t="s">
        <v>424</v>
      </c>
      <c r="B3032" t="s">
        <v>7420</v>
      </c>
      <c r="C3032" t="str">
        <f>INDEX(FIPS!$A$1:$E$3236,MATCH($F3032,FIPS!$D$1:$D$3236,0),5)</f>
        <v>Pocahontas County</v>
      </c>
      <c r="D3032" t="s">
        <v>425</v>
      </c>
      <c r="E3032" s="15" t="s">
        <v>43</v>
      </c>
      <c r="F3032" t="s">
        <v>7482</v>
      </c>
      <c r="G3032" t="s">
        <v>7784</v>
      </c>
      <c r="H3032" t="str">
        <f>IFERROR(VLOOKUP($G3032,'Team Colors'!$A:$B,2,0),"#c9c9c9")</f>
        <v>#ffb612</v>
      </c>
      <c r="I3032">
        <f>INDEX('Raw Election Data'!$A$1:$AN$3144,MATCH($C3032&amp;" "&amp;$B3032,'Raw Election Data'!$C$1:$C$3144,0),MATCH('Joined Data'!I$1,'Raw Election Data'!$A$1:$AN$1,0))</f>
        <v>8607</v>
      </c>
      <c r="J3032">
        <f>INDEX('Raw Election Data'!$A$1:$AN$3144,MATCH($C3032&amp;" "&amp;$B3032,'Raw Election Data'!$C$1:$C$3144,0),MATCH('Joined Data'!J$1,'Raw Election Data'!$A$1:$AN$1,0))</f>
        <v>924</v>
      </c>
      <c r="K3032">
        <f>INDEX('Raw Election Data'!$A$1:$AN$3144,MATCH($C3032&amp;" "&amp;$B3032,'Raw Election Data'!$C$1:$C$3144,0),MATCH('Joined Data'!K$1,'Raw Election Data'!$A$1:$AN$1,0))</f>
        <v>2474</v>
      </c>
      <c r="L3032">
        <f>INDEX('Raw Election Data'!$A$1:$AN$3144,MATCH($C3032&amp;" "&amp;$B3032,'Raw Election Data'!$C$1:$C$3144,0),MATCH('Joined Data'!L$1,'Raw Election Data'!$A$1:$AN$1,0))</f>
        <v>3619</v>
      </c>
      <c r="M3032">
        <f>INDEX('Raw Election Data'!$A$1:$AN$3144,MATCH($C3032&amp;" "&amp;$B3032,'Raw Election Data'!$C$1:$C$3144,0),MATCH('Joined Data'!M$1,'Raw Election Data'!$A$1:$AN$1,0))</f>
        <v>0.25531914893617019</v>
      </c>
      <c r="N3032">
        <f>INDEX('Raw Election Data'!$A$1:$AN$3144,MATCH($C3032&amp;" "&amp;$B3032,'Raw Election Data'!$C$1:$C$3144,0),MATCH('Joined Data'!N$1,'Raw Election Data'!$A$1:$AN$1,0))</f>
        <v>0.68361425808234322</v>
      </c>
      <c r="O3032">
        <f>INDEX('Raw Election Data'!$A$1:$AN$3144,MATCH($C3032&amp;" "&amp;$B3032,'Raw Election Data'!$C$1:$C$3144,0),MATCH('Joined Data'!O$1,'Raw Election Data'!$A$1:$AN$1,0))</f>
        <v>-1550</v>
      </c>
      <c r="P3032">
        <f>INDEX('Raw Election Data'!$A$1:$AN$3144,MATCH($C3032&amp;" "&amp;$B3032,'Raw Election Data'!$C$1:$C$3144,0),MATCH('Joined Data'!P$1,'Raw Election Data'!$A$1:$AN$1,0))</f>
        <v>1550</v>
      </c>
      <c r="Q3032">
        <f>INDEX('Raw Election Data'!$A$1:$AN$3144,MATCH($C3032&amp;" "&amp;$B3032,'Raw Election Data'!$C$1:$C$3144,0),MATCH('Joined Data'!Q$1,'Raw Election Data'!$A$1:$AN$1,0))</f>
        <v>-0.42829510914617303</v>
      </c>
      <c r="R3032">
        <f>INDEX('Raw Election Data'!$A$1:$AN$3144,MATCH($C3032&amp;" "&amp;$B3032,'Raw Election Data'!$C$1:$C$3144,0),MATCH('Joined Data'!R$1,'Raw Election Data'!$A$1:$AN$1,0))</f>
        <v>0.42829510914617303</v>
      </c>
    </row>
    <row r="3033" spans="1:18" ht="13.5" hidden="1" customHeight="1" x14ac:dyDescent="0.15">
      <c r="A3033" t="s">
        <v>424</v>
      </c>
      <c r="B3033" t="s">
        <v>7420</v>
      </c>
      <c r="C3033" t="str">
        <f>INDEX(FIPS!$A$1:$E$3236,MATCH($F3033,FIPS!$D$1:$D$3236,0),5)</f>
        <v>Preston County</v>
      </c>
      <c r="D3033" t="s">
        <v>425</v>
      </c>
      <c r="E3033" s="15" t="s">
        <v>44</v>
      </c>
      <c r="F3033" t="s">
        <v>7484</v>
      </c>
      <c r="G3033" t="s">
        <v>7784</v>
      </c>
      <c r="H3033" t="str">
        <f>IFERROR(VLOOKUP($G3033,'Team Colors'!$A:$B,2,0),"#c9c9c9")</f>
        <v>#ffb612</v>
      </c>
      <c r="I3033">
        <f>INDEX('Raw Election Data'!$A$1:$AN$3144,MATCH($C3033&amp;" "&amp;$B3033,'Raw Election Data'!$C$1:$C$3144,0),MATCH('Joined Data'!I$1,'Raw Election Data'!$A$1:$AN$1,0))</f>
        <v>33940</v>
      </c>
      <c r="J3033">
        <f>INDEX('Raw Election Data'!$A$1:$AN$3144,MATCH($C3033&amp;" "&amp;$B3033,'Raw Election Data'!$C$1:$C$3144,0),MATCH('Joined Data'!J$1,'Raw Election Data'!$A$1:$AN$1,0))</f>
        <v>2462</v>
      </c>
      <c r="K3033">
        <f>INDEX('Raw Election Data'!$A$1:$AN$3144,MATCH($C3033&amp;" "&amp;$B3033,'Raw Election Data'!$C$1:$C$3144,0),MATCH('Joined Data'!K$1,'Raw Election Data'!$A$1:$AN$1,0))</f>
        <v>9501</v>
      </c>
      <c r="L3033">
        <f>INDEX('Raw Election Data'!$A$1:$AN$3144,MATCH($C3033&amp;" "&amp;$B3033,'Raw Election Data'!$C$1:$C$3144,0),MATCH('Joined Data'!L$1,'Raw Election Data'!$A$1:$AN$1,0))</f>
        <v>12611</v>
      </c>
      <c r="M3033">
        <f>INDEX('Raw Election Data'!$A$1:$AN$3144,MATCH($C3033&amp;" "&amp;$B3033,'Raw Election Data'!$C$1:$C$3144,0),MATCH('Joined Data'!M$1,'Raw Election Data'!$A$1:$AN$1,0))</f>
        <v>0.19522638965982078</v>
      </c>
      <c r="N3033">
        <f>INDEX('Raw Election Data'!$A$1:$AN$3144,MATCH($C3033&amp;" "&amp;$B3033,'Raw Election Data'!$C$1:$C$3144,0),MATCH('Joined Data'!N$1,'Raw Election Data'!$A$1:$AN$1,0))</f>
        <v>0.75338989770834985</v>
      </c>
      <c r="O3033">
        <f>INDEX('Raw Election Data'!$A$1:$AN$3144,MATCH($C3033&amp;" "&amp;$B3033,'Raw Election Data'!$C$1:$C$3144,0),MATCH('Joined Data'!O$1,'Raw Election Data'!$A$1:$AN$1,0))</f>
        <v>-7039</v>
      </c>
      <c r="P3033">
        <f>INDEX('Raw Election Data'!$A$1:$AN$3144,MATCH($C3033&amp;" "&amp;$B3033,'Raw Election Data'!$C$1:$C$3144,0),MATCH('Joined Data'!P$1,'Raw Election Data'!$A$1:$AN$1,0))</f>
        <v>7039</v>
      </c>
      <c r="Q3033">
        <f>INDEX('Raw Election Data'!$A$1:$AN$3144,MATCH($C3033&amp;" "&amp;$B3033,'Raw Election Data'!$C$1:$C$3144,0),MATCH('Joined Data'!Q$1,'Raw Election Data'!$A$1:$AN$1,0))</f>
        <v>-0.5581635080485291</v>
      </c>
      <c r="R3033">
        <f>INDEX('Raw Election Data'!$A$1:$AN$3144,MATCH($C3033&amp;" "&amp;$B3033,'Raw Election Data'!$C$1:$C$3144,0),MATCH('Joined Data'!R$1,'Raw Election Data'!$A$1:$AN$1,0))</f>
        <v>0.5581635080485291</v>
      </c>
    </row>
    <row r="3034" spans="1:18" ht="13.5" hidden="1" customHeight="1" x14ac:dyDescent="0.15">
      <c r="A3034" t="s">
        <v>424</v>
      </c>
      <c r="B3034" t="s">
        <v>7420</v>
      </c>
      <c r="C3034" t="str">
        <f>INDEX(FIPS!$A$1:$E$3236,MATCH($F3034,FIPS!$D$1:$D$3236,0),5)</f>
        <v>Putnam County</v>
      </c>
      <c r="D3034" t="s">
        <v>425</v>
      </c>
      <c r="E3034" s="15" t="s">
        <v>45</v>
      </c>
      <c r="F3034" t="s">
        <v>7485</v>
      </c>
      <c r="G3034" t="s">
        <v>7784</v>
      </c>
      <c r="H3034" t="str">
        <f>IFERROR(VLOOKUP($G3034,'Team Colors'!$A:$B,2,0),"#c9c9c9")</f>
        <v>#ffb612</v>
      </c>
      <c r="I3034">
        <f>INDEX('Raw Election Data'!$A$1:$AN$3144,MATCH($C3034&amp;" "&amp;$B3034,'Raw Election Data'!$C$1:$C$3144,0),MATCH('Joined Data'!I$1,'Raw Election Data'!$A$1:$AN$1,0))</f>
        <v>56848</v>
      </c>
      <c r="J3034">
        <f>INDEX('Raw Election Data'!$A$1:$AN$3144,MATCH($C3034&amp;" "&amp;$B3034,'Raw Election Data'!$C$1:$C$3144,0),MATCH('Joined Data'!J$1,'Raw Election Data'!$A$1:$AN$1,0))</f>
        <v>5784</v>
      </c>
      <c r="K3034">
        <f>INDEX('Raw Election Data'!$A$1:$AN$3144,MATCH($C3034&amp;" "&amp;$B3034,'Raw Election Data'!$C$1:$C$3144,0),MATCH('Joined Data'!K$1,'Raw Election Data'!$A$1:$AN$1,0))</f>
        <v>17455</v>
      </c>
      <c r="L3034">
        <f>INDEX('Raw Election Data'!$A$1:$AN$3144,MATCH($C3034&amp;" "&amp;$B3034,'Raw Election Data'!$C$1:$C$3144,0),MATCH('Joined Data'!L$1,'Raw Election Data'!$A$1:$AN$1,0))</f>
        <v>24443</v>
      </c>
      <c r="M3034">
        <f>INDEX('Raw Election Data'!$A$1:$AN$3144,MATCH($C3034&amp;" "&amp;$B3034,'Raw Election Data'!$C$1:$C$3144,0),MATCH('Joined Data'!M$1,'Raw Election Data'!$A$1:$AN$1,0))</f>
        <v>0.23663216462790984</v>
      </c>
      <c r="N3034">
        <f>INDEX('Raw Election Data'!$A$1:$AN$3144,MATCH($C3034&amp;" "&amp;$B3034,'Raw Election Data'!$C$1:$C$3144,0),MATCH('Joined Data'!N$1,'Raw Election Data'!$A$1:$AN$1,0))</f>
        <v>0.7141103792496829</v>
      </c>
      <c r="O3034">
        <f>INDEX('Raw Election Data'!$A$1:$AN$3144,MATCH($C3034&amp;" "&amp;$B3034,'Raw Election Data'!$C$1:$C$3144,0),MATCH('Joined Data'!O$1,'Raw Election Data'!$A$1:$AN$1,0))</f>
        <v>-11671</v>
      </c>
      <c r="P3034">
        <f>INDEX('Raw Election Data'!$A$1:$AN$3144,MATCH($C3034&amp;" "&amp;$B3034,'Raw Election Data'!$C$1:$C$3144,0),MATCH('Joined Data'!P$1,'Raw Election Data'!$A$1:$AN$1,0))</f>
        <v>11671</v>
      </c>
      <c r="Q3034">
        <f>INDEX('Raw Election Data'!$A$1:$AN$3144,MATCH($C3034&amp;" "&amp;$B3034,'Raw Election Data'!$C$1:$C$3144,0),MATCH('Joined Data'!Q$1,'Raw Election Data'!$A$1:$AN$1,0))</f>
        <v>-0.47747821462177309</v>
      </c>
      <c r="R3034">
        <f>INDEX('Raw Election Data'!$A$1:$AN$3144,MATCH($C3034&amp;" "&amp;$B3034,'Raw Election Data'!$C$1:$C$3144,0),MATCH('Joined Data'!R$1,'Raw Election Data'!$A$1:$AN$1,0))</f>
        <v>0.47747821462177309</v>
      </c>
    </row>
    <row r="3035" spans="1:18" ht="13.5" hidden="1" customHeight="1" x14ac:dyDescent="0.15">
      <c r="A3035" t="s">
        <v>424</v>
      </c>
      <c r="B3035" t="s">
        <v>7420</v>
      </c>
      <c r="C3035" t="str">
        <f>INDEX(FIPS!$A$1:$E$3236,MATCH($F3035,FIPS!$D$1:$D$3236,0),5)</f>
        <v>Raleigh County</v>
      </c>
      <c r="D3035" t="s">
        <v>425</v>
      </c>
      <c r="E3035" s="15" t="s">
        <v>46</v>
      </c>
      <c r="F3035" t="s">
        <v>7487</v>
      </c>
      <c r="G3035" t="s">
        <v>7784</v>
      </c>
      <c r="H3035" t="str">
        <f>IFERROR(VLOOKUP($G3035,'Team Colors'!$A:$B,2,0),"#c9c9c9")</f>
        <v>#ffb612</v>
      </c>
      <c r="I3035">
        <f>INDEX('Raw Election Data'!$A$1:$AN$3144,MATCH($C3035&amp;" "&amp;$B3035,'Raw Election Data'!$C$1:$C$3144,0),MATCH('Joined Data'!I$1,'Raw Election Data'!$A$1:$AN$1,0))</f>
        <v>77510</v>
      </c>
      <c r="J3035">
        <f>INDEX('Raw Election Data'!$A$1:$AN$3144,MATCH($C3035&amp;" "&amp;$B3035,'Raw Election Data'!$C$1:$C$3144,0),MATCH('Joined Data'!J$1,'Raw Election Data'!$A$1:$AN$1,0))</f>
        <v>6362</v>
      </c>
      <c r="K3035">
        <f>INDEX('Raw Election Data'!$A$1:$AN$3144,MATCH($C3035&amp;" "&amp;$B3035,'Raw Election Data'!$C$1:$C$3144,0),MATCH('Joined Data'!K$1,'Raw Election Data'!$A$1:$AN$1,0))</f>
        <v>21835</v>
      </c>
      <c r="L3035">
        <f>INDEX('Raw Election Data'!$A$1:$AN$3144,MATCH($C3035&amp;" "&amp;$B3035,'Raw Election Data'!$C$1:$C$3144,0),MATCH('Joined Data'!L$1,'Raw Election Data'!$A$1:$AN$1,0))</f>
        <v>29311</v>
      </c>
      <c r="M3035">
        <f>INDEX('Raw Election Data'!$A$1:$AN$3144,MATCH($C3035&amp;" "&amp;$B3035,'Raw Election Data'!$C$1:$C$3144,0),MATCH('Joined Data'!M$1,'Raw Election Data'!$A$1:$AN$1,0))</f>
        <v>0.21705161884616697</v>
      </c>
      <c r="N3035">
        <f>INDEX('Raw Election Data'!$A$1:$AN$3144,MATCH($C3035&amp;" "&amp;$B3035,'Raw Election Data'!$C$1:$C$3144,0),MATCH('Joined Data'!N$1,'Raw Election Data'!$A$1:$AN$1,0))</f>
        <v>0.74494217188086387</v>
      </c>
      <c r="O3035">
        <f>INDEX('Raw Election Data'!$A$1:$AN$3144,MATCH($C3035&amp;" "&amp;$B3035,'Raw Election Data'!$C$1:$C$3144,0),MATCH('Joined Data'!O$1,'Raw Election Data'!$A$1:$AN$1,0))</f>
        <v>-15473</v>
      </c>
      <c r="P3035">
        <f>INDEX('Raw Election Data'!$A$1:$AN$3144,MATCH($C3035&amp;" "&amp;$B3035,'Raw Election Data'!$C$1:$C$3144,0),MATCH('Joined Data'!P$1,'Raw Election Data'!$A$1:$AN$1,0))</f>
        <v>15473</v>
      </c>
      <c r="Q3035">
        <f>INDEX('Raw Election Data'!$A$1:$AN$3144,MATCH($C3035&amp;" "&amp;$B3035,'Raw Election Data'!$C$1:$C$3144,0),MATCH('Joined Data'!Q$1,'Raw Election Data'!$A$1:$AN$1,0))</f>
        <v>-0.5278905530346969</v>
      </c>
      <c r="R3035">
        <f>INDEX('Raw Election Data'!$A$1:$AN$3144,MATCH($C3035&amp;" "&amp;$B3035,'Raw Election Data'!$C$1:$C$3144,0),MATCH('Joined Data'!R$1,'Raw Election Data'!$A$1:$AN$1,0))</f>
        <v>0.5278905530346969</v>
      </c>
    </row>
    <row r="3036" spans="1:18" ht="13.5" hidden="1" customHeight="1" x14ac:dyDescent="0.15">
      <c r="A3036" t="s">
        <v>424</v>
      </c>
      <c r="B3036" t="s">
        <v>7420</v>
      </c>
      <c r="C3036" t="str">
        <f>INDEX(FIPS!$A$1:$E$3236,MATCH($F3036,FIPS!$D$1:$D$3236,0),5)</f>
        <v>Randolph County</v>
      </c>
      <c r="D3036" t="s">
        <v>425</v>
      </c>
      <c r="E3036" s="15" t="s">
        <v>47</v>
      </c>
      <c r="F3036" t="s">
        <v>7488</v>
      </c>
      <c r="G3036" t="s">
        <v>7784</v>
      </c>
      <c r="H3036" t="str">
        <f>IFERROR(VLOOKUP($G3036,'Team Colors'!$A:$B,2,0),"#c9c9c9")</f>
        <v>#ffb612</v>
      </c>
      <c r="I3036">
        <f>INDEX('Raw Election Data'!$A$1:$AN$3144,MATCH($C3036&amp;" "&amp;$B3036,'Raw Election Data'!$C$1:$C$3144,0),MATCH('Joined Data'!I$1,'Raw Election Data'!$A$1:$AN$1,0))</f>
        <v>29126</v>
      </c>
      <c r="J3036">
        <f>INDEX('Raw Election Data'!$A$1:$AN$3144,MATCH($C3036&amp;" "&amp;$B3036,'Raw Election Data'!$C$1:$C$3144,0),MATCH('Joined Data'!J$1,'Raw Election Data'!$A$1:$AN$1,0))</f>
        <v>2724</v>
      </c>
      <c r="K3036">
        <f>INDEX('Raw Election Data'!$A$1:$AN$3144,MATCH($C3036&amp;" "&amp;$B3036,'Raw Election Data'!$C$1:$C$3144,0),MATCH('Joined Data'!K$1,'Raw Election Data'!$A$1:$AN$1,0))</f>
        <v>7583</v>
      </c>
      <c r="L3036">
        <f>INDEX('Raw Election Data'!$A$1:$AN$3144,MATCH($C3036&amp;" "&amp;$B3036,'Raw Election Data'!$C$1:$C$3144,0),MATCH('Joined Data'!L$1,'Raw Election Data'!$A$1:$AN$1,0))</f>
        <v>10816</v>
      </c>
      <c r="M3036">
        <f>INDEX('Raw Election Data'!$A$1:$AN$3144,MATCH($C3036&amp;" "&amp;$B3036,'Raw Election Data'!$C$1:$C$3144,0),MATCH('Joined Data'!M$1,'Raw Election Data'!$A$1:$AN$1,0))</f>
        <v>0.25184911242603553</v>
      </c>
      <c r="N3036">
        <f>INDEX('Raw Election Data'!$A$1:$AN$3144,MATCH($C3036&amp;" "&amp;$B3036,'Raw Election Data'!$C$1:$C$3144,0),MATCH('Joined Data'!N$1,'Raw Election Data'!$A$1:$AN$1,0))</f>
        <v>0.70109097633136097</v>
      </c>
      <c r="O3036">
        <f>INDEX('Raw Election Data'!$A$1:$AN$3144,MATCH($C3036&amp;" "&amp;$B3036,'Raw Election Data'!$C$1:$C$3144,0),MATCH('Joined Data'!O$1,'Raw Election Data'!$A$1:$AN$1,0))</f>
        <v>-4859</v>
      </c>
      <c r="P3036">
        <f>INDEX('Raw Election Data'!$A$1:$AN$3144,MATCH($C3036&amp;" "&amp;$B3036,'Raw Election Data'!$C$1:$C$3144,0),MATCH('Joined Data'!P$1,'Raw Election Data'!$A$1:$AN$1,0))</f>
        <v>4859</v>
      </c>
      <c r="Q3036">
        <f>INDEX('Raw Election Data'!$A$1:$AN$3144,MATCH($C3036&amp;" "&amp;$B3036,'Raw Election Data'!$C$1:$C$3144,0),MATCH('Joined Data'!Q$1,'Raw Election Data'!$A$1:$AN$1,0))</f>
        <v>-0.44924186390532544</v>
      </c>
      <c r="R3036">
        <f>INDEX('Raw Election Data'!$A$1:$AN$3144,MATCH($C3036&amp;" "&amp;$B3036,'Raw Election Data'!$C$1:$C$3144,0),MATCH('Joined Data'!R$1,'Raw Election Data'!$A$1:$AN$1,0))</f>
        <v>0.44924186390532544</v>
      </c>
    </row>
    <row r="3037" spans="1:18" ht="13.5" hidden="1" customHeight="1" x14ac:dyDescent="0.15">
      <c r="A3037" t="s">
        <v>424</v>
      </c>
      <c r="B3037" t="s">
        <v>7420</v>
      </c>
      <c r="C3037" t="str">
        <f>INDEX(FIPS!$A$1:$E$3236,MATCH($F3037,FIPS!$D$1:$D$3236,0),5)</f>
        <v>Ritchie County</v>
      </c>
      <c r="D3037" t="s">
        <v>425</v>
      </c>
      <c r="E3037" s="15" t="s">
        <v>48</v>
      </c>
      <c r="F3037" t="s">
        <v>7492</v>
      </c>
      <c r="G3037" t="s">
        <v>7784</v>
      </c>
      <c r="H3037" t="str">
        <f>IFERROR(VLOOKUP($G3037,'Team Colors'!$A:$B,2,0),"#c9c9c9")</f>
        <v>#ffb612</v>
      </c>
      <c r="I3037">
        <f>INDEX('Raw Election Data'!$A$1:$AN$3144,MATCH($C3037&amp;" "&amp;$B3037,'Raw Election Data'!$C$1:$C$3144,0),MATCH('Joined Data'!I$1,'Raw Election Data'!$A$1:$AN$1,0))</f>
        <v>9982</v>
      </c>
      <c r="J3037">
        <f>INDEX('Raw Election Data'!$A$1:$AN$3144,MATCH($C3037&amp;" "&amp;$B3037,'Raw Election Data'!$C$1:$C$3144,0),MATCH('Joined Data'!J$1,'Raw Election Data'!$A$1:$AN$1,0))</f>
        <v>490</v>
      </c>
      <c r="K3037">
        <f>INDEX('Raw Election Data'!$A$1:$AN$3144,MATCH($C3037&amp;" "&amp;$B3037,'Raw Election Data'!$C$1:$C$3144,0),MATCH('Joined Data'!K$1,'Raw Election Data'!$A$1:$AN$1,0))</f>
        <v>3376</v>
      </c>
      <c r="L3037">
        <f>INDEX('Raw Election Data'!$A$1:$AN$3144,MATCH($C3037&amp;" "&amp;$B3037,'Raw Election Data'!$C$1:$C$3144,0),MATCH('Joined Data'!L$1,'Raw Election Data'!$A$1:$AN$1,0))</f>
        <v>4040</v>
      </c>
      <c r="M3037">
        <f>INDEX('Raw Election Data'!$A$1:$AN$3144,MATCH($C3037&amp;" "&amp;$B3037,'Raw Election Data'!$C$1:$C$3144,0),MATCH('Joined Data'!M$1,'Raw Election Data'!$A$1:$AN$1,0))</f>
        <v>0.12128712871287128</v>
      </c>
      <c r="N3037">
        <f>INDEX('Raw Election Data'!$A$1:$AN$3144,MATCH($C3037&amp;" "&amp;$B3037,'Raw Election Data'!$C$1:$C$3144,0),MATCH('Joined Data'!N$1,'Raw Election Data'!$A$1:$AN$1,0))</f>
        <v>0.83564356435643561</v>
      </c>
      <c r="O3037">
        <f>INDEX('Raw Election Data'!$A$1:$AN$3144,MATCH($C3037&amp;" "&amp;$B3037,'Raw Election Data'!$C$1:$C$3144,0),MATCH('Joined Data'!O$1,'Raw Election Data'!$A$1:$AN$1,0))</f>
        <v>-2886</v>
      </c>
      <c r="P3037">
        <f>INDEX('Raw Election Data'!$A$1:$AN$3144,MATCH($C3037&amp;" "&amp;$B3037,'Raw Election Data'!$C$1:$C$3144,0),MATCH('Joined Data'!P$1,'Raw Election Data'!$A$1:$AN$1,0))</f>
        <v>2886</v>
      </c>
      <c r="Q3037">
        <f>INDEX('Raw Election Data'!$A$1:$AN$3144,MATCH($C3037&amp;" "&amp;$B3037,'Raw Election Data'!$C$1:$C$3144,0),MATCH('Joined Data'!Q$1,'Raw Election Data'!$A$1:$AN$1,0))</f>
        <v>-0.71435643564356432</v>
      </c>
      <c r="R3037">
        <f>INDEX('Raw Election Data'!$A$1:$AN$3144,MATCH($C3037&amp;" "&amp;$B3037,'Raw Election Data'!$C$1:$C$3144,0),MATCH('Joined Data'!R$1,'Raw Election Data'!$A$1:$AN$1,0))</f>
        <v>0.71435643564356432</v>
      </c>
    </row>
    <row r="3038" spans="1:18" ht="13.5" hidden="1" customHeight="1" x14ac:dyDescent="0.15">
      <c r="A3038" t="s">
        <v>424</v>
      </c>
      <c r="B3038" t="s">
        <v>7420</v>
      </c>
      <c r="C3038" t="str">
        <f>INDEX(FIPS!$A$1:$E$3236,MATCH($F3038,FIPS!$D$1:$D$3236,0),5)</f>
        <v>Roane County</v>
      </c>
      <c r="D3038" t="s">
        <v>425</v>
      </c>
      <c r="E3038" s="15" t="s">
        <v>49</v>
      </c>
      <c r="F3038" t="s">
        <v>7493</v>
      </c>
      <c r="G3038" t="s">
        <v>7784</v>
      </c>
      <c r="H3038" t="str">
        <f>IFERROR(VLOOKUP($G3038,'Team Colors'!$A:$B,2,0),"#c9c9c9")</f>
        <v>#ffb612</v>
      </c>
      <c r="I3038">
        <f>INDEX('Raw Election Data'!$A$1:$AN$3144,MATCH($C3038&amp;" "&amp;$B3038,'Raw Election Data'!$C$1:$C$3144,0),MATCH('Joined Data'!I$1,'Raw Election Data'!$A$1:$AN$1,0))</f>
        <v>14435</v>
      </c>
      <c r="J3038">
        <f>INDEX('Raw Election Data'!$A$1:$AN$3144,MATCH($C3038&amp;" "&amp;$B3038,'Raw Election Data'!$C$1:$C$3144,0),MATCH('Joined Data'!J$1,'Raw Election Data'!$A$1:$AN$1,0))</f>
        <v>1220</v>
      </c>
      <c r="K3038">
        <f>INDEX('Raw Election Data'!$A$1:$AN$3144,MATCH($C3038&amp;" "&amp;$B3038,'Raw Election Data'!$C$1:$C$3144,0),MATCH('Joined Data'!K$1,'Raw Election Data'!$A$1:$AN$1,0))</f>
        <v>3772</v>
      </c>
      <c r="L3038">
        <f>INDEX('Raw Election Data'!$A$1:$AN$3144,MATCH($C3038&amp;" "&amp;$B3038,'Raw Election Data'!$C$1:$C$3144,0),MATCH('Joined Data'!L$1,'Raw Election Data'!$A$1:$AN$1,0))</f>
        <v>5234</v>
      </c>
      <c r="M3038">
        <f>INDEX('Raw Election Data'!$A$1:$AN$3144,MATCH($C3038&amp;" "&amp;$B3038,'Raw Election Data'!$C$1:$C$3144,0),MATCH('Joined Data'!M$1,'Raw Election Data'!$A$1:$AN$1,0))</f>
        <v>0.23309132594573939</v>
      </c>
      <c r="N3038">
        <f>INDEX('Raw Election Data'!$A$1:$AN$3144,MATCH($C3038&amp;" "&amp;$B3038,'Raw Election Data'!$C$1:$C$3144,0),MATCH('Joined Data'!N$1,'Raw Election Data'!$A$1:$AN$1,0))</f>
        <v>0.72067252579289265</v>
      </c>
      <c r="O3038">
        <f>INDEX('Raw Election Data'!$A$1:$AN$3144,MATCH($C3038&amp;" "&amp;$B3038,'Raw Election Data'!$C$1:$C$3144,0),MATCH('Joined Data'!O$1,'Raw Election Data'!$A$1:$AN$1,0))</f>
        <v>-2552</v>
      </c>
      <c r="P3038">
        <f>INDEX('Raw Election Data'!$A$1:$AN$3144,MATCH($C3038&amp;" "&amp;$B3038,'Raw Election Data'!$C$1:$C$3144,0),MATCH('Joined Data'!P$1,'Raw Election Data'!$A$1:$AN$1,0))</f>
        <v>2552</v>
      </c>
      <c r="Q3038">
        <f>INDEX('Raw Election Data'!$A$1:$AN$3144,MATCH($C3038&amp;" "&amp;$B3038,'Raw Election Data'!$C$1:$C$3144,0),MATCH('Joined Data'!Q$1,'Raw Election Data'!$A$1:$AN$1,0))</f>
        <v>-0.48758119984715326</v>
      </c>
      <c r="R3038">
        <f>INDEX('Raw Election Data'!$A$1:$AN$3144,MATCH($C3038&amp;" "&amp;$B3038,'Raw Election Data'!$C$1:$C$3144,0),MATCH('Joined Data'!R$1,'Raw Election Data'!$A$1:$AN$1,0))</f>
        <v>0.48758119984715326</v>
      </c>
    </row>
    <row r="3039" spans="1:18" ht="13.5" hidden="1" customHeight="1" x14ac:dyDescent="0.15">
      <c r="A3039" t="s">
        <v>424</v>
      </c>
      <c r="B3039" t="s">
        <v>7420</v>
      </c>
      <c r="C3039" t="str">
        <f>INDEX(FIPS!$A$1:$E$3236,MATCH($F3039,FIPS!$D$1:$D$3236,0),5)</f>
        <v>Summers County</v>
      </c>
      <c r="D3039" t="s">
        <v>425</v>
      </c>
      <c r="E3039" s="15" t="s">
        <v>50</v>
      </c>
      <c r="F3039" t="s">
        <v>7495</v>
      </c>
      <c r="G3039" t="s">
        <v>7784</v>
      </c>
      <c r="H3039" t="str">
        <f>IFERROR(VLOOKUP($G3039,'Team Colors'!$A:$B,2,0),"#c9c9c9")</f>
        <v>#ffb612</v>
      </c>
      <c r="I3039">
        <f>INDEX('Raw Election Data'!$A$1:$AN$3144,MATCH($C3039&amp;" "&amp;$B3039,'Raw Election Data'!$C$1:$C$3144,0),MATCH('Joined Data'!I$1,'Raw Election Data'!$A$1:$AN$1,0))</f>
        <v>13239</v>
      </c>
      <c r="J3039">
        <f>INDEX('Raw Election Data'!$A$1:$AN$3144,MATCH($C3039&amp;" "&amp;$B3039,'Raw Election Data'!$C$1:$C$3144,0),MATCH('Joined Data'!J$1,'Raw Election Data'!$A$1:$AN$1,0))</f>
        <v>1186</v>
      </c>
      <c r="K3039">
        <f>INDEX('Raw Election Data'!$A$1:$AN$3144,MATCH($C3039&amp;" "&amp;$B3039,'Raw Election Data'!$C$1:$C$3144,0),MATCH('Joined Data'!K$1,'Raw Election Data'!$A$1:$AN$1,0))</f>
        <v>3444</v>
      </c>
      <c r="L3039">
        <f>INDEX('Raw Election Data'!$A$1:$AN$3144,MATCH($C3039&amp;" "&amp;$B3039,'Raw Election Data'!$C$1:$C$3144,0),MATCH('Joined Data'!L$1,'Raw Election Data'!$A$1:$AN$1,0))</f>
        <v>4847</v>
      </c>
      <c r="M3039">
        <f>INDEX('Raw Election Data'!$A$1:$AN$3144,MATCH($C3039&amp;" "&amp;$B3039,'Raw Election Data'!$C$1:$C$3144,0),MATCH('Joined Data'!M$1,'Raw Election Data'!$A$1:$AN$1,0))</f>
        <v>0.24468743552713018</v>
      </c>
      <c r="N3039">
        <f>INDEX('Raw Election Data'!$A$1:$AN$3144,MATCH($C3039&amp;" "&amp;$B3039,'Raw Election Data'!$C$1:$C$3144,0),MATCH('Joined Data'!N$1,'Raw Election Data'!$A$1:$AN$1,0))</f>
        <v>0.71054260367237465</v>
      </c>
      <c r="O3039">
        <f>INDEX('Raw Election Data'!$A$1:$AN$3144,MATCH($C3039&amp;" "&amp;$B3039,'Raw Election Data'!$C$1:$C$3144,0),MATCH('Joined Data'!O$1,'Raw Election Data'!$A$1:$AN$1,0))</f>
        <v>-2258</v>
      </c>
      <c r="P3039">
        <f>INDEX('Raw Election Data'!$A$1:$AN$3144,MATCH($C3039&amp;" "&amp;$B3039,'Raw Election Data'!$C$1:$C$3144,0),MATCH('Joined Data'!P$1,'Raw Election Data'!$A$1:$AN$1,0))</f>
        <v>2258</v>
      </c>
      <c r="Q3039">
        <f>INDEX('Raw Election Data'!$A$1:$AN$3144,MATCH($C3039&amp;" "&amp;$B3039,'Raw Election Data'!$C$1:$C$3144,0),MATCH('Joined Data'!Q$1,'Raw Election Data'!$A$1:$AN$1,0))</f>
        <v>-0.46585516814524447</v>
      </c>
      <c r="R3039">
        <f>INDEX('Raw Election Data'!$A$1:$AN$3144,MATCH($C3039&amp;" "&amp;$B3039,'Raw Election Data'!$C$1:$C$3144,0),MATCH('Joined Data'!R$1,'Raw Election Data'!$A$1:$AN$1,0))</f>
        <v>0.46585516814524447</v>
      </c>
    </row>
    <row r="3040" spans="1:18" ht="13.5" hidden="1" customHeight="1" x14ac:dyDescent="0.15">
      <c r="A3040" t="s">
        <v>424</v>
      </c>
      <c r="B3040" t="s">
        <v>7420</v>
      </c>
      <c r="C3040" t="str">
        <f>INDEX(FIPS!$A$1:$E$3236,MATCH($F3040,FIPS!$D$1:$D$3236,0),5)</f>
        <v>Taylor County</v>
      </c>
      <c r="D3040" t="s">
        <v>425</v>
      </c>
      <c r="E3040" s="15" t="s">
        <v>51</v>
      </c>
      <c r="F3040" t="s">
        <v>7496</v>
      </c>
      <c r="G3040" t="s">
        <v>7784</v>
      </c>
      <c r="H3040" t="str">
        <f>IFERROR(VLOOKUP($G3040,'Team Colors'!$A:$B,2,0),"#c9c9c9")</f>
        <v>#ffb612</v>
      </c>
      <c r="I3040">
        <f>INDEX('Raw Election Data'!$A$1:$AN$3144,MATCH($C3040&amp;" "&amp;$B3040,'Raw Election Data'!$C$1:$C$3144,0),MATCH('Joined Data'!I$1,'Raw Election Data'!$A$1:$AN$1,0))</f>
        <v>16912</v>
      </c>
      <c r="J3040">
        <f>INDEX('Raw Election Data'!$A$1:$AN$3144,MATCH($C3040&amp;" "&amp;$B3040,'Raw Election Data'!$C$1:$C$3144,0),MATCH('Joined Data'!J$1,'Raw Election Data'!$A$1:$AN$1,0))</f>
        <v>1483</v>
      </c>
      <c r="K3040">
        <f>INDEX('Raw Election Data'!$A$1:$AN$3144,MATCH($C3040&amp;" "&amp;$B3040,'Raw Election Data'!$C$1:$C$3144,0),MATCH('Joined Data'!K$1,'Raw Election Data'!$A$1:$AN$1,0))</f>
        <v>4701</v>
      </c>
      <c r="L3040">
        <f>INDEX('Raw Election Data'!$A$1:$AN$3144,MATCH($C3040&amp;" "&amp;$B3040,'Raw Election Data'!$C$1:$C$3144,0),MATCH('Joined Data'!L$1,'Raw Election Data'!$A$1:$AN$1,0))</f>
        <v>6498</v>
      </c>
      <c r="M3040">
        <f>INDEX('Raw Election Data'!$A$1:$AN$3144,MATCH($C3040&amp;" "&amp;$B3040,'Raw Election Data'!$C$1:$C$3144,0),MATCH('Joined Data'!M$1,'Raw Election Data'!$A$1:$AN$1,0))</f>
        <v>0.22822406894429056</v>
      </c>
      <c r="N3040">
        <f>INDEX('Raw Election Data'!$A$1:$AN$3144,MATCH($C3040&amp;" "&amp;$B3040,'Raw Election Data'!$C$1:$C$3144,0),MATCH('Joined Data'!N$1,'Raw Election Data'!$A$1:$AN$1,0))</f>
        <v>0.72345337026777468</v>
      </c>
      <c r="O3040">
        <f>INDEX('Raw Election Data'!$A$1:$AN$3144,MATCH($C3040&amp;" "&amp;$B3040,'Raw Election Data'!$C$1:$C$3144,0),MATCH('Joined Data'!O$1,'Raw Election Data'!$A$1:$AN$1,0))</f>
        <v>-3218</v>
      </c>
      <c r="P3040">
        <f>INDEX('Raw Election Data'!$A$1:$AN$3144,MATCH($C3040&amp;" "&amp;$B3040,'Raw Election Data'!$C$1:$C$3144,0),MATCH('Joined Data'!P$1,'Raw Election Data'!$A$1:$AN$1,0))</f>
        <v>3218</v>
      </c>
      <c r="Q3040">
        <f>INDEX('Raw Election Data'!$A$1:$AN$3144,MATCH($C3040&amp;" "&amp;$B3040,'Raw Election Data'!$C$1:$C$3144,0),MATCH('Joined Data'!Q$1,'Raw Election Data'!$A$1:$AN$1,0))</f>
        <v>-0.49522930132348408</v>
      </c>
      <c r="R3040">
        <f>INDEX('Raw Election Data'!$A$1:$AN$3144,MATCH($C3040&amp;" "&amp;$B3040,'Raw Election Data'!$C$1:$C$3144,0),MATCH('Joined Data'!R$1,'Raw Election Data'!$A$1:$AN$1,0))</f>
        <v>0.49522930132348408</v>
      </c>
    </row>
    <row r="3041" spans="1:18" ht="13.5" hidden="1" customHeight="1" x14ac:dyDescent="0.15">
      <c r="A3041" t="s">
        <v>424</v>
      </c>
      <c r="B3041" t="s">
        <v>7420</v>
      </c>
      <c r="C3041" t="str">
        <f>INDEX(FIPS!$A$1:$E$3236,MATCH($F3041,FIPS!$D$1:$D$3236,0),5)</f>
        <v>Tucker County</v>
      </c>
      <c r="D3041" t="s">
        <v>425</v>
      </c>
      <c r="E3041" s="15" t="s">
        <v>52</v>
      </c>
      <c r="F3041" t="s">
        <v>7498</v>
      </c>
      <c r="G3041" t="s">
        <v>7784</v>
      </c>
      <c r="H3041" t="str">
        <f>IFERROR(VLOOKUP($G3041,'Team Colors'!$A:$B,2,0),"#c9c9c9")</f>
        <v>#ffb612</v>
      </c>
      <c r="I3041">
        <f>INDEX('Raw Election Data'!$A$1:$AN$3144,MATCH($C3041&amp;" "&amp;$B3041,'Raw Election Data'!$C$1:$C$3144,0),MATCH('Joined Data'!I$1,'Raw Election Data'!$A$1:$AN$1,0))</f>
        <v>6966</v>
      </c>
      <c r="J3041">
        <f>INDEX('Raw Election Data'!$A$1:$AN$3144,MATCH($C3041&amp;" "&amp;$B3041,'Raw Election Data'!$C$1:$C$3144,0),MATCH('Joined Data'!J$1,'Raw Election Data'!$A$1:$AN$1,0))</f>
        <v>750</v>
      </c>
      <c r="K3041">
        <f>INDEX('Raw Election Data'!$A$1:$AN$3144,MATCH($C3041&amp;" "&amp;$B3041,'Raw Election Data'!$C$1:$C$3144,0),MATCH('Joined Data'!K$1,'Raw Election Data'!$A$1:$AN$1,0))</f>
        <v>2557</v>
      </c>
      <c r="L3041">
        <f>INDEX('Raw Election Data'!$A$1:$AN$3144,MATCH($C3041&amp;" "&amp;$B3041,'Raw Election Data'!$C$1:$C$3144,0),MATCH('Joined Data'!L$1,'Raw Election Data'!$A$1:$AN$1,0))</f>
        <v>3464</v>
      </c>
      <c r="M3041">
        <f>INDEX('Raw Election Data'!$A$1:$AN$3144,MATCH($C3041&amp;" "&amp;$B3041,'Raw Election Data'!$C$1:$C$3144,0),MATCH('Joined Data'!M$1,'Raw Election Data'!$A$1:$AN$1,0))</f>
        <v>0.21651270207852194</v>
      </c>
      <c r="N3041">
        <f>INDEX('Raw Election Data'!$A$1:$AN$3144,MATCH($C3041&amp;" "&amp;$B3041,'Raw Election Data'!$C$1:$C$3144,0),MATCH('Joined Data'!N$1,'Raw Election Data'!$A$1:$AN$1,0))</f>
        <v>0.73816397228637409</v>
      </c>
      <c r="O3041">
        <f>INDEX('Raw Election Data'!$A$1:$AN$3144,MATCH($C3041&amp;" "&amp;$B3041,'Raw Election Data'!$C$1:$C$3144,0),MATCH('Joined Data'!O$1,'Raw Election Data'!$A$1:$AN$1,0))</f>
        <v>-1807</v>
      </c>
      <c r="P3041">
        <f>INDEX('Raw Election Data'!$A$1:$AN$3144,MATCH($C3041&amp;" "&amp;$B3041,'Raw Election Data'!$C$1:$C$3144,0),MATCH('Joined Data'!P$1,'Raw Election Data'!$A$1:$AN$1,0))</f>
        <v>1807</v>
      </c>
      <c r="Q3041">
        <f>INDEX('Raw Election Data'!$A$1:$AN$3144,MATCH($C3041&amp;" "&amp;$B3041,'Raw Election Data'!$C$1:$C$3144,0),MATCH('Joined Data'!Q$1,'Raw Election Data'!$A$1:$AN$1,0))</f>
        <v>-0.52165127020785218</v>
      </c>
      <c r="R3041">
        <f>INDEX('Raw Election Data'!$A$1:$AN$3144,MATCH($C3041&amp;" "&amp;$B3041,'Raw Election Data'!$C$1:$C$3144,0),MATCH('Joined Data'!R$1,'Raw Election Data'!$A$1:$AN$1,0))</f>
        <v>0.52165127020785218</v>
      </c>
    </row>
    <row r="3042" spans="1:18" ht="13.5" hidden="1" customHeight="1" x14ac:dyDescent="0.15">
      <c r="A3042" t="s">
        <v>424</v>
      </c>
      <c r="B3042" t="s">
        <v>7420</v>
      </c>
      <c r="C3042" t="str">
        <f>INDEX(FIPS!$A$1:$E$3236,MATCH($F3042,FIPS!$D$1:$D$3236,0),5)</f>
        <v>Tyler County</v>
      </c>
      <c r="D3042" t="s">
        <v>425</v>
      </c>
      <c r="E3042" s="15" t="s">
        <v>53</v>
      </c>
      <c r="F3042" t="s">
        <v>7499</v>
      </c>
      <c r="G3042" t="s">
        <v>7784</v>
      </c>
      <c r="H3042" t="str">
        <f>IFERROR(VLOOKUP($G3042,'Team Colors'!$A:$B,2,0),"#c9c9c9")</f>
        <v>#ffb612</v>
      </c>
      <c r="I3042">
        <f>INDEX('Raw Election Data'!$A$1:$AN$3144,MATCH($C3042&amp;" "&amp;$B3042,'Raw Election Data'!$C$1:$C$3144,0),MATCH('Joined Data'!I$1,'Raw Election Data'!$A$1:$AN$1,0))</f>
        <v>8975</v>
      </c>
      <c r="J3042">
        <f>INDEX('Raw Election Data'!$A$1:$AN$3144,MATCH($C3042&amp;" "&amp;$B3042,'Raw Election Data'!$C$1:$C$3144,0),MATCH('Joined Data'!J$1,'Raw Election Data'!$A$1:$AN$1,0))</f>
        <v>505</v>
      </c>
      <c r="K3042">
        <f>INDEX('Raw Election Data'!$A$1:$AN$3144,MATCH($C3042&amp;" "&amp;$B3042,'Raw Election Data'!$C$1:$C$3144,0),MATCH('Joined Data'!K$1,'Raw Election Data'!$A$1:$AN$1,0))</f>
        <v>2967</v>
      </c>
      <c r="L3042">
        <f>INDEX('Raw Election Data'!$A$1:$AN$3144,MATCH($C3042&amp;" "&amp;$B3042,'Raw Election Data'!$C$1:$C$3144,0),MATCH('Joined Data'!L$1,'Raw Election Data'!$A$1:$AN$1,0))</f>
        <v>3621</v>
      </c>
      <c r="M3042">
        <f>INDEX('Raw Election Data'!$A$1:$AN$3144,MATCH($C3042&amp;" "&amp;$B3042,'Raw Election Data'!$C$1:$C$3144,0),MATCH('Joined Data'!M$1,'Raw Election Data'!$A$1:$AN$1,0))</f>
        <v>0.13946423639878486</v>
      </c>
      <c r="N3042">
        <f>INDEX('Raw Election Data'!$A$1:$AN$3144,MATCH($C3042&amp;" "&amp;$B3042,'Raw Election Data'!$C$1:$C$3144,0),MATCH('Joined Data'!N$1,'Raw Election Data'!$A$1:$AN$1,0))</f>
        <v>0.81938690969345485</v>
      </c>
      <c r="O3042">
        <f>INDEX('Raw Election Data'!$A$1:$AN$3144,MATCH($C3042&amp;" "&amp;$B3042,'Raw Election Data'!$C$1:$C$3144,0),MATCH('Joined Data'!O$1,'Raw Election Data'!$A$1:$AN$1,0))</f>
        <v>-2462</v>
      </c>
      <c r="P3042">
        <f>INDEX('Raw Election Data'!$A$1:$AN$3144,MATCH($C3042&amp;" "&amp;$B3042,'Raw Election Data'!$C$1:$C$3144,0),MATCH('Joined Data'!P$1,'Raw Election Data'!$A$1:$AN$1,0))</f>
        <v>2462</v>
      </c>
      <c r="Q3042">
        <f>INDEX('Raw Election Data'!$A$1:$AN$3144,MATCH($C3042&amp;" "&amp;$B3042,'Raw Election Data'!$C$1:$C$3144,0),MATCH('Joined Data'!Q$1,'Raw Election Data'!$A$1:$AN$1,0))</f>
        <v>-0.67992267329466993</v>
      </c>
      <c r="R3042">
        <f>INDEX('Raw Election Data'!$A$1:$AN$3144,MATCH($C3042&amp;" "&amp;$B3042,'Raw Election Data'!$C$1:$C$3144,0),MATCH('Joined Data'!R$1,'Raw Election Data'!$A$1:$AN$1,0))</f>
        <v>0.67992267329466993</v>
      </c>
    </row>
    <row r="3043" spans="1:18" ht="13.5" hidden="1" customHeight="1" x14ac:dyDescent="0.15">
      <c r="A3043" t="s">
        <v>424</v>
      </c>
      <c r="B3043" t="s">
        <v>7420</v>
      </c>
      <c r="C3043" t="str">
        <f>INDEX(FIPS!$A$1:$E$3236,MATCH($F3043,FIPS!$D$1:$D$3236,0),5)</f>
        <v>Upshur County</v>
      </c>
      <c r="D3043" t="s">
        <v>425</v>
      </c>
      <c r="E3043" s="15" t="s">
        <v>54</v>
      </c>
      <c r="F3043" t="s">
        <v>7500</v>
      </c>
      <c r="G3043" t="s">
        <v>7784</v>
      </c>
      <c r="H3043" t="str">
        <f>IFERROR(VLOOKUP($G3043,'Team Colors'!$A:$B,2,0),"#c9c9c9")</f>
        <v>#ffb612</v>
      </c>
      <c r="I3043">
        <f>INDEX('Raw Election Data'!$A$1:$AN$3144,MATCH($C3043&amp;" "&amp;$B3043,'Raw Election Data'!$C$1:$C$3144,0),MATCH('Joined Data'!I$1,'Raw Election Data'!$A$1:$AN$1,0))</f>
        <v>24758</v>
      </c>
      <c r="J3043">
        <f>INDEX('Raw Election Data'!$A$1:$AN$3144,MATCH($C3043&amp;" "&amp;$B3043,'Raw Election Data'!$C$1:$C$3144,0),MATCH('Joined Data'!J$1,'Raw Election Data'!$A$1:$AN$1,0))</f>
        <v>1763</v>
      </c>
      <c r="K3043">
        <f>INDEX('Raw Election Data'!$A$1:$AN$3144,MATCH($C3043&amp;" "&amp;$B3043,'Raw Election Data'!$C$1:$C$3144,0),MATCH('Joined Data'!K$1,'Raw Election Data'!$A$1:$AN$1,0))</f>
        <v>6971</v>
      </c>
      <c r="L3043">
        <f>INDEX('Raw Election Data'!$A$1:$AN$3144,MATCH($C3043&amp;" "&amp;$B3043,'Raw Election Data'!$C$1:$C$3144,0),MATCH('Joined Data'!L$1,'Raw Election Data'!$A$1:$AN$1,0))</f>
        <v>9180</v>
      </c>
      <c r="M3043">
        <f>INDEX('Raw Election Data'!$A$1:$AN$3144,MATCH($C3043&amp;" "&amp;$B3043,'Raw Election Data'!$C$1:$C$3144,0),MATCH('Joined Data'!M$1,'Raw Election Data'!$A$1:$AN$1,0))</f>
        <v>0.19204793028322439</v>
      </c>
      <c r="N3043">
        <f>INDEX('Raw Election Data'!$A$1:$AN$3144,MATCH($C3043&amp;" "&amp;$B3043,'Raw Election Data'!$C$1:$C$3144,0),MATCH('Joined Data'!N$1,'Raw Election Data'!$A$1:$AN$1,0))</f>
        <v>0.7593681917211329</v>
      </c>
      <c r="O3043">
        <f>INDEX('Raw Election Data'!$A$1:$AN$3144,MATCH($C3043&amp;" "&amp;$B3043,'Raw Election Data'!$C$1:$C$3144,0),MATCH('Joined Data'!O$1,'Raw Election Data'!$A$1:$AN$1,0))</f>
        <v>-5208</v>
      </c>
      <c r="P3043">
        <f>INDEX('Raw Election Data'!$A$1:$AN$3144,MATCH($C3043&amp;" "&amp;$B3043,'Raw Election Data'!$C$1:$C$3144,0),MATCH('Joined Data'!P$1,'Raw Election Data'!$A$1:$AN$1,0))</f>
        <v>5208</v>
      </c>
      <c r="Q3043">
        <f>INDEX('Raw Election Data'!$A$1:$AN$3144,MATCH($C3043&amp;" "&amp;$B3043,'Raw Election Data'!$C$1:$C$3144,0),MATCH('Joined Data'!Q$1,'Raw Election Data'!$A$1:$AN$1,0))</f>
        <v>-0.56732026143790848</v>
      </c>
      <c r="R3043">
        <f>INDEX('Raw Election Data'!$A$1:$AN$3144,MATCH($C3043&amp;" "&amp;$B3043,'Raw Election Data'!$C$1:$C$3144,0),MATCH('Joined Data'!R$1,'Raw Election Data'!$A$1:$AN$1,0))</f>
        <v>0.56732026143790848</v>
      </c>
    </row>
    <row r="3044" spans="1:18" ht="13.5" hidden="1" customHeight="1" x14ac:dyDescent="0.15">
      <c r="A3044" t="s">
        <v>424</v>
      </c>
      <c r="B3044" t="s">
        <v>7420</v>
      </c>
      <c r="C3044" t="str">
        <f>INDEX(FIPS!$A$1:$E$3236,MATCH($F3044,FIPS!$D$1:$D$3236,0),5)</f>
        <v>Wayne County</v>
      </c>
      <c r="D3044" t="s">
        <v>425</v>
      </c>
      <c r="E3044" s="15" t="s">
        <v>55</v>
      </c>
      <c r="F3044" t="s">
        <v>7501</v>
      </c>
      <c r="G3044" t="s">
        <v>7784</v>
      </c>
      <c r="H3044" t="str">
        <f>IFERROR(VLOOKUP($G3044,'Team Colors'!$A:$B,2,0),"#c9c9c9")</f>
        <v>#ffb612</v>
      </c>
      <c r="I3044">
        <f>INDEX('Raw Election Data'!$A$1:$AN$3144,MATCH($C3044&amp;" "&amp;$B3044,'Raw Election Data'!$C$1:$C$3144,0),MATCH('Joined Data'!I$1,'Raw Election Data'!$A$1:$AN$1,0))</f>
        <v>40971</v>
      </c>
      <c r="J3044">
        <f>INDEX('Raw Election Data'!$A$1:$AN$3144,MATCH($C3044&amp;" "&amp;$B3044,'Raw Election Data'!$C$1:$C$3144,0),MATCH('Joined Data'!J$1,'Raw Election Data'!$A$1:$AN$1,0))</f>
        <v>3334</v>
      </c>
      <c r="K3044">
        <f>INDEX('Raw Election Data'!$A$1:$AN$3144,MATCH($C3044&amp;" "&amp;$B3044,'Raw Election Data'!$C$1:$C$3144,0),MATCH('Joined Data'!K$1,'Raw Election Data'!$A$1:$AN$1,0))</f>
        <v>11077</v>
      </c>
      <c r="L3044">
        <f>INDEX('Raw Election Data'!$A$1:$AN$3144,MATCH($C3044&amp;" "&amp;$B3044,'Raw Election Data'!$C$1:$C$3144,0),MATCH('Joined Data'!L$1,'Raw Election Data'!$A$1:$AN$1,0))</f>
        <v>15080</v>
      </c>
      <c r="M3044">
        <f>INDEX('Raw Election Data'!$A$1:$AN$3144,MATCH($C3044&amp;" "&amp;$B3044,'Raw Election Data'!$C$1:$C$3144,0),MATCH('Joined Data'!M$1,'Raw Election Data'!$A$1:$AN$1,0))</f>
        <v>0.22108753315649868</v>
      </c>
      <c r="N3044">
        <f>INDEX('Raw Election Data'!$A$1:$AN$3144,MATCH($C3044&amp;" "&amp;$B3044,'Raw Election Data'!$C$1:$C$3144,0),MATCH('Joined Data'!N$1,'Raw Election Data'!$A$1:$AN$1,0))</f>
        <v>0.73454907161803717</v>
      </c>
      <c r="O3044">
        <f>INDEX('Raw Election Data'!$A$1:$AN$3144,MATCH($C3044&amp;" "&amp;$B3044,'Raw Election Data'!$C$1:$C$3144,0),MATCH('Joined Data'!O$1,'Raw Election Data'!$A$1:$AN$1,0))</f>
        <v>-7743</v>
      </c>
      <c r="P3044">
        <f>INDEX('Raw Election Data'!$A$1:$AN$3144,MATCH($C3044&amp;" "&amp;$B3044,'Raw Election Data'!$C$1:$C$3144,0),MATCH('Joined Data'!P$1,'Raw Election Data'!$A$1:$AN$1,0))</f>
        <v>7743</v>
      </c>
      <c r="Q3044">
        <f>INDEX('Raw Election Data'!$A$1:$AN$3144,MATCH($C3044&amp;" "&amp;$B3044,'Raw Election Data'!$C$1:$C$3144,0),MATCH('Joined Data'!Q$1,'Raw Election Data'!$A$1:$AN$1,0))</f>
        <v>-0.51346153846153852</v>
      </c>
      <c r="R3044">
        <f>INDEX('Raw Election Data'!$A$1:$AN$3144,MATCH($C3044&amp;" "&amp;$B3044,'Raw Election Data'!$C$1:$C$3144,0),MATCH('Joined Data'!R$1,'Raw Election Data'!$A$1:$AN$1,0))</f>
        <v>0.51346153846153852</v>
      </c>
    </row>
    <row r="3045" spans="1:18" ht="13.5" hidden="1" customHeight="1" x14ac:dyDescent="0.15">
      <c r="A3045" t="s">
        <v>424</v>
      </c>
      <c r="B3045" t="s">
        <v>7420</v>
      </c>
      <c r="C3045" t="str">
        <f>INDEX(FIPS!$A$1:$E$3236,MATCH($F3045,FIPS!$D$1:$D$3236,0),5)</f>
        <v>Webster County</v>
      </c>
      <c r="D3045" t="s">
        <v>425</v>
      </c>
      <c r="E3045" s="15" t="s">
        <v>56</v>
      </c>
      <c r="F3045" t="s">
        <v>7502</v>
      </c>
      <c r="G3045" t="s">
        <v>7784</v>
      </c>
      <c r="H3045" t="str">
        <f>IFERROR(VLOOKUP($G3045,'Team Colors'!$A:$B,2,0),"#c9c9c9")</f>
        <v>#ffb612</v>
      </c>
      <c r="I3045">
        <f>INDEX('Raw Election Data'!$A$1:$AN$3144,MATCH($C3045&amp;" "&amp;$B3045,'Raw Election Data'!$C$1:$C$3144,0),MATCH('Joined Data'!I$1,'Raw Election Data'!$A$1:$AN$1,0))</f>
        <v>8755</v>
      </c>
      <c r="J3045">
        <f>INDEX('Raw Election Data'!$A$1:$AN$3144,MATCH($C3045&amp;" "&amp;$B3045,'Raw Election Data'!$C$1:$C$3144,0),MATCH('Joined Data'!J$1,'Raw Election Data'!$A$1:$AN$1,0))</f>
        <v>554</v>
      </c>
      <c r="K3045">
        <f>INDEX('Raw Election Data'!$A$1:$AN$3144,MATCH($C3045&amp;" "&amp;$B3045,'Raw Election Data'!$C$1:$C$3144,0),MATCH('Joined Data'!K$1,'Raw Election Data'!$A$1:$AN$1,0))</f>
        <v>2284</v>
      </c>
      <c r="L3045">
        <f>INDEX('Raw Election Data'!$A$1:$AN$3144,MATCH($C3045&amp;" "&amp;$B3045,'Raw Election Data'!$C$1:$C$3144,0),MATCH('Joined Data'!L$1,'Raw Election Data'!$A$1:$AN$1,0))</f>
        <v>2955</v>
      </c>
      <c r="M3045">
        <f>INDEX('Raw Election Data'!$A$1:$AN$3144,MATCH($C3045&amp;" "&amp;$B3045,'Raw Election Data'!$C$1:$C$3144,0),MATCH('Joined Data'!M$1,'Raw Election Data'!$A$1:$AN$1,0))</f>
        <v>0.18747884940778342</v>
      </c>
      <c r="N3045">
        <f>INDEX('Raw Election Data'!$A$1:$AN$3144,MATCH($C3045&amp;" "&amp;$B3045,'Raw Election Data'!$C$1:$C$3144,0),MATCH('Joined Data'!N$1,'Raw Election Data'!$A$1:$AN$1,0))</f>
        <v>0.77292724196277496</v>
      </c>
      <c r="O3045">
        <f>INDEX('Raw Election Data'!$A$1:$AN$3144,MATCH($C3045&amp;" "&amp;$B3045,'Raw Election Data'!$C$1:$C$3144,0),MATCH('Joined Data'!O$1,'Raw Election Data'!$A$1:$AN$1,0))</f>
        <v>-1730</v>
      </c>
      <c r="P3045">
        <f>INDEX('Raw Election Data'!$A$1:$AN$3144,MATCH($C3045&amp;" "&amp;$B3045,'Raw Election Data'!$C$1:$C$3144,0),MATCH('Joined Data'!P$1,'Raw Election Data'!$A$1:$AN$1,0))</f>
        <v>1730</v>
      </c>
      <c r="Q3045">
        <f>INDEX('Raw Election Data'!$A$1:$AN$3144,MATCH($C3045&amp;" "&amp;$B3045,'Raw Election Data'!$C$1:$C$3144,0),MATCH('Joined Data'!Q$1,'Raw Election Data'!$A$1:$AN$1,0))</f>
        <v>-0.58544839255499159</v>
      </c>
      <c r="R3045">
        <f>INDEX('Raw Election Data'!$A$1:$AN$3144,MATCH($C3045&amp;" "&amp;$B3045,'Raw Election Data'!$C$1:$C$3144,0),MATCH('Joined Data'!R$1,'Raw Election Data'!$A$1:$AN$1,0))</f>
        <v>0.58544839255499159</v>
      </c>
    </row>
    <row r="3046" spans="1:18" ht="13.5" hidden="1" customHeight="1" x14ac:dyDescent="0.15">
      <c r="A3046" t="s">
        <v>424</v>
      </c>
      <c r="B3046" t="s">
        <v>7420</v>
      </c>
      <c r="C3046" t="str">
        <f>INDEX(FIPS!$A$1:$E$3236,MATCH($F3046,FIPS!$D$1:$D$3236,0),5)</f>
        <v>Wetzel County</v>
      </c>
      <c r="D3046" t="s">
        <v>425</v>
      </c>
      <c r="E3046" s="15" t="s">
        <v>57</v>
      </c>
      <c r="F3046" t="s">
        <v>7504</v>
      </c>
      <c r="G3046" t="s">
        <v>7784</v>
      </c>
      <c r="H3046" t="str">
        <f>IFERROR(VLOOKUP($G3046,'Team Colors'!$A:$B,2,0),"#c9c9c9")</f>
        <v>#ffb612</v>
      </c>
      <c r="I3046">
        <f>INDEX('Raw Election Data'!$A$1:$AN$3144,MATCH($C3046&amp;" "&amp;$B3046,'Raw Election Data'!$C$1:$C$3144,0),MATCH('Joined Data'!I$1,'Raw Election Data'!$A$1:$AN$1,0))</f>
        <v>15816</v>
      </c>
      <c r="J3046">
        <f>INDEX('Raw Election Data'!$A$1:$AN$3144,MATCH($C3046&amp;" "&amp;$B3046,'Raw Election Data'!$C$1:$C$3144,0),MATCH('Joined Data'!J$1,'Raw Election Data'!$A$1:$AN$1,0))</f>
        <v>1348</v>
      </c>
      <c r="K3046">
        <f>INDEX('Raw Election Data'!$A$1:$AN$3144,MATCH($C3046&amp;" "&amp;$B3046,'Raw Election Data'!$C$1:$C$3144,0),MATCH('Joined Data'!K$1,'Raw Election Data'!$A$1:$AN$1,0))</f>
        <v>4461</v>
      </c>
      <c r="L3046">
        <f>INDEX('Raw Election Data'!$A$1:$AN$3144,MATCH($C3046&amp;" "&amp;$B3046,'Raw Election Data'!$C$1:$C$3144,0),MATCH('Joined Data'!L$1,'Raw Election Data'!$A$1:$AN$1,0))</f>
        <v>6191</v>
      </c>
      <c r="M3046">
        <f>INDEX('Raw Election Data'!$A$1:$AN$3144,MATCH($C3046&amp;" "&amp;$B3046,'Raw Election Data'!$C$1:$C$3144,0),MATCH('Joined Data'!M$1,'Raw Election Data'!$A$1:$AN$1,0))</f>
        <v>0.21773542238733645</v>
      </c>
      <c r="N3046">
        <f>INDEX('Raw Election Data'!$A$1:$AN$3144,MATCH($C3046&amp;" "&amp;$B3046,'Raw Election Data'!$C$1:$C$3144,0),MATCH('Joined Data'!N$1,'Raw Election Data'!$A$1:$AN$1,0))</f>
        <v>0.72056210628331452</v>
      </c>
      <c r="O3046">
        <f>INDEX('Raw Election Data'!$A$1:$AN$3144,MATCH($C3046&amp;" "&amp;$B3046,'Raw Election Data'!$C$1:$C$3144,0),MATCH('Joined Data'!O$1,'Raw Election Data'!$A$1:$AN$1,0))</f>
        <v>-3113</v>
      </c>
      <c r="P3046">
        <f>INDEX('Raw Election Data'!$A$1:$AN$3144,MATCH($C3046&amp;" "&amp;$B3046,'Raw Election Data'!$C$1:$C$3144,0),MATCH('Joined Data'!P$1,'Raw Election Data'!$A$1:$AN$1,0))</f>
        <v>3113</v>
      </c>
      <c r="Q3046">
        <f>INDEX('Raw Election Data'!$A$1:$AN$3144,MATCH($C3046&amp;" "&amp;$B3046,'Raw Election Data'!$C$1:$C$3144,0),MATCH('Joined Data'!Q$1,'Raw Election Data'!$A$1:$AN$1,0))</f>
        <v>-0.50282668389597807</v>
      </c>
      <c r="R3046">
        <f>INDEX('Raw Election Data'!$A$1:$AN$3144,MATCH($C3046&amp;" "&amp;$B3046,'Raw Election Data'!$C$1:$C$3144,0),MATCH('Joined Data'!R$1,'Raw Election Data'!$A$1:$AN$1,0))</f>
        <v>0.50282668389597807</v>
      </c>
    </row>
    <row r="3047" spans="1:18" ht="13.5" hidden="1" customHeight="1" x14ac:dyDescent="0.15">
      <c r="A3047" t="s">
        <v>424</v>
      </c>
      <c r="B3047" t="s">
        <v>7420</v>
      </c>
      <c r="C3047" t="str">
        <f>INDEX(FIPS!$A$1:$E$3236,MATCH($F3047,FIPS!$D$1:$D$3236,0),5)</f>
        <v>Wirt County</v>
      </c>
      <c r="D3047" t="s">
        <v>425</v>
      </c>
      <c r="E3047" s="15" t="s">
        <v>58</v>
      </c>
      <c r="F3047" t="s">
        <v>7506</v>
      </c>
      <c r="G3047" t="s">
        <v>7784</v>
      </c>
      <c r="H3047" t="str">
        <f>IFERROR(VLOOKUP($G3047,'Team Colors'!$A:$B,2,0),"#c9c9c9")</f>
        <v>#ffb612</v>
      </c>
      <c r="I3047">
        <f>INDEX('Raw Election Data'!$A$1:$AN$3144,MATCH($C3047&amp;" "&amp;$B3047,'Raw Election Data'!$C$1:$C$3144,0),MATCH('Joined Data'!I$1,'Raw Election Data'!$A$1:$AN$1,0))</f>
        <v>5880</v>
      </c>
      <c r="J3047">
        <f>INDEX('Raw Election Data'!$A$1:$AN$3144,MATCH($C3047&amp;" "&amp;$B3047,'Raw Election Data'!$C$1:$C$3144,0),MATCH('Joined Data'!J$1,'Raw Election Data'!$A$1:$AN$1,0))</f>
        <v>383</v>
      </c>
      <c r="K3047">
        <f>INDEX('Raw Election Data'!$A$1:$AN$3144,MATCH($C3047&amp;" "&amp;$B3047,'Raw Election Data'!$C$1:$C$3144,0),MATCH('Joined Data'!K$1,'Raw Election Data'!$A$1:$AN$1,0))</f>
        <v>1903</v>
      </c>
      <c r="L3047">
        <f>INDEX('Raw Election Data'!$A$1:$AN$3144,MATCH($C3047&amp;" "&amp;$B3047,'Raw Election Data'!$C$1:$C$3144,0),MATCH('Joined Data'!L$1,'Raw Election Data'!$A$1:$AN$1,0))</f>
        <v>2410</v>
      </c>
      <c r="M3047">
        <f>INDEX('Raw Election Data'!$A$1:$AN$3144,MATCH($C3047&amp;" "&amp;$B3047,'Raw Election Data'!$C$1:$C$3144,0),MATCH('Joined Data'!M$1,'Raw Election Data'!$A$1:$AN$1,0))</f>
        <v>0.15892116182572613</v>
      </c>
      <c r="N3047">
        <f>INDEX('Raw Election Data'!$A$1:$AN$3144,MATCH($C3047&amp;" "&amp;$B3047,'Raw Election Data'!$C$1:$C$3144,0),MATCH('Joined Data'!N$1,'Raw Election Data'!$A$1:$AN$1,0))</f>
        <v>0.78962655601659748</v>
      </c>
      <c r="O3047">
        <f>INDEX('Raw Election Data'!$A$1:$AN$3144,MATCH($C3047&amp;" "&amp;$B3047,'Raw Election Data'!$C$1:$C$3144,0),MATCH('Joined Data'!O$1,'Raw Election Data'!$A$1:$AN$1,0))</f>
        <v>-1520</v>
      </c>
      <c r="P3047">
        <f>INDEX('Raw Election Data'!$A$1:$AN$3144,MATCH($C3047&amp;" "&amp;$B3047,'Raw Election Data'!$C$1:$C$3144,0),MATCH('Joined Data'!P$1,'Raw Election Data'!$A$1:$AN$1,0))</f>
        <v>1520</v>
      </c>
      <c r="Q3047">
        <f>INDEX('Raw Election Data'!$A$1:$AN$3144,MATCH($C3047&amp;" "&amp;$B3047,'Raw Election Data'!$C$1:$C$3144,0),MATCH('Joined Data'!Q$1,'Raw Election Data'!$A$1:$AN$1,0))</f>
        <v>-0.63070539419087135</v>
      </c>
      <c r="R3047">
        <f>INDEX('Raw Election Data'!$A$1:$AN$3144,MATCH($C3047&amp;" "&amp;$B3047,'Raw Election Data'!$C$1:$C$3144,0),MATCH('Joined Data'!R$1,'Raw Election Data'!$A$1:$AN$1,0))</f>
        <v>0.63070539419087135</v>
      </c>
    </row>
    <row r="3048" spans="1:18" ht="13.5" hidden="1" customHeight="1" x14ac:dyDescent="0.15">
      <c r="A3048" t="s">
        <v>424</v>
      </c>
      <c r="B3048" t="s">
        <v>7420</v>
      </c>
      <c r="C3048" t="str">
        <f>INDEX(FIPS!$A$1:$E$3236,MATCH($F3048,FIPS!$D$1:$D$3236,0),5)</f>
        <v>Wood County</v>
      </c>
      <c r="D3048" t="s">
        <v>425</v>
      </c>
      <c r="E3048" s="15" t="s">
        <v>59</v>
      </c>
      <c r="F3048" t="s">
        <v>7509</v>
      </c>
      <c r="G3048" t="s">
        <v>7784</v>
      </c>
      <c r="H3048" t="str">
        <f>IFERROR(VLOOKUP($G3048,'Team Colors'!$A:$B,2,0),"#c9c9c9")</f>
        <v>#ffb612</v>
      </c>
      <c r="I3048">
        <f>INDEX('Raw Election Data'!$A$1:$AN$3144,MATCH($C3048&amp;" "&amp;$B3048,'Raw Election Data'!$C$1:$C$3144,0),MATCH('Joined Data'!I$1,'Raw Election Data'!$A$1:$AN$1,0))</f>
        <v>86452</v>
      </c>
      <c r="J3048">
        <f>INDEX('Raw Election Data'!$A$1:$AN$3144,MATCH($C3048&amp;" "&amp;$B3048,'Raw Election Data'!$C$1:$C$3144,0),MATCH('Joined Data'!J$1,'Raw Election Data'!$A$1:$AN$1,0))</f>
        <v>8327</v>
      </c>
      <c r="K3048">
        <f>INDEX('Raw Election Data'!$A$1:$AN$3144,MATCH($C3048&amp;" "&amp;$B3048,'Raw Election Data'!$C$1:$C$3144,0),MATCH('Joined Data'!K$1,'Raw Election Data'!$A$1:$AN$1,0))</f>
        <v>25168</v>
      </c>
      <c r="L3048">
        <f>INDEX('Raw Election Data'!$A$1:$AN$3144,MATCH($C3048&amp;" "&amp;$B3048,'Raw Election Data'!$C$1:$C$3144,0),MATCH('Joined Data'!L$1,'Raw Election Data'!$A$1:$AN$1,0))</f>
        <v>35256</v>
      </c>
      <c r="M3048">
        <f>INDEX('Raw Election Data'!$A$1:$AN$3144,MATCH($C3048&amp;" "&amp;$B3048,'Raw Election Data'!$C$1:$C$3144,0),MATCH('Joined Data'!M$1,'Raw Election Data'!$A$1:$AN$1,0))</f>
        <v>0.23618674835488995</v>
      </c>
      <c r="N3048">
        <f>INDEX('Raw Election Data'!$A$1:$AN$3144,MATCH($C3048&amp;" "&amp;$B3048,'Raw Election Data'!$C$1:$C$3144,0),MATCH('Joined Data'!N$1,'Raw Election Data'!$A$1:$AN$1,0))</f>
        <v>0.71386430678466073</v>
      </c>
      <c r="O3048">
        <f>INDEX('Raw Election Data'!$A$1:$AN$3144,MATCH($C3048&amp;" "&amp;$B3048,'Raw Election Data'!$C$1:$C$3144,0),MATCH('Joined Data'!O$1,'Raw Election Data'!$A$1:$AN$1,0))</f>
        <v>-16841</v>
      </c>
      <c r="P3048">
        <f>INDEX('Raw Election Data'!$A$1:$AN$3144,MATCH($C3048&amp;" "&amp;$B3048,'Raw Election Data'!$C$1:$C$3144,0),MATCH('Joined Data'!P$1,'Raw Election Data'!$A$1:$AN$1,0))</f>
        <v>16841</v>
      </c>
      <c r="Q3048">
        <f>INDEX('Raw Election Data'!$A$1:$AN$3144,MATCH($C3048&amp;" "&amp;$B3048,'Raw Election Data'!$C$1:$C$3144,0),MATCH('Joined Data'!Q$1,'Raw Election Data'!$A$1:$AN$1,0))</f>
        <v>-0.47767755842977078</v>
      </c>
      <c r="R3048">
        <f>INDEX('Raw Election Data'!$A$1:$AN$3144,MATCH($C3048&amp;" "&amp;$B3048,'Raw Election Data'!$C$1:$C$3144,0),MATCH('Joined Data'!R$1,'Raw Election Data'!$A$1:$AN$1,0))</f>
        <v>0.47767755842977078</v>
      </c>
    </row>
    <row r="3049" spans="1:18" ht="13.5" hidden="1" customHeight="1" x14ac:dyDescent="0.15">
      <c r="A3049" t="s">
        <v>424</v>
      </c>
      <c r="B3049" t="s">
        <v>7420</v>
      </c>
      <c r="C3049" t="str">
        <f>INDEX(FIPS!$A$1:$E$3236,MATCH($F3049,FIPS!$D$1:$D$3236,0),5)</f>
        <v>Wyoming County</v>
      </c>
      <c r="D3049" t="s">
        <v>425</v>
      </c>
      <c r="E3049" s="15" t="s">
        <v>60</v>
      </c>
      <c r="F3049" t="s">
        <v>7510</v>
      </c>
      <c r="G3049" t="s">
        <v>7784</v>
      </c>
      <c r="H3049" t="str">
        <f>IFERROR(VLOOKUP($G3049,'Team Colors'!$A:$B,2,0),"#c9c9c9")</f>
        <v>#ffb612</v>
      </c>
      <c r="I3049">
        <f>INDEX('Raw Election Data'!$A$1:$AN$3144,MATCH($C3049&amp;" "&amp;$B3049,'Raw Election Data'!$C$1:$C$3144,0),MATCH('Joined Data'!I$1,'Raw Election Data'!$A$1:$AN$1,0))</f>
        <v>22151</v>
      </c>
      <c r="J3049">
        <f>INDEX('Raw Election Data'!$A$1:$AN$3144,MATCH($C3049&amp;" "&amp;$B3049,'Raw Election Data'!$C$1:$C$3144,0),MATCH('Joined Data'!J$1,'Raw Election Data'!$A$1:$AN$1,0))</f>
        <v>1061</v>
      </c>
      <c r="K3049">
        <f>INDEX('Raw Election Data'!$A$1:$AN$3144,MATCH($C3049&amp;" "&amp;$B3049,'Raw Election Data'!$C$1:$C$3144,0),MATCH('Joined Data'!K$1,'Raw Election Data'!$A$1:$AN$1,0))</f>
        <v>6527</v>
      </c>
      <c r="L3049">
        <f>INDEX('Raw Election Data'!$A$1:$AN$3144,MATCH($C3049&amp;" "&amp;$B3049,'Raw Election Data'!$C$1:$C$3144,0),MATCH('Joined Data'!L$1,'Raw Election Data'!$A$1:$AN$1,0))</f>
        <v>7809</v>
      </c>
      <c r="M3049">
        <f>INDEX('Raw Election Data'!$A$1:$AN$3144,MATCH($C3049&amp;" "&amp;$B3049,'Raw Election Data'!$C$1:$C$3144,0),MATCH('Joined Data'!M$1,'Raw Election Data'!$A$1:$AN$1,0))</f>
        <v>0.13586886925342553</v>
      </c>
      <c r="N3049">
        <f>INDEX('Raw Election Data'!$A$1:$AN$3144,MATCH($C3049&amp;" "&amp;$B3049,'Raw Election Data'!$C$1:$C$3144,0),MATCH('Joined Data'!N$1,'Raw Election Data'!$A$1:$AN$1,0))</f>
        <v>0.83583045204251505</v>
      </c>
      <c r="O3049">
        <f>INDEX('Raw Election Data'!$A$1:$AN$3144,MATCH($C3049&amp;" "&amp;$B3049,'Raw Election Data'!$C$1:$C$3144,0),MATCH('Joined Data'!O$1,'Raw Election Data'!$A$1:$AN$1,0))</f>
        <v>-5466</v>
      </c>
      <c r="P3049">
        <f>INDEX('Raw Election Data'!$A$1:$AN$3144,MATCH($C3049&amp;" "&amp;$B3049,'Raw Election Data'!$C$1:$C$3144,0),MATCH('Joined Data'!P$1,'Raw Election Data'!$A$1:$AN$1,0))</f>
        <v>5466</v>
      </c>
      <c r="Q3049">
        <f>INDEX('Raw Election Data'!$A$1:$AN$3144,MATCH($C3049&amp;" "&amp;$B3049,'Raw Election Data'!$C$1:$C$3144,0),MATCH('Joined Data'!Q$1,'Raw Election Data'!$A$1:$AN$1,0))</f>
        <v>-0.69996158278908949</v>
      </c>
      <c r="R3049">
        <f>INDEX('Raw Election Data'!$A$1:$AN$3144,MATCH($C3049&amp;" "&amp;$B3049,'Raw Election Data'!$C$1:$C$3144,0),MATCH('Joined Data'!R$1,'Raw Election Data'!$A$1:$AN$1,0))</f>
        <v>0.69996158278908949</v>
      </c>
    </row>
    <row r="3050" spans="1:18" ht="13.5" hidden="1" customHeight="1" x14ac:dyDescent="0.15">
      <c r="A3050" t="s">
        <v>426</v>
      </c>
      <c r="B3050" t="s">
        <v>7511</v>
      </c>
      <c r="C3050" t="str">
        <f>INDEX(FIPS!$A$1:$E$3236,MATCH($F3050,FIPS!$D$1:$D$3236,0),5)</f>
        <v>Adams County</v>
      </c>
      <c r="D3050" t="s">
        <v>427</v>
      </c>
      <c r="E3050" s="15" t="s">
        <v>6</v>
      </c>
      <c r="F3050" t="s">
        <v>7512</v>
      </c>
      <c r="G3050" t="s">
        <v>7755</v>
      </c>
      <c r="H3050" t="str">
        <f>IFERROR(VLOOKUP($G3050,'Team Colors'!$A:$B,2,0),"#c9c9c9")</f>
        <v>#203731</v>
      </c>
      <c r="I3050">
        <f>INDEX('Raw Election Data'!$A$1:$AN$3144,MATCH($C3050&amp;" "&amp;$B3050,'Raw Election Data'!$C$1:$C$3144,0),MATCH('Joined Data'!I$1,'Raw Election Data'!$A$1:$AN$1,0))</f>
        <v>20148</v>
      </c>
      <c r="J3050">
        <f>INDEX('Raw Election Data'!$A$1:$AN$3144,MATCH($C3050&amp;" "&amp;$B3050,'Raw Election Data'!$C$1:$C$3144,0),MATCH('Joined Data'!J$1,'Raw Election Data'!$A$1:$AN$1,0))</f>
        <v>3780</v>
      </c>
      <c r="K3050">
        <f>INDEX('Raw Election Data'!$A$1:$AN$3144,MATCH($C3050&amp;" "&amp;$B3050,'Raw Election Data'!$C$1:$C$3144,0),MATCH('Joined Data'!K$1,'Raw Election Data'!$A$1:$AN$1,0))</f>
        <v>5983</v>
      </c>
      <c r="L3050">
        <f>INDEX('Raw Election Data'!$A$1:$AN$3144,MATCH($C3050&amp;" "&amp;$B3050,'Raw Election Data'!$C$1:$C$3144,0),MATCH('Joined Data'!L$1,'Raw Election Data'!$A$1:$AN$1,0))</f>
        <v>10107</v>
      </c>
      <c r="M3050">
        <f>INDEX('Raw Election Data'!$A$1:$AN$3144,MATCH($C3050&amp;" "&amp;$B3050,'Raw Election Data'!$C$1:$C$3144,0),MATCH('Joined Data'!M$1,'Raw Election Data'!$A$1:$AN$1,0))</f>
        <v>0.37399821905609976</v>
      </c>
      <c r="N3050">
        <f>INDEX('Raw Election Data'!$A$1:$AN$3144,MATCH($C3050&amp;" "&amp;$B3050,'Raw Election Data'!$C$1:$C$3144,0),MATCH('Joined Data'!N$1,'Raw Election Data'!$A$1:$AN$1,0))</f>
        <v>0.59196596418323932</v>
      </c>
      <c r="O3050">
        <f>INDEX('Raw Election Data'!$A$1:$AN$3144,MATCH($C3050&amp;" "&amp;$B3050,'Raw Election Data'!$C$1:$C$3144,0),MATCH('Joined Data'!O$1,'Raw Election Data'!$A$1:$AN$1,0))</f>
        <v>-2203</v>
      </c>
      <c r="P3050">
        <f>INDEX('Raw Election Data'!$A$1:$AN$3144,MATCH($C3050&amp;" "&amp;$B3050,'Raw Election Data'!$C$1:$C$3144,0),MATCH('Joined Data'!P$1,'Raw Election Data'!$A$1:$AN$1,0))</f>
        <v>2203</v>
      </c>
      <c r="Q3050">
        <f>INDEX('Raw Election Data'!$A$1:$AN$3144,MATCH($C3050&amp;" "&amp;$B3050,'Raw Election Data'!$C$1:$C$3144,0),MATCH('Joined Data'!Q$1,'Raw Election Data'!$A$1:$AN$1,0))</f>
        <v>-0.21796774512713957</v>
      </c>
      <c r="R3050">
        <f>INDEX('Raw Election Data'!$A$1:$AN$3144,MATCH($C3050&amp;" "&amp;$B3050,'Raw Election Data'!$C$1:$C$3144,0),MATCH('Joined Data'!R$1,'Raw Election Data'!$A$1:$AN$1,0))</f>
        <v>0.21796774512713957</v>
      </c>
    </row>
    <row r="3051" spans="1:18" ht="13.5" hidden="1" customHeight="1" x14ac:dyDescent="0.15">
      <c r="A3051" t="s">
        <v>426</v>
      </c>
      <c r="B3051" t="s">
        <v>7511</v>
      </c>
      <c r="C3051" t="str">
        <f>INDEX(FIPS!$A$1:$E$3236,MATCH($F3051,FIPS!$D$1:$D$3236,0),5)</f>
        <v>Ashland County</v>
      </c>
      <c r="D3051" t="s">
        <v>427</v>
      </c>
      <c r="E3051" s="15" t="s">
        <v>7</v>
      </c>
      <c r="F3051" t="s">
        <v>7513</v>
      </c>
      <c r="G3051" t="s">
        <v>7755</v>
      </c>
      <c r="H3051" t="str">
        <f>IFERROR(VLOOKUP($G3051,'Team Colors'!$A:$B,2,0),"#c9c9c9")</f>
        <v>#203731</v>
      </c>
      <c r="I3051">
        <f>INDEX('Raw Election Data'!$A$1:$AN$3144,MATCH($C3051&amp;" "&amp;$B3051,'Raw Election Data'!$C$1:$C$3144,0),MATCH('Joined Data'!I$1,'Raw Election Data'!$A$1:$AN$1,0))</f>
        <v>15843</v>
      </c>
      <c r="J3051">
        <f>INDEX('Raw Election Data'!$A$1:$AN$3144,MATCH($C3051&amp;" "&amp;$B3051,'Raw Election Data'!$C$1:$C$3144,0),MATCH('Joined Data'!J$1,'Raw Election Data'!$A$1:$AN$1,0))</f>
        <v>4136</v>
      </c>
      <c r="K3051">
        <f>INDEX('Raw Election Data'!$A$1:$AN$3144,MATCH($C3051&amp;" "&amp;$B3051,'Raw Election Data'!$C$1:$C$3144,0),MATCH('Joined Data'!K$1,'Raw Election Data'!$A$1:$AN$1,0))</f>
        <v>3428</v>
      </c>
      <c r="L3051">
        <f>INDEX('Raw Election Data'!$A$1:$AN$3144,MATCH($C3051&amp;" "&amp;$B3051,'Raw Election Data'!$C$1:$C$3144,0),MATCH('Joined Data'!L$1,'Raw Election Data'!$A$1:$AN$1,0))</f>
        <v>7926</v>
      </c>
      <c r="M3051">
        <f>INDEX('Raw Election Data'!$A$1:$AN$3144,MATCH($C3051&amp;" "&amp;$B3051,'Raw Election Data'!$C$1:$C$3144,0),MATCH('Joined Data'!M$1,'Raw Election Data'!$A$1:$AN$1,0))</f>
        <v>0.52182689881402977</v>
      </c>
      <c r="N3051">
        <f>INDEX('Raw Election Data'!$A$1:$AN$3144,MATCH($C3051&amp;" "&amp;$B3051,'Raw Election Data'!$C$1:$C$3144,0),MATCH('Joined Data'!N$1,'Raw Election Data'!$A$1:$AN$1,0))</f>
        <v>0.43250063083522583</v>
      </c>
      <c r="O3051">
        <f>INDEX('Raw Election Data'!$A$1:$AN$3144,MATCH($C3051&amp;" "&amp;$B3051,'Raw Election Data'!$C$1:$C$3144,0),MATCH('Joined Data'!O$1,'Raw Election Data'!$A$1:$AN$1,0))</f>
        <v>708</v>
      </c>
      <c r="P3051">
        <f>INDEX('Raw Election Data'!$A$1:$AN$3144,MATCH($C3051&amp;" "&amp;$B3051,'Raw Election Data'!$C$1:$C$3144,0),MATCH('Joined Data'!P$1,'Raw Election Data'!$A$1:$AN$1,0))</f>
        <v>-708</v>
      </c>
      <c r="Q3051">
        <f>INDEX('Raw Election Data'!$A$1:$AN$3144,MATCH($C3051&amp;" "&amp;$B3051,'Raw Election Data'!$C$1:$C$3144,0),MATCH('Joined Data'!Q$1,'Raw Election Data'!$A$1:$AN$1,0))</f>
        <v>8.9326267978803942E-2</v>
      </c>
      <c r="R3051">
        <f>INDEX('Raw Election Data'!$A$1:$AN$3144,MATCH($C3051&amp;" "&amp;$B3051,'Raw Election Data'!$C$1:$C$3144,0),MATCH('Joined Data'!R$1,'Raw Election Data'!$A$1:$AN$1,0))</f>
        <v>-8.9326267978803942E-2</v>
      </c>
    </row>
    <row r="3052" spans="1:18" ht="13.5" hidden="1" customHeight="1" x14ac:dyDescent="0.15">
      <c r="A3052" t="s">
        <v>426</v>
      </c>
      <c r="B3052" t="s">
        <v>7511</v>
      </c>
      <c r="C3052" t="str">
        <f>INDEX(FIPS!$A$1:$E$3236,MATCH($F3052,FIPS!$D$1:$D$3236,0),5)</f>
        <v>Barron County</v>
      </c>
      <c r="D3052" t="s">
        <v>427</v>
      </c>
      <c r="E3052" s="15" t="s">
        <v>8</v>
      </c>
      <c r="F3052" t="s">
        <v>7515</v>
      </c>
      <c r="G3052" t="s">
        <v>7755</v>
      </c>
      <c r="H3052" t="str">
        <f>IFERROR(VLOOKUP($G3052,'Team Colors'!$A:$B,2,0),"#c9c9c9")</f>
        <v>#203731</v>
      </c>
      <c r="I3052">
        <f>INDEX('Raw Election Data'!$A$1:$AN$3144,MATCH($C3052&amp;" "&amp;$B3052,'Raw Election Data'!$C$1:$C$3144,0),MATCH('Joined Data'!I$1,'Raw Election Data'!$A$1:$AN$1,0))</f>
        <v>45563</v>
      </c>
      <c r="J3052">
        <f>INDEX('Raw Election Data'!$A$1:$AN$3144,MATCH($C3052&amp;" "&amp;$B3052,'Raw Election Data'!$C$1:$C$3144,0),MATCH('Joined Data'!J$1,'Raw Election Data'!$A$1:$AN$1,0))</f>
        <v>7881</v>
      </c>
      <c r="K3052">
        <f>INDEX('Raw Election Data'!$A$1:$AN$3144,MATCH($C3052&amp;" "&amp;$B3052,'Raw Election Data'!$C$1:$C$3144,0),MATCH('Joined Data'!K$1,'Raw Election Data'!$A$1:$AN$1,0))</f>
        <v>13595</v>
      </c>
      <c r="L3052">
        <f>INDEX('Raw Election Data'!$A$1:$AN$3144,MATCH($C3052&amp;" "&amp;$B3052,'Raw Election Data'!$C$1:$C$3144,0),MATCH('Joined Data'!L$1,'Raw Election Data'!$A$1:$AN$1,0))</f>
        <v>22514</v>
      </c>
      <c r="M3052">
        <f>INDEX('Raw Election Data'!$A$1:$AN$3144,MATCH($C3052&amp;" "&amp;$B3052,'Raw Election Data'!$C$1:$C$3144,0),MATCH('Joined Data'!M$1,'Raw Election Data'!$A$1:$AN$1,0))</f>
        <v>0.35004885848805189</v>
      </c>
      <c r="N3052">
        <f>INDEX('Raw Election Data'!$A$1:$AN$3144,MATCH($C3052&amp;" "&amp;$B3052,'Raw Election Data'!$C$1:$C$3144,0),MATCH('Joined Data'!N$1,'Raw Election Data'!$A$1:$AN$1,0))</f>
        <v>0.60384649551390246</v>
      </c>
      <c r="O3052">
        <f>INDEX('Raw Election Data'!$A$1:$AN$3144,MATCH($C3052&amp;" "&amp;$B3052,'Raw Election Data'!$C$1:$C$3144,0),MATCH('Joined Data'!O$1,'Raw Election Data'!$A$1:$AN$1,0))</f>
        <v>-5714</v>
      </c>
      <c r="P3052">
        <f>INDEX('Raw Election Data'!$A$1:$AN$3144,MATCH($C3052&amp;" "&amp;$B3052,'Raw Election Data'!$C$1:$C$3144,0),MATCH('Joined Data'!P$1,'Raw Election Data'!$A$1:$AN$1,0))</f>
        <v>5714</v>
      </c>
      <c r="Q3052">
        <f>INDEX('Raw Election Data'!$A$1:$AN$3144,MATCH($C3052&amp;" "&amp;$B3052,'Raw Election Data'!$C$1:$C$3144,0),MATCH('Joined Data'!Q$1,'Raw Election Data'!$A$1:$AN$1,0))</f>
        <v>-0.25379763702585056</v>
      </c>
      <c r="R3052">
        <f>INDEX('Raw Election Data'!$A$1:$AN$3144,MATCH($C3052&amp;" "&amp;$B3052,'Raw Election Data'!$C$1:$C$3144,0),MATCH('Joined Data'!R$1,'Raw Election Data'!$A$1:$AN$1,0))</f>
        <v>0.25379763702585056</v>
      </c>
    </row>
    <row r="3053" spans="1:18" ht="13.5" hidden="1" customHeight="1" x14ac:dyDescent="0.15">
      <c r="A3053" t="s">
        <v>426</v>
      </c>
      <c r="B3053" t="s">
        <v>7511</v>
      </c>
      <c r="C3053" t="str">
        <f>INDEX(FIPS!$A$1:$E$3236,MATCH($F3053,FIPS!$D$1:$D$3236,0),5)</f>
        <v>Bayfield County</v>
      </c>
      <c r="D3053" t="s">
        <v>427</v>
      </c>
      <c r="E3053" s="15" t="s">
        <v>9</v>
      </c>
      <c r="F3053" t="s">
        <v>7517</v>
      </c>
      <c r="G3053" t="s">
        <v>7755</v>
      </c>
      <c r="H3053" t="str">
        <f>IFERROR(VLOOKUP($G3053,'Team Colors'!$A:$B,2,0),"#c9c9c9")</f>
        <v>#203731</v>
      </c>
      <c r="I3053">
        <f>INDEX('Raw Election Data'!$A$1:$AN$3144,MATCH($C3053&amp;" "&amp;$B3053,'Raw Election Data'!$C$1:$C$3144,0),MATCH('Joined Data'!I$1,'Raw Election Data'!$A$1:$AN$1,0))</f>
        <v>14977</v>
      </c>
      <c r="J3053">
        <f>INDEX('Raw Election Data'!$A$1:$AN$3144,MATCH($C3053&amp;" "&amp;$B3053,'Raw Election Data'!$C$1:$C$3144,0),MATCH('Joined Data'!J$1,'Raw Election Data'!$A$1:$AN$1,0))</f>
        <v>4953</v>
      </c>
      <c r="K3053">
        <f>INDEX('Raw Election Data'!$A$1:$AN$3144,MATCH($C3053&amp;" "&amp;$B3053,'Raw Election Data'!$C$1:$C$3144,0),MATCH('Joined Data'!K$1,'Raw Election Data'!$A$1:$AN$1,0))</f>
        <v>4125</v>
      </c>
      <c r="L3053">
        <f>INDEX('Raw Election Data'!$A$1:$AN$3144,MATCH($C3053&amp;" "&amp;$B3053,'Raw Election Data'!$C$1:$C$3144,0),MATCH('Joined Data'!L$1,'Raw Election Data'!$A$1:$AN$1,0))</f>
        <v>9491</v>
      </c>
      <c r="M3053">
        <f>INDEX('Raw Election Data'!$A$1:$AN$3144,MATCH($C3053&amp;" "&amp;$B3053,'Raw Election Data'!$C$1:$C$3144,0),MATCH('Joined Data'!M$1,'Raw Election Data'!$A$1:$AN$1,0))</f>
        <v>0.52186281740596352</v>
      </c>
      <c r="N3053">
        <f>INDEX('Raw Election Data'!$A$1:$AN$3144,MATCH($C3053&amp;" "&amp;$B3053,'Raw Election Data'!$C$1:$C$3144,0),MATCH('Joined Data'!N$1,'Raw Election Data'!$A$1:$AN$1,0))</f>
        <v>0.43462227373301021</v>
      </c>
      <c r="O3053">
        <f>INDEX('Raw Election Data'!$A$1:$AN$3144,MATCH($C3053&amp;" "&amp;$B3053,'Raw Election Data'!$C$1:$C$3144,0),MATCH('Joined Data'!O$1,'Raw Election Data'!$A$1:$AN$1,0))</f>
        <v>828</v>
      </c>
      <c r="P3053">
        <f>INDEX('Raw Election Data'!$A$1:$AN$3144,MATCH($C3053&amp;" "&amp;$B3053,'Raw Election Data'!$C$1:$C$3144,0),MATCH('Joined Data'!P$1,'Raw Election Data'!$A$1:$AN$1,0))</f>
        <v>-828</v>
      </c>
      <c r="Q3053">
        <f>INDEX('Raw Election Data'!$A$1:$AN$3144,MATCH($C3053&amp;" "&amp;$B3053,'Raw Election Data'!$C$1:$C$3144,0),MATCH('Joined Data'!Q$1,'Raw Election Data'!$A$1:$AN$1,0))</f>
        <v>8.7240543672953308E-2</v>
      </c>
      <c r="R3053">
        <f>INDEX('Raw Election Data'!$A$1:$AN$3144,MATCH($C3053&amp;" "&amp;$B3053,'Raw Election Data'!$C$1:$C$3144,0),MATCH('Joined Data'!R$1,'Raw Election Data'!$A$1:$AN$1,0))</f>
        <v>-8.7240543672953308E-2</v>
      </c>
    </row>
    <row r="3054" spans="1:18" ht="13.5" hidden="1" customHeight="1" x14ac:dyDescent="0.15">
      <c r="A3054" t="s">
        <v>426</v>
      </c>
      <c r="B3054" t="s">
        <v>7511</v>
      </c>
      <c r="C3054" t="str">
        <f>INDEX(FIPS!$A$1:$E$3236,MATCH($F3054,FIPS!$D$1:$D$3236,0),5)</f>
        <v>Brown County</v>
      </c>
      <c r="D3054" t="s">
        <v>427</v>
      </c>
      <c r="E3054" s="15" t="s">
        <v>10</v>
      </c>
      <c r="F3054" t="s">
        <v>7518</v>
      </c>
      <c r="G3054" t="s">
        <v>7755</v>
      </c>
      <c r="H3054" t="str">
        <f>IFERROR(VLOOKUP($G3054,'Team Colors'!$A:$B,2,0),"#c9c9c9")</f>
        <v>#203731</v>
      </c>
      <c r="I3054">
        <f>INDEX('Raw Election Data'!$A$1:$AN$3144,MATCH($C3054&amp;" "&amp;$B3054,'Raw Election Data'!$C$1:$C$3144,0),MATCH('Joined Data'!I$1,'Raw Election Data'!$A$1:$AN$1,0))</f>
        <v>258718</v>
      </c>
      <c r="J3054">
        <f>INDEX('Raw Election Data'!$A$1:$AN$3144,MATCH($C3054&amp;" "&amp;$B3054,'Raw Election Data'!$C$1:$C$3144,0),MATCH('Joined Data'!J$1,'Raw Election Data'!$A$1:$AN$1,0))</f>
        <v>53358</v>
      </c>
      <c r="K3054">
        <f>INDEX('Raw Election Data'!$A$1:$AN$3144,MATCH($C3054&amp;" "&amp;$B3054,'Raw Election Data'!$C$1:$C$3144,0),MATCH('Joined Data'!K$1,'Raw Election Data'!$A$1:$AN$1,0))</f>
        <v>67192</v>
      </c>
      <c r="L3054">
        <f>INDEX('Raw Election Data'!$A$1:$AN$3144,MATCH($C3054&amp;" "&amp;$B3054,'Raw Election Data'!$C$1:$C$3144,0),MATCH('Joined Data'!L$1,'Raw Election Data'!$A$1:$AN$1,0))</f>
        <v>127497</v>
      </c>
      <c r="M3054">
        <f>INDEX('Raw Election Data'!$A$1:$AN$3144,MATCH($C3054&amp;" "&amp;$B3054,'Raw Election Data'!$C$1:$C$3144,0),MATCH('Joined Data'!M$1,'Raw Election Data'!$A$1:$AN$1,0))</f>
        <v>0.41850396479917173</v>
      </c>
      <c r="N3054">
        <f>INDEX('Raw Election Data'!$A$1:$AN$3144,MATCH($C3054&amp;" "&amp;$B3054,'Raw Election Data'!$C$1:$C$3144,0),MATCH('Joined Data'!N$1,'Raw Election Data'!$A$1:$AN$1,0))</f>
        <v>0.52700847863086975</v>
      </c>
      <c r="O3054">
        <f>INDEX('Raw Election Data'!$A$1:$AN$3144,MATCH($C3054&amp;" "&amp;$B3054,'Raw Election Data'!$C$1:$C$3144,0),MATCH('Joined Data'!O$1,'Raw Election Data'!$A$1:$AN$1,0))</f>
        <v>-13834</v>
      </c>
      <c r="P3054">
        <f>INDEX('Raw Election Data'!$A$1:$AN$3144,MATCH($C3054&amp;" "&amp;$B3054,'Raw Election Data'!$C$1:$C$3144,0),MATCH('Joined Data'!P$1,'Raw Election Data'!$A$1:$AN$1,0))</f>
        <v>13834</v>
      </c>
      <c r="Q3054">
        <f>INDEX('Raw Election Data'!$A$1:$AN$3144,MATCH($C3054&amp;" "&amp;$B3054,'Raw Election Data'!$C$1:$C$3144,0),MATCH('Joined Data'!Q$1,'Raw Election Data'!$A$1:$AN$1,0))</f>
        <v>-0.10850451383169801</v>
      </c>
      <c r="R3054">
        <f>INDEX('Raw Election Data'!$A$1:$AN$3144,MATCH($C3054&amp;" "&amp;$B3054,'Raw Election Data'!$C$1:$C$3144,0),MATCH('Joined Data'!R$1,'Raw Election Data'!$A$1:$AN$1,0))</f>
        <v>0.10850451383169801</v>
      </c>
    </row>
    <row r="3055" spans="1:18" ht="13.5" hidden="1" customHeight="1" x14ac:dyDescent="0.15">
      <c r="A3055" t="s">
        <v>426</v>
      </c>
      <c r="B3055" t="s">
        <v>7511</v>
      </c>
      <c r="C3055" t="str">
        <f>INDEX(FIPS!$A$1:$E$3236,MATCH($F3055,FIPS!$D$1:$D$3236,0),5)</f>
        <v>Buffalo County</v>
      </c>
      <c r="D3055" t="s">
        <v>427</v>
      </c>
      <c r="E3055" s="15" t="s">
        <v>11</v>
      </c>
      <c r="F3055" t="s">
        <v>7522</v>
      </c>
      <c r="G3055" t="s">
        <v>7755</v>
      </c>
      <c r="H3055" t="str">
        <f>IFERROR(VLOOKUP($G3055,'Team Colors'!$A:$B,2,0),"#c9c9c9")</f>
        <v>#203731</v>
      </c>
      <c r="I3055">
        <f>INDEX('Raw Election Data'!$A$1:$AN$3144,MATCH($C3055&amp;" "&amp;$B3055,'Raw Election Data'!$C$1:$C$3144,0),MATCH('Joined Data'!I$1,'Raw Election Data'!$A$1:$AN$1,0))</f>
        <v>13192</v>
      </c>
      <c r="J3055">
        <f>INDEX('Raw Election Data'!$A$1:$AN$3144,MATCH($C3055&amp;" "&amp;$B3055,'Raw Election Data'!$C$1:$C$3144,0),MATCH('Joined Data'!J$1,'Raw Election Data'!$A$1:$AN$1,0))</f>
        <v>2531</v>
      </c>
      <c r="K3055">
        <f>INDEX('Raw Election Data'!$A$1:$AN$3144,MATCH($C3055&amp;" "&amp;$B3055,'Raw Election Data'!$C$1:$C$3144,0),MATCH('Joined Data'!K$1,'Raw Election Data'!$A$1:$AN$1,0))</f>
        <v>4049</v>
      </c>
      <c r="L3055">
        <f>INDEX('Raw Election Data'!$A$1:$AN$3144,MATCH($C3055&amp;" "&amp;$B3055,'Raw Election Data'!$C$1:$C$3144,0),MATCH('Joined Data'!L$1,'Raw Election Data'!$A$1:$AN$1,0))</f>
        <v>6921</v>
      </c>
      <c r="M3055">
        <f>INDEX('Raw Election Data'!$A$1:$AN$3144,MATCH($C3055&amp;" "&amp;$B3055,'Raw Election Data'!$C$1:$C$3144,0),MATCH('Joined Data'!M$1,'Raw Election Data'!$A$1:$AN$1,0))</f>
        <v>0.36569859846842939</v>
      </c>
      <c r="N3055">
        <f>INDEX('Raw Election Data'!$A$1:$AN$3144,MATCH($C3055&amp;" "&amp;$B3055,'Raw Election Data'!$C$1:$C$3144,0),MATCH('Joined Data'!N$1,'Raw Election Data'!$A$1:$AN$1,0))</f>
        <v>0.5850310648750181</v>
      </c>
      <c r="O3055">
        <f>INDEX('Raw Election Data'!$A$1:$AN$3144,MATCH($C3055&amp;" "&amp;$B3055,'Raw Election Data'!$C$1:$C$3144,0),MATCH('Joined Data'!O$1,'Raw Election Data'!$A$1:$AN$1,0))</f>
        <v>-1518</v>
      </c>
      <c r="P3055">
        <f>INDEX('Raw Election Data'!$A$1:$AN$3144,MATCH($C3055&amp;" "&amp;$B3055,'Raw Election Data'!$C$1:$C$3144,0),MATCH('Joined Data'!P$1,'Raw Election Data'!$A$1:$AN$1,0))</f>
        <v>1518</v>
      </c>
      <c r="Q3055">
        <f>INDEX('Raw Election Data'!$A$1:$AN$3144,MATCH($C3055&amp;" "&amp;$B3055,'Raw Election Data'!$C$1:$C$3144,0),MATCH('Joined Data'!Q$1,'Raw Election Data'!$A$1:$AN$1,0))</f>
        <v>-0.21933246640658871</v>
      </c>
      <c r="R3055">
        <f>INDEX('Raw Election Data'!$A$1:$AN$3144,MATCH($C3055&amp;" "&amp;$B3055,'Raw Election Data'!$C$1:$C$3144,0),MATCH('Joined Data'!R$1,'Raw Election Data'!$A$1:$AN$1,0))</f>
        <v>0.21933246640658871</v>
      </c>
    </row>
    <row r="3056" spans="1:18" ht="13.5" hidden="1" customHeight="1" x14ac:dyDescent="0.15">
      <c r="A3056" t="s">
        <v>426</v>
      </c>
      <c r="B3056" t="s">
        <v>7511</v>
      </c>
      <c r="C3056" t="str">
        <f>INDEX(FIPS!$A$1:$E$3236,MATCH($F3056,FIPS!$D$1:$D$3236,0),5)</f>
        <v>Burnett County</v>
      </c>
      <c r="D3056" t="s">
        <v>427</v>
      </c>
      <c r="E3056" s="15" t="s">
        <v>12</v>
      </c>
      <c r="F3056" t="s">
        <v>7524</v>
      </c>
      <c r="G3056" t="s">
        <v>7755</v>
      </c>
      <c r="H3056" t="str">
        <f>IFERROR(VLOOKUP($G3056,'Team Colors'!$A:$B,2,0),"#c9c9c9")</f>
        <v>#203731</v>
      </c>
      <c r="I3056">
        <f>INDEX('Raw Election Data'!$A$1:$AN$3144,MATCH($C3056&amp;" "&amp;$B3056,'Raw Election Data'!$C$1:$C$3144,0),MATCH('Joined Data'!I$1,'Raw Election Data'!$A$1:$AN$1,0))</f>
        <v>15159</v>
      </c>
      <c r="J3056">
        <f>INDEX('Raw Election Data'!$A$1:$AN$3144,MATCH($C3056&amp;" "&amp;$B3056,'Raw Election Data'!$C$1:$C$3144,0),MATCH('Joined Data'!J$1,'Raw Election Data'!$A$1:$AN$1,0))</f>
        <v>2948</v>
      </c>
      <c r="K3056">
        <f>INDEX('Raw Election Data'!$A$1:$AN$3144,MATCH($C3056&amp;" "&amp;$B3056,'Raw Election Data'!$C$1:$C$3144,0),MATCH('Joined Data'!K$1,'Raw Election Data'!$A$1:$AN$1,0))</f>
        <v>5412</v>
      </c>
      <c r="L3056">
        <f>INDEX('Raw Election Data'!$A$1:$AN$3144,MATCH($C3056&amp;" "&amp;$B3056,'Raw Election Data'!$C$1:$C$3144,0),MATCH('Joined Data'!L$1,'Raw Election Data'!$A$1:$AN$1,0))</f>
        <v>8719</v>
      </c>
      <c r="M3056">
        <f>INDEX('Raw Election Data'!$A$1:$AN$3144,MATCH($C3056&amp;" "&amp;$B3056,'Raw Election Data'!$C$1:$C$3144,0),MATCH('Joined Data'!M$1,'Raw Election Data'!$A$1:$AN$1,0))</f>
        <v>0.33811216882670031</v>
      </c>
      <c r="N3056">
        <f>INDEX('Raw Election Data'!$A$1:$AN$3144,MATCH($C3056&amp;" "&amp;$B3056,'Raw Election Data'!$C$1:$C$3144,0),MATCH('Joined Data'!N$1,'Raw Election Data'!$A$1:$AN$1,0))</f>
        <v>0.62071338456244984</v>
      </c>
      <c r="O3056">
        <f>INDEX('Raw Election Data'!$A$1:$AN$3144,MATCH($C3056&amp;" "&amp;$B3056,'Raw Election Data'!$C$1:$C$3144,0),MATCH('Joined Data'!O$1,'Raw Election Data'!$A$1:$AN$1,0))</f>
        <v>-2464</v>
      </c>
      <c r="P3056">
        <f>INDEX('Raw Election Data'!$A$1:$AN$3144,MATCH($C3056&amp;" "&amp;$B3056,'Raw Election Data'!$C$1:$C$3144,0),MATCH('Joined Data'!P$1,'Raw Election Data'!$A$1:$AN$1,0))</f>
        <v>2464</v>
      </c>
      <c r="Q3056">
        <f>INDEX('Raw Election Data'!$A$1:$AN$3144,MATCH($C3056&amp;" "&amp;$B3056,'Raw Election Data'!$C$1:$C$3144,0),MATCH('Joined Data'!Q$1,'Raw Election Data'!$A$1:$AN$1,0))</f>
        <v>-0.28260121573574953</v>
      </c>
      <c r="R3056">
        <f>INDEX('Raw Election Data'!$A$1:$AN$3144,MATCH($C3056&amp;" "&amp;$B3056,'Raw Election Data'!$C$1:$C$3144,0),MATCH('Joined Data'!R$1,'Raw Election Data'!$A$1:$AN$1,0))</f>
        <v>0.28260121573574953</v>
      </c>
    </row>
    <row r="3057" spans="1:18" ht="13.5" hidden="1" customHeight="1" x14ac:dyDescent="0.15">
      <c r="A3057" t="s">
        <v>426</v>
      </c>
      <c r="B3057" t="s">
        <v>7511</v>
      </c>
      <c r="C3057" t="str">
        <f>INDEX(FIPS!$A$1:$E$3236,MATCH($F3057,FIPS!$D$1:$D$3236,0),5)</f>
        <v>Calumet County</v>
      </c>
      <c r="D3057" t="s">
        <v>427</v>
      </c>
      <c r="E3057" s="15" t="s">
        <v>13</v>
      </c>
      <c r="F3057" t="s">
        <v>7526</v>
      </c>
      <c r="G3057" t="s">
        <v>7755</v>
      </c>
      <c r="H3057" t="str">
        <f>IFERROR(VLOOKUP($G3057,'Team Colors'!$A:$B,2,0),"#c9c9c9")</f>
        <v>#203731</v>
      </c>
      <c r="I3057">
        <f>INDEX('Raw Election Data'!$A$1:$AN$3144,MATCH($C3057&amp;" "&amp;$B3057,'Raw Election Data'!$C$1:$C$3144,0),MATCH('Joined Data'!I$1,'Raw Election Data'!$A$1:$AN$1,0))</f>
        <v>49762</v>
      </c>
      <c r="J3057">
        <f>INDEX('Raw Election Data'!$A$1:$AN$3144,MATCH($C3057&amp;" "&amp;$B3057,'Raw Election Data'!$C$1:$C$3144,0),MATCH('Joined Data'!J$1,'Raw Election Data'!$A$1:$AN$1,0))</f>
        <v>9634</v>
      </c>
      <c r="K3057">
        <f>INDEX('Raw Election Data'!$A$1:$AN$3144,MATCH($C3057&amp;" "&amp;$B3057,'Raw Election Data'!$C$1:$C$3144,0),MATCH('Joined Data'!K$1,'Raw Election Data'!$A$1:$AN$1,0))</f>
        <v>15345</v>
      </c>
      <c r="L3057">
        <f>INDEX('Raw Election Data'!$A$1:$AN$3144,MATCH($C3057&amp;" "&amp;$B3057,'Raw Election Data'!$C$1:$C$3144,0),MATCH('Joined Data'!L$1,'Raw Election Data'!$A$1:$AN$1,0))</f>
        <v>26429</v>
      </c>
      <c r="M3057">
        <f>INDEX('Raw Election Data'!$A$1:$AN$3144,MATCH($C3057&amp;" "&amp;$B3057,'Raw Election Data'!$C$1:$C$3144,0),MATCH('Joined Data'!M$1,'Raw Election Data'!$A$1:$AN$1,0))</f>
        <v>0.36452381853267246</v>
      </c>
      <c r="N3057">
        <f>INDEX('Raw Election Data'!$A$1:$AN$3144,MATCH($C3057&amp;" "&amp;$B3057,'Raw Election Data'!$C$1:$C$3144,0),MATCH('Joined Data'!N$1,'Raw Election Data'!$A$1:$AN$1,0))</f>
        <v>0.58061220628854671</v>
      </c>
      <c r="O3057">
        <f>INDEX('Raw Election Data'!$A$1:$AN$3144,MATCH($C3057&amp;" "&amp;$B3057,'Raw Election Data'!$C$1:$C$3144,0),MATCH('Joined Data'!O$1,'Raw Election Data'!$A$1:$AN$1,0))</f>
        <v>-5711</v>
      </c>
      <c r="P3057">
        <f>INDEX('Raw Election Data'!$A$1:$AN$3144,MATCH($C3057&amp;" "&amp;$B3057,'Raw Election Data'!$C$1:$C$3144,0),MATCH('Joined Data'!P$1,'Raw Election Data'!$A$1:$AN$1,0))</f>
        <v>5711</v>
      </c>
      <c r="Q3057">
        <f>INDEX('Raw Election Data'!$A$1:$AN$3144,MATCH($C3057&amp;" "&amp;$B3057,'Raw Election Data'!$C$1:$C$3144,0),MATCH('Joined Data'!Q$1,'Raw Election Data'!$A$1:$AN$1,0))</f>
        <v>-0.21608838775587424</v>
      </c>
      <c r="R3057">
        <f>INDEX('Raw Election Data'!$A$1:$AN$3144,MATCH($C3057&amp;" "&amp;$B3057,'Raw Election Data'!$C$1:$C$3144,0),MATCH('Joined Data'!R$1,'Raw Election Data'!$A$1:$AN$1,0))</f>
        <v>0.21608838775587424</v>
      </c>
    </row>
    <row r="3058" spans="1:18" ht="13.5" hidden="1" customHeight="1" x14ac:dyDescent="0.15">
      <c r="A3058" t="s">
        <v>426</v>
      </c>
      <c r="B3058" t="s">
        <v>7511</v>
      </c>
      <c r="C3058" t="str">
        <f>INDEX(FIPS!$A$1:$E$3236,MATCH($F3058,FIPS!$D$1:$D$3236,0),5)</f>
        <v>Chippewa County</v>
      </c>
      <c r="D3058" t="s">
        <v>427</v>
      </c>
      <c r="E3058" s="15" t="s">
        <v>14</v>
      </c>
      <c r="F3058" t="s">
        <v>7531</v>
      </c>
      <c r="G3058" t="s">
        <v>7755</v>
      </c>
      <c r="H3058" t="str">
        <f>IFERROR(VLOOKUP($G3058,'Team Colors'!$A:$B,2,0),"#c9c9c9")</f>
        <v>#203731</v>
      </c>
      <c r="I3058">
        <f>INDEX('Raw Election Data'!$A$1:$AN$3144,MATCH($C3058&amp;" "&amp;$B3058,'Raw Election Data'!$C$1:$C$3144,0),MATCH('Joined Data'!I$1,'Raw Election Data'!$A$1:$AN$1,0))</f>
        <v>63531</v>
      </c>
      <c r="J3058">
        <f>INDEX('Raw Election Data'!$A$1:$AN$3144,MATCH($C3058&amp;" "&amp;$B3058,'Raw Election Data'!$C$1:$C$3144,0),MATCH('Joined Data'!J$1,'Raw Election Data'!$A$1:$AN$1,0))</f>
        <v>11875</v>
      </c>
      <c r="K3058">
        <f>INDEX('Raw Election Data'!$A$1:$AN$3144,MATCH($C3058&amp;" "&amp;$B3058,'Raw Election Data'!$C$1:$C$3144,0),MATCH('Joined Data'!K$1,'Raw Election Data'!$A$1:$AN$1,0))</f>
        <v>17912</v>
      </c>
      <c r="L3058">
        <f>INDEX('Raw Election Data'!$A$1:$AN$3144,MATCH($C3058&amp;" "&amp;$B3058,'Raw Election Data'!$C$1:$C$3144,0),MATCH('Joined Data'!L$1,'Raw Election Data'!$A$1:$AN$1,0))</f>
        <v>31471</v>
      </c>
      <c r="M3058">
        <f>INDEX('Raw Election Data'!$A$1:$AN$3144,MATCH($C3058&amp;" "&amp;$B3058,'Raw Election Data'!$C$1:$C$3144,0),MATCH('Joined Data'!M$1,'Raw Election Data'!$A$1:$AN$1,0))</f>
        <v>0.37733151155031619</v>
      </c>
      <c r="N3058">
        <f>INDEX('Raw Election Data'!$A$1:$AN$3144,MATCH($C3058&amp;" "&amp;$B3058,'Raw Election Data'!$C$1:$C$3144,0),MATCH('Joined Data'!N$1,'Raw Election Data'!$A$1:$AN$1,0))</f>
        <v>0.56915890820120107</v>
      </c>
      <c r="O3058">
        <f>INDEX('Raw Election Data'!$A$1:$AN$3144,MATCH($C3058&amp;" "&amp;$B3058,'Raw Election Data'!$C$1:$C$3144,0),MATCH('Joined Data'!O$1,'Raw Election Data'!$A$1:$AN$1,0))</f>
        <v>-6037</v>
      </c>
      <c r="P3058">
        <f>INDEX('Raw Election Data'!$A$1:$AN$3144,MATCH($C3058&amp;" "&amp;$B3058,'Raw Election Data'!$C$1:$C$3144,0),MATCH('Joined Data'!P$1,'Raw Election Data'!$A$1:$AN$1,0))</f>
        <v>6037</v>
      </c>
      <c r="Q3058">
        <f>INDEX('Raw Election Data'!$A$1:$AN$3144,MATCH($C3058&amp;" "&amp;$B3058,'Raw Election Data'!$C$1:$C$3144,0),MATCH('Joined Data'!Q$1,'Raw Election Data'!$A$1:$AN$1,0))</f>
        <v>-0.19182739665088488</v>
      </c>
      <c r="R3058">
        <f>INDEX('Raw Election Data'!$A$1:$AN$3144,MATCH($C3058&amp;" "&amp;$B3058,'Raw Election Data'!$C$1:$C$3144,0),MATCH('Joined Data'!R$1,'Raw Election Data'!$A$1:$AN$1,0))</f>
        <v>0.19182739665088488</v>
      </c>
    </row>
    <row r="3059" spans="1:18" ht="13.5" hidden="1" customHeight="1" x14ac:dyDescent="0.15">
      <c r="A3059" t="s">
        <v>426</v>
      </c>
      <c r="B3059" t="s">
        <v>7511</v>
      </c>
      <c r="C3059" t="str">
        <f>INDEX(FIPS!$A$1:$E$3236,MATCH($F3059,FIPS!$D$1:$D$3236,0),5)</f>
        <v>Clark County</v>
      </c>
      <c r="D3059" t="s">
        <v>427</v>
      </c>
      <c r="E3059" s="15" t="s">
        <v>15</v>
      </c>
      <c r="F3059" t="s">
        <v>7535</v>
      </c>
      <c r="G3059" t="s">
        <v>7755</v>
      </c>
      <c r="H3059" t="str">
        <f>IFERROR(VLOOKUP($G3059,'Team Colors'!$A:$B,2,0),"#c9c9c9")</f>
        <v>#203731</v>
      </c>
      <c r="I3059">
        <f>INDEX('Raw Election Data'!$A$1:$AN$3144,MATCH($C3059&amp;" "&amp;$B3059,'Raw Election Data'!$C$1:$C$3144,0),MATCH('Joined Data'!I$1,'Raw Election Data'!$A$1:$AN$1,0))</f>
        <v>34445</v>
      </c>
      <c r="J3059">
        <f>INDEX('Raw Election Data'!$A$1:$AN$3144,MATCH($C3059&amp;" "&amp;$B3059,'Raw Election Data'!$C$1:$C$3144,0),MATCH('Joined Data'!J$1,'Raw Election Data'!$A$1:$AN$1,0))</f>
        <v>4225</v>
      </c>
      <c r="K3059">
        <f>INDEX('Raw Election Data'!$A$1:$AN$3144,MATCH($C3059&amp;" "&amp;$B3059,'Raw Election Data'!$C$1:$C$3144,0),MATCH('Joined Data'!K$1,'Raw Election Data'!$A$1:$AN$1,0))</f>
        <v>8645</v>
      </c>
      <c r="L3059">
        <f>INDEX('Raw Election Data'!$A$1:$AN$3144,MATCH($C3059&amp;" "&amp;$B3059,'Raw Election Data'!$C$1:$C$3144,0),MATCH('Joined Data'!L$1,'Raw Election Data'!$A$1:$AN$1,0))</f>
        <v>13548</v>
      </c>
      <c r="M3059">
        <f>INDEX('Raw Election Data'!$A$1:$AN$3144,MATCH($C3059&amp;" "&amp;$B3059,'Raw Election Data'!$C$1:$C$3144,0),MATCH('Joined Data'!M$1,'Raw Election Data'!$A$1:$AN$1,0))</f>
        <v>0.31185414821375851</v>
      </c>
      <c r="N3059">
        <f>INDEX('Raw Election Data'!$A$1:$AN$3144,MATCH($C3059&amp;" "&amp;$B3059,'Raw Election Data'!$C$1:$C$3144,0),MATCH('Joined Data'!N$1,'Raw Election Data'!$A$1:$AN$1,0))</f>
        <v>0.63810156480661351</v>
      </c>
      <c r="O3059">
        <f>INDEX('Raw Election Data'!$A$1:$AN$3144,MATCH($C3059&amp;" "&amp;$B3059,'Raw Election Data'!$C$1:$C$3144,0),MATCH('Joined Data'!O$1,'Raw Election Data'!$A$1:$AN$1,0))</f>
        <v>-4420</v>
      </c>
      <c r="P3059">
        <f>INDEX('Raw Election Data'!$A$1:$AN$3144,MATCH($C3059&amp;" "&amp;$B3059,'Raw Election Data'!$C$1:$C$3144,0),MATCH('Joined Data'!P$1,'Raw Election Data'!$A$1:$AN$1,0))</f>
        <v>4420</v>
      </c>
      <c r="Q3059">
        <f>INDEX('Raw Election Data'!$A$1:$AN$3144,MATCH($C3059&amp;" "&amp;$B3059,'Raw Election Data'!$C$1:$C$3144,0),MATCH('Joined Data'!Q$1,'Raw Election Data'!$A$1:$AN$1,0))</f>
        <v>-0.326247416592855</v>
      </c>
      <c r="R3059">
        <f>INDEX('Raw Election Data'!$A$1:$AN$3144,MATCH($C3059&amp;" "&amp;$B3059,'Raw Election Data'!$C$1:$C$3144,0),MATCH('Joined Data'!R$1,'Raw Election Data'!$A$1:$AN$1,0))</f>
        <v>0.326247416592855</v>
      </c>
    </row>
    <row r="3060" spans="1:18" ht="13.5" hidden="1" customHeight="1" x14ac:dyDescent="0.15">
      <c r="A3060" t="s">
        <v>426</v>
      </c>
      <c r="B3060" t="s">
        <v>7511</v>
      </c>
      <c r="C3060" t="str">
        <f>INDEX(FIPS!$A$1:$E$3236,MATCH($F3060,FIPS!$D$1:$D$3236,0),5)</f>
        <v>Columbia County</v>
      </c>
      <c r="D3060" t="s">
        <v>427</v>
      </c>
      <c r="E3060" s="15" t="s">
        <v>16</v>
      </c>
      <c r="F3060" t="s">
        <v>7536</v>
      </c>
      <c r="G3060" t="s">
        <v>7755</v>
      </c>
      <c r="H3060" t="str">
        <f>IFERROR(VLOOKUP($G3060,'Team Colors'!$A:$B,2,0),"#c9c9c9")</f>
        <v>#203731</v>
      </c>
      <c r="I3060">
        <f>INDEX('Raw Election Data'!$A$1:$AN$3144,MATCH($C3060&amp;" "&amp;$B3060,'Raw Election Data'!$C$1:$C$3144,0),MATCH('Joined Data'!I$1,'Raw Election Data'!$A$1:$AN$1,0))</f>
        <v>56743</v>
      </c>
      <c r="J3060">
        <f>INDEX('Raw Election Data'!$A$1:$AN$3144,MATCH($C3060&amp;" "&amp;$B3060,'Raw Election Data'!$C$1:$C$3144,0),MATCH('Joined Data'!J$1,'Raw Election Data'!$A$1:$AN$1,0))</f>
        <v>13525</v>
      </c>
      <c r="K3060">
        <f>INDEX('Raw Election Data'!$A$1:$AN$3144,MATCH($C3060&amp;" "&amp;$B3060,'Raw Election Data'!$C$1:$C$3144,0),MATCH('Joined Data'!K$1,'Raw Election Data'!$A$1:$AN$1,0))</f>
        <v>14160</v>
      </c>
      <c r="L3060">
        <f>INDEX('Raw Election Data'!$A$1:$AN$3144,MATCH($C3060&amp;" "&amp;$B3060,'Raw Election Data'!$C$1:$C$3144,0),MATCH('Joined Data'!L$1,'Raw Election Data'!$A$1:$AN$1,0))</f>
        <v>29287</v>
      </c>
      <c r="M3060">
        <f>INDEX('Raw Election Data'!$A$1:$AN$3144,MATCH($C3060&amp;" "&amp;$B3060,'Raw Election Data'!$C$1:$C$3144,0),MATCH('Joined Data'!M$1,'Raw Election Data'!$A$1:$AN$1,0))</f>
        <v>0.46180899375149381</v>
      </c>
      <c r="N3060">
        <f>INDEX('Raw Election Data'!$A$1:$AN$3144,MATCH($C3060&amp;" "&amp;$B3060,'Raw Election Data'!$C$1:$C$3144,0),MATCH('Joined Data'!N$1,'Raw Election Data'!$A$1:$AN$1,0))</f>
        <v>0.48349096868917951</v>
      </c>
      <c r="O3060">
        <f>INDEX('Raw Election Data'!$A$1:$AN$3144,MATCH($C3060&amp;" "&amp;$B3060,'Raw Election Data'!$C$1:$C$3144,0),MATCH('Joined Data'!O$1,'Raw Election Data'!$A$1:$AN$1,0))</f>
        <v>-635</v>
      </c>
      <c r="P3060">
        <f>INDEX('Raw Election Data'!$A$1:$AN$3144,MATCH($C3060&amp;" "&amp;$B3060,'Raw Election Data'!$C$1:$C$3144,0),MATCH('Joined Data'!P$1,'Raw Election Data'!$A$1:$AN$1,0))</f>
        <v>635</v>
      </c>
      <c r="Q3060">
        <f>INDEX('Raw Election Data'!$A$1:$AN$3144,MATCH($C3060&amp;" "&amp;$B3060,'Raw Election Data'!$C$1:$C$3144,0),MATCH('Joined Data'!Q$1,'Raw Election Data'!$A$1:$AN$1,0))</f>
        <v>-2.16819749376857E-2</v>
      </c>
      <c r="R3060">
        <f>INDEX('Raw Election Data'!$A$1:$AN$3144,MATCH($C3060&amp;" "&amp;$B3060,'Raw Election Data'!$C$1:$C$3144,0),MATCH('Joined Data'!R$1,'Raw Election Data'!$A$1:$AN$1,0))</f>
        <v>2.16819749376857E-2</v>
      </c>
    </row>
    <row r="3061" spans="1:18" ht="13.5" hidden="1" customHeight="1" x14ac:dyDescent="0.15">
      <c r="A3061" t="s">
        <v>426</v>
      </c>
      <c r="B3061" t="s">
        <v>7511</v>
      </c>
      <c r="C3061" t="str">
        <f>INDEX(FIPS!$A$1:$E$3236,MATCH($F3061,FIPS!$D$1:$D$3236,0),5)</f>
        <v>Crawford County</v>
      </c>
      <c r="D3061" t="s">
        <v>427</v>
      </c>
      <c r="E3061" s="15" t="s">
        <v>17</v>
      </c>
      <c r="F3061" t="s">
        <v>7540</v>
      </c>
      <c r="G3061" t="s">
        <v>7755</v>
      </c>
      <c r="H3061" t="str">
        <f>IFERROR(VLOOKUP($G3061,'Team Colors'!$A:$B,2,0),"#c9c9c9")</f>
        <v>#203731</v>
      </c>
      <c r="I3061">
        <f>INDEX('Raw Election Data'!$A$1:$AN$3144,MATCH($C3061&amp;" "&amp;$B3061,'Raw Election Data'!$C$1:$C$3144,0),MATCH('Joined Data'!I$1,'Raw Election Data'!$A$1:$AN$1,0))</f>
        <v>16391</v>
      </c>
      <c r="J3061">
        <f>INDEX('Raw Election Data'!$A$1:$AN$3144,MATCH($C3061&amp;" "&amp;$B3061,'Raw Election Data'!$C$1:$C$3144,0),MATCH('Joined Data'!J$1,'Raw Election Data'!$A$1:$AN$1,0))</f>
        <v>3426</v>
      </c>
      <c r="K3061">
        <f>INDEX('Raw Election Data'!$A$1:$AN$3144,MATCH($C3061&amp;" "&amp;$B3061,'Raw Election Data'!$C$1:$C$3144,0),MATCH('Joined Data'!K$1,'Raw Election Data'!$A$1:$AN$1,0))</f>
        <v>3844</v>
      </c>
      <c r="L3061">
        <f>INDEX('Raw Election Data'!$A$1:$AN$3144,MATCH($C3061&amp;" "&amp;$B3061,'Raw Election Data'!$C$1:$C$3144,0),MATCH('Joined Data'!L$1,'Raw Election Data'!$A$1:$AN$1,0))</f>
        <v>7678</v>
      </c>
      <c r="M3061">
        <f>INDEX('Raw Election Data'!$A$1:$AN$3144,MATCH($C3061&amp;" "&amp;$B3061,'Raw Election Data'!$C$1:$C$3144,0),MATCH('Joined Data'!M$1,'Raw Election Data'!$A$1:$AN$1,0))</f>
        <v>0.44620995050794476</v>
      </c>
      <c r="N3061">
        <f>INDEX('Raw Election Data'!$A$1:$AN$3144,MATCH($C3061&amp;" "&amp;$B3061,'Raw Election Data'!$C$1:$C$3144,0),MATCH('Joined Data'!N$1,'Raw Election Data'!$A$1:$AN$1,0))</f>
        <v>0.50065121125293044</v>
      </c>
      <c r="O3061">
        <f>INDEX('Raw Election Data'!$A$1:$AN$3144,MATCH($C3061&amp;" "&amp;$B3061,'Raw Election Data'!$C$1:$C$3144,0),MATCH('Joined Data'!O$1,'Raw Election Data'!$A$1:$AN$1,0))</f>
        <v>-418</v>
      </c>
      <c r="P3061">
        <f>INDEX('Raw Election Data'!$A$1:$AN$3144,MATCH($C3061&amp;" "&amp;$B3061,'Raw Election Data'!$C$1:$C$3144,0),MATCH('Joined Data'!P$1,'Raw Election Data'!$A$1:$AN$1,0))</f>
        <v>418</v>
      </c>
      <c r="Q3061">
        <f>INDEX('Raw Election Data'!$A$1:$AN$3144,MATCH($C3061&amp;" "&amp;$B3061,'Raw Election Data'!$C$1:$C$3144,0),MATCH('Joined Data'!Q$1,'Raw Election Data'!$A$1:$AN$1,0))</f>
        <v>-5.4441260744985676E-2</v>
      </c>
      <c r="R3061">
        <f>INDEX('Raw Election Data'!$A$1:$AN$3144,MATCH($C3061&amp;" "&amp;$B3061,'Raw Election Data'!$C$1:$C$3144,0),MATCH('Joined Data'!R$1,'Raw Election Data'!$A$1:$AN$1,0))</f>
        <v>5.4441260744985676E-2</v>
      </c>
    </row>
    <row r="3062" spans="1:18" ht="13.5" hidden="1" customHeight="1" x14ac:dyDescent="0.15">
      <c r="A3062" t="s">
        <v>426</v>
      </c>
      <c r="B3062" t="s">
        <v>7511</v>
      </c>
      <c r="C3062" t="str">
        <f>INDEX(FIPS!$A$1:$E$3236,MATCH($F3062,FIPS!$D$1:$D$3236,0),5)</f>
        <v>Dane County</v>
      </c>
      <c r="D3062" t="s">
        <v>427</v>
      </c>
      <c r="E3062" s="15" t="s">
        <v>18</v>
      </c>
      <c r="F3062" t="s">
        <v>7542</v>
      </c>
      <c r="G3062" t="s">
        <v>7755</v>
      </c>
      <c r="H3062" t="str">
        <f>IFERROR(VLOOKUP($G3062,'Team Colors'!$A:$B,2,0),"#c9c9c9")</f>
        <v>#203731</v>
      </c>
      <c r="I3062">
        <f>INDEX('Raw Election Data'!$A$1:$AN$3144,MATCH($C3062&amp;" "&amp;$B3062,'Raw Election Data'!$C$1:$C$3144,0),MATCH('Joined Data'!I$1,'Raw Election Data'!$A$1:$AN$1,0))</f>
        <v>523643</v>
      </c>
      <c r="J3062">
        <f>INDEX('Raw Election Data'!$A$1:$AN$3144,MATCH($C3062&amp;" "&amp;$B3062,'Raw Election Data'!$C$1:$C$3144,0),MATCH('Joined Data'!J$1,'Raw Election Data'!$A$1:$AN$1,0))</f>
        <v>217506</v>
      </c>
      <c r="K3062">
        <f>INDEX('Raw Election Data'!$A$1:$AN$3144,MATCH($C3062&amp;" "&amp;$B3062,'Raw Election Data'!$C$1:$C$3144,0),MATCH('Joined Data'!K$1,'Raw Election Data'!$A$1:$AN$1,0))</f>
        <v>71270</v>
      </c>
      <c r="L3062">
        <f>INDEX('Raw Election Data'!$A$1:$AN$3144,MATCH($C3062&amp;" "&amp;$B3062,'Raw Election Data'!$C$1:$C$3144,0),MATCH('Joined Data'!L$1,'Raw Election Data'!$A$1:$AN$1,0))</f>
        <v>304729</v>
      </c>
      <c r="M3062">
        <f>INDEX('Raw Election Data'!$A$1:$AN$3144,MATCH($C3062&amp;" "&amp;$B3062,'Raw Election Data'!$C$1:$C$3144,0),MATCH('Joined Data'!M$1,'Raw Election Data'!$A$1:$AN$1,0))</f>
        <v>0.71376862720646872</v>
      </c>
      <c r="N3062">
        <f>INDEX('Raw Election Data'!$A$1:$AN$3144,MATCH($C3062&amp;" "&amp;$B3062,'Raw Election Data'!$C$1:$C$3144,0),MATCH('Joined Data'!N$1,'Raw Election Data'!$A$1:$AN$1,0))</f>
        <v>0.23387993922468817</v>
      </c>
      <c r="O3062">
        <f>INDEX('Raw Election Data'!$A$1:$AN$3144,MATCH($C3062&amp;" "&amp;$B3062,'Raw Election Data'!$C$1:$C$3144,0),MATCH('Joined Data'!O$1,'Raw Election Data'!$A$1:$AN$1,0))</f>
        <v>146236</v>
      </c>
      <c r="P3062">
        <f>INDEX('Raw Election Data'!$A$1:$AN$3144,MATCH($C3062&amp;" "&amp;$B3062,'Raw Election Data'!$C$1:$C$3144,0),MATCH('Joined Data'!P$1,'Raw Election Data'!$A$1:$AN$1,0))</f>
        <v>-146236</v>
      </c>
      <c r="Q3062">
        <f>INDEX('Raw Election Data'!$A$1:$AN$3144,MATCH($C3062&amp;" "&amp;$B3062,'Raw Election Data'!$C$1:$C$3144,0),MATCH('Joined Data'!Q$1,'Raw Election Data'!$A$1:$AN$1,0))</f>
        <v>0.47988868798178053</v>
      </c>
      <c r="R3062">
        <f>INDEX('Raw Election Data'!$A$1:$AN$3144,MATCH($C3062&amp;" "&amp;$B3062,'Raw Election Data'!$C$1:$C$3144,0),MATCH('Joined Data'!R$1,'Raw Election Data'!$A$1:$AN$1,0))</f>
        <v>-0.47988868798178053</v>
      </c>
    </row>
    <row r="3063" spans="1:18" ht="13.5" hidden="1" customHeight="1" x14ac:dyDescent="0.15">
      <c r="A3063" t="s">
        <v>426</v>
      </c>
      <c r="B3063" t="s">
        <v>7511</v>
      </c>
      <c r="C3063" t="str">
        <f>INDEX(FIPS!$A$1:$E$3236,MATCH($F3063,FIPS!$D$1:$D$3236,0),5)</f>
        <v>Dodge County</v>
      </c>
      <c r="D3063" t="s">
        <v>427</v>
      </c>
      <c r="E3063" s="15" t="s">
        <v>19</v>
      </c>
      <c r="F3063" t="s">
        <v>7543</v>
      </c>
      <c r="G3063" t="s">
        <v>7755</v>
      </c>
      <c r="H3063" t="str">
        <f>IFERROR(VLOOKUP($G3063,'Team Colors'!$A:$B,2,0),"#c9c9c9")</f>
        <v>#203731</v>
      </c>
      <c r="I3063">
        <f>INDEX('Raw Election Data'!$A$1:$AN$3144,MATCH($C3063&amp;" "&amp;$B3063,'Raw Election Data'!$C$1:$C$3144,0),MATCH('Joined Data'!I$1,'Raw Election Data'!$A$1:$AN$1,0))</f>
        <v>88502</v>
      </c>
      <c r="J3063">
        <f>INDEX('Raw Election Data'!$A$1:$AN$3144,MATCH($C3063&amp;" "&amp;$B3063,'Raw Election Data'!$C$1:$C$3144,0),MATCH('Joined Data'!J$1,'Raw Election Data'!$A$1:$AN$1,0))</f>
        <v>13968</v>
      </c>
      <c r="K3063">
        <f>INDEX('Raw Election Data'!$A$1:$AN$3144,MATCH($C3063&amp;" "&amp;$B3063,'Raw Election Data'!$C$1:$C$3144,0),MATCH('Joined Data'!K$1,'Raw Election Data'!$A$1:$AN$1,0))</f>
        <v>26643</v>
      </c>
      <c r="L3063">
        <f>INDEX('Raw Election Data'!$A$1:$AN$3144,MATCH($C3063&amp;" "&amp;$B3063,'Raw Election Data'!$C$1:$C$3144,0),MATCH('Joined Data'!L$1,'Raw Election Data'!$A$1:$AN$1,0))</f>
        <v>42818</v>
      </c>
      <c r="M3063">
        <f>INDEX('Raw Election Data'!$A$1:$AN$3144,MATCH($C3063&amp;" "&amp;$B3063,'Raw Election Data'!$C$1:$C$3144,0),MATCH('Joined Data'!M$1,'Raw Election Data'!$A$1:$AN$1,0))</f>
        <v>0.32621794572376106</v>
      </c>
      <c r="N3063">
        <f>INDEX('Raw Election Data'!$A$1:$AN$3144,MATCH($C3063&amp;" "&amp;$B3063,'Raw Election Data'!$C$1:$C$3144,0),MATCH('Joined Data'!N$1,'Raw Election Data'!$A$1:$AN$1,0))</f>
        <v>0.62223831099070481</v>
      </c>
      <c r="O3063">
        <f>INDEX('Raw Election Data'!$A$1:$AN$3144,MATCH($C3063&amp;" "&amp;$B3063,'Raw Election Data'!$C$1:$C$3144,0),MATCH('Joined Data'!O$1,'Raw Election Data'!$A$1:$AN$1,0))</f>
        <v>-12675</v>
      </c>
      <c r="P3063">
        <f>INDEX('Raw Election Data'!$A$1:$AN$3144,MATCH($C3063&amp;" "&amp;$B3063,'Raw Election Data'!$C$1:$C$3144,0),MATCH('Joined Data'!P$1,'Raw Election Data'!$A$1:$AN$1,0))</f>
        <v>12675</v>
      </c>
      <c r="Q3063">
        <f>INDEX('Raw Election Data'!$A$1:$AN$3144,MATCH($C3063&amp;" "&amp;$B3063,'Raw Election Data'!$C$1:$C$3144,0),MATCH('Joined Data'!Q$1,'Raw Election Data'!$A$1:$AN$1,0))</f>
        <v>-0.29602036526694375</v>
      </c>
      <c r="R3063">
        <f>INDEX('Raw Election Data'!$A$1:$AN$3144,MATCH($C3063&amp;" "&amp;$B3063,'Raw Election Data'!$C$1:$C$3144,0),MATCH('Joined Data'!R$1,'Raw Election Data'!$A$1:$AN$1,0))</f>
        <v>0.29602036526694375</v>
      </c>
    </row>
    <row r="3064" spans="1:18" ht="13.5" hidden="1" customHeight="1" x14ac:dyDescent="0.15">
      <c r="A3064" t="s">
        <v>426</v>
      </c>
      <c r="B3064" t="s">
        <v>7511</v>
      </c>
      <c r="C3064" t="str">
        <f>INDEX(FIPS!$A$1:$E$3236,MATCH($F3064,FIPS!$D$1:$D$3236,0),5)</f>
        <v>Door County</v>
      </c>
      <c r="D3064" t="s">
        <v>427</v>
      </c>
      <c r="E3064" s="15" t="s">
        <v>20</v>
      </c>
      <c r="F3064" t="s">
        <v>7549</v>
      </c>
      <c r="G3064" t="s">
        <v>7755</v>
      </c>
      <c r="H3064" t="str">
        <f>IFERROR(VLOOKUP($G3064,'Team Colors'!$A:$B,2,0),"#c9c9c9")</f>
        <v>#203731</v>
      </c>
      <c r="I3064">
        <f>INDEX('Raw Election Data'!$A$1:$AN$3144,MATCH($C3064&amp;" "&amp;$B3064,'Raw Election Data'!$C$1:$C$3144,0),MATCH('Joined Data'!I$1,'Raw Election Data'!$A$1:$AN$1,0))</f>
        <v>27554</v>
      </c>
      <c r="J3064">
        <f>INDEX('Raw Election Data'!$A$1:$AN$3144,MATCH($C3064&amp;" "&amp;$B3064,'Raw Election Data'!$C$1:$C$3144,0),MATCH('Joined Data'!J$1,'Raw Election Data'!$A$1:$AN$1,0))</f>
        <v>8026</v>
      </c>
      <c r="K3064">
        <f>INDEX('Raw Election Data'!$A$1:$AN$3144,MATCH($C3064&amp;" "&amp;$B3064,'Raw Election Data'!$C$1:$C$3144,0),MATCH('Joined Data'!K$1,'Raw Election Data'!$A$1:$AN$1,0))</f>
        <v>8584</v>
      </c>
      <c r="L3064">
        <f>INDEX('Raw Election Data'!$A$1:$AN$3144,MATCH($C3064&amp;" "&amp;$B3064,'Raw Election Data'!$C$1:$C$3144,0),MATCH('Joined Data'!L$1,'Raw Election Data'!$A$1:$AN$1,0))</f>
        <v>17398</v>
      </c>
      <c r="M3064">
        <f>INDEX('Raw Election Data'!$A$1:$AN$3144,MATCH($C3064&amp;" "&amp;$B3064,'Raw Election Data'!$C$1:$C$3144,0),MATCH('Joined Data'!M$1,'Raw Election Data'!$A$1:$AN$1,0))</f>
        <v>0.46131739280377054</v>
      </c>
      <c r="N3064">
        <f>INDEX('Raw Election Data'!$A$1:$AN$3144,MATCH($C3064&amp;" "&amp;$B3064,'Raw Election Data'!$C$1:$C$3144,0),MATCH('Joined Data'!N$1,'Raw Election Data'!$A$1:$AN$1,0))</f>
        <v>0.49339004483273941</v>
      </c>
      <c r="O3064">
        <f>INDEX('Raw Election Data'!$A$1:$AN$3144,MATCH($C3064&amp;" "&amp;$B3064,'Raw Election Data'!$C$1:$C$3144,0),MATCH('Joined Data'!O$1,'Raw Election Data'!$A$1:$AN$1,0))</f>
        <v>-558</v>
      </c>
      <c r="P3064">
        <f>INDEX('Raw Election Data'!$A$1:$AN$3144,MATCH($C3064&amp;" "&amp;$B3064,'Raw Election Data'!$C$1:$C$3144,0),MATCH('Joined Data'!P$1,'Raw Election Data'!$A$1:$AN$1,0))</f>
        <v>558</v>
      </c>
      <c r="Q3064">
        <f>INDEX('Raw Election Data'!$A$1:$AN$3144,MATCH($C3064&amp;" "&amp;$B3064,'Raw Election Data'!$C$1:$C$3144,0),MATCH('Joined Data'!Q$1,'Raw Election Data'!$A$1:$AN$1,0))</f>
        <v>-3.2072652028968862E-2</v>
      </c>
      <c r="R3064">
        <f>INDEX('Raw Election Data'!$A$1:$AN$3144,MATCH($C3064&amp;" "&amp;$B3064,'Raw Election Data'!$C$1:$C$3144,0),MATCH('Joined Data'!R$1,'Raw Election Data'!$A$1:$AN$1,0))</f>
        <v>3.2072652028968862E-2</v>
      </c>
    </row>
    <row r="3065" spans="1:18" ht="13.5" hidden="1" customHeight="1" x14ac:dyDescent="0.15">
      <c r="A3065" t="s">
        <v>426</v>
      </c>
      <c r="B3065" t="s">
        <v>7511</v>
      </c>
      <c r="C3065" t="str">
        <f>INDEX(FIPS!$A$1:$E$3236,MATCH($F3065,FIPS!$D$1:$D$3236,0),5)</f>
        <v>Douglas County</v>
      </c>
      <c r="D3065" t="s">
        <v>427</v>
      </c>
      <c r="E3065" s="15" t="s">
        <v>21</v>
      </c>
      <c r="F3065" t="s">
        <v>7550</v>
      </c>
      <c r="G3065" t="s">
        <v>7755</v>
      </c>
      <c r="H3065" t="str">
        <f>IFERROR(VLOOKUP($G3065,'Team Colors'!$A:$B,2,0),"#c9c9c9")</f>
        <v>#203731</v>
      </c>
      <c r="I3065">
        <f>INDEX('Raw Election Data'!$A$1:$AN$3144,MATCH($C3065&amp;" "&amp;$B3065,'Raw Election Data'!$C$1:$C$3144,0),MATCH('Joined Data'!I$1,'Raw Election Data'!$A$1:$AN$1,0))</f>
        <v>43601</v>
      </c>
      <c r="J3065">
        <f>INDEX('Raw Election Data'!$A$1:$AN$3144,MATCH($C3065&amp;" "&amp;$B3065,'Raw Election Data'!$C$1:$C$3144,0),MATCH('Joined Data'!J$1,'Raw Election Data'!$A$1:$AN$1,0))</f>
        <v>11342</v>
      </c>
      <c r="K3065">
        <f>INDEX('Raw Election Data'!$A$1:$AN$3144,MATCH($C3065&amp;" "&amp;$B3065,'Raw Election Data'!$C$1:$C$3144,0),MATCH('Joined Data'!K$1,'Raw Election Data'!$A$1:$AN$1,0))</f>
        <v>9657</v>
      </c>
      <c r="L3065">
        <f>INDEX('Raw Election Data'!$A$1:$AN$3144,MATCH($C3065&amp;" "&amp;$B3065,'Raw Election Data'!$C$1:$C$3144,0),MATCH('Joined Data'!L$1,'Raw Election Data'!$A$1:$AN$1,0))</f>
        <v>22185</v>
      </c>
      <c r="M3065">
        <f>INDEX('Raw Election Data'!$A$1:$AN$3144,MATCH($C3065&amp;" "&amp;$B3065,'Raw Election Data'!$C$1:$C$3144,0),MATCH('Joined Data'!M$1,'Raw Election Data'!$A$1:$AN$1,0))</f>
        <v>0.51124633761550597</v>
      </c>
      <c r="N3065">
        <f>INDEX('Raw Election Data'!$A$1:$AN$3144,MATCH($C3065&amp;" "&amp;$B3065,'Raw Election Data'!$C$1:$C$3144,0),MATCH('Joined Data'!N$1,'Raw Election Data'!$A$1:$AN$1,0))</f>
        <v>0.43529411764705883</v>
      </c>
      <c r="O3065">
        <f>INDEX('Raw Election Data'!$A$1:$AN$3144,MATCH($C3065&amp;" "&amp;$B3065,'Raw Election Data'!$C$1:$C$3144,0),MATCH('Joined Data'!O$1,'Raw Election Data'!$A$1:$AN$1,0))</f>
        <v>1685</v>
      </c>
      <c r="P3065">
        <f>INDEX('Raw Election Data'!$A$1:$AN$3144,MATCH($C3065&amp;" "&amp;$B3065,'Raw Election Data'!$C$1:$C$3144,0),MATCH('Joined Data'!P$1,'Raw Election Data'!$A$1:$AN$1,0))</f>
        <v>-1685</v>
      </c>
      <c r="Q3065">
        <f>INDEX('Raw Election Data'!$A$1:$AN$3144,MATCH($C3065&amp;" "&amp;$B3065,'Raw Election Data'!$C$1:$C$3144,0),MATCH('Joined Data'!Q$1,'Raw Election Data'!$A$1:$AN$1,0))</f>
        <v>7.5952219968447143E-2</v>
      </c>
      <c r="R3065">
        <f>INDEX('Raw Election Data'!$A$1:$AN$3144,MATCH($C3065&amp;" "&amp;$B3065,'Raw Election Data'!$C$1:$C$3144,0),MATCH('Joined Data'!R$1,'Raw Election Data'!$A$1:$AN$1,0))</f>
        <v>-7.5952219968447143E-2</v>
      </c>
    </row>
    <row r="3066" spans="1:18" ht="13.5" hidden="1" customHeight="1" x14ac:dyDescent="0.15">
      <c r="A3066" t="s">
        <v>426</v>
      </c>
      <c r="B3066" t="s">
        <v>7511</v>
      </c>
      <c r="C3066" t="str">
        <f>INDEX(FIPS!$A$1:$E$3236,MATCH($F3066,FIPS!$D$1:$D$3236,0),5)</f>
        <v>Dunn County</v>
      </c>
      <c r="D3066" t="s">
        <v>427</v>
      </c>
      <c r="E3066" s="15" t="s">
        <v>22</v>
      </c>
      <c r="F3066" t="s">
        <v>7551</v>
      </c>
      <c r="G3066" t="s">
        <v>7755</v>
      </c>
      <c r="H3066" t="str">
        <f>IFERROR(VLOOKUP($G3066,'Team Colors'!$A:$B,2,0),"#c9c9c9")</f>
        <v>#203731</v>
      </c>
      <c r="I3066">
        <f>INDEX('Raw Election Data'!$A$1:$AN$3144,MATCH($C3066&amp;" "&amp;$B3066,'Raw Election Data'!$C$1:$C$3144,0),MATCH('Joined Data'!I$1,'Raw Election Data'!$A$1:$AN$1,0))</f>
        <v>44497</v>
      </c>
      <c r="J3066">
        <f>INDEX('Raw Election Data'!$A$1:$AN$3144,MATCH($C3066&amp;" "&amp;$B3066,'Raw Election Data'!$C$1:$C$3144,0),MATCH('Joined Data'!J$1,'Raw Election Data'!$A$1:$AN$1,0))</f>
        <v>9025</v>
      </c>
      <c r="K3066">
        <f>INDEX('Raw Election Data'!$A$1:$AN$3144,MATCH($C3066&amp;" "&amp;$B3066,'Raw Election Data'!$C$1:$C$3144,0),MATCH('Joined Data'!K$1,'Raw Election Data'!$A$1:$AN$1,0))</f>
        <v>11487</v>
      </c>
      <c r="L3066">
        <f>INDEX('Raw Election Data'!$A$1:$AN$3144,MATCH($C3066&amp;" "&amp;$B3066,'Raw Election Data'!$C$1:$C$3144,0),MATCH('Joined Data'!L$1,'Raw Election Data'!$A$1:$AN$1,0))</f>
        <v>22029</v>
      </c>
      <c r="M3066">
        <f>INDEX('Raw Election Data'!$A$1:$AN$3144,MATCH($C3066&amp;" "&amp;$B3066,'Raw Election Data'!$C$1:$C$3144,0),MATCH('Joined Data'!M$1,'Raw Election Data'!$A$1:$AN$1,0))</f>
        <v>0.4096872304689273</v>
      </c>
      <c r="N3066">
        <f>INDEX('Raw Election Data'!$A$1:$AN$3144,MATCH($C3066&amp;" "&amp;$B3066,'Raw Election Data'!$C$1:$C$3144,0),MATCH('Joined Data'!N$1,'Raw Election Data'!$A$1:$AN$1,0))</f>
        <v>0.52144899904671116</v>
      </c>
      <c r="O3066">
        <f>INDEX('Raw Election Data'!$A$1:$AN$3144,MATCH($C3066&amp;" "&amp;$B3066,'Raw Election Data'!$C$1:$C$3144,0),MATCH('Joined Data'!O$1,'Raw Election Data'!$A$1:$AN$1,0))</f>
        <v>-2462</v>
      </c>
      <c r="P3066">
        <f>INDEX('Raw Election Data'!$A$1:$AN$3144,MATCH($C3066&amp;" "&amp;$B3066,'Raw Election Data'!$C$1:$C$3144,0),MATCH('Joined Data'!P$1,'Raw Election Data'!$A$1:$AN$1,0))</f>
        <v>2462</v>
      </c>
      <c r="Q3066">
        <f>INDEX('Raw Election Data'!$A$1:$AN$3144,MATCH($C3066&amp;" "&amp;$B3066,'Raw Election Data'!$C$1:$C$3144,0),MATCH('Joined Data'!Q$1,'Raw Election Data'!$A$1:$AN$1,0))</f>
        <v>-0.11176176857778386</v>
      </c>
      <c r="R3066">
        <f>INDEX('Raw Election Data'!$A$1:$AN$3144,MATCH($C3066&amp;" "&amp;$B3066,'Raw Election Data'!$C$1:$C$3144,0),MATCH('Joined Data'!R$1,'Raw Election Data'!$A$1:$AN$1,0))</f>
        <v>0.11176176857778386</v>
      </c>
    </row>
    <row r="3067" spans="1:18" ht="13.5" hidden="1" customHeight="1" x14ac:dyDescent="0.15">
      <c r="A3067" t="s">
        <v>426</v>
      </c>
      <c r="B3067" t="s">
        <v>7511</v>
      </c>
      <c r="C3067" t="str">
        <f>INDEX(FIPS!$A$1:$E$3236,MATCH($F3067,FIPS!$D$1:$D$3236,0),5)</f>
        <v>Eau Claire County</v>
      </c>
      <c r="D3067" t="s">
        <v>427</v>
      </c>
      <c r="E3067" s="15" t="s">
        <v>23</v>
      </c>
      <c r="F3067" t="s">
        <v>7555</v>
      </c>
      <c r="G3067" t="s">
        <v>7755</v>
      </c>
      <c r="H3067" t="str">
        <f>IFERROR(VLOOKUP($G3067,'Team Colors'!$A:$B,2,0),"#c9c9c9")</f>
        <v>#203731</v>
      </c>
      <c r="I3067">
        <f>INDEX('Raw Election Data'!$A$1:$AN$3144,MATCH($C3067&amp;" "&amp;$B3067,'Raw Election Data'!$C$1:$C$3144,0),MATCH('Joined Data'!I$1,'Raw Election Data'!$A$1:$AN$1,0))</f>
        <v>102105</v>
      </c>
      <c r="J3067">
        <f>INDEX('Raw Election Data'!$A$1:$AN$3144,MATCH($C3067&amp;" "&amp;$B3067,'Raw Election Data'!$C$1:$C$3144,0),MATCH('Joined Data'!J$1,'Raw Election Data'!$A$1:$AN$1,0))</f>
        <v>27271</v>
      </c>
      <c r="K3067">
        <f>INDEX('Raw Election Data'!$A$1:$AN$3144,MATCH($C3067&amp;" "&amp;$B3067,'Raw Election Data'!$C$1:$C$3144,0),MATCH('Joined Data'!K$1,'Raw Election Data'!$A$1:$AN$1,0))</f>
        <v>23301</v>
      </c>
      <c r="L3067">
        <f>INDEX('Raw Election Data'!$A$1:$AN$3144,MATCH($C3067&amp;" "&amp;$B3067,'Raw Election Data'!$C$1:$C$3144,0),MATCH('Joined Data'!L$1,'Raw Election Data'!$A$1:$AN$1,0))</f>
        <v>54080</v>
      </c>
      <c r="M3067">
        <f>INDEX('Raw Election Data'!$A$1:$AN$3144,MATCH($C3067&amp;" "&amp;$B3067,'Raw Election Data'!$C$1:$C$3144,0),MATCH('Joined Data'!M$1,'Raw Election Data'!$A$1:$AN$1,0))</f>
        <v>0.50427144970414206</v>
      </c>
      <c r="N3067">
        <f>INDEX('Raw Election Data'!$A$1:$AN$3144,MATCH($C3067&amp;" "&amp;$B3067,'Raw Election Data'!$C$1:$C$3144,0),MATCH('Joined Data'!N$1,'Raw Election Data'!$A$1:$AN$1,0))</f>
        <v>0.43086168639053252</v>
      </c>
      <c r="O3067">
        <f>INDEX('Raw Election Data'!$A$1:$AN$3144,MATCH($C3067&amp;" "&amp;$B3067,'Raw Election Data'!$C$1:$C$3144,0),MATCH('Joined Data'!O$1,'Raw Election Data'!$A$1:$AN$1,0))</f>
        <v>3970</v>
      </c>
      <c r="P3067">
        <f>INDEX('Raw Election Data'!$A$1:$AN$3144,MATCH($C3067&amp;" "&amp;$B3067,'Raw Election Data'!$C$1:$C$3144,0),MATCH('Joined Data'!P$1,'Raw Election Data'!$A$1:$AN$1,0))</f>
        <v>-3970</v>
      </c>
      <c r="Q3067">
        <f>INDEX('Raw Election Data'!$A$1:$AN$3144,MATCH($C3067&amp;" "&amp;$B3067,'Raw Election Data'!$C$1:$C$3144,0),MATCH('Joined Data'!Q$1,'Raw Election Data'!$A$1:$AN$1,0))</f>
        <v>7.3409763313609544E-2</v>
      </c>
      <c r="R3067">
        <f>INDEX('Raw Election Data'!$A$1:$AN$3144,MATCH($C3067&amp;" "&amp;$B3067,'Raw Election Data'!$C$1:$C$3144,0),MATCH('Joined Data'!R$1,'Raw Election Data'!$A$1:$AN$1,0))</f>
        <v>-7.3409763313609544E-2</v>
      </c>
    </row>
    <row r="3068" spans="1:18" ht="13.5" hidden="1" customHeight="1" x14ac:dyDescent="0.15">
      <c r="A3068" t="s">
        <v>426</v>
      </c>
      <c r="B3068" t="s">
        <v>7511</v>
      </c>
      <c r="C3068" t="str">
        <f>INDEX(FIPS!$A$1:$E$3236,MATCH($F3068,FIPS!$D$1:$D$3236,0),5)</f>
        <v>Florence County</v>
      </c>
      <c r="D3068" t="s">
        <v>427</v>
      </c>
      <c r="E3068" s="15" t="s">
        <v>24</v>
      </c>
      <c r="F3068" t="s">
        <v>7556</v>
      </c>
      <c r="G3068" t="s">
        <v>7755</v>
      </c>
      <c r="H3068" t="str">
        <f>IFERROR(VLOOKUP($G3068,'Team Colors'!$A:$B,2,0),"#c9c9c9")</f>
        <v>#203731</v>
      </c>
      <c r="I3068">
        <f>INDEX('Raw Election Data'!$A$1:$AN$3144,MATCH($C3068&amp;" "&amp;$B3068,'Raw Election Data'!$C$1:$C$3144,0),MATCH('Joined Data'!I$1,'Raw Election Data'!$A$1:$AN$1,0))</f>
        <v>4464</v>
      </c>
      <c r="J3068">
        <f>INDEX('Raw Election Data'!$A$1:$AN$3144,MATCH($C3068&amp;" "&amp;$B3068,'Raw Election Data'!$C$1:$C$3144,0),MATCH('Joined Data'!J$1,'Raw Election Data'!$A$1:$AN$1,0))</f>
        <v>666</v>
      </c>
      <c r="K3068">
        <f>INDEX('Raw Election Data'!$A$1:$AN$3144,MATCH($C3068&amp;" "&amp;$B3068,'Raw Election Data'!$C$1:$C$3144,0),MATCH('Joined Data'!K$1,'Raw Election Data'!$A$1:$AN$1,0))</f>
        <v>1897</v>
      </c>
      <c r="L3068">
        <f>INDEX('Raw Election Data'!$A$1:$AN$3144,MATCH($C3068&amp;" "&amp;$B3068,'Raw Election Data'!$C$1:$C$3144,0),MATCH('Joined Data'!L$1,'Raw Election Data'!$A$1:$AN$1,0))</f>
        <v>2651</v>
      </c>
      <c r="M3068">
        <f>INDEX('Raw Election Data'!$A$1:$AN$3144,MATCH($C3068&amp;" "&amp;$B3068,'Raw Election Data'!$C$1:$C$3144,0),MATCH('Joined Data'!M$1,'Raw Election Data'!$A$1:$AN$1,0))</f>
        <v>0.25122595247076573</v>
      </c>
      <c r="N3068">
        <f>INDEX('Raw Election Data'!$A$1:$AN$3144,MATCH($C3068&amp;" "&amp;$B3068,'Raw Election Data'!$C$1:$C$3144,0),MATCH('Joined Data'!N$1,'Raw Election Data'!$A$1:$AN$1,0))</f>
        <v>0.71557902678234631</v>
      </c>
      <c r="O3068">
        <f>INDEX('Raw Election Data'!$A$1:$AN$3144,MATCH($C3068&amp;" "&amp;$B3068,'Raw Election Data'!$C$1:$C$3144,0),MATCH('Joined Data'!O$1,'Raw Election Data'!$A$1:$AN$1,0))</f>
        <v>-1231</v>
      </c>
      <c r="P3068">
        <f>INDEX('Raw Election Data'!$A$1:$AN$3144,MATCH($C3068&amp;" "&amp;$B3068,'Raw Election Data'!$C$1:$C$3144,0),MATCH('Joined Data'!P$1,'Raw Election Data'!$A$1:$AN$1,0))</f>
        <v>1231</v>
      </c>
      <c r="Q3068">
        <f>INDEX('Raw Election Data'!$A$1:$AN$3144,MATCH($C3068&amp;" "&amp;$B3068,'Raw Election Data'!$C$1:$C$3144,0),MATCH('Joined Data'!Q$1,'Raw Election Data'!$A$1:$AN$1,0))</f>
        <v>-0.46435307431158057</v>
      </c>
      <c r="R3068">
        <f>INDEX('Raw Election Data'!$A$1:$AN$3144,MATCH($C3068&amp;" "&amp;$B3068,'Raw Election Data'!$C$1:$C$3144,0),MATCH('Joined Data'!R$1,'Raw Election Data'!$A$1:$AN$1,0))</f>
        <v>0.46435307431158057</v>
      </c>
    </row>
    <row r="3069" spans="1:18" ht="13.5" hidden="1" customHeight="1" x14ac:dyDescent="0.15">
      <c r="A3069" t="s">
        <v>426</v>
      </c>
      <c r="B3069" t="s">
        <v>7511</v>
      </c>
      <c r="C3069" t="str">
        <f>INDEX(FIPS!$A$1:$E$3236,MATCH($F3069,FIPS!$D$1:$D$3236,0),5)</f>
        <v>Fond du Lac County</v>
      </c>
      <c r="D3069" t="s">
        <v>427</v>
      </c>
      <c r="E3069" s="15" t="s">
        <v>25</v>
      </c>
      <c r="F3069" t="s">
        <v>7558</v>
      </c>
      <c r="G3069" t="s">
        <v>7755</v>
      </c>
      <c r="H3069" t="str">
        <f>IFERROR(VLOOKUP($G3069,'Team Colors'!$A:$B,2,0),"#c9c9c9")</f>
        <v>#203731</v>
      </c>
      <c r="I3069">
        <f>INDEX('Raw Election Data'!$A$1:$AN$3144,MATCH($C3069&amp;" "&amp;$B3069,'Raw Election Data'!$C$1:$C$3144,0),MATCH('Joined Data'!I$1,'Raw Election Data'!$A$1:$AN$1,0))</f>
        <v>101973</v>
      </c>
      <c r="J3069">
        <f>INDEX('Raw Election Data'!$A$1:$AN$3144,MATCH($C3069&amp;" "&amp;$B3069,'Raw Election Data'!$C$1:$C$3144,0),MATCH('Joined Data'!J$1,'Raw Election Data'!$A$1:$AN$1,0))</f>
        <v>17391</v>
      </c>
      <c r="K3069">
        <f>INDEX('Raw Election Data'!$A$1:$AN$3144,MATCH($C3069&amp;" "&amp;$B3069,'Raw Election Data'!$C$1:$C$3144,0),MATCH('Joined Data'!K$1,'Raw Election Data'!$A$1:$AN$1,0))</f>
        <v>31044</v>
      </c>
      <c r="L3069">
        <f>INDEX('Raw Election Data'!$A$1:$AN$3144,MATCH($C3069&amp;" "&amp;$B3069,'Raw Election Data'!$C$1:$C$3144,0),MATCH('Joined Data'!L$1,'Raw Election Data'!$A$1:$AN$1,0))</f>
        <v>51094</v>
      </c>
      <c r="M3069">
        <f>INDEX('Raw Election Data'!$A$1:$AN$3144,MATCH($C3069&amp;" "&amp;$B3069,'Raw Election Data'!$C$1:$C$3144,0),MATCH('Joined Data'!M$1,'Raw Election Data'!$A$1:$AN$1,0))</f>
        <v>0.34037264649469606</v>
      </c>
      <c r="N3069">
        <f>INDEX('Raw Election Data'!$A$1:$AN$3144,MATCH($C3069&amp;" "&amp;$B3069,'Raw Election Data'!$C$1:$C$3144,0),MATCH('Joined Data'!N$1,'Raw Election Data'!$A$1:$AN$1,0))</f>
        <v>0.60758601792774103</v>
      </c>
      <c r="O3069">
        <f>INDEX('Raw Election Data'!$A$1:$AN$3144,MATCH($C3069&amp;" "&amp;$B3069,'Raw Election Data'!$C$1:$C$3144,0),MATCH('Joined Data'!O$1,'Raw Election Data'!$A$1:$AN$1,0))</f>
        <v>-13653</v>
      </c>
      <c r="P3069">
        <f>INDEX('Raw Election Data'!$A$1:$AN$3144,MATCH($C3069&amp;" "&amp;$B3069,'Raw Election Data'!$C$1:$C$3144,0),MATCH('Joined Data'!P$1,'Raw Election Data'!$A$1:$AN$1,0))</f>
        <v>13653</v>
      </c>
      <c r="Q3069">
        <f>INDEX('Raw Election Data'!$A$1:$AN$3144,MATCH($C3069&amp;" "&amp;$B3069,'Raw Election Data'!$C$1:$C$3144,0),MATCH('Joined Data'!Q$1,'Raw Election Data'!$A$1:$AN$1,0))</f>
        <v>-0.26721337143304497</v>
      </c>
      <c r="R3069">
        <f>INDEX('Raw Election Data'!$A$1:$AN$3144,MATCH($C3069&amp;" "&amp;$B3069,'Raw Election Data'!$C$1:$C$3144,0),MATCH('Joined Data'!R$1,'Raw Election Data'!$A$1:$AN$1,0))</f>
        <v>0.26721337143304497</v>
      </c>
    </row>
    <row r="3070" spans="1:18" ht="13.5" hidden="1" customHeight="1" x14ac:dyDescent="0.15">
      <c r="A3070" t="s">
        <v>426</v>
      </c>
      <c r="B3070" t="s">
        <v>7511</v>
      </c>
      <c r="C3070" t="str">
        <f>INDEX(FIPS!$A$1:$E$3236,MATCH($F3070,FIPS!$D$1:$D$3236,0),5)</f>
        <v>Forest County</v>
      </c>
      <c r="D3070" t="s">
        <v>427</v>
      </c>
      <c r="E3070" s="15" t="s">
        <v>26</v>
      </c>
      <c r="F3070" t="s">
        <v>7561</v>
      </c>
      <c r="G3070" t="s">
        <v>7755</v>
      </c>
      <c r="H3070" t="str">
        <f>IFERROR(VLOOKUP($G3070,'Team Colors'!$A:$B,2,0),"#c9c9c9")</f>
        <v>#203731</v>
      </c>
      <c r="I3070">
        <f>INDEX('Raw Election Data'!$A$1:$AN$3144,MATCH($C3070&amp;" "&amp;$B3070,'Raw Election Data'!$C$1:$C$3144,0),MATCH('Joined Data'!I$1,'Raw Election Data'!$A$1:$AN$1,0))</f>
        <v>9057</v>
      </c>
      <c r="J3070">
        <f>INDEX('Raw Election Data'!$A$1:$AN$3144,MATCH($C3070&amp;" "&amp;$B3070,'Raw Election Data'!$C$1:$C$3144,0),MATCH('Joined Data'!J$1,'Raw Election Data'!$A$1:$AN$1,0))</f>
        <v>1583</v>
      </c>
      <c r="K3070">
        <f>INDEX('Raw Election Data'!$A$1:$AN$3144,MATCH($C3070&amp;" "&amp;$B3070,'Raw Election Data'!$C$1:$C$3144,0),MATCH('Joined Data'!K$1,'Raw Election Data'!$A$1:$AN$1,0))</f>
        <v>2787</v>
      </c>
      <c r="L3070">
        <f>INDEX('Raw Election Data'!$A$1:$AN$3144,MATCH($C3070&amp;" "&amp;$B3070,'Raw Election Data'!$C$1:$C$3144,0),MATCH('Joined Data'!L$1,'Raw Election Data'!$A$1:$AN$1,0))</f>
        <v>4507</v>
      </c>
      <c r="M3070">
        <f>INDEX('Raw Election Data'!$A$1:$AN$3144,MATCH($C3070&amp;" "&amp;$B3070,'Raw Election Data'!$C$1:$C$3144,0),MATCH('Joined Data'!M$1,'Raw Election Data'!$A$1:$AN$1,0))</f>
        <v>0.35123141779454181</v>
      </c>
      <c r="N3070">
        <f>INDEX('Raw Election Data'!$A$1:$AN$3144,MATCH($C3070&amp;" "&amp;$B3070,'Raw Election Data'!$C$1:$C$3144,0),MATCH('Joined Data'!N$1,'Raw Election Data'!$A$1:$AN$1,0))</f>
        <v>0.61837142223208341</v>
      </c>
      <c r="O3070">
        <f>INDEX('Raw Election Data'!$A$1:$AN$3144,MATCH($C3070&amp;" "&amp;$B3070,'Raw Election Data'!$C$1:$C$3144,0),MATCH('Joined Data'!O$1,'Raw Election Data'!$A$1:$AN$1,0))</f>
        <v>-1204</v>
      </c>
      <c r="P3070">
        <f>INDEX('Raw Election Data'!$A$1:$AN$3144,MATCH($C3070&amp;" "&amp;$B3070,'Raw Election Data'!$C$1:$C$3144,0),MATCH('Joined Data'!P$1,'Raw Election Data'!$A$1:$AN$1,0))</f>
        <v>1204</v>
      </c>
      <c r="Q3070">
        <f>INDEX('Raw Election Data'!$A$1:$AN$3144,MATCH($C3070&amp;" "&amp;$B3070,'Raw Election Data'!$C$1:$C$3144,0),MATCH('Joined Data'!Q$1,'Raw Election Data'!$A$1:$AN$1,0))</f>
        <v>-0.2671400044375416</v>
      </c>
      <c r="R3070">
        <f>INDEX('Raw Election Data'!$A$1:$AN$3144,MATCH($C3070&amp;" "&amp;$B3070,'Raw Election Data'!$C$1:$C$3144,0),MATCH('Joined Data'!R$1,'Raw Election Data'!$A$1:$AN$1,0))</f>
        <v>0.2671400044375416</v>
      </c>
    </row>
    <row r="3071" spans="1:18" ht="13.5" hidden="1" customHeight="1" x14ac:dyDescent="0.15">
      <c r="A3071" t="s">
        <v>426</v>
      </c>
      <c r="B3071" t="s">
        <v>7511</v>
      </c>
      <c r="C3071" t="str">
        <f>INDEX(FIPS!$A$1:$E$3236,MATCH($F3071,FIPS!$D$1:$D$3236,0),5)</f>
        <v>Grant County</v>
      </c>
      <c r="D3071" t="s">
        <v>427</v>
      </c>
      <c r="E3071" s="15" t="s">
        <v>27</v>
      </c>
      <c r="F3071" t="s">
        <v>7562</v>
      </c>
      <c r="G3071" t="s">
        <v>7755</v>
      </c>
      <c r="H3071" t="str">
        <f>IFERROR(VLOOKUP($G3071,'Team Colors'!$A:$B,2,0),"#c9c9c9")</f>
        <v>#203731</v>
      </c>
      <c r="I3071">
        <f>INDEX('Raw Election Data'!$A$1:$AN$3144,MATCH($C3071&amp;" "&amp;$B3071,'Raw Election Data'!$C$1:$C$3144,0),MATCH('Joined Data'!I$1,'Raw Election Data'!$A$1:$AN$1,0))</f>
        <v>52250</v>
      </c>
      <c r="J3071">
        <f>INDEX('Raw Election Data'!$A$1:$AN$3144,MATCH($C3071&amp;" "&amp;$B3071,'Raw Election Data'!$C$1:$C$3144,0),MATCH('Joined Data'!J$1,'Raw Election Data'!$A$1:$AN$1,0))</f>
        <v>10047</v>
      </c>
      <c r="K3071">
        <f>INDEX('Raw Election Data'!$A$1:$AN$3144,MATCH($C3071&amp;" "&amp;$B3071,'Raw Election Data'!$C$1:$C$3144,0),MATCH('Joined Data'!K$1,'Raw Election Data'!$A$1:$AN$1,0))</f>
        <v>12347</v>
      </c>
      <c r="L3071">
        <f>INDEX('Raw Election Data'!$A$1:$AN$3144,MATCH($C3071&amp;" "&amp;$B3071,'Raw Election Data'!$C$1:$C$3144,0),MATCH('Joined Data'!L$1,'Raw Election Data'!$A$1:$AN$1,0))</f>
        <v>24051</v>
      </c>
      <c r="M3071">
        <f>INDEX('Raw Election Data'!$A$1:$AN$3144,MATCH($C3071&amp;" "&amp;$B3071,'Raw Election Data'!$C$1:$C$3144,0),MATCH('Joined Data'!M$1,'Raw Election Data'!$A$1:$AN$1,0))</f>
        <v>0.41773730822003241</v>
      </c>
      <c r="N3071">
        <f>INDEX('Raw Election Data'!$A$1:$AN$3144,MATCH($C3071&amp;" "&amp;$B3071,'Raw Election Data'!$C$1:$C$3144,0),MATCH('Joined Data'!N$1,'Raw Election Data'!$A$1:$AN$1,0))</f>
        <v>0.51336742754979003</v>
      </c>
      <c r="O3071">
        <f>INDEX('Raw Election Data'!$A$1:$AN$3144,MATCH($C3071&amp;" "&amp;$B3071,'Raw Election Data'!$C$1:$C$3144,0),MATCH('Joined Data'!O$1,'Raw Election Data'!$A$1:$AN$1,0))</f>
        <v>-2300</v>
      </c>
      <c r="P3071">
        <f>INDEX('Raw Election Data'!$A$1:$AN$3144,MATCH($C3071&amp;" "&amp;$B3071,'Raw Election Data'!$C$1:$C$3144,0),MATCH('Joined Data'!P$1,'Raw Election Data'!$A$1:$AN$1,0))</f>
        <v>2300</v>
      </c>
      <c r="Q3071">
        <f>INDEX('Raw Election Data'!$A$1:$AN$3144,MATCH($C3071&amp;" "&amp;$B3071,'Raw Election Data'!$C$1:$C$3144,0),MATCH('Joined Data'!Q$1,'Raw Election Data'!$A$1:$AN$1,0))</f>
        <v>-9.5630119329757624E-2</v>
      </c>
      <c r="R3071">
        <f>INDEX('Raw Election Data'!$A$1:$AN$3144,MATCH($C3071&amp;" "&amp;$B3071,'Raw Election Data'!$C$1:$C$3144,0),MATCH('Joined Data'!R$1,'Raw Election Data'!$A$1:$AN$1,0))</f>
        <v>9.5630119329757624E-2</v>
      </c>
    </row>
    <row r="3072" spans="1:18" ht="13.5" hidden="1" customHeight="1" x14ac:dyDescent="0.15">
      <c r="A3072" t="s">
        <v>426</v>
      </c>
      <c r="B3072" t="s">
        <v>7511</v>
      </c>
      <c r="C3072" t="str">
        <f>INDEX(FIPS!$A$1:$E$3236,MATCH($F3072,FIPS!$D$1:$D$3236,0),5)</f>
        <v>Green County</v>
      </c>
      <c r="D3072" t="s">
        <v>427</v>
      </c>
      <c r="E3072" s="15" t="s">
        <v>28</v>
      </c>
      <c r="F3072" t="s">
        <v>7565</v>
      </c>
      <c r="G3072" t="s">
        <v>7755</v>
      </c>
      <c r="H3072" t="str">
        <f>IFERROR(VLOOKUP($G3072,'Team Colors'!$A:$B,2,0),"#c9c9c9")</f>
        <v>#203731</v>
      </c>
      <c r="I3072">
        <f>INDEX('Raw Election Data'!$A$1:$AN$3144,MATCH($C3072&amp;" "&amp;$B3072,'Raw Election Data'!$C$1:$C$3144,0),MATCH('Joined Data'!I$1,'Raw Election Data'!$A$1:$AN$1,0))</f>
        <v>37186</v>
      </c>
      <c r="J3072">
        <f>INDEX('Raw Election Data'!$A$1:$AN$3144,MATCH($C3072&amp;" "&amp;$B3072,'Raw Election Data'!$C$1:$C$3144,0),MATCH('Joined Data'!J$1,'Raw Election Data'!$A$1:$AN$1,0))</f>
        <v>9121</v>
      </c>
      <c r="K3072">
        <f>INDEX('Raw Election Data'!$A$1:$AN$3144,MATCH($C3072&amp;" "&amp;$B3072,'Raw Election Data'!$C$1:$C$3144,0),MATCH('Joined Data'!K$1,'Raw Election Data'!$A$1:$AN$1,0))</f>
        <v>8693</v>
      </c>
      <c r="L3072">
        <f>INDEX('Raw Election Data'!$A$1:$AN$3144,MATCH($C3072&amp;" "&amp;$B3072,'Raw Election Data'!$C$1:$C$3144,0),MATCH('Joined Data'!L$1,'Raw Election Data'!$A$1:$AN$1,0))</f>
        <v>18791</v>
      </c>
      <c r="M3072">
        <f>INDEX('Raw Election Data'!$A$1:$AN$3144,MATCH($C3072&amp;" "&amp;$B3072,'Raw Election Data'!$C$1:$C$3144,0),MATCH('Joined Data'!M$1,'Raw Election Data'!$A$1:$AN$1,0))</f>
        <v>0.48539194295141291</v>
      </c>
      <c r="N3072">
        <f>INDEX('Raw Election Data'!$A$1:$AN$3144,MATCH($C3072&amp;" "&amp;$B3072,'Raw Election Data'!$C$1:$C$3144,0),MATCH('Joined Data'!N$1,'Raw Election Data'!$A$1:$AN$1,0))</f>
        <v>0.46261508168804216</v>
      </c>
      <c r="O3072">
        <f>INDEX('Raw Election Data'!$A$1:$AN$3144,MATCH($C3072&amp;" "&amp;$B3072,'Raw Election Data'!$C$1:$C$3144,0),MATCH('Joined Data'!O$1,'Raw Election Data'!$A$1:$AN$1,0))</f>
        <v>428</v>
      </c>
      <c r="P3072">
        <f>INDEX('Raw Election Data'!$A$1:$AN$3144,MATCH($C3072&amp;" "&amp;$B3072,'Raw Election Data'!$C$1:$C$3144,0),MATCH('Joined Data'!P$1,'Raw Election Data'!$A$1:$AN$1,0))</f>
        <v>-428</v>
      </c>
      <c r="Q3072">
        <f>INDEX('Raw Election Data'!$A$1:$AN$3144,MATCH($C3072&amp;" "&amp;$B3072,'Raw Election Data'!$C$1:$C$3144,0),MATCH('Joined Data'!Q$1,'Raw Election Data'!$A$1:$AN$1,0))</f>
        <v>2.2776861263370751E-2</v>
      </c>
      <c r="R3072">
        <f>INDEX('Raw Election Data'!$A$1:$AN$3144,MATCH($C3072&amp;" "&amp;$B3072,'Raw Election Data'!$C$1:$C$3144,0),MATCH('Joined Data'!R$1,'Raw Election Data'!$A$1:$AN$1,0))</f>
        <v>-2.2776861263370751E-2</v>
      </c>
    </row>
    <row r="3073" spans="1:18" ht="13.5" hidden="1" customHeight="1" x14ac:dyDescent="0.15">
      <c r="A3073" t="s">
        <v>426</v>
      </c>
      <c r="B3073" t="s">
        <v>7511</v>
      </c>
      <c r="C3073" t="str">
        <f>INDEX(FIPS!$A$1:$E$3236,MATCH($F3073,FIPS!$D$1:$D$3236,0),5)</f>
        <v>Green Lake County</v>
      </c>
      <c r="D3073" t="s">
        <v>427</v>
      </c>
      <c r="E3073" s="15" t="s">
        <v>29</v>
      </c>
      <c r="F3073" t="s">
        <v>7567</v>
      </c>
      <c r="G3073" t="s">
        <v>7755</v>
      </c>
      <c r="H3073" t="str">
        <f>IFERROR(VLOOKUP($G3073,'Team Colors'!$A:$B,2,0),"#c9c9c9")</f>
        <v>#203731</v>
      </c>
      <c r="I3073">
        <f>INDEX('Raw Election Data'!$A$1:$AN$3144,MATCH($C3073&amp;" "&amp;$B3073,'Raw Election Data'!$C$1:$C$3144,0),MATCH('Joined Data'!I$1,'Raw Election Data'!$A$1:$AN$1,0))</f>
        <v>18856</v>
      </c>
      <c r="J3073">
        <f>INDEX('Raw Election Data'!$A$1:$AN$3144,MATCH($C3073&amp;" "&amp;$B3073,'Raw Election Data'!$C$1:$C$3144,0),MATCH('Joined Data'!J$1,'Raw Election Data'!$A$1:$AN$1,0))</f>
        <v>2700</v>
      </c>
      <c r="K3073">
        <f>INDEX('Raw Election Data'!$A$1:$AN$3144,MATCH($C3073&amp;" "&amp;$B3073,'Raw Election Data'!$C$1:$C$3144,0),MATCH('Joined Data'!K$1,'Raw Election Data'!$A$1:$AN$1,0))</f>
        <v>6210</v>
      </c>
      <c r="L3073">
        <f>INDEX('Raw Election Data'!$A$1:$AN$3144,MATCH($C3073&amp;" "&amp;$B3073,'Raw Election Data'!$C$1:$C$3144,0),MATCH('Joined Data'!L$1,'Raw Election Data'!$A$1:$AN$1,0))</f>
        <v>9315</v>
      </c>
      <c r="M3073">
        <f>INDEX('Raw Election Data'!$A$1:$AN$3144,MATCH($C3073&amp;" "&amp;$B3073,'Raw Election Data'!$C$1:$C$3144,0),MATCH('Joined Data'!M$1,'Raw Election Data'!$A$1:$AN$1,0))</f>
        <v>0.28985507246376813</v>
      </c>
      <c r="N3073">
        <f>INDEX('Raw Election Data'!$A$1:$AN$3144,MATCH($C3073&amp;" "&amp;$B3073,'Raw Election Data'!$C$1:$C$3144,0),MATCH('Joined Data'!N$1,'Raw Election Data'!$A$1:$AN$1,0))</f>
        <v>0.66666666666666663</v>
      </c>
      <c r="O3073">
        <f>INDEX('Raw Election Data'!$A$1:$AN$3144,MATCH($C3073&amp;" "&amp;$B3073,'Raw Election Data'!$C$1:$C$3144,0),MATCH('Joined Data'!O$1,'Raw Election Data'!$A$1:$AN$1,0))</f>
        <v>-3510</v>
      </c>
      <c r="P3073">
        <f>INDEX('Raw Election Data'!$A$1:$AN$3144,MATCH($C3073&amp;" "&amp;$B3073,'Raw Election Data'!$C$1:$C$3144,0),MATCH('Joined Data'!P$1,'Raw Election Data'!$A$1:$AN$1,0))</f>
        <v>3510</v>
      </c>
      <c r="Q3073">
        <f>INDEX('Raw Election Data'!$A$1:$AN$3144,MATCH($C3073&amp;" "&amp;$B3073,'Raw Election Data'!$C$1:$C$3144,0),MATCH('Joined Data'!Q$1,'Raw Election Data'!$A$1:$AN$1,0))</f>
        <v>-0.3768115942028985</v>
      </c>
      <c r="R3073">
        <f>INDEX('Raw Election Data'!$A$1:$AN$3144,MATCH($C3073&amp;" "&amp;$B3073,'Raw Election Data'!$C$1:$C$3144,0),MATCH('Joined Data'!R$1,'Raw Election Data'!$A$1:$AN$1,0))</f>
        <v>0.3768115942028985</v>
      </c>
    </row>
    <row r="3074" spans="1:18" ht="13.5" hidden="1" customHeight="1" x14ac:dyDescent="0.15">
      <c r="A3074" t="s">
        <v>426</v>
      </c>
      <c r="B3074" t="s">
        <v>7511</v>
      </c>
      <c r="C3074" t="str">
        <f>INDEX(FIPS!$A$1:$E$3236,MATCH($F3074,FIPS!$D$1:$D$3236,0),5)</f>
        <v>Iowa County</v>
      </c>
      <c r="D3074" t="s">
        <v>427</v>
      </c>
      <c r="E3074" s="15" t="s">
        <v>30</v>
      </c>
      <c r="F3074" t="s">
        <v>7568</v>
      </c>
      <c r="G3074" t="s">
        <v>7755</v>
      </c>
      <c r="H3074" t="str">
        <f>IFERROR(VLOOKUP($G3074,'Team Colors'!$A:$B,2,0),"#c9c9c9")</f>
        <v>#203731</v>
      </c>
      <c r="I3074">
        <f>INDEX('Raw Election Data'!$A$1:$AN$3144,MATCH($C3074&amp;" "&amp;$B3074,'Raw Election Data'!$C$1:$C$3144,0),MATCH('Joined Data'!I$1,'Raw Election Data'!$A$1:$AN$1,0))</f>
        <v>23813</v>
      </c>
      <c r="J3074">
        <f>INDEX('Raw Election Data'!$A$1:$AN$3144,MATCH($C3074&amp;" "&amp;$B3074,'Raw Election Data'!$C$1:$C$3144,0),MATCH('Joined Data'!J$1,'Raw Election Data'!$A$1:$AN$1,0))</f>
        <v>6669</v>
      </c>
      <c r="K3074">
        <f>INDEX('Raw Election Data'!$A$1:$AN$3144,MATCH($C3074&amp;" "&amp;$B3074,'Raw Election Data'!$C$1:$C$3144,0),MATCH('Joined Data'!K$1,'Raw Election Data'!$A$1:$AN$1,0))</f>
        <v>4809</v>
      </c>
      <c r="L3074">
        <f>INDEX('Raw Election Data'!$A$1:$AN$3144,MATCH($C3074&amp;" "&amp;$B3074,'Raw Election Data'!$C$1:$C$3144,0),MATCH('Joined Data'!L$1,'Raw Election Data'!$A$1:$AN$1,0))</f>
        <v>12123</v>
      </c>
      <c r="M3074">
        <f>INDEX('Raw Election Data'!$A$1:$AN$3144,MATCH($C3074&amp;" "&amp;$B3074,'Raw Election Data'!$C$1:$C$3144,0),MATCH('Joined Data'!M$1,'Raw Election Data'!$A$1:$AN$1,0))</f>
        <v>0.55011135857461024</v>
      </c>
      <c r="N3074">
        <f>INDEX('Raw Election Data'!$A$1:$AN$3144,MATCH($C3074&amp;" "&amp;$B3074,'Raw Election Data'!$C$1:$C$3144,0),MATCH('Joined Data'!N$1,'Raw Election Data'!$A$1:$AN$1,0))</f>
        <v>0.39668398911160602</v>
      </c>
      <c r="O3074">
        <f>INDEX('Raw Election Data'!$A$1:$AN$3144,MATCH($C3074&amp;" "&amp;$B3074,'Raw Election Data'!$C$1:$C$3144,0),MATCH('Joined Data'!O$1,'Raw Election Data'!$A$1:$AN$1,0))</f>
        <v>1860</v>
      </c>
      <c r="P3074">
        <f>INDEX('Raw Election Data'!$A$1:$AN$3144,MATCH($C3074&amp;" "&amp;$B3074,'Raw Election Data'!$C$1:$C$3144,0),MATCH('Joined Data'!P$1,'Raw Election Data'!$A$1:$AN$1,0))</f>
        <v>-1860</v>
      </c>
      <c r="Q3074">
        <f>INDEX('Raw Election Data'!$A$1:$AN$3144,MATCH($C3074&amp;" "&amp;$B3074,'Raw Election Data'!$C$1:$C$3144,0),MATCH('Joined Data'!Q$1,'Raw Election Data'!$A$1:$AN$1,0))</f>
        <v>0.15342736946300423</v>
      </c>
      <c r="R3074">
        <f>INDEX('Raw Election Data'!$A$1:$AN$3144,MATCH($C3074&amp;" "&amp;$B3074,'Raw Election Data'!$C$1:$C$3144,0),MATCH('Joined Data'!R$1,'Raw Election Data'!$A$1:$AN$1,0))</f>
        <v>-0.15342736946300423</v>
      </c>
    </row>
    <row r="3075" spans="1:18" ht="13.5" hidden="1" customHeight="1" x14ac:dyDescent="0.15">
      <c r="A3075" t="s">
        <v>426</v>
      </c>
      <c r="B3075" t="s">
        <v>7511</v>
      </c>
      <c r="C3075" t="str">
        <f>INDEX(FIPS!$A$1:$E$3236,MATCH($F3075,FIPS!$D$1:$D$3236,0),5)</f>
        <v>Iron County</v>
      </c>
      <c r="D3075" t="s">
        <v>427</v>
      </c>
      <c r="E3075" s="15" t="s">
        <v>31</v>
      </c>
      <c r="F3075" t="s">
        <v>7569</v>
      </c>
      <c r="G3075" t="s">
        <v>7755</v>
      </c>
      <c r="H3075" t="str">
        <f>IFERROR(VLOOKUP($G3075,'Team Colors'!$A:$B,2,0),"#c9c9c9")</f>
        <v>#203731</v>
      </c>
      <c r="I3075">
        <f>INDEX('Raw Election Data'!$A$1:$AN$3144,MATCH($C3075&amp;" "&amp;$B3075,'Raw Election Data'!$C$1:$C$3144,0),MATCH('Joined Data'!I$1,'Raw Election Data'!$A$1:$AN$1,0))</f>
        <v>5794</v>
      </c>
      <c r="J3075">
        <f>INDEX('Raw Election Data'!$A$1:$AN$3144,MATCH($C3075&amp;" "&amp;$B3075,'Raw Election Data'!$C$1:$C$3144,0),MATCH('Joined Data'!J$1,'Raw Election Data'!$A$1:$AN$1,0))</f>
        <v>1273</v>
      </c>
      <c r="K3075">
        <f>INDEX('Raw Election Data'!$A$1:$AN$3144,MATCH($C3075&amp;" "&amp;$B3075,'Raw Election Data'!$C$1:$C$3144,0),MATCH('Joined Data'!K$1,'Raw Election Data'!$A$1:$AN$1,0))</f>
        <v>2090</v>
      </c>
      <c r="L3075">
        <f>INDEX('Raw Election Data'!$A$1:$AN$3144,MATCH($C3075&amp;" "&amp;$B3075,'Raw Election Data'!$C$1:$C$3144,0),MATCH('Joined Data'!L$1,'Raw Election Data'!$A$1:$AN$1,0))</f>
        <v>3477</v>
      </c>
      <c r="M3075">
        <f>INDEX('Raw Election Data'!$A$1:$AN$3144,MATCH($C3075&amp;" "&amp;$B3075,'Raw Election Data'!$C$1:$C$3144,0),MATCH('Joined Data'!M$1,'Raw Election Data'!$A$1:$AN$1,0))</f>
        <v>0.36612021857923499</v>
      </c>
      <c r="N3075">
        <f>INDEX('Raw Election Data'!$A$1:$AN$3144,MATCH($C3075&amp;" "&amp;$B3075,'Raw Election Data'!$C$1:$C$3144,0),MATCH('Joined Data'!N$1,'Raw Election Data'!$A$1:$AN$1,0))</f>
        <v>0.60109289617486339</v>
      </c>
      <c r="O3075">
        <f>INDEX('Raw Election Data'!$A$1:$AN$3144,MATCH($C3075&amp;" "&amp;$B3075,'Raw Election Data'!$C$1:$C$3144,0),MATCH('Joined Data'!O$1,'Raw Election Data'!$A$1:$AN$1,0))</f>
        <v>-817</v>
      </c>
      <c r="P3075">
        <f>INDEX('Raw Election Data'!$A$1:$AN$3144,MATCH($C3075&amp;" "&amp;$B3075,'Raw Election Data'!$C$1:$C$3144,0),MATCH('Joined Data'!P$1,'Raw Election Data'!$A$1:$AN$1,0))</f>
        <v>817</v>
      </c>
      <c r="Q3075">
        <f>INDEX('Raw Election Data'!$A$1:$AN$3144,MATCH($C3075&amp;" "&amp;$B3075,'Raw Election Data'!$C$1:$C$3144,0),MATCH('Joined Data'!Q$1,'Raw Election Data'!$A$1:$AN$1,0))</f>
        <v>-0.2349726775956284</v>
      </c>
      <c r="R3075">
        <f>INDEX('Raw Election Data'!$A$1:$AN$3144,MATCH($C3075&amp;" "&amp;$B3075,'Raw Election Data'!$C$1:$C$3144,0),MATCH('Joined Data'!R$1,'Raw Election Data'!$A$1:$AN$1,0))</f>
        <v>0.2349726775956284</v>
      </c>
    </row>
    <row r="3076" spans="1:18" ht="13.5" hidden="1" customHeight="1" x14ac:dyDescent="0.15">
      <c r="A3076" t="s">
        <v>426</v>
      </c>
      <c r="B3076" t="s">
        <v>7511</v>
      </c>
      <c r="C3076" t="str">
        <f>INDEX(FIPS!$A$1:$E$3236,MATCH($F3076,FIPS!$D$1:$D$3236,0),5)</f>
        <v>Jackson County</v>
      </c>
      <c r="D3076" t="s">
        <v>427</v>
      </c>
      <c r="E3076" s="15" t="s">
        <v>32</v>
      </c>
      <c r="F3076" t="s">
        <v>7570</v>
      </c>
      <c r="G3076" t="s">
        <v>7755</v>
      </c>
      <c r="H3076" t="str">
        <f>IFERROR(VLOOKUP($G3076,'Team Colors'!$A:$B,2,0),"#c9c9c9")</f>
        <v>#203731</v>
      </c>
      <c r="I3076">
        <f>INDEX('Raw Election Data'!$A$1:$AN$3144,MATCH($C3076&amp;" "&amp;$B3076,'Raw Election Data'!$C$1:$C$3144,0),MATCH('Joined Data'!I$1,'Raw Election Data'!$A$1:$AN$1,0))</f>
        <v>20554</v>
      </c>
      <c r="J3076">
        <f>INDEX('Raw Election Data'!$A$1:$AN$3144,MATCH($C3076&amp;" "&amp;$B3076,'Raw Election Data'!$C$1:$C$3144,0),MATCH('Joined Data'!J$1,'Raw Election Data'!$A$1:$AN$1,0))</f>
        <v>3821</v>
      </c>
      <c r="K3076">
        <f>INDEX('Raw Election Data'!$A$1:$AN$3144,MATCH($C3076&amp;" "&amp;$B3076,'Raw Election Data'!$C$1:$C$3144,0),MATCH('Joined Data'!K$1,'Raw Election Data'!$A$1:$AN$1,0))</f>
        <v>4907</v>
      </c>
      <c r="L3076">
        <f>INDEX('Raw Election Data'!$A$1:$AN$3144,MATCH($C3076&amp;" "&amp;$B3076,'Raw Election Data'!$C$1:$C$3144,0),MATCH('Joined Data'!L$1,'Raw Election Data'!$A$1:$AN$1,0))</f>
        <v>9202</v>
      </c>
      <c r="M3076">
        <f>INDEX('Raw Election Data'!$A$1:$AN$3144,MATCH($C3076&amp;" "&amp;$B3076,'Raw Election Data'!$C$1:$C$3144,0),MATCH('Joined Data'!M$1,'Raw Election Data'!$A$1:$AN$1,0))</f>
        <v>0.41523581830036949</v>
      </c>
      <c r="N3076">
        <f>INDEX('Raw Election Data'!$A$1:$AN$3144,MATCH($C3076&amp;" "&amp;$B3076,'Raw Election Data'!$C$1:$C$3144,0),MATCH('Joined Data'!N$1,'Raw Election Data'!$A$1:$AN$1,0))</f>
        <v>0.533253640512932</v>
      </c>
      <c r="O3076">
        <f>INDEX('Raw Election Data'!$A$1:$AN$3144,MATCH($C3076&amp;" "&amp;$B3076,'Raw Election Data'!$C$1:$C$3144,0),MATCH('Joined Data'!O$1,'Raw Election Data'!$A$1:$AN$1,0))</f>
        <v>-1086</v>
      </c>
      <c r="P3076">
        <f>INDEX('Raw Election Data'!$A$1:$AN$3144,MATCH($C3076&amp;" "&amp;$B3076,'Raw Election Data'!$C$1:$C$3144,0),MATCH('Joined Data'!P$1,'Raw Election Data'!$A$1:$AN$1,0))</f>
        <v>1086</v>
      </c>
      <c r="Q3076">
        <f>INDEX('Raw Election Data'!$A$1:$AN$3144,MATCH($C3076&amp;" "&amp;$B3076,'Raw Election Data'!$C$1:$C$3144,0),MATCH('Joined Data'!Q$1,'Raw Election Data'!$A$1:$AN$1,0))</f>
        <v>-0.11801782221256252</v>
      </c>
      <c r="R3076">
        <f>INDEX('Raw Election Data'!$A$1:$AN$3144,MATCH($C3076&amp;" "&amp;$B3076,'Raw Election Data'!$C$1:$C$3144,0),MATCH('Joined Data'!R$1,'Raw Election Data'!$A$1:$AN$1,0))</f>
        <v>0.11801782221256252</v>
      </c>
    </row>
    <row r="3077" spans="1:18" ht="13.5" hidden="1" customHeight="1" x14ac:dyDescent="0.15">
      <c r="A3077" t="s">
        <v>426</v>
      </c>
      <c r="B3077" t="s">
        <v>7511</v>
      </c>
      <c r="C3077" t="str">
        <f>INDEX(FIPS!$A$1:$E$3236,MATCH($F3077,FIPS!$D$1:$D$3236,0),5)</f>
        <v>Jefferson County</v>
      </c>
      <c r="D3077" t="s">
        <v>427</v>
      </c>
      <c r="E3077" s="15" t="s">
        <v>33</v>
      </c>
      <c r="F3077" t="s">
        <v>7571</v>
      </c>
      <c r="G3077" t="s">
        <v>7755</v>
      </c>
      <c r="H3077" t="str">
        <f>IFERROR(VLOOKUP($G3077,'Team Colors'!$A:$B,2,0),"#c9c9c9")</f>
        <v>#203731</v>
      </c>
      <c r="I3077">
        <f>INDEX('Raw Election Data'!$A$1:$AN$3144,MATCH($C3077&amp;" "&amp;$B3077,'Raw Election Data'!$C$1:$C$3144,0),MATCH('Joined Data'!I$1,'Raw Election Data'!$A$1:$AN$1,0))</f>
        <v>84559</v>
      </c>
      <c r="J3077">
        <f>INDEX('Raw Election Data'!$A$1:$AN$3144,MATCH($C3077&amp;" "&amp;$B3077,'Raw Election Data'!$C$1:$C$3144,0),MATCH('Joined Data'!J$1,'Raw Election Data'!$A$1:$AN$1,0))</f>
        <v>16559</v>
      </c>
      <c r="K3077">
        <f>INDEX('Raw Election Data'!$A$1:$AN$3144,MATCH($C3077&amp;" "&amp;$B3077,'Raw Election Data'!$C$1:$C$3144,0),MATCH('Joined Data'!K$1,'Raw Election Data'!$A$1:$AN$1,0))</f>
        <v>23409</v>
      </c>
      <c r="L3077">
        <f>INDEX('Raw Election Data'!$A$1:$AN$3144,MATCH($C3077&amp;" "&amp;$B3077,'Raw Election Data'!$C$1:$C$3144,0),MATCH('Joined Data'!L$1,'Raw Election Data'!$A$1:$AN$1,0))</f>
        <v>42324</v>
      </c>
      <c r="M3077">
        <f>INDEX('Raw Election Data'!$A$1:$AN$3144,MATCH($C3077&amp;" "&amp;$B3077,'Raw Election Data'!$C$1:$C$3144,0),MATCH('Joined Data'!M$1,'Raw Election Data'!$A$1:$AN$1,0))</f>
        <v>0.39124373877705321</v>
      </c>
      <c r="N3077">
        <f>INDEX('Raw Election Data'!$A$1:$AN$3144,MATCH($C3077&amp;" "&amp;$B3077,'Raw Election Data'!$C$1:$C$3144,0),MATCH('Joined Data'!N$1,'Raw Election Data'!$A$1:$AN$1,0))</f>
        <v>0.5530904451375106</v>
      </c>
      <c r="O3077">
        <f>INDEX('Raw Election Data'!$A$1:$AN$3144,MATCH($C3077&amp;" "&amp;$B3077,'Raw Election Data'!$C$1:$C$3144,0),MATCH('Joined Data'!O$1,'Raw Election Data'!$A$1:$AN$1,0))</f>
        <v>-6850</v>
      </c>
      <c r="P3077">
        <f>INDEX('Raw Election Data'!$A$1:$AN$3144,MATCH($C3077&amp;" "&amp;$B3077,'Raw Election Data'!$C$1:$C$3144,0),MATCH('Joined Data'!P$1,'Raw Election Data'!$A$1:$AN$1,0))</f>
        <v>6850</v>
      </c>
      <c r="Q3077">
        <f>INDEX('Raw Election Data'!$A$1:$AN$3144,MATCH($C3077&amp;" "&amp;$B3077,'Raw Election Data'!$C$1:$C$3144,0),MATCH('Joined Data'!Q$1,'Raw Election Data'!$A$1:$AN$1,0))</f>
        <v>-0.16184670636045739</v>
      </c>
      <c r="R3077">
        <f>INDEX('Raw Election Data'!$A$1:$AN$3144,MATCH($C3077&amp;" "&amp;$B3077,'Raw Election Data'!$C$1:$C$3144,0),MATCH('Joined Data'!R$1,'Raw Election Data'!$A$1:$AN$1,0))</f>
        <v>0.16184670636045739</v>
      </c>
    </row>
    <row r="3078" spans="1:18" ht="13.5" hidden="1" customHeight="1" x14ac:dyDescent="0.15">
      <c r="A3078" t="s">
        <v>426</v>
      </c>
      <c r="B3078" t="s">
        <v>7511</v>
      </c>
      <c r="C3078" t="str">
        <f>INDEX(FIPS!$A$1:$E$3236,MATCH($F3078,FIPS!$D$1:$D$3236,0),5)</f>
        <v>Juneau County</v>
      </c>
      <c r="D3078" t="s">
        <v>427</v>
      </c>
      <c r="E3078" s="15" t="s">
        <v>34</v>
      </c>
      <c r="F3078" t="s">
        <v>7575</v>
      </c>
      <c r="G3078" t="s">
        <v>7755</v>
      </c>
      <c r="H3078" t="str">
        <f>IFERROR(VLOOKUP($G3078,'Team Colors'!$A:$B,2,0),"#c9c9c9")</f>
        <v>#203731</v>
      </c>
      <c r="I3078">
        <f>INDEX('Raw Election Data'!$A$1:$AN$3144,MATCH($C3078&amp;" "&amp;$B3078,'Raw Election Data'!$C$1:$C$3144,0),MATCH('Joined Data'!I$1,'Raw Election Data'!$A$1:$AN$1,0))</f>
        <v>26224</v>
      </c>
      <c r="J3078">
        <f>INDEX('Raw Election Data'!$A$1:$AN$3144,MATCH($C3078&amp;" "&amp;$B3078,'Raw Election Data'!$C$1:$C$3144,0),MATCH('Joined Data'!J$1,'Raw Election Data'!$A$1:$AN$1,0))</f>
        <v>4100</v>
      </c>
      <c r="K3078">
        <f>INDEX('Raw Election Data'!$A$1:$AN$3144,MATCH($C3078&amp;" "&amp;$B3078,'Raw Election Data'!$C$1:$C$3144,0),MATCH('Joined Data'!K$1,'Raw Election Data'!$A$1:$AN$1,0))</f>
        <v>7188</v>
      </c>
      <c r="L3078">
        <f>INDEX('Raw Election Data'!$A$1:$AN$3144,MATCH($C3078&amp;" "&amp;$B3078,'Raw Election Data'!$C$1:$C$3144,0),MATCH('Joined Data'!L$1,'Raw Election Data'!$A$1:$AN$1,0))</f>
        <v>11736</v>
      </c>
      <c r="M3078">
        <f>INDEX('Raw Election Data'!$A$1:$AN$3144,MATCH($C3078&amp;" "&amp;$B3078,'Raw Election Data'!$C$1:$C$3144,0),MATCH('Joined Data'!M$1,'Raw Election Data'!$A$1:$AN$1,0))</f>
        <v>0.34935241990456717</v>
      </c>
      <c r="N3078">
        <f>INDEX('Raw Election Data'!$A$1:$AN$3144,MATCH($C3078&amp;" "&amp;$B3078,'Raw Election Data'!$C$1:$C$3144,0),MATCH('Joined Data'!N$1,'Raw Election Data'!$A$1:$AN$1,0))</f>
        <v>0.61247443762781184</v>
      </c>
      <c r="O3078">
        <f>INDEX('Raw Election Data'!$A$1:$AN$3144,MATCH($C3078&amp;" "&amp;$B3078,'Raw Election Data'!$C$1:$C$3144,0),MATCH('Joined Data'!O$1,'Raw Election Data'!$A$1:$AN$1,0))</f>
        <v>-3088</v>
      </c>
      <c r="P3078">
        <f>INDEX('Raw Election Data'!$A$1:$AN$3144,MATCH($C3078&amp;" "&amp;$B3078,'Raw Election Data'!$C$1:$C$3144,0),MATCH('Joined Data'!P$1,'Raw Election Data'!$A$1:$AN$1,0))</f>
        <v>3088</v>
      </c>
      <c r="Q3078">
        <f>INDEX('Raw Election Data'!$A$1:$AN$3144,MATCH($C3078&amp;" "&amp;$B3078,'Raw Election Data'!$C$1:$C$3144,0),MATCH('Joined Data'!Q$1,'Raw Election Data'!$A$1:$AN$1,0))</f>
        <v>-0.26312201772324467</v>
      </c>
      <c r="R3078">
        <f>INDEX('Raw Election Data'!$A$1:$AN$3144,MATCH($C3078&amp;" "&amp;$B3078,'Raw Election Data'!$C$1:$C$3144,0),MATCH('Joined Data'!R$1,'Raw Election Data'!$A$1:$AN$1,0))</f>
        <v>0.26312201772324467</v>
      </c>
    </row>
    <row r="3079" spans="1:18" ht="13.5" hidden="1" customHeight="1" x14ac:dyDescent="0.15">
      <c r="A3079" t="s">
        <v>426</v>
      </c>
      <c r="B3079" t="s">
        <v>7511</v>
      </c>
      <c r="C3079" t="str">
        <f>INDEX(FIPS!$A$1:$E$3236,MATCH($F3079,FIPS!$D$1:$D$3236,0),5)</f>
        <v>Kenosha County</v>
      </c>
      <c r="D3079" t="s">
        <v>427</v>
      </c>
      <c r="E3079" s="15" t="s">
        <v>35</v>
      </c>
      <c r="F3079" t="s">
        <v>7577</v>
      </c>
      <c r="G3079" t="s">
        <v>7755</v>
      </c>
      <c r="H3079" t="str">
        <f>IFERROR(VLOOKUP($G3079,'Team Colors'!$A:$B,2,0),"#c9c9c9")</f>
        <v>#203731</v>
      </c>
      <c r="I3079">
        <f>INDEX('Raw Election Data'!$A$1:$AN$3144,MATCH($C3079&amp;" "&amp;$B3079,'Raw Election Data'!$C$1:$C$3144,0),MATCH('Joined Data'!I$1,'Raw Election Data'!$A$1:$AN$1,0))</f>
        <v>168437</v>
      </c>
      <c r="J3079">
        <f>INDEX('Raw Election Data'!$A$1:$AN$3144,MATCH($C3079&amp;" "&amp;$B3079,'Raw Election Data'!$C$1:$C$3144,0),MATCH('Joined Data'!J$1,'Raw Election Data'!$A$1:$AN$1,0))</f>
        <v>35770</v>
      </c>
      <c r="K3079">
        <f>INDEX('Raw Election Data'!$A$1:$AN$3144,MATCH($C3079&amp;" "&amp;$B3079,'Raw Election Data'!$C$1:$C$3144,0),MATCH('Joined Data'!K$1,'Raw Election Data'!$A$1:$AN$1,0))</f>
        <v>36025</v>
      </c>
      <c r="L3079">
        <f>INDEX('Raw Election Data'!$A$1:$AN$3144,MATCH($C3079&amp;" "&amp;$B3079,'Raw Election Data'!$C$1:$C$3144,0),MATCH('Joined Data'!L$1,'Raw Election Data'!$A$1:$AN$1,0))</f>
        <v>75825</v>
      </c>
      <c r="M3079">
        <f>INDEX('Raw Election Data'!$A$1:$AN$3144,MATCH($C3079&amp;" "&amp;$B3079,'Raw Election Data'!$C$1:$C$3144,0),MATCH('Joined Data'!M$1,'Raw Election Data'!$A$1:$AN$1,0))</f>
        <v>0.4717441477085394</v>
      </c>
      <c r="N3079">
        <f>INDEX('Raw Election Data'!$A$1:$AN$3144,MATCH($C3079&amp;" "&amp;$B3079,'Raw Election Data'!$C$1:$C$3144,0),MATCH('Joined Data'!N$1,'Raw Election Data'!$A$1:$AN$1,0))</f>
        <v>0.47510715463237718</v>
      </c>
      <c r="O3079">
        <f>INDEX('Raw Election Data'!$A$1:$AN$3144,MATCH($C3079&amp;" "&amp;$B3079,'Raw Election Data'!$C$1:$C$3144,0),MATCH('Joined Data'!O$1,'Raw Election Data'!$A$1:$AN$1,0))</f>
        <v>-255</v>
      </c>
      <c r="P3079">
        <f>INDEX('Raw Election Data'!$A$1:$AN$3144,MATCH($C3079&amp;" "&amp;$B3079,'Raw Election Data'!$C$1:$C$3144,0),MATCH('Joined Data'!P$1,'Raw Election Data'!$A$1:$AN$1,0))</f>
        <v>255</v>
      </c>
      <c r="Q3079">
        <f>INDEX('Raw Election Data'!$A$1:$AN$3144,MATCH($C3079&amp;" "&amp;$B3079,'Raw Election Data'!$C$1:$C$3144,0),MATCH('Joined Data'!Q$1,'Raw Election Data'!$A$1:$AN$1,0))</f>
        <v>-3.3630069238377858E-3</v>
      </c>
      <c r="R3079">
        <f>INDEX('Raw Election Data'!$A$1:$AN$3144,MATCH($C3079&amp;" "&amp;$B3079,'Raw Election Data'!$C$1:$C$3144,0),MATCH('Joined Data'!R$1,'Raw Election Data'!$A$1:$AN$1,0))</f>
        <v>3.3630069238377858E-3</v>
      </c>
    </row>
    <row r="3080" spans="1:18" ht="13.5" hidden="1" customHeight="1" x14ac:dyDescent="0.15">
      <c r="A3080" t="s">
        <v>426</v>
      </c>
      <c r="B3080" t="s">
        <v>7511</v>
      </c>
      <c r="C3080" t="str">
        <f>INDEX(FIPS!$A$1:$E$3236,MATCH($F3080,FIPS!$D$1:$D$3236,0),5)</f>
        <v>Kewaunee County</v>
      </c>
      <c r="D3080" t="s">
        <v>427</v>
      </c>
      <c r="E3080" s="15" t="s">
        <v>36</v>
      </c>
      <c r="F3080" t="s">
        <v>7579</v>
      </c>
      <c r="G3080" t="s">
        <v>7755</v>
      </c>
      <c r="H3080" t="str">
        <f>IFERROR(VLOOKUP($G3080,'Team Colors'!$A:$B,2,0),"#c9c9c9")</f>
        <v>#203731</v>
      </c>
      <c r="I3080">
        <f>INDEX('Raw Election Data'!$A$1:$AN$3144,MATCH($C3080&amp;" "&amp;$B3080,'Raw Election Data'!$C$1:$C$3144,0),MATCH('Joined Data'!I$1,'Raw Election Data'!$A$1:$AN$1,0))</f>
        <v>20366</v>
      </c>
      <c r="J3080">
        <f>INDEX('Raw Election Data'!$A$1:$AN$3144,MATCH($C3080&amp;" "&amp;$B3080,'Raw Election Data'!$C$1:$C$3144,0),MATCH('Joined Data'!J$1,'Raw Election Data'!$A$1:$AN$1,0))</f>
        <v>3623</v>
      </c>
      <c r="K3080">
        <f>INDEX('Raw Election Data'!$A$1:$AN$3144,MATCH($C3080&amp;" "&amp;$B3080,'Raw Election Data'!$C$1:$C$3144,0),MATCH('Joined Data'!K$1,'Raw Election Data'!$A$1:$AN$1,0))</f>
        <v>6616</v>
      </c>
      <c r="L3080">
        <f>INDEX('Raw Election Data'!$A$1:$AN$3144,MATCH($C3080&amp;" "&amp;$B3080,'Raw Election Data'!$C$1:$C$3144,0),MATCH('Joined Data'!L$1,'Raw Election Data'!$A$1:$AN$1,0))</f>
        <v>10742</v>
      </c>
      <c r="M3080">
        <f>INDEX('Raw Election Data'!$A$1:$AN$3144,MATCH($C3080&amp;" "&amp;$B3080,'Raw Election Data'!$C$1:$C$3144,0),MATCH('Joined Data'!M$1,'Raw Election Data'!$A$1:$AN$1,0))</f>
        <v>0.33727425060510147</v>
      </c>
      <c r="N3080">
        <f>INDEX('Raw Election Data'!$A$1:$AN$3144,MATCH($C3080&amp;" "&amp;$B3080,'Raw Election Data'!$C$1:$C$3144,0),MATCH('Joined Data'!N$1,'Raw Election Data'!$A$1:$AN$1,0))</f>
        <v>0.61590020480357477</v>
      </c>
      <c r="O3080">
        <f>INDEX('Raw Election Data'!$A$1:$AN$3144,MATCH($C3080&amp;" "&amp;$B3080,'Raw Election Data'!$C$1:$C$3144,0),MATCH('Joined Data'!O$1,'Raw Election Data'!$A$1:$AN$1,0))</f>
        <v>-2993</v>
      </c>
      <c r="P3080">
        <f>INDEX('Raw Election Data'!$A$1:$AN$3144,MATCH($C3080&amp;" "&amp;$B3080,'Raw Election Data'!$C$1:$C$3144,0),MATCH('Joined Data'!P$1,'Raw Election Data'!$A$1:$AN$1,0))</f>
        <v>2993</v>
      </c>
      <c r="Q3080">
        <f>INDEX('Raw Election Data'!$A$1:$AN$3144,MATCH($C3080&amp;" "&amp;$B3080,'Raw Election Data'!$C$1:$C$3144,0),MATCH('Joined Data'!Q$1,'Raw Election Data'!$A$1:$AN$1,0))</f>
        <v>-0.2786259541984733</v>
      </c>
      <c r="R3080">
        <f>INDEX('Raw Election Data'!$A$1:$AN$3144,MATCH($C3080&amp;" "&amp;$B3080,'Raw Election Data'!$C$1:$C$3144,0),MATCH('Joined Data'!R$1,'Raw Election Data'!$A$1:$AN$1,0))</f>
        <v>0.2786259541984733</v>
      </c>
    </row>
    <row r="3081" spans="1:18" ht="13.5" hidden="1" customHeight="1" x14ac:dyDescent="0.15">
      <c r="A3081" t="s">
        <v>426</v>
      </c>
      <c r="B3081" t="s">
        <v>7511</v>
      </c>
      <c r="C3081" t="str">
        <f>INDEX(FIPS!$A$1:$E$3236,MATCH($F3081,FIPS!$D$1:$D$3236,0),5)</f>
        <v>La Crosse County</v>
      </c>
      <c r="D3081" t="s">
        <v>427</v>
      </c>
      <c r="E3081" s="15" t="s">
        <v>37</v>
      </c>
      <c r="F3081" t="s">
        <v>7581</v>
      </c>
      <c r="G3081" t="s">
        <v>7755</v>
      </c>
      <c r="H3081" t="str">
        <f>IFERROR(VLOOKUP($G3081,'Team Colors'!$A:$B,2,0),"#c9c9c9")</f>
        <v>#203731</v>
      </c>
      <c r="I3081">
        <f>INDEX('Raw Election Data'!$A$1:$AN$3144,MATCH($C3081&amp;" "&amp;$B3081,'Raw Election Data'!$C$1:$C$3144,0),MATCH('Joined Data'!I$1,'Raw Election Data'!$A$1:$AN$1,0))</f>
        <v>118212</v>
      </c>
      <c r="J3081">
        <f>INDEX('Raw Election Data'!$A$1:$AN$3144,MATCH($C3081&amp;" "&amp;$B3081,'Raw Election Data'!$C$1:$C$3144,0),MATCH('Joined Data'!J$1,'Raw Election Data'!$A$1:$AN$1,0))</f>
        <v>32402</v>
      </c>
      <c r="K3081">
        <f>INDEX('Raw Election Data'!$A$1:$AN$3144,MATCH($C3081&amp;" "&amp;$B3081,'Raw Election Data'!$C$1:$C$3144,0),MATCH('Joined Data'!K$1,'Raw Election Data'!$A$1:$AN$1,0))</f>
        <v>26384</v>
      </c>
      <c r="L3081">
        <f>INDEX('Raw Election Data'!$A$1:$AN$3144,MATCH($C3081&amp;" "&amp;$B3081,'Raw Election Data'!$C$1:$C$3144,0),MATCH('Joined Data'!L$1,'Raw Election Data'!$A$1:$AN$1,0))</f>
        <v>62785</v>
      </c>
      <c r="M3081">
        <f>INDEX('Raw Election Data'!$A$1:$AN$3144,MATCH($C3081&amp;" "&amp;$B3081,'Raw Election Data'!$C$1:$C$3144,0),MATCH('Joined Data'!M$1,'Raw Election Data'!$A$1:$AN$1,0))</f>
        <v>0.51607868121366574</v>
      </c>
      <c r="N3081">
        <f>INDEX('Raw Election Data'!$A$1:$AN$3144,MATCH($C3081&amp;" "&amp;$B3081,'Raw Election Data'!$C$1:$C$3144,0),MATCH('Joined Data'!N$1,'Raw Election Data'!$A$1:$AN$1,0))</f>
        <v>0.42022776140797963</v>
      </c>
      <c r="O3081">
        <f>INDEX('Raw Election Data'!$A$1:$AN$3144,MATCH($C3081&amp;" "&amp;$B3081,'Raw Election Data'!$C$1:$C$3144,0),MATCH('Joined Data'!O$1,'Raw Election Data'!$A$1:$AN$1,0))</f>
        <v>6018</v>
      </c>
      <c r="P3081">
        <f>INDEX('Raw Election Data'!$A$1:$AN$3144,MATCH($C3081&amp;" "&amp;$B3081,'Raw Election Data'!$C$1:$C$3144,0),MATCH('Joined Data'!P$1,'Raw Election Data'!$A$1:$AN$1,0))</f>
        <v>-6018</v>
      </c>
      <c r="Q3081">
        <f>INDEX('Raw Election Data'!$A$1:$AN$3144,MATCH($C3081&amp;" "&amp;$B3081,'Raw Election Data'!$C$1:$C$3144,0),MATCH('Joined Data'!Q$1,'Raw Election Data'!$A$1:$AN$1,0))</f>
        <v>9.5850919805686108E-2</v>
      </c>
      <c r="R3081">
        <f>INDEX('Raw Election Data'!$A$1:$AN$3144,MATCH($C3081&amp;" "&amp;$B3081,'Raw Election Data'!$C$1:$C$3144,0),MATCH('Joined Data'!R$1,'Raw Election Data'!$A$1:$AN$1,0))</f>
        <v>-9.5850919805686108E-2</v>
      </c>
    </row>
    <row r="3082" spans="1:18" ht="13.5" hidden="1" customHeight="1" x14ac:dyDescent="0.15">
      <c r="A3082" t="s">
        <v>426</v>
      </c>
      <c r="B3082" t="s">
        <v>7511</v>
      </c>
      <c r="C3082" t="str">
        <f>INDEX(FIPS!$A$1:$E$3236,MATCH($F3082,FIPS!$D$1:$D$3236,0),5)</f>
        <v>Lafayette County</v>
      </c>
      <c r="D3082" t="s">
        <v>427</v>
      </c>
      <c r="E3082" s="15" t="s">
        <v>38</v>
      </c>
      <c r="F3082" t="s">
        <v>7582</v>
      </c>
      <c r="G3082" t="s">
        <v>7755</v>
      </c>
      <c r="H3082" t="str">
        <f>IFERROR(VLOOKUP($G3082,'Team Colors'!$A:$B,2,0),"#c9c9c9")</f>
        <v>#203731</v>
      </c>
      <c r="I3082">
        <f>INDEX('Raw Election Data'!$A$1:$AN$3144,MATCH($C3082&amp;" "&amp;$B3082,'Raw Election Data'!$C$1:$C$3144,0),MATCH('Joined Data'!I$1,'Raw Election Data'!$A$1:$AN$1,0))</f>
        <v>16829</v>
      </c>
      <c r="J3082">
        <f>INDEX('Raw Election Data'!$A$1:$AN$3144,MATCH($C3082&amp;" "&amp;$B3082,'Raw Election Data'!$C$1:$C$3144,0),MATCH('Joined Data'!J$1,'Raw Election Data'!$A$1:$AN$1,0))</f>
        <v>3288</v>
      </c>
      <c r="K3082">
        <f>INDEX('Raw Election Data'!$A$1:$AN$3144,MATCH($C3082&amp;" "&amp;$B3082,'Raw Election Data'!$C$1:$C$3144,0),MATCH('Joined Data'!K$1,'Raw Election Data'!$A$1:$AN$1,0))</f>
        <v>3977</v>
      </c>
      <c r="L3082">
        <f>INDEX('Raw Election Data'!$A$1:$AN$3144,MATCH($C3082&amp;" "&amp;$B3082,'Raw Election Data'!$C$1:$C$3144,0),MATCH('Joined Data'!L$1,'Raw Election Data'!$A$1:$AN$1,0))</f>
        <v>7602</v>
      </c>
      <c r="M3082">
        <f>INDEX('Raw Election Data'!$A$1:$AN$3144,MATCH($C3082&amp;" "&amp;$B3082,'Raw Election Data'!$C$1:$C$3144,0),MATCH('Joined Data'!M$1,'Raw Election Data'!$A$1:$AN$1,0))</f>
        <v>0.43251775848460933</v>
      </c>
      <c r="N3082">
        <f>INDEX('Raw Election Data'!$A$1:$AN$3144,MATCH($C3082&amp;" "&amp;$B3082,'Raw Election Data'!$C$1:$C$3144,0),MATCH('Joined Data'!N$1,'Raw Election Data'!$A$1:$AN$1,0))</f>
        <v>0.52315180215732704</v>
      </c>
      <c r="O3082">
        <f>INDEX('Raw Election Data'!$A$1:$AN$3144,MATCH($C3082&amp;" "&amp;$B3082,'Raw Election Data'!$C$1:$C$3144,0),MATCH('Joined Data'!O$1,'Raw Election Data'!$A$1:$AN$1,0))</f>
        <v>-689</v>
      </c>
      <c r="P3082">
        <f>INDEX('Raw Election Data'!$A$1:$AN$3144,MATCH($C3082&amp;" "&amp;$B3082,'Raw Election Data'!$C$1:$C$3144,0),MATCH('Joined Data'!P$1,'Raw Election Data'!$A$1:$AN$1,0))</f>
        <v>689</v>
      </c>
      <c r="Q3082">
        <f>INDEX('Raw Election Data'!$A$1:$AN$3144,MATCH($C3082&amp;" "&amp;$B3082,'Raw Election Data'!$C$1:$C$3144,0),MATCH('Joined Data'!Q$1,'Raw Election Data'!$A$1:$AN$1,0))</f>
        <v>-9.0634043672717712E-2</v>
      </c>
      <c r="R3082">
        <f>INDEX('Raw Election Data'!$A$1:$AN$3144,MATCH($C3082&amp;" "&amp;$B3082,'Raw Election Data'!$C$1:$C$3144,0),MATCH('Joined Data'!R$1,'Raw Election Data'!$A$1:$AN$1,0))</f>
        <v>9.0634043672717712E-2</v>
      </c>
    </row>
    <row r="3083" spans="1:18" ht="13.5" hidden="1" customHeight="1" x14ac:dyDescent="0.15">
      <c r="A3083" t="s">
        <v>426</v>
      </c>
      <c r="B3083" t="s">
        <v>7511</v>
      </c>
      <c r="C3083" t="str">
        <f>INDEX(FIPS!$A$1:$E$3236,MATCH($F3083,FIPS!$D$1:$D$3236,0),5)</f>
        <v>Langlade County</v>
      </c>
      <c r="D3083" t="s">
        <v>427</v>
      </c>
      <c r="E3083" s="15" t="s">
        <v>39</v>
      </c>
      <c r="F3083" t="s">
        <v>7584</v>
      </c>
      <c r="G3083" t="s">
        <v>7755</v>
      </c>
      <c r="H3083" t="str">
        <f>IFERROR(VLOOKUP($G3083,'Team Colors'!$A:$B,2,0),"#c9c9c9")</f>
        <v>#203731</v>
      </c>
      <c r="I3083">
        <f>INDEX('Raw Election Data'!$A$1:$AN$3144,MATCH($C3083&amp;" "&amp;$B3083,'Raw Election Data'!$C$1:$C$3144,0),MATCH('Joined Data'!I$1,'Raw Election Data'!$A$1:$AN$1,0))</f>
        <v>19223</v>
      </c>
      <c r="J3083">
        <f>INDEX('Raw Election Data'!$A$1:$AN$3144,MATCH($C3083&amp;" "&amp;$B3083,'Raw Election Data'!$C$1:$C$3144,0),MATCH('Joined Data'!J$1,'Raw Election Data'!$A$1:$AN$1,0))</f>
        <v>3260</v>
      </c>
      <c r="K3083">
        <f>INDEX('Raw Election Data'!$A$1:$AN$3144,MATCH($C3083&amp;" "&amp;$B3083,'Raw Election Data'!$C$1:$C$3144,0),MATCH('Joined Data'!K$1,'Raw Election Data'!$A$1:$AN$1,0))</f>
        <v>6436</v>
      </c>
      <c r="L3083">
        <f>INDEX('Raw Election Data'!$A$1:$AN$3144,MATCH($C3083&amp;" "&amp;$B3083,'Raw Election Data'!$C$1:$C$3144,0),MATCH('Joined Data'!L$1,'Raw Election Data'!$A$1:$AN$1,0))</f>
        <v>10093</v>
      </c>
      <c r="M3083">
        <f>INDEX('Raw Election Data'!$A$1:$AN$3144,MATCH($C3083&amp;" "&amp;$B3083,'Raw Election Data'!$C$1:$C$3144,0),MATCH('Joined Data'!M$1,'Raw Election Data'!$A$1:$AN$1,0))</f>
        <v>0.32299613593579707</v>
      </c>
      <c r="N3083">
        <f>INDEX('Raw Election Data'!$A$1:$AN$3144,MATCH($C3083&amp;" "&amp;$B3083,'Raw Election Data'!$C$1:$C$3144,0),MATCH('Joined Data'!N$1,'Raw Election Data'!$A$1:$AN$1,0))</f>
        <v>0.63766967204993563</v>
      </c>
      <c r="O3083">
        <f>INDEX('Raw Election Data'!$A$1:$AN$3144,MATCH($C3083&amp;" "&amp;$B3083,'Raw Election Data'!$C$1:$C$3144,0),MATCH('Joined Data'!O$1,'Raw Election Data'!$A$1:$AN$1,0))</f>
        <v>-3176</v>
      </c>
      <c r="P3083">
        <f>INDEX('Raw Election Data'!$A$1:$AN$3144,MATCH($C3083&amp;" "&amp;$B3083,'Raw Election Data'!$C$1:$C$3144,0),MATCH('Joined Data'!P$1,'Raw Election Data'!$A$1:$AN$1,0))</f>
        <v>3176</v>
      </c>
      <c r="Q3083">
        <f>INDEX('Raw Election Data'!$A$1:$AN$3144,MATCH($C3083&amp;" "&amp;$B3083,'Raw Election Data'!$C$1:$C$3144,0),MATCH('Joined Data'!Q$1,'Raw Election Data'!$A$1:$AN$1,0))</f>
        <v>-0.31467353611413856</v>
      </c>
      <c r="R3083">
        <f>INDEX('Raw Election Data'!$A$1:$AN$3144,MATCH($C3083&amp;" "&amp;$B3083,'Raw Election Data'!$C$1:$C$3144,0),MATCH('Joined Data'!R$1,'Raw Election Data'!$A$1:$AN$1,0))</f>
        <v>0.31467353611413856</v>
      </c>
    </row>
    <row r="3084" spans="1:18" ht="13.5" hidden="1" customHeight="1" x14ac:dyDescent="0.15">
      <c r="A3084" t="s">
        <v>426</v>
      </c>
      <c r="B3084" t="s">
        <v>7511</v>
      </c>
      <c r="C3084" t="str">
        <f>INDEX(FIPS!$A$1:$E$3236,MATCH($F3084,FIPS!$D$1:$D$3236,0),5)</f>
        <v>Lincoln County</v>
      </c>
      <c r="D3084" t="s">
        <v>427</v>
      </c>
      <c r="E3084" s="15" t="s">
        <v>40</v>
      </c>
      <c r="F3084" t="s">
        <v>7585</v>
      </c>
      <c r="G3084" t="s">
        <v>7755</v>
      </c>
      <c r="H3084" t="str">
        <f>IFERROR(VLOOKUP($G3084,'Team Colors'!$A:$B,2,0),"#c9c9c9")</f>
        <v>#203731</v>
      </c>
      <c r="I3084">
        <f>INDEX('Raw Election Data'!$A$1:$AN$3144,MATCH($C3084&amp;" "&amp;$B3084,'Raw Election Data'!$C$1:$C$3144,0),MATCH('Joined Data'!I$1,'Raw Election Data'!$A$1:$AN$1,0))</f>
        <v>27980</v>
      </c>
      <c r="J3084">
        <f>INDEX('Raw Election Data'!$A$1:$AN$3144,MATCH($C3084&amp;" "&amp;$B3084,'Raw Election Data'!$C$1:$C$3144,0),MATCH('Joined Data'!J$1,'Raw Election Data'!$A$1:$AN$1,0))</f>
        <v>5370</v>
      </c>
      <c r="K3084">
        <f>INDEX('Raw Election Data'!$A$1:$AN$3144,MATCH($C3084&amp;" "&amp;$B3084,'Raw Election Data'!$C$1:$C$3144,0),MATCH('Joined Data'!K$1,'Raw Election Data'!$A$1:$AN$1,0))</f>
        <v>8400</v>
      </c>
      <c r="L3084">
        <f>INDEX('Raw Election Data'!$A$1:$AN$3144,MATCH($C3084&amp;" "&amp;$B3084,'Raw Election Data'!$C$1:$C$3144,0),MATCH('Joined Data'!L$1,'Raw Election Data'!$A$1:$AN$1,0))</f>
        <v>14563</v>
      </c>
      <c r="M3084">
        <f>INDEX('Raw Election Data'!$A$1:$AN$3144,MATCH($C3084&amp;" "&amp;$B3084,'Raw Election Data'!$C$1:$C$3144,0),MATCH('Joined Data'!M$1,'Raw Election Data'!$A$1:$AN$1,0))</f>
        <v>0.36874270411316351</v>
      </c>
      <c r="N3084">
        <f>INDEX('Raw Election Data'!$A$1:$AN$3144,MATCH($C3084&amp;" "&amp;$B3084,'Raw Election Data'!$C$1:$C$3144,0),MATCH('Joined Data'!N$1,'Raw Election Data'!$A$1:$AN$1,0))</f>
        <v>0.57680422989768587</v>
      </c>
      <c r="O3084">
        <f>INDEX('Raw Election Data'!$A$1:$AN$3144,MATCH($C3084&amp;" "&amp;$B3084,'Raw Election Data'!$C$1:$C$3144,0),MATCH('Joined Data'!O$1,'Raw Election Data'!$A$1:$AN$1,0))</f>
        <v>-3030</v>
      </c>
      <c r="P3084">
        <f>INDEX('Raw Election Data'!$A$1:$AN$3144,MATCH($C3084&amp;" "&amp;$B3084,'Raw Election Data'!$C$1:$C$3144,0),MATCH('Joined Data'!P$1,'Raw Election Data'!$A$1:$AN$1,0))</f>
        <v>3030</v>
      </c>
      <c r="Q3084">
        <f>INDEX('Raw Election Data'!$A$1:$AN$3144,MATCH($C3084&amp;" "&amp;$B3084,'Raw Election Data'!$C$1:$C$3144,0),MATCH('Joined Data'!Q$1,'Raw Election Data'!$A$1:$AN$1,0))</f>
        <v>-0.20806152578452236</v>
      </c>
      <c r="R3084">
        <f>INDEX('Raw Election Data'!$A$1:$AN$3144,MATCH($C3084&amp;" "&amp;$B3084,'Raw Election Data'!$C$1:$C$3144,0),MATCH('Joined Data'!R$1,'Raw Election Data'!$A$1:$AN$1,0))</f>
        <v>0.20806152578452236</v>
      </c>
    </row>
    <row r="3085" spans="1:18" ht="13.5" hidden="1" customHeight="1" x14ac:dyDescent="0.15">
      <c r="A3085" t="s">
        <v>426</v>
      </c>
      <c r="B3085" t="s">
        <v>7511</v>
      </c>
      <c r="C3085" t="str">
        <f>INDEX(FIPS!$A$1:$E$3236,MATCH($F3085,FIPS!$D$1:$D$3236,0),5)</f>
        <v>Manitowoc County</v>
      </c>
      <c r="D3085" t="s">
        <v>427</v>
      </c>
      <c r="E3085" s="15" t="s">
        <v>41</v>
      </c>
      <c r="F3085" t="s">
        <v>7591</v>
      </c>
      <c r="G3085" t="s">
        <v>7755</v>
      </c>
      <c r="H3085" t="str">
        <f>IFERROR(VLOOKUP($G3085,'Team Colors'!$A:$B,2,0),"#c9c9c9")</f>
        <v>#203731</v>
      </c>
      <c r="I3085">
        <f>INDEX('Raw Election Data'!$A$1:$AN$3144,MATCH($C3085&amp;" "&amp;$B3085,'Raw Election Data'!$C$1:$C$3144,0),MATCH('Joined Data'!I$1,'Raw Election Data'!$A$1:$AN$1,0))</f>
        <v>79806</v>
      </c>
      <c r="J3085">
        <f>INDEX('Raw Election Data'!$A$1:$AN$3144,MATCH($C3085&amp;" "&amp;$B3085,'Raw Election Data'!$C$1:$C$3144,0),MATCH('Joined Data'!J$1,'Raw Election Data'!$A$1:$AN$1,0))</f>
        <v>14563</v>
      </c>
      <c r="K3085">
        <f>INDEX('Raw Election Data'!$A$1:$AN$3144,MATCH($C3085&amp;" "&amp;$B3085,'Raw Election Data'!$C$1:$C$3144,0),MATCH('Joined Data'!K$1,'Raw Election Data'!$A$1:$AN$1,0))</f>
        <v>23234</v>
      </c>
      <c r="L3085">
        <f>INDEX('Raw Election Data'!$A$1:$AN$3144,MATCH($C3085&amp;" "&amp;$B3085,'Raw Election Data'!$C$1:$C$3144,0),MATCH('Joined Data'!L$1,'Raw Election Data'!$A$1:$AN$1,0))</f>
        <v>39991</v>
      </c>
      <c r="M3085">
        <f>INDEX('Raw Election Data'!$A$1:$AN$3144,MATCH($C3085&amp;" "&amp;$B3085,'Raw Election Data'!$C$1:$C$3144,0),MATCH('Joined Data'!M$1,'Raw Election Data'!$A$1:$AN$1,0))</f>
        <v>0.36415693531044485</v>
      </c>
      <c r="N3085">
        <f>INDEX('Raw Election Data'!$A$1:$AN$3144,MATCH($C3085&amp;" "&amp;$B3085,'Raw Election Data'!$C$1:$C$3144,0),MATCH('Joined Data'!N$1,'Raw Election Data'!$A$1:$AN$1,0))</f>
        <v>0.58098072066214901</v>
      </c>
      <c r="O3085">
        <f>INDEX('Raw Election Data'!$A$1:$AN$3144,MATCH($C3085&amp;" "&amp;$B3085,'Raw Election Data'!$C$1:$C$3144,0),MATCH('Joined Data'!O$1,'Raw Election Data'!$A$1:$AN$1,0))</f>
        <v>-8671</v>
      </c>
      <c r="P3085">
        <f>INDEX('Raw Election Data'!$A$1:$AN$3144,MATCH($C3085&amp;" "&amp;$B3085,'Raw Election Data'!$C$1:$C$3144,0),MATCH('Joined Data'!P$1,'Raw Election Data'!$A$1:$AN$1,0))</f>
        <v>8671</v>
      </c>
      <c r="Q3085">
        <f>INDEX('Raw Election Data'!$A$1:$AN$3144,MATCH($C3085&amp;" "&amp;$B3085,'Raw Election Data'!$C$1:$C$3144,0),MATCH('Joined Data'!Q$1,'Raw Election Data'!$A$1:$AN$1,0))</f>
        <v>-0.21682378535170416</v>
      </c>
      <c r="R3085">
        <f>INDEX('Raw Election Data'!$A$1:$AN$3144,MATCH($C3085&amp;" "&amp;$B3085,'Raw Election Data'!$C$1:$C$3144,0),MATCH('Joined Data'!R$1,'Raw Election Data'!$A$1:$AN$1,0))</f>
        <v>0.21682378535170416</v>
      </c>
    </row>
    <row r="3086" spans="1:18" ht="13.5" hidden="1" customHeight="1" x14ac:dyDescent="0.15">
      <c r="A3086" t="s">
        <v>426</v>
      </c>
      <c r="B3086" t="s">
        <v>7511</v>
      </c>
      <c r="C3086" t="str">
        <f>INDEX(FIPS!$A$1:$E$3236,MATCH($F3086,FIPS!$D$1:$D$3236,0),5)</f>
        <v>Marathon County</v>
      </c>
      <c r="D3086" t="s">
        <v>427</v>
      </c>
      <c r="E3086" s="15" t="s">
        <v>42</v>
      </c>
      <c r="F3086" t="s">
        <v>7595</v>
      </c>
      <c r="G3086" t="s">
        <v>7755</v>
      </c>
      <c r="H3086" t="str">
        <f>IFERROR(VLOOKUP($G3086,'Team Colors'!$A:$B,2,0),"#c9c9c9")</f>
        <v>#203731</v>
      </c>
      <c r="I3086">
        <f>INDEX('Raw Election Data'!$A$1:$AN$3144,MATCH($C3086&amp;" "&amp;$B3086,'Raw Election Data'!$C$1:$C$3144,0),MATCH('Joined Data'!I$1,'Raw Election Data'!$A$1:$AN$1,0))</f>
        <v>135868</v>
      </c>
      <c r="J3086">
        <f>INDEX('Raw Election Data'!$A$1:$AN$3144,MATCH($C3086&amp;" "&amp;$B3086,'Raw Election Data'!$C$1:$C$3144,0),MATCH('Joined Data'!J$1,'Raw Election Data'!$A$1:$AN$1,0))</f>
        <v>26476</v>
      </c>
      <c r="K3086">
        <f>INDEX('Raw Election Data'!$A$1:$AN$3144,MATCH($C3086&amp;" "&amp;$B3086,'Raw Election Data'!$C$1:$C$3144,0),MATCH('Joined Data'!K$1,'Raw Election Data'!$A$1:$AN$1,0))</f>
        <v>39010</v>
      </c>
      <c r="L3086">
        <f>INDEX('Raw Election Data'!$A$1:$AN$3144,MATCH($C3086&amp;" "&amp;$B3086,'Raw Election Data'!$C$1:$C$3144,0),MATCH('Joined Data'!L$1,'Raw Election Data'!$A$1:$AN$1,0))</f>
        <v>68849</v>
      </c>
      <c r="M3086">
        <f>INDEX('Raw Election Data'!$A$1:$AN$3144,MATCH($C3086&amp;" "&amp;$B3086,'Raw Election Data'!$C$1:$C$3144,0),MATCH('Joined Data'!M$1,'Raw Election Data'!$A$1:$AN$1,0))</f>
        <v>0.38455170009731443</v>
      </c>
      <c r="N3086">
        <f>INDEX('Raw Election Data'!$A$1:$AN$3144,MATCH($C3086&amp;" "&amp;$B3086,'Raw Election Data'!$C$1:$C$3144,0),MATCH('Joined Data'!N$1,'Raw Election Data'!$A$1:$AN$1,0))</f>
        <v>0.56660227454284018</v>
      </c>
      <c r="O3086">
        <f>INDEX('Raw Election Data'!$A$1:$AN$3144,MATCH($C3086&amp;" "&amp;$B3086,'Raw Election Data'!$C$1:$C$3144,0),MATCH('Joined Data'!O$1,'Raw Election Data'!$A$1:$AN$1,0))</f>
        <v>-12534</v>
      </c>
      <c r="P3086">
        <f>INDEX('Raw Election Data'!$A$1:$AN$3144,MATCH($C3086&amp;" "&amp;$B3086,'Raw Election Data'!$C$1:$C$3144,0),MATCH('Joined Data'!P$1,'Raw Election Data'!$A$1:$AN$1,0))</f>
        <v>12534</v>
      </c>
      <c r="Q3086">
        <f>INDEX('Raw Election Data'!$A$1:$AN$3144,MATCH($C3086&amp;" "&amp;$B3086,'Raw Election Data'!$C$1:$C$3144,0),MATCH('Joined Data'!Q$1,'Raw Election Data'!$A$1:$AN$1,0))</f>
        <v>-0.18205057444552575</v>
      </c>
      <c r="R3086">
        <f>INDEX('Raw Election Data'!$A$1:$AN$3144,MATCH($C3086&amp;" "&amp;$B3086,'Raw Election Data'!$C$1:$C$3144,0),MATCH('Joined Data'!R$1,'Raw Election Data'!$A$1:$AN$1,0))</f>
        <v>0.18205057444552575</v>
      </c>
    </row>
    <row r="3087" spans="1:18" ht="13.5" hidden="1" customHeight="1" x14ac:dyDescent="0.15">
      <c r="A3087" t="s">
        <v>426</v>
      </c>
      <c r="B3087" t="s">
        <v>7511</v>
      </c>
      <c r="C3087" t="str">
        <f>INDEX(FIPS!$A$1:$E$3236,MATCH($F3087,FIPS!$D$1:$D$3236,0),5)</f>
        <v>Marinette County</v>
      </c>
      <c r="D3087" t="s">
        <v>427</v>
      </c>
      <c r="E3087" s="15" t="s">
        <v>43</v>
      </c>
      <c r="F3087" t="s">
        <v>7599</v>
      </c>
      <c r="G3087" t="s">
        <v>7755</v>
      </c>
      <c r="H3087" t="str">
        <f>IFERROR(VLOOKUP($G3087,'Team Colors'!$A:$B,2,0),"#c9c9c9")</f>
        <v>#203731</v>
      </c>
      <c r="I3087">
        <f>INDEX('Raw Election Data'!$A$1:$AN$3144,MATCH($C3087&amp;" "&amp;$B3087,'Raw Election Data'!$C$1:$C$3144,0),MATCH('Joined Data'!I$1,'Raw Election Data'!$A$1:$AN$1,0))</f>
        <v>40884</v>
      </c>
      <c r="J3087">
        <f>INDEX('Raw Election Data'!$A$1:$AN$3144,MATCH($C3087&amp;" "&amp;$B3087,'Raw Election Data'!$C$1:$C$3144,0),MATCH('Joined Data'!J$1,'Raw Election Data'!$A$1:$AN$1,0))</f>
        <v>6243</v>
      </c>
      <c r="K3087">
        <f>INDEX('Raw Election Data'!$A$1:$AN$3144,MATCH($C3087&amp;" "&amp;$B3087,'Raw Election Data'!$C$1:$C$3144,0),MATCH('Joined Data'!K$1,'Raw Election Data'!$A$1:$AN$1,0))</f>
        <v>12995</v>
      </c>
      <c r="L3087">
        <f>INDEX('Raw Election Data'!$A$1:$AN$3144,MATCH($C3087&amp;" "&amp;$B3087,'Raw Election Data'!$C$1:$C$3144,0),MATCH('Joined Data'!L$1,'Raw Election Data'!$A$1:$AN$1,0))</f>
        <v>19979</v>
      </c>
      <c r="M3087">
        <f>INDEX('Raw Election Data'!$A$1:$AN$3144,MATCH($C3087&amp;" "&amp;$B3087,'Raw Election Data'!$C$1:$C$3144,0),MATCH('Joined Data'!M$1,'Raw Election Data'!$A$1:$AN$1,0))</f>
        <v>0.31247810200710746</v>
      </c>
      <c r="N3087">
        <f>INDEX('Raw Election Data'!$A$1:$AN$3144,MATCH($C3087&amp;" "&amp;$B3087,'Raw Election Data'!$C$1:$C$3144,0),MATCH('Joined Data'!N$1,'Raw Election Data'!$A$1:$AN$1,0))</f>
        <v>0.65043295460233241</v>
      </c>
      <c r="O3087">
        <f>INDEX('Raw Election Data'!$A$1:$AN$3144,MATCH($C3087&amp;" "&amp;$B3087,'Raw Election Data'!$C$1:$C$3144,0),MATCH('Joined Data'!O$1,'Raw Election Data'!$A$1:$AN$1,0))</f>
        <v>-6752</v>
      </c>
      <c r="P3087">
        <f>INDEX('Raw Election Data'!$A$1:$AN$3144,MATCH($C3087&amp;" "&amp;$B3087,'Raw Election Data'!$C$1:$C$3144,0),MATCH('Joined Data'!P$1,'Raw Election Data'!$A$1:$AN$1,0))</f>
        <v>6752</v>
      </c>
      <c r="Q3087">
        <f>INDEX('Raw Election Data'!$A$1:$AN$3144,MATCH($C3087&amp;" "&amp;$B3087,'Raw Election Data'!$C$1:$C$3144,0),MATCH('Joined Data'!Q$1,'Raw Election Data'!$A$1:$AN$1,0))</f>
        <v>-0.33795485259522495</v>
      </c>
      <c r="R3087">
        <f>INDEX('Raw Election Data'!$A$1:$AN$3144,MATCH($C3087&amp;" "&amp;$B3087,'Raw Election Data'!$C$1:$C$3144,0),MATCH('Joined Data'!R$1,'Raw Election Data'!$A$1:$AN$1,0))</f>
        <v>0.33795485259522495</v>
      </c>
    </row>
    <row r="3088" spans="1:18" ht="13.5" hidden="1" customHeight="1" x14ac:dyDescent="0.15">
      <c r="A3088" t="s">
        <v>426</v>
      </c>
      <c r="B3088" t="s">
        <v>7511</v>
      </c>
      <c r="C3088" t="str">
        <f>INDEX(FIPS!$A$1:$E$3236,MATCH($F3088,FIPS!$D$1:$D$3236,0),5)</f>
        <v>Marquette County</v>
      </c>
      <c r="D3088" t="s">
        <v>427</v>
      </c>
      <c r="E3088" s="15" t="s">
        <v>44</v>
      </c>
      <c r="F3088" t="s">
        <v>7600</v>
      </c>
      <c r="G3088" t="s">
        <v>7755</v>
      </c>
      <c r="H3088" t="str">
        <f>IFERROR(VLOOKUP($G3088,'Team Colors'!$A:$B,2,0),"#c9c9c9")</f>
        <v>#203731</v>
      </c>
      <c r="I3088">
        <f>INDEX('Raw Election Data'!$A$1:$AN$3144,MATCH($C3088&amp;" "&amp;$B3088,'Raw Election Data'!$C$1:$C$3144,0),MATCH('Joined Data'!I$1,'Raw Election Data'!$A$1:$AN$1,0))</f>
        <v>15075</v>
      </c>
      <c r="J3088">
        <f>INDEX('Raw Election Data'!$A$1:$AN$3144,MATCH($C3088&amp;" "&amp;$B3088,'Raw Election Data'!$C$1:$C$3144,0),MATCH('Joined Data'!J$1,'Raw Election Data'!$A$1:$AN$1,0))</f>
        <v>2808</v>
      </c>
      <c r="K3088">
        <f>INDEX('Raw Election Data'!$A$1:$AN$3144,MATCH($C3088&amp;" "&amp;$B3088,'Raw Election Data'!$C$1:$C$3144,0),MATCH('Joined Data'!K$1,'Raw Election Data'!$A$1:$AN$1,0))</f>
        <v>4712</v>
      </c>
      <c r="L3088">
        <f>INDEX('Raw Election Data'!$A$1:$AN$3144,MATCH($C3088&amp;" "&amp;$B3088,'Raw Election Data'!$C$1:$C$3144,0),MATCH('Joined Data'!L$1,'Raw Election Data'!$A$1:$AN$1,0))</f>
        <v>7813</v>
      </c>
      <c r="M3088">
        <f>INDEX('Raw Election Data'!$A$1:$AN$3144,MATCH($C3088&amp;" "&amp;$B3088,'Raw Election Data'!$C$1:$C$3144,0),MATCH('Joined Data'!M$1,'Raw Election Data'!$A$1:$AN$1,0))</f>
        <v>0.3594009983361065</v>
      </c>
      <c r="N3088">
        <f>INDEX('Raw Election Data'!$A$1:$AN$3144,MATCH($C3088&amp;" "&amp;$B3088,'Raw Election Data'!$C$1:$C$3144,0),MATCH('Joined Data'!N$1,'Raw Election Data'!$A$1:$AN$1,0))</f>
        <v>0.60309740176628701</v>
      </c>
      <c r="O3088">
        <f>INDEX('Raw Election Data'!$A$1:$AN$3144,MATCH($C3088&amp;" "&amp;$B3088,'Raw Election Data'!$C$1:$C$3144,0),MATCH('Joined Data'!O$1,'Raw Election Data'!$A$1:$AN$1,0))</f>
        <v>-1904</v>
      </c>
      <c r="P3088">
        <f>INDEX('Raw Election Data'!$A$1:$AN$3144,MATCH($C3088&amp;" "&amp;$B3088,'Raw Election Data'!$C$1:$C$3144,0),MATCH('Joined Data'!P$1,'Raw Election Data'!$A$1:$AN$1,0))</f>
        <v>1904</v>
      </c>
      <c r="Q3088">
        <f>INDEX('Raw Election Data'!$A$1:$AN$3144,MATCH($C3088&amp;" "&amp;$B3088,'Raw Election Data'!$C$1:$C$3144,0),MATCH('Joined Data'!Q$1,'Raw Election Data'!$A$1:$AN$1,0))</f>
        <v>-0.24369640343018051</v>
      </c>
      <c r="R3088">
        <f>INDEX('Raw Election Data'!$A$1:$AN$3144,MATCH($C3088&amp;" "&amp;$B3088,'Raw Election Data'!$C$1:$C$3144,0),MATCH('Joined Data'!R$1,'Raw Election Data'!$A$1:$AN$1,0))</f>
        <v>0.24369640343018051</v>
      </c>
    </row>
    <row r="3089" spans="1:18" ht="13.5" hidden="1" customHeight="1" x14ac:dyDescent="0.15">
      <c r="A3089" t="s">
        <v>426</v>
      </c>
      <c r="B3089" t="s">
        <v>7511</v>
      </c>
      <c r="C3089" t="str">
        <f>INDEX(FIPS!$A$1:$E$3236,MATCH($F3089,FIPS!$D$1:$D$3236,0),5)</f>
        <v>Menominee County</v>
      </c>
      <c r="D3089" t="s">
        <v>427</v>
      </c>
      <c r="E3089" s="15" t="s">
        <v>428</v>
      </c>
      <c r="F3089" t="s">
        <v>7601</v>
      </c>
      <c r="G3089" t="s">
        <v>7755</v>
      </c>
      <c r="H3089" t="str">
        <f>IFERROR(VLOOKUP($G3089,'Team Colors'!$A:$B,2,0),"#c9c9c9")</f>
        <v>#203731</v>
      </c>
      <c r="I3089">
        <f>INDEX('Raw Election Data'!$A$1:$AN$3144,MATCH($C3089&amp;" "&amp;$B3089,'Raw Election Data'!$C$1:$C$3144,0),MATCH('Joined Data'!I$1,'Raw Election Data'!$A$1:$AN$1,0))</f>
        <v>4573</v>
      </c>
      <c r="J3089">
        <f>INDEX('Raw Election Data'!$A$1:$AN$3144,MATCH($C3089&amp;" "&amp;$B3089,'Raw Election Data'!$C$1:$C$3144,0),MATCH('Joined Data'!J$1,'Raw Election Data'!$A$1:$AN$1,0))</f>
        <v>1003</v>
      </c>
      <c r="K3089">
        <f>INDEX('Raw Election Data'!$A$1:$AN$3144,MATCH($C3089&amp;" "&amp;$B3089,'Raw Election Data'!$C$1:$C$3144,0),MATCH('Joined Data'!K$1,'Raw Election Data'!$A$1:$AN$1,0))</f>
        <v>269</v>
      </c>
      <c r="L3089">
        <f>INDEX('Raw Election Data'!$A$1:$AN$3144,MATCH($C3089&amp;" "&amp;$B3089,'Raw Election Data'!$C$1:$C$3144,0),MATCH('Joined Data'!L$1,'Raw Election Data'!$A$1:$AN$1,0))</f>
        <v>1279</v>
      </c>
      <c r="M3089">
        <f>INDEX('Raw Election Data'!$A$1:$AN$3144,MATCH($C3089&amp;" "&amp;$B3089,'Raw Election Data'!$C$1:$C$3144,0),MATCH('Joined Data'!M$1,'Raw Election Data'!$A$1:$AN$1,0))</f>
        <v>0.78420641125879598</v>
      </c>
      <c r="N3089">
        <f>INDEX('Raw Election Data'!$A$1:$AN$3144,MATCH($C3089&amp;" "&amp;$B3089,'Raw Election Data'!$C$1:$C$3144,0),MATCH('Joined Data'!N$1,'Raw Election Data'!$A$1:$AN$1,0))</f>
        <v>0.21032056293979673</v>
      </c>
      <c r="O3089">
        <f>INDEX('Raw Election Data'!$A$1:$AN$3144,MATCH($C3089&amp;" "&amp;$B3089,'Raw Election Data'!$C$1:$C$3144,0),MATCH('Joined Data'!O$1,'Raw Election Data'!$A$1:$AN$1,0))</f>
        <v>734</v>
      </c>
      <c r="P3089">
        <f>INDEX('Raw Election Data'!$A$1:$AN$3144,MATCH($C3089&amp;" "&amp;$B3089,'Raw Election Data'!$C$1:$C$3144,0),MATCH('Joined Data'!P$1,'Raw Election Data'!$A$1:$AN$1,0))</f>
        <v>-734</v>
      </c>
      <c r="Q3089">
        <f>INDEX('Raw Election Data'!$A$1:$AN$3144,MATCH($C3089&amp;" "&amp;$B3089,'Raw Election Data'!$C$1:$C$3144,0),MATCH('Joined Data'!Q$1,'Raw Election Data'!$A$1:$AN$1,0))</f>
        <v>0.57388584831899925</v>
      </c>
      <c r="R3089">
        <f>INDEX('Raw Election Data'!$A$1:$AN$3144,MATCH($C3089&amp;" "&amp;$B3089,'Raw Election Data'!$C$1:$C$3144,0),MATCH('Joined Data'!R$1,'Raw Election Data'!$A$1:$AN$1,0))</f>
        <v>-0.57388584831899925</v>
      </c>
    </row>
    <row r="3090" spans="1:18" ht="13.5" hidden="1" customHeight="1" x14ac:dyDescent="0.15">
      <c r="A3090" t="s">
        <v>426</v>
      </c>
      <c r="B3090" t="s">
        <v>7511</v>
      </c>
      <c r="C3090" t="str">
        <f>INDEX(FIPS!$A$1:$E$3236,MATCH($F3090,FIPS!$D$1:$D$3236,0),5)</f>
        <v>Milwaukee County</v>
      </c>
      <c r="D3090" t="s">
        <v>427</v>
      </c>
      <c r="E3090" s="15" t="s">
        <v>45</v>
      </c>
      <c r="F3090" t="s">
        <v>7605</v>
      </c>
      <c r="G3090" t="s">
        <v>7755</v>
      </c>
      <c r="H3090" t="str">
        <f>IFERROR(VLOOKUP($G3090,'Team Colors'!$A:$B,2,0),"#c9c9c9")</f>
        <v>#203731</v>
      </c>
      <c r="I3090">
        <f>INDEX('Raw Election Data'!$A$1:$AN$3144,MATCH($C3090&amp;" "&amp;$B3090,'Raw Election Data'!$C$1:$C$3144,0),MATCH('Joined Data'!I$1,'Raw Election Data'!$A$1:$AN$1,0))</f>
        <v>957735</v>
      </c>
      <c r="J3090">
        <f>INDEX('Raw Election Data'!$A$1:$AN$3144,MATCH($C3090&amp;" "&amp;$B3090,'Raw Election Data'!$C$1:$C$3144,0),MATCH('Joined Data'!J$1,'Raw Election Data'!$A$1:$AN$1,0))</f>
        <v>288986</v>
      </c>
      <c r="K3090">
        <f>INDEX('Raw Election Data'!$A$1:$AN$3144,MATCH($C3090&amp;" "&amp;$B3090,'Raw Election Data'!$C$1:$C$3144,0),MATCH('Joined Data'!K$1,'Raw Election Data'!$A$1:$AN$1,0))</f>
        <v>126091</v>
      </c>
      <c r="L3090">
        <f>INDEX('Raw Election Data'!$A$1:$AN$3144,MATCH($C3090&amp;" "&amp;$B3090,'Raw Election Data'!$C$1:$C$3144,0),MATCH('Joined Data'!L$1,'Raw Election Data'!$A$1:$AN$1,0))</f>
        <v>434970</v>
      </c>
      <c r="M3090">
        <f>INDEX('Raw Election Data'!$A$1:$AN$3144,MATCH($C3090&amp;" "&amp;$B3090,'Raw Election Data'!$C$1:$C$3144,0),MATCH('Joined Data'!M$1,'Raw Election Data'!$A$1:$AN$1,0))</f>
        <v>0.66438145159436279</v>
      </c>
      <c r="N3090">
        <f>INDEX('Raw Election Data'!$A$1:$AN$3144,MATCH($C3090&amp;" "&amp;$B3090,'Raw Election Data'!$C$1:$C$3144,0),MATCH('Joined Data'!N$1,'Raw Election Data'!$A$1:$AN$1,0))</f>
        <v>0.28988435984090855</v>
      </c>
      <c r="O3090">
        <f>INDEX('Raw Election Data'!$A$1:$AN$3144,MATCH($C3090&amp;" "&amp;$B3090,'Raw Election Data'!$C$1:$C$3144,0),MATCH('Joined Data'!O$1,'Raw Election Data'!$A$1:$AN$1,0))</f>
        <v>162895</v>
      </c>
      <c r="P3090">
        <f>INDEX('Raw Election Data'!$A$1:$AN$3144,MATCH($C3090&amp;" "&amp;$B3090,'Raw Election Data'!$C$1:$C$3144,0),MATCH('Joined Data'!P$1,'Raw Election Data'!$A$1:$AN$1,0))</f>
        <v>-162895</v>
      </c>
      <c r="Q3090">
        <f>INDEX('Raw Election Data'!$A$1:$AN$3144,MATCH($C3090&amp;" "&amp;$B3090,'Raw Election Data'!$C$1:$C$3144,0),MATCH('Joined Data'!Q$1,'Raw Election Data'!$A$1:$AN$1,0))</f>
        <v>0.37449709175345425</v>
      </c>
      <c r="R3090">
        <f>INDEX('Raw Election Data'!$A$1:$AN$3144,MATCH($C3090&amp;" "&amp;$B3090,'Raw Election Data'!$C$1:$C$3144,0),MATCH('Joined Data'!R$1,'Raw Election Data'!$A$1:$AN$1,0))</f>
        <v>-0.37449709175345425</v>
      </c>
    </row>
    <row r="3091" spans="1:18" ht="13.5" hidden="1" customHeight="1" x14ac:dyDescent="0.15">
      <c r="A3091" t="s">
        <v>426</v>
      </c>
      <c r="B3091" t="s">
        <v>7511</v>
      </c>
      <c r="C3091" t="str">
        <f>INDEX(FIPS!$A$1:$E$3236,MATCH($F3091,FIPS!$D$1:$D$3236,0),5)</f>
        <v>Monroe County</v>
      </c>
      <c r="D3091" t="s">
        <v>427</v>
      </c>
      <c r="E3091" s="15" t="s">
        <v>46</v>
      </c>
      <c r="F3091" t="s">
        <v>7608</v>
      </c>
      <c r="G3091" t="s">
        <v>7755</v>
      </c>
      <c r="H3091" t="str">
        <f>IFERROR(VLOOKUP($G3091,'Team Colors'!$A:$B,2,0),"#c9c9c9")</f>
        <v>#203731</v>
      </c>
      <c r="I3091">
        <f>INDEX('Raw Election Data'!$A$1:$AN$3144,MATCH($C3091&amp;" "&amp;$B3091,'Raw Election Data'!$C$1:$C$3144,0),MATCH('Joined Data'!I$1,'Raw Election Data'!$A$1:$AN$1,0))</f>
        <v>45549</v>
      </c>
      <c r="J3091">
        <f>INDEX('Raw Election Data'!$A$1:$AN$3144,MATCH($C3091&amp;" "&amp;$B3091,'Raw Election Data'!$C$1:$C$3144,0),MATCH('Joined Data'!J$1,'Raw Election Data'!$A$1:$AN$1,0))</f>
        <v>7047</v>
      </c>
      <c r="K3091">
        <f>INDEX('Raw Election Data'!$A$1:$AN$3144,MATCH($C3091&amp;" "&amp;$B3091,'Raw Election Data'!$C$1:$C$3144,0),MATCH('Joined Data'!K$1,'Raw Election Data'!$A$1:$AN$1,0))</f>
        <v>11442</v>
      </c>
      <c r="L3091">
        <f>INDEX('Raw Election Data'!$A$1:$AN$3144,MATCH($C3091&amp;" "&amp;$B3091,'Raw Election Data'!$C$1:$C$3144,0),MATCH('Joined Data'!L$1,'Raw Election Data'!$A$1:$AN$1,0))</f>
        <v>19554</v>
      </c>
      <c r="M3091">
        <f>INDEX('Raw Election Data'!$A$1:$AN$3144,MATCH($C3091&amp;" "&amp;$B3091,'Raw Election Data'!$C$1:$C$3144,0),MATCH('Joined Data'!M$1,'Raw Election Data'!$A$1:$AN$1,0))</f>
        <v>0.36038662166308683</v>
      </c>
      <c r="N3091">
        <f>INDEX('Raw Election Data'!$A$1:$AN$3144,MATCH($C3091&amp;" "&amp;$B3091,'Raw Election Data'!$C$1:$C$3144,0),MATCH('Joined Data'!N$1,'Raw Election Data'!$A$1:$AN$1,0))</f>
        <v>0.58514881865602941</v>
      </c>
      <c r="O3091">
        <f>INDEX('Raw Election Data'!$A$1:$AN$3144,MATCH($C3091&amp;" "&amp;$B3091,'Raw Election Data'!$C$1:$C$3144,0),MATCH('Joined Data'!O$1,'Raw Election Data'!$A$1:$AN$1,0))</f>
        <v>-4395</v>
      </c>
      <c r="P3091">
        <f>INDEX('Raw Election Data'!$A$1:$AN$3144,MATCH($C3091&amp;" "&amp;$B3091,'Raw Election Data'!$C$1:$C$3144,0),MATCH('Joined Data'!P$1,'Raw Election Data'!$A$1:$AN$1,0))</f>
        <v>4395</v>
      </c>
      <c r="Q3091">
        <f>INDEX('Raw Election Data'!$A$1:$AN$3144,MATCH($C3091&amp;" "&amp;$B3091,'Raw Election Data'!$C$1:$C$3144,0),MATCH('Joined Data'!Q$1,'Raw Election Data'!$A$1:$AN$1,0))</f>
        <v>-0.22476219699294259</v>
      </c>
      <c r="R3091">
        <f>INDEX('Raw Election Data'!$A$1:$AN$3144,MATCH($C3091&amp;" "&amp;$B3091,'Raw Election Data'!$C$1:$C$3144,0),MATCH('Joined Data'!R$1,'Raw Election Data'!$A$1:$AN$1,0))</f>
        <v>0.22476219699294259</v>
      </c>
    </row>
    <row r="3092" spans="1:18" ht="13.5" hidden="1" customHeight="1" x14ac:dyDescent="0.15">
      <c r="A3092" t="s">
        <v>426</v>
      </c>
      <c r="B3092" t="s">
        <v>7511</v>
      </c>
      <c r="C3092" t="str">
        <f>INDEX(FIPS!$A$1:$E$3236,MATCH($F3092,FIPS!$D$1:$D$3236,0),5)</f>
        <v>Oconto County</v>
      </c>
      <c r="D3092" t="s">
        <v>427</v>
      </c>
      <c r="E3092" s="15" t="s">
        <v>47</v>
      </c>
      <c r="F3092" t="s">
        <v>7610</v>
      </c>
      <c r="G3092" t="s">
        <v>7755</v>
      </c>
      <c r="H3092" t="str">
        <f>IFERROR(VLOOKUP($G3092,'Team Colors'!$A:$B,2,0),"#c9c9c9")</f>
        <v>#203731</v>
      </c>
      <c r="I3092">
        <f>INDEX('Raw Election Data'!$A$1:$AN$3144,MATCH($C3092&amp;" "&amp;$B3092,'Raw Election Data'!$C$1:$C$3144,0),MATCH('Joined Data'!I$1,'Raw Election Data'!$A$1:$AN$1,0))</f>
        <v>37435</v>
      </c>
      <c r="J3092">
        <f>INDEX('Raw Election Data'!$A$1:$AN$3144,MATCH($C3092&amp;" "&amp;$B3092,'Raw Election Data'!$C$1:$C$3144,0),MATCH('Joined Data'!J$1,'Raw Election Data'!$A$1:$AN$1,0))</f>
        <v>5886</v>
      </c>
      <c r="K3092">
        <f>INDEX('Raw Election Data'!$A$1:$AN$3144,MATCH($C3092&amp;" "&amp;$B3092,'Raw Election Data'!$C$1:$C$3144,0),MATCH('Joined Data'!K$1,'Raw Election Data'!$A$1:$AN$1,0))</f>
        <v>13255</v>
      </c>
      <c r="L3092">
        <f>INDEX('Raw Election Data'!$A$1:$AN$3144,MATCH($C3092&amp;" "&amp;$B3092,'Raw Election Data'!$C$1:$C$3144,0),MATCH('Joined Data'!L$1,'Raw Election Data'!$A$1:$AN$1,0))</f>
        <v>19924</v>
      </c>
      <c r="M3092">
        <f>INDEX('Raw Election Data'!$A$1:$AN$3144,MATCH($C3092&amp;" "&amp;$B3092,'Raw Election Data'!$C$1:$C$3144,0),MATCH('Joined Data'!M$1,'Raw Election Data'!$A$1:$AN$1,0))</f>
        <v>0.29542260590242925</v>
      </c>
      <c r="N3092">
        <f>INDEX('Raw Election Data'!$A$1:$AN$3144,MATCH($C3092&amp;" "&amp;$B3092,'Raw Election Data'!$C$1:$C$3144,0),MATCH('Joined Data'!N$1,'Raw Election Data'!$A$1:$AN$1,0))</f>
        <v>0.6652780566151375</v>
      </c>
      <c r="O3092">
        <f>INDEX('Raw Election Data'!$A$1:$AN$3144,MATCH($C3092&amp;" "&amp;$B3092,'Raw Election Data'!$C$1:$C$3144,0),MATCH('Joined Data'!O$1,'Raw Election Data'!$A$1:$AN$1,0))</f>
        <v>-7369</v>
      </c>
      <c r="P3092">
        <f>INDEX('Raw Election Data'!$A$1:$AN$3144,MATCH($C3092&amp;" "&amp;$B3092,'Raw Election Data'!$C$1:$C$3144,0),MATCH('Joined Data'!P$1,'Raw Election Data'!$A$1:$AN$1,0))</f>
        <v>7369</v>
      </c>
      <c r="Q3092">
        <f>INDEX('Raw Election Data'!$A$1:$AN$3144,MATCH($C3092&amp;" "&amp;$B3092,'Raw Election Data'!$C$1:$C$3144,0),MATCH('Joined Data'!Q$1,'Raw Election Data'!$A$1:$AN$1,0))</f>
        <v>-0.36985545071270826</v>
      </c>
      <c r="R3092">
        <f>INDEX('Raw Election Data'!$A$1:$AN$3144,MATCH($C3092&amp;" "&amp;$B3092,'Raw Election Data'!$C$1:$C$3144,0),MATCH('Joined Data'!R$1,'Raw Election Data'!$A$1:$AN$1,0))</f>
        <v>0.36985545071270826</v>
      </c>
    </row>
    <row r="3093" spans="1:18" ht="13.5" hidden="1" customHeight="1" x14ac:dyDescent="0.15">
      <c r="A3093" t="s">
        <v>426</v>
      </c>
      <c r="B3093" t="s">
        <v>7511</v>
      </c>
      <c r="C3093" t="str">
        <f>INDEX(FIPS!$A$1:$E$3236,MATCH($F3093,FIPS!$D$1:$D$3236,0),5)</f>
        <v>Oneida County</v>
      </c>
      <c r="D3093" t="s">
        <v>427</v>
      </c>
      <c r="E3093" s="15" t="s">
        <v>48</v>
      </c>
      <c r="F3093" t="s">
        <v>7611</v>
      </c>
      <c r="G3093" t="s">
        <v>7755</v>
      </c>
      <c r="H3093" t="str">
        <f>IFERROR(VLOOKUP($G3093,'Team Colors'!$A:$B,2,0),"#c9c9c9")</f>
        <v>#203731</v>
      </c>
      <c r="I3093">
        <f>INDEX('Raw Election Data'!$A$1:$AN$3144,MATCH($C3093&amp;" "&amp;$B3093,'Raw Election Data'!$C$1:$C$3144,0),MATCH('Joined Data'!I$1,'Raw Election Data'!$A$1:$AN$1,0))</f>
        <v>35567</v>
      </c>
      <c r="J3093">
        <f>INDEX('Raw Election Data'!$A$1:$AN$3144,MATCH($C3093&amp;" "&amp;$B3093,'Raw Election Data'!$C$1:$C$3144,0),MATCH('Joined Data'!J$1,'Raw Election Data'!$A$1:$AN$1,0))</f>
        <v>8103</v>
      </c>
      <c r="K3093">
        <f>INDEX('Raw Election Data'!$A$1:$AN$3144,MATCH($C3093&amp;" "&amp;$B3093,'Raw Election Data'!$C$1:$C$3144,0),MATCH('Joined Data'!K$1,'Raw Election Data'!$A$1:$AN$1,0))</f>
        <v>11677</v>
      </c>
      <c r="L3093">
        <f>INDEX('Raw Election Data'!$A$1:$AN$3144,MATCH($C3093&amp;" "&amp;$B3093,'Raw Election Data'!$C$1:$C$3144,0),MATCH('Joined Data'!L$1,'Raw Election Data'!$A$1:$AN$1,0))</f>
        <v>20837</v>
      </c>
      <c r="M3093">
        <f>INDEX('Raw Election Data'!$A$1:$AN$3144,MATCH($C3093&amp;" "&amp;$B3093,'Raw Election Data'!$C$1:$C$3144,0),MATCH('Joined Data'!M$1,'Raw Election Data'!$A$1:$AN$1,0))</f>
        <v>0.38887555790180928</v>
      </c>
      <c r="N3093">
        <f>INDEX('Raw Election Data'!$A$1:$AN$3144,MATCH($C3093&amp;" "&amp;$B3093,'Raw Election Data'!$C$1:$C$3144,0),MATCH('Joined Data'!N$1,'Raw Election Data'!$A$1:$AN$1,0))</f>
        <v>0.56039737006286894</v>
      </c>
      <c r="O3093">
        <f>INDEX('Raw Election Data'!$A$1:$AN$3144,MATCH($C3093&amp;" "&amp;$B3093,'Raw Election Data'!$C$1:$C$3144,0),MATCH('Joined Data'!O$1,'Raw Election Data'!$A$1:$AN$1,0))</f>
        <v>-3574</v>
      </c>
      <c r="P3093">
        <f>INDEX('Raw Election Data'!$A$1:$AN$3144,MATCH($C3093&amp;" "&amp;$B3093,'Raw Election Data'!$C$1:$C$3144,0),MATCH('Joined Data'!P$1,'Raw Election Data'!$A$1:$AN$1,0))</f>
        <v>3574</v>
      </c>
      <c r="Q3093">
        <f>INDEX('Raw Election Data'!$A$1:$AN$3144,MATCH($C3093&amp;" "&amp;$B3093,'Raw Election Data'!$C$1:$C$3144,0),MATCH('Joined Data'!Q$1,'Raw Election Data'!$A$1:$AN$1,0))</f>
        <v>-0.17152181216105966</v>
      </c>
      <c r="R3093">
        <f>INDEX('Raw Election Data'!$A$1:$AN$3144,MATCH($C3093&amp;" "&amp;$B3093,'Raw Election Data'!$C$1:$C$3144,0),MATCH('Joined Data'!R$1,'Raw Election Data'!$A$1:$AN$1,0))</f>
        <v>0.17152181216105966</v>
      </c>
    </row>
    <row r="3094" spans="1:18" ht="13.5" hidden="1" customHeight="1" x14ac:dyDescent="0.15">
      <c r="A3094" t="s">
        <v>426</v>
      </c>
      <c r="B3094" t="s">
        <v>7511</v>
      </c>
      <c r="C3094" t="str">
        <f>INDEX(FIPS!$A$1:$E$3236,MATCH($F3094,FIPS!$D$1:$D$3236,0),5)</f>
        <v>Outagamie County</v>
      </c>
      <c r="D3094" t="s">
        <v>427</v>
      </c>
      <c r="E3094" s="15" t="s">
        <v>49</v>
      </c>
      <c r="F3094" t="s">
        <v>7613</v>
      </c>
      <c r="G3094" t="s">
        <v>7755</v>
      </c>
      <c r="H3094" t="str">
        <f>IFERROR(VLOOKUP($G3094,'Team Colors'!$A:$B,2,0),"#c9c9c9")</f>
        <v>#203731</v>
      </c>
      <c r="I3094">
        <f>INDEX('Raw Election Data'!$A$1:$AN$3144,MATCH($C3094&amp;" "&amp;$B3094,'Raw Election Data'!$C$1:$C$3144,0),MATCH('Joined Data'!I$1,'Raw Election Data'!$A$1:$AN$1,0))</f>
        <v>183245</v>
      </c>
      <c r="J3094">
        <f>INDEX('Raw Election Data'!$A$1:$AN$3144,MATCH($C3094&amp;" "&amp;$B3094,'Raw Election Data'!$C$1:$C$3144,0),MATCH('Joined Data'!J$1,'Raw Election Data'!$A$1:$AN$1,0))</f>
        <v>38117</v>
      </c>
      <c r="K3094">
        <f>INDEX('Raw Election Data'!$A$1:$AN$3144,MATCH($C3094&amp;" "&amp;$B3094,'Raw Election Data'!$C$1:$C$3144,0),MATCH('Joined Data'!K$1,'Raw Election Data'!$A$1:$AN$1,0))</f>
        <v>51579</v>
      </c>
      <c r="L3094">
        <f>INDEX('Raw Election Data'!$A$1:$AN$3144,MATCH($C3094&amp;" "&amp;$B3094,'Raw Election Data'!$C$1:$C$3144,0),MATCH('Joined Data'!L$1,'Raw Election Data'!$A$1:$AN$1,0))</f>
        <v>95162</v>
      </c>
      <c r="M3094">
        <f>INDEX('Raw Election Data'!$A$1:$AN$3144,MATCH($C3094&amp;" "&amp;$B3094,'Raw Election Data'!$C$1:$C$3144,0),MATCH('Joined Data'!M$1,'Raw Election Data'!$A$1:$AN$1,0))</f>
        <v>0.40054853828208736</v>
      </c>
      <c r="N3094">
        <f>INDEX('Raw Election Data'!$A$1:$AN$3144,MATCH($C3094&amp;" "&amp;$B3094,'Raw Election Data'!$C$1:$C$3144,0),MATCH('Joined Data'!N$1,'Raw Election Data'!$A$1:$AN$1,0))</f>
        <v>0.54201256804186548</v>
      </c>
      <c r="O3094">
        <f>INDEX('Raw Election Data'!$A$1:$AN$3144,MATCH($C3094&amp;" "&amp;$B3094,'Raw Election Data'!$C$1:$C$3144,0),MATCH('Joined Data'!O$1,'Raw Election Data'!$A$1:$AN$1,0))</f>
        <v>-13462</v>
      </c>
      <c r="P3094">
        <f>INDEX('Raw Election Data'!$A$1:$AN$3144,MATCH($C3094&amp;" "&amp;$B3094,'Raw Election Data'!$C$1:$C$3144,0),MATCH('Joined Data'!P$1,'Raw Election Data'!$A$1:$AN$1,0))</f>
        <v>13462</v>
      </c>
      <c r="Q3094">
        <f>INDEX('Raw Election Data'!$A$1:$AN$3144,MATCH($C3094&amp;" "&amp;$B3094,'Raw Election Data'!$C$1:$C$3144,0),MATCH('Joined Data'!Q$1,'Raw Election Data'!$A$1:$AN$1,0))</f>
        <v>-0.14146402975977812</v>
      </c>
      <c r="R3094">
        <f>INDEX('Raw Election Data'!$A$1:$AN$3144,MATCH($C3094&amp;" "&amp;$B3094,'Raw Election Data'!$C$1:$C$3144,0),MATCH('Joined Data'!R$1,'Raw Election Data'!$A$1:$AN$1,0))</f>
        <v>0.14146402975977812</v>
      </c>
    </row>
    <row r="3095" spans="1:18" ht="13.5" hidden="1" customHeight="1" x14ac:dyDescent="0.15">
      <c r="A3095" t="s">
        <v>426</v>
      </c>
      <c r="B3095" t="s">
        <v>7511</v>
      </c>
      <c r="C3095" t="str">
        <f>INDEX(FIPS!$A$1:$E$3236,MATCH($F3095,FIPS!$D$1:$D$3236,0),5)</f>
        <v>Ozaukee County</v>
      </c>
      <c r="D3095" t="s">
        <v>427</v>
      </c>
      <c r="E3095" s="15" t="s">
        <v>50</v>
      </c>
      <c r="F3095" t="s">
        <v>7615</v>
      </c>
      <c r="G3095" t="s">
        <v>7755</v>
      </c>
      <c r="H3095" t="str">
        <f>IFERROR(VLOOKUP($G3095,'Team Colors'!$A:$B,2,0),"#c9c9c9")</f>
        <v>#203731</v>
      </c>
      <c r="I3095">
        <f>INDEX('Raw Election Data'!$A$1:$AN$3144,MATCH($C3095&amp;" "&amp;$B3095,'Raw Election Data'!$C$1:$C$3144,0),MATCH('Joined Data'!I$1,'Raw Election Data'!$A$1:$AN$1,0))</f>
        <v>87850</v>
      </c>
      <c r="J3095">
        <f>INDEX('Raw Election Data'!$A$1:$AN$3144,MATCH($C3095&amp;" "&amp;$B3095,'Raw Election Data'!$C$1:$C$3144,0),MATCH('Joined Data'!J$1,'Raw Election Data'!$A$1:$AN$1,0))</f>
        <v>20167</v>
      </c>
      <c r="K3095">
        <f>INDEX('Raw Election Data'!$A$1:$AN$3144,MATCH($C3095&amp;" "&amp;$B3095,'Raw Election Data'!$C$1:$C$3144,0),MATCH('Joined Data'!K$1,'Raw Election Data'!$A$1:$AN$1,0))</f>
        <v>30458</v>
      </c>
      <c r="L3095">
        <f>INDEX('Raw Election Data'!$A$1:$AN$3144,MATCH($C3095&amp;" "&amp;$B3095,'Raw Election Data'!$C$1:$C$3144,0),MATCH('Joined Data'!L$1,'Raw Election Data'!$A$1:$AN$1,0))</f>
        <v>53368</v>
      </c>
      <c r="M3095">
        <f>INDEX('Raw Election Data'!$A$1:$AN$3144,MATCH($C3095&amp;" "&amp;$B3095,'Raw Election Data'!$C$1:$C$3144,0),MATCH('Joined Data'!M$1,'Raw Election Data'!$A$1:$AN$1,0))</f>
        <v>0.37788562434417627</v>
      </c>
      <c r="N3095">
        <f>INDEX('Raw Election Data'!$A$1:$AN$3144,MATCH($C3095&amp;" "&amp;$B3095,'Raw Election Data'!$C$1:$C$3144,0),MATCH('Joined Data'!N$1,'Raw Election Data'!$A$1:$AN$1,0))</f>
        <v>0.57071653425273572</v>
      </c>
      <c r="O3095">
        <f>INDEX('Raw Election Data'!$A$1:$AN$3144,MATCH($C3095&amp;" "&amp;$B3095,'Raw Election Data'!$C$1:$C$3144,0),MATCH('Joined Data'!O$1,'Raw Election Data'!$A$1:$AN$1,0))</f>
        <v>-10291</v>
      </c>
      <c r="P3095">
        <f>INDEX('Raw Election Data'!$A$1:$AN$3144,MATCH($C3095&amp;" "&amp;$B3095,'Raw Election Data'!$C$1:$C$3144,0),MATCH('Joined Data'!P$1,'Raw Election Data'!$A$1:$AN$1,0))</f>
        <v>10291</v>
      </c>
      <c r="Q3095">
        <f>INDEX('Raw Election Data'!$A$1:$AN$3144,MATCH($C3095&amp;" "&amp;$B3095,'Raw Election Data'!$C$1:$C$3144,0),MATCH('Joined Data'!Q$1,'Raw Election Data'!$A$1:$AN$1,0))</f>
        <v>-0.19283090990855944</v>
      </c>
      <c r="R3095">
        <f>INDEX('Raw Election Data'!$A$1:$AN$3144,MATCH($C3095&amp;" "&amp;$B3095,'Raw Election Data'!$C$1:$C$3144,0),MATCH('Joined Data'!R$1,'Raw Election Data'!$A$1:$AN$1,0))</f>
        <v>0.19283090990855944</v>
      </c>
    </row>
    <row r="3096" spans="1:18" ht="13.5" hidden="1" customHeight="1" x14ac:dyDescent="0.15">
      <c r="A3096" t="s">
        <v>426</v>
      </c>
      <c r="B3096" t="s">
        <v>7511</v>
      </c>
      <c r="C3096" t="str">
        <f>INDEX(FIPS!$A$1:$E$3236,MATCH($F3096,FIPS!$D$1:$D$3236,0),5)</f>
        <v>Pepin County</v>
      </c>
      <c r="D3096" t="s">
        <v>427</v>
      </c>
      <c r="E3096" s="15" t="s">
        <v>51</v>
      </c>
      <c r="F3096" t="s">
        <v>7617</v>
      </c>
      <c r="G3096" t="s">
        <v>7755</v>
      </c>
      <c r="H3096" t="str">
        <f>IFERROR(VLOOKUP($G3096,'Team Colors'!$A:$B,2,0),"#c9c9c9")</f>
        <v>#203731</v>
      </c>
      <c r="I3096">
        <f>INDEX('Raw Election Data'!$A$1:$AN$3144,MATCH($C3096&amp;" "&amp;$B3096,'Raw Election Data'!$C$1:$C$3144,0),MATCH('Joined Data'!I$1,'Raw Election Data'!$A$1:$AN$1,0))</f>
        <v>7290</v>
      </c>
      <c r="J3096">
        <f>INDEX('Raw Election Data'!$A$1:$AN$3144,MATCH($C3096&amp;" "&amp;$B3096,'Raw Election Data'!$C$1:$C$3144,0),MATCH('Joined Data'!J$1,'Raw Election Data'!$A$1:$AN$1,0))</f>
        <v>1345</v>
      </c>
      <c r="K3096">
        <f>INDEX('Raw Election Data'!$A$1:$AN$3144,MATCH($C3096&amp;" "&amp;$B3096,'Raw Election Data'!$C$1:$C$3144,0),MATCH('Joined Data'!K$1,'Raw Election Data'!$A$1:$AN$1,0))</f>
        <v>2228</v>
      </c>
      <c r="L3096">
        <f>INDEX('Raw Election Data'!$A$1:$AN$3144,MATCH($C3096&amp;" "&amp;$B3096,'Raw Election Data'!$C$1:$C$3144,0),MATCH('Joined Data'!L$1,'Raw Election Data'!$A$1:$AN$1,0))</f>
        <v>3746</v>
      </c>
      <c r="M3096">
        <f>INDEX('Raw Election Data'!$A$1:$AN$3144,MATCH($C3096&amp;" "&amp;$B3096,'Raw Election Data'!$C$1:$C$3144,0),MATCH('Joined Data'!M$1,'Raw Election Data'!$A$1:$AN$1,0))</f>
        <v>0.35904965296316071</v>
      </c>
      <c r="N3096">
        <f>INDEX('Raw Election Data'!$A$1:$AN$3144,MATCH($C3096&amp;" "&amp;$B3096,'Raw Election Data'!$C$1:$C$3144,0),MATCH('Joined Data'!N$1,'Raw Election Data'!$A$1:$AN$1,0))</f>
        <v>0.59476775226908707</v>
      </c>
      <c r="O3096">
        <f>INDEX('Raw Election Data'!$A$1:$AN$3144,MATCH($C3096&amp;" "&amp;$B3096,'Raw Election Data'!$C$1:$C$3144,0),MATCH('Joined Data'!O$1,'Raw Election Data'!$A$1:$AN$1,0))</f>
        <v>-883</v>
      </c>
      <c r="P3096">
        <f>INDEX('Raw Election Data'!$A$1:$AN$3144,MATCH($C3096&amp;" "&amp;$B3096,'Raw Election Data'!$C$1:$C$3144,0),MATCH('Joined Data'!P$1,'Raw Election Data'!$A$1:$AN$1,0))</f>
        <v>883</v>
      </c>
      <c r="Q3096">
        <f>INDEX('Raw Election Data'!$A$1:$AN$3144,MATCH($C3096&amp;" "&amp;$B3096,'Raw Election Data'!$C$1:$C$3144,0),MATCH('Joined Data'!Q$1,'Raw Election Data'!$A$1:$AN$1,0))</f>
        <v>-0.23571809930592635</v>
      </c>
      <c r="R3096">
        <f>INDEX('Raw Election Data'!$A$1:$AN$3144,MATCH($C3096&amp;" "&amp;$B3096,'Raw Election Data'!$C$1:$C$3144,0),MATCH('Joined Data'!R$1,'Raw Election Data'!$A$1:$AN$1,0))</f>
        <v>0.23571809930592635</v>
      </c>
    </row>
    <row r="3097" spans="1:18" ht="13.5" hidden="1" customHeight="1" x14ac:dyDescent="0.15">
      <c r="A3097" t="s">
        <v>426</v>
      </c>
      <c r="B3097" t="s">
        <v>7511</v>
      </c>
      <c r="C3097" t="str">
        <f>INDEX(FIPS!$A$1:$E$3236,MATCH($F3097,FIPS!$D$1:$D$3236,0),5)</f>
        <v>Pierce County</v>
      </c>
      <c r="D3097" t="s">
        <v>427</v>
      </c>
      <c r="E3097" s="15" t="s">
        <v>52</v>
      </c>
      <c r="F3097" t="s">
        <v>7618</v>
      </c>
      <c r="G3097" t="s">
        <v>7755</v>
      </c>
      <c r="H3097" t="str">
        <f>IFERROR(VLOOKUP($G3097,'Team Colors'!$A:$B,2,0),"#c9c9c9")</f>
        <v>#203731</v>
      </c>
      <c r="I3097">
        <f>INDEX('Raw Election Data'!$A$1:$AN$3144,MATCH($C3097&amp;" "&amp;$B3097,'Raw Election Data'!$C$1:$C$3144,0),MATCH('Joined Data'!I$1,'Raw Election Data'!$A$1:$AN$1,0))</f>
        <v>40889</v>
      </c>
      <c r="J3097">
        <f>INDEX('Raw Election Data'!$A$1:$AN$3144,MATCH($C3097&amp;" "&amp;$B3097,'Raw Election Data'!$C$1:$C$3144,0),MATCH('Joined Data'!J$1,'Raw Election Data'!$A$1:$AN$1,0))</f>
        <v>8380</v>
      </c>
      <c r="K3097">
        <f>INDEX('Raw Election Data'!$A$1:$AN$3144,MATCH($C3097&amp;" "&amp;$B3097,'Raw Election Data'!$C$1:$C$3144,0),MATCH('Joined Data'!K$1,'Raw Election Data'!$A$1:$AN$1,0))</f>
        <v>11260</v>
      </c>
      <c r="L3097">
        <f>INDEX('Raw Election Data'!$A$1:$AN$3144,MATCH($C3097&amp;" "&amp;$B3097,'Raw Election Data'!$C$1:$C$3144,0),MATCH('Joined Data'!L$1,'Raw Election Data'!$A$1:$AN$1,0))</f>
        <v>21089</v>
      </c>
      <c r="M3097">
        <f>INDEX('Raw Election Data'!$A$1:$AN$3144,MATCH($C3097&amp;" "&amp;$B3097,'Raw Election Data'!$C$1:$C$3144,0),MATCH('Joined Data'!M$1,'Raw Election Data'!$A$1:$AN$1,0))</f>
        <v>0.39736355445967092</v>
      </c>
      <c r="N3097">
        <f>INDEX('Raw Election Data'!$A$1:$AN$3144,MATCH($C3097&amp;" "&amp;$B3097,'Raw Election Data'!$C$1:$C$3144,0),MATCH('Joined Data'!N$1,'Raw Election Data'!$A$1:$AN$1,0))</f>
        <v>0.53392764000189674</v>
      </c>
      <c r="O3097">
        <f>INDEX('Raw Election Data'!$A$1:$AN$3144,MATCH($C3097&amp;" "&amp;$B3097,'Raw Election Data'!$C$1:$C$3144,0),MATCH('Joined Data'!O$1,'Raw Election Data'!$A$1:$AN$1,0))</f>
        <v>-2880</v>
      </c>
      <c r="P3097">
        <f>INDEX('Raw Election Data'!$A$1:$AN$3144,MATCH($C3097&amp;" "&amp;$B3097,'Raw Election Data'!$C$1:$C$3144,0),MATCH('Joined Data'!P$1,'Raw Election Data'!$A$1:$AN$1,0))</f>
        <v>2880</v>
      </c>
      <c r="Q3097">
        <f>INDEX('Raw Election Data'!$A$1:$AN$3144,MATCH($C3097&amp;" "&amp;$B3097,'Raw Election Data'!$C$1:$C$3144,0),MATCH('Joined Data'!Q$1,'Raw Election Data'!$A$1:$AN$1,0))</f>
        <v>-0.13656408554222582</v>
      </c>
      <c r="R3097">
        <f>INDEX('Raw Election Data'!$A$1:$AN$3144,MATCH($C3097&amp;" "&amp;$B3097,'Raw Election Data'!$C$1:$C$3144,0),MATCH('Joined Data'!R$1,'Raw Election Data'!$A$1:$AN$1,0))</f>
        <v>0.13656408554222582</v>
      </c>
    </row>
    <row r="3098" spans="1:18" ht="13.5" hidden="1" customHeight="1" x14ac:dyDescent="0.15">
      <c r="A3098" t="s">
        <v>426</v>
      </c>
      <c r="B3098" t="s">
        <v>7511</v>
      </c>
      <c r="C3098" t="str">
        <f>INDEX(FIPS!$A$1:$E$3236,MATCH($F3098,FIPS!$D$1:$D$3236,0),5)</f>
        <v>Polk County</v>
      </c>
      <c r="D3098" t="s">
        <v>427</v>
      </c>
      <c r="E3098" s="15" t="s">
        <v>53</v>
      </c>
      <c r="F3098" t="s">
        <v>7619</v>
      </c>
      <c r="G3098" t="s">
        <v>7755</v>
      </c>
      <c r="H3098" t="str">
        <f>IFERROR(VLOOKUP($G3098,'Team Colors'!$A:$B,2,0),"#c9c9c9")</f>
        <v>#203731</v>
      </c>
      <c r="I3098">
        <f>INDEX('Raw Election Data'!$A$1:$AN$3144,MATCH($C3098&amp;" "&amp;$B3098,'Raw Election Data'!$C$1:$C$3144,0),MATCH('Joined Data'!I$1,'Raw Election Data'!$A$1:$AN$1,0))</f>
        <v>43441</v>
      </c>
      <c r="J3098">
        <f>INDEX('Raw Election Data'!$A$1:$AN$3144,MATCH($C3098&amp;" "&amp;$B3098,'Raw Election Data'!$C$1:$C$3144,0),MATCH('Joined Data'!J$1,'Raw Election Data'!$A$1:$AN$1,0))</f>
        <v>7568</v>
      </c>
      <c r="K3098">
        <f>INDEX('Raw Election Data'!$A$1:$AN$3144,MATCH($C3098&amp;" "&amp;$B3098,'Raw Election Data'!$C$1:$C$3144,0),MATCH('Joined Data'!K$1,'Raw Election Data'!$A$1:$AN$1,0))</f>
        <v>13864</v>
      </c>
      <c r="L3098">
        <f>INDEX('Raw Election Data'!$A$1:$AN$3144,MATCH($C3098&amp;" "&amp;$B3098,'Raw Election Data'!$C$1:$C$3144,0),MATCH('Joined Data'!L$1,'Raw Election Data'!$A$1:$AN$1,0))</f>
        <v>22691</v>
      </c>
      <c r="M3098">
        <f>INDEX('Raw Election Data'!$A$1:$AN$3144,MATCH($C3098&amp;" "&amp;$B3098,'Raw Election Data'!$C$1:$C$3144,0),MATCH('Joined Data'!M$1,'Raw Election Data'!$A$1:$AN$1,0))</f>
        <v>0.33352430479044554</v>
      </c>
      <c r="N3098">
        <f>INDEX('Raw Election Data'!$A$1:$AN$3144,MATCH($C3098&amp;" "&amp;$B3098,'Raw Election Data'!$C$1:$C$3144,0),MATCH('Joined Data'!N$1,'Raw Election Data'!$A$1:$AN$1,0))</f>
        <v>0.61099114186241243</v>
      </c>
      <c r="O3098">
        <f>INDEX('Raw Election Data'!$A$1:$AN$3144,MATCH($C3098&amp;" "&amp;$B3098,'Raw Election Data'!$C$1:$C$3144,0),MATCH('Joined Data'!O$1,'Raw Election Data'!$A$1:$AN$1,0))</f>
        <v>-6296</v>
      </c>
      <c r="P3098">
        <f>INDEX('Raw Election Data'!$A$1:$AN$3144,MATCH($C3098&amp;" "&amp;$B3098,'Raw Election Data'!$C$1:$C$3144,0),MATCH('Joined Data'!P$1,'Raw Election Data'!$A$1:$AN$1,0))</f>
        <v>6296</v>
      </c>
      <c r="Q3098">
        <f>INDEX('Raw Election Data'!$A$1:$AN$3144,MATCH($C3098&amp;" "&amp;$B3098,'Raw Election Data'!$C$1:$C$3144,0),MATCH('Joined Data'!Q$1,'Raw Election Data'!$A$1:$AN$1,0))</f>
        <v>-0.2774668370719669</v>
      </c>
      <c r="R3098">
        <f>INDEX('Raw Election Data'!$A$1:$AN$3144,MATCH($C3098&amp;" "&amp;$B3098,'Raw Election Data'!$C$1:$C$3144,0),MATCH('Joined Data'!R$1,'Raw Election Data'!$A$1:$AN$1,0))</f>
        <v>0.2774668370719669</v>
      </c>
    </row>
    <row r="3099" spans="1:18" ht="13.5" hidden="1" customHeight="1" x14ac:dyDescent="0.15">
      <c r="A3099" t="s">
        <v>426</v>
      </c>
      <c r="B3099" t="s">
        <v>7511</v>
      </c>
      <c r="C3099" t="str">
        <f>INDEX(FIPS!$A$1:$E$3236,MATCH($F3099,FIPS!$D$1:$D$3236,0),5)</f>
        <v>Portage County</v>
      </c>
      <c r="D3099" t="s">
        <v>427</v>
      </c>
      <c r="E3099" s="15" t="s">
        <v>54</v>
      </c>
      <c r="F3099" t="s">
        <v>7620</v>
      </c>
      <c r="G3099" t="s">
        <v>7755</v>
      </c>
      <c r="H3099" t="str">
        <f>IFERROR(VLOOKUP($G3099,'Team Colors'!$A:$B,2,0),"#c9c9c9")</f>
        <v>#203731</v>
      </c>
      <c r="I3099">
        <f>INDEX('Raw Election Data'!$A$1:$AN$3144,MATCH($C3099&amp;" "&amp;$B3099,'Raw Election Data'!$C$1:$C$3144,0),MATCH('Joined Data'!I$1,'Raw Election Data'!$A$1:$AN$1,0))</f>
        <v>70408</v>
      </c>
      <c r="J3099">
        <f>INDEX('Raw Election Data'!$A$1:$AN$3144,MATCH($C3099&amp;" "&amp;$B3099,'Raw Election Data'!$C$1:$C$3144,0),MATCH('Joined Data'!J$1,'Raw Election Data'!$A$1:$AN$1,0))</f>
        <v>18524</v>
      </c>
      <c r="K3099">
        <f>INDEX('Raw Election Data'!$A$1:$AN$3144,MATCH($C3099&amp;" "&amp;$B3099,'Raw Election Data'!$C$1:$C$3144,0),MATCH('Joined Data'!K$1,'Raw Election Data'!$A$1:$AN$1,0))</f>
        <v>17310</v>
      </c>
      <c r="L3099">
        <f>INDEX('Raw Election Data'!$A$1:$AN$3144,MATCH($C3099&amp;" "&amp;$B3099,'Raw Election Data'!$C$1:$C$3144,0),MATCH('Joined Data'!L$1,'Raw Election Data'!$A$1:$AN$1,0))</f>
        <v>38123</v>
      </c>
      <c r="M3099">
        <f>INDEX('Raw Election Data'!$A$1:$AN$3144,MATCH($C3099&amp;" "&amp;$B3099,'Raw Election Data'!$C$1:$C$3144,0),MATCH('Joined Data'!M$1,'Raw Election Data'!$A$1:$AN$1,0))</f>
        <v>0.48590089971932954</v>
      </c>
      <c r="N3099">
        <f>INDEX('Raw Election Data'!$A$1:$AN$3144,MATCH($C3099&amp;" "&amp;$B3099,'Raw Election Data'!$C$1:$C$3144,0),MATCH('Joined Data'!N$1,'Raw Election Data'!$A$1:$AN$1,0))</f>
        <v>0.4540566062481966</v>
      </c>
      <c r="O3099">
        <f>INDEX('Raw Election Data'!$A$1:$AN$3144,MATCH($C3099&amp;" "&amp;$B3099,'Raw Election Data'!$C$1:$C$3144,0),MATCH('Joined Data'!O$1,'Raw Election Data'!$A$1:$AN$1,0))</f>
        <v>1214</v>
      </c>
      <c r="P3099">
        <f>INDEX('Raw Election Data'!$A$1:$AN$3144,MATCH($C3099&amp;" "&amp;$B3099,'Raw Election Data'!$C$1:$C$3144,0),MATCH('Joined Data'!P$1,'Raw Election Data'!$A$1:$AN$1,0))</f>
        <v>-1214</v>
      </c>
      <c r="Q3099">
        <f>INDEX('Raw Election Data'!$A$1:$AN$3144,MATCH($C3099&amp;" "&amp;$B3099,'Raw Election Data'!$C$1:$C$3144,0),MATCH('Joined Data'!Q$1,'Raw Election Data'!$A$1:$AN$1,0))</f>
        <v>3.1844293471132934E-2</v>
      </c>
      <c r="R3099">
        <f>INDEX('Raw Election Data'!$A$1:$AN$3144,MATCH($C3099&amp;" "&amp;$B3099,'Raw Election Data'!$C$1:$C$3144,0),MATCH('Joined Data'!R$1,'Raw Election Data'!$A$1:$AN$1,0))</f>
        <v>-3.1844293471132934E-2</v>
      </c>
    </row>
    <row r="3100" spans="1:18" ht="13.5" hidden="1" customHeight="1" x14ac:dyDescent="0.15">
      <c r="A3100" t="s">
        <v>426</v>
      </c>
      <c r="B3100" t="s">
        <v>7511</v>
      </c>
      <c r="C3100" t="str">
        <f>INDEX(FIPS!$A$1:$E$3236,MATCH($F3100,FIPS!$D$1:$D$3236,0),5)</f>
        <v>Price County</v>
      </c>
      <c r="D3100" t="s">
        <v>427</v>
      </c>
      <c r="E3100" s="15" t="s">
        <v>55</v>
      </c>
      <c r="F3100" t="s">
        <v>7624</v>
      </c>
      <c r="G3100" t="s">
        <v>7755</v>
      </c>
      <c r="H3100" t="str">
        <f>IFERROR(VLOOKUP($G3100,'Team Colors'!$A:$B,2,0),"#c9c9c9")</f>
        <v>#203731</v>
      </c>
      <c r="I3100">
        <f>INDEX('Raw Election Data'!$A$1:$AN$3144,MATCH($C3100&amp;" "&amp;$B3100,'Raw Election Data'!$C$1:$C$3144,0),MATCH('Joined Data'!I$1,'Raw Election Data'!$A$1:$AN$1,0))</f>
        <v>13645</v>
      </c>
      <c r="J3100">
        <f>INDEX('Raw Election Data'!$A$1:$AN$3144,MATCH($C3100&amp;" "&amp;$B3100,'Raw Election Data'!$C$1:$C$3144,0),MATCH('Joined Data'!J$1,'Raw Election Data'!$A$1:$AN$1,0))</f>
        <v>2671</v>
      </c>
      <c r="K3100">
        <f>INDEX('Raw Election Data'!$A$1:$AN$3144,MATCH($C3100&amp;" "&amp;$B3100,'Raw Election Data'!$C$1:$C$3144,0),MATCH('Joined Data'!K$1,'Raw Election Data'!$A$1:$AN$1,0))</f>
        <v>4562</v>
      </c>
      <c r="L3100">
        <f>INDEX('Raw Election Data'!$A$1:$AN$3144,MATCH($C3100&amp;" "&amp;$B3100,'Raw Election Data'!$C$1:$C$3144,0),MATCH('Joined Data'!L$1,'Raw Election Data'!$A$1:$AN$1,0))</f>
        <v>7560</v>
      </c>
      <c r="M3100">
        <f>INDEX('Raw Election Data'!$A$1:$AN$3144,MATCH($C3100&amp;" "&amp;$B3100,'Raw Election Data'!$C$1:$C$3144,0),MATCH('Joined Data'!M$1,'Raw Election Data'!$A$1:$AN$1,0))</f>
        <v>0.35330687830687829</v>
      </c>
      <c r="N3100">
        <f>INDEX('Raw Election Data'!$A$1:$AN$3144,MATCH($C3100&amp;" "&amp;$B3100,'Raw Election Data'!$C$1:$C$3144,0),MATCH('Joined Data'!N$1,'Raw Election Data'!$A$1:$AN$1,0))</f>
        <v>0.60343915343915344</v>
      </c>
      <c r="O3100">
        <f>INDEX('Raw Election Data'!$A$1:$AN$3144,MATCH($C3100&amp;" "&amp;$B3100,'Raw Election Data'!$C$1:$C$3144,0),MATCH('Joined Data'!O$1,'Raw Election Data'!$A$1:$AN$1,0))</f>
        <v>-1891</v>
      </c>
      <c r="P3100">
        <f>INDEX('Raw Election Data'!$A$1:$AN$3144,MATCH($C3100&amp;" "&amp;$B3100,'Raw Election Data'!$C$1:$C$3144,0),MATCH('Joined Data'!P$1,'Raw Election Data'!$A$1:$AN$1,0))</f>
        <v>1891</v>
      </c>
      <c r="Q3100">
        <f>INDEX('Raw Election Data'!$A$1:$AN$3144,MATCH($C3100&amp;" "&amp;$B3100,'Raw Election Data'!$C$1:$C$3144,0),MATCH('Joined Data'!Q$1,'Raw Election Data'!$A$1:$AN$1,0))</f>
        <v>-0.25013227513227515</v>
      </c>
      <c r="R3100">
        <f>INDEX('Raw Election Data'!$A$1:$AN$3144,MATCH($C3100&amp;" "&amp;$B3100,'Raw Election Data'!$C$1:$C$3144,0),MATCH('Joined Data'!R$1,'Raw Election Data'!$A$1:$AN$1,0))</f>
        <v>0.25013227513227515</v>
      </c>
    </row>
    <row r="3101" spans="1:18" ht="13.5" hidden="1" customHeight="1" x14ac:dyDescent="0.15">
      <c r="A3101" t="s">
        <v>426</v>
      </c>
      <c r="B3101" t="s">
        <v>7511</v>
      </c>
      <c r="C3101" t="str">
        <f>INDEX(FIPS!$A$1:$E$3236,MATCH($F3101,FIPS!$D$1:$D$3236,0),5)</f>
        <v>Racine County</v>
      </c>
      <c r="D3101" t="s">
        <v>427</v>
      </c>
      <c r="E3101" s="15" t="s">
        <v>56</v>
      </c>
      <c r="F3101" t="s">
        <v>7626</v>
      </c>
      <c r="G3101" t="s">
        <v>7755</v>
      </c>
      <c r="H3101" t="str">
        <f>IFERROR(VLOOKUP($G3101,'Team Colors'!$A:$B,2,0),"#c9c9c9")</f>
        <v>#203731</v>
      </c>
      <c r="I3101">
        <f>INDEX('Raw Election Data'!$A$1:$AN$3144,MATCH($C3101&amp;" "&amp;$B3101,'Raw Election Data'!$C$1:$C$3144,0),MATCH('Joined Data'!I$1,'Raw Election Data'!$A$1:$AN$1,0))</f>
        <v>195080</v>
      </c>
      <c r="J3101">
        <f>INDEX('Raw Election Data'!$A$1:$AN$3144,MATCH($C3101&amp;" "&amp;$B3101,'Raw Election Data'!$C$1:$C$3144,0),MATCH('Joined Data'!J$1,'Raw Election Data'!$A$1:$AN$1,0))</f>
        <v>42506</v>
      </c>
      <c r="K3101">
        <f>INDEX('Raw Election Data'!$A$1:$AN$3144,MATCH($C3101&amp;" "&amp;$B3101,'Raw Election Data'!$C$1:$C$3144,0),MATCH('Joined Data'!K$1,'Raw Election Data'!$A$1:$AN$1,0))</f>
        <v>46620</v>
      </c>
      <c r="L3101">
        <f>INDEX('Raw Election Data'!$A$1:$AN$3144,MATCH($C3101&amp;" "&amp;$B3101,'Raw Election Data'!$C$1:$C$3144,0),MATCH('Joined Data'!L$1,'Raw Election Data'!$A$1:$AN$1,0))</f>
        <v>93678</v>
      </c>
      <c r="M3101">
        <f>INDEX('Raw Election Data'!$A$1:$AN$3144,MATCH($C3101&amp;" "&amp;$B3101,'Raw Election Data'!$C$1:$C$3144,0),MATCH('Joined Data'!M$1,'Raw Election Data'!$A$1:$AN$1,0))</f>
        <v>0.45374581011550202</v>
      </c>
      <c r="N3101">
        <f>INDEX('Raw Election Data'!$A$1:$AN$3144,MATCH($C3101&amp;" "&amp;$B3101,'Raw Election Data'!$C$1:$C$3144,0),MATCH('Joined Data'!N$1,'Raw Election Data'!$A$1:$AN$1,0))</f>
        <v>0.49766220457311217</v>
      </c>
      <c r="O3101">
        <f>INDEX('Raw Election Data'!$A$1:$AN$3144,MATCH($C3101&amp;" "&amp;$B3101,'Raw Election Data'!$C$1:$C$3144,0),MATCH('Joined Data'!O$1,'Raw Election Data'!$A$1:$AN$1,0))</f>
        <v>-4114</v>
      </c>
      <c r="P3101">
        <f>INDEX('Raw Election Data'!$A$1:$AN$3144,MATCH($C3101&amp;" "&amp;$B3101,'Raw Election Data'!$C$1:$C$3144,0),MATCH('Joined Data'!P$1,'Raw Election Data'!$A$1:$AN$1,0))</f>
        <v>4114</v>
      </c>
      <c r="Q3101">
        <f>INDEX('Raw Election Data'!$A$1:$AN$3144,MATCH($C3101&amp;" "&amp;$B3101,'Raw Election Data'!$C$1:$C$3144,0),MATCH('Joined Data'!Q$1,'Raw Election Data'!$A$1:$AN$1,0))</f>
        <v>-4.3916394457610142E-2</v>
      </c>
      <c r="R3101">
        <f>INDEX('Raw Election Data'!$A$1:$AN$3144,MATCH($C3101&amp;" "&amp;$B3101,'Raw Election Data'!$C$1:$C$3144,0),MATCH('Joined Data'!R$1,'Raw Election Data'!$A$1:$AN$1,0))</f>
        <v>4.3916394457610142E-2</v>
      </c>
    </row>
    <row r="3102" spans="1:18" ht="13.5" hidden="1" customHeight="1" x14ac:dyDescent="0.15">
      <c r="A3102" t="s">
        <v>426</v>
      </c>
      <c r="B3102" t="s">
        <v>7511</v>
      </c>
      <c r="C3102" t="str">
        <f>INDEX(FIPS!$A$1:$E$3236,MATCH($F3102,FIPS!$D$1:$D$3236,0),5)</f>
        <v>Richland County</v>
      </c>
      <c r="D3102" t="s">
        <v>427</v>
      </c>
      <c r="E3102" s="15" t="s">
        <v>57</v>
      </c>
      <c r="F3102" t="s">
        <v>7629</v>
      </c>
      <c r="G3102" t="s">
        <v>7755</v>
      </c>
      <c r="H3102" t="str">
        <f>IFERROR(VLOOKUP($G3102,'Team Colors'!$A:$B,2,0),"#c9c9c9")</f>
        <v>#203731</v>
      </c>
      <c r="I3102">
        <f>INDEX('Raw Election Data'!$A$1:$AN$3144,MATCH($C3102&amp;" "&amp;$B3102,'Raw Election Data'!$C$1:$C$3144,0),MATCH('Joined Data'!I$1,'Raw Election Data'!$A$1:$AN$1,0))</f>
        <v>17495</v>
      </c>
      <c r="J3102">
        <f>INDEX('Raw Election Data'!$A$1:$AN$3144,MATCH($C3102&amp;" "&amp;$B3102,'Raw Election Data'!$C$1:$C$3144,0),MATCH('Joined Data'!J$1,'Raw Election Data'!$A$1:$AN$1,0))</f>
        <v>3577</v>
      </c>
      <c r="K3102">
        <f>INDEX('Raw Election Data'!$A$1:$AN$3144,MATCH($C3102&amp;" "&amp;$B3102,'Raw Election Data'!$C$1:$C$3144,0),MATCH('Joined Data'!K$1,'Raw Election Data'!$A$1:$AN$1,0))</f>
        <v>4021</v>
      </c>
      <c r="L3102">
        <f>INDEX('Raw Election Data'!$A$1:$AN$3144,MATCH($C3102&amp;" "&amp;$B3102,'Raw Election Data'!$C$1:$C$3144,0),MATCH('Joined Data'!L$1,'Raw Election Data'!$A$1:$AN$1,0))</f>
        <v>7962</v>
      </c>
      <c r="M3102">
        <f>INDEX('Raw Election Data'!$A$1:$AN$3144,MATCH($C3102&amp;" "&amp;$B3102,'Raw Election Data'!$C$1:$C$3144,0),MATCH('Joined Data'!M$1,'Raw Election Data'!$A$1:$AN$1,0))</f>
        <v>0.44925898015573978</v>
      </c>
      <c r="N3102">
        <f>INDEX('Raw Election Data'!$A$1:$AN$3144,MATCH($C3102&amp;" "&amp;$B3102,'Raw Election Data'!$C$1:$C$3144,0),MATCH('Joined Data'!N$1,'Raw Election Data'!$A$1:$AN$1,0))</f>
        <v>0.50502386335091687</v>
      </c>
      <c r="O3102">
        <f>INDEX('Raw Election Data'!$A$1:$AN$3144,MATCH($C3102&amp;" "&amp;$B3102,'Raw Election Data'!$C$1:$C$3144,0),MATCH('Joined Data'!O$1,'Raw Election Data'!$A$1:$AN$1,0))</f>
        <v>-444</v>
      </c>
      <c r="P3102">
        <f>INDEX('Raw Election Data'!$A$1:$AN$3144,MATCH($C3102&amp;" "&amp;$B3102,'Raw Election Data'!$C$1:$C$3144,0),MATCH('Joined Data'!P$1,'Raw Election Data'!$A$1:$AN$1,0))</f>
        <v>444</v>
      </c>
      <c r="Q3102">
        <f>INDEX('Raw Election Data'!$A$1:$AN$3144,MATCH($C3102&amp;" "&amp;$B3102,'Raw Election Data'!$C$1:$C$3144,0),MATCH('Joined Data'!Q$1,'Raw Election Data'!$A$1:$AN$1,0))</f>
        <v>-5.5764883195177084E-2</v>
      </c>
      <c r="R3102">
        <f>INDEX('Raw Election Data'!$A$1:$AN$3144,MATCH($C3102&amp;" "&amp;$B3102,'Raw Election Data'!$C$1:$C$3144,0),MATCH('Joined Data'!R$1,'Raw Election Data'!$A$1:$AN$1,0))</f>
        <v>5.5764883195177084E-2</v>
      </c>
    </row>
    <row r="3103" spans="1:18" ht="13.5" hidden="1" customHeight="1" x14ac:dyDescent="0.15">
      <c r="A3103" t="s">
        <v>426</v>
      </c>
      <c r="B3103" t="s">
        <v>7511</v>
      </c>
      <c r="C3103" t="str">
        <f>INDEX(FIPS!$A$1:$E$3236,MATCH($F3103,FIPS!$D$1:$D$3236,0),5)</f>
        <v>Rock County</v>
      </c>
      <c r="D3103" t="s">
        <v>427</v>
      </c>
      <c r="E3103" s="15" t="s">
        <v>58</v>
      </c>
      <c r="F3103" t="s">
        <v>7630</v>
      </c>
      <c r="G3103" t="s">
        <v>7755</v>
      </c>
      <c r="H3103" t="str">
        <f>IFERROR(VLOOKUP($G3103,'Team Colors'!$A:$B,2,0),"#c9c9c9")</f>
        <v>#203731</v>
      </c>
      <c r="I3103">
        <f>INDEX('Raw Election Data'!$A$1:$AN$3144,MATCH($C3103&amp;" "&amp;$B3103,'Raw Election Data'!$C$1:$C$3144,0),MATCH('Joined Data'!I$1,'Raw Election Data'!$A$1:$AN$1,0))</f>
        <v>161448</v>
      </c>
      <c r="J3103">
        <f>INDEX('Raw Election Data'!$A$1:$AN$3144,MATCH($C3103&amp;" "&amp;$B3103,'Raw Election Data'!$C$1:$C$3144,0),MATCH('Joined Data'!J$1,'Raw Election Data'!$A$1:$AN$1,0))</f>
        <v>39336</v>
      </c>
      <c r="K3103">
        <f>INDEX('Raw Election Data'!$A$1:$AN$3144,MATCH($C3103&amp;" "&amp;$B3103,'Raw Election Data'!$C$1:$C$3144,0),MATCH('Joined Data'!K$1,'Raw Election Data'!$A$1:$AN$1,0))</f>
        <v>31483</v>
      </c>
      <c r="L3103">
        <f>INDEX('Raw Election Data'!$A$1:$AN$3144,MATCH($C3103&amp;" "&amp;$B3103,'Raw Election Data'!$C$1:$C$3144,0),MATCH('Joined Data'!L$1,'Raw Election Data'!$A$1:$AN$1,0))</f>
        <v>75043</v>
      </c>
      <c r="M3103">
        <f>INDEX('Raw Election Data'!$A$1:$AN$3144,MATCH($C3103&amp;" "&amp;$B3103,'Raw Election Data'!$C$1:$C$3144,0),MATCH('Joined Data'!M$1,'Raw Election Data'!$A$1:$AN$1,0))</f>
        <v>0.52417947043694946</v>
      </c>
      <c r="N3103">
        <f>INDEX('Raw Election Data'!$A$1:$AN$3144,MATCH($C3103&amp;" "&amp;$B3103,'Raw Election Data'!$C$1:$C$3144,0),MATCH('Joined Data'!N$1,'Raw Election Data'!$A$1:$AN$1,0))</f>
        <v>0.41953280119398212</v>
      </c>
      <c r="O3103">
        <f>INDEX('Raw Election Data'!$A$1:$AN$3144,MATCH($C3103&amp;" "&amp;$B3103,'Raw Election Data'!$C$1:$C$3144,0),MATCH('Joined Data'!O$1,'Raw Election Data'!$A$1:$AN$1,0))</f>
        <v>7853</v>
      </c>
      <c r="P3103">
        <f>INDEX('Raw Election Data'!$A$1:$AN$3144,MATCH($C3103&amp;" "&amp;$B3103,'Raw Election Data'!$C$1:$C$3144,0),MATCH('Joined Data'!P$1,'Raw Election Data'!$A$1:$AN$1,0))</f>
        <v>-7853</v>
      </c>
      <c r="Q3103">
        <f>INDEX('Raw Election Data'!$A$1:$AN$3144,MATCH($C3103&amp;" "&amp;$B3103,'Raw Election Data'!$C$1:$C$3144,0),MATCH('Joined Data'!Q$1,'Raw Election Data'!$A$1:$AN$1,0))</f>
        <v>0.10464666924296734</v>
      </c>
      <c r="R3103">
        <f>INDEX('Raw Election Data'!$A$1:$AN$3144,MATCH($C3103&amp;" "&amp;$B3103,'Raw Election Data'!$C$1:$C$3144,0),MATCH('Joined Data'!R$1,'Raw Election Data'!$A$1:$AN$1,0))</f>
        <v>-0.10464666924296734</v>
      </c>
    </row>
    <row r="3104" spans="1:18" ht="13.5" hidden="1" customHeight="1" x14ac:dyDescent="0.15">
      <c r="A3104" t="s">
        <v>426</v>
      </c>
      <c r="B3104" t="s">
        <v>7511</v>
      </c>
      <c r="C3104" t="str">
        <f>INDEX(FIPS!$A$1:$E$3236,MATCH($F3104,FIPS!$D$1:$D$3236,0),5)</f>
        <v>Rusk County</v>
      </c>
      <c r="D3104" t="s">
        <v>427</v>
      </c>
      <c r="E3104" s="15" t="s">
        <v>59</v>
      </c>
      <c r="F3104" t="s">
        <v>7633</v>
      </c>
      <c r="G3104" t="s">
        <v>7755</v>
      </c>
      <c r="H3104" t="str">
        <f>IFERROR(VLOOKUP($G3104,'Team Colors'!$A:$B,2,0),"#c9c9c9")</f>
        <v>#203731</v>
      </c>
      <c r="I3104">
        <f>INDEX('Raw Election Data'!$A$1:$AN$3144,MATCH($C3104&amp;" "&amp;$B3104,'Raw Election Data'!$C$1:$C$3144,0),MATCH('Joined Data'!I$1,'Raw Election Data'!$A$1:$AN$1,0))</f>
        <v>14124</v>
      </c>
      <c r="J3104">
        <f>INDEX('Raw Election Data'!$A$1:$AN$3144,MATCH($C3104&amp;" "&amp;$B3104,'Raw Election Data'!$C$1:$C$3144,0),MATCH('Joined Data'!J$1,'Raw Election Data'!$A$1:$AN$1,0))</f>
        <v>2171</v>
      </c>
      <c r="K3104">
        <f>INDEX('Raw Election Data'!$A$1:$AN$3144,MATCH($C3104&amp;" "&amp;$B3104,'Raw Election Data'!$C$1:$C$3144,0),MATCH('Joined Data'!K$1,'Raw Election Data'!$A$1:$AN$1,0))</f>
        <v>4564</v>
      </c>
      <c r="L3104">
        <f>INDEX('Raw Election Data'!$A$1:$AN$3144,MATCH($C3104&amp;" "&amp;$B3104,'Raw Election Data'!$C$1:$C$3144,0),MATCH('Joined Data'!L$1,'Raw Election Data'!$A$1:$AN$1,0))</f>
        <v>7029</v>
      </c>
      <c r="M3104">
        <f>INDEX('Raw Election Data'!$A$1:$AN$3144,MATCH($C3104&amp;" "&amp;$B3104,'Raw Election Data'!$C$1:$C$3144,0),MATCH('Joined Data'!M$1,'Raw Election Data'!$A$1:$AN$1,0))</f>
        <v>0.30886328069426661</v>
      </c>
      <c r="N3104">
        <f>INDEX('Raw Election Data'!$A$1:$AN$3144,MATCH($C3104&amp;" "&amp;$B3104,'Raw Election Data'!$C$1:$C$3144,0),MATCH('Joined Data'!N$1,'Raw Election Data'!$A$1:$AN$1,0))</f>
        <v>0.64931000142267747</v>
      </c>
      <c r="O3104">
        <f>INDEX('Raw Election Data'!$A$1:$AN$3144,MATCH($C3104&amp;" "&amp;$B3104,'Raw Election Data'!$C$1:$C$3144,0),MATCH('Joined Data'!O$1,'Raw Election Data'!$A$1:$AN$1,0))</f>
        <v>-2393</v>
      </c>
      <c r="P3104">
        <f>INDEX('Raw Election Data'!$A$1:$AN$3144,MATCH($C3104&amp;" "&amp;$B3104,'Raw Election Data'!$C$1:$C$3144,0),MATCH('Joined Data'!P$1,'Raw Election Data'!$A$1:$AN$1,0))</f>
        <v>2393</v>
      </c>
      <c r="Q3104">
        <f>INDEX('Raw Election Data'!$A$1:$AN$3144,MATCH($C3104&amp;" "&amp;$B3104,'Raw Election Data'!$C$1:$C$3144,0),MATCH('Joined Data'!Q$1,'Raw Election Data'!$A$1:$AN$1,0))</f>
        <v>-0.34044672072841087</v>
      </c>
      <c r="R3104">
        <f>INDEX('Raw Election Data'!$A$1:$AN$3144,MATCH($C3104&amp;" "&amp;$B3104,'Raw Election Data'!$C$1:$C$3144,0),MATCH('Joined Data'!R$1,'Raw Election Data'!$A$1:$AN$1,0))</f>
        <v>0.34044672072841087</v>
      </c>
    </row>
    <row r="3105" spans="1:18" ht="13.5" hidden="1" customHeight="1" x14ac:dyDescent="0.15">
      <c r="A3105" t="s">
        <v>426</v>
      </c>
      <c r="B3105" t="s">
        <v>7511</v>
      </c>
      <c r="C3105" t="str">
        <f>INDEX(FIPS!$A$1:$E$3236,MATCH($F3105,FIPS!$D$1:$D$3236,0),5)</f>
        <v>St. Croix County</v>
      </c>
      <c r="D3105" t="s">
        <v>427</v>
      </c>
      <c r="E3105" s="15" t="s">
        <v>60</v>
      </c>
      <c r="F3105" t="s">
        <v>7635</v>
      </c>
      <c r="G3105" t="s">
        <v>7755</v>
      </c>
      <c r="H3105" t="str">
        <f>IFERROR(VLOOKUP($G3105,'Team Colors'!$A:$B,2,0),"#c9c9c9")</f>
        <v>#203731</v>
      </c>
      <c r="I3105">
        <f>INDEX('Raw Election Data'!$A$1:$AN$3144,MATCH($C3105&amp;" "&amp;$B3105,'Raw Election Data'!$C$1:$C$3144,0),MATCH('Joined Data'!I$1,'Raw Election Data'!$A$1:$AN$1,0))</f>
        <v>87513</v>
      </c>
      <c r="J3105">
        <f>INDEX('Raw Election Data'!$A$1:$AN$3144,MATCH($C3105&amp;" "&amp;$B3105,'Raw Election Data'!$C$1:$C$3144,0),MATCH('Joined Data'!J$1,'Raw Election Data'!$A$1:$AN$1,0))</f>
        <v>17496</v>
      </c>
      <c r="K3105">
        <f>INDEX('Raw Election Data'!$A$1:$AN$3144,MATCH($C3105&amp;" "&amp;$B3105,'Raw Election Data'!$C$1:$C$3144,0),MATCH('Joined Data'!K$1,'Raw Election Data'!$A$1:$AN$1,0))</f>
        <v>26123</v>
      </c>
      <c r="L3105">
        <f>INDEX('Raw Election Data'!$A$1:$AN$3144,MATCH($C3105&amp;" "&amp;$B3105,'Raw Election Data'!$C$1:$C$3144,0),MATCH('Joined Data'!L$1,'Raw Election Data'!$A$1:$AN$1,0))</f>
        <v>46819</v>
      </c>
      <c r="M3105">
        <f>INDEX('Raw Election Data'!$A$1:$AN$3144,MATCH($C3105&amp;" "&amp;$B3105,'Raw Election Data'!$C$1:$C$3144,0),MATCH('Joined Data'!M$1,'Raw Election Data'!$A$1:$AN$1,0))</f>
        <v>0.3736944402913347</v>
      </c>
      <c r="N3105">
        <f>INDEX('Raw Election Data'!$A$1:$AN$3144,MATCH($C3105&amp;" "&amp;$B3105,'Raw Election Data'!$C$1:$C$3144,0),MATCH('Joined Data'!N$1,'Raw Election Data'!$A$1:$AN$1,0))</f>
        <v>0.55795723958222088</v>
      </c>
      <c r="O3105">
        <f>INDEX('Raw Election Data'!$A$1:$AN$3144,MATCH($C3105&amp;" "&amp;$B3105,'Raw Election Data'!$C$1:$C$3144,0),MATCH('Joined Data'!O$1,'Raw Election Data'!$A$1:$AN$1,0))</f>
        <v>-8627</v>
      </c>
      <c r="P3105">
        <f>INDEX('Raw Election Data'!$A$1:$AN$3144,MATCH($C3105&amp;" "&amp;$B3105,'Raw Election Data'!$C$1:$C$3144,0),MATCH('Joined Data'!P$1,'Raw Election Data'!$A$1:$AN$1,0))</f>
        <v>8627</v>
      </c>
      <c r="Q3105">
        <f>INDEX('Raw Election Data'!$A$1:$AN$3144,MATCH($C3105&amp;" "&amp;$B3105,'Raw Election Data'!$C$1:$C$3144,0),MATCH('Joined Data'!Q$1,'Raw Election Data'!$A$1:$AN$1,0))</f>
        <v>-0.18426279929088618</v>
      </c>
      <c r="R3105">
        <f>INDEX('Raw Election Data'!$A$1:$AN$3144,MATCH($C3105&amp;" "&amp;$B3105,'Raw Election Data'!$C$1:$C$3144,0),MATCH('Joined Data'!R$1,'Raw Election Data'!$A$1:$AN$1,0))</f>
        <v>0.18426279929088618</v>
      </c>
    </row>
    <row r="3106" spans="1:18" ht="13.5" hidden="1" customHeight="1" x14ac:dyDescent="0.15">
      <c r="A3106" t="s">
        <v>426</v>
      </c>
      <c r="B3106" t="s">
        <v>7511</v>
      </c>
      <c r="C3106" t="str">
        <f>INDEX(FIPS!$A$1:$E$3236,MATCH($F3106,FIPS!$D$1:$D$3236,0),5)</f>
        <v>Sauk County</v>
      </c>
      <c r="D3106" t="s">
        <v>427</v>
      </c>
      <c r="E3106" s="15" t="s">
        <v>61</v>
      </c>
      <c r="F3106" t="s">
        <v>7637</v>
      </c>
      <c r="G3106" t="s">
        <v>7755</v>
      </c>
      <c r="H3106" t="str">
        <f>IFERROR(VLOOKUP($G3106,'Team Colors'!$A:$B,2,0),"#c9c9c9")</f>
        <v>#203731</v>
      </c>
      <c r="I3106">
        <f>INDEX('Raw Election Data'!$A$1:$AN$3144,MATCH($C3106&amp;" "&amp;$B3106,'Raw Election Data'!$C$1:$C$3144,0),MATCH('Joined Data'!I$1,'Raw Election Data'!$A$1:$AN$1,0))</f>
        <v>63642</v>
      </c>
      <c r="J3106">
        <f>INDEX('Raw Election Data'!$A$1:$AN$3144,MATCH($C3106&amp;" "&amp;$B3106,'Raw Election Data'!$C$1:$C$3144,0),MATCH('Joined Data'!J$1,'Raw Election Data'!$A$1:$AN$1,0))</f>
        <v>16050</v>
      </c>
      <c r="K3106">
        <f>INDEX('Raw Election Data'!$A$1:$AN$3144,MATCH($C3106&amp;" "&amp;$B3106,'Raw Election Data'!$C$1:$C$3144,0),MATCH('Joined Data'!K$1,'Raw Election Data'!$A$1:$AN$1,0))</f>
        <v>15871</v>
      </c>
      <c r="L3106">
        <f>INDEX('Raw Election Data'!$A$1:$AN$3144,MATCH($C3106&amp;" "&amp;$B3106,'Raw Election Data'!$C$1:$C$3144,0),MATCH('Joined Data'!L$1,'Raw Election Data'!$A$1:$AN$1,0))</f>
        <v>33848</v>
      </c>
      <c r="M3106">
        <f>INDEX('Raw Election Data'!$A$1:$AN$3144,MATCH($C3106&amp;" "&amp;$B3106,'Raw Election Data'!$C$1:$C$3144,0),MATCH('Joined Data'!M$1,'Raw Election Data'!$A$1:$AN$1,0))</f>
        <v>0.47417868116284567</v>
      </c>
      <c r="N3106">
        <f>INDEX('Raw Election Data'!$A$1:$AN$3144,MATCH($C3106&amp;" "&amp;$B3106,'Raw Election Data'!$C$1:$C$3144,0),MATCH('Joined Data'!N$1,'Raw Election Data'!$A$1:$AN$1,0))</f>
        <v>0.46889033325454976</v>
      </c>
      <c r="O3106">
        <f>INDEX('Raw Election Data'!$A$1:$AN$3144,MATCH($C3106&amp;" "&amp;$B3106,'Raw Election Data'!$C$1:$C$3144,0),MATCH('Joined Data'!O$1,'Raw Election Data'!$A$1:$AN$1,0))</f>
        <v>179</v>
      </c>
      <c r="P3106">
        <f>INDEX('Raw Election Data'!$A$1:$AN$3144,MATCH($C3106&amp;" "&amp;$B3106,'Raw Election Data'!$C$1:$C$3144,0),MATCH('Joined Data'!P$1,'Raw Election Data'!$A$1:$AN$1,0))</f>
        <v>-179</v>
      </c>
      <c r="Q3106">
        <f>INDEX('Raw Election Data'!$A$1:$AN$3144,MATCH($C3106&amp;" "&amp;$B3106,'Raw Election Data'!$C$1:$C$3144,0),MATCH('Joined Data'!Q$1,'Raw Election Data'!$A$1:$AN$1,0))</f>
        <v>5.2883479082959095E-3</v>
      </c>
      <c r="R3106">
        <f>INDEX('Raw Election Data'!$A$1:$AN$3144,MATCH($C3106&amp;" "&amp;$B3106,'Raw Election Data'!$C$1:$C$3144,0),MATCH('Joined Data'!R$1,'Raw Election Data'!$A$1:$AN$1,0))</f>
        <v>-5.2883479082959095E-3</v>
      </c>
    </row>
    <row r="3107" spans="1:18" ht="13.5" hidden="1" customHeight="1" x14ac:dyDescent="0.15">
      <c r="A3107" t="s">
        <v>426</v>
      </c>
      <c r="B3107" t="s">
        <v>7511</v>
      </c>
      <c r="C3107" t="str">
        <f>INDEX(FIPS!$A$1:$E$3236,MATCH($F3107,FIPS!$D$1:$D$3236,0),5)</f>
        <v>Sawyer County</v>
      </c>
      <c r="D3107" t="s">
        <v>427</v>
      </c>
      <c r="E3107" s="15" t="s">
        <v>62</v>
      </c>
      <c r="F3107" t="s">
        <v>7641</v>
      </c>
      <c r="G3107" t="s">
        <v>7755</v>
      </c>
      <c r="H3107" t="str">
        <f>IFERROR(VLOOKUP($G3107,'Team Colors'!$A:$B,2,0),"#c9c9c9")</f>
        <v>#203731</v>
      </c>
      <c r="I3107">
        <f>INDEX('Raw Election Data'!$A$1:$AN$3144,MATCH($C3107&amp;" "&amp;$B3107,'Raw Election Data'!$C$1:$C$3144,0),MATCH('Joined Data'!I$1,'Raw Election Data'!$A$1:$AN$1,0))</f>
        <v>16376</v>
      </c>
      <c r="J3107">
        <f>INDEX('Raw Election Data'!$A$1:$AN$3144,MATCH($C3107&amp;" "&amp;$B3107,'Raw Election Data'!$C$1:$C$3144,0),MATCH('Joined Data'!J$1,'Raw Election Data'!$A$1:$AN$1,0))</f>
        <v>2846</v>
      </c>
      <c r="K3107">
        <f>INDEX('Raw Election Data'!$A$1:$AN$3144,MATCH($C3107&amp;" "&amp;$B3107,'Raw Election Data'!$C$1:$C$3144,0),MATCH('Joined Data'!K$1,'Raw Election Data'!$A$1:$AN$1,0))</f>
        <v>4625</v>
      </c>
      <c r="L3107">
        <f>INDEX('Raw Election Data'!$A$1:$AN$3144,MATCH($C3107&amp;" "&amp;$B3107,'Raw Election Data'!$C$1:$C$3144,0),MATCH('Joined Data'!L$1,'Raw Election Data'!$A$1:$AN$1,0))</f>
        <v>7767</v>
      </c>
      <c r="M3107">
        <f>INDEX('Raw Election Data'!$A$1:$AN$3144,MATCH($C3107&amp;" "&amp;$B3107,'Raw Election Data'!$C$1:$C$3144,0),MATCH('Joined Data'!M$1,'Raw Election Data'!$A$1:$AN$1,0))</f>
        <v>0.36642204197244754</v>
      </c>
      <c r="N3107">
        <f>INDEX('Raw Election Data'!$A$1:$AN$3144,MATCH($C3107&amp;" "&amp;$B3107,'Raw Election Data'!$C$1:$C$3144,0),MATCH('Joined Data'!N$1,'Raw Election Data'!$A$1:$AN$1,0))</f>
        <v>0.59546800566499292</v>
      </c>
      <c r="O3107">
        <f>INDEX('Raw Election Data'!$A$1:$AN$3144,MATCH($C3107&amp;" "&amp;$B3107,'Raw Election Data'!$C$1:$C$3144,0),MATCH('Joined Data'!O$1,'Raw Election Data'!$A$1:$AN$1,0))</f>
        <v>-1779</v>
      </c>
      <c r="P3107">
        <f>INDEX('Raw Election Data'!$A$1:$AN$3144,MATCH($C3107&amp;" "&amp;$B3107,'Raw Election Data'!$C$1:$C$3144,0),MATCH('Joined Data'!P$1,'Raw Election Data'!$A$1:$AN$1,0))</f>
        <v>1779</v>
      </c>
      <c r="Q3107">
        <f>INDEX('Raw Election Data'!$A$1:$AN$3144,MATCH($C3107&amp;" "&amp;$B3107,'Raw Election Data'!$C$1:$C$3144,0),MATCH('Joined Data'!Q$1,'Raw Election Data'!$A$1:$AN$1,0))</f>
        <v>-0.22904596369254537</v>
      </c>
      <c r="R3107">
        <f>INDEX('Raw Election Data'!$A$1:$AN$3144,MATCH($C3107&amp;" "&amp;$B3107,'Raw Election Data'!$C$1:$C$3144,0),MATCH('Joined Data'!R$1,'Raw Election Data'!$A$1:$AN$1,0))</f>
        <v>0.22904596369254537</v>
      </c>
    </row>
    <row r="3108" spans="1:18" ht="13.5" hidden="1" customHeight="1" x14ac:dyDescent="0.15">
      <c r="A3108" t="s">
        <v>426</v>
      </c>
      <c r="B3108" t="s">
        <v>7511</v>
      </c>
      <c r="C3108" t="str">
        <f>INDEX(FIPS!$A$1:$E$3236,MATCH($F3108,FIPS!$D$1:$D$3236,0),5)</f>
        <v>Shawano County</v>
      </c>
      <c r="D3108" t="s">
        <v>427</v>
      </c>
      <c r="E3108" s="15" t="s">
        <v>63</v>
      </c>
      <c r="F3108" t="s">
        <v>7643</v>
      </c>
      <c r="G3108" t="s">
        <v>7755</v>
      </c>
      <c r="H3108" t="str">
        <f>IFERROR(VLOOKUP($G3108,'Team Colors'!$A:$B,2,0),"#c9c9c9")</f>
        <v>#203731</v>
      </c>
      <c r="I3108">
        <f>INDEX('Raw Election Data'!$A$1:$AN$3144,MATCH($C3108&amp;" "&amp;$B3108,'Raw Election Data'!$C$1:$C$3144,0),MATCH('Joined Data'!I$1,'Raw Election Data'!$A$1:$AN$1,0))</f>
        <v>41304</v>
      </c>
      <c r="J3108">
        <f>INDEX('Raw Election Data'!$A$1:$AN$3144,MATCH($C3108&amp;" "&amp;$B3108,'Raw Election Data'!$C$1:$C$3144,0),MATCH('Joined Data'!J$1,'Raw Election Data'!$A$1:$AN$1,0))</f>
        <v>6056</v>
      </c>
      <c r="K3108">
        <f>INDEX('Raw Election Data'!$A$1:$AN$3144,MATCH($C3108&amp;" "&amp;$B3108,'Raw Election Data'!$C$1:$C$3144,0),MATCH('Joined Data'!K$1,'Raw Election Data'!$A$1:$AN$1,0))</f>
        <v>12742</v>
      </c>
      <c r="L3108">
        <f>INDEX('Raw Election Data'!$A$1:$AN$3144,MATCH($C3108&amp;" "&amp;$B3108,'Raw Election Data'!$C$1:$C$3144,0),MATCH('Joined Data'!L$1,'Raw Election Data'!$A$1:$AN$1,0))</f>
        <v>19697</v>
      </c>
      <c r="M3108">
        <f>INDEX('Raw Election Data'!$A$1:$AN$3144,MATCH($C3108&amp;" "&amp;$B3108,'Raw Election Data'!$C$1:$C$3144,0),MATCH('Joined Data'!M$1,'Raw Election Data'!$A$1:$AN$1,0))</f>
        <v>0.30745798852617151</v>
      </c>
      <c r="N3108">
        <f>INDEX('Raw Election Data'!$A$1:$AN$3144,MATCH($C3108&amp;" "&amp;$B3108,'Raw Election Data'!$C$1:$C$3144,0),MATCH('Joined Data'!N$1,'Raw Election Data'!$A$1:$AN$1,0))</f>
        <v>0.64690054322993351</v>
      </c>
      <c r="O3108">
        <f>INDEX('Raw Election Data'!$A$1:$AN$3144,MATCH($C3108&amp;" "&amp;$B3108,'Raw Election Data'!$C$1:$C$3144,0),MATCH('Joined Data'!O$1,'Raw Election Data'!$A$1:$AN$1,0))</f>
        <v>-6686</v>
      </c>
      <c r="P3108">
        <f>INDEX('Raw Election Data'!$A$1:$AN$3144,MATCH($C3108&amp;" "&amp;$B3108,'Raw Election Data'!$C$1:$C$3144,0),MATCH('Joined Data'!P$1,'Raw Election Data'!$A$1:$AN$1,0))</f>
        <v>6686</v>
      </c>
      <c r="Q3108">
        <f>INDEX('Raw Election Data'!$A$1:$AN$3144,MATCH($C3108&amp;" "&amp;$B3108,'Raw Election Data'!$C$1:$C$3144,0),MATCH('Joined Data'!Q$1,'Raw Election Data'!$A$1:$AN$1,0))</f>
        <v>-0.339442554703762</v>
      </c>
      <c r="R3108">
        <f>INDEX('Raw Election Data'!$A$1:$AN$3144,MATCH($C3108&amp;" "&amp;$B3108,'Raw Election Data'!$C$1:$C$3144,0),MATCH('Joined Data'!R$1,'Raw Election Data'!$A$1:$AN$1,0))</f>
        <v>0.339442554703762</v>
      </c>
    </row>
    <row r="3109" spans="1:18" ht="13.5" hidden="1" customHeight="1" x14ac:dyDescent="0.15">
      <c r="A3109" t="s">
        <v>426</v>
      </c>
      <c r="B3109" t="s">
        <v>7511</v>
      </c>
      <c r="C3109" t="str">
        <f>INDEX(FIPS!$A$1:$E$3236,MATCH($F3109,FIPS!$D$1:$D$3236,0),5)</f>
        <v>Sheboygan County</v>
      </c>
      <c r="D3109" t="s">
        <v>427</v>
      </c>
      <c r="E3109" s="15" t="s">
        <v>64</v>
      </c>
      <c r="F3109" t="s">
        <v>7645</v>
      </c>
      <c r="G3109" t="s">
        <v>7755</v>
      </c>
      <c r="H3109" t="str">
        <f>IFERROR(VLOOKUP($G3109,'Team Colors'!$A:$B,2,0),"#c9c9c9")</f>
        <v>#203731</v>
      </c>
      <c r="I3109">
        <f>INDEX('Raw Election Data'!$A$1:$AN$3144,MATCH($C3109&amp;" "&amp;$B3109,'Raw Election Data'!$C$1:$C$3144,0),MATCH('Joined Data'!I$1,'Raw Election Data'!$A$1:$AN$1,0))</f>
        <v>115569</v>
      </c>
      <c r="J3109">
        <f>INDEX('Raw Election Data'!$A$1:$AN$3144,MATCH($C3109&amp;" "&amp;$B3109,'Raw Election Data'!$C$1:$C$3144,0),MATCH('Joined Data'!J$1,'Raw Election Data'!$A$1:$AN$1,0))</f>
        <v>22636</v>
      </c>
      <c r="K3109">
        <f>INDEX('Raw Election Data'!$A$1:$AN$3144,MATCH($C3109&amp;" "&amp;$B3109,'Raw Election Data'!$C$1:$C$3144,0),MATCH('Joined Data'!K$1,'Raw Election Data'!$A$1:$AN$1,0))</f>
        <v>32368</v>
      </c>
      <c r="L3109">
        <f>INDEX('Raw Election Data'!$A$1:$AN$3144,MATCH($C3109&amp;" "&amp;$B3109,'Raw Election Data'!$C$1:$C$3144,0),MATCH('Joined Data'!L$1,'Raw Election Data'!$A$1:$AN$1,0))</f>
        <v>58290</v>
      </c>
      <c r="M3109">
        <f>INDEX('Raw Election Data'!$A$1:$AN$3144,MATCH($C3109&amp;" "&amp;$B3109,'Raw Election Data'!$C$1:$C$3144,0),MATCH('Joined Data'!M$1,'Raw Election Data'!$A$1:$AN$1,0))</f>
        <v>0.38833419111339851</v>
      </c>
      <c r="N3109">
        <f>INDEX('Raw Election Data'!$A$1:$AN$3144,MATCH($C3109&amp;" "&amp;$B3109,'Raw Election Data'!$C$1:$C$3144,0),MATCH('Joined Data'!N$1,'Raw Election Data'!$A$1:$AN$1,0))</f>
        <v>0.55529250300223021</v>
      </c>
      <c r="O3109">
        <f>INDEX('Raw Election Data'!$A$1:$AN$3144,MATCH($C3109&amp;" "&amp;$B3109,'Raw Election Data'!$C$1:$C$3144,0),MATCH('Joined Data'!O$1,'Raw Election Data'!$A$1:$AN$1,0))</f>
        <v>-9732</v>
      </c>
      <c r="P3109">
        <f>INDEX('Raw Election Data'!$A$1:$AN$3144,MATCH($C3109&amp;" "&amp;$B3109,'Raw Election Data'!$C$1:$C$3144,0),MATCH('Joined Data'!P$1,'Raw Election Data'!$A$1:$AN$1,0))</f>
        <v>9732</v>
      </c>
      <c r="Q3109">
        <f>INDEX('Raw Election Data'!$A$1:$AN$3144,MATCH($C3109&amp;" "&amp;$B3109,'Raw Election Data'!$C$1:$C$3144,0),MATCH('Joined Data'!Q$1,'Raw Election Data'!$A$1:$AN$1,0))</f>
        <v>-0.1669583118888317</v>
      </c>
      <c r="R3109">
        <f>INDEX('Raw Election Data'!$A$1:$AN$3144,MATCH($C3109&amp;" "&amp;$B3109,'Raw Election Data'!$C$1:$C$3144,0),MATCH('Joined Data'!R$1,'Raw Election Data'!$A$1:$AN$1,0))</f>
        <v>0.1669583118888317</v>
      </c>
    </row>
    <row r="3110" spans="1:18" ht="13.5" hidden="1" customHeight="1" x14ac:dyDescent="0.15">
      <c r="A3110" t="s">
        <v>426</v>
      </c>
      <c r="B3110" t="s">
        <v>7511</v>
      </c>
      <c r="C3110" t="str">
        <f>INDEX(FIPS!$A$1:$E$3236,MATCH($F3110,FIPS!$D$1:$D$3236,0),5)</f>
        <v>Taylor County</v>
      </c>
      <c r="D3110" t="s">
        <v>427</v>
      </c>
      <c r="E3110" s="15" t="s">
        <v>65</v>
      </c>
      <c r="F3110" t="s">
        <v>7648</v>
      </c>
      <c r="G3110" t="s">
        <v>7755</v>
      </c>
      <c r="H3110" t="str">
        <f>IFERROR(VLOOKUP($G3110,'Team Colors'!$A:$B,2,0),"#c9c9c9")</f>
        <v>#203731</v>
      </c>
      <c r="I3110">
        <f>INDEX('Raw Election Data'!$A$1:$AN$3144,MATCH($C3110&amp;" "&amp;$B3110,'Raw Election Data'!$C$1:$C$3144,0),MATCH('Joined Data'!I$1,'Raw Election Data'!$A$1:$AN$1,0))</f>
        <v>20455</v>
      </c>
      <c r="J3110">
        <f>INDEX('Raw Election Data'!$A$1:$AN$3144,MATCH($C3110&amp;" "&amp;$B3110,'Raw Election Data'!$C$1:$C$3144,0),MATCH('Joined Data'!J$1,'Raw Election Data'!$A$1:$AN$1,0))</f>
        <v>2398</v>
      </c>
      <c r="K3110">
        <f>INDEX('Raw Election Data'!$A$1:$AN$3144,MATCH($C3110&amp;" "&amp;$B3110,'Raw Election Data'!$C$1:$C$3144,0),MATCH('Joined Data'!K$1,'Raw Election Data'!$A$1:$AN$1,0))</f>
        <v>6589</v>
      </c>
      <c r="L3110">
        <f>INDEX('Raw Election Data'!$A$1:$AN$3144,MATCH($C3110&amp;" "&amp;$B3110,'Raw Election Data'!$C$1:$C$3144,0),MATCH('Joined Data'!L$1,'Raw Election Data'!$A$1:$AN$1,0))</f>
        <v>9417</v>
      </c>
      <c r="M3110">
        <f>INDEX('Raw Election Data'!$A$1:$AN$3144,MATCH($C3110&amp;" "&amp;$B3110,'Raw Election Data'!$C$1:$C$3144,0),MATCH('Joined Data'!M$1,'Raw Election Data'!$A$1:$AN$1,0))</f>
        <v>0.25464585324413297</v>
      </c>
      <c r="N3110">
        <f>INDEX('Raw Election Data'!$A$1:$AN$3144,MATCH($C3110&amp;" "&amp;$B3110,'Raw Election Data'!$C$1:$C$3144,0),MATCH('Joined Data'!N$1,'Raw Election Data'!$A$1:$AN$1,0))</f>
        <v>0.69969204629924608</v>
      </c>
      <c r="O3110">
        <f>INDEX('Raw Election Data'!$A$1:$AN$3144,MATCH($C3110&amp;" "&amp;$B3110,'Raw Election Data'!$C$1:$C$3144,0),MATCH('Joined Data'!O$1,'Raw Election Data'!$A$1:$AN$1,0))</f>
        <v>-4191</v>
      </c>
      <c r="P3110">
        <f>INDEX('Raw Election Data'!$A$1:$AN$3144,MATCH($C3110&amp;" "&amp;$B3110,'Raw Election Data'!$C$1:$C$3144,0),MATCH('Joined Data'!P$1,'Raw Election Data'!$A$1:$AN$1,0))</f>
        <v>4191</v>
      </c>
      <c r="Q3110">
        <f>INDEX('Raw Election Data'!$A$1:$AN$3144,MATCH($C3110&amp;" "&amp;$B3110,'Raw Election Data'!$C$1:$C$3144,0),MATCH('Joined Data'!Q$1,'Raw Election Data'!$A$1:$AN$1,0))</f>
        <v>-0.44504619305511312</v>
      </c>
      <c r="R3110">
        <f>INDEX('Raw Election Data'!$A$1:$AN$3144,MATCH($C3110&amp;" "&amp;$B3110,'Raw Election Data'!$C$1:$C$3144,0),MATCH('Joined Data'!R$1,'Raw Election Data'!$A$1:$AN$1,0))</f>
        <v>0.44504619305511312</v>
      </c>
    </row>
    <row r="3111" spans="1:18" ht="13.5" hidden="1" customHeight="1" x14ac:dyDescent="0.15">
      <c r="A3111" t="s">
        <v>426</v>
      </c>
      <c r="B3111" t="s">
        <v>7511</v>
      </c>
      <c r="C3111" t="str">
        <f>INDEX(FIPS!$A$1:$E$3236,MATCH($F3111,FIPS!$D$1:$D$3236,0),5)</f>
        <v>Trempealeau County</v>
      </c>
      <c r="D3111" t="s">
        <v>427</v>
      </c>
      <c r="E3111" s="15" t="s">
        <v>66</v>
      </c>
      <c r="F3111" t="s">
        <v>7650</v>
      </c>
      <c r="G3111" t="s">
        <v>7755</v>
      </c>
      <c r="H3111" t="str">
        <f>IFERROR(VLOOKUP($G3111,'Team Colors'!$A:$B,2,0),"#c9c9c9")</f>
        <v>#203731</v>
      </c>
      <c r="I3111">
        <f>INDEX('Raw Election Data'!$A$1:$AN$3144,MATCH($C3111&amp;" "&amp;$B3111,'Raw Election Data'!$C$1:$C$3144,0),MATCH('Joined Data'!I$1,'Raw Election Data'!$A$1:$AN$1,0))</f>
        <v>29550</v>
      </c>
      <c r="J3111">
        <f>INDEX('Raw Election Data'!$A$1:$AN$3144,MATCH($C3111&amp;" "&amp;$B3111,'Raw Election Data'!$C$1:$C$3144,0),MATCH('Joined Data'!J$1,'Raw Election Data'!$A$1:$AN$1,0))</f>
        <v>5645</v>
      </c>
      <c r="K3111">
        <f>INDEX('Raw Election Data'!$A$1:$AN$3144,MATCH($C3111&amp;" "&amp;$B3111,'Raw Election Data'!$C$1:$C$3144,0),MATCH('Joined Data'!K$1,'Raw Election Data'!$A$1:$AN$1,0))</f>
        <v>7370</v>
      </c>
      <c r="L3111">
        <f>INDEX('Raw Election Data'!$A$1:$AN$3144,MATCH($C3111&amp;" "&amp;$B3111,'Raw Election Data'!$C$1:$C$3144,0),MATCH('Joined Data'!L$1,'Raw Election Data'!$A$1:$AN$1,0))</f>
        <v>13581</v>
      </c>
      <c r="M3111">
        <f>INDEX('Raw Election Data'!$A$1:$AN$3144,MATCH($C3111&amp;" "&amp;$B3111,'Raw Election Data'!$C$1:$C$3144,0),MATCH('Joined Data'!M$1,'Raw Election Data'!$A$1:$AN$1,0))</f>
        <v>0.41565422281128045</v>
      </c>
      <c r="N3111">
        <f>INDEX('Raw Election Data'!$A$1:$AN$3144,MATCH($C3111&amp;" "&amp;$B3111,'Raw Election Data'!$C$1:$C$3144,0),MATCH('Joined Data'!N$1,'Raw Election Data'!$A$1:$AN$1,0))</f>
        <v>0.54266990648700386</v>
      </c>
      <c r="O3111">
        <f>INDEX('Raw Election Data'!$A$1:$AN$3144,MATCH($C3111&amp;" "&amp;$B3111,'Raw Election Data'!$C$1:$C$3144,0),MATCH('Joined Data'!O$1,'Raw Election Data'!$A$1:$AN$1,0))</f>
        <v>-1725</v>
      </c>
      <c r="P3111">
        <f>INDEX('Raw Election Data'!$A$1:$AN$3144,MATCH($C3111&amp;" "&amp;$B3111,'Raw Election Data'!$C$1:$C$3144,0),MATCH('Joined Data'!P$1,'Raw Election Data'!$A$1:$AN$1,0))</f>
        <v>1725</v>
      </c>
      <c r="Q3111">
        <f>INDEX('Raw Election Data'!$A$1:$AN$3144,MATCH($C3111&amp;" "&amp;$B3111,'Raw Election Data'!$C$1:$C$3144,0),MATCH('Joined Data'!Q$1,'Raw Election Data'!$A$1:$AN$1,0))</f>
        <v>-0.12701568367572341</v>
      </c>
      <c r="R3111">
        <f>INDEX('Raw Election Data'!$A$1:$AN$3144,MATCH($C3111&amp;" "&amp;$B3111,'Raw Election Data'!$C$1:$C$3144,0),MATCH('Joined Data'!R$1,'Raw Election Data'!$A$1:$AN$1,0))</f>
        <v>0.12701568367572341</v>
      </c>
    </row>
    <row r="3112" spans="1:18" ht="13.5" hidden="1" customHeight="1" x14ac:dyDescent="0.15">
      <c r="A3112" t="s">
        <v>426</v>
      </c>
      <c r="B3112" t="s">
        <v>7511</v>
      </c>
      <c r="C3112" t="str">
        <f>INDEX(FIPS!$A$1:$E$3236,MATCH($F3112,FIPS!$D$1:$D$3236,0),5)</f>
        <v>Vernon County</v>
      </c>
      <c r="D3112" t="s">
        <v>427</v>
      </c>
      <c r="E3112" s="15" t="s">
        <v>67</v>
      </c>
      <c r="F3112" t="s">
        <v>7651</v>
      </c>
      <c r="G3112" t="s">
        <v>7755</v>
      </c>
      <c r="H3112" t="str">
        <f>IFERROR(VLOOKUP($G3112,'Team Colors'!$A:$B,2,0),"#c9c9c9")</f>
        <v>#203731</v>
      </c>
      <c r="I3112">
        <f>INDEX('Raw Election Data'!$A$1:$AN$3144,MATCH($C3112&amp;" "&amp;$B3112,'Raw Election Data'!$C$1:$C$3144,0),MATCH('Joined Data'!I$1,'Raw Election Data'!$A$1:$AN$1,0))</f>
        <v>30506</v>
      </c>
      <c r="J3112">
        <f>INDEX('Raw Election Data'!$A$1:$AN$3144,MATCH($C3112&amp;" "&amp;$B3112,'Raw Election Data'!$C$1:$C$3144,0),MATCH('Joined Data'!J$1,'Raw Election Data'!$A$1:$AN$1,0))</f>
        <v>6351</v>
      </c>
      <c r="K3112">
        <f>INDEX('Raw Election Data'!$A$1:$AN$3144,MATCH($C3112&amp;" "&amp;$B3112,'Raw Election Data'!$C$1:$C$3144,0),MATCH('Joined Data'!K$1,'Raw Election Data'!$A$1:$AN$1,0))</f>
        <v>6994</v>
      </c>
      <c r="L3112">
        <f>INDEX('Raw Election Data'!$A$1:$AN$3144,MATCH($C3112&amp;" "&amp;$B3112,'Raw Election Data'!$C$1:$C$3144,0),MATCH('Joined Data'!L$1,'Raw Election Data'!$A$1:$AN$1,0))</f>
        <v>14193</v>
      </c>
      <c r="M3112">
        <f>INDEX('Raw Election Data'!$A$1:$AN$3144,MATCH($C3112&amp;" "&amp;$B3112,'Raw Election Data'!$C$1:$C$3144,0),MATCH('Joined Data'!M$1,'Raw Election Data'!$A$1:$AN$1,0))</f>
        <v>0.44747410695413231</v>
      </c>
      <c r="N3112">
        <f>INDEX('Raw Election Data'!$A$1:$AN$3144,MATCH($C3112&amp;" "&amp;$B3112,'Raw Election Data'!$C$1:$C$3144,0),MATCH('Joined Data'!N$1,'Raw Election Data'!$A$1:$AN$1,0))</f>
        <v>0.49277813006411614</v>
      </c>
      <c r="O3112">
        <f>INDEX('Raw Election Data'!$A$1:$AN$3144,MATCH($C3112&amp;" "&amp;$B3112,'Raw Election Data'!$C$1:$C$3144,0),MATCH('Joined Data'!O$1,'Raw Election Data'!$A$1:$AN$1,0))</f>
        <v>-643</v>
      </c>
      <c r="P3112">
        <f>INDEX('Raw Election Data'!$A$1:$AN$3144,MATCH($C3112&amp;" "&amp;$B3112,'Raw Election Data'!$C$1:$C$3144,0),MATCH('Joined Data'!P$1,'Raw Election Data'!$A$1:$AN$1,0))</f>
        <v>643</v>
      </c>
      <c r="Q3112">
        <f>INDEX('Raw Election Data'!$A$1:$AN$3144,MATCH($C3112&amp;" "&amp;$B3112,'Raw Election Data'!$C$1:$C$3144,0),MATCH('Joined Data'!Q$1,'Raw Election Data'!$A$1:$AN$1,0))</f>
        <v>-4.5304023109983826E-2</v>
      </c>
      <c r="R3112">
        <f>INDEX('Raw Election Data'!$A$1:$AN$3144,MATCH($C3112&amp;" "&amp;$B3112,'Raw Election Data'!$C$1:$C$3144,0),MATCH('Joined Data'!R$1,'Raw Election Data'!$A$1:$AN$1,0))</f>
        <v>4.5304023109983826E-2</v>
      </c>
    </row>
    <row r="3113" spans="1:18" ht="13.5" hidden="1" customHeight="1" x14ac:dyDescent="0.15">
      <c r="A3113" t="s">
        <v>426</v>
      </c>
      <c r="B3113" t="s">
        <v>7511</v>
      </c>
      <c r="C3113" t="str">
        <f>INDEX(FIPS!$A$1:$E$3236,MATCH($F3113,FIPS!$D$1:$D$3236,0),5)</f>
        <v>Vilas County</v>
      </c>
      <c r="D3113" t="s">
        <v>427</v>
      </c>
      <c r="E3113" s="15" t="s">
        <v>68</v>
      </c>
      <c r="F3113" t="s">
        <v>7653</v>
      </c>
      <c r="G3113" t="s">
        <v>7755</v>
      </c>
      <c r="H3113" t="str">
        <f>IFERROR(VLOOKUP($G3113,'Team Colors'!$A:$B,2,0),"#c9c9c9")</f>
        <v>#203731</v>
      </c>
      <c r="I3113">
        <f>INDEX('Raw Election Data'!$A$1:$AN$3144,MATCH($C3113&amp;" "&amp;$B3113,'Raw Election Data'!$C$1:$C$3144,0),MATCH('Joined Data'!I$1,'Raw Election Data'!$A$1:$AN$1,0))</f>
        <v>21387</v>
      </c>
      <c r="J3113">
        <f>INDEX('Raw Election Data'!$A$1:$AN$3144,MATCH($C3113&amp;" "&amp;$B3113,'Raw Election Data'!$C$1:$C$3144,0),MATCH('Joined Data'!J$1,'Raw Election Data'!$A$1:$AN$1,0))</f>
        <v>4769</v>
      </c>
      <c r="K3113">
        <f>INDEX('Raw Election Data'!$A$1:$AN$3144,MATCH($C3113&amp;" "&amp;$B3113,'Raw Election Data'!$C$1:$C$3144,0),MATCH('Joined Data'!K$1,'Raw Election Data'!$A$1:$AN$1,0))</f>
        <v>8169</v>
      </c>
      <c r="L3113">
        <f>INDEX('Raw Election Data'!$A$1:$AN$3144,MATCH($C3113&amp;" "&amp;$B3113,'Raw Election Data'!$C$1:$C$3144,0),MATCH('Joined Data'!L$1,'Raw Election Data'!$A$1:$AN$1,0))</f>
        <v>13453</v>
      </c>
      <c r="M3113">
        <f>INDEX('Raw Election Data'!$A$1:$AN$3144,MATCH($C3113&amp;" "&amp;$B3113,'Raw Election Data'!$C$1:$C$3144,0),MATCH('Joined Data'!M$1,'Raw Election Data'!$A$1:$AN$1,0))</f>
        <v>0.35449342154166358</v>
      </c>
      <c r="N3113">
        <f>INDEX('Raw Election Data'!$A$1:$AN$3144,MATCH($C3113&amp;" "&amp;$B3113,'Raw Election Data'!$C$1:$C$3144,0),MATCH('Joined Data'!N$1,'Raw Election Data'!$A$1:$AN$1,0))</f>
        <v>0.60722515424068979</v>
      </c>
      <c r="O3113">
        <f>INDEX('Raw Election Data'!$A$1:$AN$3144,MATCH($C3113&amp;" "&amp;$B3113,'Raw Election Data'!$C$1:$C$3144,0),MATCH('Joined Data'!O$1,'Raw Election Data'!$A$1:$AN$1,0))</f>
        <v>-3400</v>
      </c>
      <c r="P3113">
        <f>INDEX('Raw Election Data'!$A$1:$AN$3144,MATCH($C3113&amp;" "&amp;$B3113,'Raw Election Data'!$C$1:$C$3144,0),MATCH('Joined Data'!P$1,'Raw Election Data'!$A$1:$AN$1,0))</f>
        <v>3400</v>
      </c>
      <c r="Q3113">
        <f>INDEX('Raw Election Data'!$A$1:$AN$3144,MATCH($C3113&amp;" "&amp;$B3113,'Raw Election Data'!$C$1:$C$3144,0),MATCH('Joined Data'!Q$1,'Raw Election Data'!$A$1:$AN$1,0))</f>
        <v>-0.25273173269902621</v>
      </c>
      <c r="R3113">
        <f>INDEX('Raw Election Data'!$A$1:$AN$3144,MATCH($C3113&amp;" "&amp;$B3113,'Raw Election Data'!$C$1:$C$3144,0),MATCH('Joined Data'!R$1,'Raw Election Data'!$A$1:$AN$1,0))</f>
        <v>0.25273173269902621</v>
      </c>
    </row>
    <row r="3114" spans="1:18" ht="13.5" hidden="1" customHeight="1" x14ac:dyDescent="0.15">
      <c r="A3114" t="s">
        <v>426</v>
      </c>
      <c r="B3114" t="s">
        <v>7511</v>
      </c>
      <c r="C3114" t="str">
        <f>INDEX(FIPS!$A$1:$E$3236,MATCH($F3114,FIPS!$D$1:$D$3236,0),5)</f>
        <v>Walworth County</v>
      </c>
      <c r="D3114" t="s">
        <v>427</v>
      </c>
      <c r="E3114" s="15" t="s">
        <v>69</v>
      </c>
      <c r="F3114" t="s">
        <v>7654</v>
      </c>
      <c r="G3114" t="s">
        <v>7755</v>
      </c>
      <c r="H3114" t="str">
        <f>IFERROR(VLOOKUP($G3114,'Team Colors'!$A:$B,2,0),"#c9c9c9")</f>
        <v>#203731</v>
      </c>
      <c r="I3114">
        <f>INDEX('Raw Election Data'!$A$1:$AN$3144,MATCH($C3114&amp;" "&amp;$B3114,'Raw Election Data'!$C$1:$C$3144,0),MATCH('Joined Data'!I$1,'Raw Election Data'!$A$1:$AN$1,0))</f>
        <v>102804</v>
      </c>
      <c r="J3114">
        <f>INDEX('Raw Election Data'!$A$1:$AN$3144,MATCH($C3114&amp;" "&amp;$B3114,'Raw Election Data'!$C$1:$C$3144,0),MATCH('Joined Data'!J$1,'Raw Election Data'!$A$1:$AN$1,0))</f>
        <v>18706</v>
      </c>
      <c r="K3114">
        <f>INDEX('Raw Election Data'!$A$1:$AN$3144,MATCH($C3114&amp;" "&amp;$B3114,'Raw Election Data'!$C$1:$C$3144,0),MATCH('Joined Data'!K$1,'Raw Election Data'!$A$1:$AN$1,0))</f>
        <v>28848</v>
      </c>
      <c r="L3114">
        <f>INDEX('Raw Election Data'!$A$1:$AN$3144,MATCH($C3114&amp;" "&amp;$B3114,'Raw Election Data'!$C$1:$C$3144,0),MATCH('Joined Data'!L$1,'Raw Election Data'!$A$1:$AN$1,0))</f>
        <v>50570</v>
      </c>
      <c r="M3114">
        <f>INDEX('Raw Election Data'!$A$1:$AN$3144,MATCH($C3114&amp;" "&amp;$B3114,'Raw Election Data'!$C$1:$C$3144,0),MATCH('Joined Data'!M$1,'Raw Election Data'!$A$1:$AN$1,0))</f>
        <v>0.36990310460747478</v>
      </c>
      <c r="N3114">
        <f>INDEX('Raw Election Data'!$A$1:$AN$3144,MATCH($C3114&amp;" "&amp;$B3114,'Raw Election Data'!$C$1:$C$3144,0),MATCH('Joined Data'!N$1,'Raw Election Data'!$A$1:$AN$1,0))</f>
        <v>0.57045679256476167</v>
      </c>
      <c r="O3114">
        <f>INDEX('Raw Election Data'!$A$1:$AN$3144,MATCH($C3114&amp;" "&amp;$B3114,'Raw Election Data'!$C$1:$C$3144,0),MATCH('Joined Data'!O$1,'Raw Election Data'!$A$1:$AN$1,0))</f>
        <v>-10142</v>
      </c>
      <c r="P3114">
        <f>INDEX('Raw Election Data'!$A$1:$AN$3144,MATCH($C3114&amp;" "&amp;$B3114,'Raw Election Data'!$C$1:$C$3144,0),MATCH('Joined Data'!P$1,'Raw Election Data'!$A$1:$AN$1,0))</f>
        <v>10142</v>
      </c>
      <c r="Q3114">
        <f>INDEX('Raw Election Data'!$A$1:$AN$3144,MATCH($C3114&amp;" "&amp;$B3114,'Raw Election Data'!$C$1:$C$3144,0),MATCH('Joined Data'!Q$1,'Raw Election Data'!$A$1:$AN$1,0))</f>
        <v>-0.2005536879572869</v>
      </c>
      <c r="R3114">
        <f>INDEX('Raw Election Data'!$A$1:$AN$3144,MATCH($C3114&amp;" "&amp;$B3114,'Raw Election Data'!$C$1:$C$3144,0),MATCH('Joined Data'!R$1,'Raw Election Data'!$A$1:$AN$1,0))</f>
        <v>0.2005536879572869</v>
      </c>
    </row>
    <row r="3115" spans="1:18" ht="13.5" hidden="1" customHeight="1" x14ac:dyDescent="0.15">
      <c r="A3115" t="s">
        <v>426</v>
      </c>
      <c r="B3115" t="s">
        <v>7511</v>
      </c>
      <c r="C3115" t="str">
        <f>INDEX(FIPS!$A$1:$E$3236,MATCH($F3115,FIPS!$D$1:$D$3236,0),5)</f>
        <v>Washburn County</v>
      </c>
      <c r="D3115" t="s">
        <v>427</v>
      </c>
      <c r="E3115" s="15" t="s">
        <v>71</v>
      </c>
      <c r="F3115" t="s">
        <v>7658</v>
      </c>
      <c r="G3115" t="s">
        <v>7755</v>
      </c>
      <c r="H3115" t="str">
        <f>IFERROR(VLOOKUP($G3115,'Team Colors'!$A:$B,2,0),"#c9c9c9")</f>
        <v>#203731</v>
      </c>
      <c r="I3115">
        <f>INDEX('Raw Election Data'!$A$1:$AN$3144,MATCH($C3115&amp;" "&amp;$B3115,'Raw Election Data'!$C$1:$C$3144,0),MATCH('Joined Data'!I$1,'Raw Election Data'!$A$1:$AN$1,0))</f>
        <v>15552</v>
      </c>
      <c r="J3115">
        <f>INDEX('Raw Election Data'!$A$1:$AN$3144,MATCH($C3115&amp;" "&amp;$B3115,'Raw Election Data'!$C$1:$C$3144,0),MATCH('Joined Data'!J$1,'Raw Election Data'!$A$1:$AN$1,0))</f>
        <v>3283</v>
      </c>
      <c r="K3115">
        <f>INDEX('Raw Election Data'!$A$1:$AN$3144,MATCH($C3115&amp;" "&amp;$B3115,'Raw Election Data'!$C$1:$C$3144,0),MATCH('Joined Data'!K$1,'Raw Election Data'!$A$1:$AN$1,0))</f>
        <v>5404</v>
      </c>
      <c r="L3115">
        <f>INDEX('Raw Election Data'!$A$1:$AN$3144,MATCH($C3115&amp;" "&amp;$B3115,'Raw Election Data'!$C$1:$C$3144,0),MATCH('Joined Data'!L$1,'Raw Election Data'!$A$1:$AN$1,0))</f>
        <v>9059</v>
      </c>
      <c r="M3115">
        <f>INDEX('Raw Election Data'!$A$1:$AN$3144,MATCH($C3115&amp;" "&amp;$B3115,'Raw Election Data'!$C$1:$C$3144,0),MATCH('Joined Data'!M$1,'Raw Election Data'!$A$1:$AN$1,0))</f>
        <v>0.36240203112926372</v>
      </c>
      <c r="N3115">
        <f>INDEX('Raw Election Data'!$A$1:$AN$3144,MATCH($C3115&amp;" "&amp;$B3115,'Raw Election Data'!$C$1:$C$3144,0),MATCH('Joined Data'!N$1,'Raw Election Data'!$A$1:$AN$1,0))</f>
        <v>0.59653383375648528</v>
      </c>
      <c r="O3115">
        <f>INDEX('Raw Election Data'!$A$1:$AN$3144,MATCH($C3115&amp;" "&amp;$B3115,'Raw Election Data'!$C$1:$C$3144,0),MATCH('Joined Data'!O$1,'Raw Election Data'!$A$1:$AN$1,0))</f>
        <v>-2121</v>
      </c>
      <c r="P3115">
        <f>INDEX('Raw Election Data'!$A$1:$AN$3144,MATCH($C3115&amp;" "&amp;$B3115,'Raw Election Data'!$C$1:$C$3144,0),MATCH('Joined Data'!P$1,'Raw Election Data'!$A$1:$AN$1,0))</f>
        <v>2121</v>
      </c>
      <c r="Q3115">
        <f>INDEX('Raw Election Data'!$A$1:$AN$3144,MATCH($C3115&amp;" "&amp;$B3115,'Raw Election Data'!$C$1:$C$3144,0),MATCH('Joined Data'!Q$1,'Raw Election Data'!$A$1:$AN$1,0))</f>
        <v>-0.23413180262722155</v>
      </c>
      <c r="R3115">
        <f>INDEX('Raw Election Data'!$A$1:$AN$3144,MATCH($C3115&amp;" "&amp;$B3115,'Raw Election Data'!$C$1:$C$3144,0),MATCH('Joined Data'!R$1,'Raw Election Data'!$A$1:$AN$1,0))</f>
        <v>0.23413180262722155</v>
      </c>
    </row>
    <row r="3116" spans="1:18" ht="13.5" hidden="1" customHeight="1" x14ac:dyDescent="0.15">
      <c r="A3116" t="s">
        <v>426</v>
      </c>
      <c r="B3116" t="s">
        <v>7511</v>
      </c>
      <c r="C3116" t="str">
        <f>INDEX(FIPS!$A$1:$E$3236,MATCH($F3116,FIPS!$D$1:$D$3236,0),5)</f>
        <v>Washington County</v>
      </c>
      <c r="D3116" t="s">
        <v>427</v>
      </c>
      <c r="E3116" s="15" t="s">
        <v>72</v>
      </c>
      <c r="F3116" t="s">
        <v>7659</v>
      </c>
      <c r="G3116" t="s">
        <v>7755</v>
      </c>
      <c r="H3116" t="str">
        <f>IFERROR(VLOOKUP($G3116,'Team Colors'!$A:$B,2,0),"#c9c9c9")</f>
        <v>#203731</v>
      </c>
      <c r="I3116">
        <f>INDEX('Raw Election Data'!$A$1:$AN$3144,MATCH($C3116&amp;" "&amp;$B3116,'Raw Election Data'!$C$1:$C$3144,0),MATCH('Joined Data'!I$1,'Raw Election Data'!$A$1:$AN$1,0))</f>
        <v>133674</v>
      </c>
      <c r="J3116">
        <f>INDEX('Raw Election Data'!$A$1:$AN$3144,MATCH($C3116&amp;" "&amp;$B3116,'Raw Election Data'!$C$1:$C$3144,0),MATCH('Joined Data'!J$1,'Raw Election Data'!$A$1:$AN$1,0))</f>
        <v>20854</v>
      </c>
      <c r="K3116">
        <f>INDEX('Raw Election Data'!$A$1:$AN$3144,MATCH($C3116&amp;" "&amp;$B3116,'Raw Election Data'!$C$1:$C$3144,0),MATCH('Joined Data'!K$1,'Raw Election Data'!$A$1:$AN$1,0))</f>
        <v>51729</v>
      </c>
      <c r="L3116">
        <f>INDEX('Raw Election Data'!$A$1:$AN$3144,MATCH($C3116&amp;" "&amp;$B3116,'Raw Election Data'!$C$1:$C$3144,0),MATCH('Joined Data'!L$1,'Raw Election Data'!$A$1:$AN$1,0))</f>
        <v>76246</v>
      </c>
      <c r="M3116">
        <f>INDEX('Raw Election Data'!$A$1:$AN$3144,MATCH($C3116&amp;" "&amp;$B3116,'Raw Election Data'!$C$1:$C$3144,0),MATCH('Joined Data'!M$1,'Raw Election Data'!$A$1:$AN$1,0))</f>
        <v>0.27350943000288541</v>
      </c>
      <c r="N3116">
        <f>INDEX('Raw Election Data'!$A$1:$AN$3144,MATCH($C3116&amp;" "&amp;$B3116,'Raw Election Data'!$C$1:$C$3144,0),MATCH('Joined Data'!N$1,'Raw Election Data'!$A$1:$AN$1,0))</f>
        <v>0.67844870550586256</v>
      </c>
      <c r="O3116">
        <f>INDEX('Raw Election Data'!$A$1:$AN$3144,MATCH($C3116&amp;" "&amp;$B3116,'Raw Election Data'!$C$1:$C$3144,0),MATCH('Joined Data'!O$1,'Raw Election Data'!$A$1:$AN$1,0))</f>
        <v>-30875</v>
      </c>
      <c r="P3116">
        <f>INDEX('Raw Election Data'!$A$1:$AN$3144,MATCH($C3116&amp;" "&amp;$B3116,'Raw Election Data'!$C$1:$C$3144,0),MATCH('Joined Data'!P$1,'Raw Election Data'!$A$1:$AN$1,0))</f>
        <v>30875</v>
      </c>
      <c r="Q3116">
        <f>INDEX('Raw Election Data'!$A$1:$AN$3144,MATCH($C3116&amp;" "&amp;$B3116,'Raw Election Data'!$C$1:$C$3144,0),MATCH('Joined Data'!Q$1,'Raw Election Data'!$A$1:$AN$1,0))</f>
        <v>-0.40493927550297715</v>
      </c>
      <c r="R3116">
        <f>INDEX('Raw Election Data'!$A$1:$AN$3144,MATCH($C3116&amp;" "&amp;$B3116,'Raw Election Data'!$C$1:$C$3144,0),MATCH('Joined Data'!R$1,'Raw Election Data'!$A$1:$AN$1,0))</f>
        <v>0.40493927550297715</v>
      </c>
    </row>
    <row r="3117" spans="1:18" ht="13.5" hidden="1" customHeight="1" x14ac:dyDescent="0.15">
      <c r="A3117" t="s">
        <v>426</v>
      </c>
      <c r="B3117" t="s">
        <v>7511</v>
      </c>
      <c r="C3117" t="str">
        <f>INDEX(FIPS!$A$1:$E$3236,MATCH($F3117,FIPS!$D$1:$D$3236,0),5)</f>
        <v>Waukesha County</v>
      </c>
      <c r="D3117" t="s">
        <v>427</v>
      </c>
      <c r="E3117" s="15" t="s">
        <v>73</v>
      </c>
      <c r="F3117" t="s">
        <v>7661</v>
      </c>
      <c r="G3117" t="s">
        <v>7755</v>
      </c>
      <c r="H3117" t="str">
        <f>IFERROR(VLOOKUP($G3117,'Team Colors'!$A:$B,2,0),"#c9c9c9")</f>
        <v>#203731</v>
      </c>
      <c r="I3117">
        <f>INDEX('Raw Election Data'!$A$1:$AN$3144,MATCH($C3117&amp;" "&amp;$B3117,'Raw Election Data'!$C$1:$C$3144,0),MATCH('Joined Data'!I$1,'Raw Election Data'!$A$1:$AN$1,0))</f>
        <v>396488</v>
      </c>
      <c r="J3117">
        <f>INDEX('Raw Election Data'!$A$1:$AN$3144,MATCH($C3117&amp;" "&amp;$B3117,'Raw Election Data'!$C$1:$C$3144,0),MATCH('Joined Data'!J$1,'Raw Election Data'!$A$1:$AN$1,0))</f>
        <v>79199</v>
      </c>
      <c r="K3117">
        <f>INDEX('Raw Election Data'!$A$1:$AN$3144,MATCH($C3117&amp;" "&amp;$B3117,'Raw Election Data'!$C$1:$C$3144,0),MATCH('Joined Data'!K$1,'Raw Election Data'!$A$1:$AN$1,0))</f>
        <v>145519</v>
      </c>
      <c r="L3117">
        <f>INDEX('Raw Election Data'!$A$1:$AN$3144,MATCH($C3117&amp;" "&amp;$B3117,'Raw Election Data'!$C$1:$C$3144,0),MATCH('Joined Data'!L$1,'Raw Election Data'!$A$1:$AN$1,0))</f>
        <v>236269</v>
      </c>
      <c r="M3117">
        <f>INDEX('Raw Election Data'!$A$1:$AN$3144,MATCH($C3117&amp;" "&amp;$B3117,'Raw Election Data'!$C$1:$C$3144,0),MATCH('Joined Data'!M$1,'Raw Election Data'!$A$1:$AN$1,0))</f>
        <v>0.33520690399502262</v>
      </c>
      <c r="N3117">
        <f>INDEX('Raw Election Data'!$A$1:$AN$3144,MATCH($C3117&amp;" "&amp;$B3117,'Raw Election Data'!$C$1:$C$3144,0),MATCH('Joined Data'!N$1,'Raw Election Data'!$A$1:$AN$1,0))</f>
        <v>0.61590390614088175</v>
      </c>
      <c r="O3117">
        <f>INDEX('Raw Election Data'!$A$1:$AN$3144,MATCH($C3117&amp;" "&amp;$B3117,'Raw Election Data'!$C$1:$C$3144,0),MATCH('Joined Data'!O$1,'Raw Election Data'!$A$1:$AN$1,0))</f>
        <v>-66320</v>
      </c>
      <c r="P3117">
        <f>INDEX('Raw Election Data'!$A$1:$AN$3144,MATCH($C3117&amp;" "&amp;$B3117,'Raw Election Data'!$C$1:$C$3144,0),MATCH('Joined Data'!P$1,'Raw Election Data'!$A$1:$AN$1,0))</f>
        <v>66320</v>
      </c>
      <c r="Q3117">
        <f>INDEX('Raw Election Data'!$A$1:$AN$3144,MATCH($C3117&amp;" "&amp;$B3117,'Raw Election Data'!$C$1:$C$3144,0),MATCH('Joined Data'!Q$1,'Raw Election Data'!$A$1:$AN$1,0))</f>
        <v>-0.28069700214585913</v>
      </c>
      <c r="R3117">
        <f>INDEX('Raw Election Data'!$A$1:$AN$3144,MATCH($C3117&amp;" "&amp;$B3117,'Raw Election Data'!$C$1:$C$3144,0),MATCH('Joined Data'!R$1,'Raw Election Data'!$A$1:$AN$1,0))</f>
        <v>0.28069700214585913</v>
      </c>
    </row>
    <row r="3118" spans="1:18" ht="13.5" hidden="1" customHeight="1" x14ac:dyDescent="0.15">
      <c r="A3118" t="s">
        <v>426</v>
      </c>
      <c r="B3118" t="s">
        <v>7511</v>
      </c>
      <c r="C3118" t="str">
        <f>INDEX(FIPS!$A$1:$E$3236,MATCH($F3118,FIPS!$D$1:$D$3236,0),5)</f>
        <v>Waupaca County</v>
      </c>
      <c r="D3118" t="s">
        <v>427</v>
      </c>
      <c r="E3118" s="15" t="s">
        <v>114</v>
      </c>
      <c r="F3118" t="s">
        <v>7663</v>
      </c>
      <c r="G3118" t="s">
        <v>7755</v>
      </c>
      <c r="H3118" t="str">
        <f>IFERROR(VLOOKUP($G3118,'Team Colors'!$A:$B,2,0),"#c9c9c9")</f>
        <v>#203731</v>
      </c>
      <c r="I3118">
        <f>INDEX('Raw Election Data'!$A$1:$AN$3144,MATCH($C3118&amp;" "&amp;$B3118,'Raw Election Data'!$C$1:$C$3144,0),MATCH('Joined Data'!I$1,'Raw Election Data'!$A$1:$AN$1,0))</f>
        <v>51945</v>
      </c>
      <c r="J3118">
        <f>INDEX('Raw Election Data'!$A$1:$AN$3144,MATCH($C3118&amp;" "&amp;$B3118,'Raw Election Data'!$C$1:$C$3144,0),MATCH('Joined Data'!J$1,'Raw Election Data'!$A$1:$AN$1,0))</f>
        <v>8303</v>
      </c>
      <c r="K3118">
        <f>INDEX('Raw Election Data'!$A$1:$AN$3144,MATCH($C3118&amp;" "&amp;$B3118,'Raw Election Data'!$C$1:$C$3144,0),MATCH('Joined Data'!K$1,'Raw Election Data'!$A$1:$AN$1,0))</f>
        <v>16013</v>
      </c>
      <c r="L3118">
        <f>INDEX('Raw Election Data'!$A$1:$AN$3144,MATCH($C3118&amp;" "&amp;$B3118,'Raw Election Data'!$C$1:$C$3144,0),MATCH('Joined Data'!L$1,'Raw Election Data'!$A$1:$AN$1,0))</f>
        <v>25491</v>
      </c>
      <c r="M3118">
        <f>INDEX('Raw Election Data'!$A$1:$AN$3144,MATCH($C3118&amp;" "&amp;$B3118,'Raw Election Data'!$C$1:$C$3144,0),MATCH('Joined Data'!M$1,'Raw Election Data'!$A$1:$AN$1,0))</f>
        <v>0.32572280412694676</v>
      </c>
      <c r="N3118">
        <f>INDEX('Raw Election Data'!$A$1:$AN$3144,MATCH($C3118&amp;" "&amp;$B3118,'Raw Election Data'!$C$1:$C$3144,0),MATCH('Joined Data'!N$1,'Raw Election Data'!$A$1:$AN$1,0))</f>
        <v>0.62818249578282526</v>
      </c>
      <c r="O3118">
        <f>INDEX('Raw Election Data'!$A$1:$AN$3144,MATCH($C3118&amp;" "&amp;$B3118,'Raw Election Data'!$C$1:$C$3144,0),MATCH('Joined Data'!O$1,'Raw Election Data'!$A$1:$AN$1,0))</f>
        <v>-7710</v>
      </c>
      <c r="P3118">
        <f>INDEX('Raw Election Data'!$A$1:$AN$3144,MATCH($C3118&amp;" "&amp;$B3118,'Raw Election Data'!$C$1:$C$3144,0),MATCH('Joined Data'!P$1,'Raw Election Data'!$A$1:$AN$1,0))</f>
        <v>7710</v>
      </c>
      <c r="Q3118">
        <f>INDEX('Raw Election Data'!$A$1:$AN$3144,MATCH($C3118&amp;" "&amp;$B3118,'Raw Election Data'!$C$1:$C$3144,0),MATCH('Joined Data'!Q$1,'Raw Election Data'!$A$1:$AN$1,0))</f>
        <v>-0.30245969165587849</v>
      </c>
      <c r="R3118">
        <f>INDEX('Raw Election Data'!$A$1:$AN$3144,MATCH($C3118&amp;" "&amp;$B3118,'Raw Election Data'!$C$1:$C$3144,0),MATCH('Joined Data'!R$1,'Raw Election Data'!$A$1:$AN$1,0))</f>
        <v>0.30245969165587849</v>
      </c>
    </row>
    <row r="3119" spans="1:18" ht="13.5" hidden="1" customHeight="1" x14ac:dyDescent="0.15">
      <c r="A3119" t="s">
        <v>426</v>
      </c>
      <c r="B3119" t="s">
        <v>7511</v>
      </c>
      <c r="C3119" t="str">
        <f>INDEX(FIPS!$A$1:$E$3236,MATCH($F3119,FIPS!$D$1:$D$3236,0),5)</f>
        <v>Waushara County</v>
      </c>
      <c r="D3119" t="s">
        <v>427</v>
      </c>
      <c r="E3119" s="15" t="s">
        <v>115</v>
      </c>
      <c r="F3119" t="s">
        <v>7665</v>
      </c>
      <c r="G3119" t="s">
        <v>7755</v>
      </c>
      <c r="H3119" t="str">
        <f>IFERROR(VLOOKUP($G3119,'Team Colors'!$A:$B,2,0),"#c9c9c9")</f>
        <v>#203731</v>
      </c>
      <c r="I3119">
        <f>INDEX('Raw Election Data'!$A$1:$AN$3144,MATCH($C3119&amp;" "&amp;$B3119,'Raw Election Data'!$C$1:$C$3144,0),MATCH('Joined Data'!I$1,'Raw Election Data'!$A$1:$AN$1,0))</f>
        <v>24033</v>
      </c>
      <c r="J3119">
        <f>INDEX('Raw Election Data'!$A$1:$AN$3144,MATCH($C3119&amp;" "&amp;$B3119,'Raw Election Data'!$C$1:$C$3144,0),MATCH('Joined Data'!J$1,'Raw Election Data'!$A$1:$AN$1,0))</f>
        <v>3802</v>
      </c>
      <c r="K3119">
        <f>INDEX('Raw Election Data'!$A$1:$AN$3144,MATCH($C3119&amp;" "&amp;$B3119,'Raw Election Data'!$C$1:$C$3144,0),MATCH('Joined Data'!K$1,'Raw Election Data'!$A$1:$AN$1,0))</f>
        <v>7669</v>
      </c>
      <c r="L3119">
        <f>INDEX('Raw Election Data'!$A$1:$AN$3144,MATCH($C3119&amp;" "&amp;$B3119,'Raw Election Data'!$C$1:$C$3144,0),MATCH('Joined Data'!L$1,'Raw Election Data'!$A$1:$AN$1,0))</f>
        <v>11961</v>
      </c>
      <c r="M3119">
        <f>INDEX('Raw Election Data'!$A$1:$AN$3144,MATCH($C3119&amp;" "&amp;$B3119,'Raw Election Data'!$C$1:$C$3144,0),MATCH('Joined Data'!M$1,'Raw Election Data'!$A$1:$AN$1,0))</f>
        <v>0.31786639913050746</v>
      </c>
      <c r="N3119">
        <f>INDEX('Raw Election Data'!$A$1:$AN$3144,MATCH($C3119&amp;" "&amp;$B3119,'Raw Election Data'!$C$1:$C$3144,0),MATCH('Joined Data'!N$1,'Raw Election Data'!$A$1:$AN$1,0))</f>
        <v>0.6411671264944403</v>
      </c>
      <c r="O3119">
        <f>INDEX('Raw Election Data'!$A$1:$AN$3144,MATCH($C3119&amp;" "&amp;$B3119,'Raw Election Data'!$C$1:$C$3144,0),MATCH('Joined Data'!O$1,'Raw Election Data'!$A$1:$AN$1,0))</f>
        <v>-3867</v>
      </c>
      <c r="P3119">
        <f>INDEX('Raw Election Data'!$A$1:$AN$3144,MATCH($C3119&amp;" "&amp;$B3119,'Raw Election Data'!$C$1:$C$3144,0),MATCH('Joined Data'!P$1,'Raw Election Data'!$A$1:$AN$1,0))</f>
        <v>3867</v>
      </c>
      <c r="Q3119">
        <f>INDEX('Raw Election Data'!$A$1:$AN$3144,MATCH($C3119&amp;" "&amp;$B3119,'Raw Election Data'!$C$1:$C$3144,0),MATCH('Joined Data'!Q$1,'Raw Election Data'!$A$1:$AN$1,0))</f>
        <v>-0.32330072736393284</v>
      </c>
      <c r="R3119">
        <f>INDEX('Raw Election Data'!$A$1:$AN$3144,MATCH($C3119&amp;" "&amp;$B3119,'Raw Election Data'!$C$1:$C$3144,0),MATCH('Joined Data'!R$1,'Raw Election Data'!$A$1:$AN$1,0))</f>
        <v>0.32330072736393284</v>
      </c>
    </row>
    <row r="3120" spans="1:18" ht="13.5" hidden="1" customHeight="1" x14ac:dyDescent="0.15">
      <c r="A3120" t="s">
        <v>426</v>
      </c>
      <c r="B3120" t="s">
        <v>7511</v>
      </c>
      <c r="C3120" t="str">
        <f>INDEX(FIPS!$A$1:$E$3236,MATCH($F3120,FIPS!$D$1:$D$3236,0),5)</f>
        <v>Winnebago County</v>
      </c>
      <c r="D3120" t="s">
        <v>427</v>
      </c>
      <c r="E3120" s="15" t="s">
        <v>116</v>
      </c>
      <c r="F3120" t="s">
        <v>7666</v>
      </c>
      <c r="G3120" t="s">
        <v>7755</v>
      </c>
      <c r="H3120" t="str">
        <f>IFERROR(VLOOKUP($G3120,'Team Colors'!$A:$B,2,0),"#c9c9c9")</f>
        <v>#203731</v>
      </c>
      <c r="I3120">
        <f>INDEX('Raw Election Data'!$A$1:$AN$3144,MATCH($C3120&amp;" "&amp;$B3120,'Raw Election Data'!$C$1:$C$3144,0),MATCH('Joined Data'!I$1,'Raw Election Data'!$A$1:$AN$1,0))</f>
        <v>169546</v>
      </c>
      <c r="J3120">
        <f>INDEX('Raw Election Data'!$A$1:$AN$3144,MATCH($C3120&amp;" "&amp;$B3120,'Raw Election Data'!$C$1:$C$3144,0),MATCH('Joined Data'!J$1,'Raw Election Data'!$A$1:$AN$1,0))</f>
        <v>37054</v>
      </c>
      <c r="K3120">
        <f>INDEX('Raw Election Data'!$A$1:$AN$3144,MATCH($C3120&amp;" "&amp;$B3120,'Raw Election Data'!$C$1:$C$3144,0),MATCH('Joined Data'!K$1,'Raw Election Data'!$A$1:$AN$1,0))</f>
        <v>43447</v>
      </c>
      <c r="L3120">
        <f>INDEX('Raw Election Data'!$A$1:$AN$3144,MATCH($C3120&amp;" "&amp;$B3120,'Raw Election Data'!$C$1:$C$3144,0),MATCH('Joined Data'!L$1,'Raw Election Data'!$A$1:$AN$1,0))</f>
        <v>85892</v>
      </c>
      <c r="M3120">
        <f>INDEX('Raw Election Data'!$A$1:$AN$3144,MATCH($C3120&amp;" "&amp;$B3120,'Raw Election Data'!$C$1:$C$3144,0),MATCH('Joined Data'!M$1,'Raw Election Data'!$A$1:$AN$1,0))</f>
        <v>0.43140222605132028</v>
      </c>
      <c r="N3120">
        <f>INDEX('Raw Election Data'!$A$1:$AN$3144,MATCH($C3120&amp;" "&amp;$B3120,'Raw Election Data'!$C$1:$C$3144,0),MATCH('Joined Data'!N$1,'Raw Election Data'!$A$1:$AN$1,0))</f>
        <v>0.50583290644064638</v>
      </c>
      <c r="O3120">
        <f>INDEX('Raw Election Data'!$A$1:$AN$3144,MATCH($C3120&amp;" "&amp;$B3120,'Raw Election Data'!$C$1:$C$3144,0),MATCH('Joined Data'!O$1,'Raw Election Data'!$A$1:$AN$1,0))</f>
        <v>-6393</v>
      </c>
      <c r="P3120">
        <f>INDEX('Raw Election Data'!$A$1:$AN$3144,MATCH($C3120&amp;" "&amp;$B3120,'Raw Election Data'!$C$1:$C$3144,0),MATCH('Joined Data'!P$1,'Raw Election Data'!$A$1:$AN$1,0))</f>
        <v>6393</v>
      </c>
      <c r="Q3120">
        <f>INDEX('Raw Election Data'!$A$1:$AN$3144,MATCH($C3120&amp;" "&amp;$B3120,'Raw Election Data'!$C$1:$C$3144,0),MATCH('Joined Data'!Q$1,'Raw Election Data'!$A$1:$AN$1,0))</f>
        <v>-7.4430680389326098E-2</v>
      </c>
      <c r="R3120">
        <f>INDEX('Raw Election Data'!$A$1:$AN$3144,MATCH($C3120&amp;" "&amp;$B3120,'Raw Election Data'!$C$1:$C$3144,0),MATCH('Joined Data'!R$1,'Raw Election Data'!$A$1:$AN$1,0))</f>
        <v>7.4430680389326098E-2</v>
      </c>
    </row>
    <row r="3121" spans="1:18" ht="13.5" hidden="1" customHeight="1" x14ac:dyDescent="0.15">
      <c r="A3121" t="s">
        <v>426</v>
      </c>
      <c r="B3121" t="s">
        <v>7511</v>
      </c>
      <c r="C3121" t="str">
        <f>INDEX(FIPS!$A$1:$E$3236,MATCH($F3121,FIPS!$D$1:$D$3236,0),5)</f>
        <v>Wood County</v>
      </c>
      <c r="D3121" t="s">
        <v>427</v>
      </c>
      <c r="E3121" s="15" t="s">
        <v>117</v>
      </c>
      <c r="F3121" t="s">
        <v>7669</v>
      </c>
      <c r="G3121" t="s">
        <v>7755</v>
      </c>
      <c r="H3121" t="str">
        <f>IFERROR(VLOOKUP($G3121,'Team Colors'!$A:$B,2,0),"#c9c9c9")</f>
        <v>#203731</v>
      </c>
      <c r="I3121">
        <f>INDEX('Raw Election Data'!$A$1:$AN$3144,MATCH($C3121&amp;" "&amp;$B3121,'Raw Election Data'!$C$1:$C$3144,0),MATCH('Joined Data'!I$1,'Raw Election Data'!$A$1:$AN$1,0))</f>
        <v>73435</v>
      </c>
      <c r="J3121">
        <f>INDEX('Raw Election Data'!$A$1:$AN$3144,MATCH($C3121&amp;" "&amp;$B3121,'Raw Election Data'!$C$1:$C$3144,0),MATCH('Joined Data'!J$1,'Raw Election Data'!$A$1:$AN$1,0))</f>
        <v>14232</v>
      </c>
      <c r="K3121">
        <f>INDEX('Raw Election Data'!$A$1:$AN$3144,MATCH($C3121&amp;" "&amp;$B3121,'Raw Election Data'!$C$1:$C$3144,0),MATCH('Joined Data'!K$1,'Raw Election Data'!$A$1:$AN$1,0))</f>
        <v>21502</v>
      </c>
      <c r="L3121">
        <f>INDEX('Raw Election Data'!$A$1:$AN$3144,MATCH($C3121&amp;" "&amp;$B3121,'Raw Election Data'!$C$1:$C$3144,0),MATCH('Joined Data'!L$1,'Raw Election Data'!$A$1:$AN$1,0))</f>
        <v>37712</v>
      </c>
      <c r="M3121">
        <f>INDEX('Raw Election Data'!$A$1:$AN$3144,MATCH($C3121&amp;" "&amp;$B3121,'Raw Election Data'!$C$1:$C$3144,0),MATCH('Joined Data'!M$1,'Raw Election Data'!$A$1:$AN$1,0))</f>
        <v>0.37738650827322867</v>
      </c>
      <c r="N3121">
        <f>INDEX('Raw Election Data'!$A$1:$AN$3144,MATCH($C3121&amp;" "&amp;$B3121,'Raw Election Data'!$C$1:$C$3144,0),MATCH('Joined Data'!N$1,'Raw Election Data'!$A$1:$AN$1,0))</f>
        <v>0.57016334323292317</v>
      </c>
      <c r="O3121">
        <f>INDEX('Raw Election Data'!$A$1:$AN$3144,MATCH($C3121&amp;" "&amp;$B3121,'Raw Election Data'!$C$1:$C$3144,0),MATCH('Joined Data'!O$1,'Raw Election Data'!$A$1:$AN$1,0))</f>
        <v>-7270</v>
      </c>
      <c r="P3121">
        <f>INDEX('Raw Election Data'!$A$1:$AN$3144,MATCH($C3121&amp;" "&amp;$B3121,'Raw Election Data'!$C$1:$C$3144,0),MATCH('Joined Data'!P$1,'Raw Election Data'!$A$1:$AN$1,0))</f>
        <v>7270</v>
      </c>
      <c r="Q3121">
        <f>INDEX('Raw Election Data'!$A$1:$AN$3144,MATCH($C3121&amp;" "&amp;$B3121,'Raw Election Data'!$C$1:$C$3144,0),MATCH('Joined Data'!Q$1,'Raw Election Data'!$A$1:$AN$1,0))</f>
        <v>-0.1927768349596945</v>
      </c>
      <c r="R3121">
        <f>INDEX('Raw Election Data'!$A$1:$AN$3144,MATCH($C3121&amp;" "&amp;$B3121,'Raw Election Data'!$C$1:$C$3144,0),MATCH('Joined Data'!R$1,'Raw Election Data'!$A$1:$AN$1,0))</f>
        <v>0.1927768349596945</v>
      </c>
    </row>
    <row r="3122" spans="1:18" ht="13.5" hidden="1" customHeight="1" x14ac:dyDescent="0.15">
      <c r="A3122" t="s">
        <v>264</v>
      </c>
      <c r="B3122" t="s">
        <v>7672</v>
      </c>
      <c r="C3122" t="str">
        <f>INDEX(FIPS!$A$1:$E$3236,MATCH($F3122,FIPS!$D$1:$D$3236,0),5)</f>
        <v>Albany County</v>
      </c>
      <c r="D3122" t="s">
        <v>324</v>
      </c>
      <c r="E3122" s="15" t="s">
        <v>6</v>
      </c>
      <c r="F3122" t="s">
        <v>7673</v>
      </c>
      <c r="G3122" t="s">
        <v>437</v>
      </c>
      <c r="H3122" t="str">
        <f>IFERROR(VLOOKUP($G3122,'Team Colors'!$A:$B,2,0),"#c9c9c9")</f>
        <v>#fb4f14</v>
      </c>
      <c r="I3122">
        <f>INDEX('Raw Election Data'!$A$1:$AN$3144,MATCH($C3122&amp;" "&amp;$B3122,'Raw Election Data'!$C$1:$C$3144,0),MATCH('Joined Data'!I$1,'Raw Election Data'!$A$1:$AN$1,0))</f>
        <v>37956</v>
      </c>
      <c r="J3122">
        <f>INDEX('Raw Election Data'!$A$1:$AN$3144,MATCH($C3122&amp;" "&amp;$B3122,'Raw Election Data'!$C$1:$C$3144,0),MATCH('Joined Data'!J$1,'Raw Election Data'!$A$1:$AN$1,0))</f>
        <v>6888</v>
      </c>
      <c r="K3122">
        <f>INDEX('Raw Election Data'!$A$1:$AN$3144,MATCH($C3122&amp;" "&amp;$B3122,'Raw Election Data'!$C$1:$C$3144,0),MATCH('Joined Data'!K$1,'Raw Election Data'!$A$1:$AN$1,0))</f>
        <v>7601</v>
      </c>
      <c r="L3122">
        <f>INDEX('Raw Election Data'!$A$1:$AN$3144,MATCH($C3122&amp;" "&amp;$B3122,'Raw Election Data'!$C$1:$C$3144,0),MATCH('Joined Data'!L$1,'Raw Election Data'!$A$1:$AN$1,0))</f>
        <v>16420</v>
      </c>
      <c r="M3122">
        <f>INDEX('Raw Election Data'!$A$1:$AN$3144,MATCH($C3122&amp;" "&amp;$B3122,'Raw Election Data'!$C$1:$C$3144,0),MATCH('Joined Data'!M$1,'Raw Election Data'!$A$1:$AN$1,0))</f>
        <v>0.41948842874543241</v>
      </c>
      <c r="N3122">
        <f>INDEX('Raw Election Data'!$A$1:$AN$3144,MATCH($C3122&amp;" "&amp;$B3122,'Raw Election Data'!$C$1:$C$3144,0),MATCH('Joined Data'!N$1,'Raw Election Data'!$A$1:$AN$1,0))</f>
        <v>0.46291108404384895</v>
      </c>
      <c r="O3122">
        <f>INDEX('Raw Election Data'!$A$1:$AN$3144,MATCH($C3122&amp;" "&amp;$B3122,'Raw Election Data'!$C$1:$C$3144,0),MATCH('Joined Data'!O$1,'Raw Election Data'!$A$1:$AN$1,0))</f>
        <v>-713</v>
      </c>
      <c r="P3122">
        <f>INDEX('Raw Election Data'!$A$1:$AN$3144,MATCH($C3122&amp;" "&amp;$B3122,'Raw Election Data'!$C$1:$C$3144,0),MATCH('Joined Data'!P$1,'Raw Election Data'!$A$1:$AN$1,0))</f>
        <v>713</v>
      </c>
      <c r="Q3122">
        <f>INDEX('Raw Election Data'!$A$1:$AN$3144,MATCH($C3122&amp;" "&amp;$B3122,'Raw Election Data'!$C$1:$C$3144,0),MATCH('Joined Data'!Q$1,'Raw Election Data'!$A$1:$AN$1,0))</f>
        <v>-4.3422655298416546E-2</v>
      </c>
      <c r="R3122">
        <f>INDEX('Raw Election Data'!$A$1:$AN$3144,MATCH($C3122&amp;" "&amp;$B3122,'Raw Election Data'!$C$1:$C$3144,0),MATCH('Joined Data'!R$1,'Raw Election Data'!$A$1:$AN$1,0))</f>
        <v>4.3422655298416546E-2</v>
      </c>
    </row>
    <row r="3123" spans="1:18" ht="13.5" hidden="1" customHeight="1" x14ac:dyDescent="0.15">
      <c r="A3123" t="s">
        <v>264</v>
      </c>
      <c r="B3123" t="s">
        <v>7672</v>
      </c>
      <c r="C3123" t="str">
        <f>INDEX(FIPS!$A$1:$E$3236,MATCH($F3123,FIPS!$D$1:$D$3236,0),5)</f>
        <v>Big Horn County</v>
      </c>
      <c r="D3123" t="s">
        <v>324</v>
      </c>
      <c r="E3123" s="15" t="s">
        <v>7</v>
      </c>
      <c r="F3123" t="s">
        <v>7676</v>
      </c>
      <c r="G3123" t="s">
        <v>437</v>
      </c>
      <c r="H3123" t="str">
        <f>IFERROR(VLOOKUP($G3123,'Team Colors'!$A:$B,2,0),"#c9c9c9")</f>
        <v>#fb4f14</v>
      </c>
      <c r="I3123">
        <f>INDEX('Raw Election Data'!$A$1:$AN$3144,MATCH($C3123&amp;" "&amp;$B3123,'Raw Election Data'!$C$1:$C$3144,0),MATCH('Joined Data'!I$1,'Raw Election Data'!$A$1:$AN$1,0))</f>
        <v>12022</v>
      </c>
      <c r="J3123">
        <f>INDEX('Raw Election Data'!$A$1:$AN$3144,MATCH($C3123&amp;" "&amp;$B3123,'Raw Election Data'!$C$1:$C$3144,0),MATCH('Joined Data'!J$1,'Raw Election Data'!$A$1:$AN$1,0))</f>
        <v>594</v>
      </c>
      <c r="K3123">
        <f>INDEX('Raw Election Data'!$A$1:$AN$3144,MATCH($C3123&amp;" "&amp;$B3123,'Raw Election Data'!$C$1:$C$3144,0),MATCH('Joined Data'!K$1,'Raw Election Data'!$A$1:$AN$1,0))</f>
        <v>4067</v>
      </c>
      <c r="L3123">
        <f>INDEX('Raw Election Data'!$A$1:$AN$3144,MATCH($C3123&amp;" "&amp;$B3123,'Raw Election Data'!$C$1:$C$3144,0),MATCH('Joined Data'!L$1,'Raw Election Data'!$A$1:$AN$1,0))</f>
        <v>5079</v>
      </c>
      <c r="M3123">
        <f>INDEX('Raw Election Data'!$A$1:$AN$3144,MATCH($C3123&amp;" "&amp;$B3123,'Raw Election Data'!$C$1:$C$3144,0),MATCH('Joined Data'!M$1,'Raw Election Data'!$A$1:$AN$1,0))</f>
        <v>0.11695215593620792</v>
      </c>
      <c r="N3123">
        <f>INDEX('Raw Election Data'!$A$1:$AN$3144,MATCH($C3123&amp;" "&amp;$B3123,'Raw Election Data'!$C$1:$C$3144,0),MATCH('Joined Data'!N$1,'Raw Election Data'!$A$1:$AN$1,0))</f>
        <v>0.80074817877534943</v>
      </c>
      <c r="O3123">
        <f>INDEX('Raw Election Data'!$A$1:$AN$3144,MATCH($C3123&amp;" "&amp;$B3123,'Raw Election Data'!$C$1:$C$3144,0),MATCH('Joined Data'!O$1,'Raw Election Data'!$A$1:$AN$1,0))</f>
        <v>-3473</v>
      </c>
      <c r="P3123">
        <f>INDEX('Raw Election Data'!$A$1:$AN$3144,MATCH($C3123&amp;" "&amp;$B3123,'Raw Election Data'!$C$1:$C$3144,0),MATCH('Joined Data'!P$1,'Raw Election Data'!$A$1:$AN$1,0))</f>
        <v>3473</v>
      </c>
      <c r="Q3123">
        <f>INDEX('Raw Election Data'!$A$1:$AN$3144,MATCH($C3123&amp;" "&amp;$B3123,'Raw Election Data'!$C$1:$C$3144,0),MATCH('Joined Data'!Q$1,'Raw Election Data'!$A$1:$AN$1,0))</f>
        <v>-0.68379602283914154</v>
      </c>
      <c r="R3123">
        <f>INDEX('Raw Election Data'!$A$1:$AN$3144,MATCH($C3123&amp;" "&amp;$B3123,'Raw Election Data'!$C$1:$C$3144,0),MATCH('Joined Data'!R$1,'Raw Election Data'!$A$1:$AN$1,0))</f>
        <v>0.68379602283914154</v>
      </c>
    </row>
    <row r="3124" spans="1:18" ht="13.5" hidden="1" customHeight="1" x14ac:dyDescent="0.15">
      <c r="A3124" t="s">
        <v>264</v>
      </c>
      <c r="B3124" t="s">
        <v>7672</v>
      </c>
      <c r="C3124" t="str">
        <f>INDEX(FIPS!$A$1:$E$3236,MATCH($F3124,FIPS!$D$1:$D$3236,0),5)</f>
        <v>Campbell County</v>
      </c>
      <c r="D3124" t="s">
        <v>324</v>
      </c>
      <c r="E3124" s="15" t="s">
        <v>8</v>
      </c>
      <c r="F3124" t="s">
        <v>7677</v>
      </c>
      <c r="G3124" t="s">
        <v>437</v>
      </c>
      <c r="H3124" t="str">
        <f>IFERROR(VLOOKUP($G3124,'Team Colors'!$A:$B,2,0),"#c9c9c9")</f>
        <v>#fb4f14</v>
      </c>
      <c r="I3124">
        <f>INDEX('Raw Election Data'!$A$1:$AN$3144,MATCH($C3124&amp;" "&amp;$B3124,'Raw Election Data'!$C$1:$C$3144,0),MATCH('Joined Data'!I$1,'Raw Election Data'!$A$1:$AN$1,0))</f>
        <v>49220</v>
      </c>
      <c r="J3124">
        <f>INDEX('Raw Election Data'!$A$1:$AN$3144,MATCH($C3124&amp;" "&amp;$B3124,'Raw Election Data'!$C$1:$C$3144,0),MATCH('Joined Data'!J$1,'Raw Election Data'!$A$1:$AN$1,0))</f>
        <v>1324</v>
      </c>
      <c r="K3124">
        <f>INDEX('Raw Election Data'!$A$1:$AN$3144,MATCH($C3124&amp;" "&amp;$B3124,'Raw Election Data'!$C$1:$C$3144,0),MATCH('Joined Data'!K$1,'Raw Election Data'!$A$1:$AN$1,0))</f>
        <v>15778</v>
      </c>
      <c r="L3124">
        <f>INDEX('Raw Election Data'!$A$1:$AN$3144,MATCH($C3124&amp;" "&amp;$B3124,'Raw Election Data'!$C$1:$C$3144,0),MATCH('Joined Data'!L$1,'Raw Election Data'!$A$1:$AN$1,0))</f>
        <v>17935</v>
      </c>
      <c r="M3124">
        <f>INDEX('Raw Election Data'!$A$1:$AN$3144,MATCH($C3124&amp;" "&amp;$B3124,'Raw Election Data'!$C$1:$C$3144,0),MATCH('Joined Data'!M$1,'Raw Election Data'!$A$1:$AN$1,0))</f>
        <v>7.3822135489266791E-2</v>
      </c>
      <c r="N3124">
        <f>INDEX('Raw Election Data'!$A$1:$AN$3144,MATCH($C3124&amp;" "&amp;$B3124,'Raw Election Data'!$C$1:$C$3144,0),MATCH('Joined Data'!N$1,'Raw Election Data'!$A$1:$AN$1,0))</f>
        <v>0.87973236688040146</v>
      </c>
      <c r="O3124">
        <f>INDEX('Raw Election Data'!$A$1:$AN$3144,MATCH($C3124&amp;" "&amp;$B3124,'Raw Election Data'!$C$1:$C$3144,0),MATCH('Joined Data'!O$1,'Raw Election Data'!$A$1:$AN$1,0))</f>
        <v>-14454</v>
      </c>
      <c r="P3124">
        <f>INDEX('Raw Election Data'!$A$1:$AN$3144,MATCH($C3124&amp;" "&amp;$B3124,'Raw Election Data'!$C$1:$C$3144,0),MATCH('Joined Data'!P$1,'Raw Election Data'!$A$1:$AN$1,0))</f>
        <v>14454</v>
      </c>
      <c r="Q3124">
        <f>INDEX('Raw Election Data'!$A$1:$AN$3144,MATCH($C3124&amp;" "&amp;$B3124,'Raw Election Data'!$C$1:$C$3144,0),MATCH('Joined Data'!Q$1,'Raw Election Data'!$A$1:$AN$1,0))</f>
        <v>-0.80591023139113471</v>
      </c>
      <c r="R3124">
        <f>INDEX('Raw Election Data'!$A$1:$AN$3144,MATCH($C3124&amp;" "&amp;$B3124,'Raw Election Data'!$C$1:$C$3144,0),MATCH('Joined Data'!R$1,'Raw Election Data'!$A$1:$AN$1,0))</f>
        <v>0.80591023139113471</v>
      </c>
    </row>
    <row r="3125" spans="1:18" ht="13.5" hidden="1" customHeight="1" x14ac:dyDescent="0.15">
      <c r="A3125" t="s">
        <v>264</v>
      </c>
      <c r="B3125" t="s">
        <v>7672</v>
      </c>
      <c r="C3125" t="str">
        <f>INDEX(FIPS!$A$1:$E$3236,MATCH($F3125,FIPS!$D$1:$D$3236,0),5)</f>
        <v>Carbon County</v>
      </c>
      <c r="D3125" t="s">
        <v>324</v>
      </c>
      <c r="E3125" s="15" t="s">
        <v>9</v>
      </c>
      <c r="F3125" t="s">
        <v>7680</v>
      </c>
      <c r="G3125" t="s">
        <v>437</v>
      </c>
      <c r="H3125" t="str">
        <f>IFERROR(VLOOKUP($G3125,'Team Colors'!$A:$B,2,0),"#c9c9c9")</f>
        <v>#fb4f14</v>
      </c>
      <c r="I3125">
        <f>INDEX('Raw Election Data'!$A$1:$AN$3144,MATCH($C3125&amp;" "&amp;$B3125,'Raw Election Data'!$C$1:$C$3144,0),MATCH('Joined Data'!I$1,'Raw Election Data'!$A$1:$AN$1,0))</f>
        <v>15559</v>
      </c>
      <c r="J3125">
        <f>INDEX('Raw Election Data'!$A$1:$AN$3144,MATCH($C3125&amp;" "&amp;$B3125,'Raw Election Data'!$C$1:$C$3144,0),MATCH('Joined Data'!J$1,'Raw Election Data'!$A$1:$AN$1,0))</f>
        <v>1279</v>
      </c>
      <c r="K3125">
        <f>INDEX('Raw Election Data'!$A$1:$AN$3144,MATCH($C3125&amp;" "&amp;$B3125,'Raw Election Data'!$C$1:$C$3144,0),MATCH('Joined Data'!K$1,'Raw Election Data'!$A$1:$AN$1,0))</f>
        <v>4409</v>
      </c>
      <c r="L3125">
        <f>INDEX('Raw Election Data'!$A$1:$AN$3144,MATCH($C3125&amp;" "&amp;$B3125,'Raw Election Data'!$C$1:$C$3144,0),MATCH('Joined Data'!L$1,'Raw Election Data'!$A$1:$AN$1,0))</f>
        <v>6200</v>
      </c>
      <c r="M3125">
        <f>INDEX('Raw Election Data'!$A$1:$AN$3144,MATCH($C3125&amp;" "&amp;$B3125,'Raw Election Data'!$C$1:$C$3144,0),MATCH('Joined Data'!M$1,'Raw Election Data'!$A$1:$AN$1,0))</f>
        <v>0.20629032258064517</v>
      </c>
      <c r="N3125">
        <f>INDEX('Raw Election Data'!$A$1:$AN$3144,MATCH($C3125&amp;" "&amp;$B3125,'Raw Election Data'!$C$1:$C$3144,0),MATCH('Joined Data'!N$1,'Raw Election Data'!$A$1:$AN$1,0))</f>
        <v>0.71112903225806456</v>
      </c>
      <c r="O3125">
        <f>INDEX('Raw Election Data'!$A$1:$AN$3144,MATCH($C3125&amp;" "&amp;$B3125,'Raw Election Data'!$C$1:$C$3144,0),MATCH('Joined Data'!O$1,'Raw Election Data'!$A$1:$AN$1,0))</f>
        <v>-3130</v>
      </c>
      <c r="P3125">
        <f>INDEX('Raw Election Data'!$A$1:$AN$3144,MATCH($C3125&amp;" "&amp;$B3125,'Raw Election Data'!$C$1:$C$3144,0),MATCH('Joined Data'!P$1,'Raw Election Data'!$A$1:$AN$1,0))</f>
        <v>3130</v>
      </c>
      <c r="Q3125">
        <f>INDEX('Raw Election Data'!$A$1:$AN$3144,MATCH($C3125&amp;" "&amp;$B3125,'Raw Election Data'!$C$1:$C$3144,0),MATCH('Joined Data'!Q$1,'Raw Election Data'!$A$1:$AN$1,0))</f>
        <v>-0.50483870967741939</v>
      </c>
      <c r="R3125">
        <f>INDEX('Raw Election Data'!$A$1:$AN$3144,MATCH($C3125&amp;" "&amp;$B3125,'Raw Election Data'!$C$1:$C$3144,0),MATCH('Joined Data'!R$1,'Raw Election Data'!$A$1:$AN$1,0))</f>
        <v>0.50483870967741939</v>
      </c>
    </row>
    <row r="3126" spans="1:18" ht="13.5" hidden="1" customHeight="1" x14ac:dyDescent="0.15">
      <c r="A3126" t="s">
        <v>264</v>
      </c>
      <c r="B3126" t="s">
        <v>7672</v>
      </c>
      <c r="C3126" t="str">
        <f>INDEX(FIPS!$A$1:$E$3236,MATCH($F3126,FIPS!$D$1:$D$3236,0),5)</f>
        <v>Converse County</v>
      </c>
      <c r="D3126" t="s">
        <v>324</v>
      </c>
      <c r="E3126" s="15" t="s">
        <v>10</v>
      </c>
      <c r="F3126" t="s">
        <v>7682</v>
      </c>
      <c r="G3126" t="s">
        <v>437</v>
      </c>
      <c r="H3126" t="str">
        <f>IFERROR(VLOOKUP($G3126,'Team Colors'!$A:$B,2,0),"#c9c9c9")</f>
        <v>#fb4f14</v>
      </c>
      <c r="I3126">
        <f>INDEX('Raw Election Data'!$A$1:$AN$3144,MATCH($C3126&amp;" "&amp;$B3126,'Raw Election Data'!$C$1:$C$3144,0),MATCH('Joined Data'!I$1,'Raw Election Data'!$A$1:$AN$1,0))</f>
        <v>14236</v>
      </c>
      <c r="J3126">
        <f>INDEX('Raw Election Data'!$A$1:$AN$3144,MATCH($C3126&amp;" "&amp;$B3126,'Raw Election Data'!$C$1:$C$3144,0),MATCH('Joined Data'!J$1,'Raw Election Data'!$A$1:$AN$1,0))</f>
        <v>668</v>
      </c>
      <c r="K3126">
        <f>INDEX('Raw Election Data'!$A$1:$AN$3144,MATCH($C3126&amp;" "&amp;$B3126,'Raw Election Data'!$C$1:$C$3144,0),MATCH('Joined Data'!K$1,'Raw Election Data'!$A$1:$AN$1,0))</f>
        <v>5520</v>
      </c>
      <c r="L3126">
        <f>INDEX('Raw Election Data'!$A$1:$AN$3144,MATCH($C3126&amp;" "&amp;$B3126,'Raw Election Data'!$C$1:$C$3144,0),MATCH('Joined Data'!L$1,'Raw Election Data'!$A$1:$AN$1,0))</f>
        <v>6552</v>
      </c>
      <c r="M3126">
        <f>INDEX('Raw Election Data'!$A$1:$AN$3144,MATCH($C3126&amp;" "&amp;$B3126,'Raw Election Data'!$C$1:$C$3144,0),MATCH('Joined Data'!M$1,'Raw Election Data'!$A$1:$AN$1,0))</f>
        <v>0.10195360195360195</v>
      </c>
      <c r="N3126">
        <f>INDEX('Raw Election Data'!$A$1:$AN$3144,MATCH($C3126&amp;" "&amp;$B3126,'Raw Election Data'!$C$1:$C$3144,0),MATCH('Joined Data'!N$1,'Raw Election Data'!$A$1:$AN$1,0))</f>
        <v>0.8424908424908425</v>
      </c>
      <c r="O3126">
        <f>INDEX('Raw Election Data'!$A$1:$AN$3144,MATCH($C3126&amp;" "&amp;$B3126,'Raw Election Data'!$C$1:$C$3144,0),MATCH('Joined Data'!O$1,'Raw Election Data'!$A$1:$AN$1,0))</f>
        <v>-4852</v>
      </c>
      <c r="P3126">
        <f>INDEX('Raw Election Data'!$A$1:$AN$3144,MATCH($C3126&amp;" "&amp;$B3126,'Raw Election Data'!$C$1:$C$3144,0),MATCH('Joined Data'!P$1,'Raw Election Data'!$A$1:$AN$1,0))</f>
        <v>4852</v>
      </c>
      <c r="Q3126">
        <f>INDEX('Raw Election Data'!$A$1:$AN$3144,MATCH($C3126&amp;" "&amp;$B3126,'Raw Election Data'!$C$1:$C$3144,0),MATCH('Joined Data'!Q$1,'Raw Election Data'!$A$1:$AN$1,0))</f>
        <v>-0.74053724053724057</v>
      </c>
      <c r="R3126">
        <f>INDEX('Raw Election Data'!$A$1:$AN$3144,MATCH($C3126&amp;" "&amp;$B3126,'Raw Election Data'!$C$1:$C$3144,0),MATCH('Joined Data'!R$1,'Raw Election Data'!$A$1:$AN$1,0))</f>
        <v>0.74053724053724057</v>
      </c>
    </row>
    <row r="3127" spans="1:18" ht="13.5" hidden="1" customHeight="1" x14ac:dyDescent="0.15">
      <c r="A3127" t="s">
        <v>264</v>
      </c>
      <c r="B3127" t="s">
        <v>7672</v>
      </c>
      <c r="C3127" t="str">
        <f>INDEX(FIPS!$A$1:$E$3236,MATCH($F3127,FIPS!$D$1:$D$3236,0),5)</f>
        <v>Crook County</v>
      </c>
      <c r="D3127" t="s">
        <v>324</v>
      </c>
      <c r="E3127" s="15" t="s">
        <v>11</v>
      </c>
      <c r="F3127" t="s">
        <v>7683</v>
      </c>
      <c r="G3127" t="s">
        <v>437</v>
      </c>
      <c r="H3127" t="str">
        <f>IFERROR(VLOOKUP($G3127,'Team Colors'!$A:$B,2,0),"#c9c9c9")</f>
        <v>#fb4f14</v>
      </c>
      <c r="I3127">
        <f>INDEX('Raw Election Data'!$A$1:$AN$3144,MATCH($C3127&amp;" "&amp;$B3127,'Raw Election Data'!$C$1:$C$3144,0),MATCH('Joined Data'!I$1,'Raw Election Data'!$A$1:$AN$1,0))</f>
        <v>7444</v>
      </c>
      <c r="J3127">
        <f>INDEX('Raw Election Data'!$A$1:$AN$3144,MATCH($C3127&amp;" "&amp;$B3127,'Raw Election Data'!$C$1:$C$3144,0),MATCH('Joined Data'!J$1,'Raw Election Data'!$A$1:$AN$1,0))</f>
        <v>271</v>
      </c>
      <c r="K3127">
        <f>INDEX('Raw Election Data'!$A$1:$AN$3144,MATCH($C3127&amp;" "&amp;$B3127,'Raw Election Data'!$C$1:$C$3144,0),MATCH('Joined Data'!K$1,'Raw Election Data'!$A$1:$AN$1,0))</f>
        <v>3347</v>
      </c>
      <c r="L3127">
        <f>INDEX('Raw Election Data'!$A$1:$AN$3144,MATCH($C3127&amp;" "&amp;$B3127,'Raw Election Data'!$C$1:$C$3144,0),MATCH('Joined Data'!L$1,'Raw Election Data'!$A$1:$AN$1,0))</f>
        <v>3771</v>
      </c>
      <c r="M3127">
        <f>INDEX('Raw Election Data'!$A$1:$AN$3144,MATCH($C3127&amp;" "&amp;$B3127,'Raw Election Data'!$C$1:$C$3144,0),MATCH('Joined Data'!M$1,'Raw Election Data'!$A$1:$AN$1,0))</f>
        <v>7.1864226995491914E-2</v>
      </c>
      <c r="N3127">
        <f>INDEX('Raw Election Data'!$A$1:$AN$3144,MATCH($C3127&amp;" "&amp;$B3127,'Raw Election Data'!$C$1:$C$3144,0),MATCH('Joined Data'!N$1,'Raw Election Data'!$A$1:$AN$1,0))</f>
        <v>0.88756298064173955</v>
      </c>
      <c r="O3127">
        <f>INDEX('Raw Election Data'!$A$1:$AN$3144,MATCH($C3127&amp;" "&amp;$B3127,'Raw Election Data'!$C$1:$C$3144,0),MATCH('Joined Data'!O$1,'Raw Election Data'!$A$1:$AN$1,0))</f>
        <v>-3076</v>
      </c>
      <c r="P3127">
        <f>INDEX('Raw Election Data'!$A$1:$AN$3144,MATCH($C3127&amp;" "&amp;$B3127,'Raw Election Data'!$C$1:$C$3144,0),MATCH('Joined Data'!P$1,'Raw Election Data'!$A$1:$AN$1,0))</f>
        <v>3076</v>
      </c>
      <c r="Q3127">
        <f>INDEX('Raw Election Data'!$A$1:$AN$3144,MATCH($C3127&amp;" "&amp;$B3127,'Raw Election Data'!$C$1:$C$3144,0),MATCH('Joined Data'!Q$1,'Raw Election Data'!$A$1:$AN$1,0))</f>
        <v>-0.81569875364624767</v>
      </c>
      <c r="R3127">
        <f>INDEX('Raw Election Data'!$A$1:$AN$3144,MATCH($C3127&amp;" "&amp;$B3127,'Raw Election Data'!$C$1:$C$3144,0),MATCH('Joined Data'!R$1,'Raw Election Data'!$A$1:$AN$1,0))</f>
        <v>0.81569875364624767</v>
      </c>
    </row>
    <row r="3128" spans="1:18" ht="13.5" hidden="1" customHeight="1" x14ac:dyDescent="0.15">
      <c r="A3128" t="s">
        <v>264</v>
      </c>
      <c r="B3128" t="s">
        <v>7672</v>
      </c>
      <c r="C3128" t="str">
        <f>INDEX(FIPS!$A$1:$E$3236,MATCH($F3128,FIPS!$D$1:$D$3236,0),5)</f>
        <v>Fremont County</v>
      </c>
      <c r="D3128" t="s">
        <v>324</v>
      </c>
      <c r="E3128" s="15" t="s">
        <v>12</v>
      </c>
      <c r="F3128" t="s">
        <v>7684</v>
      </c>
      <c r="G3128" t="s">
        <v>437</v>
      </c>
      <c r="H3128" t="str">
        <f>IFERROR(VLOOKUP($G3128,'Team Colors'!$A:$B,2,0),"#c9c9c9")</f>
        <v>#fb4f14</v>
      </c>
      <c r="I3128">
        <f>INDEX('Raw Election Data'!$A$1:$AN$3144,MATCH($C3128&amp;" "&amp;$B3128,'Raw Election Data'!$C$1:$C$3144,0),MATCH('Joined Data'!I$1,'Raw Election Data'!$A$1:$AN$1,0))</f>
        <v>40315</v>
      </c>
      <c r="J3128">
        <f>INDEX('Raw Election Data'!$A$1:$AN$3144,MATCH($C3128&amp;" "&amp;$B3128,'Raw Election Data'!$C$1:$C$3144,0),MATCH('Joined Data'!J$1,'Raw Election Data'!$A$1:$AN$1,0))</f>
        <v>4200</v>
      </c>
      <c r="K3128">
        <f>INDEX('Raw Election Data'!$A$1:$AN$3144,MATCH($C3128&amp;" "&amp;$B3128,'Raw Election Data'!$C$1:$C$3144,0),MATCH('Joined Data'!K$1,'Raw Election Data'!$A$1:$AN$1,0))</f>
        <v>11167</v>
      </c>
      <c r="L3128">
        <f>INDEX('Raw Election Data'!$A$1:$AN$3144,MATCH($C3128&amp;" "&amp;$B3128,'Raw Election Data'!$C$1:$C$3144,0),MATCH('Joined Data'!L$1,'Raw Election Data'!$A$1:$AN$1,0))</f>
        <v>16543</v>
      </c>
      <c r="M3128">
        <f>INDEX('Raw Election Data'!$A$1:$AN$3144,MATCH($C3128&amp;" "&amp;$B3128,'Raw Election Data'!$C$1:$C$3144,0),MATCH('Joined Data'!M$1,'Raw Election Data'!$A$1:$AN$1,0))</f>
        <v>0.25388381792903342</v>
      </c>
      <c r="N3128">
        <f>INDEX('Raw Election Data'!$A$1:$AN$3144,MATCH($C3128&amp;" "&amp;$B3128,'Raw Election Data'!$C$1:$C$3144,0),MATCH('Joined Data'!N$1,'Raw Election Data'!$A$1:$AN$1,0))</f>
        <v>0.67502871305083723</v>
      </c>
      <c r="O3128">
        <f>INDEX('Raw Election Data'!$A$1:$AN$3144,MATCH($C3128&amp;" "&amp;$B3128,'Raw Election Data'!$C$1:$C$3144,0),MATCH('Joined Data'!O$1,'Raw Election Data'!$A$1:$AN$1,0))</f>
        <v>-6967</v>
      </c>
      <c r="P3128">
        <f>INDEX('Raw Election Data'!$A$1:$AN$3144,MATCH($C3128&amp;" "&amp;$B3128,'Raw Election Data'!$C$1:$C$3144,0),MATCH('Joined Data'!P$1,'Raw Election Data'!$A$1:$AN$1,0))</f>
        <v>6967</v>
      </c>
      <c r="Q3128">
        <f>INDEX('Raw Election Data'!$A$1:$AN$3144,MATCH($C3128&amp;" "&amp;$B3128,'Raw Election Data'!$C$1:$C$3144,0),MATCH('Joined Data'!Q$1,'Raw Election Data'!$A$1:$AN$1,0))</f>
        <v>-0.42114489512180381</v>
      </c>
      <c r="R3128">
        <f>INDEX('Raw Election Data'!$A$1:$AN$3144,MATCH($C3128&amp;" "&amp;$B3128,'Raw Election Data'!$C$1:$C$3144,0),MATCH('Joined Data'!R$1,'Raw Election Data'!$A$1:$AN$1,0))</f>
        <v>0.42114489512180381</v>
      </c>
    </row>
    <row r="3129" spans="1:18" ht="13.5" hidden="1" customHeight="1" x14ac:dyDescent="0.15">
      <c r="A3129" t="s">
        <v>264</v>
      </c>
      <c r="B3129" t="s">
        <v>7672</v>
      </c>
      <c r="C3129" t="str">
        <f>INDEX(FIPS!$A$1:$E$3236,MATCH($F3129,FIPS!$D$1:$D$3236,0),5)</f>
        <v>Goshen County</v>
      </c>
      <c r="D3129" t="s">
        <v>324</v>
      </c>
      <c r="E3129" s="15" t="s">
        <v>13</v>
      </c>
      <c r="F3129" t="s">
        <v>7688</v>
      </c>
      <c r="G3129" t="s">
        <v>437</v>
      </c>
      <c r="H3129" t="str">
        <f>IFERROR(VLOOKUP($G3129,'Team Colors'!$A:$B,2,0),"#c9c9c9")</f>
        <v>#fb4f14</v>
      </c>
      <c r="I3129">
        <f>INDEX('Raw Election Data'!$A$1:$AN$3144,MATCH($C3129&amp;" "&amp;$B3129,'Raw Election Data'!$C$1:$C$3144,0),MATCH('Joined Data'!I$1,'Raw Election Data'!$A$1:$AN$1,0))</f>
        <v>13383</v>
      </c>
      <c r="J3129">
        <f>INDEX('Raw Election Data'!$A$1:$AN$3144,MATCH($C3129&amp;" "&amp;$B3129,'Raw Election Data'!$C$1:$C$3144,0),MATCH('Joined Data'!J$1,'Raw Election Data'!$A$1:$AN$1,0))</f>
        <v>924</v>
      </c>
      <c r="K3129">
        <f>INDEX('Raw Election Data'!$A$1:$AN$3144,MATCH($C3129&amp;" "&amp;$B3129,'Raw Election Data'!$C$1:$C$3144,0),MATCH('Joined Data'!K$1,'Raw Election Data'!$A$1:$AN$1,0))</f>
        <v>4418</v>
      </c>
      <c r="L3129">
        <f>INDEX('Raw Election Data'!$A$1:$AN$3144,MATCH($C3129&amp;" "&amp;$B3129,'Raw Election Data'!$C$1:$C$3144,0),MATCH('Joined Data'!L$1,'Raw Election Data'!$A$1:$AN$1,0))</f>
        <v>5708</v>
      </c>
      <c r="M3129">
        <f>INDEX('Raw Election Data'!$A$1:$AN$3144,MATCH($C3129&amp;" "&amp;$B3129,'Raw Election Data'!$C$1:$C$3144,0),MATCH('Joined Data'!M$1,'Raw Election Data'!$A$1:$AN$1,0))</f>
        <v>0.1618780658724597</v>
      </c>
      <c r="N3129">
        <f>INDEX('Raw Election Data'!$A$1:$AN$3144,MATCH($C3129&amp;" "&amp;$B3129,'Raw Election Data'!$C$1:$C$3144,0),MATCH('Joined Data'!N$1,'Raw Election Data'!$A$1:$AN$1,0))</f>
        <v>0.77400140154169583</v>
      </c>
      <c r="O3129">
        <f>INDEX('Raw Election Data'!$A$1:$AN$3144,MATCH($C3129&amp;" "&amp;$B3129,'Raw Election Data'!$C$1:$C$3144,0),MATCH('Joined Data'!O$1,'Raw Election Data'!$A$1:$AN$1,0))</f>
        <v>-3494</v>
      </c>
      <c r="P3129">
        <f>INDEX('Raw Election Data'!$A$1:$AN$3144,MATCH($C3129&amp;" "&amp;$B3129,'Raw Election Data'!$C$1:$C$3144,0),MATCH('Joined Data'!P$1,'Raw Election Data'!$A$1:$AN$1,0))</f>
        <v>3494</v>
      </c>
      <c r="Q3129">
        <f>INDEX('Raw Election Data'!$A$1:$AN$3144,MATCH($C3129&amp;" "&amp;$B3129,'Raw Election Data'!$C$1:$C$3144,0),MATCH('Joined Data'!Q$1,'Raw Election Data'!$A$1:$AN$1,0))</f>
        <v>-0.61212333566923616</v>
      </c>
      <c r="R3129">
        <f>INDEX('Raw Election Data'!$A$1:$AN$3144,MATCH($C3129&amp;" "&amp;$B3129,'Raw Election Data'!$C$1:$C$3144,0),MATCH('Joined Data'!R$1,'Raw Election Data'!$A$1:$AN$1,0))</f>
        <v>0.61212333566923616</v>
      </c>
    </row>
    <row r="3130" spans="1:18" ht="13.5" hidden="1" customHeight="1" x14ac:dyDescent="0.15">
      <c r="A3130" t="s">
        <v>264</v>
      </c>
      <c r="B3130" t="s">
        <v>7672</v>
      </c>
      <c r="C3130" t="str">
        <f>INDEX(FIPS!$A$1:$E$3236,MATCH($F3130,FIPS!$D$1:$D$3236,0),5)</f>
        <v>Hot Springs County</v>
      </c>
      <c r="D3130" t="s">
        <v>324</v>
      </c>
      <c r="E3130" s="15" t="s">
        <v>14</v>
      </c>
      <c r="F3130" t="s">
        <v>7690</v>
      </c>
      <c r="G3130" t="s">
        <v>437</v>
      </c>
      <c r="H3130" t="str">
        <f>IFERROR(VLOOKUP($G3130,'Team Colors'!$A:$B,2,0),"#c9c9c9")</f>
        <v>#fb4f14</v>
      </c>
      <c r="I3130">
        <f>INDEX('Raw Election Data'!$A$1:$AN$3144,MATCH($C3130&amp;" "&amp;$B3130,'Raw Election Data'!$C$1:$C$3144,0),MATCH('Joined Data'!I$1,'Raw Election Data'!$A$1:$AN$1,0))</f>
        <v>4741</v>
      </c>
      <c r="J3130">
        <f>INDEX('Raw Election Data'!$A$1:$AN$3144,MATCH($C3130&amp;" "&amp;$B3130,'Raw Election Data'!$C$1:$C$3144,0),MATCH('Joined Data'!J$1,'Raw Election Data'!$A$1:$AN$1,0))</f>
        <v>400</v>
      </c>
      <c r="K3130">
        <f>INDEX('Raw Election Data'!$A$1:$AN$3144,MATCH($C3130&amp;" "&amp;$B3130,'Raw Election Data'!$C$1:$C$3144,0),MATCH('Joined Data'!K$1,'Raw Election Data'!$A$1:$AN$1,0))</f>
        <v>1939</v>
      </c>
      <c r="L3130">
        <f>INDEX('Raw Election Data'!$A$1:$AN$3144,MATCH($C3130&amp;" "&amp;$B3130,'Raw Election Data'!$C$1:$C$3144,0),MATCH('Joined Data'!L$1,'Raw Election Data'!$A$1:$AN$1,0))</f>
        <v>2535</v>
      </c>
      <c r="M3130">
        <f>INDEX('Raw Election Data'!$A$1:$AN$3144,MATCH($C3130&amp;" "&amp;$B3130,'Raw Election Data'!$C$1:$C$3144,0),MATCH('Joined Data'!M$1,'Raw Election Data'!$A$1:$AN$1,0))</f>
        <v>0.15779092702169625</v>
      </c>
      <c r="N3130">
        <f>INDEX('Raw Election Data'!$A$1:$AN$3144,MATCH($C3130&amp;" "&amp;$B3130,'Raw Election Data'!$C$1:$C$3144,0),MATCH('Joined Data'!N$1,'Raw Election Data'!$A$1:$AN$1,0))</f>
        <v>0.76489151873767258</v>
      </c>
      <c r="O3130">
        <f>INDEX('Raw Election Data'!$A$1:$AN$3144,MATCH($C3130&amp;" "&amp;$B3130,'Raw Election Data'!$C$1:$C$3144,0),MATCH('Joined Data'!O$1,'Raw Election Data'!$A$1:$AN$1,0))</f>
        <v>-1539</v>
      </c>
      <c r="P3130">
        <f>INDEX('Raw Election Data'!$A$1:$AN$3144,MATCH($C3130&amp;" "&amp;$B3130,'Raw Election Data'!$C$1:$C$3144,0),MATCH('Joined Data'!P$1,'Raw Election Data'!$A$1:$AN$1,0))</f>
        <v>1539</v>
      </c>
      <c r="Q3130">
        <f>INDEX('Raw Election Data'!$A$1:$AN$3144,MATCH($C3130&amp;" "&amp;$B3130,'Raw Election Data'!$C$1:$C$3144,0),MATCH('Joined Data'!Q$1,'Raw Election Data'!$A$1:$AN$1,0))</f>
        <v>-0.6071005917159763</v>
      </c>
      <c r="R3130">
        <f>INDEX('Raw Election Data'!$A$1:$AN$3144,MATCH($C3130&amp;" "&amp;$B3130,'Raw Election Data'!$C$1:$C$3144,0),MATCH('Joined Data'!R$1,'Raw Election Data'!$A$1:$AN$1,0))</f>
        <v>0.6071005917159763</v>
      </c>
    </row>
    <row r="3131" spans="1:18" ht="13.5" hidden="1" customHeight="1" x14ac:dyDescent="0.15">
      <c r="A3131" t="s">
        <v>264</v>
      </c>
      <c r="B3131" t="s">
        <v>7672</v>
      </c>
      <c r="C3131" t="str">
        <f>INDEX(FIPS!$A$1:$E$3236,MATCH($F3131,FIPS!$D$1:$D$3236,0),5)</f>
        <v>Johnson County</v>
      </c>
      <c r="D3131" t="s">
        <v>324</v>
      </c>
      <c r="E3131" s="15" t="s">
        <v>15</v>
      </c>
      <c r="F3131" t="s">
        <v>7691</v>
      </c>
      <c r="G3131" t="s">
        <v>437</v>
      </c>
      <c r="H3131" t="str">
        <f>IFERROR(VLOOKUP($G3131,'Team Colors'!$A:$B,2,0),"#c9c9c9")</f>
        <v>#fb4f14</v>
      </c>
      <c r="I3131">
        <f>INDEX('Raw Election Data'!$A$1:$AN$3144,MATCH($C3131&amp;" "&amp;$B3131,'Raw Election Data'!$C$1:$C$3144,0),MATCH('Joined Data'!I$1,'Raw Election Data'!$A$1:$AN$1,0))</f>
        <v>8585</v>
      </c>
      <c r="J3131">
        <f>INDEX('Raw Election Data'!$A$1:$AN$3144,MATCH($C3131&amp;" "&amp;$B3131,'Raw Election Data'!$C$1:$C$3144,0),MATCH('Joined Data'!J$1,'Raw Election Data'!$A$1:$AN$1,0))</f>
        <v>638</v>
      </c>
      <c r="K3131">
        <f>INDEX('Raw Election Data'!$A$1:$AN$3144,MATCH($C3131&amp;" "&amp;$B3131,'Raw Election Data'!$C$1:$C$3144,0),MATCH('Joined Data'!K$1,'Raw Election Data'!$A$1:$AN$1,0))</f>
        <v>3477</v>
      </c>
      <c r="L3131">
        <f>INDEX('Raw Election Data'!$A$1:$AN$3144,MATCH($C3131&amp;" "&amp;$B3131,'Raw Election Data'!$C$1:$C$3144,0),MATCH('Joined Data'!L$1,'Raw Election Data'!$A$1:$AN$1,0))</f>
        <v>4349</v>
      </c>
      <c r="M3131">
        <f>INDEX('Raw Election Data'!$A$1:$AN$3144,MATCH($C3131&amp;" "&amp;$B3131,'Raw Election Data'!$C$1:$C$3144,0),MATCH('Joined Data'!M$1,'Raw Election Data'!$A$1:$AN$1,0))</f>
        <v>0.14670039089445849</v>
      </c>
      <c r="N3131">
        <f>INDEX('Raw Election Data'!$A$1:$AN$3144,MATCH($C3131&amp;" "&amp;$B3131,'Raw Election Data'!$C$1:$C$3144,0),MATCH('Joined Data'!N$1,'Raw Election Data'!$A$1:$AN$1,0))</f>
        <v>0.79949413658312252</v>
      </c>
      <c r="O3131">
        <f>INDEX('Raw Election Data'!$A$1:$AN$3144,MATCH($C3131&amp;" "&amp;$B3131,'Raw Election Data'!$C$1:$C$3144,0),MATCH('Joined Data'!O$1,'Raw Election Data'!$A$1:$AN$1,0))</f>
        <v>-2839</v>
      </c>
      <c r="P3131">
        <f>INDEX('Raw Election Data'!$A$1:$AN$3144,MATCH($C3131&amp;" "&amp;$B3131,'Raw Election Data'!$C$1:$C$3144,0),MATCH('Joined Data'!P$1,'Raw Election Data'!$A$1:$AN$1,0))</f>
        <v>2839</v>
      </c>
      <c r="Q3131">
        <f>INDEX('Raw Election Data'!$A$1:$AN$3144,MATCH($C3131&amp;" "&amp;$B3131,'Raw Election Data'!$C$1:$C$3144,0),MATCH('Joined Data'!Q$1,'Raw Election Data'!$A$1:$AN$1,0))</f>
        <v>-0.652793745688664</v>
      </c>
      <c r="R3131">
        <f>INDEX('Raw Election Data'!$A$1:$AN$3144,MATCH($C3131&amp;" "&amp;$B3131,'Raw Election Data'!$C$1:$C$3144,0),MATCH('Joined Data'!R$1,'Raw Election Data'!$A$1:$AN$1,0))</f>
        <v>0.652793745688664</v>
      </c>
    </row>
    <row r="3132" spans="1:18" ht="13.5" hidden="1" customHeight="1" x14ac:dyDescent="0.15">
      <c r="A3132" t="s">
        <v>264</v>
      </c>
      <c r="B3132" t="s">
        <v>7672</v>
      </c>
      <c r="C3132" t="str">
        <f>INDEX(FIPS!$A$1:$E$3236,MATCH($F3132,FIPS!$D$1:$D$3236,0),5)</f>
        <v>Laramie County</v>
      </c>
      <c r="D3132" t="s">
        <v>324</v>
      </c>
      <c r="E3132" s="15" t="s">
        <v>16</v>
      </c>
      <c r="F3132" t="s">
        <v>7693</v>
      </c>
      <c r="G3132" t="s">
        <v>437</v>
      </c>
      <c r="H3132" t="str">
        <f>IFERROR(VLOOKUP($G3132,'Team Colors'!$A:$B,2,0),"#c9c9c9")</f>
        <v>#fb4f14</v>
      </c>
      <c r="I3132">
        <f>INDEX('Raw Election Data'!$A$1:$AN$3144,MATCH($C3132&amp;" "&amp;$B3132,'Raw Election Data'!$C$1:$C$3144,0),MATCH('Joined Data'!I$1,'Raw Election Data'!$A$1:$AN$1,0))</f>
        <v>97121</v>
      </c>
      <c r="J3132">
        <f>INDEX('Raw Election Data'!$A$1:$AN$3144,MATCH($C3132&amp;" "&amp;$B3132,'Raw Election Data'!$C$1:$C$3144,0),MATCH('Joined Data'!J$1,'Raw Election Data'!$A$1:$AN$1,0))</f>
        <v>11572</v>
      </c>
      <c r="K3132">
        <f>INDEX('Raw Election Data'!$A$1:$AN$3144,MATCH($C3132&amp;" "&amp;$B3132,'Raw Election Data'!$C$1:$C$3144,0),MATCH('Joined Data'!K$1,'Raw Election Data'!$A$1:$AN$1,0))</f>
        <v>24844</v>
      </c>
      <c r="L3132">
        <f>INDEX('Raw Election Data'!$A$1:$AN$3144,MATCH($C3132&amp;" "&amp;$B3132,'Raw Election Data'!$C$1:$C$3144,0),MATCH('Joined Data'!L$1,'Raw Election Data'!$A$1:$AN$1,0))</f>
        <v>39945</v>
      </c>
      <c r="M3132">
        <f>INDEX('Raw Election Data'!$A$1:$AN$3144,MATCH($C3132&amp;" "&amp;$B3132,'Raw Election Data'!$C$1:$C$3144,0),MATCH('Joined Data'!M$1,'Raw Election Data'!$A$1:$AN$1,0))</f>
        <v>0.28969833521091498</v>
      </c>
      <c r="N3132">
        <f>INDEX('Raw Election Data'!$A$1:$AN$3144,MATCH($C3132&amp;" "&amp;$B3132,'Raw Election Data'!$C$1:$C$3144,0),MATCH('Joined Data'!N$1,'Raw Election Data'!$A$1:$AN$1,0))</f>
        <v>0.62195518838402808</v>
      </c>
      <c r="O3132">
        <f>INDEX('Raw Election Data'!$A$1:$AN$3144,MATCH($C3132&amp;" "&amp;$B3132,'Raw Election Data'!$C$1:$C$3144,0),MATCH('Joined Data'!O$1,'Raw Election Data'!$A$1:$AN$1,0))</f>
        <v>-13272</v>
      </c>
      <c r="P3132">
        <f>INDEX('Raw Election Data'!$A$1:$AN$3144,MATCH($C3132&amp;" "&amp;$B3132,'Raw Election Data'!$C$1:$C$3144,0),MATCH('Joined Data'!P$1,'Raw Election Data'!$A$1:$AN$1,0))</f>
        <v>13272</v>
      </c>
      <c r="Q3132">
        <f>INDEX('Raw Election Data'!$A$1:$AN$3144,MATCH($C3132&amp;" "&amp;$B3132,'Raw Election Data'!$C$1:$C$3144,0),MATCH('Joined Data'!Q$1,'Raw Election Data'!$A$1:$AN$1,0))</f>
        <v>-0.3322568531731131</v>
      </c>
      <c r="R3132">
        <f>INDEX('Raw Election Data'!$A$1:$AN$3144,MATCH($C3132&amp;" "&amp;$B3132,'Raw Election Data'!$C$1:$C$3144,0),MATCH('Joined Data'!R$1,'Raw Election Data'!$A$1:$AN$1,0))</f>
        <v>0.3322568531731131</v>
      </c>
    </row>
    <row r="3133" spans="1:18" ht="13.5" hidden="1" customHeight="1" x14ac:dyDescent="0.15">
      <c r="A3133" t="s">
        <v>264</v>
      </c>
      <c r="B3133" t="s">
        <v>7672</v>
      </c>
      <c r="C3133" t="str">
        <f>INDEX(FIPS!$A$1:$E$3236,MATCH($F3133,FIPS!$D$1:$D$3236,0),5)</f>
        <v>Lincoln County</v>
      </c>
      <c r="D3133" t="s">
        <v>324</v>
      </c>
      <c r="E3133" s="15" t="s">
        <v>17</v>
      </c>
      <c r="F3133" t="s">
        <v>7696</v>
      </c>
      <c r="G3133" t="s">
        <v>437</v>
      </c>
      <c r="H3133" t="str">
        <f>IFERROR(VLOOKUP($G3133,'Team Colors'!$A:$B,2,0),"#c9c9c9")</f>
        <v>#fb4f14</v>
      </c>
      <c r="I3133">
        <f>INDEX('Raw Election Data'!$A$1:$AN$3144,MATCH($C3133&amp;" "&amp;$B3133,'Raw Election Data'!$C$1:$C$3144,0),MATCH('Joined Data'!I$1,'Raw Election Data'!$A$1:$AN$1,0))</f>
        <v>18722</v>
      </c>
      <c r="J3133">
        <f>INDEX('Raw Election Data'!$A$1:$AN$3144,MATCH($C3133&amp;" "&amp;$B3133,'Raw Election Data'!$C$1:$C$3144,0),MATCH('Joined Data'!J$1,'Raw Election Data'!$A$1:$AN$1,0))</f>
        <v>1105</v>
      </c>
      <c r="K3133">
        <f>INDEX('Raw Election Data'!$A$1:$AN$3144,MATCH($C3133&amp;" "&amp;$B3133,'Raw Election Data'!$C$1:$C$3144,0),MATCH('Joined Data'!K$1,'Raw Election Data'!$A$1:$AN$1,0))</f>
        <v>6779</v>
      </c>
      <c r="L3133">
        <f>INDEX('Raw Election Data'!$A$1:$AN$3144,MATCH($C3133&amp;" "&amp;$B3133,'Raw Election Data'!$C$1:$C$3144,0),MATCH('Joined Data'!L$1,'Raw Election Data'!$A$1:$AN$1,0))</f>
        <v>8398</v>
      </c>
      <c r="M3133">
        <f>INDEX('Raw Election Data'!$A$1:$AN$3144,MATCH($C3133&amp;" "&amp;$B3133,'Raw Election Data'!$C$1:$C$3144,0),MATCH('Joined Data'!M$1,'Raw Election Data'!$A$1:$AN$1,0))</f>
        <v>0.13157894736842105</v>
      </c>
      <c r="N3133">
        <f>INDEX('Raw Election Data'!$A$1:$AN$3144,MATCH($C3133&amp;" "&amp;$B3133,'Raw Election Data'!$C$1:$C$3144,0),MATCH('Joined Data'!N$1,'Raw Election Data'!$A$1:$AN$1,0))</f>
        <v>0.80721600381043102</v>
      </c>
      <c r="O3133">
        <f>INDEX('Raw Election Data'!$A$1:$AN$3144,MATCH($C3133&amp;" "&amp;$B3133,'Raw Election Data'!$C$1:$C$3144,0),MATCH('Joined Data'!O$1,'Raw Election Data'!$A$1:$AN$1,0))</f>
        <v>-5674</v>
      </c>
      <c r="P3133">
        <f>INDEX('Raw Election Data'!$A$1:$AN$3144,MATCH($C3133&amp;" "&amp;$B3133,'Raw Election Data'!$C$1:$C$3144,0),MATCH('Joined Data'!P$1,'Raw Election Data'!$A$1:$AN$1,0))</f>
        <v>5674</v>
      </c>
      <c r="Q3133">
        <f>INDEX('Raw Election Data'!$A$1:$AN$3144,MATCH($C3133&amp;" "&amp;$B3133,'Raw Election Data'!$C$1:$C$3144,0),MATCH('Joined Data'!Q$1,'Raw Election Data'!$A$1:$AN$1,0))</f>
        <v>-0.67563705644201</v>
      </c>
      <c r="R3133">
        <f>INDEX('Raw Election Data'!$A$1:$AN$3144,MATCH($C3133&amp;" "&amp;$B3133,'Raw Election Data'!$C$1:$C$3144,0),MATCH('Joined Data'!R$1,'Raw Election Data'!$A$1:$AN$1,0))</f>
        <v>0.67563705644201</v>
      </c>
    </row>
    <row r="3134" spans="1:18" ht="13.5" hidden="1" customHeight="1" x14ac:dyDescent="0.15">
      <c r="A3134" t="s">
        <v>264</v>
      </c>
      <c r="B3134" t="s">
        <v>7672</v>
      </c>
      <c r="C3134" t="str">
        <f>INDEX(FIPS!$A$1:$E$3236,MATCH($F3134,FIPS!$D$1:$D$3236,0),5)</f>
        <v>Natrona County</v>
      </c>
      <c r="D3134" t="s">
        <v>324</v>
      </c>
      <c r="E3134" s="15" t="s">
        <v>18</v>
      </c>
      <c r="F3134" t="s">
        <v>7698</v>
      </c>
      <c r="G3134" t="s">
        <v>437</v>
      </c>
      <c r="H3134" t="str">
        <f>IFERROR(VLOOKUP($G3134,'Team Colors'!$A:$B,2,0),"#c9c9c9")</f>
        <v>#fb4f14</v>
      </c>
      <c r="I3134">
        <f>INDEX('Raw Election Data'!$A$1:$AN$3144,MATCH($C3134&amp;" "&amp;$B3134,'Raw Election Data'!$C$1:$C$3144,0),MATCH('Joined Data'!I$1,'Raw Election Data'!$A$1:$AN$1,0))</f>
        <v>82178</v>
      </c>
      <c r="J3134">
        <f>INDEX('Raw Election Data'!$A$1:$AN$3144,MATCH($C3134&amp;" "&amp;$B3134,'Raw Election Data'!$C$1:$C$3144,0),MATCH('Joined Data'!J$1,'Raw Election Data'!$A$1:$AN$1,0))</f>
        <v>6573</v>
      </c>
      <c r="K3134">
        <f>INDEX('Raw Election Data'!$A$1:$AN$3144,MATCH($C3134&amp;" "&amp;$B3134,'Raw Election Data'!$C$1:$C$3144,0),MATCH('Joined Data'!K$1,'Raw Election Data'!$A$1:$AN$1,0))</f>
        <v>23523</v>
      </c>
      <c r="L3134">
        <f>INDEX('Raw Election Data'!$A$1:$AN$3144,MATCH($C3134&amp;" "&amp;$B3134,'Raw Election Data'!$C$1:$C$3144,0),MATCH('Joined Data'!L$1,'Raw Election Data'!$A$1:$AN$1,0))</f>
        <v>32493</v>
      </c>
      <c r="M3134">
        <f>INDEX('Raw Election Data'!$A$1:$AN$3144,MATCH($C3134&amp;" "&amp;$B3134,'Raw Election Data'!$C$1:$C$3144,0),MATCH('Joined Data'!M$1,'Raw Election Data'!$A$1:$AN$1,0))</f>
        <v>0.20228972394054104</v>
      </c>
      <c r="N3134">
        <f>INDEX('Raw Election Data'!$A$1:$AN$3144,MATCH($C3134&amp;" "&amp;$B3134,'Raw Election Data'!$C$1:$C$3144,0),MATCH('Joined Data'!N$1,'Raw Election Data'!$A$1:$AN$1,0))</f>
        <v>0.72394054103960848</v>
      </c>
      <c r="O3134">
        <f>INDEX('Raw Election Data'!$A$1:$AN$3144,MATCH($C3134&amp;" "&amp;$B3134,'Raw Election Data'!$C$1:$C$3144,0),MATCH('Joined Data'!O$1,'Raw Election Data'!$A$1:$AN$1,0))</f>
        <v>-16950</v>
      </c>
      <c r="P3134">
        <f>INDEX('Raw Election Data'!$A$1:$AN$3144,MATCH($C3134&amp;" "&amp;$B3134,'Raw Election Data'!$C$1:$C$3144,0),MATCH('Joined Data'!P$1,'Raw Election Data'!$A$1:$AN$1,0))</f>
        <v>16950</v>
      </c>
      <c r="Q3134">
        <f>INDEX('Raw Election Data'!$A$1:$AN$3144,MATCH($C3134&amp;" "&amp;$B3134,'Raw Election Data'!$C$1:$C$3144,0),MATCH('Joined Data'!Q$1,'Raw Election Data'!$A$1:$AN$1,0))</f>
        <v>-0.52165081709906747</v>
      </c>
      <c r="R3134">
        <f>INDEX('Raw Election Data'!$A$1:$AN$3144,MATCH($C3134&amp;" "&amp;$B3134,'Raw Election Data'!$C$1:$C$3144,0),MATCH('Joined Data'!R$1,'Raw Election Data'!$A$1:$AN$1,0))</f>
        <v>0.52165081709906747</v>
      </c>
    </row>
    <row r="3135" spans="1:18" ht="13.5" hidden="1" customHeight="1" x14ac:dyDescent="0.15">
      <c r="A3135" t="s">
        <v>264</v>
      </c>
      <c r="B3135" t="s">
        <v>7672</v>
      </c>
      <c r="C3135" t="str">
        <f>INDEX(FIPS!$A$1:$E$3236,MATCH($F3135,FIPS!$D$1:$D$3236,0),5)</f>
        <v>Niobrara County</v>
      </c>
      <c r="D3135" t="s">
        <v>324</v>
      </c>
      <c r="E3135" s="15" t="s">
        <v>19</v>
      </c>
      <c r="F3135" t="s">
        <v>7702</v>
      </c>
      <c r="G3135" t="s">
        <v>437</v>
      </c>
      <c r="H3135" t="str">
        <f>IFERROR(VLOOKUP($G3135,'Team Colors'!$A:$B,2,0),"#c9c9c9")</f>
        <v>#fb4f14</v>
      </c>
      <c r="I3135">
        <f>INDEX('Raw Election Data'!$A$1:$AN$3144,MATCH($C3135&amp;" "&amp;$B3135,'Raw Election Data'!$C$1:$C$3144,0),MATCH('Joined Data'!I$1,'Raw Election Data'!$A$1:$AN$1,0))</f>
        <v>2542</v>
      </c>
      <c r="J3135">
        <f>INDEX('Raw Election Data'!$A$1:$AN$3144,MATCH($C3135&amp;" "&amp;$B3135,'Raw Election Data'!$C$1:$C$3144,0),MATCH('Joined Data'!J$1,'Raw Election Data'!$A$1:$AN$1,0))</f>
        <v>115</v>
      </c>
      <c r="K3135">
        <f>INDEX('Raw Election Data'!$A$1:$AN$3144,MATCH($C3135&amp;" "&amp;$B3135,'Raw Election Data'!$C$1:$C$3144,0),MATCH('Joined Data'!K$1,'Raw Election Data'!$A$1:$AN$1,0))</f>
        <v>1116</v>
      </c>
      <c r="L3135">
        <f>INDEX('Raw Election Data'!$A$1:$AN$3144,MATCH($C3135&amp;" "&amp;$B3135,'Raw Election Data'!$C$1:$C$3144,0),MATCH('Joined Data'!L$1,'Raw Election Data'!$A$1:$AN$1,0))</f>
        <v>1297</v>
      </c>
      <c r="M3135">
        <f>INDEX('Raw Election Data'!$A$1:$AN$3144,MATCH($C3135&amp;" "&amp;$B3135,'Raw Election Data'!$C$1:$C$3144,0),MATCH('Joined Data'!M$1,'Raw Election Data'!$A$1:$AN$1,0))</f>
        <v>8.8666152659984579E-2</v>
      </c>
      <c r="N3135">
        <f>INDEX('Raw Election Data'!$A$1:$AN$3144,MATCH($C3135&amp;" "&amp;$B3135,'Raw Election Data'!$C$1:$C$3144,0),MATCH('Joined Data'!N$1,'Raw Election Data'!$A$1:$AN$1,0))</f>
        <v>0.86044718581341562</v>
      </c>
      <c r="O3135">
        <f>INDEX('Raw Election Data'!$A$1:$AN$3144,MATCH($C3135&amp;" "&amp;$B3135,'Raw Election Data'!$C$1:$C$3144,0),MATCH('Joined Data'!O$1,'Raw Election Data'!$A$1:$AN$1,0))</f>
        <v>-1001</v>
      </c>
      <c r="P3135">
        <f>INDEX('Raw Election Data'!$A$1:$AN$3144,MATCH($C3135&amp;" "&amp;$B3135,'Raw Election Data'!$C$1:$C$3144,0),MATCH('Joined Data'!P$1,'Raw Election Data'!$A$1:$AN$1,0))</f>
        <v>1001</v>
      </c>
      <c r="Q3135">
        <f>INDEX('Raw Election Data'!$A$1:$AN$3144,MATCH($C3135&amp;" "&amp;$B3135,'Raw Election Data'!$C$1:$C$3144,0),MATCH('Joined Data'!Q$1,'Raw Election Data'!$A$1:$AN$1,0))</f>
        <v>-0.77178103315343105</v>
      </c>
      <c r="R3135">
        <f>INDEX('Raw Election Data'!$A$1:$AN$3144,MATCH($C3135&amp;" "&amp;$B3135,'Raw Election Data'!$C$1:$C$3144,0),MATCH('Joined Data'!R$1,'Raw Election Data'!$A$1:$AN$1,0))</f>
        <v>0.77178103315343105</v>
      </c>
    </row>
    <row r="3136" spans="1:18" ht="13.5" hidden="1" customHeight="1" x14ac:dyDescent="0.15">
      <c r="A3136" t="s">
        <v>264</v>
      </c>
      <c r="B3136" t="s">
        <v>7672</v>
      </c>
      <c r="C3136" t="str">
        <f>INDEX(FIPS!$A$1:$E$3236,MATCH($F3136,FIPS!$D$1:$D$3236,0),5)</f>
        <v>Park County</v>
      </c>
      <c r="D3136" t="s">
        <v>324</v>
      </c>
      <c r="E3136" s="15" t="s">
        <v>20</v>
      </c>
      <c r="F3136" t="s">
        <v>7703</v>
      </c>
      <c r="G3136" t="s">
        <v>437</v>
      </c>
      <c r="H3136" t="str">
        <f>IFERROR(VLOOKUP($G3136,'Team Colors'!$A:$B,2,0),"#c9c9c9")</f>
        <v>#fb4f14</v>
      </c>
      <c r="I3136">
        <f>INDEX('Raw Election Data'!$A$1:$AN$3144,MATCH($C3136&amp;" "&amp;$B3136,'Raw Election Data'!$C$1:$C$3144,0),MATCH('Joined Data'!I$1,'Raw Election Data'!$A$1:$AN$1,0))</f>
        <v>29228</v>
      </c>
      <c r="J3136">
        <f>INDEX('Raw Election Data'!$A$1:$AN$3144,MATCH($C3136&amp;" "&amp;$B3136,'Raw Election Data'!$C$1:$C$3144,0),MATCH('Joined Data'!J$1,'Raw Election Data'!$A$1:$AN$1,0))</f>
        <v>2535</v>
      </c>
      <c r="K3136">
        <f>INDEX('Raw Election Data'!$A$1:$AN$3144,MATCH($C3136&amp;" "&amp;$B3136,'Raw Election Data'!$C$1:$C$3144,0),MATCH('Joined Data'!K$1,'Raw Election Data'!$A$1:$AN$1,0))</f>
        <v>11115</v>
      </c>
      <c r="L3136">
        <f>INDEX('Raw Election Data'!$A$1:$AN$3144,MATCH($C3136&amp;" "&amp;$B3136,'Raw Election Data'!$C$1:$C$3144,0),MATCH('Joined Data'!L$1,'Raw Election Data'!$A$1:$AN$1,0))</f>
        <v>14634</v>
      </c>
      <c r="M3136">
        <f>INDEX('Raw Election Data'!$A$1:$AN$3144,MATCH($C3136&amp;" "&amp;$B3136,'Raw Election Data'!$C$1:$C$3144,0),MATCH('Joined Data'!M$1,'Raw Election Data'!$A$1:$AN$1,0))</f>
        <v>0.17322673226732269</v>
      </c>
      <c r="N3136">
        <f>INDEX('Raw Election Data'!$A$1:$AN$3144,MATCH($C3136&amp;" "&amp;$B3136,'Raw Election Data'!$C$1:$C$3144,0),MATCH('Joined Data'!N$1,'Raw Election Data'!$A$1:$AN$1,0))</f>
        <v>0.7595325953259533</v>
      </c>
      <c r="O3136">
        <f>INDEX('Raw Election Data'!$A$1:$AN$3144,MATCH($C3136&amp;" "&amp;$B3136,'Raw Election Data'!$C$1:$C$3144,0),MATCH('Joined Data'!O$1,'Raw Election Data'!$A$1:$AN$1,0))</f>
        <v>-8580</v>
      </c>
      <c r="P3136">
        <f>INDEX('Raw Election Data'!$A$1:$AN$3144,MATCH($C3136&amp;" "&amp;$B3136,'Raw Election Data'!$C$1:$C$3144,0),MATCH('Joined Data'!P$1,'Raw Election Data'!$A$1:$AN$1,0))</f>
        <v>8580</v>
      </c>
      <c r="Q3136">
        <f>INDEX('Raw Election Data'!$A$1:$AN$3144,MATCH($C3136&amp;" "&amp;$B3136,'Raw Election Data'!$C$1:$C$3144,0),MATCH('Joined Data'!Q$1,'Raw Election Data'!$A$1:$AN$1,0))</f>
        <v>-0.58630586305863064</v>
      </c>
      <c r="R3136">
        <f>INDEX('Raw Election Data'!$A$1:$AN$3144,MATCH($C3136&amp;" "&amp;$B3136,'Raw Election Data'!$C$1:$C$3144,0),MATCH('Joined Data'!R$1,'Raw Election Data'!$A$1:$AN$1,0))</f>
        <v>0.58630586305863064</v>
      </c>
    </row>
    <row r="3137" spans="1:18" ht="13.5" hidden="1" customHeight="1" x14ac:dyDescent="0.15">
      <c r="A3137" t="s">
        <v>264</v>
      </c>
      <c r="B3137" t="s">
        <v>7672</v>
      </c>
      <c r="C3137" t="str">
        <f>INDEX(FIPS!$A$1:$E$3236,MATCH($F3137,FIPS!$D$1:$D$3236,0),5)</f>
        <v>Platte County</v>
      </c>
      <c r="D3137" t="s">
        <v>324</v>
      </c>
      <c r="E3137" s="15" t="s">
        <v>21</v>
      </c>
      <c r="F3137" t="s">
        <v>7704</v>
      </c>
      <c r="G3137" t="s">
        <v>437</v>
      </c>
      <c r="H3137" t="str">
        <f>IFERROR(VLOOKUP($G3137,'Team Colors'!$A:$B,2,0),"#c9c9c9")</f>
        <v>#fb4f14</v>
      </c>
      <c r="I3137">
        <f>INDEX('Raw Election Data'!$A$1:$AN$3144,MATCH($C3137&amp;" "&amp;$B3137,'Raw Election Data'!$C$1:$C$3144,0),MATCH('Joined Data'!I$1,'Raw Election Data'!$A$1:$AN$1,0))</f>
        <v>8812</v>
      </c>
      <c r="J3137">
        <f>INDEX('Raw Election Data'!$A$1:$AN$3144,MATCH($C3137&amp;" "&amp;$B3137,'Raw Election Data'!$C$1:$C$3144,0),MATCH('Joined Data'!J$1,'Raw Election Data'!$A$1:$AN$1,0))</f>
        <v>719</v>
      </c>
      <c r="K3137">
        <f>INDEX('Raw Election Data'!$A$1:$AN$3144,MATCH($C3137&amp;" "&amp;$B3137,'Raw Election Data'!$C$1:$C$3144,0),MATCH('Joined Data'!K$1,'Raw Election Data'!$A$1:$AN$1,0))</f>
        <v>3437</v>
      </c>
      <c r="L3137">
        <f>INDEX('Raw Election Data'!$A$1:$AN$3144,MATCH($C3137&amp;" "&amp;$B3137,'Raw Election Data'!$C$1:$C$3144,0),MATCH('Joined Data'!L$1,'Raw Election Data'!$A$1:$AN$1,0))</f>
        <v>4460</v>
      </c>
      <c r="M3137">
        <f>INDEX('Raw Election Data'!$A$1:$AN$3144,MATCH($C3137&amp;" "&amp;$B3137,'Raw Election Data'!$C$1:$C$3144,0),MATCH('Joined Data'!M$1,'Raw Election Data'!$A$1:$AN$1,0))</f>
        <v>0.16121076233183856</v>
      </c>
      <c r="N3137">
        <f>INDEX('Raw Election Data'!$A$1:$AN$3144,MATCH($C3137&amp;" "&amp;$B3137,'Raw Election Data'!$C$1:$C$3144,0),MATCH('Joined Data'!N$1,'Raw Election Data'!$A$1:$AN$1,0))</f>
        <v>0.77062780269058295</v>
      </c>
      <c r="O3137">
        <f>INDEX('Raw Election Data'!$A$1:$AN$3144,MATCH($C3137&amp;" "&amp;$B3137,'Raw Election Data'!$C$1:$C$3144,0),MATCH('Joined Data'!O$1,'Raw Election Data'!$A$1:$AN$1,0))</f>
        <v>-2718</v>
      </c>
      <c r="P3137">
        <f>INDEX('Raw Election Data'!$A$1:$AN$3144,MATCH($C3137&amp;" "&amp;$B3137,'Raw Election Data'!$C$1:$C$3144,0),MATCH('Joined Data'!P$1,'Raw Election Data'!$A$1:$AN$1,0))</f>
        <v>2718</v>
      </c>
      <c r="Q3137">
        <f>INDEX('Raw Election Data'!$A$1:$AN$3144,MATCH($C3137&amp;" "&amp;$B3137,'Raw Election Data'!$C$1:$C$3144,0),MATCH('Joined Data'!Q$1,'Raw Election Data'!$A$1:$AN$1,0))</f>
        <v>-0.60941704035874444</v>
      </c>
      <c r="R3137">
        <f>INDEX('Raw Election Data'!$A$1:$AN$3144,MATCH($C3137&amp;" "&amp;$B3137,'Raw Election Data'!$C$1:$C$3144,0),MATCH('Joined Data'!R$1,'Raw Election Data'!$A$1:$AN$1,0))</f>
        <v>0.60941704035874444</v>
      </c>
    </row>
    <row r="3138" spans="1:18" ht="13.5" hidden="1" customHeight="1" x14ac:dyDescent="0.15">
      <c r="A3138" t="s">
        <v>264</v>
      </c>
      <c r="B3138" t="s">
        <v>7672</v>
      </c>
      <c r="C3138" t="str">
        <f>INDEX(FIPS!$A$1:$E$3236,MATCH($F3138,FIPS!$D$1:$D$3236,0),5)</f>
        <v>Sheridan County</v>
      </c>
      <c r="D3138" t="s">
        <v>324</v>
      </c>
      <c r="E3138" s="15" t="s">
        <v>22</v>
      </c>
      <c r="F3138" t="s">
        <v>7705</v>
      </c>
      <c r="G3138" t="s">
        <v>437</v>
      </c>
      <c r="H3138" t="str">
        <f>IFERROR(VLOOKUP($G3138,'Team Colors'!$A:$B,2,0),"#c9c9c9")</f>
        <v>#fb4f14</v>
      </c>
      <c r="I3138">
        <f>INDEX('Raw Election Data'!$A$1:$AN$3144,MATCH($C3138&amp;" "&amp;$B3138,'Raw Election Data'!$C$1:$C$3144,0),MATCH('Joined Data'!I$1,'Raw Election Data'!$A$1:$AN$1,0))</f>
        <v>30009</v>
      </c>
      <c r="J3138">
        <f>INDEX('Raw Election Data'!$A$1:$AN$3144,MATCH($C3138&amp;" "&amp;$B3138,'Raw Election Data'!$C$1:$C$3144,0),MATCH('Joined Data'!J$1,'Raw Election Data'!$A$1:$AN$1,0))</f>
        <v>2926</v>
      </c>
      <c r="K3138">
        <f>INDEX('Raw Election Data'!$A$1:$AN$3144,MATCH($C3138&amp;" "&amp;$B3138,'Raw Election Data'!$C$1:$C$3144,0),MATCH('Joined Data'!K$1,'Raw Election Data'!$A$1:$AN$1,0))</f>
        <v>10266</v>
      </c>
      <c r="L3138">
        <f>INDEX('Raw Election Data'!$A$1:$AN$3144,MATCH($C3138&amp;" "&amp;$B3138,'Raw Election Data'!$C$1:$C$3144,0),MATCH('Joined Data'!L$1,'Raw Election Data'!$A$1:$AN$1,0))</f>
        <v>14187</v>
      </c>
      <c r="M3138">
        <f>INDEX('Raw Election Data'!$A$1:$AN$3144,MATCH($C3138&amp;" "&amp;$B3138,'Raw Election Data'!$C$1:$C$3144,0),MATCH('Joined Data'!M$1,'Raw Election Data'!$A$1:$AN$1,0))</f>
        <v>0.20624515401423837</v>
      </c>
      <c r="N3138">
        <f>INDEX('Raw Election Data'!$A$1:$AN$3144,MATCH($C3138&amp;" "&amp;$B3138,'Raw Election Data'!$C$1:$C$3144,0),MATCH('Joined Data'!N$1,'Raw Election Data'!$A$1:$AN$1,0))</f>
        <v>0.72362021569042079</v>
      </c>
      <c r="O3138">
        <f>INDEX('Raw Election Data'!$A$1:$AN$3144,MATCH($C3138&amp;" "&amp;$B3138,'Raw Election Data'!$C$1:$C$3144,0),MATCH('Joined Data'!O$1,'Raw Election Data'!$A$1:$AN$1,0))</f>
        <v>-7340</v>
      </c>
      <c r="P3138">
        <f>INDEX('Raw Election Data'!$A$1:$AN$3144,MATCH($C3138&amp;" "&amp;$B3138,'Raw Election Data'!$C$1:$C$3144,0),MATCH('Joined Data'!P$1,'Raw Election Data'!$A$1:$AN$1,0))</f>
        <v>7340</v>
      </c>
      <c r="Q3138">
        <f>INDEX('Raw Election Data'!$A$1:$AN$3144,MATCH($C3138&amp;" "&amp;$B3138,'Raw Election Data'!$C$1:$C$3144,0),MATCH('Joined Data'!Q$1,'Raw Election Data'!$A$1:$AN$1,0))</f>
        <v>-0.51737506167618241</v>
      </c>
      <c r="R3138">
        <f>INDEX('Raw Election Data'!$A$1:$AN$3144,MATCH($C3138&amp;" "&amp;$B3138,'Raw Election Data'!$C$1:$C$3144,0),MATCH('Joined Data'!R$1,'Raw Election Data'!$A$1:$AN$1,0))</f>
        <v>0.51737506167618241</v>
      </c>
    </row>
    <row r="3139" spans="1:18" ht="13.5" hidden="1" customHeight="1" x14ac:dyDescent="0.15">
      <c r="A3139" t="s">
        <v>264</v>
      </c>
      <c r="B3139" t="s">
        <v>7672</v>
      </c>
      <c r="C3139" t="str">
        <f>INDEX(FIPS!$A$1:$E$3236,MATCH($F3139,FIPS!$D$1:$D$3236,0),5)</f>
        <v>Sublette County</v>
      </c>
      <c r="D3139" t="s">
        <v>324</v>
      </c>
      <c r="E3139" s="15" t="s">
        <v>23</v>
      </c>
      <c r="F3139" t="s">
        <v>7709</v>
      </c>
      <c r="G3139" t="s">
        <v>437</v>
      </c>
      <c r="H3139" t="str">
        <f>IFERROR(VLOOKUP($G3139,'Team Colors'!$A:$B,2,0),"#c9c9c9")</f>
        <v>#fb4f14</v>
      </c>
      <c r="I3139">
        <f>INDEX('Raw Election Data'!$A$1:$AN$3144,MATCH($C3139&amp;" "&amp;$B3139,'Raw Election Data'!$C$1:$C$3144,0),MATCH('Joined Data'!I$1,'Raw Election Data'!$A$1:$AN$1,0))</f>
        <v>9899</v>
      </c>
      <c r="J3139">
        <f>INDEX('Raw Election Data'!$A$1:$AN$3144,MATCH($C3139&amp;" "&amp;$B3139,'Raw Election Data'!$C$1:$C$3144,0),MATCH('Joined Data'!J$1,'Raw Election Data'!$A$1:$AN$1,0))</f>
        <v>644</v>
      </c>
      <c r="K3139">
        <f>INDEX('Raw Election Data'!$A$1:$AN$3144,MATCH($C3139&amp;" "&amp;$B3139,'Raw Election Data'!$C$1:$C$3144,0),MATCH('Joined Data'!K$1,'Raw Election Data'!$A$1:$AN$1,0))</f>
        <v>3409</v>
      </c>
      <c r="L3139">
        <f>INDEX('Raw Election Data'!$A$1:$AN$3144,MATCH($C3139&amp;" "&amp;$B3139,'Raw Election Data'!$C$1:$C$3144,0),MATCH('Joined Data'!L$1,'Raw Election Data'!$A$1:$AN$1,0))</f>
        <v>4297</v>
      </c>
      <c r="M3139">
        <f>INDEX('Raw Election Data'!$A$1:$AN$3144,MATCH($C3139&amp;" "&amp;$B3139,'Raw Election Data'!$C$1:$C$3144,0),MATCH('Joined Data'!M$1,'Raw Election Data'!$A$1:$AN$1,0))</f>
        <v>0.14987200372352805</v>
      </c>
      <c r="N3139">
        <f>INDEX('Raw Election Data'!$A$1:$AN$3144,MATCH($C3139&amp;" "&amp;$B3139,'Raw Election Data'!$C$1:$C$3144,0),MATCH('Joined Data'!N$1,'Raw Election Data'!$A$1:$AN$1,0))</f>
        <v>0.7933441936234582</v>
      </c>
      <c r="O3139">
        <f>INDEX('Raw Election Data'!$A$1:$AN$3144,MATCH($C3139&amp;" "&amp;$B3139,'Raw Election Data'!$C$1:$C$3144,0),MATCH('Joined Data'!O$1,'Raw Election Data'!$A$1:$AN$1,0))</f>
        <v>-2765</v>
      </c>
      <c r="P3139">
        <f>INDEX('Raw Election Data'!$A$1:$AN$3144,MATCH($C3139&amp;" "&amp;$B3139,'Raw Election Data'!$C$1:$C$3144,0),MATCH('Joined Data'!P$1,'Raw Election Data'!$A$1:$AN$1,0))</f>
        <v>2765</v>
      </c>
      <c r="Q3139">
        <f>INDEX('Raw Election Data'!$A$1:$AN$3144,MATCH($C3139&amp;" "&amp;$B3139,'Raw Election Data'!$C$1:$C$3144,0),MATCH('Joined Data'!Q$1,'Raw Election Data'!$A$1:$AN$1,0))</f>
        <v>-0.64347218989993016</v>
      </c>
      <c r="R3139">
        <f>INDEX('Raw Election Data'!$A$1:$AN$3144,MATCH($C3139&amp;" "&amp;$B3139,'Raw Election Data'!$C$1:$C$3144,0),MATCH('Joined Data'!R$1,'Raw Election Data'!$A$1:$AN$1,0))</f>
        <v>0.64347218989993016</v>
      </c>
    </row>
    <row r="3140" spans="1:18" ht="13.5" hidden="1" customHeight="1" x14ac:dyDescent="0.15">
      <c r="A3140" t="s">
        <v>264</v>
      </c>
      <c r="B3140" t="s">
        <v>7672</v>
      </c>
      <c r="C3140" t="str">
        <f>INDEX(FIPS!$A$1:$E$3236,MATCH($F3140,FIPS!$D$1:$D$3236,0),5)</f>
        <v>Sweetwater County</v>
      </c>
      <c r="D3140" t="s">
        <v>324</v>
      </c>
      <c r="E3140" s="15" t="s">
        <v>24</v>
      </c>
      <c r="F3140" t="s">
        <v>7711</v>
      </c>
      <c r="G3140" t="s">
        <v>437</v>
      </c>
      <c r="H3140" t="str">
        <f>IFERROR(VLOOKUP($G3140,'Team Colors'!$A:$B,2,0),"#c9c9c9")</f>
        <v>#fb4f14</v>
      </c>
      <c r="I3140">
        <f>INDEX('Raw Election Data'!$A$1:$AN$3144,MATCH($C3140&amp;" "&amp;$B3140,'Raw Election Data'!$C$1:$C$3144,0),MATCH('Joined Data'!I$1,'Raw Election Data'!$A$1:$AN$1,0))</f>
        <v>44626</v>
      </c>
      <c r="J3140">
        <f>INDEX('Raw Election Data'!$A$1:$AN$3144,MATCH($C3140&amp;" "&amp;$B3140,'Raw Election Data'!$C$1:$C$3144,0),MATCH('Joined Data'!J$1,'Raw Election Data'!$A$1:$AN$1,0))</f>
        <v>3233</v>
      </c>
      <c r="K3140">
        <f>INDEX('Raw Election Data'!$A$1:$AN$3144,MATCH($C3140&amp;" "&amp;$B3140,'Raw Election Data'!$C$1:$C$3144,0),MATCH('Joined Data'!K$1,'Raw Election Data'!$A$1:$AN$1,0))</f>
        <v>12153</v>
      </c>
      <c r="L3140">
        <f>INDEX('Raw Election Data'!$A$1:$AN$3144,MATCH($C3140&amp;" "&amp;$B3140,'Raw Election Data'!$C$1:$C$3144,0),MATCH('Joined Data'!L$1,'Raw Election Data'!$A$1:$AN$1,0))</f>
        <v>16661</v>
      </c>
      <c r="M3140">
        <f>INDEX('Raw Election Data'!$A$1:$AN$3144,MATCH($C3140&amp;" "&amp;$B3140,'Raw Election Data'!$C$1:$C$3144,0),MATCH('Joined Data'!M$1,'Raw Election Data'!$A$1:$AN$1,0))</f>
        <v>0.19404597563171477</v>
      </c>
      <c r="N3140">
        <f>INDEX('Raw Election Data'!$A$1:$AN$3144,MATCH($C3140&amp;" "&amp;$B3140,'Raw Election Data'!$C$1:$C$3144,0),MATCH('Joined Data'!N$1,'Raw Election Data'!$A$1:$AN$1,0))</f>
        <v>0.72942800552187748</v>
      </c>
      <c r="O3140">
        <f>INDEX('Raw Election Data'!$A$1:$AN$3144,MATCH($C3140&amp;" "&amp;$B3140,'Raw Election Data'!$C$1:$C$3144,0),MATCH('Joined Data'!O$1,'Raw Election Data'!$A$1:$AN$1,0))</f>
        <v>-8920</v>
      </c>
      <c r="P3140">
        <f>INDEX('Raw Election Data'!$A$1:$AN$3144,MATCH($C3140&amp;" "&amp;$B3140,'Raw Election Data'!$C$1:$C$3144,0),MATCH('Joined Data'!P$1,'Raw Election Data'!$A$1:$AN$1,0))</f>
        <v>8920</v>
      </c>
      <c r="Q3140">
        <f>INDEX('Raw Election Data'!$A$1:$AN$3144,MATCH($C3140&amp;" "&amp;$B3140,'Raw Election Data'!$C$1:$C$3144,0),MATCH('Joined Data'!Q$1,'Raw Election Data'!$A$1:$AN$1,0))</f>
        <v>-0.5353820298901627</v>
      </c>
      <c r="R3140">
        <f>INDEX('Raw Election Data'!$A$1:$AN$3144,MATCH($C3140&amp;" "&amp;$B3140,'Raw Election Data'!$C$1:$C$3144,0),MATCH('Joined Data'!R$1,'Raw Election Data'!$A$1:$AN$1,0))</f>
        <v>0.5353820298901627</v>
      </c>
    </row>
    <row r="3141" spans="1:18" ht="13.5" hidden="1" customHeight="1" x14ac:dyDescent="0.15">
      <c r="A3141" t="s">
        <v>264</v>
      </c>
      <c r="B3141" t="s">
        <v>7672</v>
      </c>
      <c r="C3141" t="str">
        <f>INDEX(FIPS!$A$1:$E$3236,MATCH($F3141,FIPS!$D$1:$D$3236,0),5)</f>
        <v>Teton County</v>
      </c>
      <c r="D3141" t="s">
        <v>324</v>
      </c>
      <c r="E3141" s="15" t="s">
        <v>25</v>
      </c>
      <c r="F3141" t="s">
        <v>7714</v>
      </c>
      <c r="G3141" t="s">
        <v>437</v>
      </c>
      <c r="H3141" t="str">
        <f>IFERROR(VLOOKUP($G3141,'Team Colors'!$A:$B,2,0),"#c9c9c9")</f>
        <v>#fb4f14</v>
      </c>
      <c r="I3141">
        <f>INDEX('Raw Election Data'!$A$1:$AN$3144,MATCH($C3141&amp;" "&amp;$B3141,'Raw Election Data'!$C$1:$C$3144,0),MATCH('Joined Data'!I$1,'Raw Election Data'!$A$1:$AN$1,0))</f>
        <v>23125</v>
      </c>
      <c r="J3141">
        <f>INDEX('Raw Election Data'!$A$1:$AN$3144,MATCH($C3141&amp;" "&amp;$B3141,'Raw Election Data'!$C$1:$C$3144,0),MATCH('Joined Data'!J$1,'Raw Election Data'!$A$1:$AN$1,0))</f>
        <v>7313</v>
      </c>
      <c r="K3141">
        <f>INDEX('Raw Election Data'!$A$1:$AN$3144,MATCH($C3141&amp;" "&amp;$B3141,'Raw Election Data'!$C$1:$C$3144,0),MATCH('Joined Data'!K$1,'Raw Election Data'!$A$1:$AN$1,0))</f>
        <v>3920</v>
      </c>
      <c r="L3141">
        <f>INDEX('Raw Election Data'!$A$1:$AN$3144,MATCH($C3141&amp;" "&amp;$B3141,'Raw Election Data'!$C$1:$C$3144,0),MATCH('Joined Data'!L$1,'Raw Election Data'!$A$1:$AN$1,0))</f>
        <v>12176</v>
      </c>
      <c r="M3141">
        <f>INDEX('Raw Election Data'!$A$1:$AN$3144,MATCH($C3141&amp;" "&amp;$B3141,'Raw Election Data'!$C$1:$C$3144,0),MATCH('Joined Data'!M$1,'Raw Election Data'!$A$1:$AN$1,0))</f>
        <v>0.60060775295663604</v>
      </c>
      <c r="N3141">
        <f>INDEX('Raw Election Data'!$A$1:$AN$3144,MATCH($C3141&amp;" "&amp;$B3141,'Raw Election Data'!$C$1:$C$3144,0),MATCH('Joined Data'!N$1,'Raw Election Data'!$A$1:$AN$1,0))</f>
        <v>0.32194480946123522</v>
      </c>
      <c r="O3141">
        <f>INDEX('Raw Election Data'!$A$1:$AN$3144,MATCH($C3141&amp;" "&amp;$B3141,'Raw Election Data'!$C$1:$C$3144,0),MATCH('Joined Data'!O$1,'Raw Election Data'!$A$1:$AN$1,0))</f>
        <v>3393</v>
      </c>
      <c r="P3141">
        <f>INDEX('Raw Election Data'!$A$1:$AN$3144,MATCH($C3141&amp;" "&amp;$B3141,'Raw Election Data'!$C$1:$C$3144,0),MATCH('Joined Data'!P$1,'Raw Election Data'!$A$1:$AN$1,0))</f>
        <v>-3393</v>
      </c>
      <c r="Q3141">
        <f>INDEX('Raw Election Data'!$A$1:$AN$3144,MATCH($C3141&amp;" "&amp;$B3141,'Raw Election Data'!$C$1:$C$3144,0),MATCH('Joined Data'!Q$1,'Raw Election Data'!$A$1:$AN$1,0))</f>
        <v>0.27866294349540083</v>
      </c>
      <c r="R3141">
        <f>INDEX('Raw Election Data'!$A$1:$AN$3144,MATCH($C3141&amp;" "&amp;$B3141,'Raw Election Data'!$C$1:$C$3144,0),MATCH('Joined Data'!R$1,'Raw Election Data'!$A$1:$AN$1,0))</f>
        <v>-0.27866294349540083</v>
      </c>
    </row>
    <row r="3142" spans="1:18" ht="13.5" hidden="1" customHeight="1" x14ac:dyDescent="0.15">
      <c r="A3142" t="s">
        <v>264</v>
      </c>
      <c r="B3142" t="s">
        <v>7672</v>
      </c>
      <c r="C3142" t="str">
        <f>INDEX(FIPS!$A$1:$E$3236,MATCH($F3142,FIPS!$D$1:$D$3236,0),5)</f>
        <v>Uinta County</v>
      </c>
      <c r="D3142" t="s">
        <v>324</v>
      </c>
      <c r="E3142" s="15" t="s">
        <v>26</v>
      </c>
      <c r="F3142" t="s">
        <v>7716</v>
      </c>
      <c r="G3142" t="s">
        <v>437</v>
      </c>
      <c r="H3142" t="str">
        <f>IFERROR(VLOOKUP($G3142,'Team Colors'!$A:$B,2,0),"#c9c9c9")</f>
        <v>#fb4f14</v>
      </c>
      <c r="I3142">
        <f>INDEX('Raw Election Data'!$A$1:$AN$3144,MATCH($C3142&amp;" "&amp;$B3142,'Raw Election Data'!$C$1:$C$3144,0),MATCH('Joined Data'!I$1,'Raw Election Data'!$A$1:$AN$1,0))</f>
        <v>20822</v>
      </c>
      <c r="J3142">
        <f>INDEX('Raw Election Data'!$A$1:$AN$3144,MATCH($C3142&amp;" "&amp;$B3142,'Raw Election Data'!$C$1:$C$3144,0),MATCH('Joined Data'!J$1,'Raw Election Data'!$A$1:$AN$1,0))</f>
        <v>1202</v>
      </c>
      <c r="K3142">
        <f>INDEX('Raw Election Data'!$A$1:$AN$3144,MATCH($C3142&amp;" "&amp;$B3142,'Raw Election Data'!$C$1:$C$3144,0),MATCH('Joined Data'!K$1,'Raw Election Data'!$A$1:$AN$1,0))</f>
        <v>6154</v>
      </c>
      <c r="L3142">
        <f>INDEX('Raw Election Data'!$A$1:$AN$3144,MATCH($C3142&amp;" "&amp;$B3142,'Raw Election Data'!$C$1:$C$3144,0),MATCH('Joined Data'!L$1,'Raw Election Data'!$A$1:$AN$1,0))</f>
        <v>8053</v>
      </c>
      <c r="M3142">
        <f>INDEX('Raw Election Data'!$A$1:$AN$3144,MATCH($C3142&amp;" "&amp;$B3142,'Raw Election Data'!$C$1:$C$3144,0),MATCH('Joined Data'!M$1,'Raw Election Data'!$A$1:$AN$1,0))</f>
        <v>0.14926114491493853</v>
      </c>
      <c r="N3142">
        <f>INDEX('Raw Election Data'!$A$1:$AN$3144,MATCH($C3142&amp;" "&amp;$B3142,'Raw Election Data'!$C$1:$C$3144,0),MATCH('Joined Data'!N$1,'Raw Election Data'!$A$1:$AN$1,0))</f>
        <v>0.7641872594064324</v>
      </c>
      <c r="O3142">
        <f>INDEX('Raw Election Data'!$A$1:$AN$3144,MATCH($C3142&amp;" "&amp;$B3142,'Raw Election Data'!$C$1:$C$3144,0),MATCH('Joined Data'!O$1,'Raw Election Data'!$A$1:$AN$1,0))</f>
        <v>-4952</v>
      </c>
      <c r="P3142">
        <f>INDEX('Raw Election Data'!$A$1:$AN$3144,MATCH($C3142&amp;" "&amp;$B3142,'Raw Election Data'!$C$1:$C$3144,0),MATCH('Joined Data'!P$1,'Raw Election Data'!$A$1:$AN$1,0))</f>
        <v>4952</v>
      </c>
      <c r="Q3142">
        <f>INDEX('Raw Election Data'!$A$1:$AN$3144,MATCH($C3142&amp;" "&amp;$B3142,'Raw Election Data'!$C$1:$C$3144,0),MATCH('Joined Data'!Q$1,'Raw Election Data'!$A$1:$AN$1,0))</f>
        <v>-0.61492611449149392</v>
      </c>
      <c r="R3142">
        <f>INDEX('Raw Election Data'!$A$1:$AN$3144,MATCH($C3142&amp;" "&amp;$B3142,'Raw Election Data'!$C$1:$C$3144,0),MATCH('Joined Data'!R$1,'Raw Election Data'!$A$1:$AN$1,0))</f>
        <v>0.61492611449149392</v>
      </c>
    </row>
    <row r="3143" spans="1:18" ht="13.5" hidden="1" customHeight="1" x14ac:dyDescent="0.15">
      <c r="A3143" t="s">
        <v>264</v>
      </c>
      <c r="B3143" t="s">
        <v>7672</v>
      </c>
      <c r="C3143" t="str">
        <f>INDEX(FIPS!$A$1:$E$3236,MATCH($F3143,FIPS!$D$1:$D$3236,0),5)</f>
        <v>Washakie County</v>
      </c>
      <c r="D3143" t="s">
        <v>324</v>
      </c>
      <c r="E3143" s="15" t="s">
        <v>27</v>
      </c>
      <c r="F3143" t="s">
        <v>7720</v>
      </c>
      <c r="G3143" t="s">
        <v>437</v>
      </c>
      <c r="H3143" t="str">
        <f>IFERROR(VLOOKUP($G3143,'Team Colors'!$A:$B,2,0),"#c9c9c9")</f>
        <v>#fb4f14</v>
      </c>
      <c r="I3143">
        <f>INDEX('Raw Election Data'!$A$1:$AN$3144,MATCH($C3143&amp;" "&amp;$B3143,'Raw Election Data'!$C$1:$C$3144,0),MATCH('Joined Data'!I$1,'Raw Election Data'!$A$1:$AN$1,0))</f>
        <v>8328</v>
      </c>
      <c r="J3143">
        <f>INDEX('Raw Election Data'!$A$1:$AN$3144,MATCH($C3143&amp;" "&amp;$B3143,'Raw Election Data'!$C$1:$C$3144,0),MATCH('Joined Data'!J$1,'Raw Election Data'!$A$1:$AN$1,0))</f>
        <v>532</v>
      </c>
      <c r="K3143">
        <f>INDEX('Raw Election Data'!$A$1:$AN$3144,MATCH($C3143&amp;" "&amp;$B3143,'Raw Election Data'!$C$1:$C$3144,0),MATCH('Joined Data'!K$1,'Raw Election Data'!$A$1:$AN$1,0))</f>
        <v>2911</v>
      </c>
      <c r="L3143">
        <f>INDEX('Raw Election Data'!$A$1:$AN$3144,MATCH($C3143&amp;" "&amp;$B3143,'Raw Election Data'!$C$1:$C$3144,0),MATCH('Joined Data'!L$1,'Raw Election Data'!$A$1:$AN$1,0))</f>
        <v>3715</v>
      </c>
      <c r="M3143">
        <f>INDEX('Raw Election Data'!$A$1:$AN$3144,MATCH($C3143&amp;" "&amp;$B3143,'Raw Election Data'!$C$1:$C$3144,0),MATCH('Joined Data'!M$1,'Raw Election Data'!$A$1:$AN$1,0))</f>
        <v>0.14320323014804845</v>
      </c>
      <c r="N3143">
        <f>INDEX('Raw Election Data'!$A$1:$AN$3144,MATCH($C3143&amp;" "&amp;$B3143,'Raw Election Data'!$C$1:$C$3144,0),MATCH('Joined Data'!N$1,'Raw Election Data'!$A$1:$AN$1,0))</f>
        <v>0.78358008075370122</v>
      </c>
      <c r="O3143">
        <f>INDEX('Raw Election Data'!$A$1:$AN$3144,MATCH($C3143&amp;" "&amp;$B3143,'Raw Election Data'!$C$1:$C$3144,0),MATCH('Joined Data'!O$1,'Raw Election Data'!$A$1:$AN$1,0))</f>
        <v>-2379</v>
      </c>
      <c r="P3143">
        <f>INDEX('Raw Election Data'!$A$1:$AN$3144,MATCH($C3143&amp;" "&amp;$B3143,'Raw Election Data'!$C$1:$C$3144,0),MATCH('Joined Data'!P$1,'Raw Election Data'!$A$1:$AN$1,0))</f>
        <v>2379</v>
      </c>
      <c r="Q3143">
        <f>INDEX('Raw Election Data'!$A$1:$AN$3144,MATCH($C3143&amp;" "&amp;$B3143,'Raw Election Data'!$C$1:$C$3144,0),MATCH('Joined Data'!Q$1,'Raw Election Data'!$A$1:$AN$1,0))</f>
        <v>-0.64037685060565275</v>
      </c>
      <c r="R3143">
        <f>INDEX('Raw Election Data'!$A$1:$AN$3144,MATCH($C3143&amp;" "&amp;$B3143,'Raw Election Data'!$C$1:$C$3144,0),MATCH('Joined Data'!R$1,'Raw Election Data'!$A$1:$AN$1,0))</f>
        <v>0.64037685060565275</v>
      </c>
    </row>
    <row r="3144" spans="1:18" ht="13.5" hidden="1" customHeight="1" x14ac:dyDescent="0.15">
      <c r="A3144" t="s">
        <v>264</v>
      </c>
      <c r="B3144" t="s">
        <v>7672</v>
      </c>
      <c r="C3144" t="str">
        <f>INDEX(FIPS!$A$1:$E$3236,MATCH($F3144,FIPS!$D$1:$D$3236,0),5)</f>
        <v>Weston County</v>
      </c>
      <c r="D3144" t="s">
        <v>324</v>
      </c>
      <c r="E3144" s="15" t="s">
        <v>28</v>
      </c>
      <c r="F3144" t="s">
        <v>7722</v>
      </c>
      <c r="G3144" t="s">
        <v>437</v>
      </c>
      <c r="H3144" t="str">
        <f>IFERROR(VLOOKUP($G3144,'Team Colors'!$A:$B,2,0),"#c9c9c9")</f>
        <v>#fb4f14</v>
      </c>
      <c r="I3144">
        <f>INDEX('Raw Election Data'!$A$1:$AN$3144,MATCH($C3144&amp;" "&amp;$B3144,'Raw Election Data'!$C$1:$C$3144,0),MATCH('Joined Data'!I$1,'Raw Election Data'!$A$1:$AN$1,0))</f>
        <v>7234</v>
      </c>
      <c r="J3144">
        <f>INDEX('Raw Election Data'!$A$1:$AN$3144,MATCH($C3144&amp;" "&amp;$B3144,'Raw Election Data'!$C$1:$C$3144,0),MATCH('Joined Data'!J$1,'Raw Election Data'!$A$1:$AN$1,0))</f>
        <v>294</v>
      </c>
      <c r="K3144">
        <f>INDEX('Raw Election Data'!$A$1:$AN$3144,MATCH($C3144&amp;" "&amp;$B3144,'Raw Election Data'!$C$1:$C$3144,0),MATCH('Joined Data'!K$1,'Raw Election Data'!$A$1:$AN$1,0))</f>
        <v>2898</v>
      </c>
      <c r="L3144">
        <f>INDEX('Raw Election Data'!$A$1:$AN$3144,MATCH($C3144&amp;" "&amp;$B3144,'Raw Election Data'!$C$1:$C$3144,0),MATCH('Joined Data'!L$1,'Raw Election Data'!$A$1:$AN$1,0))</f>
        <v>3334</v>
      </c>
      <c r="M3144">
        <f>INDEX('Raw Election Data'!$A$1:$AN$3144,MATCH($C3144&amp;" "&amp;$B3144,'Raw Election Data'!$C$1:$C$3144,0),MATCH('Joined Data'!M$1,'Raw Election Data'!$A$1:$AN$1,0))</f>
        <v>8.8182363527294541E-2</v>
      </c>
      <c r="N3144">
        <f>INDEX('Raw Election Data'!$A$1:$AN$3144,MATCH($C3144&amp;" "&amp;$B3144,'Raw Election Data'!$C$1:$C$3144,0),MATCH('Joined Data'!N$1,'Raw Election Data'!$A$1:$AN$1,0))</f>
        <v>0.86922615476904619</v>
      </c>
      <c r="O3144">
        <f>INDEX('Raw Election Data'!$A$1:$AN$3144,MATCH($C3144&amp;" "&amp;$B3144,'Raw Election Data'!$C$1:$C$3144,0),MATCH('Joined Data'!O$1,'Raw Election Data'!$A$1:$AN$1,0))</f>
        <v>-2604</v>
      </c>
      <c r="P3144">
        <f>INDEX('Raw Election Data'!$A$1:$AN$3144,MATCH($C3144&amp;" "&amp;$B3144,'Raw Election Data'!$C$1:$C$3144,0),MATCH('Joined Data'!P$1,'Raw Election Data'!$A$1:$AN$1,0))</f>
        <v>2604</v>
      </c>
      <c r="Q3144">
        <f>INDEX('Raw Election Data'!$A$1:$AN$3144,MATCH($C3144&amp;" "&amp;$B3144,'Raw Election Data'!$C$1:$C$3144,0),MATCH('Joined Data'!Q$1,'Raw Election Data'!$A$1:$AN$1,0))</f>
        <v>-0.78104379124175161</v>
      </c>
      <c r="R3144">
        <f>INDEX('Raw Election Data'!$A$1:$AN$3144,MATCH($C3144&amp;" "&amp;$B3144,'Raw Election Data'!$C$1:$C$3144,0),MATCH('Joined Data'!R$1,'Raw Election Data'!$A$1:$AN$1,0))</f>
        <v>0.78104379124175161</v>
      </c>
    </row>
  </sheetData>
  <autoFilter ref="A1:R3144">
    <filterColumn colId="6">
      <filters>
        <filter val="Seahawks"/>
      </filters>
    </filterColumn>
  </autoFilter>
  <phoneticPr fontId="0" type="noConversion"/>
  <conditionalFormatting sqref="A2:R2 D806:F806 D807:G812 D800:F800 D801:G805 D796:F797 D798:G799 D813:F813 D814:G818 D819:F819 D820:G820 D821:F821 D822:G833 D834:F834 D925:F925 D1595:F1595 D1596:G1598 D1587:F1587 D1588:G1594 D1496:F1496 D1497:G1499 D1493:F1493 D1494:G1495 D1584:F1584 D1585:G1586 D1579:F1579 D1580:G1583 D1562:F1563 D1564:G1578 D1556:F1556 D1557:G1561 D1551:F1551 D1552:G1555 D1546:F1546 D1547:G1550 D1531:F1531 D1532:G1545 D1519:F1519 D1520:G1530 D1500:F1500 D1501:G1518 D1599:F1599 D1624:G1630 D1631:F1631 D1623:F1623 D1684:G1731 D1744:F1744 D1732:F1733 D1734:G1743 D1683:F1683 D1754:F1754 D2415:F2415 D2409:F2409 D2410:G2414 D319:F319 D926:G1492 D1755:G2408 D835:G924 D1600:G1622 D1745:G1753 D1632:G1682 D3:G318 D320:G795 D2416:G3144 H3:R3144 A3:C3144">
    <cfRule type="expression" dxfId="0" priority="2">
      <formula>ISERROR(A2)</formula>
    </cfRule>
  </conditionalFormatting>
  <pageMargins left="0.7" right="0.7" top="0.75" bottom="0.75" header="0.5" footer="0.5"/>
  <ignoredErrors>
    <ignoredError sqref="E2:E90 E91:E92 E93:E94 E95 E96:E321 E322:E2419 E2420:E2922 E2923:E2949 E2950:E31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36"/>
  <sheetViews>
    <sheetView topLeftCell="A65" workbookViewId="0">
      <selection activeCell="E85" sqref="E85"/>
    </sheetView>
  </sheetViews>
  <sheetFormatPr baseColWidth="10" defaultRowHeight="13" x14ac:dyDescent="0.15"/>
  <cols>
    <col min="1" max="1" width="5" bestFit="1" customWidth="1"/>
    <col min="2" max="2" width="3" bestFit="1" customWidth="1"/>
    <col min="3" max="3" width="3.83203125" bestFit="1" customWidth="1"/>
    <col min="4" max="4" width="8" bestFit="1" customWidth="1"/>
    <col min="5" max="5" width="27.83203125" bestFit="1" customWidth="1"/>
  </cols>
  <sheetData>
    <row r="1" spans="1:5" x14ac:dyDescent="0.15">
      <c r="A1" t="s">
        <v>2</v>
      </c>
      <c r="B1" t="s">
        <v>430</v>
      </c>
      <c r="C1" t="s">
        <v>431</v>
      </c>
      <c r="D1" t="s">
        <v>7946</v>
      </c>
      <c r="E1" t="s">
        <v>3</v>
      </c>
    </row>
    <row r="2" spans="1:5" x14ac:dyDescent="0.15">
      <c r="A2" t="s">
        <v>481</v>
      </c>
      <c r="B2" s="15" t="s">
        <v>5</v>
      </c>
      <c r="C2" s="15" t="s">
        <v>6</v>
      </c>
      <c r="D2" s="15" t="str">
        <f>B2&amp;C2</f>
        <v>01001</v>
      </c>
      <c r="E2" t="s">
        <v>482</v>
      </c>
    </row>
    <row r="3" spans="1:5" x14ac:dyDescent="0.15">
      <c r="A3" t="s">
        <v>481</v>
      </c>
      <c r="B3" s="15" t="s">
        <v>5</v>
      </c>
      <c r="C3" s="15" t="s">
        <v>7</v>
      </c>
      <c r="D3" s="15" t="str">
        <f t="shared" ref="D3:D66" si="0">B3&amp;C3</f>
        <v>01003</v>
      </c>
      <c r="E3" t="s">
        <v>488</v>
      </c>
    </row>
    <row r="4" spans="1:5" x14ac:dyDescent="0.15">
      <c r="A4" t="s">
        <v>481</v>
      </c>
      <c r="B4" s="15" t="s">
        <v>5</v>
      </c>
      <c r="C4" s="15" t="s">
        <v>8</v>
      </c>
      <c r="D4" s="15" t="str">
        <f t="shared" si="0"/>
        <v>01005</v>
      </c>
      <c r="E4" t="s">
        <v>494</v>
      </c>
    </row>
    <row r="5" spans="1:5" x14ac:dyDescent="0.15">
      <c r="A5" t="s">
        <v>481</v>
      </c>
      <c r="B5" s="15" t="s">
        <v>5</v>
      </c>
      <c r="C5" s="15" t="s">
        <v>9</v>
      </c>
      <c r="D5" s="15" t="str">
        <f t="shared" si="0"/>
        <v>01007</v>
      </c>
      <c r="E5" t="s">
        <v>499</v>
      </c>
    </row>
    <row r="6" spans="1:5" x14ac:dyDescent="0.15">
      <c r="A6" t="s">
        <v>481</v>
      </c>
      <c r="B6" s="15" t="s">
        <v>5</v>
      </c>
      <c r="C6" s="15" t="s">
        <v>10</v>
      </c>
      <c r="D6" s="15" t="str">
        <f t="shared" si="0"/>
        <v>01009</v>
      </c>
      <c r="E6" t="s">
        <v>506</v>
      </c>
    </row>
    <row r="7" spans="1:5" x14ac:dyDescent="0.15">
      <c r="A7" t="s">
        <v>481</v>
      </c>
      <c r="B7" s="15" t="s">
        <v>5</v>
      </c>
      <c r="C7" s="15" t="s">
        <v>11</v>
      </c>
      <c r="D7" s="15" t="str">
        <f t="shared" si="0"/>
        <v>01011</v>
      </c>
      <c r="E7" t="s">
        <v>508</v>
      </c>
    </row>
    <row r="8" spans="1:5" x14ac:dyDescent="0.15">
      <c r="A8" t="s">
        <v>481</v>
      </c>
      <c r="B8" s="15" t="s">
        <v>5</v>
      </c>
      <c r="C8" s="15" t="s">
        <v>12</v>
      </c>
      <c r="D8" s="15" t="str">
        <f t="shared" si="0"/>
        <v>01013</v>
      </c>
      <c r="E8" t="s">
        <v>511</v>
      </c>
    </row>
    <row r="9" spans="1:5" x14ac:dyDescent="0.15">
      <c r="A9" t="s">
        <v>481</v>
      </c>
      <c r="B9" s="15" t="s">
        <v>5</v>
      </c>
      <c r="C9" s="15" t="s">
        <v>13</v>
      </c>
      <c r="D9" s="15" t="str">
        <f t="shared" si="0"/>
        <v>01015</v>
      </c>
      <c r="E9" t="s">
        <v>513</v>
      </c>
    </row>
    <row r="10" spans="1:5" x14ac:dyDescent="0.15">
      <c r="A10" t="s">
        <v>481</v>
      </c>
      <c r="B10" s="15" t="s">
        <v>5</v>
      </c>
      <c r="C10" s="15" t="s">
        <v>14</v>
      </c>
      <c r="D10" s="15" t="str">
        <f t="shared" si="0"/>
        <v>01017</v>
      </c>
      <c r="E10" t="s">
        <v>517</v>
      </c>
    </row>
    <row r="11" spans="1:5" x14ac:dyDescent="0.15">
      <c r="A11" t="s">
        <v>481</v>
      </c>
      <c r="B11" s="15" t="s">
        <v>5</v>
      </c>
      <c r="C11" s="15" t="s">
        <v>15</v>
      </c>
      <c r="D11" s="15" t="str">
        <f t="shared" si="0"/>
        <v>01019</v>
      </c>
      <c r="E11" t="s">
        <v>523</v>
      </c>
    </row>
    <row r="12" spans="1:5" x14ac:dyDescent="0.15">
      <c r="A12" t="s">
        <v>481</v>
      </c>
      <c r="B12" s="15" t="s">
        <v>5</v>
      </c>
      <c r="C12" s="15" t="s">
        <v>16</v>
      </c>
      <c r="D12" s="15" t="str">
        <f t="shared" si="0"/>
        <v>01021</v>
      </c>
      <c r="E12" t="s">
        <v>525</v>
      </c>
    </row>
    <row r="13" spans="1:5" x14ac:dyDescent="0.15">
      <c r="A13" t="s">
        <v>481</v>
      </c>
      <c r="B13" s="15" t="s">
        <v>5</v>
      </c>
      <c r="C13" s="15" t="s">
        <v>17</v>
      </c>
      <c r="D13" s="15" t="str">
        <f t="shared" si="0"/>
        <v>01023</v>
      </c>
      <c r="E13" t="s">
        <v>527</v>
      </c>
    </row>
    <row r="14" spans="1:5" x14ac:dyDescent="0.15">
      <c r="A14" t="s">
        <v>481</v>
      </c>
      <c r="B14" s="15" t="s">
        <v>5</v>
      </c>
      <c r="C14" s="15" t="s">
        <v>18</v>
      </c>
      <c r="D14" s="15" t="str">
        <f t="shared" si="0"/>
        <v>01025</v>
      </c>
      <c r="E14" t="s">
        <v>529</v>
      </c>
    </row>
    <row r="15" spans="1:5" x14ac:dyDescent="0.15">
      <c r="A15" t="s">
        <v>481</v>
      </c>
      <c r="B15" s="15" t="s">
        <v>5</v>
      </c>
      <c r="C15" s="15" t="s">
        <v>19</v>
      </c>
      <c r="D15" s="15" t="str">
        <f t="shared" si="0"/>
        <v>01027</v>
      </c>
      <c r="E15" t="s">
        <v>531</v>
      </c>
    </row>
    <row r="16" spans="1:5" x14ac:dyDescent="0.15">
      <c r="A16" t="s">
        <v>481</v>
      </c>
      <c r="B16" s="15" t="s">
        <v>5</v>
      </c>
      <c r="C16" s="15" t="s">
        <v>20</v>
      </c>
      <c r="D16" s="15" t="str">
        <f t="shared" si="0"/>
        <v>01029</v>
      </c>
      <c r="E16" t="s">
        <v>533</v>
      </c>
    </row>
    <row r="17" spans="1:5" x14ac:dyDescent="0.15">
      <c r="A17" t="s">
        <v>481</v>
      </c>
      <c r="B17" s="15" t="s">
        <v>5</v>
      </c>
      <c r="C17" s="15" t="s">
        <v>21</v>
      </c>
      <c r="D17" s="15" t="str">
        <f t="shared" si="0"/>
        <v>01031</v>
      </c>
      <c r="E17" t="s">
        <v>535</v>
      </c>
    </row>
    <row r="18" spans="1:5" x14ac:dyDescent="0.15">
      <c r="A18" t="s">
        <v>481</v>
      </c>
      <c r="B18" s="15" t="s">
        <v>5</v>
      </c>
      <c r="C18" s="15" t="s">
        <v>22</v>
      </c>
      <c r="D18" s="15" t="str">
        <f t="shared" si="0"/>
        <v>01033</v>
      </c>
      <c r="E18" t="s">
        <v>541</v>
      </c>
    </row>
    <row r="19" spans="1:5" x14ac:dyDescent="0.15">
      <c r="A19" t="s">
        <v>481</v>
      </c>
      <c r="B19" s="15" t="s">
        <v>5</v>
      </c>
      <c r="C19" s="15" t="s">
        <v>23</v>
      </c>
      <c r="D19" s="15" t="str">
        <f t="shared" si="0"/>
        <v>01035</v>
      </c>
      <c r="E19" t="s">
        <v>545</v>
      </c>
    </row>
    <row r="20" spans="1:5" x14ac:dyDescent="0.15">
      <c r="A20" t="s">
        <v>481</v>
      </c>
      <c r="B20" s="15" t="s">
        <v>5</v>
      </c>
      <c r="C20" s="15" t="s">
        <v>24</v>
      </c>
      <c r="D20" s="15" t="str">
        <f t="shared" si="0"/>
        <v>01037</v>
      </c>
      <c r="E20" t="s">
        <v>547</v>
      </c>
    </row>
    <row r="21" spans="1:5" x14ac:dyDescent="0.15">
      <c r="A21" t="s">
        <v>481</v>
      </c>
      <c r="B21" s="15" t="s">
        <v>5</v>
      </c>
      <c r="C21" s="15" t="s">
        <v>25</v>
      </c>
      <c r="D21" s="15" t="str">
        <f t="shared" si="0"/>
        <v>01039</v>
      </c>
      <c r="E21" t="s">
        <v>551</v>
      </c>
    </row>
    <row r="22" spans="1:5" x14ac:dyDescent="0.15">
      <c r="A22" t="s">
        <v>481</v>
      </c>
      <c r="B22" s="15" t="s">
        <v>5</v>
      </c>
      <c r="C22" s="15" t="s">
        <v>26</v>
      </c>
      <c r="D22" s="15" t="str">
        <f t="shared" si="0"/>
        <v>01041</v>
      </c>
      <c r="E22" t="s">
        <v>553</v>
      </c>
    </row>
    <row r="23" spans="1:5" x14ac:dyDescent="0.15">
      <c r="A23" t="s">
        <v>481</v>
      </c>
      <c r="B23" s="15" t="s">
        <v>5</v>
      </c>
      <c r="C23" s="15" t="s">
        <v>27</v>
      </c>
      <c r="D23" s="15" t="str">
        <f t="shared" si="0"/>
        <v>01043</v>
      </c>
      <c r="E23" t="s">
        <v>555</v>
      </c>
    </row>
    <row r="24" spans="1:5" x14ac:dyDescent="0.15">
      <c r="A24" t="s">
        <v>481</v>
      </c>
      <c r="B24" s="15" t="s">
        <v>5</v>
      </c>
      <c r="C24" s="15" t="s">
        <v>28</v>
      </c>
      <c r="D24" s="15" t="str">
        <f t="shared" si="0"/>
        <v>01045</v>
      </c>
      <c r="E24" t="s">
        <v>559</v>
      </c>
    </row>
    <row r="25" spans="1:5" x14ac:dyDescent="0.15">
      <c r="A25" t="s">
        <v>481</v>
      </c>
      <c r="B25" s="15" t="s">
        <v>5</v>
      </c>
      <c r="C25" s="15" t="s">
        <v>29</v>
      </c>
      <c r="D25" s="15" t="str">
        <f t="shared" si="0"/>
        <v>01047</v>
      </c>
      <c r="E25" t="s">
        <v>563</v>
      </c>
    </row>
    <row r="26" spans="1:5" x14ac:dyDescent="0.15">
      <c r="A26" t="s">
        <v>481</v>
      </c>
      <c r="B26" s="15" t="s">
        <v>5</v>
      </c>
      <c r="C26" s="15" t="s">
        <v>30</v>
      </c>
      <c r="D26" s="15" t="str">
        <f t="shared" si="0"/>
        <v>01049</v>
      </c>
      <c r="E26" t="s">
        <v>567</v>
      </c>
    </row>
    <row r="27" spans="1:5" x14ac:dyDescent="0.15">
      <c r="A27" t="s">
        <v>481</v>
      </c>
      <c r="B27" s="15" t="s">
        <v>5</v>
      </c>
      <c r="C27" s="15" t="s">
        <v>31</v>
      </c>
      <c r="D27" s="15" t="str">
        <f t="shared" si="0"/>
        <v>01051</v>
      </c>
      <c r="E27" t="s">
        <v>572</v>
      </c>
    </row>
    <row r="28" spans="1:5" x14ac:dyDescent="0.15">
      <c r="A28" t="s">
        <v>481</v>
      </c>
      <c r="B28" s="15" t="s">
        <v>5</v>
      </c>
      <c r="C28" s="15" t="s">
        <v>32</v>
      </c>
      <c r="D28" s="15" t="str">
        <f t="shared" si="0"/>
        <v>01053</v>
      </c>
      <c r="E28" t="s">
        <v>574</v>
      </c>
    </row>
    <row r="29" spans="1:5" x14ac:dyDescent="0.15">
      <c r="A29" t="s">
        <v>481</v>
      </c>
      <c r="B29" s="15" t="s">
        <v>5</v>
      </c>
      <c r="C29" s="15" t="s">
        <v>33</v>
      </c>
      <c r="D29" s="15" t="str">
        <f t="shared" si="0"/>
        <v>01055</v>
      </c>
      <c r="E29" t="s">
        <v>580</v>
      </c>
    </row>
    <row r="30" spans="1:5" x14ac:dyDescent="0.15">
      <c r="A30" t="s">
        <v>481</v>
      </c>
      <c r="B30" s="15" t="s">
        <v>5</v>
      </c>
      <c r="C30" s="15" t="s">
        <v>34</v>
      </c>
      <c r="D30" s="15" t="str">
        <f t="shared" si="0"/>
        <v>01057</v>
      </c>
      <c r="E30" t="s">
        <v>584</v>
      </c>
    </row>
    <row r="31" spans="1:5" x14ac:dyDescent="0.15">
      <c r="A31" t="s">
        <v>481</v>
      </c>
      <c r="B31" s="15" t="s">
        <v>5</v>
      </c>
      <c r="C31" s="15" t="s">
        <v>35</v>
      </c>
      <c r="D31" s="15" t="str">
        <f t="shared" si="0"/>
        <v>01059</v>
      </c>
      <c r="E31" t="s">
        <v>586</v>
      </c>
    </row>
    <row r="32" spans="1:5" x14ac:dyDescent="0.15">
      <c r="A32" t="s">
        <v>481</v>
      </c>
      <c r="B32" s="15" t="s">
        <v>5</v>
      </c>
      <c r="C32" s="15" t="s">
        <v>36</v>
      </c>
      <c r="D32" s="15" t="str">
        <f t="shared" si="0"/>
        <v>01061</v>
      </c>
      <c r="E32" t="s">
        <v>588</v>
      </c>
    </row>
    <row r="33" spans="1:5" x14ac:dyDescent="0.15">
      <c r="A33" t="s">
        <v>481</v>
      </c>
      <c r="B33" s="15" t="s">
        <v>5</v>
      </c>
      <c r="C33" s="15" t="s">
        <v>37</v>
      </c>
      <c r="D33" s="15" t="str">
        <f t="shared" si="0"/>
        <v>01063</v>
      </c>
      <c r="E33" t="s">
        <v>592</v>
      </c>
    </row>
    <row r="34" spans="1:5" x14ac:dyDescent="0.15">
      <c r="A34" t="s">
        <v>481</v>
      </c>
      <c r="B34" s="15" t="s">
        <v>5</v>
      </c>
      <c r="C34" s="15" t="s">
        <v>38</v>
      </c>
      <c r="D34" s="15" t="str">
        <f t="shared" si="0"/>
        <v>01065</v>
      </c>
      <c r="E34" t="s">
        <v>594</v>
      </c>
    </row>
    <row r="35" spans="1:5" x14ac:dyDescent="0.15">
      <c r="A35" t="s">
        <v>481</v>
      </c>
      <c r="B35" s="15" t="s">
        <v>5</v>
      </c>
      <c r="C35" s="15" t="s">
        <v>39</v>
      </c>
      <c r="D35" s="15" t="str">
        <f t="shared" si="0"/>
        <v>01067</v>
      </c>
      <c r="E35" t="s">
        <v>598</v>
      </c>
    </row>
    <row r="36" spans="1:5" x14ac:dyDescent="0.15">
      <c r="A36" t="s">
        <v>481</v>
      </c>
      <c r="B36" s="15" t="s">
        <v>5</v>
      </c>
      <c r="C36" s="15" t="s">
        <v>40</v>
      </c>
      <c r="D36" s="15" t="str">
        <f t="shared" si="0"/>
        <v>01069</v>
      </c>
      <c r="E36" t="s">
        <v>600</v>
      </c>
    </row>
    <row r="37" spans="1:5" x14ac:dyDescent="0.15">
      <c r="A37" t="s">
        <v>481</v>
      </c>
      <c r="B37" s="15" t="s">
        <v>5</v>
      </c>
      <c r="C37" s="15" t="s">
        <v>41</v>
      </c>
      <c r="D37" s="15" t="str">
        <f t="shared" si="0"/>
        <v>01071</v>
      </c>
      <c r="E37" t="s">
        <v>602</v>
      </c>
    </row>
    <row r="38" spans="1:5" x14ac:dyDescent="0.15">
      <c r="A38" t="s">
        <v>481</v>
      </c>
      <c r="B38" s="15" t="s">
        <v>5</v>
      </c>
      <c r="C38" s="15" t="s">
        <v>42</v>
      </c>
      <c r="D38" s="15" t="str">
        <f t="shared" si="0"/>
        <v>01073</v>
      </c>
      <c r="E38" t="s">
        <v>608</v>
      </c>
    </row>
    <row r="39" spans="1:5" x14ac:dyDescent="0.15">
      <c r="A39" t="s">
        <v>481</v>
      </c>
      <c r="B39" s="15" t="s">
        <v>5</v>
      </c>
      <c r="C39" s="15" t="s">
        <v>43</v>
      </c>
      <c r="D39" s="15" t="str">
        <f t="shared" si="0"/>
        <v>01075</v>
      </c>
      <c r="E39" t="s">
        <v>610</v>
      </c>
    </row>
    <row r="40" spans="1:5" x14ac:dyDescent="0.15">
      <c r="A40" t="s">
        <v>481</v>
      </c>
      <c r="B40" s="15" t="s">
        <v>5</v>
      </c>
      <c r="C40" s="15" t="s">
        <v>44</v>
      </c>
      <c r="D40" s="15" t="str">
        <f t="shared" si="0"/>
        <v>01077</v>
      </c>
      <c r="E40" t="s">
        <v>612</v>
      </c>
    </row>
    <row r="41" spans="1:5" x14ac:dyDescent="0.15">
      <c r="A41" t="s">
        <v>481</v>
      </c>
      <c r="B41" s="15" t="s">
        <v>5</v>
      </c>
      <c r="C41" s="15" t="s">
        <v>45</v>
      </c>
      <c r="D41" s="15" t="str">
        <f t="shared" si="0"/>
        <v>01079</v>
      </c>
      <c r="E41" t="s">
        <v>614</v>
      </c>
    </row>
    <row r="42" spans="1:5" x14ac:dyDescent="0.15">
      <c r="A42" t="s">
        <v>481</v>
      </c>
      <c r="B42" s="15" t="s">
        <v>5</v>
      </c>
      <c r="C42" s="15" t="s">
        <v>46</v>
      </c>
      <c r="D42" s="15" t="str">
        <f t="shared" si="0"/>
        <v>01081</v>
      </c>
      <c r="E42" t="s">
        <v>618</v>
      </c>
    </row>
    <row r="43" spans="1:5" x14ac:dyDescent="0.15">
      <c r="A43" t="s">
        <v>481</v>
      </c>
      <c r="B43" s="15" t="s">
        <v>5</v>
      </c>
      <c r="C43" s="15" t="s">
        <v>47</v>
      </c>
      <c r="D43" s="15" t="str">
        <f t="shared" si="0"/>
        <v>01083</v>
      </c>
      <c r="E43" t="s">
        <v>622</v>
      </c>
    </row>
    <row r="44" spans="1:5" x14ac:dyDescent="0.15">
      <c r="A44" t="s">
        <v>481</v>
      </c>
      <c r="B44" s="15" t="s">
        <v>5</v>
      </c>
      <c r="C44" s="15" t="s">
        <v>48</v>
      </c>
      <c r="D44" s="15" t="str">
        <f t="shared" si="0"/>
        <v>01085</v>
      </c>
      <c r="E44" t="s">
        <v>626</v>
      </c>
    </row>
    <row r="45" spans="1:5" x14ac:dyDescent="0.15">
      <c r="A45" t="s">
        <v>481</v>
      </c>
      <c r="B45" s="15" t="s">
        <v>5</v>
      </c>
      <c r="C45" s="15" t="s">
        <v>49</v>
      </c>
      <c r="D45" s="15" t="str">
        <f t="shared" si="0"/>
        <v>01087</v>
      </c>
      <c r="E45" t="s">
        <v>628</v>
      </c>
    </row>
    <row r="46" spans="1:5" x14ac:dyDescent="0.15">
      <c r="A46" t="s">
        <v>481</v>
      </c>
      <c r="B46" s="15" t="s">
        <v>5</v>
      </c>
      <c r="C46" s="15" t="s">
        <v>50</v>
      </c>
      <c r="D46" s="15" t="str">
        <f t="shared" si="0"/>
        <v>01089</v>
      </c>
      <c r="E46" t="s">
        <v>630</v>
      </c>
    </row>
    <row r="47" spans="1:5" x14ac:dyDescent="0.15">
      <c r="A47" t="s">
        <v>481</v>
      </c>
      <c r="B47" s="15" t="s">
        <v>5</v>
      </c>
      <c r="C47" s="15" t="s">
        <v>51</v>
      </c>
      <c r="D47" s="15" t="str">
        <f t="shared" si="0"/>
        <v>01091</v>
      </c>
      <c r="E47" t="s">
        <v>632</v>
      </c>
    </row>
    <row r="48" spans="1:5" x14ac:dyDescent="0.15">
      <c r="A48" t="s">
        <v>481</v>
      </c>
      <c r="B48" s="15" t="s">
        <v>5</v>
      </c>
      <c r="C48" s="15" t="s">
        <v>52</v>
      </c>
      <c r="D48" s="15" t="str">
        <f t="shared" si="0"/>
        <v>01093</v>
      </c>
      <c r="E48" t="s">
        <v>634</v>
      </c>
    </row>
    <row r="49" spans="1:5" x14ac:dyDescent="0.15">
      <c r="A49" t="s">
        <v>481</v>
      </c>
      <c r="B49" s="15" t="s">
        <v>5</v>
      </c>
      <c r="C49" s="15" t="s">
        <v>53</v>
      </c>
      <c r="D49" s="15" t="str">
        <f t="shared" si="0"/>
        <v>01095</v>
      </c>
      <c r="E49" t="s">
        <v>636</v>
      </c>
    </row>
    <row r="50" spans="1:5" x14ac:dyDescent="0.15">
      <c r="A50" t="s">
        <v>481</v>
      </c>
      <c r="B50" s="15" t="s">
        <v>5</v>
      </c>
      <c r="C50" s="15" t="s">
        <v>54</v>
      </c>
      <c r="D50" s="15" t="str">
        <f t="shared" si="0"/>
        <v>01097</v>
      </c>
      <c r="E50" t="s">
        <v>640</v>
      </c>
    </row>
    <row r="51" spans="1:5" x14ac:dyDescent="0.15">
      <c r="A51" t="s">
        <v>481</v>
      </c>
      <c r="B51" s="15" t="s">
        <v>5</v>
      </c>
      <c r="C51" s="15" t="s">
        <v>55</v>
      </c>
      <c r="D51" s="15" t="str">
        <f t="shared" si="0"/>
        <v>01099</v>
      </c>
      <c r="E51" t="s">
        <v>644</v>
      </c>
    </row>
    <row r="52" spans="1:5" x14ac:dyDescent="0.15">
      <c r="A52" t="s">
        <v>481</v>
      </c>
      <c r="B52" s="15" t="s">
        <v>5</v>
      </c>
      <c r="C52" s="15" t="s">
        <v>56</v>
      </c>
      <c r="D52" s="15" t="str">
        <f t="shared" si="0"/>
        <v>01101</v>
      </c>
      <c r="E52" t="s">
        <v>646</v>
      </c>
    </row>
    <row r="53" spans="1:5" x14ac:dyDescent="0.15">
      <c r="A53" t="s">
        <v>481</v>
      </c>
      <c r="B53" s="15" t="s">
        <v>5</v>
      </c>
      <c r="C53" s="15" t="s">
        <v>57</v>
      </c>
      <c r="D53" s="15" t="str">
        <f t="shared" si="0"/>
        <v>01103</v>
      </c>
      <c r="E53" t="s">
        <v>648</v>
      </c>
    </row>
    <row r="54" spans="1:5" x14ac:dyDescent="0.15">
      <c r="A54" t="s">
        <v>481</v>
      </c>
      <c r="B54" s="15" t="s">
        <v>5</v>
      </c>
      <c r="C54" s="15" t="s">
        <v>58</v>
      </c>
      <c r="D54" s="15" t="str">
        <f t="shared" si="0"/>
        <v>01105</v>
      </c>
      <c r="E54" t="s">
        <v>650</v>
      </c>
    </row>
    <row r="55" spans="1:5" x14ac:dyDescent="0.15">
      <c r="A55" t="s">
        <v>481</v>
      </c>
      <c r="B55" s="15" t="s">
        <v>5</v>
      </c>
      <c r="C55" s="15" t="s">
        <v>59</v>
      </c>
      <c r="D55" s="15" t="str">
        <f t="shared" si="0"/>
        <v>01107</v>
      </c>
      <c r="E55" t="s">
        <v>652</v>
      </c>
    </row>
    <row r="56" spans="1:5" x14ac:dyDescent="0.15">
      <c r="A56" t="s">
        <v>481</v>
      </c>
      <c r="B56" s="15" t="s">
        <v>5</v>
      </c>
      <c r="C56" s="15" t="s">
        <v>60</v>
      </c>
      <c r="D56" s="15" t="str">
        <f t="shared" si="0"/>
        <v>01109</v>
      </c>
      <c r="E56" t="s">
        <v>654</v>
      </c>
    </row>
    <row r="57" spans="1:5" x14ac:dyDescent="0.15">
      <c r="A57" t="s">
        <v>481</v>
      </c>
      <c r="B57" s="15" t="s">
        <v>5</v>
      </c>
      <c r="C57" s="15" t="s">
        <v>61</v>
      </c>
      <c r="D57" s="15" t="str">
        <f t="shared" si="0"/>
        <v>01111</v>
      </c>
      <c r="E57" t="s">
        <v>658</v>
      </c>
    </row>
    <row r="58" spans="1:5" x14ac:dyDescent="0.15">
      <c r="A58" t="s">
        <v>481</v>
      </c>
      <c r="B58" s="15" t="s">
        <v>5</v>
      </c>
      <c r="C58" s="15" t="s">
        <v>62</v>
      </c>
      <c r="D58" s="15" t="str">
        <f t="shared" si="0"/>
        <v>01113</v>
      </c>
      <c r="E58" t="s">
        <v>660</v>
      </c>
    </row>
    <row r="59" spans="1:5" x14ac:dyDescent="0.15">
      <c r="A59" t="s">
        <v>481</v>
      </c>
      <c r="B59" s="15" t="s">
        <v>5</v>
      </c>
      <c r="C59" s="15" t="s">
        <v>63</v>
      </c>
      <c r="D59" s="15" t="str">
        <f t="shared" si="0"/>
        <v>01115</v>
      </c>
      <c r="E59" t="s">
        <v>664</v>
      </c>
    </row>
    <row r="60" spans="1:5" x14ac:dyDescent="0.15">
      <c r="A60" t="s">
        <v>481</v>
      </c>
      <c r="B60" s="15" t="s">
        <v>5</v>
      </c>
      <c r="C60" s="15" t="s">
        <v>64</v>
      </c>
      <c r="D60" s="15" t="str">
        <f t="shared" si="0"/>
        <v>01117</v>
      </c>
      <c r="E60" t="s">
        <v>666</v>
      </c>
    </row>
    <row r="61" spans="1:5" x14ac:dyDescent="0.15">
      <c r="A61" t="s">
        <v>481</v>
      </c>
      <c r="B61" s="15" t="s">
        <v>5</v>
      </c>
      <c r="C61" s="15" t="s">
        <v>65</v>
      </c>
      <c r="D61" s="15" t="str">
        <f t="shared" si="0"/>
        <v>01119</v>
      </c>
      <c r="E61" t="s">
        <v>668</v>
      </c>
    </row>
    <row r="62" spans="1:5" x14ac:dyDescent="0.15">
      <c r="A62" t="s">
        <v>481</v>
      </c>
      <c r="B62" s="15" t="s">
        <v>5</v>
      </c>
      <c r="C62" s="15" t="s">
        <v>66</v>
      </c>
      <c r="D62" s="15" t="str">
        <f t="shared" si="0"/>
        <v>01121</v>
      </c>
      <c r="E62" t="s">
        <v>670</v>
      </c>
    </row>
    <row r="63" spans="1:5" x14ac:dyDescent="0.15">
      <c r="A63" t="s">
        <v>481</v>
      </c>
      <c r="B63" s="15" t="s">
        <v>5</v>
      </c>
      <c r="C63" s="15" t="s">
        <v>67</v>
      </c>
      <c r="D63" s="15" t="str">
        <f t="shared" si="0"/>
        <v>01123</v>
      </c>
      <c r="E63" t="s">
        <v>672</v>
      </c>
    </row>
    <row r="64" spans="1:5" x14ac:dyDescent="0.15">
      <c r="A64" t="s">
        <v>481</v>
      </c>
      <c r="B64" s="15" t="s">
        <v>5</v>
      </c>
      <c r="C64" s="15" t="s">
        <v>68</v>
      </c>
      <c r="D64" s="15" t="str">
        <f t="shared" si="0"/>
        <v>01125</v>
      </c>
      <c r="E64" t="s">
        <v>676</v>
      </c>
    </row>
    <row r="65" spans="1:5" x14ac:dyDescent="0.15">
      <c r="A65" t="s">
        <v>481</v>
      </c>
      <c r="B65" s="15" t="s">
        <v>5</v>
      </c>
      <c r="C65" s="15" t="s">
        <v>69</v>
      </c>
      <c r="D65" s="15" t="str">
        <f t="shared" si="0"/>
        <v>01127</v>
      </c>
      <c r="E65" t="s">
        <v>678</v>
      </c>
    </row>
    <row r="66" spans="1:5" x14ac:dyDescent="0.15">
      <c r="A66" t="s">
        <v>481</v>
      </c>
      <c r="B66" s="15" t="s">
        <v>5</v>
      </c>
      <c r="C66" s="15" t="s">
        <v>71</v>
      </c>
      <c r="D66" s="15" t="str">
        <f t="shared" si="0"/>
        <v>01129</v>
      </c>
      <c r="E66" t="s">
        <v>680</v>
      </c>
    </row>
    <row r="67" spans="1:5" x14ac:dyDescent="0.15">
      <c r="A67" t="s">
        <v>481</v>
      </c>
      <c r="B67" s="15" t="s">
        <v>5</v>
      </c>
      <c r="C67" s="15" t="s">
        <v>72</v>
      </c>
      <c r="D67" s="15" t="str">
        <f t="shared" ref="D67:D130" si="1">B67&amp;C67</f>
        <v>01131</v>
      </c>
      <c r="E67" t="s">
        <v>682</v>
      </c>
    </row>
    <row r="68" spans="1:5" x14ac:dyDescent="0.15">
      <c r="A68" t="s">
        <v>481</v>
      </c>
      <c r="B68" s="15" t="s">
        <v>5</v>
      </c>
      <c r="C68" s="15" t="s">
        <v>73</v>
      </c>
      <c r="D68" s="15" t="str">
        <f t="shared" si="1"/>
        <v>01133</v>
      </c>
      <c r="E68" t="s">
        <v>684</v>
      </c>
    </row>
    <row r="69" spans="1:5" x14ac:dyDescent="0.15">
      <c r="A69" t="s">
        <v>686</v>
      </c>
      <c r="B69" s="15" t="s">
        <v>75</v>
      </c>
      <c r="C69" s="15" t="s">
        <v>12</v>
      </c>
      <c r="D69" s="15" t="str">
        <f t="shared" si="1"/>
        <v>02013</v>
      </c>
      <c r="E69" t="s">
        <v>7807</v>
      </c>
    </row>
    <row r="70" spans="1:5" x14ac:dyDescent="0.15">
      <c r="A70" t="s">
        <v>686</v>
      </c>
      <c r="B70" s="15" t="s">
        <v>75</v>
      </c>
      <c r="C70" s="15" t="s">
        <v>76</v>
      </c>
      <c r="D70" s="15" t="str">
        <f t="shared" si="1"/>
        <v>02016</v>
      </c>
      <c r="E70" t="s">
        <v>7808</v>
      </c>
    </row>
    <row r="71" spans="1:5" x14ac:dyDescent="0.15">
      <c r="A71" t="s">
        <v>686</v>
      </c>
      <c r="B71" s="15" t="s">
        <v>75</v>
      </c>
      <c r="C71" s="15" t="s">
        <v>77</v>
      </c>
      <c r="D71" s="15" t="str">
        <f t="shared" si="1"/>
        <v>02020</v>
      </c>
      <c r="E71" t="s">
        <v>7809</v>
      </c>
    </row>
    <row r="72" spans="1:5" x14ac:dyDescent="0.15">
      <c r="A72" t="s">
        <v>686</v>
      </c>
      <c r="B72" s="15" t="s">
        <v>75</v>
      </c>
      <c r="C72" s="15" t="s">
        <v>78</v>
      </c>
      <c r="D72" s="15" t="str">
        <f t="shared" si="1"/>
        <v>02050</v>
      </c>
      <c r="E72" t="s">
        <v>7810</v>
      </c>
    </row>
    <row r="73" spans="1:5" x14ac:dyDescent="0.15">
      <c r="A73" t="s">
        <v>686</v>
      </c>
      <c r="B73" s="15" t="s">
        <v>75</v>
      </c>
      <c r="C73" s="15" t="s">
        <v>79</v>
      </c>
      <c r="D73" s="15" t="str">
        <f t="shared" si="1"/>
        <v>02060</v>
      </c>
      <c r="E73" t="s">
        <v>7811</v>
      </c>
    </row>
    <row r="74" spans="1:5" x14ac:dyDescent="0.15">
      <c r="A74" t="s">
        <v>686</v>
      </c>
      <c r="B74" s="15" t="s">
        <v>75</v>
      </c>
      <c r="C74" s="15" t="s">
        <v>80</v>
      </c>
      <c r="D74" s="15" t="str">
        <f t="shared" si="1"/>
        <v>02068</v>
      </c>
      <c r="E74" t="s">
        <v>7812</v>
      </c>
    </row>
    <row r="75" spans="1:5" x14ac:dyDescent="0.15">
      <c r="A75" t="s">
        <v>686</v>
      </c>
      <c r="B75" s="15" t="s">
        <v>75</v>
      </c>
      <c r="C75" s="15" t="s">
        <v>81</v>
      </c>
      <c r="D75" s="15" t="str">
        <f t="shared" si="1"/>
        <v>02070</v>
      </c>
      <c r="E75" t="s">
        <v>7813</v>
      </c>
    </row>
    <row r="76" spans="1:5" x14ac:dyDescent="0.15">
      <c r="A76" t="s">
        <v>686</v>
      </c>
      <c r="B76" s="15" t="s">
        <v>75</v>
      </c>
      <c r="C76" s="15" t="s">
        <v>82</v>
      </c>
      <c r="D76" s="15" t="str">
        <f t="shared" si="1"/>
        <v>02090</v>
      </c>
      <c r="E76" t="s">
        <v>7814</v>
      </c>
    </row>
    <row r="77" spans="1:5" x14ac:dyDescent="0.15">
      <c r="A77" t="s">
        <v>686</v>
      </c>
      <c r="B77" s="15" t="s">
        <v>75</v>
      </c>
      <c r="C77" s="15" t="s">
        <v>83</v>
      </c>
      <c r="D77" s="15" t="str">
        <f t="shared" si="1"/>
        <v>02100</v>
      </c>
      <c r="E77" t="s">
        <v>7815</v>
      </c>
    </row>
    <row r="78" spans="1:5" x14ac:dyDescent="0.15">
      <c r="A78" t="s">
        <v>686</v>
      </c>
      <c r="B78" s="15" t="s">
        <v>75</v>
      </c>
      <c r="C78" s="15" t="s">
        <v>58</v>
      </c>
      <c r="D78" s="15" t="str">
        <f t="shared" si="1"/>
        <v>02105</v>
      </c>
      <c r="E78" t="s">
        <v>7816</v>
      </c>
    </row>
    <row r="79" spans="1:5" x14ac:dyDescent="0.15">
      <c r="A79" t="s">
        <v>686</v>
      </c>
      <c r="B79" s="15" t="s">
        <v>75</v>
      </c>
      <c r="C79" s="15" t="s">
        <v>84</v>
      </c>
      <c r="D79" s="15" t="str">
        <f t="shared" si="1"/>
        <v>02110</v>
      </c>
      <c r="E79" t="s">
        <v>7817</v>
      </c>
    </row>
    <row r="80" spans="1:5" x14ac:dyDescent="0.15">
      <c r="A80" t="s">
        <v>686</v>
      </c>
      <c r="B80" s="15" t="s">
        <v>75</v>
      </c>
      <c r="C80" s="15" t="s">
        <v>85</v>
      </c>
      <c r="D80" s="15" t="str">
        <f t="shared" si="1"/>
        <v>02122</v>
      </c>
      <c r="E80" t="s">
        <v>7818</v>
      </c>
    </row>
    <row r="81" spans="1:5" x14ac:dyDescent="0.15">
      <c r="A81" t="s">
        <v>686</v>
      </c>
      <c r="B81" s="15" t="s">
        <v>75</v>
      </c>
      <c r="C81" s="15" t="s">
        <v>86</v>
      </c>
      <c r="D81" s="15" t="str">
        <f t="shared" si="1"/>
        <v>02130</v>
      </c>
      <c r="E81" t="s">
        <v>7819</v>
      </c>
    </row>
    <row r="82" spans="1:5" x14ac:dyDescent="0.15">
      <c r="A82" t="s">
        <v>686</v>
      </c>
      <c r="B82" s="15" t="s">
        <v>75</v>
      </c>
      <c r="C82" s="15" t="s">
        <v>87</v>
      </c>
      <c r="D82" s="15" t="str">
        <f t="shared" si="1"/>
        <v>02150</v>
      </c>
      <c r="E82" t="s">
        <v>7820</v>
      </c>
    </row>
    <row r="83" spans="1:5" x14ac:dyDescent="0.15">
      <c r="A83" t="s">
        <v>686</v>
      </c>
      <c r="B83" s="15" t="s">
        <v>75</v>
      </c>
      <c r="C83" s="15" t="s">
        <v>7948</v>
      </c>
      <c r="D83" s="15" t="str">
        <f>B83&amp;C83</f>
        <v>02158</v>
      </c>
      <c r="E83" t="s">
        <v>7832</v>
      </c>
    </row>
    <row r="84" spans="1:5" x14ac:dyDescent="0.15">
      <c r="A84" t="s">
        <v>686</v>
      </c>
      <c r="B84" s="15" t="s">
        <v>75</v>
      </c>
      <c r="C84" s="15" t="s">
        <v>88</v>
      </c>
      <c r="D84" s="15" t="str">
        <f t="shared" si="1"/>
        <v>02164</v>
      </c>
      <c r="E84" t="s">
        <v>7821</v>
      </c>
    </row>
    <row r="85" spans="1:5" x14ac:dyDescent="0.15">
      <c r="A85" t="s">
        <v>686</v>
      </c>
      <c r="B85" s="15" t="s">
        <v>75</v>
      </c>
      <c r="C85" s="15" t="s">
        <v>89</v>
      </c>
      <c r="D85" s="15" t="str">
        <f t="shared" si="1"/>
        <v>02170</v>
      </c>
      <c r="E85" t="s">
        <v>7822</v>
      </c>
    </row>
    <row r="86" spans="1:5" x14ac:dyDescent="0.15">
      <c r="A86" t="s">
        <v>686</v>
      </c>
      <c r="B86" s="15" t="s">
        <v>75</v>
      </c>
      <c r="C86" s="15" t="s">
        <v>90</v>
      </c>
      <c r="D86" s="15" t="str">
        <f t="shared" si="1"/>
        <v>02180</v>
      </c>
      <c r="E86" t="s">
        <v>7823</v>
      </c>
    </row>
    <row r="87" spans="1:5" x14ac:dyDescent="0.15">
      <c r="A87" t="s">
        <v>686</v>
      </c>
      <c r="B87" s="15" t="s">
        <v>75</v>
      </c>
      <c r="C87" s="15" t="s">
        <v>91</v>
      </c>
      <c r="D87" s="15" t="str">
        <f t="shared" si="1"/>
        <v>02185</v>
      </c>
      <c r="E87" t="s">
        <v>7824</v>
      </c>
    </row>
    <row r="88" spans="1:5" x14ac:dyDescent="0.15">
      <c r="A88" t="s">
        <v>686</v>
      </c>
      <c r="B88" s="15" t="s">
        <v>75</v>
      </c>
      <c r="C88" s="15" t="s">
        <v>92</v>
      </c>
      <c r="D88" s="15" t="str">
        <f t="shared" si="1"/>
        <v>02188</v>
      </c>
      <c r="E88" t="s">
        <v>7825</v>
      </c>
    </row>
    <row r="89" spans="1:5" x14ac:dyDescent="0.15">
      <c r="A89" t="s">
        <v>686</v>
      </c>
      <c r="B89" s="15" t="s">
        <v>75</v>
      </c>
      <c r="C89" s="15" t="s">
        <v>151</v>
      </c>
      <c r="D89" s="15" t="str">
        <f t="shared" si="1"/>
        <v>02195</v>
      </c>
      <c r="E89" t="s">
        <v>7826</v>
      </c>
    </row>
    <row r="90" spans="1:5" x14ac:dyDescent="0.15">
      <c r="A90" t="s">
        <v>686</v>
      </c>
      <c r="B90" s="15" t="s">
        <v>75</v>
      </c>
      <c r="C90" s="15" t="s">
        <v>5376</v>
      </c>
      <c r="D90" s="15" t="str">
        <f t="shared" si="1"/>
        <v>02198</v>
      </c>
      <c r="E90" t="s">
        <v>7827</v>
      </c>
    </row>
    <row r="91" spans="1:5" x14ac:dyDescent="0.15">
      <c r="A91" t="s">
        <v>686</v>
      </c>
      <c r="B91" s="15" t="s">
        <v>75</v>
      </c>
      <c r="C91" s="15" t="s">
        <v>94</v>
      </c>
      <c r="D91" s="15" t="str">
        <f t="shared" si="1"/>
        <v>02220</v>
      </c>
      <c r="E91" t="s">
        <v>7828</v>
      </c>
    </row>
    <row r="92" spans="1:5" x14ac:dyDescent="0.15">
      <c r="A92" t="s">
        <v>686</v>
      </c>
      <c r="B92" s="15" t="s">
        <v>75</v>
      </c>
      <c r="C92" s="15" t="s">
        <v>7935</v>
      </c>
      <c r="D92" s="15" t="str">
        <f t="shared" si="1"/>
        <v>02230</v>
      </c>
      <c r="E92" t="s">
        <v>7829</v>
      </c>
    </row>
    <row r="93" spans="1:5" x14ac:dyDescent="0.15">
      <c r="A93" t="s">
        <v>686</v>
      </c>
      <c r="B93" s="15" t="s">
        <v>75</v>
      </c>
      <c r="C93" s="15" t="s">
        <v>0</v>
      </c>
      <c r="D93" s="15" t="str">
        <f t="shared" si="1"/>
        <v>02240</v>
      </c>
      <c r="E93" t="s">
        <v>7830</v>
      </c>
    </row>
    <row r="94" spans="1:5" x14ac:dyDescent="0.15">
      <c r="A94" t="s">
        <v>686</v>
      </c>
      <c r="B94" s="15" t="s">
        <v>75</v>
      </c>
      <c r="C94" s="15" t="s">
        <v>1</v>
      </c>
      <c r="D94" s="15" t="str">
        <f t="shared" si="1"/>
        <v>02261</v>
      </c>
      <c r="E94" t="s">
        <v>7831</v>
      </c>
    </row>
    <row r="95" spans="1:5" x14ac:dyDescent="0.15">
      <c r="A95" t="s">
        <v>686</v>
      </c>
      <c r="B95" s="15" t="s">
        <v>75</v>
      </c>
      <c r="C95" s="15" t="s">
        <v>188</v>
      </c>
      <c r="D95" s="15" t="str">
        <f t="shared" si="1"/>
        <v>02275</v>
      </c>
      <c r="E95" t="s">
        <v>7833</v>
      </c>
    </row>
    <row r="96" spans="1:5" x14ac:dyDescent="0.15">
      <c r="A96" t="s">
        <v>686</v>
      </c>
      <c r="B96" s="15" t="s">
        <v>75</v>
      </c>
      <c r="C96" s="15" t="s">
        <v>105</v>
      </c>
      <c r="D96" s="15" t="str">
        <f t="shared" si="1"/>
        <v>02282</v>
      </c>
      <c r="E96" t="s">
        <v>7834</v>
      </c>
    </row>
    <row r="97" spans="1:5" x14ac:dyDescent="0.15">
      <c r="A97" t="s">
        <v>686</v>
      </c>
      <c r="B97" s="15" t="s">
        <v>75</v>
      </c>
      <c r="C97" s="15" t="s">
        <v>106</v>
      </c>
      <c r="D97" s="15" t="str">
        <f t="shared" si="1"/>
        <v>02290</v>
      </c>
      <c r="E97" t="s">
        <v>7835</v>
      </c>
    </row>
    <row r="98" spans="1:5" x14ac:dyDescent="0.15">
      <c r="A98" t="s">
        <v>688</v>
      </c>
      <c r="B98" s="15" t="s">
        <v>108</v>
      </c>
      <c r="C98" s="15" t="s">
        <v>6</v>
      </c>
      <c r="D98" s="15" t="str">
        <f t="shared" si="1"/>
        <v>04001</v>
      </c>
      <c r="E98" t="s">
        <v>689</v>
      </c>
    </row>
    <row r="99" spans="1:5" x14ac:dyDescent="0.15">
      <c r="A99" t="s">
        <v>688</v>
      </c>
      <c r="B99" s="15" t="s">
        <v>108</v>
      </c>
      <c r="C99" s="15" t="s">
        <v>7</v>
      </c>
      <c r="D99" s="15" t="str">
        <f t="shared" si="1"/>
        <v>04003</v>
      </c>
      <c r="E99" t="s">
        <v>691</v>
      </c>
    </row>
    <row r="100" spans="1:5" x14ac:dyDescent="0.15">
      <c r="A100" t="s">
        <v>688</v>
      </c>
      <c r="B100" s="15" t="s">
        <v>108</v>
      </c>
      <c r="C100" s="15" t="s">
        <v>8</v>
      </c>
      <c r="D100" s="15" t="str">
        <f t="shared" si="1"/>
        <v>04005</v>
      </c>
      <c r="E100" t="s">
        <v>695</v>
      </c>
    </row>
    <row r="101" spans="1:5" x14ac:dyDescent="0.15">
      <c r="A101" t="s">
        <v>688</v>
      </c>
      <c r="B101" s="15" t="s">
        <v>108</v>
      </c>
      <c r="C101" s="15" t="s">
        <v>9</v>
      </c>
      <c r="D101" s="15" t="str">
        <f t="shared" si="1"/>
        <v>04007</v>
      </c>
      <c r="E101" t="s">
        <v>699</v>
      </c>
    </row>
    <row r="102" spans="1:5" x14ac:dyDescent="0.15">
      <c r="A102" t="s">
        <v>688</v>
      </c>
      <c r="B102" s="15" t="s">
        <v>108</v>
      </c>
      <c r="C102" s="15" t="s">
        <v>10</v>
      </c>
      <c r="D102" s="15" t="str">
        <f t="shared" si="1"/>
        <v>04009</v>
      </c>
      <c r="E102" t="s">
        <v>703</v>
      </c>
    </row>
    <row r="103" spans="1:5" x14ac:dyDescent="0.15">
      <c r="A103" t="s">
        <v>688</v>
      </c>
      <c r="B103" s="15" t="s">
        <v>108</v>
      </c>
      <c r="C103" s="15" t="s">
        <v>11</v>
      </c>
      <c r="D103" s="15" t="str">
        <f t="shared" si="1"/>
        <v>04011</v>
      </c>
      <c r="E103" t="s">
        <v>707</v>
      </c>
    </row>
    <row r="104" spans="1:5" x14ac:dyDescent="0.15">
      <c r="A104" t="s">
        <v>688</v>
      </c>
      <c r="B104" s="15" t="s">
        <v>108</v>
      </c>
      <c r="C104" s="15" t="s">
        <v>109</v>
      </c>
      <c r="D104" s="15" t="str">
        <f t="shared" si="1"/>
        <v>04012</v>
      </c>
      <c r="E104" t="s">
        <v>709</v>
      </c>
    </row>
    <row r="105" spans="1:5" x14ac:dyDescent="0.15">
      <c r="A105" t="s">
        <v>688</v>
      </c>
      <c r="B105" s="15" t="s">
        <v>108</v>
      </c>
      <c r="C105" s="15" t="s">
        <v>12</v>
      </c>
      <c r="D105" s="15" t="str">
        <f t="shared" si="1"/>
        <v>04013</v>
      </c>
      <c r="E105" t="s">
        <v>711</v>
      </c>
    </row>
    <row r="106" spans="1:5" x14ac:dyDescent="0.15">
      <c r="A106" t="s">
        <v>688</v>
      </c>
      <c r="B106" s="15" t="s">
        <v>108</v>
      </c>
      <c r="C106" s="15" t="s">
        <v>13</v>
      </c>
      <c r="D106" s="15" t="str">
        <f t="shared" si="1"/>
        <v>04015</v>
      </c>
      <c r="E106" t="s">
        <v>715</v>
      </c>
    </row>
    <row r="107" spans="1:5" x14ac:dyDescent="0.15">
      <c r="A107" t="s">
        <v>688</v>
      </c>
      <c r="B107" s="15" t="s">
        <v>108</v>
      </c>
      <c r="C107" s="15" t="s">
        <v>14</v>
      </c>
      <c r="D107" s="15" t="str">
        <f t="shared" si="1"/>
        <v>04017</v>
      </c>
      <c r="E107" t="s">
        <v>721</v>
      </c>
    </row>
    <row r="108" spans="1:5" x14ac:dyDescent="0.15">
      <c r="A108" t="s">
        <v>688</v>
      </c>
      <c r="B108" s="15" t="s">
        <v>108</v>
      </c>
      <c r="C108" s="15" t="s">
        <v>15</v>
      </c>
      <c r="D108" s="15" t="str">
        <f t="shared" si="1"/>
        <v>04019</v>
      </c>
      <c r="E108" t="s">
        <v>725</v>
      </c>
    </row>
    <row r="109" spans="1:5" x14ac:dyDescent="0.15">
      <c r="A109" t="s">
        <v>688</v>
      </c>
      <c r="B109" s="15" t="s">
        <v>108</v>
      </c>
      <c r="C109" s="15" t="s">
        <v>16</v>
      </c>
      <c r="D109" s="15" t="str">
        <f t="shared" si="1"/>
        <v>04021</v>
      </c>
      <c r="E109" t="s">
        <v>731</v>
      </c>
    </row>
    <row r="110" spans="1:5" x14ac:dyDescent="0.15">
      <c r="A110" t="s">
        <v>688</v>
      </c>
      <c r="B110" s="15" t="s">
        <v>108</v>
      </c>
      <c r="C110" s="15" t="s">
        <v>17</v>
      </c>
      <c r="D110" s="15" t="str">
        <f t="shared" si="1"/>
        <v>04023</v>
      </c>
      <c r="E110" t="s">
        <v>733</v>
      </c>
    </row>
    <row r="111" spans="1:5" x14ac:dyDescent="0.15">
      <c r="A111" t="s">
        <v>688</v>
      </c>
      <c r="B111" s="15" t="s">
        <v>108</v>
      </c>
      <c r="C111" s="15" t="s">
        <v>18</v>
      </c>
      <c r="D111" s="15" t="str">
        <f t="shared" si="1"/>
        <v>04025</v>
      </c>
      <c r="E111" t="s">
        <v>737</v>
      </c>
    </row>
    <row r="112" spans="1:5" x14ac:dyDescent="0.15">
      <c r="A112" t="s">
        <v>688</v>
      </c>
      <c r="B112" s="15" t="s">
        <v>108</v>
      </c>
      <c r="C112" s="15" t="s">
        <v>19</v>
      </c>
      <c r="D112" s="15" t="str">
        <f t="shared" si="1"/>
        <v>04027</v>
      </c>
      <c r="E112" t="s">
        <v>741</v>
      </c>
    </row>
    <row r="113" spans="1:5" x14ac:dyDescent="0.15">
      <c r="A113" t="s">
        <v>745</v>
      </c>
      <c r="B113" s="15" t="s">
        <v>111</v>
      </c>
      <c r="C113" s="15" t="s">
        <v>6</v>
      </c>
      <c r="D113" s="15" t="str">
        <f t="shared" si="1"/>
        <v>05001</v>
      </c>
      <c r="E113" t="s">
        <v>746</v>
      </c>
    </row>
    <row r="114" spans="1:5" x14ac:dyDescent="0.15">
      <c r="A114" t="s">
        <v>745</v>
      </c>
      <c r="B114" s="15" t="s">
        <v>111</v>
      </c>
      <c r="C114" s="15" t="s">
        <v>7</v>
      </c>
      <c r="D114" s="15" t="str">
        <f t="shared" si="1"/>
        <v>05003</v>
      </c>
      <c r="E114" t="s">
        <v>748</v>
      </c>
    </row>
    <row r="115" spans="1:5" x14ac:dyDescent="0.15">
      <c r="A115" t="s">
        <v>745</v>
      </c>
      <c r="B115" s="15" t="s">
        <v>111</v>
      </c>
      <c r="C115" s="15" t="s">
        <v>8</v>
      </c>
      <c r="D115" s="15" t="str">
        <f t="shared" si="1"/>
        <v>05005</v>
      </c>
      <c r="E115" t="s">
        <v>750</v>
      </c>
    </row>
    <row r="116" spans="1:5" x14ac:dyDescent="0.15">
      <c r="A116" t="s">
        <v>745</v>
      </c>
      <c r="B116" s="15" t="s">
        <v>111</v>
      </c>
      <c r="C116" s="15" t="s">
        <v>9</v>
      </c>
      <c r="D116" s="15" t="str">
        <f t="shared" si="1"/>
        <v>05007</v>
      </c>
      <c r="E116" t="s">
        <v>754</v>
      </c>
    </row>
    <row r="117" spans="1:5" x14ac:dyDescent="0.15">
      <c r="A117" t="s">
        <v>745</v>
      </c>
      <c r="B117" s="15" t="s">
        <v>111</v>
      </c>
      <c r="C117" s="15" t="s">
        <v>10</v>
      </c>
      <c r="D117" s="15" t="str">
        <f t="shared" si="1"/>
        <v>05009</v>
      </c>
      <c r="E117" t="s">
        <v>758</v>
      </c>
    </row>
    <row r="118" spans="1:5" x14ac:dyDescent="0.15">
      <c r="A118" t="s">
        <v>745</v>
      </c>
      <c r="B118" s="15" t="s">
        <v>111</v>
      </c>
      <c r="C118" s="15" t="s">
        <v>11</v>
      </c>
      <c r="D118" s="15" t="str">
        <f t="shared" si="1"/>
        <v>05011</v>
      </c>
      <c r="E118" t="s">
        <v>762</v>
      </c>
    </row>
    <row r="119" spans="1:5" x14ac:dyDescent="0.15">
      <c r="A119" t="s">
        <v>745</v>
      </c>
      <c r="B119" s="15" t="s">
        <v>111</v>
      </c>
      <c r="C119" s="15" t="s">
        <v>12</v>
      </c>
      <c r="D119" s="15" t="str">
        <f t="shared" si="1"/>
        <v>05013</v>
      </c>
      <c r="E119" t="s">
        <v>513</v>
      </c>
    </row>
    <row r="120" spans="1:5" x14ac:dyDescent="0.15">
      <c r="A120" t="s">
        <v>745</v>
      </c>
      <c r="B120" s="15" t="s">
        <v>111</v>
      </c>
      <c r="C120" s="15" t="s">
        <v>13</v>
      </c>
      <c r="D120" s="15" t="str">
        <f t="shared" si="1"/>
        <v>05015</v>
      </c>
      <c r="E120" t="s">
        <v>767</v>
      </c>
    </row>
    <row r="121" spans="1:5" x14ac:dyDescent="0.15">
      <c r="A121" t="s">
        <v>745</v>
      </c>
      <c r="B121" s="15" t="s">
        <v>111</v>
      </c>
      <c r="C121" s="15" t="s">
        <v>14</v>
      </c>
      <c r="D121" s="15" t="str">
        <f t="shared" si="1"/>
        <v>05017</v>
      </c>
      <c r="E121" t="s">
        <v>769</v>
      </c>
    </row>
    <row r="122" spans="1:5" x14ac:dyDescent="0.15">
      <c r="A122" t="s">
        <v>745</v>
      </c>
      <c r="B122" s="15" t="s">
        <v>111</v>
      </c>
      <c r="C122" s="15" t="s">
        <v>15</v>
      </c>
      <c r="D122" s="15" t="str">
        <f t="shared" si="1"/>
        <v>05019</v>
      </c>
      <c r="E122" t="s">
        <v>771</v>
      </c>
    </row>
    <row r="123" spans="1:5" x14ac:dyDescent="0.15">
      <c r="A123" t="s">
        <v>745</v>
      </c>
      <c r="B123" s="15" t="s">
        <v>111</v>
      </c>
      <c r="C123" s="15" t="s">
        <v>16</v>
      </c>
      <c r="D123" s="15" t="str">
        <f t="shared" si="1"/>
        <v>05021</v>
      </c>
      <c r="E123" t="s">
        <v>531</v>
      </c>
    </row>
    <row r="124" spans="1:5" x14ac:dyDescent="0.15">
      <c r="A124" t="s">
        <v>745</v>
      </c>
      <c r="B124" s="15" t="s">
        <v>111</v>
      </c>
      <c r="C124" s="15" t="s">
        <v>17</v>
      </c>
      <c r="D124" s="15" t="str">
        <f t="shared" si="1"/>
        <v>05023</v>
      </c>
      <c r="E124" t="s">
        <v>533</v>
      </c>
    </row>
    <row r="125" spans="1:5" x14ac:dyDescent="0.15">
      <c r="A125" t="s">
        <v>745</v>
      </c>
      <c r="B125" s="15" t="s">
        <v>111</v>
      </c>
      <c r="C125" s="15" t="s">
        <v>18</v>
      </c>
      <c r="D125" s="15" t="str">
        <f t="shared" si="1"/>
        <v>05025</v>
      </c>
      <c r="E125" t="s">
        <v>777</v>
      </c>
    </row>
    <row r="126" spans="1:5" x14ac:dyDescent="0.15">
      <c r="A126" t="s">
        <v>745</v>
      </c>
      <c r="B126" s="15" t="s">
        <v>111</v>
      </c>
      <c r="C126" s="15" t="s">
        <v>19</v>
      </c>
      <c r="D126" s="15" t="str">
        <f t="shared" si="1"/>
        <v>05027</v>
      </c>
      <c r="E126" t="s">
        <v>783</v>
      </c>
    </row>
    <row r="127" spans="1:5" x14ac:dyDescent="0.15">
      <c r="A127" t="s">
        <v>745</v>
      </c>
      <c r="B127" s="15" t="s">
        <v>111</v>
      </c>
      <c r="C127" s="15" t="s">
        <v>20</v>
      </c>
      <c r="D127" s="15" t="str">
        <f t="shared" si="1"/>
        <v>05029</v>
      </c>
      <c r="E127" t="s">
        <v>787</v>
      </c>
    </row>
    <row r="128" spans="1:5" x14ac:dyDescent="0.15">
      <c r="A128" t="s">
        <v>745</v>
      </c>
      <c r="B128" s="15" t="s">
        <v>111</v>
      </c>
      <c r="C128" s="15" t="s">
        <v>21</v>
      </c>
      <c r="D128" s="15" t="str">
        <f t="shared" si="1"/>
        <v>05031</v>
      </c>
      <c r="E128" t="s">
        <v>789</v>
      </c>
    </row>
    <row r="129" spans="1:5" x14ac:dyDescent="0.15">
      <c r="A129" t="s">
        <v>745</v>
      </c>
      <c r="B129" s="15" t="s">
        <v>111</v>
      </c>
      <c r="C129" s="15" t="s">
        <v>22</v>
      </c>
      <c r="D129" s="15" t="str">
        <f t="shared" si="1"/>
        <v>05033</v>
      </c>
      <c r="E129" t="s">
        <v>795</v>
      </c>
    </row>
    <row r="130" spans="1:5" x14ac:dyDescent="0.15">
      <c r="A130" t="s">
        <v>745</v>
      </c>
      <c r="B130" s="15" t="s">
        <v>111</v>
      </c>
      <c r="C130" s="15" t="s">
        <v>23</v>
      </c>
      <c r="D130" s="15" t="str">
        <f t="shared" si="1"/>
        <v>05035</v>
      </c>
      <c r="E130" t="s">
        <v>799</v>
      </c>
    </row>
    <row r="131" spans="1:5" x14ac:dyDescent="0.15">
      <c r="A131" t="s">
        <v>745</v>
      </c>
      <c r="B131" s="15" t="s">
        <v>111</v>
      </c>
      <c r="C131" s="15" t="s">
        <v>24</v>
      </c>
      <c r="D131" s="15" t="str">
        <f t="shared" ref="D131:D194" si="2">B131&amp;C131</f>
        <v>05037</v>
      </c>
      <c r="E131" t="s">
        <v>805</v>
      </c>
    </row>
    <row r="132" spans="1:5" x14ac:dyDescent="0.15">
      <c r="A132" t="s">
        <v>745</v>
      </c>
      <c r="B132" s="15" t="s">
        <v>111</v>
      </c>
      <c r="C132" s="15" t="s">
        <v>25</v>
      </c>
      <c r="D132" s="15" t="str">
        <f t="shared" si="2"/>
        <v>05039</v>
      </c>
      <c r="E132" t="s">
        <v>563</v>
      </c>
    </row>
    <row r="133" spans="1:5" x14ac:dyDescent="0.15">
      <c r="A133" t="s">
        <v>745</v>
      </c>
      <c r="B133" s="15" t="s">
        <v>111</v>
      </c>
      <c r="C133" s="15" t="s">
        <v>26</v>
      </c>
      <c r="D133" s="15" t="str">
        <f t="shared" si="2"/>
        <v>05041</v>
      </c>
      <c r="E133" t="s">
        <v>808</v>
      </c>
    </row>
    <row r="134" spans="1:5" x14ac:dyDescent="0.15">
      <c r="A134" t="s">
        <v>745</v>
      </c>
      <c r="B134" s="15" t="s">
        <v>111</v>
      </c>
      <c r="C134" s="15" t="s">
        <v>27</v>
      </c>
      <c r="D134" s="15" t="str">
        <f t="shared" si="2"/>
        <v>05043</v>
      </c>
      <c r="E134" t="s">
        <v>810</v>
      </c>
    </row>
    <row r="135" spans="1:5" x14ac:dyDescent="0.15">
      <c r="A135" t="s">
        <v>745</v>
      </c>
      <c r="B135" s="15" t="s">
        <v>111</v>
      </c>
      <c r="C135" s="15" t="s">
        <v>28</v>
      </c>
      <c r="D135" s="15" t="str">
        <f t="shared" si="2"/>
        <v>05045</v>
      </c>
      <c r="E135" t="s">
        <v>812</v>
      </c>
    </row>
    <row r="136" spans="1:5" x14ac:dyDescent="0.15">
      <c r="A136" t="s">
        <v>745</v>
      </c>
      <c r="B136" s="15" t="s">
        <v>111</v>
      </c>
      <c r="C136" s="15" t="s">
        <v>29</v>
      </c>
      <c r="D136" s="15" t="str">
        <f t="shared" si="2"/>
        <v>05047</v>
      </c>
      <c r="E136" t="s">
        <v>586</v>
      </c>
    </row>
    <row r="137" spans="1:5" x14ac:dyDescent="0.15">
      <c r="A137" t="s">
        <v>745</v>
      </c>
      <c r="B137" s="15" t="s">
        <v>111</v>
      </c>
      <c r="C137" s="15" t="s">
        <v>30</v>
      </c>
      <c r="D137" s="15" t="str">
        <f t="shared" si="2"/>
        <v>05049</v>
      </c>
      <c r="E137" t="s">
        <v>817</v>
      </c>
    </row>
    <row r="138" spans="1:5" x14ac:dyDescent="0.15">
      <c r="A138" t="s">
        <v>745</v>
      </c>
      <c r="B138" s="15" t="s">
        <v>111</v>
      </c>
      <c r="C138" s="15" t="s">
        <v>31</v>
      </c>
      <c r="D138" s="15" t="str">
        <f t="shared" si="2"/>
        <v>05051</v>
      </c>
      <c r="E138" t="s">
        <v>819</v>
      </c>
    </row>
    <row r="139" spans="1:5" x14ac:dyDescent="0.15">
      <c r="A139" t="s">
        <v>745</v>
      </c>
      <c r="B139" s="15" t="s">
        <v>111</v>
      </c>
      <c r="C139" s="15" t="s">
        <v>32</v>
      </c>
      <c r="D139" s="15" t="str">
        <f t="shared" si="2"/>
        <v>05053</v>
      </c>
      <c r="E139" t="s">
        <v>825</v>
      </c>
    </row>
    <row r="140" spans="1:5" x14ac:dyDescent="0.15">
      <c r="A140" t="s">
        <v>745</v>
      </c>
      <c r="B140" s="15" t="s">
        <v>111</v>
      </c>
      <c r="C140" s="15" t="s">
        <v>33</v>
      </c>
      <c r="D140" s="15" t="str">
        <f t="shared" si="2"/>
        <v>05055</v>
      </c>
      <c r="E140" t="s">
        <v>592</v>
      </c>
    </row>
    <row r="141" spans="1:5" x14ac:dyDescent="0.15">
      <c r="A141" t="s">
        <v>745</v>
      </c>
      <c r="B141" s="15" t="s">
        <v>111</v>
      </c>
      <c r="C141" s="15" t="s">
        <v>34</v>
      </c>
      <c r="D141" s="15" t="str">
        <f t="shared" si="2"/>
        <v>05057</v>
      </c>
      <c r="E141" t="s">
        <v>830</v>
      </c>
    </row>
    <row r="142" spans="1:5" x14ac:dyDescent="0.15">
      <c r="A142" t="s">
        <v>745</v>
      </c>
      <c r="B142" s="15" t="s">
        <v>111</v>
      </c>
      <c r="C142" s="15" t="s">
        <v>35</v>
      </c>
      <c r="D142" s="15" t="str">
        <f t="shared" si="2"/>
        <v>05059</v>
      </c>
      <c r="E142" t="s">
        <v>834</v>
      </c>
    </row>
    <row r="143" spans="1:5" x14ac:dyDescent="0.15">
      <c r="A143" t="s">
        <v>745</v>
      </c>
      <c r="B143" s="15" t="s">
        <v>111</v>
      </c>
      <c r="C143" s="15" t="s">
        <v>36</v>
      </c>
      <c r="D143" s="15" t="str">
        <f t="shared" si="2"/>
        <v>05061</v>
      </c>
      <c r="E143" t="s">
        <v>838</v>
      </c>
    </row>
    <row r="144" spans="1:5" x14ac:dyDescent="0.15">
      <c r="A144" t="s">
        <v>745</v>
      </c>
      <c r="B144" s="15" t="s">
        <v>111</v>
      </c>
      <c r="C144" s="15" t="s">
        <v>37</v>
      </c>
      <c r="D144" s="15" t="str">
        <f t="shared" si="2"/>
        <v>05063</v>
      </c>
      <c r="E144" t="s">
        <v>840</v>
      </c>
    </row>
    <row r="145" spans="1:5" x14ac:dyDescent="0.15">
      <c r="A145" t="s">
        <v>745</v>
      </c>
      <c r="B145" s="15" t="s">
        <v>111</v>
      </c>
      <c r="C145" s="15" t="s">
        <v>38</v>
      </c>
      <c r="D145" s="15" t="str">
        <f t="shared" si="2"/>
        <v>05065</v>
      </c>
      <c r="E145" t="s">
        <v>844</v>
      </c>
    </row>
    <row r="146" spans="1:5" x14ac:dyDescent="0.15">
      <c r="A146" t="s">
        <v>745</v>
      </c>
      <c r="B146" s="15" t="s">
        <v>111</v>
      </c>
      <c r="C146" s="15" t="s">
        <v>39</v>
      </c>
      <c r="D146" s="15" t="str">
        <f t="shared" si="2"/>
        <v>05067</v>
      </c>
      <c r="E146" t="s">
        <v>602</v>
      </c>
    </row>
    <row r="147" spans="1:5" x14ac:dyDescent="0.15">
      <c r="A147" t="s">
        <v>745</v>
      </c>
      <c r="B147" s="15" t="s">
        <v>111</v>
      </c>
      <c r="C147" s="15" t="s">
        <v>40</v>
      </c>
      <c r="D147" s="15" t="str">
        <f t="shared" si="2"/>
        <v>05069</v>
      </c>
      <c r="E147" t="s">
        <v>608</v>
      </c>
    </row>
    <row r="148" spans="1:5" x14ac:dyDescent="0.15">
      <c r="A148" t="s">
        <v>745</v>
      </c>
      <c r="B148" s="15" t="s">
        <v>111</v>
      </c>
      <c r="C148" s="15" t="s">
        <v>41</v>
      </c>
      <c r="D148" s="15" t="str">
        <f t="shared" si="2"/>
        <v>05071</v>
      </c>
      <c r="E148" t="s">
        <v>848</v>
      </c>
    </row>
    <row r="149" spans="1:5" x14ac:dyDescent="0.15">
      <c r="A149" t="s">
        <v>745</v>
      </c>
      <c r="B149" s="15" t="s">
        <v>111</v>
      </c>
      <c r="C149" s="15" t="s">
        <v>42</v>
      </c>
      <c r="D149" s="15" t="str">
        <f t="shared" si="2"/>
        <v>05073</v>
      </c>
      <c r="E149" t="s">
        <v>850</v>
      </c>
    </row>
    <row r="150" spans="1:5" x14ac:dyDescent="0.15">
      <c r="A150" t="s">
        <v>745</v>
      </c>
      <c r="B150" s="15" t="s">
        <v>111</v>
      </c>
      <c r="C150" s="15" t="s">
        <v>43</v>
      </c>
      <c r="D150" s="15" t="str">
        <f t="shared" si="2"/>
        <v>05075</v>
      </c>
      <c r="E150" t="s">
        <v>614</v>
      </c>
    </row>
    <row r="151" spans="1:5" x14ac:dyDescent="0.15">
      <c r="A151" t="s">
        <v>745</v>
      </c>
      <c r="B151" s="15" t="s">
        <v>111</v>
      </c>
      <c r="C151" s="15" t="s">
        <v>44</v>
      </c>
      <c r="D151" s="15" t="str">
        <f t="shared" si="2"/>
        <v>05077</v>
      </c>
      <c r="E151" t="s">
        <v>618</v>
      </c>
    </row>
    <row r="152" spans="1:5" x14ac:dyDescent="0.15">
      <c r="A152" t="s">
        <v>745</v>
      </c>
      <c r="B152" s="15" t="s">
        <v>111</v>
      </c>
      <c r="C152" s="15" t="s">
        <v>45</v>
      </c>
      <c r="D152" s="15" t="str">
        <f t="shared" si="2"/>
        <v>05079</v>
      </c>
      <c r="E152" t="s">
        <v>854</v>
      </c>
    </row>
    <row r="153" spans="1:5" x14ac:dyDescent="0.15">
      <c r="A153" t="s">
        <v>745</v>
      </c>
      <c r="B153" s="15" t="s">
        <v>111</v>
      </c>
      <c r="C153" s="15" t="s">
        <v>46</v>
      </c>
      <c r="D153" s="15" t="str">
        <f t="shared" si="2"/>
        <v>05081</v>
      </c>
      <c r="E153" t="s">
        <v>856</v>
      </c>
    </row>
    <row r="154" spans="1:5" x14ac:dyDescent="0.15">
      <c r="A154" t="s">
        <v>745</v>
      </c>
      <c r="B154" s="15" t="s">
        <v>111</v>
      </c>
      <c r="C154" s="15" t="s">
        <v>47</v>
      </c>
      <c r="D154" s="15" t="str">
        <f t="shared" si="2"/>
        <v>05083</v>
      </c>
      <c r="E154" t="s">
        <v>860</v>
      </c>
    </row>
    <row r="155" spans="1:5" x14ac:dyDescent="0.15">
      <c r="A155" t="s">
        <v>745</v>
      </c>
      <c r="B155" s="15" t="s">
        <v>111</v>
      </c>
      <c r="C155" s="15" t="s">
        <v>48</v>
      </c>
      <c r="D155" s="15" t="str">
        <f t="shared" si="2"/>
        <v>05085</v>
      </c>
      <c r="E155" t="s">
        <v>862</v>
      </c>
    </row>
    <row r="156" spans="1:5" x14ac:dyDescent="0.15">
      <c r="A156" t="s">
        <v>745</v>
      </c>
      <c r="B156" s="15" t="s">
        <v>111</v>
      </c>
      <c r="C156" s="15" t="s">
        <v>49</v>
      </c>
      <c r="D156" s="15" t="str">
        <f t="shared" si="2"/>
        <v>05087</v>
      </c>
      <c r="E156" t="s">
        <v>630</v>
      </c>
    </row>
    <row r="157" spans="1:5" x14ac:dyDescent="0.15">
      <c r="A157" t="s">
        <v>745</v>
      </c>
      <c r="B157" s="15" t="s">
        <v>111</v>
      </c>
      <c r="C157" s="15" t="s">
        <v>50</v>
      </c>
      <c r="D157" s="15" t="str">
        <f t="shared" si="2"/>
        <v>05089</v>
      </c>
      <c r="E157" t="s">
        <v>634</v>
      </c>
    </row>
    <row r="158" spans="1:5" x14ac:dyDescent="0.15">
      <c r="A158" t="s">
        <v>745</v>
      </c>
      <c r="B158" s="15" t="s">
        <v>111</v>
      </c>
      <c r="C158" s="15" t="s">
        <v>51</v>
      </c>
      <c r="D158" s="15" t="str">
        <f t="shared" si="2"/>
        <v>05091</v>
      </c>
      <c r="E158" t="s">
        <v>866</v>
      </c>
    </row>
    <row r="159" spans="1:5" x14ac:dyDescent="0.15">
      <c r="A159" t="s">
        <v>745</v>
      </c>
      <c r="B159" s="15" t="s">
        <v>111</v>
      </c>
      <c r="C159" s="15" t="s">
        <v>52</v>
      </c>
      <c r="D159" s="15" t="str">
        <f t="shared" si="2"/>
        <v>05093</v>
      </c>
      <c r="E159" t="s">
        <v>868</v>
      </c>
    </row>
    <row r="160" spans="1:5" x14ac:dyDescent="0.15">
      <c r="A160" t="s">
        <v>745</v>
      </c>
      <c r="B160" s="15" t="s">
        <v>111</v>
      </c>
      <c r="C160" s="15" t="s">
        <v>53</v>
      </c>
      <c r="D160" s="15" t="str">
        <f t="shared" si="2"/>
        <v>05095</v>
      </c>
      <c r="E160" t="s">
        <v>644</v>
      </c>
    </row>
    <row r="161" spans="1:5" x14ac:dyDescent="0.15">
      <c r="A161" t="s">
        <v>745</v>
      </c>
      <c r="B161" s="15" t="s">
        <v>111</v>
      </c>
      <c r="C161" s="15" t="s">
        <v>54</v>
      </c>
      <c r="D161" s="15" t="str">
        <f t="shared" si="2"/>
        <v>05097</v>
      </c>
      <c r="E161" t="s">
        <v>646</v>
      </c>
    </row>
    <row r="162" spans="1:5" x14ac:dyDescent="0.15">
      <c r="A162" t="s">
        <v>745</v>
      </c>
      <c r="B162" s="15" t="s">
        <v>111</v>
      </c>
      <c r="C162" s="15" t="s">
        <v>55</v>
      </c>
      <c r="D162" s="15" t="str">
        <f t="shared" si="2"/>
        <v>05099</v>
      </c>
      <c r="E162" t="s">
        <v>874</v>
      </c>
    </row>
    <row r="163" spans="1:5" x14ac:dyDescent="0.15">
      <c r="A163" t="s">
        <v>745</v>
      </c>
      <c r="B163" s="15" t="s">
        <v>111</v>
      </c>
      <c r="C163" s="15" t="s">
        <v>56</v>
      </c>
      <c r="D163" s="15" t="str">
        <f t="shared" si="2"/>
        <v>05101</v>
      </c>
      <c r="E163" t="s">
        <v>876</v>
      </c>
    </row>
    <row r="164" spans="1:5" x14ac:dyDescent="0.15">
      <c r="A164" t="s">
        <v>745</v>
      </c>
      <c r="B164" s="15" t="s">
        <v>111</v>
      </c>
      <c r="C164" s="15" t="s">
        <v>57</v>
      </c>
      <c r="D164" s="15" t="str">
        <f t="shared" si="2"/>
        <v>05103</v>
      </c>
      <c r="E164" t="s">
        <v>878</v>
      </c>
    </row>
    <row r="165" spans="1:5" x14ac:dyDescent="0.15">
      <c r="A165" t="s">
        <v>745</v>
      </c>
      <c r="B165" s="15" t="s">
        <v>111</v>
      </c>
      <c r="C165" s="15" t="s">
        <v>58</v>
      </c>
      <c r="D165" s="15" t="str">
        <f t="shared" si="2"/>
        <v>05105</v>
      </c>
      <c r="E165" t="s">
        <v>650</v>
      </c>
    </row>
    <row r="166" spans="1:5" x14ac:dyDescent="0.15">
      <c r="A166" t="s">
        <v>745</v>
      </c>
      <c r="B166" s="15" t="s">
        <v>111</v>
      </c>
      <c r="C166" s="15" t="s">
        <v>59</v>
      </c>
      <c r="D166" s="15" t="str">
        <f t="shared" si="2"/>
        <v>05107</v>
      </c>
      <c r="E166" t="s">
        <v>881</v>
      </c>
    </row>
    <row r="167" spans="1:5" x14ac:dyDescent="0.15">
      <c r="A167" t="s">
        <v>745</v>
      </c>
      <c r="B167" s="15" t="s">
        <v>111</v>
      </c>
      <c r="C167" s="15" t="s">
        <v>60</v>
      </c>
      <c r="D167" s="15" t="str">
        <f t="shared" si="2"/>
        <v>05109</v>
      </c>
      <c r="E167" t="s">
        <v>654</v>
      </c>
    </row>
    <row r="168" spans="1:5" x14ac:dyDescent="0.15">
      <c r="A168" t="s">
        <v>745</v>
      </c>
      <c r="B168" s="15" t="s">
        <v>111</v>
      </c>
      <c r="C168" s="15" t="s">
        <v>61</v>
      </c>
      <c r="D168" s="15" t="str">
        <f t="shared" si="2"/>
        <v>05111</v>
      </c>
      <c r="E168" t="s">
        <v>886</v>
      </c>
    </row>
    <row r="169" spans="1:5" x14ac:dyDescent="0.15">
      <c r="A169" t="s">
        <v>745</v>
      </c>
      <c r="B169" s="15" t="s">
        <v>111</v>
      </c>
      <c r="C169" s="15" t="s">
        <v>62</v>
      </c>
      <c r="D169" s="15" t="str">
        <f t="shared" si="2"/>
        <v>05113</v>
      </c>
      <c r="E169" t="s">
        <v>888</v>
      </c>
    </row>
    <row r="170" spans="1:5" x14ac:dyDescent="0.15">
      <c r="A170" t="s">
        <v>745</v>
      </c>
      <c r="B170" s="15" t="s">
        <v>111</v>
      </c>
      <c r="C170" s="15" t="s">
        <v>63</v>
      </c>
      <c r="D170" s="15" t="str">
        <f t="shared" si="2"/>
        <v>05115</v>
      </c>
      <c r="E170" t="s">
        <v>890</v>
      </c>
    </row>
    <row r="171" spans="1:5" x14ac:dyDescent="0.15">
      <c r="A171" t="s">
        <v>745</v>
      </c>
      <c r="B171" s="15" t="s">
        <v>111</v>
      </c>
      <c r="C171" s="15" t="s">
        <v>64</v>
      </c>
      <c r="D171" s="15" t="str">
        <f t="shared" si="2"/>
        <v>05117</v>
      </c>
      <c r="E171" t="s">
        <v>894</v>
      </c>
    </row>
    <row r="172" spans="1:5" x14ac:dyDescent="0.15">
      <c r="A172" t="s">
        <v>745</v>
      </c>
      <c r="B172" s="15" t="s">
        <v>111</v>
      </c>
      <c r="C172" s="15" t="s">
        <v>65</v>
      </c>
      <c r="D172" s="15" t="str">
        <f t="shared" si="2"/>
        <v>05119</v>
      </c>
      <c r="E172" t="s">
        <v>896</v>
      </c>
    </row>
    <row r="173" spans="1:5" x14ac:dyDescent="0.15">
      <c r="A173" t="s">
        <v>745</v>
      </c>
      <c r="B173" s="15" t="s">
        <v>111</v>
      </c>
      <c r="C173" s="15" t="s">
        <v>66</v>
      </c>
      <c r="D173" s="15" t="str">
        <f t="shared" si="2"/>
        <v>05121</v>
      </c>
      <c r="E173" t="s">
        <v>658</v>
      </c>
    </row>
    <row r="174" spans="1:5" x14ac:dyDescent="0.15">
      <c r="A174" t="s">
        <v>745</v>
      </c>
      <c r="B174" s="15" t="s">
        <v>111</v>
      </c>
      <c r="C174" s="15" t="s">
        <v>67</v>
      </c>
      <c r="D174" s="15" t="str">
        <f t="shared" si="2"/>
        <v>05123</v>
      </c>
      <c r="E174" t="s">
        <v>899</v>
      </c>
    </row>
    <row r="175" spans="1:5" x14ac:dyDescent="0.15">
      <c r="A175" t="s">
        <v>745</v>
      </c>
      <c r="B175" s="15" t="s">
        <v>111</v>
      </c>
      <c r="C175" s="15" t="s">
        <v>68</v>
      </c>
      <c r="D175" s="15" t="str">
        <f t="shared" si="2"/>
        <v>05125</v>
      </c>
      <c r="E175" t="s">
        <v>903</v>
      </c>
    </row>
    <row r="176" spans="1:5" x14ac:dyDescent="0.15">
      <c r="A176" t="s">
        <v>745</v>
      </c>
      <c r="B176" s="15" t="s">
        <v>111</v>
      </c>
      <c r="C176" s="15" t="s">
        <v>69</v>
      </c>
      <c r="D176" s="15" t="str">
        <f t="shared" si="2"/>
        <v>05127</v>
      </c>
      <c r="E176" t="s">
        <v>905</v>
      </c>
    </row>
    <row r="177" spans="1:5" x14ac:dyDescent="0.15">
      <c r="A177" t="s">
        <v>745</v>
      </c>
      <c r="B177" s="15" t="s">
        <v>111</v>
      </c>
      <c r="C177" s="15" t="s">
        <v>71</v>
      </c>
      <c r="D177" s="15" t="str">
        <f t="shared" si="2"/>
        <v>05129</v>
      </c>
      <c r="E177" t="s">
        <v>907</v>
      </c>
    </row>
    <row r="178" spans="1:5" x14ac:dyDescent="0.15">
      <c r="A178" t="s">
        <v>745</v>
      </c>
      <c r="B178" s="15" t="s">
        <v>111</v>
      </c>
      <c r="C178" s="15" t="s">
        <v>72</v>
      </c>
      <c r="D178" s="15" t="str">
        <f t="shared" si="2"/>
        <v>05131</v>
      </c>
      <c r="E178" t="s">
        <v>909</v>
      </c>
    </row>
    <row r="179" spans="1:5" x14ac:dyDescent="0.15">
      <c r="A179" t="s">
        <v>745</v>
      </c>
      <c r="B179" s="15" t="s">
        <v>111</v>
      </c>
      <c r="C179" s="15" t="s">
        <v>73</v>
      </c>
      <c r="D179" s="15" t="str">
        <f t="shared" si="2"/>
        <v>05133</v>
      </c>
      <c r="E179" t="s">
        <v>911</v>
      </c>
    </row>
    <row r="180" spans="1:5" x14ac:dyDescent="0.15">
      <c r="A180" t="s">
        <v>745</v>
      </c>
      <c r="B180" s="15" t="s">
        <v>111</v>
      </c>
      <c r="C180" s="15" t="s">
        <v>114</v>
      </c>
      <c r="D180" s="15" t="str">
        <f t="shared" si="2"/>
        <v>05135</v>
      </c>
      <c r="E180" t="s">
        <v>913</v>
      </c>
    </row>
    <row r="181" spans="1:5" x14ac:dyDescent="0.15">
      <c r="A181" t="s">
        <v>745</v>
      </c>
      <c r="B181" s="15" t="s">
        <v>111</v>
      </c>
      <c r="C181" s="15" t="s">
        <v>115</v>
      </c>
      <c r="D181" s="15" t="str">
        <f t="shared" si="2"/>
        <v>05137</v>
      </c>
      <c r="E181" t="s">
        <v>915</v>
      </c>
    </row>
    <row r="182" spans="1:5" x14ac:dyDescent="0.15">
      <c r="A182" t="s">
        <v>745</v>
      </c>
      <c r="B182" s="15" t="s">
        <v>111</v>
      </c>
      <c r="C182" s="15" t="s">
        <v>116</v>
      </c>
      <c r="D182" s="15" t="str">
        <f t="shared" si="2"/>
        <v>05139</v>
      </c>
      <c r="E182" t="s">
        <v>917</v>
      </c>
    </row>
    <row r="183" spans="1:5" x14ac:dyDescent="0.15">
      <c r="A183" t="s">
        <v>745</v>
      </c>
      <c r="B183" s="15" t="s">
        <v>111</v>
      </c>
      <c r="C183" s="15" t="s">
        <v>117</v>
      </c>
      <c r="D183" s="15" t="str">
        <f t="shared" si="2"/>
        <v>05141</v>
      </c>
      <c r="E183" t="s">
        <v>921</v>
      </c>
    </row>
    <row r="184" spans="1:5" x14ac:dyDescent="0.15">
      <c r="A184" t="s">
        <v>745</v>
      </c>
      <c r="B184" s="15" t="s">
        <v>111</v>
      </c>
      <c r="C184" s="15" t="s">
        <v>118</v>
      </c>
      <c r="D184" s="15" t="str">
        <f t="shared" si="2"/>
        <v>05143</v>
      </c>
      <c r="E184" t="s">
        <v>680</v>
      </c>
    </row>
    <row r="185" spans="1:5" x14ac:dyDescent="0.15">
      <c r="A185" t="s">
        <v>745</v>
      </c>
      <c r="B185" s="15" t="s">
        <v>111</v>
      </c>
      <c r="C185" s="15" t="s">
        <v>119</v>
      </c>
      <c r="D185" s="15" t="str">
        <f t="shared" si="2"/>
        <v>05145</v>
      </c>
      <c r="E185" t="s">
        <v>924</v>
      </c>
    </row>
    <row r="186" spans="1:5" x14ac:dyDescent="0.15">
      <c r="A186" t="s">
        <v>745</v>
      </c>
      <c r="B186" s="15" t="s">
        <v>111</v>
      </c>
      <c r="C186" s="15" t="s">
        <v>120</v>
      </c>
      <c r="D186" s="15" t="str">
        <f t="shared" si="2"/>
        <v>05147</v>
      </c>
      <c r="E186" t="s">
        <v>928</v>
      </c>
    </row>
    <row r="187" spans="1:5" x14ac:dyDescent="0.15">
      <c r="A187" t="s">
        <v>745</v>
      </c>
      <c r="B187" s="15" t="s">
        <v>111</v>
      </c>
      <c r="C187" s="15" t="s">
        <v>121</v>
      </c>
      <c r="D187" s="15" t="str">
        <f t="shared" si="2"/>
        <v>05149</v>
      </c>
      <c r="E187" t="s">
        <v>930</v>
      </c>
    </row>
    <row r="188" spans="1:5" x14ac:dyDescent="0.15">
      <c r="A188" t="s">
        <v>932</v>
      </c>
      <c r="B188" s="15" t="s">
        <v>123</v>
      </c>
      <c r="C188" s="15" t="s">
        <v>6</v>
      </c>
      <c r="D188" s="15" t="str">
        <f t="shared" si="2"/>
        <v>06001</v>
      </c>
      <c r="E188" t="s">
        <v>933</v>
      </c>
    </row>
    <row r="189" spans="1:5" x14ac:dyDescent="0.15">
      <c r="A189" t="s">
        <v>932</v>
      </c>
      <c r="B189" s="15" t="s">
        <v>123</v>
      </c>
      <c r="C189" s="15" t="s">
        <v>7</v>
      </c>
      <c r="D189" s="15" t="str">
        <f t="shared" si="2"/>
        <v>06003</v>
      </c>
      <c r="E189" t="s">
        <v>941</v>
      </c>
    </row>
    <row r="190" spans="1:5" x14ac:dyDescent="0.15">
      <c r="A190" t="s">
        <v>932</v>
      </c>
      <c r="B190" s="15" t="s">
        <v>123</v>
      </c>
      <c r="C190" s="15" t="s">
        <v>8</v>
      </c>
      <c r="D190" s="15" t="str">
        <f t="shared" si="2"/>
        <v>06005</v>
      </c>
      <c r="E190" t="s">
        <v>943</v>
      </c>
    </row>
    <row r="191" spans="1:5" x14ac:dyDescent="0.15">
      <c r="A191" t="s">
        <v>932</v>
      </c>
      <c r="B191" s="15" t="s">
        <v>123</v>
      </c>
      <c r="C191" s="15" t="s">
        <v>9</v>
      </c>
      <c r="D191" s="15" t="str">
        <f t="shared" si="2"/>
        <v>06007</v>
      </c>
      <c r="E191" t="s">
        <v>945</v>
      </c>
    </row>
    <row r="192" spans="1:5" x14ac:dyDescent="0.15">
      <c r="A192" t="s">
        <v>932</v>
      </c>
      <c r="B192" s="15" t="s">
        <v>123</v>
      </c>
      <c r="C192" s="15" t="s">
        <v>10</v>
      </c>
      <c r="D192" s="15" t="str">
        <f t="shared" si="2"/>
        <v>06009</v>
      </c>
      <c r="E192" t="s">
        <v>949</v>
      </c>
    </row>
    <row r="193" spans="1:5" x14ac:dyDescent="0.15">
      <c r="A193" t="s">
        <v>932</v>
      </c>
      <c r="B193" s="15" t="s">
        <v>123</v>
      </c>
      <c r="C193" s="15" t="s">
        <v>11</v>
      </c>
      <c r="D193" s="15" t="str">
        <f t="shared" si="2"/>
        <v>06011</v>
      </c>
      <c r="E193" t="s">
        <v>951</v>
      </c>
    </row>
    <row r="194" spans="1:5" x14ac:dyDescent="0.15">
      <c r="A194" t="s">
        <v>932</v>
      </c>
      <c r="B194" s="15" t="s">
        <v>123</v>
      </c>
      <c r="C194" s="15" t="s">
        <v>12</v>
      </c>
      <c r="D194" s="15" t="str">
        <f t="shared" si="2"/>
        <v>06013</v>
      </c>
      <c r="E194" t="s">
        <v>953</v>
      </c>
    </row>
    <row r="195" spans="1:5" x14ac:dyDescent="0.15">
      <c r="A195" t="s">
        <v>932</v>
      </c>
      <c r="B195" s="15" t="s">
        <v>123</v>
      </c>
      <c r="C195" s="15" t="s">
        <v>13</v>
      </c>
      <c r="D195" s="15" t="str">
        <f t="shared" ref="D195:D258" si="3">B195&amp;C195</f>
        <v>06015</v>
      </c>
      <c r="E195" t="s">
        <v>955</v>
      </c>
    </row>
    <row r="196" spans="1:5" x14ac:dyDescent="0.15">
      <c r="A196" t="s">
        <v>932</v>
      </c>
      <c r="B196" s="15" t="s">
        <v>123</v>
      </c>
      <c r="C196" s="15" t="s">
        <v>14</v>
      </c>
      <c r="D196" s="15" t="str">
        <f t="shared" si="3"/>
        <v>06017</v>
      </c>
      <c r="E196" t="s">
        <v>959</v>
      </c>
    </row>
    <row r="197" spans="1:5" x14ac:dyDescent="0.15">
      <c r="A197" t="s">
        <v>932</v>
      </c>
      <c r="B197" s="15" t="s">
        <v>123</v>
      </c>
      <c r="C197" s="15" t="s">
        <v>15</v>
      </c>
      <c r="D197" s="15" t="str">
        <f t="shared" si="3"/>
        <v>06019</v>
      </c>
      <c r="E197" t="s">
        <v>965</v>
      </c>
    </row>
    <row r="198" spans="1:5" x14ac:dyDescent="0.15">
      <c r="A198" t="s">
        <v>932</v>
      </c>
      <c r="B198" s="15" t="s">
        <v>123</v>
      </c>
      <c r="C198" s="15" t="s">
        <v>16</v>
      </c>
      <c r="D198" s="15" t="str">
        <f t="shared" si="3"/>
        <v>06021</v>
      </c>
      <c r="E198" t="s">
        <v>971</v>
      </c>
    </row>
    <row r="199" spans="1:5" x14ac:dyDescent="0.15">
      <c r="A199" t="s">
        <v>932</v>
      </c>
      <c r="B199" s="15" t="s">
        <v>123</v>
      </c>
      <c r="C199" s="15" t="s">
        <v>17</v>
      </c>
      <c r="D199" s="15" t="str">
        <f t="shared" si="3"/>
        <v>06023</v>
      </c>
      <c r="E199" t="s">
        <v>973</v>
      </c>
    </row>
    <row r="200" spans="1:5" x14ac:dyDescent="0.15">
      <c r="A200" t="s">
        <v>932</v>
      </c>
      <c r="B200" s="15" t="s">
        <v>123</v>
      </c>
      <c r="C200" s="15" t="s">
        <v>18</v>
      </c>
      <c r="D200" s="15" t="str">
        <f t="shared" si="3"/>
        <v>06025</v>
      </c>
      <c r="E200" t="s">
        <v>977</v>
      </c>
    </row>
    <row r="201" spans="1:5" x14ac:dyDescent="0.15">
      <c r="A201" t="s">
        <v>932</v>
      </c>
      <c r="B201" s="15" t="s">
        <v>123</v>
      </c>
      <c r="C201" s="15" t="s">
        <v>19</v>
      </c>
      <c r="D201" s="15" t="str">
        <f t="shared" si="3"/>
        <v>06027</v>
      </c>
      <c r="E201" t="s">
        <v>981</v>
      </c>
    </row>
    <row r="202" spans="1:5" x14ac:dyDescent="0.15">
      <c r="A202" t="s">
        <v>932</v>
      </c>
      <c r="B202" s="15" t="s">
        <v>123</v>
      </c>
      <c r="C202" s="15" t="s">
        <v>20</v>
      </c>
      <c r="D202" s="15" t="str">
        <f t="shared" si="3"/>
        <v>06029</v>
      </c>
      <c r="E202" t="s">
        <v>983</v>
      </c>
    </row>
    <row r="203" spans="1:5" x14ac:dyDescent="0.15">
      <c r="A203" t="s">
        <v>932</v>
      </c>
      <c r="B203" s="15" t="s">
        <v>123</v>
      </c>
      <c r="C203" s="15" t="s">
        <v>21</v>
      </c>
      <c r="D203" s="15" t="str">
        <f t="shared" si="3"/>
        <v>06031</v>
      </c>
      <c r="E203" t="s">
        <v>987</v>
      </c>
    </row>
    <row r="204" spans="1:5" x14ac:dyDescent="0.15">
      <c r="A204" t="s">
        <v>932</v>
      </c>
      <c r="B204" s="15" t="s">
        <v>123</v>
      </c>
      <c r="C204" s="15" t="s">
        <v>22</v>
      </c>
      <c r="D204" s="15" t="str">
        <f t="shared" si="3"/>
        <v>06033</v>
      </c>
      <c r="E204" t="s">
        <v>993</v>
      </c>
    </row>
    <row r="205" spans="1:5" x14ac:dyDescent="0.15">
      <c r="A205" t="s">
        <v>932</v>
      </c>
      <c r="B205" s="15" t="s">
        <v>123</v>
      </c>
      <c r="C205" s="15" t="s">
        <v>23</v>
      </c>
      <c r="D205" s="15" t="str">
        <f t="shared" si="3"/>
        <v>06035</v>
      </c>
      <c r="E205" t="s">
        <v>997</v>
      </c>
    </row>
    <row r="206" spans="1:5" x14ac:dyDescent="0.15">
      <c r="A206" t="s">
        <v>932</v>
      </c>
      <c r="B206" s="15" t="s">
        <v>123</v>
      </c>
      <c r="C206" s="15" t="s">
        <v>24</v>
      </c>
      <c r="D206" s="15" t="str">
        <f t="shared" si="3"/>
        <v>06037</v>
      </c>
      <c r="E206" t="s">
        <v>1001</v>
      </c>
    </row>
    <row r="207" spans="1:5" x14ac:dyDescent="0.15">
      <c r="A207" t="s">
        <v>932</v>
      </c>
      <c r="B207" s="15" t="s">
        <v>123</v>
      </c>
      <c r="C207" s="15" t="s">
        <v>25</v>
      </c>
      <c r="D207" s="15" t="str">
        <f t="shared" si="3"/>
        <v>06039</v>
      </c>
      <c r="E207" t="s">
        <v>1009</v>
      </c>
    </row>
    <row r="208" spans="1:5" x14ac:dyDescent="0.15">
      <c r="A208" t="s">
        <v>932</v>
      </c>
      <c r="B208" s="15" t="s">
        <v>123</v>
      </c>
      <c r="C208" s="15" t="s">
        <v>26</v>
      </c>
      <c r="D208" s="15" t="str">
        <f t="shared" si="3"/>
        <v>06041</v>
      </c>
      <c r="E208" t="s">
        <v>1013</v>
      </c>
    </row>
    <row r="209" spans="1:5" x14ac:dyDescent="0.15">
      <c r="A209" t="s">
        <v>932</v>
      </c>
      <c r="B209" s="15" t="s">
        <v>123</v>
      </c>
      <c r="C209" s="15" t="s">
        <v>27</v>
      </c>
      <c r="D209" s="15" t="str">
        <f t="shared" si="3"/>
        <v>06043</v>
      </c>
      <c r="E209" t="s">
        <v>1017</v>
      </c>
    </row>
    <row r="210" spans="1:5" x14ac:dyDescent="0.15">
      <c r="A210" t="s">
        <v>932</v>
      </c>
      <c r="B210" s="15" t="s">
        <v>123</v>
      </c>
      <c r="C210" s="15" t="s">
        <v>28</v>
      </c>
      <c r="D210" s="15" t="str">
        <f t="shared" si="3"/>
        <v>06045</v>
      </c>
      <c r="E210" t="s">
        <v>1019</v>
      </c>
    </row>
    <row r="211" spans="1:5" x14ac:dyDescent="0.15">
      <c r="A211" t="s">
        <v>932</v>
      </c>
      <c r="B211" s="15" t="s">
        <v>123</v>
      </c>
      <c r="C211" s="15" t="s">
        <v>29</v>
      </c>
      <c r="D211" s="15" t="str">
        <f t="shared" si="3"/>
        <v>06047</v>
      </c>
      <c r="E211" t="s">
        <v>1023</v>
      </c>
    </row>
    <row r="212" spans="1:5" x14ac:dyDescent="0.15">
      <c r="A212" t="s">
        <v>932</v>
      </c>
      <c r="B212" s="15" t="s">
        <v>123</v>
      </c>
      <c r="C212" s="15" t="s">
        <v>30</v>
      </c>
      <c r="D212" s="15" t="str">
        <f t="shared" si="3"/>
        <v>06049</v>
      </c>
      <c r="E212" t="s">
        <v>1029</v>
      </c>
    </row>
    <row r="213" spans="1:5" x14ac:dyDescent="0.15">
      <c r="A213" t="s">
        <v>932</v>
      </c>
      <c r="B213" s="15" t="s">
        <v>123</v>
      </c>
      <c r="C213" s="15" t="s">
        <v>31</v>
      </c>
      <c r="D213" s="15" t="str">
        <f t="shared" si="3"/>
        <v>06051</v>
      </c>
      <c r="E213" t="s">
        <v>1031</v>
      </c>
    </row>
    <row r="214" spans="1:5" x14ac:dyDescent="0.15">
      <c r="A214" t="s">
        <v>932</v>
      </c>
      <c r="B214" s="15" t="s">
        <v>123</v>
      </c>
      <c r="C214" s="15" t="s">
        <v>32</v>
      </c>
      <c r="D214" s="15" t="str">
        <f t="shared" si="3"/>
        <v>06053</v>
      </c>
      <c r="E214" t="s">
        <v>1033</v>
      </c>
    </row>
    <row r="215" spans="1:5" x14ac:dyDescent="0.15">
      <c r="A215" t="s">
        <v>932</v>
      </c>
      <c r="B215" s="15" t="s">
        <v>123</v>
      </c>
      <c r="C215" s="15" t="s">
        <v>33</v>
      </c>
      <c r="D215" s="15" t="str">
        <f t="shared" si="3"/>
        <v>06055</v>
      </c>
      <c r="E215" t="s">
        <v>1037</v>
      </c>
    </row>
    <row r="216" spans="1:5" x14ac:dyDescent="0.15">
      <c r="A216" t="s">
        <v>932</v>
      </c>
      <c r="B216" s="15" t="s">
        <v>123</v>
      </c>
      <c r="C216" s="15" t="s">
        <v>34</v>
      </c>
      <c r="D216" s="15" t="str">
        <f t="shared" si="3"/>
        <v>06057</v>
      </c>
      <c r="E216" t="s">
        <v>874</v>
      </c>
    </row>
    <row r="217" spans="1:5" x14ac:dyDescent="0.15">
      <c r="A217" t="s">
        <v>932</v>
      </c>
      <c r="B217" s="15" t="s">
        <v>123</v>
      </c>
      <c r="C217" s="15" t="s">
        <v>35</v>
      </c>
      <c r="D217" s="15" t="str">
        <f t="shared" si="3"/>
        <v>06059</v>
      </c>
      <c r="E217" t="s">
        <v>1044</v>
      </c>
    </row>
    <row r="218" spans="1:5" x14ac:dyDescent="0.15">
      <c r="A218" t="s">
        <v>932</v>
      </c>
      <c r="B218" s="15" t="s">
        <v>123</v>
      </c>
      <c r="C218" s="15" t="s">
        <v>36</v>
      </c>
      <c r="D218" s="15" t="str">
        <f t="shared" si="3"/>
        <v>06061</v>
      </c>
      <c r="E218" t="s">
        <v>1048</v>
      </c>
    </row>
    <row r="219" spans="1:5" x14ac:dyDescent="0.15">
      <c r="A219" t="s">
        <v>932</v>
      </c>
      <c r="B219" s="15" t="s">
        <v>123</v>
      </c>
      <c r="C219" s="15" t="s">
        <v>37</v>
      </c>
      <c r="D219" s="15" t="str">
        <f t="shared" si="3"/>
        <v>06063</v>
      </c>
      <c r="E219" t="s">
        <v>1050</v>
      </c>
    </row>
    <row r="220" spans="1:5" x14ac:dyDescent="0.15">
      <c r="A220" t="s">
        <v>932</v>
      </c>
      <c r="B220" s="15" t="s">
        <v>123</v>
      </c>
      <c r="C220" s="15" t="s">
        <v>38</v>
      </c>
      <c r="D220" s="15" t="str">
        <f t="shared" si="3"/>
        <v>06065</v>
      </c>
      <c r="E220" t="s">
        <v>1052</v>
      </c>
    </row>
    <row r="221" spans="1:5" x14ac:dyDescent="0.15">
      <c r="A221" t="s">
        <v>932</v>
      </c>
      <c r="B221" s="15" t="s">
        <v>123</v>
      </c>
      <c r="C221" s="15" t="s">
        <v>39</v>
      </c>
      <c r="D221" s="15" t="str">
        <f t="shared" si="3"/>
        <v>06067</v>
      </c>
      <c r="E221" t="s">
        <v>1056</v>
      </c>
    </row>
    <row r="222" spans="1:5" x14ac:dyDescent="0.15">
      <c r="A222" t="s">
        <v>932</v>
      </c>
      <c r="B222" s="15" t="s">
        <v>123</v>
      </c>
      <c r="C222" s="15" t="s">
        <v>40</v>
      </c>
      <c r="D222" s="15" t="str">
        <f t="shared" si="3"/>
        <v>06069</v>
      </c>
      <c r="E222" t="s">
        <v>1058</v>
      </c>
    </row>
    <row r="223" spans="1:5" x14ac:dyDescent="0.15">
      <c r="A223" t="s">
        <v>932</v>
      </c>
      <c r="B223" s="15" t="s">
        <v>123</v>
      </c>
      <c r="C223" s="15" t="s">
        <v>41</v>
      </c>
      <c r="D223" s="15" t="str">
        <f t="shared" si="3"/>
        <v>06071</v>
      </c>
      <c r="E223" t="s">
        <v>1062</v>
      </c>
    </row>
    <row r="224" spans="1:5" x14ac:dyDescent="0.15">
      <c r="A224" t="s">
        <v>932</v>
      </c>
      <c r="B224" s="15" t="s">
        <v>123</v>
      </c>
      <c r="C224" s="15" t="s">
        <v>42</v>
      </c>
      <c r="D224" s="15" t="str">
        <f t="shared" si="3"/>
        <v>06073</v>
      </c>
      <c r="E224" t="s">
        <v>1064</v>
      </c>
    </row>
    <row r="225" spans="1:5" x14ac:dyDescent="0.15">
      <c r="A225" t="s">
        <v>932</v>
      </c>
      <c r="B225" s="15" t="s">
        <v>123</v>
      </c>
      <c r="C225" s="15" t="s">
        <v>43</v>
      </c>
      <c r="D225" s="15" t="str">
        <f t="shared" si="3"/>
        <v>06075</v>
      </c>
      <c r="E225" t="s">
        <v>1068</v>
      </c>
    </row>
    <row r="226" spans="1:5" x14ac:dyDescent="0.15">
      <c r="A226" t="s">
        <v>932</v>
      </c>
      <c r="B226" s="15" t="s">
        <v>123</v>
      </c>
      <c r="C226" s="15" t="s">
        <v>44</v>
      </c>
      <c r="D226" s="15" t="str">
        <f t="shared" si="3"/>
        <v>06077</v>
      </c>
      <c r="E226" t="s">
        <v>1072</v>
      </c>
    </row>
    <row r="227" spans="1:5" x14ac:dyDescent="0.15">
      <c r="A227" t="s">
        <v>932</v>
      </c>
      <c r="B227" s="15" t="s">
        <v>123</v>
      </c>
      <c r="C227" s="15" t="s">
        <v>45</v>
      </c>
      <c r="D227" s="15" t="str">
        <f t="shared" si="3"/>
        <v>06079</v>
      </c>
      <c r="E227" t="s">
        <v>1076</v>
      </c>
    </row>
    <row r="228" spans="1:5" x14ac:dyDescent="0.15">
      <c r="A228" t="s">
        <v>932</v>
      </c>
      <c r="B228" s="15" t="s">
        <v>123</v>
      </c>
      <c r="C228" s="15" t="s">
        <v>46</v>
      </c>
      <c r="D228" s="15" t="str">
        <f t="shared" si="3"/>
        <v>06081</v>
      </c>
      <c r="E228" t="s">
        <v>1080</v>
      </c>
    </row>
    <row r="229" spans="1:5" x14ac:dyDescent="0.15">
      <c r="A229" t="s">
        <v>932</v>
      </c>
      <c r="B229" s="15" t="s">
        <v>123</v>
      </c>
      <c r="C229" s="15" t="s">
        <v>47</v>
      </c>
      <c r="D229" s="15" t="str">
        <f t="shared" si="3"/>
        <v>06083</v>
      </c>
      <c r="E229" t="s">
        <v>1082</v>
      </c>
    </row>
    <row r="230" spans="1:5" x14ac:dyDescent="0.15">
      <c r="A230" t="s">
        <v>932</v>
      </c>
      <c r="B230" s="15" t="s">
        <v>123</v>
      </c>
      <c r="C230" s="15" t="s">
        <v>48</v>
      </c>
      <c r="D230" s="15" t="str">
        <f t="shared" si="3"/>
        <v>06085</v>
      </c>
      <c r="E230" t="s">
        <v>1086</v>
      </c>
    </row>
    <row r="231" spans="1:5" x14ac:dyDescent="0.15">
      <c r="A231" t="s">
        <v>932</v>
      </c>
      <c r="B231" s="15" t="s">
        <v>123</v>
      </c>
      <c r="C231" s="15" t="s">
        <v>49</v>
      </c>
      <c r="D231" s="15" t="str">
        <f t="shared" si="3"/>
        <v>06087</v>
      </c>
      <c r="E231" t="s">
        <v>733</v>
      </c>
    </row>
    <row r="232" spans="1:5" x14ac:dyDescent="0.15">
      <c r="A232" t="s">
        <v>932</v>
      </c>
      <c r="B232" s="15" t="s">
        <v>123</v>
      </c>
      <c r="C232" s="15" t="s">
        <v>50</v>
      </c>
      <c r="D232" s="15" t="str">
        <f t="shared" si="3"/>
        <v>06089</v>
      </c>
      <c r="E232" t="s">
        <v>1091</v>
      </c>
    </row>
    <row r="233" spans="1:5" x14ac:dyDescent="0.15">
      <c r="A233" t="s">
        <v>932</v>
      </c>
      <c r="B233" s="15" t="s">
        <v>123</v>
      </c>
      <c r="C233" s="15" t="s">
        <v>51</v>
      </c>
      <c r="D233" s="15" t="str">
        <f t="shared" si="3"/>
        <v>06091</v>
      </c>
      <c r="E233" t="s">
        <v>1097</v>
      </c>
    </row>
    <row r="234" spans="1:5" x14ac:dyDescent="0.15">
      <c r="A234" t="s">
        <v>932</v>
      </c>
      <c r="B234" s="15" t="s">
        <v>123</v>
      </c>
      <c r="C234" s="15" t="s">
        <v>52</v>
      </c>
      <c r="D234" s="15" t="str">
        <f t="shared" si="3"/>
        <v>06093</v>
      </c>
      <c r="E234" t="s">
        <v>1099</v>
      </c>
    </row>
    <row r="235" spans="1:5" x14ac:dyDescent="0.15">
      <c r="A235" t="s">
        <v>932</v>
      </c>
      <c r="B235" s="15" t="s">
        <v>123</v>
      </c>
      <c r="C235" s="15" t="s">
        <v>53</v>
      </c>
      <c r="D235" s="15" t="str">
        <f t="shared" si="3"/>
        <v>06095</v>
      </c>
      <c r="E235" t="s">
        <v>1101</v>
      </c>
    </row>
    <row r="236" spans="1:5" x14ac:dyDescent="0.15">
      <c r="A236" t="s">
        <v>932</v>
      </c>
      <c r="B236" s="15" t="s">
        <v>123</v>
      </c>
      <c r="C236" s="15" t="s">
        <v>54</v>
      </c>
      <c r="D236" s="15" t="str">
        <f t="shared" si="3"/>
        <v>06097</v>
      </c>
      <c r="E236" t="s">
        <v>1105</v>
      </c>
    </row>
    <row r="237" spans="1:5" x14ac:dyDescent="0.15">
      <c r="A237" t="s">
        <v>932</v>
      </c>
      <c r="B237" s="15" t="s">
        <v>123</v>
      </c>
      <c r="C237" s="15" t="s">
        <v>55</v>
      </c>
      <c r="D237" s="15" t="str">
        <f t="shared" si="3"/>
        <v>06099</v>
      </c>
      <c r="E237" t="s">
        <v>1109</v>
      </c>
    </row>
    <row r="238" spans="1:5" x14ac:dyDescent="0.15">
      <c r="A238" t="s">
        <v>932</v>
      </c>
      <c r="B238" s="15" t="s">
        <v>123</v>
      </c>
      <c r="C238" s="15" t="s">
        <v>56</v>
      </c>
      <c r="D238" s="15" t="str">
        <f t="shared" si="3"/>
        <v>06101</v>
      </c>
      <c r="E238" t="s">
        <v>1113</v>
      </c>
    </row>
    <row r="239" spans="1:5" x14ac:dyDescent="0.15">
      <c r="A239" t="s">
        <v>932</v>
      </c>
      <c r="B239" s="15" t="s">
        <v>123</v>
      </c>
      <c r="C239" s="15" t="s">
        <v>57</v>
      </c>
      <c r="D239" s="15" t="str">
        <f t="shared" si="3"/>
        <v>06103</v>
      </c>
      <c r="E239" t="s">
        <v>1117</v>
      </c>
    </row>
    <row r="240" spans="1:5" x14ac:dyDescent="0.15">
      <c r="A240" t="s">
        <v>932</v>
      </c>
      <c r="B240" s="15" t="s">
        <v>123</v>
      </c>
      <c r="C240" s="15" t="s">
        <v>58</v>
      </c>
      <c r="D240" s="15" t="str">
        <f t="shared" si="3"/>
        <v>06105</v>
      </c>
      <c r="E240" t="s">
        <v>1121</v>
      </c>
    </row>
    <row r="241" spans="1:5" x14ac:dyDescent="0.15">
      <c r="A241" t="s">
        <v>932</v>
      </c>
      <c r="B241" s="15" t="s">
        <v>123</v>
      </c>
      <c r="C241" s="15" t="s">
        <v>59</v>
      </c>
      <c r="D241" s="15" t="str">
        <f t="shared" si="3"/>
        <v>06107</v>
      </c>
      <c r="E241" t="s">
        <v>1123</v>
      </c>
    </row>
    <row r="242" spans="1:5" x14ac:dyDescent="0.15">
      <c r="A242" t="s">
        <v>932</v>
      </c>
      <c r="B242" s="15" t="s">
        <v>123</v>
      </c>
      <c r="C242" s="15" t="s">
        <v>60</v>
      </c>
      <c r="D242" s="15" t="str">
        <f t="shared" si="3"/>
        <v>06109</v>
      </c>
      <c r="E242" t="s">
        <v>1127</v>
      </c>
    </row>
    <row r="243" spans="1:5" x14ac:dyDescent="0.15">
      <c r="A243" t="s">
        <v>932</v>
      </c>
      <c r="B243" s="15" t="s">
        <v>123</v>
      </c>
      <c r="C243" s="15" t="s">
        <v>61</v>
      </c>
      <c r="D243" s="15" t="str">
        <f t="shared" si="3"/>
        <v>06111</v>
      </c>
      <c r="E243" t="s">
        <v>1131</v>
      </c>
    </row>
    <row r="244" spans="1:5" x14ac:dyDescent="0.15">
      <c r="A244" t="s">
        <v>932</v>
      </c>
      <c r="B244" s="15" t="s">
        <v>123</v>
      </c>
      <c r="C244" s="15" t="s">
        <v>62</v>
      </c>
      <c r="D244" s="15" t="str">
        <f t="shared" si="3"/>
        <v>06113</v>
      </c>
      <c r="E244" t="s">
        <v>1135</v>
      </c>
    </row>
    <row r="245" spans="1:5" x14ac:dyDescent="0.15">
      <c r="A245" t="s">
        <v>932</v>
      </c>
      <c r="B245" s="15" t="s">
        <v>123</v>
      </c>
      <c r="C245" s="15" t="s">
        <v>63</v>
      </c>
      <c r="D245" s="15" t="str">
        <f t="shared" si="3"/>
        <v>06115</v>
      </c>
      <c r="E245" t="s">
        <v>1137</v>
      </c>
    </row>
    <row r="246" spans="1:5" x14ac:dyDescent="0.15">
      <c r="A246" t="s">
        <v>1139</v>
      </c>
      <c r="B246" s="15" t="s">
        <v>125</v>
      </c>
      <c r="C246" s="15" t="s">
        <v>6</v>
      </c>
      <c r="D246" s="15" t="str">
        <f t="shared" si="3"/>
        <v>08001</v>
      </c>
      <c r="E246" t="s">
        <v>1140</v>
      </c>
    </row>
    <row r="247" spans="1:5" x14ac:dyDescent="0.15">
      <c r="A247" t="s">
        <v>1139</v>
      </c>
      <c r="B247" s="15" t="s">
        <v>125</v>
      </c>
      <c r="C247" s="15" t="s">
        <v>7</v>
      </c>
      <c r="D247" s="15" t="str">
        <f t="shared" si="3"/>
        <v>08003</v>
      </c>
      <c r="E247" t="s">
        <v>1146</v>
      </c>
    </row>
    <row r="248" spans="1:5" x14ac:dyDescent="0.15">
      <c r="A248" t="s">
        <v>1139</v>
      </c>
      <c r="B248" s="15" t="s">
        <v>125</v>
      </c>
      <c r="C248" s="15" t="s">
        <v>8</v>
      </c>
      <c r="D248" s="15" t="str">
        <f t="shared" si="3"/>
        <v>08005</v>
      </c>
      <c r="E248" t="s">
        <v>1148</v>
      </c>
    </row>
    <row r="249" spans="1:5" x14ac:dyDescent="0.15">
      <c r="A249" t="s">
        <v>1139</v>
      </c>
      <c r="B249" s="15" t="s">
        <v>125</v>
      </c>
      <c r="C249" s="15" t="s">
        <v>9</v>
      </c>
      <c r="D249" s="15" t="str">
        <f t="shared" si="3"/>
        <v>08007</v>
      </c>
      <c r="E249" t="s">
        <v>1150</v>
      </c>
    </row>
    <row r="250" spans="1:5" x14ac:dyDescent="0.15">
      <c r="A250" t="s">
        <v>1139</v>
      </c>
      <c r="B250" s="15" t="s">
        <v>125</v>
      </c>
      <c r="C250" s="15" t="s">
        <v>10</v>
      </c>
      <c r="D250" s="15" t="str">
        <f t="shared" si="3"/>
        <v>08009</v>
      </c>
      <c r="E250" t="s">
        <v>1152</v>
      </c>
    </row>
    <row r="251" spans="1:5" x14ac:dyDescent="0.15">
      <c r="A251" t="s">
        <v>1139</v>
      </c>
      <c r="B251" s="15" t="s">
        <v>125</v>
      </c>
      <c r="C251" s="15" t="s">
        <v>11</v>
      </c>
      <c r="D251" s="15" t="str">
        <f t="shared" si="3"/>
        <v>08011</v>
      </c>
      <c r="E251" t="s">
        <v>1154</v>
      </c>
    </row>
    <row r="252" spans="1:5" x14ac:dyDescent="0.15">
      <c r="A252" t="s">
        <v>1139</v>
      </c>
      <c r="B252" s="15" t="s">
        <v>125</v>
      </c>
      <c r="C252" s="15" t="s">
        <v>12</v>
      </c>
      <c r="D252" s="15" t="str">
        <f t="shared" si="3"/>
        <v>08013</v>
      </c>
      <c r="E252" t="s">
        <v>1156</v>
      </c>
    </row>
    <row r="253" spans="1:5" x14ac:dyDescent="0.15">
      <c r="A253" t="s">
        <v>1139</v>
      </c>
      <c r="B253" s="15" t="s">
        <v>125</v>
      </c>
      <c r="C253" s="15" t="s">
        <v>126</v>
      </c>
      <c r="D253" s="15" t="str">
        <f t="shared" si="3"/>
        <v>08014</v>
      </c>
      <c r="E253" t="s">
        <v>1160</v>
      </c>
    </row>
    <row r="254" spans="1:5" x14ac:dyDescent="0.15">
      <c r="A254" t="s">
        <v>1139</v>
      </c>
      <c r="B254" s="15" t="s">
        <v>125</v>
      </c>
      <c r="C254" s="15" t="s">
        <v>13</v>
      </c>
      <c r="D254" s="15" t="str">
        <f t="shared" si="3"/>
        <v>08015</v>
      </c>
      <c r="E254" t="s">
        <v>1162</v>
      </c>
    </row>
    <row r="255" spans="1:5" x14ac:dyDescent="0.15">
      <c r="A255" t="s">
        <v>1139</v>
      </c>
      <c r="B255" s="15" t="s">
        <v>125</v>
      </c>
      <c r="C255" s="15" t="s">
        <v>14</v>
      </c>
      <c r="D255" s="15" t="str">
        <f t="shared" si="3"/>
        <v>08017</v>
      </c>
      <c r="E255" t="s">
        <v>1164</v>
      </c>
    </row>
    <row r="256" spans="1:5" x14ac:dyDescent="0.15">
      <c r="A256" t="s">
        <v>1139</v>
      </c>
      <c r="B256" s="15" t="s">
        <v>125</v>
      </c>
      <c r="C256" s="15" t="s">
        <v>15</v>
      </c>
      <c r="D256" s="15" t="str">
        <f t="shared" si="3"/>
        <v>08019</v>
      </c>
      <c r="E256" t="s">
        <v>1166</v>
      </c>
    </row>
    <row r="257" spans="1:5" x14ac:dyDescent="0.15">
      <c r="A257" t="s">
        <v>1139</v>
      </c>
      <c r="B257" s="15" t="s">
        <v>125</v>
      </c>
      <c r="C257" s="15" t="s">
        <v>16</v>
      </c>
      <c r="D257" s="15" t="str">
        <f t="shared" si="3"/>
        <v>08021</v>
      </c>
      <c r="E257" t="s">
        <v>1168</v>
      </c>
    </row>
    <row r="258" spans="1:5" x14ac:dyDescent="0.15">
      <c r="A258" t="s">
        <v>1139</v>
      </c>
      <c r="B258" s="15" t="s">
        <v>125</v>
      </c>
      <c r="C258" s="15" t="s">
        <v>17</v>
      </c>
      <c r="D258" s="15" t="str">
        <f t="shared" si="3"/>
        <v>08023</v>
      </c>
      <c r="E258" t="s">
        <v>1170</v>
      </c>
    </row>
    <row r="259" spans="1:5" x14ac:dyDescent="0.15">
      <c r="A259" t="s">
        <v>1139</v>
      </c>
      <c r="B259" s="15" t="s">
        <v>125</v>
      </c>
      <c r="C259" s="15" t="s">
        <v>18</v>
      </c>
      <c r="D259" s="15" t="str">
        <f t="shared" ref="D259:D322" si="4">B259&amp;C259</f>
        <v>08025</v>
      </c>
      <c r="E259" t="s">
        <v>1172</v>
      </c>
    </row>
    <row r="260" spans="1:5" x14ac:dyDescent="0.15">
      <c r="A260" t="s">
        <v>1139</v>
      </c>
      <c r="B260" s="15" t="s">
        <v>125</v>
      </c>
      <c r="C260" s="15" t="s">
        <v>19</v>
      </c>
      <c r="D260" s="15" t="str">
        <f t="shared" si="4"/>
        <v>08027</v>
      </c>
      <c r="E260" t="s">
        <v>1174</v>
      </c>
    </row>
    <row r="261" spans="1:5" x14ac:dyDescent="0.15">
      <c r="A261" t="s">
        <v>1139</v>
      </c>
      <c r="B261" s="15" t="s">
        <v>125</v>
      </c>
      <c r="C261" s="15" t="s">
        <v>20</v>
      </c>
      <c r="D261" s="15" t="str">
        <f t="shared" si="4"/>
        <v>08029</v>
      </c>
      <c r="E261" t="s">
        <v>1176</v>
      </c>
    </row>
    <row r="262" spans="1:5" x14ac:dyDescent="0.15">
      <c r="A262" t="s">
        <v>1139</v>
      </c>
      <c r="B262" s="15" t="s">
        <v>125</v>
      </c>
      <c r="C262" s="15" t="s">
        <v>21</v>
      </c>
      <c r="D262" s="15" t="str">
        <f t="shared" si="4"/>
        <v>08031</v>
      </c>
      <c r="E262" t="s">
        <v>1178</v>
      </c>
    </row>
    <row r="263" spans="1:5" x14ac:dyDescent="0.15">
      <c r="A263" t="s">
        <v>1139</v>
      </c>
      <c r="B263" s="15" t="s">
        <v>125</v>
      </c>
      <c r="C263" s="15" t="s">
        <v>22</v>
      </c>
      <c r="D263" s="15" t="str">
        <f t="shared" si="4"/>
        <v>08033</v>
      </c>
      <c r="E263" t="s">
        <v>1180</v>
      </c>
    </row>
    <row r="264" spans="1:5" x14ac:dyDescent="0.15">
      <c r="A264" t="s">
        <v>1139</v>
      </c>
      <c r="B264" s="15" t="s">
        <v>125</v>
      </c>
      <c r="C264" s="15" t="s">
        <v>23</v>
      </c>
      <c r="D264" s="15" t="str">
        <f t="shared" si="4"/>
        <v>08035</v>
      </c>
      <c r="E264" t="s">
        <v>1182</v>
      </c>
    </row>
    <row r="265" spans="1:5" x14ac:dyDescent="0.15">
      <c r="A265" t="s">
        <v>1139</v>
      </c>
      <c r="B265" s="15" t="s">
        <v>125</v>
      </c>
      <c r="C265" s="15" t="s">
        <v>24</v>
      </c>
      <c r="D265" s="15" t="str">
        <f t="shared" si="4"/>
        <v>08037</v>
      </c>
      <c r="E265" t="s">
        <v>1184</v>
      </c>
    </row>
    <row r="266" spans="1:5" x14ac:dyDescent="0.15">
      <c r="A266" t="s">
        <v>1139</v>
      </c>
      <c r="B266" s="15" t="s">
        <v>125</v>
      </c>
      <c r="C266" s="15" t="s">
        <v>25</v>
      </c>
      <c r="D266" s="15" t="str">
        <f t="shared" si="4"/>
        <v>08039</v>
      </c>
      <c r="E266" t="s">
        <v>1189</v>
      </c>
    </row>
    <row r="267" spans="1:5" x14ac:dyDescent="0.15">
      <c r="A267" t="s">
        <v>1139</v>
      </c>
      <c r="B267" s="15" t="s">
        <v>125</v>
      </c>
      <c r="C267" s="15" t="s">
        <v>26</v>
      </c>
      <c r="D267" s="15" t="str">
        <f t="shared" si="4"/>
        <v>08041</v>
      </c>
      <c r="E267" t="s">
        <v>1191</v>
      </c>
    </row>
    <row r="268" spans="1:5" x14ac:dyDescent="0.15">
      <c r="A268" t="s">
        <v>1139</v>
      </c>
      <c r="B268" s="15" t="s">
        <v>125</v>
      </c>
      <c r="C268" s="15" t="s">
        <v>27</v>
      </c>
      <c r="D268" s="15" t="str">
        <f t="shared" si="4"/>
        <v>08043</v>
      </c>
      <c r="E268" t="s">
        <v>1195</v>
      </c>
    </row>
    <row r="269" spans="1:5" x14ac:dyDescent="0.15">
      <c r="A269" t="s">
        <v>1139</v>
      </c>
      <c r="B269" s="15" t="s">
        <v>125</v>
      </c>
      <c r="C269" s="15" t="s">
        <v>28</v>
      </c>
      <c r="D269" s="15" t="str">
        <f t="shared" si="4"/>
        <v>08045</v>
      </c>
      <c r="E269" t="s">
        <v>1201</v>
      </c>
    </row>
    <row r="270" spans="1:5" x14ac:dyDescent="0.15">
      <c r="A270" t="s">
        <v>1139</v>
      </c>
      <c r="B270" s="15" t="s">
        <v>125</v>
      </c>
      <c r="C270" s="15" t="s">
        <v>29</v>
      </c>
      <c r="D270" s="15" t="str">
        <f t="shared" si="4"/>
        <v>08047</v>
      </c>
      <c r="E270" t="s">
        <v>1205</v>
      </c>
    </row>
    <row r="271" spans="1:5" x14ac:dyDescent="0.15">
      <c r="A271" t="s">
        <v>1139</v>
      </c>
      <c r="B271" s="15" t="s">
        <v>125</v>
      </c>
      <c r="C271" s="15" t="s">
        <v>30</v>
      </c>
      <c r="D271" s="15" t="str">
        <f t="shared" si="4"/>
        <v>08049</v>
      </c>
      <c r="E271" t="s">
        <v>1207</v>
      </c>
    </row>
    <row r="272" spans="1:5" x14ac:dyDescent="0.15">
      <c r="A272" t="s">
        <v>1139</v>
      </c>
      <c r="B272" s="15" t="s">
        <v>125</v>
      </c>
      <c r="C272" s="15" t="s">
        <v>31</v>
      </c>
      <c r="D272" s="15" t="str">
        <f t="shared" si="4"/>
        <v>08051</v>
      </c>
      <c r="E272" t="s">
        <v>1209</v>
      </c>
    </row>
    <row r="273" spans="1:5" x14ac:dyDescent="0.15">
      <c r="A273" t="s">
        <v>1139</v>
      </c>
      <c r="B273" s="15" t="s">
        <v>125</v>
      </c>
      <c r="C273" s="15" t="s">
        <v>32</v>
      </c>
      <c r="D273" s="15" t="str">
        <f t="shared" si="4"/>
        <v>08053</v>
      </c>
      <c r="E273" t="s">
        <v>1211</v>
      </c>
    </row>
    <row r="274" spans="1:5" x14ac:dyDescent="0.15">
      <c r="A274" t="s">
        <v>1139</v>
      </c>
      <c r="B274" s="15" t="s">
        <v>125</v>
      </c>
      <c r="C274" s="15" t="s">
        <v>33</v>
      </c>
      <c r="D274" s="15" t="str">
        <f t="shared" si="4"/>
        <v>08055</v>
      </c>
      <c r="E274" t="s">
        <v>1213</v>
      </c>
    </row>
    <row r="275" spans="1:5" x14ac:dyDescent="0.15">
      <c r="A275" t="s">
        <v>1139</v>
      </c>
      <c r="B275" s="15" t="s">
        <v>125</v>
      </c>
      <c r="C275" s="15" t="s">
        <v>34</v>
      </c>
      <c r="D275" s="15" t="str">
        <f t="shared" si="4"/>
        <v>08057</v>
      </c>
      <c r="E275" t="s">
        <v>602</v>
      </c>
    </row>
    <row r="276" spans="1:5" x14ac:dyDescent="0.15">
      <c r="A276" t="s">
        <v>1139</v>
      </c>
      <c r="B276" s="15" t="s">
        <v>125</v>
      </c>
      <c r="C276" s="15" t="s">
        <v>35</v>
      </c>
      <c r="D276" s="15" t="str">
        <f t="shared" si="4"/>
        <v>08059</v>
      </c>
      <c r="E276" t="s">
        <v>608</v>
      </c>
    </row>
    <row r="277" spans="1:5" x14ac:dyDescent="0.15">
      <c r="A277" t="s">
        <v>1139</v>
      </c>
      <c r="B277" s="15" t="s">
        <v>125</v>
      </c>
      <c r="C277" s="15" t="s">
        <v>36</v>
      </c>
      <c r="D277" s="15" t="str">
        <f t="shared" si="4"/>
        <v>08061</v>
      </c>
      <c r="E277" t="s">
        <v>1217</v>
      </c>
    </row>
    <row r="278" spans="1:5" x14ac:dyDescent="0.15">
      <c r="A278" t="s">
        <v>1139</v>
      </c>
      <c r="B278" s="15" t="s">
        <v>125</v>
      </c>
      <c r="C278" s="15" t="s">
        <v>37</v>
      </c>
      <c r="D278" s="15" t="str">
        <f t="shared" si="4"/>
        <v>08063</v>
      </c>
      <c r="E278" t="s">
        <v>1219</v>
      </c>
    </row>
    <row r="279" spans="1:5" x14ac:dyDescent="0.15">
      <c r="A279" t="s">
        <v>1139</v>
      </c>
      <c r="B279" s="15" t="s">
        <v>125</v>
      </c>
      <c r="C279" s="15" t="s">
        <v>38</v>
      </c>
      <c r="D279" s="15" t="str">
        <f t="shared" si="4"/>
        <v>08065</v>
      </c>
      <c r="E279" t="s">
        <v>993</v>
      </c>
    </row>
    <row r="280" spans="1:5" x14ac:dyDescent="0.15">
      <c r="A280" t="s">
        <v>1139</v>
      </c>
      <c r="B280" s="15" t="s">
        <v>125</v>
      </c>
      <c r="C280" s="15" t="s">
        <v>39</v>
      </c>
      <c r="D280" s="15" t="str">
        <f t="shared" si="4"/>
        <v>08067</v>
      </c>
      <c r="E280" t="s">
        <v>1222</v>
      </c>
    </row>
    <row r="281" spans="1:5" x14ac:dyDescent="0.15">
      <c r="A281" t="s">
        <v>1139</v>
      </c>
      <c r="B281" s="15" t="s">
        <v>125</v>
      </c>
      <c r="C281" s="15" t="s">
        <v>40</v>
      </c>
      <c r="D281" s="15" t="str">
        <f t="shared" si="4"/>
        <v>08069</v>
      </c>
      <c r="E281" t="s">
        <v>1226</v>
      </c>
    </row>
    <row r="282" spans="1:5" x14ac:dyDescent="0.15">
      <c r="A282" t="s">
        <v>1139</v>
      </c>
      <c r="B282" s="15" t="s">
        <v>125</v>
      </c>
      <c r="C282" s="15" t="s">
        <v>41</v>
      </c>
      <c r="D282" s="15" t="str">
        <f t="shared" si="4"/>
        <v>08071</v>
      </c>
      <c r="E282" t="s">
        <v>1230</v>
      </c>
    </row>
    <row r="283" spans="1:5" x14ac:dyDescent="0.15">
      <c r="A283" t="s">
        <v>1139</v>
      </c>
      <c r="B283" s="15" t="s">
        <v>125</v>
      </c>
      <c r="C283" s="15" t="s">
        <v>42</v>
      </c>
      <c r="D283" s="15" t="str">
        <f t="shared" si="4"/>
        <v>08073</v>
      </c>
      <c r="E283" t="s">
        <v>854</v>
      </c>
    </row>
    <row r="284" spans="1:5" x14ac:dyDescent="0.15">
      <c r="A284" t="s">
        <v>1139</v>
      </c>
      <c r="B284" s="15" t="s">
        <v>125</v>
      </c>
      <c r="C284" s="15" t="s">
        <v>43</v>
      </c>
      <c r="D284" s="15" t="str">
        <f t="shared" si="4"/>
        <v>08075</v>
      </c>
      <c r="E284" t="s">
        <v>860</v>
      </c>
    </row>
    <row r="285" spans="1:5" x14ac:dyDescent="0.15">
      <c r="A285" t="s">
        <v>1139</v>
      </c>
      <c r="B285" s="15" t="s">
        <v>125</v>
      </c>
      <c r="C285" s="15" t="s">
        <v>44</v>
      </c>
      <c r="D285" s="15" t="str">
        <f t="shared" si="4"/>
        <v>08077</v>
      </c>
      <c r="E285" t="s">
        <v>1236</v>
      </c>
    </row>
    <row r="286" spans="1:5" x14ac:dyDescent="0.15">
      <c r="A286" t="s">
        <v>1139</v>
      </c>
      <c r="B286" s="15" t="s">
        <v>125</v>
      </c>
      <c r="C286" s="15" t="s">
        <v>45</v>
      </c>
      <c r="D286" s="15" t="str">
        <f t="shared" si="4"/>
        <v>08079</v>
      </c>
      <c r="E286" t="s">
        <v>1240</v>
      </c>
    </row>
    <row r="287" spans="1:5" x14ac:dyDescent="0.15">
      <c r="A287" t="s">
        <v>1139</v>
      </c>
      <c r="B287" s="15" t="s">
        <v>125</v>
      </c>
      <c r="C287" s="15" t="s">
        <v>46</v>
      </c>
      <c r="D287" s="15" t="str">
        <f t="shared" si="4"/>
        <v>08081</v>
      </c>
      <c r="E287" t="s">
        <v>1242</v>
      </c>
    </row>
    <row r="288" spans="1:5" x14ac:dyDescent="0.15">
      <c r="A288" t="s">
        <v>1139</v>
      </c>
      <c r="B288" s="15" t="s">
        <v>125</v>
      </c>
      <c r="C288" s="15" t="s">
        <v>47</v>
      </c>
      <c r="D288" s="15" t="str">
        <f t="shared" si="4"/>
        <v>08083</v>
      </c>
      <c r="E288" t="s">
        <v>1248</v>
      </c>
    </row>
    <row r="289" spans="1:5" x14ac:dyDescent="0.15">
      <c r="A289" t="s">
        <v>1139</v>
      </c>
      <c r="B289" s="15" t="s">
        <v>125</v>
      </c>
      <c r="C289" s="15" t="s">
        <v>48</v>
      </c>
      <c r="D289" s="15" t="str">
        <f t="shared" si="4"/>
        <v>08085</v>
      </c>
      <c r="E289" t="s">
        <v>1250</v>
      </c>
    </row>
    <row r="290" spans="1:5" x14ac:dyDescent="0.15">
      <c r="A290" t="s">
        <v>1139</v>
      </c>
      <c r="B290" s="15" t="s">
        <v>125</v>
      </c>
      <c r="C290" s="15" t="s">
        <v>49</v>
      </c>
      <c r="D290" s="15" t="str">
        <f t="shared" si="4"/>
        <v>08087</v>
      </c>
      <c r="E290" t="s">
        <v>648</v>
      </c>
    </row>
    <row r="291" spans="1:5" x14ac:dyDescent="0.15">
      <c r="A291" t="s">
        <v>1139</v>
      </c>
      <c r="B291" s="15" t="s">
        <v>125</v>
      </c>
      <c r="C291" s="15" t="s">
        <v>50</v>
      </c>
      <c r="D291" s="15" t="str">
        <f t="shared" si="4"/>
        <v>08089</v>
      </c>
      <c r="E291" t="s">
        <v>1257</v>
      </c>
    </row>
    <row r="292" spans="1:5" x14ac:dyDescent="0.15">
      <c r="A292" t="s">
        <v>1139</v>
      </c>
      <c r="B292" s="15" t="s">
        <v>125</v>
      </c>
      <c r="C292" s="15" t="s">
        <v>51</v>
      </c>
      <c r="D292" s="15" t="str">
        <f t="shared" si="4"/>
        <v>08091</v>
      </c>
      <c r="E292" t="s">
        <v>1259</v>
      </c>
    </row>
    <row r="293" spans="1:5" x14ac:dyDescent="0.15">
      <c r="A293" t="s">
        <v>1139</v>
      </c>
      <c r="B293" s="15" t="s">
        <v>125</v>
      </c>
      <c r="C293" s="15" t="s">
        <v>52</v>
      </c>
      <c r="D293" s="15" t="str">
        <f t="shared" si="4"/>
        <v>08093</v>
      </c>
      <c r="E293" t="s">
        <v>1261</v>
      </c>
    </row>
    <row r="294" spans="1:5" x14ac:dyDescent="0.15">
      <c r="A294" t="s">
        <v>1139</v>
      </c>
      <c r="B294" s="15" t="s">
        <v>125</v>
      </c>
      <c r="C294" s="15" t="s">
        <v>53</v>
      </c>
      <c r="D294" s="15" t="str">
        <f t="shared" si="4"/>
        <v>08095</v>
      </c>
      <c r="E294" t="s">
        <v>881</v>
      </c>
    </row>
    <row r="295" spans="1:5" x14ac:dyDescent="0.15">
      <c r="A295" t="s">
        <v>1139</v>
      </c>
      <c r="B295" s="15" t="s">
        <v>125</v>
      </c>
      <c r="C295" s="15" t="s">
        <v>54</v>
      </c>
      <c r="D295" s="15" t="str">
        <f t="shared" si="4"/>
        <v>08097</v>
      </c>
      <c r="E295" t="s">
        <v>1264</v>
      </c>
    </row>
    <row r="296" spans="1:5" x14ac:dyDescent="0.15">
      <c r="A296" t="s">
        <v>1139</v>
      </c>
      <c r="B296" s="15" t="s">
        <v>125</v>
      </c>
      <c r="C296" s="15" t="s">
        <v>55</v>
      </c>
      <c r="D296" s="15" t="str">
        <f t="shared" si="4"/>
        <v>08099</v>
      </c>
      <c r="E296" t="s">
        <v>1266</v>
      </c>
    </row>
    <row r="297" spans="1:5" x14ac:dyDescent="0.15">
      <c r="A297" t="s">
        <v>1139</v>
      </c>
      <c r="B297" s="15" t="s">
        <v>125</v>
      </c>
      <c r="C297" s="15" t="s">
        <v>56</v>
      </c>
      <c r="D297" s="15" t="str">
        <f t="shared" si="4"/>
        <v>08101</v>
      </c>
      <c r="E297" t="s">
        <v>1268</v>
      </c>
    </row>
    <row r="298" spans="1:5" x14ac:dyDescent="0.15">
      <c r="A298" t="s">
        <v>1139</v>
      </c>
      <c r="B298" s="15" t="s">
        <v>125</v>
      </c>
      <c r="C298" s="15" t="s">
        <v>57</v>
      </c>
      <c r="D298" s="15" t="str">
        <f t="shared" si="4"/>
        <v>08103</v>
      </c>
      <c r="E298" t="s">
        <v>1272</v>
      </c>
    </row>
    <row r="299" spans="1:5" x14ac:dyDescent="0.15">
      <c r="A299" t="s">
        <v>1139</v>
      </c>
      <c r="B299" s="15" t="s">
        <v>125</v>
      </c>
      <c r="C299" s="15" t="s">
        <v>58</v>
      </c>
      <c r="D299" s="15" t="str">
        <f t="shared" si="4"/>
        <v>08105</v>
      </c>
      <c r="E299" t="s">
        <v>1274</v>
      </c>
    </row>
    <row r="300" spans="1:5" x14ac:dyDescent="0.15">
      <c r="A300" t="s">
        <v>1139</v>
      </c>
      <c r="B300" s="15" t="s">
        <v>125</v>
      </c>
      <c r="C300" s="15" t="s">
        <v>59</v>
      </c>
      <c r="D300" s="15" t="str">
        <f t="shared" si="4"/>
        <v>08107</v>
      </c>
      <c r="E300" t="s">
        <v>1276</v>
      </c>
    </row>
    <row r="301" spans="1:5" x14ac:dyDescent="0.15">
      <c r="A301" t="s">
        <v>1139</v>
      </c>
      <c r="B301" s="15" t="s">
        <v>125</v>
      </c>
      <c r="C301" s="15" t="s">
        <v>60</v>
      </c>
      <c r="D301" s="15" t="str">
        <f t="shared" si="4"/>
        <v>08109</v>
      </c>
      <c r="E301" t="s">
        <v>1280</v>
      </c>
    </row>
    <row r="302" spans="1:5" x14ac:dyDescent="0.15">
      <c r="A302" t="s">
        <v>1139</v>
      </c>
      <c r="B302" s="15" t="s">
        <v>125</v>
      </c>
      <c r="C302" s="15" t="s">
        <v>61</v>
      </c>
      <c r="D302" s="15" t="str">
        <f t="shared" si="4"/>
        <v>08111</v>
      </c>
      <c r="E302" t="s">
        <v>1282</v>
      </c>
    </row>
    <row r="303" spans="1:5" x14ac:dyDescent="0.15">
      <c r="A303" t="s">
        <v>1139</v>
      </c>
      <c r="B303" s="15" t="s">
        <v>125</v>
      </c>
      <c r="C303" s="15" t="s">
        <v>62</v>
      </c>
      <c r="D303" s="15" t="str">
        <f t="shared" si="4"/>
        <v>08113</v>
      </c>
      <c r="E303" t="s">
        <v>1284</v>
      </c>
    </row>
    <row r="304" spans="1:5" x14ac:dyDescent="0.15">
      <c r="A304" t="s">
        <v>1139</v>
      </c>
      <c r="B304" s="15" t="s">
        <v>125</v>
      </c>
      <c r="C304" s="15" t="s">
        <v>63</v>
      </c>
      <c r="D304" s="15" t="str">
        <f t="shared" si="4"/>
        <v>08115</v>
      </c>
      <c r="E304" t="s">
        <v>1286</v>
      </c>
    </row>
    <row r="305" spans="1:5" x14ac:dyDescent="0.15">
      <c r="A305" t="s">
        <v>1139</v>
      </c>
      <c r="B305" s="15" t="s">
        <v>125</v>
      </c>
      <c r="C305" s="15" t="s">
        <v>64</v>
      </c>
      <c r="D305" s="15" t="str">
        <f t="shared" si="4"/>
        <v>08117</v>
      </c>
      <c r="E305" t="s">
        <v>1288</v>
      </c>
    </row>
    <row r="306" spans="1:5" x14ac:dyDescent="0.15">
      <c r="A306" t="s">
        <v>1139</v>
      </c>
      <c r="B306" s="15" t="s">
        <v>125</v>
      </c>
      <c r="C306" s="15" t="s">
        <v>65</v>
      </c>
      <c r="D306" s="15" t="str">
        <f t="shared" si="4"/>
        <v>08119</v>
      </c>
      <c r="E306" t="s">
        <v>1292</v>
      </c>
    </row>
    <row r="307" spans="1:5" x14ac:dyDescent="0.15">
      <c r="A307" t="s">
        <v>1139</v>
      </c>
      <c r="B307" s="15" t="s">
        <v>125</v>
      </c>
      <c r="C307" s="15" t="s">
        <v>66</v>
      </c>
      <c r="D307" s="15" t="str">
        <f t="shared" si="4"/>
        <v>08121</v>
      </c>
      <c r="E307" t="s">
        <v>680</v>
      </c>
    </row>
    <row r="308" spans="1:5" x14ac:dyDescent="0.15">
      <c r="A308" t="s">
        <v>1139</v>
      </c>
      <c r="B308" s="15" t="s">
        <v>125</v>
      </c>
      <c r="C308" s="15" t="s">
        <v>67</v>
      </c>
      <c r="D308" s="15" t="str">
        <f t="shared" si="4"/>
        <v>08123</v>
      </c>
      <c r="E308" t="s">
        <v>1295</v>
      </c>
    </row>
    <row r="309" spans="1:5" x14ac:dyDescent="0.15">
      <c r="A309" t="s">
        <v>1139</v>
      </c>
      <c r="B309" s="15" t="s">
        <v>125</v>
      </c>
      <c r="C309" s="15" t="s">
        <v>68</v>
      </c>
      <c r="D309" s="15" t="str">
        <f t="shared" si="4"/>
        <v>08125</v>
      </c>
      <c r="E309" t="s">
        <v>741</v>
      </c>
    </row>
    <row r="310" spans="1:5" x14ac:dyDescent="0.15">
      <c r="A310" t="s">
        <v>1300</v>
      </c>
      <c r="B310" s="15" t="s">
        <v>128</v>
      </c>
      <c r="C310" s="15" t="s">
        <v>6</v>
      </c>
      <c r="D310" s="15" t="str">
        <f t="shared" si="4"/>
        <v>09001</v>
      </c>
      <c r="E310" t="s">
        <v>1301</v>
      </c>
    </row>
    <row r="311" spans="1:5" x14ac:dyDescent="0.15">
      <c r="A311" t="s">
        <v>1300</v>
      </c>
      <c r="B311" s="15" t="s">
        <v>128</v>
      </c>
      <c r="C311" s="15" t="s">
        <v>7</v>
      </c>
      <c r="D311" s="15" t="str">
        <f t="shared" si="4"/>
        <v>09003</v>
      </c>
      <c r="E311" t="s">
        <v>1307</v>
      </c>
    </row>
    <row r="312" spans="1:5" x14ac:dyDescent="0.15">
      <c r="A312" t="s">
        <v>1300</v>
      </c>
      <c r="B312" s="15" t="s">
        <v>128</v>
      </c>
      <c r="C312" s="15" t="s">
        <v>8</v>
      </c>
      <c r="D312" s="15" t="str">
        <f t="shared" si="4"/>
        <v>09005</v>
      </c>
      <c r="E312" t="s">
        <v>1313</v>
      </c>
    </row>
    <row r="313" spans="1:5" x14ac:dyDescent="0.15">
      <c r="A313" t="s">
        <v>1300</v>
      </c>
      <c r="B313" s="15" t="s">
        <v>128</v>
      </c>
      <c r="C313" s="15" t="s">
        <v>9</v>
      </c>
      <c r="D313" s="15" t="str">
        <f t="shared" si="4"/>
        <v>09007</v>
      </c>
      <c r="E313" t="s">
        <v>1317</v>
      </c>
    </row>
    <row r="314" spans="1:5" x14ac:dyDescent="0.15">
      <c r="A314" t="s">
        <v>1300</v>
      </c>
      <c r="B314" s="15" t="s">
        <v>128</v>
      </c>
      <c r="C314" s="15" t="s">
        <v>10</v>
      </c>
      <c r="D314" s="15" t="str">
        <f t="shared" si="4"/>
        <v>09009</v>
      </c>
      <c r="E314" t="s">
        <v>1319</v>
      </c>
    </row>
    <row r="315" spans="1:5" x14ac:dyDescent="0.15">
      <c r="A315" t="s">
        <v>1300</v>
      </c>
      <c r="B315" s="15" t="s">
        <v>128</v>
      </c>
      <c r="C315" s="15" t="s">
        <v>11</v>
      </c>
      <c r="D315" s="15" t="str">
        <f t="shared" si="4"/>
        <v>09011</v>
      </c>
      <c r="E315" t="s">
        <v>1323</v>
      </c>
    </row>
    <row r="316" spans="1:5" x14ac:dyDescent="0.15">
      <c r="A316" t="s">
        <v>1300</v>
      </c>
      <c r="B316" s="15" t="s">
        <v>128</v>
      </c>
      <c r="C316" s="15" t="s">
        <v>12</v>
      </c>
      <c r="D316" s="15" t="str">
        <f t="shared" si="4"/>
        <v>09013</v>
      </c>
      <c r="E316" t="s">
        <v>1327</v>
      </c>
    </row>
    <row r="317" spans="1:5" x14ac:dyDescent="0.15">
      <c r="A317" t="s">
        <v>1300</v>
      </c>
      <c r="B317" s="15" t="s">
        <v>128</v>
      </c>
      <c r="C317" s="15" t="s">
        <v>13</v>
      </c>
      <c r="D317" s="15" t="str">
        <f t="shared" si="4"/>
        <v>09015</v>
      </c>
      <c r="E317" t="s">
        <v>1329</v>
      </c>
    </row>
    <row r="318" spans="1:5" x14ac:dyDescent="0.15">
      <c r="A318" t="s">
        <v>1335</v>
      </c>
      <c r="B318" s="15" t="s">
        <v>130</v>
      </c>
      <c r="C318" s="15" t="s">
        <v>6</v>
      </c>
      <c r="D318" s="15" t="str">
        <f t="shared" si="4"/>
        <v>10001</v>
      </c>
      <c r="E318" t="s">
        <v>1336</v>
      </c>
    </row>
    <row r="319" spans="1:5" x14ac:dyDescent="0.15">
      <c r="A319" t="s">
        <v>1335</v>
      </c>
      <c r="B319" s="15" t="s">
        <v>130</v>
      </c>
      <c r="C319" s="15" t="s">
        <v>7</v>
      </c>
      <c r="D319" s="15" t="str">
        <f t="shared" si="4"/>
        <v>10003</v>
      </c>
      <c r="E319" t="s">
        <v>1342</v>
      </c>
    </row>
    <row r="320" spans="1:5" x14ac:dyDescent="0.15">
      <c r="A320" t="s">
        <v>1335</v>
      </c>
      <c r="B320" s="15" t="s">
        <v>130</v>
      </c>
      <c r="C320" s="15" t="s">
        <v>8</v>
      </c>
      <c r="D320" s="15" t="str">
        <f t="shared" si="4"/>
        <v>10005</v>
      </c>
      <c r="E320" t="s">
        <v>1348</v>
      </c>
    </row>
    <row r="321" spans="1:5" x14ac:dyDescent="0.15">
      <c r="A321" t="s">
        <v>1352</v>
      </c>
      <c r="B321" s="15" t="s">
        <v>132</v>
      </c>
      <c r="C321" s="15" t="s">
        <v>6</v>
      </c>
      <c r="D321" s="15" t="str">
        <f t="shared" si="4"/>
        <v>11001</v>
      </c>
      <c r="E321" t="s">
        <v>131</v>
      </c>
    </row>
    <row r="322" spans="1:5" x14ac:dyDescent="0.15">
      <c r="A322" t="s">
        <v>1359</v>
      </c>
      <c r="B322" s="15" t="s">
        <v>134</v>
      </c>
      <c r="C322" s="15" t="s">
        <v>6</v>
      </c>
      <c r="D322" s="15" t="str">
        <f t="shared" si="4"/>
        <v>12001</v>
      </c>
      <c r="E322" t="s">
        <v>1360</v>
      </c>
    </row>
    <row r="323" spans="1:5" x14ac:dyDescent="0.15">
      <c r="A323" t="s">
        <v>1359</v>
      </c>
      <c r="B323" s="15" t="s">
        <v>134</v>
      </c>
      <c r="C323" s="15" t="s">
        <v>7</v>
      </c>
      <c r="D323" s="15" t="str">
        <f t="shared" ref="D323:D386" si="5">B323&amp;C323</f>
        <v>12003</v>
      </c>
      <c r="E323" t="s">
        <v>1366</v>
      </c>
    </row>
    <row r="324" spans="1:5" x14ac:dyDescent="0.15">
      <c r="A324" t="s">
        <v>1359</v>
      </c>
      <c r="B324" s="15" t="s">
        <v>134</v>
      </c>
      <c r="C324" s="15" t="s">
        <v>8</v>
      </c>
      <c r="D324" s="15" t="str">
        <f t="shared" si="5"/>
        <v>12005</v>
      </c>
      <c r="E324" t="s">
        <v>1372</v>
      </c>
    </row>
    <row r="325" spans="1:5" x14ac:dyDescent="0.15">
      <c r="A325" t="s">
        <v>1359</v>
      </c>
      <c r="B325" s="15" t="s">
        <v>134</v>
      </c>
      <c r="C325" s="15" t="s">
        <v>9</v>
      </c>
      <c r="D325" s="15" t="str">
        <f t="shared" si="5"/>
        <v>12007</v>
      </c>
      <c r="E325" t="s">
        <v>1376</v>
      </c>
    </row>
    <row r="326" spans="1:5" x14ac:dyDescent="0.15">
      <c r="A326" t="s">
        <v>1359</v>
      </c>
      <c r="B326" s="15" t="s">
        <v>134</v>
      </c>
      <c r="C326" s="15" t="s">
        <v>10</v>
      </c>
      <c r="D326" s="15" t="str">
        <f t="shared" si="5"/>
        <v>12009</v>
      </c>
      <c r="E326" t="s">
        <v>1378</v>
      </c>
    </row>
    <row r="327" spans="1:5" x14ac:dyDescent="0.15">
      <c r="A327" t="s">
        <v>1359</v>
      </c>
      <c r="B327" s="15" t="s">
        <v>134</v>
      </c>
      <c r="C327" s="15" t="s">
        <v>11</v>
      </c>
      <c r="D327" s="15" t="str">
        <f t="shared" si="5"/>
        <v>12011</v>
      </c>
      <c r="E327" t="s">
        <v>1382</v>
      </c>
    </row>
    <row r="328" spans="1:5" x14ac:dyDescent="0.15">
      <c r="A328" t="s">
        <v>1359</v>
      </c>
      <c r="B328" s="15" t="s">
        <v>134</v>
      </c>
      <c r="C328" s="15" t="s">
        <v>12</v>
      </c>
      <c r="D328" s="15" t="str">
        <f t="shared" si="5"/>
        <v>12013</v>
      </c>
      <c r="E328" t="s">
        <v>513</v>
      </c>
    </row>
    <row r="329" spans="1:5" x14ac:dyDescent="0.15">
      <c r="A329" t="s">
        <v>1359</v>
      </c>
      <c r="B329" s="15" t="s">
        <v>134</v>
      </c>
      <c r="C329" s="15" t="s">
        <v>13</v>
      </c>
      <c r="D329" s="15" t="str">
        <f t="shared" si="5"/>
        <v>12015</v>
      </c>
      <c r="E329" t="s">
        <v>1391</v>
      </c>
    </row>
    <row r="330" spans="1:5" x14ac:dyDescent="0.15">
      <c r="A330" t="s">
        <v>1359</v>
      </c>
      <c r="B330" s="15" t="s">
        <v>134</v>
      </c>
      <c r="C330" s="15" t="s">
        <v>14</v>
      </c>
      <c r="D330" s="15" t="str">
        <f t="shared" si="5"/>
        <v>12017</v>
      </c>
      <c r="E330" t="s">
        <v>1397</v>
      </c>
    </row>
    <row r="331" spans="1:5" x14ac:dyDescent="0.15">
      <c r="A331" t="s">
        <v>1359</v>
      </c>
      <c r="B331" s="15" t="s">
        <v>134</v>
      </c>
      <c r="C331" s="15" t="s">
        <v>15</v>
      </c>
      <c r="D331" s="15" t="str">
        <f t="shared" si="5"/>
        <v>12019</v>
      </c>
      <c r="E331" t="s">
        <v>531</v>
      </c>
    </row>
    <row r="332" spans="1:5" x14ac:dyDescent="0.15">
      <c r="A332" t="s">
        <v>1359</v>
      </c>
      <c r="B332" s="15" t="s">
        <v>134</v>
      </c>
      <c r="C332" s="15" t="s">
        <v>16</v>
      </c>
      <c r="D332" s="15" t="str">
        <f t="shared" si="5"/>
        <v>12021</v>
      </c>
      <c r="E332" t="s">
        <v>1402</v>
      </c>
    </row>
    <row r="333" spans="1:5" x14ac:dyDescent="0.15">
      <c r="A333" t="s">
        <v>1359</v>
      </c>
      <c r="B333" s="15" t="s">
        <v>134</v>
      </c>
      <c r="C333" s="15" t="s">
        <v>17</v>
      </c>
      <c r="D333" s="15" t="str">
        <f t="shared" si="5"/>
        <v>12023</v>
      </c>
      <c r="E333" t="s">
        <v>783</v>
      </c>
    </row>
    <row r="334" spans="1:5" x14ac:dyDescent="0.15">
      <c r="A334" t="s">
        <v>1359</v>
      </c>
      <c r="B334" s="15" t="s">
        <v>134</v>
      </c>
      <c r="C334" s="15" t="s">
        <v>19</v>
      </c>
      <c r="D334" s="15" t="str">
        <f t="shared" si="5"/>
        <v>12027</v>
      </c>
      <c r="E334" t="s">
        <v>1411</v>
      </c>
    </row>
    <row r="335" spans="1:5" x14ac:dyDescent="0.15">
      <c r="A335" t="s">
        <v>1359</v>
      </c>
      <c r="B335" s="15" t="s">
        <v>134</v>
      </c>
      <c r="C335" s="15" t="s">
        <v>20</v>
      </c>
      <c r="D335" s="15" t="str">
        <f t="shared" si="5"/>
        <v>12029</v>
      </c>
      <c r="E335" t="s">
        <v>1415</v>
      </c>
    </row>
    <row r="336" spans="1:5" x14ac:dyDescent="0.15">
      <c r="A336" t="s">
        <v>1359</v>
      </c>
      <c r="B336" s="15" t="s">
        <v>134</v>
      </c>
      <c r="C336" s="15" t="s">
        <v>21</v>
      </c>
      <c r="D336" s="15" t="str">
        <f t="shared" si="5"/>
        <v>12031</v>
      </c>
      <c r="E336" t="s">
        <v>1417</v>
      </c>
    </row>
    <row r="337" spans="1:5" x14ac:dyDescent="0.15">
      <c r="A337" t="s">
        <v>1359</v>
      </c>
      <c r="B337" s="15" t="s">
        <v>134</v>
      </c>
      <c r="C337" s="15" t="s">
        <v>22</v>
      </c>
      <c r="D337" s="15" t="str">
        <f t="shared" si="5"/>
        <v>12033</v>
      </c>
      <c r="E337" t="s">
        <v>574</v>
      </c>
    </row>
    <row r="338" spans="1:5" x14ac:dyDescent="0.15">
      <c r="A338" t="s">
        <v>1359</v>
      </c>
      <c r="B338" s="15" t="s">
        <v>134</v>
      </c>
      <c r="C338" s="15" t="s">
        <v>23</v>
      </c>
      <c r="D338" s="15" t="str">
        <f t="shared" si="5"/>
        <v>12035</v>
      </c>
      <c r="E338" t="s">
        <v>1422</v>
      </c>
    </row>
    <row r="339" spans="1:5" x14ac:dyDescent="0.15">
      <c r="A339" t="s">
        <v>1359</v>
      </c>
      <c r="B339" s="15" t="s">
        <v>134</v>
      </c>
      <c r="C339" s="15" t="s">
        <v>24</v>
      </c>
      <c r="D339" s="15" t="str">
        <f t="shared" si="5"/>
        <v>12037</v>
      </c>
      <c r="E339" t="s">
        <v>586</v>
      </c>
    </row>
    <row r="340" spans="1:5" x14ac:dyDescent="0.15">
      <c r="A340" t="s">
        <v>1359</v>
      </c>
      <c r="B340" s="15" t="s">
        <v>134</v>
      </c>
      <c r="C340" s="15" t="s">
        <v>25</v>
      </c>
      <c r="D340" s="15" t="str">
        <f t="shared" si="5"/>
        <v>12039</v>
      </c>
      <c r="E340" t="s">
        <v>1429</v>
      </c>
    </row>
    <row r="341" spans="1:5" x14ac:dyDescent="0.15">
      <c r="A341" t="s">
        <v>1359</v>
      </c>
      <c r="B341" s="15" t="s">
        <v>134</v>
      </c>
      <c r="C341" s="15" t="s">
        <v>26</v>
      </c>
      <c r="D341" s="15" t="str">
        <f t="shared" si="5"/>
        <v>12041</v>
      </c>
      <c r="E341" t="s">
        <v>1435</v>
      </c>
    </row>
    <row r="342" spans="1:5" x14ac:dyDescent="0.15">
      <c r="A342" t="s">
        <v>1359</v>
      </c>
      <c r="B342" s="15" t="s">
        <v>134</v>
      </c>
      <c r="C342" s="15" t="s">
        <v>27</v>
      </c>
      <c r="D342" s="15" t="str">
        <f t="shared" si="5"/>
        <v>12043</v>
      </c>
      <c r="E342" t="s">
        <v>1437</v>
      </c>
    </row>
    <row r="343" spans="1:5" x14ac:dyDescent="0.15">
      <c r="A343" t="s">
        <v>1359</v>
      </c>
      <c r="B343" s="15" t="s">
        <v>134</v>
      </c>
      <c r="C343" s="15" t="s">
        <v>28</v>
      </c>
      <c r="D343" s="15" t="str">
        <f t="shared" si="5"/>
        <v>12045</v>
      </c>
      <c r="E343" t="s">
        <v>1439</v>
      </c>
    </row>
    <row r="344" spans="1:5" x14ac:dyDescent="0.15">
      <c r="A344" t="s">
        <v>1359</v>
      </c>
      <c r="B344" s="15" t="s">
        <v>134</v>
      </c>
      <c r="C344" s="15" t="s">
        <v>29</v>
      </c>
      <c r="D344" s="15" t="str">
        <f t="shared" si="5"/>
        <v>12047</v>
      </c>
      <c r="E344" t="s">
        <v>1441</v>
      </c>
    </row>
    <row r="345" spans="1:5" x14ac:dyDescent="0.15">
      <c r="A345" t="s">
        <v>1359</v>
      </c>
      <c r="B345" s="15" t="s">
        <v>134</v>
      </c>
      <c r="C345" s="15" t="s">
        <v>30</v>
      </c>
      <c r="D345" s="15" t="str">
        <f t="shared" si="5"/>
        <v>12049</v>
      </c>
      <c r="E345" t="s">
        <v>1443</v>
      </c>
    </row>
    <row r="346" spans="1:5" x14ac:dyDescent="0.15">
      <c r="A346" t="s">
        <v>1359</v>
      </c>
      <c r="B346" s="15" t="s">
        <v>134</v>
      </c>
      <c r="C346" s="15" t="s">
        <v>31</v>
      </c>
      <c r="D346" s="15" t="str">
        <f t="shared" si="5"/>
        <v>12051</v>
      </c>
      <c r="E346" t="s">
        <v>1447</v>
      </c>
    </row>
    <row r="347" spans="1:5" x14ac:dyDescent="0.15">
      <c r="A347" t="s">
        <v>1359</v>
      </c>
      <c r="B347" s="15" t="s">
        <v>134</v>
      </c>
      <c r="C347" s="15" t="s">
        <v>32</v>
      </c>
      <c r="D347" s="15" t="str">
        <f t="shared" si="5"/>
        <v>12053</v>
      </c>
      <c r="E347" t="s">
        <v>1451</v>
      </c>
    </row>
    <row r="348" spans="1:5" x14ac:dyDescent="0.15">
      <c r="A348" t="s">
        <v>1359</v>
      </c>
      <c r="B348" s="15" t="s">
        <v>134</v>
      </c>
      <c r="C348" s="15" t="s">
        <v>33</v>
      </c>
      <c r="D348" s="15" t="str">
        <f t="shared" si="5"/>
        <v>12055</v>
      </c>
      <c r="E348" t="s">
        <v>1455</v>
      </c>
    </row>
    <row r="349" spans="1:5" x14ac:dyDescent="0.15">
      <c r="A349" t="s">
        <v>1359</v>
      </c>
      <c r="B349" s="15" t="s">
        <v>134</v>
      </c>
      <c r="C349" s="15" t="s">
        <v>34</v>
      </c>
      <c r="D349" s="15" t="str">
        <f t="shared" si="5"/>
        <v>12057</v>
      </c>
      <c r="E349" t="s">
        <v>1459</v>
      </c>
    </row>
    <row r="350" spans="1:5" x14ac:dyDescent="0.15">
      <c r="A350" t="s">
        <v>1359</v>
      </c>
      <c r="B350" s="15" t="s">
        <v>134</v>
      </c>
      <c r="C350" s="15" t="s">
        <v>35</v>
      </c>
      <c r="D350" s="15" t="str">
        <f t="shared" si="5"/>
        <v>12059</v>
      </c>
      <c r="E350" t="s">
        <v>1461</v>
      </c>
    </row>
    <row r="351" spans="1:5" x14ac:dyDescent="0.15">
      <c r="A351" t="s">
        <v>1359</v>
      </c>
      <c r="B351" s="15" t="s">
        <v>134</v>
      </c>
      <c r="C351" s="15" t="s">
        <v>36</v>
      </c>
      <c r="D351" s="15" t="str">
        <f t="shared" si="5"/>
        <v>12061</v>
      </c>
      <c r="E351" t="s">
        <v>1463</v>
      </c>
    </row>
    <row r="352" spans="1:5" x14ac:dyDescent="0.15">
      <c r="A352" t="s">
        <v>1359</v>
      </c>
      <c r="B352" s="15" t="s">
        <v>134</v>
      </c>
      <c r="C352" s="15" t="s">
        <v>37</v>
      </c>
      <c r="D352" s="15" t="str">
        <f t="shared" si="5"/>
        <v>12063</v>
      </c>
      <c r="E352" t="s">
        <v>602</v>
      </c>
    </row>
    <row r="353" spans="1:5" x14ac:dyDescent="0.15">
      <c r="A353" t="s">
        <v>1359</v>
      </c>
      <c r="B353" s="15" t="s">
        <v>134</v>
      </c>
      <c r="C353" s="15" t="s">
        <v>38</v>
      </c>
      <c r="D353" s="15" t="str">
        <f t="shared" si="5"/>
        <v>12065</v>
      </c>
      <c r="E353" t="s">
        <v>608</v>
      </c>
    </row>
    <row r="354" spans="1:5" x14ac:dyDescent="0.15">
      <c r="A354" t="s">
        <v>1359</v>
      </c>
      <c r="B354" s="15" t="s">
        <v>134</v>
      </c>
      <c r="C354" s="15" t="s">
        <v>39</v>
      </c>
      <c r="D354" s="15" t="str">
        <f t="shared" si="5"/>
        <v>12067</v>
      </c>
      <c r="E354" t="s">
        <v>850</v>
      </c>
    </row>
    <row r="355" spans="1:5" x14ac:dyDescent="0.15">
      <c r="A355" t="s">
        <v>1359</v>
      </c>
      <c r="B355" s="15" t="s">
        <v>134</v>
      </c>
      <c r="C355" s="15" t="s">
        <v>40</v>
      </c>
      <c r="D355" s="15" t="str">
        <f t="shared" si="5"/>
        <v>12069</v>
      </c>
      <c r="E355" t="s">
        <v>993</v>
      </c>
    </row>
    <row r="356" spans="1:5" x14ac:dyDescent="0.15">
      <c r="A356" t="s">
        <v>1359</v>
      </c>
      <c r="B356" s="15" t="s">
        <v>134</v>
      </c>
      <c r="C356" s="15" t="s">
        <v>41</v>
      </c>
      <c r="D356" s="15" t="str">
        <f t="shared" si="5"/>
        <v>12071</v>
      </c>
      <c r="E356" t="s">
        <v>618</v>
      </c>
    </row>
    <row r="357" spans="1:5" x14ac:dyDescent="0.15">
      <c r="A357" t="s">
        <v>1359</v>
      </c>
      <c r="B357" s="15" t="s">
        <v>134</v>
      </c>
      <c r="C357" s="15" t="s">
        <v>42</v>
      </c>
      <c r="D357" s="15" t="str">
        <f t="shared" si="5"/>
        <v>12073</v>
      </c>
      <c r="E357" t="s">
        <v>1476</v>
      </c>
    </row>
    <row r="358" spans="1:5" x14ac:dyDescent="0.15">
      <c r="A358" t="s">
        <v>1359</v>
      </c>
      <c r="B358" s="15" t="s">
        <v>134</v>
      </c>
      <c r="C358" s="15" t="s">
        <v>43</v>
      </c>
      <c r="D358" s="15" t="str">
        <f t="shared" si="5"/>
        <v>12075</v>
      </c>
      <c r="E358" t="s">
        <v>1478</v>
      </c>
    </row>
    <row r="359" spans="1:5" x14ac:dyDescent="0.15">
      <c r="A359" t="s">
        <v>1359</v>
      </c>
      <c r="B359" s="15" t="s">
        <v>134</v>
      </c>
      <c r="C359" s="15" t="s">
        <v>44</v>
      </c>
      <c r="D359" s="15" t="str">
        <f t="shared" si="5"/>
        <v>12077</v>
      </c>
      <c r="E359" t="s">
        <v>1480</v>
      </c>
    </row>
    <row r="360" spans="1:5" x14ac:dyDescent="0.15">
      <c r="A360" t="s">
        <v>1359</v>
      </c>
      <c r="B360" s="15" t="s">
        <v>134</v>
      </c>
      <c r="C360" s="15" t="s">
        <v>45</v>
      </c>
      <c r="D360" s="15" t="str">
        <f t="shared" si="5"/>
        <v>12079</v>
      </c>
      <c r="E360" t="s">
        <v>630</v>
      </c>
    </row>
    <row r="361" spans="1:5" x14ac:dyDescent="0.15">
      <c r="A361" t="s">
        <v>1359</v>
      </c>
      <c r="B361" s="15" t="s">
        <v>134</v>
      </c>
      <c r="C361" s="15" t="s">
        <v>46</v>
      </c>
      <c r="D361" s="15" t="str">
        <f t="shared" si="5"/>
        <v>12081</v>
      </c>
      <c r="E361" t="s">
        <v>1483</v>
      </c>
    </row>
    <row r="362" spans="1:5" x14ac:dyDescent="0.15">
      <c r="A362" t="s">
        <v>1359</v>
      </c>
      <c r="B362" s="15" t="s">
        <v>134</v>
      </c>
      <c r="C362" s="15" t="s">
        <v>47</v>
      </c>
      <c r="D362" s="15" t="str">
        <f t="shared" si="5"/>
        <v>12083</v>
      </c>
      <c r="E362" t="s">
        <v>634</v>
      </c>
    </row>
    <row r="363" spans="1:5" x14ac:dyDescent="0.15">
      <c r="A363" t="s">
        <v>1359</v>
      </c>
      <c r="B363" s="15" t="s">
        <v>134</v>
      </c>
      <c r="C363" s="15" t="s">
        <v>48</v>
      </c>
      <c r="D363" s="15" t="str">
        <f t="shared" si="5"/>
        <v>12085</v>
      </c>
      <c r="E363" t="s">
        <v>1490</v>
      </c>
    </row>
    <row r="364" spans="1:5" x14ac:dyDescent="0.15">
      <c r="A364" t="s">
        <v>1359</v>
      </c>
      <c r="B364" s="15" t="s">
        <v>134</v>
      </c>
      <c r="C364" s="15" t="s">
        <v>135</v>
      </c>
      <c r="D364" s="15" t="str">
        <f t="shared" si="5"/>
        <v>12086</v>
      </c>
      <c r="E364" t="s">
        <v>1494</v>
      </c>
    </row>
    <row r="365" spans="1:5" x14ac:dyDescent="0.15">
      <c r="A365" t="s">
        <v>1359</v>
      </c>
      <c r="B365" s="15" t="s">
        <v>134</v>
      </c>
      <c r="C365" s="15" t="s">
        <v>49</v>
      </c>
      <c r="D365" s="15" t="str">
        <f t="shared" si="5"/>
        <v>12087</v>
      </c>
      <c r="E365" t="s">
        <v>644</v>
      </c>
    </row>
    <row r="366" spans="1:5" x14ac:dyDescent="0.15">
      <c r="A366" t="s">
        <v>1359</v>
      </c>
      <c r="B366" s="15" t="s">
        <v>134</v>
      </c>
      <c r="C366" s="15" t="s">
        <v>50</v>
      </c>
      <c r="D366" s="15" t="str">
        <f t="shared" si="5"/>
        <v>12089</v>
      </c>
      <c r="E366" t="s">
        <v>1501</v>
      </c>
    </row>
    <row r="367" spans="1:5" x14ac:dyDescent="0.15">
      <c r="A367" t="s">
        <v>1359</v>
      </c>
      <c r="B367" s="15" t="s">
        <v>134</v>
      </c>
      <c r="C367" s="15" t="s">
        <v>51</v>
      </c>
      <c r="D367" s="15" t="str">
        <f t="shared" si="5"/>
        <v>12091</v>
      </c>
      <c r="E367" t="s">
        <v>1503</v>
      </c>
    </row>
    <row r="368" spans="1:5" x14ac:dyDescent="0.15">
      <c r="A368" t="s">
        <v>1359</v>
      </c>
      <c r="B368" s="15" t="s">
        <v>134</v>
      </c>
      <c r="C368" s="15" t="s">
        <v>52</v>
      </c>
      <c r="D368" s="15" t="str">
        <f t="shared" si="5"/>
        <v>12093</v>
      </c>
      <c r="E368" t="s">
        <v>1507</v>
      </c>
    </row>
    <row r="369" spans="1:5" x14ac:dyDescent="0.15">
      <c r="A369" t="s">
        <v>1359</v>
      </c>
      <c r="B369" s="15" t="s">
        <v>134</v>
      </c>
      <c r="C369" s="15" t="s">
        <v>53</v>
      </c>
      <c r="D369" s="15" t="str">
        <f t="shared" si="5"/>
        <v>12095</v>
      </c>
      <c r="E369" t="s">
        <v>1044</v>
      </c>
    </row>
    <row r="370" spans="1:5" x14ac:dyDescent="0.15">
      <c r="A370" t="s">
        <v>1359</v>
      </c>
      <c r="B370" s="15" t="s">
        <v>134</v>
      </c>
      <c r="C370" s="15" t="s">
        <v>54</v>
      </c>
      <c r="D370" s="15" t="str">
        <f t="shared" si="5"/>
        <v>12097</v>
      </c>
      <c r="E370" t="s">
        <v>1512</v>
      </c>
    </row>
    <row r="371" spans="1:5" x14ac:dyDescent="0.15">
      <c r="A371" t="s">
        <v>1359</v>
      </c>
      <c r="B371" s="15" t="s">
        <v>134</v>
      </c>
      <c r="C371" s="15" t="s">
        <v>55</v>
      </c>
      <c r="D371" s="15" t="str">
        <f t="shared" si="5"/>
        <v>12099</v>
      </c>
      <c r="E371" t="s">
        <v>1514</v>
      </c>
    </row>
    <row r="372" spans="1:5" x14ac:dyDescent="0.15">
      <c r="A372" t="s">
        <v>1359</v>
      </c>
      <c r="B372" s="15" t="s">
        <v>134</v>
      </c>
      <c r="C372" s="15" t="s">
        <v>56</v>
      </c>
      <c r="D372" s="15" t="str">
        <f t="shared" si="5"/>
        <v>12101</v>
      </c>
      <c r="E372" t="s">
        <v>1518</v>
      </c>
    </row>
    <row r="373" spans="1:5" x14ac:dyDescent="0.15">
      <c r="A373" t="s">
        <v>1359</v>
      </c>
      <c r="B373" s="15" t="s">
        <v>134</v>
      </c>
      <c r="C373" s="15" t="s">
        <v>57</v>
      </c>
      <c r="D373" s="15" t="str">
        <f t="shared" si="5"/>
        <v>12103</v>
      </c>
      <c r="E373" t="s">
        <v>1520</v>
      </c>
    </row>
    <row r="374" spans="1:5" x14ac:dyDescent="0.15">
      <c r="A374" t="s">
        <v>1359</v>
      </c>
      <c r="B374" s="15" t="s">
        <v>134</v>
      </c>
      <c r="C374" s="15" t="s">
        <v>58</v>
      </c>
      <c r="D374" s="15" t="str">
        <f t="shared" si="5"/>
        <v>12105</v>
      </c>
      <c r="E374" t="s">
        <v>888</v>
      </c>
    </row>
    <row r="375" spans="1:5" x14ac:dyDescent="0.15">
      <c r="A375" t="s">
        <v>1359</v>
      </c>
      <c r="B375" s="15" t="s">
        <v>134</v>
      </c>
      <c r="C375" s="15" t="s">
        <v>59</v>
      </c>
      <c r="D375" s="15" t="str">
        <f t="shared" si="5"/>
        <v>12107</v>
      </c>
      <c r="E375" t="s">
        <v>1525</v>
      </c>
    </row>
    <row r="376" spans="1:5" x14ac:dyDescent="0.15">
      <c r="A376" t="s">
        <v>1359</v>
      </c>
      <c r="B376" s="15" t="s">
        <v>134</v>
      </c>
      <c r="C376" s="15" t="s">
        <v>60</v>
      </c>
      <c r="D376" s="15" t="str">
        <f t="shared" si="5"/>
        <v>12109</v>
      </c>
      <c r="E376" t="s">
        <v>1529</v>
      </c>
    </row>
    <row r="377" spans="1:5" x14ac:dyDescent="0.15">
      <c r="A377" t="s">
        <v>1359</v>
      </c>
      <c r="B377" s="15" t="s">
        <v>134</v>
      </c>
      <c r="C377" s="15" t="s">
        <v>61</v>
      </c>
      <c r="D377" s="15" t="str">
        <f t="shared" si="5"/>
        <v>12111</v>
      </c>
      <c r="E377" t="s">
        <v>1531</v>
      </c>
    </row>
    <row r="378" spans="1:5" x14ac:dyDescent="0.15">
      <c r="A378" t="s">
        <v>1359</v>
      </c>
      <c r="B378" s="15" t="s">
        <v>134</v>
      </c>
      <c r="C378" s="15" t="s">
        <v>62</v>
      </c>
      <c r="D378" s="15" t="str">
        <f t="shared" si="5"/>
        <v>12113</v>
      </c>
      <c r="E378" t="s">
        <v>1533</v>
      </c>
    </row>
    <row r="379" spans="1:5" x14ac:dyDescent="0.15">
      <c r="A379" t="s">
        <v>1359</v>
      </c>
      <c r="B379" s="15" t="s">
        <v>134</v>
      </c>
      <c r="C379" s="15" t="s">
        <v>63</v>
      </c>
      <c r="D379" s="15" t="str">
        <f t="shared" si="5"/>
        <v>12115</v>
      </c>
      <c r="E379" t="s">
        <v>1535</v>
      </c>
    </row>
    <row r="380" spans="1:5" x14ac:dyDescent="0.15">
      <c r="A380" t="s">
        <v>1359</v>
      </c>
      <c r="B380" s="15" t="s">
        <v>134</v>
      </c>
      <c r="C380" s="15" t="s">
        <v>64</v>
      </c>
      <c r="D380" s="15" t="str">
        <f t="shared" si="5"/>
        <v>12117</v>
      </c>
      <c r="E380" t="s">
        <v>1537</v>
      </c>
    </row>
    <row r="381" spans="1:5" x14ac:dyDescent="0.15">
      <c r="A381" t="s">
        <v>1359</v>
      </c>
      <c r="B381" s="15" t="s">
        <v>134</v>
      </c>
      <c r="C381" s="15" t="s">
        <v>65</v>
      </c>
      <c r="D381" s="15" t="str">
        <f t="shared" si="5"/>
        <v>12119</v>
      </c>
      <c r="E381" t="s">
        <v>668</v>
      </c>
    </row>
    <row r="382" spans="1:5" x14ac:dyDescent="0.15">
      <c r="A382" t="s">
        <v>1359</v>
      </c>
      <c r="B382" s="15" t="s">
        <v>134</v>
      </c>
      <c r="C382" s="15" t="s">
        <v>66</v>
      </c>
      <c r="D382" s="15" t="str">
        <f t="shared" si="5"/>
        <v>12121</v>
      </c>
      <c r="E382" t="s">
        <v>1542</v>
      </c>
    </row>
    <row r="383" spans="1:5" x14ac:dyDescent="0.15">
      <c r="A383" t="s">
        <v>1359</v>
      </c>
      <c r="B383" s="15" t="s">
        <v>134</v>
      </c>
      <c r="C383" s="15" t="s">
        <v>67</v>
      </c>
      <c r="D383" s="15" t="str">
        <f t="shared" si="5"/>
        <v>12123</v>
      </c>
      <c r="E383" t="s">
        <v>1544</v>
      </c>
    </row>
    <row r="384" spans="1:5" x14ac:dyDescent="0.15">
      <c r="A384" t="s">
        <v>1359</v>
      </c>
      <c r="B384" s="15" t="s">
        <v>134</v>
      </c>
      <c r="C384" s="15" t="s">
        <v>68</v>
      </c>
      <c r="D384" s="15" t="str">
        <f t="shared" si="5"/>
        <v>12125</v>
      </c>
      <c r="E384" t="s">
        <v>917</v>
      </c>
    </row>
    <row r="385" spans="1:5" x14ac:dyDescent="0.15">
      <c r="A385" t="s">
        <v>1359</v>
      </c>
      <c r="B385" s="15" t="s">
        <v>134</v>
      </c>
      <c r="C385" s="15" t="s">
        <v>69</v>
      </c>
      <c r="D385" s="15" t="str">
        <f t="shared" si="5"/>
        <v>12127</v>
      </c>
      <c r="E385" t="s">
        <v>1547</v>
      </c>
    </row>
    <row r="386" spans="1:5" x14ac:dyDescent="0.15">
      <c r="A386" t="s">
        <v>1359</v>
      </c>
      <c r="B386" s="15" t="s">
        <v>134</v>
      </c>
      <c r="C386" s="15" t="s">
        <v>71</v>
      </c>
      <c r="D386" s="15" t="str">
        <f t="shared" si="5"/>
        <v>12129</v>
      </c>
      <c r="E386" t="s">
        <v>1549</v>
      </c>
    </row>
    <row r="387" spans="1:5" x14ac:dyDescent="0.15">
      <c r="A387" t="s">
        <v>1359</v>
      </c>
      <c r="B387" s="15" t="s">
        <v>134</v>
      </c>
      <c r="C387" s="15" t="s">
        <v>72</v>
      </c>
      <c r="D387" s="15" t="str">
        <f t="shared" ref="D387:D450" si="6">B387&amp;C387</f>
        <v>12131</v>
      </c>
      <c r="E387" t="s">
        <v>1551</v>
      </c>
    </row>
    <row r="388" spans="1:5" x14ac:dyDescent="0.15">
      <c r="A388" t="s">
        <v>1359</v>
      </c>
      <c r="B388" s="15" t="s">
        <v>134</v>
      </c>
      <c r="C388" s="15" t="s">
        <v>73</v>
      </c>
      <c r="D388" s="15" t="str">
        <f t="shared" si="6"/>
        <v>12133</v>
      </c>
      <c r="E388" t="s">
        <v>680</v>
      </c>
    </row>
    <row r="389" spans="1:5" x14ac:dyDescent="0.15">
      <c r="A389" t="s">
        <v>1554</v>
      </c>
      <c r="B389" s="15" t="s">
        <v>137</v>
      </c>
      <c r="C389" s="15" t="s">
        <v>6</v>
      </c>
      <c r="D389" s="15" t="str">
        <f t="shared" si="6"/>
        <v>13001</v>
      </c>
      <c r="E389" t="s">
        <v>1555</v>
      </c>
    </row>
    <row r="390" spans="1:5" x14ac:dyDescent="0.15">
      <c r="A390" t="s">
        <v>1554</v>
      </c>
      <c r="B390" s="15" t="s">
        <v>137</v>
      </c>
      <c r="C390" s="15" t="s">
        <v>7</v>
      </c>
      <c r="D390" s="15" t="str">
        <f t="shared" si="6"/>
        <v>13003</v>
      </c>
      <c r="E390" t="s">
        <v>1557</v>
      </c>
    </row>
    <row r="391" spans="1:5" x14ac:dyDescent="0.15">
      <c r="A391" t="s">
        <v>1554</v>
      </c>
      <c r="B391" s="15" t="s">
        <v>137</v>
      </c>
      <c r="C391" s="15" t="s">
        <v>8</v>
      </c>
      <c r="D391" s="15" t="str">
        <f t="shared" si="6"/>
        <v>13005</v>
      </c>
      <c r="E391" t="s">
        <v>1559</v>
      </c>
    </row>
    <row r="392" spans="1:5" x14ac:dyDescent="0.15">
      <c r="A392" t="s">
        <v>1554</v>
      </c>
      <c r="B392" s="15" t="s">
        <v>137</v>
      </c>
      <c r="C392" s="15" t="s">
        <v>9</v>
      </c>
      <c r="D392" s="15" t="str">
        <f t="shared" si="6"/>
        <v>13007</v>
      </c>
      <c r="E392" t="s">
        <v>1366</v>
      </c>
    </row>
    <row r="393" spans="1:5" x14ac:dyDescent="0.15">
      <c r="A393" t="s">
        <v>1554</v>
      </c>
      <c r="B393" s="15" t="s">
        <v>137</v>
      </c>
      <c r="C393" s="15" t="s">
        <v>10</v>
      </c>
      <c r="D393" s="15" t="str">
        <f t="shared" si="6"/>
        <v>13009</v>
      </c>
      <c r="E393" t="s">
        <v>488</v>
      </c>
    </row>
    <row r="394" spans="1:5" x14ac:dyDescent="0.15">
      <c r="A394" t="s">
        <v>1554</v>
      </c>
      <c r="B394" s="15" t="s">
        <v>137</v>
      </c>
      <c r="C394" s="15" t="s">
        <v>11</v>
      </c>
      <c r="D394" s="15" t="str">
        <f t="shared" si="6"/>
        <v>13011</v>
      </c>
      <c r="E394" t="s">
        <v>1567</v>
      </c>
    </row>
    <row r="395" spans="1:5" x14ac:dyDescent="0.15">
      <c r="A395" t="s">
        <v>1554</v>
      </c>
      <c r="B395" s="15" t="s">
        <v>137</v>
      </c>
      <c r="C395" s="15" t="s">
        <v>12</v>
      </c>
      <c r="D395" s="15" t="str">
        <f t="shared" si="6"/>
        <v>13013</v>
      </c>
      <c r="E395" t="s">
        <v>1569</v>
      </c>
    </row>
    <row r="396" spans="1:5" x14ac:dyDescent="0.15">
      <c r="A396" t="s">
        <v>1554</v>
      </c>
      <c r="B396" s="15" t="s">
        <v>137</v>
      </c>
      <c r="C396" s="15" t="s">
        <v>13</v>
      </c>
      <c r="D396" s="15" t="str">
        <f t="shared" si="6"/>
        <v>13015</v>
      </c>
      <c r="E396" t="s">
        <v>1574</v>
      </c>
    </row>
    <row r="397" spans="1:5" x14ac:dyDescent="0.15">
      <c r="A397" t="s">
        <v>1554</v>
      </c>
      <c r="B397" s="15" t="s">
        <v>137</v>
      </c>
      <c r="C397" s="15" t="s">
        <v>14</v>
      </c>
      <c r="D397" s="15" t="str">
        <f t="shared" si="6"/>
        <v>13017</v>
      </c>
      <c r="E397" t="s">
        <v>1576</v>
      </c>
    </row>
    <row r="398" spans="1:5" x14ac:dyDescent="0.15">
      <c r="A398" t="s">
        <v>1554</v>
      </c>
      <c r="B398" s="15" t="s">
        <v>137</v>
      </c>
      <c r="C398" s="15" t="s">
        <v>15</v>
      </c>
      <c r="D398" s="15" t="str">
        <f t="shared" si="6"/>
        <v>13019</v>
      </c>
      <c r="E398" t="s">
        <v>1580</v>
      </c>
    </row>
    <row r="399" spans="1:5" x14ac:dyDescent="0.15">
      <c r="A399" t="s">
        <v>1554</v>
      </c>
      <c r="B399" s="15" t="s">
        <v>137</v>
      </c>
      <c r="C399" s="15" t="s">
        <v>16</v>
      </c>
      <c r="D399" s="15" t="str">
        <f t="shared" si="6"/>
        <v>13021</v>
      </c>
      <c r="E399" t="s">
        <v>499</v>
      </c>
    </row>
    <row r="400" spans="1:5" x14ac:dyDescent="0.15">
      <c r="A400" t="s">
        <v>1554</v>
      </c>
      <c r="B400" s="15" t="s">
        <v>137</v>
      </c>
      <c r="C400" s="15" t="s">
        <v>17</v>
      </c>
      <c r="D400" s="15" t="str">
        <f t="shared" si="6"/>
        <v>13023</v>
      </c>
      <c r="E400" t="s">
        <v>1587</v>
      </c>
    </row>
    <row r="401" spans="1:5" x14ac:dyDescent="0.15">
      <c r="A401" t="s">
        <v>1554</v>
      </c>
      <c r="B401" s="15" t="s">
        <v>137</v>
      </c>
      <c r="C401" s="15" t="s">
        <v>18</v>
      </c>
      <c r="D401" s="15" t="str">
        <f t="shared" si="6"/>
        <v>13025</v>
      </c>
      <c r="E401" t="s">
        <v>1589</v>
      </c>
    </row>
    <row r="402" spans="1:5" x14ac:dyDescent="0.15">
      <c r="A402" t="s">
        <v>1554</v>
      </c>
      <c r="B402" s="15" t="s">
        <v>137</v>
      </c>
      <c r="C402" s="15" t="s">
        <v>19</v>
      </c>
      <c r="D402" s="15" t="str">
        <f t="shared" si="6"/>
        <v>13027</v>
      </c>
      <c r="E402" t="s">
        <v>1593</v>
      </c>
    </row>
    <row r="403" spans="1:5" x14ac:dyDescent="0.15">
      <c r="A403" t="s">
        <v>1554</v>
      </c>
      <c r="B403" s="15" t="s">
        <v>137</v>
      </c>
      <c r="C403" s="15" t="s">
        <v>20</v>
      </c>
      <c r="D403" s="15" t="str">
        <f t="shared" si="6"/>
        <v>13029</v>
      </c>
      <c r="E403" t="s">
        <v>1597</v>
      </c>
    </row>
    <row r="404" spans="1:5" x14ac:dyDescent="0.15">
      <c r="A404" t="s">
        <v>1554</v>
      </c>
      <c r="B404" s="15" t="s">
        <v>137</v>
      </c>
      <c r="C404" s="15" t="s">
        <v>21</v>
      </c>
      <c r="D404" s="15" t="str">
        <f t="shared" si="6"/>
        <v>13031</v>
      </c>
      <c r="E404" t="s">
        <v>1603</v>
      </c>
    </row>
    <row r="405" spans="1:5" x14ac:dyDescent="0.15">
      <c r="A405" t="s">
        <v>1554</v>
      </c>
      <c r="B405" s="15" t="s">
        <v>137</v>
      </c>
      <c r="C405" s="15" t="s">
        <v>22</v>
      </c>
      <c r="D405" s="15" t="str">
        <f t="shared" si="6"/>
        <v>13033</v>
      </c>
      <c r="E405" t="s">
        <v>1607</v>
      </c>
    </row>
    <row r="406" spans="1:5" x14ac:dyDescent="0.15">
      <c r="A406" t="s">
        <v>1554</v>
      </c>
      <c r="B406" s="15" t="s">
        <v>137</v>
      </c>
      <c r="C406" s="15" t="s">
        <v>23</v>
      </c>
      <c r="D406" s="15" t="str">
        <f t="shared" si="6"/>
        <v>13035</v>
      </c>
      <c r="E406" t="s">
        <v>1611</v>
      </c>
    </row>
    <row r="407" spans="1:5" x14ac:dyDescent="0.15">
      <c r="A407" t="s">
        <v>1554</v>
      </c>
      <c r="B407" s="15" t="s">
        <v>137</v>
      </c>
      <c r="C407" s="15" t="s">
        <v>24</v>
      </c>
      <c r="D407" s="15" t="str">
        <f t="shared" si="6"/>
        <v>13037</v>
      </c>
      <c r="E407" t="s">
        <v>513</v>
      </c>
    </row>
    <row r="408" spans="1:5" x14ac:dyDescent="0.15">
      <c r="A408" t="s">
        <v>1554</v>
      </c>
      <c r="B408" s="15" t="s">
        <v>137</v>
      </c>
      <c r="C408" s="15" t="s">
        <v>25</v>
      </c>
      <c r="D408" s="15" t="str">
        <f t="shared" si="6"/>
        <v>13039</v>
      </c>
      <c r="E408" t="s">
        <v>1614</v>
      </c>
    </row>
    <row r="409" spans="1:5" x14ac:dyDescent="0.15">
      <c r="A409" t="s">
        <v>1554</v>
      </c>
      <c r="B409" s="15" t="s">
        <v>137</v>
      </c>
      <c r="C409" s="15" t="s">
        <v>27</v>
      </c>
      <c r="D409" s="15" t="str">
        <f t="shared" si="6"/>
        <v>13043</v>
      </c>
      <c r="E409" t="s">
        <v>1618</v>
      </c>
    </row>
    <row r="410" spans="1:5" x14ac:dyDescent="0.15">
      <c r="A410" t="s">
        <v>1554</v>
      </c>
      <c r="B410" s="15" t="s">
        <v>137</v>
      </c>
      <c r="C410" s="15" t="s">
        <v>28</v>
      </c>
      <c r="D410" s="15" t="str">
        <f t="shared" si="6"/>
        <v>13045</v>
      </c>
      <c r="E410" t="s">
        <v>767</v>
      </c>
    </row>
    <row r="411" spans="1:5" x14ac:dyDescent="0.15">
      <c r="A411" t="s">
        <v>1554</v>
      </c>
      <c r="B411" s="15" t="s">
        <v>137</v>
      </c>
      <c r="C411" s="15" t="s">
        <v>29</v>
      </c>
      <c r="D411" s="15" t="str">
        <f t="shared" si="6"/>
        <v>13047</v>
      </c>
      <c r="E411" t="s">
        <v>1621</v>
      </c>
    </row>
    <row r="412" spans="1:5" x14ac:dyDescent="0.15">
      <c r="A412" t="s">
        <v>1554</v>
      </c>
      <c r="B412" s="15" t="s">
        <v>137</v>
      </c>
      <c r="C412" s="15" t="s">
        <v>30</v>
      </c>
      <c r="D412" s="15" t="str">
        <f t="shared" si="6"/>
        <v>13049</v>
      </c>
      <c r="E412" t="s">
        <v>1625</v>
      </c>
    </row>
    <row r="413" spans="1:5" x14ac:dyDescent="0.15">
      <c r="A413" t="s">
        <v>1554</v>
      </c>
      <c r="B413" s="15" t="s">
        <v>137</v>
      </c>
      <c r="C413" s="15" t="s">
        <v>31</v>
      </c>
      <c r="D413" s="15" t="str">
        <f t="shared" si="6"/>
        <v>13051</v>
      </c>
      <c r="E413" t="s">
        <v>1627</v>
      </c>
    </row>
    <row r="414" spans="1:5" x14ac:dyDescent="0.15">
      <c r="A414" t="s">
        <v>1554</v>
      </c>
      <c r="B414" s="15" t="s">
        <v>137</v>
      </c>
      <c r="C414" s="15" t="s">
        <v>32</v>
      </c>
      <c r="D414" s="15" t="str">
        <f t="shared" si="6"/>
        <v>13053</v>
      </c>
      <c r="E414" t="s">
        <v>1629</v>
      </c>
    </row>
    <row r="415" spans="1:5" x14ac:dyDescent="0.15">
      <c r="A415" t="s">
        <v>1554</v>
      </c>
      <c r="B415" s="15" t="s">
        <v>137</v>
      </c>
      <c r="C415" s="15" t="s">
        <v>33</v>
      </c>
      <c r="D415" s="15" t="str">
        <f t="shared" si="6"/>
        <v>13055</v>
      </c>
      <c r="E415" t="s">
        <v>1631</v>
      </c>
    </row>
    <row r="416" spans="1:5" x14ac:dyDescent="0.15">
      <c r="A416" t="s">
        <v>1554</v>
      </c>
      <c r="B416" s="15" t="s">
        <v>137</v>
      </c>
      <c r="C416" s="15" t="s">
        <v>34</v>
      </c>
      <c r="D416" s="15" t="str">
        <f t="shared" si="6"/>
        <v>13057</v>
      </c>
      <c r="E416" t="s">
        <v>523</v>
      </c>
    </row>
    <row r="417" spans="1:5" x14ac:dyDescent="0.15">
      <c r="A417" t="s">
        <v>1554</v>
      </c>
      <c r="B417" s="15" t="s">
        <v>137</v>
      </c>
      <c r="C417" s="15" t="s">
        <v>35</v>
      </c>
      <c r="D417" s="15" t="str">
        <f t="shared" si="6"/>
        <v>13059</v>
      </c>
      <c r="E417" t="s">
        <v>529</v>
      </c>
    </row>
    <row r="418" spans="1:5" x14ac:dyDescent="0.15">
      <c r="A418" t="s">
        <v>1554</v>
      </c>
      <c r="B418" s="15" t="s">
        <v>137</v>
      </c>
      <c r="C418" s="15" t="s">
        <v>36</v>
      </c>
      <c r="D418" s="15" t="str">
        <f t="shared" si="6"/>
        <v>13061</v>
      </c>
      <c r="E418" t="s">
        <v>531</v>
      </c>
    </row>
    <row r="419" spans="1:5" x14ac:dyDescent="0.15">
      <c r="A419" t="s">
        <v>1554</v>
      </c>
      <c r="B419" s="15" t="s">
        <v>137</v>
      </c>
      <c r="C419" s="15" t="s">
        <v>37</v>
      </c>
      <c r="D419" s="15" t="str">
        <f t="shared" si="6"/>
        <v>13063</v>
      </c>
      <c r="E419" t="s">
        <v>1642</v>
      </c>
    </row>
    <row r="420" spans="1:5" x14ac:dyDescent="0.15">
      <c r="A420" t="s">
        <v>1554</v>
      </c>
      <c r="B420" s="15" t="s">
        <v>137</v>
      </c>
      <c r="C420" s="15" t="s">
        <v>38</v>
      </c>
      <c r="D420" s="15" t="str">
        <f t="shared" si="6"/>
        <v>13065</v>
      </c>
      <c r="E420" t="s">
        <v>1644</v>
      </c>
    </row>
    <row r="421" spans="1:5" x14ac:dyDescent="0.15">
      <c r="A421" t="s">
        <v>1554</v>
      </c>
      <c r="B421" s="15" t="s">
        <v>137</v>
      </c>
      <c r="C421" s="15" t="s">
        <v>39</v>
      </c>
      <c r="D421" s="15" t="str">
        <f t="shared" si="6"/>
        <v>13067</v>
      </c>
      <c r="E421" t="s">
        <v>1646</v>
      </c>
    </row>
    <row r="422" spans="1:5" x14ac:dyDescent="0.15">
      <c r="A422" t="s">
        <v>1554</v>
      </c>
      <c r="B422" s="15" t="s">
        <v>137</v>
      </c>
      <c r="C422" s="15" t="s">
        <v>40</v>
      </c>
      <c r="D422" s="15" t="str">
        <f t="shared" si="6"/>
        <v>13069</v>
      </c>
      <c r="E422" t="s">
        <v>535</v>
      </c>
    </row>
    <row r="423" spans="1:5" x14ac:dyDescent="0.15">
      <c r="A423" t="s">
        <v>1554</v>
      </c>
      <c r="B423" s="15" t="s">
        <v>137</v>
      </c>
      <c r="C423" s="15" t="s">
        <v>41</v>
      </c>
      <c r="D423" s="15" t="str">
        <f t="shared" si="6"/>
        <v>13071</v>
      </c>
      <c r="E423" t="s">
        <v>1651</v>
      </c>
    </row>
    <row r="424" spans="1:5" x14ac:dyDescent="0.15">
      <c r="A424" t="s">
        <v>1554</v>
      </c>
      <c r="B424" s="15" t="s">
        <v>137</v>
      </c>
      <c r="C424" s="15" t="s">
        <v>42</v>
      </c>
      <c r="D424" s="15" t="str">
        <f t="shared" si="6"/>
        <v>13073</v>
      </c>
      <c r="E424" t="s">
        <v>783</v>
      </c>
    </row>
    <row r="425" spans="1:5" x14ac:dyDescent="0.15">
      <c r="A425" t="s">
        <v>1554</v>
      </c>
      <c r="B425" s="15" t="s">
        <v>137</v>
      </c>
      <c r="C425" s="15" t="s">
        <v>43</v>
      </c>
      <c r="D425" s="15" t="str">
        <f t="shared" si="6"/>
        <v>13075</v>
      </c>
      <c r="E425" t="s">
        <v>1656</v>
      </c>
    </row>
    <row r="426" spans="1:5" x14ac:dyDescent="0.15">
      <c r="A426" t="s">
        <v>1554</v>
      </c>
      <c r="B426" s="15" t="s">
        <v>137</v>
      </c>
      <c r="C426" s="15" t="s">
        <v>44</v>
      </c>
      <c r="D426" s="15" t="str">
        <f t="shared" si="6"/>
        <v>13077</v>
      </c>
      <c r="E426" t="s">
        <v>1658</v>
      </c>
    </row>
    <row r="427" spans="1:5" x14ac:dyDescent="0.15">
      <c r="A427" t="s">
        <v>1554</v>
      </c>
      <c r="B427" s="15" t="s">
        <v>137</v>
      </c>
      <c r="C427" s="15" t="s">
        <v>45</v>
      </c>
      <c r="D427" s="15" t="str">
        <f t="shared" si="6"/>
        <v>13079</v>
      </c>
      <c r="E427" t="s">
        <v>795</v>
      </c>
    </row>
    <row r="428" spans="1:5" x14ac:dyDescent="0.15">
      <c r="A428" t="s">
        <v>1554</v>
      </c>
      <c r="B428" s="15" t="s">
        <v>137</v>
      </c>
      <c r="C428" s="15" t="s">
        <v>46</v>
      </c>
      <c r="D428" s="15" t="str">
        <f t="shared" si="6"/>
        <v>13081</v>
      </c>
      <c r="E428" t="s">
        <v>1661</v>
      </c>
    </row>
    <row r="429" spans="1:5" x14ac:dyDescent="0.15">
      <c r="A429" t="s">
        <v>1554</v>
      </c>
      <c r="B429" s="15" t="s">
        <v>137</v>
      </c>
      <c r="C429" s="15" t="s">
        <v>47</v>
      </c>
      <c r="D429" s="15" t="str">
        <f t="shared" si="6"/>
        <v>13083</v>
      </c>
      <c r="E429" t="s">
        <v>1665</v>
      </c>
    </row>
    <row r="430" spans="1:5" x14ac:dyDescent="0.15">
      <c r="A430" t="s">
        <v>1554</v>
      </c>
      <c r="B430" s="15" t="s">
        <v>137</v>
      </c>
      <c r="C430" s="15" t="s">
        <v>48</v>
      </c>
      <c r="D430" s="15" t="str">
        <f t="shared" si="6"/>
        <v>13085</v>
      </c>
      <c r="E430" t="s">
        <v>1667</v>
      </c>
    </row>
    <row r="431" spans="1:5" x14ac:dyDescent="0.15">
      <c r="A431" t="s">
        <v>1554</v>
      </c>
      <c r="B431" s="15" t="s">
        <v>137</v>
      </c>
      <c r="C431" s="15" t="s">
        <v>49</v>
      </c>
      <c r="D431" s="15" t="str">
        <f t="shared" si="6"/>
        <v>13087</v>
      </c>
      <c r="E431" t="s">
        <v>1669</v>
      </c>
    </row>
    <row r="432" spans="1:5" x14ac:dyDescent="0.15">
      <c r="A432" t="s">
        <v>1554</v>
      </c>
      <c r="B432" s="15" t="s">
        <v>137</v>
      </c>
      <c r="C432" s="15" t="s">
        <v>50</v>
      </c>
      <c r="D432" s="15" t="str">
        <f t="shared" si="6"/>
        <v>13089</v>
      </c>
      <c r="E432" t="s">
        <v>567</v>
      </c>
    </row>
    <row r="433" spans="1:5" x14ac:dyDescent="0.15">
      <c r="A433" t="s">
        <v>1554</v>
      </c>
      <c r="B433" s="15" t="s">
        <v>137</v>
      </c>
      <c r="C433" s="15" t="s">
        <v>51</v>
      </c>
      <c r="D433" s="15" t="str">
        <f t="shared" si="6"/>
        <v>13091</v>
      </c>
      <c r="E433" t="s">
        <v>1674</v>
      </c>
    </row>
    <row r="434" spans="1:5" x14ac:dyDescent="0.15">
      <c r="A434" t="s">
        <v>1554</v>
      </c>
      <c r="B434" s="15" t="s">
        <v>137</v>
      </c>
      <c r="C434" s="15" t="s">
        <v>52</v>
      </c>
      <c r="D434" s="15" t="str">
        <f t="shared" si="6"/>
        <v>13093</v>
      </c>
      <c r="E434" t="s">
        <v>1676</v>
      </c>
    </row>
    <row r="435" spans="1:5" x14ac:dyDescent="0.15">
      <c r="A435" t="s">
        <v>1554</v>
      </c>
      <c r="B435" s="15" t="s">
        <v>137</v>
      </c>
      <c r="C435" s="15" t="s">
        <v>53</v>
      </c>
      <c r="D435" s="15" t="str">
        <f t="shared" si="6"/>
        <v>13095</v>
      </c>
      <c r="E435" t="s">
        <v>1678</v>
      </c>
    </row>
    <row r="436" spans="1:5" x14ac:dyDescent="0.15">
      <c r="A436" t="s">
        <v>1554</v>
      </c>
      <c r="B436" s="15" t="s">
        <v>137</v>
      </c>
      <c r="C436" s="15" t="s">
        <v>54</v>
      </c>
      <c r="D436" s="15" t="str">
        <f t="shared" si="6"/>
        <v>13097</v>
      </c>
      <c r="E436" t="s">
        <v>1182</v>
      </c>
    </row>
    <row r="437" spans="1:5" x14ac:dyDescent="0.15">
      <c r="A437" t="s">
        <v>1554</v>
      </c>
      <c r="B437" s="15" t="s">
        <v>137</v>
      </c>
      <c r="C437" s="15" t="s">
        <v>55</v>
      </c>
      <c r="D437" s="15" t="str">
        <f t="shared" si="6"/>
        <v>13099</v>
      </c>
      <c r="E437" t="s">
        <v>1681</v>
      </c>
    </row>
    <row r="438" spans="1:5" x14ac:dyDescent="0.15">
      <c r="A438" t="s">
        <v>1554</v>
      </c>
      <c r="B438" s="15" t="s">
        <v>137</v>
      </c>
      <c r="C438" s="15" t="s">
        <v>56</v>
      </c>
      <c r="D438" s="15" t="str">
        <f t="shared" si="6"/>
        <v>13101</v>
      </c>
      <c r="E438" t="s">
        <v>1683</v>
      </c>
    </row>
    <row r="439" spans="1:5" x14ac:dyDescent="0.15">
      <c r="A439" t="s">
        <v>1554</v>
      </c>
      <c r="B439" s="15" t="s">
        <v>137</v>
      </c>
      <c r="C439" s="15" t="s">
        <v>57</v>
      </c>
      <c r="D439" s="15" t="str">
        <f t="shared" si="6"/>
        <v>13103</v>
      </c>
      <c r="E439" t="s">
        <v>1685</v>
      </c>
    </row>
    <row r="440" spans="1:5" x14ac:dyDescent="0.15">
      <c r="A440" t="s">
        <v>1554</v>
      </c>
      <c r="B440" s="15" t="s">
        <v>137</v>
      </c>
      <c r="C440" s="15" t="s">
        <v>58</v>
      </c>
      <c r="D440" s="15" t="str">
        <f t="shared" si="6"/>
        <v>13105</v>
      </c>
      <c r="E440" t="s">
        <v>1189</v>
      </c>
    </row>
    <row r="441" spans="1:5" x14ac:dyDescent="0.15">
      <c r="A441" t="s">
        <v>1554</v>
      </c>
      <c r="B441" s="15" t="s">
        <v>137</v>
      </c>
      <c r="C441" s="15" t="s">
        <v>59</v>
      </c>
      <c r="D441" s="15" t="str">
        <f t="shared" si="6"/>
        <v>13107</v>
      </c>
      <c r="E441" t="s">
        <v>1688</v>
      </c>
    </row>
    <row r="442" spans="1:5" x14ac:dyDescent="0.15">
      <c r="A442" t="s">
        <v>1554</v>
      </c>
      <c r="B442" s="15" t="s">
        <v>137</v>
      </c>
      <c r="C442" s="15" t="s">
        <v>60</v>
      </c>
      <c r="D442" s="15" t="str">
        <f t="shared" si="6"/>
        <v>13109</v>
      </c>
      <c r="E442" t="s">
        <v>1690</v>
      </c>
    </row>
    <row r="443" spans="1:5" x14ac:dyDescent="0.15">
      <c r="A443" t="s">
        <v>1554</v>
      </c>
      <c r="B443" s="15" t="s">
        <v>137</v>
      </c>
      <c r="C443" s="15" t="s">
        <v>61</v>
      </c>
      <c r="D443" s="15" t="str">
        <f t="shared" si="6"/>
        <v>13111</v>
      </c>
      <c r="E443" t="s">
        <v>1692</v>
      </c>
    </row>
    <row r="444" spans="1:5" x14ac:dyDescent="0.15">
      <c r="A444" t="s">
        <v>1554</v>
      </c>
      <c r="B444" s="15" t="s">
        <v>137</v>
      </c>
      <c r="C444" s="15" t="s">
        <v>62</v>
      </c>
      <c r="D444" s="15" t="str">
        <f t="shared" si="6"/>
        <v>13113</v>
      </c>
      <c r="E444" t="s">
        <v>584</v>
      </c>
    </row>
    <row r="445" spans="1:5" x14ac:dyDescent="0.15">
      <c r="A445" t="s">
        <v>1554</v>
      </c>
      <c r="B445" s="15" t="s">
        <v>137</v>
      </c>
      <c r="C445" s="15" t="s">
        <v>63</v>
      </c>
      <c r="D445" s="15" t="str">
        <f t="shared" si="6"/>
        <v>13115</v>
      </c>
      <c r="E445" t="s">
        <v>1695</v>
      </c>
    </row>
    <row r="446" spans="1:5" x14ac:dyDescent="0.15">
      <c r="A446" t="s">
        <v>1554</v>
      </c>
      <c r="B446" s="15" t="s">
        <v>137</v>
      </c>
      <c r="C446" s="15" t="s">
        <v>64</v>
      </c>
      <c r="D446" s="15" t="str">
        <f t="shared" si="6"/>
        <v>13117</v>
      </c>
      <c r="E446" t="s">
        <v>1699</v>
      </c>
    </row>
    <row r="447" spans="1:5" x14ac:dyDescent="0.15">
      <c r="A447" t="s">
        <v>1554</v>
      </c>
      <c r="B447" s="15" t="s">
        <v>137</v>
      </c>
      <c r="C447" s="15" t="s">
        <v>65</v>
      </c>
      <c r="D447" s="15" t="str">
        <f t="shared" si="6"/>
        <v>13119</v>
      </c>
      <c r="E447" t="s">
        <v>586</v>
      </c>
    </row>
    <row r="448" spans="1:5" x14ac:dyDescent="0.15">
      <c r="A448" t="s">
        <v>1554</v>
      </c>
      <c r="B448" s="15" t="s">
        <v>137</v>
      </c>
      <c r="C448" s="15" t="s">
        <v>66</v>
      </c>
      <c r="D448" s="15" t="str">
        <f t="shared" si="6"/>
        <v>13121</v>
      </c>
      <c r="E448" t="s">
        <v>817</v>
      </c>
    </row>
    <row r="449" spans="1:5" x14ac:dyDescent="0.15">
      <c r="A449" t="s">
        <v>1554</v>
      </c>
      <c r="B449" s="15" t="s">
        <v>137</v>
      </c>
      <c r="C449" s="15" t="s">
        <v>67</v>
      </c>
      <c r="D449" s="15" t="str">
        <f t="shared" si="6"/>
        <v>13123</v>
      </c>
      <c r="E449" t="s">
        <v>1703</v>
      </c>
    </row>
    <row r="450" spans="1:5" x14ac:dyDescent="0.15">
      <c r="A450" t="s">
        <v>1554</v>
      </c>
      <c r="B450" s="15" t="s">
        <v>137</v>
      </c>
      <c r="C450" s="15" t="s">
        <v>68</v>
      </c>
      <c r="D450" s="15" t="str">
        <f t="shared" si="6"/>
        <v>13125</v>
      </c>
      <c r="E450" t="s">
        <v>1705</v>
      </c>
    </row>
    <row r="451" spans="1:5" x14ac:dyDescent="0.15">
      <c r="A451" t="s">
        <v>1554</v>
      </c>
      <c r="B451" s="15" t="s">
        <v>137</v>
      </c>
      <c r="C451" s="15" t="s">
        <v>69</v>
      </c>
      <c r="D451" s="15" t="str">
        <f t="shared" ref="D451:D514" si="7">B451&amp;C451</f>
        <v>13127</v>
      </c>
      <c r="E451" t="s">
        <v>1707</v>
      </c>
    </row>
    <row r="452" spans="1:5" x14ac:dyDescent="0.15">
      <c r="A452" t="s">
        <v>1554</v>
      </c>
      <c r="B452" s="15" t="s">
        <v>137</v>
      </c>
      <c r="C452" s="15" t="s">
        <v>71</v>
      </c>
      <c r="D452" s="15" t="str">
        <f t="shared" si="7"/>
        <v>13129</v>
      </c>
      <c r="E452" t="s">
        <v>1709</v>
      </c>
    </row>
    <row r="453" spans="1:5" x14ac:dyDescent="0.15">
      <c r="A453" t="s">
        <v>1554</v>
      </c>
      <c r="B453" s="15" t="s">
        <v>137</v>
      </c>
      <c r="C453" s="15" t="s">
        <v>72</v>
      </c>
      <c r="D453" s="15" t="str">
        <f t="shared" si="7"/>
        <v>13131</v>
      </c>
      <c r="E453" t="s">
        <v>1713</v>
      </c>
    </row>
    <row r="454" spans="1:5" x14ac:dyDescent="0.15">
      <c r="A454" t="s">
        <v>1554</v>
      </c>
      <c r="B454" s="15" t="s">
        <v>137</v>
      </c>
      <c r="C454" s="15" t="s">
        <v>73</v>
      </c>
      <c r="D454" s="15" t="str">
        <f t="shared" si="7"/>
        <v>13133</v>
      </c>
      <c r="E454" t="s">
        <v>592</v>
      </c>
    </row>
    <row r="455" spans="1:5" x14ac:dyDescent="0.15">
      <c r="A455" t="s">
        <v>1554</v>
      </c>
      <c r="B455" s="15" t="s">
        <v>137</v>
      </c>
      <c r="C455" s="15" t="s">
        <v>114</v>
      </c>
      <c r="D455" s="15" t="str">
        <f t="shared" si="7"/>
        <v>13135</v>
      </c>
      <c r="E455" t="s">
        <v>1716</v>
      </c>
    </row>
    <row r="456" spans="1:5" x14ac:dyDescent="0.15">
      <c r="A456" t="s">
        <v>1554</v>
      </c>
      <c r="B456" s="15" t="s">
        <v>137</v>
      </c>
      <c r="C456" s="15" t="s">
        <v>115</v>
      </c>
      <c r="D456" s="15" t="str">
        <f t="shared" si="7"/>
        <v>13137</v>
      </c>
      <c r="E456" t="s">
        <v>1718</v>
      </c>
    </row>
    <row r="457" spans="1:5" x14ac:dyDescent="0.15">
      <c r="A457" t="s">
        <v>1554</v>
      </c>
      <c r="B457" s="15" t="s">
        <v>137</v>
      </c>
      <c r="C457" s="15" t="s">
        <v>116</v>
      </c>
      <c r="D457" s="15" t="str">
        <f t="shared" si="7"/>
        <v>13139</v>
      </c>
      <c r="E457" t="s">
        <v>1722</v>
      </c>
    </row>
    <row r="458" spans="1:5" x14ac:dyDescent="0.15">
      <c r="A458" t="s">
        <v>1554</v>
      </c>
      <c r="B458" s="15" t="s">
        <v>137</v>
      </c>
      <c r="C458" s="15" t="s">
        <v>117</v>
      </c>
      <c r="D458" s="15" t="str">
        <f t="shared" si="7"/>
        <v>13141</v>
      </c>
      <c r="E458" t="s">
        <v>1726</v>
      </c>
    </row>
    <row r="459" spans="1:5" x14ac:dyDescent="0.15">
      <c r="A459" t="s">
        <v>1554</v>
      </c>
      <c r="B459" s="15" t="s">
        <v>137</v>
      </c>
      <c r="C459" s="15" t="s">
        <v>118</v>
      </c>
      <c r="D459" s="15" t="str">
        <f t="shared" si="7"/>
        <v>13143</v>
      </c>
      <c r="E459" t="s">
        <v>1728</v>
      </c>
    </row>
    <row r="460" spans="1:5" x14ac:dyDescent="0.15">
      <c r="A460" t="s">
        <v>1554</v>
      </c>
      <c r="B460" s="15" t="s">
        <v>137</v>
      </c>
      <c r="C460" s="15" t="s">
        <v>119</v>
      </c>
      <c r="D460" s="15" t="str">
        <f t="shared" si="7"/>
        <v>13145</v>
      </c>
      <c r="E460" t="s">
        <v>1730</v>
      </c>
    </row>
    <row r="461" spans="1:5" x14ac:dyDescent="0.15">
      <c r="A461" t="s">
        <v>1554</v>
      </c>
      <c r="B461" s="15" t="s">
        <v>137</v>
      </c>
      <c r="C461" s="15" t="s">
        <v>120</v>
      </c>
      <c r="D461" s="15" t="str">
        <f t="shared" si="7"/>
        <v>13147</v>
      </c>
      <c r="E461" t="s">
        <v>1732</v>
      </c>
    </row>
    <row r="462" spans="1:5" x14ac:dyDescent="0.15">
      <c r="A462" t="s">
        <v>1554</v>
      </c>
      <c r="B462" s="15" t="s">
        <v>137</v>
      </c>
      <c r="C462" s="15" t="s">
        <v>121</v>
      </c>
      <c r="D462" s="15" t="str">
        <f t="shared" si="7"/>
        <v>13149</v>
      </c>
      <c r="E462" t="s">
        <v>1734</v>
      </c>
    </row>
    <row r="463" spans="1:5" x14ac:dyDescent="0.15">
      <c r="A463" t="s">
        <v>1554</v>
      </c>
      <c r="B463" s="15" t="s">
        <v>137</v>
      </c>
      <c r="C463" s="15" t="s">
        <v>138</v>
      </c>
      <c r="D463" s="15" t="str">
        <f t="shared" si="7"/>
        <v>13151</v>
      </c>
      <c r="E463" t="s">
        <v>598</v>
      </c>
    </row>
    <row r="464" spans="1:5" x14ac:dyDescent="0.15">
      <c r="A464" t="s">
        <v>1554</v>
      </c>
      <c r="B464" s="15" t="s">
        <v>137</v>
      </c>
      <c r="C464" s="15" t="s">
        <v>96</v>
      </c>
      <c r="D464" s="15" t="str">
        <f t="shared" si="7"/>
        <v>13153</v>
      </c>
      <c r="E464" t="s">
        <v>600</v>
      </c>
    </row>
    <row r="465" spans="1:5" x14ac:dyDescent="0.15">
      <c r="A465" t="s">
        <v>1554</v>
      </c>
      <c r="B465" s="15" t="s">
        <v>137</v>
      </c>
      <c r="C465" s="15" t="s">
        <v>97</v>
      </c>
      <c r="D465" s="15" t="str">
        <f t="shared" si="7"/>
        <v>13155</v>
      </c>
      <c r="E465" t="s">
        <v>1740</v>
      </c>
    </row>
    <row r="466" spans="1:5" x14ac:dyDescent="0.15">
      <c r="A466" t="s">
        <v>1554</v>
      </c>
      <c r="B466" s="15" t="s">
        <v>137</v>
      </c>
      <c r="C466" s="15" t="s">
        <v>98</v>
      </c>
      <c r="D466" s="15" t="str">
        <f t="shared" si="7"/>
        <v>13157</v>
      </c>
      <c r="E466" t="s">
        <v>602</v>
      </c>
    </row>
    <row r="467" spans="1:5" x14ac:dyDescent="0.15">
      <c r="A467" t="s">
        <v>1554</v>
      </c>
      <c r="B467" s="15" t="s">
        <v>137</v>
      </c>
      <c r="C467" s="15" t="s">
        <v>99</v>
      </c>
      <c r="D467" s="15" t="str">
        <f t="shared" si="7"/>
        <v>13159</v>
      </c>
      <c r="E467" t="s">
        <v>1745</v>
      </c>
    </row>
    <row r="468" spans="1:5" x14ac:dyDescent="0.15">
      <c r="A468" t="s">
        <v>1554</v>
      </c>
      <c r="B468" s="15" t="s">
        <v>137</v>
      </c>
      <c r="C468" s="15" t="s">
        <v>100</v>
      </c>
      <c r="D468" s="15" t="str">
        <f t="shared" si="7"/>
        <v>13161</v>
      </c>
      <c r="E468" t="s">
        <v>1747</v>
      </c>
    </row>
    <row r="469" spans="1:5" x14ac:dyDescent="0.15">
      <c r="A469" t="s">
        <v>1554</v>
      </c>
      <c r="B469" s="15" t="s">
        <v>137</v>
      </c>
      <c r="C469" s="15" t="s">
        <v>101</v>
      </c>
      <c r="D469" s="15" t="str">
        <f t="shared" si="7"/>
        <v>13163</v>
      </c>
      <c r="E469" t="s">
        <v>608</v>
      </c>
    </row>
    <row r="470" spans="1:5" x14ac:dyDescent="0.15">
      <c r="A470" t="s">
        <v>1554</v>
      </c>
      <c r="B470" s="15" t="s">
        <v>137</v>
      </c>
      <c r="C470" s="15" t="s">
        <v>102</v>
      </c>
      <c r="D470" s="15" t="str">
        <f t="shared" si="7"/>
        <v>13165</v>
      </c>
      <c r="E470" t="s">
        <v>1750</v>
      </c>
    </row>
    <row r="471" spans="1:5" x14ac:dyDescent="0.15">
      <c r="A471" t="s">
        <v>1554</v>
      </c>
      <c r="B471" s="15" t="s">
        <v>137</v>
      </c>
      <c r="C471" s="15" t="s">
        <v>103</v>
      </c>
      <c r="D471" s="15" t="str">
        <f t="shared" si="7"/>
        <v>13167</v>
      </c>
      <c r="E471" t="s">
        <v>848</v>
      </c>
    </row>
    <row r="472" spans="1:5" x14ac:dyDescent="0.15">
      <c r="A472" t="s">
        <v>1554</v>
      </c>
      <c r="B472" s="15" t="s">
        <v>137</v>
      </c>
      <c r="C472" s="15" t="s">
        <v>139</v>
      </c>
      <c r="D472" s="15" t="str">
        <f t="shared" si="7"/>
        <v>13169</v>
      </c>
      <c r="E472" t="s">
        <v>1755</v>
      </c>
    </row>
    <row r="473" spans="1:5" x14ac:dyDescent="0.15">
      <c r="A473" t="s">
        <v>1554</v>
      </c>
      <c r="B473" s="15" t="s">
        <v>137</v>
      </c>
      <c r="C473" s="15" t="s">
        <v>140</v>
      </c>
      <c r="D473" s="15" t="str">
        <f t="shared" si="7"/>
        <v>13171</v>
      </c>
      <c r="E473" t="s">
        <v>610</v>
      </c>
    </row>
    <row r="474" spans="1:5" x14ac:dyDescent="0.15">
      <c r="A474" t="s">
        <v>1554</v>
      </c>
      <c r="B474" s="15" t="s">
        <v>137</v>
      </c>
      <c r="C474" s="15" t="s">
        <v>141</v>
      </c>
      <c r="D474" s="15" t="str">
        <f t="shared" si="7"/>
        <v>13173</v>
      </c>
      <c r="E474" t="s">
        <v>1758</v>
      </c>
    </row>
    <row r="475" spans="1:5" x14ac:dyDescent="0.15">
      <c r="A475" t="s">
        <v>1554</v>
      </c>
      <c r="B475" s="15" t="s">
        <v>137</v>
      </c>
      <c r="C475" s="15" t="s">
        <v>142</v>
      </c>
      <c r="D475" s="15" t="str">
        <f t="shared" si="7"/>
        <v>13175</v>
      </c>
      <c r="E475" t="s">
        <v>1760</v>
      </c>
    </row>
    <row r="476" spans="1:5" x14ac:dyDescent="0.15">
      <c r="A476" t="s">
        <v>1554</v>
      </c>
      <c r="B476" s="15" t="s">
        <v>137</v>
      </c>
      <c r="C476" s="15" t="s">
        <v>143</v>
      </c>
      <c r="D476" s="15" t="str">
        <f t="shared" si="7"/>
        <v>13177</v>
      </c>
      <c r="E476" t="s">
        <v>618</v>
      </c>
    </row>
    <row r="477" spans="1:5" x14ac:dyDescent="0.15">
      <c r="A477" t="s">
        <v>1554</v>
      </c>
      <c r="B477" s="15" t="s">
        <v>137</v>
      </c>
      <c r="C477" s="15" t="s">
        <v>144</v>
      </c>
      <c r="D477" s="15" t="str">
        <f t="shared" si="7"/>
        <v>13179</v>
      </c>
      <c r="E477" t="s">
        <v>1480</v>
      </c>
    </row>
    <row r="478" spans="1:5" x14ac:dyDescent="0.15">
      <c r="A478" t="s">
        <v>1554</v>
      </c>
      <c r="B478" s="15" t="s">
        <v>137</v>
      </c>
      <c r="C478" s="15" t="s">
        <v>145</v>
      </c>
      <c r="D478" s="15" t="str">
        <f t="shared" si="7"/>
        <v>13181</v>
      </c>
      <c r="E478" t="s">
        <v>854</v>
      </c>
    </row>
    <row r="479" spans="1:5" x14ac:dyDescent="0.15">
      <c r="A479" t="s">
        <v>1554</v>
      </c>
      <c r="B479" s="15" t="s">
        <v>137</v>
      </c>
      <c r="C479" s="15" t="s">
        <v>146</v>
      </c>
      <c r="D479" s="15" t="str">
        <f t="shared" si="7"/>
        <v>13183</v>
      </c>
      <c r="E479" t="s">
        <v>1767</v>
      </c>
    </row>
    <row r="480" spans="1:5" x14ac:dyDescent="0.15">
      <c r="A480" t="s">
        <v>1554</v>
      </c>
      <c r="B480" s="15" t="s">
        <v>137</v>
      </c>
      <c r="C480" s="15" t="s">
        <v>91</v>
      </c>
      <c r="D480" s="15" t="str">
        <f t="shared" si="7"/>
        <v>13185</v>
      </c>
      <c r="E480" t="s">
        <v>626</v>
      </c>
    </row>
    <row r="481" spans="1:5" x14ac:dyDescent="0.15">
      <c r="A481" t="s">
        <v>1554</v>
      </c>
      <c r="B481" s="15" t="s">
        <v>137</v>
      </c>
      <c r="C481" s="15" t="s">
        <v>147</v>
      </c>
      <c r="D481" s="15" t="str">
        <f t="shared" si="7"/>
        <v>13187</v>
      </c>
      <c r="E481" t="s">
        <v>1770</v>
      </c>
    </row>
    <row r="482" spans="1:5" x14ac:dyDescent="0.15">
      <c r="A482" t="s">
        <v>1554</v>
      </c>
      <c r="B482" s="15" t="s">
        <v>137</v>
      </c>
      <c r="C482" s="15" t="s">
        <v>148</v>
      </c>
      <c r="D482" s="15" t="str">
        <f t="shared" si="7"/>
        <v>13189</v>
      </c>
      <c r="E482" t="s">
        <v>1772</v>
      </c>
    </row>
    <row r="483" spans="1:5" x14ac:dyDescent="0.15">
      <c r="A483" t="s">
        <v>1554</v>
      </c>
      <c r="B483" s="15" t="s">
        <v>137</v>
      </c>
      <c r="C483" s="15" t="s">
        <v>149</v>
      </c>
      <c r="D483" s="15" t="str">
        <f t="shared" si="7"/>
        <v>13191</v>
      </c>
      <c r="E483" t="s">
        <v>1774</v>
      </c>
    </row>
    <row r="484" spans="1:5" x14ac:dyDescent="0.15">
      <c r="A484" t="s">
        <v>1554</v>
      </c>
      <c r="B484" s="15" t="s">
        <v>137</v>
      </c>
      <c r="C484" s="15" t="s">
        <v>150</v>
      </c>
      <c r="D484" s="15" t="str">
        <f t="shared" si="7"/>
        <v>13193</v>
      </c>
      <c r="E484" t="s">
        <v>628</v>
      </c>
    </row>
    <row r="485" spans="1:5" x14ac:dyDescent="0.15">
      <c r="A485" t="s">
        <v>1554</v>
      </c>
      <c r="B485" s="15" t="s">
        <v>137</v>
      </c>
      <c r="C485" s="15" t="s">
        <v>151</v>
      </c>
      <c r="D485" s="15" t="str">
        <f t="shared" si="7"/>
        <v>13195</v>
      </c>
      <c r="E485" t="s">
        <v>630</v>
      </c>
    </row>
    <row r="486" spans="1:5" x14ac:dyDescent="0.15">
      <c r="A486" t="s">
        <v>1554</v>
      </c>
      <c r="B486" s="15" t="s">
        <v>137</v>
      </c>
      <c r="C486" s="15" t="s">
        <v>152</v>
      </c>
      <c r="D486" s="15" t="str">
        <f t="shared" si="7"/>
        <v>13197</v>
      </c>
      <c r="E486" t="s">
        <v>634</v>
      </c>
    </row>
    <row r="487" spans="1:5" x14ac:dyDescent="0.15">
      <c r="A487" t="s">
        <v>1554</v>
      </c>
      <c r="B487" s="15" t="s">
        <v>137</v>
      </c>
      <c r="C487" s="15" t="s">
        <v>153</v>
      </c>
      <c r="D487" s="15" t="str">
        <f t="shared" si="7"/>
        <v>13199</v>
      </c>
      <c r="E487" t="s">
        <v>1779</v>
      </c>
    </row>
    <row r="488" spans="1:5" x14ac:dyDescent="0.15">
      <c r="A488" t="s">
        <v>1554</v>
      </c>
      <c r="B488" s="15" t="s">
        <v>137</v>
      </c>
      <c r="C488" s="15" t="s">
        <v>93</v>
      </c>
      <c r="D488" s="15" t="str">
        <f t="shared" si="7"/>
        <v>13201</v>
      </c>
      <c r="E488" t="s">
        <v>866</v>
      </c>
    </row>
    <row r="489" spans="1:5" x14ac:dyDescent="0.15">
      <c r="A489" t="s">
        <v>1554</v>
      </c>
      <c r="B489" s="15" t="s">
        <v>137</v>
      </c>
      <c r="C489" s="15" t="s">
        <v>154</v>
      </c>
      <c r="D489" s="15" t="str">
        <f t="shared" si="7"/>
        <v>13205</v>
      </c>
      <c r="E489" t="s">
        <v>1782</v>
      </c>
    </row>
    <row r="490" spans="1:5" x14ac:dyDescent="0.15">
      <c r="A490" t="s">
        <v>1554</v>
      </c>
      <c r="B490" s="15" t="s">
        <v>137</v>
      </c>
      <c r="C490" s="15" t="s">
        <v>155</v>
      </c>
      <c r="D490" s="15" t="str">
        <f t="shared" si="7"/>
        <v>13207</v>
      </c>
      <c r="E490" t="s">
        <v>644</v>
      </c>
    </row>
    <row r="491" spans="1:5" x14ac:dyDescent="0.15">
      <c r="A491" t="s">
        <v>1554</v>
      </c>
      <c r="B491" s="15" t="s">
        <v>137</v>
      </c>
      <c r="C491" s="15" t="s">
        <v>156</v>
      </c>
      <c r="D491" s="15" t="str">
        <f t="shared" si="7"/>
        <v>13209</v>
      </c>
      <c r="E491" t="s">
        <v>646</v>
      </c>
    </row>
    <row r="492" spans="1:5" x14ac:dyDescent="0.15">
      <c r="A492" t="s">
        <v>1554</v>
      </c>
      <c r="B492" s="15" t="s">
        <v>137</v>
      </c>
      <c r="C492" s="15" t="s">
        <v>157</v>
      </c>
      <c r="D492" s="15" t="str">
        <f t="shared" si="7"/>
        <v>13211</v>
      </c>
      <c r="E492" t="s">
        <v>648</v>
      </c>
    </row>
    <row r="493" spans="1:5" x14ac:dyDescent="0.15">
      <c r="A493" t="s">
        <v>1554</v>
      </c>
      <c r="B493" s="15" t="s">
        <v>137</v>
      </c>
      <c r="C493" s="15" t="s">
        <v>158</v>
      </c>
      <c r="D493" s="15" t="str">
        <f t="shared" si="7"/>
        <v>13213</v>
      </c>
      <c r="E493" t="s">
        <v>1789</v>
      </c>
    </row>
    <row r="494" spans="1:5" x14ac:dyDescent="0.15">
      <c r="A494" t="s">
        <v>1554</v>
      </c>
      <c r="B494" s="15" t="s">
        <v>137</v>
      </c>
      <c r="C494" s="15" t="s">
        <v>159</v>
      </c>
      <c r="D494" s="15" t="str">
        <f t="shared" si="7"/>
        <v>13215</v>
      </c>
      <c r="E494" t="s">
        <v>1793</v>
      </c>
    </row>
    <row r="495" spans="1:5" x14ac:dyDescent="0.15">
      <c r="A495" t="s">
        <v>1554</v>
      </c>
      <c r="B495" s="15" t="s">
        <v>137</v>
      </c>
      <c r="C495" s="15" t="s">
        <v>160</v>
      </c>
      <c r="D495" s="15" t="str">
        <f t="shared" si="7"/>
        <v>13217</v>
      </c>
      <c r="E495" t="s">
        <v>876</v>
      </c>
    </row>
    <row r="496" spans="1:5" x14ac:dyDescent="0.15">
      <c r="A496" t="s">
        <v>1554</v>
      </c>
      <c r="B496" s="15" t="s">
        <v>137</v>
      </c>
      <c r="C496" s="15" t="s">
        <v>161</v>
      </c>
      <c r="D496" s="15" t="str">
        <f t="shared" si="7"/>
        <v>13219</v>
      </c>
      <c r="E496" t="s">
        <v>1796</v>
      </c>
    </row>
    <row r="497" spans="1:5" x14ac:dyDescent="0.15">
      <c r="A497" t="s">
        <v>1554</v>
      </c>
      <c r="B497" s="15" t="s">
        <v>137</v>
      </c>
      <c r="C497" s="15" t="s">
        <v>162</v>
      </c>
      <c r="D497" s="15" t="str">
        <f t="shared" si="7"/>
        <v>13221</v>
      </c>
      <c r="E497" t="s">
        <v>1798</v>
      </c>
    </row>
    <row r="498" spans="1:5" x14ac:dyDescent="0.15">
      <c r="A498" t="s">
        <v>1554</v>
      </c>
      <c r="B498" s="15" t="s">
        <v>137</v>
      </c>
      <c r="C498" s="15" t="s">
        <v>163</v>
      </c>
      <c r="D498" s="15" t="str">
        <f t="shared" si="7"/>
        <v>13223</v>
      </c>
      <c r="E498" t="s">
        <v>1800</v>
      </c>
    </row>
    <row r="499" spans="1:5" x14ac:dyDescent="0.15">
      <c r="A499" t="s">
        <v>1554</v>
      </c>
      <c r="B499" s="15" t="s">
        <v>137</v>
      </c>
      <c r="C499" s="15" t="s">
        <v>164</v>
      </c>
      <c r="D499" s="15" t="str">
        <f t="shared" si="7"/>
        <v>13225</v>
      </c>
      <c r="E499" t="s">
        <v>1802</v>
      </c>
    </row>
    <row r="500" spans="1:5" x14ac:dyDescent="0.15">
      <c r="A500" t="s">
        <v>1554</v>
      </c>
      <c r="B500" s="15" t="s">
        <v>137</v>
      </c>
      <c r="C500" s="15" t="s">
        <v>165</v>
      </c>
      <c r="D500" s="15" t="str">
        <f t="shared" si="7"/>
        <v>13227</v>
      </c>
      <c r="E500" t="s">
        <v>652</v>
      </c>
    </row>
    <row r="501" spans="1:5" x14ac:dyDescent="0.15">
      <c r="A501" t="s">
        <v>1554</v>
      </c>
      <c r="B501" s="15" t="s">
        <v>137</v>
      </c>
      <c r="C501" s="15" t="s">
        <v>166</v>
      </c>
      <c r="D501" s="15" t="str">
        <f t="shared" si="7"/>
        <v>13229</v>
      </c>
      <c r="E501" t="s">
        <v>1805</v>
      </c>
    </row>
    <row r="502" spans="1:5" x14ac:dyDescent="0.15">
      <c r="A502" t="s">
        <v>1554</v>
      </c>
      <c r="B502" s="15" t="s">
        <v>137</v>
      </c>
      <c r="C502" s="15" t="s">
        <v>167</v>
      </c>
      <c r="D502" s="15" t="str">
        <f t="shared" si="7"/>
        <v>13231</v>
      </c>
      <c r="E502" t="s">
        <v>654</v>
      </c>
    </row>
    <row r="503" spans="1:5" x14ac:dyDescent="0.15">
      <c r="A503" t="s">
        <v>1554</v>
      </c>
      <c r="B503" s="15" t="s">
        <v>137</v>
      </c>
      <c r="C503" s="15" t="s">
        <v>168</v>
      </c>
      <c r="D503" s="15" t="str">
        <f t="shared" si="7"/>
        <v>13233</v>
      </c>
      <c r="E503" t="s">
        <v>888</v>
      </c>
    </row>
    <row r="504" spans="1:5" x14ac:dyDescent="0.15">
      <c r="A504" t="s">
        <v>1554</v>
      </c>
      <c r="B504" s="15" t="s">
        <v>137</v>
      </c>
      <c r="C504" s="15" t="s">
        <v>169</v>
      </c>
      <c r="D504" s="15" t="str">
        <f t="shared" si="7"/>
        <v>13235</v>
      </c>
      <c r="E504" t="s">
        <v>896</v>
      </c>
    </row>
    <row r="505" spans="1:5" x14ac:dyDescent="0.15">
      <c r="A505" t="s">
        <v>1554</v>
      </c>
      <c r="B505" s="15" t="s">
        <v>137</v>
      </c>
      <c r="C505" s="15" t="s">
        <v>170</v>
      </c>
      <c r="D505" s="15" t="str">
        <f t="shared" si="7"/>
        <v>13237</v>
      </c>
      <c r="E505" t="s">
        <v>1525</v>
      </c>
    </row>
    <row r="506" spans="1:5" x14ac:dyDescent="0.15">
      <c r="A506" t="s">
        <v>1554</v>
      </c>
      <c r="B506" s="15" t="s">
        <v>137</v>
      </c>
      <c r="C506" s="15" t="s">
        <v>171</v>
      </c>
      <c r="D506" s="15" t="str">
        <f t="shared" si="7"/>
        <v>13239</v>
      </c>
      <c r="E506" t="s">
        <v>1815</v>
      </c>
    </row>
    <row r="507" spans="1:5" x14ac:dyDescent="0.15">
      <c r="A507" t="s">
        <v>1554</v>
      </c>
      <c r="B507" s="15" t="s">
        <v>137</v>
      </c>
      <c r="C507" s="15" t="s">
        <v>172</v>
      </c>
      <c r="D507" s="15" t="str">
        <f t="shared" si="7"/>
        <v>13241</v>
      </c>
      <c r="E507" t="s">
        <v>1817</v>
      </c>
    </row>
    <row r="508" spans="1:5" x14ac:dyDescent="0.15">
      <c r="A508" t="s">
        <v>1554</v>
      </c>
      <c r="B508" s="15" t="s">
        <v>137</v>
      </c>
      <c r="C508" s="15" t="s">
        <v>173</v>
      </c>
      <c r="D508" s="15" t="str">
        <f t="shared" si="7"/>
        <v>13243</v>
      </c>
      <c r="E508" t="s">
        <v>658</v>
      </c>
    </row>
    <row r="509" spans="1:5" x14ac:dyDescent="0.15">
      <c r="A509" t="s">
        <v>1554</v>
      </c>
      <c r="B509" s="15" t="s">
        <v>137</v>
      </c>
      <c r="C509" s="15" t="s">
        <v>174</v>
      </c>
      <c r="D509" s="15" t="str">
        <f t="shared" si="7"/>
        <v>13245</v>
      </c>
      <c r="E509" t="s">
        <v>1820</v>
      </c>
    </row>
    <row r="510" spans="1:5" x14ac:dyDescent="0.15">
      <c r="A510" t="s">
        <v>1554</v>
      </c>
      <c r="B510" s="15" t="s">
        <v>137</v>
      </c>
      <c r="C510" s="15" t="s">
        <v>175</v>
      </c>
      <c r="D510" s="15" t="str">
        <f t="shared" si="7"/>
        <v>13247</v>
      </c>
      <c r="E510" t="s">
        <v>1822</v>
      </c>
    </row>
    <row r="511" spans="1:5" x14ac:dyDescent="0.15">
      <c r="A511" t="s">
        <v>1554</v>
      </c>
      <c r="B511" s="15" t="s">
        <v>137</v>
      </c>
      <c r="C511" s="15" t="s">
        <v>176</v>
      </c>
      <c r="D511" s="15" t="str">
        <f t="shared" si="7"/>
        <v>13249</v>
      </c>
      <c r="E511" t="s">
        <v>1824</v>
      </c>
    </row>
    <row r="512" spans="1:5" x14ac:dyDescent="0.15">
      <c r="A512" t="s">
        <v>1554</v>
      </c>
      <c r="B512" s="15" t="s">
        <v>137</v>
      </c>
      <c r="C512" s="15" t="s">
        <v>177</v>
      </c>
      <c r="D512" s="15" t="str">
        <f t="shared" si="7"/>
        <v>13251</v>
      </c>
      <c r="E512" t="s">
        <v>1828</v>
      </c>
    </row>
    <row r="513" spans="1:5" x14ac:dyDescent="0.15">
      <c r="A513" t="s">
        <v>1554</v>
      </c>
      <c r="B513" s="15" t="s">
        <v>137</v>
      </c>
      <c r="C513" s="15" t="s">
        <v>178</v>
      </c>
      <c r="D513" s="15" t="str">
        <f t="shared" si="7"/>
        <v>13253</v>
      </c>
      <c r="E513" t="s">
        <v>1537</v>
      </c>
    </row>
    <row r="514" spans="1:5" x14ac:dyDescent="0.15">
      <c r="A514" t="s">
        <v>1554</v>
      </c>
      <c r="B514" s="15" t="s">
        <v>137</v>
      </c>
      <c r="C514" s="15" t="s">
        <v>179</v>
      </c>
      <c r="D514" s="15" t="str">
        <f t="shared" si="7"/>
        <v>13255</v>
      </c>
      <c r="E514" t="s">
        <v>1831</v>
      </c>
    </row>
    <row r="515" spans="1:5" x14ac:dyDescent="0.15">
      <c r="A515" t="s">
        <v>1554</v>
      </c>
      <c r="B515" s="15" t="s">
        <v>137</v>
      </c>
      <c r="C515" s="15" t="s">
        <v>180</v>
      </c>
      <c r="D515" s="15" t="str">
        <f t="shared" ref="D515:D578" si="8">B515&amp;C515</f>
        <v>13257</v>
      </c>
      <c r="E515" t="s">
        <v>1833</v>
      </c>
    </row>
    <row r="516" spans="1:5" x14ac:dyDescent="0.15">
      <c r="A516" t="s">
        <v>1554</v>
      </c>
      <c r="B516" s="15" t="s">
        <v>137</v>
      </c>
      <c r="C516" s="15" t="s">
        <v>181</v>
      </c>
      <c r="D516" s="15" t="str">
        <f t="shared" si="8"/>
        <v>13259</v>
      </c>
      <c r="E516" t="s">
        <v>1837</v>
      </c>
    </row>
    <row r="517" spans="1:5" x14ac:dyDescent="0.15">
      <c r="A517" t="s">
        <v>1554</v>
      </c>
      <c r="B517" s="15" t="s">
        <v>137</v>
      </c>
      <c r="C517" s="15" t="s">
        <v>1</v>
      </c>
      <c r="D517" s="15" t="str">
        <f t="shared" si="8"/>
        <v>13261</v>
      </c>
      <c r="E517" t="s">
        <v>668</v>
      </c>
    </row>
    <row r="518" spans="1:5" x14ac:dyDescent="0.15">
      <c r="A518" t="s">
        <v>1554</v>
      </c>
      <c r="B518" s="15" t="s">
        <v>137</v>
      </c>
      <c r="C518" s="15" t="s">
        <v>182</v>
      </c>
      <c r="D518" s="15" t="str">
        <f t="shared" si="8"/>
        <v>13263</v>
      </c>
      <c r="E518" t="s">
        <v>1840</v>
      </c>
    </row>
    <row r="519" spans="1:5" x14ac:dyDescent="0.15">
      <c r="A519" t="s">
        <v>1554</v>
      </c>
      <c r="B519" s="15" t="s">
        <v>137</v>
      </c>
      <c r="C519" s="15" t="s">
        <v>183</v>
      </c>
      <c r="D519" s="15" t="str">
        <f t="shared" si="8"/>
        <v>13265</v>
      </c>
      <c r="E519" t="s">
        <v>1842</v>
      </c>
    </row>
    <row r="520" spans="1:5" x14ac:dyDescent="0.15">
      <c r="A520" t="s">
        <v>1554</v>
      </c>
      <c r="B520" s="15" t="s">
        <v>137</v>
      </c>
      <c r="C520" s="15" t="s">
        <v>184</v>
      </c>
      <c r="D520" s="15" t="str">
        <f t="shared" si="8"/>
        <v>13267</v>
      </c>
      <c r="E520" t="s">
        <v>1844</v>
      </c>
    </row>
    <row r="521" spans="1:5" x14ac:dyDescent="0.15">
      <c r="A521" t="s">
        <v>1554</v>
      </c>
      <c r="B521" s="15" t="s">
        <v>137</v>
      </c>
      <c r="C521" s="15" t="s">
        <v>185</v>
      </c>
      <c r="D521" s="15" t="str">
        <f t="shared" si="8"/>
        <v>13269</v>
      </c>
      <c r="E521" t="s">
        <v>1544</v>
      </c>
    </row>
    <row r="522" spans="1:5" x14ac:dyDescent="0.15">
      <c r="A522" t="s">
        <v>1554</v>
      </c>
      <c r="B522" s="15" t="s">
        <v>137</v>
      </c>
      <c r="C522" s="15" t="s">
        <v>186</v>
      </c>
      <c r="D522" s="15" t="str">
        <f t="shared" si="8"/>
        <v>13271</v>
      </c>
      <c r="E522" t="s">
        <v>1847</v>
      </c>
    </row>
    <row r="523" spans="1:5" x14ac:dyDescent="0.15">
      <c r="A523" t="s">
        <v>1554</v>
      </c>
      <c r="B523" s="15" t="s">
        <v>137</v>
      </c>
      <c r="C523" s="15" t="s">
        <v>187</v>
      </c>
      <c r="D523" s="15" t="str">
        <f t="shared" si="8"/>
        <v>13273</v>
      </c>
      <c r="E523" t="s">
        <v>1849</v>
      </c>
    </row>
    <row r="524" spans="1:5" x14ac:dyDescent="0.15">
      <c r="A524" t="s">
        <v>1554</v>
      </c>
      <c r="B524" s="15" t="s">
        <v>137</v>
      </c>
      <c r="C524" s="15" t="s">
        <v>188</v>
      </c>
      <c r="D524" s="15" t="str">
        <f t="shared" si="8"/>
        <v>13275</v>
      </c>
      <c r="E524" t="s">
        <v>1851</v>
      </c>
    </row>
    <row r="525" spans="1:5" x14ac:dyDescent="0.15">
      <c r="A525" t="s">
        <v>1554</v>
      </c>
      <c r="B525" s="15" t="s">
        <v>137</v>
      </c>
      <c r="C525" s="15" t="s">
        <v>189</v>
      </c>
      <c r="D525" s="15" t="str">
        <f t="shared" si="8"/>
        <v>13277</v>
      </c>
      <c r="E525" t="s">
        <v>1855</v>
      </c>
    </row>
    <row r="526" spans="1:5" x14ac:dyDescent="0.15">
      <c r="A526" t="s">
        <v>1554</v>
      </c>
      <c r="B526" s="15" t="s">
        <v>137</v>
      </c>
      <c r="C526" s="15" t="s">
        <v>190</v>
      </c>
      <c r="D526" s="15" t="str">
        <f t="shared" si="8"/>
        <v>13279</v>
      </c>
      <c r="E526" t="s">
        <v>1859</v>
      </c>
    </row>
    <row r="527" spans="1:5" x14ac:dyDescent="0.15">
      <c r="A527" t="s">
        <v>1554</v>
      </c>
      <c r="B527" s="15" t="s">
        <v>137</v>
      </c>
      <c r="C527" s="15" t="s">
        <v>191</v>
      </c>
      <c r="D527" s="15" t="str">
        <f t="shared" si="8"/>
        <v>13281</v>
      </c>
      <c r="E527" t="s">
        <v>1861</v>
      </c>
    </row>
    <row r="528" spans="1:5" x14ac:dyDescent="0.15">
      <c r="A528" t="s">
        <v>1554</v>
      </c>
      <c r="B528" s="15" t="s">
        <v>137</v>
      </c>
      <c r="C528" s="15" t="s">
        <v>192</v>
      </c>
      <c r="D528" s="15" t="str">
        <f t="shared" si="8"/>
        <v>13283</v>
      </c>
      <c r="E528" t="s">
        <v>1863</v>
      </c>
    </row>
    <row r="529" spans="1:5" x14ac:dyDescent="0.15">
      <c r="A529" t="s">
        <v>1554</v>
      </c>
      <c r="B529" s="15" t="s">
        <v>137</v>
      </c>
      <c r="C529" s="15" t="s">
        <v>193</v>
      </c>
      <c r="D529" s="15" t="str">
        <f t="shared" si="8"/>
        <v>13285</v>
      </c>
      <c r="E529" t="s">
        <v>1865</v>
      </c>
    </row>
    <row r="530" spans="1:5" x14ac:dyDescent="0.15">
      <c r="A530" t="s">
        <v>1554</v>
      </c>
      <c r="B530" s="15" t="s">
        <v>137</v>
      </c>
      <c r="C530" s="15" t="s">
        <v>194</v>
      </c>
      <c r="D530" s="15" t="str">
        <f t="shared" si="8"/>
        <v>13287</v>
      </c>
      <c r="E530" t="s">
        <v>1869</v>
      </c>
    </row>
    <row r="531" spans="1:5" x14ac:dyDescent="0.15">
      <c r="A531" t="s">
        <v>1554</v>
      </c>
      <c r="B531" s="15" t="s">
        <v>137</v>
      </c>
      <c r="C531" s="15" t="s">
        <v>195</v>
      </c>
      <c r="D531" s="15" t="str">
        <f t="shared" si="8"/>
        <v>13289</v>
      </c>
      <c r="E531" t="s">
        <v>1871</v>
      </c>
    </row>
    <row r="532" spans="1:5" x14ac:dyDescent="0.15">
      <c r="A532" t="s">
        <v>1554</v>
      </c>
      <c r="B532" s="15" t="s">
        <v>137</v>
      </c>
      <c r="C532" s="15" t="s">
        <v>196</v>
      </c>
      <c r="D532" s="15" t="str">
        <f t="shared" si="8"/>
        <v>13291</v>
      </c>
      <c r="E532" t="s">
        <v>917</v>
      </c>
    </row>
    <row r="533" spans="1:5" x14ac:dyDescent="0.15">
      <c r="A533" t="s">
        <v>1554</v>
      </c>
      <c r="B533" s="15" t="s">
        <v>137</v>
      </c>
      <c r="C533" s="15" t="s">
        <v>197</v>
      </c>
      <c r="D533" s="15" t="str">
        <f t="shared" si="8"/>
        <v>13293</v>
      </c>
      <c r="E533" t="s">
        <v>1874</v>
      </c>
    </row>
    <row r="534" spans="1:5" x14ac:dyDescent="0.15">
      <c r="A534" t="s">
        <v>1554</v>
      </c>
      <c r="B534" s="15" t="s">
        <v>137</v>
      </c>
      <c r="C534" s="15" t="s">
        <v>198</v>
      </c>
      <c r="D534" s="15" t="str">
        <f t="shared" si="8"/>
        <v>13295</v>
      </c>
      <c r="E534" t="s">
        <v>678</v>
      </c>
    </row>
    <row r="535" spans="1:5" x14ac:dyDescent="0.15">
      <c r="A535" t="s">
        <v>1554</v>
      </c>
      <c r="B535" s="15" t="s">
        <v>137</v>
      </c>
      <c r="C535" s="15" t="s">
        <v>199</v>
      </c>
      <c r="D535" s="15" t="str">
        <f t="shared" si="8"/>
        <v>13297</v>
      </c>
      <c r="E535" t="s">
        <v>1551</v>
      </c>
    </row>
    <row r="536" spans="1:5" x14ac:dyDescent="0.15">
      <c r="A536" t="s">
        <v>1554</v>
      </c>
      <c r="B536" s="15" t="s">
        <v>137</v>
      </c>
      <c r="C536" s="15" t="s">
        <v>200</v>
      </c>
      <c r="D536" s="15" t="str">
        <f t="shared" si="8"/>
        <v>13299</v>
      </c>
      <c r="E536" t="s">
        <v>1880</v>
      </c>
    </row>
    <row r="537" spans="1:5" x14ac:dyDescent="0.15">
      <c r="A537" t="s">
        <v>1554</v>
      </c>
      <c r="B537" s="15" t="s">
        <v>137</v>
      </c>
      <c r="C537" s="15" t="s">
        <v>201</v>
      </c>
      <c r="D537" s="15" t="str">
        <f t="shared" si="8"/>
        <v>13301</v>
      </c>
      <c r="E537" t="s">
        <v>1882</v>
      </c>
    </row>
    <row r="538" spans="1:5" x14ac:dyDescent="0.15">
      <c r="A538" t="s">
        <v>1554</v>
      </c>
      <c r="B538" s="15" t="s">
        <v>137</v>
      </c>
      <c r="C538" s="15" t="s">
        <v>202</v>
      </c>
      <c r="D538" s="15" t="str">
        <f t="shared" si="8"/>
        <v>13303</v>
      </c>
      <c r="E538" t="s">
        <v>680</v>
      </c>
    </row>
    <row r="539" spans="1:5" x14ac:dyDescent="0.15">
      <c r="A539" t="s">
        <v>1554</v>
      </c>
      <c r="B539" s="15" t="s">
        <v>137</v>
      </c>
      <c r="C539" s="15" t="s">
        <v>203</v>
      </c>
      <c r="D539" s="15" t="str">
        <f t="shared" si="8"/>
        <v>13305</v>
      </c>
      <c r="E539" t="s">
        <v>1885</v>
      </c>
    </row>
    <row r="540" spans="1:5" x14ac:dyDescent="0.15">
      <c r="A540" t="s">
        <v>1554</v>
      </c>
      <c r="B540" s="15" t="s">
        <v>137</v>
      </c>
      <c r="C540" s="15" t="s">
        <v>204</v>
      </c>
      <c r="D540" s="15" t="str">
        <f t="shared" si="8"/>
        <v>13307</v>
      </c>
      <c r="E540" t="s">
        <v>1889</v>
      </c>
    </row>
    <row r="541" spans="1:5" x14ac:dyDescent="0.15">
      <c r="A541" t="s">
        <v>1554</v>
      </c>
      <c r="B541" s="15" t="s">
        <v>137</v>
      </c>
      <c r="C541" s="15" t="s">
        <v>205</v>
      </c>
      <c r="D541" s="15" t="str">
        <f t="shared" si="8"/>
        <v>13309</v>
      </c>
      <c r="E541" t="s">
        <v>1891</v>
      </c>
    </row>
    <row r="542" spans="1:5" x14ac:dyDescent="0.15">
      <c r="A542" t="s">
        <v>1554</v>
      </c>
      <c r="B542" s="15" t="s">
        <v>137</v>
      </c>
      <c r="C542" s="15" t="s">
        <v>206</v>
      </c>
      <c r="D542" s="15" t="str">
        <f t="shared" si="8"/>
        <v>13311</v>
      </c>
      <c r="E542" t="s">
        <v>924</v>
      </c>
    </row>
    <row r="543" spans="1:5" x14ac:dyDescent="0.15">
      <c r="A543" t="s">
        <v>1554</v>
      </c>
      <c r="B543" s="15" t="s">
        <v>137</v>
      </c>
      <c r="C543" s="15" t="s">
        <v>207</v>
      </c>
      <c r="D543" s="15" t="str">
        <f t="shared" si="8"/>
        <v>13313</v>
      </c>
      <c r="E543" t="s">
        <v>1894</v>
      </c>
    </row>
    <row r="544" spans="1:5" x14ac:dyDescent="0.15">
      <c r="A544" t="s">
        <v>1554</v>
      </c>
      <c r="B544" s="15" t="s">
        <v>137</v>
      </c>
      <c r="C544" s="15" t="s">
        <v>208</v>
      </c>
      <c r="D544" s="15" t="str">
        <f t="shared" si="8"/>
        <v>13315</v>
      </c>
      <c r="E544" t="s">
        <v>682</v>
      </c>
    </row>
    <row r="545" spans="1:5" x14ac:dyDescent="0.15">
      <c r="A545" t="s">
        <v>1554</v>
      </c>
      <c r="B545" s="15" t="s">
        <v>137</v>
      </c>
      <c r="C545" s="15" t="s">
        <v>209</v>
      </c>
      <c r="D545" s="15" t="str">
        <f t="shared" si="8"/>
        <v>13317</v>
      </c>
      <c r="E545" t="s">
        <v>1897</v>
      </c>
    </row>
    <row r="546" spans="1:5" x14ac:dyDescent="0.15">
      <c r="A546" t="s">
        <v>1554</v>
      </c>
      <c r="B546" s="15" t="s">
        <v>137</v>
      </c>
      <c r="C546" s="15" t="s">
        <v>210</v>
      </c>
      <c r="D546" s="15" t="str">
        <f t="shared" si="8"/>
        <v>13319</v>
      </c>
      <c r="E546" t="s">
        <v>1899</v>
      </c>
    </row>
    <row r="547" spans="1:5" x14ac:dyDescent="0.15">
      <c r="A547" t="s">
        <v>1554</v>
      </c>
      <c r="B547" s="15" t="s">
        <v>137</v>
      </c>
      <c r="C547" s="15" t="s">
        <v>211</v>
      </c>
      <c r="D547" s="15" t="str">
        <f t="shared" si="8"/>
        <v>13321</v>
      </c>
      <c r="E547" t="s">
        <v>1901</v>
      </c>
    </row>
    <row r="548" spans="1:5" x14ac:dyDescent="0.15">
      <c r="A548" t="s">
        <v>1903</v>
      </c>
      <c r="B548" s="15" t="s">
        <v>213</v>
      </c>
      <c r="C548" s="15" t="s">
        <v>6</v>
      </c>
      <c r="D548" s="15" t="str">
        <f t="shared" si="8"/>
        <v>15001</v>
      </c>
      <c r="E548" t="s">
        <v>1904</v>
      </c>
    </row>
    <row r="549" spans="1:5" x14ac:dyDescent="0.15">
      <c r="A549" t="s">
        <v>1903</v>
      </c>
      <c r="B549" s="15" t="s">
        <v>213</v>
      </c>
      <c r="C549" s="15" t="s">
        <v>7</v>
      </c>
      <c r="D549" s="15" t="str">
        <f t="shared" si="8"/>
        <v>15003</v>
      </c>
      <c r="E549" t="s">
        <v>1908</v>
      </c>
    </row>
    <row r="550" spans="1:5" x14ac:dyDescent="0.15">
      <c r="A550" t="s">
        <v>1903</v>
      </c>
      <c r="B550" s="15" t="s">
        <v>213</v>
      </c>
      <c r="C550" s="15" t="s">
        <v>8</v>
      </c>
      <c r="D550" s="15" t="str">
        <f t="shared" si="8"/>
        <v>15005</v>
      </c>
      <c r="E550" t="s">
        <v>7836</v>
      </c>
    </row>
    <row r="551" spans="1:5" x14ac:dyDescent="0.15">
      <c r="A551" t="s">
        <v>1903</v>
      </c>
      <c r="B551" s="15" t="s">
        <v>213</v>
      </c>
      <c r="C551" s="15" t="s">
        <v>9</v>
      </c>
      <c r="D551" s="15" t="str">
        <f t="shared" si="8"/>
        <v>15007</v>
      </c>
      <c r="E551" t="s">
        <v>1912</v>
      </c>
    </row>
    <row r="552" spans="1:5" x14ac:dyDescent="0.15">
      <c r="A552" t="s">
        <v>1903</v>
      </c>
      <c r="B552" s="15" t="s">
        <v>213</v>
      </c>
      <c r="C552" s="15" t="s">
        <v>10</v>
      </c>
      <c r="D552" s="15" t="str">
        <f t="shared" si="8"/>
        <v>15009</v>
      </c>
      <c r="E552" t="s">
        <v>1916</v>
      </c>
    </row>
    <row r="553" spans="1:5" x14ac:dyDescent="0.15">
      <c r="A553" t="s">
        <v>1920</v>
      </c>
      <c r="B553" s="15" t="s">
        <v>215</v>
      </c>
      <c r="C553" s="15" t="s">
        <v>6</v>
      </c>
      <c r="D553" s="15" t="str">
        <f t="shared" si="8"/>
        <v>16001</v>
      </c>
      <c r="E553" t="s">
        <v>1921</v>
      </c>
    </row>
    <row r="554" spans="1:5" x14ac:dyDescent="0.15">
      <c r="A554" t="s">
        <v>1920</v>
      </c>
      <c r="B554" s="15" t="s">
        <v>215</v>
      </c>
      <c r="C554" s="15" t="s">
        <v>7</v>
      </c>
      <c r="D554" s="15" t="str">
        <f t="shared" si="8"/>
        <v>16003</v>
      </c>
      <c r="E554" t="s">
        <v>1140</v>
      </c>
    </row>
    <row r="555" spans="1:5" x14ac:dyDescent="0.15">
      <c r="A555" t="s">
        <v>1920</v>
      </c>
      <c r="B555" s="15" t="s">
        <v>215</v>
      </c>
      <c r="C555" s="15" t="s">
        <v>8</v>
      </c>
      <c r="D555" s="15" t="str">
        <f t="shared" si="8"/>
        <v>16005</v>
      </c>
      <c r="E555" t="s">
        <v>1927</v>
      </c>
    </row>
    <row r="556" spans="1:5" x14ac:dyDescent="0.15">
      <c r="A556" t="s">
        <v>1920</v>
      </c>
      <c r="B556" s="15" t="s">
        <v>215</v>
      </c>
      <c r="C556" s="15" t="s">
        <v>9</v>
      </c>
      <c r="D556" s="15" t="str">
        <f t="shared" si="8"/>
        <v>16007</v>
      </c>
      <c r="E556" t="s">
        <v>1931</v>
      </c>
    </row>
    <row r="557" spans="1:5" x14ac:dyDescent="0.15">
      <c r="A557" t="s">
        <v>1920</v>
      </c>
      <c r="B557" s="15" t="s">
        <v>215</v>
      </c>
      <c r="C557" s="15" t="s">
        <v>10</v>
      </c>
      <c r="D557" s="15" t="str">
        <f t="shared" si="8"/>
        <v>16009</v>
      </c>
      <c r="E557" t="s">
        <v>1933</v>
      </c>
    </row>
    <row r="558" spans="1:5" x14ac:dyDescent="0.15">
      <c r="A558" t="s">
        <v>1920</v>
      </c>
      <c r="B558" s="15" t="s">
        <v>215</v>
      </c>
      <c r="C558" s="15" t="s">
        <v>11</v>
      </c>
      <c r="D558" s="15" t="str">
        <f t="shared" si="8"/>
        <v>16011</v>
      </c>
      <c r="E558" t="s">
        <v>1935</v>
      </c>
    </row>
    <row r="559" spans="1:5" x14ac:dyDescent="0.15">
      <c r="A559" t="s">
        <v>1920</v>
      </c>
      <c r="B559" s="15" t="s">
        <v>215</v>
      </c>
      <c r="C559" s="15" t="s">
        <v>12</v>
      </c>
      <c r="D559" s="15" t="str">
        <f t="shared" si="8"/>
        <v>16013</v>
      </c>
      <c r="E559" t="s">
        <v>1941</v>
      </c>
    </row>
    <row r="560" spans="1:5" x14ac:dyDescent="0.15">
      <c r="A560" t="s">
        <v>1920</v>
      </c>
      <c r="B560" s="15" t="s">
        <v>215</v>
      </c>
      <c r="C560" s="15" t="s">
        <v>13</v>
      </c>
      <c r="D560" s="15" t="str">
        <f t="shared" si="8"/>
        <v>16015</v>
      </c>
      <c r="E560" t="s">
        <v>1945</v>
      </c>
    </row>
    <row r="561" spans="1:5" x14ac:dyDescent="0.15">
      <c r="A561" t="s">
        <v>1920</v>
      </c>
      <c r="B561" s="15" t="s">
        <v>215</v>
      </c>
      <c r="C561" s="15" t="s">
        <v>14</v>
      </c>
      <c r="D561" s="15" t="str">
        <f t="shared" si="8"/>
        <v>16017</v>
      </c>
      <c r="E561" t="s">
        <v>1947</v>
      </c>
    </row>
    <row r="562" spans="1:5" x14ac:dyDescent="0.15">
      <c r="A562" t="s">
        <v>1920</v>
      </c>
      <c r="B562" s="15" t="s">
        <v>215</v>
      </c>
      <c r="C562" s="15" t="s">
        <v>15</v>
      </c>
      <c r="D562" s="15" t="str">
        <f t="shared" si="8"/>
        <v>16019</v>
      </c>
      <c r="E562" t="s">
        <v>1951</v>
      </c>
    </row>
    <row r="563" spans="1:5" x14ac:dyDescent="0.15">
      <c r="A563" t="s">
        <v>1920</v>
      </c>
      <c r="B563" s="15" t="s">
        <v>215</v>
      </c>
      <c r="C563" s="15" t="s">
        <v>16</v>
      </c>
      <c r="D563" s="15" t="str">
        <f t="shared" si="8"/>
        <v>16021</v>
      </c>
      <c r="E563" t="s">
        <v>1955</v>
      </c>
    </row>
    <row r="564" spans="1:5" x14ac:dyDescent="0.15">
      <c r="A564" t="s">
        <v>1920</v>
      </c>
      <c r="B564" s="15" t="s">
        <v>215</v>
      </c>
      <c r="C564" s="15" t="s">
        <v>17</v>
      </c>
      <c r="D564" s="15" t="str">
        <f t="shared" si="8"/>
        <v>16023</v>
      </c>
      <c r="E564" t="s">
        <v>945</v>
      </c>
    </row>
    <row r="565" spans="1:5" x14ac:dyDescent="0.15">
      <c r="A565" t="s">
        <v>1920</v>
      </c>
      <c r="B565" s="15" t="s">
        <v>215</v>
      </c>
      <c r="C565" s="15" t="s">
        <v>18</v>
      </c>
      <c r="D565" s="15" t="str">
        <f t="shared" si="8"/>
        <v>16025</v>
      </c>
      <c r="E565" t="s">
        <v>1958</v>
      </c>
    </row>
    <row r="566" spans="1:5" x14ac:dyDescent="0.15">
      <c r="A566" t="s">
        <v>1920</v>
      </c>
      <c r="B566" s="15" t="s">
        <v>215</v>
      </c>
      <c r="C566" s="15" t="s">
        <v>19</v>
      </c>
      <c r="D566" s="15" t="str">
        <f t="shared" si="8"/>
        <v>16027</v>
      </c>
      <c r="E566" t="s">
        <v>1960</v>
      </c>
    </row>
    <row r="567" spans="1:5" x14ac:dyDescent="0.15">
      <c r="A567" t="s">
        <v>1920</v>
      </c>
      <c r="B567" s="15" t="s">
        <v>215</v>
      </c>
      <c r="C567" s="15" t="s">
        <v>20</v>
      </c>
      <c r="D567" s="15" t="str">
        <f t="shared" si="8"/>
        <v>16029</v>
      </c>
      <c r="E567" t="s">
        <v>1962</v>
      </c>
    </row>
    <row r="568" spans="1:5" x14ac:dyDescent="0.15">
      <c r="A568" t="s">
        <v>1920</v>
      </c>
      <c r="B568" s="15" t="s">
        <v>215</v>
      </c>
      <c r="C568" s="15" t="s">
        <v>21</v>
      </c>
      <c r="D568" s="15" t="str">
        <f t="shared" si="8"/>
        <v>16031</v>
      </c>
      <c r="E568" t="s">
        <v>1964</v>
      </c>
    </row>
    <row r="569" spans="1:5" x14ac:dyDescent="0.15">
      <c r="A569" t="s">
        <v>1920</v>
      </c>
      <c r="B569" s="15" t="s">
        <v>215</v>
      </c>
      <c r="C569" s="15" t="s">
        <v>22</v>
      </c>
      <c r="D569" s="15" t="str">
        <f t="shared" si="8"/>
        <v>16033</v>
      </c>
      <c r="E569" t="s">
        <v>771</v>
      </c>
    </row>
    <row r="570" spans="1:5" x14ac:dyDescent="0.15">
      <c r="A570" t="s">
        <v>1920</v>
      </c>
      <c r="B570" s="15" t="s">
        <v>215</v>
      </c>
      <c r="C570" s="15" t="s">
        <v>23</v>
      </c>
      <c r="D570" s="15" t="str">
        <f t="shared" si="8"/>
        <v>16035</v>
      </c>
      <c r="E570" t="s">
        <v>1969</v>
      </c>
    </row>
    <row r="571" spans="1:5" x14ac:dyDescent="0.15">
      <c r="A571" t="s">
        <v>1920</v>
      </c>
      <c r="B571" s="15" t="s">
        <v>215</v>
      </c>
      <c r="C571" s="15" t="s">
        <v>24</v>
      </c>
      <c r="D571" s="15" t="str">
        <f t="shared" si="8"/>
        <v>16037</v>
      </c>
      <c r="E571" t="s">
        <v>1174</v>
      </c>
    </row>
    <row r="572" spans="1:5" x14ac:dyDescent="0.15">
      <c r="A572" t="s">
        <v>1920</v>
      </c>
      <c r="B572" s="15" t="s">
        <v>215</v>
      </c>
      <c r="C572" s="15" t="s">
        <v>25</v>
      </c>
      <c r="D572" s="15" t="str">
        <f t="shared" si="8"/>
        <v>16039</v>
      </c>
      <c r="E572" t="s">
        <v>572</v>
      </c>
    </row>
    <row r="573" spans="1:5" x14ac:dyDescent="0.15">
      <c r="A573" t="s">
        <v>1920</v>
      </c>
      <c r="B573" s="15" t="s">
        <v>215</v>
      </c>
      <c r="C573" s="15" t="s">
        <v>26</v>
      </c>
      <c r="D573" s="15" t="str">
        <f t="shared" si="8"/>
        <v>16041</v>
      </c>
      <c r="E573" t="s">
        <v>586</v>
      </c>
    </row>
    <row r="574" spans="1:5" x14ac:dyDescent="0.15">
      <c r="A574" t="s">
        <v>1920</v>
      </c>
      <c r="B574" s="15" t="s">
        <v>215</v>
      </c>
      <c r="C574" s="15" t="s">
        <v>27</v>
      </c>
      <c r="D574" s="15" t="str">
        <f t="shared" si="8"/>
        <v>16043</v>
      </c>
      <c r="E574" t="s">
        <v>1195</v>
      </c>
    </row>
    <row r="575" spans="1:5" x14ac:dyDescent="0.15">
      <c r="A575" t="s">
        <v>1920</v>
      </c>
      <c r="B575" s="15" t="s">
        <v>215</v>
      </c>
      <c r="C575" s="15" t="s">
        <v>28</v>
      </c>
      <c r="D575" s="15" t="str">
        <f t="shared" si="8"/>
        <v>16045</v>
      </c>
      <c r="E575" t="s">
        <v>1981</v>
      </c>
    </row>
    <row r="576" spans="1:5" x14ac:dyDescent="0.15">
      <c r="A576" t="s">
        <v>1920</v>
      </c>
      <c r="B576" s="15" t="s">
        <v>215</v>
      </c>
      <c r="C576" s="15" t="s">
        <v>29</v>
      </c>
      <c r="D576" s="15" t="str">
        <f t="shared" si="8"/>
        <v>16047</v>
      </c>
      <c r="E576" t="s">
        <v>1983</v>
      </c>
    </row>
    <row r="577" spans="1:5" x14ac:dyDescent="0.15">
      <c r="A577" t="s">
        <v>1920</v>
      </c>
      <c r="B577" s="15" t="s">
        <v>215</v>
      </c>
      <c r="C577" s="15" t="s">
        <v>30</v>
      </c>
      <c r="D577" s="15" t="str">
        <f t="shared" si="8"/>
        <v>16049</v>
      </c>
      <c r="E577" t="s">
        <v>1985</v>
      </c>
    </row>
    <row r="578" spans="1:5" x14ac:dyDescent="0.15">
      <c r="A578" t="s">
        <v>1920</v>
      </c>
      <c r="B578" s="15" t="s">
        <v>215</v>
      </c>
      <c r="C578" s="15" t="s">
        <v>31</v>
      </c>
      <c r="D578" s="15" t="str">
        <f t="shared" si="8"/>
        <v>16051</v>
      </c>
      <c r="E578" t="s">
        <v>608</v>
      </c>
    </row>
    <row r="579" spans="1:5" x14ac:dyDescent="0.15">
      <c r="A579" t="s">
        <v>1920</v>
      </c>
      <c r="B579" s="15" t="s">
        <v>215</v>
      </c>
      <c r="C579" s="15" t="s">
        <v>32</v>
      </c>
      <c r="D579" s="15" t="str">
        <f t="shared" ref="D579:D642" si="9">B579&amp;C579</f>
        <v>16053</v>
      </c>
      <c r="E579" t="s">
        <v>1988</v>
      </c>
    </row>
    <row r="580" spans="1:5" x14ac:dyDescent="0.15">
      <c r="A580" t="s">
        <v>1920</v>
      </c>
      <c r="B580" s="15" t="s">
        <v>215</v>
      </c>
      <c r="C580" s="15" t="s">
        <v>33</v>
      </c>
      <c r="D580" s="15" t="str">
        <f t="shared" si="9"/>
        <v>16055</v>
      </c>
      <c r="E580" t="s">
        <v>1992</v>
      </c>
    </row>
    <row r="581" spans="1:5" x14ac:dyDescent="0.15">
      <c r="A581" t="s">
        <v>1920</v>
      </c>
      <c r="B581" s="15" t="s">
        <v>215</v>
      </c>
      <c r="C581" s="15" t="s">
        <v>34</v>
      </c>
      <c r="D581" s="15" t="str">
        <f t="shared" si="9"/>
        <v>16057</v>
      </c>
      <c r="E581" t="s">
        <v>1998</v>
      </c>
    </row>
    <row r="582" spans="1:5" x14ac:dyDescent="0.15">
      <c r="A582" t="s">
        <v>1920</v>
      </c>
      <c r="B582" s="15" t="s">
        <v>215</v>
      </c>
      <c r="C582" s="15" t="s">
        <v>35</v>
      </c>
      <c r="D582" s="15" t="str">
        <f t="shared" si="9"/>
        <v>16059</v>
      </c>
      <c r="E582" t="s">
        <v>2004</v>
      </c>
    </row>
    <row r="583" spans="1:5" x14ac:dyDescent="0.15">
      <c r="A583" t="s">
        <v>1920</v>
      </c>
      <c r="B583" s="15" t="s">
        <v>215</v>
      </c>
      <c r="C583" s="15" t="s">
        <v>36</v>
      </c>
      <c r="D583" s="15" t="str">
        <f t="shared" si="9"/>
        <v>16061</v>
      </c>
      <c r="E583" t="s">
        <v>2006</v>
      </c>
    </row>
    <row r="584" spans="1:5" x14ac:dyDescent="0.15">
      <c r="A584" t="s">
        <v>1920</v>
      </c>
      <c r="B584" s="15" t="s">
        <v>215</v>
      </c>
      <c r="C584" s="15" t="s">
        <v>37</v>
      </c>
      <c r="D584" s="15" t="str">
        <f t="shared" si="9"/>
        <v>16063</v>
      </c>
      <c r="E584" t="s">
        <v>854</v>
      </c>
    </row>
    <row r="585" spans="1:5" x14ac:dyDescent="0.15">
      <c r="A585" t="s">
        <v>1920</v>
      </c>
      <c r="B585" s="15" t="s">
        <v>215</v>
      </c>
      <c r="C585" s="15" t="s">
        <v>38</v>
      </c>
      <c r="D585" s="15" t="str">
        <f t="shared" si="9"/>
        <v>16065</v>
      </c>
      <c r="E585" t="s">
        <v>630</v>
      </c>
    </row>
    <row r="586" spans="1:5" x14ac:dyDescent="0.15">
      <c r="A586" t="s">
        <v>1920</v>
      </c>
      <c r="B586" s="15" t="s">
        <v>215</v>
      </c>
      <c r="C586" s="15" t="s">
        <v>39</v>
      </c>
      <c r="D586" s="15" t="str">
        <f t="shared" si="9"/>
        <v>16067</v>
      </c>
      <c r="E586" t="s">
        <v>2010</v>
      </c>
    </row>
    <row r="587" spans="1:5" x14ac:dyDescent="0.15">
      <c r="A587" t="s">
        <v>1920</v>
      </c>
      <c r="B587" s="15" t="s">
        <v>215</v>
      </c>
      <c r="C587" s="15" t="s">
        <v>40</v>
      </c>
      <c r="D587" s="15" t="str">
        <f t="shared" si="9"/>
        <v>16069</v>
      </c>
      <c r="E587" t="s">
        <v>2012</v>
      </c>
    </row>
    <row r="588" spans="1:5" x14ac:dyDescent="0.15">
      <c r="A588" t="s">
        <v>1920</v>
      </c>
      <c r="B588" s="15" t="s">
        <v>215</v>
      </c>
      <c r="C588" s="15" t="s">
        <v>41</v>
      </c>
      <c r="D588" s="15" t="str">
        <f t="shared" si="9"/>
        <v>16071</v>
      </c>
      <c r="E588" t="s">
        <v>2016</v>
      </c>
    </row>
    <row r="589" spans="1:5" x14ac:dyDescent="0.15">
      <c r="A589" t="s">
        <v>1920</v>
      </c>
      <c r="B589" s="15" t="s">
        <v>215</v>
      </c>
      <c r="C589" s="15" t="s">
        <v>42</v>
      </c>
      <c r="D589" s="15" t="str">
        <f t="shared" si="9"/>
        <v>16073</v>
      </c>
      <c r="E589" t="s">
        <v>2018</v>
      </c>
    </row>
    <row r="590" spans="1:5" x14ac:dyDescent="0.15">
      <c r="A590" t="s">
        <v>1920</v>
      </c>
      <c r="B590" s="15" t="s">
        <v>215</v>
      </c>
      <c r="C590" s="15" t="s">
        <v>43</v>
      </c>
      <c r="D590" s="15" t="str">
        <f t="shared" si="9"/>
        <v>16075</v>
      </c>
      <c r="E590" t="s">
        <v>2020</v>
      </c>
    </row>
    <row r="591" spans="1:5" x14ac:dyDescent="0.15">
      <c r="A591" t="s">
        <v>1920</v>
      </c>
      <c r="B591" s="15" t="s">
        <v>215</v>
      </c>
      <c r="C591" s="15" t="s">
        <v>44</v>
      </c>
      <c r="D591" s="15" t="str">
        <f t="shared" si="9"/>
        <v>16077</v>
      </c>
      <c r="E591" t="s">
        <v>2024</v>
      </c>
    </row>
    <row r="592" spans="1:5" x14ac:dyDescent="0.15">
      <c r="A592" t="s">
        <v>1920</v>
      </c>
      <c r="B592" s="15" t="s">
        <v>215</v>
      </c>
      <c r="C592" s="15" t="s">
        <v>45</v>
      </c>
      <c r="D592" s="15" t="str">
        <f t="shared" si="9"/>
        <v>16079</v>
      </c>
      <c r="E592" t="s">
        <v>2026</v>
      </c>
    </row>
    <row r="593" spans="1:5" x14ac:dyDescent="0.15">
      <c r="A593" t="s">
        <v>1920</v>
      </c>
      <c r="B593" s="15" t="s">
        <v>215</v>
      </c>
      <c r="C593" s="15" t="s">
        <v>46</v>
      </c>
      <c r="D593" s="15" t="str">
        <f t="shared" si="9"/>
        <v>16081</v>
      </c>
      <c r="E593" t="s">
        <v>2028</v>
      </c>
    </row>
    <row r="594" spans="1:5" x14ac:dyDescent="0.15">
      <c r="A594" t="s">
        <v>1920</v>
      </c>
      <c r="B594" s="15" t="s">
        <v>215</v>
      </c>
      <c r="C594" s="15" t="s">
        <v>47</v>
      </c>
      <c r="D594" s="15" t="str">
        <f t="shared" si="9"/>
        <v>16083</v>
      </c>
      <c r="E594" t="s">
        <v>2032</v>
      </c>
    </row>
    <row r="595" spans="1:5" x14ac:dyDescent="0.15">
      <c r="A595" t="s">
        <v>1920</v>
      </c>
      <c r="B595" s="15" t="s">
        <v>215</v>
      </c>
      <c r="C595" s="15" t="s">
        <v>48</v>
      </c>
      <c r="D595" s="15" t="str">
        <f t="shared" si="9"/>
        <v>16085</v>
      </c>
      <c r="E595" t="s">
        <v>2034</v>
      </c>
    </row>
    <row r="596" spans="1:5" x14ac:dyDescent="0.15">
      <c r="A596" t="s">
        <v>1920</v>
      </c>
      <c r="B596" s="15" t="s">
        <v>215</v>
      </c>
      <c r="C596" s="15" t="s">
        <v>49</v>
      </c>
      <c r="D596" s="15" t="str">
        <f t="shared" si="9"/>
        <v>16087</v>
      </c>
      <c r="E596" t="s">
        <v>680</v>
      </c>
    </row>
    <row r="597" spans="1:5" x14ac:dyDescent="0.15">
      <c r="A597" t="s">
        <v>2037</v>
      </c>
      <c r="B597" s="15" t="s">
        <v>217</v>
      </c>
      <c r="C597" s="15" t="s">
        <v>6</v>
      </c>
      <c r="D597" s="15" t="str">
        <f t="shared" si="9"/>
        <v>17001</v>
      </c>
      <c r="E597" t="s">
        <v>1140</v>
      </c>
    </row>
    <row r="598" spans="1:5" x14ac:dyDescent="0.15">
      <c r="A598" t="s">
        <v>2037</v>
      </c>
      <c r="B598" s="15" t="s">
        <v>217</v>
      </c>
      <c r="C598" s="15" t="s">
        <v>7</v>
      </c>
      <c r="D598" s="15" t="str">
        <f t="shared" si="9"/>
        <v>17003</v>
      </c>
      <c r="E598" t="s">
        <v>2043</v>
      </c>
    </row>
    <row r="599" spans="1:5" x14ac:dyDescent="0.15">
      <c r="A599" t="s">
        <v>2037</v>
      </c>
      <c r="B599" s="15" t="s">
        <v>217</v>
      </c>
      <c r="C599" s="15" t="s">
        <v>8</v>
      </c>
      <c r="D599" s="15" t="str">
        <f t="shared" si="9"/>
        <v>17005</v>
      </c>
      <c r="E599" t="s">
        <v>2048</v>
      </c>
    </row>
    <row r="600" spans="1:5" x14ac:dyDescent="0.15">
      <c r="A600" t="s">
        <v>2037</v>
      </c>
      <c r="B600" s="15" t="s">
        <v>217</v>
      </c>
      <c r="C600" s="15" t="s">
        <v>9</v>
      </c>
      <c r="D600" s="15" t="str">
        <f t="shared" si="9"/>
        <v>17007</v>
      </c>
      <c r="E600" t="s">
        <v>758</v>
      </c>
    </row>
    <row r="601" spans="1:5" x14ac:dyDescent="0.15">
      <c r="A601" t="s">
        <v>2037</v>
      </c>
      <c r="B601" s="15" t="s">
        <v>217</v>
      </c>
      <c r="C601" s="15" t="s">
        <v>10</v>
      </c>
      <c r="D601" s="15" t="str">
        <f t="shared" si="9"/>
        <v>17009</v>
      </c>
      <c r="E601" t="s">
        <v>2059</v>
      </c>
    </row>
    <row r="602" spans="1:5" x14ac:dyDescent="0.15">
      <c r="A602" t="s">
        <v>2037</v>
      </c>
      <c r="B602" s="15" t="s">
        <v>217</v>
      </c>
      <c r="C602" s="15" t="s">
        <v>11</v>
      </c>
      <c r="D602" s="15" t="str">
        <f t="shared" si="9"/>
        <v>17011</v>
      </c>
      <c r="E602" t="s">
        <v>2061</v>
      </c>
    </row>
    <row r="603" spans="1:5" x14ac:dyDescent="0.15">
      <c r="A603" t="s">
        <v>2037</v>
      </c>
      <c r="B603" s="15" t="s">
        <v>217</v>
      </c>
      <c r="C603" s="15" t="s">
        <v>12</v>
      </c>
      <c r="D603" s="15" t="str">
        <f t="shared" si="9"/>
        <v>17013</v>
      </c>
      <c r="E603" t="s">
        <v>513</v>
      </c>
    </row>
    <row r="604" spans="1:5" x14ac:dyDescent="0.15">
      <c r="A604" t="s">
        <v>2037</v>
      </c>
      <c r="B604" s="15" t="s">
        <v>217</v>
      </c>
      <c r="C604" s="15" t="s">
        <v>13</v>
      </c>
      <c r="D604" s="15" t="str">
        <f t="shared" si="9"/>
        <v>17015</v>
      </c>
      <c r="E604" t="s">
        <v>767</v>
      </c>
    </row>
    <row r="605" spans="1:5" x14ac:dyDescent="0.15">
      <c r="A605" t="s">
        <v>2037</v>
      </c>
      <c r="B605" s="15" t="s">
        <v>217</v>
      </c>
      <c r="C605" s="15" t="s">
        <v>14</v>
      </c>
      <c r="D605" s="15" t="str">
        <f t="shared" si="9"/>
        <v>17017</v>
      </c>
      <c r="E605" t="s">
        <v>2069</v>
      </c>
    </row>
    <row r="606" spans="1:5" x14ac:dyDescent="0.15">
      <c r="A606" t="s">
        <v>2037</v>
      </c>
      <c r="B606" s="15" t="s">
        <v>217</v>
      </c>
      <c r="C606" s="15" t="s">
        <v>15</v>
      </c>
      <c r="D606" s="15" t="str">
        <f t="shared" si="9"/>
        <v>17019</v>
      </c>
      <c r="E606" t="s">
        <v>2071</v>
      </c>
    </row>
    <row r="607" spans="1:5" x14ac:dyDescent="0.15">
      <c r="A607" t="s">
        <v>2037</v>
      </c>
      <c r="B607" s="15" t="s">
        <v>217</v>
      </c>
      <c r="C607" s="15" t="s">
        <v>16</v>
      </c>
      <c r="D607" s="15" t="str">
        <f t="shared" si="9"/>
        <v>17021</v>
      </c>
      <c r="E607" t="s">
        <v>2075</v>
      </c>
    </row>
    <row r="608" spans="1:5" x14ac:dyDescent="0.15">
      <c r="A608" t="s">
        <v>2037</v>
      </c>
      <c r="B608" s="15" t="s">
        <v>217</v>
      </c>
      <c r="C608" s="15" t="s">
        <v>17</v>
      </c>
      <c r="D608" s="15" t="str">
        <f t="shared" si="9"/>
        <v>17023</v>
      </c>
      <c r="E608" t="s">
        <v>771</v>
      </c>
    </row>
    <row r="609" spans="1:5" x14ac:dyDescent="0.15">
      <c r="A609" t="s">
        <v>2037</v>
      </c>
      <c r="B609" s="15" t="s">
        <v>217</v>
      </c>
      <c r="C609" s="15" t="s">
        <v>18</v>
      </c>
      <c r="D609" s="15" t="str">
        <f t="shared" si="9"/>
        <v>17025</v>
      </c>
      <c r="E609" t="s">
        <v>531</v>
      </c>
    </row>
    <row r="610" spans="1:5" x14ac:dyDescent="0.15">
      <c r="A610" t="s">
        <v>2037</v>
      </c>
      <c r="B610" s="15" t="s">
        <v>217</v>
      </c>
      <c r="C610" s="15" t="s">
        <v>19</v>
      </c>
      <c r="D610" s="15" t="str">
        <f t="shared" si="9"/>
        <v>17027</v>
      </c>
      <c r="E610" t="s">
        <v>2083</v>
      </c>
    </row>
    <row r="611" spans="1:5" x14ac:dyDescent="0.15">
      <c r="A611" t="s">
        <v>2037</v>
      </c>
      <c r="B611" s="15" t="s">
        <v>217</v>
      </c>
      <c r="C611" s="15" t="s">
        <v>20</v>
      </c>
      <c r="D611" s="15" t="str">
        <f t="shared" si="9"/>
        <v>17029</v>
      </c>
      <c r="E611" t="s">
        <v>2085</v>
      </c>
    </row>
    <row r="612" spans="1:5" x14ac:dyDescent="0.15">
      <c r="A612" t="s">
        <v>2037</v>
      </c>
      <c r="B612" s="15" t="s">
        <v>217</v>
      </c>
      <c r="C612" s="15" t="s">
        <v>21</v>
      </c>
      <c r="D612" s="15" t="str">
        <f t="shared" si="9"/>
        <v>17031</v>
      </c>
      <c r="E612" t="s">
        <v>1656</v>
      </c>
    </row>
    <row r="613" spans="1:5" x14ac:dyDescent="0.15">
      <c r="A613" t="s">
        <v>2037</v>
      </c>
      <c r="B613" s="15" t="s">
        <v>217</v>
      </c>
      <c r="C613" s="15" t="s">
        <v>22</v>
      </c>
      <c r="D613" s="15" t="str">
        <f t="shared" si="9"/>
        <v>17033</v>
      </c>
      <c r="E613" t="s">
        <v>795</v>
      </c>
    </row>
    <row r="614" spans="1:5" x14ac:dyDescent="0.15">
      <c r="A614" t="s">
        <v>2037</v>
      </c>
      <c r="B614" s="15" t="s">
        <v>217</v>
      </c>
      <c r="C614" s="15" t="s">
        <v>23</v>
      </c>
      <c r="D614" s="15" t="str">
        <f t="shared" si="9"/>
        <v>17035</v>
      </c>
      <c r="E614" t="s">
        <v>2095</v>
      </c>
    </row>
    <row r="615" spans="1:5" x14ac:dyDescent="0.15">
      <c r="A615" t="s">
        <v>2037</v>
      </c>
      <c r="B615" s="15" t="s">
        <v>217</v>
      </c>
      <c r="C615" s="15" t="s">
        <v>24</v>
      </c>
      <c r="D615" s="15" t="str">
        <f t="shared" si="9"/>
        <v>17037</v>
      </c>
      <c r="E615" t="s">
        <v>567</v>
      </c>
    </row>
    <row r="616" spans="1:5" x14ac:dyDescent="0.15">
      <c r="A616" t="s">
        <v>2037</v>
      </c>
      <c r="B616" s="15" t="s">
        <v>217</v>
      </c>
      <c r="C616" s="15" t="s">
        <v>25</v>
      </c>
      <c r="D616" s="15" t="str">
        <f t="shared" si="9"/>
        <v>17039</v>
      </c>
      <c r="E616" t="s">
        <v>2100</v>
      </c>
    </row>
    <row r="617" spans="1:5" x14ac:dyDescent="0.15">
      <c r="A617" t="s">
        <v>2037</v>
      </c>
      <c r="B617" s="15" t="s">
        <v>217</v>
      </c>
      <c r="C617" s="15" t="s">
        <v>26</v>
      </c>
      <c r="D617" s="15" t="str">
        <f t="shared" si="9"/>
        <v>17041</v>
      </c>
      <c r="E617" t="s">
        <v>1182</v>
      </c>
    </row>
    <row r="618" spans="1:5" x14ac:dyDescent="0.15">
      <c r="A618" t="s">
        <v>2037</v>
      </c>
      <c r="B618" s="15" t="s">
        <v>217</v>
      </c>
      <c r="C618" s="15" t="s">
        <v>27</v>
      </c>
      <c r="D618" s="15" t="str">
        <f t="shared" si="9"/>
        <v>17043</v>
      </c>
      <c r="E618" t="s">
        <v>2106</v>
      </c>
    </row>
    <row r="619" spans="1:5" x14ac:dyDescent="0.15">
      <c r="A619" t="s">
        <v>2037</v>
      </c>
      <c r="B619" s="15" t="s">
        <v>217</v>
      </c>
      <c r="C619" s="15" t="s">
        <v>28</v>
      </c>
      <c r="D619" s="15" t="str">
        <f t="shared" si="9"/>
        <v>17045</v>
      </c>
      <c r="E619" t="s">
        <v>2108</v>
      </c>
    </row>
    <row r="620" spans="1:5" x14ac:dyDescent="0.15">
      <c r="A620" t="s">
        <v>2037</v>
      </c>
      <c r="B620" s="15" t="s">
        <v>217</v>
      </c>
      <c r="C620" s="15" t="s">
        <v>29</v>
      </c>
      <c r="D620" s="15" t="str">
        <f t="shared" si="9"/>
        <v>17047</v>
      </c>
      <c r="E620" t="s">
        <v>2110</v>
      </c>
    </row>
    <row r="621" spans="1:5" x14ac:dyDescent="0.15">
      <c r="A621" t="s">
        <v>2037</v>
      </c>
      <c r="B621" s="15" t="s">
        <v>217</v>
      </c>
      <c r="C621" s="15" t="s">
        <v>30</v>
      </c>
      <c r="D621" s="15" t="str">
        <f t="shared" si="9"/>
        <v>17049</v>
      </c>
      <c r="E621" t="s">
        <v>1685</v>
      </c>
    </row>
    <row r="622" spans="1:5" x14ac:dyDescent="0.15">
      <c r="A622" t="s">
        <v>2037</v>
      </c>
      <c r="B622" s="15" t="s">
        <v>217</v>
      </c>
      <c r="C622" s="15" t="s">
        <v>31</v>
      </c>
      <c r="D622" s="15" t="str">
        <f t="shared" si="9"/>
        <v>17051</v>
      </c>
      <c r="E622" t="s">
        <v>584</v>
      </c>
    </row>
    <row r="623" spans="1:5" x14ac:dyDescent="0.15">
      <c r="A623" t="s">
        <v>2037</v>
      </c>
      <c r="B623" s="15" t="s">
        <v>217</v>
      </c>
      <c r="C623" s="15" t="s">
        <v>32</v>
      </c>
      <c r="D623" s="15" t="str">
        <f t="shared" si="9"/>
        <v>17053</v>
      </c>
      <c r="E623" t="s">
        <v>2116</v>
      </c>
    </row>
    <row r="624" spans="1:5" x14ac:dyDescent="0.15">
      <c r="A624" t="s">
        <v>2037</v>
      </c>
      <c r="B624" s="15" t="s">
        <v>217</v>
      </c>
      <c r="C624" s="15" t="s">
        <v>33</v>
      </c>
      <c r="D624" s="15" t="str">
        <f t="shared" si="9"/>
        <v>17055</v>
      </c>
      <c r="E624" t="s">
        <v>586</v>
      </c>
    </row>
    <row r="625" spans="1:5" x14ac:dyDescent="0.15">
      <c r="A625" t="s">
        <v>2037</v>
      </c>
      <c r="B625" s="15" t="s">
        <v>217</v>
      </c>
      <c r="C625" s="15" t="s">
        <v>34</v>
      </c>
      <c r="D625" s="15" t="str">
        <f t="shared" si="9"/>
        <v>17057</v>
      </c>
      <c r="E625" t="s">
        <v>817</v>
      </c>
    </row>
    <row r="626" spans="1:5" x14ac:dyDescent="0.15">
      <c r="A626" t="s">
        <v>2037</v>
      </c>
      <c r="B626" s="15" t="s">
        <v>217</v>
      </c>
      <c r="C626" s="15" t="s">
        <v>35</v>
      </c>
      <c r="D626" s="15" t="str">
        <f t="shared" si="9"/>
        <v>17059</v>
      </c>
      <c r="E626" t="s">
        <v>2123</v>
      </c>
    </row>
    <row r="627" spans="1:5" x14ac:dyDescent="0.15">
      <c r="A627" t="s">
        <v>2037</v>
      </c>
      <c r="B627" s="15" t="s">
        <v>217</v>
      </c>
      <c r="C627" s="15" t="s">
        <v>36</v>
      </c>
      <c r="D627" s="15" t="str">
        <f t="shared" si="9"/>
        <v>17061</v>
      </c>
      <c r="E627" t="s">
        <v>592</v>
      </c>
    </row>
    <row r="628" spans="1:5" x14ac:dyDescent="0.15">
      <c r="A628" t="s">
        <v>2037</v>
      </c>
      <c r="B628" s="15" t="s">
        <v>217</v>
      </c>
      <c r="C628" s="15" t="s">
        <v>37</v>
      </c>
      <c r="D628" s="15" t="str">
        <f t="shared" si="9"/>
        <v>17063</v>
      </c>
      <c r="E628" t="s">
        <v>2126</v>
      </c>
    </row>
    <row r="629" spans="1:5" x14ac:dyDescent="0.15">
      <c r="A629" t="s">
        <v>2037</v>
      </c>
      <c r="B629" s="15" t="s">
        <v>217</v>
      </c>
      <c r="C629" s="15" t="s">
        <v>38</v>
      </c>
      <c r="D629" s="15" t="str">
        <f t="shared" si="9"/>
        <v>17065</v>
      </c>
      <c r="E629" t="s">
        <v>1441</v>
      </c>
    </row>
    <row r="630" spans="1:5" x14ac:dyDescent="0.15">
      <c r="A630" t="s">
        <v>2037</v>
      </c>
      <c r="B630" s="15" t="s">
        <v>217</v>
      </c>
      <c r="C630" s="15" t="s">
        <v>39</v>
      </c>
      <c r="D630" s="15" t="str">
        <f t="shared" si="9"/>
        <v>17067</v>
      </c>
      <c r="E630" t="s">
        <v>1726</v>
      </c>
    </row>
    <row r="631" spans="1:5" x14ac:dyDescent="0.15">
      <c r="A631" t="s">
        <v>2037</v>
      </c>
      <c r="B631" s="15" t="s">
        <v>217</v>
      </c>
      <c r="C631" s="15" t="s">
        <v>40</v>
      </c>
      <c r="D631" s="15" t="str">
        <f t="shared" si="9"/>
        <v>17069</v>
      </c>
      <c r="E631" t="s">
        <v>2132</v>
      </c>
    </row>
    <row r="632" spans="1:5" x14ac:dyDescent="0.15">
      <c r="A632" t="s">
        <v>2037</v>
      </c>
      <c r="B632" s="15" t="s">
        <v>217</v>
      </c>
      <c r="C632" s="15" t="s">
        <v>41</v>
      </c>
      <c r="D632" s="15" t="str">
        <f t="shared" si="9"/>
        <v>17071</v>
      </c>
      <c r="E632" t="s">
        <v>2134</v>
      </c>
    </row>
    <row r="633" spans="1:5" x14ac:dyDescent="0.15">
      <c r="A633" t="s">
        <v>2037</v>
      </c>
      <c r="B633" s="15" t="s">
        <v>217</v>
      </c>
      <c r="C633" s="15" t="s">
        <v>42</v>
      </c>
      <c r="D633" s="15" t="str">
        <f t="shared" si="9"/>
        <v>17073</v>
      </c>
      <c r="E633" t="s">
        <v>598</v>
      </c>
    </row>
    <row r="634" spans="1:5" x14ac:dyDescent="0.15">
      <c r="A634" t="s">
        <v>2037</v>
      </c>
      <c r="B634" s="15" t="s">
        <v>217</v>
      </c>
      <c r="C634" s="15" t="s">
        <v>43</v>
      </c>
      <c r="D634" s="15" t="str">
        <f t="shared" si="9"/>
        <v>17075</v>
      </c>
      <c r="E634" t="s">
        <v>2142</v>
      </c>
    </row>
    <row r="635" spans="1:5" x14ac:dyDescent="0.15">
      <c r="A635" t="s">
        <v>2037</v>
      </c>
      <c r="B635" s="15" t="s">
        <v>217</v>
      </c>
      <c r="C635" s="15" t="s">
        <v>44</v>
      </c>
      <c r="D635" s="15" t="str">
        <f t="shared" si="9"/>
        <v>17077</v>
      </c>
      <c r="E635" t="s">
        <v>602</v>
      </c>
    </row>
    <row r="636" spans="1:5" x14ac:dyDescent="0.15">
      <c r="A636" t="s">
        <v>2037</v>
      </c>
      <c r="B636" s="15" t="s">
        <v>217</v>
      </c>
      <c r="C636" s="15" t="s">
        <v>45</v>
      </c>
      <c r="D636" s="15" t="str">
        <f t="shared" si="9"/>
        <v>17079</v>
      </c>
      <c r="E636" t="s">
        <v>1745</v>
      </c>
    </row>
    <row r="637" spans="1:5" x14ac:dyDescent="0.15">
      <c r="A637" t="s">
        <v>2037</v>
      </c>
      <c r="B637" s="15" t="s">
        <v>217</v>
      </c>
      <c r="C637" s="15" t="s">
        <v>46</v>
      </c>
      <c r="D637" s="15" t="str">
        <f t="shared" si="9"/>
        <v>17081</v>
      </c>
      <c r="E637" t="s">
        <v>608</v>
      </c>
    </row>
    <row r="638" spans="1:5" x14ac:dyDescent="0.15">
      <c r="A638" t="s">
        <v>2037</v>
      </c>
      <c r="B638" s="15" t="s">
        <v>217</v>
      </c>
      <c r="C638" s="15" t="s">
        <v>47</v>
      </c>
      <c r="D638" s="15" t="str">
        <f t="shared" si="9"/>
        <v>17083</v>
      </c>
      <c r="E638" t="s">
        <v>2151</v>
      </c>
    </row>
    <row r="639" spans="1:5" x14ac:dyDescent="0.15">
      <c r="A639" t="s">
        <v>2037</v>
      </c>
      <c r="B639" s="15" t="s">
        <v>217</v>
      </c>
      <c r="C639" s="15" t="s">
        <v>48</v>
      </c>
      <c r="D639" s="15" t="str">
        <f t="shared" si="9"/>
        <v>17085</v>
      </c>
      <c r="E639" t="s">
        <v>2153</v>
      </c>
    </row>
    <row r="640" spans="1:5" x14ac:dyDescent="0.15">
      <c r="A640" t="s">
        <v>2037</v>
      </c>
      <c r="B640" s="15" t="s">
        <v>217</v>
      </c>
      <c r="C640" s="15" t="s">
        <v>49</v>
      </c>
      <c r="D640" s="15" t="str">
        <f t="shared" si="9"/>
        <v>17087</v>
      </c>
      <c r="E640" t="s">
        <v>848</v>
      </c>
    </row>
    <row r="641" spans="1:5" x14ac:dyDescent="0.15">
      <c r="A641" t="s">
        <v>2037</v>
      </c>
      <c r="B641" s="15" t="s">
        <v>217</v>
      </c>
      <c r="C641" s="15" t="s">
        <v>50</v>
      </c>
      <c r="D641" s="15" t="str">
        <f t="shared" si="9"/>
        <v>17089</v>
      </c>
      <c r="E641" t="s">
        <v>2156</v>
      </c>
    </row>
    <row r="642" spans="1:5" x14ac:dyDescent="0.15">
      <c r="A642" t="s">
        <v>2037</v>
      </c>
      <c r="B642" s="15" t="s">
        <v>217</v>
      </c>
      <c r="C642" s="15" t="s">
        <v>51</v>
      </c>
      <c r="D642" s="15" t="str">
        <f t="shared" si="9"/>
        <v>17091</v>
      </c>
      <c r="E642" t="s">
        <v>2158</v>
      </c>
    </row>
    <row r="643" spans="1:5" x14ac:dyDescent="0.15">
      <c r="A643" t="s">
        <v>2037</v>
      </c>
      <c r="B643" s="15" t="s">
        <v>217</v>
      </c>
      <c r="C643" s="15" t="s">
        <v>52</v>
      </c>
      <c r="D643" s="15" t="str">
        <f t="shared" ref="D643:D706" si="10">B643&amp;C643</f>
        <v>17093</v>
      </c>
      <c r="E643" t="s">
        <v>2162</v>
      </c>
    </row>
    <row r="644" spans="1:5" x14ac:dyDescent="0.15">
      <c r="A644" t="s">
        <v>2037</v>
      </c>
      <c r="B644" s="15" t="s">
        <v>217</v>
      </c>
      <c r="C644" s="15" t="s">
        <v>53</v>
      </c>
      <c r="D644" s="15" t="str">
        <f t="shared" si="10"/>
        <v>17095</v>
      </c>
      <c r="E644" t="s">
        <v>2164</v>
      </c>
    </row>
    <row r="645" spans="1:5" x14ac:dyDescent="0.15">
      <c r="A645" t="s">
        <v>2037</v>
      </c>
      <c r="B645" s="15" t="s">
        <v>217</v>
      </c>
      <c r="C645" s="15" t="s">
        <v>54</v>
      </c>
      <c r="D645" s="15" t="str">
        <f t="shared" si="10"/>
        <v>17097</v>
      </c>
      <c r="E645" t="s">
        <v>993</v>
      </c>
    </row>
    <row r="646" spans="1:5" x14ac:dyDescent="0.15">
      <c r="A646" t="s">
        <v>2037</v>
      </c>
      <c r="B646" s="15" t="s">
        <v>217</v>
      </c>
      <c r="C646" s="15" t="s">
        <v>55</v>
      </c>
      <c r="D646" s="15" t="str">
        <f t="shared" si="10"/>
        <v>17099</v>
      </c>
      <c r="E646" t="s">
        <v>2171</v>
      </c>
    </row>
    <row r="647" spans="1:5" x14ac:dyDescent="0.15">
      <c r="A647" t="s">
        <v>2037</v>
      </c>
      <c r="B647" s="15" t="s">
        <v>217</v>
      </c>
      <c r="C647" s="15" t="s">
        <v>56</v>
      </c>
      <c r="D647" s="15" t="str">
        <f t="shared" si="10"/>
        <v>17101</v>
      </c>
      <c r="E647" t="s">
        <v>614</v>
      </c>
    </row>
    <row r="648" spans="1:5" x14ac:dyDescent="0.15">
      <c r="A648" t="s">
        <v>2037</v>
      </c>
      <c r="B648" s="15" t="s">
        <v>217</v>
      </c>
      <c r="C648" s="15" t="s">
        <v>57</v>
      </c>
      <c r="D648" s="15" t="str">
        <f t="shared" si="10"/>
        <v>17103</v>
      </c>
      <c r="E648" t="s">
        <v>618</v>
      </c>
    </row>
    <row r="649" spans="1:5" x14ac:dyDescent="0.15">
      <c r="A649" t="s">
        <v>2037</v>
      </c>
      <c r="B649" s="15" t="s">
        <v>217</v>
      </c>
      <c r="C649" s="15" t="s">
        <v>58</v>
      </c>
      <c r="D649" s="15" t="str">
        <f t="shared" si="10"/>
        <v>17105</v>
      </c>
      <c r="E649" t="s">
        <v>2178</v>
      </c>
    </row>
    <row r="650" spans="1:5" x14ac:dyDescent="0.15">
      <c r="A650" t="s">
        <v>2037</v>
      </c>
      <c r="B650" s="15" t="s">
        <v>217</v>
      </c>
      <c r="C650" s="15" t="s">
        <v>59</v>
      </c>
      <c r="D650" s="15" t="str">
        <f t="shared" si="10"/>
        <v>17107</v>
      </c>
      <c r="E650" t="s">
        <v>860</v>
      </c>
    </row>
    <row r="651" spans="1:5" x14ac:dyDescent="0.15">
      <c r="A651" t="s">
        <v>2037</v>
      </c>
      <c r="B651" s="15" t="s">
        <v>217</v>
      </c>
      <c r="C651" s="15" t="s">
        <v>60</v>
      </c>
      <c r="D651" s="15" t="str">
        <f t="shared" si="10"/>
        <v>17109</v>
      </c>
      <c r="E651" t="s">
        <v>2185</v>
      </c>
    </row>
    <row r="652" spans="1:5" x14ac:dyDescent="0.15">
      <c r="A652" t="s">
        <v>2037</v>
      </c>
      <c r="B652" s="15" t="s">
        <v>217</v>
      </c>
      <c r="C652" s="15" t="s">
        <v>61</v>
      </c>
      <c r="D652" s="15" t="str">
        <f t="shared" si="10"/>
        <v>17111</v>
      </c>
      <c r="E652" t="s">
        <v>2189</v>
      </c>
    </row>
    <row r="653" spans="1:5" x14ac:dyDescent="0.15">
      <c r="A653" t="s">
        <v>2037</v>
      </c>
      <c r="B653" s="15" t="s">
        <v>217</v>
      </c>
      <c r="C653" s="15" t="s">
        <v>62</v>
      </c>
      <c r="D653" s="15" t="str">
        <f t="shared" si="10"/>
        <v>17113</v>
      </c>
      <c r="E653" t="s">
        <v>2191</v>
      </c>
    </row>
    <row r="654" spans="1:5" x14ac:dyDescent="0.15">
      <c r="A654" t="s">
        <v>2037</v>
      </c>
      <c r="B654" s="15" t="s">
        <v>217</v>
      </c>
      <c r="C654" s="15" t="s">
        <v>63</v>
      </c>
      <c r="D654" s="15" t="str">
        <f t="shared" si="10"/>
        <v>17115</v>
      </c>
      <c r="E654" t="s">
        <v>628</v>
      </c>
    </row>
    <row r="655" spans="1:5" x14ac:dyDescent="0.15">
      <c r="A655" t="s">
        <v>2037</v>
      </c>
      <c r="B655" s="15" t="s">
        <v>217</v>
      </c>
      <c r="C655" s="15" t="s">
        <v>64</v>
      </c>
      <c r="D655" s="15" t="str">
        <f t="shared" si="10"/>
        <v>17117</v>
      </c>
      <c r="E655" t="s">
        <v>2196</v>
      </c>
    </row>
    <row r="656" spans="1:5" x14ac:dyDescent="0.15">
      <c r="A656" t="s">
        <v>2037</v>
      </c>
      <c r="B656" s="15" t="s">
        <v>217</v>
      </c>
      <c r="C656" s="15" t="s">
        <v>65</v>
      </c>
      <c r="D656" s="15" t="str">
        <f t="shared" si="10"/>
        <v>17119</v>
      </c>
      <c r="E656" t="s">
        <v>630</v>
      </c>
    </row>
    <row r="657" spans="1:5" x14ac:dyDescent="0.15">
      <c r="A657" t="s">
        <v>2037</v>
      </c>
      <c r="B657" s="15" t="s">
        <v>217</v>
      </c>
      <c r="C657" s="15" t="s">
        <v>66</v>
      </c>
      <c r="D657" s="15" t="str">
        <f t="shared" si="10"/>
        <v>17121</v>
      </c>
      <c r="E657" t="s">
        <v>634</v>
      </c>
    </row>
    <row r="658" spans="1:5" x14ac:dyDescent="0.15">
      <c r="A658" t="s">
        <v>2037</v>
      </c>
      <c r="B658" s="15" t="s">
        <v>217</v>
      </c>
      <c r="C658" s="15" t="s">
        <v>67</v>
      </c>
      <c r="D658" s="15" t="str">
        <f t="shared" si="10"/>
        <v>17123</v>
      </c>
      <c r="E658" t="s">
        <v>636</v>
      </c>
    </row>
    <row r="659" spans="1:5" x14ac:dyDescent="0.15">
      <c r="A659" t="s">
        <v>2037</v>
      </c>
      <c r="B659" s="15" t="s">
        <v>217</v>
      </c>
      <c r="C659" s="15" t="s">
        <v>68</v>
      </c>
      <c r="D659" s="15" t="str">
        <f t="shared" si="10"/>
        <v>17125</v>
      </c>
      <c r="E659" t="s">
        <v>2205</v>
      </c>
    </row>
    <row r="660" spans="1:5" x14ac:dyDescent="0.15">
      <c r="A660" t="s">
        <v>2037</v>
      </c>
      <c r="B660" s="15" t="s">
        <v>217</v>
      </c>
      <c r="C660" s="15" t="s">
        <v>69</v>
      </c>
      <c r="D660" s="15" t="str">
        <f t="shared" si="10"/>
        <v>17127</v>
      </c>
      <c r="E660" t="s">
        <v>2207</v>
      </c>
    </row>
    <row r="661" spans="1:5" x14ac:dyDescent="0.15">
      <c r="A661" t="s">
        <v>2037</v>
      </c>
      <c r="B661" s="15" t="s">
        <v>217</v>
      </c>
      <c r="C661" s="15" t="s">
        <v>71</v>
      </c>
      <c r="D661" s="15" t="str">
        <f t="shared" si="10"/>
        <v>17129</v>
      </c>
      <c r="E661" t="s">
        <v>2213</v>
      </c>
    </row>
    <row r="662" spans="1:5" x14ac:dyDescent="0.15">
      <c r="A662" t="s">
        <v>2037</v>
      </c>
      <c r="B662" s="15" t="s">
        <v>217</v>
      </c>
      <c r="C662" s="15" t="s">
        <v>72</v>
      </c>
      <c r="D662" s="15" t="str">
        <f t="shared" si="10"/>
        <v>17131</v>
      </c>
      <c r="E662" t="s">
        <v>2217</v>
      </c>
    </row>
    <row r="663" spans="1:5" x14ac:dyDescent="0.15">
      <c r="A663" t="s">
        <v>2037</v>
      </c>
      <c r="B663" s="15" t="s">
        <v>217</v>
      </c>
      <c r="C663" s="15" t="s">
        <v>73</v>
      </c>
      <c r="D663" s="15" t="str">
        <f t="shared" si="10"/>
        <v>17133</v>
      </c>
      <c r="E663" t="s">
        <v>644</v>
      </c>
    </row>
    <row r="664" spans="1:5" x14ac:dyDescent="0.15">
      <c r="A664" t="s">
        <v>2037</v>
      </c>
      <c r="B664" s="15" t="s">
        <v>217</v>
      </c>
      <c r="C664" s="15" t="s">
        <v>114</v>
      </c>
      <c r="D664" s="15" t="str">
        <f t="shared" si="10"/>
        <v>17135</v>
      </c>
      <c r="E664" t="s">
        <v>646</v>
      </c>
    </row>
    <row r="665" spans="1:5" x14ac:dyDescent="0.15">
      <c r="A665" t="s">
        <v>2037</v>
      </c>
      <c r="B665" s="15" t="s">
        <v>217</v>
      </c>
      <c r="C665" s="15" t="s">
        <v>115</v>
      </c>
      <c r="D665" s="15" t="str">
        <f t="shared" si="10"/>
        <v>17137</v>
      </c>
      <c r="E665" t="s">
        <v>648</v>
      </c>
    </row>
    <row r="666" spans="1:5" x14ac:dyDescent="0.15">
      <c r="A666" t="s">
        <v>2037</v>
      </c>
      <c r="B666" s="15" t="s">
        <v>217</v>
      </c>
      <c r="C666" s="15" t="s">
        <v>116</v>
      </c>
      <c r="D666" s="15" t="str">
        <f t="shared" si="10"/>
        <v>17139</v>
      </c>
      <c r="E666" t="s">
        <v>2224</v>
      </c>
    </row>
    <row r="667" spans="1:5" x14ac:dyDescent="0.15">
      <c r="A667" t="s">
        <v>2037</v>
      </c>
      <c r="B667" s="15" t="s">
        <v>217</v>
      </c>
      <c r="C667" s="15" t="s">
        <v>117</v>
      </c>
      <c r="D667" s="15" t="str">
        <f t="shared" si="10"/>
        <v>17141</v>
      </c>
      <c r="E667" t="s">
        <v>2226</v>
      </c>
    </row>
    <row r="668" spans="1:5" x14ac:dyDescent="0.15">
      <c r="A668" t="s">
        <v>2037</v>
      </c>
      <c r="B668" s="15" t="s">
        <v>217</v>
      </c>
      <c r="C668" s="15" t="s">
        <v>118</v>
      </c>
      <c r="D668" s="15" t="str">
        <f t="shared" si="10"/>
        <v>17143</v>
      </c>
      <c r="E668" t="s">
        <v>2230</v>
      </c>
    </row>
    <row r="669" spans="1:5" x14ac:dyDescent="0.15">
      <c r="A669" t="s">
        <v>2037</v>
      </c>
      <c r="B669" s="15" t="s">
        <v>217</v>
      </c>
      <c r="C669" s="15" t="s">
        <v>119</v>
      </c>
      <c r="D669" s="15" t="str">
        <f t="shared" si="10"/>
        <v>17145</v>
      </c>
      <c r="E669" t="s">
        <v>650</v>
      </c>
    </row>
    <row r="670" spans="1:5" x14ac:dyDescent="0.15">
      <c r="A670" t="s">
        <v>2037</v>
      </c>
      <c r="B670" s="15" t="s">
        <v>217</v>
      </c>
      <c r="C670" s="15" t="s">
        <v>120</v>
      </c>
      <c r="D670" s="15" t="str">
        <f t="shared" si="10"/>
        <v>17147</v>
      </c>
      <c r="E670" t="s">
        <v>2233</v>
      </c>
    </row>
    <row r="671" spans="1:5" x14ac:dyDescent="0.15">
      <c r="A671" t="s">
        <v>2037</v>
      </c>
      <c r="B671" s="15" t="s">
        <v>217</v>
      </c>
      <c r="C671" s="15" t="s">
        <v>121</v>
      </c>
      <c r="D671" s="15" t="str">
        <f t="shared" si="10"/>
        <v>17149</v>
      </c>
      <c r="E671" t="s">
        <v>654</v>
      </c>
    </row>
    <row r="672" spans="1:5" x14ac:dyDescent="0.15">
      <c r="A672" t="s">
        <v>2037</v>
      </c>
      <c r="B672" s="15" t="s">
        <v>217</v>
      </c>
      <c r="C672" s="15" t="s">
        <v>138</v>
      </c>
      <c r="D672" s="15" t="str">
        <f t="shared" si="10"/>
        <v>17151</v>
      </c>
      <c r="E672" t="s">
        <v>890</v>
      </c>
    </row>
    <row r="673" spans="1:5" x14ac:dyDescent="0.15">
      <c r="A673" t="s">
        <v>2037</v>
      </c>
      <c r="B673" s="15" t="s">
        <v>217</v>
      </c>
      <c r="C673" s="15" t="s">
        <v>96</v>
      </c>
      <c r="D673" s="15" t="str">
        <f t="shared" si="10"/>
        <v>17153</v>
      </c>
      <c r="E673" t="s">
        <v>896</v>
      </c>
    </row>
    <row r="674" spans="1:5" x14ac:dyDescent="0.15">
      <c r="A674" t="s">
        <v>2037</v>
      </c>
      <c r="B674" s="15" t="s">
        <v>217</v>
      </c>
      <c r="C674" s="15" t="s">
        <v>97</v>
      </c>
      <c r="D674" s="15" t="str">
        <f t="shared" si="10"/>
        <v>17155</v>
      </c>
      <c r="E674" t="s">
        <v>1525</v>
      </c>
    </row>
    <row r="675" spans="1:5" x14ac:dyDescent="0.15">
      <c r="A675" t="s">
        <v>2037</v>
      </c>
      <c r="B675" s="15" t="s">
        <v>217</v>
      </c>
      <c r="C675" s="15" t="s">
        <v>98</v>
      </c>
      <c r="D675" s="15" t="str">
        <f t="shared" si="10"/>
        <v>17157</v>
      </c>
      <c r="E675" t="s">
        <v>658</v>
      </c>
    </row>
    <row r="676" spans="1:5" x14ac:dyDescent="0.15">
      <c r="A676" t="s">
        <v>2037</v>
      </c>
      <c r="B676" s="15" t="s">
        <v>217</v>
      </c>
      <c r="C676" s="15" t="s">
        <v>99</v>
      </c>
      <c r="D676" s="15" t="str">
        <f t="shared" si="10"/>
        <v>17159</v>
      </c>
      <c r="E676" t="s">
        <v>2240</v>
      </c>
    </row>
    <row r="677" spans="1:5" x14ac:dyDescent="0.15">
      <c r="A677" t="s">
        <v>2037</v>
      </c>
      <c r="B677" s="15" t="s">
        <v>217</v>
      </c>
      <c r="C677" s="15" t="s">
        <v>100</v>
      </c>
      <c r="D677" s="15" t="str">
        <f t="shared" si="10"/>
        <v>17161</v>
      </c>
      <c r="E677" t="s">
        <v>2242</v>
      </c>
    </row>
    <row r="678" spans="1:5" x14ac:dyDescent="0.15">
      <c r="A678" t="s">
        <v>2037</v>
      </c>
      <c r="B678" s="15" t="s">
        <v>217</v>
      </c>
      <c r="C678" s="15" t="s">
        <v>101</v>
      </c>
      <c r="D678" s="15" t="str">
        <f t="shared" si="10"/>
        <v>17163</v>
      </c>
      <c r="E678" t="s">
        <v>664</v>
      </c>
    </row>
    <row r="679" spans="1:5" x14ac:dyDescent="0.15">
      <c r="A679" t="s">
        <v>2037</v>
      </c>
      <c r="B679" s="15" t="s">
        <v>217</v>
      </c>
      <c r="C679" s="15" t="s">
        <v>102</v>
      </c>
      <c r="D679" s="15" t="str">
        <f t="shared" si="10"/>
        <v>17165</v>
      </c>
      <c r="E679" t="s">
        <v>903</v>
      </c>
    </row>
    <row r="680" spans="1:5" x14ac:dyDescent="0.15">
      <c r="A680" t="s">
        <v>2037</v>
      </c>
      <c r="B680" s="15" t="s">
        <v>217</v>
      </c>
      <c r="C680" s="15" t="s">
        <v>103</v>
      </c>
      <c r="D680" s="15" t="str">
        <f t="shared" si="10"/>
        <v>17167</v>
      </c>
      <c r="E680" t="s">
        <v>2246</v>
      </c>
    </row>
    <row r="681" spans="1:5" x14ac:dyDescent="0.15">
      <c r="A681" t="s">
        <v>2037</v>
      </c>
      <c r="B681" s="15" t="s">
        <v>217</v>
      </c>
      <c r="C681" s="15" t="s">
        <v>139</v>
      </c>
      <c r="D681" s="15" t="str">
        <f t="shared" si="10"/>
        <v>17169</v>
      </c>
      <c r="E681" t="s">
        <v>2248</v>
      </c>
    </row>
    <row r="682" spans="1:5" x14ac:dyDescent="0.15">
      <c r="A682" t="s">
        <v>2037</v>
      </c>
      <c r="B682" s="15" t="s">
        <v>217</v>
      </c>
      <c r="C682" s="15" t="s">
        <v>140</v>
      </c>
      <c r="D682" s="15" t="str">
        <f t="shared" si="10"/>
        <v>17171</v>
      </c>
      <c r="E682" t="s">
        <v>905</v>
      </c>
    </row>
    <row r="683" spans="1:5" x14ac:dyDescent="0.15">
      <c r="A683" t="s">
        <v>2037</v>
      </c>
      <c r="B683" s="15" t="s">
        <v>217</v>
      </c>
      <c r="C683" s="15" t="s">
        <v>141</v>
      </c>
      <c r="D683" s="15" t="str">
        <f t="shared" si="10"/>
        <v>17173</v>
      </c>
      <c r="E683" t="s">
        <v>666</v>
      </c>
    </row>
    <row r="684" spans="1:5" x14ac:dyDescent="0.15">
      <c r="A684" t="s">
        <v>2037</v>
      </c>
      <c r="B684" s="15" t="s">
        <v>217</v>
      </c>
      <c r="C684" s="15" t="s">
        <v>142</v>
      </c>
      <c r="D684" s="15" t="str">
        <f t="shared" si="10"/>
        <v>17175</v>
      </c>
      <c r="E684" t="s">
        <v>2252</v>
      </c>
    </row>
    <row r="685" spans="1:5" x14ac:dyDescent="0.15">
      <c r="A685" t="s">
        <v>2037</v>
      </c>
      <c r="B685" s="15" t="s">
        <v>217</v>
      </c>
      <c r="C685" s="15" t="s">
        <v>143</v>
      </c>
      <c r="D685" s="15" t="str">
        <f t="shared" si="10"/>
        <v>17177</v>
      </c>
      <c r="E685" t="s">
        <v>2254</v>
      </c>
    </row>
    <row r="686" spans="1:5" x14ac:dyDescent="0.15">
      <c r="A686" t="s">
        <v>2037</v>
      </c>
      <c r="B686" s="15" t="s">
        <v>217</v>
      </c>
      <c r="C686" s="15" t="s">
        <v>144</v>
      </c>
      <c r="D686" s="15" t="str">
        <f t="shared" si="10"/>
        <v>17179</v>
      </c>
      <c r="E686" t="s">
        <v>2258</v>
      </c>
    </row>
    <row r="687" spans="1:5" x14ac:dyDescent="0.15">
      <c r="A687" t="s">
        <v>2037</v>
      </c>
      <c r="B687" s="15" t="s">
        <v>217</v>
      </c>
      <c r="C687" s="15" t="s">
        <v>145</v>
      </c>
      <c r="D687" s="15" t="str">
        <f t="shared" si="10"/>
        <v>17181</v>
      </c>
      <c r="E687" t="s">
        <v>917</v>
      </c>
    </row>
    <row r="688" spans="1:5" x14ac:dyDescent="0.15">
      <c r="A688" t="s">
        <v>2037</v>
      </c>
      <c r="B688" s="15" t="s">
        <v>217</v>
      </c>
      <c r="C688" s="15" t="s">
        <v>146</v>
      </c>
      <c r="D688" s="15" t="str">
        <f t="shared" si="10"/>
        <v>17183</v>
      </c>
      <c r="E688" t="s">
        <v>2261</v>
      </c>
    </row>
    <row r="689" spans="1:5" x14ac:dyDescent="0.15">
      <c r="A689" t="s">
        <v>2037</v>
      </c>
      <c r="B689" s="15" t="s">
        <v>217</v>
      </c>
      <c r="C689" s="15" t="s">
        <v>91</v>
      </c>
      <c r="D689" s="15" t="str">
        <f t="shared" si="10"/>
        <v>17185</v>
      </c>
      <c r="E689" t="s">
        <v>2265</v>
      </c>
    </row>
    <row r="690" spans="1:5" x14ac:dyDescent="0.15">
      <c r="A690" t="s">
        <v>2037</v>
      </c>
      <c r="B690" s="15" t="s">
        <v>217</v>
      </c>
      <c r="C690" s="15" t="s">
        <v>147</v>
      </c>
      <c r="D690" s="15" t="str">
        <f t="shared" si="10"/>
        <v>17187</v>
      </c>
      <c r="E690" t="s">
        <v>1882</v>
      </c>
    </row>
    <row r="691" spans="1:5" x14ac:dyDescent="0.15">
      <c r="A691" t="s">
        <v>2037</v>
      </c>
      <c r="B691" s="15" t="s">
        <v>217</v>
      </c>
      <c r="C691" s="15" t="s">
        <v>148</v>
      </c>
      <c r="D691" s="15" t="str">
        <f t="shared" si="10"/>
        <v>17189</v>
      </c>
      <c r="E691" t="s">
        <v>680</v>
      </c>
    </row>
    <row r="692" spans="1:5" x14ac:dyDescent="0.15">
      <c r="A692" t="s">
        <v>2037</v>
      </c>
      <c r="B692" s="15" t="s">
        <v>217</v>
      </c>
      <c r="C692" s="15" t="s">
        <v>149</v>
      </c>
      <c r="D692" s="15" t="str">
        <f t="shared" si="10"/>
        <v>17191</v>
      </c>
      <c r="E692" t="s">
        <v>1885</v>
      </c>
    </row>
    <row r="693" spans="1:5" x14ac:dyDescent="0.15">
      <c r="A693" t="s">
        <v>2037</v>
      </c>
      <c r="B693" s="15" t="s">
        <v>217</v>
      </c>
      <c r="C693" s="15" t="s">
        <v>150</v>
      </c>
      <c r="D693" s="15" t="str">
        <f t="shared" si="10"/>
        <v>17193</v>
      </c>
      <c r="E693" t="s">
        <v>924</v>
      </c>
    </row>
    <row r="694" spans="1:5" x14ac:dyDescent="0.15">
      <c r="A694" t="s">
        <v>2037</v>
      </c>
      <c r="B694" s="15" t="s">
        <v>217</v>
      </c>
      <c r="C694" s="15" t="s">
        <v>151</v>
      </c>
      <c r="D694" s="15" t="str">
        <f t="shared" si="10"/>
        <v>17195</v>
      </c>
      <c r="E694" t="s">
        <v>2271</v>
      </c>
    </row>
    <row r="695" spans="1:5" x14ac:dyDescent="0.15">
      <c r="A695" t="s">
        <v>2037</v>
      </c>
      <c r="B695" s="15" t="s">
        <v>217</v>
      </c>
      <c r="C695" s="15" t="s">
        <v>152</v>
      </c>
      <c r="D695" s="15" t="str">
        <f t="shared" si="10"/>
        <v>17197</v>
      </c>
      <c r="E695" t="s">
        <v>2275</v>
      </c>
    </row>
    <row r="696" spans="1:5" x14ac:dyDescent="0.15">
      <c r="A696" t="s">
        <v>2037</v>
      </c>
      <c r="B696" s="15" t="s">
        <v>217</v>
      </c>
      <c r="C696" s="15" t="s">
        <v>153</v>
      </c>
      <c r="D696" s="15" t="str">
        <f t="shared" si="10"/>
        <v>17199</v>
      </c>
      <c r="E696" t="s">
        <v>2277</v>
      </c>
    </row>
    <row r="697" spans="1:5" x14ac:dyDescent="0.15">
      <c r="A697" t="s">
        <v>2037</v>
      </c>
      <c r="B697" s="15" t="s">
        <v>217</v>
      </c>
      <c r="C697" s="15" t="s">
        <v>93</v>
      </c>
      <c r="D697" s="15" t="str">
        <f t="shared" si="10"/>
        <v>17201</v>
      </c>
      <c r="E697" t="s">
        <v>2279</v>
      </c>
    </row>
    <row r="698" spans="1:5" x14ac:dyDescent="0.15">
      <c r="A698" t="s">
        <v>2037</v>
      </c>
      <c r="B698" s="15" t="s">
        <v>217</v>
      </c>
      <c r="C698" s="15" t="s">
        <v>221</v>
      </c>
      <c r="D698" s="15" t="str">
        <f t="shared" si="10"/>
        <v>17203</v>
      </c>
      <c r="E698" t="s">
        <v>2281</v>
      </c>
    </row>
    <row r="699" spans="1:5" x14ac:dyDescent="0.15">
      <c r="A699" t="s">
        <v>2283</v>
      </c>
      <c r="B699" s="15" t="s">
        <v>223</v>
      </c>
      <c r="C699" s="15" t="s">
        <v>6</v>
      </c>
      <c r="D699" s="15" t="str">
        <f t="shared" si="10"/>
        <v>18001</v>
      </c>
      <c r="E699" t="s">
        <v>1140</v>
      </c>
    </row>
    <row r="700" spans="1:5" x14ac:dyDescent="0.15">
      <c r="A700" t="s">
        <v>2283</v>
      </c>
      <c r="B700" s="15" t="s">
        <v>223</v>
      </c>
      <c r="C700" s="15" t="s">
        <v>7</v>
      </c>
      <c r="D700" s="15" t="str">
        <f t="shared" si="10"/>
        <v>18003</v>
      </c>
      <c r="E700" t="s">
        <v>2289</v>
      </c>
    </row>
    <row r="701" spans="1:5" x14ac:dyDescent="0.15">
      <c r="A701" t="s">
        <v>2283</v>
      </c>
      <c r="B701" s="15" t="s">
        <v>223</v>
      </c>
      <c r="C701" s="15" t="s">
        <v>8</v>
      </c>
      <c r="D701" s="15" t="str">
        <f t="shared" si="10"/>
        <v>18005</v>
      </c>
      <c r="E701" t="s">
        <v>2293</v>
      </c>
    </row>
    <row r="702" spans="1:5" x14ac:dyDescent="0.15">
      <c r="A702" t="s">
        <v>2283</v>
      </c>
      <c r="B702" s="15" t="s">
        <v>223</v>
      </c>
      <c r="C702" s="15" t="s">
        <v>9</v>
      </c>
      <c r="D702" s="15" t="str">
        <f t="shared" si="10"/>
        <v>18007</v>
      </c>
      <c r="E702" t="s">
        <v>754</v>
      </c>
    </row>
    <row r="703" spans="1:5" x14ac:dyDescent="0.15">
      <c r="A703" t="s">
        <v>2283</v>
      </c>
      <c r="B703" s="15" t="s">
        <v>223</v>
      </c>
      <c r="C703" s="15" t="s">
        <v>10</v>
      </c>
      <c r="D703" s="15" t="str">
        <f t="shared" si="10"/>
        <v>18009</v>
      </c>
      <c r="E703" t="s">
        <v>2304</v>
      </c>
    </row>
    <row r="704" spans="1:5" x14ac:dyDescent="0.15">
      <c r="A704" t="s">
        <v>2283</v>
      </c>
      <c r="B704" s="15" t="s">
        <v>223</v>
      </c>
      <c r="C704" s="15" t="s">
        <v>11</v>
      </c>
      <c r="D704" s="15" t="str">
        <f t="shared" si="10"/>
        <v>18011</v>
      </c>
      <c r="E704" t="s">
        <v>758</v>
      </c>
    </row>
    <row r="705" spans="1:5" x14ac:dyDescent="0.15">
      <c r="A705" t="s">
        <v>2283</v>
      </c>
      <c r="B705" s="15" t="s">
        <v>223</v>
      </c>
      <c r="C705" s="15" t="s">
        <v>12</v>
      </c>
      <c r="D705" s="15" t="str">
        <f t="shared" si="10"/>
        <v>18013</v>
      </c>
      <c r="E705" t="s">
        <v>2059</v>
      </c>
    </row>
    <row r="706" spans="1:5" x14ac:dyDescent="0.15">
      <c r="A706" t="s">
        <v>2283</v>
      </c>
      <c r="B706" s="15" t="s">
        <v>223</v>
      </c>
      <c r="C706" s="15" t="s">
        <v>13</v>
      </c>
      <c r="D706" s="15" t="str">
        <f t="shared" si="10"/>
        <v>18015</v>
      </c>
      <c r="E706" t="s">
        <v>767</v>
      </c>
    </row>
    <row r="707" spans="1:5" x14ac:dyDescent="0.15">
      <c r="A707" t="s">
        <v>2283</v>
      </c>
      <c r="B707" s="15" t="s">
        <v>223</v>
      </c>
      <c r="C707" s="15" t="s">
        <v>14</v>
      </c>
      <c r="D707" s="15" t="str">
        <f t="shared" ref="D707:D770" si="11">B707&amp;C707</f>
        <v>18017</v>
      </c>
      <c r="E707" t="s">
        <v>2069</v>
      </c>
    </row>
    <row r="708" spans="1:5" x14ac:dyDescent="0.15">
      <c r="A708" t="s">
        <v>2283</v>
      </c>
      <c r="B708" s="15" t="s">
        <v>223</v>
      </c>
      <c r="C708" s="15" t="s">
        <v>15</v>
      </c>
      <c r="D708" s="15" t="str">
        <f t="shared" si="11"/>
        <v>18019</v>
      </c>
      <c r="E708" t="s">
        <v>771</v>
      </c>
    </row>
    <row r="709" spans="1:5" x14ac:dyDescent="0.15">
      <c r="A709" t="s">
        <v>2283</v>
      </c>
      <c r="B709" s="15" t="s">
        <v>223</v>
      </c>
      <c r="C709" s="15" t="s">
        <v>16</v>
      </c>
      <c r="D709" s="15" t="str">
        <f t="shared" si="11"/>
        <v>18021</v>
      </c>
      <c r="E709" t="s">
        <v>531</v>
      </c>
    </row>
    <row r="710" spans="1:5" x14ac:dyDescent="0.15">
      <c r="A710" t="s">
        <v>2283</v>
      </c>
      <c r="B710" s="15" t="s">
        <v>223</v>
      </c>
      <c r="C710" s="15" t="s">
        <v>17</v>
      </c>
      <c r="D710" s="15" t="str">
        <f t="shared" si="11"/>
        <v>18023</v>
      </c>
      <c r="E710" t="s">
        <v>2083</v>
      </c>
    </row>
    <row r="711" spans="1:5" x14ac:dyDescent="0.15">
      <c r="A711" t="s">
        <v>2283</v>
      </c>
      <c r="B711" s="15" t="s">
        <v>223</v>
      </c>
      <c r="C711" s="15" t="s">
        <v>18</v>
      </c>
      <c r="D711" s="15" t="str">
        <f t="shared" si="11"/>
        <v>18025</v>
      </c>
      <c r="E711" t="s">
        <v>795</v>
      </c>
    </row>
    <row r="712" spans="1:5" x14ac:dyDescent="0.15">
      <c r="A712" t="s">
        <v>2283</v>
      </c>
      <c r="B712" s="15" t="s">
        <v>223</v>
      </c>
      <c r="C712" s="15" t="s">
        <v>19</v>
      </c>
      <c r="D712" s="15" t="str">
        <f t="shared" si="11"/>
        <v>18027</v>
      </c>
      <c r="E712" t="s">
        <v>2326</v>
      </c>
    </row>
    <row r="713" spans="1:5" x14ac:dyDescent="0.15">
      <c r="A713" t="s">
        <v>2283</v>
      </c>
      <c r="B713" s="15" t="s">
        <v>223</v>
      </c>
      <c r="C713" s="15" t="s">
        <v>20</v>
      </c>
      <c r="D713" s="15" t="str">
        <f t="shared" si="11"/>
        <v>18029</v>
      </c>
      <c r="E713" t="s">
        <v>2330</v>
      </c>
    </row>
    <row r="714" spans="1:5" x14ac:dyDescent="0.15">
      <c r="A714" t="s">
        <v>2283</v>
      </c>
      <c r="B714" s="15" t="s">
        <v>223</v>
      </c>
      <c r="C714" s="15" t="s">
        <v>21</v>
      </c>
      <c r="D714" s="15" t="str">
        <f t="shared" si="11"/>
        <v>18031</v>
      </c>
      <c r="E714" t="s">
        <v>1669</v>
      </c>
    </row>
    <row r="715" spans="1:5" x14ac:dyDescent="0.15">
      <c r="A715" t="s">
        <v>2283</v>
      </c>
      <c r="B715" s="15" t="s">
        <v>223</v>
      </c>
      <c r="C715" s="15" t="s">
        <v>22</v>
      </c>
      <c r="D715" s="15" t="str">
        <f t="shared" si="11"/>
        <v>18033</v>
      </c>
      <c r="E715" t="s">
        <v>567</v>
      </c>
    </row>
    <row r="716" spans="1:5" x14ac:dyDescent="0.15">
      <c r="A716" t="s">
        <v>2283</v>
      </c>
      <c r="B716" s="15" t="s">
        <v>223</v>
      </c>
      <c r="C716" s="15" t="s">
        <v>23</v>
      </c>
      <c r="D716" s="15" t="str">
        <f t="shared" si="11"/>
        <v>18035</v>
      </c>
      <c r="E716" t="s">
        <v>2342</v>
      </c>
    </row>
    <row r="717" spans="1:5" x14ac:dyDescent="0.15">
      <c r="A717" t="s">
        <v>2283</v>
      </c>
      <c r="B717" s="15" t="s">
        <v>223</v>
      </c>
      <c r="C717" s="15" t="s">
        <v>24</v>
      </c>
      <c r="D717" s="15" t="str">
        <f t="shared" si="11"/>
        <v>18037</v>
      </c>
      <c r="E717" t="s">
        <v>2346</v>
      </c>
    </row>
    <row r="718" spans="1:5" x14ac:dyDescent="0.15">
      <c r="A718" t="s">
        <v>2283</v>
      </c>
      <c r="B718" s="15" t="s">
        <v>223</v>
      </c>
      <c r="C718" s="15" t="s">
        <v>25</v>
      </c>
      <c r="D718" s="15" t="str">
        <f t="shared" si="11"/>
        <v>18039</v>
      </c>
      <c r="E718" t="s">
        <v>2350</v>
      </c>
    </row>
    <row r="719" spans="1:5" x14ac:dyDescent="0.15">
      <c r="A719" t="s">
        <v>2283</v>
      </c>
      <c r="B719" s="15" t="s">
        <v>223</v>
      </c>
      <c r="C719" s="15" t="s">
        <v>26</v>
      </c>
      <c r="D719" s="15" t="str">
        <f t="shared" si="11"/>
        <v>18041</v>
      </c>
      <c r="E719" t="s">
        <v>584</v>
      </c>
    </row>
    <row r="720" spans="1:5" x14ac:dyDescent="0.15">
      <c r="A720" t="s">
        <v>2283</v>
      </c>
      <c r="B720" s="15" t="s">
        <v>223</v>
      </c>
      <c r="C720" s="15" t="s">
        <v>27</v>
      </c>
      <c r="D720" s="15" t="str">
        <f t="shared" si="11"/>
        <v>18043</v>
      </c>
      <c r="E720" t="s">
        <v>1695</v>
      </c>
    </row>
    <row r="721" spans="1:5" x14ac:dyDescent="0.15">
      <c r="A721" t="s">
        <v>2283</v>
      </c>
      <c r="B721" s="15" t="s">
        <v>223</v>
      </c>
      <c r="C721" s="15" t="s">
        <v>28</v>
      </c>
      <c r="D721" s="15" t="str">
        <f t="shared" si="11"/>
        <v>18045</v>
      </c>
      <c r="E721" t="s">
        <v>2361</v>
      </c>
    </row>
    <row r="722" spans="1:5" x14ac:dyDescent="0.15">
      <c r="A722" t="s">
        <v>2283</v>
      </c>
      <c r="B722" s="15" t="s">
        <v>223</v>
      </c>
      <c r="C722" s="15" t="s">
        <v>29</v>
      </c>
      <c r="D722" s="15" t="str">
        <f t="shared" si="11"/>
        <v>18047</v>
      </c>
      <c r="E722" t="s">
        <v>586</v>
      </c>
    </row>
    <row r="723" spans="1:5" x14ac:dyDescent="0.15">
      <c r="A723" t="s">
        <v>2283</v>
      </c>
      <c r="B723" s="15" t="s">
        <v>223</v>
      </c>
      <c r="C723" s="15" t="s">
        <v>30</v>
      </c>
      <c r="D723" s="15" t="str">
        <f t="shared" si="11"/>
        <v>18049</v>
      </c>
      <c r="E723" t="s">
        <v>817</v>
      </c>
    </row>
    <row r="724" spans="1:5" x14ac:dyDescent="0.15">
      <c r="A724" t="s">
        <v>2283</v>
      </c>
      <c r="B724" s="15" t="s">
        <v>223</v>
      </c>
      <c r="C724" s="15" t="s">
        <v>31</v>
      </c>
      <c r="D724" s="15" t="str">
        <f t="shared" si="11"/>
        <v>18051</v>
      </c>
      <c r="E724" t="s">
        <v>2365</v>
      </c>
    </row>
    <row r="725" spans="1:5" x14ac:dyDescent="0.15">
      <c r="A725" t="s">
        <v>2283</v>
      </c>
      <c r="B725" s="15" t="s">
        <v>223</v>
      </c>
      <c r="C725" s="15" t="s">
        <v>32</v>
      </c>
      <c r="D725" s="15" t="str">
        <f t="shared" si="11"/>
        <v>18053</v>
      </c>
      <c r="E725" t="s">
        <v>825</v>
      </c>
    </row>
    <row r="726" spans="1:5" x14ac:dyDescent="0.15">
      <c r="A726" t="s">
        <v>2283</v>
      </c>
      <c r="B726" s="15" t="s">
        <v>223</v>
      </c>
      <c r="C726" s="15" t="s">
        <v>33</v>
      </c>
      <c r="D726" s="15" t="str">
        <f t="shared" si="11"/>
        <v>18055</v>
      </c>
      <c r="E726" t="s">
        <v>592</v>
      </c>
    </row>
    <row r="727" spans="1:5" x14ac:dyDescent="0.15">
      <c r="A727" t="s">
        <v>2283</v>
      </c>
      <c r="B727" s="15" t="s">
        <v>223</v>
      </c>
      <c r="C727" s="15" t="s">
        <v>34</v>
      </c>
      <c r="D727" s="15" t="str">
        <f t="shared" si="11"/>
        <v>18057</v>
      </c>
      <c r="E727" t="s">
        <v>1441</v>
      </c>
    </row>
    <row r="728" spans="1:5" x14ac:dyDescent="0.15">
      <c r="A728" t="s">
        <v>2283</v>
      </c>
      <c r="B728" s="15" t="s">
        <v>223</v>
      </c>
      <c r="C728" s="15" t="s">
        <v>35</v>
      </c>
      <c r="D728" s="15" t="str">
        <f t="shared" si="11"/>
        <v>18059</v>
      </c>
      <c r="E728" t="s">
        <v>1726</v>
      </c>
    </row>
    <row r="729" spans="1:5" x14ac:dyDescent="0.15">
      <c r="A729" t="s">
        <v>2283</v>
      </c>
      <c r="B729" s="15" t="s">
        <v>223</v>
      </c>
      <c r="C729" s="15" t="s">
        <v>36</v>
      </c>
      <c r="D729" s="15" t="str">
        <f t="shared" si="11"/>
        <v>18061</v>
      </c>
      <c r="E729" t="s">
        <v>2373</v>
      </c>
    </row>
    <row r="730" spans="1:5" x14ac:dyDescent="0.15">
      <c r="A730" t="s">
        <v>2283</v>
      </c>
      <c r="B730" s="15" t="s">
        <v>223</v>
      </c>
      <c r="C730" s="15" t="s">
        <v>37</v>
      </c>
      <c r="D730" s="15" t="str">
        <f t="shared" si="11"/>
        <v>18063</v>
      </c>
      <c r="E730" t="s">
        <v>2375</v>
      </c>
    </row>
    <row r="731" spans="1:5" x14ac:dyDescent="0.15">
      <c r="A731" t="s">
        <v>2283</v>
      </c>
      <c r="B731" s="15" t="s">
        <v>223</v>
      </c>
      <c r="C731" s="15" t="s">
        <v>38</v>
      </c>
      <c r="D731" s="15" t="str">
        <f t="shared" si="11"/>
        <v>18065</v>
      </c>
      <c r="E731" t="s">
        <v>598</v>
      </c>
    </row>
    <row r="732" spans="1:5" x14ac:dyDescent="0.15">
      <c r="A732" t="s">
        <v>2283</v>
      </c>
      <c r="B732" s="15" t="s">
        <v>223</v>
      </c>
      <c r="C732" s="15" t="s">
        <v>39</v>
      </c>
      <c r="D732" s="15" t="str">
        <f t="shared" si="11"/>
        <v>18067</v>
      </c>
      <c r="E732" t="s">
        <v>838</v>
      </c>
    </row>
    <row r="733" spans="1:5" x14ac:dyDescent="0.15">
      <c r="A733" t="s">
        <v>2283</v>
      </c>
      <c r="B733" s="15" t="s">
        <v>223</v>
      </c>
      <c r="C733" s="15" t="s">
        <v>40</v>
      </c>
      <c r="D733" s="15" t="str">
        <f t="shared" si="11"/>
        <v>18069</v>
      </c>
      <c r="E733" t="s">
        <v>2385</v>
      </c>
    </row>
    <row r="734" spans="1:5" x14ac:dyDescent="0.15">
      <c r="A734" t="s">
        <v>2283</v>
      </c>
      <c r="B734" s="15" t="s">
        <v>223</v>
      </c>
      <c r="C734" s="15" t="s">
        <v>41</v>
      </c>
      <c r="D734" s="15" t="str">
        <f t="shared" si="11"/>
        <v>18071</v>
      </c>
      <c r="E734" t="s">
        <v>602</v>
      </c>
    </row>
    <row r="735" spans="1:5" x14ac:dyDescent="0.15">
      <c r="A735" t="s">
        <v>2283</v>
      </c>
      <c r="B735" s="15" t="s">
        <v>223</v>
      </c>
      <c r="C735" s="15" t="s">
        <v>42</v>
      </c>
      <c r="D735" s="15" t="str">
        <f t="shared" si="11"/>
        <v>18073</v>
      </c>
      <c r="E735" t="s">
        <v>1745</v>
      </c>
    </row>
    <row r="736" spans="1:5" x14ac:dyDescent="0.15">
      <c r="A736" t="s">
        <v>2283</v>
      </c>
      <c r="B736" s="15" t="s">
        <v>223</v>
      </c>
      <c r="C736" s="15" t="s">
        <v>43</v>
      </c>
      <c r="D736" s="15" t="str">
        <f t="shared" si="11"/>
        <v>18075</v>
      </c>
      <c r="E736" t="s">
        <v>2395</v>
      </c>
    </row>
    <row r="737" spans="1:5" x14ac:dyDescent="0.15">
      <c r="A737" t="s">
        <v>2283</v>
      </c>
      <c r="B737" s="15" t="s">
        <v>223</v>
      </c>
      <c r="C737" s="15" t="s">
        <v>44</v>
      </c>
      <c r="D737" s="15" t="str">
        <f t="shared" si="11"/>
        <v>18077</v>
      </c>
      <c r="E737" t="s">
        <v>608</v>
      </c>
    </row>
    <row r="738" spans="1:5" x14ac:dyDescent="0.15">
      <c r="A738" t="s">
        <v>2283</v>
      </c>
      <c r="B738" s="15" t="s">
        <v>223</v>
      </c>
      <c r="C738" s="15" t="s">
        <v>45</v>
      </c>
      <c r="D738" s="15" t="str">
        <f t="shared" si="11"/>
        <v>18079</v>
      </c>
      <c r="E738" t="s">
        <v>2400</v>
      </c>
    </row>
    <row r="739" spans="1:5" x14ac:dyDescent="0.15">
      <c r="A739" t="s">
        <v>2283</v>
      </c>
      <c r="B739" s="15" t="s">
        <v>223</v>
      </c>
      <c r="C739" s="15" t="s">
        <v>46</v>
      </c>
      <c r="D739" s="15" t="str">
        <f t="shared" si="11"/>
        <v>18081</v>
      </c>
      <c r="E739" t="s">
        <v>848</v>
      </c>
    </row>
    <row r="740" spans="1:5" x14ac:dyDescent="0.15">
      <c r="A740" t="s">
        <v>2283</v>
      </c>
      <c r="B740" s="15" t="s">
        <v>223</v>
      </c>
      <c r="C740" s="15" t="s">
        <v>47</v>
      </c>
      <c r="D740" s="15" t="str">
        <f t="shared" si="11"/>
        <v>18083</v>
      </c>
      <c r="E740" t="s">
        <v>2164</v>
      </c>
    </row>
    <row r="741" spans="1:5" x14ac:dyDescent="0.15">
      <c r="A741" t="s">
        <v>2283</v>
      </c>
      <c r="B741" s="15" t="s">
        <v>223</v>
      </c>
      <c r="C741" s="15" t="s">
        <v>48</v>
      </c>
      <c r="D741" s="15" t="str">
        <f t="shared" si="11"/>
        <v>18085</v>
      </c>
      <c r="E741" t="s">
        <v>2408</v>
      </c>
    </row>
    <row r="742" spans="1:5" x14ac:dyDescent="0.15">
      <c r="A742" t="s">
        <v>2283</v>
      </c>
      <c r="B742" s="15" t="s">
        <v>223</v>
      </c>
      <c r="C742" s="15" t="s">
        <v>49</v>
      </c>
      <c r="D742" s="15" t="str">
        <f t="shared" si="11"/>
        <v>18087</v>
      </c>
      <c r="E742" t="s">
        <v>2412</v>
      </c>
    </row>
    <row r="743" spans="1:5" x14ac:dyDescent="0.15">
      <c r="A743" t="s">
        <v>2283</v>
      </c>
      <c r="B743" s="15" t="s">
        <v>223</v>
      </c>
      <c r="C743" s="15" t="s">
        <v>50</v>
      </c>
      <c r="D743" s="15" t="str">
        <f t="shared" si="11"/>
        <v>18089</v>
      </c>
      <c r="E743" t="s">
        <v>993</v>
      </c>
    </row>
    <row r="744" spans="1:5" x14ac:dyDescent="0.15">
      <c r="A744" t="s">
        <v>2283</v>
      </c>
      <c r="B744" s="15" t="s">
        <v>223</v>
      </c>
      <c r="C744" s="15" t="s">
        <v>51</v>
      </c>
      <c r="D744" s="15" t="str">
        <f t="shared" si="11"/>
        <v>18091</v>
      </c>
      <c r="E744" t="s">
        <v>2415</v>
      </c>
    </row>
    <row r="745" spans="1:5" x14ac:dyDescent="0.15">
      <c r="A745" t="s">
        <v>2283</v>
      </c>
      <c r="B745" s="15" t="s">
        <v>223</v>
      </c>
      <c r="C745" s="15" t="s">
        <v>52</v>
      </c>
      <c r="D745" s="15" t="str">
        <f t="shared" si="11"/>
        <v>18093</v>
      </c>
      <c r="E745" t="s">
        <v>614</v>
      </c>
    </row>
    <row r="746" spans="1:5" x14ac:dyDescent="0.15">
      <c r="A746" t="s">
        <v>2283</v>
      </c>
      <c r="B746" s="15" t="s">
        <v>223</v>
      </c>
      <c r="C746" s="15" t="s">
        <v>53</v>
      </c>
      <c r="D746" s="15" t="str">
        <f t="shared" si="11"/>
        <v>18095</v>
      </c>
      <c r="E746" t="s">
        <v>630</v>
      </c>
    </row>
    <row r="747" spans="1:5" x14ac:dyDescent="0.15">
      <c r="A747" t="s">
        <v>2283</v>
      </c>
      <c r="B747" s="15" t="s">
        <v>223</v>
      </c>
      <c r="C747" s="15" t="s">
        <v>54</v>
      </c>
      <c r="D747" s="15" t="str">
        <f t="shared" si="11"/>
        <v>18097</v>
      </c>
      <c r="E747" t="s">
        <v>634</v>
      </c>
    </row>
    <row r="748" spans="1:5" x14ac:dyDescent="0.15">
      <c r="A748" t="s">
        <v>2283</v>
      </c>
      <c r="B748" s="15" t="s">
        <v>223</v>
      </c>
      <c r="C748" s="15" t="s">
        <v>55</v>
      </c>
      <c r="D748" s="15" t="str">
        <f t="shared" si="11"/>
        <v>18099</v>
      </c>
      <c r="E748" t="s">
        <v>636</v>
      </c>
    </row>
    <row r="749" spans="1:5" x14ac:dyDescent="0.15">
      <c r="A749" t="s">
        <v>2283</v>
      </c>
      <c r="B749" s="15" t="s">
        <v>223</v>
      </c>
      <c r="C749" s="15" t="s">
        <v>56</v>
      </c>
      <c r="D749" s="15" t="str">
        <f t="shared" si="11"/>
        <v>18101</v>
      </c>
      <c r="E749" t="s">
        <v>1490</v>
      </c>
    </row>
    <row r="750" spans="1:5" x14ac:dyDescent="0.15">
      <c r="A750" t="s">
        <v>2283</v>
      </c>
      <c r="B750" s="15" t="s">
        <v>223</v>
      </c>
      <c r="C750" s="15" t="s">
        <v>57</v>
      </c>
      <c r="D750" s="15" t="str">
        <f t="shared" si="11"/>
        <v>18103</v>
      </c>
      <c r="E750" t="s">
        <v>2430</v>
      </c>
    </row>
    <row r="751" spans="1:5" x14ac:dyDescent="0.15">
      <c r="A751" t="s">
        <v>2283</v>
      </c>
      <c r="B751" s="15" t="s">
        <v>223</v>
      </c>
      <c r="C751" s="15" t="s">
        <v>58</v>
      </c>
      <c r="D751" s="15" t="str">
        <f t="shared" si="11"/>
        <v>18105</v>
      </c>
      <c r="E751" t="s">
        <v>644</v>
      </c>
    </row>
    <row r="752" spans="1:5" x14ac:dyDescent="0.15">
      <c r="A752" t="s">
        <v>2283</v>
      </c>
      <c r="B752" s="15" t="s">
        <v>223</v>
      </c>
      <c r="C752" s="15" t="s">
        <v>59</v>
      </c>
      <c r="D752" s="15" t="str">
        <f t="shared" si="11"/>
        <v>18107</v>
      </c>
      <c r="E752" t="s">
        <v>646</v>
      </c>
    </row>
    <row r="753" spans="1:5" x14ac:dyDescent="0.15">
      <c r="A753" t="s">
        <v>2283</v>
      </c>
      <c r="B753" s="15" t="s">
        <v>223</v>
      </c>
      <c r="C753" s="15" t="s">
        <v>60</v>
      </c>
      <c r="D753" s="15" t="str">
        <f t="shared" si="11"/>
        <v>18109</v>
      </c>
      <c r="E753" t="s">
        <v>648</v>
      </c>
    </row>
    <row r="754" spans="1:5" x14ac:dyDescent="0.15">
      <c r="A754" t="s">
        <v>2283</v>
      </c>
      <c r="B754" s="15" t="s">
        <v>223</v>
      </c>
      <c r="C754" s="15" t="s">
        <v>61</v>
      </c>
      <c r="D754" s="15" t="str">
        <f t="shared" si="11"/>
        <v>18111</v>
      </c>
      <c r="E754" t="s">
        <v>876</v>
      </c>
    </row>
    <row r="755" spans="1:5" x14ac:dyDescent="0.15">
      <c r="A755" t="s">
        <v>2283</v>
      </c>
      <c r="B755" s="15" t="s">
        <v>223</v>
      </c>
      <c r="C755" s="15" t="s">
        <v>62</v>
      </c>
      <c r="D755" s="15" t="str">
        <f t="shared" si="11"/>
        <v>18113</v>
      </c>
      <c r="E755" t="s">
        <v>2442</v>
      </c>
    </row>
    <row r="756" spans="1:5" x14ac:dyDescent="0.15">
      <c r="A756" t="s">
        <v>2283</v>
      </c>
      <c r="B756" s="15" t="s">
        <v>223</v>
      </c>
      <c r="C756" s="15" t="s">
        <v>63</v>
      </c>
      <c r="D756" s="15" t="str">
        <f t="shared" si="11"/>
        <v>18115</v>
      </c>
      <c r="E756" t="s">
        <v>2446</v>
      </c>
    </row>
    <row r="757" spans="1:5" x14ac:dyDescent="0.15">
      <c r="A757" t="s">
        <v>2283</v>
      </c>
      <c r="B757" s="15" t="s">
        <v>223</v>
      </c>
      <c r="C757" s="15" t="s">
        <v>64</v>
      </c>
      <c r="D757" s="15" t="str">
        <f t="shared" si="11"/>
        <v>18117</v>
      </c>
      <c r="E757" t="s">
        <v>1044</v>
      </c>
    </row>
    <row r="758" spans="1:5" x14ac:dyDescent="0.15">
      <c r="A758" t="s">
        <v>2283</v>
      </c>
      <c r="B758" s="15" t="s">
        <v>223</v>
      </c>
      <c r="C758" s="15" t="s">
        <v>65</v>
      </c>
      <c r="D758" s="15" t="str">
        <f t="shared" si="11"/>
        <v>18119</v>
      </c>
      <c r="E758" t="s">
        <v>2449</v>
      </c>
    </row>
    <row r="759" spans="1:5" x14ac:dyDescent="0.15">
      <c r="A759" t="s">
        <v>2283</v>
      </c>
      <c r="B759" s="15" t="s">
        <v>223</v>
      </c>
      <c r="C759" s="15" t="s">
        <v>66</v>
      </c>
      <c r="D759" s="15" t="str">
        <f t="shared" si="11"/>
        <v>18121</v>
      </c>
      <c r="E759" t="s">
        <v>2451</v>
      </c>
    </row>
    <row r="760" spans="1:5" x14ac:dyDescent="0.15">
      <c r="A760" t="s">
        <v>2283</v>
      </c>
      <c r="B760" s="15" t="s">
        <v>223</v>
      </c>
      <c r="C760" s="15" t="s">
        <v>67</v>
      </c>
      <c r="D760" s="15" t="str">
        <f t="shared" si="11"/>
        <v>18123</v>
      </c>
      <c r="E760" t="s">
        <v>650</v>
      </c>
    </row>
    <row r="761" spans="1:5" x14ac:dyDescent="0.15">
      <c r="A761" t="s">
        <v>2283</v>
      </c>
      <c r="B761" s="15" t="s">
        <v>223</v>
      </c>
      <c r="C761" s="15" t="s">
        <v>68</v>
      </c>
      <c r="D761" s="15" t="str">
        <f t="shared" si="11"/>
        <v>18125</v>
      </c>
      <c r="E761" t="s">
        <v>654</v>
      </c>
    </row>
    <row r="762" spans="1:5" x14ac:dyDescent="0.15">
      <c r="A762" t="s">
        <v>2283</v>
      </c>
      <c r="B762" s="15" t="s">
        <v>223</v>
      </c>
      <c r="C762" s="15" t="s">
        <v>69</v>
      </c>
      <c r="D762" s="15" t="str">
        <f t="shared" si="11"/>
        <v>18127</v>
      </c>
      <c r="E762" t="s">
        <v>2455</v>
      </c>
    </row>
    <row r="763" spans="1:5" x14ac:dyDescent="0.15">
      <c r="A763" t="s">
        <v>2283</v>
      </c>
      <c r="B763" s="15" t="s">
        <v>223</v>
      </c>
      <c r="C763" s="15" t="s">
        <v>71</v>
      </c>
      <c r="D763" s="15" t="str">
        <f t="shared" si="11"/>
        <v>18129</v>
      </c>
      <c r="E763" t="s">
        <v>2457</v>
      </c>
    </row>
    <row r="764" spans="1:5" x14ac:dyDescent="0.15">
      <c r="A764" t="s">
        <v>2283</v>
      </c>
      <c r="B764" s="15" t="s">
        <v>223</v>
      </c>
      <c r="C764" s="15" t="s">
        <v>72</v>
      </c>
      <c r="D764" s="15" t="str">
        <f t="shared" si="11"/>
        <v>18131</v>
      </c>
      <c r="E764" t="s">
        <v>896</v>
      </c>
    </row>
    <row r="765" spans="1:5" x14ac:dyDescent="0.15">
      <c r="A765" t="s">
        <v>2283</v>
      </c>
      <c r="B765" s="15" t="s">
        <v>223</v>
      </c>
      <c r="C765" s="15" t="s">
        <v>73</v>
      </c>
      <c r="D765" s="15" t="str">
        <f t="shared" si="11"/>
        <v>18133</v>
      </c>
      <c r="E765" t="s">
        <v>1525</v>
      </c>
    </row>
    <row r="766" spans="1:5" x14ac:dyDescent="0.15">
      <c r="A766" t="s">
        <v>2283</v>
      </c>
      <c r="B766" s="15" t="s">
        <v>223</v>
      </c>
      <c r="C766" s="15" t="s">
        <v>114</v>
      </c>
      <c r="D766" s="15" t="str">
        <f t="shared" si="11"/>
        <v>18135</v>
      </c>
      <c r="E766" t="s">
        <v>658</v>
      </c>
    </row>
    <row r="767" spans="1:5" x14ac:dyDescent="0.15">
      <c r="A767" t="s">
        <v>2283</v>
      </c>
      <c r="B767" s="15" t="s">
        <v>223</v>
      </c>
      <c r="C767" s="15" t="s">
        <v>115</v>
      </c>
      <c r="D767" s="15" t="str">
        <f t="shared" si="11"/>
        <v>18137</v>
      </c>
      <c r="E767" t="s">
        <v>2464</v>
      </c>
    </row>
    <row r="768" spans="1:5" x14ac:dyDescent="0.15">
      <c r="A768" t="s">
        <v>2283</v>
      </c>
      <c r="B768" s="15" t="s">
        <v>223</v>
      </c>
      <c r="C768" s="15" t="s">
        <v>116</v>
      </c>
      <c r="D768" s="15" t="str">
        <f t="shared" si="11"/>
        <v>18139</v>
      </c>
      <c r="E768" t="s">
        <v>2466</v>
      </c>
    </row>
    <row r="769" spans="1:5" x14ac:dyDescent="0.15">
      <c r="A769" t="s">
        <v>2283</v>
      </c>
      <c r="B769" s="15" t="s">
        <v>223</v>
      </c>
      <c r="C769" s="15" t="s">
        <v>117</v>
      </c>
      <c r="D769" s="15" t="str">
        <f t="shared" si="11"/>
        <v>18141</v>
      </c>
      <c r="E769" t="s">
        <v>2468</v>
      </c>
    </row>
    <row r="770" spans="1:5" x14ac:dyDescent="0.15">
      <c r="A770" t="s">
        <v>2283</v>
      </c>
      <c r="B770" s="15" t="s">
        <v>223</v>
      </c>
      <c r="C770" s="15" t="s">
        <v>118</v>
      </c>
      <c r="D770" s="15" t="str">
        <f t="shared" si="11"/>
        <v>18143</v>
      </c>
      <c r="E770" t="s">
        <v>905</v>
      </c>
    </row>
    <row r="771" spans="1:5" x14ac:dyDescent="0.15">
      <c r="A771" t="s">
        <v>2283</v>
      </c>
      <c r="B771" s="15" t="s">
        <v>223</v>
      </c>
      <c r="C771" s="15" t="s">
        <v>119</v>
      </c>
      <c r="D771" s="15" t="str">
        <f t="shared" ref="D771:D834" si="12">B771&amp;C771</f>
        <v>18145</v>
      </c>
      <c r="E771" t="s">
        <v>666</v>
      </c>
    </row>
    <row r="772" spans="1:5" x14ac:dyDescent="0.15">
      <c r="A772" t="s">
        <v>2283</v>
      </c>
      <c r="B772" s="15" t="s">
        <v>223</v>
      </c>
      <c r="C772" s="15" t="s">
        <v>120</v>
      </c>
      <c r="D772" s="15" t="str">
        <f t="shared" si="12"/>
        <v>18147</v>
      </c>
      <c r="E772" t="s">
        <v>2474</v>
      </c>
    </row>
    <row r="773" spans="1:5" x14ac:dyDescent="0.15">
      <c r="A773" t="s">
        <v>2283</v>
      </c>
      <c r="B773" s="15" t="s">
        <v>223</v>
      </c>
      <c r="C773" s="15" t="s">
        <v>121</v>
      </c>
      <c r="D773" s="15" t="str">
        <f t="shared" si="12"/>
        <v>18149</v>
      </c>
      <c r="E773" t="s">
        <v>2476</v>
      </c>
    </row>
    <row r="774" spans="1:5" x14ac:dyDescent="0.15">
      <c r="A774" t="s">
        <v>2283</v>
      </c>
      <c r="B774" s="15" t="s">
        <v>223</v>
      </c>
      <c r="C774" s="15" t="s">
        <v>138</v>
      </c>
      <c r="D774" s="15" t="str">
        <f t="shared" si="12"/>
        <v>18151</v>
      </c>
      <c r="E774" t="s">
        <v>2478</v>
      </c>
    </row>
    <row r="775" spans="1:5" x14ac:dyDescent="0.15">
      <c r="A775" t="s">
        <v>2283</v>
      </c>
      <c r="B775" s="15" t="s">
        <v>223</v>
      </c>
      <c r="C775" s="15" t="s">
        <v>96</v>
      </c>
      <c r="D775" s="15" t="str">
        <f t="shared" si="12"/>
        <v>18153</v>
      </c>
      <c r="E775" t="s">
        <v>2482</v>
      </c>
    </row>
    <row r="776" spans="1:5" x14ac:dyDescent="0.15">
      <c r="A776" t="s">
        <v>2283</v>
      </c>
      <c r="B776" s="15" t="s">
        <v>223</v>
      </c>
      <c r="C776" s="15" t="s">
        <v>97</v>
      </c>
      <c r="D776" s="15" t="str">
        <f t="shared" si="12"/>
        <v>18155</v>
      </c>
      <c r="E776" t="s">
        <v>2484</v>
      </c>
    </row>
    <row r="777" spans="1:5" x14ac:dyDescent="0.15">
      <c r="A777" t="s">
        <v>2283</v>
      </c>
      <c r="B777" s="15" t="s">
        <v>223</v>
      </c>
      <c r="C777" s="15" t="s">
        <v>98</v>
      </c>
      <c r="D777" s="15" t="str">
        <f t="shared" si="12"/>
        <v>18157</v>
      </c>
      <c r="E777" t="s">
        <v>2486</v>
      </c>
    </row>
    <row r="778" spans="1:5" x14ac:dyDescent="0.15">
      <c r="A778" t="s">
        <v>2283</v>
      </c>
      <c r="B778" s="15" t="s">
        <v>223</v>
      </c>
      <c r="C778" s="15" t="s">
        <v>99</v>
      </c>
      <c r="D778" s="15" t="str">
        <f t="shared" si="12"/>
        <v>18159</v>
      </c>
      <c r="E778" t="s">
        <v>2488</v>
      </c>
    </row>
    <row r="779" spans="1:5" x14ac:dyDescent="0.15">
      <c r="A779" t="s">
        <v>2283</v>
      </c>
      <c r="B779" s="15" t="s">
        <v>223</v>
      </c>
      <c r="C779" s="15" t="s">
        <v>100</v>
      </c>
      <c r="D779" s="15" t="str">
        <f t="shared" si="12"/>
        <v>18161</v>
      </c>
      <c r="E779" t="s">
        <v>917</v>
      </c>
    </row>
    <row r="780" spans="1:5" x14ac:dyDescent="0.15">
      <c r="A780" t="s">
        <v>2283</v>
      </c>
      <c r="B780" s="15" t="s">
        <v>223</v>
      </c>
      <c r="C780" s="15" t="s">
        <v>101</v>
      </c>
      <c r="D780" s="15" t="str">
        <f t="shared" si="12"/>
        <v>18163</v>
      </c>
      <c r="E780" t="s">
        <v>2491</v>
      </c>
    </row>
    <row r="781" spans="1:5" x14ac:dyDescent="0.15">
      <c r="A781" t="s">
        <v>2283</v>
      </c>
      <c r="B781" s="15" t="s">
        <v>223</v>
      </c>
      <c r="C781" s="15" t="s">
        <v>102</v>
      </c>
      <c r="D781" s="15" t="str">
        <f t="shared" si="12"/>
        <v>18165</v>
      </c>
      <c r="E781" t="s">
        <v>2493</v>
      </c>
    </row>
    <row r="782" spans="1:5" x14ac:dyDescent="0.15">
      <c r="A782" t="s">
        <v>2283</v>
      </c>
      <c r="B782" s="15" t="s">
        <v>223</v>
      </c>
      <c r="C782" s="15" t="s">
        <v>103</v>
      </c>
      <c r="D782" s="15" t="str">
        <f t="shared" si="12"/>
        <v>18167</v>
      </c>
      <c r="E782" t="s">
        <v>2495</v>
      </c>
    </row>
    <row r="783" spans="1:5" x14ac:dyDescent="0.15">
      <c r="A783" t="s">
        <v>2283</v>
      </c>
      <c r="B783" s="15" t="s">
        <v>223</v>
      </c>
      <c r="C783" s="15" t="s">
        <v>139</v>
      </c>
      <c r="D783" s="15" t="str">
        <f t="shared" si="12"/>
        <v>18169</v>
      </c>
      <c r="E783" t="s">
        <v>2265</v>
      </c>
    </row>
    <row r="784" spans="1:5" x14ac:dyDescent="0.15">
      <c r="A784" t="s">
        <v>2283</v>
      </c>
      <c r="B784" s="15" t="s">
        <v>223</v>
      </c>
      <c r="C784" s="15" t="s">
        <v>140</v>
      </c>
      <c r="D784" s="15" t="str">
        <f t="shared" si="12"/>
        <v>18171</v>
      </c>
      <c r="E784" t="s">
        <v>1882</v>
      </c>
    </row>
    <row r="785" spans="1:5" x14ac:dyDescent="0.15">
      <c r="A785" t="s">
        <v>2283</v>
      </c>
      <c r="B785" s="15" t="s">
        <v>223</v>
      </c>
      <c r="C785" s="15" t="s">
        <v>141</v>
      </c>
      <c r="D785" s="15" t="str">
        <f t="shared" si="12"/>
        <v>18173</v>
      </c>
      <c r="E785" t="s">
        <v>2501</v>
      </c>
    </row>
    <row r="786" spans="1:5" x14ac:dyDescent="0.15">
      <c r="A786" t="s">
        <v>2283</v>
      </c>
      <c r="B786" s="15" t="s">
        <v>223</v>
      </c>
      <c r="C786" s="15" t="s">
        <v>142</v>
      </c>
      <c r="D786" s="15" t="str">
        <f t="shared" si="12"/>
        <v>18175</v>
      </c>
      <c r="E786" t="s">
        <v>680</v>
      </c>
    </row>
    <row r="787" spans="1:5" x14ac:dyDescent="0.15">
      <c r="A787" t="s">
        <v>2283</v>
      </c>
      <c r="B787" s="15" t="s">
        <v>223</v>
      </c>
      <c r="C787" s="15" t="s">
        <v>143</v>
      </c>
      <c r="D787" s="15" t="str">
        <f t="shared" si="12"/>
        <v>18177</v>
      </c>
      <c r="E787" t="s">
        <v>1885</v>
      </c>
    </row>
    <row r="788" spans="1:5" x14ac:dyDescent="0.15">
      <c r="A788" t="s">
        <v>2283</v>
      </c>
      <c r="B788" s="15" t="s">
        <v>223</v>
      </c>
      <c r="C788" s="15" t="s">
        <v>144</v>
      </c>
      <c r="D788" s="15" t="str">
        <f t="shared" si="12"/>
        <v>18179</v>
      </c>
      <c r="E788" t="s">
        <v>2507</v>
      </c>
    </row>
    <row r="789" spans="1:5" x14ac:dyDescent="0.15">
      <c r="A789" t="s">
        <v>2283</v>
      </c>
      <c r="B789" s="15" t="s">
        <v>223</v>
      </c>
      <c r="C789" s="15" t="s">
        <v>145</v>
      </c>
      <c r="D789" s="15" t="str">
        <f t="shared" si="12"/>
        <v>18181</v>
      </c>
      <c r="E789" t="s">
        <v>924</v>
      </c>
    </row>
    <row r="790" spans="1:5" x14ac:dyDescent="0.15">
      <c r="A790" t="s">
        <v>2283</v>
      </c>
      <c r="B790" s="15" t="s">
        <v>223</v>
      </c>
      <c r="C790" s="15" t="s">
        <v>146</v>
      </c>
      <c r="D790" s="15" t="str">
        <f t="shared" si="12"/>
        <v>18183</v>
      </c>
      <c r="E790" t="s">
        <v>2510</v>
      </c>
    </row>
    <row r="791" spans="1:5" x14ac:dyDescent="0.15">
      <c r="A791" t="s">
        <v>2512</v>
      </c>
      <c r="B791" s="15" t="s">
        <v>226</v>
      </c>
      <c r="C791" s="15" t="s">
        <v>6</v>
      </c>
      <c r="D791" s="15" t="str">
        <f t="shared" si="12"/>
        <v>19001</v>
      </c>
      <c r="E791" t="s">
        <v>2513</v>
      </c>
    </row>
    <row r="792" spans="1:5" x14ac:dyDescent="0.15">
      <c r="A792" t="s">
        <v>2512</v>
      </c>
      <c r="B792" s="15" t="s">
        <v>226</v>
      </c>
      <c r="C792" s="15" t="s">
        <v>7</v>
      </c>
      <c r="D792" s="15" t="str">
        <f t="shared" si="12"/>
        <v>19003</v>
      </c>
      <c r="E792" t="s">
        <v>1140</v>
      </c>
    </row>
    <row r="793" spans="1:5" x14ac:dyDescent="0.15">
      <c r="A793" t="s">
        <v>2512</v>
      </c>
      <c r="B793" s="15" t="s">
        <v>226</v>
      </c>
      <c r="C793" s="15" t="s">
        <v>8</v>
      </c>
      <c r="D793" s="15" t="str">
        <f t="shared" si="12"/>
        <v>19005</v>
      </c>
      <c r="E793" t="s">
        <v>2516</v>
      </c>
    </row>
    <row r="794" spans="1:5" x14ac:dyDescent="0.15">
      <c r="A794" t="s">
        <v>2512</v>
      </c>
      <c r="B794" s="15" t="s">
        <v>226</v>
      </c>
      <c r="C794" s="15" t="s">
        <v>9</v>
      </c>
      <c r="D794" s="15" t="str">
        <f t="shared" si="12"/>
        <v>19007</v>
      </c>
      <c r="E794" t="s">
        <v>2518</v>
      </c>
    </row>
    <row r="795" spans="1:5" x14ac:dyDescent="0.15">
      <c r="A795" t="s">
        <v>2512</v>
      </c>
      <c r="B795" s="15" t="s">
        <v>226</v>
      </c>
      <c r="C795" s="15" t="s">
        <v>10</v>
      </c>
      <c r="D795" s="15" t="str">
        <f t="shared" si="12"/>
        <v>19009</v>
      </c>
      <c r="E795" t="s">
        <v>2520</v>
      </c>
    </row>
    <row r="796" spans="1:5" x14ac:dyDescent="0.15">
      <c r="A796" t="s">
        <v>2512</v>
      </c>
      <c r="B796" s="15" t="s">
        <v>226</v>
      </c>
      <c r="C796" s="15" t="s">
        <v>11</v>
      </c>
      <c r="D796" s="15" t="str">
        <f t="shared" si="12"/>
        <v>19011</v>
      </c>
      <c r="E796" t="s">
        <v>754</v>
      </c>
    </row>
    <row r="797" spans="1:5" x14ac:dyDescent="0.15">
      <c r="A797" t="s">
        <v>2512</v>
      </c>
      <c r="B797" s="15" t="s">
        <v>226</v>
      </c>
      <c r="C797" s="15" t="s">
        <v>12</v>
      </c>
      <c r="D797" s="15" t="str">
        <f t="shared" si="12"/>
        <v>19013</v>
      </c>
      <c r="E797" t="s">
        <v>2527</v>
      </c>
    </row>
    <row r="798" spans="1:5" x14ac:dyDescent="0.15">
      <c r="A798" t="s">
        <v>2512</v>
      </c>
      <c r="B798" s="15" t="s">
        <v>226</v>
      </c>
      <c r="C798" s="15" t="s">
        <v>13</v>
      </c>
      <c r="D798" s="15" t="str">
        <f t="shared" si="12"/>
        <v>19015</v>
      </c>
      <c r="E798" t="s">
        <v>758</v>
      </c>
    </row>
    <row r="799" spans="1:5" x14ac:dyDescent="0.15">
      <c r="A799" t="s">
        <v>2512</v>
      </c>
      <c r="B799" s="15" t="s">
        <v>226</v>
      </c>
      <c r="C799" s="15" t="s">
        <v>14</v>
      </c>
      <c r="D799" s="15" t="str">
        <f t="shared" si="12"/>
        <v>19017</v>
      </c>
      <c r="E799" t="s">
        <v>2536</v>
      </c>
    </row>
    <row r="800" spans="1:5" x14ac:dyDescent="0.15">
      <c r="A800" t="s">
        <v>2512</v>
      </c>
      <c r="B800" s="15" t="s">
        <v>226</v>
      </c>
      <c r="C800" s="15" t="s">
        <v>15</v>
      </c>
      <c r="D800" s="15" t="str">
        <f t="shared" si="12"/>
        <v>19019</v>
      </c>
      <c r="E800" t="s">
        <v>2538</v>
      </c>
    </row>
    <row r="801" spans="1:5" x14ac:dyDescent="0.15">
      <c r="A801" t="s">
        <v>2512</v>
      </c>
      <c r="B801" s="15" t="s">
        <v>226</v>
      </c>
      <c r="C801" s="15" t="s">
        <v>16</v>
      </c>
      <c r="D801" s="15" t="str">
        <f t="shared" si="12"/>
        <v>19021</v>
      </c>
      <c r="E801" t="s">
        <v>2540</v>
      </c>
    </row>
    <row r="802" spans="1:5" x14ac:dyDescent="0.15">
      <c r="A802" t="s">
        <v>2512</v>
      </c>
      <c r="B802" s="15" t="s">
        <v>226</v>
      </c>
      <c r="C802" s="15" t="s">
        <v>17</v>
      </c>
      <c r="D802" s="15" t="str">
        <f t="shared" si="12"/>
        <v>19023</v>
      </c>
      <c r="E802" t="s">
        <v>511</v>
      </c>
    </row>
    <row r="803" spans="1:5" x14ac:dyDescent="0.15">
      <c r="A803" t="s">
        <v>2512</v>
      </c>
      <c r="B803" s="15" t="s">
        <v>226</v>
      </c>
      <c r="C803" s="15" t="s">
        <v>18</v>
      </c>
      <c r="D803" s="15" t="str">
        <f t="shared" si="12"/>
        <v>19025</v>
      </c>
      <c r="E803" t="s">
        <v>513</v>
      </c>
    </row>
    <row r="804" spans="1:5" x14ac:dyDescent="0.15">
      <c r="A804" t="s">
        <v>2512</v>
      </c>
      <c r="B804" s="15" t="s">
        <v>226</v>
      </c>
      <c r="C804" s="15" t="s">
        <v>19</v>
      </c>
      <c r="D804" s="15" t="str">
        <f t="shared" si="12"/>
        <v>19027</v>
      </c>
      <c r="E804" t="s">
        <v>767</v>
      </c>
    </row>
    <row r="805" spans="1:5" x14ac:dyDescent="0.15">
      <c r="A805" t="s">
        <v>2512</v>
      </c>
      <c r="B805" s="15" t="s">
        <v>226</v>
      </c>
      <c r="C805" s="15" t="s">
        <v>20</v>
      </c>
      <c r="D805" s="15" t="str">
        <f t="shared" si="12"/>
        <v>19029</v>
      </c>
      <c r="E805" t="s">
        <v>2069</v>
      </c>
    </row>
    <row r="806" spans="1:5" x14ac:dyDescent="0.15">
      <c r="A806" t="s">
        <v>2512</v>
      </c>
      <c r="B806" s="15" t="s">
        <v>226</v>
      </c>
      <c r="C806" s="15" t="s">
        <v>21</v>
      </c>
      <c r="D806" s="15" t="str">
        <f t="shared" si="12"/>
        <v>19031</v>
      </c>
      <c r="E806" t="s">
        <v>2550</v>
      </c>
    </row>
    <row r="807" spans="1:5" x14ac:dyDescent="0.15">
      <c r="A807" t="s">
        <v>2512</v>
      </c>
      <c r="B807" s="15" t="s">
        <v>226</v>
      </c>
      <c r="C807" s="15" t="s">
        <v>22</v>
      </c>
      <c r="D807" s="15" t="str">
        <f t="shared" si="12"/>
        <v>19033</v>
      </c>
      <c r="E807" t="s">
        <v>2552</v>
      </c>
    </row>
    <row r="808" spans="1:5" x14ac:dyDescent="0.15">
      <c r="A808" t="s">
        <v>2512</v>
      </c>
      <c r="B808" s="15" t="s">
        <v>226</v>
      </c>
      <c r="C808" s="15" t="s">
        <v>23</v>
      </c>
      <c r="D808" s="15" t="str">
        <f t="shared" si="12"/>
        <v>19035</v>
      </c>
      <c r="E808" t="s">
        <v>523</v>
      </c>
    </row>
    <row r="809" spans="1:5" x14ac:dyDescent="0.15">
      <c r="A809" t="s">
        <v>2512</v>
      </c>
      <c r="B809" s="15" t="s">
        <v>226</v>
      </c>
      <c r="C809" s="15" t="s">
        <v>24</v>
      </c>
      <c r="D809" s="15" t="str">
        <f t="shared" si="12"/>
        <v>19037</v>
      </c>
      <c r="E809" t="s">
        <v>2557</v>
      </c>
    </row>
    <row r="810" spans="1:5" x14ac:dyDescent="0.15">
      <c r="A810" t="s">
        <v>2512</v>
      </c>
      <c r="B810" s="15" t="s">
        <v>226</v>
      </c>
      <c r="C810" s="15" t="s">
        <v>25</v>
      </c>
      <c r="D810" s="15" t="str">
        <f t="shared" si="12"/>
        <v>19039</v>
      </c>
      <c r="E810" t="s">
        <v>529</v>
      </c>
    </row>
    <row r="811" spans="1:5" x14ac:dyDescent="0.15">
      <c r="A811" t="s">
        <v>2512</v>
      </c>
      <c r="B811" s="15" t="s">
        <v>226</v>
      </c>
      <c r="C811" s="15" t="s">
        <v>26</v>
      </c>
      <c r="D811" s="15" t="str">
        <f t="shared" si="12"/>
        <v>19041</v>
      </c>
      <c r="E811" t="s">
        <v>531</v>
      </c>
    </row>
    <row r="812" spans="1:5" x14ac:dyDescent="0.15">
      <c r="A812" t="s">
        <v>2512</v>
      </c>
      <c r="B812" s="15" t="s">
        <v>226</v>
      </c>
      <c r="C812" s="15" t="s">
        <v>27</v>
      </c>
      <c r="D812" s="15" t="str">
        <f t="shared" si="12"/>
        <v>19043</v>
      </c>
      <c r="E812" t="s">
        <v>1642</v>
      </c>
    </row>
    <row r="813" spans="1:5" x14ac:dyDescent="0.15">
      <c r="A813" t="s">
        <v>2512</v>
      </c>
      <c r="B813" s="15" t="s">
        <v>226</v>
      </c>
      <c r="C813" s="15" t="s">
        <v>28</v>
      </c>
      <c r="D813" s="15" t="str">
        <f t="shared" si="12"/>
        <v>19045</v>
      </c>
      <c r="E813" t="s">
        <v>2083</v>
      </c>
    </row>
    <row r="814" spans="1:5" x14ac:dyDescent="0.15">
      <c r="A814" t="s">
        <v>2512</v>
      </c>
      <c r="B814" s="15" t="s">
        <v>226</v>
      </c>
      <c r="C814" s="15" t="s">
        <v>29</v>
      </c>
      <c r="D814" s="15" t="str">
        <f t="shared" si="12"/>
        <v>19047</v>
      </c>
      <c r="E814" t="s">
        <v>795</v>
      </c>
    </row>
    <row r="815" spans="1:5" x14ac:dyDescent="0.15">
      <c r="A815" t="s">
        <v>2512</v>
      </c>
      <c r="B815" s="15" t="s">
        <v>226</v>
      </c>
      <c r="C815" s="15" t="s">
        <v>30</v>
      </c>
      <c r="D815" s="15" t="str">
        <f t="shared" si="12"/>
        <v>19049</v>
      </c>
      <c r="E815" t="s">
        <v>563</v>
      </c>
    </row>
    <row r="816" spans="1:5" x14ac:dyDescent="0.15">
      <c r="A816" t="s">
        <v>2512</v>
      </c>
      <c r="B816" s="15" t="s">
        <v>226</v>
      </c>
      <c r="C816" s="15" t="s">
        <v>31</v>
      </c>
      <c r="D816" s="15" t="str">
        <f t="shared" si="12"/>
        <v>19051</v>
      </c>
      <c r="E816" t="s">
        <v>2571</v>
      </c>
    </row>
    <row r="817" spans="1:5" x14ac:dyDescent="0.15">
      <c r="A817" t="s">
        <v>2512</v>
      </c>
      <c r="B817" s="15" t="s">
        <v>226</v>
      </c>
      <c r="C817" s="15" t="s">
        <v>32</v>
      </c>
      <c r="D817" s="15" t="str">
        <f t="shared" si="12"/>
        <v>19053</v>
      </c>
      <c r="E817" t="s">
        <v>1669</v>
      </c>
    </row>
    <row r="818" spans="1:5" x14ac:dyDescent="0.15">
      <c r="A818" t="s">
        <v>2512</v>
      </c>
      <c r="B818" s="15" t="s">
        <v>226</v>
      </c>
      <c r="C818" s="15" t="s">
        <v>33</v>
      </c>
      <c r="D818" s="15" t="str">
        <f t="shared" si="12"/>
        <v>19055</v>
      </c>
      <c r="E818" t="s">
        <v>2342</v>
      </c>
    </row>
    <row r="819" spans="1:5" x14ac:dyDescent="0.15">
      <c r="A819" t="s">
        <v>2512</v>
      </c>
      <c r="B819" s="15" t="s">
        <v>226</v>
      </c>
      <c r="C819" s="15" t="s">
        <v>34</v>
      </c>
      <c r="D819" s="15" t="str">
        <f t="shared" si="12"/>
        <v>19057</v>
      </c>
      <c r="E819" t="s">
        <v>2577</v>
      </c>
    </row>
    <row r="820" spans="1:5" x14ac:dyDescent="0.15">
      <c r="A820" t="s">
        <v>2512</v>
      </c>
      <c r="B820" s="15" t="s">
        <v>226</v>
      </c>
      <c r="C820" s="15" t="s">
        <v>35</v>
      </c>
      <c r="D820" s="15" t="str">
        <f t="shared" si="12"/>
        <v>19059</v>
      </c>
      <c r="E820" t="s">
        <v>2579</v>
      </c>
    </row>
    <row r="821" spans="1:5" x14ac:dyDescent="0.15">
      <c r="A821" t="s">
        <v>2512</v>
      </c>
      <c r="B821" s="15" t="s">
        <v>226</v>
      </c>
      <c r="C821" s="15" t="s">
        <v>36</v>
      </c>
      <c r="D821" s="15" t="str">
        <f t="shared" si="12"/>
        <v>19061</v>
      </c>
      <c r="E821" t="s">
        <v>2583</v>
      </c>
    </row>
    <row r="822" spans="1:5" x14ac:dyDescent="0.15">
      <c r="A822" t="s">
        <v>2512</v>
      </c>
      <c r="B822" s="15" t="s">
        <v>226</v>
      </c>
      <c r="C822" s="15" t="s">
        <v>37</v>
      </c>
      <c r="D822" s="15" t="str">
        <f t="shared" si="12"/>
        <v>19063</v>
      </c>
      <c r="E822" t="s">
        <v>2587</v>
      </c>
    </row>
    <row r="823" spans="1:5" x14ac:dyDescent="0.15">
      <c r="A823" t="s">
        <v>2512</v>
      </c>
      <c r="B823" s="15" t="s">
        <v>226</v>
      </c>
      <c r="C823" s="15" t="s">
        <v>38</v>
      </c>
      <c r="D823" s="15" t="str">
        <f t="shared" si="12"/>
        <v>19065</v>
      </c>
      <c r="E823" t="s">
        <v>584</v>
      </c>
    </row>
    <row r="824" spans="1:5" x14ac:dyDescent="0.15">
      <c r="A824" t="s">
        <v>2512</v>
      </c>
      <c r="B824" s="15" t="s">
        <v>226</v>
      </c>
      <c r="C824" s="15" t="s">
        <v>39</v>
      </c>
      <c r="D824" s="15" t="str">
        <f t="shared" si="12"/>
        <v>19067</v>
      </c>
      <c r="E824" t="s">
        <v>1695</v>
      </c>
    </row>
    <row r="825" spans="1:5" x14ac:dyDescent="0.15">
      <c r="A825" t="s">
        <v>2512</v>
      </c>
      <c r="B825" s="15" t="s">
        <v>226</v>
      </c>
      <c r="C825" s="15" t="s">
        <v>40</v>
      </c>
      <c r="D825" s="15" t="str">
        <f t="shared" si="12"/>
        <v>19069</v>
      </c>
      <c r="E825" t="s">
        <v>586</v>
      </c>
    </row>
    <row r="826" spans="1:5" x14ac:dyDescent="0.15">
      <c r="A826" t="s">
        <v>2512</v>
      </c>
      <c r="B826" s="15" t="s">
        <v>226</v>
      </c>
      <c r="C826" s="15" t="s">
        <v>41</v>
      </c>
      <c r="D826" s="15" t="str">
        <f t="shared" si="12"/>
        <v>19071</v>
      </c>
      <c r="E826" t="s">
        <v>1195</v>
      </c>
    </row>
    <row r="827" spans="1:5" x14ac:dyDescent="0.15">
      <c r="A827" t="s">
        <v>2512</v>
      </c>
      <c r="B827" s="15" t="s">
        <v>226</v>
      </c>
      <c r="C827" s="15" t="s">
        <v>42</v>
      </c>
      <c r="D827" s="15" t="str">
        <f t="shared" si="12"/>
        <v>19073</v>
      </c>
      <c r="E827" t="s">
        <v>592</v>
      </c>
    </row>
    <row r="828" spans="1:5" x14ac:dyDescent="0.15">
      <c r="A828" t="s">
        <v>2512</v>
      </c>
      <c r="B828" s="15" t="s">
        <v>226</v>
      </c>
      <c r="C828" s="15" t="s">
        <v>43</v>
      </c>
      <c r="D828" s="15" t="str">
        <f t="shared" si="12"/>
        <v>19075</v>
      </c>
      <c r="E828" t="s">
        <v>2126</v>
      </c>
    </row>
    <row r="829" spans="1:5" x14ac:dyDescent="0.15">
      <c r="A829" t="s">
        <v>2512</v>
      </c>
      <c r="B829" s="15" t="s">
        <v>226</v>
      </c>
      <c r="C829" s="15" t="s">
        <v>44</v>
      </c>
      <c r="D829" s="15" t="str">
        <f t="shared" si="12"/>
        <v>19077</v>
      </c>
      <c r="E829" t="s">
        <v>2595</v>
      </c>
    </row>
    <row r="830" spans="1:5" x14ac:dyDescent="0.15">
      <c r="A830" t="s">
        <v>2512</v>
      </c>
      <c r="B830" s="15" t="s">
        <v>226</v>
      </c>
      <c r="C830" s="15" t="s">
        <v>45</v>
      </c>
      <c r="D830" s="15" t="str">
        <f t="shared" si="12"/>
        <v>19079</v>
      </c>
      <c r="E830" t="s">
        <v>1441</v>
      </c>
    </row>
    <row r="831" spans="1:5" x14ac:dyDescent="0.15">
      <c r="A831" t="s">
        <v>2512</v>
      </c>
      <c r="B831" s="15" t="s">
        <v>226</v>
      </c>
      <c r="C831" s="15" t="s">
        <v>46</v>
      </c>
      <c r="D831" s="15" t="str">
        <f t="shared" si="12"/>
        <v>19081</v>
      </c>
      <c r="E831" t="s">
        <v>1726</v>
      </c>
    </row>
    <row r="832" spans="1:5" x14ac:dyDescent="0.15">
      <c r="A832" t="s">
        <v>2512</v>
      </c>
      <c r="B832" s="15" t="s">
        <v>226</v>
      </c>
      <c r="C832" s="15" t="s">
        <v>47</v>
      </c>
      <c r="D832" s="15" t="str">
        <f t="shared" si="12"/>
        <v>19083</v>
      </c>
      <c r="E832" t="s">
        <v>2132</v>
      </c>
    </row>
    <row r="833" spans="1:5" x14ac:dyDescent="0.15">
      <c r="A833" t="s">
        <v>2512</v>
      </c>
      <c r="B833" s="15" t="s">
        <v>226</v>
      </c>
      <c r="C833" s="15" t="s">
        <v>48</v>
      </c>
      <c r="D833" s="15" t="str">
        <f t="shared" si="12"/>
        <v>19085</v>
      </c>
      <c r="E833" t="s">
        <v>2373</v>
      </c>
    </row>
    <row r="834" spans="1:5" x14ac:dyDescent="0.15">
      <c r="A834" t="s">
        <v>2512</v>
      </c>
      <c r="B834" s="15" t="s">
        <v>226</v>
      </c>
      <c r="C834" s="15" t="s">
        <v>49</v>
      </c>
      <c r="D834" s="15" t="str">
        <f t="shared" si="12"/>
        <v>19087</v>
      </c>
      <c r="E834" t="s">
        <v>598</v>
      </c>
    </row>
    <row r="835" spans="1:5" x14ac:dyDescent="0.15">
      <c r="A835" t="s">
        <v>2512</v>
      </c>
      <c r="B835" s="15" t="s">
        <v>226</v>
      </c>
      <c r="C835" s="15" t="s">
        <v>50</v>
      </c>
      <c r="D835" s="15" t="str">
        <f t="shared" ref="D835:D898" si="13">B835&amp;C835</f>
        <v>19089</v>
      </c>
      <c r="E835" t="s">
        <v>838</v>
      </c>
    </row>
    <row r="836" spans="1:5" x14ac:dyDescent="0.15">
      <c r="A836" t="s">
        <v>2512</v>
      </c>
      <c r="B836" s="15" t="s">
        <v>226</v>
      </c>
      <c r="C836" s="15" t="s">
        <v>51</v>
      </c>
      <c r="D836" s="15" t="str">
        <f t="shared" si="13"/>
        <v>19091</v>
      </c>
      <c r="E836" t="s">
        <v>973</v>
      </c>
    </row>
    <row r="837" spans="1:5" x14ac:dyDescent="0.15">
      <c r="A837" t="s">
        <v>2512</v>
      </c>
      <c r="B837" s="15" t="s">
        <v>226</v>
      </c>
      <c r="C837" s="15" t="s">
        <v>52</v>
      </c>
      <c r="D837" s="15" t="str">
        <f t="shared" si="13"/>
        <v>19093</v>
      </c>
      <c r="E837" t="s">
        <v>2608</v>
      </c>
    </row>
    <row r="838" spans="1:5" x14ac:dyDescent="0.15">
      <c r="A838" t="s">
        <v>2512</v>
      </c>
      <c r="B838" s="15" t="s">
        <v>226</v>
      </c>
      <c r="C838" s="15" t="s">
        <v>53</v>
      </c>
      <c r="D838" s="15" t="str">
        <f t="shared" si="13"/>
        <v>19095</v>
      </c>
      <c r="E838" t="s">
        <v>2610</v>
      </c>
    </row>
    <row r="839" spans="1:5" x14ac:dyDescent="0.15">
      <c r="A839" t="s">
        <v>2512</v>
      </c>
      <c r="B839" s="15" t="s">
        <v>226</v>
      </c>
      <c r="C839" s="15" t="s">
        <v>54</v>
      </c>
      <c r="D839" s="15" t="str">
        <f t="shared" si="13"/>
        <v>19097</v>
      </c>
      <c r="E839" t="s">
        <v>602</v>
      </c>
    </row>
    <row r="840" spans="1:5" x14ac:dyDescent="0.15">
      <c r="A840" t="s">
        <v>2512</v>
      </c>
      <c r="B840" s="15" t="s">
        <v>226</v>
      </c>
      <c r="C840" s="15" t="s">
        <v>55</v>
      </c>
      <c r="D840" s="15" t="str">
        <f t="shared" si="13"/>
        <v>19099</v>
      </c>
      <c r="E840" t="s">
        <v>1745</v>
      </c>
    </row>
    <row r="841" spans="1:5" x14ac:dyDescent="0.15">
      <c r="A841" t="s">
        <v>2512</v>
      </c>
      <c r="B841" s="15" t="s">
        <v>226</v>
      </c>
      <c r="C841" s="15" t="s">
        <v>56</v>
      </c>
      <c r="D841" s="15" t="str">
        <f t="shared" si="13"/>
        <v>19101</v>
      </c>
      <c r="E841" t="s">
        <v>608</v>
      </c>
    </row>
    <row r="842" spans="1:5" x14ac:dyDescent="0.15">
      <c r="A842" t="s">
        <v>2512</v>
      </c>
      <c r="B842" s="15" t="s">
        <v>226</v>
      </c>
      <c r="C842" s="15" t="s">
        <v>57</v>
      </c>
      <c r="D842" s="15" t="str">
        <f t="shared" si="13"/>
        <v>19103</v>
      </c>
      <c r="E842" t="s">
        <v>848</v>
      </c>
    </row>
    <row r="843" spans="1:5" x14ac:dyDescent="0.15">
      <c r="A843" t="s">
        <v>2512</v>
      </c>
      <c r="B843" s="15" t="s">
        <v>226</v>
      </c>
      <c r="C843" s="15" t="s">
        <v>58</v>
      </c>
      <c r="D843" s="15" t="str">
        <f t="shared" si="13"/>
        <v>19105</v>
      </c>
      <c r="E843" t="s">
        <v>1755</v>
      </c>
    </row>
    <row r="844" spans="1:5" x14ac:dyDescent="0.15">
      <c r="A844" t="s">
        <v>2512</v>
      </c>
      <c r="B844" s="15" t="s">
        <v>226</v>
      </c>
      <c r="C844" s="15" t="s">
        <v>59</v>
      </c>
      <c r="D844" s="15" t="str">
        <f t="shared" si="13"/>
        <v>19107</v>
      </c>
      <c r="E844" t="s">
        <v>2623</v>
      </c>
    </row>
    <row r="845" spans="1:5" x14ac:dyDescent="0.15">
      <c r="A845" t="s">
        <v>2512</v>
      </c>
      <c r="B845" s="15" t="s">
        <v>226</v>
      </c>
      <c r="C845" s="15" t="s">
        <v>60</v>
      </c>
      <c r="D845" s="15" t="str">
        <f t="shared" si="13"/>
        <v>19109</v>
      </c>
      <c r="E845" t="s">
        <v>2625</v>
      </c>
    </row>
    <row r="846" spans="1:5" x14ac:dyDescent="0.15">
      <c r="A846" t="s">
        <v>2512</v>
      </c>
      <c r="B846" s="15" t="s">
        <v>226</v>
      </c>
      <c r="C846" s="15" t="s">
        <v>61</v>
      </c>
      <c r="D846" s="15" t="str">
        <f t="shared" si="13"/>
        <v>19111</v>
      </c>
      <c r="E846" t="s">
        <v>618</v>
      </c>
    </row>
    <row r="847" spans="1:5" x14ac:dyDescent="0.15">
      <c r="A847" t="s">
        <v>2512</v>
      </c>
      <c r="B847" s="15" t="s">
        <v>226</v>
      </c>
      <c r="C847" s="15" t="s">
        <v>62</v>
      </c>
      <c r="D847" s="15" t="str">
        <f t="shared" si="13"/>
        <v>19113</v>
      </c>
      <c r="E847" t="s">
        <v>2628</v>
      </c>
    </row>
    <row r="848" spans="1:5" x14ac:dyDescent="0.15">
      <c r="A848" t="s">
        <v>2512</v>
      </c>
      <c r="B848" s="15" t="s">
        <v>226</v>
      </c>
      <c r="C848" s="15" t="s">
        <v>63</v>
      </c>
      <c r="D848" s="15" t="str">
        <f t="shared" si="13"/>
        <v>19115</v>
      </c>
      <c r="E848" t="s">
        <v>2630</v>
      </c>
    </row>
    <row r="849" spans="1:5" x14ac:dyDescent="0.15">
      <c r="A849" t="s">
        <v>2512</v>
      </c>
      <c r="B849" s="15" t="s">
        <v>226</v>
      </c>
      <c r="C849" s="15" t="s">
        <v>64</v>
      </c>
      <c r="D849" s="15" t="str">
        <f t="shared" si="13"/>
        <v>19117</v>
      </c>
      <c r="E849" t="s">
        <v>2632</v>
      </c>
    </row>
    <row r="850" spans="1:5" x14ac:dyDescent="0.15">
      <c r="A850" t="s">
        <v>2512</v>
      </c>
      <c r="B850" s="15" t="s">
        <v>226</v>
      </c>
      <c r="C850" s="15" t="s">
        <v>65</v>
      </c>
      <c r="D850" s="15" t="str">
        <f t="shared" si="13"/>
        <v>19119</v>
      </c>
      <c r="E850" t="s">
        <v>2634</v>
      </c>
    </row>
    <row r="851" spans="1:5" x14ac:dyDescent="0.15">
      <c r="A851" t="s">
        <v>2512</v>
      </c>
      <c r="B851" s="15" t="s">
        <v>226</v>
      </c>
      <c r="C851" s="15" t="s">
        <v>66</v>
      </c>
      <c r="D851" s="15" t="str">
        <f t="shared" si="13"/>
        <v>19121</v>
      </c>
      <c r="E851" t="s">
        <v>630</v>
      </c>
    </row>
    <row r="852" spans="1:5" x14ac:dyDescent="0.15">
      <c r="A852" t="s">
        <v>2512</v>
      </c>
      <c r="B852" s="15" t="s">
        <v>226</v>
      </c>
      <c r="C852" s="15" t="s">
        <v>67</v>
      </c>
      <c r="D852" s="15" t="str">
        <f t="shared" si="13"/>
        <v>19123</v>
      </c>
      <c r="E852" t="s">
        <v>2637</v>
      </c>
    </row>
    <row r="853" spans="1:5" x14ac:dyDescent="0.15">
      <c r="A853" t="s">
        <v>2512</v>
      </c>
      <c r="B853" s="15" t="s">
        <v>226</v>
      </c>
      <c r="C853" s="15" t="s">
        <v>68</v>
      </c>
      <c r="D853" s="15" t="str">
        <f t="shared" si="13"/>
        <v>19125</v>
      </c>
      <c r="E853" t="s">
        <v>634</v>
      </c>
    </row>
    <row r="854" spans="1:5" x14ac:dyDescent="0.15">
      <c r="A854" t="s">
        <v>2512</v>
      </c>
      <c r="B854" s="15" t="s">
        <v>226</v>
      </c>
      <c r="C854" s="15" t="s">
        <v>69</v>
      </c>
      <c r="D854" s="15" t="str">
        <f t="shared" si="13"/>
        <v>19127</v>
      </c>
      <c r="E854" t="s">
        <v>636</v>
      </c>
    </row>
    <row r="855" spans="1:5" x14ac:dyDescent="0.15">
      <c r="A855" t="s">
        <v>2512</v>
      </c>
      <c r="B855" s="15" t="s">
        <v>226</v>
      </c>
      <c r="C855" s="15" t="s">
        <v>71</v>
      </c>
      <c r="D855" s="15" t="str">
        <f t="shared" si="13"/>
        <v>19129</v>
      </c>
      <c r="E855" t="s">
        <v>2648</v>
      </c>
    </row>
    <row r="856" spans="1:5" x14ac:dyDescent="0.15">
      <c r="A856" t="s">
        <v>2512</v>
      </c>
      <c r="B856" s="15" t="s">
        <v>226</v>
      </c>
      <c r="C856" s="15" t="s">
        <v>72</v>
      </c>
      <c r="D856" s="15" t="str">
        <f t="shared" si="13"/>
        <v>19131</v>
      </c>
      <c r="E856" t="s">
        <v>1782</v>
      </c>
    </row>
    <row r="857" spans="1:5" x14ac:dyDescent="0.15">
      <c r="A857" t="s">
        <v>2512</v>
      </c>
      <c r="B857" s="15" t="s">
        <v>226</v>
      </c>
      <c r="C857" s="15" t="s">
        <v>73</v>
      </c>
      <c r="D857" s="15" t="str">
        <f t="shared" si="13"/>
        <v>19133</v>
      </c>
      <c r="E857" t="s">
        <v>2651</v>
      </c>
    </row>
    <row r="858" spans="1:5" x14ac:dyDescent="0.15">
      <c r="A858" t="s">
        <v>2512</v>
      </c>
      <c r="B858" s="15" t="s">
        <v>226</v>
      </c>
      <c r="C858" s="15" t="s">
        <v>114</v>
      </c>
      <c r="D858" s="15" t="str">
        <f t="shared" si="13"/>
        <v>19135</v>
      </c>
      <c r="E858" t="s">
        <v>644</v>
      </c>
    </row>
    <row r="859" spans="1:5" x14ac:dyDescent="0.15">
      <c r="A859" t="s">
        <v>2512</v>
      </c>
      <c r="B859" s="15" t="s">
        <v>226</v>
      </c>
      <c r="C859" s="15" t="s">
        <v>115</v>
      </c>
      <c r="D859" s="15" t="str">
        <f t="shared" si="13"/>
        <v>19137</v>
      </c>
      <c r="E859" t="s">
        <v>646</v>
      </c>
    </row>
    <row r="860" spans="1:5" x14ac:dyDescent="0.15">
      <c r="A860" t="s">
        <v>2512</v>
      </c>
      <c r="B860" s="15" t="s">
        <v>226</v>
      </c>
      <c r="C860" s="15" t="s">
        <v>116</v>
      </c>
      <c r="D860" s="15" t="str">
        <f t="shared" si="13"/>
        <v>19139</v>
      </c>
      <c r="E860" t="s">
        <v>2655</v>
      </c>
    </row>
    <row r="861" spans="1:5" x14ac:dyDescent="0.15">
      <c r="A861" t="s">
        <v>2512</v>
      </c>
      <c r="B861" s="15" t="s">
        <v>226</v>
      </c>
      <c r="C861" s="15" t="s">
        <v>117</v>
      </c>
      <c r="D861" s="15" t="str">
        <f t="shared" si="13"/>
        <v>19141</v>
      </c>
      <c r="E861" t="s">
        <v>2659</v>
      </c>
    </row>
    <row r="862" spans="1:5" x14ac:dyDescent="0.15">
      <c r="A862" t="s">
        <v>2512</v>
      </c>
      <c r="B862" s="15" t="s">
        <v>226</v>
      </c>
      <c r="C862" s="15" t="s">
        <v>118</v>
      </c>
      <c r="D862" s="15" t="str">
        <f t="shared" si="13"/>
        <v>19143</v>
      </c>
      <c r="E862" t="s">
        <v>1512</v>
      </c>
    </row>
    <row r="863" spans="1:5" x14ac:dyDescent="0.15">
      <c r="A863" t="s">
        <v>2512</v>
      </c>
      <c r="B863" s="15" t="s">
        <v>226</v>
      </c>
      <c r="C863" s="15" t="s">
        <v>119</v>
      </c>
      <c r="D863" s="15" t="str">
        <f t="shared" si="13"/>
        <v>19145</v>
      </c>
      <c r="E863" t="s">
        <v>2662</v>
      </c>
    </row>
    <row r="864" spans="1:5" x14ac:dyDescent="0.15">
      <c r="A864" t="s">
        <v>2512</v>
      </c>
      <c r="B864" s="15" t="s">
        <v>226</v>
      </c>
      <c r="C864" s="15" t="s">
        <v>120</v>
      </c>
      <c r="D864" s="15" t="str">
        <f t="shared" si="13"/>
        <v>19147</v>
      </c>
      <c r="E864" t="s">
        <v>2664</v>
      </c>
    </row>
    <row r="865" spans="1:5" x14ac:dyDescent="0.15">
      <c r="A865" t="s">
        <v>2512</v>
      </c>
      <c r="B865" s="15" t="s">
        <v>226</v>
      </c>
      <c r="C865" s="15" t="s">
        <v>121</v>
      </c>
      <c r="D865" s="15" t="str">
        <f t="shared" si="13"/>
        <v>19149</v>
      </c>
      <c r="E865" t="s">
        <v>2666</v>
      </c>
    </row>
    <row r="866" spans="1:5" x14ac:dyDescent="0.15">
      <c r="A866" t="s">
        <v>2512</v>
      </c>
      <c r="B866" s="15" t="s">
        <v>226</v>
      </c>
      <c r="C866" s="15" t="s">
        <v>138</v>
      </c>
      <c r="D866" s="15" t="str">
        <f t="shared" si="13"/>
        <v>19151</v>
      </c>
      <c r="E866" t="s">
        <v>2672</v>
      </c>
    </row>
    <row r="867" spans="1:5" x14ac:dyDescent="0.15">
      <c r="A867" t="s">
        <v>2512</v>
      </c>
      <c r="B867" s="15" t="s">
        <v>226</v>
      </c>
      <c r="C867" s="15" t="s">
        <v>96</v>
      </c>
      <c r="D867" s="15" t="str">
        <f t="shared" si="13"/>
        <v>19153</v>
      </c>
      <c r="E867" t="s">
        <v>888</v>
      </c>
    </row>
    <row r="868" spans="1:5" x14ac:dyDescent="0.15">
      <c r="A868" t="s">
        <v>2512</v>
      </c>
      <c r="B868" s="15" t="s">
        <v>226</v>
      </c>
      <c r="C868" s="15" t="s">
        <v>97</v>
      </c>
      <c r="D868" s="15" t="str">
        <f t="shared" si="13"/>
        <v>19155</v>
      </c>
      <c r="E868" t="s">
        <v>2675</v>
      </c>
    </row>
    <row r="869" spans="1:5" x14ac:dyDescent="0.15">
      <c r="A869" t="s">
        <v>2512</v>
      </c>
      <c r="B869" s="15" t="s">
        <v>226</v>
      </c>
      <c r="C869" s="15" t="s">
        <v>98</v>
      </c>
      <c r="D869" s="15" t="str">
        <f t="shared" si="13"/>
        <v>19157</v>
      </c>
      <c r="E869" t="s">
        <v>2677</v>
      </c>
    </row>
    <row r="870" spans="1:5" x14ac:dyDescent="0.15">
      <c r="A870" t="s">
        <v>2512</v>
      </c>
      <c r="B870" s="15" t="s">
        <v>226</v>
      </c>
      <c r="C870" s="15" t="s">
        <v>99</v>
      </c>
      <c r="D870" s="15" t="str">
        <f t="shared" si="13"/>
        <v>19159</v>
      </c>
      <c r="E870" t="s">
        <v>2679</v>
      </c>
    </row>
    <row r="871" spans="1:5" x14ac:dyDescent="0.15">
      <c r="A871" t="s">
        <v>2512</v>
      </c>
      <c r="B871" s="15" t="s">
        <v>226</v>
      </c>
      <c r="C871" s="15" t="s">
        <v>100</v>
      </c>
      <c r="D871" s="15" t="str">
        <f t="shared" si="13"/>
        <v>19161</v>
      </c>
      <c r="E871" t="s">
        <v>2681</v>
      </c>
    </row>
    <row r="872" spans="1:5" x14ac:dyDescent="0.15">
      <c r="A872" t="s">
        <v>2512</v>
      </c>
      <c r="B872" s="15" t="s">
        <v>226</v>
      </c>
      <c r="C872" s="15" t="s">
        <v>101</v>
      </c>
      <c r="D872" s="15" t="str">
        <f t="shared" si="13"/>
        <v>19163</v>
      </c>
      <c r="E872" t="s">
        <v>905</v>
      </c>
    </row>
    <row r="873" spans="1:5" x14ac:dyDescent="0.15">
      <c r="A873" t="s">
        <v>2512</v>
      </c>
      <c r="B873" s="15" t="s">
        <v>226</v>
      </c>
      <c r="C873" s="15" t="s">
        <v>102</v>
      </c>
      <c r="D873" s="15" t="str">
        <f t="shared" si="13"/>
        <v>19165</v>
      </c>
      <c r="E873" t="s">
        <v>666</v>
      </c>
    </row>
    <row r="874" spans="1:5" x14ac:dyDescent="0.15">
      <c r="A874" t="s">
        <v>2512</v>
      </c>
      <c r="B874" s="15" t="s">
        <v>226</v>
      </c>
      <c r="C874" s="15" t="s">
        <v>103</v>
      </c>
      <c r="D874" s="15" t="str">
        <f t="shared" si="13"/>
        <v>19167</v>
      </c>
      <c r="E874" t="s">
        <v>2685</v>
      </c>
    </row>
    <row r="875" spans="1:5" x14ac:dyDescent="0.15">
      <c r="A875" t="s">
        <v>2512</v>
      </c>
      <c r="B875" s="15" t="s">
        <v>226</v>
      </c>
      <c r="C875" s="15" t="s">
        <v>139</v>
      </c>
      <c r="D875" s="15" t="str">
        <f t="shared" si="13"/>
        <v>19169</v>
      </c>
      <c r="E875" t="s">
        <v>2687</v>
      </c>
    </row>
    <row r="876" spans="1:5" x14ac:dyDescent="0.15">
      <c r="A876" t="s">
        <v>2512</v>
      </c>
      <c r="B876" s="15" t="s">
        <v>226</v>
      </c>
      <c r="C876" s="15" t="s">
        <v>140</v>
      </c>
      <c r="D876" s="15" t="str">
        <f t="shared" si="13"/>
        <v>19171</v>
      </c>
      <c r="E876" t="s">
        <v>2691</v>
      </c>
    </row>
    <row r="877" spans="1:5" x14ac:dyDescent="0.15">
      <c r="A877" t="s">
        <v>2512</v>
      </c>
      <c r="B877" s="15" t="s">
        <v>226</v>
      </c>
      <c r="C877" s="15" t="s">
        <v>141</v>
      </c>
      <c r="D877" s="15" t="str">
        <f t="shared" si="13"/>
        <v>19173</v>
      </c>
      <c r="E877" t="s">
        <v>1544</v>
      </c>
    </row>
    <row r="878" spans="1:5" x14ac:dyDescent="0.15">
      <c r="A878" t="s">
        <v>2512</v>
      </c>
      <c r="B878" s="15" t="s">
        <v>226</v>
      </c>
      <c r="C878" s="15" t="s">
        <v>142</v>
      </c>
      <c r="D878" s="15" t="str">
        <f t="shared" si="13"/>
        <v>19175</v>
      </c>
      <c r="E878" t="s">
        <v>917</v>
      </c>
    </row>
    <row r="879" spans="1:5" x14ac:dyDescent="0.15">
      <c r="A879" t="s">
        <v>2512</v>
      </c>
      <c r="B879" s="15" t="s">
        <v>226</v>
      </c>
      <c r="C879" s="15" t="s">
        <v>143</v>
      </c>
      <c r="D879" s="15" t="str">
        <f t="shared" si="13"/>
        <v>19177</v>
      </c>
      <c r="E879" t="s">
        <v>921</v>
      </c>
    </row>
    <row r="880" spans="1:5" x14ac:dyDescent="0.15">
      <c r="A880" t="s">
        <v>2512</v>
      </c>
      <c r="B880" s="15" t="s">
        <v>226</v>
      </c>
      <c r="C880" s="15" t="s">
        <v>144</v>
      </c>
      <c r="D880" s="15" t="str">
        <f t="shared" si="13"/>
        <v>19179</v>
      </c>
      <c r="E880" t="s">
        <v>2696</v>
      </c>
    </row>
    <row r="881" spans="1:5" x14ac:dyDescent="0.15">
      <c r="A881" t="s">
        <v>2512</v>
      </c>
      <c r="B881" s="15" t="s">
        <v>226</v>
      </c>
      <c r="C881" s="15" t="s">
        <v>145</v>
      </c>
      <c r="D881" s="15" t="str">
        <f t="shared" si="13"/>
        <v>19181</v>
      </c>
      <c r="E881" t="s">
        <v>1882</v>
      </c>
    </row>
    <row r="882" spans="1:5" x14ac:dyDescent="0.15">
      <c r="A882" t="s">
        <v>2512</v>
      </c>
      <c r="B882" s="15" t="s">
        <v>226</v>
      </c>
      <c r="C882" s="15" t="s">
        <v>146</v>
      </c>
      <c r="D882" s="15" t="str">
        <f t="shared" si="13"/>
        <v>19183</v>
      </c>
      <c r="E882" t="s">
        <v>680</v>
      </c>
    </row>
    <row r="883" spans="1:5" x14ac:dyDescent="0.15">
      <c r="A883" t="s">
        <v>2512</v>
      </c>
      <c r="B883" s="15" t="s">
        <v>226</v>
      </c>
      <c r="C883" s="15" t="s">
        <v>91</v>
      </c>
      <c r="D883" s="15" t="str">
        <f t="shared" si="13"/>
        <v>19185</v>
      </c>
      <c r="E883" t="s">
        <v>1885</v>
      </c>
    </row>
    <row r="884" spans="1:5" x14ac:dyDescent="0.15">
      <c r="A884" t="s">
        <v>2512</v>
      </c>
      <c r="B884" s="15" t="s">
        <v>226</v>
      </c>
      <c r="C884" s="15" t="s">
        <v>147</v>
      </c>
      <c r="D884" s="15" t="str">
        <f t="shared" si="13"/>
        <v>19187</v>
      </c>
      <c r="E884" t="s">
        <v>1889</v>
      </c>
    </row>
    <row r="885" spans="1:5" x14ac:dyDescent="0.15">
      <c r="A885" t="s">
        <v>2512</v>
      </c>
      <c r="B885" s="15" t="s">
        <v>226</v>
      </c>
      <c r="C885" s="15" t="s">
        <v>148</v>
      </c>
      <c r="D885" s="15" t="str">
        <f t="shared" si="13"/>
        <v>19189</v>
      </c>
      <c r="E885" t="s">
        <v>2279</v>
      </c>
    </row>
    <row r="886" spans="1:5" x14ac:dyDescent="0.15">
      <c r="A886" t="s">
        <v>2512</v>
      </c>
      <c r="B886" s="15" t="s">
        <v>226</v>
      </c>
      <c r="C886" s="15" t="s">
        <v>149</v>
      </c>
      <c r="D886" s="15" t="str">
        <f t="shared" si="13"/>
        <v>19191</v>
      </c>
      <c r="E886" t="s">
        <v>2705</v>
      </c>
    </row>
    <row r="887" spans="1:5" x14ac:dyDescent="0.15">
      <c r="A887" t="s">
        <v>2512</v>
      </c>
      <c r="B887" s="15" t="s">
        <v>226</v>
      </c>
      <c r="C887" s="15" t="s">
        <v>150</v>
      </c>
      <c r="D887" s="15" t="str">
        <f t="shared" si="13"/>
        <v>19193</v>
      </c>
      <c r="E887" t="s">
        <v>2707</v>
      </c>
    </row>
    <row r="888" spans="1:5" x14ac:dyDescent="0.15">
      <c r="A888" t="s">
        <v>2512</v>
      </c>
      <c r="B888" s="15" t="s">
        <v>226</v>
      </c>
      <c r="C888" s="15" t="s">
        <v>151</v>
      </c>
      <c r="D888" s="15" t="str">
        <f t="shared" si="13"/>
        <v>19195</v>
      </c>
      <c r="E888" t="s">
        <v>1901</v>
      </c>
    </row>
    <row r="889" spans="1:5" x14ac:dyDescent="0.15">
      <c r="A889" t="s">
        <v>2512</v>
      </c>
      <c r="B889" s="15" t="s">
        <v>226</v>
      </c>
      <c r="C889" s="15" t="s">
        <v>152</v>
      </c>
      <c r="D889" s="15" t="str">
        <f t="shared" si="13"/>
        <v>19197</v>
      </c>
      <c r="E889" t="s">
        <v>2710</v>
      </c>
    </row>
    <row r="890" spans="1:5" x14ac:dyDescent="0.15">
      <c r="A890" t="s">
        <v>2712</v>
      </c>
      <c r="B890" s="15" t="s">
        <v>228</v>
      </c>
      <c r="C890" s="15" t="s">
        <v>6</v>
      </c>
      <c r="D890" s="15" t="str">
        <f t="shared" si="13"/>
        <v>20001</v>
      </c>
      <c r="E890" t="s">
        <v>2289</v>
      </c>
    </row>
    <row r="891" spans="1:5" x14ac:dyDescent="0.15">
      <c r="A891" t="s">
        <v>2712</v>
      </c>
      <c r="B891" s="15" t="s">
        <v>228</v>
      </c>
      <c r="C891" s="15" t="s">
        <v>7</v>
      </c>
      <c r="D891" s="15" t="str">
        <f t="shared" si="13"/>
        <v>20003</v>
      </c>
      <c r="E891" t="s">
        <v>2714</v>
      </c>
    </row>
    <row r="892" spans="1:5" x14ac:dyDescent="0.15">
      <c r="A892" t="s">
        <v>2712</v>
      </c>
      <c r="B892" s="15" t="s">
        <v>228</v>
      </c>
      <c r="C892" s="15" t="s">
        <v>8</v>
      </c>
      <c r="D892" s="15" t="str">
        <f t="shared" si="13"/>
        <v>20005</v>
      </c>
      <c r="E892" t="s">
        <v>2716</v>
      </c>
    </row>
    <row r="893" spans="1:5" x14ac:dyDescent="0.15">
      <c r="A893" t="s">
        <v>2712</v>
      </c>
      <c r="B893" s="15" t="s">
        <v>228</v>
      </c>
      <c r="C893" s="15" t="s">
        <v>9</v>
      </c>
      <c r="D893" s="15" t="str">
        <f t="shared" si="13"/>
        <v>20007</v>
      </c>
      <c r="E893" t="s">
        <v>2722</v>
      </c>
    </row>
    <row r="894" spans="1:5" x14ac:dyDescent="0.15">
      <c r="A894" t="s">
        <v>2712</v>
      </c>
      <c r="B894" s="15" t="s">
        <v>228</v>
      </c>
      <c r="C894" s="15" t="s">
        <v>10</v>
      </c>
      <c r="D894" s="15" t="str">
        <f t="shared" si="13"/>
        <v>20009</v>
      </c>
      <c r="E894" t="s">
        <v>2724</v>
      </c>
    </row>
    <row r="895" spans="1:5" x14ac:dyDescent="0.15">
      <c r="A895" t="s">
        <v>2712</v>
      </c>
      <c r="B895" s="15" t="s">
        <v>228</v>
      </c>
      <c r="C895" s="15" t="s">
        <v>11</v>
      </c>
      <c r="D895" s="15" t="str">
        <f t="shared" si="13"/>
        <v>20011</v>
      </c>
      <c r="E895" t="s">
        <v>2728</v>
      </c>
    </row>
    <row r="896" spans="1:5" x14ac:dyDescent="0.15">
      <c r="A896" t="s">
        <v>2712</v>
      </c>
      <c r="B896" s="15" t="s">
        <v>228</v>
      </c>
      <c r="C896" s="15" t="s">
        <v>12</v>
      </c>
      <c r="D896" s="15" t="str">
        <f t="shared" si="13"/>
        <v>20013</v>
      </c>
      <c r="E896" t="s">
        <v>2059</v>
      </c>
    </row>
    <row r="897" spans="1:5" x14ac:dyDescent="0.15">
      <c r="A897" t="s">
        <v>2712</v>
      </c>
      <c r="B897" s="15" t="s">
        <v>228</v>
      </c>
      <c r="C897" s="15" t="s">
        <v>13</v>
      </c>
      <c r="D897" s="15" t="str">
        <f t="shared" si="13"/>
        <v>20015</v>
      </c>
      <c r="E897" t="s">
        <v>511</v>
      </c>
    </row>
    <row r="898" spans="1:5" x14ac:dyDescent="0.15">
      <c r="A898" t="s">
        <v>2712</v>
      </c>
      <c r="B898" s="15" t="s">
        <v>228</v>
      </c>
      <c r="C898" s="15" t="s">
        <v>14</v>
      </c>
      <c r="D898" s="15" t="str">
        <f t="shared" si="13"/>
        <v>20017</v>
      </c>
      <c r="E898" t="s">
        <v>2736</v>
      </c>
    </row>
    <row r="899" spans="1:5" x14ac:dyDescent="0.15">
      <c r="A899" t="s">
        <v>2712</v>
      </c>
      <c r="B899" s="15" t="s">
        <v>228</v>
      </c>
      <c r="C899" s="15" t="s">
        <v>15</v>
      </c>
      <c r="D899" s="15" t="str">
        <f t="shared" ref="D899:D962" si="14">B899&amp;C899</f>
        <v>20019</v>
      </c>
      <c r="E899" t="s">
        <v>2738</v>
      </c>
    </row>
    <row r="900" spans="1:5" x14ac:dyDescent="0.15">
      <c r="A900" t="s">
        <v>2712</v>
      </c>
      <c r="B900" s="15" t="s">
        <v>228</v>
      </c>
      <c r="C900" s="15" t="s">
        <v>16</v>
      </c>
      <c r="D900" s="15" t="str">
        <f t="shared" si="14"/>
        <v>20021</v>
      </c>
      <c r="E900" t="s">
        <v>523</v>
      </c>
    </row>
    <row r="901" spans="1:5" x14ac:dyDescent="0.15">
      <c r="A901" t="s">
        <v>2712</v>
      </c>
      <c r="B901" s="15" t="s">
        <v>228</v>
      </c>
      <c r="C901" s="15" t="s">
        <v>17</v>
      </c>
      <c r="D901" s="15" t="str">
        <f t="shared" si="14"/>
        <v>20023</v>
      </c>
      <c r="E901" t="s">
        <v>1164</v>
      </c>
    </row>
    <row r="902" spans="1:5" x14ac:dyDescent="0.15">
      <c r="A902" t="s">
        <v>2712</v>
      </c>
      <c r="B902" s="15" t="s">
        <v>228</v>
      </c>
      <c r="C902" s="15" t="s">
        <v>18</v>
      </c>
      <c r="D902" s="15" t="str">
        <f t="shared" si="14"/>
        <v>20025</v>
      </c>
      <c r="E902" t="s">
        <v>771</v>
      </c>
    </row>
    <row r="903" spans="1:5" x14ac:dyDescent="0.15">
      <c r="A903" t="s">
        <v>2712</v>
      </c>
      <c r="B903" s="15" t="s">
        <v>228</v>
      </c>
      <c r="C903" s="15" t="s">
        <v>19</v>
      </c>
      <c r="D903" s="15" t="str">
        <f t="shared" si="14"/>
        <v>20027</v>
      </c>
      <c r="E903" t="s">
        <v>531</v>
      </c>
    </row>
    <row r="904" spans="1:5" x14ac:dyDescent="0.15">
      <c r="A904" t="s">
        <v>2712</v>
      </c>
      <c r="B904" s="15" t="s">
        <v>228</v>
      </c>
      <c r="C904" s="15" t="s">
        <v>20</v>
      </c>
      <c r="D904" s="15" t="str">
        <f t="shared" si="14"/>
        <v>20029</v>
      </c>
      <c r="E904" t="s">
        <v>2744</v>
      </c>
    </row>
    <row r="905" spans="1:5" x14ac:dyDescent="0.15">
      <c r="A905" t="s">
        <v>2712</v>
      </c>
      <c r="B905" s="15" t="s">
        <v>228</v>
      </c>
      <c r="C905" s="15" t="s">
        <v>21</v>
      </c>
      <c r="D905" s="15" t="str">
        <f t="shared" si="14"/>
        <v>20031</v>
      </c>
      <c r="E905" t="s">
        <v>2746</v>
      </c>
    </row>
    <row r="906" spans="1:5" x14ac:dyDescent="0.15">
      <c r="A906" t="s">
        <v>2712</v>
      </c>
      <c r="B906" s="15" t="s">
        <v>228</v>
      </c>
      <c r="C906" s="15" t="s">
        <v>22</v>
      </c>
      <c r="D906" s="15" t="str">
        <f t="shared" si="14"/>
        <v>20033</v>
      </c>
      <c r="E906" t="s">
        <v>2748</v>
      </c>
    </row>
    <row r="907" spans="1:5" x14ac:dyDescent="0.15">
      <c r="A907" t="s">
        <v>2712</v>
      </c>
      <c r="B907" s="15" t="s">
        <v>228</v>
      </c>
      <c r="C907" s="15" t="s">
        <v>23</v>
      </c>
      <c r="D907" s="15" t="str">
        <f t="shared" si="14"/>
        <v>20035</v>
      </c>
      <c r="E907" t="s">
        <v>2750</v>
      </c>
    </row>
    <row r="908" spans="1:5" x14ac:dyDescent="0.15">
      <c r="A908" t="s">
        <v>2712</v>
      </c>
      <c r="B908" s="15" t="s">
        <v>228</v>
      </c>
      <c r="C908" s="15" t="s">
        <v>24</v>
      </c>
      <c r="D908" s="15" t="str">
        <f t="shared" si="14"/>
        <v>20037</v>
      </c>
      <c r="E908" t="s">
        <v>795</v>
      </c>
    </row>
    <row r="909" spans="1:5" x14ac:dyDescent="0.15">
      <c r="A909" t="s">
        <v>2712</v>
      </c>
      <c r="B909" s="15" t="s">
        <v>228</v>
      </c>
      <c r="C909" s="15" t="s">
        <v>25</v>
      </c>
      <c r="D909" s="15" t="str">
        <f t="shared" si="14"/>
        <v>20039</v>
      </c>
      <c r="E909" t="s">
        <v>1669</v>
      </c>
    </row>
    <row r="910" spans="1:5" x14ac:dyDescent="0.15">
      <c r="A910" t="s">
        <v>2712</v>
      </c>
      <c r="B910" s="15" t="s">
        <v>228</v>
      </c>
      <c r="C910" s="15" t="s">
        <v>26</v>
      </c>
      <c r="D910" s="15" t="str">
        <f t="shared" si="14"/>
        <v>20041</v>
      </c>
      <c r="E910" t="s">
        <v>2579</v>
      </c>
    </row>
    <row r="911" spans="1:5" x14ac:dyDescent="0.15">
      <c r="A911" t="s">
        <v>2712</v>
      </c>
      <c r="B911" s="15" t="s">
        <v>228</v>
      </c>
      <c r="C911" s="15" t="s">
        <v>27</v>
      </c>
      <c r="D911" s="15" t="str">
        <f t="shared" si="14"/>
        <v>20043</v>
      </c>
      <c r="E911" t="s">
        <v>2759</v>
      </c>
    </row>
    <row r="912" spans="1:5" x14ac:dyDescent="0.15">
      <c r="A912" t="s">
        <v>2712</v>
      </c>
      <c r="B912" s="15" t="s">
        <v>228</v>
      </c>
      <c r="C912" s="15" t="s">
        <v>28</v>
      </c>
      <c r="D912" s="15" t="str">
        <f t="shared" si="14"/>
        <v>20045</v>
      </c>
      <c r="E912" t="s">
        <v>1182</v>
      </c>
    </row>
    <row r="913" spans="1:5" x14ac:dyDescent="0.15">
      <c r="A913" t="s">
        <v>2712</v>
      </c>
      <c r="B913" s="15" t="s">
        <v>228</v>
      </c>
      <c r="C913" s="15" t="s">
        <v>29</v>
      </c>
      <c r="D913" s="15" t="str">
        <f t="shared" si="14"/>
        <v>20047</v>
      </c>
      <c r="E913" t="s">
        <v>2110</v>
      </c>
    </row>
    <row r="914" spans="1:5" x14ac:dyDescent="0.15">
      <c r="A914" t="s">
        <v>2712</v>
      </c>
      <c r="B914" s="15" t="s">
        <v>228</v>
      </c>
      <c r="C914" s="15" t="s">
        <v>30</v>
      </c>
      <c r="D914" s="15" t="str">
        <f t="shared" si="14"/>
        <v>20049</v>
      </c>
      <c r="E914" t="s">
        <v>2767</v>
      </c>
    </row>
    <row r="915" spans="1:5" x14ac:dyDescent="0.15">
      <c r="A915" t="s">
        <v>2712</v>
      </c>
      <c r="B915" s="15" t="s">
        <v>228</v>
      </c>
      <c r="C915" s="15" t="s">
        <v>31</v>
      </c>
      <c r="D915" s="15" t="str">
        <f t="shared" si="14"/>
        <v>20051</v>
      </c>
      <c r="E915" t="s">
        <v>2769</v>
      </c>
    </row>
    <row r="916" spans="1:5" x14ac:dyDescent="0.15">
      <c r="A916" t="s">
        <v>2712</v>
      </c>
      <c r="B916" s="15" t="s">
        <v>228</v>
      </c>
      <c r="C916" s="15" t="s">
        <v>32</v>
      </c>
      <c r="D916" s="15" t="str">
        <f t="shared" si="14"/>
        <v>20053</v>
      </c>
      <c r="E916" t="s">
        <v>2773</v>
      </c>
    </row>
    <row r="917" spans="1:5" x14ac:dyDescent="0.15">
      <c r="A917" t="s">
        <v>2712</v>
      </c>
      <c r="B917" s="15" t="s">
        <v>228</v>
      </c>
      <c r="C917" s="15" t="s">
        <v>33</v>
      </c>
      <c r="D917" s="15" t="str">
        <f t="shared" si="14"/>
        <v>20055</v>
      </c>
      <c r="E917" t="s">
        <v>2775</v>
      </c>
    </row>
    <row r="918" spans="1:5" x14ac:dyDescent="0.15">
      <c r="A918" t="s">
        <v>2712</v>
      </c>
      <c r="B918" s="15" t="s">
        <v>228</v>
      </c>
      <c r="C918" s="15" t="s">
        <v>34</v>
      </c>
      <c r="D918" s="15" t="str">
        <f t="shared" si="14"/>
        <v>20057</v>
      </c>
      <c r="E918" t="s">
        <v>2116</v>
      </c>
    </row>
    <row r="919" spans="1:5" x14ac:dyDescent="0.15">
      <c r="A919" t="s">
        <v>2712</v>
      </c>
      <c r="B919" s="15" t="s">
        <v>228</v>
      </c>
      <c r="C919" s="15" t="s">
        <v>35</v>
      </c>
      <c r="D919" s="15" t="str">
        <f t="shared" si="14"/>
        <v>20059</v>
      </c>
      <c r="E919" t="s">
        <v>586</v>
      </c>
    </row>
    <row r="920" spans="1:5" x14ac:dyDescent="0.15">
      <c r="A920" t="s">
        <v>2712</v>
      </c>
      <c r="B920" s="15" t="s">
        <v>228</v>
      </c>
      <c r="C920" s="15" t="s">
        <v>36</v>
      </c>
      <c r="D920" s="15" t="str">
        <f t="shared" si="14"/>
        <v>20061</v>
      </c>
      <c r="E920" t="s">
        <v>2785</v>
      </c>
    </row>
    <row r="921" spans="1:5" x14ac:dyDescent="0.15">
      <c r="A921" t="s">
        <v>2712</v>
      </c>
      <c r="B921" s="15" t="s">
        <v>228</v>
      </c>
      <c r="C921" s="15" t="s">
        <v>37</v>
      </c>
      <c r="D921" s="15" t="str">
        <f t="shared" si="14"/>
        <v>20063</v>
      </c>
      <c r="E921" t="s">
        <v>2791</v>
      </c>
    </row>
    <row r="922" spans="1:5" x14ac:dyDescent="0.15">
      <c r="A922" t="s">
        <v>2712</v>
      </c>
      <c r="B922" s="15" t="s">
        <v>228</v>
      </c>
      <c r="C922" s="15" t="s">
        <v>38</v>
      </c>
      <c r="D922" s="15" t="str">
        <f t="shared" si="14"/>
        <v>20065</v>
      </c>
      <c r="E922" t="s">
        <v>703</v>
      </c>
    </row>
    <row r="923" spans="1:5" x14ac:dyDescent="0.15">
      <c r="A923" t="s">
        <v>2712</v>
      </c>
      <c r="B923" s="15" t="s">
        <v>228</v>
      </c>
      <c r="C923" s="15" t="s">
        <v>39</v>
      </c>
      <c r="D923" s="15" t="str">
        <f t="shared" si="14"/>
        <v>20067</v>
      </c>
      <c r="E923" t="s">
        <v>825</v>
      </c>
    </row>
    <row r="924" spans="1:5" x14ac:dyDescent="0.15">
      <c r="A924" t="s">
        <v>2712</v>
      </c>
      <c r="B924" s="15" t="s">
        <v>228</v>
      </c>
      <c r="C924" s="15" t="s">
        <v>40</v>
      </c>
      <c r="D924" s="15" t="str">
        <f t="shared" si="14"/>
        <v>20069</v>
      </c>
      <c r="E924" t="s">
        <v>2795</v>
      </c>
    </row>
    <row r="925" spans="1:5" x14ac:dyDescent="0.15">
      <c r="A925" t="s">
        <v>2712</v>
      </c>
      <c r="B925" s="15" t="s">
        <v>228</v>
      </c>
      <c r="C925" s="15" t="s">
        <v>41</v>
      </c>
      <c r="D925" s="15" t="str">
        <f t="shared" si="14"/>
        <v>20071</v>
      </c>
      <c r="E925" t="s">
        <v>2797</v>
      </c>
    </row>
    <row r="926" spans="1:5" x14ac:dyDescent="0.15">
      <c r="A926" t="s">
        <v>2712</v>
      </c>
      <c r="B926" s="15" t="s">
        <v>228</v>
      </c>
      <c r="C926" s="15" t="s">
        <v>42</v>
      </c>
      <c r="D926" s="15" t="str">
        <f t="shared" si="14"/>
        <v>20073</v>
      </c>
      <c r="E926" t="s">
        <v>2799</v>
      </c>
    </row>
    <row r="927" spans="1:5" x14ac:dyDescent="0.15">
      <c r="A927" t="s">
        <v>2712</v>
      </c>
      <c r="B927" s="15" t="s">
        <v>228</v>
      </c>
      <c r="C927" s="15" t="s">
        <v>43</v>
      </c>
      <c r="D927" s="15" t="str">
        <f t="shared" si="14"/>
        <v>20075</v>
      </c>
      <c r="E927" t="s">
        <v>1441</v>
      </c>
    </row>
    <row r="928" spans="1:5" x14ac:dyDescent="0.15">
      <c r="A928" t="s">
        <v>2712</v>
      </c>
      <c r="B928" s="15" t="s">
        <v>228</v>
      </c>
      <c r="C928" s="15" t="s">
        <v>44</v>
      </c>
      <c r="D928" s="15" t="str">
        <f t="shared" si="14"/>
        <v>20077</v>
      </c>
      <c r="E928" t="s">
        <v>2802</v>
      </c>
    </row>
    <row r="929" spans="1:5" x14ac:dyDescent="0.15">
      <c r="A929" t="s">
        <v>2712</v>
      </c>
      <c r="B929" s="15" t="s">
        <v>228</v>
      </c>
      <c r="C929" s="15" t="s">
        <v>45</v>
      </c>
      <c r="D929" s="15" t="str">
        <f t="shared" si="14"/>
        <v>20079</v>
      </c>
      <c r="E929" t="s">
        <v>2804</v>
      </c>
    </row>
    <row r="930" spans="1:5" x14ac:dyDescent="0.15">
      <c r="A930" t="s">
        <v>2712</v>
      </c>
      <c r="B930" s="15" t="s">
        <v>228</v>
      </c>
      <c r="C930" s="15" t="s">
        <v>46</v>
      </c>
      <c r="D930" s="15" t="str">
        <f t="shared" si="14"/>
        <v>20081</v>
      </c>
      <c r="E930" t="s">
        <v>2806</v>
      </c>
    </row>
    <row r="931" spans="1:5" x14ac:dyDescent="0.15">
      <c r="A931" t="s">
        <v>2712</v>
      </c>
      <c r="B931" s="15" t="s">
        <v>228</v>
      </c>
      <c r="C931" s="15" t="s">
        <v>47</v>
      </c>
      <c r="D931" s="15" t="str">
        <f t="shared" si="14"/>
        <v>20083</v>
      </c>
      <c r="E931" t="s">
        <v>2808</v>
      </c>
    </row>
    <row r="932" spans="1:5" x14ac:dyDescent="0.15">
      <c r="A932" t="s">
        <v>2712</v>
      </c>
      <c r="B932" s="15" t="s">
        <v>228</v>
      </c>
      <c r="C932" s="15" t="s">
        <v>48</v>
      </c>
      <c r="D932" s="15" t="str">
        <f t="shared" si="14"/>
        <v>20085</v>
      </c>
      <c r="E932" t="s">
        <v>602</v>
      </c>
    </row>
    <row r="933" spans="1:5" x14ac:dyDescent="0.15">
      <c r="A933" t="s">
        <v>2712</v>
      </c>
      <c r="B933" s="15" t="s">
        <v>228</v>
      </c>
      <c r="C933" s="15" t="s">
        <v>49</v>
      </c>
      <c r="D933" s="15" t="str">
        <f t="shared" si="14"/>
        <v>20087</v>
      </c>
      <c r="E933" t="s">
        <v>608</v>
      </c>
    </row>
    <row r="934" spans="1:5" x14ac:dyDescent="0.15">
      <c r="A934" t="s">
        <v>2712</v>
      </c>
      <c r="B934" s="15" t="s">
        <v>228</v>
      </c>
      <c r="C934" s="15" t="s">
        <v>50</v>
      </c>
      <c r="D934" s="15" t="str">
        <f t="shared" si="14"/>
        <v>20089</v>
      </c>
      <c r="E934" t="s">
        <v>2814</v>
      </c>
    </row>
    <row r="935" spans="1:5" x14ac:dyDescent="0.15">
      <c r="A935" t="s">
        <v>2712</v>
      </c>
      <c r="B935" s="15" t="s">
        <v>228</v>
      </c>
      <c r="C935" s="15" t="s">
        <v>51</v>
      </c>
      <c r="D935" s="15" t="str">
        <f t="shared" si="14"/>
        <v>20091</v>
      </c>
      <c r="E935" t="s">
        <v>848</v>
      </c>
    </row>
    <row r="936" spans="1:5" x14ac:dyDescent="0.15">
      <c r="A936" t="s">
        <v>2712</v>
      </c>
      <c r="B936" s="15" t="s">
        <v>228</v>
      </c>
      <c r="C936" s="15" t="s">
        <v>52</v>
      </c>
      <c r="D936" s="15" t="str">
        <f t="shared" si="14"/>
        <v>20093</v>
      </c>
      <c r="E936" t="s">
        <v>2819</v>
      </c>
    </row>
    <row r="937" spans="1:5" x14ac:dyDescent="0.15">
      <c r="A937" t="s">
        <v>2712</v>
      </c>
      <c r="B937" s="15" t="s">
        <v>228</v>
      </c>
      <c r="C937" s="15" t="s">
        <v>53</v>
      </c>
      <c r="D937" s="15" t="str">
        <f t="shared" si="14"/>
        <v>20095</v>
      </c>
      <c r="E937" t="s">
        <v>2821</v>
      </c>
    </row>
    <row r="938" spans="1:5" x14ac:dyDescent="0.15">
      <c r="A938" t="s">
        <v>2712</v>
      </c>
      <c r="B938" s="15" t="s">
        <v>228</v>
      </c>
      <c r="C938" s="15" t="s">
        <v>54</v>
      </c>
      <c r="D938" s="15" t="str">
        <f t="shared" si="14"/>
        <v>20097</v>
      </c>
      <c r="E938" t="s">
        <v>1217</v>
      </c>
    </row>
    <row r="939" spans="1:5" x14ac:dyDescent="0.15">
      <c r="A939" t="s">
        <v>2712</v>
      </c>
      <c r="B939" s="15" t="s">
        <v>228</v>
      </c>
      <c r="C939" s="15" t="s">
        <v>55</v>
      </c>
      <c r="D939" s="15" t="str">
        <f t="shared" si="14"/>
        <v>20099</v>
      </c>
      <c r="E939" t="s">
        <v>2824</v>
      </c>
    </row>
    <row r="940" spans="1:5" x14ac:dyDescent="0.15">
      <c r="A940" t="s">
        <v>2712</v>
      </c>
      <c r="B940" s="15" t="s">
        <v>228</v>
      </c>
      <c r="C940" s="15" t="s">
        <v>56</v>
      </c>
      <c r="D940" s="15" t="str">
        <f t="shared" si="14"/>
        <v>20101</v>
      </c>
      <c r="E940" t="s">
        <v>2828</v>
      </c>
    </row>
    <row r="941" spans="1:5" x14ac:dyDescent="0.15">
      <c r="A941" t="s">
        <v>2712</v>
      </c>
      <c r="B941" s="15" t="s">
        <v>228</v>
      </c>
      <c r="C941" s="15" t="s">
        <v>57</v>
      </c>
      <c r="D941" s="15" t="str">
        <f t="shared" si="14"/>
        <v>20103</v>
      </c>
      <c r="E941" t="s">
        <v>2830</v>
      </c>
    </row>
    <row r="942" spans="1:5" x14ac:dyDescent="0.15">
      <c r="A942" t="s">
        <v>2712</v>
      </c>
      <c r="B942" s="15" t="s">
        <v>228</v>
      </c>
      <c r="C942" s="15" t="s">
        <v>58</v>
      </c>
      <c r="D942" s="15" t="str">
        <f t="shared" si="14"/>
        <v>20105</v>
      </c>
      <c r="E942" t="s">
        <v>854</v>
      </c>
    </row>
    <row r="943" spans="1:5" x14ac:dyDescent="0.15">
      <c r="A943" t="s">
        <v>2712</v>
      </c>
      <c r="B943" s="15" t="s">
        <v>228</v>
      </c>
      <c r="C943" s="15" t="s">
        <v>59</v>
      </c>
      <c r="D943" s="15" t="str">
        <f t="shared" si="14"/>
        <v>20107</v>
      </c>
      <c r="E943" t="s">
        <v>2628</v>
      </c>
    </row>
    <row r="944" spans="1:5" x14ac:dyDescent="0.15">
      <c r="A944" t="s">
        <v>2712</v>
      </c>
      <c r="B944" s="15" t="s">
        <v>228</v>
      </c>
      <c r="C944" s="15" t="s">
        <v>60</v>
      </c>
      <c r="D944" s="15" t="str">
        <f t="shared" si="14"/>
        <v>20109</v>
      </c>
      <c r="E944" t="s">
        <v>860</v>
      </c>
    </row>
    <row r="945" spans="1:5" x14ac:dyDescent="0.15">
      <c r="A945" t="s">
        <v>2712</v>
      </c>
      <c r="B945" s="15" t="s">
        <v>228</v>
      </c>
      <c r="C945" s="15" t="s">
        <v>61</v>
      </c>
      <c r="D945" s="15" t="str">
        <f t="shared" si="14"/>
        <v>20111</v>
      </c>
      <c r="E945" t="s">
        <v>2634</v>
      </c>
    </row>
    <row r="946" spans="1:5" x14ac:dyDescent="0.15">
      <c r="A946" t="s">
        <v>2712</v>
      </c>
      <c r="B946" s="15" t="s">
        <v>228</v>
      </c>
      <c r="C946" s="15" t="s">
        <v>62</v>
      </c>
      <c r="D946" s="15" t="str">
        <f t="shared" si="14"/>
        <v>20113</v>
      </c>
      <c r="E946" t="s">
        <v>2838</v>
      </c>
    </row>
    <row r="947" spans="1:5" x14ac:dyDescent="0.15">
      <c r="A947" t="s">
        <v>2712</v>
      </c>
      <c r="B947" s="15" t="s">
        <v>228</v>
      </c>
      <c r="C947" s="15" t="s">
        <v>63</v>
      </c>
      <c r="D947" s="15" t="str">
        <f t="shared" si="14"/>
        <v>20115</v>
      </c>
      <c r="E947" t="s">
        <v>634</v>
      </c>
    </row>
    <row r="948" spans="1:5" x14ac:dyDescent="0.15">
      <c r="A948" t="s">
        <v>2712</v>
      </c>
      <c r="B948" s="15" t="s">
        <v>228</v>
      </c>
      <c r="C948" s="15" t="s">
        <v>64</v>
      </c>
      <c r="D948" s="15" t="str">
        <f t="shared" si="14"/>
        <v>20117</v>
      </c>
      <c r="E948" t="s">
        <v>636</v>
      </c>
    </row>
    <row r="949" spans="1:5" x14ac:dyDescent="0.15">
      <c r="A949" t="s">
        <v>2712</v>
      </c>
      <c r="B949" s="15" t="s">
        <v>228</v>
      </c>
      <c r="C949" s="15" t="s">
        <v>65</v>
      </c>
      <c r="D949" s="15" t="str">
        <f t="shared" si="14"/>
        <v>20119</v>
      </c>
      <c r="E949" t="s">
        <v>2844</v>
      </c>
    </row>
    <row r="950" spans="1:5" x14ac:dyDescent="0.15">
      <c r="A950" t="s">
        <v>2712</v>
      </c>
      <c r="B950" s="15" t="s">
        <v>228</v>
      </c>
      <c r="C950" s="15" t="s">
        <v>66</v>
      </c>
      <c r="D950" s="15" t="str">
        <f t="shared" si="14"/>
        <v>20121</v>
      </c>
      <c r="E950" t="s">
        <v>2430</v>
      </c>
    </row>
    <row r="951" spans="1:5" x14ac:dyDescent="0.15">
      <c r="A951" t="s">
        <v>2712</v>
      </c>
      <c r="B951" s="15" t="s">
        <v>228</v>
      </c>
      <c r="C951" s="15" t="s">
        <v>67</v>
      </c>
      <c r="D951" s="15" t="str">
        <f t="shared" si="14"/>
        <v>20123</v>
      </c>
      <c r="E951" t="s">
        <v>1782</v>
      </c>
    </row>
    <row r="952" spans="1:5" x14ac:dyDescent="0.15">
      <c r="A952" t="s">
        <v>2712</v>
      </c>
      <c r="B952" s="15" t="s">
        <v>228</v>
      </c>
      <c r="C952" s="15" t="s">
        <v>68</v>
      </c>
      <c r="D952" s="15" t="str">
        <f t="shared" si="14"/>
        <v>20125</v>
      </c>
      <c r="E952" t="s">
        <v>646</v>
      </c>
    </row>
    <row r="953" spans="1:5" x14ac:dyDescent="0.15">
      <c r="A953" t="s">
        <v>2712</v>
      </c>
      <c r="B953" s="15" t="s">
        <v>228</v>
      </c>
      <c r="C953" s="15" t="s">
        <v>69</v>
      </c>
      <c r="D953" s="15" t="str">
        <f t="shared" si="14"/>
        <v>20127</v>
      </c>
      <c r="E953" t="s">
        <v>2851</v>
      </c>
    </row>
    <row r="954" spans="1:5" x14ac:dyDescent="0.15">
      <c r="A954" t="s">
        <v>2712</v>
      </c>
      <c r="B954" s="15" t="s">
        <v>228</v>
      </c>
      <c r="C954" s="15" t="s">
        <v>71</v>
      </c>
      <c r="D954" s="15" t="str">
        <f t="shared" si="14"/>
        <v>20129</v>
      </c>
      <c r="E954" t="s">
        <v>2853</v>
      </c>
    </row>
    <row r="955" spans="1:5" x14ac:dyDescent="0.15">
      <c r="A955" t="s">
        <v>2712</v>
      </c>
      <c r="B955" s="15" t="s">
        <v>228</v>
      </c>
      <c r="C955" s="15" t="s">
        <v>72</v>
      </c>
      <c r="D955" s="15" t="str">
        <f t="shared" si="14"/>
        <v>20131</v>
      </c>
      <c r="E955" t="s">
        <v>2855</v>
      </c>
    </row>
    <row r="956" spans="1:5" x14ac:dyDescent="0.15">
      <c r="A956" t="s">
        <v>2712</v>
      </c>
      <c r="B956" s="15" t="s">
        <v>228</v>
      </c>
      <c r="C956" s="15" t="s">
        <v>73</v>
      </c>
      <c r="D956" s="15" t="str">
        <f t="shared" si="14"/>
        <v>20133</v>
      </c>
      <c r="E956" t="s">
        <v>2857</v>
      </c>
    </row>
    <row r="957" spans="1:5" x14ac:dyDescent="0.15">
      <c r="A957" t="s">
        <v>2712</v>
      </c>
      <c r="B957" s="15" t="s">
        <v>228</v>
      </c>
      <c r="C957" s="15" t="s">
        <v>114</v>
      </c>
      <c r="D957" s="15" t="str">
        <f t="shared" si="14"/>
        <v>20135</v>
      </c>
      <c r="E957" t="s">
        <v>2859</v>
      </c>
    </row>
    <row r="958" spans="1:5" x14ac:dyDescent="0.15">
      <c r="A958" t="s">
        <v>2712</v>
      </c>
      <c r="B958" s="15" t="s">
        <v>228</v>
      </c>
      <c r="C958" s="15" t="s">
        <v>115</v>
      </c>
      <c r="D958" s="15" t="str">
        <f t="shared" si="14"/>
        <v>20137</v>
      </c>
      <c r="E958" t="s">
        <v>2861</v>
      </c>
    </row>
    <row r="959" spans="1:5" x14ac:dyDescent="0.15">
      <c r="A959" t="s">
        <v>2712</v>
      </c>
      <c r="B959" s="15" t="s">
        <v>228</v>
      </c>
      <c r="C959" s="15" t="s">
        <v>116</v>
      </c>
      <c r="D959" s="15" t="str">
        <f t="shared" si="14"/>
        <v>20139</v>
      </c>
      <c r="E959" t="s">
        <v>2863</v>
      </c>
    </row>
    <row r="960" spans="1:5" x14ac:dyDescent="0.15">
      <c r="A960" t="s">
        <v>2712</v>
      </c>
      <c r="B960" s="15" t="s">
        <v>228</v>
      </c>
      <c r="C960" s="15" t="s">
        <v>117</v>
      </c>
      <c r="D960" s="15" t="str">
        <f t="shared" si="14"/>
        <v>20141</v>
      </c>
      <c r="E960" t="s">
        <v>2865</v>
      </c>
    </row>
    <row r="961" spans="1:5" x14ac:dyDescent="0.15">
      <c r="A961" t="s">
        <v>2712</v>
      </c>
      <c r="B961" s="15" t="s">
        <v>228</v>
      </c>
      <c r="C961" s="15" t="s">
        <v>118</v>
      </c>
      <c r="D961" s="15" t="str">
        <f t="shared" si="14"/>
        <v>20143</v>
      </c>
      <c r="E961" t="s">
        <v>2867</v>
      </c>
    </row>
    <row r="962" spans="1:5" x14ac:dyDescent="0.15">
      <c r="A962" t="s">
        <v>2712</v>
      </c>
      <c r="B962" s="15" t="s">
        <v>228</v>
      </c>
      <c r="C962" s="15" t="s">
        <v>119</v>
      </c>
      <c r="D962" s="15" t="str">
        <f t="shared" si="14"/>
        <v>20145</v>
      </c>
      <c r="E962" t="s">
        <v>2871</v>
      </c>
    </row>
    <row r="963" spans="1:5" x14ac:dyDescent="0.15">
      <c r="A963" t="s">
        <v>2712</v>
      </c>
      <c r="B963" s="15" t="s">
        <v>228</v>
      </c>
      <c r="C963" s="15" t="s">
        <v>120</v>
      </c>
      <c r="D963" s="15" t="str">
        <f t="shared" ref="D963:D1026" si="15">B963&amp;C963</f>
        <v>20147</v>
      </c>
      <c r="E963" t="s">
        <v>881</v>
      </c>
    </row>
    <row r="964" spans="1:5" x14ac:dyDescent="0.15">
      <c r="A964" t="s">
        <v>2712</v>
      </c>
      <c r="B964" s="15" t="s">
        <v>228</v>
      </c>
      <c r="C964" s="15" t="s">
        <v>121</v>
      </c>
      <c r="D964" s="15" t="str">
        <f t="shared" si="15"/>
        <v>20149</v>
      </c>
      <c r="E964" t="s">
        <v>2874</v>
      </c>
    </row>
    <row r="965" spans="1:5" x14ac:dyDescent="0.15">
      <c r="A965" t="s">
        <v>2712</v>
      </c>
      <c r="B965" s="15" t="s">
        <v>228</v>
      </c>
      <c r="C965" s="15" t="s">
        <v>138</v>
      </c>
      <c r="D965" s="15" t="str">
        <f t="shared" si="15"/>
        <v>20151</v>
      </c>
      <c r="E965" t="s">
        <v>2878</v>
      </c>
    </row>
    <row r="966" spans="1:5" x14ac:dyDescent="0.15">
      <c r="A966" t="s">
        <v>2712</v>
      </c>
      <c r="B966" s="15" t="s">
        <v>228</v>
      </c>
      <c r="C966" s="15" t="s">
        <v>96</v>
      </c>
      <c r="D966" s="15" t="str">
        <f t="shared" si="15"/>
        <v>20153</v>
      </c>
      <c r="E966" t="s">
        <v>2880</v>
      </c>
    </row>
    <row r="967" spans="1:5" x14ac:dyDescent="0.15">
      <c r="A967" t="s">
        <v>2712</v>
      </c>
      <c r="B967" s="15" t="s">
        <v>228</v>
      </c>
      <c r="C967" s="15" t="s">
        <v>97</v>
      </c>
      <c r="D967" s="15" t="str">
        <f t="shared" si="15"/>
        <v>20155</v>
      </c>
      <c r="E967" t="s">
        <v>2882</v>
      </c>
    </row>
    <row r="968" spans="1:5" x14ac:dyDescent="0.15">
      <c r="A968" t="s">
        <v>2712</v>
      </c>
      <c r="B968" s="15" t="s">
        <v>228</v>
      </c>
      <c r="C968" s="15" t="s">
        <v>98</v>
      </c>
      <c r="D968" s="15" t="str">
        <f t="shared" si="15"/>
        <v>20157</v>
      </c>
      <c r="E968" t="s">
        <v>2886</v>
      </c>
    </row>
    <row r="969" spans="1:5" x14ac:dyDescent="0.15">
      <c r="A969" t="s">
        <v>2712</v>
      </c>
      <c r="B969" s="15" t="s">
        <v>228</v>
      </c>
      <c r="C969" s="15" t="s">
        <v>99</v>
      </c>
      <c r="D969" s="15" t="str">
        <f t="shared" si="15"/>
        <v>20159</v>
      </c>
      <c r="E969" t="s">
        <v>2888</v>
      </c>
    </row>
    <row r="970" spans="1:5" x14ac:dyDescent="0.15">
      <c r="A970" t="s">
        <v>2712</v>
      </c>
      <c r="B970" s="15" t="s">
        <v>228</v>
      </c>
      <c r="C970" s="15" t="s">
        <v>100</v>
      </c>
      <c r="D970" s="15" t="str">
        <f t="shared" si="15"/>
        <v>20161</v>
      </c>
      <c r="E970" t="s">
        <v>2890</v>
      </c>
    </row>
    <row r="971" spans="1:5" x14ac:dyDescent="0.15">
      <c r="A971" t="s">
        <v>2712</v>
      </c>
      <c r="B971" s="15" t="s">
        <v>228</v>
      </c>
      <c r="C971" s="15" t="s">
        <v>101</v>
      </c>
      <c r="D971" s="15" t="str">
        <f t="shared" si="15"/>
        <v>20163</v>
      </c>
      <c r="E971" t="s">
        <v>2892</v>
      </c>
    </row>
    <row r="972" spans="1:5" x14ac:dyDescent="0.15">
      <c r="A972" t="s">
        <v>2712</v>
      </c>
      <c r="B972" s="15" t="s">
        <v>228</v>
      </c>
      <c r="C972" s="15" t="s">
        <v>102</v>
      </c>
      <c r="D972" s="15" t="str">
        <f t="shared" si="15"/>
        <v>20165</v>
      </c>
      <c r="E972" t="s">
        <v>2466</v>
      </c>
    </row>
    <row r="973" spans="1:5" x14ac:dyDescent="0.15">
      <c r="A973" t="s">
        <v>2712</v>
      </c>
      <c r="B973" s="15" t="s">
        <v>228</v>
      </c>
      <c r="C973" s="15" t="s">
        <v>103</v>
      </c>
      <c r="D973" s="15" t="str">
        <f t="shared" si="15"/>
        <v>20167</v>
      </c>
      <c r="E973" t="s">
        <v>660</v>
      </c>
    </row>
    <row r="974" spans="1:5" x14ac:dyDescent="0.15">
      <c r="A974" t="s">
        <v>2712</v>
      </c>
      <c r="B974" s="15" t="s">
        <v>228</v>
      </c>
      <c r="C974" s="15" t="s">
        <v>139</v>
      </c>
      <c r="D974" s="15" t="str">
        <f t="shared" si="15"/>
        <v>20169</v>
      </c>
      <c r="E974" t="s">
        <v>903</v>
      </c>
    </row>
    <row r="975" spans="1:5" x14ac:dyDescent="0.15">
      <c r="A975" t="s">
        <v>2712</v>
      </c>
      <c r="B975" s="15" t="s">
        <v>228</v>
      </c>
      <c r="C975" s="15" t="s">
        <v>140</v>
      </c>
      <c r="D975" s="15" t="str">
        <f t="shared" si="15"/>
        <v>20171</v>
      </c>
      <c r="E975" t="s">
        <v>905</v>
      </c>
    </row>
    <row r="976" spans="1:5" x14ac:dyDescent="0.15">
      <c r="A976" t="s">
        <v>2712</v>
      </c>
      <c r="B976" s="15" t="s">
        <v>228</v>
      </c>
      <c r="C976" s="15" t="s">
        <v>141</v>
      </c>
      <c r="D976" s="15" t="str">
        <f t="shared" si="15"/>
        <v>20173</v>
      </c>
      <c r="E976" t="s">
        <v>1286</v>
      </c>
    </row>
    <row r="977" spans="1:5" x14ac:dyDescent="0.15">
      <c r="A977" t="s">
        <v>2712</v>
      </c>
      <c r="B977" s="15" t="s">
        <v>228</v>
      </c>
      <c r="C977" s="15" t="s">
        <v>142</v>
      </c>
      <c r="D977" s="15" t="str">
        <f t="shared" si="15"/>
        <v>20175</v>
      </c>
      <c r="E977" t="s">
        <v>2899</v>
      </c>
    </row>
    <row r="978" spans="1:5" x14ac:dyDescent="0.15">
      <c r="A978" t="s">
        <v>2712</v>
      </c>
      <c r="B978" s="15" t="s">
        <v>228</v>
      </c>
      <c r="C978" s="15" t="s">
        <v>143</v>
      </c>
      <c r="D978" s="15" t="str">
        <f t="shared" si="15"/>
        <v>20177</v>
      </c>
      <c r="E978" t="s">
        <v>2903</v>
      </c>
    </row>
    <row r="979" spans="1:5" x14ac:dyDescent="0.15">
      <c r="A979" t="s">
        <v>2712</v>
      </c>
      <c r="B979" s="15" t="s">
        <v>228</v>
      </c>
      <c r="C979" s="15" t="s">
        <v>144</v>
      </c>
      <c r="D979" s="15" t="str">
        <f t="shared" si="15"/>
        <v>20179</v>
      </c>
      <c r="E979" t="s">
        <v>2905</v>
      </c>
    </row>
    <row r="980" spans="1:5" x14ac:dyDescent="0.15">
      <c r="A980" t="s">
        <v>2712</v>
      </c>
      <c r="B980" s="15" t="s">
        <v>228</v>
      </c>
      <c r="C980" s="15" t="s">
        <v>145</v>
      </c>
      <c r="D980" s="15" t="str">
        <f t="shared" si="15"/>
        <v>20181</v>
      </c>
      <c r="E980" t="s">
        <v>2907</v>
      </c>
    </row>
    <row r="981" spans="1:5" x14ac:dyDescent="0.15">
      <c r="A981" t="s">
        <v>2712</v>
      </c>
      <c r="B981" s="15" t="s">
        <v>228</v>
      </c>
      <c r="C981" s="15" t="s">
        <v>146</v>
      </c>
      <c r="D981" s="15" t="str">
        <f t="shared" si="15"/>
        <v>20183</v>
      </c>
      <c r="E981" t="s">
        <v>2909</v>
      </c>
    </row>
    <row r="982" spans="1:5" x14ac:dyDescent="0.15">
      <c r="A982" t="s">
        <v>2712</v>
      </c>
      <c r="B982" s="15" t="s">
        <v>228</v>
      </c>
      <c r="C982" s="15" t="s">
        <v>91</v>
      </c>
      <c r="D982" s="15" t="str">
        <f t="shared" si="15"/>
        <v>20185</v>
      </c>
      <c r="E982" t="s">
        <v>2911</v>
      </c>
    </row>
    <row r="983" spans="1:5" x14ac:dyDescent="0.15">
      <c r="A983" t="s">
        <v>2712</v>
      </c>
      <c r="B983" s="15" t="s">
        <v>228</v>
      </c>
      <c r="C983" s="15" t="s">
        <v>147</v>
      </c>
      <c r="D983" s="15" t="str">
        <f t="shared" si="15"/>
        <v>20187</v>
      </c>
      <c r="E983" t="s">
        <v>2913</v>
      </c>
    </row>
    <row r="984" spans="1:5" x14ac:dyDescent="0.15">
      <c r="A984" t="s">
        <v>2712</v>
      </c>
      <c r="B984" s="15" t="s">
        <v>228</v>
      </c>
      <c r="C984" s="15" t="s">
        <v>148</v>
      </c>
      <c r="D984" s="15" t="str">
        <f t="shared" si="15"/>
        <v>20189</v>
      </c>
      <c r="E984" t="s">
        <v>2915</v>
      </c>
    </row>
    <row r="985" spans="1:5" x14ac:dyDescent="0.15">
      <c r="A985" t="s">
        <v>2712</v>
      </c>
      <c r="B985" s="15" t="s">
        <v>228</v>
      </c>
      <c r="C985" s="15" t="s">
        <v>149</v>
      </c>
      <c r="D985" s="15" t="str">
        <f t="shared" si="15"/>
        <v>20191</v>
      </c>
      <c r="E985" t="s">
        <v>2917</v>
      </c>
    </row>
    <row r="986" spans="1:5" x14ac:dyDescent="0.15">
      <c r="A986" t="s">
        <v>2712</v>
      </c>
      <c r="B986" s="15" t="s">
        <v>228</v>
      </c>
      <c r="C986" s="15" t="s">
        <v>150</v>
      </c>
      <c r="D986" s="15" t="str">
        <f t="shared" si="15"/>
        <v>20193</v>
      </c>
      <c r="E986" t="s">
        <v>1851</v>
      </c>
    </row>
    <row r="987" spans="1:5" x14ac:dyDescent="0.15">
      <c r="A987" t="s">
        <v>2712</v>
      </c>
      <c r="B987" s="15" t="s">
        <v>228</v>
      </c>
      <c r="C987" s="15" t="s">
        <v>151</v>
      </c>
      <c r="D987" s="15" t="str">
        <f t="shared" si="15"/>
        <v>20195</v>
      </c>
      <c r="E987" t="s">
        <v>2920</v>
      </c>
    </row>
    <row r="988" spans="1:5" x14ac:dyDescent="0.15">
      <c r="A988" t="s">
        <v>2712</v>
      </c>
      <c r="B988" s="15" t="s">
        <v>228</v>
      </c>
      <c r="C988" s="15" t="s">
        <v>152</v>
      </c>
      <c r="D988" s="15" t="str">
        <f t="shared" si="15"/>
        <v>20197</v>
      </c>
      <c r="E988" t="s">
        <v>2922</v>
      </c>
    </row>
    <row r="989" spans="1:5" x14ac:dyDescent="0.15">
      <c r="A989" t="s">
        <v>2712</v>
      </c>
      <c r="B989" s="15" t="s">
        <v>228</v>
      </c>
      <c r="C989" s="15" t="s">
        <v>153</v>
      </c>
      <c r="D989" s="15" t="str">
        <f t="shared" si="15"/>
        <v>20199</v>
      </c>
      <c r="E989" t="s">
        <v>2924</v>
      </c>
    </row>
    <row r="990" spans="1:5" x14ac:dyDescent="0.15">
      <c r="A990" t="s">
        <v>2712</v>
      </c>
      <c r="B990" s="15" t="s">
        <v>228</v>
      </c>
      <c r="C990" s="15" t="s">
        <v>93</v>
      </c>
      <c r="D990" s="15" t="str">
        <f t="shared" si="15"/>
        <v>20201</v>
      </c>
      <c r="E990" t="s">
        <v>680</v>
      </c>
    </row>
    <row r="991" spans="1:5" x14ac:dyDescent="0.15">
      <c r="A991" t="s">
        <v>2712</v>
      </c>
      <c r="B991" s="15" t="s">
        <v>228</v>
      </c>
      <c r="C991" s="15" t="s">
        <v>221</v>
      </c>
      <c r="D991" s="15" t="str">
        <f t="shared" si="15"/>
        <v>20203</v>
      </c>
      <c r="E991" t="s">
        <v>2927</v>
      </c>
    </row>
    <row r="992" spans="1:5" x14ac:dyDescent="0.15">
      <c r="A992" t="s">
        <v>2712</v>
      </c>
      <c r="B992" s="15" t="s">
        <v>228</v>
      </c>
      <c r="C992" s="15" t="s">
        <v>154</v>
      </c>
      <c r="D992" s="15" t="str">
        <f t="shared" si="15"/>
        <v>20205</v>
      </c>
      <c r="E992" t="s">
        <v>2929</v>
      </c>
    </row>
    <row r="993" spans="1:5" x14ac:dyDescent="0.15">
      <c r="A993" t="s">
        <v>2712</v>
      </c>
      <c r="B993" s="15" t="s">
        <v>228</v>
      </c>
      <c r="C993" s="15" t="s">
        <v>155</v>
      </c>
      <c r="D993" s="15" t="str">
        <f t="shared" si="15"/>
        <v>20207</v>
      </c>
      <c r="E993" t="s">
        <v>2931</v>
      </c>
    </row>
    <row r="994" spans="1:5" x14ac:dyDescent="0.15">
      <c r="A994" t="s">
        <v>2712</v>
      </c>
      <c r="B994" s="15" t="s">
        <v>228</v>
      </c>
      <c r="C994" s="15" t="s">
        <v>156</v>
      </c>
      <c r="D994" s="15" t="str">
        <f t="shared" si="15"/>
        <v>20209</v>
      </c>
      <c r="E994" t="s">
        <v>2933</v>
      </c>
    </row>
    <row r="995" spans="1:5" x14ac:dyDescent="0.15">
      <c r="A995" t="s">
        <v>2935</v>
      </c>
      <c r="B995" s="15" t="s">
        <v>232</v>
      </c>
      <c r="C995" s="15" t="s">
        <v>6</v>
      </c>
      <c r="D995" s="15" t="str">
        <f t="shared" si="15"/>
        <v>21001</v>
      </c>
      <c r="E995" t="s">
        <v>2513</v>
      </c>
    </row>
    <row r="996" spans="1:5" x14ac:dyDescent="0.15">
      <c r="A996" t="s">
        <v>2935</v>
      </c>
      <c r="B996" s="15" t="s">
        <v>232</v>
      </c>
      <c r="C996" s="15" t="s">
        <v>7</v>
      </c>
      <c r="D996" s="15" t="str">
        <f t="shared" si="15"/>
        <v>21003</v>
      </c>
      <c r="E996" t="s">
        <v>2289</v>
      </c>
    </row>
    <row r="997" spans="1:5" x14ac:dyDescent="0.15">
      <c r="A997" t="s">
        <v>2935</v>
      </c>
      <c r="B997" s="15" t="s">
        <v>232</v>
      </c>
      <c r="C997" s="15" t="s">
        <v>8</v>
      </c>
      <c r="D997" s="15" t="str">
        <f t="shared" si="15"/>
        <v>21005</v>
      </c>
      <c r="E997" t="s">
        <v>2714</v>
      </c>
    </row>
    <row r="998" spans="1:5" x14ac:dyDescent="0.15">
      <c r="A998" t="s">
        <v>2935</v>
      </c>
      <c r="B998" s="15" t="s">
        <v>232</v>
      </c>
      <c r="C998" s="15" t="s">
        <v>9</v>
      </c>
      <c r="D998" s="15" t="str">
        <f t="shared" si="15"/>
        <v>21007</v>
      </c>
      <c r="E998" t="s">
        <v>2946</v>
      </c>
    </row>
    <row r="999" spans="1:5" x14ac:dyDescent="0.15">
      <c r="A999" t="s">
        <v>2935</v>
      </c>
      <c r="B999" s="15" t="s">
        <v>232</v>
      </c>
      <c r="C999" s="15" t="s">
        <v>10</v>
      </c>
      <c r="D999" s="15" t="str">
        <f t="shared" si="15"/>
        <v>21009</v>
      </c>
      <c r="E999" t="s">
        <v>2948</v>
      </c>
    </row>
    <row r="1000" spans="1:5" x14ac:dyDescent="0.15">
      <c r="A1000" t="s">
        <v>2935</v>
      </c>
      <c r="B1000" s="15" t="s">
        <v>232</v>
      </c>
      <c r="C1000" s="15" t="s">
        <v>11</v>
      </c>
      <c r="D1000" s="15" t="str">
        <f t="shared" si="15"/>
        <v>21011</v>
      </c>
      <c r="E1000" t="s">
        <v>2952</v>
      </c>
    </row>
    <row r="1001" spans="1:5" x14ac:dyDescent="0.15">
      <c r="A1001" t="s">
        <v>2935</v>
      </c>
      <c r="B1001" s="15" t="s">
        <v>232</v>
      </c>
      <c r="C1001" s="15" t="s">
        <v>12</v>
      </c>
      <c r="D1001" s="15" t="str">
        <f t="shared" si="15"/>
        <v>21013</v>
      </c>
      <c r="E1001" t="s">
        <v>2956</v>
      </c>
    </row>
    <row r="1002" spans="1:5" x14ac:dyDescent="0.15">
      <c r="A1002" t="s">
        <v>2935</v>
      </c>
      <c r="B1002" s="15" t="s">
        <v>232</v>
      </c>
      <c r="C1002" s="15" t="s">
        <v>13</v>
      </c>
      <c r="D1002" s="15" t="str">
        <f t="shared" si="15"/>
        <v>21015</v>
      </c>
      <c r="E1002" t="s">
        <v>758</v>
      </c>
    </row>
    <row r="1003" spans="1:5" x14ac:dyDescent="0.15">
      <c r="A1003" t="s">
        <v>2935</v>
      </c>
      <c r="B1003" s="15" t="s">
        <v>232</v>
      </c>
      <c r="C1003" s="15" t="s">
        <v>14</v>
      </c>
      <c r="D1003" s="15" t="str">
        <f t="shared" si="15"/>
        <v>21017</v>
      </c>
      <c r="E1003" t="s">
        <v>2728</v>
      </c>
    </row>
    <row r="1004" spans="1:5" x14ac:dyDescent="0.15">
      <c r="A1004" t="s">
        <v>2935</v>
      </c>
      <c r="B1004" s="15" t="s">
        <v>232</v>
      </c>
      <c r="C1004" s="15" t="s">
        <v>15</v>
      </c>
      <c r="D1004" s="15" t="str">
        <f t="shared" si="15"/>
        <v>21019</v>
      </c>
      <c r="E1004" t="s">
        <v>2964</v>
      </c>
    </row>
    <row r="1005" spans="1:5" x14ac:dyDescent="0.15">
      <c r="A1005" t="s">
        <v>2935</v>
      </c>
      <c r="B1005" s="15" t="s">
        <v>232</v>
      </c>
      <c r="C1005" s="15" t="s">
        <v>16</v>
      </c>
      <c r="D1005" s="15" t="str">
        <f t="shared" si="15"/>
        <v>21021</v>
      </c>
      <c r="E1005" t="s">
        <v>2969</v>
      </c>
    </row>
    <row r="1006" spans="1:5" x14ac:dyDescent="0.15">
      <c r="A1006" t="s">
        <v>2935</v>
      </c>
      <c r="B1006" s="15" t="s">
        <v>232</v>
      </c>
      <c r="C1006" s="15" t="s">
        <v>17</v>
      </c>
      <c r="D1006" s="15" t="str">
        <f t="shared" si="15"/>
        <v>21023</v>
      </c>
      <c r="E1006" t="s">
        <v>2973</v>
      </c>
    </row>
    <row r="1007" spans="1:5" x14ac:dyDescent="0.15">
      <c r="A1007" t="s">
        <v>2935</v>
      </c>
      <c r="B1007" s="15" t="s">
        <v>232</v>
      </c>
      <c r="C1007" s="15" t="s">
        <v>18</v>
      </c>
      <c r="D1007" s="15" t="str">
        <f t="shared" si="15"/>
        <v>21025</v>
      </c>
      <c r="E1007" t="s">
        <v>2975</v>
      </c>
    </row>
    <row r="1008" spans="1:5" x14ac:dyDescent="0.15">
      <c r="A1008" t="s">
        <v>2935</v>
      </c>
      <c r="B1008" s="15" t="s">
        <v>232</v>
      </c>
      <c r="C1008" s="15" t="s">
        <v>19</v>
      </c>
      <c r="D1008" s="15" t="str">
        <f t="shared" si="15"/>
        <v>21027</v>
      </c>
      <c r="E1008" t="s">
        <v>2977</v>
      </c>
    </row>
    <row r="1009" spans="1:5" x14ac:dyDescent="0.15">
      <c r="A1009" t="s">
        <v>2935</v>
      </c>
      <c r="B1009" s="15" t="s">
        <v>232</v>
      </c>
      <c r="C1009" s="15" t="s">
        <v>20</v>
      </c>
      <c r="D1009" s="15" t="str">
        <f t="shared" si="15"/>
        <v>21029</v>
      </c>
      <c r="E1009" t="s">
        <v>2979</v>
      </c>
    </row>
    <row r="1010" spans="1:5" x14ac:dyDescent="0.15">
      <c r="A1010" t="s">
        <v>2935</v>
      </c>
      <c r="B1010" s="15" t="s">
        <v>232</v>
      </c>
      <c r="C1010" s="15" t="s">
        <v>21</v>
      </c>
      <c r="D1010" s="15" t="str">
        <f t="shared" si="15"/>
        <v>21031</v>
      </c>
      <c r="E1010" t="s">
        <v>511</v>
      </c>
    </row>
    <row r="1011" spans="1:5" x14ac:dyDescent="0.15">
      <c r="A1011" t="s">
        <v>2935</v>
      </c>
      <c r="B1011" s="15" t="s">
        <v>232</v>
      </c>
      <c r="C1011" s="15" t="s">
        <v>22</v>
      </c>
      <c r="D1011" s="15" t="str">
        <f t="shared" si="15"/>
        <v>21033</v>
      </c>
      <c r="E1011" t="s">
        <v>2982</v>
      </c>
    </row>
    <row r="1012" spans="1:5" x14ac:dyDescent="0.15">
      <c r="A1012" t="s">
        <v>2935</v>
      </c>
      <c r="B1012" s="15" t="s">
        <v>232</v>
      </c>
      <c r="C1012" s="15" t="s">
        <v>23</v>
      </c>
      <c r="D1012" s="15" t="str">
        <f t="shared" si="15"/>
        <v>21035</v>
      </c>
      <c r="E1012" t="s">
        <v>2984</v>
      </c>
    </row>
    <row r="1013" spans="1:5" x14ac:dyDescent="0.15">
      <c r="A1013" t="s">
        <v>2935</v>
      </c>
      <c r="B1013" s="15" t="s">
        <v>232</v>
      </c>
      <c r="C1013" s="15" t="s">
        <v>24</v>
      </c>
      <c r="D1013" s="15" t="str">
        <f t="shared" si="15"/>
        <v>21037</v>
      </c>
      <c r="E1013" t="s">
        <v>2988</v>
      </c>
    </row>
    <row r="1014" spans="1:5" x14ac:dyDescent="0.15">
      <c r="A1014" t="s">
        <v>2935</v>
      </c>
      <c r="B1014" s="15" t="s">
        <v>232</v>
      </c>
      <c r="C1014" s="15" t="s">
        <v>25</v>
      </c>
      <c r="D1014" s="15" t="str">
        <f t="shared" si="15"/>
        <v>21039</v>
      </c>
      <c r="E1014" t="s">
        <v>2990</v>
      </c>
    </row>
    <row r="1015" spans="1:5" x14ac:dyDescent="0.15">
      <c r="A1015" t="s">
        <v>2935</v>
      </c>
      <c r="B1015" s="15" t="s">
        <v>232</v>
      </c>
      <c r="C1015" s="15" t="s">
        <v>26</v>
      </c>
      <c r="D1015" s="15" t="str">
        <f t="shared" si="15"/>
        <v>21041</v>
      </c>
      <c r="E1015" t="s">
        <v>767</v>
      </c>
    </row>
    <row r="1016" spans="1:5" x14ac:dyDescent="0.15">
      <c r="A1016" t="s">
        <v>2935</v>
      </c>
      <c r="B1016" s="15" t="s">
        <v>232</v>
      </c>
      <c r="C1016" s="15" t="s">
        <v>27</v>
      </c>
      <c r="D1016" s="15" t="str">
        <f t="shared" si="15"/>
        <v>21043</v>
      </c>
      <c r="E1016" t="s">
        <v>2993</v>
      </c>
    </row>
    <row r="1017" spans="1:5" x14ac:dyDescent="0.15">
      <c r="A1017" t="s">
        <v>2935</v>
      </c>
      <c r="B1017" s="15" t="s">
        <v>232</v>
      </c>
      <c r="C1017" s="15" t="s">
        <v>28</v>
      </c>
      <c r="D1017" s="15" t="str">
        <f t="shared" si="15"/>
        <v>21045</v>
      </c>
      <c r="E1017" t="s">
        <v>2995</v>
      </c>
    </row>
    <row r="1018" spans="1:5" x14ac:dyDescent="0.15">
      <c r="A1018" t="s">
        <v>2935</v>
      </c>
      <c r="B1018" s="15" t="s">
        <v>232</v>
      </c>
      <c r="C1018" s="15" t="s">
        <v>29</v>
      </c>
      <c r="D1018" s="15" t="str">
        <f t="shared" si="15"/>
        <v>21047</v>
      </c>
      <c r="E1018" t="s">
        <v>2075</v>
      </c>
    </row>
    <row r="1019" spans="1:5" x14ac:dyDescent="0.15">
      <c r="A1019" t="s">
        <v>2935</v>
      </c>
      <c r="B1019" s="15" t="s">
        <v>232</v>
      </c>
      <c r="C1019" s="15" t="s">
        <v>30</v>
      </c>
      <c r="D1019" s="15" t="str">
        <f t="shared" si="15"/>
        <v>21049</v>
      </c>
      <c r="E1019" t="s">
        <v>771</v>
      </c>
    </row>
    <row r="1020" spans="1:5" x14ac:dyDescent="0.15">
      <c r="A1020" t="s">
        <v>2935</v>
      </c>
      <c r="B1020" s="15" t="s">
        <v>232</v>
      </c>
      <c r="C1020" s="15" t="s">
        <v>31</v>
      </c>
      <c r="D1020" s="15" t="str">
        <f t="shared" si="15"/>
        <v>21051</v>
      </c>
      <c r="E1020" t="s">
        <v>531</v>
      </c>
    </row>
    <row r="1021" spans="1:5" x14ac:dyDescent="0.15">
      <c r="A1021" t="s">
        <v>2935</v>
      </c>
      <c r="B1021" s="15" t="s">
        <v>232</v>
      </c>
      <c r="C1021" s="15" t="s">
        <v>32</v>
      </c>
      <c r="D1021" s="15" t="str">
        <f t="shared" si="15"/>
        <v>21053</v>
      </c>
      <c r="E1021" t="s">
        <v>2083</v>
      </c>
    </row>
    <row r="1022" spans="1:5" x14ac:dyDescent="0.15">
      <c r="A1022" t="s">
        <v>2935</v>
      </c>
      <c r="B1022" s="15" t="s">
        <v>232</v>
      </c>
      <c r="C1022" s="15" t="s">
        <v>33</v>
      </c>
      <c r="D1022" s="15" t="str">
        <f t="shared" si="15"/>
        <v>21055</v>
      </c>
      <c r="E1022" t="s">
        <v>799</v>
      </c>
    </row>
    <row r="1023" spans="1:5" x14ac:dyDescent="0.15">
      <c r="A1023" t="s">
        <v>2935</v>
      </c>
      <c r="B1023" s="15" t="s">
        <v>232</v>
      </c>
      <c r="C1023" s="15" t="s">
        <v>34</v>
      </c>
      <c r="D1023" s="15" t="str">
        <f t="shared" si="15"/>
        <v>21057</v>
      </c>
      <c r="E1023" t="s">
        <v>2095</v>
      </c>
    </row>
    <row r="1024" spans="1:5" x14ac:dyDescent="0.15">
      <c r="A1024" t="s">
        <v>2935</v>
      </c>
      <c r="B1024" s="15" t="s">
        <v>232</v>
      </c>
      <c r="C1024" s="15" t="s">
        <v>35</v>
      </c>
      <c r="D1024" s="15" t="str">
        <f t="shared" si="15"/>
        <v>21059</v>
      </c>
      <c r="E1024" t="s">
        <v>2326</v>
      </c>
    </row>
    <row r="1025" spans="1:5" x14ac:dyDescent="0.15">
      <c r="A1025" t="s">
        <v>2935</v>
      </c>
      <c r="B1025" s="15" t="s">
        <v>232</v>
      </c>
      <c r="C1025" s="15" t="s">
        <v>36</v>
      </c>
      <c r="D1025" s="15" t="str">
        <f t="shared" si="15"/>
        <v>21061</v>
      </c>
      <c r="E1025" t="s">
        <v>3008</v>
      </c>
    </row>
    <row r="1026" spans="1:5" x14ac:dyDescent="0.15">
      <c r="A1026" t="s">
        <v>2935</v>
      </c>
      <c r="B1026" s="15" t="s">
        <v>232</v>
      </c>
      <c r="C1026" s="15" t="s">
        <v>37</v>
      </c>
      <c r="D1026" s="15" t="str">
        <f t="shared" si="15"/>
        <v>21063</v>
      </c>
      <c r="E1026" t="s">
        <v>3010</v>
      </c>
    </row>
    <row r="1027" spans="1:5" x14ac:dyDescent="0.15">
      <c r="A1027" t="s">
        <v>2935</v>
      </c>
      <c r="B1027" s="15" t="s">
        <v>232</v>
      </c>
      <c r="C1027" s="15" t="s">
        <v>38</v>
      </c>
      <c r="D1027" s="15" t="str">
        <f t="shared" ref="D1027:D1090" si="16">B1027&amp;C1027</f>
        <v>21065</v>
      </c>
      <c r="E1027" t="s">
        <v>3012</v>
      </c>
    </row>
    <row r="1028" spans="1:5" x14ac:dyDescent="0.15">
      <c r="A1028" t="s">
        <v>2935</v>
      </c>
      <c r="B1028" s="15" t="s">
        <v>232</v>
      </c>
      <c r="C1028" s="15" t="s">
        <v>39</v>
      </c>
      <c r="D1028" s="15" t="str">
        <f t="shared" si="16"/>
        <v>21067</v>
      </c>
      <c r="E1028" t="s">
        <v>584</v>
      </c>
    </row>
    <row r="1029" spans="1:5" x14ac:dyDescent="0.15">
      <c r="A1029" t="s">
        <v>2935</v>
      </c>
      <c r="B1029" s="15" t="s">
        <v>232</v>
      </c>
      <c r="C1029" s="15" t="s">
        <v>40</v>
      </c>
      <c r="D1029" s="15" t="str">
        <f t="shared" si="16"/>
        <v>21069</v>
      </c>
      <c r="E1029" t="s">
        <v>3015</v>
      </c>
    </row>
    <row r="1030" spans="1:5" x14ac:dyDescent="0.15">
      <c r="A1030" t="s">
        <v>2935</v>
      </c>
      <c r="B1030" s="15" t="s">
        <v>232</v>
      </c>
      <c r="C1030" s="15" t="s">
        <v>41</v>
      </c>
      <c r="D1030" s="15" t="str">
        <f t="shared" si="16"/>
        <v>21071</v>
      </c>
      <c r="E1030" t="s">
        <v>1695</v>
      </c>
    </row>
    <row r="1031" spans="1:5" x14ac:dyDescent="0.15">
      <c r="A1031" t="s">
        <v>2935</v>
      </c>
      <c r="B1031" s="15" t="s">
        <v>232</v>
      </c>
      <c r="C1031" s="15" t="s">
        <v>42</v>
      </c>
      <c r="D1031" s="15" t="str">
        <f t="shared" si="16"/>
        <v>21073</v>
      </c>
      <c r="E1031" t="s">
        <v>586</v>
      </c>
    </row>
    <row r="1032" spans="1:5" x14ac:dyDescent="0.15">
      <c r="A1032" t="s">
        <v>2935</v>
      </c>
      <c r="B1032" s="15" t="s">
        <v>232</v>
      </c>
      <c r="C1032" s="15" t="s">
        <v>43</v>
      </c>
      <c r="D1032" s="15" t="str">
        <f t="shared" si="16"/>
        <v>21075</v>
      </c>
      <c r="E1032" t="s">
        <v>817</v>
      </c>
    </row>
    <row r="1033" spans="1:5" x14ac:dyDescent="0.15">
      <c r="A1033" t="s">
        <v>2935</v>
      </c>
      <c r="B1033" s="15" t="s">
        <v>232</v>
      </c>
      <c r="C1033" s="15" t="s">
        <v>44</v>
      </c>
      <c r="D1033" s="15" t="str">
        <f t="shared" si="16"/>
        <v>21077</v>
      </c>
      <c r="E1033" t="s">
        <v>2123</v>
      </c>
    </row>
    <row r="1034" spans="1:5" x14ac:dyDescent="0.15">
      <c r="A1034" t="s">
        <v>2935</v>
      </c>
      <c r="B1034" s="15" t="s">
        <v>232</v>
      </c>
      <c r="C1034" s="15" t="s">
        <v>45</v>
      </c>
      <c r="D1034" s="15" t="str">
        <f t="shared" si="16"/>
        <v>21079</v>
      </c>
      <c r="E1034" t="s">
        <v>3025</v>
      </c>
    </row>
    <row r="1035" spans="1:5" x14ac:dyDescent="0.15">
      <c r="A1035" t="s">
        <v>2935</v>
      </c>
      <c r="B1035" s="15" t="s">
        <v>232</v>
      </c>
      <c r="C1035" s="15" t="s">
        <v>46</v>
      </c>
      <c r="D1035" s="15" t="str">
        <f t="shared" si="16"/>
        <v>21081</v>
      </c>
      <c r="E1035" t="s">
        <v>825</v>
      </c>
    </row>
    <row r="1036" spans="1:5" x14ac:dyDescent="0.15">
      <c r="A1036" t="s">
        <v>2935</v>
      </c>
      <c r="B1036" s="15" t="s">
        <v>232</v>
      </c>
      <c r="C1036" s="15" t="s">
        <v>47</v>
      </c>
      <c r="D1036" s="15" t="str">
        <f t="shared" si="16"/>
        <v>21083</v>
      </c>
      <c r="E1036" t="s">
        <v>3028</v>
      </c>
    </row>
    <row r="1037" spans="1:5" x14ac:dyDescent="0.15">
      <c r="A1037" t="s">
        <v>2935</v>
      </c>
      <c r="B1037" s="15" t="s">
        <v>232</v>
      </c>
      <c r="C1037" s="15" t="s">
        <v>48</v>
      </c>
      <c r="D1037" s="15" t="str">
        <f t="shared" si="16"/>
        <v>21085</v>
      </c>
      <c r="E1037" t="s">
        <v>3032</v>
      </c>
    </row>
    <row r="1038" spans="1:5" x14ac:dyDescent="0.15">
      <c r="A1038" t="s">
        <v>2935</v>
      </c>
      <c r="B1038" s="15" t="s">
        <v>232</v>
      </c>
      <c r="C1038" s="15" t="s">
        <v>49</v>
      </c>
      <c r="D1038" s="15" t="str">
        <f t="shared" si="16"/>
        <v>21087</v>
      </c>
      <c r="E1038" t="s">
        <v>3034</v>
      </c>
    </row>
    <row r="1039" spans="1:5" x14ac:dyDescent="0.15">
      <c r="A1039" t="s">
        <v>2935</v>
      </c>
      <c r="B1039" s="15" t="s">
        <v>232</v>
      </c>
      <c r="C1039" s="15" t="s">
        <v>50</v>
      </c>
      <c r="D1039" s="15" t="str">
        <f t="shared" si="16"/>
        <v>21089</v>
      </c>
      <c r="E1039" t="s">
        <v>3036</v>
      </c>
    </row>
    <row r="1040" spans="1:5" x14ac:dyDescent="0.15">
      <c r="A1040" t="s">
        <v>2935</v>
      </c>
      <c r="B1040" s="15" t="s">
        <v>232</v>
      </c>
      <c r="C1040" s="15" t="s">
        <v>51</v>
      </c>
      <c r="D1040" s="15" t="str">
        <f t="shared" si="16"/>
        <v>21091</v>
      </c>
      <c r="E1040" t="s">
        <v>1726</v>
      </c>
    </row>
    <row r="1041" spans="1:5" x14ac:dyDescent="0.15">
      <c r="A1041" t="s">
        <v>2935</v>
      </c>
      <c r="B1041" s="15" t="s">
        <v>232</v>
      </c>
      <c r="C1041" s="15" t="s">
        <v>52</v>
      </c>
      <c r="D1041" s="15" t="str">
        <f t="shared" si="16"/>
        <v>21093</v>
      </c>
      <c r="E1041" t="s">
        <v>2132</v>
      </c>
    </row>
    <row r="1042" spans="1:5" x14ac:dyDescent="0.15">
      <c r="A1042" t="s">
        <v>2935</v>
      </c>
      <c r="B1042" s="15" t="s">
        <v>232</v>
      </c>
      <c r="C1042" s="15" t="s">
        <v>53</v>
      </c>
      <c r="D1042" s="15" t="str">
        <f t="shared" si="16"/>
        <v>21095</v>
      </c>
      <c r="E1042" t="s">
        <v>3042</v>
      </c>
    </row>
    <row r="1043" spans="1:5" x14ac:dyDescent="0.15">
      <c r="A1043" t="s">
        <v>2935</v>
      </c>
      <c r="B1043" s="15" t="s">
        <v>232</v>
      </c>
      <c r="C1043" s="15" t="s">
        <v>54</v>
      </c>
      <c r="D1043" s="15" t="str">
        <f t="shared" si="16"/>
        <v>21097</v>
      </c>
      <c r="E1043" t="s">
        <v>2373</v>
      </c>
    </row>
    <row r="1044" spans="1:5" x14ac:dyDescent="0.15">
      <c r="A1044" t="s">
        <v>2935</v>
      </c>
      <c r="B1044" s="15" t="s">
        <v>232</v>
      </c>
      <c r="C1044" s="15" t="s">
        <v>55</v>
      </c>
      <c r="D1044" s="15" t="str">
        <f t="shared" si="16"/>
        <v>21099</v>
      </c>
      <c r="E1044" t="s">
        <v>1732</v>
      </c>
    </row>
    <row r="1045" spans="1:5" x14ac:dyDescent="0.15">
      <c r="A1045" t="s">
        <v>2935</v>
      </c>
      <c r="B1045" s="15" t="s">
        <v>232</v>
      </c>
      <c r="C1045" s="15" t="s">
        <v>56</v>
      </c>
      <c r="D1045" s="15" t="str">
        <f t="shared" si="16"/>
        <v>21101</v>
      </c>
      <c r="E1045" t="s">
        <v>2134</v>
      </c>
    </row>
    <row r="1046" spans="1:5" x14ac:dyDescent="0.15">
      <c r="A1046" t="s">
        <v>2935</v>
      </c>
      <c r="B1046" s="15" t="s">
        <v>232</v>
      </c>
      <c r="C1046" s="15" t="s">
        <v>57</v>
      </c>
      <c r="D1046" s="15" t="str">
        <f t="shared" si="16"/>
        <v>21103</v>
      </c>
      <c r="E1046" t="s">
        <v>598</v>
      </c>
    </row>
    <row r="1047" spans="1:5" x14ac:dyDescent="0.15">
      <c r="A1047" t="s">
        <v>2935</v>
      </c>
      <c r="B1047" s="15" t="s">
        <v>232</v>
      </c>
      <c r="C1047" s="15" t="s">
        <v>58</v>
      </c>
      <c r="D1047" s="15" t="str">
        <f t="shared" si="16"/>
        <v>21105</v>
      </c>
      <c r="E1047" t="s">
        <v>3048</v>
      </c>
    </row>
    <row r="1048" spans="1:5" x14ac:dyDescent="0.15">
      <c r="A1048" t="s">
        <v>2935</v>
      </c>
      <c r="B1048" s="15" t="s">
        <v>232</v>
      </c>
      <c r="C1048" s="15" t="s">
        <v>59</v>
      </c>
      <c r="D1048" s="15" t="str">
        <f t="shared" si="16"/>
        <v>21107</v>
      </c>
      <c r="E1048" t="s">
        <v>3050</v>
      </c>
    </row>
    <row r="1049" spans="1:5" x14ac:dyDescent="0.15">
      <c r="A1049" t="s">
        <v>2935</v>
      </c>
      <c r="B1049" s="15" t="s">
        <v>232</v>
      </c>
      <c r="C1049" s="15" t="s">
        <v>60</v>
      </c>
      <c r="D1049" s="15" t="str">
        <f t="shared" si="16"/>
        <v>21109</v>
      </c>
      <c r="E1049" t="s">
        <v>602</v>
      </c>
    </row>
    <row r="1050" spans="1:5" x14ac:dyDescent="0.15">
      <c r="A1050" t="s">
        <v>2935</v>
      </c>
      <c r="B1050" s="15" t="s">
        <v>232</v>
      </c>
      <c r="C1050" s="15" t="s">
        <v>61</v>
      </c>
      <c r="D1050" s="15" t="str">
        <f t="shared" si="16"/>
        <v>21111</v>
      </c>
      <c r="E1050" t="s">
        <v>608</v>
      </c>
    </row>
    <row r="1051" spans="1:5" x14ac:dyDescent="0.15">
      <c r="A1051" t="s">
        <v>2935</v>
      </c>
      <c r="B1051" s="15" t="s">
        <v>232</v>
      </c>
      <c r="C1051" s="15" t="s">
        <v>62</v>
      </c>
      <c r="D1051" s="15" t="str">
        <f t="shared" si="16"/>
        <v>21113</v>
      </c>
      <c r="E1051" t="s">
        <v>3056</v>
      </c>
    </row>
    <row r="1052" spans="1:5" x14ac:dyDescent="0.15">
      <c r="A1052" t="s">
        <v>2935</v>
      </c>
      <c r="B1052" s="15" t="s">
        <v>232</v>
      </c>
      <c r="C1052" s="15" t="s">
        <v>63</v>
      </c>
      <c r="D1052" s="15" t="str">
        <f t="shared" si="16"/>
        <v>21115</v>
      </c>
      <c r="E1052" t="s">
        <v>848</v>
      </c>
    </row>
    <row r="1053" spans="1:5" x14ac:dyDescent="0.15">
      <c r="A1053" t="s">
        <v>2935</v>
      </c>
      <c r="B1053" s="15" t="s">
        <v>232</v>
      </c>
      <c r="C1053" s="15" t="s">
        <v>64</v>
      </c>
      <c r="D1053" s="15" t="str">
        <f t="shared" si="16"/>
        <v>21117</v>
      </c>
      <c r="E1053" t="s">
        <v>3059</v>
      </c>
    </row>
    <row r="1054" spans="1:5" x14ac:dyDescent="0.15">
      <c r="A1054" t="s">
        <v>2935</v>
      </c>
      <c r="B1054" s="15" t="s">
        <v>232</v>
      </c>
      <c r="C1054" s="15" t="s">
        <v>65</v>
      </c>
      <c r="D1054" s="15" t="str">
        <f t="shared" si="16"/>
        <v>21119</v>
      </c>
      <c r="E1054" t="s">
        <v>3061</v>
      </c>
    </row>
    <row r="1055" spans="1:5" x14ac:dyDescent="0.15">
      <c r="A1055" t="s">
        <v>2935</v>
      </c>
      <c r="B1055" s="15" t="s">
        <v>232</v>
      </c>
      <c r="C1055" s="15" t="s">
        <v>66</v>
      </c>
      <c r="D1055" s="15" t="str">
        <f t="shared" si="16"/>
        <v>21121</v>
      </c>
      <c r="E1055" t="s">
        <v>2164</v>
      </c>
    </row>
    <row r="1056" spans="1:5" x14ac:dyDescent="0.15">
      <c r="A1056" t="s">
        <v>2935</v>
      </c>
      <c r="B1056" s="15" t="s">
        <v>232</v>
      </c>
      <c r="C1056" s="15" t="s">
        <v>67</v>
      </c>
      <c r="D1056" s="15" t="str">
        <f t="shared" si="16"/>
        <v>21123</v>
      </c>
      <c r="E1056" t="s">
        <v>3066</v>
      </c>
    </row>
    <row r="1057" spans="1:5" x14ac:dyDescent="0.15">
      <c r="A1057" t="s">
        <v>2935</v>
      </c>
      <c r="B1057" s="15" t="s">
        <v>232</v>
      </c>
      <c r="C1057" s="15" t="s">
        <v>68</v>
      </c>
      <c r="D1057" s="15" t="str">
        <f t="shared" si="16"/>
        <v>21125</v>
      </c>
      <c r="E1057" t="s">
        <v>3068</v>
      </c>
    </row>
    <row r="1058" spans="1:5" x14ac:dyDescent="0.15">
      <c r="A1058" t="s">
        <v>2935</v>
      </c>
      <c r="B1058" s="15" t="s">
        <v>232</v>
      </c>
      <c r="C1058" s="15" t="s">
        <v>69</v>
      </c>
      <c r="D1058" s="15" t="str">
        <f t="shared" si="16"/>
        <v>21127</v>
      </c>
      <c r="E1058" t="s">
        <v>614</v>
      </c>
    </row>
    <row r="1059" spans="1:5" x14ac:dyDescent="0.15">
      <c r="A1059" t="s">
        <v>2935</v>
      </c>
      <c r="B1059" s="15" t="s">
        <v>232</v>
      </c>
      <c r="C1059" s="15" t="s">
        <v>71</v>
      </c>
      <c r="D1059" s="15" t="str">
        <f t="shared" si="16"/>
        <v>21129</v>
      </c>
      <c r="E1059" t="s">
        <v>618</v>
      </c>
    </row>
    <row r="1060" spans="1:5" x14ac:dyDescent="0.15">
      <c r="A1060" t="s">
        <v>2935</v>
      </c>
      <c r="B1060" s="15" t="s">
        <v>232</v>
      </c>
      <c r="C1060" s="15" t="s">
        <v>72</v>
      </c>
      <c r="D1060" s="15" t="str">
        <f t="shared" si="16"/>
        <v>21131</v>
      </c>
      <c r="E1060" t="s">
        <v>3072</v>
      </c>
    </row>
    <row r="1061" spans="1:5" x14ac:dyDescent="0.15">
      <c r="A1061" t="s">
        <v>2935</v>
      </c>
      <c r="B1061" s="15" t="s">
        <v>232</v>
      </c>
      <c r="C1061" s="15" t="s">
        <v>73</v>
      </c>
      <c r="D1061" s="15" t="str">
        <f t="shared" si="16"/>
        <v>21133</v>
      </c>
      <c r="E1061" t="s">
        <v>3074</v>
      </c>
    </row>
    <row r="1062" spans="1:5" x14ac:dyDescent="0.15">
      <c r="A1062" t="s">
        <v>2935</v>
      </c>
      <c r="B1062" s="15" t="s">
        <v>232</v>
      </c>
      <c r="C1062" s="15" t="s">
        <v>114</v>
      </c>
      <c r="D1062" s="15" t="str">
        <f t="shared" si="16"/>
        <v>21135</v>
      </c>
      <c r="E1062" t="s">
        <v>2006</v>
      </c>
    </row>
    <row r="1063" spans="1:5" x14ac:dyDescent="0.15">
      <c r="A1063" t="s">
        <v>2935</v>
      </c>
      <c r="B1063" s="15" t="s">
        <v>232</v>
      </c>
      <c r="C1063" s="15" t="s">
        <v>115</v>
      </c>
      <c r="D1063" s="15" t="str">
        <f t="shared" si="16"/>
        <v>21137</v>
      </c>
      <c r="E1063" t="s">
        <v>854</v>
      </c>
    </row>
    <row r="1064" spans="1:5" x14ac:dyDescent="0.15">
      <c r="A1064" t="s">
        <v>2935</v>
      </c>
      <c r="B1064" s="15" t="s">
        <v>232</v>
      </c>
      <c r="C1064" s="15" t="s">
        <v>116</v>
      </c>
      <c r="D1064" s="15" t="str">
        <f t="shared" si="16"/>
        <v>21139</v>
      </c>
      <c r="E1064" t="s">
        <v>2178</v>
      </c>
    </row>
    <row r="1065" spans="1:5" x14ac:dyDescent="0.15">
      <c r="A1065" t="s">
        <v>2935</v>
      </c>
      <c r="B1065" s="15" t="s">
        <v>232</v>
      </c>
      <c r="C1065" s="15" t="s">
        <v>117</v>
      </c>
      <c r="D1065" s="15" t="str">
        <f t="shared" si="16"/>
        <v>21141</v>
      </c>
      <c r="E1065" t="s">
        <v>860</v>
      </c>
    </row>
    <row r="1066" spans="1:5" x14ac:dyDescent="0.15">
      <c r="A1066" t="s">
        <v>2935</v>
      </c>
      <c r="B1066" s="15" t="s">
        <v>232</v>
      </c>
      <c r="C1066" s="15" t="s">
        <v>118</v>
      </c>
      <c r="D1066" s="15" t="str">
        <f t="shared" si="16"/>
        <v>21143</v>
      </c>
      <c r="E1066" t="s">
        <v>2634</v>
      </c>
    </row>
    <row r="1067" spans="1:5" x14ac:dyDescent="0.15">
      <c r="A1067" t="s">
        <v>2935</v>
      </c>
      <c r="B1067" s="15" t="s">
        <v>232</v>
      </c>
      <c r="C1067" s="15" t="s">
        <v>119</v>
      </c>
      <c r="D1067" s="15" t="str">
        <f t="shared" si="16"/>
        <v>21145</v>
      </c>
      <c r="E1067" t="s">
        <v>3081</v>
      </c>
    </row>
    <row r="1068" spans="1:5" x14ac:dyDescent="0.15">
      <c r="A1068" t="s">
        <v>2935</v>
      </c>
      <c r="B1068" s="15" t="s">
        <v>232</v>
      </c>
      <c r="C1068" s="15" t="s">
        <v>120</v>
      </c>
      <c r="D1068" s="15" t="str">
        <f t="shared" si="16"/>
        <v>21147</v>
      </c>
      <c r="E1068" t="s">
        <v>3083</v>
      </c>
    </row>
    <row r="1069" spans="1:5" x14ac:dyDescent="0.15">
      <c r="A1069" t="s">
        <v>2935</v>
      </c>
      <c r="B1069" s="15" t="s">
        <v>232</v>
      </c>
      <c r="C1069" s="15" t="s">
        <v>121</v>
      </c>
      <c r="D1069" s="15" t="str">
        <f t="shared" si="16"/>
        <v>21149</v>
      </c>
      <c r="E1069" t="s">
        <v>2191</v>
      </c>
    </row>
    <row r="1070" spans="1:5" x14ac:dyDescent="0.15">
      <c r="A1070" t="s">
        <v>2935</v>
      </c>
      <c r="B1070" s="15" t="s">
        <v>232</v>
      </c>
      <c r="C1070" s="15" t="s">
        <v>138</v>
      </c>
      <c r="D1070" s="15" t="str">
        <f t="shared" si="16"/>
        <v>21151</v>
      </c>
      <c r="E1070" t="s">
        <v>630</v>
      </c>
    </row>
    <row r="1071" spans="1:5" x14ac:dyDescent="0.15">
      <c r="A1071" t="s">
        <v>2935</v>
      </c>
      <c r="B1071" s="15" t="s">
        <v>232</v>
      </c>
      <c r="C1071" s="15" t="s">
        <v>96</v>
      </c>
      <c r="D1071" s="15" t="str">
        <f t="shared" si="16"/>
        <v>21153</v>
      </c>
      <c r="E1071" t="s">
        <v>3089</v>
      </c>
    </row>
    <row r="1072" spans="1:5" x14ac:dyDescent="0.15">
      <c r="A1072" t="s">
        <v>2935</v>
      </c>
      <c r="B1072" s="15" t="s">
        <v>232</v>
      </c>
      <c r="C1072" s="15" t="s">
        <v>97</v>
      </c>
      <c r="D1072" s="15" t="str">
        <f t="shared" si="16"/>
        <v>21155</v>
      </c>
      <c r="E1072" t="s">
        <v>634</v>
      </c>
    </row>
    <row r="1073" spans="1:5" x14ac:dyDescent="0.15">
      <c r="A1073" t="s">
        <v>2935</v>
      </c>
      <c r="B1073" s="15" t="s">
        <v>232</v>
      </c>
      <c r="C1073" s="15" t="s">
        <v>98</v>
      </c>
      <c r="D1073" s="15" t="str">
        <f t="shared" si="16"/>
        <v>21157</v>
      </c>
      <c r="E1073" t="s">
        <v>636</v>
      </c>
    </row>
    <row r="1074" spans="1:5" x14ac:dyDescent="0.15">
      <c r="A1074" t="s">
        <v>2935</v>
      </c>
      <c r="B1074" s="15" t="s">
        <v>232</v>
      </c>
      <c r="C1074" s="15" t="s">
        <v>99</v>
      </c>
      <c r="D1074" s="15" t="str">
        <f t="shared" si="16"/>
        <v>21159</v>
      </c>
      <c r="E1074" t="s">
        <v>1490</v>
      </c>
    </row>
    <row r="1075" spans="1:5" x14ac:dyDescent="0.15">
      <c r="A1075" t="s">
        <v>2935</v>
      </c>
      <c r="B1075" s="15" t="s">
        <v>232</v>
      </c>
      <c r="C1075" s="15" t="s">
        <v>100</v>
      </c>
      <c r="D1075" s="15" t="str">
        <f t="shared" si="16"/>
        <v>21161</v>
      </c>
      <c r="E1075" t="s">
        <v>2205</v>
      </c>
    </row>
    <row r="1076" spans="1:5" x14ac:dyDescent="0.15">
      <c r="A1076" t="s">
        <v>2935</v>
      </c>
      <c r="B1076" s="15" t="s">
        <v>232</v>
      </c>
      <c r="C1076" s="15" t="s">
        <v>101</v>
      </c>
      <c r="D1076" s="15" t="str">
        <f t="shared" si="16"/>
        <v>21163</v>
      </c>
      <c r="E1076" t="s">
        <v>2844</v>
      </c>
    </row>
    <row r="1077" spans="1:5" x14ac:dyDescent="0.15">
      <c r="A1077" t="s">
        <v>2935</v>
      </c>
      <c r="B1077" s="15" t="s">
        <v>232</v>
      </c>
      <c r="C1077" s="15" t="s">
        <v>102</v>
      </c>
      <c r="D1077" s="15" t="str">
        <f t="shared" si="16"/>
        <v>21165</v>
      </c>
      <c r="E1077" t="s">
        <v>3098</v>
      </c>
    </row>
    <row r="1078" spans="1:5" x14ac:dyDescent="0.15">
      <c r="A1078" t="s">
        <v>2935</v>
      </c>
      <c r="B1078" s="15" t="s">
        <v>232</v>
      </c>
      <c r="C1078" s="15" t="s">
        <v>103</v>
      </c>
      <c r="D1078" s="15" t="str">
        <f t="shared" si="16"/>
        <v>21167</v>
      </c>
      <c r="E1078" t="s">
        <v>2217</v>
      </c>
    </row>
    <row r="1079" spans="1:5" x14ac:dyDescent="0.15">
      <c r="A1079" t="s">
        <v>2935</v>
      </c>
      <c r="B1079" s="15" t="s">
        <v>232</v>
      </c>
      <c r="C1079" s="15" t="s">
        <v>139</v>
      </c>
      <c r="D1079" s="15" t="str">
        <f t="shared" si="16"/>
        <v>21169</v>
      </c>
      <c r="E1079" t="s">
        <v>3101</v>
      </c>
    </row>
    <row r="1080" spans="1:5" x14ac:dyDescent="0.15">
      <c r="A1080" t="s">
        <v>2935</v>
      </c>
      <c r="B1080" s="15" t="s">
        <v>232</v>
      </c>
      <c r="C1080" s="15" t="s">
        <v>140</v>
      </c>
      <c r="D1080" s="15" t="str">
        <f t="shared" si="16"/>
        <v>21171</v>
      </c>
      <c r="E1080" t="s">
        <v>644</v>
      </c>
    </row>
    <row r="1081" spans="1:5" x14ac:dyDescent="0.15">
      <c r="A1081" t="s">
        <v>2935</v>
      </c>
      <c r="B1081" s="15" t="s">
        <v>232</v>
      </c>
      <c r="C1081" s="15" t="s">
        <v>141</v>
      </c>
      <c r="D1081" s="15" t="str">
        <f t="shared" si="16"/>
        <v>21173</v>
      </c>
      <c r="E1081" t="s">
        <v>646</v>
      </c>
    </row>
    <row r="1082" spans="1:5" x14ac:dyDescent="0.15">
      <c r="A1082" t="s">
        <v>2935</v>
      </c>
      <c r="B1082" s="15" t="s">
        <v>232</v>
      </c>
      <c r="C1082" s="15" t="s">
        <v>142</v>
      </c>
      <c r="D1082" s="15" t="str">
        <f t="shared" si="16"/>
        <v>21175</v>
      </c>
      <c r="E1082" t="s">
        <v>648</v>
      </c>
    </row>
    <row r="1083" spans="1:5" x14ac:dyDescent="0.15">
      <c r="A1083" t="s">
        <v>2935</v>
      </c>
      <c r="B1083" s="15" t="s">
        <v>232</v>
      </c>
      <c r="C1083" s="15" t="s">
        <v>143</v>
      </c>
      <c r="D1083" s="15" t="str">
        <f t="shared" si="16"/>
        <v>21177</v>
      </c>
      <c r="E1083" t="s">
        <v>3106</v>
      </c>
    </row>
    <row r="1084" spans="1:5" x14ac:dyDescent="0.15">
      <c r="A1084" t="s">
        <v>2935</v>
      </c>
      <c r="B1084" s="15" t="s">
        <v>232</v>
      </c>
      <c r="C1084" s="15" t="s">
        <v>144</v>
      </c>
      <c r="D1084" s="15" t="str">
        <f t="shared" si="16"/>
        <v>21179</v>
      </c>
      <c r="E1084" t="s">
        <v>3110</v>
      </c>
    </row>
    <row r="1085" spans="1:5" x14ac:dyDescent="0.15">
      <c r="A1085" t="s">
        <v>2935</v>
      </c>
      <c r="B1085" s="15" t="s">
        <v>232</v>
      </c>
      <c r="C1085" s="15" t="s">
        <v>145</v>
      </c>
      <c r="D1085" s="15" t="str">
        <f t="shared" si="16"/>
        <v>21181</v>
      </c>
      <c r="E1085" t="s">
        <v>3114</v>
      </c>
    </row>
    <row r="1086" spans="1:5" x14ac:dyDescent="0.15">
      <c r="A1086" t="s">
        <v>2935</v>
      </c>
      <c r="B1086" s="15" t="s">
        <v>232</v>
      </c>
      <c r="C1086" s="15" t="s">
        <v>146</v>
      </c>
      <c r="D1086" s="15" t="str">
        <f t="shared" si="16"/>
        <v>21183</v>
      </c>
      <c r="E1086" t="s">
        <v>2446</v>
      </c>
    </row>
    <row r="1087" spans="1:5" x14ac:dyDescent="0.15">
      <c r="A1087" t="s">
        <v>2935</v>
      </c>
      <c r="B1087" s="15" t="s">
        <v>232</v>
      </c>
      <c r="C1087" s="15" t="s">
        <v>91</v>
      </c>
      <c r="D1087" s="15" t="str">
        <f t="shared" si="16"/>
        <v>21185</v>
      </c>
      <c r="E1087" t="s">
        <v>3117</v>
      </c>
    </row>
    <row r="1088" spans="1:5" x14ac:dyDescent="0.15">
      <c r="A1088" t="s">
        <v>2935</v>
      </c>
      <c r="B1088" s="15" t="s">
        <v>232</v>
      </c>
      <c r="C1088" s="15" t="s">
        <v>147</v>
      </c>
      <c r="D1088" s="15" t="str">
        <f t="shared" si="16"/>
        <v>21187</v>
      </c>
      <c r="E1088" t="s">
        <v>2449</v>
      </c>
    </row>
    <row r="1089" spans="1:5" x14ac:dyDescent="0.15">
      <c r="A1089" t="s">
        <v>2935</v>
      </c>
      <c r="B1089" s="15" t="s">
        <v>232</v>
      </c>
      <c r="C1089" s="15" t="s">
        <v>148</v>
      </c>
      <c r="D1089" s="15" t="str">
        <f t="shared" si="16"/>
        <v>21189</v>
      </c>
      <c r="E1089" t="s">
        <v>3120</v>
      </c>
    </row>
    <row r="1090" spans="1:5" x14ac:dyDescent="0.15">
      <c r="A1090" t="s">
        <v>2935</v>
      </c>
      <c r="B1090" s="15" t="s">
        <v>232</v>
      </c>
      <c r="C1090" s="15" t="s">
        <v>149</v>
      </c>
      <c r="D1090" s="15" t="str">
        <f t="shared" si="16"/>
        <v>21191</v>
      </c>
      <c r="E1090" t="s">
        <v>3122</v>
      </c>
    </row>
    <row r="1091" spans="1:5" x14ac:dyDescent="0.15">
      <c r="A1091" t="s">
        <v>2935</v>
      </c>
      <c r="B1091" s="15" t="s">
        <v>232</v>
      </c>
      <c r="C1091" s="15" t="s">
        <v>150</v>
      </c>
      <c r="D1091" s="15" t="str">
        <f t="shared" ref="D1091:D1154" si="17">B1091&amp;C1091</f>
        <v>21193</v>
      </c>
      <c r="E1091" t="s">
        <v>650</v>
      </c>
    </row>
    <row r="1092" spans="1:5" x14ac:dyDescent="0.15">
      <c r="A1092" t="s">
        <v>2935</v>
      </c>
      <c r="B1092" s="15" t="s">
        <v>232</v>
      </c>
      <c r="C1092" s="15" t="s">
        <v>151</v>
      </c>
      <c r="D1092" s="15" t="str">
        <f t="shared" si="17"/>
        <v>21195</v>
      </c>
      <c r="E1092" t="s">
        <v>654</v>
      </c>
    </row>
    <row r="1093" spans="1:5" x14ac:dyDescent="0.15">
      <c r="A1093" t="s">
        <v>2935</v>
      </c>
      <c r="B1093" s="15" t="s">
        <v>232</v>
      </c>
      <c r="C1093" s="15" t="s">
        <v>152</v>
      </c>
      <c r="D1093" s="15" t="str">
        <f t="shared" si="17"/>
        <v>21197</v>
      </c>
      <c r="E1093" t="s">
        <v>3126</v>
      </c>
    </row>
    <row r="1094" spans="1:5" x14ac:dyDescent="0.15">
      <c r="A1094" t="s">
        <v>2935</v>
      </c>
      <c r="B1094" s="15" t="s">
        <v>232</v>
      </c>
      <c r="C1094" s="15" t="s">
        <v>153</v>
      </c>
      <c r="D1094" s="15" t="str">
        <f t="shared" si="17"/>
        <v>21199</v>
      </c>
      <c r="E1094" t="s">
        <v>896</v>
      </c>
    </row>
    <row r="1095" spans="1:5" x14ac:dyDescent="0.15">
      <c r="A1095" t="s">
        <v>2935</v>
      </c>
      <c r="B1095" s="15" t="s">
        <v>232</v>
      </c>
      <c r="C1095" s="15" t="s">
        <v>93</v>
      </c>
      <c r="D1095" s="15" t="str">
        <f t="shared" si="17"/>
        <v>21201</v>
      </c>
      <c r="E1095" t="s">
        <v>3131</v>
      </c>
    </row>
    <row r="1096" spans="1:5" x14ac:dyDescent="0.15">
      <c r="A1096" t="s">
        <v>2935</v>
      </c>
      <c r="B1096" s="15" t="s">
        <v>232</v>
      </c>
      <c r="C1096" s="15" t="s">
        <v>221</v>
      </c>
      <c r="D1096" s="15" t="str">
        <f t="shared" si="17"/>
        <v>21203</v>
      </c>
      <c r="E1096" t="s">
        <v>3133</v>
      </c>
    </row>
    <row r="1097" spans="1:5" x14ac:dyDescent="0.15">
      <c r="A1097" t="s">
        <v>2935</v>
      </c>
      <c r="B1097" s="15" t="s">
        <v>232</v>
      </c>
      <c r="C1097" s="15" t="s">
        <v>154</v>
      </c>
      <c r="D1097" s="15" t="str">
        <f t="shared" si="17"/>
        <v>21205</v>
      </c>
      <c r="E1097" t="s">
        <v>3135</v>
      </c>
    </row>
    <row r="1098" spans="1:5" x14ac:dyDescent="0.15">
      <c r="A1098" t="s">
        <v>2935</v>
      </c>
      <c r="B1098" s="15" t="s">
        <v>232</v>
      </c>
      <c r="C1098" s="15" t="s">
        <v>155</v>
      </c>
      <c r="D1098" s="15" t="str">
        <f t="shared" si="17"/>
        <v>21207</v>
      </c>
      <c r="E1098" t="s">
        <v>660</v>
      </c>
    </row>
    <row r="1099" spans="1:5" x14ac:dyDescent="0.15">
      <c r="A1099" t="s">
        <v>2935</v>
      </c>
      <c r="B1099" s="15" t="s">
        <v>232</v>
      </c>
      <c r="C1099" s="15" t="s">
        <v>156</v>
      </c>
      <c r="D1099" s="15" t="str">
        <f t="shared" si="17"/>
        <v>21209</v>
      </c>
      <c r="E1099" t="s">
        <v>905</v>
      </c>
    </row>
    <row r="1100" spans="1:5" x14ac:dyDescent="0.15">
      <c r="A1100" t="s">
        <v>2935</v>
      </c>
      <c r="B1100" s="15" t="s">
        <v>232</v>
      </c>
      <c r="C1100" s="15" t="s">
        <v>157</v>
      </c>
      <c r="D1100" s="15" t="str">
        <f t="shared" si="17"/>
        <v>21211</v>
      </c>
      <c r="E1100" t="s">
        <v>666</v>
      </c>
    </row>
    <row r="1101" spans="1:5" x14ac:dyDescent="0.15">
      <c r="A1101" t="s">
        <v>2935</v>
      </c>
      <c r="B1101" s="15" t="s">
        <v>232</v>
      </c>
      <c r="C1101" s="15" t="s">
        <v>158</v>
      </c>
      <c r="D1101" s="15" t="str">
        <f t="shared" si="17"/>
        <v>21213</v>
      </c>
      <c r="E1101" t="s">
        <v>3140</v>
      </c>
    </row>
    <row r="1102" spans="1:5" x14ac:dyDescent="0.15">
      <c r="A1102" t="s">
        <v>2935</v>
      </c>
      <c r="B1102" s="15" t="s">
        <v>232</v>
      </c>
      <c r="C1102" s="15" t="s">
        <v>159</v>
      </c>
      <c r="D1102" s="15" t="str">
        <f t="shared" si="17"/>
        <v>21215</v>
      </c>
      <c r="E1102" t="s">
        <v>2474</v>
      </c>
    </row>
    <row r="1103" spans="1:5" x14ac:dyDescent="0.15">
      <c r="A1103" t="s">
        <v>2935</v>
      </c>
      <c r="B1103" s="15" t="s">
        <v>232</v>
      </c>
      <c r="C1103" s="15" t="s">
        <v>160</v>
      </c>
      <c r="D1103" s="15" t="str">
        <f t="shared" si="17"/>
        <v>21217</v>
      </c>
      <c r="E1103" t="s">
        <v>1544</v>
      </c>
    </row>
    <row r="1104" spans="1:5" x14ac:dyDescent="0.15">
      <c r="A1104" t="s">
        <v>2935</v>
      </c>
      <c r="B1104" s="15" t="s">
        <v>232</v>
      </c>
      <c r="C1104" s="15" t="s">
        <v>161</v>
      </c>
      <c r="D1104" s="15" t="str">
        <f t="shared" si="17"/>
        <v>21219</v>
      </c>
      <c r="E1104" t="s">
        <v>3146</v>
      </c>
    </row>
    <row r="1105" spans="1:5" x14ac:dyDescent="0.15">
      <c r="A1105" t="s">
        <v>2935</v>
      </c>
      <c r="B1105" s="15" t="s">
        <v>232</v>
      </c>
      <c r="C1105" s="15" t="s">
        <v>162</v>
      </c>
      <c r="D1105" s="15" t="str">
        <f t="shared" si="17"/>
        <v>21221</v>
      </c>
      <c r="E1105" t="s">
        <v>3148</v>
      </c>
    </row>
    <row r="1106" spans="1:5" x14ac:dyDescent="0.15">
      <c r="A1106" t="s">
        <v>2935</v>
      </c>
      <c r="B1106" s="15" t="s">
        <v>232</v>
      </c>
      <c r="C1106" s="15" t="s">
        <v>163</v>
      </c>
      <c r="D1106" s="15" t="str">
        <f t="shared" si="17"/>
        <v>21223</v>
      </c>
      <c r="E1106" t="s">
        <v>3150</v>
      </c>
    </row>
    <row r="1107" spans="1:5" x14ac:dyDescent="0.15">
      <c r="A1107" t="s">
        <v>2935</v>
      </c>
      <c r="B1107" s="15" t="s">
        <v>232</v>
      </c>
      <c r="C1107" s="15" t="s">
        <v>164</v>
      </c>
      <c r="D1107" s="15" t="str">
        <f t="shared" si="17"/>
        <v>21225</v>
      </c>
      <c r="E1107" t="s">
        <v>917</v>
      </c>
    </row>
    <row r="1108" spans="1:5" x14ac:dyDescent="0.15">
      <c r="A1108" t="s">
        <v>2935</v>
      </c>
      <c r="B1108" s="15" t="s">
        <v>232</v>
      </c>
      <c r="C1108" s="15" t="s">
        <v>165</v>
      </c>
      <c r="D1108" s="15" t="str">
        <f t="shared" si="17"/>
        <v>21227</v>
      </c>
      <c r="E1108" t="s">
        <v>1882</v>
      </c>
    </row>
    <row r="1109" spans="1:5" x14ac:dyDescent="0.15">
      <c r="A1109" t="s">
        <v>2935</v>
      </c>
      <c r="B1109" s="15" t="s">
        <v>232</v>
      </c>
      <c r="C1109" s="15" t="s">
        <v>166</v>
      </c>
      <c r="D1109" s="15" t="str">
        <f t="shared" si="17"/>
        <v>21229</v>
      </c>
      <c r="E1109" t="s">
        <v>680</v>
      </c>
    </row>
    <row r="1110" spans="1:5" x14ac:dyDescent="0.15">
      <c r="A1110" t="s">
        <v>2935</v>
      </c>
      <c r="B1110" s="15" t="s">
        <v>232</v>
      </c>
      <c r="C1110" s="15" t="s">
        <v>167</v>
      </c>
      <c r="D1110" s="15" t="str">
        <f t="shared" si="17"/>
        <v>21231</v>
      </c>
      <c r="E1110" t="s">
        <v>1885</v>
      </c>
    </row>
    <row r="1111" spans="1:5" x14ac:dyDescent="0.15">
      <c r="A1111" t="s">
        <v>2935</v>
      </c>
      <c r="B1111" s="15" t="s">
        <v>232</v>
      </c>
      <c r="C1111" s="15" t="s">
        <v>168</v>
      </c>
      <c r="D1111" s="15" t="str">
        <f t="shared" si="17"/>
        <v>21233</v>
      </c>
      <c r="E1111" t="s">
        <v>1889</v>
      </c>
    </row>
    <row r="1112" spans="1:5" x14ac:dyDescent="0.15">
      <c r="A1112" t="s">
        <v>2935</v>
      </c>
      <c r="B1112" s="15" t="s">
        <v>232</v>
      </c>
      <c r="C1112" s="15" t="s">
        <v>169</v>
      </c>
      <c r="D1112" s="15" t="str">
        <f t="shared" si="17"/>
        <v>21235</v>
      </c>
      <c r="E1112" t="s">
        <v>2510</v>
      </c>
    </row>
    <row r="1113" spans="1:5" x14ac:dyDescent="0.15">
      <c r="A1113" t="s">
        <v>2935</v>
      </c>
      <c r="B1113" s="15" t="s">
        <v>232</v>
      </c>
      <c r="C1113" s="15" t="s">
        <v>170</v>
      </c>
      <c r="D1113" s="15" t="str">
        <f t="shared" si="17"/>
        <v>21237</v>
      </c>
      <c r="E1113" t="s">
        <v>3158</v>
      </c>
    </row>
    <row r="1114" spans="1:5" x14ac:dyDescent="0.15">
      <c r="A1114" t="s">
        <v>2935</v>
      </c>
      <c r="B1114" s="15" t="s">
        <v>232</v>
      </c>
      <c r="C1114" s="15" t="s">
        <v>171</v>
      </c>
      <c r="D1114" s="15" t="str">
        <f t="shared" si="17"/>
        <v>21239</v>
      </c>
      <c r="E1114" t="s">
        <v>2281</v>
      </c>
    </row>
    <row r="1115" spans="1:5" x14ac:dyDescent="0.15">
      <c r="A1115" t="s">
        <v>3161</v>
      </c>
      <c r="B1115" s="15" t="s">
        <v>234</v>
      </c>
      <c r="C1115" s="15" t="s">
        <v>6</v>
      </c>
      <c r="D1115" s="15" t="str">
        <f t="shared" si="17"/>
        <v>22001</v>
      </c>
      <c r="E1115" t="s">
        <v>3162</v>
      </c>
    </row>
    <row r="1116" spans="1:5" x14ac:dyDescent="0.15">
      <c r="A1116" t="s">
        <v>3161</v>
      </c>
      <c r="B1116" s="15" t="s">
        <v>234</v>
      </c>
      <c r="C1116" s="15" t="s">
        <v>7</v>
      </c>
      <c r="D1116" s="15" t="str">
        <f t="shared" si="17"/>
        <v>22003</v>
      </c>
      <c r="E1116" t="s">
        <v>3168</v>
      </c>
    </row>
    <row r="1117" spans="1:5" x14ac:dyDescent="0.15">
      <c r="A1117" t="s">
        <v>3161</v>
      </c>
      <c r="B1117" s="15" t="s">
        <v>234</v>
      </c>
      <c r="C1117" s="15" t="s">
        <v>8</v>
      </c>
      <c r="D1117" s="15" t="str">
        <f t="shared" si="17"/>
        <v>22005</v>
      </c>
      <c r="E1117" t="s">
        <v>3170</v>
      </c>
    </row>
    <row r="1118" spans="1:5" x14ac:dyDescent="0.15">
      <c r="A1118" t="s">
        <v>3161</v>
      </c>
      <c r="B1118" s="15" t="s">
        <v>234</v>
      </c>
      <c r="C1118" s="15" t="s">
        <v>9</v>
      </c>
      <c r="D1118" s="15" t="str">
        <f t="shared" si="17"/>
        <v>22007</v>
      </c>
      <c r="E1118" t="s">
        <v>3174</v>
      </c>
    </row>
    <row r="1119" spans="1:5" x14ac:dyDescent="0.15">
      <c r="A1119" t="s">
        <v>3161</v>
      </c>
      <c r="B1119" s="15" t="s">
        <v>234</v>
      </c>
      <c r="C1119" s="15" t="s">
        <v>10</v>
      </c>
      <c r="D1119" s="15" t="str">
        <f t="shared" si="17"/>
        <v>22009</v>
      </c>
      <c r="E1119" t="s">
        <v>3176</v>
      </c>
    </row>
    <row r="1120" spans="1:5" x14ac:dyDescent="0.15">
      <c r="A1120" t="s">
        <v>3161</v>
      </c>
      <c r="B1120" s="15" t="s">
        <v>234</v>
      </c>
      <c r="C1120" s="15" t="s">
        <v>11</v>
      </c>
      <c r="D1120" s="15" t="str">
        <f t="shared" si="17"/>
        <v>22011</v>
      </c>
      <c r="E1120" t="s">
        <v>3178</v>
      </c>
    </row>
    <row r="1121" spans="1:5" x14ac:dyDescent="0.15">
      <c r="A1121" t="s">
        <v>3161</v>
      </c>
      <c r="B1121" s="15" t="s">
        <v>234</v>
      </c>
      <c r="C1121" s="15" t="s">
        <v>12</v>
      </c>
      <c r="D1121" s="15" t="str">
        <f t="shared" si="17"/>
        <v>22013</v>
      </c>
      <c r="E1121" t="s">
        <v>3183</v>
      </c>
    </row>
    <row r="1122" spans="1:5" x14ac:dyDescent="0.15">
      <c r="A1122" t="s">
        <v>3161</v>
      </c>
      <c r="B1122" s="15" t="s">
        <v>234</v>
      </c>
      <c r="C1122" s="15" t="s">
        <v>13</v>
      </c>
      <c r="D1122" s="15" t="str">
        <f t="shared" si="17"/>
        <v>22015</v>
      </c>
      <c r="E1122" t="s">
        <v>3185</v>
      </c>
    </row>
    <row r="1123" spans="1:5" x14ac:dyDescent="0.15">
      <c r="A1123" t="s">
        <v>3161</v>
      </c>
      <c r="B1123" s="15" t="s">
        <v>234</v>
      </c>
      <c r="C1123" s="15" t="s">
        <v>14</v>
      </c>
      <c r="D1123" s="15" t="str">
        <f t="shared" si="17"/>
        <v>22017</v>
      </c>
      <c r="E1123" t="s">
        <v>3189</v>
      </c>
    </row>
    <row r="1124" spans="1:5" x14ac:dyDescent="0.15">
      <c r="A1124" t="s">
        <v>3161</v>
      </c>
      <c r="B1124" s="15" t="s">
        <v>234</v>
      </c>
      <c r="C1124" s="15" t="s">
        <v>15</v>
      </c>
      <c r="D1124" s="15" t="str">
        <f t="shared" si="17"/>
        <v>22019</v>
      </c>
      <c r="E1124" t="s">
        <v>3191</v>
      </c>
    </row>
    <row r="1125" spans="1:5" x14ac:dyDescent="0.15">
      <c r="A1125" t="s">
        <v>3161</v>
      </c>
      <c r="B1125" s="15" t="s">
        <v>234</v>
      </c>
      <c r="C1125" s="15" t="s">
        <v>16</v>
      </c>
      <c r="D1125" s="15" t="str">
        <f t="shared" si="17"/>
        <v>22021</v>
      </c>
      <c r="E1125" t="s">
        <v>3197</v>
      </c>
    </row>
    <row r="1126" spans="1:5" x14ac:dyDescent="0.15">
      <c r="A1126" t="s">
        <v>3161</v>
      </c>
      <c r="B1126" s="15" t="s">
        <v>234</v>
      </c>
      <c r="C1126" s="15" t="s">
        <v>17</v>
      </c>
      <c r="D1126" s="15" t="str">
        <f t="shared" si="17"/>
        <v>22023</v>
      </c>
      <c r="E1126" t="s">
        <v>3199</v>
      </c>
    </row>
    <row r="1127" spans="1:5" x14ac:dyDescent="0.15">
      <c r="A1127" t="s">
        <v>3161</v>
      </c>
      <c r="B1127" s="15" t="s">
        <v>234</v>
      </c>
      <c r="C1127" s="15" t="s">
        <v>18</v>
      </c>
      <c r="D1127" s="15" t="str">
        <f t="shared" si="17"/>
        <v>22025</v>
      </c>
      <c r="E1127" t="s">
        <v>3201</v>
      </c>
    </row>
    <row r="1128" spans="1:5" x14ac:dyDescent="0.15">
      <c r="A1128" t="s">
        <v>3161</v>
      </c>
      <c r="B1128" s="15" t="s">
        <v>234</v>
      </c>
      <c r="C1128" s="15" t="s">
        <v>19</v>
      </c>
      <c r="D1128" s="15" t="str">
        <f t="shared" si="17"/>
        <v>22027</v>
      </c>
      <c r="E1128" t="s">
        <v>3203</v>
      </c>
    </row>
    <row r="1129" spans="1:5" x14ac:dyDescent="0.15">
      <c r="A1129" t="s">
        <v>3161</v>
      </c>
      <c r="B1129" s="15" t="s">
        <v>234</v>
      </c>
      <c r="C1129" s="15" t="s">
        <v>20</v>
      </c>
      <c r="D1129" s="15" t="str">
        <f t="shared" si="17"/>
        <v>22029</v>
      </c>
      <c r="E1129" t="s">
        <v>3205</v>
      </c>
    </row>
    <row r="1130" spans="1:5" x14ac:dyDescent="0.15">
      <c r="A1130" t="s">
        <v>3161</v>
      </c>
      <c r="B1130" s="15" t="s">
        <v>234</v>
      </c>
      <c r="C1130" s="15" t="s">
        <v>21</v>
      </c>
      <c r="D1130" s="15" t="str">
        <f t="shared" si="17"/>
        <v>22031</v>
      </c>
      <c r="E1130" t="s">
        <v>3209</v>
      </c>
    </row>
    <row r="1131" spans="1:5" x14ac:dyDescent="0.15">
      <c r="A1131" t="s">
        <v>3161</v>
      </c>
      <c r="B1131" s="15" t="s">
        <v>234</v>
      </c>
      <c r="C1131" s="15" t="s">
        <v>22</v>
      </c>
      <c r="D1131" s="15" t="str">
        <f t="shared" si="17"/>
        <v>22033</v>
      </c>
      <c r="E1131" t="s">
        <v>3211</v>
      </c>
    </row>
    <row r="1132" spans="1:5" x14ac:dyDescent="0.15">
      <c r="A1132" t="s">
        <v>3161</v>
      </c>
      <c r="B1132" s="15" t="s">
        <v>234</v>
      </c>
      <c r="C1132" s="15" t="s">
        <v>23</v>
      </c>
      <c r="D1132" s="15" t="str">
        <f t="shared" si="17"/>
        <v>22035</v>
      </c>
      <c r="E1132" t="s">
        <v>3213</v>
      </c>
    </row>
    <row r="1133" spans="1:5" x14ac:dyDescent="0.15">
      <c r="A1133" t="s">
        <v>3161</v>
      </c>
      <c r="B1133" s="15" t="s">
        <v>234</v>
      </c>
      <c r="C1133" s="15" t="s">
        <v>24</v>
      </c>
      <c r="D1133" s="15" t="str">
        <f t="shared" si="17"/>
        <v>22037</v>
      </c>
      <c r="E1133" t="s">
        <v>3215</v>
      </c>
    </row>
    <row r="1134" spans="1:5" x14ac:dyDescent="0.15">
      <c r="A1134" t="s">
        <v>3161</v>
      </c>
      <c r="B1134" s="15" t="s">
        <v>234</v>
      </c>
      <c r="C1134" s="15" t="s">
        <v>25</v>
      </c>
      <c r="D1134" s="15" t="str">
        <f t="shared" si="17"/>
        <v>22039</v>
      </c>
      <c r="E1134" t="s">
        <v>3217</v>
      </c>
    </row>
    <row r="1135" spans="1:5" x14ac:dyDescent="0.15">
      <c r="A1135" t="s">
        <v>3161</v>
      </c>
      <c r="B1135" s="15" t="s">
        <v>234</v>
      </c>
      <c r="C1135" s="15" t="s">
        <v>26</v>
      </c>
      <c r="D1135" s="15" t="str">
        <f t="shared" si="17"/>
        <v>22041</v>
      </c>
      <c r="E1135" t="s">
        <v>3219</v>
      </c>
    </row>
    <row r="1136" spans="1:5" x14ac:dyDescent="0.15">
      <c r="A1136" t="s">
        <v>3161</v>
      </c>
      <c r="B1136" s="15" t="s">
        <v>234</v>
      </c>
      <c r="C1136" s="15" t="s">
        <v>27</v>
      </c>
      <c r="D1136" s="15" t="str">
        <f t="shared" si="17"/>
        <v>22043</v>
      </c>
      <c r="E1136" t="s">
        <v>3221</v>
      </c>
    </row>
    <row r="1137" spans="1:5" x14ac:dyDescent="0.15">
      <c r="A1137" t="s">
        <v>3161</v>
      </c>
      <c r="B1137" s="15" t="s">
        <v>234</v>
      </c>
      <c r="C1137" s="15" t="s">
        <v>28</v>
      </c>
      <c r="D1137" s="15" t="str">
        <f t="shared" si="17"/>
        <v>22045</v>
      </c>
      <c r="E1137" t="s">
        <v>3225</v>
      </c>
    </row>
    <row r="1138" spans="1:5" x14ac:dyDescent="0.15">
      <c r="A1138" t="s">
        <v>3161</v>
      </c>
      <c r="B1138" s="15" t="s">
        <v>234</v>
      </c>
      <c r="C1138" s="15" t="s">
        <v>29</v>
      </c>
      <c r="D1138" s="15" t="str">
        <f t="shared" si="17"/>
        <v>22047</v>
      </c>
      <c r="E1138" t="s">
        <v>3227</v>
      </c>
    </row>
    <row r="1139" spans="1:5" x14ac:dyDescent="0.15">
      <c r="A1139" t="s">
        <v>3161</v>
      </c>
      <c r="B1139" s="15" t="s">
        <v>234</v>
      </c>
      <c r="C1139" s="15" t="s">
        <v>30</v>
      </c>
      <c r="D1139" s="15" t="str">
        <f t="shared" si="17"/>
        <v>22049</v>
      </c>
      <c r="E1139" t="s">
        <v>3229</v>
      </c>
    </row>
    <row r="1140" spans="1:5" x14ac:dyDescent="0.15">
      <c r="A1140" t="s">
        <v>3161</v>
      </c>
      <c r="B1140" s="15" t="s">
        <v>234</v>
      </c>
      <c r="C1140" s="15" t="s">
        <v>31</v>
      </c>
      <c r="D1140" s="15" t="str">
        <f t="shared" si="17"/>
        <v>22051</v>
      </c>
      <c r="E1140" t="s">
        <v>3231</v>
      </c>
    </row>
    <row r="1141" spans="1:5" x14ac:dyDescent="0.15">
      <c r="A1141" t="s">
        <v>3161</v>
      </c>
      <c r="B1141" s="15" t="s">
        <v>234</v>
      </c>
      <c r="C1141" s="15" t="s">
        <v>32</v>
      </c>
      <c r="D1141" s="15" t="str">
        <f t="shared" si="17"/>
        <v>22053</v>
      </c>
      <c r="E1141" t="s">
        <v>3237</v>
      </c>
    </row>
    <row r="1142" spans="1:5" x14ac:dyDescent="0.15">
      <c r="A1142" t="s">
        <v>3161</v>
      </c>
      <c r="B1142" s="15" t="s">
        <v>234</v>
      </c>
      <c r="C1142" s="15" t="s">
        <v>33</v>
      </c>
      <c r="D1142" s="15" t="str">
        <f t="shared" si="17"/>
        <v>22055</v>
      </c>
      <c r="E1142" t="s">
        <v>3241</v>
      </c>
    </row>
    <row r="1143" spans="1:5" x14ac:dyDescent="0.15">
      <c r="A1143" t="s">
        <v>3161</v>
      </c>
      <c r="B1143" s="15" t="s">
        <v>234</v>
      </c>
      <c r="C1143" s="15" t="s">
        <v>34</v>
      </c>
      <c r="D1143" s="15" t="str">
        <f t="shared" si="17"/>
        <v>22057</v>
      </c>
      <c r="E1143" t="s">
        <v>3243</v>
      </c>
    </row>
    <row r="1144" spans="1:5" x14ac:dyDescent="0.15">
      <c r="A1144" t="s">
        <v>3161</v>
      </c>
      <c r="B1144" s="15" t="s">
        <v>234</v>
      </c>
      <c r="C1144" s="15" t="s">
        <v>35</v>
      </c>
      <c r="D1144" s="15" t="str">
        <f t="shared" si="17"/>
        <v>22059</v>
      </c>
      <c r="E1144" t="s">
        <v>3247</v>
      </c>
    </row>
    <row r="1145" spans="1:5" x14ac:dyDescent="0.15">
      <c r="A1145" t="s">
        <v>3161</v>
      </c>
      <c r="B1145" s="15" t="s">
        <v>234</v>
      </c>
      <c r="C1145" s="15" t="s">
        <v>36</v>
      </c>
      <c r="D1145" s="15" t="str">
        <f t="shared" si="17"/>
        <v>22061</v>
      </c>
      <c r="E1145" t="s">
        <v>3249</v>
      </c>
    </row>
    <row r="1146" spans="1:5" x14ac:dyDescent="0.15">
      <c r="A1146" t="s">
        <v>3161</v>
      </c>
      <c r="B1146" s="15" t="s">
        <v>234</v>
      </c>
      <c r="C1146" s="15" t="s">
        <v>37</v>
      </c>
      <c r="D1146" s="15" t="str">
        <f t="shared" si="17"/>
        <v>22063</v>
      </c>
      <c r="E1146" t="s">
        <v>3255</v>
      </c>
    </row>
    <row r="1147" spans="1:5" x14ac:dyDescent="0.15">
      <c r="A1147" t="s">
        <v>3161</v>
      </c>
      <c r="B1147" s="15" t="s">
        <v>234</v>
      </c>
      <c r="C1147" s="15" t="s">
        <v>38</v>
      </c>
      <c r="D1147" s="15" t="str">
        <f t="shared" si="17"/>
        <v>22065</v>
      </c>
      <c r="E1147" t="s">
        <v>3257</v>
      </c>
    </row>
    <row r="1148" spans="1:5" x14ac:dyDescent="0.15">
      <c r="A1148" t="s">
        <v>3161</v>
      </c>
      <c r="B1148" s="15" t="s">
        <v>234</v>
      </c>
      <c r="C1148" s="15" t="s">
        <v>39</v>
      </c>
      <c r="D1148" s="15" t="str">
        <f t="shared" si="17"/>
        <v>22067</v>
      </c>
      <c r="E1148" t="s">
        <v>3259</v>
      </c>
    </row>
    <row r="1149" spans="1:5" x14ac:dyDescent="0.15">
      <c r="A1149" t="s">
        <v>3161</v>
      </c>
      <c r="B1149" s="15" t="s">
        <v>234</v>
      </c>
      <c r="C1149" s="15" t="s">
        <v>40</v>
      </c>
      <c r="D1149" s="15" t="str">
        <f t="shared" si="17"/>
        <v>22069</v>
      </c>
      <c r="E1149" t="s">
        <v>3263</v>
      </c>
    </row>
    <row r="1150" spans="1:5" x14ac:dyDescent="0.15">
      <c r="A1150" t="s">
        <v>3161</v>
      </c>
      <c r="B1150" s="15" t="s">
        <v>234</v>
      </c>
      <c r="C1150" s="15" t="s">
        <v>41</v>
      </c>
      <c r="D1150" s="15" t="str">
        <f t="shared" si="17"/>
        <v>22071</v>
      </c>
      <c r="E1150" t="s">
        <v>3267</v>
      </c>
    </row>
    <row r="1151" spans="1:5" x14ac:dyDescent="0.15">
      <c r="A1151" t="s">
        <v>3161</v>
      </c>
      <c r="B1151" s="15" t="s">
        <v>234</v>
      </c>
      <c r="C1151" s="15" t="s">
        <v>42</v>
      </c>
      <c r="D1151" s="15" t="str">
        <f t="shared" si="17"/>
        <v>22073</v>
      </c>
      <c r="E1151" t="s">
        <v>3269</v>
      </c>
    </row>
    <row r="1152" spans="1:5" x14ac:dyDescent="0.15">
      <c r="A1152" t="s">
        <v>3161</v>
      </c>
      <c r="B1152" s="15" t="s">
        <v>234</v>
      </c>
      <c r="C1152" s="15" t="s">
        <v>43</v>
      </c>
      <c r="D1152" s="15" t="str">
        <f t="shared" si="17"/>
        <v>22075</v>
      </c>
      <c r="E1152" t="s">
        <v>3273</v>
      </c>
    </row>
    <row r="1153" spans="1:5" x14ac:dyDescent="0.15">
      <c r="A1153" t="s">
        <v>3161</v>
      </c>
      <c r="B1153" s="15" t="s">
        <v>234</v>
      </c>
      <c r="C1153" s="15" t="s">
        <v>44</v>
      </c>
      <c r="D1153" s="15" t="str">
        <f t="shared" si="17"/>
        <v>22077</v>
      </c>
      <c r="E1153" t="s">
        <v>3275</v>
      </c>
    </row>
    <row r="1154" spans="1:5" x14ac:dyDescent="0.15">
      <c r="A1154" t="s">
        <v>3161</v>
      </c>
      <c r="B1154" s="15" t="s">
        <v>234</v>
      </c>
      <c r="C1154" s="15" t="s">
        <v>45</v>
      </c>
      <c r="D1154" s="15" t="str">
        <f t="shared" si="17"/>
        <v>22079</v>
      </c>
      <c r="E1154" t="s">
        <v>3277</v>
      </c>
    </row>
    <row r="1155" spans="1:5" x14ac:dyDescent="0.15">
      <c r="A1155" t="s">
        <v>3161</v>
      </c>
      <c r="B1155" s="15" t="s">
        <v>234</v>
      </c>
      <c r="C1155" s="15" t="s">
        <v>46</v>
      </c>
      <c r="D1155" s="15" t="str">
        <f t="shared" ref="D1155:D1218" si="18">B1155&amp;C1155</f>
        <v>22081</v>
      </c>
      <c r="E1155" t="s">
        <v>3279</v>
      </c>
    </row>
    <row r="1156" spans="1:5" x14ac:dyDescent="0.15">
      <c r="A1156" t="s">
        <v>3161</v>
      </c>
      <c r="B1156" s="15" t="s">
        <v>234</v>
      </c>
      <c r="C1156" s="15" t="s">
        <v>47</v>
      </c>
      <c r="D1156" s="15" t="str">
        <f t="shared" si="18"/>
        <v>22083</v>
      </c>
      <c r="E1156" t="s">
        <v>3281</v>
      </c>
    </row>
    <row r="1157" spans="1:5" x14ac:dyDescent="0.15">
      <c r="A1157" t="s">
        <v>3161</v>
      </c>
      <c r="B1157" s="15" t="s">
        <v>234</v>
      </c>
      <c r="C1157" s="15" t="s">
        <v>48</v>
      </c>
      <c r="D1157" s="15" t="str">
        <f t="shared" si="18"/>
        <v>22085</v>
      </c>
      <c r="E1157" t="s">
        <v>3283</v>
      </c>
    </row>
    <row r="1158" spans="1:5" x14ac:dyDescent="0.15">
      <c r="A1158" t="s">
        <v>3161</v>
      </c>
      <c r="B1158" s="15" t="s">
        <v>234</v>
      </c>
      <c r="C1158" s="15" t="s">
        <v>49</v>
      </c>
      <c r="D1158" s="15" t="str">
        <f t="shared" si="18"/>
        <v>22087</v>
      </c>
      <c r="E1158" t="s">
        <v>3285</v>
      </c>
    </row>
    <row r="1159" spans="1:5" x14ac:dyDescent="0.15">
      <c r="A1159" t="s">
        <v>3161</v>
      </c>
      <c r="B1159" s="15" t="s">
        <v>234</v>
      </c>
      <c r="C1159" s="15" t="s">
        <v>50</v>
      </c>
      <c r="D1159" s="15" t="str">
        <f t="shared" si="18"/>
        <v>22089</v>
      </c>
      <c r="E1159" t="s">
        <v>3287</v>
      </c>
    </row>
    <row r="1160" spans="1:5" x14ac:dyDescent="0.15">
      <c r="A1160" t="s">
        <v>3161</v>
      </c>
      <c r="B1160" s="15" t="s">
        <v>234</v>
      </c>
      <c r="C1160" s="15" t="s">
        <v>51</v>
      </c>
      <c r="D1160" s="15" t="str">
        <f t="shared" si="18"/>
        <v>22091</v>
      </c>
      <c r="E1160" t="s">
        <v>3289</v>
      </c>
    </row>
    <row r="1161" spans="1:5" x14ac:dyDescent="0.15">
      <c r="A1161" t="s">
        <v>3161</v>
      </c>
      <c r="B1161" s="15" t="s">
        <v>234</v>
      </c>
      <c r="C1161" s="15" t="s">
        <v>52</v>
      </c>
      <c r="D1161" s="15" t="str">
        <f t="shared" si="18"/>
        <v>22093</v>
      </c>
      <c r="E1161" t="s">
        <v>3291</v>
      </c>
    </row>
    <row r="1162" spans="1:5" x14ac:dyDescent="0.15">
      <c r="A1162" t="s">
        <v>3161</v>
      </c>
      <c r="B1162" s="15" t="s">
        <v>234</v>
      </c>
      <c r="C1162" s="15" t="s">
        <v>53</v>
      </c>
      <c r="D1162" s="15" t="str">
        <f t="shared" si="18"/>
        <v>22095</v>
      </c>
      <c r="E1162" t="s">
        <v>3293</v>
      </c>
    </row>
    <row r="1163" spans="1:5" x14ac:dyDescent="0.15">
      <c r="A1163" t="s">
        <v>3161</v>
      </c>
      <c r="B1163" s="15" t="s">
        <v>234</v>
      </c>
      <c r="C1163" s="15" t="s">
        <v>54</v>
      </c>
      <c r="D1163" s="15" t="str">
        <f t="shared" si="18"/>
        <v>22097</v>
      </c>
      <c r="E1163" t="s">
        <v>3295</v>
      </c>
    </row>
    <row r="1164" spans="1:5" x14ac:dyDescent="0.15">
      <c r="A1164" t="s">
        <v>3161</v>
      </c>
      <c r="B1164" s="15" t="s">
        <v>234</v>
      </c>
      <c r="C1164" s="15" t="s">
        <v>55</v>
      </c>
      <c r="D1164" s="15" t="str">
        <f t="shared" si="18"/>
        <v>22099</v>
      </c>
      <c r="E1164" t="s">
        <v>3299</v>
      </c>
    </row>
    <row r="1165" spans="1:5" x14ac:dyDescent="0.15">
      <c r="A1165" t="s">
        <v>3161</v>
      </c>
      <c r="B1165" s="15" t="s">
        <v>234</v>
      </c>
      <c r="C1165" s="15" t="s">
        <v>56</v>
      </c>
      <c r="D1165" s="15" t="str">
        <f t="shared" si="18"/>
        <v>22101</v>
      </c>
      <c r="E1165" t="s">
        <v>3301</v>
      </c>
    </row>
    <row r="1166" spans="1:5" x14ac:dyDescent="0.15">
      <c r="A1166" t="s">
        <v>3161</v>
      </c>
      <c r="B1166" s="15" t="s">
        <v>234</v>
      </c>
      <c r="C1166" s="15" t="s">
        <v>57</v>
      </c>
      <c r="D1166" s="15" t="str">
        <f t="shared" si="18"/>
        <v>22103</v>
      </c>
      <c r="E1166" t="s">
        <v>3305</v>
      </c>
    </row>
    <row r="1167" spans="1:5" x14ac:dyDescent="0.15">
      <c r="A1167" t="s">
        <v>3161</v>
      </c>
      <c r="B1167" s="15" t="s">
        <v>234</v>
      </c>
      <c r="C1167" s="15" t="s">
        <v>58</v>
      </c>
      <c r="D1167" s="15" t="str">
        <f t="shared" si="18"/>
        <v>22105</v>
      </c>
      <c r="E1167" t="s">
        <v>3307</v>
      </c>
    </row>
    <row r="1168" spans="1:5" x14ac:dyDescent="0.15">
      <c r="A1168" t="s">
        <v>3161</v>
      </c>
      <c r="B1168" s="15" t="s">
        <v>234</v>
      </c>
      <c r="C1168" s="15" t="s">
        <v>59</v>
      </c>
      <c r="D1168" s="15" t="str">
        <f t="shared" si="18"/>
        <v>22107</v>
      </c>
      <c r="E1168" t="s">
        <v>3311</v>
      </c>
    </row>
    <row r="1169" spans="1:5" x14ac:dyDescent="0.15">
      <c r="A1169" t="s">
        <v>3161</v>
      </c>
      <c r="B1169" s="15" t="s">
        <v>234</v>
      </c>
      <c r="C1169" s="15" t="s">
        <v>60</v>
      </c>
      <c r="D1169" s="15" t="str">
        <f t="shared" si="18"/>
        <v>22109</v>
      </c>
      <c r="E1169" t="s">
        <v>3313</v>
      </c>
    </row>
    <row r="1170" spans="1:5" x14ac:dyDescent="0.15">
      <c r="A1170" t="s">
        <v>3161</v>
      </c>
      <c r="B1170" s="15" t="s">
        <v>234</v>
      </c>
      <c r="C1170" s="15" t="s">
        <v>61</v>
      </c>
      <c r="D1170" s="15" t="str">
        <f t="shared" si="18"/>
        <v>22111</v>
      </c>
      <c r="E1170" t="s">
        <v>3315</v>
      </c>
    </row>
    <row r="1171" spans="1:5" x14ac:dyDescent="0.15">
      <c r="A1171" t="s">
        <v>3161</v>
      </c>
      <c r="B1171" s="15" t="s">
        <v>234</v>
      </c>
      <c r="C1171" s="15" t="s">
        <v>62</v>
      </c>
      <c r="D1171" s="15" t="str">
        <f t="shared" si="18"/>
        <v>22113</v>
      </c>
      <c r="E1171" t="s">
        <v>3317</v>
      </c>
    </row>
    <row r="1172" spans="1:5" x14ac:dyDescent="0.15">
      <c r="A1172" t="s">
        <v>3161</v>
      </c>
      <c r="B1172" s="15" t="s">
        <v>234</v>
      </c>
      <c r="C1172" s="15" t="s">
        <v>63</v>
      </c>
      <c r="D1172" s="15" t="str">
        <f t="shared" si="18"/>
        <v>22115</v>
      </c>
      <c r="E1172" t="s">
        <v>3319</v>
      </c>
    </row>
    <row r="1173" spans="1:5" x14ac:dyDescent="0.15">
      <c r="A1173" t="s">
        <v>3161</v>
      </c>
      <c r="B1173" s="15" t="s">
        <v>234</v>
      </c>
      <c r="C1173" s="15" t="s">
        <v>64</v>
      </c>
      <c r="D1173" s="15" t="str">
        <f t="shared" si="18"/>
        <v>22117</v>
      </c>
      <c r="E1173" t="s">
        <v>3323</v>
      </c>
    </row>
    <row r="1174" spans="1:5" x14ac:dyDescent="0.15">
      <c r="A1174" t="s">
        <v>3161</v>
      </c>
      <c r="B1174" s="15" t="s">
        <v>234</v>
      </c>
      <c r="C1174" s="15" t="s">
        <v>65</v>
      </c>
      <c r="D1174" s="15" t="str">
        <f t="shared" si="18"/>
        <v>22119</v>
      </c>
      <c r="E1174" t="s">
        <v>3327</v>
      </c>
    </row>
    <row r="1175" spans="1:5" x14ac:dyDescent="0.15">
      <c r="A1175" t="s">
        <v>3161</v>
      </c>
      <c r="B1175" s="15" t="s">
        <v>234</v>
      </c>
      <c r="C1175" s="15" t="s">
        <v>66</v>
      </c>
      <c r="D1175" s="15" t="str">
        <f t="shared" si="18"/>
        <v>22121</v>
      </c>
      <c r="E1175" t="s">
        <v>3329</v>
      </c>
    </row>
    <row r="1176" spans="1:5" x14ac:dyDescent="0.15">
      <c r="A1176" t="s">
        <v>3161</v>
      </c>
      <c r="B1176" s="15" t="s">
        <v>234</v>
      </c>
      <c r="C1176" s="15" t="s">
        <v>67</v>
      </c>
      <c r="D1176" s="15" t="str">
        <f t="shared" si="18"/>
        <v>22123</v>
      </c>
      <c r="E1176" t="s">
        <v>3331</v>
      </c>
    </row>
    <row r="1177" spans="1:5" x14ac:dyDescent="0.15">
      <c r="A1177" t="s">
        <v>3161</v>
      </c>
      <c r="B1177" s="15" t="s">
        <v>234</v>
      </c>
      <c r="C1177" s="15" t="s">
        <v>68</v>
      </c>
      <c r="D1177" s="15" t="str">
        <f t="shared" si="18"/>
        <v>22125</v>
      </c>
      <c r="E1177" t="s">
        <v>3333</v>
      </c>
    </row>
    <row r="1178" spans="1:5" x14ac:dyDescent="0.15">
      <c r="A1178" t="s">
        <v>3161</v>
      </c>
      <c r="B1178" s="15" t="s">
        <v>234</v>
      </c>
      <c r="C1178" s="15" t="s">
        <v>69</v>
      </c>
      <c r="D1178" s="15" t="str">
        <f t="shared" si="18"/>
        <v>22127</v>
      </c>
      <c r="E1178" t="s">
        <v>3335</v>
      </c>
    </row>
    <row r="1179" spans="1:5" x14ac:dyDescent="0.15">
      <c r="A1179" t="s">
        <v>3337</v>
      </c>
      <c r="B1179" s="15" t="s">
        <v>236</v>
      </c>
      <c r="C1179" s="15" t="s">
        <v>6</v>
      </c>
      <c r="D1179" s="15" t="str">
        <f t="shared" si="18"/>
        <v>23001</v>
      </c>
      <c r="E1179" t="s">
        <v>3338</v>
      </c>
    </row>
    <row r="1180" spans="1:5" x14ac:dyDescent="0.15">
      <c r="A1180" t="s">
        <v>3337</v>
      </c>
      <c r="B1180" s="15" t="s">
        <v>236</v>
      </c>
      <c r="C1180" s="15" t="s">
        <v>7</v>
      </c>
      <c r="D1180" s="15" t="str">
        <f t="shared" si="18"/>
        <v>23003</v>
      </c>
      <c r="E1180" t="s">
        <v>3344</v>
      </c>
    </row>
    <row r="1181" spans="1:5" x14ac:dyDescent="0.15">
      <c r="A1181" t="s">
        <v>3337</v>
      </c>
      <c r="B1181" s="15" t="s">
        <v>236</v>
      </c>
      <c r="C1181" s="15" t="s">
        <v>8</v>
      </c>
      <c r="D1181" s="15" t="str">
        <f t="shared" si="18"/>
        <v>23005</v>
      </c>
      <c r="E1181" t="s">
        <v>2095</v>
      </c>
    </row>
    <row r="1182" spans="1:5" x14ac:dyDescent="0.15">
      <c r="A1182" t="s">
        <v>3337</v>
      </c>
      <c r="B1182" s="15" t="s">
        <v>236</v>
      </c>
      <c r="C1182" s="15" t="s">
        <v>9</v>
      </c>
      <c r="D1182" s="15" t="str">
        <f t="shared" si="18"/>
        <v>23007</v>
      </c>
      <c r="E1182" t="s">
        <v>586</v>
      </c>
    </row>
    <row r="1183" spans="1:5" x14ac:dyDescent="0.15">
      <c r="A1183" t="s">
        <v>3337</v>
      </c>
      <c r="B1183" s="15" t="s">
        <v>236</v>
      </c>
      <c r="C1183" s="15" t="s">
        <v>10</v>
      </c>
      <c r="D1183" s="15" t="str">
        <f t="shared" si="18"/>
        <v>23009</v>
      </c>
      <c r="E1183" t="s">
        <v>1726</v>
      </c>
    </row>
    <row r="1184" spans="1:5" x14ac:dyDescent="0.15">
      <c r="A1184" t="s">
        <v>3337</v>
      </c>
      <c r="B1184" s="15" t="s">
        <v>236</v>
      </c>
      <c r="C1184" s="15" t="s">
        <v>11</v>
      </c>
      <c r="D1184" s="15" t="str">
        <f t="shared" si="18"/>
        <v>23011</v>
      </c>
      <c r="E1184" t="s">
        <v>3351</v>
      </c>
    </row>
    <row r="1185" spans="1:5" x14ac:dyDescent="0.15">
      <c r="A1185" t="s">
        <v>3337</v>
      </c>
      <c r="B1185" s="15" t="s">
        <v>236</v>
      </c>
      <c r="C1185" s="15" t="s">
        <v>12</v>
      </c>
      <c r="D1185" s="15" t="str">
        <f t="shared" si="18"/>
        <v>23013</v>
      </c>
      <c r="E1185" t="s">
        <v>2164</v>
      </c>
    </row>
    <row r="1186" spans="1:5" x14ac:dyDescent="0.15">
      <c r="A1186" t="s">
        <v>3337</v>
      </c>
      <c r="B1186" s="15" t="s">
        <v>236</v>
      </c>
      <c r="C1186" s="15" t="s">
        <v>13</v>
      </c>
      <c r="D1186" s="15" t="str">
        <f t="shared" si="18"/>
        <v>23015</v>
      </c>
      <c r="E1186" t="s">
        <v>854</v>
      </c>
    </row>
    <row r="1187" spans="1:5" x14ac:dyDescent="0.15">
      <c r="A1187" t="s">
        <v>3337</v>
      </c>
      <c r="B1187" s="15" t="s">
        <v>236</v>
      </c>
      <c r="C1187" s="15" t="s">
        <v>14</v>
      </c>
      <c r="D1187" s="15" t="str">
        <f t="shared" si="18"/>
        <v>23017</v>
      </c>
      <c r="E1187" t="s">
        <v>3357</v>
      </c>
    </row>
    <row r="1188" spans="1:5" x14ac:dyDescent="0.15">
      <c r="A1188" t="s">
        <v>3337</v>
      </c>
      <c r="B1188" s="15" t="s">
        <v>236</v>
      </c>
      <c r="C1188" s="15" t="s">
        <v>15</v>
      </c>
      <c r="D1188" s="15" t="str">
        <f t="shared" si="18"/>
        <v>23019</v>
      </c>
      <c r="E1188" t="s">
        <v>3359</v>
      </c>
    </row>
    <row r="1189" spans="1:5" x14ac:dyDescent="0.15">
      <c r="A1189" t="s">
        <v>3337</v>
      </c>
      <c r="B1189" s="15" t="s">
        <v>236</v>
      </c>
      <c r="C1189" s="15" t="s">
        <v>16</v>
      </c>
      <c r="D1189" s="15" t="str">
        <f t="shared" si="18"/>
        <v>23021</v>
      </c>
      <c r="E1189" t="s">
        <v>3363</v>
      </c>
    </row>
    <row r="1190" spans="1:5" x14ac:dyDescent="0.15">
      <c r="A1190" t="s">
        <v>3337</v>
      </c>
      <c r="B1190" s="15" t="s">
        <v>236</v>
      </c>
      <c r="C1190" s="15" t="s">
        <v>17</v>
      </c>
      <c r="D1190" s="15" t="str">
        <f t="shared" si="18"/>
        <v>23023</v>
      </c>
      <c r="E1190" t="s">
        <v>3365</v>
      </c>
    </row>
    <row r="1191" spans="1:5" x14ac:dyDescent="0.15">
      <c r="A1191" t="s">
        <v>3337</v>
      </c>
      <c r="B1191" s="15" t="s">
        <v>236</v>
      </c>
      <c r="C1191" s="15" t="s">
        <v>18</v>
      </c>
      <c r="D1191" s="15" t="str">
        <f t="shared" si="18"/>
        <v>23025</v>
      </c>
      <c r="E1191" t="s">
        <v>3367</v>
      </c>
    </row>
    <row r="1192" spans="1:5" x14ac:dyDescent="0.15">
      <c r="A1192" t="s">
        <v>3337</v>
      </c>
      <c r="B1192" s="15" t="s">
        <v>236</v>
      </c>
      <c r="C1192" s="15" t="s">
        <v>19</v>
      </c>
      <c r="D1192" s="15" t="str">
        <f t="shared" si="18"/>
        <v>23027</v>
      </c>
      <c r="E1192" t="s">
        <v>3369</v>
      </c>
    </row>
    <row r="1193" spans="1:5" x14ac:dyDescent="0.15">
      <c r="A1193" t="s">
        <v>3337</v>
      </c>
      <c r="B1193" s="15" t="s">
        <v>236</v>
      </c>
      <c r="C1193" s="15" t="s">
        <v>20</v>
      </c>
      <c r="D1193" s="15" t="str">
        <f t="shared" si="18"/>
        <v>23029</v>
      </c>
      <c r="E1193" t="s">
        <v>680</v>
      </c>
    </row>
    <row r="1194" spans="1:5" x14ac:dyDescent="0.15">
      <c r="A1194" t="s">
        <v>3337</v>
      </c>
      <c r="B1194" s="15" t="s">
        <v>236</v>
      </c>
      <c r="C1194" s="15" t="s">
        <v>21</v>
      </c>
      <c r="D1194" s="15" t="str">
        <f t="shared" si="18"/>
        <v>23031</v>
      </c>
      <c r="E1194" t="s">
        <v>3372</v>
      </c>
    </row>
    <row r="1195" spans="1:5" x14ac:dyDescent="0.15">
      <c r="A1195" t="s">
        <v>3374</v>
      </c>
      <c r="B1195" s="15" t="s">
        <v>238</v>
      </c>
      <c r="C1195" s="15" t="s">
        <v>6</v>
      </c>
      <c r="D1195" s="15" t="str">
        <f t="shared" si="18"/>
        <v>24001</v>
      </c>
      <c r="E1195" t="s">
        <v>3375</v>
      </c>
    </row>
    <row r="1196" spans="1:5" x14ac:dyDescent="0.15">
      <c r="A1196" t="s">
        <v>3374</v>
      </c>
      <c r="B1196" s="15" t="s">
        <v>238</v>
      </c>
      <c r="C1196" s="15" t="s">
        <v>7</v>
      </c>
      <c r="D1196" s="15" t="str">
        <f t="shared" si="18"/>
        <v>24003</v>
      </c>
      <c r="E1196" t="s">
        <v>3379</v>
      </c>
    </row>
    <row r="1197" spans="1:5" x14ac:dyDescent="0.15">
      <c r="A1197" t="s">
        <v>3374</v>
      </c>
      <c r="B1197" s="15" t="s">
        <v>238</v>
      </c>
      <c r="C1197" s="15" t="s">
        <v>8</v>
      </c>
      <c r="D1197" s="15" t="str">
        <f t="shared" si="18"/>
        <v>24005</v>
      </c>
      <c r="E1197" t="s">
        <v>3383</v>
      </c>
    </row>
    <row r="1198" spans="1:5" x14ac:dyDescent="0.15">
      <c r="A1198" t="s">
        <v>3374</v>
      </c>
      <c r="B1198" s="15" t="s">
        <v>238</v>
      </c>
      <c r="C1198" s="15" t="s">
        <v>10</v>
      </c>
      <c r="D1198" s="15" t="str">
        <f t="shared" si="18"/>
        <v>24009</v>
      </c>
      <c r="E1198" t="s">
        <v>3385</v>
      </c>
    </row>
    <row r="1199" spans="1:5" x14ac:dyDescent="0.15">
      <c r="A1199" t="s">
        <v>3374</v>
      </c>
      <c r="B1199" s="15" t="s">
        <v>238</v>
      </c>
      <c r="C1199" s="15" t="s">
        <v>11</v>
      </c>
      <c r="D1199" s="15" t="str">
        <f t="shared" si="18"/>
        <v>24011</v>
      </c>
      <c r="E1199" t="s">
        <v>3387</v>
      </c>
    </row>
    <row r="1200" spans="1:5" x14ac:dyDescent="0.15">
      <c r="A1200" t="s">
        <v>3374</v>
      </c>
      <c r="B1200" s="15" t="s">
        <v>238</v>
      </c>
      <c r="C1200" s="15" t="s">
        <v>12</v>
      </c>
      <c r="D1200" s="15" t="str">
        <f t="shared" si="18"/>
        <v>24013</v>
      </c>
      <c r="E1200" t="s">
        <v>767</v>
      </c>
    </row>
    <row r="1201" spans="1:5" x14ac:dyDescent="0.15">
      <c r="A1201" t="s">
        <v>3374</v>
      </c>
      <c r="B1201" s="15" t="s">
        <v>238</v>
      </c>
      <c r="C1201" s="15" t="s">
        <v>13</v>
      </c>
      <c r="D1201" s="15" t="str">
        <f t="shared" si="18"/>
        <v>24015</v>
      </c>
      <c r="E1201" t="s">
        <v>3390</v>
      </c>
    </row>
    <row r="1202" spans="1:5" x14ac:dyDescent="0.15">
      <c r="A1202" t="s">
        <v>3374</v>
      </c>
      <c r="B1202" s="15" t="s">
        <v>238</v>
      </c>
      <c r="C1202" s="15" t="s">
        <v>14</v>
      </c>
      <c r="D1202" s="15" t="str">
        <f t="shared" si="18"/>
        <v>24017</v>
      </c>
      <c r="E1202" t="s">
        <v>3392</v>
      </c>
    </row>
    <row r="1203" spans="1:5" x14ac:dyDescent="0.15">
      <c r="A1203" t="s">
        <v>3374</v>
      </c>
      <c r="B1203" s="15" t="s">
        <v>238</v>
      </c>
      <c r="C1203" s="15" t="s">
        <v>15</v>
      </c>
      <c r="D1203" s="15" t="str">
        <f t="shared" si="18"/>
        <v>24019</v>
      </c>
      <c r="E1203" t="s">
        <v>3394</v>
      </c>
    </row>
    <row r="1204" spans="1:5" x14ac:dyDescent="0.15">
      <c r="A1204" t="s">
        <v>3374</v>
      </c>
      <c r="B1204" s="15" t="s">
        <v>238</v>
      </c>
      <c r="C1204" s="15" t="s">
        <v>16</v>
      </c>
      <c r="D1204" s="15" t="str">
        <f t="shared" si="18"/>
        <v>24021</v>
      </c>
      <c r="E1204" t="s">
        <v>3398</v>
      </c>
    </row>
    <row r="1205" spans="1:5" x14ac:dyDescent="0.15">
      <c r="A1205" t="s">
        <v>3374</v>
      </c>
      <c r="B1205" s="15" t="s">
        <v>238</v>
      </c>
      <c r="C1205" s="15" t="s">
        <v>17</v>
      </c>
      <c r="D1205" s="15" t="str">
        <f t="shared" si="18"/>
        <v>24023</v>
      </c>
      <c r="E1205" t="s">
        <v>3402</v>
      </c>
    </row>
    <row r="1206" spans="1:5" x14ac:dyDescent="0.15">
      <c r="A1206" t="s">
        <v>3374</v>
      </c>
      <c r="B1206" s="15" t="s">
        <v>238</v>
      </c>
      <c r="C1206" s="15" t="s">
        <v>18</v>
      </c>
      <c r="D1206" s="15" t="str">
        <f t="shared" si="18"/>
        <v>24025</v>
      </c>
      <c r="E1206" t="s">
        <v>3404</v>
      </c>
    </row>
    <row r="1207" spans="1:5" x14ac:dyDescent="0.15">
      <c r="A1207" t="s">
        <v>3374</v>
      </c>
      <c r="B1207" s="15" t="s">
        <v>238</v>
      </c>
      <c r="C1207" s="15" t="s">
        <v>19</v>
      </c>
      <c r="D1207" s="15" t="str">
        <f t="shared" si="18"/>
        <v>24027</v>
      </c>
      <c r="E1207" t="s">
        <v>838</v>
      </c>
    </row>
    <row r="1208" spans="1:5" x14ac:dyDescent="0.15">
      <c r="A1208" t="s">
        <v>3374</v>
      </c>
      <c r="B1208" s="15" t="s">
        <v>238</v>
      </c>
      <c r="C1208" s="15" t="s">
        <v>20</v>
      </c>
      <c r="D1208" s="15" t="str">
        <f t="shared" si="18"/>
        <v>24029</v>
      </c>
      <c r="E1208" t="s">
        <v>1336</v>
      </c>
    </row>
    <row r="1209" spans="1:5" x14ac:dyDescent="0.15">
      <c r="A1209" t="s">
        <v>3374</v>
      </c>
      <c r="B1209" s="15" t="s">
        <v>238</v>
      </c>
      <c r="C1209" s="15" t="s">
        <v>21</v>
      </c>
      <c r="D1209" s="15" t="str">
        <f t="shared" si="18"/>
        <v>24031</v>
      </c>
      <c r="E1209" t="s">
        <v>646</v>
      </c>
    </row>
    <row r="1210" spans="1:5" x14ac:dyDescent="0.15">
      <c r="A1210" t="s">
        <v>3374</v>
      </c>
      <c r="B1210" s="15" t="s">
        <v>238</v>
      </c>
      <c r="C1210" s="15" t="s">
        <v>22</v>
      </c>
      <c r="D1210" s="15" t="str">
        <f t="shared" si="18"/>
        <v>24033</v>
      </c>
      <c r="E1210" t="s">
        <v>3409</v>
      </c>
    </row>
    <row r="1211" spans="1:5" x14ac:dyDescent="0.15">
      <c r="A1211" t="s">
        <v>3374</v>
      </c>
      <c r="B1211" s="15" t="s">
        <v>238</v>
      </c>
      <c r="C1211" s="15" t="s">
        <v>23</v>
      </c>
      <c r="D1211" s="15" t="str">
        <f t="shared" si="18"/>
        <v>24035</v>
      </c>
      <c r="E1211" t="s">
        <v>3411</v>
      </c>
    </row>
    <row r="1212" spans="1:5" x14ac:dyDescent="0.15">
      <c r="A1212" t="s">
        <v>3374</v>
      </c>
      <c r="B1212" s="15" t="s">
        <v>238</v>
      </c>
      <c r="C1212" s="15" t="s">
        <v>24</v>
      </c>
      <c r="D1212" s="15" t="str">
        <f t="shared" si="18"/>
        <v>24037</v>
      </c>
      <c r="E1212" t="s">
        <v>3413</v>
      </c>
    </row>
    <row r="1213" spans="1:5" x14ac:dyDescent="0.15">
      <c r="A1213" t="s">
        <v>3374</v>
      </c>
      <c r="B1213" s="15" t="s">
        <v>238</v>
      </c>
      <c r="C1213" s="15" t="s">
        <v>25</v>
      </c>
      <c r="D1213" s="15" t="str">
        <f t="shared" si="18"/>
        <v>24039</v>
      </c>
      <c r="E1213" t="s">
        <v>3367</v>
      </c>
    </row>
    <row r="1214" spans="1:5" x14ac:dyDescent="0.15">
      <c r="A1214" t="s">
        <v>3374</v>
      </c>
      <c r="B1214" s="15" t="s">
        <v>238</v>
      </c>
      <c r="C1214" s="15" t="s">
        <v>26</v>
      </c>
      <c r="D1214" s="15" t="str">
        <f t="shared" si="18"/>
        <v>24041</v>
      </c>
      <c r="E1214" t="s">
        <v>1840</v>
      </c>
    </row>
    <row r="1215" spans="1:5" x14ac:dyDescent="0.15">
      <c r="A1215" t="s">
        <v>3374</v>
      </c>
      <c r="B1215" s="15" t="s">
        <v>238</v>
      </c>
      <c r="C1215" s="15" t="s">
        <v>27</v>
      </c>
      <c r="D1215" s="15" t="str">
        <f t="shared" si="18"/>
        <v>24043</v>
      </c>
      <c r="E1215" t="s">
        <v>680</v>
      </c>
    </row>
    <row r="1216" spans="1:5" x14ac:dyDescent="0.15">
      <c r="A1216" t="s">
        <v>3374</v>
      </c>
      <c r="B1216" s="15" t="s">
        <v>238</v>
      </c>
      <c r="C1216" s="15" t="s">
        <v>28</v>
      </c>
      <c r="D1216" s="15" t="str">
        <f t="shared" si="18"/>
        <v>24045</v>
      </c>
      <c r="E1216" t="s">
        <v>3424</v>
      </c>
    </row>
    <row r="1217" spans="1:5" x14ac:dyDescent="0.15">
      <c r="A1217" t="s">
        <v>3374</v>
      </c>
      <c r="B1217" s="15" t="s">
        <v>238</v>
      </c>
      <c r="C1217" s="15" t="s">
        <v>29</v>
      </c>
      <c r="D1217" s="15" t="str">
        <f t="shared" si="18"/>
        <v>24047</v>
      </c>
      <c r="E1217" t="s">
        <v>3426</v>
      </c>
    </row>
    <row r="1218" spans="1:5" x14ac:dyDescent="0.15">
      <c r="A1218" t="s">
        <v>3374</v>
      </c>
      <c r="B1218" s="15" t="s">
        <v>238</v>
      </c>
      <c r="C1218" s="15" t="s">
        <v>239</v>
      </c>
      <c r="D1218" s="15" t="str">
        <f t="shared" si="18"/>
        <v>24510</v>
      </c>
      <c r="E1218" t="s">
        <v>3428</v>
      </c>
    </row>
    <row r="1219" spans="1:5" x14ac:dyDescent="0.15">
      <c r="A1219" t="s">
        <v>3430</v>
      </c>
      <c r="B1219" s="15" t="s">
        <v>241</v>
      </c>
      <c r="C1219" s="15" t="s">
        <v>6</v>
      </c>
      <c r="D1219" s="15" t="str">
        <f t="shared" ref="D1219:D1282" si="19">B1219&amp;C1219</f>
        <v>25001</v>
      </c>
      <c r="E1219" t="s">
        <v>3431</v>
      </c>
    </row>
    <row r="1220" spans="1:5" x14ac:dyDescent="0.15">
      <c r="A1220" t="s">
        <v>3430</v>
      </c>
      <c r="B1220" s="15" t="s">
        <v>241</v>
      </c>
      <c r="C1220" s="15" t="s">
        <v>7</v>
      </c>
      <c r="D1220" s="15" t="str">
        <f t="shared" si="19"/>
        <v>25003</v>
      </c>
      <c r="E1220" t="s">
        <v>3435</v>
      </c>
    </row>
    <row r="1221" spans="1:5" x14ac:dyDescent="0.15">
      <c r="A1221" t="s">
        <v>3430</v>
      </c>
      <c r="B1221" s="15" t="s">
        <v>241</v>
      </c>
      <c r="C1221" s="15" t="s">
        <v>8</v>
      </c>
      <c r="D1221" s="15" t="str">
        <f t="shared" si="19"/>
        <v>25005</v>
      </c>
      <c r="E1221" t="s">
        <v>3439</v>
      </c>
    </row>
    <row r="1222" spans="1:5" x14ac:dyDescent="0.15">
      <c r="A1222" t="s">
        <v>3430</v>
      </c>
      <c r="B1222" s="15" t="s">
        <v>241</v>
      </c>
      <c r="C1222" s="15" t="s">
        <v>9</v>
      </c>
      <c r="D1222" s="15" t="str">
        <f t="shared" si="19"/>
        <v>25007</v>
      </c>
      <c r="E1222" t="s">
        <v>3443</v>
      </c>
    </row>
    <row r="1223" spans="1:5" x14ac:dyDescent="0.15">
      <c r="A1223" t="s">
        <v>3430</v>
      </c>
      <c r="B1223" s="15" t="s">
        <v>241</v>
      </c>
      <c r="C1223" s="15" t="s">
        <v>10</v>
      </c>
      <c r="D1223" s="15" t="str">
        <f t="shared" si="19"/>
        <v>25009</v>
      </c>
      <c r="E1223" t="s">
        <v>3447</v>
      </c>
    </row>
    <row r="1224" spans="1:5" x14ac:dyDescent="0.15">
      <c r="A1224" t="s">
        <v>3430</v>
      </c>
      <c r="B1224" s="15" t="s">
        <v>241</v>
      </c>
      <c r="C1224" s="15" t="s">
        <v>11</v>
      </c>
      <c r="D1224" s="15" t="str">
        <f t="shared" si="19"/>
        <v>25011</v>
      </c>
      <c r="E1224" t="s">
        <v>586</v>
      </c>
    </row>
    <row r="1225" spans="1:5" x14ac:dyDescent="0.15">
      <c r="A1225" t="s">
        <v>3430</v>
      </c>
      <c r="B1225" s="15" t="s">
        <v>241</v>
      </c>
      <c r="C1225" s="15" t="s">
        <v>12</v>
      </c>
      <c r="D1225" s="15" t="str">
        <f t="shared" si="19"/>
        <v>25013</v>
      </c>
      <c r="E1225" t="s">
        <v>3458</v>
      </c>
    </row>
    <row r="1226" spans="1:5" x14ac:dyDescent="0.15">
      <c r="A1226" t="s">
        <v>3430</v>
      </c>
      <c r="B1226" s="15" t="s">
        <v>241</v>
      </c>
      <c r="C1226" s="15" t="s">
        <v>13</v>
      </c>
      <c r="D1226" s="15" t="str">
        <f t="shared" si="19"/>
        <v>25015</v>
      </c>
      <c r="E1226" t="s">
        <v>3462</v>
      </c>
    </row>
    <row r="1227" spans="1:5" x14ac:dyDescent="0.15">
      <c r="A1227" t="s">
        <v>3430</v>
      </c>
      <c r="B1227" s="15" t="s">
        <v>241</v>
      </c>
      <c r="C1227" s="15" t="s">
        <v>14</v>
      </c>
      <c r="D1227" s="15" t="str">
        <f t="shared" si="19"/>
        <v>25017</v>
      </c>
      <c r="E1227" t="s">
        <v>1317</v>
      </c>
    </row>
    <row r="1228" spans="1:5" x14ac:dyDescent="0.15">
      <c r="A1228" t="s">
        <v>3430</v>
      </c>
      <c r="B1228" s="15" t="s">
        <v>241</v>
      </c>
      <c r="C1228" s="15" t="s">
        <v>15</v>
      </c>
      <c r="D1228" s="15" t="str">
        <f t="shared" si="19"/>
        <v>25019</v>
      </c>
      <c r="E1228" t="s">
        <v>3465</v>
      </c>
    </row>
    <row r="1229" spans="1:5" x14ac:dyDescent="0.15">
      <c r="A1229" t="s">
        <v>3430</v>
      </c>
      <c r="B1229" s="15" t="s">
        <v>241</v>
      </c>
      <c r="C1229" s="15" t="s">
        <v>16</v>
      </c>
      <c r="D1229" s="15" t="str">
        <f t="shared" si="19"/>
        <v>25021</v>
      </c>
      <c r="E1229" t="s">
        <v>3467</v>
      </c>
    </row>
    <row r="1230" spans="1:5" x14ac:dyDescent="0.15">
      <c r="A1230" t="s">
        <v>3430</v>
      </c>
      <c r="B1230" s="15" t="s">
        <v>241</v>
      </c>
      <c r="C1230" s="15" t="s">
        <v>17</v>
      </c>
      <c r="D1230" s="15" t="str">
        <f t="shared" si="19"/>
        <v>25023</v>
      </c>
      <c r="E1230" t="s">
        <v>2666</v>
      </c>
    </row>
    <row r="1231" spans="1:5" x14ac:dyDescent="0.15">
      <c r="A1231" t="s">
        <v>3430</v>
      </c>
      <c r="B1231" s="15" t="s">
        <v>241</v>
      </c>
      <c r="C1231" s="15" t="s">
        <v>18</v>
      </c>
      <c r="D1231" s="15" t="str">
        <f t="shared" si="19"/>
        <v>25025</v>
      </c>
      <c r="E1231" t="s">
        <v>3472</v>
      </c>
    </row>
    <row r="1232" spans="1:5" x14ac:dyDescent="0.15">
      <c r="A1232" t="s">
        <v>3430</v>
      </c>
      <c r="B1232" s="15" t="s">
        <v>241</v>
      </c>
      <c r="C1232" s="15" t="s">
        <v>19</v>
      </c>
      <c r="D1232" s="15" t="str">
        <f t="shared" si="19"/>
        <v>25027</v>
      </c>
      <c r="E1232" t="s">
        <v>3426</v>
      </c>
    </row>
    <row r="1233" spans="1:5" x14ac:dyDescent="0.15">
      <c r="A1233" t="s">
        <v>3475</v>
      </c>
      <c r="B1233" s="15" t="s">
        <v>220</v>
      </c>
      <c r="C1233" s="15" t="s">
        <v>6</v>
      </c>
      <c r="D1233" s="15" t="str">
        <f t="shared" si="19"/>
        <v>26001</v>
      </c>
      <c r="E1233" t="s">
        <v>3476</v>
      </c>
    </row>
    <row r="1234" spans="1:5" x14ac:dyDescent="0.15">
      <c r="A1234" t="s">
        <v>3475</v>
      </c>
      <c r="B1234" s="15" t="s">
        <v>220</v>
      </c>
      <c r="C1234" s="15" t="s">
        <v>7</v>
      </c>
      <c r="D1234" s="15" t="str">
        <f t="shared" si="19"/>
        <v>26003</v>
      </c>
      <c r="E1234" t="s">
        <v>3478</v>
      </c>
    </row>
    <row r="1235" spans="1:5" x14ac:dyDescent="0.15">
      <c r="A1235" t="s">
        <v>3475</v>
      </c>
      <c r="B1235" s="15" t="s">
        <v>220</v>
      </c>
      <c r="C1235" s="15" t="s">
        <v>8</v>
      </c>
      <c r="D1235" s="15" t="str">
        <f t="shared" si="19"/>
        <v>26005</v>
      </c>
      <c r="E1235" t="s">
        <v>3480</v>
      </c>
    </row>
    <row r="1236" spans="1:5" x14ac:dyDescent="0.15">
      <c r="A1236" t="s">
        <v>3475</v>
      </c>
      <c r="B1236" s="15" t="s">
        <v>220</v>
      </c>
      <c r="C1236" s="15" t="s">
        <v>9</v>
      </c>
      <c r="D1236" s="15" t="str">
        <f t="shared" si="19"/>
        <v>26007</v>
      </c>
      <c r="E1236" t="s">
        <v>3486</v>
      </c>
    </row>
    <row r="1237" spans="1:5" x14ac:dyDescent="0.15">
      <c r="A1237" t="s">
        <v>3475</v>
      </c>
      <c r="B1237" s="15" t="s">
        <v>220</v>
      </c>
      <c r="C1237" s="15" t="s">
        <v>10</v>
      </c>
      <c r="D1237" s="15" t="str">
        <f t="shared" si="19"/>
        <v>26009</v>
      </c>
      <c r="E1237" t="s">
        <v>3490</v>
      </c>
    </row>
    <row r="1238" spans="1:5" x14ac:dyDescent="0.15">
      <c r="A1238" t="s">
        <v>3475</v>
      </c>
      <c r="B1238" s="15" t="s">
        <v>220</v>
      </c>
      <c r="C1238" s="15" t="s">
        <v>11</v>
      </c>
      <c r="D1238" s="15" t="str">
        <f t="shared" si="19"/>
        <v>26011</v>
      </c>
      <c r="E1238" t="s">
        <v>3492</v>
      </c>
    </row>
    <row r="1239" spans="1:5" x14ac:dyDescent="0.15">
      <c r="A1239" t="s">
        <v>3475</v>
      </c>
      <c r="B1239" s="15" t="s">
        <v>220</v>
      </c>
      <c r="C1239" s="15" t="s">
        <v>12</v>
      </c>
      <c r="D1239" s="15" t="str">
        <f t="shared" si="19"/>
        <v>26013</v>
      </c>
      <c r="E1239" t="s">
        <v>3494</v>
      </c>
    </row>
    <row r="1240" spans="1:5" x14ac:dyDescent="0.15">
      <c r="A1240" t="s">
        <v>3475</v>
      </c>
      <c r="B1240" s="15" t="s">
        <v>220</v>
      </c>
      <c r="C1240" s="15" t="s">
        <v>13</v>
      </c>
      <c r="D1240" s="15" t="str">
        <f t="shared" si="19"/>
        <v>26015</v>
      </c>
      <c r="E1240" t="s">
        <v>3496</v>
      </c>
    </row>
    <row r="1241" spans="1:5" x14ac:dyDescent="0.15">
      <c r="A1241" t="s">
        <v>3475</v>
      </c>
      <c r="B1241" s="15" t="s">
        <v>220</v>
      </c>
      <c r="C1241" s="15" t="s">
        <v>14</v>
      </c>
      <c r="D1241" s="15" t="str">
        <f t="shared" si="19"/>
        <v>26017</v>
      </c>
      <c r="E1241" t="s">
        <v>1372</v>
      </c>
    </row>
    <row r="1242" spans="1:5" x14ac:dyDescent="0.15">
      <c r="A1242" t="s">
        <v>3475</v>
      </c>
      <c r="B1242" s="15" t="s">
        <v>220</v>
      </c>
      <c r="C1242" s="15" t="s">
        <v>15</v>
      </c>
      <c r="D1242" s="15" t="str">
        <f t="shared" si="19"/>
        <v>26019</v>
      </c>
      <c r="E1242" t="s">
        <v>3505</v>
      </c>
    </row>
    <row r="1243" spans="1:5" x14ac:dyDescent="0.15">
      <c r="A1243" t="s">
        <v>3475</v>
      </c>
      <c r="B1243" s="15" t="s">
        <v>220</v>
      </c>
      <c r="C1243" s="15" t="s">
        <v>16</v>
      </c>
      <c r="D1243" s="15" t="str">
        <f t="shared" si="19"/>
        <v>26021</v>
      </c>
      <c r="E1243" t="s">
        <v>1580</v>
      </c>
    </row>
    <row r="1244" spans="1:5" x14ac:dyDescent="0.15">
      <c r="A1244" t="s">
        <v>3475</v>
      </c>
      <c r="B1244" s="15" t="s">
        <v>220</v>
      </c>
      <c r="C1244" s="15" t="s">
        <v>17</v>
      </c>
      <c r="D1244" s="15" t="str">
        <f t="shared" si="19"/>
        <v>26023</v>
      </c>
      <c r="E1244" t="s">
        <v>3512</v>
      </c>
    </row>
    <row r="1245" spans="1:5" x14ac:dyDescent="0.15">
      <c r="A1245" t="s">
        <v>3475</v>
      </c>
      <c r="B1245" s="15" t="s">
        <v>220</v>
      </c>
      <c r="C1245" s="15" t="s">
        <v>18</v>
      </c>
      <c r="D1245" s="15" t="str">
        <f t="shared" si="19"/>
        <v>26025</v>
      </c>
      <c r="E1245" t="s">
        <v>513</v>
      </c>
    </row>
    <row r="1246" spans="1:5" x14ac:dyDescent="0.15">
      <c r="A1246" t="s">
        <v>3475</v>
      </c>
      <c r="B1246" s="15" t="s">
        <v>220</v>
      </c>
      <c r="C1246" s="15" t="s">
        <v>19</v>
      </c>
      <c r="D1246" s="15" t="str">
        <f t="shared" si="19"/>
        <v>26027</v>
      </c>
      <c r="E1246" t="s">
        <v>2069</v>
      </c>
    </row>
    <row r="1247" spans="1:5" x14ac:dyDescent="0.15">
      <c r="A1247" t="s">
        <v>3475</v>
      </c>
      <c r="B1247" s="15" t="s">
        <v>220</v>
      </c>
      <c r="C1247" s="15" t="s">
        <v>20</v>
      </c>
      <c r="D1247" s="15" t="str">
        <f t="shared" si="19"/>
        <v>26029</v>
      </c>
      <c r="E1247" t="s">
        <v>3522</v>
      </c>
    </row>
    <row r="1248" spans="1:5" x14ac:dyDescent="0.15">
      <c r="A1248" t="s">
        <v>3475</v>
      </c>
      <c r="B1248" s="15" t="s">
        <v>220</v>
      </c>
      <c r="C1248" s="15" t="s">
        <v>21</v>
      </c>
      <c r="D1248" s="15" t="str">
        <f t="shared" si="19"/>
        <v>26031</v>
      </c>
      <c r="E1248" t="s">
        <v>3524</v>
      </c>
    </row>
    <row r="1249" spans="1:5" x14ac:dyDescent="0.15">
      <c r="A1249" t="s">
        <v>3475</v>
      </c>
      <c r="B1249" s="15" t="s">
        <v>220</v>
      </c>
      <c r="C1249" s="15" t="s">
        <v>22</v>
      </c>
      <c r="D1249" s="15" t="str">
        <f t="shared" si="19"/>
        <v>26033</v>
      </c>
      <c r="E1249" t="s">
        <v>3526</v>
      </c>
    </row>
    <row r="1250" spans="1:5" x14ac:dyDescent="0.15">
      <c r="A1250" t="s">
        <v>3475</v>
      </c>
      <c r="B1250" s="15" t="s">
        <v>220</v>
      </c>
      <c r="C1250" s="15" t="s">
        <v>23</v>
      </c>
      <c r="D1250" s="15" t="str">
        <f t="shared" si="19"/>
        <v>26035</v>
      </c>
      <c r="E1250" t="s">
        <v>3530</v>
      </c>
    </row>
    <row r="1251" spans="1:5" x14ac:dyDescent="0.15">
      <c r="A1251" t="s">
        <v>3475</v>
      </c>
      <c r="B1251" s="15" t="s">
        <v>220</v>
      </c>
      <c r="C1251" s="15" t="s">
        <v>24</v>
      </c>
      <c r="D1251" s="15" t="str">
        <f t="shared" si="19"/>
        <v>26037</v>
      </c>
      <c r="E1251" t="s">
        <v>2083</v>
      </c>
    </row>
    <row r="1252" spans="1:5" x14ac:dyDescent="0.15">
      <c r="A1252" t="s">
        <v>3475</v>
      </c>
      <c r="B1252" s="15" t="s">
        <v>220</v>
      </c>
      <c r="C1252" s="15" t="s">
        <v>25</v>
      </c>
      <c r="D1252" s="15" t="str">
        <f t="shared" si="19"/>
        <v>26039</v>
      </c>
      <c r="E1252" t="s">
        <v>795</v>
      </c>
    </row>
    <row r="1253" spans="1:5" x14ac:dyDescent="0.15">
      <c r="A1253" t="s">
        <v>3475</v>
      </c>
      <c r="B1253" s="15" t="s">
        <v>220</v>
      </c>
      <c r="C1253" s="15" t="s">
        <v>26</v>
      </c>
      <c r="D1253" s="15" t="str">
        <f t="shared" si="19"/>
        <v>26041</v>
      </c>
      <c r="E1253" t="s">
        <v>1176</v>
      </c>
    </row>
    <row r="1254" spans="1:5" x14ac:dyDescent="0.15">
      <c r="A1254" t="s">
        <v>3475</v>
      </c>
      <c r="B1254" s="15" t="s">
        <v>220</v>
      </c>
      <c r="C1254" s="15" t="s">
        <v>27</v>
      </c>
      <c r="D1254" s="15" t="str">
        <f t="shared" si="19"/>
        <v>26043</v>
      </c>
      <c r="E1254" t="s">
        <v>2579</v>
      </c>
    </row>
    <row r="1255" spans="1:5" x14ac:dyDescent="0.15">
      <c r="A1255" t="s">
        <v>3475</v>
      </c>
      <c r="B1255" s="15" t="s">
        <v>220</v>
      </c>
      <c r="C1255" s="15" t="s">
        <v>28</v>
      </c>
      <c r="D1255" s="15" t="str">
        <f t="shared" si="19"/>
        <v>26045</v>
      </c>
      <c r="E1255" t="s">
        <v>3544</v>
      </c>
    </row>
    <row r="1256" spans="1:5" x14ac:dyDescent="0.15">
      <c r="A1256" t="s">
        <v>3475</v>
      </c>
      <c r="B1256" s="15" t="s">
        <v>220</v>
      </c>
      <c r="C1256" s="15" t="s">
        <v>29</v>
      </c>
      <c r="D1256" s="15" t="str">
        <f t="shared" si="19"/>
        <v>26047</v>
      </c>
      <c r="E1256" t="s">
        <v>2587</v>
      </c>
    </row>
    <row r="1257" spans="1:5" x14ac:dyDescent="0.15">
      <c r="A1257" t="s">
        <v>3475</v>
      </c>
      <c r="B1257" s="15" t="s">
        <v>220</v>
      </c>
      <c r="C1257" s="15" t="s">
        <v>30</v>
      </c>
      <c r="D1257" s="15" t="str">
        <f t="shared" si="19"/>
        <v>26049</v>
      </c>
      <c r="E1257" t="s">
        <v>3547</v>
      </c>
    </row>
    <row r="1258" spans="1:5" x14ac:dyDescent="0.15">
      <c r="A1258" t="s">
        <v>3475</v>
      </c>
      <c r="B1258" s="15" t="s">
        <v>220</v>
      </c>
      <c r="C1258" s="15" t="s">
        <v>31</v>
      </c>
      <c r="D1258" s="15" t="str">
        <f t="shared" si="19"/>
        <v>26051</v>
      </c>
      <c r="E1258" t="s">
        <v>3552</v>
      </c>
    </row>
    <row r="1259" spans="1:5" x14ac:dyDescent="0.15">
      <c r="A1259" t="s">
        <v>3475</v>
      </c>
      <c r="B1259" s="15" t="s">
        <v>220</v>
      </c>
      <c r="C1259" s="15" t="s">
        <v>32</v>
      </c>
      <c r="D1259" s="15" t="str">
        <f t="shared" si="19"/>
        <v>26053</v>
      </c>
      <c r="E1259" t="s">
        <v>3554</v>
      </c>
    </row>
    <row r="1260" spans="1:5" x14ac:dyDescent="0.15">
      <c r="A1260" t="s">
        <v>3475</v>
      </c>
      <c r="B1260" s="15" t="s">
        <v>220</v>
      </c>
      <c r="C1260" s="15" t="s">
        <v>33</v>
      </c>
      <c r="D1260" s="15" t="str">
        <f t="shared" si="19"/>
        <v>26055</v>
      </c>
      <c r="E1260" t="s">
        <v>3556</v>
      </c>
    </row>
    <row r="1261" spans="1:5" x14ac:dyDescent="0.15">
      <c r="A1261" t="s">
        <v>3475</v>
      </c>
      <c r="B1261" s="15" t="s">
        <v>220</v>
      </c>
      <c r="C1261" s="15" t="s">
        <v>34</v>
      </c>
      <c r="D1261" s="15" t="str">
        <f t="shared" si="19"/>
        <v>26057</v>
      </c>
      <c r="E1261" t="s">
        <v>3558</v>
      </c>
    </row>
    <row r="1262" spans="1:5" x14ac:dyDescent="0.15">
      <c r="A1262" t="s">
        <v>3475</v>
      </c>
      <c r="B1262" s="15" t="s">
        <v>220</v>
      </c>
      <c r="C1262" s="15" t="s">
        <v>35</v>
      </c>
      <c r="D1262" s="15" t="str">
        <f t="shared" si="19"/>
        <v>26059</v>
      </c>
      <c r="E1262" t="s">
        <v>3564</v>
      </c>
    </row>
    <row r="1263" spans="1:5" x14ac:dyDescent="0.15">
      <c r="A1263" t="s">
        <v>3475</v>
      </c>
      <c r="B1263" s="15" t="s">
        <v>220</v>
      </c>
      <c r="C1263" s="15" t="s">
        <v>36</v>
      </c>
      <c r="D1263" s="15" t="str">
        <f t="shared" si="19"/>
        <v>26061</v>
      </c>
      <c r="E1263" t="s">
        <v>3568</v>
      </c>
    </row>
    <row r="1264" spans="1:5" x14ac:dyDescent="0.15">
      <c r="A1264" t="s">
        <v>3475</v>
      </c>
      <c r="B1264" s="15" t="s">
        <v>220</v>
      </c>
      <c r="C1264" s="15" t="s">
        <v>37</v>
      </c>
      <c r="D1264" s="15" t="str">
        <f t="shared" si="19"/>
        <v>26063</v>
      </c>
      <c r="E1264" t="s">
        <v>3572</v>
      </c>
    </row>
    <row r="1265" spans="1:5" x14ac:dyDescent="0.15">
      <c r="A1265" t="s">
        <v>3475</v>
      </c>
      <c r="B1265" s="15" t="s">
        <v>220</v>
      </c>
      <c r="C1265" s="15" t="s">
        <v>38</v>
      </c>
      <c r="D1265" s="15" t="str">
        <f t="shared" si="19"/>
        <v>26065</v>
      </c>
      <c r="E1265" t="s">
        <v>3574</v>
      </c>
    </row>
    <row r="1266" spans="1:5" x14ac:dyDescent="0.15">
      <c r="A1266" t="s">
        <v>3475</v>
      </c>
      <c r="B1266" s="15" t="s">
        <v>220</v>
      </c>
      <c r="C1266" s="15" t="s">
        <v>39</v>
      </c>
      <c r="D1266" s="15" t="str">
        <f t="shared" si="19"/>
        <v>26067</v>
      </c>
      <c r="E1266" t="s">
        <v>3576</v>
      </c>
    </row>
    <row r="1267" spans="1:5" x14ac:dyDescent="0.15">
      <c r="A1267" t="s">
        <v>3475</v>
      </c>
      <c r="B1267" s="15" t="s">
        <v>220</v>
      </c>
      <c r="C1267" s="15" t="s">
        <v>40</v>
      </c>
      <c r="D1267" s="15" t="str">
        <f t="shared" si="19"/>
        <v>26069</v>
      </c>
      <c r="E1267" t="s">
        <v>3580</v>
      </c>
    </row>
    <row r="1268" spans="1:5" x14ac:dyDescent="0.15">
      <c r="A1268" t="s">
        <v>3475</v>
      </c>
      <c r="B1268" s="15" t="s">
        <v>220</v>
      </c>
      <c r="C1268" s="15" t="s">
        <v>41</v>
      </c>
      <c r="D1268" s="15" t="str">
        <f t="shared" si="19"/>
        <v>26071</v>
      </c>
      <c r="E1268" t="s">
        <v>3582</v>
      </c>
    </row>
    <row r="1269" spans="1:5" x14ac:dyDescent="0.15">
      <c r="A1269" t="s">
        <v>3475</v>
      </c>
      <c r="B1269" s="15" t="s">
        <v>220</v>
      </c>
      <c r="C1269" s="15" t="s">
        <v>42</v>
      </c>
      <c r="D1269" s="15" t="str">
        <f t="shared" si="19"/>
        <v>26073</v>
      </c>
      <c r="E1269" t="s">
        <v>3584</v>
      </c>
    </row>
    <row r="1270" spans="1:5" x14ac:dyDescent="0.15">
      <c r="A1270" t="s">
        <v>3475</v>
      </c>
      <c r="B1270" s="15" t="s">
        <v>220</v>
      </c>
      <c r="C1270" s="15" t="s">
        <v>43</v>
      </c>
      <c r="D1270" s="15" t="str">
        <f t="shared" si="19"/>
        <v>26075</v>
      </c>
      <c r="E1270" t="s">
        <v>602</v>
      </c>
    </row>
    <row r="1271" spans="1:5" x14ac:dyDescent="0.15">
      <c r="A1271" t="s">
        <v>3475</v>
      </c>
      <c r="B1271" s="15" t="s">
        <v>220</v>
      </c>
      <c r="C1271" s="15" t="s">
        <v>44</v>
      </c>
      <c r="D1271" s="15" t="str">
        <f t="shared" si="19"/>
        <v>26077</v>
      </c>
      <c r="E1271" t="s">
        <v>3591</v>
      </c>
    </row>
    <row r="1272" spans="1:5" x14ac:dyDescent="0.15">
      <c r="A1272" t="s">
        <v>3475</v>
      </c>
      <c r="B1272" s="15" t="s">
        <v>220</v>
      </c>
      <c r="C1272" s="15" t="s">
        <v>45</v>
      </c>
      <c r="D1272" s="15" t="str">
        <f t="shared" si="19"/>
        <v>26079</v>
      </c>
      <c r="E1272" t="s">
        <v>3595</v>
      </c>
    </row>
    <row r="1273" spans="1:5" x14ac:dyDescent="0.15">
      <c r="A1273" t="s">
        <v>3475</v>
      </c>
      <c r="B1273" s="15" t="s">
        <v>220</v>
      </c>
      <c r="C1273" s="15" t="s">
        <v>46</v>
      </c>
      <c r="D1273" s="15" t="str">
        <f t="shared" si="19"/>
        <v>26081</v>
      </c>
      <c r="E1273" t="s">
        <v>1336</v>
      </c>
    </row>
    <row r="1274" spans="1:5" x14ac:dyDescent="0.15">
      <c r="A1274" t="s">
        <v>3475</v>
      </c>
      <c r="B1274" s="15" t="s">
        <v>220</v>
      </c>
      <c r="C1274" s="15" t="s">
        <v>47</v>
      </c>
      <c r="D1274" s="15" t="str">
        <f t="shared" si="19"/>
        <v>26083</v>
      </c>
      <c r="E1274" t="s">
        <v>3598</v>
      </c>
    </row>
    <row r="1275" spans="1:5" x14ac:dyDescent="0.15">
      <c r="A1275" t="s">
        <v>3475</v>
      </c>
      <c r="B1275" s="15" t="s">
        <v>220</v>
      </c>
      <c r="C1275" s="15" t="s">
        <v>48</v>
      </c>
      <c r="D1275" s="15" t="str">
        <f t="shared" si="19"/>
        <v>26085</v>
      </c>
      <c r="E1275" t="s">
        <v>993</v>
      </c>
    </row>
    <row r="1276" spans="1:5" x14ac:dyDescent="0.15">
      <c r="A1276" t="s">
        <v>3475</v>
      </c>
      <c r="B1276" s="15" t="s">
        <v>220</v>
      </c>
      <c r="C1276" s="15" t="s">
        <v>49</v>
      </c>
      <c r="D1276" s="15" t="str">
        <f t="shared" si="19"/>
        <v>26087</v>
      </c>
      <c r="E1276" t="s">
        <v>3601</v>
      </c>
    </row>
    <row r="1277" spans="1:5" x14ac:dyDescent="0.15">
      <c r="A1277" t="s">
        <v>3475</v>
      </c>
      <c r="B1277" s="15" t="s">
        <v>220</v>
      </c>
      <c r="C1277" s="15" t="s">
        <v>50</v>
      </c>
      <c r="D1277" s="15" t="str">
        <f t="shared" si="19"/>
        <v>26089</v>
      </c>
      <c r="E1277" t="s">
        <v>3607</v>
      </c>
    </row>
    <row r="1278" spans="1:5" x14ac:dyDescent="0.15">
      <c r="A1278" t="s">
        <v>3475</v>
      </c>
      <c r="B1278" s="15" t="s">
        <v>220</v>
      </c>
      <c r="C1278" s="15" t="s">
        <v>51</v>
      </c>
      <c r="D1278" s="15" t="str">
        <f t="shared" si="19"/>
        <v>26091</v>
      </c>
      <c r="E1278" t="s">
        <v>3609</v>
      </c>
    </row>
    <row r="1279" spans="1:5" x14ac:dyDescent="0.15">
      <c r="A1279" t="s">
        <v>3475</v>
      </c>
      <c r="B1279" s="15" t="s">
        <v>220</v>
      </c>
      <c r="C1279" s="15" t="s">
        <v>52</v>
      </c>
      <c r="D1279" s="15" t="str">
        <f t="shared" si="19"/>
        <v>26093</v>
      </c>
      <c r="E1279" t="s">
        <v>2178</v>
      </c>
    </row>
    <row r="1280" spans="1:5" x14ac:dyDescent="0.15">
      <c r="A1280" t="s">
        <v>3475</v>
      </c>
      <c r="B1280" s="15" t="s">
        <v>220</v>
      </c>
      <c r="C1280" s="15" t="s">
        <v>53</v>
      </c>
      <c r="D1280" s="15" t="str">
        <f t="shared" si="19"/>
        <v>26095</v>
      </c>
      <c r="E1280" t="s">
        <v>3614</v>
      </c>
    </row>
    <row r="1281" spans="1:5" x14ac:dyDescent="0.15">
      <c r="A1281" t="s">
        <v>3475</v>
      </c>
      <c r="B1281" s="15" t="s">
        <v>220</v>
      </c>
      <c r="C1281" s="15" t="s">
        <v>54</v>
      </c>
      <c r="D1281" s="15" t="str">
        <f t="shared" si="19"/>
        <v>26097</v>
      </c>
      <c r="E1281" t="s">
        <v>3616</v>
      </c>
    </row>
    <row r="1282" spans="1:5" x14ac:dyDescent="0.15">
      <c r="A1282" t="s">
        <v>3475</v>
      </c>
      <c r="B1282" s="15" t="s">
        <v>220</v>
      </c>
      <c r="C1282" s="15" t="s">
        <v>55</v>
      </c>
      <c r="D1282" s="15" t="str">
        <f t="shared" si="19"/>
        <v>26099</v>
      </c>
      <c r="E1282" t="s">
        <v>3618</v>
      </c>
    </row>
    <row r="1283" spans="1:5" x14ac:dyDescent="0.15">
      <c r="A1283" t="s">
        <v>3475</v>
      </c>
      <c r="B1283" s="15" t="s">
        <v>220</v>
      </c>
      <c r="C1283" s="15" t="s">
        <v>56</v>
      </c>
      <c r="D1283" s="15" t="str">
        <f t="shared" ref="D1283:D1346" si="20">B1283&amp;C1283</f>
        <v>26101</v>
      </c>
      <c r="E1283" t="s">
        <v>3620</v>
      </c>
    </row>
    <row r="1284" spans="1:5" x14ac:dyDescent="0.15">
      <c r="A1284" t="s">
        <v>3475</v>
      </c>
      <c r="B1284" s="15" t="s">
        <v>220</v>
      </c>
      <c r="C1284" s="15" t="s">
        <v>57</v>
      </c>
      <c r="D1284" s="15" t="str">
        <f t="shared" si="20"/>
        <v>26103</v>
      </c>
      <c r="E1284" t="s">
        <v>3622</v>
      </c>
    </row>
    <row r="1285" spans="1:5" x14ac:dyDescent="0.15">
      <c r="A1285" t="s">
        <v>3475</v>
      </c>
      <c r="B1285" s="15" t="s">
        <v>220</v>
      </c>
      <c r="C1285" s="15" t="s">
        <v>58</v>
      </c>
      <c r="D1285" s="15" t="str">
        <f t="shared" si="20"/>
        <v>26105</v>
      </c>
      <c r="E1285" t="s">
        <v>2205</v>
      </c>
    </row>
    <row r="1286" spans="1:5" x14ac:dyDescent="0.15">
      <c r="A1286" t="s">
        <v>3475</v>
      </c>
      <c r="B1286" s="15" t="s">
        <v>220</v>
      </c>
      <c r="C1286" s="15" t="s">
        <v>59</v>
      </c>
      <c r="D1286" s="15" t="str">
        <f t="shared" si="20"/>
        <v>26107</v>
      </c>
      <c r="E1286" t="s">
        <v>3629</v>
      </c>
    </row>
    <row r="1287" spans="1:5" x14ac:dyDescent="0.15">
      <c r="A1287" t="s">
        <v>3475</v>
      </c>
      <c r="B1287" s="15" t="s">
        <v>220</v>
      </c>
      <c r="C1287" s="15" t="s">
        <v>60</v>
      </c>
      <c r="D1287" s="15" t="str">
        <f t="shared" si="20"/>
        <v>26109</v>
      </c>
      <c r="E1287" t="s">
        <v>3633</v>
      </c>
    </row>
    <row r="1288" spans="1:5" x14ac:dyDescent="0.15">
      <c r="A1288" t="s">
        <v>3475</v>
      </c>
      <c r="B1288" s="15" t="s">
        <v>220</v>
      </c>
      <c r="C1288" s="15" t="s">
        <v>61</v>
      </c>
      <c r="D1288" s="15" t="str">
        <f t="shared" si="20"/>
        <v>26111</v>
      </c>
      <c r="E1288" t="s">
        <v>3637</v>
      </c>
    </row>
    <row r="1289" spans="1:5" x14ac:dyDescent="0.15">
      <c r="A1289" t="s">
        <v>3475</v>
      </c>
      <c r="B1289" s="15" t="s">
        <v>220</v>
      </c>
      <c r="C1289" s="15" t="s">
        <v>62</v>
      </c>
      <c r="D1289" s="15" t="str">
        <f t="shared" si="20"/>
        <v>26113</v>
      </c>
      <c r="E1289" t="s">
        <v>3641</v>
      </c>
    </row>
    <row r="1290" spans="1:5" x14ac:dyDescent="0.15">
      <c r="A1290" t="s">
        <v>3475</v>
      </c>
      <c r="B1290" s="15" t="s">
        <v>220</v>
      </c>
      <c r="C1290" s="15" t="s">
        <v>63</v>
      </c>
      <c r="D1290" s="15" t="str">
        <f t="shared" si="20"/>
        <v>26115</v>
      </c>
      <c r="E1290" t="s">
        <v>644</v>
      </c>
    </row>
    <row r="1291" spans="1:5" x14ac:dyDescent="0.15">
      <c r="A1291" t="s">
        <v>3475</v>
      </c>
      <c r="B1291" s="15" t="s">
        <v>220</v>
      </c>
      <c r="C1291" s="15" t="s">
        <v>64</v>
      </c>
      <c r="D1291" s="15" t="str">
        <f t="shared" si="20"/>
        <v>26117</v>
      </c>
      <c r="E1291" t="s">
        <v>3648</v>
      </c>
    </row>
    <row r="1292" spans="1:5" x14ac:dyDescent="0.15">
      <c r="A1292" t="s">
        <v>3475</v>
      </c>
      <c r="B1292" s="15" t="s">
        <v>220</v>
      </c>
      <c r="C1292" s="15" t="s">
        <v>65</v>
      </c>
      <c r="D1292" s="15" t="str">
        <f t="shared" si="20"/>
        <v>26119</v>
      </c>
      <c r="E1292" t="s">
        <v>3650</v>
      </c>
    </row>
    <row r="1293" spans="1:5" x14ac:dyDescent="0.15">
      <c r="A1293" t="s">
        <v>3475</v>
      </c>
      <c r="B1293" s="15" t="s">
        <v>220</v>
      </c>
      <c r="C1293" s="15" t="s">
        <v>66</v>
      </c>
      <c r="D1293" s="15" t="str">
        <f t="shared" si="20"/>
        <v>26121</v>
      </c>
      <c r="E1293" t="s">
        <v>3652</v>
      </c>
    </row>
    <row r="1294" spans="1:5" x14ac:dyDescent="0.15">
      <c r="A1294" t="s">
        <v>3475</v>
      </c>
      <c r="B1294" s="15" t="s">
        <v>220</v>
      </c>
      <c r="C1294" s="15" t="s">
        <v>67</v>
      </c>
      <c r="D1294" s="15" t="str">
        <f t="shared" si="20"/>
        <v>26123</v>
      </c>
      <c r="E1294" t="s">
        <v>3656</v>
      </c>
    </row>
    <row r="1295" spans="1:5" x14ac:dyDescent="0.15">
      <c r="A1295" t="s">
        <v>3475</v>
      </c>
      <c r="B1295" s="15" t="s">
        <v>220</v>
      </c>
      <c r="C1295" s="15" t="s">
        <v>68</v>
      </c>
      <c r="D1295" s="15" t="str">
        <f t="shared" si="20"/>
        <v>26125</v>
      </c>
      <c r="E1295" t="s">
        <v>3658</v>
      </c>
    </row>
    <row r="1296" spans="1:5" x14ac:dyDescent="0.15">
      <c r="A1296" t="s">
        <v>3475</v>
      </c>
      <c r="B1296" s="15" t="s">
        <v>220</v>
      </c>
      <c r="C1296" s="15" t="s">
        <v>69</v>
      </c>
      <c r="D1296" s="15" t="str">
        <f t="shared" si="20"/>
        <v>26127</v>
      </c>
      <c r="E1296" t="s">
        <v>3660</v>
      </c>
    </row>
    <row r="1297" spans="1:5" x14ac:dyDescent="0.15">
      <c r="A1297" t="s">
        <v>3475</v>
      </c>
      <c r="B1297" s="15" t="s">
        <v>220</v>
      </c>
      <c r="C1297" s="15" t="s">
        <v>71</v>
      </c>
      <c r="D1297" s="15" t="str">
        <f t="shared" si="20"/>
        <v>26129</v>
      </c>
      <c r="E1297" t="s">
        <v>3662</v>
      </c>
    </row>
    <row r="1298" spans="1:5" x14ac:dyDescent="0.15">
      <c r="A1298" t="s">
        <v>3475</v>
      </c>
      <c r="B1298" s="15" t="s">
        <v>220</v>
      </c>
      <c r="C1298" s="15" t="s">
        <v>72</v>
      </c>
      <c r="D1298" s="15" t="str">
        <f t="shared" si="20"/>
        <v>26131</v>
      </c>
      <c r="E1298" t="s">
        <v>3664</v>
      </c>
    </row>
    <row r="1299" spans="1:5" x14ac:dyDescent="0.15">
      <c r="A1299" t="s">
        <v>3475</v>
      </c>
      <c r="B1299" s="15" t="s">
        <v>220</v>
      </c>
      <c r="C1299" s="15" t="s">
        <v>73</v>
      </c>
      <c r="D1299" s="15" t="str">
        <f t="shared" si="20"/>
        <v>26133</v>
      </c>
      <c r="E1299" t="s">
        <v>1512</v>
      </c>
    </row>
    <row r="1300" spans="1:5" x14ac:dyDescent="0.15">
      <c r="A1300" t="s">
        <v>3475</v>
      </c>
      <c r="B1300" s="15" t="s">
        <v>220</v>
      </c>
      <c r="C1300" s="15" t="s">
        <v>114</v>
      </c>
      <c r="D1300" s="15" t="str">
        <f t="shared" si="20"/>
        <v>26135</v>
      </c>
      <c r="E1300" t="s">
        <v>3667</v>
      </c>
    </row>
    <row r="1301" spans="1:5" x14ac:dyDescent="0.15">
      <c r="A1301" t="s">
        <v>3475</v>
      </c>
      <c r="B1301" s="15" t="s">
        <v>220</v>
      </c>
      <c r="C1301" s="15" t="s">
        <v>115</v>
      </c>
      <c r="D1301" s="15" t="str">
        <f t="shared" si="20"/>
        <v>26137</v>
      </c>
      <c r="E1301" t="s">
        <v>3669</v>
      </c>
    </row>
    <row r="1302" spans="1:5" x14ac:dyDescent="0.15">
      <c r="A1302" t="s">
        <v>3475</v>
      </c>
      <c r="B1302" s="15" t="s">
        <v>220</v>
      </c>
      <c r="C1302" s="15" t="s">
        <v>116</v>
      </c>
      <c r="D1302" s="15" t="str">
        <f t="shared" si="20"/>
        <v>26139</v>
      </c>
      <c r="E1302" t="s">
        <v>2867</v>
      </c>
    </row>
    <row r="1303" spans="1:5" x14ac:dyDescent="0.15">
      <c r="A1303" t="s">
        <v>3475</v>
      </c>
      <c r="B1303" s="15" t="s">
        <v>220</v>
      </c>
      <c r="C1303" s="15" t="s">
        <v>117</v>
      </c>
      <c r="D1303" s="15" t="str">
        <f t="shared" si="20"/>
        <v>26141</v>
      </c>
      <c r="E1303" t="s">
        <v>3672</v>
      </c>
    </row>
    <row r="1304" spans="1:5" x14ac:dyDescent="0.15">
      <c r="A1304" t="s">
        <v>3475</v>
      </c>
      <c r="B1304" s="15" t="s">
        <v>220</v>
      </c>
      <c r="C1304" s="15" t="s">
        <v>118</v>
      </c>
      <c r="D1304" s="15" t="str">
        <f t="shared" si="20"/>
        <v>26143</v>
      </c>
      <c r="E1304" t="s">
        <v>3674</v>
      </c>
    </row>
    <row r="1305" spans="1:5" x14ac:dyDescent="0.15">
      <c r="A1305" t="s">
        <v>3475</v>
      </c>
      <c r="B1305" s="15" t="s">
        <v>220</v>
      </c>
      <c r="C1305" s="15" t="s">
        <v>119</v>
      </c>
      <c r="D1305" s="15" t="str">
        <f t="shared" si="20"/>
        <v>26145</v>
      </c>
      <c r="E1305" t="s">
        <v>3676</v>
      </c>
    </row>
    <row r="1306" spans="1:5" x14ac:dyDescent="0.15">
      <c r="A1306" t="s">
        <v>3475</v>
      </c>
      <c r="B1306" s="15" t="s">
        <v>220</v>
      </c>
      <c r="C1306" s="15" t="s">
        <v>120</v>
      </c>
      <c r="D1306" s="15" t="str">
        <f t="shared" si="20"/>
        <v>26147</v>
      </c>
      <c r="E1306" t="s">
        <v>664</v>
      </c>
    </row>
    <row r="1307" spans="1:5" x14ac:dyDescent="0.15">
      <c r="A1307" t="s">
        <v>3475</v>
      </c>
      <c r="B1307" s="15" t="s">
        <v>220</v>
      </c>
      <c r="C1307" s="15" t="s">
        <v>121</v>
      </c>
      <c r="D1307" s="15" t="str">
        <f t="shared" si="20"/>
        <v>26149</v>
      </c>
      <c r="E1307" t="s">
        <v>2468</v>
      </c>
    </row>
    <row r="1308" spans="1:5" x14ac:dyDescent="0.15">
      <c r="A1308" t="s">
        <v>3475</v>
      </c>
      <c r="B1308" s="15" t="s">
        <v>220</v>
      </c>
      <c r="C1308" s="15" t="s">
        <v>138</v>
      </c>
      <c r="D1308" s="15" t="str">
        <f t="shared" si="20"/>
        <v>26151</v>
      </c>
      <c r="E1308" t="s">
        <v>3684</v>
      </c>
    </row>
    <row r="1309" spans="1:5" x14ac:dyDescent="0.15">
      <c r="A1309" t="s">
        <v>3475</v>
      </c>
      <c r="B1309" s="15" t="s">
        <v>220</v>
      </c>
      <c r="C1309" s="15" t="s">
        <v>96</v>
      </c>
      <c r="D1309" s="15" t="str">
        <f t="shared" si="20"/>
        <v>26153</v>
      </c>
      <c r="E1309" t="s">
        <v>3686</v>
      </c>
    </row>
    <row r="1310" spans="1:5" x14ac:dyDescent="0.15">
      <c r="A1310" t="s">
        <v>3475</v>
      </c>
      <c r="B1310" s="15" t="s">
        <v>220</v>
      </c>
      <c r="C1310" s="15" t="s">
        <v>97</v>
      </c>
      <c r="D1310" s="15" t="str">
        <f t="shared" si="20"/>
        <v>26155</v>
      </c>
      <c r="E1310" t="s">
        <v>3688</v>
      </c>
    </row>
    <row r="1311" spans="1:5" x14ac:dyDescent="0.15">
      <c r="A1311" t="s">
        <v>3475</v>
      </c>
      <c r="B1311" s="15" t="s">
        <v>220</v>
      </c>
      <c r="C1311" s="15" t="s">
        <v>98</v>
      </c>
      <c r="D1311" s="15" t="str">
        <f t="shared" si="20"/>
        <v>26157</v>
      </c>
      <c r="E1311" t="s">
        <v>3692</v>
      </c>
    </row>
    <row r="1312" spans="1:5" x14ac:dyDescent="0.15">
      <c r="A1312" t="s">
        <v>3475</v>
      </c>
      <c r="B1312" s="15" t="s">
        <v>220</v>
      </c>
      <c r="C1312" s="15" t="s">
        <v>99</v>
      </c>
      <c r="D1312" s="15" t="str">
        <f t="shared" si="20"/>
        <v>26159</v>
      </c>
      <c r="E1312" t="s">
        <v>921</v>
      </c>
    </row>
    <row r="1313" spans="1:5" x14ac:dyDescent="0.15">
      <c r="A1313" t="s">
        <v>3475</v>
      </c>
      <c r="B1313" s="15" t="s">
        <v>220</v>
      </c>
      <c r="C1313" s="15" t="s">
        <v>100</v>
      </c>
      <c r="D1313" s="15" t="str">
        <f t="shared" si="20"/>
        <v>26161</v>
      </c>
      <c r="E1313" t="s">
        <v>3695</v>
      </c>
    </row>
    <row r="1314" spans="1:5" x14ac:dyDescent="0.15">
      <c r="A1314" t="s">
        <v>3475</v>
      </c>
      <c r="B1314" s="15" t="s">
        <v>220</v>
      </c>
      <c r="C1314" s="15" t="s">
        <v>101</v>
      </c>
      <c r="D1314" s="15" t="str">
        <f t="shared" si="20"/>
        <v>26163</v>
      </c>
      <c r="E1314" t="s">
        <v>1885</v>
      </c>
    </row>
    <row r="1315" spans="1:5" x14ac:dyDescent="0.15">
      <c r="A1315" t="s">
        <v>3475</v>
      </c>
      <c r="B1315" s="15" t="s">
        <v>220</v>
      </c>
      <c r="C1315" s="15" t="s">
        <v>102</v>
      </c>
      <c r="D1315" s="15" t="str">
        <f t="shared" si="20"/>
        <v>26165</v>
      </c>
      <c r="E1315" t="s">
        <v>3702</v>
      </c>
    </row>
    <row r="1316" spans="1:5" x14ac:dyDescent="0.15">
      <c r="A1316" t="s">
        <v>3704</v>
      </c>
      <c r="B1316" s="15" t="s">
        <v>244</v>
      </c>
      <c r="C1316" s="15" t="s">
        <v>6</v>
      </c>
      <c r="D1316" s="15" t="str">
        <f t="shared" si="20"/>
        <v>27001</v>
      </c>
      <c r="E1316" t="s">
        <v>3705</v>
      </c>
    </row>
    <row r="1317" spans="1:5" x14ac:dyDescent="0.15">
      <c r="A1317" t="s">
        <v>3704</v>
      </c>
      <c r="B1317" s="15" t="s">
        <v>244</v>
      </c>
      <c r="C1317" s="15" t="s">
        <v>7</v>
      </c>
      <c r="D1317" s="15" t="str">
        <f t="shared" si="20"/>
        <v>27003</v>
      </c>
      <c r="E1317" t="s">
        <v>3707</v>
      </c>
    </row>
    <row r="1318" spans="1:5" x14ac:dyDescent="0.15">
      <c r="A1318" t="s">
        <v>3704</v>
      </c>
      <c r="B1318" s="15" t="s">
        <v>244</v>
      </c>
      <c r="C1318" s="15" t="s">
        <v>8</v>
      </c>
      <c r="D1318" s="15" t="str">
        <f t="shared" si="20"/>
        <v>27005</v>
      </c>
      <c r="E1318" t="s">
        <v>3713</v>
      </c>
    </row>
    <row r="1319" spans="1:5" x14ac:dyDescent="0.15">
      <c r="A1319" t="s">
        <v>3704</v>
      </c>
      <c r="B1319" s="15" t="s">
        <v>244</v>
      </c>
      <c r="C1319" s="15" t="s">
        <v>9</v>
      </c>
      <c r="D1319" s="15" t="str">
        <f t="shared" si="20"/>
        <v>27007</v>
      </c>
      <c r="E1319" t="s">
        <v>3715</v>
      </c>
    </row>
    <row r="1320" spans="1:5" x14ac:dyDescent="0.15">
      <c r="A1320" t="s">
        <v>3704</v>
      </c>
      <c r="B1320" s="15" t="s">
        <v>244</v>
      </c>
      <c r="C1320" s="15" t="s">
        <v>10</v>
      </c>
      <c r="D1320" s="15" t="str">
        <f t="shared" si="20"/>
        <v>27009</v>
      </c>
      <c r="E1320" t="s">
        <v>754</v>
      </c>
    </row>
    <row r="1321" spans="1:5" x14ac:dyDescent="0.15">
      <c r="A1321" t="s">
        <v>3704</v>
      </c>
      <c r="B1321" s="15" t="s">
        <v>244</v>
      </c>
      <c r="C1321" s="15" t="s">
        <v>11</v>
      </c>
      <c r="D1321" s="15" t="str">
        <f t="shared" si="20"/>
        <v>27011</v>
      </c>
      <c r="E1321" t="s">
        <v>3722</v>
      </c>
    </row>
    <row r="1322" spans="1:5" x14ac:dyDescent="0.15">
      <c r="A1322" t="s">
        <v>3704</v>
      </c>
      <c r="B1322" s="15" t="s">
        <v>244</v>
      </c>
      <c r="C1322" s="15" t="s">
        <v>12</v>
      </c>
      <c r="D1322" s="15" t="str">
        <f t="shared" si="20"/>
        <v>27013</v>
      </c>
      <c r="E1322" t="s">
        <v>3724</v>
      </c>
    </row>
    <row r="1323" spans="1:5" x14ac:dyDescent="0.15">
      <c r="A1323" t="s">
        <v>3704</v>
      </c>
      <c r="B1323" s="15" t="s">
        <v>244</v>
      </c>
      <c r="C1323" s="15" t="s">
        <v>13</v>
      </c>
      <c r="D1323" s="15" t="str">
        <f t="shared" si="20"/>
        <v>27015</v>
      </c>
      <c r="E1323" t="s">
        <v>2059</v>
      </c>
    </row>
    <row r="1324" spans="1:5" x14ac:dyDescent="0.15">
      <c r="A1324" t="s">
        <v>3704</v>
      </c>
      <c r="B1324" s="15" t="s">
        <v>244</v>
      </c>
      <c r="C1324" s="15" t="s">
        <v>14</v>
      </c>
      <c r="D1324" s="15" t="str">
        <f t="shared" si="20"/>
        <v>27017</v>
      </c>
      <c r="E1324" t="s">
        <v>3732</v>
      </c>
    </row>
    <row r="1325" spans="1:5" x14ac:dyDescent="0.15">
      <c r="A1325" t="s">
        <v>3704</v>
      </c>
      <c r="B1325" s="15" t="s">
        <v>244</v>
      </c>
      <c r="C1325" s="15" t="s">
        <v>15</v>
      </c>
      <c r="D1325" s="15" t="str">
        <f t="shared" si="20"/>
        <v>27019</v>
      </c>
      <c r="E1325" t="s">
        <v>3736</v>
      </c>
    </row>
    <row r="1326" spans="1:5" x14ac:dyDescent="0.15">
      <c r="A1326" t="s">
        <v>3704</v>
      </c>
      <c r="B1326" s="15" t="s">
        <v>244</v>
      </c>
      <c r="C1326" s="15" t="s">
        <v>16</v>
      </c>
      <c r="D1326" s="15" t="str">
        <f t="shared" si="20"/>
        <v>27021</v>
      </c>
      <c r="E1326" t="s">
        <v>2069</v>
      </c>
    </row>
    <row r="1327" spans="1:5" x14ac:dyDescent="0.15">
      <c r="A1327" t="s">
        <v>3704</v>
      </c>
      <c r="B1327" s="15" t="s">
        <v>244</v>
      </c>
      <c r="C1327" s="15" t="s">
        <v>17</v>
      </c>
      <c r="D1327" s="15" t="str">
        <f t="shared" si="20"/>
        <v>27023</v>
      </c>
      <c r="E1327" t="s">
        <v>3526</v>
      </c>
    </row>
    <row r="1328" spans="1:5" x14ac:dyDescent="0.15">
      <c r="A1328" t="s">
        <v>3704</v>
      </c>
      <c r="B1328" s="15" t="s">
        <v>244</v>
      </c>
      <c r="C1328" s="15" t="s">
        <v>18</v>
      </c>
      <c r="D1328" s="15" t="str">
        <f t="shared" si="20"/>
        <v>27025</v>
      </c>
      <c r="E1328" t="s">
        <v>3742</v>
      </c>
    </row>
    <row r="1329" spans="1:5" x14ac:dyDescent="0.15">
      <c r="A1329" t="s">
        <v>3704</v>
      </c>
      <c r="B1329" s="15" t="s">
        <v>244</v>
      </c>
      <c r="C1329" s="15" t="s">
        <v>19</v>
      </c>
      <c r="D1329" s="15" t="str">
        <f t="shared" si="20"/>
        <v>27027</v>
      </c>
      <c r="E1329" t="s">
        <v>531</v>
      </c>
    </row>
    <row r="1330" spans="1:5" x14ac:dyDescent="0.15">
      <c r="A1330" t="s">
        <v>3704</v>
      </c>
      <c r="B1330" s="15" t="s">
        <v>244</v>
      </c>
      <c r="C1330" s="15" t="s">
        <v>20</v>
      </c>
      <c r="D1330" s="15" t="str">
        <f t="shared" si="20"/>
        <v>27029</v>
      </c>
      <c r="E1330" t="s">
        <v>1969</v>
      </c>
    </row>
    <row r="1331" spans="1:5" x14ac:dyDescent="0.15">
      <c r="A1331" t="s">
        <v>3704</v>
      </c>
      <c r="B1331" s="15" t="s">
        <v>244</v>
      </c>
      <c r="C1331" s="15" t="s">
        <v>21</v>
      </c>
      <c r="D1331" s="15" t="str">
        <f t="shared" si="20"/>
        <v>27031</v>
      </c>
      <c r="E1331" t="s">
        <v>1656</v>
      </c>
    </row>
    <row r="1332" spans="1:5" x14ac:dyDescent="0.15">
      <c r="A1332" t="s">
        <v>3704</v>
      </c>
      <c r="B1332" s="15" t="s">
        <v>244</v>
      </c>
      <c r="C1332" s="15" t="s">
        <v>22</v>
      </c>
      <c r="D1332" s="15" t="str">
        <f t="shared" si="20"/>
        <v>27033</v>
      </c>
      <c r="E1332" t="s">
        <v>3751</v>
      </c>
    </row>
    <row r="1333" spans="1:5" x14ac:dyDescent="0.15">
      <c r="A1333" t="s">
        <v>3704</v>
      </c>
      <c r="B1333" s="15" t="s">
        <v>244</v>
      </c>
      <c r="C1333" s="15" t="s">
        <v>23</v>
      </c>
      <c r="D1333" s="15" t="str">
        <f t="shared" si="20"/>
        <v>27035</v>
      </c>
      <c r="E1333" t="s">
        <v>3753</v>
      </c>
    </row>
    <row r="1334" spans="1:5" x14ac:dyDescent="0.15">
      <c r="A1334" t="s">
        <v>3704</v>
      </c>
      <c r="B1334" s="15" t="s">
        <v>244</v>
      </c>
      <c r="C1334" s="15" t="s">
        <v>24</v>
      </c>
      <c r="D1334" s="15" t="str">
        <f t="shared" si="20"/>
        <v>27037</v>
      </c>
      <c r="E1334" t="s">
        <v>3755</v>
      </c>
    </row>
    <row r="1335" spans="1:5" x14ac:dyDescent="0.15">
      <c r="A1335" t="s">
        <v>3704</v>
      </c>
      <c r="B1335" s="15" t="s">
        <v>244</v>
      </c>
      <c r="C1335" s="15" t="s">
        <v>25</v>
      </c>
      <c r="D1335" s="15" t="str">
        <f t="shared" si="20"/>
        <v>27039</v>
      </c>
      <c r="E1335" t="s">
        <v>1674</v>
      </c>
    </row>
    <row r="1336" spans="1:5" x14ac:dyDescent="0.15">
      <c r="A1336" t="s">
        <v>3704</v>
      </c>
      <c r="B1336" s="15" t="s">
        <v>244</v>
      </c>
      <c r="C1336" s="15" t="s">
        <v>26</v>
      </c>
      <c r="D1336" s="15" t="str">
        <f t="shared" si="20"/>
        <v>27041</v>
      </c>
      <c r="E1336" t="s">
        <v>1182</v>
      </c>
    </row>
    <row r="1337" spans="1:5" x14ac:dyDescent="0.15">
      <c r="A1337" t="s">
        <v>3704</v>
      </c>
      <c r="B1337" s="15" t="s">
        <v>244</v>
      </c>
      <c r="C1337" s="15" t="s">
        <v>27</v>
      </c>
      <c r="D1337" s="15" t="str">
        <f t="shared" si="20"/>
        <v>27043</v>
      </c>
      <c r="E1337" t="s">
        <v>3765</v>
      </c>
    </row>
    <row r="1338" spans="1:5" x14ac:dyDescent="0.15">
      <c r="A1338" t="s">
        <v>3704</v>
      </c>
      <c r="B1338" s="15" t="s">
        <v>244</v>
      </c>
      <c r="C1338" s="15" t="s">
        <v>28</v>
      </c>
      <c r="D1338" s="15" t="str">
        <f t="shared" si="20"/>
        <v>27045</v>
      </c>
      <c r="E1338" t="s">
        <v>3767</v>
      </c>
    </row>
    <row r="1339" spans="1:5" x14ac:dyDescent="0.15">
      <c r="A1339" t="s">
        <v>3704</v>
      </c>
      <c r="B1339" s="15" t="s">
        <v>244</v>
      </c>
      <c r="C1339" s="15" t="s">
        <v>29</v>
      </c>
      <c r="D1339" s="15" t="str">
        <f t="shared" si="20"/>
        <v>27047</v>
      </c>
      <c r="E1339" t="s">
        <v>3769</v>
      </c>
    </row>
    <row r="1340" spans="1:5" x14ac:dyDescent="0.15">
      <c r="A1340" t="s">
        <v>3704</v>
      </c>
      <c r="B1340" s="15" t="s">
        <v>244</v>
      </c>
      <c r="C1340" s="15" t="s">
        <v>30</v>
      </c>
      <c r="D1340" s="15" t="str">
        <f t="shared" si="20"/>
        <v>27049</v>
      </c>
      <c r="E1340" t="s">
        <v>3773</v>
      </c>
    </row>
    <row r="1341" spans="1:5" x14ac:dyDescent="0.15">
      <c r="A1341" t="s">
        <v>3704</v>
      </c>
      <c r="B1341" s="15" t="s">
        <v>244</v>
      </c>
      <c r="C1341" s="15" t="s">
        <v>31</v>
      </c>
      <c r="D1341" s="15" t="str">
        <f t="shared" si="20"/>
        <v>27051</v>
      </c>
      <c r="E1341" t="s">
        <v>825</v>
      </c>
    </row>
    <row r="1342" spans="1:5" x14ac:dyDescent="0.15">
      <c r="A1342" t="s">
        <v>3704</v>
      </c>
      <c r="B1342" s="15" t="s">
        <v>244</v>
      </c>
      <c r="C1342" s="15" t="s">
        <v>32</v>
      </c>
      <c r="D1342" s="15" t="str">
        <f t="shared" si="20"/>
        <v>27053</v>
      </c>
      <c r="E1342" t="s">
        <v>3778</v>
      </c>
    </row>
    <row r="1343" spans="1:5" x14ac:dyDescent="0.15">
      <c r="A1343" t="s">
        <v>3704</v>
      </c>
      <c r="B1343" s="15" t="s">
        <v>244</v>
      </c>
      <c r="C1343" s="15" t="s">
        <v>33</v>
      </c>
      <c r="D1343" s="15" t="str">
        <f t="shared" si="20"/>
        <v>27055</v>
      </c>
      <c r="E1343" t="s">
        <v>600</v>
      </c>
    </row>
    <row r="1344" spans="1:5" x14ac:dyDescent="0.15">
      <c r="A1344" t="s">
        <v>3704</v>
      </c>
      <c r="B1344" s="15" t="s">
        <v>244</v>
      </c>
      <c r="C1344" s="15" t="s">
        <v>34</v>
      </c>
      <c r="D1344" s="15" t="str">
        <f t="shared" si="20"/>
        <v>27057</v>
      </c>
      <c r="E1344" t="s">
        <v>3783</v>
      </c>
    </row>
    <row r="1345" spans="1:5" x14ac:dyDescent="0.15">
      <c r="A1345" t="s">
        <v>3704</v>
      </c>
      <c r="B1345" s="15" t="s">
        <v>244</v>
      </c>
      <c r="C1345" s="15" t="s">
        <v>35</v>
      </c>
      <c r="D1345" s="15" t="str">
        <f t="shared" si="20"/>
        <v>27059</v>
      </c>
      <c r="E1345" t="s">
        <v>3785</v>
      </c>
    </row>
    <row r="1346" spans="1:5" x14ac:dyDescent="0.15">
      <c r="A1346" t="s">
        <v>3704</v>
      </c>
      <c r="B1346" s="15" t="s">
        <v>244</v>
      </c>
      <c r="C1346" s="15" t="s">
        <v>36</v>
      </c>
      <c r="D1346" s="15" t="str">
        <f t="shared" si="20"/>
        <v>27061</v>
      </c>
      <c r="E1346" t="s">
        <v>3787</v>
      </c>
    </row>
    <row r="1347" spans="1:5" x14ac:dyDescent="0.15">
      <c r="A1347" t="s">
        <v>3704</v>
      </c>
      <c r="B1347" s="15" t="s">
        <v>244</v>
      </c>
      <c r="C1347" s="15" t="s">
        <v>37</v>
      </c>
      <c r="D1347" s="15" t="str">
        <f t="shared" ref="D1347:D1410" si="21">B1347&amp;C1347</f>
        <v>27063</v>
      </c>
      <c r="E1347" t="s">
        <v>602</v>
      </c>
    </row>
    <row r="1348" spans="1:5" x14ac:dyDescent="0.15">
      <c r="A1348" t="s">
        <v>3704</v>
      </c>
      <c r="B1348" s="15" t="s">
        <v>244</v>
      </c>
      <c r="C1348" s="15" t="s">
        <v>38</v>
      </c>
      <c r="D1348" s="15" t="str">
        <f t="shared" si="21"/>
        <v>27065</v>
      </c>
      <c r="E1348" t="s">
        <v>3792</v>
      </c>
    </row>
    <row r="1349" spans="1:5" x14ac:dyDescent="0.15">
      <c r="A1349" t="s">
        <v>3704</v>
      </c>
      <c r="B1349" s="15" t="s">
        <v>244</v>
      </c>
      <c r="C1349" s="15" t="s">
        <v>39</v>
      </c>
      <c r="D1349" s="15" t="str">
        <f t="shared" si="21"/>
        <v>27067</v>
      </c>
      <c r="E1349" t="s">
        <v>3794</v>
      </c>
    </row>
    <row r="1350" spans="1:5" x14ac:dyDescent="0.15">
      <c r="A1350" t="s">
        <v>3704</v>
      </c>
      <c r="B1350" s="15" t="s">
        <v>244</v>
      </c>
      <c r="C1350" s="15" t="s">
        <v>40</v>
      </c>
      <c r="D1350" s="15" t="str">
        <f t="shared" si="21"/>
        <v>27069</v>
      </c>
      <c r="E1350" t="s">
        <v>3798</v>
      </c>
    </row>
    <row r="1351" spans="1:5" x14ac:dyDescent="0.15">
      <c r="A1351" t="s">
        <v>3704</v>
      </c>
      <c r="B1351" s="15" t="s">
        <v>244</v>
      </c>
      <c r="C1351" s="15" t="s">
        <v>41</v>
      </c>
      <c r="D1351" s="15" t="str">
        <f t="shared" si="21"/>
        <v>27071</v>
      </c>
      <c r="E1351" t="s">
        <v>3800</v>
      </c>
    </row>
    <row r="1352" spans="1:5" x14ac:dyDescent="0.15">
      <c r="A1352" t="s">
        <v>3704</v>
      </c>
      <c r="B1352" s="15" t="s">
        <v>244</v>
      </c>
      <c r="C1352" s="15" t="s">
        <v>42</v>
      </c>
      <c r="D1352" s="15" t="str">
        <f t="shared" si="21"/>
        <v>27073</v>
      </c>
      <c r="E1352" t="s">
        <v>3802</v>
      </c>
    </row>
    <row r="1353" spans="1:5" x14ac:dyDescent="0.15">
      <c r="A1353" t="s">
        <v>3704</v>
      </c>
      <c r="B1353" s="15" t="s">
        <v>244</v>
      </c>
      <c r="C1353" s="15" t="s">
        <v>43</v>
      </c>
      <c r="D1353" s="15" t="str">
        <f t="shared" si="21"/>
        <v>27075</v>
      </c>
      <c r="E1353" t="s">
        <v>993</v>
      </c>
    </row>
    <row r="1354" spans="1:5" x14ac:dyDescent="0.15">
      <c r="A1354" t="s">
        <v>3704</v>
      </c>
      <c r="B1354" s="15" t="s">
        <v>244</v>
      </c>
      <c r="C1354" s="15" t="s">
        <v>44</v>
      </c>
      <c r="D1354" s="15" t="str">
        <f t="shared" si="21"/>
        <v>27077</v>
      </c>
      <c r="E1354" t="s">
        <v>3805</v>
      </c>
    </row>
    <row r="1355" spans="1:5" x14ac:dyDescent="0.15">
      <c r="A1355" t="s">
        <v>3704</v>
      </c>
      <c r="B1355" s="15" t="s">
        <v>244</v>
      </c>
      <c r="C1355" s="15" t="s">
        <v>45</v>
      </c>
      <c r="D1355" s="15" t="str">
        <f t="shared" si="21"/>
        <v>27079</v>
      </c>
      <c r="E1355" t="s">
        <v>3807</v>
      </c>
    </row>
    <row r="1356" spans="1:5" x14ac:dyDescent="0.15">
      <c r="A1356" t="s">
        <v>3704</v>
      </c>
      <c r="B1356" s="15" t="s">
        <v>244</v>
      </c>
      <c r="C1356" s="15" t="s">
        <v>46</v>
      </c>
      <c r="D1356" s="15" t="str">
        <f t="shared" si="21"/>
        <v>27081</v>
      </c>
      <c r="E1356" t="s">
        <v>854</v>
      </c>
    </row>
    <row r="1357" spans="1:5" x14ac:dyDescent="0.15">
      <c r="A1357" t="s">
        <v>3704</v>
      </c>
      <c r="B1357" s="15" t="s">
        <v>244</v>
      </c>
      <c r="C1357" s="15" t="s">
        <v>47</v>
      </c>
      <c r="D1357" s="15" t="str">
        <f t="shared" si="21"/>
        <v>27083</v>
      </c>
      <c r="E1357" t="s">
        <v>2634</v>
      </c>
    </row>
    <row r="1358" spans="1:5" x14ac:dyDescent="0.15">
      <c r="A1358" t="s">
        <v>3704</v>
      </c>
      <c r="B1358" s="15" t="s">
        <v>244</v>
      </c>
      <c r="C1358" s="15" t="s">
        <v>48</v>
      </c>
      <c r="D1358" s="15" t="str">
        <f t="shared" si="21"/>
        <v>27085</v>
      </c>
      <c r="E1358" t="s">
        <v>3813</v>
      </c>
    </row>
    <row r="1359" spans="1:5" x14ac:dyDescent="0.15">
      <c r="A1359" t="s">
        <v>3704</v>
      </c>
      <c r="B1359" s="15" t="s">
        <v>244</v>
      </c>
      <c r="C1359" s="15" t="s">
        <v>49</v>
      </c>
      <c r="D1359" s="15" t="str">
        <f t="shared" si="21"/>
        <v>27087</v>
      </c>
      <c r="E1359" t="s">
        <v>3817</v>
      </c>
    </row>
    <row r="1360" spans="1:5" x14ac:dyDescent="0.15">
      <c r="A1360" t="s">
        <v>3704</v>
      </c>
      <c r="B1360" s="15" t="s">
        <v>244</v>
      </c>
      <c r="C1360" s="15" t="s">
        <v>50</v>
      </c>
      <c r="D1360" s="15" t="str">
        <f t="shared" si="21"/>
        <v>27089</v>
      </c>
      <c r="E1360" t="s">
        <v>636</v>
      </c>
    </row>
    <row r="1361" spans="1:5" x14ac:dyDescent="0.15">
      <c r="A1361" t="s">
        <v>3704</v>
      </c>
      <c r="B1361" s="15" t="s">
        <v>244</v>
      </c>
      <c r="C1361" s="15" t="s">
        <v>51</v>
      </c>
      <c r="D1361" s="15" t="str">
        <f t="shared" si="21"/>
        <v>27091</v>
      </c>
      <c r="E1361" t="s">
        <v>1490</v>
      </c>
    </row>
    <row r="1362" spans="1:5" x14ac:dyDescent="0.15">
      <c r="A1362" t="s">
        <v>3704</v>
      </c>
      <c r="B1362" s="15" t="s">
        <v>244</v>
      </c>
      <c r="C1362" s="15" t="s">
        <v>52</v>
      </c>
      <c r="D1362" s="15" t="str">
        <f t="shared" si="21"/>
        <v>27093</v>
      </c>
      <c r="E1362" t="s">
        <v>3823</v>
      </c>
    </row>
    <row r="1363" spans="1:5" x14ac:dyDescent="0.15">
      <c r="A1363" t="s">
        <v>3704</v>
      </c>
      <c r="B1363" s="15" t="s">
        <v>244</v>
      </c>
      <c r="C1363" s="15" t="s">
        <v>53</v>
      </c>
      <c r="D1363" s="15" t="str">
        <f t="shared" si="21"/>
        <v>27095</v>
      </c>
      <c r="E1363" t="s">
        <v>3825</v>
      </c>
    </row>
    <row r="1364" spans="1:5" x14ac:dyDescent="0.15">
      <c r="A1364" t="s">
        <v>3704</v>
      </c>
      <c r="B1364" s="15" t="s">
        <v>244</v>
      </c>
      <c r="C1364" s="15" t="s">
        <v>54</v>
      </c>
      <c r="D1364" s="15" t="str">
        <f t="shared" si="21"/>
        <v>27097</v>
      </c>
      <c r="E1364" t="s">
        <v>3827</v>
      </c>
    </row>
    <row r="1365" spans="1:5" x14ac:dyDescent="0.15">
      <c r="A1365" t="s">
        <v>3704</v>
      </c>
      <c r="B1365" s="15" t="s">
        <v>244</v>
      </c>
      <c r="C1365" s="15" t="s">
        <v>55</v>
      </c>
      <c r="D1365" s="15" t="str">
        <f t="shared" si="21"/>
        <v>27099</v>
      </c>
      <c r="E1365" t="s">
        <v>3829</v>
      </c>
    </row>
    <row r="1366" spans="1:5" x14ac:dyDescent="0.15">
      <c r="A1366" t="s">
        <v>3704</v>
      </c>
      <c r="B1366" s="15" t="s">
        <v>244</v>
      </c>
      <c r="C1366" s="15" t="s">
        <v>56</v>
      </c>
      <c r="D1366" s="15" t="str">
        <f t="shared" si="21"/>
        <v>27101</v>
      </c>
      <c r="E1366" t="s">
        <v>1789</v>
      </c>
    </row>
    <row r="1367" spans="1:5" x14ac:dyDescent="0.15">
      <c r="A1367" t="s">
        <v>3704</v>
      </c>
      <c r="B1367" s="15" t="s">
        <v>244</v>
      </c>
      <c r="C1367" s="15" t="s">
        <v>57</v>
      </c>
      <c r="D1367" s="15" t="str">
        <f t="shared" si="21"/>
        <v>27103</v>
      </c>
      <c r="E1367" t="s">
        <v>3834</v>
      </c>
    </row>
    <row r="1368" spans="1:5" x14ac:dyDescent="0.15">
      <c r="A1368" t="s">
        <v>3704</v>
      </c>
      <c r="B1368" s="15" t="s">
        <v>244</v>
      </c>
      <c r="C1368" s="15" t="s">
        <v>58</v>
      </c>
      <c r="D1368" s="15" t="str">
        <f t="shared" si="21"/>
        <v>27105</v>
      </c>
      <c r="E1368" t="s">
        <v>3836</v>
      </c>
    </row>
    <row r="1369" spans="1:5" x14ac:dyDescent="0.15">
      <c r="A1369" t="s">
        <v>3704</v>
      </c>
      <c r="B1369" s="15" t="s">
        <v>244</v>
      </c>
      <c r="C1369" s="15" t="s">
        <v>59</v>
      </c>
      <c r="D1369" s="15" t="str">
        <f t="shared" si="21"/>
        <v>27107</v>
      </c>
      <c r="E1369" t="s">
        <v>3840</v>
      </c>
    </row>
    <row r="1370" spans="1:5" x14ac:dyDescent="0.15">
      <c r="A1370" t="s">
        <v>3704</v>
      </c>
      <c r="B1370" s="15" t="s">
        <v>244</v>
      </c>
      <c r="C1370" s="15" t="s">
        <v>60</v>
      </c>
      <c r="D1370" s="15" t="str">
        <f t="shared" si="21"/>
        <v>27109</v>
      </c>
      <c r="E1370" t="s">
        <v>3842</v>
      </c>
    </row>
    <row r="1371" spans="1:5" x14ac:dyDescent="0.15">
      <c r="A1371" t="s">
        <v>3704</v>
      </c>
      <c r="B1371" s="15" t="s">
        <v>244</v>
      </c>
      <c r="C1371" s="15" t="s">
        <v>61</v>
      </c>
      <c r="D1371" s="15" t="str">
        <f t="shared" si="21"/>
        <v>27111</v>
      </c>
      <c r="E1371" t="s">
        <v>3844</v>
      </c>
    </row>
    <row r="1372" spans="1:5" x14ac:dyDescent="0.15">
      <c r="A1372" t="s">
        <v>3704</v>
      </c>
      <c r="B1372" s="15" t="s">
        <v>244</v>
      </c>
      <c r="C1372" s="15" t="s">
        <v>62</v>
      </c>
      <c r="D1372" s="15" t="str">
        <f t="shared" si="21"/>
        <v>27113</v>
      </c>
      <c r="E1372" t="s">
        <v>3848</v>
      </c>
    </row>
    <row r="1373" spans="1:5" x14ac:dyDescent="0.15">
      <c r="A1373" t="s">
        <v>3704</v>
      </c>
      <c r="B1373" s="15" t="s">
        <v>244</v>
      </c>
      <c r="C1373" s="15" t="s">
        <v>63</v>
      </c>
      <c r="D1373" s="15" t="str">
        <f t="shared" si="21"/>
        <v>27115</v>
      </c>
      <c r="E1373" t="s">
        <v>3850</v>
      </c>
    </row>
    <row r="1374" spans="1:5" x14ac:dyDescent="0.15">
      <c r="A1374" t="s">
        <v>3704</v>
      </c>
      <c r="B1374" s="15" t="s">
        <v>244</v>
      </c>
      <c r="C1374" s="15" t="s">
        <v>64</v>
      </c>
      <c r="D1374" s="15" t="str">
        <f t="shared" si="21"/>
        <v>27117</v>
      </c>
      <c r="E1374" t="s">
        <v>3852</v>
      </c>
    </row>
    <row r="1375" spans="1:5" x14ac:dyDescent="0.15">
      <c r="A1375" t="s">
        <v>3704</v>
      </c>
      <c r="B1375" s="15" t="s">
        <v>244</v>
      </c>
      <c r="C1375" s="15" t="s">
        <v>65</v>
      </c>
      <c r="D1375" s="15" t="str">
        <f t="shared" si="21"/>
        <v>27119</v>
      </c>
      <c r="E1375" t="s">
        <v>888</v>
      </c>
    </row>
    <row r="1376" spans="1:5" x14ac:dyDescent="0.15">
      <c r="A1376" t="s">
        <v>3704</v>
      </c>
      <c r="B1376" s="15" t="s">
        <v>244</v>
      </c>
      <c r="C1376" s="15" t="s">
        <v>66</v>
      </c>
      <c r="D1376" s="15" t="str">
        <f t="shared" si="21"/>
        <v>27121</v>
      </c>
      <c r="E1376" t="s">
        <v>890</v>
      </c>
    </row>
    <row r="1377" spans="1:5" x14ac:dyDescent="0.15">
      <c r="A1377" t="s">
        <v>3704</v>
      </c>
      <c r="B1377" s="15" t="s">
        <v>244</v>
      </c>
      <c r="C1377" s="15" t="s">
        <v>67</v>
      </c>
      <c r="D1377" s="15" t="str">
        <f t="shared" si="21"/>
        <v>27123</v>
      </c>
      <c r="E1377" t="s">
        <v>3858</v>
      </c>
    </row>
    <row r="1378" spans="1:5" x14ac:dyDescent="0.15">
      <c r="A1378" t="s">
        <v>3704</v>
      </c>
      <c r="B1378" s="15" t="s">
        <v>244</v>
      </c>
      <c r="C1378" s="15" t="s">
        <v>68</v>
      </c>
      <c r="D1378" s="15" t="str">
        <f t="shared" si="21"/>
        <v>27125</v>
      </c>
      <c r="E1378" t="s">
        <v>3860</v>
      </c>
    </row>
    <row r="1379" spans="1:5" x14ac:dyDescent="0.15">
      <c r="A1379" t="s">
        <v>3704</v>
      </c>
      <c r="B1379" s="15" t="s">
        <v>244</v>
      </c>
      <c r="C1379" s="15" t="s">
        <v>69</v>
      </c>
      <c r="D1379" s="15" t="str">
        <f t="shared" si="21"/>
        <v>27127</v>
      </c>
      <c r="E1379" t="s">
        <v>3862</v>
      </c>
    </row>
    <row r="1380" spans="1:5" x14ac:dyDescent="0.15">
      <c r="A1380" t="s">
        <v>3704</v>
      </c>
      <c r="B1380" s="15" t="s">
        <v>244</v>
      </c>
      <c r="C1380" s="15" t="s">
        <v>71</v>
      </c>
      <c r="D1380" s="15" t="str">
        <f t="shared" si="21"/>
        <v>27129</v>
      </c>
      <c r="E1380" t="s">
        <v>3864</v>
      </c>
    </row>
    <row r="1381" spans="1:5" x14ac:dyDescent="0.15">
      <c r="A1381" t="s">
        <v>3704</v>
      </c>
      <c r="B1381" s="15" t="s">
        <v>244</v>
      </c>
      <c r="C1381" s="15" t="s">
        <v>72</v>
      </c>
      <c r="D1381" s="15" t="str">
        <f t="shared" si="21"/>
        <v>27131</v>
      </c>
      <c r="E1381" t="s">
        <v>2888</v>
      </c>
    </row>
    <row r="1382" spans="1:5" x14ac:dyDescent="0.15">
      <c r="A1382" t="s">
        <v>3704</v>
      </c>
      <c r="B1382" s="15" t="s">
        <v>244</v>
      </c>
      <c r="C1382" s="15" t="s">
        <v>73</v>
      </c>
      <c r="D1382" s="15" t="str">
        <f t="shared" si="21"/>
        <v>27133</v>
      </c>
      <c r="E1382" t="s">
        <v>3869</v>
      </c>
    </row>
    <row r="1383" spans="1:5" x14ac:dyDescent="0.15">
      <c r="A1383" t="s">
        <v>3704</v>
      </c>
      <c r="B1383" s="15" t="s">
        <v>244</v>
      </c>
      <c r="C1383" s="15" t="s">
        <v>114</v>
      </c>
      <c r="D1383" s="15" t="str">
        <f t="shared" si="21"/>
        <v>27135</v>
      </c>
      <c r="E1383" t="s">
        <v>3871</v>
      </c>
    </row>
    <row r="1384" spans="1:5" x14ac:dyDescent="0.15">
      <c r="A1384" t="s">
        <v>3704</v>
      </c>
      <c r="B1384" s="15" t="s">
        <v>244</v>
      </c>
      <c r="C1384" s="15" t="s">
        <v>115</v>
      </c>
      <c r="D1384" s="15" t="str">
        <f t="shared" si="21"/>
        <v>27137</v>
      </c>
      <c r="E1384" t="s">
        <v>3873</v>
      </c>
    </row>
    <row r="1385" spans="1:5" x14ac:dyDescent="0.15">
      <c r="A1385" t="s">
        <v>3704</v>
      </c>
      <c r="B1385" s="15" t="s">
        <v>244</v>
      </c>
      <c r="C1385" s="15" t="s">
        <v>116</v>
      </c>
      <c r="D1385" s="15" t="str">
        <f t="shared" si="21"/>
        <v>27139</v>
      </c>
      <c r="E1385" t="s">
        <v>905</v>
      </c>
    </row>
    <row r="1386" spans="1:5" x14ac:dyDescent="0.15">
      <c r="A1386" t="s">
        <v>3704</v>
      </c>
      <c r="B1386" s="15" t="s">
        <v>244</v>
      </c>
      <c r="C1386" s="15" t="s">
        <v>117</v>
      </c>
      <c r="D1386" s="15" t="str">
        <f t="shared" si="21"/>
        <v>27141</v>
      </c>
      <c r="E1386" t="s">
        <v>3876</v>
      </c>
    </row>
    <row r="1387" spans="1:5" x14ac:dyDescent="0.15">
      <c r="A1387" t="s">
        <v>3704</v>
      </c>
      <c r="B1387" s="15" t="s">
        <v>244</v>
      </c>
      <c r="C1387" s="15" t="s">
        <v>118</v>
      </c>
      <c r="D1387" s="15" t="str">
        <f t="shared" si="21"/>
        <v>27143</v>
      </c>
      <c r="E1387" t="s">
        <v>3878</v>
      </c>
    </row>
    <row r="1388" spans="1:5" x14ac:dyDescent="0.15">
      <c r="A1388" t="s">
        <v>3704</v>
      </c>
      <c r="B1388" s="15" t="s">
        <v>244</v>
      </c>
      <c r="C1388" s="15" t="s">
        <v>119</v>
      </c>
      <c r="D1388" s="15" t="str">
        <f t="shared" si="21"/>
        <v>27145</v>
      </c>
      <c r="E1388" t="s">
        <v>3880</v>
      </c>
    </row>
    <row r="1389" spans="1:5" x14ac:dyDescent="0.15">
      <c r="A1389" t="s">
        <v>3704</v>
      </c>
      <c r="B1389" s="15" t="s">
        <v>244</v>
      </c>
      <c r="C1389" s="15" t="s">
        <v>120</v>
      </c>
      <c r="D1389" s="15" t="str">
        <f t="shared" si="21"/>
        <v>27147</v>
      </c>
      <c r="E1389" t="s">
        <v>3882</v>
      </c>
    </row>
    <row r="1390" spans="1:5" x14ac:dyDescent="0.15">
      <c r="A1390" t="s">
        <v>3704</v>
      </c>
      <c r="B1390" s="15" t="s">
        <v>244</v>
      </c>
      <c r="C1390" s="15" t="s">
        <v>121</v>
      </c>
      <c r="D1390" s="15" t="str">
        <f t="shared" si="21"/>
        <v>27149</v>
      </c>
      <c r="E1390" t="s">
        <v>2915</v>
      </c>
    </row>
    <row r="1391" spans="1:5" x14ac:dyDescent="0.15">
      <c r="A1391" t="s">
        <v>3704</v>
      </c>
      <c r="B1391" s="15" t="s">
        <v>244</v>
      </c>
      <c r="C1391" s="15" t="s">
        <v>138</v>
      </c>
      <c r="D1391" s="15" t="str">
        <f t="shared" si="21"/>
        <v>27151</v>
      </c>
      <c r="E1391" t="s">
        <v>3887</v>
      </c>
    </row>
    <row r="1392" spans="1:5" x14ac:dyDescent="0.15">
      <c r="A1392" t="s">
        <v>3704</v>
      </c>
      <c r="B1392" s="15" t="s">
        <v>244</v>
      </c>
      <c r="C1392" s="15" t="s">
        <v>96</v>
      </c>
      <c r="D1392" s="15" t="str">
        <f t="shared" si="21"/>
        <v>27153</v>
      </c>
      <c r="E1392" t="s">
        <v>3146</v>
      </c>
    </row>
    <row r="1393" spans="1:5" x14ac:dyDescent="0.15">
      <c r="A1393" t="s">
        <v>3704</v>
      </c>
      <c r="B1393" s="15" t="s">
        <v>244</v>
      </c>
      <c r="C1393" s="15" t="s">
        <v>97</v>
      </c>
      <c r="D1393" s="15" t="str">
        <f t="shared" si="21"/>
        <v>27155</v>
      </c>
      <c r="E1393" t="s">
        <v>3890</v>
      </c>
    </row>
    <row r="1394" spans="1:5" x14ac:dyDescent="0.15">
      <c r="A1394" t="s">
        <v>3704</v>
      </c>
      <c r="B1394" s="15" t="s">
        <v>244</v>
      </c>
      <c r="C1394" s="15" t="s">
        <v>98</v>
      </c>
      <c r="D1394" s="15" t="str">
        <f t="shared" si="21"/>
        <v>27157</v>
      </c>
      <c r="E1394" t="s">
        <v>3892</v>
      </c>
    </row>
    <row r="1395" spans="1:5" x14ac:dyDescent="0.15">
      <c r="A1395" t="s">
        <v>3704</v>
      </c>
      <c r="B1395" s="15" t="s">
        <v>244</v>
      </c>
      <c r="C1395" s="15" t="s">
        <v>99</v>
      </c>
      <c r="D1395" s="15" t="str">
        <f t="shared" si="21"/>
        <v>27159</v>
      </c>
      <c r="E1395" t="s">
        <v>3894</v>
      </c>
    </row>
    <row r="1396" spans="1:5" x14ac:dyDescent="0.15">
      <c r="A1396" t="s">
        <v>3704</v>
      </c>
      <c r="B1396" s="15" t="s">
        <v>244</v>
      </c>
      <c r="C1396" s="15" t="s">
        <v>100</v>
      </c>
      <c r="D1396" s="15" t="str">
        <f t="shared" si="21"/>
        <v>27161</v>
      </c>
      <c r="E1396" t="s">
        <v>3896</v>
      </c>
    </row>
    <row r="1397" spans="1:5" x14ac:dyDescent="0.15">
      <c r="A1397" t="s">
        <v>3704</v>
      </c>
      <c r="B1397" s="15" t="s">
        <v>244</v>
      </c>
      <c r="C1397" s="15" t="s">
        <v>101</v>
      </c>
      <c r="D1397" s="15" t="str">
        <f t="shared" si="21"/>
        <v>27163</v>
      </c>
      <c r="E1397" t="s">
        <v>680</v>
      </c>
    </row>
    <row r="1398" spans="1:5" x14ac:dyDescent="0.15">
      <c r="A1398" t="s">
        <v>3704</v>
      </c>
      <c r="B1398" s="15" t="s">
        <v>244</v>
      </c>
      <c r="C1398" s="15" t="s">
        <v>102</v>
      </c>
      <c r="D1398" s="15" t="str">
        <f t="shared" si="21"/>
        <v>27165</v>
      </c>
      <c r="E1398" t="s">
        <v>3899</v>
      </c>
    </row>
    <row r="1399" spans="1:5" x14ac:dyDescent="0.15">
      <c r="A1399" t="s">
        <v>3704</v>
      </c>
      <c r="B1399" s="15" t="s">
        <v>244</v>
      </c>
      <c r="C1399" s="15" t="s">
        <v>103</v>
      </c>
      <c r="D1399" s="15" t="str">
        <f t="shared" si="21"/>
        <v>27167</v>
      </c>
      <c r="E1399" t="s">
        <v>3901</v>
      </c>
    </row>
    <row r="1400" spans="1:5" x14ac:dyDescent="0.15">
      <c r="A1400" t="s">
        <v>3704</v>
      </c>
      <c r="B1400" s="15" t="s">
        <v>244</v>
      </c>
      <c r="C1400" s="15" t="s">
        <v>139</v>
      </c>
      <c r="D1400" s="15" t="str">
        <f t="shared" si="21"/>
        <v>27169</v>
      </c>
      <c r="E1400" t="s">
        <v>3905</v>
      </c>
    </row>
    <row r="1401" spans="1:5" x14ac:dyDescent="0.15">
      <c r="A1401" t="s">
        <v>3704</v>
      </c>
      <c r="B1401" s="15" t="s">
        <v>244</v>
      </c>
      <c r="C1401" s="15" t="s">
        <v>140</v>
      </c>
      <c r="D1401" s="15" t="str">
        <f t="shared" si="21"/>
        <v>27171</v>
      </c>
      <c r="E1401" t="s">
        <v>2710</v>
      </c>
    </row>
    <row r="1402" spans="1:5" x14ac:dyDescent="0.15">
      <c r="A1402" t="s">
        <v>3704</v>
      </c>
      <c r="B1402" s="15" t="s">
        <v>244</v>
      </c>
      <c r="C1402" s="15" t="s">
        <v>141</v>
      </c>
      <c r="D1402" s="15" t="str">
        <f t="shared" si="21"/>
        <v>27173</v>
      </c>
      <c r="E1402" t="s">
        <v>3910</v>
      </c>
    </row>
    <row r="1403" spans="1:5" x14ac:dyDescent="0.15">
      <c r="A1403" t="s">
        <v>3912</v>
      </c>
      <c r="B1403" s="15" t="s">
        <v>245</v>
      </c>
      <c r="C1403" s="15" t="s">
        <v>6</v>
      </c>
      <c r="D1403" s="15" t="str">
        <f t="shared" si="21"/>
        <v>28001</v>
      </c>
      <c r="E1403" t="s">
        <v>1140</v>
      </c>
    </row>
    <row r="1404" spans="1:5" x14ac:dyDescent="0.15">
      <c r="A1404" t="s">
        <v>3912</v>
      </c>
      <c r="B1404" s="15" t="s">
        <v>245</v>
      </c>
      <c r="C1404" s="15" t="s">
        <v>7</v>
      </c>
      <c r="D1404" s="15" t="str">
        <f t="shared" si="21"/>
        <v>28003</v>
      </c>
      <c r="E1404" t="s">
        <v>3914</v>
      </c>
    </row>
    <row r="1405" spans="1:5" x14ac:dyDescent="0.15">
      <c r="A1405" t="s">
        <v>3912</v>
      </c>
      <c r="B1405" s="15" t="s">
        <v>245</v>
      </c>
      <c r="C1405" s="15" t="s">
        <v>8</v>
      </c>
      <c r="D1405" s="15" t="str">
        <f t="shared" si="21"/>
        <v>28005</v>
      </c>
      <c r="E1405" t="s">
        <v>3918</v>
      </c>
    </row>
    <row r="1406" spans="1:5" x14ac:dyDescent="0.15">
      <c r="A1406" t="s">
        <v>3912</v>
      </c>
      <c r="B1406" s="15" t="s">
        <v>245</v>
      </c>
      <c r="C1406" s="15" t="s">
        <v>9</v>
      </c>
      <c r="D1406" s="15" t="str">
        <f t="shared" si="21"/>
        <v>28007</v>
      </c>
      <c r="E1406" t="s">
        <v>3922</v>
      </c>
    </row>
    <row r="1407" spans="1:5" x14ac:dyDescent="0.15">
      <c r="A1407" t="s">
        <v>3912</v>
      </c>
      <c r="B1407" s="15" t="s">
        <v>245</v>
      </c>
      <c r="C1407" s="15" t="s">
        <v>10</v>
      </c>
      <c r="D1407" s="15" t="str">
        <f t="shared" si="21"/>
        <v>28009</v>
      </c>
      <c r="E1407" t="s">
        <v>754</v>
      </c>
    </row>
    <row r="1408" spans="1:5" x14ac:dyDescent="0.15">
      <c r="A1408" t="s">
        <v>3912</v>
      </c>
      <c r="B1408" s="15" t="s">
        <v>245</v>
      </c>
      <c r="C1408" s="15" t="s">
        <v>11</v>
      </c>
      <c r="D1408" s="15" t="str">
        <f t="shared" si="21"/>
        <v>28011</v>
      </c>
      <c r="E1408" t="s">
        <v>3925</v>
      </c>
    </row>
    <row r="1409" spans="1:5" x14ac:dyDescent="0.15">
      <c r="A1409" t="s">
        <v>3912</v>
      </c>
      <c r="B1409" s="15" t="s">
        <v>245</v>
      </c>
      <c r="C1409" s="15" t="s">
        <v>12</v>
      </c>
      <c r="D1409" s="15" t="str">
        <f t="shared" si="21"/>
        <v>28013</v>
      </c>
      <c r="E1409" t="s">
        <v>513</v>
      </c>
    </row>
    <row r="1410" spans="1:5" x14ac:dyDescent="0.15">
      <c r="A1410" t="s">
        <v>3912</v>
      </c>
      <c r="B1410" s="15" t="s">
        <v>245</v>
      </c>
      <c r="C1410" s="15" t="s">
        <v>13</v>
      </c>
      <c r="D1410" s="15" t="str">
        <f t="shared" si="21"/>
        <v>28015</v>
      </c>
      <c r="E1410" t="s">
        <v>767</v>
      </c>
    </row>
    <row r="1411" spans="1:5" x14ac:dyDescent="0.15">
      <c r="A1411" t="s">
        <v>3912</v>
      </c>
      <c r="B1411" s="15" t="s">
        <v>245</v>
      </c>
      <c r="C1411" s="15" t="s">
        <v>14</v>
      </c>
      <c r="D1411" s="15" t="str">
        <f t="shared" ref="D1411:D1474" si="22">B1411&amp;C1411</f>
        <v>28017</v>
      </c>
      <c r="E1411" t="s">
        <v>2557</v>
      </c>
    </row>
    <row r="1412" spans="1:5" x14ac:dyDescent="0.15">
      <c r="A1412" t="s">
        <v>3912</v>
      </c>
      <c r="B1412" s="15" t="s">
        <v>245</v>
      </c>
      <c r="C1412" s="15" t="s">
        <v>15</v>
      </c>
      <c r="D1412" s="15" t="str">
        <f t="shared" si="22"/>
        <v>28019</v>
      </c>
      <c r="E1412" t="s">
        <v>527</v>
      </c>
    </row>
    <row r="1413" spans="1:5" x14ac:dyDescent="0.15">
      <c r="A1413" t="s">
        <v>3912</v>
      </c>
      <c r="B1413" s="15" t="s">
        <v>245</v>
      </c>
      <c r="C1413" s="15" t="s">
        <v>16</v>
      </c>
      <c r="D1413" s="15" t="str">
        <f t="shared" si="22"/>
        <v>28021</v>
      </c>
      <c r="E1413" t="s">
        <v>3936</v>
      </c>
    </row>
    <row r="1414" spans="1:5" x14ac:dyDescent="0.15">
      <c r="A1414" t="s">
        <v>3912</v>
      </c>
      <c r="B1414" s="15" t="s">
        <v>245</v>
      </c>
      <c r="C1414" s="15" t="s">
        <v>17</v>
      </c>
      <c r="D1414" s="15" t="str">
        <f t="shared" si="22"/>
        <v>28023</v>
      </c>
      <c r="E1414" t="s">
        <v>529</v>
      </c>
    </row>
    <row r="1415" spans="1:5" x14ac:dyDescent="0.15">
      <c r="A1415" t="s">
        <v>3912</v>
      </c>
      <c r="B1415" s="15" t="s">
        <v>245</v>
      </c>
      <c r="C1415" s="15" t="s">
        <v>18</v>
      </c>
      <c r="D1415" s="15" t="str">
        <f t="shared" si="22"/>
        <v>28025</v>
      </c>
      <c r="E1415" t="s">
        <v>531</v>
      </c>
    </row>
    <row r="1416" spans="1:5" x14ac:dyDescent="0.15">
      <c r="A1416" t="s">
        <v>3912</v>
      </c>
      <c r="B1416" s="15" t="s">
        <v>245</v>
      </c>
      <c r="C1416" s="15" t="s">
        <v>19</v>
      </c>
      <c r="D1416" s="15" t="str">
        <f t="shared" si="22"/>
        <v>28027</v>
      </c>
      <c r="E1416" t="s">
        <v>3950</v>
      </c>
    </row>
    <row r="1417" spans="1:5" x14ac:dyDescent="0.15">
      <c r="A1417" t="s">
        <v>3912</v>
      </c>
      <c r="B1417" s="15" t="s">
        <v>245</v>
      </c>
      <c r="C1417" s="15" t="s">
        <v>20</v>
      </c>
      <c r="D1417" s="15" t="str">
        <f t="shared" si="22"/>
        <v>28029</v>
      </c>
      <c r="E1417" t="s">
        <v>3954</v>
      </c>
    </row>
    <row r="1418" spans="1:5" x14ac:dyDescent="0.15">
      <c r="A1418" t="s">
        <v>3912</v>
      </c>
      <c r="B1418" s="15" t="s">
        <v>245</v>
      </c>
      <c r="C1418" s="15" t="s">
        <v>21</v>
      </c>
      <c r="D1418" s="15" t="str">
        <f t="shared" si="22"/>
        <v>28031</v>
      </c>
      <c r="E1418" t="s">
        <v>551</v>
      </c>
    </row>
    <row r="1419" spans="1:5" x14ac:dyDescent="0.15">
      <c r="A1419" t="s">
        <v>3912</v>
      </c>
      <c r="B1419" s="15" t="s">
        <v>245</v>
      </c>
      <c r="C1419" s="15" t="s">
        <v>22</v>
      </c>
      <c r="D1419" s="15" t="str">
        <f t="shared" si="22"/>
        <v>28033</v>
      </c>
      <c r="E1419" t="s">
        <v>1411</v>
      </c>
    </row>
    <row r="1420" spans="1:5" x14ac:dyDescent="0.15">
      <c r="A1420" t="s">
        <v>3912</v>
      </c>
      <c r="B1420" s="15" t="s">
        <v>245</v>
      </c>
      <c r="C1420" s="15" t="s">
        <v>23</v>
      </c>
      <c r="D1420" s="15" t="str">
        <f t="shared" si="22"/>
        <v>28035</v>
      </c>
      <c r="E1420" t="s">
        <v>3960</v>
      </c>
    </row>
    <row r="1421" spans="1:5" x14ac:dyDescent="0.15">
      <c r="A1421" t="s">
        <v>3912</v>
      </c>
      <c r="B1421" s="15" t="s">
        <v>245</v>
      </c>
      <c r="C1421" s="15" t="s">
        <v>24</v>
      </c>
      <c r="D1421" s="15" t="str">
        <f t="shared" si="22"/>
        <v>28037</v>
      </c>
      <c r="E1421" t="s">
        <v>586</v>
      </c>
    </row>
    <row r="1422" spans="1:5" x14ac:dyDescent="0.15">
      <c r="A1422" t="s">
        <v>3912</v>
      </c>
      <c r="B1422" s="15" t="s">
        <v>245</v>
      </c>
      <c r="C1422" s="15" t="s">
        <v>25</v>
      </c>
      <c r="D1422" s="15" t="str">
        <f t="shared" si="22"/>
        <v>28039</v>
      </c>
      <c r="E1422" t="s">
        <v>3965</v>
      </c>
    </row>
    <row r="1423" spans="1:5" x14ac:dyDescent="0.15">
      <c r="A1423" t="s">
        <v>3912</v>
      </c>
      <c r="B1423" s="15" t="s">
        <v>245</v>
      </c>
      <c r="C1423" s="15" t="s">
        <v>26</v>
      </c>
      <c r="D1423" s="15" t="str">
        <f t="shared" si="22"/>
        <v>28041</v>
      </c>
      <c r="E1423" t="s">
        <v>592</v>
      </c>
    </row>
    <row r="1424" spans="1:5" x14ac:dyDescent="0.15">
      <c r="A1424" t="s">
        <v>3912</v>
      </c>
      <c r="B1424" s="15" t="s">
        <v>245</v>
      </c>
      <c r="C1424" s="15" t="s">
        <v>27</v>
      </c>
      <c r="D1424" s="15" t="str">
        <f t="shared" si="22"/>
        <v>28043</v>
      </c>
      <c r="E1424" t="s">
        <v>3968</v>
      </c>
    </row>
    <row r="1425" spans="1:5" x14ac:dyDescent="0.15">
      <c r="A1425" t="s">
        <v>3912</v>
      </c>
      <c r="B1425" s="15" t="s">
        <v>245</v>
      </c>
      <c r="C1425" s="15" t="s">
        <v>28</v>
      </c>
      <c r="D1425" s="15" t="str">
        <f t="shared" si="22"/>
        <v>28045</v>
      </c>
      <c r="E1425" t="s">
        <v>1726</v>
      </c>
    </row>
    <row r="1426" spans="1:5" x14ac:dyDescent="0.15">
      <c r="A1426" t="s">
        <v>3912</v>
      </c>
      <c r="B1426" s="15" t="s">
        <v>245</v>
      </c>
      <c r="C1426" s="15" t="s">
        <v>29</v>
      </c>
      <c r="D1426" s="15" t="str">
        <f t="shared" si="22"/>
        <v>28047</v>
      </c>
      <c r="E1426" t="s">
        <v>2373</v>
      </c>
    </row>
    <row r="1427" spans="1:5" x14ac:dyDescent="0.15">
      <c r="A1427" t="s">
        <v>3912</v>
      </c>
      <c r="B1427" s="15" t="s">
        <v>245</v>
      </c>
      <c r="C1427" s="15" t="s">
        <v>30</v>
      </c>
      <c r="D1427" s="15" t="str">
        <f t="shared" si="22"/>
        <v>28049</v>
      </c>
      <c r="E1427" t="s">
        <v>3976</v>
      </c>
    </row>
    <row r="1428" spans="1:5" x14ac:dyDescent="0.15">
      <c r="A1428" t="s">
        <v>3912</v>
      </c>
      <c r="B1428" s="15" t="s">
        <v>245</v>
      </c>
      <c r="C1428" s="15" t="s">
        <v>31</v>
      </c>
      <c r="D1428" s="15" t="str">
        <f t="shared" si="22"/>
        <v>28051</v>
      </c>
      <c r="E1428" t="s">
        <v>1461</v>
      </c>
    </row>
    <row r="1429" spans="1:5" x14ac:dyDescent="0.15">
      <c r="A1429" t="s">
        <v>3912</v>
      </c>
      <c r="B1429" s="15" t="s">
        <v>245</v>
      </c>
      <c r="C1429" s="15" t="s">
        <v>32</v>
      </c>
      <c r="D1429" s="15" t="str">
        <f t="shared" si="22"/>
        <v>28053</v>
      </c>
      <c r="E1429" t="s">
        <v>3979</v>
      </c>
    </row>
    <row r="1430" spans="1:5" x14ac:dyDescent="0.15">
      <c r="A1430" t="s">
        <v>3912</v>
      </c>
      <c r="B1430" s="15" t="s">
        <v>245</v>
      </c>
      <c r="C1430" s="15" t="s">
        <v>33</v>
      </c>
      <c r="D1430" s="15" t="str">
        <f t="shared" si="22"/>
        <v>28055</v>
      </c>
      <c r="E1430" t="s">
        <v>3981</v>
      </c>
    </row>
    <row r="1431" spans="1:5" x14ac:dyDescent="0.15">
      <c r="A1431" t="s">
        <v>3912</v>
      </c>
      <c r="B1431" s="15" t="s">
        <v>245</v>
      </c>
      <c r="C1431" s="15" t="s">
        <v>34</v>
      </c>
      <c r="D1431" s="15" t="str">
        <f t="shared" si="22"/>
        <v>28057</v>
      </c>
      <c r="E1431" t="s">
        <v>3983</v>
      </c>
    </row>
    <row r="1432" spans="1:5" x14ac:dyDescent="0.15">
      <c r="A1432" t="s">
        <v>3912</v>
      </c>
      <c r="B1432" s="15" t="s">
        <v>245</v>
      </c>
      <c r="C1432" s="15" t="s">
        <v>35</v>
      </c>
      <c r="D1432" s="15" t="str">
        <f t="shared" si="22"/>
        <v>28059</v>
      </c>
      <c r="E1432" t="s">
        <v>602</v>
      </c>
    </row>
    <row r="1433" spans="1:5" x14ac:dyDescent="0.15">
      <c r="A1433" t="s">
        <v>3912</v>
      </c>
      <c r="B1433" s="15" t="s">
        <v>245</v>
      </c>
      <c r="C1433" s="15" t="s">
        <v>36</v>
      </c>
      <c r="D1433" s="15" t="str">
        <f t="shared" si="22"/>
        <v>28061</v>
      </c>
      <c r="E1433" t="s">
        <v>1745</v>
      </c>
    </row>
    <row r="1434" spans="1:5" x14ac:dyDescent="0.15">
      <c r="A1434" t="s">
        <v>3912</v>
      </c>
      <c r="B1434" s="15" t="s">
        <v>245</v>
      </c>
      <c r="C1434" s="15" t="s">
        <v>37</v>
      </c>
      <c r="D1434" s="15" t="str">
        <f t="shared" si="22"/>
        <v>28063</v>
      </c>
      <c r="E1434" t="s">
        <v>608</v>
      </c>
    </row>
    <row r="1435" spans="1:5" x14ac:dyDescent="0.15">
      <c r="A1435" t="s">
        <v>3912</v>
      </c>
      <c r="B1435" s="15" t="s">
        <v>245</v>
      </c>
      <c r="C1435" s="15" t="s">
        <v>38</v>
      </c>
      <c r="D1435" s="15" t="str">
        <f t="shared" si="22"/>
        <v>28065</v>
      </c>
      <c r="E1435" t="s">
        <v>3992</v>
      </c>
    </row>
    <row r="1436" spans="1:5" x14ac:dyDescent="0.15">
      <c r="A1436" t="s">
        <v>3912</v>
      </c>
      <c r="B1436" s="15" t="s">
        <v>245</v>
      </c>
      <c r="C1436" s="15" t="s">
        <v>39</v>
      </c>
      <c r="D1436" s="15" t="str">
        <f t="shared" si="22"/>
        <v>28067</v>
      </c>
      <c r="E1436" t="s">
        <v>1755</v>
      </c>
    </row>
    <row r="1437" spans="1:5" x14ac:dyDescent="0.15">
      <c r="A1437" t="s">
        <v>3912</v>
      </c>
      <c r="B1437" s="15" t="s">
        <v>245</v>
      </c>
      <c r="C1437" s="15" t="s">
        <v>40</v>
      </c>
      <c r="D1437" s="15" t="str">
        <f t="shared" si="22"/>
        <v>28069</v>
      </c>
      <c r="E1437" t="s">
        <v>3995</v>
      </c>
    </row>
    <row r="1438" spans="1:5" x14ac:dyDescent="0.15">
      <c r="A1438" t="s">
        <v>3912</v>
      </c>
      <c r="B1438" s="15" t="s">
        <v>245</v>
      </c>
      <c r="C1438" s="15" t="s">
        <v>41</v>
      </c>
      <c r="D1438" s="15" t="str">
        <f t="shared" si="22"/>
        <v>28071</v>
      </c>
      <c r="E1438" t="s">
        <v>850</v>
      </c>
    </row>
    <row r="1439" spans="1:5" x14ac:dyDescent="0.15">
      <c r="A1439" t="s">
        <v>3912</v>
      </c>
      <c r="B1439" s="15" t="s">
        <v>245</v>
      </c>
      <c r="C1439" s="15" t="s">
        <v>42</v>
      </c>
      <c r="D1439" s="15" t="str">
        <f t="shared" si="22"/>
        <v>28073</v>
      </c>
      <c r="E1439" t="s">
        <v>610</v>
      </c>
    </row>
    <row r="1440" spans="1:5" x14ac:dyDescent="0.15">
      <c r="A1440" t="s">
        <v>3912</v>
      </c>
      <c r="B1440" s="15" t="s">
        <v>245</v>
      </c>
      <c r="C1440" s="15" t="s">
        <v>43</v>
      </c>
      <c r="D1440" s="15" t="str">
        <f t="shared" si="22"/>
        <v>28075</v>
      </c>
      <c r="E1440" t="s">
        <v>612</v>
      </c>
    </row>
    <row r="1441" spans="1:5" x14ac:dyDescent="0.15">
      <c r="A1441" t="s">
        <v>3912</v>
      </c>
      <c r="B1441" s="15" t="s">
        <v>245</v>
      </c>
      <c r="C1441" s="15" t="s">
        <v>44</v>
      </c>
      <c r="D1441" s="15" t="str">
        <f t="shared" si="22"/>
        <v>28077</v>
      </c>
      <c r="E1441" t="s">
        <v>614</v>
      </c>
    </row>
    <row r="1442" spans="1:5" x14ac:dyDescent="0.15">
      <c r="A1442" t="s">
        <v>3912</v>
      </c>
      <c r="B1442" s="15" t="s">
        <v>245</v>
      </c>
      <c r="C1442" s="15" t="s">
        <v>45</v>
      </c>
      <c r="D1442" s="15" t="str">
        <f t="shared" si="22"/>
        <v>28079</v>
      </c>
      <c r="E1442" t="s">
        <v>4003</v>
      </c>
    </row>
    <row r="1443" spans="1:5" x14ac:dyDescent="0.15">
      <c r="A1443" t="s">
        <v>3912</v>
      </c>
      <c r="B1443" s="15" t="s">
        <v>245</v>
      </c>
      <c r="C1443" s="15" t="s">
        <v>46</v>
      </c>
      <c r="D1443" s="15" t="str">
        <f t="shared" si="22"/>
        <v>28081</v>
      </c>
      <c r="E1443" t="s">
        <v>618</v>
      </c>
    </row>
    <row r="1444" spans="1:5" x14ac:dyDescent="0.15">
      <c r="A1444" t="s">
        <v>3912</v>
      </c>
      <c r="B1444" s="15" t="s">
        <v>245</v>
      </c>
      <c r="C1444" s="15" t="s">
        <v>47</v>
      </c>
      <c r="D1444" s="15" t="str">
        <f t="shared" si="22"/>
        <v>28083</v>
      </c>
      <c r="E1444" t="s">
        <v>4006</v>
      </c>
    </row>
    <row r="1445" spans="1:5" x14ac:dyDescent="0.15">
      <c r="A1445" t="s">
        <v>3912</v>
      </c>
      <c r="B1445" s="15" t="s">
        <v>245</v>
      </c>
      <c r="C1445" s="15" t="s">
        <v>48</v>
      </c>
      <c r="D1445" s="15" t="str">
        <f t="shared" si="22"/>
        <v>28085</v>
      </c>
      <c r="E1445" t="s">
        <v>854</v>
      </c>
    </row>
    <row r="1446" spans="1:5" x14ac:dyDescent="0.15">
      <c r="A1446" t="s">
        <v>3912</v>
      </c>
      <c r="B1446" s="15" t="s">
        <v>245</v>
      </c>
      <c r="C1446" s="15" t="s">
        <v>49</v>
      </c>
      <c r="D1446" s="15" t="str">
        <f t="shared" si="22"/>
        <v>28087</v>
      </c>
      <c r="E1446" t="s">
        <v>626</v>
      </c>
    </row>
    <row r="1447" spans="1:5" x14ac:dyDescent="0.15">
      <c r="A1447" t="s">
        <v>3912</v>
      </c>
      <c r="B1447" s="15" t="s">
        <v>245</v>
      </c>
      <c r="C1447" s="15" t="s">
        <v>50</v>
      </c>
      <c r="D1447" s="15" t="str">
        <f t="shared" si="22"/>
        <v>28089</v>
      </c>
      <c r="E1447" t="s">
        <v>630</v>
      </c>
    </row>
    <row r="1448" spans="1:5" x14ac:dyDescent="0.15">
      <c r="A1448" t="s">
        <v>3912</v>
      </c>
      <c r="B1448" s="15" t="s">
        <v>245</v>
      </c>
      <c r="C1448" s="15" t="s">
        <v>51</v>
      </c>
      <c r="D1448" s="15" t="str">
        <f t="shared" si="22"/>
        <v>28091</v>
      </c>
      <c r="E1448" t="s">
        <v>634</v>
      </c>
    </row>
    <row r="1449" spans="1:5" x14ac:dyDescent="0.15">
      <c r="A1449" t="s">
        <v>3912</v>
      </c>
      <c r="B1449" s="15" t="s">
        <v>245</v>
      </c>
      <c r="C1449" s="15" t="s">
        <v>52</v>
      </c>
      <c r="D1449" s="15" t="str">
        <f t="shared" si="22"/>
        <v>28093</v>
      </c>
      <c r="E1449" t="s">
        <v>636</v>
      </c>
    </row>
    <row r="1450" spans="1:5" x14ac:dyDescent="0.15">
      <c r="A1450" t="s">
        <v>3912</v>
      </c>
      <c r="B1450" s="15" t="s">
        <v>245</v>
      </c>
      <c r="C1450" s="15" t="s">
        <v>53</v>
      </c>
      <c r="D1450" s="15" t="str">
        <f t="shared" si="22"/>
        <v>28095</v>
      </c>
      <c r="E1450" t="s">
        <v>644</v>
      </c>
    </row>
    <row r="1451" spans="1:5" x14ac:dyDescent="0.15">
      <c r="A1451" t="s">
        <v>3912</v>
      </c>
      <c r="B1451" s="15" t="s">
        <v>245</v>
      </c>
      <c r="C1451" s="15" t="s">
        <v>54</v>
      </c>
      <c r="D1451" s="15" t="str">
        <f t="shared" si="22"/>
        <v>28097</v>
      </c>
      <c r="E1451" t="s">
        <v>646</v>
      </c>
    </row>
    <row r="1452" spans="1:5" x14ac:dyDescent="0.15">
      <c r="A1452" t="s">
        <v>3912</v>
      </c>
      <c r="B1452" s="15" t="s">
        <v>245</v>
      </c>
      <c r="C1452" s="15" t="s">
        <v>55</v>
      </c>
      <c r="D1452" s="15" t="str">
        <f t="shared" si="22"/>
        <v>28099</v>
      </c>
      <c r="E1452" t="s">
        <v>4019</v>
      </c>
    </row>
    <row r="1453" spans="1:5" x14ac:dyDescent="0.15">
      <c r="A1453" t="s">
        <v>3912</v>
      </c>
      <c r="B1453" s="15" t="s">
        <v>245</v>
      </c>
      <c r="C1453" s="15" t="s">
        <v>56</v>
      </c>
      <c r="D1453" s="15" t="str">
        <f t="shared" si="22"/>
        <v>28101</v>
      </c>
      <c r="E1453" t="s">
        <v>876</v>
      </c>
    </row>
    <row r="1454" spans="1:5" x14ac:dyDescent="0.15">
      <c r="A1454" t="s">
        <v>3912</v>
      </c>
      <c r="B1454" s="15" t="s">
        <v>245</v>
      </c>
      <c r="C1454" s="15" t="s">
        <v>57</v>
      </c>
      <c r="D1454" s="15" t="str">
        <f t="shared" si="22"/>
        <v>28103</v>
      </c>
      <c r="E1454" t="s">
        <v>4022</v>
      </c>
    </row>
    <row r="1455" spans="1:5" x14ac:dyDescent="0.15">
      <c r="A1455" t="s">
        <v>3912</v>
      </c>
      <c r="B1455" s="15" t="s">
        <v>245</v>
      </c>
      <c r="C1455" s="15" t="s">
        <v>58</v>
      </c>
      <c r="D1455" s="15" t="str">
        <f t="shared" si="22"/>
        <v>28105</v>
      </c>
      <c r="E1455" t="s">
        <v>4024</v>
      </c>
    </row>
    <row r="1456" spans="1:5" x14ac:dyDescent="0.15">
      <c r="A1456" t="s">
        <v>3912</v>
      </c>
      <c r="B1456" s="15" t="s">
        <v>245</v>
      </c>
      <c r="C1456" s="15" t="s">
        <v>59</v>
      </c>
      <c r="D1456" s="15" t="str">
        <f t="shared" si="22"/>
        <v>28107</v>
      </c>
      <c r="E1456" t="s">
        <v>4028</v>
      </c>
    </row>
    <row r="1457" spans="1:5" x14ac:dyDescent="0.15">
      <c r="A1457" t="s">
        <v>3912</v>
      </c>
      <c r="B1457" s="15" t="s">
        <v>245</v>
      </c>
      <c r="C1457" s="15" t="s">
        <v>60</v>
      </c>
      <c r="D1457" s="15" t="str">
        <f t="shared" si="22"/>
        <v>28109</v>
      </c>
      <c r="E1457" t="s">
        <v>4030</v>
      </c>
    </row>
    <row r="1458" spans="1:5" x14ac:dyDescent="0.15">
      <c r="A1458" t="s">
        <v>3912</v>
      </c>
      <c r="B1458" s="15" t="s">
        <v>245</v>
      </c>
      <c r="C1458" s="15" t="s">
        <v>61</v>
      </c>
      <c r="D1458" s="15" t="str">
        <f t="shared" si="22"/>
        <v>28111</v>
      </c>
      <c r="E1458" t="s">
        <v>650</v>
      </c>
    </row>
    <row r="1459" spans="1:5" x14ac:dyDescent="0.15">
      <c r="A1459" t="s">
        <v>3912</v>
      </c>
      <c r="B1459" s="15" t="s">
        <v>245</v>
      </c>
      <c r="C1459" s="15" t="s">
        <v>62</v>
      </c>
      <c r="D1459" s="15" t="str">
        <f t="shared" si="22"/>
        <v>28113</v>
      </c>
      <c r="E1459" t="s">
        <v>654</v>
      </c>
    </row>
    <row r="1460" spans="1:5" x14ac:dyDescent="0.15">
      <c r="A1460" t="s">
        <v>3912</v>
      </c>
      <c r="B1460" s="15" t="s">
        <v>245</v>
      </c>
      <c r="C1460" s="15" t="s">
        <v>63</v>
      </c>
      <c r="D1460" s="15" t="str">
        <f t="shared" si="22"/>
        <v>28115</v>
      </c>
      <c r="E1460" t="s">
        <v>4036</v>
      </c>
    </row>
    <row r="1461" spans="1:5" x14ac:dyDescent="0.15">
      <c r="A1461" t="s">
        <v>3912</v>
      </c>
      <c r="B1461" s="15" t="s">
        <v>245</v>
      </c>
      <c r="C1461" s="15" t="s">
        <v>64</v>
      </c>
      <c r="D1461" s="15" t="str">
        <f t="shared" si="22"/>
        <v>28117</v>
      </c>
      <c r="E1461" t="s">
        <v>4038</v>
      </c>
    </row>
    <row r="1462" spans="1:5" x14ac:dyDescent="0.15">
      <c r="A1462" t="s">
        <v>3912</v>
      </c>
      <c r="B1462" s="15" t="s">
        <v>245</v>
      </c>
      <c r="C1462" s="15" t="s">
        <v>65</v>
      </c>
      <c r="D1462" s="15" t="str">
        <f t="shared" si="22"/>
        <v>28119</v>
      </c>
      <c r="E1462" t="s">
        <v>1815</v>
      </c>
    </row>
    <row r="1463" spans="1:5" x14ac:dyDescent="0.15">
      <c r="A1463" t="s">
        <v>3912</v>
      </c>
      <c r="B1463" s="15" t="s">
        <v>245</v>
      </c>
      <c r="C1463" s="15" t="s">
        <v>66</v>
      </c>
      <c r="D1463" s="15" t="str">
        <f t="shared" si="22"/>
        <v>28121</v>
      </c>
      <c r="E1463" t="s">
        <v>4041</v>
      </c>
    </row>
    <row r="1464" spans="1:5" x14ac:dyDescent="0.15">
      <c r="A1464" t="s">
        <v>3912</v>
      </c>
      <c r="B1464" s="15" t="s">
        <v>245</v>
      </c>
      <c r="C1464" s="15" t="s">
        <v>67</v>
      </c>
      <c r="D1464" s="15" t="str">
        <f t="shared" si="22"/>
        <v>28123</v>
      </c>
      <c r="E1464" t="s">
        <v>905</v>
      </c>
    </row>
    <row r="1465" spans="1:5" x14ac:dyDescent="0.15">
      <c r="A1465" t="s">
        <v>3912</v>
      </c>
      <c r="B1465" s="15" t="s">
        <v>245</v>
      </c>
      <c r="C1465" s="15" t="s">
        <v>68</v>
      </c>
      <c r="D1465" s="15" t="str">
        <f t="shared" si="22"/>
        <v>28125</v>
      </c>
      <c r="E1465" t="s">
        <v>4044</v>
      </c>
    </row>
    <row r="1466" spans="1:5" x14ac:dyDescent="0.15">
      <c r="A1466" t="s">
        <v>3912</v>
      </c>
      <c r="B1466" s="15" t="s">
        <v>245</v>
      </c>
      <c r="C1466" s="15" t="s">
        <v>69</v>
      </c>
      <c r="D1466" s="15" t="str">
        <f t="shared" si="22"/>
        <v>28127</v>
      </c>
      <c r="E1466" t="s">
        <v>3140</v>
      </c>
    </row>
    <row r="1467" spans="1:5" x14ac:dyDescent="0.15">
      <c r="A1467" t="s">
        <v>3912</v>
      </c>
      <c r="B1467" s="15" t="s">
        <v>245</v>
      </c>
      <c r="C1467" s="15" t="s">
        <v>71</v>
      </c>
      <c r="D1467" s="15" t="str">
        <f t="shared" si="22"/>
        <v>28129</v>
      </c>
      <c r="E1467" t="s">
        <v>2909</v>
      </c>
    </row>
    <row r="1468" spans="1:5" x14ac:dyDescent="0.15">
      <c r="A1468" t="s">
        <v>3912</v>
      </c>
      <c r="B1468" s="15" t="s">
        <v>245</v>
      </c>
      <c r="C1468" s="15" t="s">
        <v>72</v>
      </c>
      <c r="D1468" s="15" t="str">
        <f t="shared" si="22"/>
        <v>28131</v>
      </c>
      <c r="E1468" t="s">
        <v>915</v>
      </c>
    </row>
    <row r="1469" spans="1:5" x14ac:dyDescent="0.15">
      <c r="A1469" t="s">
        <v>3912</v>
      </c>
      <c r="B1469" s="15" t="s">
        <v>245</v>
      </c>
      <c r="C1469" s="15" t="s">
        <v>73</v>
      </c>
      <c r="D1469" s="15" t="str">
        <f t="shared" si="22"/>
        <v>28133</v>
      </c>
      <c r="E1469" t="s">
        <v>4049</v>
      </c>
    </row>
    <row r="1470" spans="1:5" x14ac:dyDescent="0.15">
      <c r="A1470" t="s">
        <v>3912</v>
      </c>
      <c r="B1470" s="15" t="s">
        <v>245</v>
      </c>
      <c r="C1470" s="15" t="s">
        <v>114</v>
      </c>
      <c r="D1470" s="15" t="str">
        <f t="shared" si="22"/>
        <v>28135</v>
      </c>
      <c r="E1470" t="s">
        <v>4053</v>
      </c>
    </row>
    <row r="1471" spans="1:5" x14ac:dyDescent="0.15">
      <c r="A1471" t="s">
        <v>3912</v>
      </c>
      <c r="B1471" s="15" t="s">
        <v>245</v>
      </c>
      <c r="C1471" s="15" t="s">
        <v>115</v>
      </c>
      <c r="D1471" s="15" t="str">
        <f t="shared" si="22"/>
        <v>28137</v>
      </c>
      <c r="E1471" t="s">
        <v>4055</v>
      </c>
    </row>
    <row r="1472" spans="1:5" x14ac:dyDescent="0.15">
      <c r="A1472" t="s">
        <v>3912</v>
      </c>
      <c r="B1472" s="15" t="s">
        <v>245</v>
      </c>
      <c r="C1472" s="15" t="s">
        <v>116</v>
      </c>
      <c r="D1472" s="15" t="str">
        <f t="shared" si="22"/>
        <v>28139</v>
      </c>
      <c r="E1472" t="s">
        <v>4057</v>
      </c>
    </row>
    <row r="1473" spans="1:5" x14ac:dyDescent="0.15">
      <c r="A1473" t="s">
        <v>3912</v>
      </c>
      <c r="B1473" s="15" t="s">
        <v>245</v>
      </c>
      <c r="C1473" s="15" t="s">
        <v>117</v>
      </c>
      <c r="D1473" s="15" t="str">
        <f t="shared" si="22"/>
        <v>28141</v>
      </c>
      <c r="E1473" t="s">
        <v>4059</v>
      </c>
    </row>
    <row r="1474" spans="1:5" x14ac:dyDescent="0.15">
      <c r="A1474" t="s">
        <v>3912</v>
      </c>
      <c r="B1474" s="15" t="s">
        <v>245</v>
      </c>
      <c r="C1474" s="15" t="s">
        <v>118</v>
      </c>
      <c r="D1474" s="15" t="str">
        <f t="shared" si="22"/>
        <v>28143</v>
      </c>
      <c r="E1474" t="s">
        <v>4061</v>
      </c>
    </row>
    <row r="1475" spans="1:5" x14ac:dyDescent="0.15">
      <c r="A1475" t="s">
        <v>3912</v>
      </c>
      <c r="B1475" s="15" t="s">
        <v>245</v>
      </c>
      <c r="C1475" s="15" t="s">
        <v>119</v>
      </c>
      <c r="D1475" s="15" t="str">
        <f t="shared" ref="D1475:D1538" si="23">B1475&amp;C1475</f>
        <v>28145</v>
      </c>
      <c r="E1475" t="s">
        <v>917</v>
      </c>
    </row>
    <row r="1476" spans="1:5" x14ac:dyDescent="0.15">
      <c r="A1476" t="s">
        <v>3912</v>
      </c>
      <c r="B1476" s="15" t="s">
        <v>245</v>
      </c>
      <c r="C1476" s="15" t="s">
        <v>120</v>
      </c>
      <c r="D1476" s="15" t="str">
        <f t="shared" si="23"/>
        <v>28147</v>
      </c>
      <c r="E1476" t="s">
        <v>4064</v>
      </c>
    </row>
    <row r="1477" spans="1:5" x14ac:dyDescent="0.15">
      <c r="A1477" t="s">
        <v>3912</v>
      </c>
      <c r="B1477" s="15" t="s">
        <v>245</v>
      </c>
      <c r="C1477" s="15" t="s">
        <v>121</v>
      </c>
      <c r="D1477" s="15" t="str">
        <f t="shared" si="23"/>
        <v>28149</v>
      </c>
      <c r="E1477" t="s">
        <v>1882</v>
      </c>
    </row>
    <row r="1478" spans="1:5" x14ac:dyDescent="0.15">
      <c r="A1478" t="s">
        <v>3912</v>
      </c>
      <c r="B1478" s="15" t="s">
        <v>245</v>
      </c>
      <c r="C1478" s="15" t="s">
        <v>138</v>
      </c>
      <c r="D1478" s="15" t="str">
        <f t="shared" si="23"/>
        <v>28151</v>
      </c>
      <c r="E1478" t="s">
        <v>680</v>
      </c>
    </row>
    <row r="1479" spans="1:5" x14ac:dyDescent="0.15">
      <c r="A1479" t="s">
        <v>3912</v>
      </c>
      <c r="B1479" s="15" t="s">
        <v>245</v>
      </c>
      <c r="C1479" s="15" t="s">
        <v>96</v>
      </c>
      <c r="D1479" s="15" t="str">
        <f t="shared" si="23"/>
        <v>28153</v>
      </c>
      <c r="E1479" t="s">
        <v>1885</v>
      </c>
    </row>
    <row r="1480" spans="1:5" x14ac:dyDescent="0.15">
      <c r="A1480" t="s">
        <v>3912</v>
      </c>
      <c r="B1480" s="15" t="s">
        <v>245</v>
      </c>
      <c r="C1480" s="15" t="s">
        <v>97</v>
      </c>
      <c r="D1480" s="15" t="str">
        <f t="shared" si="23"/>
        <v>28155</v>
      </c>
      <c r="E1480" t="s">
        <v>1889</v>
      </c>
    </row>
    <row r="1481" spans="1:5" x14ac:dyDescent="0.15">
      <c r="A1481" t="s">
        <v>3912</v>
      </c>
      <c r="B1481" s="15" t="s">
        <v>245</v>
      </c>
      <c r="C1481" s="15" t="s">
        <v>98</v>
      </c>
      <c r="D1481" s="15" t="str">
        <f t="shared" si="23"/>
        <v>28157</v>
      </c>
      <c r="E1481" t="s">
        <v>1899</v>
      </c>
    </row>
    <row r="1482" spans="1:5" x14ac:dyDescent="0.15">
      <c r="A1482" t="s">
        <v>3912</v>
      </c>
      <c r="B1482" s="15" t="s">
        <v>245</v>
      </c>
      <c r="C1482" s="15" t="s">
        <v>99</v>
      </c>
      <c r="D1482" s="15" t="str">
        <f t="shared" si="23"/>
        <v>28159</v>
      </c>
      <c r="E1482" t="s">
        <v>684</v>
      </c>
    </row>
    <row r="1483" spans="1:5" x14ac:dyDescent="0.15">
      <c r="A1483" t="s">
        <v>3912</v>
      </c>
      <c r="B1483" s="15" t="s">
        <v>245</v>
      </c>
      <c r="C1483" s="15" t="s">
        <v>100</v>
      </c>
      <c r="D1483" s="15" t="str">
        <f t="shared" si="23"/>
        <v>28161</v>
      </c>
      <c r="E1483" t="s">
        <v>4074</v>
      </c>
    </row>
    <row r="1484" spans="1:5" x14ac:dyDescent="0.15">
      <c r="A1484" t="s">
        <v>3912</v>
      </c>
      <c r="B1484" s="15" t="s">
        <v>245</v>
      </c>
      <c r="C1484" s="15" t="s">
        <v>101</v>
      </c>
      <c r="D1484" s="15" t="str">
        <f t="shared" si="23"/>
        <v>28163</v>
      </c>
      <c r="E1484" t="s">
        <v>4076</v>
      </c>
    </row>
    <row r="1485" spans="1:5" x14ac:dyDescent="0.15">
      <c r="A1485" t="s">
        <v>4078</v>
      </c>
      <c r="B1485" s="15" t="s">
        <v>230</v>
      </c>
      <c r="C1485" s="15" t="s">
        <v>6</v>
      </c>
      <c r="D1485" s="15" t="str">
        <f t="shared" si="23"/>
        <v>29001</v>
      </c>
      <c r="E1485" t="s">
        <v>2513</v>
      </c>
    </row>
    <row r="1486" spans="1:5" x14ac:dyDescent="0.15">
      <c r="A1486" t="s">
        <v>4078</v>
      </c>
      <c r="B1486" s="15" t="s">
        <v>230</v>
      </c>
      <c r="C1486" s="15" t="s">
        <v>7</v>
      </c>
      <c r="D1486" s="15" t="str">
        <f t="shared" si="23"/>
        <v>29003</v>
      </c>
      <c r="E1486" t="s">
        <v>4082</v>
      </c>
    </row>
    <row r="1487" spans="1:5" x14ac:dyDescent="0.15">
      <c r="A1487" t="s">
        <v>4078</v>
      </c>
      <c r="B1487" s="15" t="s">
        <v>230</v>
      </c>
      <c r="C1487" s="15" t="s">
        <v>8</v>
      </c>
      <c r="D1487" s="15" t="str">
        <f t="shared" si="23"/>
        <v>29005</v>
      </c>
      <c r="E1487" t="s">
        <v>2716</v>
      </c>
    </row>
    <row r="1488" spans="1:5" x14ac:dyDescent="0.15">
      <c r="A1488" t="s">
        <v>4078</v>
      </c>
      <c r="B1488" s="15" t="s">
        <v>230</v>
      </c>
      <c r="C1488" s="15" t="s">
        <v>9</v>
      </c>
      <c r="D1488" s="15" t="str">
        <f t="shared" si="23"/>
        <v>29007</v>
      </c>
      <c r="E1488" t="s">
        <v>4085</v>
      </c>
    </row>
    <row r="1489" spans="1:5" x14ac:dyDescent="0.15">
      <c r="A1489" t="s">
        <v>4078</v>
      </c>
      <c r="B1489" s="15" t="s">
        <v>230</v>
      </c>
      <c r="C1489" s="15" t="s">
        <v>10</v>
      </c>
      <c r="D1489" s="15" t="str">
        <f t="shared" si="23"/>
        <v>29009</v>
      </c>
      <c r="E1489" t="s">
        <v>3496</v>
      </c>
    </row>
    <row r="1490" spans="1:5" x14ac:dyDescent="0.15">
      <c r="A1490" t="s">
        <v>4078</v>
      </c>
      <c r="B1490" s="15" t="s">
        <v>230</v>
      </c>
      <c r="C1490" s="15" t="s">
        <v>11</v>
      </c>
      <c r="D1490" s="15" t="str">
        <f t="shared" si="23"/>
        <v>29011</v>
      </c>
      <c r="E1490" t="s">
        <v>2724</v>
      </c>
    </row>
    <row r="1491" spans="1:5" x14ac:dyDescent="0.15">
      <c r="A1491" t="s">
        <v>4078</v>
      </c>
      <c r="B1491" s="15" t="s">
        <v>230</v>
      </c>
      <c r="C1491" s="15" t="s">
        <v>12</v>
      </c>
      <c r="D1491" s="15" t="str">
        <f t="shared" si="23"/>
        <v>29013</v>
      </c>
      <c r="E1491" t="s">
        <v>4093</v>
      </c>
    </row>
    <row r="1492" spans="1:5" x14ac:dyDescent="0.15">
      <c r="A1492" t="s">
        <v>4078</v>
      </c>
      <c r="B1492" s="15" t="s">
        <v>230</v>
      </c>
      <c r="C1492" s="15" t="s">
        <v>13</v>
      </c>
      <c r="D1492" s="15" t="str">
        <f t="shared" si="23"/>
        <v>29015</v>
      </c>
      <c r="E1492" t="s">
        <v>754</v>
      </c>
    </row>
    <row r="1493" spans="1:5" x14ac:dyDescent="0.15">
      <c r="A1493" t="s">
        <v>4078</v>
      </c>
      <c r="B1493" s="15" t="s">
        <v>230</v>
      </c>
      <c r="C1493" s="15" t="s">
        <v>14</v>
      </c>
      <c r="D1493" s="15" t="str">
        <f t="shared" si="23"/>
        <v>29017</v>
      </c>
      <c r="E1493" t="s">
        <v>4096</v>
      </c>
    </row>
    <row r="1494" spans="1:5" x14ac:dyDescent="0.15">
      <c r="A1494" t="s">
        <v>4078</v>
      </c>
      <c r="B1494" s="15" t="s">
        <v>230</v>
      </c>
      <c r="C1494" s="15" t="s">
        <v>15</v>
      </c>
      <c r="D1494" s="15" t="str">
        <f t="shared" si="23"/>
        <v>29019</v>
      </c>
      <c r="E1494" t="s">
        <v>758</v>
      </c>
    </row>
    <row r="1495" spans="1:5" x14ac:dyDescent="0.15">
      <c r="A1495" t="s">
        <v>4078</v>
      </c>
      <c r="B1495" s="15" t="s">
        <v>230</v>
      </c>
      <c r="C1495" s="15" t="s">
        <v>16</v>
      </c>
      <c r="D1495" s="15" t="str">
        <f t="shared" si="23"/>
        <v>29021</v>
      </c>
      <c r="E1495" t="s">
        <v>2538</v>
      </c>
    </row>
    <row r="1496" spans="1:5" x14ac:dyDescent="0.15">
      <c r="A1496" t="s">
        <v>4078</v>
      </c>
      <c r="B1496" s="15" t="s">
        <v>230</v>
      </c>
      <c r="C1496" s="15" t="s">
        <v>17</v>
      </c>
      <c r="D1496" s="15" t="str">
        <f t="shared" si="23"/>
        <v>29023</v>
      </c>
      <c r="E1496" t="s">
        <v>511</v>
      </c>
    </row>
    <row r="1497" spans="1:5" x14ac:dyDescent="0.15">
      <c r="A1497" t="s">
        <v>4078</v>
      </c>
      <c r="B1497" s="15" t="s">
        <v>230</v>
      </c>
      <c r="C1497" s="15" t="s">
        <v>18</v>
      </c>
      <c r="D1497" s="15" t="str">
        <f t="shared" si="23"/>
        <v>29025</v>
      </c>
      <c r="E1497" t="s">
        <v>2982</v>
      </c>
    </row>
    <row r="1498" spans="1:5" x14ac:dyDescent="0.15">
      <c r="A1498" t="s">
        <v>4078</v>
      </c>
      <c r="B1498" s="15" t="s">
        <v>230</v>
      </c>
      <c r="C1498" s="15" t="s">
        <v>19</v>
      </c>
      <c r="D1498" s="15" t="str">
        <f t="shared" si="23"/>
        <v>29027</v>
      </c>
      <c r="E1498" t="s">
        <v>4106</v>
      </c>
    </row>
    <row r="1499" spans="1:5" x14ac:dyDescent="0.15">
      <c r="A1499" t="s">
        <v>4078</v>
      </c>
      <c r="B1499" s="15" t="s">
        <v>230</v>
      </c>
      <c r="C1499" s="15" t="s">
        <v>20</v>
      </c>
      <c r="D1499" s="15" t="str">
        <f t="shared" si="23"/>
        <v>29029</v>
      </c>
      <c r="E1499" t="s">
        <v>1614</v>
      </c>
    </row>
    <row r="1500" spans="1:5" x14ac:dyDescent="0.15">
      <c r="A1500" t="s">
        <v>4078</v>
      </c>
      <c r="B1500" s="15" t="s">
        <v>230</v>
      </c>
      <c r="C1500" s="15" t="s">
        <v>21</v>
      </c>
      <c r="D1500" s="15" t="str">
        <f t="shared" si="23"/>
        <v>29031</v>
      </c>
      <c r="E1500" t="s">
        <v>4111</v>
      </c>
    </row>
    <row r="1501" spans="1:5" x14ac:dyDescent="0.15">
      <c r="A1501" t="s">
        <v>4078</v>
      </c>
      <c r="B1501" s="15" t="s">
        <v>230</v>
      </c>
      <c r="C1501" s="15" t="s">
        <v>22</v>
      </c>
      <c r="D1501" s="15" t="str">
        <f t="shared" si="23"/>
        <v>29033</v>
      </c>
      <c r="E1501" t="s">
        <v>767</v>
      </c>
    </row>
    <row r="1502" spans="1:5" x14ac:dyDescent="0.15">
      <c r="A1502" t="s">
        <v>4078</v>
      </c>
      <c r="B1502" s="15" t="s">
        <v>230</v>
      </c>
      <c r="C1502" s="15" t="s">
        <v>23</v>
      </c>
      <c r="D1502" s="15" t="str">
        <f t="shared" si="23"/>
        <v>29035</v>
      </c>
      <c r="E1502" t="s">
        <v>2993</v>
      </c>
    </row>
    <row r="1503" spans="1:5" x14ac:dyDescent="0.15">
      <c r="A1503" t="s">
        <v>4078</v>
      </c>
      <c r="B1503" s="15" t="s">
        <v>230</v>
      </c>
      <c r="C1503" s="15" t="s">
        <v>24</v>
      </c>
      <c r="D1503" s="15" t="str">
        <f t="shared" si="23"/>
        <v>29037</v>
      </c>
      <c r="E1503" t="s">
        <v>2069</v>
      </c>
    </row>
    <row r="1504" spans="1:5" x14ac:dyDescent="0.15">
      <c r="A1504" t="s">
        <v>4078</v>
      </c>
      <c r="B1504" s="15" t="s">
        <v>230</v>
      </c>
      <c r="C1504" s="15" t="s">
        <v>25</v>
      </c>
      <c r="D1504" s="15" t="str">
        <f t="shared" si="23"/>
        <v>29039</v>
      </c>
      <c r="E1504" t="s">
        <v>2550</v>
      </c>
    </row>
    <row r="1505" spans="1:5" x14ac:dyDescent="0.15">
      <c r="A1505" t="s">
        <v>4078</v>
      </c>
      <c r="B1505" s="15" t="s">
        <v>230</v>
      </c>
      <c r="C1505" s="15" t="s">
        <v>26</v>
      </c>
      <c r="D1505" s="15" t="str">
        <f t="shared" si="23"/>
        <v>29041</v>
      </c>
      <c r="E1505" t="s">
        <v>4117</v>
      </c>
    </row>
    <row r="1506" spans="1:5" x14ac:dyDescent="0.15">
      <c r="A1506" t="s">
        <v>4078</v>
      </c>
      <c r="B1506" s="15" t="s">
        <v>230</v>
      </c>
      <c r="C1506" s="15" t="s">
        <v>27</v>
      </c>
      <c r="D1506" s="15" t="str">
        <f t="shared" si="23"/>
        <v>29043</v>
      </c>
      <c r="E1506" t="s">
        <v>2075</v>
      </c>
    </row>
    <row r="1507" spans="1:5" x14ac:dyDescent="0.15">
      <c r="A1507" t="s">
        <v>4078</v>
      </c>
      <c r="B1507" s="15" t="s">
        <v>230</v>
      </c>
      <c r="C1507" s="15" t="s">
        <v>28</v>
      </c>
      <c r="D1507" s="15" t="str">
        <f t="shared" si="23"/>
        <v>29045</v>
      </c>
      <c r="E1507" t="s">
        <v>771</v>
      </c>
    </row>
    <row r="1508" spans="1:5" x14ac:dyDescent="0.15">
      <c r="A1508" t="s">
        <v>4078</v>
      </c>
      <c r="B1508" s="15" t="s">
        <v>230</v>
      </c>
      <c r="C1508" s="15" t="s">
        <v>29</v>
      </c>
      <c r="D1508" s="15" t="str">
        <f t="shared" si="23"/>
        <v>29047</v>
      </c>
      <c r="E1508" t="s">
        <v>531</v>
      </c>
    </row>
    <row r="1509" spans="1:5" x14ac:dyDescent="0.15">
      <c r="A1509" t="s">
        <v>4078</v>
      </c>
      <c r="B1509" s="15" t="s">
        <v>230</v>
      </c>
      <c r="C1509" s="15" t="s">
        <v>30</v>
      </c>
      <c r="D1509" s="15" t="str">
        <f t="shared" si="23"/>
        <v>29049</v>
      </c>
      <c r="E1509" t="s">
        <v>2083</v>
      </c>
    </row>
    <row r="1510" spans="1:5" x14ac:dyDescent="0.15">
      <c r="A1510" t="s">
        <v>4078</v>
      </c>
      <c r="B1510" s="15" t="s">
        <v>230</v>
      </c>
      <c r="C1510" s="15" t="s">
        <v>31</v>
      </c>
      <c r="D1510" s="15" t="str">
        <f t="shared" si="23"/>
        <v>29051</v>
      </c>
      <c r="E1510" t="s">
        <v>4126</v>
      </c>
    </row>
    <row r="1511" spans="1:5" x14ac:dyDescent="0.15">
      <c r="A1511" t="s">
        <v>4078</v>
      </c>
      <c r="B1511" s="15" t="s">
        <v>230</v>
      </c>
      <c r="C1511" s="15" t="s">
        <v>32</v>
      </c>
      <c r="D1511" s="15" t="str">
        <f t="shared" si="23"/>
        <v>29053</v>
      </c>
      <c r="E1511" t="s">
        <v>4128</v>
      </c>
    </row>
    <row r="1512" spans="1:5" x14ac:dyDescent="0.15">
      <c r="A1512" t="s">
        <v>4078</v>
      </c>
      <c r="B1512" s="15" t="s">
        <v>230</v>
      </c>
      <c r="C1512" s="15" t="s">
        <v>33</v>
      </c>
      <c r="D1512" s="15" t="str">
        <f t="shared" si="23"/>
        <v>29055</v>
      </c>
      <c r="E1512" t="s">
        <v>795</v>
      </c>
    </row>
    <row r="1513" spans="1:5" x14ac:dyDescent="0.15">
      <c r="A1513" t="s">
        <v>4078</v>
      </c>
      <c r="B1513" s="15" t="s">
        <v>230</v>
      </c>
      <c r="C1513" s="15" t="s">
        <v>34</v>
      </c>
      <c r="D1513" s="15" t="str">
        <f t="shared" si="23"/>
        <v>29057</v>
      </c>
      <c r="E1513" t="s">
        <v>1665</v>
      </c>
    </row>
    <row r="1514" spans="1:5" x14ac:dyDescent="0.15">
      <c r="A1514" t="s">
        <v>4078</v>
      </c>
      <c r="B1514" s="15" t="s">
        <v>230</v>
      </c>
      <c r="C1514" s="15" t="s">
        <v>35</v>
      </c>
      <c r="D1514" s="15" t="str">
        <f t="shared" si="23"/>
        <v>29059</v>
      </c>
      <c r="E1514" t="s">
        <v>563</v>
      </c>
    </row>
    <row r="1515" spans="1:5" x14ac:dyDescent="0.15">
      <c r="A1515" t="s">
        <v>4078</v>
      </c>
      <c r="B1515" s="15" t="s">
        <v>230</v>
      </c>
      <c r="C1515" s="15" t="s">
        <v>36</v>
      </c>
      <c r="D1515" s="15" t="str">
        <f t="shared" si="23"/>
        <v>29061</v>
      </c>
      <c r="E1515" t="s">
        <v>2326</v>
      </c>
    </row>
    <row r="1516" spans="1:5" x14ac:dyDescent="0.15">
      <c r="A1516" t="s">
        <v>4078</v>
      </c>
      <c r="B1516" s="15" t="s">
        <v>230</v>
      </c>
      <c r="C1516" s="15" t="s">
        <v>37</v>
      </c>
      <c r="D1516" s="15" t="str">
        <f t="shared" si="23"/>
        <v>29063</v>
      </c>
      <c r="E1516" t="s">
        <v>567</v>
      </c>
    </row>
    <row r="1517" spans="1:5" x14ac:dyDescent="0.15">
      <c r="A1517" t="s">
        <v>4078</v>
      </c>
      <c r="B1517" s="15" t="s">
        <v>230</v>
      </c>
      <c r="C1517" s="15" t="s">
        <v>38</v>
      </c>
      <c r="D1517" s="15" t="str">
        <f t="shared" si="23"/>
        <v>29065</v>
      </c>
      <c r="E1517" t="s">
        <v>4135</v>
      </c>
    </row>
    <row r="1518" spans="1:5" x14ac:dyDescent="0.15">
      <c r="A1518" t="s">
        <v>4078</v>
      </c>
      <c r="B1518" s="15" t="s">
        <v>230</v>
      </c>
      <c r="C1518" s="15" t="s">
        <v>39</v>
      </c>
      <c r="D1518" s="15" t="str">
        <f t="shared" si="23"/>
        <v>29067</v>
      </c>
      <c r="E1518" t="s">
        <v>1182</v>
      </c>
    </row>
    <row r="1519" spans="1:5" x14ac:dyDescent="0.15">
      <c r="A1519" t="s">
        <v>4078</v>
      </c>
      <c r="B1519" s="15" t="s">
        <v>230</v>
      </c>
      <c r="C1519" s="15" t="s">
        <v>40</v>
      </c>
      <c r="D1519" s="15" t="str">
        <f t="shared" si="23"/>
        <v>29069</v>
      </c>
      <c r="E1519" t="s">
        <v>4138</v>
      </c>
    </row>
    <row r="1520" spans="1:5" x14ac:dyDescent="0.15">
      <c r="A1520" t="s">
        <v>4078</v>
      </c>
      <c r="B1520" s="15" t="s">
        <v>230</v>
      </c>
      <c r="C1520" s="15" t="s">
        <v>41</v>
      </c>
      <c r="D1520" s="15" t="str">
        <f t="shared" si="23"/>
        <v>29071</v>
      </c>
      <c r="E1520" t="s">
        <v>586</v>
      </c>
    </row>
    <row r="1521" spans="1:5" x14ac:dyDescent="0.15">
      <c r="A1521" t="s">
        <v>4078</v>
      </c>
      <c r="B1521" s="15" t="s">
        <v>230</v>
      </c>
      <c r="C1521" s="15" t="s">
        <v>42</v>
      </c>
      <c r="D1521" s="15" t="str">
        <f t="shared" si="23"/>
        <v>29073</v>
      </c>
      <c r="E1521" t="s">
        <v>4143</v>
      </c>
    </row>
    <row r="1522" spans="1:5" x14ac:dyDescent="0.15">
      <c r="A1522" t="s">
        <v>4078</v>
      </c>
      <c r="B1522" s="15" t="s">
        <v>230</v>
      </c>
      <c r="C1522" s="15" t="s">
        <v>43</v>
      </c>
      <c r="D1522" s="15" t="str">
        <f t="shared" si="23"/>
        <v>29075</v>
      </c>
      <c r="E1522" t="s">
        <v>4145</v>
      </c>
    </row>
    <row r="1523" spans="1:5" x14ac:dyDescent="0.15">
      <c r="A1523" t="s">
        <v>4078</v>
      </c>
      <c r="B1523" s="15" t="s">
        <v>230</v>
      </c>
      <c r="C1523" s="15" t="s">
        <v>44</v>
      </c>
      <c r="D1523" s="15" t="str">
        <f t="shared" si="23"/>
        <v>29077</v>
      </c>
      <c r="E1523" t="s">
        <v>592</v>
      </c>
    </row>
    <row r="1524" spans="1:5" x14ac:dyDescent="0.15">
      <c r="A1524" t="s">
        <v>4078</v>
      </c>
      <c r="B1524" s="15" t="s">
        <v>230</v>
      </c>
      <c r="C1524" s="15" t="s">
        <v>45</v>
      </c>
      <c r="D1524" s="15" t="str">
        <f t="shared" si="23"/>
        <v>29079</v>
      </c>
      <c r="E1524" t="s">
        <v>2126</v>
      </c>
    </row>
    <row r="1525" spans="1:5" x14ac:dyDescent="0.15">
      <c r="A1525" t="s">
        <v>4078</v>
      </c>
      <c r="B1525" s="15" t="s">
        <v>230</v>
      </c>
      <c r="C1525" s="15" t="s">
        <v>46</v>
      </c>
      <c r="D1525" s="15" t="str">
        <f t="shared" si="23"/>
        <v>29081</v>
      </c>
      <c r="E1525" t="s">
        <v>2373</v>
      </c>
    </row>
    <row r="1526" spans="1:5" x14ac:dyDescent="0.15">
      <c r="A1526" t="s">
        <v>4078</v>
      </c>
      <c r="B1526" s="15" t="s">
        <v>230</v>
      </c>
      <c r="C1526" s="15" t="s">
        <v>47</v>
      </c>
      <c r="D1526" s="15" t="str">
        <f t="shared" si="23"/>
        <v>29083</v>
      </c>
      <c r="E1526" t="s">
        <v>598</v>
      </c>
    </row>
    <row r="1527" spans="1:5" x14ac:dyDescent="0.15">
      <c r="A1527" t="s">
        <v>4078</v>
      </c>
      <c r="B1527" s="15" t="s">
        <v>230</v>
      </c>
      <c r="C1527" s="15" t="s">
        <v>48</v>
      </c>
      <c r="D1527" s="15" t="str">
        <f t="shared" si="23"/>
        <v>29085</v>
      </c>
      <c r="E1527" t="s">
        <v>4151</v>
      </c>
    </row>
    <row r="1528" spans="1:5" x14ac:dyDescent="0.15">
      <c r="A1528" t="s">
        <v>4078</v>
      </c>
      <c r="B1528" s="15" t="s">
        <v>230</v>
      </c>
      <c r="C1528" s="15" t="s">
        <v>49</v>
      </c>
      <c r="D1528" s="15" t="str">
        <f t="shared" si="23"/>
        <v>29087</v>
      </c>
      <c r="E1528" t="s">
        <v>4153</v>
      </c>
    </row>
    <row r="1529" spans="1:5" x14ac:dyDescent="0.15">
      <c r="A1529" t="s">
        <v>4078</v>
      </c>
      <c r="B1529" s="15" t="s">
        <v>230</v>
      </c>
      <c r="C1529" s="15" t="s">
        <v>50</v>
      </c>
      <c r="D1529" s="15" t="str">
        <f t="shared" si="23"/>
        <v>29089</v>
      </c>
      <c r="E1529" t="s">
        <v>838</v>
      </c>
    </row>
    <row r="1530" spans="1:5" x14ac:dyDescent="0.15">
      <c r="A1530" t="s">
        <v>4078</v>
      </c>
      <c r="B1530" s="15" t="s">
        <v>230</v>
      </c>
      <c r="C1530" s="15" t="s">
        <v>51</v>
      </c>
      <c r="D1530" s="15" t="str">
        <f t="shared" si="23"/>
        <v>29091</v>
      </c>
      <c r="E1530" t="s">
        <v>4156</v>
      </c>
    </row>
    <row r="1531" spans="1:5" x14ac:dyDescent="0.15">
      <c r="A1531" t="s">
        <v>4078</v>
      </c>
      <c r="B1531" s="15" t="s">
        <v>230</v>
      </c>
      <c r="C1531" s="15" t="s">
        <v>52</v>
      </c>
      <c r="D1531" s="15" t="str">
        <f t="shared" si="23"/>
        <v>29093</v>
      </c>
      <c r="E1531" t="s">
        <v>3582</v>
      </c>
    </row>
    <row r="1532" spans="1:5" x14ac:dyDescent="0.15">
      <c r="A1532" t="s">
        <v>4078</v>
      </c>
      <c r="B1532" s="15" t="s">
        <v>230</v>
      </c>
      <c r="C1532" s="15" t="s">
        <v>53</v>
      </c>
      <c r="D1532" s="15" t="str">
        <f t="shared" si="23"/>
        <v>29095</v>
      </c>
      <c r="E1532" t="s">
        <v>602</v>
      </c>
    </row>
    <row r="1533" spans="1:5" x14ac:dyDescent="0.15">
      <c r="A1533" t="s">
        <v>4078</v>
      </c>
      <c r="B1533" s="15" t="s">
        <v>230</v>
      </c>
      <c r="C1533" s="15" t="s">
        <v>54</v>
      </c>
      <c r="D1533" s="15" t="str">
        <f t="shared" si="23"/>
        <v>29097</v>
      </c>
      <c r="E1533" t="s">
        <v>1745</v>
      </c>
    </row>
    <row r="1534" spans="1:5" x14ac:dyDescent="0.15">
      <c r="A1534" t="s">
        <v>4078</v>
      </c>
      <c r="B1534" s="15" t="s">
        <v>230</v>
      </c>
      <c r="C1534" s="15" t="s">
        <v>55</v>
      </c>
      <c r="D1534" s="15" t="str">
        <f t="shared" si="23"/>
        <v>29099</v>
      </c>
      <c r="E1534" t="s">
        <v>608</v>
      </c>
    </row>
    <row r="1535" spans="1:5" x14ac:dyDescent="0.15">
      <c r="A1535" t="s">
        <v>4078</v>
      </c>
      <c r="B1535" s="15" t="s">
        <v>230</v>
      </c>
      <c r="C1535" s="15" t="s">
        <v>56</v>
      </c>
      <c r="D1535" s="15" t="str">
        <f t="shared" si="23"/>
        <v>29101</v>
      </c>
      <c r="E1535" t="s">
        <v>848</v>
      </c>
    </row>
    <row r="1536" spans="1:5" x14ac:dyDescent="0.15">
      <c r="A1536" t="s">
        <v>4078</v>
      </c>
      <c r="B1536" s="15" t="s">
        <v>230</v>
      </c>
      <c r="C1536" s="15" t="s">
        <v>57</v>
      </c>
      <c r="D1536" s="15" t="str">
        <f t="shared" si="23"/>
        <v>29103</v>
      </c>
      <c r="E1536" t="s">
        <v>2164</v>
      </c>
    </row>
    <row r="1537" spans="1:5" x14ac:dyDescent="0.15">
      <c r="A1537" t="s">
        <v>4078</v>
      </c>
      <c r="B1537" s="15" t="s">
        <v>230</v>
      </c>
      <c r="C1537" s="15" t="s">
        <v>58</v>
      </c>
      <c r="D1537" s="15" t="str">
        <f t="shared" si="23"/>
        <v>29105</v>
      </c>
      <c r="E1537" t="s">
        <v>4171</v>
      </c>
    </row>
    <row r="1538" spans="1:5" x14ac:dyDescent="0.15">
      <c r="A1538" t="s">
        <v>4078</v>
      </c>
      <c r="B1538" s="15" t="s">
        <v>230</v>
      </c>
      <c r="C1538" s="15" t="s">
        <v>59</v>
      </c>
      <c r="D1538" s="15" t="str">
        <f t="shared" si="23"/>
        <v>29107</v>
      </c>
      <c r="E1538" t="s">
        <v>850</v>
      </c>
    </row>
    <row r="1539" spans="1:5" x14ac:dyDescent="0.15">
      <c r="A1539" t="s">
        <v>4078</v>
      </c>
      <c r="B1539" s="15" t="s">
        <v>230</v>
      </c>
      <c r="C1539" s="15" t="s">
        <v>60</v>
      </c>
      <c r="D1539" s="15" t="str">
        <f t="shared" ref="D1539:D1602" si="24">B1539&amp;C1539</f>
        <v>29109</v>
      </c>
      <c r="E1539" t="s">
        <v>614</v>
      </c>
    </row>
    <row r="1540" spans="1:5" x14ac:dyDescent="0.15">
      <c r="A1540" t="s">
        <v>4078</v>
      </c>
      <c r="B1540" s="15" t="s">
        <v>230</v>
      </c>
      <c r="C1540" s="15" t="s">
        <v>61</v>
      </c>
      <c r="D1540" s="15" t="str">
        <f t="shared" si="24"/>
        <v>29111</v>
      </c>
      <c r="E1540" t="s">
        <v>2006</v>
      </c>
    </row>
    <row r="1541" spans="1:5" x14ac:dyDescent="0.15">
      <c r="A1541" t="s">
        <v>4078</v>
      </c>
      <c r="B1541" s="15" t="s">
        <v>230</v>
      </c>
      <c r="C1541" s="15" t="s">
        <v>62</v>
      </c>
      <c r="D1541" s="15" t="str">
        <f t="shared" si="24"/>
        <v>29113</v>
      </c>
      <c r="E1541" t="s">
        <v>854</v>
      </c>
    </row>
    <row r="1542" spans="1:5" x14ac:dyDescent="0.15">
      <c r="A1542" t="s">
        <v>4078</v>
      </c>
      <c r="B1542" s="15" t="s">
        <v>230</v>
      </c>
      <c r="C1542" s="15" t="s">
        <v>63</v>
      </c>
      <c r="D1542" s="15" t="str">
        <f t="shared" si="24"/>
        <v>29115</v>
      </c>
      <c r="E1542" t="s">
        <v>2628</v>
      </c>
    </row>
    <row r="1543" spans="1:5" x14ac:dyDescent="0.15">
      <c r="A1543" t="s">
        <v>4078</v>
      </c>
      <c r="B1543" s="15" t="s">
        <v>230</v>
      </c>
      <c r="C1543" s="15" t="s">
        <v>64</v>
      </c>
      <c r="D1543" s="15" t="str">
        <f t="shared" si="24"/>
        <v>29117</v>
      </c>
      <c r="E1543" t="s">
        <v>2178</v>
      </c>
    </row>
    <row r="1544" spans="1:5" x14ac:dyDescent="0.15">
      <c r="A1544" t="s">
        <v>4078</v>
      </c>
      <c r="B1544" s="15" t="s">
        <v>230</v>
      </c>
      <c r="C1544" s="15" t="s">
        <v>65</v>
      </c>
      <c r="D1544" s="15" t="str">
        <f t="shared" si="24"/>
        <v>29119</v>
      </c>
      <c r="E1544" t="s">
        <v>4181</v>
      </c>
    </row>
    <row r="1545" spans="1:5" x14ac:dyDescent="0.15">
      <c r="A1545" t="s">
        <v>4078</v>
      </c>
      <c r="B1545" s="15" t="s">
        <v>230</v>
      </c>
      <c r="C1545" s="15" t="s">
        <v>66</v>
      </c>
      <c r="D1545" s="15" t="str">
        <f t="shared" si="24"/>
        <v>29121</v>
      </c>
      <c r="E1545" t="s">
        <v>628</v>
      </c>
    </row>
    <row r="1546" spans="1:5" x14ac:dyDescent="0.15">
      <c r="A1546" t="s">
        <v>4078</v>
      </c>
      <c r="B1546" s="15" t="s">
        <v>230</v>
      </c>
      <c r="C1546" s="15" t="s">
        <v>67</v>
      </c>
      <c r="D1546" s="15" t="str">
        <f t="shared" si="24"/>
        <v>29123</v>
      </c>
      <c r="E1546" t="s">
        <v>630</v>
      </c>
    </row>
    <row r="1547" spans="1:5" x14ac:dyDescent="0.15">
      <c r="A1547" t="s">
        <v>4078</v>
      </c>
      <c r="B1547" s="15" t="s">
        <v>230</v>
      </c>
      <c r="C1547" s="15" t="s">
        <v>68</v>
      </c>
      <c r="D1547" s="15" t="str">
        <f t="shared" si="24"/>
        <v>29125</v>
      </c>
      <c r="E1547" t="s">
        <v>4185</v>
      </c>
    </row>
    <row r="1548" spans="1:5" x14ac:dyDescent="0.15">
      <c r="A1548" t="s">
        <v>4078</v>
      </c>
      <c r="B1548" s="15" t="s">
        <v>230</v>
      </c>
      <c r="C1548" s="15" t="s">
        <v>69</v>
      </c>
      <c r="D1548" s="15" t="str">
        <f t="shared" si="24"/>
        <v>29127</v>
      </c>
      <c r="E1548" t="s">
        <v>634</v>
      </c>
    </row>
    <row r="1549" spans="1:5" x14ac:dyDescent="0.15">
      <c r="A1549" t="s">
        <v>4078</v>
      </c>
      <c r="B1549" s="15" t="s">
        <v>230</v>
      </c>
      <c r="C1549" s="15" t="s">
        <v>71</v>
      </c>
      <c r="D1549" s="15" t="str">
        <f t="shared" si="24"/>
        <v>29129</v>
      </c>
      <c r="E1549" t="s">
        <v>2217</v>
      </c>
    </row>
    <row r="1550" spans="1:5" x14ac:dyDescent="0.15">
      <c r="A1550" t="s">
        <v>4078</v>
      </c>
      <c r="B1550" s="15" t="s">
        <v>230</v>
      </c>
      <c r="C1550" s="15" t="s">
        <v>72</v>
      </c>
      <c r="D1550" s="15" t="str">
        <f t="shared" si="24"/>
        <v>29131</v>
      </c>
      <c r="E1550" t="s">
        <v>866</v>
      </c>
    </row>
    <row r="1551" spans="1:5" x14ac:dyDescent="0.15">
      <c r="A1551" t="s">
        <v>4078</v>
      </c>
      <c r="B1551" s="15" t="s">
        <v>230</v>
      </c>
      <c r="C1551" s="15" t="s">
        <v>73</v>
      </c>
      <c r="D1551" s="15" t="str">
        <f t="shared" si="24"/>
        <v>29133</v>
      </c>
      <c r="E1551" t="s">
        <v>868</v>
      </c>
    </row>
    <row r="1552" spans="1:5" x14ac:dyDescent="0.15">
      <c r="A1552" t="s">
        <v>4078</v>
      </c>
      <c r="B1552" s="15" t="s">
        <v>230</v>
      </c>
      <c r="C1552" s="15" t="s">
        <v>114</v>
      </c>
      <c r="D1552" s="15" t="str">
        <f t="shared" si="24"/>
        <v>29135</v>
      </c>
      <c r="E1552" t="s">
        <v>4193</v>
      </c>
    </row>
    <row r="1553" spans="1:5" x14ac:dyDescent="0.15">
      <c r="A1553" t="s">
        <v>4078</v>
      </c>
      <c r="B1553" s="15" t="s">
        <v>230</v>
      </c>
      <c r="C1553" s="15" t="s">
        <v>115</v>
      </c>
      <c r="D1553" s="15" t="str">
        <f t="shared" si="24"/>
        <v>29137</v>
      </c>
      <c r="E1553" t="s">
        <v>644</v>
      </c>
    </row>
    <row r="1554" spans="1:5" x14ac:dyDescent="0.15">
      <c r="A1554" t="s">
        <v>4078</v>
      </c>
      <c r="B1554" s="15" t="s">
        <v>230</v>
      </c>
      <c r="C1554" s="15" t="s">
        <v>116</v>
      </c>
      <c r="D1554" s="15" t="str">
        <f t="shared" si="24"/>
        <v>29139</v>
      </c>
      <c r="E1554" t="s">
        <v>646</v>
      </c>
    </row>
    <row r="1555" spans="1:5" x14ac:dyDescent="0.15">
      <c r="A1555" t="s">
        <v>4078</v>
      </c>
      <c r="B1555" s="15" t="s">
        <v>230</v>
      </c>
      <c r="C1555" s="15" t="s">
        <v>117</v>
      </c>
      <c r="D1555" s="15" t="str">
        <f t="shared" si="24"/>
        <v>29141</v>
      </c>
      <c r="E1555" t="s">
        <v>648</v>
      </c>
    </row>
    <row r="1556" spans="1:5" x14ac:dyDescent="0.15">
      <c r="A1556" t="s">
        <v>4078</v>
      </c>
      <c r="B1556" s="15" t="s">
        <v>230</v>
      </c>
      <c r="C1556" s="15" t="s">
        <v>118</v>
      </c>
      <c r="D1556" s="15" t="str">
        <f t="shared" si="24"/>
        <v>29143</v>
      </c>
      <c r="E1556" t="s">
        <v>4198</v>
      </c>
    </row>
    <row r="1557" spans="1:5" x14ac:dyDescent="0.15">
      <c r="A1557" t="s">
        <v>4078</v>
      </c>
      <c r="B1557" s="15" t="s">
        <v>230</v>
      </c>
      <c r="C1557" s="15" t="s">
        <v>119</v>
      </c>
      <c r="D1557" s="15" t="str">
        <f t="shared" si="24"/>
        <v>29145</v>
      </c>
      <c r="E1557" t="s">
        <v>876</v>
      </c>
    </row>
    <row r="1558" spans="1:5" x14ac:dyDescent="0.15">
      <c r="A1558" t="s">
        <v>4078</v>
      </c>
      <c r="B1558" s="15" t="s">
        <v>230</v>
      </c>
      <c r="C1558" s="15" t="s">
        <v>120</v>
      </c>
      <c r="D1558" s="15" t="str">
        <f t="shared" si="24"/>
        <v>29147</v>
      </c>
      <c r="E1558" t="s">
        <v>4201</v>
      </c>
    </row>
    <row r="1559" spans="1:5" x14ac:dyDescent="0.15">
      <c r="A1559" t="s">
        <v>4078</v>
      </c>
      <c r="B1559" s="15" t="s">
        <v>230</v>
      </c>
      <c r="C1559" s="15" t="s">
        <v>121</v>
      </c>
      <c r="D1559" s="15" t="str">
        <f t="shared" si="24"/>
        <v>29149</v>
      </c>
      <c r="E1559" t="s">
        <v>4205</v>
      </c>
    </row>
    <row r="1560" spans="1:5" x14ac:dyDescent="0.15">
      <c r="A1560" t="s">
        <v>4078</v>
      </c>
      <c r="B1560" s="15" t="s">
        <v>230</v>
      </c>
      <c r="C1560" s="15" t="s">
        <v>138</v>
      </c>
      <c r="D1560" s="15" t="str">
        <f t="shared" si="24"/>
        <v>29151</v>
      </c>
      <c r="E1560" t="s">
        <v>2863</v>
      </c>
    </row>
    <row r="1561" spans="1:5" x14ac:dyDescent="0.15">
      <c r="A1561" t="s">
        <v>4078</v>
      </c>
      <c r="B1561" s="15" t="s">
        <v>230</v>
      </c>
      <c r="C1561" s="15" t="s">
        <v>96</v>
      </c>
      <c r="D1561" s="15" t="str">
        <f t="shared" si="24"/>
        <v>29153</v>
      </c>
      <c r="E1561" t="s">
        <v>4208</v>
      </c>
    </row>
    <row r="1562" spans="1:5" x14ac:dyDescent="0.15">
      <c r="A1562" t="s">
        <v>4078</v>
      </c>
      <c r="B1562" s="15" t="s">
        <v>230</v>
      </c>
      <c r="C1562" s="15" t="s">
        <v>97</v>
      </c>
      <c r="D1562" s="15" t="str">
        <f t="shared" si="24"/>
        <v>29155</v>
      </c>
      <c r="E1562" t="s">
        <v>4210</v>
      </c>
    </row>
    <row r="1563" spans="1:5" x14ac:dyDescent="0.15">
      <c r="A1563" t="s">
        <v>4078</v>
      </c>
      <c r="B1563" s="15" t="s">
        <v>230</v>
      </c>
      <c r="C1563" s="15" t="s">
        <v>98</v>
      </c>
      <c r="D1563" s="15" t="str">
        <f t="shared" si="24"/>
        <v>29157</v>
      </c>
      <c r="E1563" t="s">
        <v>650</v>
      </c>
    </row>
    <row r="1564" spans="1:5" x14ac:dyDescent="0.15">
      <c r="A1564" t="s">
        <v>4078</v>
      </c>
      <c r="B1564" s="15" t="s">
        <v>230</v>
      </c>
      <c r="C1564" s="15" t="s">
        <v>99</v>
      </c>
      <c r="D1564" s="15" t="str">
        <f t="shared" si="24"/>
        <v>29159</v>
      </c>
      <c r="E1564" t="s">
        <v>4213</v>
      </c>
    </row>
    <row r="1565" spans="1:5" x14ac:dyDescent="0.15">
      <c r="A1565" t="s">
        <v>4078</v>
      </c>
      <c r="B1565" s="15" t="s">
        <v>230</v>
      </c>
      <c r="C1565" s="15" t="s">
        <v>100</v>
      </c>
      <c r="D1565" s="15" t="str">
        <f t="shared" si="24"/>
        <v>29161</v>
      </c>
      <c r="E1565" t="s">
        <v>4217</v>
      </c>
    </row>
    <row r="1566" spans="1:5" x14ac:dyDescent="0.15">
      <c r="A1566" t="s">
        <v>4078</v>
      </c>
      <c r="B1566" s="15" t="s">
        <v>230</v>
      </c>
      <c r="C1566" s="15" t="s">
        <v>101</v>
      </c>
      <c r="D1566" s="15" t="str">
        <f t="shared" si="24"/>
        <v>29163</v>
      </c>
      <c r="E1566" t="s">
        <v>654</v>
      </c>
    </row>
    <row r="1567" spans="1:5" x14ac:dyDescent="0.15">
      <c r="A1567" t="s">
        <v>4078</v>
      </c>
      <c r="B1567" s="15" t="s">
        <v>230</v>
      </c>
      <c r="C1567" s="15" t="s">
        <v>102</v>
      </c>
      <c r="D1567" s="15" t="str">
        <f t="shared" si="24"/>
        <v>29165</v>
      </c>
      <c r="E1567" t="s">
        <v>4222</v>
      </c>
    </row>
    <row r="1568" spans="1:5" x14ac:dyDescent="0.15">
      <c r="A1568" t="s">
        <v>4078</v>
      </c>
      <c r="B1568" s="15" t="s">
        <v>230</v>
      </c>
      <c r="C1568" s="15" t="s">
        <v>103</v>
      </c>
      <c r="D1568" s="15" t="str">
        <f t="shared" si="24"/>
        <v>29167</v>
      </c>
      <c r="E1568" t="s">
        <v>888</v>
      </c>
    </row>
    <row r="1569" spans="1:5" x14ac:dyDescent="0.15">
      <c r="A1569" t="s">
        <v>4078</v>
      </c>
      <c r="B1569" s="15" t="s">
        <v>230</v>
      </c>
      <c r="C1569" s="15" t="s">
        <v>139</v>
      </c>
      <c r="D1569" s="15" t="str">
        <f t="shared" si="24"/>
        <v>29169</v>
      </c>
      <c r="E1569" t="s">
        <v>896</v>
      </c>
    </row>
    <row r="1570" spans="1:5" x14ac:dyDescent="0.15">
      <c r="A1570" t="s">
        <v>4078</v>
      </c>
      <c r="B1570" s="15" t="s">
        <v>230</v>
      </c>
      <c r="C1570" s="15" t="s">
        <v>140</v>
      </c>
      <c r="D1570" s="15" t="str">
        <f t="shared" si="24"/>
        <v>29171</v>
      </c>
      <c r="E1570" t="s">
        <v>1525</v>
      </c>
    </row>
    <row r="1571" spans="1:5" x14ac:dyDescent="0.15">
      <c r="A1571" t="s">
        <v>4078</v>
      </c>
      <c r="B1571" s="15" t="s">
        <v>230</v>
      </c>
      <c r="C1571" s="15" t="s">
        <v>141</v>
      </c>
      <c r="D1571" s="15" t="str">
        <f t="shared" si="24"/>
        <v>29173</v>
      </c>
      <c r="E1571" t="s">
        <v>4229</v>
      </c>
    </row>
    <row r="1572" spans="1:5" x14ac:dyDescent="0.15">
      <c r="A1572" t="s">
        <v>4078</v>
      </c>
      <c r="B1572" s="15" t="s">
        <v>230</v>
      </c>
      <c r="C1572" s="15" t="s">
        <v>142</v>
      </c>
      <c r="D1572" s="15" t="str">
        <f t="shared" si="24"/>
        <v>29175</v>
      </c>
      <c r="E1572" t="s">
        <v>658</v>
      </c>
    </row>
    <row r="1573" spans="1:5" x14ac:dyDescent="0.15">
      <c r="A1573" t="s">
        <v>4078</v>
      </c>
      <c r="B1573" s="15" t="s">
        <v>230</v>
      </c>
      <c r="C1573" s="15" t="s">
        <v>143</v>
      </c>
      <c r="D1573" s="15" t="str">
        <f t="shared" si="24"/>
        <v>29177</v>
      </c>
      <c r="E1573" t="s">
        <v>4234</v>
      </c>
    </row>
    <row r="1574" spans="1:5" x14ac:dyDescent="0.15">
      <c r="A1574" t="s">
        <v>4078</v>
      </c>
      <c r="B1574" s="15" t="s">
        <v>230</v>
      </c>
      <c r="C1574" s="15" t="s">
        <v>144</v>
      </c>
      <c r="D1574" s="15" t="str">
        <f t="shared" si="24"/>
        <v>29179</v>
      </c>
      <c r="E1574" t="s">
        <v>4236</v>
      </c>
    </row>
    <row r="1575" spans="1:5" x14ac:dyDescent="0.15">
      <c r="A1575" t="s">
        <v>4078</v>
      </c>
      <c r="B1575" s="15" t="s">
        <v>230</v>
      </c>
      <c r="C1575" s="15" t="s">
        <v>145</v>
      </c>
      <c r="D1575" s="15" t="str">
        <f t="shared" si="24"/>
        <v>29181</v>
      </c>
      <c r="E1575" t="s">
        <v>2464</v>
      </c>
    </row>
    <row r="1576" spans="1:5" x14ac:dyDescent="0.15">
      <c r="A1576" t="s">
        <v>4078</v>
      </c>
      <c r="B1576" s="15" t="s">
        <v>230</v>
      </c>
      <c r="C1576" s="15" t="s">
        <v>146</v>
      </c>
      <c r="D1576" s="15" t="str">
        <f t="shared" si="24"/>
        <v>29183</v>
      </c>
      <c r="E1576" t="s">
        <v>4239</v>
      </c>
    </row>
    <row r="1577" spans="1:5" x14ac:dyDescent="0.15">
      <c r="A1577" t="s">
        <v>4078</v>
      </c>
      <c r="B1577" s="15" t="s">
        <v>230</v>
      </c>
      <c r="C1577" s="15" t="s">
        <v>91</v>
      </c>
      <c r="D1577" s="15" t="str">
        <f t="shared" si="24"/>
        <v>29185</v>
      </c>
      <c r="E1577" t="s">
        <v>664</v>
      </c>
    </row>
    <row r="1578" spans="1:5" x14ac:dyDescent="0.15">
      <c r="A1578" t="s">
        <v>4078</v>
      </c>
      <c r="B1578" s="15" t="s">
        <v>230</v>
      </c>
      <c r="C1578" s="15" t="s">
        <v>247</v>
      </c>
      <c r="D1578" s="15" t="str">
        <f t="shared" si="24"/>
        <v>29186</v>
      </c>
      <c r="E1578" t="s">
        <v>4242</v>
      </c>
    </row>
    <row r="1579" spans="1:5" x14ac:dyDescent="0.15">
      <c r="A1579" t="s">
        <v>4078</v>
      </c>
      <c r="B1579" s="15" t="s">
        <v>230</v>
      </c>
      <c r="C1579" s="15" t="s">
        <v>147</v>
      </c>
      <c r="D1579" s="15" t="str">
        <f t="shared" si="24"/>
        <v>29187</v>
      </c>
      <c r="E1579" t="s">
        <v>4244</v>
      </c>
    </row>
    <row r="1580" spans="1:5" x14ac:dyDescent="0.15">
      <c r="A1580" t="s">
        <v>4078</v>
      </c>
      <c r="B1580" s="15" t="s">
        <v>230</v>
      </c>
      <c r="C1580" s="15" t="s">
        <v>148</v>
      </c>
      <c r="D1580" s="15" t="str">
        <f t="shared" si="24"/>
        <v>29189</v>
      </c>
      <c r="E1580" t="s">
        <v>3873</v>
      </c>
    </row>
    <row r="1581" spans="1:5" x14ac:dyDescent="0.15">
      <c r="A1581" t="s">
        <v>4078</v>
      </c>
      <c r="B1581" s="15" t="s">
        <v>230</v>
      </c>
      <c r="C1581" s="15" t="s">
        <v>151</v>
      </c>
      <c r="D1581" s="15" t="str">
        <f t="shared" si="24"/>
        <v>29195</v>
      </c>
      <c r="E1581" t="s">
        <v>903</v>
      </c>
    </row>
    <row r="1582" spans="1:5" x14ac:dyDescent="0.15">
      <c r="A1582" t="s">
        <v>4078</v>
      </c>
      <c r="B1582" s="15" t="s">
        <v>230</v>
      </c>
      <c r="C1582" s="15" t="s">
        <v>152</v>
      </c>
      <c r="D1582" s="15" t="str">
        <f t="shared" si="24"/>
        <v>29197</v>
      </c>
      <c r="E1582" t="s">
        <v>2248</v>
      </c>
    </row>
    <row r="1583" spans="1:5" x14ac:dyDescent="0.15">
      <c r="A1583" t="s">
        <v>4078</v>
      </c>
      <c r="B1583" s="15" t="s">
        <v>230</v>
      </c>
      <c r="C1583" s="15" t="s">
        <v>153</v>
      </c>
      <c r="D1583" s="15" t="str">
        <f t="shared" si="24"/>
        <v>29199</v>
      </c>
      <c r="E1583" t="s">
        <v>4253</v>
      </c>
    </row>
    <row r="1584" spans="1:5" x14ac:dyDescent="0.15">
      <c r="A1584" t="s">
        <v>4078</v>
      </c>
      <c r="B1584" s="15" t="s">
        <v>230</v>
      </c>
      <c r="C1584" s="15" t="s">
        <v>93</v>
      </c>
      <c r="D1584" s="15" t="str">
        <f t="shared" si="24"/>
        <v>29201</v>
      </c>
      <c r="E1584" t="s">
        <v>905</v>
      </c>
    </row>
    <row r="1585" spans="1:5" x14ac:dyDescent="0.15">
      <c r="A1585" t="s">
        <v>4078</v>
      </c>
      <c r="B1585" s="15" t="s">
        <v>230</v>
      </c>
      <c r="C1585" s="15" t="s">
        <v>221</v>
      </c>
      <c r="D1585" s="15" t="str">
        <f t="shared" si="24"/>
        <v>29203</v>
      </c>
      <c r="E1585" t="s">
        <v>4258</v>
      </c>
    </row>
    <row r="1586" spans="1:5" x14ac:dyDescent="0.15">
      <c r="A1586" t="s">
        <v>4078</v>
      </c>
      <c r="B1586" s="15" t="s">
        <v>230</v>
      </c>
      <c r="C1586" s="15" t="s">
        <v>154</v>
      </c>
      <c r="D1586" s="15" t="str">
        <f t="shared" si="24"/>
        <v>29205</v>
      </c>
      <c r="E1586" t="s">
        <v>666</v>
      </c>
    </row>
    <row r="1587" spans="1:5" x14ac:dyDescent="0.15">
      <c r="A1587" t="s">
        <v>4078</v>
      </c>
      <c r="B1587" s="15" t="s">
        <v>230</v>
      </c>
      <c r="C1587" s="15" t="s">
        <v>155</v>
      </c>
      <c r="D1587" s="15" t="str">
        <f t="shared" si="24"/>
        <v>29207</v>
      </c>
      <c r="E1587" t="s">
        <v>4261</v>
      </c>
    </row>
    <row r="1588" spans="1:5" x14ac:dyDescent="0.15">
      <c r="A1588" t="s">
        <v>4078</v>
      </c>
      <c r="B1588" s="15" t="s">
        <v>230</v>
      </c>
      <c r="C1588" s="15" t="s">
        <v>156</v>
      </c>
      <c r="D1588" s="15" t="str">
        <f t="shared" si="24"/>
        <v>29209</v>
      </c>
      <c r="E1588" t="s">
        <v>915</v>
      </c>
    </row>
    <row r="1589" spans="1:5" x14ac:dyDescent="0.15">
      <c r="A1589" t="s">
        <v>4078</v>
      </c>
      <c r="B1589" s="15" t="s">
        <v>230</v>
      </c>
      <c r="C1589" s="15" t="s">
        <v>157</v>
      </c>
      <c r="D1589" s="15" t="str">
        <f t="shared" si="24"/>
        <v>29211</v>
      </c>
      <c r="E1589" t="s">
        <v>2482</v>
      </c>
    </row>
    <row r="1590" spans="1:5" x14ac:dyDescent="0.15">
      <c r="A1590" t="s">
        <v>4078</v>
      </c>
      <c r="B1590" s="15" t="s">
        <v>230</v>
      </c>
      <c r="C1590" s="15" t="s">
        <v>158</v>
      </c>
      <c r="D1590" s="15" t="str">
        <f t="shared" si="24"/>
        <v>29213</v>
      </c>
      <c r="E1590" t="s">
        <v>4267</v>
      </c>
    </row>
    <row r="1591" spans="1:5" x14ac:dyDescent="0.15">
      <c r="A1591" t="s">
        <v>4078</v>
      </c>
      <c r="B1591" s="15" t="s">
        <v>230</v>
      </c>
      <c r="C1591" s="15" t="s">
        <v>159</v>
      </c>
      <c r="D1591" s="15" t="str">
        <f t="shared" si="24"/>
        <v>29215</v>
      </c>
      <c r="E1591" t="s">
        <v>4269</v>
      </c>
    </row>
    <row r="1592" spans="1:5" x14ac:dyDescent="0.15">
      <c r="A1592" t="s">
        <v>4078</v>
      </c>
      <c r="B1592" s="15" t="s">
        <v>230</v>
      </c>
      <c r="C1592" s="15" t="s">
        <v>160</v>
      </c>
      <c r="D1592" s="15" t="str">
        <f t="shared" si="24"/>
        <v>29217</v>
      </c>
      <c r="E1592" t="s">
        <v>4271</v>
      </c>
    </row>
    <row r="1593" spans="1:5" x14ac:dyDescent="0.15">
      <c r="A1593" t="s">
        <v>4078</v>
      </c>
      <c r="B1593" s="15" t="s">
        <v>230</v>
      </c>
      <c r="C1593" s="15" t="s">
        <v>161</v>
      </c>
      <c r="D1593" s="15" t="str">
        <f t="shared" si="24"/>
        <v>29219</v>
      </c>
      <c r="E1593" t="s">
        <v>1882</v>
      </c>
    </row>
    <row r="1594" spans="1:5" x14ac:dyDescent="0.15">
      <c r="A1594" t="s">
        <v>4078</v>
      </c>
      <c r="B1594" s="15" t="s">
        <v>230</v>
      </c>
      <c r="C1594" s="15" t="s">
        <v>162</v>
      </c>
      <c r="D1594" s="15" t="str">
        <f t="shared" si="24"/>
        <v>29221</v>
      </c>
      <c r="E1594" t="s">
        <v>680</v>
      </c>
    </row>
    <row r="1595" spans="1:5" x14ac:dyDescent="0.15">
      <c r="A1595" t="s">
        <v>4078</v>
      </c>
      <c r="B1595" s="15" t="s">
        <v>230</v>
      </c>
      <c r="C1595" s="15" t="s">
        <v>163</v>
      </c>
      <c r="D1595" s="15" t="str">
        <f t="shared" si="24"/>
        <v>29223</v>
      </c>
      <c r="E1595" t="s">
        <v>1885</v>
      </c>
    </row>
    <row r="1596" spans="1:5" x14ac:dyDescent="0.15">
      <c r="A1596" t="s">
        <v>4078</v>
      </c>
      <c r="B1596" s="15" t="s">
        <v>230</v>
      </c>
      <c r="C1596" s="15" t="s">
        <v>164</v>
      </c>
      <c r="D1596" s="15" t="str">
        <f t="shared" si="24"/>
        <v>29225</v>
      </c>
      <c r="E1596" t="s">
        <v>1889</v>
      </c>
    </row>
    <row r="1597" spans="1:5" x14ac:dyDescent="0.15">
      <c r="A1597" t="s">
        <v>4078</v>
      </c>
      <c r="B1597" s="15" t="s">
        <v>230</v>
      </c>
      <c r="C1597" s="15" t="s">
        <v>165</v>
      </c>
      <c r="D1597" s="15" t="str">
        <f t="shared" si="24"/>
        <v>29227</v>
      </c>
      <c r="E1597" t="s">
        <v>1901</v>
      </c>
    </row>
    <row r="1598" spans="1:5" x14ac:dyDescent="0.15">
      <c r="A1598" t="s">
        <v>4078</v>
      </c>
      <c r="B1598" s="15" t="s">
        <v>230</v>
      </c>
      <c r="C1598" s="15" t="s">
        <v>166</v>
      </c>
      <c r="D1598" s="15" t="str">
        <f t="shared" si="24"/>
        <v>29229</v>
      </c>
      <c r="E1598" t="s">
        <v>2710</v>
      </c>
    </row>
    <row r="1599" spans="1:5" x14ac:dyDescent="0.15">
      <c r="A1599" t="s">
        <v>4078</v>
      </c>
      <c r="B1599" s="15" t="s">
        <v>230</v>
      </c>
      <c r="C1599" s="15" t="s">
        <v>239</v>
      </c>
      <c r="D1599" s="15" t="str">
        <f t="shared" si="24"/>
        <v>29510</v>
      </c>
      <c r="E1599" t="s">
        <v>4279</v>
      </c>
    </row>
    <row r="1600" spans="1:5" x14ac:dyDescent="0.15">
      <c r="A1600" t="s">
        <v>4281</v>
      </c>
      <c r="B1600" s="15" t="s">
        <v>250</v>
      </c>
      <c r="C1600" s="15" t="s">
        <v>6</v>
      </c>
      <c r="D1600" s="15" t="str">
        <f t="shared" si="24"/>
        <v>30001</v>
      </c>
      <c r="E1600" t="s">
        <v>4282</v>
      </c>
    </row>
    <row r="1601" spans="1:5" x14ac:dyDescent="0.15">
      <c r="A1601" t="s">
        <v>4281</v>
      </c>
      <c r="B1601" s="15" t="s">
        <v>250</v>
      </c>
      <c r="C1601" s="15" t="s">
        <v>7</v>
      </c>
      <c r="D1601" s="15" t="str">
        <f t="shared" si="24"/>
        <v>30003</v>
      </c>
      <c r="E1601" t="s">
        <v>4284</v>
      </c>
    </row>
    <row r="1602" spans="1:5" x14ac:dyDescent="0.15">
      <c r="A1602" t="s">
        <v>4281</v>
      </c>
      <c r="B1602" s="15" t="s">
        <v>250</v>
      </c>
      <c r="C1602" s="15" t="s">
        <v>8</v>
      </c>
      <c r="D1602" s="15" t="str">
        <f t="shared" si="24"/>
        <v>30005</v>
      </c>
      <c r="E1602" t="s">
        <v>1941</v>
      </c>
    </row>
    <row r="1603" spans="1:5" x14ac:dyDescent="0.15">
      <c r="A1603" t="s">
        <v>4281</v>
      </c>
      <c r="B1603" s="15" t="s">
        <v>250</v>
      </c>
      <c r="C1603" s="15" t="s">
        <v>9</v>
      </c>
      <c r="D1603" s="15" t="str">
        <f t="shared" ref="D1603:D1666" si="25">B1603&amp;C1603</f>
        <v>30007</v>
      </c>
      <c r="E1603" t="s">
        <v>4287</v>
      </c>
    </row>
    <row r="1604" spans="1:5" x14ac:dyDescent="0.15">
      <c r="A1604" t="s">
        <v>4281</v>
      </c>
      <c r="B1604" s="15" t="s">
        <v>250</v>
      </c>
      <c r="C1604" s="15" t="s">
        <v>10</v>
      </c>
      <c r="D1604" s="15" t="str">
        <f t="shared" si="25"/>
        <v>30009</v>
      </c>
      <c r="E1604" t="s">
        <v>4289</v>
      </c>
    </row>
    <row r="1605" spans="1:5" x14ac:dyDescent="0.15">
      <c r="A1605" t="s">
        <v>4281</v>
      </c>
      <c r="B1605" s="15" t="s">
        <v>250</v>
      </c>
      <c r="C1605" s="15" t="s">
        <v>11</v>
      </c>
      <c r="D1605" s="15" t="str">
        <f t="shared" si="25"/>
        <v>30011</v>
      </c>
      <c r="E1605" t="s">
        <v>2993</v>
      </c>
    </row>
    <row r="1606" spans="1:5" x14ac:dyDescent="0.15">
      <c r="A1606" t="s">
        <v>4281</v>
      </c>
      <c r="B1606" s="15" t="s">
        <v>250</v>
      </c>
      <c r="C1606" s="15" t="s">
        <v>12</v>
      </c>
      <c r="D1606" s="15" t="str">
        <f t="shared" si="25"/>
        <v>30013</v>
      </c>
      <c r="E1606" t="s">
        <v>4294</v>
      </c>
    </row>
    <row r="1607" spans="1:5" x14ac:dyDescent="0.15">
      <c r="A1607" t="s">
        <v>4281</v>
      </c>
      <c r="B1607" s="15" t="s">
        <v>250</v>
      </c>
      <c r="C1607" s="15" t="s">
        <v>13</v>
      </c>
      <c r="D1607" s="15" t="str">
        <f t="shared" si="25"/>
        <v>30015</v>
      </c>
      <c r="E1607" t="s">
        <v>4298</v>
      </c>
    </row>
    <row r="1608" spans="1:5" x14ac:dyDescent="0.15">
      <c r="A1608" t="s">
        <v>4281</v>
      </c>
      <c r="B1608" s="15" t="s">
        <v>250</v>
      </c>
      <c r="C1608" s="15" t="s">
        <v>14</v>
      </c>
      <c r="D1608" s="15" t="str">
        <f t="shared" si="25"/>
        <v>30017</v>
      </c>
      <c r="E1608" t="s">
        <v>1174</v>
      </c>
    </row>
    <row r="1609" spans="1:5" x14ac:dyDescent="0.15">
      <c r="A1609" t="s">
        <v>4281</v>
      </c>
      <c r="B1609" s="15" t="s">
        <v>250</v>
      </c>
      <c r="C1609" s="15" t="s">
        <v>15</v>
      </c>
      <c r="D1609" s="15" t="str">
        <f t="shared" si="25"/>
        <v>30019</v>
      </c>
      <c r="E1609" t="s">
        <v>4301</v>
      </c>
    </row>
    <row r="1610" spans="1:5" x14ac:dyDescent="0.15">
      <c r="A1610" t="s">
        <v>4281</v>
      </c>
      <c r="B1610" s="15" t="s">
        <v>250</v>
      </c>
      <c r="C1610" s="15" t="s">
        <v>16</v>
      </c>
      <c r="D1610" s="15" t="str">
        <f t="shared" si="25"/>
        <v>30021</v>
      </c>
      <c r="E1610" t="s">
        <v>1667</v>
      </c>
    </row>
    <row r="1611" spans="1:5" x14ac:dyDescent="0.15">
      <c r="A1611" t="s">
        <v>4281</v>
      </c>
      <c r="B1611" s="15" t="s">
        <v>250</v>
      </c>
      <c r="C1611" s="15" t="s">
        <v>17</v>
      </c>
      <c r="D1611" s="15" t="str">
        <f t="shared" si="25"/>
        <v>30023</v>
      </c>
      <c r="E1611" t="s">
        <v>4304</v>
      </c>
    </row>
    <row r="1612" spans="1:5" x14ac:dyDescent="0.15">
      <c r="A1612" t="s">
        <v>4281</v>
      </c>
      <c r="B1612" s="15" t="s">
        <v>250</v>
      </c>
      <c r="C1612" s="15" t="s">
        <v>18</v>
      </c>
      <c r="D1612" s="15" t="str">
        <f t="shared" si="25"/>
        <v>30025</v>
      </c>
      <c r="E1612" t="s">
        <v>4306</v>
      </c>
    </row>
    <row r="1613" spans="1:5" x14ac:dyDescent="0.15">
      <c r="A1613" t="s">
        <v>4281</v>
      </c>
      <c r="B1613" s="15" t="s">
        <v>250</v>
      </c>
      <c r="C1613" s="15" t="s">
        <v>19</v>
      </c>
      <c r="D1613" s="15" t="str">
        <f t="shared" si="25"/>
        <v>30027</v>
      </c>
      <c r="E1613" t="s">
        <v>4308</v>
      </c>
    </row>
    <row r="1614" spans="1:5" x14ac:dyDescent="0.15">
      <c r="A1614" t="s">
        <v>4281</v>
      </c>
      <c r="B1614" s="15" t="s">
        <v>250</v>
      </c>
      <c r="C1614" s="15" t="s">
        <v>20</v>
      </c>
      <c r="D1614" s="15" t="str">
        <f t="shared" si="25"/>
        <v>30029</v>
      </c>
      <c r="E1614" t="s">
        <v>4310</v>
      </c>
    </row>
    <row r="1615" spans="1:5" x14ac:dyDescent="0.15">
      <c r="A1615" t="s">
        <v>4281</v>
      </c>
      <c r="B1615" s="15" t="s">
        <v>250</v>
      </c>
      <c r="C1615" s="15" t="s">
        <v>21</v>
      </c>
      <c r="D1615" s="15" t="str">
        <f t="shared" si="25"/>
        <v>30031</v>
      </c>
      <c r="E1615" t="s">
        <v>2123</v>
      </c>
    </row>
    <row r="1616" spans="1:5" x14ac:dyDescent="0.15">
      <c r="A1616" t="s">
        <v>4281</v>
      </c>
      <c r="B1616" s="15" t="s">
        <v>250</v>
      </c>
      <c r="C1616" s="15" t="s">
        <v>22</v>
      </c>
      <c r="D1616" s="15" t="str">
        <f t="shared" si="25"/>
        <v>30033</v>
      </c>
      <c r="E1616" t="s">
        <v>1201</v>
      </c>
    </row>
    <row r="1617" spans="1:5" x14ac:dyDescent="0.15">
      <c r="A1617" t="s">
        <v>4281</v>
      </c>
      <c r="B1617" s="15" t="s">
        <v>250</v>
      </c>
      <c r="C1617" s="15" t="s">
        <v>23</v>
      </c>
      <c r="D1617" s="15" t="str">
        <f t="shared" si="25"/>
        <v>30035</v>
      </c>
      <c r="E1617" t="s">
        <v>4318</v>
      </c>
    </row>
    <row r="1618" spans="1:5" x14ac:dyDescent="0.15">
      <c r="A1618" t="s">
        <v>4281</v>
      </c>
      <c r="B1618" s="15" t="s">
        <v>250</v>
      </c>
      <c r="C1618" s="15" t="s">
        <v>24</v>
      </c>
      <c r="D1618" s="15" t="str">
        <f t="shared" si="25"/>
        <v>30037</v>
      </c>
      <c r="E1618" t="s">
        <v>4320</v>
      </c>
    </row>
    <row r="1619" spans="1:5" x14ac:dyDescent="0.15">
      <c r="A1619" t="s">
        <v>4281</v>
      </c>
      <c r="B1619" s="15" t="s">
        <v>250</v>
      </c>
      <c r="C1619" s="15" t="s">
        <v>25</v>
      </c>
      <c r="D1619" s="15" t="str">
        <f t="shared" si="25"/>
        <v>30039</v>
      </c>
      <c r="E1619" t="s">
        <v>4322</v>
      </c>
    </row>
    <row r="1620" spans="1:5" x14ac:dyDescent="0.15">
      <c r="A1620" t="s">
        <v>4281</v>
      </c>
      <c r="B1620" s="15" t="s">
        <v>250</v>
      </c>
      <c r="C1620" s="15" t="s">
        <v>26</v>
      </c>
      <c r="D1620" s="15" t="str">
        <f t="shared" si="25"/>
        <v>30041</v>
      </c>
      <c r="E1620" t="s">
        <v>4324</v>
      </c>
    </row>
    <row r="1621" spans="1:5" x14ac:dyDescent="0.15">
      <c r="A1621" t="s">
        <v>4281</v>
      </c>
      <c r="B1621" s="15" t="s">
        <v>250</v>
      </c>
      <c r="C1621" s="15" t="s">
        <v>27</v>
      </c>
      <c r="D1621" s="15" t="str">
        <f t="shared" si="25"/>
        <v>30043</v>
      </c>
      <c r="E1621" t="s">
        <v>608</v>
      </c>
    </row>
    <row r="1622" spans="1:5" x14ac:dyDescent="0.15">
      <c r="A1622" t="s">
        <v>4281</v>
      </c>
      <c r="B1622" s="15" t="s">
        <v>250</v>
      </c>
      <c r="C1622" s="15" t="s">
        <v>28</v>
      </c>
      <c r="D1622" s="15" t="str">
        <f t="shared" si="25"/>
        <v>30045</v>
      </c>
      <c r="E1622" t="s">
        <v>4329</v>
      </c>
    </row>
    <row r="1623" spans="1:5" x14ac:dyDescent="0.15">
      <c r="A1623" t="s">
        <v>4281</v>
      </c>
      <c r="B1623" s="15" t="s">
        <v>250</v>
      </c>
      <c r="C1623" s="15" t="s">
        <v>29</v>
      </c>
      <c r="D1623" s="15" t="str">
        <f t="shared" si="25"/>
        <v>30047</v>
      </c>
      <c r="E1623" t="s">
        <v>993</v>
      </c>
    </row>
    <row r="1624" spans="1:5" x14ac:dyDescent="0.15">
      <c r="A1624" t="s">
        <v>4281</v>
      </c>
      <c r="B1624" s="15" t="s">
        <v>250</v>
      </c>
      <c r="C1624" s="15" t="s">
        <v>30</v>
      </c>
      <c r="D1624" s="15" t="str">
        <f t="shared" si="25"/>
        <v>30049</v>
      </c>
      <c r="E1624" t="s">
        <v>4332</v>
      </c>
    </row>
    <row r="1625" spans="1:5" x14ac:dyDescent="0.15">
      <c r="A1625" t="s">
        <v>4281</v>
      </c>
      <c r="B1625" s="15" t="s">
        <v>250</v>
      </c>
      <c r="C1625" s="15" t="s">
        <v>31</v>
      </c>
      <c r="D1625" s="15" t="str">
        <f t="shared" si="25"/>
        <v>30051</v>
      </c>
      <c r="E1625" t="s">
        <v>1480</v>
      </c>
    </row>
    <row r="1626" spans="1:5" x14ac:dyDescent="0.15">
      <c r="A1626" t="s">
        <v>4281</v>
      </c>
      <c r="B1626" s="15" t="s">
        <v>250</v>
      </c>
      <c r="C1626" s="15" t="s">
        <v>32</v>
      </c>
      <c r="D1626" s="15" t="str">
        <f t="shared" si="25"/>
        <v>30053</v>
      </c>
      <c r="E1626" t="s">
        <v>854</v>
      </c>
    </row>
    <row r="1627" spans="1:5" x14ac:dyDescent="0.15">
      <c r="A1627" t="s">
        <v>4281</v>
      </c>
      <c r="B1627" s="15" t="s">
        <v>250</v>
      </c>
      <c r="C1627" s="15" t="s">
        <v>33</v>
      </c>
      <c r="D1627" s="15" t="str">
        <f t="shared" si="25"/>
        <v>30055</v>
      </c>
      <c r="E1627" t="s">
        <v>4336</v>
      </c>
    </row>
    <row r="1628" spans="1:5" x14ac:dyDescent="0.15">
      <c r="A1628" t="s">
        <v>4281</v>
      </c>
      <c r="B1628" s="15" t="s">
        <v>250</v>
      </c>
      <c r="C1628" s="15" t="s">
        <v>34</v>
      </c>
      <c r="D1628" s="15" t="str">
        <f t="shared" si="25"/>
        <v>30057</v>
      </c>
      <c r="E1628" t="s">
        <v>630</v>
      </c>
    </row>
    <row r="1629" spans="1:5" x14ac:dyDescent="0.15">
      <c r="A1629" t="s">
        <v>4281</v>
      </c>
      <c r="B1629" s="15" t="s">
        <v>250</v>
      </c>
      <c r="C1629" s="15" t="s">
        <v>35</v>
      </c>
      <c r="D1629" s="15" t="str">
        <f t="shared" si="25"/>
        <v>30059</v>
      </c>
      <c r="E1629" t="s">
        <v>4339</v>
      </c>
    </row>
    <row r="1630" spans="1:5" x14ac:dyDescent="0.15">
      <c r="A1630" t="s">
        <v>4281</v>
      </c>
      <c r="B1630" s="15" t="s">
        <v>250</v>
      </c>
      <c r="C1630" s="15" t="s">
        <v>36</v>
      </c>
      <c r="D1630" s="15" t="str">
        <f t="shared" si="25"/>
        <v>30061</v>
      </c>
      <c r="E1630" t="s">
        <v>1240</v>
      </c>
    </row>
    <row r="1631" spans="1:5" x14ac:dyDescent="0.15">
      <c r="A1631" t="s">
        <v>4281</v>
      </c>
      <c r="B1631" s="15" t="s">
        <v>250</v>
      </c>
      <c r="C1631" s="15" t="s">
        <v>37</v>
      </c>
      <c r="D1631" s="15" t="str">
        <f t="shared" si="25"/>
        <v>30063</v>
      </c>
      <c r="E1631" t="s">
        <v>4342</v>
      </c>
    </row>
    <row r="1632" spans="1:5" x14ac:dyDescent="0.15">
      <c r="A1632" t="s">
        <v>4281</v>
      </c>
      <c r="B1632" s="15" t="s">
        <v>250</v>
      </c>
      <c r="C1632" s="15" t="s">
        <v>38</v>
      </c>
      <c r="D1632" s="15" t="str">
        <f t="shared" si="25"/>
        <v>30065</v>
      </c>
      <c r="E1632" t="s">
        <v>4346</v>
      </c>
    </row>
    <row r="1633" spans="1:5" x14ac:dyDescent="0.15">
      <c r="A1633" t="s">
        <v>4281</v>
      </c>
      <c r="B1633" s="15" t="s">
        <v>250</v>
      </c>
      <c r="C1633" s="15" t="s">
        <v>39</v>
      </c>
      <c r="D1633" s="15" t="str">
        <f t="shared" si="25"/>
        <v>30067</v>
      </c>
      <c r="E1633" t="s">
        <v>1261</v>
      </c>
    </row>
    <row r="1634" spans="1:5" x14ac:dyDescent="0.15">
      <c r="A1634" t="s">
        <v>4281</v>
      </c>
      <c r="B1634" s="15" t="s">
        <v>250</v>
      </c>
      <c r="C1634" s="15" t="s">
        <v>40</v>
      </c>
      <c r="D1634" s="15" t="str">
        <f t="shared" si="25"/>
        <v>30069</v>
      </c>
      <c r="E1634" t="s">
        <v>4349</v>
      </c>
    </row>
    <row r="1635" spans="1:5" x14ac:dyDescent="0.15">
      <c r="A1635" t="s">
        <v>4281</v>
      </c>
      <c r="B1635" s="15" t="s">
        <v>250</v>
      </c>
      <c r="C1635" s="15" t="s">
        <v>41</v>
      </c>
      <c r="D1635" s="15" t="str">
        <f t="shared" si="25"/>
        <v>30071</v>
      </c>
      <c r="E1635" t="s">
        <v>881</v>
      </c>
    </row>
    <row r="1636" spans="1:5" x14ac:dyDescent="0.15">
      <c r="A1636" t="s">
        <v>4281</v>
      </c>
      <c r="B1636" s="15" t="s">
        <v>250</v>
      </c>
      <c r="C1636" s="15" t="s">
        <v>42</v>
      </c>
      <c r="D1636" s="15" t="str">
        <f t="shared" si="25"/>
        <v>30073</v>
      </c>
      <c r="E1636" t="s">
        <v>4352</v>
      </c>
    </row>
    <row r="1637" spans="1:5" x14ac:dyDescent="0.15">
      <c r="A1637" t="s">
        <v>4281</v>
      </c>
      <c r="B1637" s="15" t="s">
        <v>250</v>
      </c>
      <c r="C1637" s="15" t="s">
        <v>43</v>
      </c>
      <c r="D1637" s="15" t="str">
        <f t="shared" si="25"/>
        <v>30075</v>
      </c>
      <c r="E1637" t="s">
        <v>4354</v>
      </c>
    </row>
    <row r="1638" spans="1:5" x14ac:dyDescent="0.15">
      <c r="A1638" t="s">
        <v>4281</v>
      </c>
      <c r="B1638" s="15" t="s">
        <v>250</v>
      </c>
      <c r="C1638" s="15" t="s">
        <v>44</v>
      </c>
      <c r="D1638" s="15" t="str">
        <f t="shared" si="25"/>
        <v>30077</v>
      </c>
      <c r="E1638" t="s">
        <v>3126</v>
      </c>
    </row>
    <row r="1639" spans="1:5" x14ac:dyDescent="0.15">
      <c r="A1639" t="s">
        <v>4281</v>
      </c>
      <c r="B1639" s="15" t="s">
        <v>250</v>
      </c>
      <c r="C1639" s="15" t="s">
        <v>45</v>
      </c>
      <c r="D1639" s="15" t="str">
        <f t="shared" si="25"/>
        <v>30079</v>
      </c>
      <c r="E1639" t="s">
        <v>894</v>
      </c>
    </row>
    <row r="1640" spans="1:5" x14ac:dyDescent="0.15">
      <c r="A1640" t="s">
        <v>4281</v>
      </c>
      <c r="B1640" s="15" t="s">
        <v>250</v>
      </c>
      <c r="C1640" s="15" t="s">
        <v>46</v>
      </c>
      <c r="D1640" s="15" t="str">
        <f t="shared" si="25"/>
        <v>30081</v>
      </c>
      <c r="E1640" t="s">
        <v>4358</v>
      </c>
    </row>
    <row r="1641" spans="1:5" x14ac:dyDescent="0.15">
      <c r="A1641" t="s">
        <v>4281</v>
      </c>
      <c r="B1641" s="15" t="s">
        <v>250</v>
      </c>
      <c r="C1641" s="15" t="s">
        <v>47</v>
      </c>
      <c r="D1641" s="15" t="str">
        <f t="shared" si="25"/>
        <v>30083</v>
      </c>
      <c r="E1641" t="s">
        <v>2240</v>
      </c>
    </row>
    <row r="1642" spans="1:5" x14ac:dyDescent="0.15">
      <c r="A1642" t="s">
        <v>4281</v>
      </c>
      <c r="B1642" s="15" t="s">
        <v>250</v>
      </c>
      <c r="C1642" s="15" t="s">
        <v>48</v>
      </c>
      <c r="D1642" s="15" t="str">
        <f t="shared" si="25"/>
        <v>30085</v>
      </c>
      <c r="E1642" t="s">
        <v>4361</v>
      </c>
    </row>
    <row r="1643" spans="1:5" x14ac:dyDescent="0.15">
      <c r="A1643" t="s">
        <v>4281</v>
      </c>
      <c r="B1643" s="15" t="s">
        <v>250</v>
      </c>
      <c r="C1643" s="15" t="s">
        <v>49</v>
      </c>
      <c r="D1643" s="15" t="str">
        <f t="shared" si="25"/>
        <v>30087</v>
      </c>
      <c r="E1643" t="s">
        <v>4363</v>
      </c>
    </row>
    <row r="1644" spans="1:5" x14ac:dyDescent="0.15">
      <c r="A1644" t="s">
        <v>4281</v>
      </c>
      <c r="B1644" s="15" t="s">
        <v>250</v>
      </c>
      <c r="C1644" s="15" t="s">
        <v>50</v>
      </c>
      <c r="D1644" s="15" t="str">
        <f t="shared" si="25"/>
        <v>30089</v>
      </c>
      <c r="E1644" t="s">
        <v>4365</v>
      </c>
    </row>
    <row r="1645" spans="1:5" x14ac:dyDescent="0.15">
      <c r="A1645" t="s">
        <v>4281</v>
      </c>
      <c r="B1645" s="15" t="s">
        <v>250</v>
      </c>
      <c r="C1645" s="15" t="s">
        <v>51</v>
      </c>
      <c r="D1645" s="15" t="str">
        <f t="shared" si="25"/>
        <v>30091</v>
      </c>
      <c r="E1645" t="s">
        <v>2905</v>
      </c>
    </row>
    <row r="1646" spans="1:5" x14ac:dyDescent="0.15">
      <c r="A1646" t="s">
        <v>4281</v>
      </c>
      <c r="B1646" s="15" t="s">
        <v>250</v>
      </c>
      <c r="C1646" s="15" t="s">
        <v>52</v>
      </c>
      <c r="D1646" s="15" t="str">
        <f t="shared" si="25"/>
        <v>30093</v>
      </c>
      <c r="E1646" t="s">
        <v>4368</v>
      </c>
    </row>
    <row r="1647" spans="1:5" x14ac:dyDescent="0.15">
      <c r="A1647" t="s">
        <v>4281</v>
      </c>
      <c r="B1647" s="15" t="s">
        <v>250</v>
      </c>
      <c r="C1647" s="15" t="s">
        <v>53</v>
      </c>
      <c r="D1647" s="15" t="str">
        <f t="shared" si="25"/>
        <v>30095</v>
      </c>
      <c r="E1647" t="s">
        <v>4372</v>
      </c>
    </row>
    <row r="1648" spans="1:5" x14ac:dyDescent="0.15">
      <c r="A1648" t="s">
        <v>4281</v>
      </c>
      <c r="B1648" s="15" t="s">
        <v>250</v>
      </c>
      <c r="C1648" s="15" t="s">
        <v>54</v>
      </c>
      <c r="D1648" s="15" t="str">
        <f t="shared" si="25"/>
        <v>30097</v>
      </c>
      <c r="E1648" t="s">
        <v>4374</v>
      </c>
    </row>
    <row r="1649" spans="1:5" x14ac:dyDescent="0.15">
      <c r="A1649" t="s">
        <v>4281</v>
      </c>
      <c r="B1649" s="15" t="s">
        <v>250</v>
      </c>
      <c r="C1649" s="15" t="s">
        <v>55</v>
      </c>
      <c r="D1649" s="15" t="str">
        <f t="shared" si="25"/>
        <v>30099</v>
      </c>
      <c r="E1649" t="s">
        <v>2028</v>
      </c>
    </row>
    <row r="1650" spans="1:5" x14ac:dyDescent="0.15">
      <c r="A1650" t="s">
        <v>4281</v>
      </c>
      <c r="B1650" s="15" t="s">
        <v>250</v>
      </c>
      <c r="C1650" s="15" t="s">
        <v>56</v>
      </c>
      <c r="D1650" s="15" t="str">
        <f t="shared" si="25"/>
        <v>30101</v>
      </c>
      <c r="E1650" t="s">
        <v>4377</v>
      </c>
    </row>
    <row r="1651" spans="1:5" x14ac:dyDescent="0.15">
      <c r="A1651" t="s">
        <v>4281</v>
      </c>
      <c r="B1651" s="15" t="s">
        <v>250</v>
      </c>
      <c r="C1651" s="15" t="s">
        <v>57</v>
      </c>
      <c r="D1651" s="15" t="str">
        <f t="shared" si="25"/>
        <v>30103</v>
      </c>
      <c r="E1651" t="s">
        <v>4379</v>
      </c>
    </row>
    <row r="1652" spans="1:5" x14ac:dyDescent="0.15">
      <c r="A1652" t="s">
        <v>4281</v>
      </c>
      <c r="B1652" s="15" t="s">
        <v>250</v>
      </c>
      <c r="C1652" s="15" t="s">
        <v>58</v>
      </c>
      <c r="D1652" s="15" t="str">
        <f t="shared" si="25"/>
        <v>30105</v>
      </c>
      <c r="E1652" t="s">
        <v>2034</v>
      </c>
    </row>
    <row r="1653" spans="1:5" x14ac:dyDescent="0.15">
      <c r="A1653" t="s">
        <v>4281</v>
      </c>
      <c r="B1653" s="15" t="s">
        <v>250</v>
      </c>
      <c r="C1653" s="15" t="s">
        <v>59</v>
      </c>
      <c r="D1653" s="15" t="str">
        <f t="shared" si="25"/>
        <v>30107</v>
      </c>
      <c r="E1653" t="s">
        <v>4382</v>
      </c>
    </row>
    <row r="1654" spans="1:5" x14ac:dyDescent="0.15">
      <c r="A1654" t="s">
        <v>4281</v>
      </c>
      <c r="B1654" s="15" t="s">
        <v>250</v>
      </c>
      <c r="C1654" s="15" t="s">
        <v>60</v>
      </c>
      <c r="D1654" s="15" t="str">
        <f t="shared" si="25"/>
        <v>30109</v>
      </c>
      <c r="E1654" t="s">
        <v>4384</v>
      </c>
    </row>
    <row r="1655" spans="1:5" x14ac:dyDescent="0.15">
      <c r="A1655" t="s">
        <v>4281</v>
      </c>
      <c r="B1655" s="15" t="s">
        <v>250</v>
      </c>
      <c r="C1655" s="15" t="s">
        <v>61</v>
      </c>
      <c r="D1655" s="15" t="str">
        <f t="shared" si="25"/>
        <v>30111</v>
      </c>
      <c r="E1655" t="s">
        <v>4386</v>
      </c>
    </row>
    <row r="1656" spans="1:5" x14ac:dyDescent="0.15">
      <c r="A1656" t="s">
        <v>4388</v>
      </c>
      <c r="B1656" s="15" t="s">
        <v>252</v>
      </c>
      <c r="C1656" s="15" t="s">
        <v>6</v>
      </c>
      <c r="D1656" s="15" t="str">
        <f t="shared" si="25"/>
        <v>31001</v>
      </c>
      <c r="E1656" t="s">
        <v>1140</v>
      </c>
    </row>
    <row r="1657" spans="1:5" x14ac:dyDescent="0.15">
      <c r="A1657" t="s">
        <v>4388</v>
      </c>
      <c r="B1657" s="15" t="s">
        <v>252</v>
      </c>
      <c r="C1657" s="15" t="s">
        <v>7</v>
      </c>
      <c r="D1657" s="15" t="str">
        <f t="shared" si="25"/>
        <v>31003</v>
      </c>
      <c r="E1657" t="s">
        <v>4392</v>
      </c>
    </row>
    <row r="1658" spans="1:5" x14ac:dyDescent="0.15">
      <c r="A1658" t="s">
        <v>4388</v>
      </c>
      <c r="B1658" s="15" t="s">
        <v>252</v>
      </c>
      <c r="C1658" s="15" t="s">
        <v>8</v>
      </c>
      <c r="D1658" s="15" t="str">
        <f t="shared" si="25"/>
        <v>31005</v>
      </c>
      <c r="E1658" t="s">
        <v>4394</v>
      </c>
    </row>
    <row r="1659" spans="1:5" x14ac:dyDescent="0.15">
      <c r="A1659" t="s">
        <v>4388</v>
      </c>
      <c r="B1659" s="15" t="s">
        <v>252</v>
      </c>
      <c r="C1659" s="15" t="s">
        <v>9</v>
      </c>
      <c r="D1659" s="15" t="str">
        <f t="shared" si="25"/>
        <v>31007</v>
      </c>
      <c r="E1659" t="s">
        <v>4396</v>
      </c>
    </row>
    <row r="1660" spans="1:5" x14ac:dyDescent="0.15">
      <c r="A1660" t="s">
        <v>4388</v>
      </c>
      <c r="B1660" s="15" t="s">
        <v>252</v>
      </c>
      <c r="C1660" s="15" t="s">
        <v>10</v>
      </c>
      <c r="D1660" s="15" t="str">
        <f t="shared" si="25"/>
        <v>31009</v>
      </c>
      <c r="E1660" t="s">
        <v>1941</v>
      </c>
    </row>
    <row r="1661" spans="1:5" x14ac:dyDescent="0.15">
      <c r="A1661" t="s">
        <v>4388</v>
      </c>
      <c r="B1661" s="15" t="s">
        <v>252</v>
      </c>
      <c r="C1661" s="15" t="s">
        <v>11</v>
      </c>
      <c r="D1661" s="15" t="str">
        <f t="shared" si="25"/>
        <v>31011</v>
      </c>
      <c r="E1661" t="s">
        <v>758</v>
      </c>
    </row>
    <row r="1662" spans="1:5" x14ac:dyDescent="0.15">
      <c r="A1662" t="s">
        <v>4388</v>
      </c>
      <c r="B1662" s="15" t="s">
        <v>252</v>
      </c>
      <c r="C1662" s="15" t="s">
        <v>12</v>
      </c>
      <c r="D1662" s="15" t="str">
        <f t="shared" si="25"/>
        <v>31013</v>
      </c>
      <c r="E1662" t="s">
        <v>4402</v>
      </c>
    </row>
    <row r="1663" spans="1:5" x14ac:dyDescent="0.15">
      <c r="A1663" t="s">
        <v>4388</v>
      </c>
      <c r="B1663" s="15" t="s">
        <v>252</v>
      </c>
      <c r="C1663" s="15" t="s">
        <v>13</v>
      </c>
      <c r="D1663" s="15" t="str">
        <f t="shared" si="25"/>
        <v>31015</v>
      </c>
      <c r="E1663" t="s">
        <v>2964</v>
      </c>
    </row>
    <row r="1664" spans="1:5" x14ac:dyDescent="0.15">
      <c r="A1664" t="s">
        <v>4388</v>
      </c>
      <c r="B1664" s="15" t="s">
        <v>252</v>
      </c>
      <c r="C1664" s="15" t="s">
        <v>14</v>
      </c>
      <c r="D1664" s="15" t="str">
        <f t="shared" si="25"/>
        <v>31017</v>
      </c>
      <c r="E1664" t="s">
        <v>2059</v>
      </c>
    </row>
    <row r="1665" spans="1:5" x14ac:dyDescent="0.15">
      <c r="A1665" t="s">
        <v>4388</v>
      </c>
      <c r="B1665" s="15" t="s">
        <v>252</v>
      </c>
      <c r="C1665" s="15" t="s">
        <v>15</v>
      </c>
      <c r="D1665" s="15" t="str">
        <f t="shared" si="25"/>
        <v>31019</v>
      </c>
      <c r="E1665" t="s">
        <v>4406</v>
      </c>
    </row>
    <row r="1666" spans="1:5" x14ac:dyDescent="0.15">
      <c r="A1666" t="s">
        <v>4388</v>
      </c>
      <c r="B1666" s="15" t="s">
        <v>252</v>
      </c>
      <c r="C1666" s="15" t="s">
        <v>16</v>
      </c>
      <c r="D1666" s="15" t="str">
        <f t="shared" si="25"/>
        <v>31021</v>
      </c>
      <c r="E1666" t="s">
        <v>4410</v>
      </c>
    </row>
    <row r="1667" spans="1:5" x14ac:dyDescent="0.15">
      <c r="A1667" t="s">
        <v>4388</v>
      </c>
      <c r="B1667" s="15" t="s">
        <v>252</v>
      </c>
      <c r="C1667" s="15" t="s">
        <v>17</v>
      </c>
      <c r="D1667" s="15" t="str">
        <f t="shared" ref="D1667:D1730" si="26">B1667&amp;C1667</f>
        <v>31023</v>
      </c>
      <c r="E1667" t="s">
        <v>511</v>
      </c>
    </row>
    <row r="1668" spans="1:5" x14ac:dyDescent="0.15">
      <c r="A1668" t="s">
        <v>4388</v>
      </c>
      <c r="B1668" s="15" t="s">
        <v>252</v>
      </c>
      <c r="C1668" s="15" t="s">
        <v>18</v>
      </c>
      <c r="D1668" s="15" t="str">
        <f t="shared" si="26"/>
        <v>31025</v>
      </c>
      <c r="E1668" t="s">
        <v>2069</v>
      </c>
    </row>
    <row r="1669" spans="1:5" x14ac:dyDescent="0.15">
      <c r="A1669" t="s">
        <v>4388</v>
      </c>
      <c r="B1669" s="15" t="s">
        <v>252</v>
      </c>
      <c r="C1669" s="15" t="s">
        <v>19</v>
      </c>
      <c r="D1669" s="15" t="str">
        <f t="shared" si="26"/>
        <v>31027</v>
      </c>
      <c r="E1669" t="s">
        <v>2550</v>
      </c>
    </row>
    <row r="1670" spans="1:5" x14ac:dyDescent="0.15">
      <c r="A1670" t="s">
        <v>4388</v>
      </c>
      <c r="B1670" s="15" t="s">
        <v>252</v>
      </c>
      <c r="C1670" s="15" t="s">
        <v>20</v>
      </c>
      <c r="D1670" s="15" t="str">
        <f t="shared" si="26"/>
        <v>31029</v>
      </c>
      <c r="E1670" t="s">
        <v>2736</v>
      </c>
    </row>
    <row r="1671" spans="1:5" x14ac:dyDescent="0.15">
      <c r="A1671" t="s">
        <v>4388</v>
      </c>
      <c r="B1671" s="15" t="s">
        <v>252</v>
      </c>
      <c r="C1671" s="15" t="s">
        <v>21</v>
      </c>
      <c r="D1671" s="15" t="str">
        <f t="shared" si="26"/>
        <v>31031</v>
      </c>
      <c r="E1671" t="s">
        <v>4416</v>
      </c>
    </row>
    <row r="1672" spans="1:5" x14ac:dyDescent="0.15">
      <c r="A1672" t="s">
        <v>4388</v>
      </c>
      <c r="B1672" s="15" t="s">
        <v>252</v>
      </c>
      <c r="C1672" s="15" t="s">
        <v>22</v>
      </c>
      <c r="D1672" s="15" t="str">
        <f t="shared" si="26"/>
        <v>31033</v>
      </c>
      <c r="E1672" t="s">
        <v>1164</v>
      </c>
    </row>
    <row r="1673" spans="1:5" x14ac:dyDescent="0.15">
      <c r="A1673" t="s">
        <v>4388</v>
      </c>
      <c r="B1673" s="15" t="s">
        <v>252</v>
      </c>
      <c r="C1673" s="15" t="s">
        <v>23</v>
      </c>
      <c r="D1673" s="15" t="str">
        <f t="shared" si="26"/>
        <v>31035</v>
      </c>
      <c r="E1673" t="s">
        <v>531</v>
      </c>
    </row>
    <row r="1674" spans="1:5" x14ac:dyDescent="0.15">
      <c r="A1674" t="s">
        <v>4388</v>
      </c>
      <c r="B1674" s="15" t="s">
        <v>252</v>
      </c>
      <c r="C1674" s="15" t="s">
        <v>24</v>
      </c>
      <c r="D1674" s="15" t="str">
        <f t="shared" si="26"/>
        <v>31037</v>
      </c>
      <c r="E1674" t="s">
        <v>4420</v>
      </c>
    </row>
    <row r="1675" spans="1:5" x14ac:dyDescent="0.15">
      <c r="A1675" t="s">
        <v>4388</v>
      </c>
      <c r="B1675" s="15" t="s">
        <v>252</v>
      </c>
      <c r="C1675" s="15" t="s">
        <v>25</v>
      </c>
      <c r="D1675" s="15" t="str">
        <f t="shared" si="26"/>
        <v>31039</v>
      </c>
      <c r="E1675" t="s">
        <v>4422</v>
      </c>
    </row>
    <row r="1676" spans="1:5" x14ac:dyDescent="0.15">
      <c r="A1676" t="s">
        <v>4388</v>
      </c>
      <c r="B1676" s="15" t="s">
        <v>252</v>
      </c>
      <c r="C1676" s="15" t="s">
        <v>26</v>
      </c>
      <c r="D1676" s="15" t="str">
        <f t="shared" si="26"/>
        <v>31041</v>
      </c>
      <c r="E1676" t="s">
        <v>1174</v>
      </c>
    </row>
    <row r="1677" spans="1:5" x14ac:dyDescent="0.15">
      <c r="A1677" t="s">
        <v>4388</v>
      </c>
      <c r="B1677" s="15" t="s">
        <v>252</v>
      </c>
      <c r="C1677" s="15" t="s">
        <v>27</v>
      </c>
      <c r="D1677" s="15" t="str">
        <f t="shared" si="26"/>
        <v>31043</v>
      </c>
      <c r="E1677" t="s">
        <v>3755</v>
      </c>
    </row>
    <row r="1678" spans="1:5" x14ac:dyDescent="0.15">
      <c r="A1678" t="s">
        <v>4388</v>
      </c>
      <c r="B1678" s="15" t="s">
        <v>252</v>
      </c>
      <c r="C1678" s="15" t="s">
        <v>28</v>
      </c>
      <c r="D1678" s="15" t="str">
        <f t="shared" si="26"/>
        <v>31045</v>
      </c>
      <c r="E1678" t="s">
        <v>4426</v>
      </c>
    </row>
    <row r="1679" spans="1:5" x14ac:dyDescent="0.15">
      <c r="A1679" t="s">
        <v>4388</v>
      </c>
      <c r="B1679" s="15" t="s">
        <v>252</v>
      </c>
      <c r="C1679" s="15" t="s">
        <v>29</v>
      </c>
      <c r="D1679" s="15" t="str">
        <f t="shared" si="26"/>
        <v>31047</v>
      </c>
      <c r="E1679" t="s">
        <v>1667</v>
      </c>
    </row>
    <row r="1680" spans="1:5" x14ac:dyDescent="0.15">
      <c r="A1680" t="s">
        <v>4388</v>
      </c>
      <c r="B1680" s="15" t="s">
        <v>252</v>
      </c>
      <c r="C1680" s="15" t="s">
        <v>30</v>
      </c>
      <c r="D1680" s="15" t="str">
        <f t="shared" si="26"/>
        <v>31049</v>
      </c>
      <c r="E1680" t="s">
        <v>4431</v>
      </c>
    </row>
    <row r="1681" spans="1:5" x14ac:dyDescent="0.15">
      <c r="A1681" t="s">
        <v>4388</v>
      </c>
      <c r="B1681" s="15" t="s">
        <v>252</v>
      </c>
      <c r="C1681" s="15" t="s">
        <v>31</v>
      </c>
      <c r="D1681" s="15" t="str">
        <f t="shared" si="26"/>
        <v>31051</v>
      </c>
      <c r="E1681" t="s">
        <v>4433</v>
      </c>
    </row>
    <row r="1682" spans="1:5" x14ac:dyDescent="0.15">
      <c r="A1682" t="s">
        <v>4388</v>
      </c>
      <c r="B1682" s="15" t="s">
        <v>252</v>
      </c>
      <c r="C1682" s="15" t="s">
        <v>32</v>
      </c>
      <c r="D1682" s="15" t="str">
        <f t="shared" si="26"/>
        <v>31053</v>
      </c>
      <c r="E1682" t="s">
        <v>1674</v>
      </c>
    </row>
    <row r="1683" spans="1:5" x14ac:dyDescent="0.15">
      <c r="A1683" t="s">
        <v>4388</v>
      </c>
      <c r="B1683" s="15" t="s">
        <v>252</v>
      </c>
      <c r="C1683" s="15" t="s">
        <v>33</v>
      </c>
      <c r="D1683" s="15" t="str">
        <f t="shared" si="26"/>
        <v>31055</v>
      </c>
      <c r="E1683" t="s">
        <v>1182</v>
      </c>
    </row>
    <row r="1684" spans="1:5" x14ac:dyDescent="0.15">
      <c r="A1684" t="s">
        <v>4388</v>
      </c>
      <c r="B1684" s="15" t="s">
        <v>252</v>
      </c>
      <c r="C1684" s="15" t="s">
        <v>34</v>
      </c>
      <c r="D1684" s="15" t="str">
        <f t="shared" si="26"/>
        <v>31057</v>
      </c>
      <c r="E1684" t="s">
        <v>4439</v>
      </c>
    </row>
    <row r="1685" spans="1:5" x14ac:dyDescent="0.15">
      <c r="A1685" t="s">
        <v>4388</v>
      </c>
      <c r="B1685" s="15" t="s">
        <v>252</v>
      </c>
      <c r="C1685" s="15" t="s">
        <v>35</v>
      </c>
      <c r="D1685" s="15" t="str">
        <f t="shared" si="26"/>
        <v>31059</v>
      </c>
      <c r="E1685" t="s">
        <v>3767</v>
      </c>
    </row>
    <row r="1686" spans="1:5" x14ac:dyDescent="0.15">
      <c r="A1686" t="s">
        <v>4388</v>
      </c>
      <c r="B1686" s="15" t="s">
        <v>252</v>
      </c>
      <c r="C1686" s="15" t="s">
        <v>36</v>
      </c>
      <c r="D1686" s="15" t="str">
        <f t="shared" si="26"/>
        <v>31061</v>
      </c>
      <c r="E1686" t="s">
        <v>586</v>
      </c>
    </row>
    <row r="1687" spans="1:5" x14ac:dyDescent="0.15">
      <c r="A1687" t="s">
        <v>4388</v>
      </c>
      <c r="B1687" s="15" t="s">
        <v>252</v>
      </c>
      <c r="C1687" s="15" t="s">
        <v>37</v>
      </c>
      <c r="D1687" s="15" t="str">
        <f t="shared" si="26"/>
        <v>31063</v>
      </c>
      <c r="E1687" t="s">
        <v>4443</v>
      </c>
    </row>
    <row r="1688" spans="1:5" x14ac:dyDescent="0.15">
      <c r="A1688" t="s">
        <v>4388</v>
      </c>
      <c r="B1688" s="15" t="s">
        <v>252</v>
      </c>
      <c r="C1688" s="15" t="s">
        <v>38</v>
      </c>
      <c r="D1688" s="15" t="str">
        <f t="shared" si="26"/>
        <v>31065</v>
      </c>
      <c r="E1688" t="s">
        <v>4445</v>
      </c>
    </row>
    <row r="1689" spans="1:5" x14ac:dyDescent="0.15">
      <c r="A1689" t="s">
        <v>4388</v>
      </c>
      <c r="B1689" s="15" t="s">
        <v>252</v>
      </c>
      <c r="C1689" s="15" t="s">
        <v>39</v>
      </c>
      <c r="D1689" s="15" t="str">
        <f t="shared" si="26"/>
        <v>31067</v>
      </c>
      <c r="E1689" t="s">
        <v>4447</v>
      </c>
    </row>
    <row r="1690" spans="1:5" x14ac:dyDescent="0.15">
      <c r="A1690" t="s">
        <v>4388</v>
      </c>
      <c r="B1690" s="15" t="s">
        <v>252</v>
      </c>
      <c r="C1690" s="15" t="s">
        <v>40</v>
      </c>
      <c r="D1690" s="15" t="str">
        <f t="shared" si="26"/>
        <v>31069</v>
      </c>
      <c r="E1690" t="s">
        <v>4452</v>
      </c>
    </row>
    <row r="1691" spans="1:5" x14ac:dyDescent="0.15">
      <c r="A1691" t="s">
        <v>4388</v>
      </c>
      <c r="B1691" s="15" t="s">
        <v>252</v>
      </c>
      <c r="C1691" s="15" t="s">
        <v>41</v>
      </c>
      <c r="D1691" s="15" t="str">
        <f t="shared" si="26"/>
        <v>31071</v>
      </c>
      <c r="E1691" t="s">
        <v>1201</v>
      </c>
    </row>
    <row r="1692" spans="1:5" x14ac:dyDescent="0.15">
      <c r="A1692" t="s">
        <v>4388</v>
      </c>
      <c r="B1692" s="15" t="s">
        <v>252</v>
      </c>
      <c r="C1692" s="15" t="s">
        <v>42</v>
      </c>
      <c r="D1692" s="15" t="str">
        <f t="shared" si="26"/>
        <v>31073</v>
      </c>
      <c r="E1692" t="s">
        <v>4455</v>
      </c>
    </row>
    <row r="1693" spans="1:5" x14ac:dyDescent="0.15">
      <c r="A1693" t="s">
        <v>4388</v>
      </c>
      <c r="B1693" s="15" t="s">
        <v>252</v>
      </c>
      <c r="C1693" s="15" t="s">
        <v>43</v>
      </c>
      <c r="D1693" s="15" t="str">
        <f t="shared" si="26"/>
        <v>31075</v>
      </c>
      <c r="E1693" t="s">
        <v>825</v>
      </c>
    </row>
    <row r="1694" spans="1:5" x14ac:dyDescent="0.15">
      <c r="A1694" t="s">
        <v>4388</v>
      </c>
      <c r="B1694" s="15" t="s">
        <v>252</v>
      </c>
      <c r="C1694" s="15" t="s">
        <v>44</v>
      </c>
      <c r="D1694" s="15" t="str">
        <f t="shared" si="26"/>
        <v>31077</v>
      </c>
      <c r="E1694" t="s">
        <v>2797</v>
      </c>
    </row>
    <row r="1695" spans="1:5" x14ac:dyDescent="0.15">
      <c r="A1695" t="s">
        <v>4388</v>
      </c>
      <c r="B1695" s="15" t="s">
        <v>252</v>
      </c>
      <c r="C1695" s="15" t="s">
        <v>45</v>
      </c>
      <c r="D1695" s="15" t="str">
        <f t="shared" si="26"/>
        <v>31079</v>
      </c>
      <c r="E1695" t="s">
        <v>1722</v>
      </c>
    </row>
    <row r="1696" spans="1:5" x14ac:dyDescent="0.15">
      <c r="A1696" t="s">
        <v>4388</v>
      </c>
      <c r="B1696" s="15" t="s">
        <v>252</v>
      </c>
      <c r="C1696" s="15" t="s">
        <v>46</v>
      </c>
      <c r="D1696" s="15" t="str">
        <f t="shared" si="26"/>
        <v>31081</v>
      </c>
      <c r="E1696" t="s">
        <v>1441</v>
      </c>
    </row>
    <row r="1697" spans="1:5" x14ac:dyDescent="0.15">
      <c r="A1697" t="s">
        <v>4388</v>
      </c>
      <c r="B1697" s="15" t="s">
        <v>252</v>
      </c>
      <c r="C1697" s="15" t="s">
        <v>47</v>
      </c>
      <c r="D1697" s="15" t="str">
        <f t="shared" si="26"/>
        <v>31083</v>
      </c>
      <c r="E1697" t="s">
        <v>3042</v>
      </c>
    </row>
    <row r="1698" spans="1:5" x14ac:dyDescent="0.15">
      <c r="A1698" t="s">
        <v>4388</v>
      </c>
      <c r="B1698" s="15" t="s">
        <v>252</v>
      </c>
      <c r="C1698" s="15" t="s">
        <v>48</v>
      </c>
      <c r="D1698" s="15" t="str">
        <f t="shared" si="26"/>
        <v>31085</v>
      </c>
      <c r="E1698" t="s">
        <v>4464</v>
      </c>
    </row>
    <row r="1699" spans="1:5" x14ac:dyDescent="0.15">
      <c r="A1699" t="s">
        <v>4388</v>
      </c>
      <c r="B1699" s="15" t="s">
        <v>252</v>
      </c>
      <c r="C1699" s="15" t="s">
        <v>49</v>
      </c>
      <c r="D1699" s="15" t="str">
        <f t="shared" si="26"/>
        <v>31087</v>
      </c>
      <c r="E1699" t="s">
        <v>4466</v>
      </c>
    </row>
    <row r="1700" spans="1:5" x14ac:dyDescent="0.15">
      <c r="A1700" t="s">
        <v>4388</v>
      </c>
      <c r="B1700" s="15" t="s">
        <v>252</v>
      </c>
      <c r="C1700" s="15" t="s">
        <v>50</v>
      </c>
      <c r="D1700" s="15" t="str">
        <f t="shared" si="26"/>
        <v>31089</v>
      </c>
      <c r="E1700" t="s">
        <v>4153</v>
      </c>
    </row>
    <row r="1701" spans="1:5" x14ac:dyDescent="0.15">
      <c r="A1701" t="s">
        <v>4388</v>
      </c>
      <c r="B1701" s="15" t="s">
        <v>252</v>
      </c>
      <c r="C1701" s="15" t="s">
        <v>51</v>
      </c>
      <c r="D1701" s="15" t="str">
        <f t="shared" si="26"/>
        <v>31091</v>
      </c>
      <c r="E1701" t="s">
        <v>4469</v>
      </c>
    </row>
    <row r="1702" spans="1:5" x14ac:dyDescent="0.15">
      <c r="A1702" t="s">
        <v>4388</v>
      </c>
      <c r="B1702" s="15" t="s">
        <v>252</v>
      </c>
      <c r="C1702" s="15" t="s">
        <v>52</v>
      </c>
      <c r="D1702" s="15" t="str">
        <f t="shared" si="26"/>
        <v>31093</v>
      </c>
      <c r="E1702" t="s">
        <v>838</v>
      </c>
    </row>
    <row r="1703" spans="1:5" x14ac:dyDescent="0.15">
      <c r="A1703" t="s">
        <v>4388</v>
      </c>
      <c r="B1703" s="15" t="s">
        <v>252</v>
      </c>
      <c r="C1703" s="15" t="s">
        <v>53</v>
      </c>
      <c r="D1703" s="15" t="str">
        <f t="shared" si="26"/>
        <v>31095</v>
      </c>
      <c r="E1703" t="s">
        <v>608</v>
      </c>
    </row>
    <row r="1704" spans="1:5" x14ac:dyDescent="0.15">
      <c r="A1704" t="s">
        <v>4388</v>
      </c>
      <c r="B1704" s="15" t="s">
        <v>252</v>
      </c>
      <c r="C1704" s="15" t="s">
        <v>54</v>
      </c>
      <c r="D1704" s="15" t="str">
        <f t="shared" si="26"/>
        <v>31097</v>
      </c>
      <c r="E1704" t="s">
        <v>848</v>
      </c>
    </row>
    <row r="1705" spans="1:5" x14ac:dyDescent="0.15">
      <c r="A1705" t="s">
        <v>4388</v>
      </c>
      <c r="B1705" s="15" t="s">
        <v>252</v>
      </c>
      <c r="C1705" s="15" t="s">
        <v>55</v>
      </c>
      <c r="D1705" s="15" t="str">
        <f t="shared" si="26"/>
        <v>31099</v>
      </c>
      <c r="E1705" t="s">
        <v>4474</v>
      </c>
    </row>
    <row r="1706" spans="1:5" x14ac:dyDescent="0.15">
      <c r="A1706" t="s">
        <v>4388</v>
      </c>
      <c r="B1706" s="15" t="s">
        <v>252</v>
      </c>
      <c r="C1706" s="15" t="s">
        <v>56</v>
      </c>
      <c r="D1706" s="15" t="str">
        <f t="shared" si="26"/>
        <v>31101</v>
      </c>
      <c r="E1706" t="s">
        <v>4476</v>
      </c>
    </row>
    <row r="1707" spans="1:5" x14ac:dyDescent="0.15">
      <c r="A1707" t="s">
        <v>4388</v>
      </c>
      <c r="B1707" s="15" t="s">
        <v>252</v>
      </c>
      <c r="C1707" s="15" t="s">
        <v>57</v>
      </c>
      <c r="D1707" s="15" t="str">
        <f t="shared" si="26"/>
        <v>31103</v>
      </c>
      <c r="E1707" t="s">
        <v>4478</v>
      </c>
    </row>
    <row r="1708" spans="1:5" x14ac:dyDescent="0.15">
      <c r="A1708" t="s">
        <v>4388</v>
      </c>
      <c r="B1708" s="15" t="s">
        <v>252</v>
      </c>
      <c r="C1708" s="15" t="s">
        <v>58</v>
      </c>
      <c r="D1708" s="15" t="str">
        <f t="shared" si="26"/>
        <v>31105</v>
      </c>
      <c r="E1708" t="s">
        <v>4480</v>
      </c>
    </row>
    <row r="1709" spans="1:5" x14ac:dyDescent="0.15">
      <c r="A1709" t="s">
        <v>4388</v>
      </c>
      <c r="B1709" s="15" t="s">
        <v>252</v>
      </c>
      <c r="C1709" s="15" t="s">
        <v>59</v>
      </c>
      <c r="D1709" s="15" t="str">
        <f t="shared" si="26"/>
        <v>31107</v>
      </c>
      <c r="E1709" t="s">
        <v>2164</v>
      </c>
    </row>
    <row r="1710" spans="1:5" x14ac:dyDescent="0.15">
      <c r="A1710" t="s">
        <v>4388</v>
      </c>
      <c r="B1710" s="15" t="s">
        <v>252</v>
      </c>
      <c r="C1710" s="15" t="s">
        <v>60</v>
      </c>
      <c r="D1710" s="15" t="str">
        <f t="shared" si="26"/>
        <v>31109</v>
      </c>
      <c r="E1710" t="s">
        <v>4483</v>
      </c>
    </row>
    <row r="1711" spans="1:5" x14ac:dyDescent="0.15">
      <c r="A1711" t="s">
        <v>4388</v>
      </c>
      <c r="B1711" s="15" t="s">
        <v>252</v>
      </c>
      <c r="C1711" s="15" t="s">
        <v>61</v>
      </c>
      <c r="D1711" s="15" t="str">
        <f t="shared" si="26"/>
        <v>31111</v>
      </c>
      <c r="E1711" t="s">
        <v>854</v>
      </c>
    </row>
    <row r="1712" spans="1:5" x14ac:dyDescent="0.15">
      <c r="A1712" t="s">
        <v>4388</v>
      </c>
      <c r="B1712" s="15" t="s">
        <v>252</v>
      </c>
      <c r="C1712" s="15" t="s">
        <v>62</v>
      </c>
      <c r="D1712" s="15" t="str">
        <f t="shared" si="26"/>
        <v>31113</v>
      </c>
      <c r="E1712" t="s">
        <v>860</v>
      </c>
    </row>
    <row r="1713" spans="1:5" x14ac:dyDescent="0.15">
      <c r="A1713" t="s">
        <v>4388</v>
      </c>
      <c r="B1713" s="15" t="s">
        <v>252</v>
      </c>
      <c r="C1713" s="15" t="s">
        <v>63</v>
      </c>
      <c r="D1713" s="15" t="str">
        <f t="shared" si="26"/>
        <v>31115</v>
      </c>
      <c r="E1713" t="s">
        <v>4491</v>
      </c>
    </row>
    <row r="1714" spans="1:5" x14ac:dyDescent="0.15">
      <c r="A1714" t="s">
        <v>4388</v>
      </c>
      <c r="B1714" s="15" t="s">
        <v>252</v>
      </c>
      <c r="C1714" s="15" t="s">
        <v>64</v>
      </c>
      <c r="D1714" s="15" t="str">
        <f t="shared" si="26"/>
        <v>31117</v>
      </c>
      <c r="E1714" t="s">
        <v>2838</v>
      </c>
    </row>
    <row r="1715" spans="1:5" x14ac:dyDescent="0.15">
      <c r="A1715" t="s">
        <v>4388</v>
      </c>
      <c r="B1715" s="15" t="s">
        <v>252</v>
      </c>
      <c r="C1715" s="15" t="s">
        <v>65</v>
      </c>
      <c r="D1715" s="15" t="str">
        <f t="shared" si="26"/>
        <v>31119</v>
      </c>
      <c r="E1715" t="s">
        <v>630</v>
      </c>
    </row>
    <row r="1716" spans="1:5" x14ac:dyDescent="0.15">
      <c r="A1716" t="s">
        <v>4388</v>
      </c>
      <c r="B1716" s="15" t="s">
        <v>252</v>
      </c>
      <c r="C1716" s="15" t="s">
        <v>66</v>
      </c>
      <c r="D1716" s="15" t="str">
        <f t="shared" si="26"/>
        <v>31121</v>
      </c>
      <c r="E1716" t="s">
        <v>4497</v>
      </c>
    </row>
    <row r="1717" spans="1:5" x14ac:dyDescent="0.15">
      <c r="A1717" t="s">
        <v>4388</v>
      </c>
      <c r="B1717" s="15" t="s">
        <v>252</v>
      </c>
      <c r="C1717" s="15" t="s">
        <v>67</v>
      </c>
      <c r="D1717" s="15" t="str">
        <f t="shared" si="26"/>
        <v>31123</v>
      </c>
      <c r="E1717" t="s">
        <v>4499</v>
      </c>
    </row>
    <row r="1718" spans="1:5" x14ac:dyDescent="0.15">
      <c r="A1718" t="s">
        <v>4388</v>
      </c>
      <c r="B1718" s="15" t="s">
        <v>252</v>
      </c>
      <c r="C1718" s="15" t="s">
        <v>68</v>
      </c>
      <c r="D1718" s="15" t="str">
        <f t="shared" si="26"/>
        <v>31125</v>
      </c>
      <c r="E1718" t="s">
        <v>4501</v>
      </c>
    </row>
    <row r="1719" spans="1:5" x14ac:dyDescent="0.15">
      <c r="A1719" t="s">
        <v>4388</v>
      </c>
      <c r="B1719" s="15" t="s">
        <v>252</v>
      </c>
      <c r="C1719" s="15" t="s">
        <v>69</v>
      </c>
      <c r="D1719" s="15" t="str">
        <f t="shared" si="26"/>
        <v>31127</v>
      </c>
      <c r="E1719" t="s">
        <v>2855</v>
      </c>
    </row>
    <row r="1720" spans="1:5" x14ac:dyDescent="0.15">
      <c r="A1720" t="s">
        <v>4388</v>
      </c>
      <c r="B1720" s="15" t="s">
        <v>252</v>
      </c>
      <c r="C1720" s="15" t="s">
        <v>71</v>
      </c>
      <c r="D1720" s="15" t="str">
        <f t="shared" si="26"/>
        <v>31129</v>
      </c>
      <c r="E1720" t="s">
        <v>4504</v>
      </c>
    </row>
    <row r="1721" spans="1:5" x14ac:dyDescent="0.15">
      <c r="A1721" t="s">
        <v>4388</v>
      </c>
      <c r="B1721" s="15" t="s">
        <v>252</v>
      </c>
      <c r="C1721" s="15" t="s">
        <v>72</v>
      </c>
      <c r="D1721" s="15" t="str">
        <f t="shared" si="26"/>
        <v>31131</v>
      </c>
      <c r="E1721" t="s">
        <v>4506</v>
      </c>
    </row>
    <row r="1722" spans="1:5" x14ac:dyDescent="0.15">
      <c r="A1722" t="s">
        <v>4388</v>
      </c>
      <c r="B1722" s="15" t="s">
        <v>252</v>
      </c>
      <c r="C1722" s="15" t="s">
        <v>73</v>
      </c>
      <c r="D1722" s="15" t="str">
        <f t="shared" si="26"/>
        <v>31133</v>
      </c>
      <c r="E1722" t="s">
        <v>2871</v>
      </c>
    </row>
    <row r="1723" spans="1:5" x14ac:dyDescent="0.15">
      <c r="A1723" t="s">
        <v>4388</v>
      </c>
      <c r="B1723" s="15" t="s">
        <v>252</v>
      </c>
      <c r="C1723" s="15" t="s">
        <v>114</v>
      </c>
      <c r="D1723" s="15" t="str">
        <f t="shared" si="26"/>
        <v>31135</v>
      </c>
      <c r="E1723" t="s">
        <v>4509</v>
      </c>
    </row>
    <row r="1724" spans="1:5" x14ac:dyDescent="0.15">
      <c r="A1724" t="s">
        <v>4388</v>
      </c>
      <c r="B1724" s="15" t="s">
        <v>252</v>
      </c>
      <c r="C1724" s="15" t="s">
        <v>115</v>
      </c>
      <c r="D1724" s="15" t="str">
        <f t="shared" si="26"/>
        <v>31137</v>
      </c>
      <c r="E1724" t="s">
        <v>4217</v>
      </c>
    </row>
    <row r="1725" spans="1:5" x14ac:dyDescent="0.15">
      <c r="A1725" t="s">
        <v>4388</v>
      </c>
      <c r="B1725" s="15" t="s">
        <v>252</v>
      </c>
      <c r="C1725" s="15" t="s">
        <v>116</v>
      </c>
      <c r="D1725" s="15" t="str">
        <f t="shared" si="26"/>
        <v>31139</v>
      </c>
      <c r="E1725" t="s">
        <v>1805</v>
      </c>
    </row>
    <row r="1726" spans="1:5" x14ac:dyDescent="0.15">
      <c r="A1726" t="s">
        <v>4388</v>
      </c>
      <c r="B1726" s="15" t="s">
        <v>252</v>
      </c>
      <c r="C1726" s="15" t="s">
        <v>117</v>
      </c>
      <c r="D1726" s="15" t="str">
        <f t="shared" si="26"/>
        <v>31141</v>
      </c>
      <c r="E1726" t="s">
        <v>4222</v>
      </c>
    </row>
    <row r="1727" spans="1:5" x14ac:dyDescent="0.15">
      <c r="A1727" t="s">
        <v>4388</v>
      </c>
      <c r="B1727" s="15" t="s">
        <v>252</v>
      </c>
      <c r="C1727" s="15" t="s">
        <v>118</v>
      </c>
      <c r="D1727" s="15" t="str">
        <f t="shared" si="26"/>
        <v>31143</v>
      </c>
      <c r="E1727" t="s">
        <v>888</v>
      </c>
    </row>
    <row r="1728" spans="1:5" x14ac:dyDescent="0.15">
      <c r="A1728" t="s">
        <v>4388</v>
      </c>
      <c r="B1728" s="15" t="s">
        <v>252</v>
      </c>
      <c r="C1728" s="15" t="s">
        <v>119</v>
      </c>
      <c r="D1728" s="15" t="str">
        <f t="shared" si="26"/>
        <v>31145</v>
      </c>
      <c r="E1728" t="s">
        <v>4517</v>
      </c>
    </row>
    <row r="1729" spans="1:5" x14ac:dyDescent="0.15">
      <c r="A1729" t="s">
        <v>4388</v>
      </c>
      <c r="B1729" s="15" t="s">
        <v>252</v>
      </c>
      <c r="C1729" s="15" t="s">
        <v>120</v>
      </c>
      <c r="D1729" s="15" t="str">
        <f t="shared" si="26"/>
        <v>31147</v>
      </c>
      <c r="E1729" t="s">
        <v>4519</v>
      </c>
    </row>
    <row r="1730" spans="1:5" x14ac:dyDescent="0.15">
      <c r="A1730" t="s">
        <v>4388</v>
      </c>
      <c r="B1730" s="15" t="s">
        <v>252</v>
      </c>
      <c r="C1730" s="15" t="s">
        <v>121</v>
      </c>
      <c r="D1730" s="15" t="str">
        <f t="shared" si="26"/>
        <v>31149</v>
      </c>
      <c r="E1730" t="s">
        <v>3869</v>
      </c>
    </row>
    <row r="1731" spans="1:5" x14ac:dyDescent="0.15">
      <c r="A1731" t="s">
        <v>4388</v>
      </c>
      <c r="B1731" s="15" t="s">
        <v>252</v>
      </c>
      <c r="C1731" s="15" t="s">
        <v>138</v>
      </c>
      <c r="D1731" s="15" t="str">
        <f t="shared" ref="D1731:D1794" si="27">B1731&amp;C1731</f>
        <v>31151</v>
      </c>
      <c r="E1731" t="s">
        <v>903</v>
      </c>
    </row>
    <row r="1732" spans="1:5" x14ac:dyDescent="0.15">
      <c r="A1732" t="s">
        <v>4388</v>
      </c>
      <c r="B1732" s="15" t="s">
        <v>252</v>
      </c>
      <c r="C1732" s="15" t="s">
        <v>96</v>
      </c>
      <c r="D1732" s="15" t="str">
        <f t="shared" si="27"/>
        <v>31153</v>
      </c>
      <c r="E1732" t="s">
        <v>4523</v>
      </c>
    </row>
    <row r="1733" spans="1:5" x14ac:dyDescent="0.15">
      <c r="A1733" t="s">
        <v>4388</v>
      </c>
      <c r="B1733" s="15" t="s">
        <v>252</v>
      </c>
      <c r="C1733" s="15" t="s">
        <v>97</v>
      </c>
      <c r="D1733" s="15" t="str">
        <f t="shared" si="27"/>
        <v>31155</v>
      </c>
      <c r="E1733" t="s">
        <v>4525</v>
      </c>
    </row>
    <row r="1734" spans="1:5" x14ac:dyDescent="0.15">
      <c r="A1734" t="s">
        <v>4388</v>
      </c>
      <c r="B1734" s="15" t="s">
        <v>252</v>
      </c>
      <c r="C1734" s="15" t="s">
        <v>98</v>
      </c>
      <c r="D1734" s="15" t="str">
        <f t="shared" si="27"/>
        <v>31157</v>
      </c>
      <c r="E1734" t="s">
        <v>4527</v>
      </c>
    </row>
    <row r="1735" spans="1:5" x14ac:dyDescent="0.15">
      <c r="A1735" t="s">
        <v>4388</v>
      </c>
      <c r="B1735" s="15" t="s">
        <v>252</v>
      </c>
      <c r="C1735" s="15" t="s">
        <v>99</v>
      </c>
      <c r="D1735" s="15" t="str">
        <f t="shared" si="27"/>
        <v>31159</v>
      </c>
      <c r="E1735" t="s">
        <v>2899</v>
      </c>
    </row>
    <row r="1736" spans="1:5" x14ac:dyDescent="0.15">
      <c r="A1736" t="s">
        <v>4388</v>
      </c>
      <c r="B1736" s="15" t="s">
        <v>252</v>
      </c>
      <c r="C1736" s="15" t="s">
        <v>100</v>
      </c>
      <c r="D1736" s="15" t="str">
        <f t="shared" si="27"/>
        <v>31161</v>
      </c>
      <c r="E1736" t="s">
        <v>2905</v>
      </c>
    </row>
    <row r="1737" spans="1:5" x14ac:dyDescent="0.15">
      <c r="A1737" t="s">
        <v>4388</v>
      </c>
      <c r="B1737" s="15" t="s">
        <v>252</v>
      </c>
      <c r="C1737" s="15" t="s">
        <v>101</v>
      </c>
      <c r="D1737" s="15" t="str">
        <f t="shared" si="27"/>
        <v>31163</v>
      </c>
      <c r="E1737" t="s">
        <v>2907</v>
      </c>
    </row>
    <row r="1738" spans="1:5" x14ac:dyDescent="0.15">
      <c r="A1738" t="s">
        <v>4388</v>
      </c>
      <c r="B1738" s="15" t="s">
        <v>252</v>
      </c>
      <c r="C1738" s="15" t="s">
        <v>102</v>
      </c>
      <c r="D1738" s="15" t="str">
        <f t="shared" si="27"/>
        <v>31165</v>
      </c>
      <c r="E1738" t="s">
        <v>2685</v>
      </c>
    </row>
    <row r="1739" spans="1:5" x14ac:dyDescent="0.15">
      <c r="A1739" t="s">
        <v>4388</v>
      </c>
      <c r="B1739" s="15" t="s">
        <v>252</v>
      </c>
      <c r="C1739" s="15" t="s">
        <v>103</v>
      </c>
      <c r="D1739" s="15" t="str">
        <f t="shared" si="27"/>
        <v>31167</v>
      </c>
      <c r="E1739" t="s">
        <v>2913</v>
      </c>
    </row>
    <row r="1740" spans="1:5" x14ac:dyDescent="0.15">
      <c r="A1740" t="s">
        <v>4388</v>
      </c>
      <c r="B1740" s="15" t="s">
        <v>252</v>
      </c>
      <c r="C1740" s="15" t="s">
        <v>139</v>
      </c>
      <c r="D1740" s="15" t="str">
        <f t="shared" si="27"/>
        <v>31169</v>
      </c>
      <c r="E1740" t="s">
        <v>4534</v>
      </c>
    </row>
    <row r="1741" spans="1:5" x14ac:dyDescent="0.15">
      <c r="A1741" t="s">
        <v>4388</v>
      </c>
      <c r="B1741" s="15" t="s">
        <v>252</v>
      </c>
      <c r="C1741" s="15" t="s">
        <v>140</v>
      </c>
      <c r="D1741" s="15" t="str">
        <f t="shared" si="27"/>
        <v>31171</v>
      </c>
      <c r="E1741" t="s">
        <v>1851</v>
      </c>
    </row>
    <row r="1742" spans="1:5" x14ac:dyDescent="0.15">
      <c r="A1742" t="s">
        <v>4388</v>
      </c>
      <c r="B1742" s="15" t="s">
        <v>252</v>
      </c>
      <c r="C1742" s="15" t="s">
        <v>141</v>
      </c>
      <c r="D1742" s="15" t="str">
        <f t="shared" si="27"/>
        <v>31173</v>
      </c>
      <c r="E1742" t="s">
        <v>4537</v>
      </c>
    </row>
    <row r="1743" spans="1:5" x14ac:dyDescent="0.15">
      <c r="A1743" t="s">
        <v>4388</v>
      </c>
      <c r="B1743" s="15" t="s">
        <v>252</v>
      </c>
      <c r="C1743" s="15" t="s">
        <v>142</v>
      </c>
      <c r="D1743" s="15" t="str">
        <f t="shared" si="27"/>
        <v>31175</v>
      </c>
      <c r="E1743" t="s">
        <v>2034</v>
      </c>
    </row>
    <row r="1744" spans="1:5" x14ac:dyDescent="0.15">
      <c r="A1744" t="s">
        <v>4388</v>
      </c>
      <c r="B1744" s="15" t="s">
        <v>252</v>
      </c>
      <c r="C1744" s="15" t="s">
        <v>143</v>
      </c>
      <c r="D1744" s="15" t="str">
        <f t="shared" si="27"/>
        <v>31177</v>
      </c>
      <c r="E1744" t="s">
        <v>680</v>
      </c>
    </row>
    <row r="1745" spans="1:5" x14ac:dyDescent="0.15">
      <c r="A1745" t="s">
        <v>4388</v>
      </c>
      <c r="B1745" s="15" t="s">
        <v>252</v>
      </c>
      <c r="C1745" s="15" t="s">
        <v>144</v>
      </c>
      <c r="D1745" s="15" t="str">
        <f t="shared" si="27"/>
        <v>31179</v>
      </c>
      <c r="E1745" t="s">
        <v>1885</v>
      </c>
    </row>
    <row r="1746" spans="1:5" x14ac:dyDescent="0.15">
      <c r="A1746" t="s">
        <v>4388</v>
      </c>
      <c r="B1746" s="15" t="s">
        <v>252</v>
      </c>
      <c r="C1746" s="15" t="s">
        <v>145</v>
      </c>
      <c r="D1746" s="15" t="str">
        <f t="shared" si="27"/>
        <v>31181</v>
      </c>
      <c r="E1746" t="s">
        <v>1889</v>
      </c>
    </row>
    <row r="1747" spans="1:5" x14ac:dyDescent="0.15">
      <c r="A1747" t="s">
        <v>4388</v>
      </c>
      <c r="B1747" s="15" t="s">
        <v>252</v>
      </c>
      <c r="C1747" s="15" t="s">
        <v>146</v>
      </c>
      <c r="D1747" s="15" t="str">
        <f t="shared" si="27"/>
        <v>31183</v>
      </c>
      <c r="E1747" t="s">
        <v>1891</v>
      </c>
    </row>
    <row r="1748" spans="1:5" x14ac:dyDescent="0.15">
      <c r="A1748" t="s">
        <v>4388</v>
      </c>
      <c r="B1748" s="15" t="s">
        <v>252</v>
      </c>
      <c r="C1748" s="15" t="s">
        <v>91</v>
      </c>
      <c r="D1748" s="15" t="str">
        <f t="shared" si="27"/>
        <v>31185</v>
      </c>
      <c r="E1748" t="s">
        <v>3372</v>
      </c>
    </row>
    <row r="1749" spans="1:5" x14ac:dyDescent="0.15">
      <c r="A1749" t="s">
        <v>4545</v>
      </c>
      <c r="B1749" s="15" t="s">
        <v>253</v>
      </c>
      <c r="C1749" s="15" t="s">
        <v>6</v>
      </c>
      <c r="D1749" s="15" t="str">
        <f t="shared" si="27"/>
        <v>32001</v>
      </c>
      <c r="E1749" t="s">
        <v>4546</v>
      </c>
    </row>
    <row r="1750" spans="1:5" x14ac:dyDescent="0.15">
      <c r="A1750" t="s">
        <v>4545</v>
      </c>
      <c r="B1750" s="15" t="s">
        <v>253</v>
      </c>
      <c r="C1750" s="15" t="s">
        <v>7</v>
      </c>
      <c r="D1750" s="15" t="str">
        <f t="shared" si="27"/>
        <v>32003</v>
      </c>
      <c r="E1750" t="s">
        <v>771</v>
      </c>
    </row>
    <row r="1751" spans="1:5" x14ac:dyDescent="0.15">
      <c r="A1751" t="s">
        <v>4545</v>
      </c>
      <c r="B1751" s="15" t="s">
        <v>253</v>
      </c>
      <c r="C1751" s="15" t="s">
        <v>8</v>
      </c>
      <c r="D1751" s="15" t="str">
        <f t="shared" si="27"/>
        <v>32005</v>
      </c>
      <c r="E1751" t="s">
        <v>1182</v>
      </c>
    </row>
    <row r="1752" spans="1:5" x14ac:dyDescent="0.15">
      <c r="A1752" t="s">
        <v>4545</v>
      </c>
      <c r="B1752" s="15" t="s">
        <v>253</v>
      </c>
      <c r="C1752" s="15" t="s">
        <v>9</v>
      </c>
      <c r="D1752" s="15" t="str">
        <f t="shared" si="27"/>
        <v>32007</v>
      </c>
      <c r="E1752" t="s">
        <v>4558</v>
      </c>
    </row>
    <row r="1753" spans="1:5" x14ac:dyDescent="0.15">
      <c r="A1753" t="s">
        <v>4545</v>
      </c>
      <c r="B1753" s="15" t="s">
        <v>253</v>
      </c>
      <c r="C1753" s="15" t="s">
        <v>10</v>
      </c>
      <c r="D1753" s="15" t="str">
        <f t="shared" si="27"/>
        <v>32009</v>
      </c>
      <c r="E1753" t="s">
        <v>4562</v>
      </c>
    </row>
    <row r="1754" spans="1:5" x14ac:dyDescent="0.15">
      <c r="A1754" t="s">
        <v>4545</v>
      </c>
      <c r="B1754" s="15" t="s">
        <v>253</v>
      </c>
      <c r="C1754" s="15" t="s">
        <v>11</v>
      </c>
      <c r="D1754" s="15" t="str">
        <f t="shared" si="27"/>
        <v>32011</v>
      </c>
      <c r="E1754" t="s">
        <v>4564</v>
      </c>
    </row>
    <row r="1755" spans="1:5" x14ac:dyDescent="0.15">
      <c r="A1755" t="s">
        <v>4545</v>
      </c>
      <c r="B1755" s="15" t="s">
        <v>253</v>
      </c>
      <c r="C1755" s="15" t="s">
        <v>12</v>
      </c>
      <c r="D1755" s="15" t="str">
        <f t="shared" si="27"/>
        <v>32013</v>
      </c>
      <c r="E1755" t="s">
        <v>973</v>
      </c>
    </row>
    <row r="1756" spans="1:5" x14ac:dyDescent="0.15">
      <c r="A1756" t="s">
        <v>4545</v>
      </c>
      <c r="B1756" s="15" t="s">
        <v>253</v>
      </c>
      <c r="C1756" s="15" t="s">
        <v>13</v>
      </c>
      <c r="D1756" s="15" t="str">
        <f t="shared" si="27"/>
        <v>32015</v>
      </c>
      <c r="E1756" t="s">
        <v>4569</v>
      </c>
    </row>
    <row r="1757" spans="1:5" x14ac:dyDescent="0.15">
      <c r="A1757" t="s">
        <v>4545</v>
      </c>
      <c r="B1757" s="15" t="s">
        <v>253</v>
      </c>
      <c r="C1757" s="15" t="s">
        <v>14</v>
      </c>
      <c r="D1757" s="15" t="str">
        <f t="shared" si="27"/>
        <v>32017</v>
      </c>
      <c r="E1757" t="s">
        <v>854</v>
      </c>
    </row>
    <row r="1758" spans="1:5" x14ac:dyDescent="0.15">
      <c r="A1758" t="s">
        <v>4545</v>
      </c>
      <c r="B1758" s="15" t="s">
        <v>253</v>
      </c>
      <c r="C1758" s="15" t="s">
        <v>15</v>
      </c>
      <c r="D1758" s="15" t="str">
        <f t="shared" si="27"/>
        <v>32019</v>
      </c>
      <c r="E1758" t="s">
        <v>2634</v>
      </c>
    </row>
    <row r="1759" spans="1:5" x14ac:dyDescent="0.15">
      <c r="A1759" t="s">
        <v>4545</v>
      </c>
      <c r="B1759" s="15" t="s">
        <v>253</v>
      </c>
      <c r="C1759" s="15" t="s">
        <v>16</v>
      </c>
      <c r="D1759" s="15" t="str">
        <f t="shared" si="27"/>
        <v>32021</v>
      </c>
      <c r="E1759" t="s">
        <v>1240</v>
      </c>
    </row>
    <row r="1760" spans="1:5" x14ac:dyDescent="0.15">
      <c r="A1760" t="s">
        <v>4545</v>
      </c>
      <c r="B1760" s="15" t="s">
        <v>253</v>
      </c>
      <c r="C1760" s="15" t="s">
        <v>17</v>
      </c>
      <c r="D1760" s="15" t="str">
        <f t="shared" si="27"/>
        <v>32023</v>
      </c>
      <c r="E1760" t="s">
        <v>4576</v>
      </c>
    </row>
    <row r="1761" spans="1:5" x14ac:dyDescent="0.15">
      <c r="A1761" t="s">
        <v>4545</v>
      </c>
      <c r="B1761" s="15" t="s">
        <v>253</v>
      </c>
      <c r="C1761" s="15" t="s">
        <v>19</v>
      </c>
      <c r="D1761" s="15" t="str">
        <f t="shared" si="27"/>
        <v>32027</v>
      </c>
      <c r="E1761" t="s">
        <v>4580</v>
      </c>
    </row>
    <row r="1762" spans="1:5" x14ac:dyDescent="0.15">
      <c r="A1762" t="s">
        <v>4545</v>
      </c>
      <c r="B1762" s="15" t="s">
        <v>253</v>
      </c>
      <c r="C1762" s="15" t="s">
        <v>20</v>
      </c>
      <c r="D1762" s="15" t="str">
        <f t="shared" si="27"/>
        <v>32029</v>
      </c>
      <c r="E1762" t="s">
        <v>4582</v>
      </c>
    </row>
    <row r="1763" spans="1:5" x14ac:dyDescent="0.15">
      <c r="A1763" t="s">
        <v>4545</v>
      </c>
      <c r="B1763" s="15" t="s">
        <v>253</v>
      </c>
      <c r="C1763" s="15" t="s">
        <v>21</v>
      </c>
      <c r="D1763" s="15" t="str">
        <f t="shared" si="27"/>
        <v>32031</v>
      </c>
      <c r="E1763" t="s">
        <v>4586</v>
      </c>
    </row>
    <row r="1764" spans="1:5" x14ac:dyDescent="0.15">
      <c r="A1764" t="s">
        <v>4545</v>
      </c>
      <c r="B1764" s="15" t="s">
        <v>253</v>
      </c>
      <c r="C1764" s="15" t="s">
        <v>22</v>
      </c>
      <c r="D1764" s="15" t="str">
        <f t="shared" si="27"/>
        <v>32033</v>
      </c>
      <c r="E1764" t="s">
        <v>4588</v>
      </c>
    </row>
    <row r="1765" spans="1:5" x14ac:dyDescent="0.15">
      <c r="A1765" t="s">
        <v>4545</v>
      </c>
      <c r="B1765" s="15" t="s">
        <v>253</v>
      </c>
      <c r="C1765" s="15" t="s">
        <v>239</v>
      </c>
      <c r="D1765" s="15" t="str">
        <f t="shared" si="27"/>
        <v>32510</v>
      </c>
      <c r="E1765" t="s">
        <v>254</v>
      </c>
    </row>
    <row r="1766" spans="1:5" x14ac:dyDescent="0.15">
      <c r="A1766" t="s">
        <v>4593</v>
      </c>
      <c r="B1766" s="15" t="s">
        <v>256</v>
      </c>
      <c r="C1766" s="15" t="s">
        <v>6</v>
      </c>
      <c r="D1766" s="15" t="str">
        <f t="shared" si="27"/>
        <v>33001</v>
      </c>
      <c r="E1766" t="s">
        <v>4594</v>
      </c>
    </row>
    <row r="1767" spans="1:5" x14ac:dyDescent="0.15">
      <c r="A1767" t="s">
        <v>4593</v>
      </c>
      <c r="B1767" s="15" t="s">
        <v>256</v>
      </c>
      <c r="C1767" s="15" t="s">
        <v>7</v>
      </c>
      <c r="D1767" s="15" t="str">
        <f t="shared" si="27"/>
        <v>33003</v>
      </c>
      <c r="E1767" t="s">
        <v>767</v>
      </c>
    </row>
    <row r="1768" spans="1:5" x14ac:dyDescent="0.15">
      <c r="A1768" t="s">
        <v>4593</v>
      </c>
      <c r="B1768" s="15" t="s">
        <v>256</v>
      </c>
      <c r="C1768" s="15" t="s">
        <v>8</v>
      </c>
      <c r="D1768" s="15" t="str">
        <f t="shared" si="27"/>
        <v>33005</v>
      </c>
      <c r="E1768" t="s">
        <v>4599</v>
      </c>
    </row>
    <row r="1769" spans="1:5" x14ac:dyDescent="0.15">
      <c r="A1769" t="s">
        <v>4593</v>
      </c>
      <c r="B1769" s="15" t="s">
        <v>256</v>
      </c>
      <c r="C1769" s="15" t="s">
        <v>9</v>
      </c>
      <c r="D1769" s="15" t="str">
        <f t="shared" si="27"/>
        <v>33007</v>
      </c>
      <c r="E1769" t="s">
        <v>4603</v>
      </c>
    </row>
    <row r="1770" spans="1:5" x14ac:dyDescent="0.15">
      <c r="A1770" t="s">
        <v>4593</v>
      </c>
      <c r="B1770" s="15" t="s">
        <v>256</v>
      </c>
      <c r="C1770" s="15" t="s">
        <v>10</v>
      </c>
      <c r="D1770" s="15" t="str">
        <f t="shared" si="27"/>
        <v>33009</v>
      </c>
      <c r="E1770" t="s">
        <v>4607</v>
      </c>
    </row>
    <row r="1771" spans="1:5" x14ac:dyDescent="0.15">
      <c r="A1771" t="s">
        <v>4593</v>
      </c>
      <c r="B1771" s="15" t="s">
        <v>256</v>
      </c>
      <c r="C1771" s="15" t="s">
        <v>11</v>
      </c>
      <c r="D1771" s="15" t="str">
        <f t="shared" si="27"/>
        <v>33011</v>
      </c>
      <c r="E1771" t="s">
        <v>1459</v>
      </c>
    </row>
    <row r="1772" spans="1:5" x14ac:dyDescent="0.15">
      <c r="A1772" t="s">
        <v>4593</v>
      </c>
      <c r="B1772" s="15" t="s">
        <v>256</v>
      </c>
      <c r="C1772" s="15" t="s">
        <v>12</v>
      </c>
      <c r="D1772" s="15" t="str">
        <f t="shared" si="27"/>
        <v>33013</v>
      </c>
      <c r="E1772" t="s">
        <v>4614</v>
      </c>
    </row>
    <row r="1773" spans="1:5" x14ac:dyDescent="0.15">
      <c r="A1773" t="s">
        <v>4593</v>
      </c>
      <c r="B1773" s="15" t="s">
        <v>256</v>
      </c>
      <c r="C1773" s="15" t="s">
        <v>13</v>
      </c>
      <c r="D1773" s="15" t="str">
        <f t="shared" si="27"/>
        <v>33015</v>
      </c>
      <c r="E1773" t="s">
        <v>4618</v>
      </c>
    </row>
    <row r="1774" spans="1:5" x14ac:dyDescent="0.15">
      <c r="A1774" t="s">
        <v>4593</v>
      </c>
      <c r="B1774" s="15" t="s">
        <v>256</v>
      </c>
      <c r="C1774" s="15" t="s">
        <v>14</v>
      </c>
      <c r="D1774" s="15" t="str">
        <f t="shared" si="27"/>
        <v>33017</v>
      </c>
      <c r="E1774" t="s">
        <v>4622</v>
      </c>
    </row>
    <row r="1775" spans="1:5" x14ac:dyDescent="0.15">
      <c r="A1775" t="s">
        <v>4593</v>
      </c>
      <c r="B1775" s="15" t="s">
        <v>256</v>
      </c>
      <c r="C1775" s="15" t="s">
        <v>15</v>
      </c>
      <c r="D1775" s="15" t="str">
        <f t="shared" si="27"/>
        <v>33019</v>
      </c>
      <c r="E1775" t="s">
        <v>2482</v>
      </c>
    </row>
    <row r="1776" spans="1:5" x14ac:dyDescent="0.15">
      <c r="A1776" t="s">
        <v>4625</v>
      </c>
      <c r="B1776" s="15" t="s">
        <v>258</v>
      </c>
      <c r="C1776" s="15" t="s">
        <v>6</v>
      </c>
      <c r="D1776" s="15" t="str">
        <f t="shared" si="27"/>
        <v>34001</v>
      </c>
      <c r="E1776" t="s">
        <v>4626</v>
      </c>
    </row>
    <row r="1777" spans="1:5" x14ac:dyDescent="0.15">
      <c r="A1777" t="s">
        <v>4625</v>
      </c>
      <c r="B1777" s="15" t="s">
        <v>258</v>
      </c>
      <c r="C1777" s="15" t="s">
        <v>7</v>
      </c>
      <c r="D1777" s="15" t="str">
        <f t="shared" si="27"/>
        <v>34003</v>
      </c>
      <c r="E1777" t="s">
        <v>4630</v>
      </c>
    </row>
    <row r="1778" spans="1:5" x14ac:dyDescent="0.15">
      <c r="A1778" t="s">
        <v>4625</v>
      </c>
      <c r="B1778" s="15" t="s">
        <v>258</v>
      </c>
      <c r="C1778" s="15" t="s">
        <v>8</v>
      </c>
      <c r="D1778" s="15" t="str">
        <f t="shared" si="27"/>
        <v>34005</v>
      </c>
      <c r="E1778" t="s">
        <v>4636</v>
      </c>
    </row>
    <row r="1779" spans="1:5" x14ac:dyDescent="0.15">
      <c r="A1779" t="s">
        <v>4625</v>
      </c>
      <c r="B1779" s="15" t="s">
        <v>258</v>
      </c>
      <c r="C1779" s="15" t="s">
        <v>9</v>
      </c>
      <c r="D1779" s="15" t="str">
        <f t="shared" si="27"/>
        <v>34007</v>
      </c>
      <c r="E1779" t="s">
        <v>1614</v>
      </c>
    </row>
    <row r="1780" spans="1:5" x14ac:dyDescent="0.15">
      <c r="A1780" t="s">
        <v>4625</v>
      </c>
      <c r="B1780" s="15" t="s">
        <v>258</v>
      </c>
      <c r="C1780" s="15" t="s">
        <v>10</v>
      </c>
      <c r="D1780" s="15" t="str">
        <f t="shared" si="27"/>
        <v>34009</v>
      </c>
      <c r="E1780" t="s">
        <v>4641</v>
      </c>
    </row>
    <row r="1781" spans="1:5" x14ac:dyDescent="0.15">
      <c r="A1781" t="s">
        <v>4625</v>
      </c>
      <c r="B1781" s="15" t="s">
        <v>258</v>
      </c>
      <c r="C1781" s="15" t="s">
        <v>11</v>
      </c>
      <c r="D1781" s="15" t="str">
        <f t="shared" si="27"/>
        <v>34011</v>
      </c>
      <c r="E1781" t="s">
        <v>2095</v>
      </c>
    </row>
    <row r="1782" spans="1:5" x14ac:dyDescent="0.15">
      <c r="A1782" t="s">
        <v>4625</v>
      </c>
      <c r="B1782" s="15" t="s">
        <v>258</v>
      </c>
      <c r="C1782" s="15" t="s">
        <v>12</v>
      </c>
      <c r="D1782" s="15" t="str">
        <f t="shared" si="27"/>
        <v>34013</v>
      </c>
      <c r="E1782" t="s">
        <v>3447</v>
      </c>
    </row>
    <row r="1783" spans="1:5" x14ac:dyDescent="0.15">
      <c r="A1783" t="s">
        <v>4625</v>
      </c>
      <c r="B1783" s="15" t="s">
        <v>258</v>
      </c>
      <c r="C1783" s="15" t="s">
        <v>13</v>
      </c>
      <c r="D1783" s="15" t="str">
        <f t="shared" si="27"/>
        <v>34015</v>
      </c>
      <c r="E1783" t="s">
        <v>4651</v>
      </c>
    </row>
    <row r="1784" spans="1:5" x14ac:dyDescent="0.15">
      <c r="A1784" t="s">
        <v>4625</v>
      </c>
      <c r="B1784" s="15" t="s">
        <v>258</v>
      </c>
      <c r="C1784" s="15" t="s">
        <v>14</v>
      </c>
      <c r="D1784" s="15" t="str">
        <f t="shared" si="27"/>
        <v>34017</v>
      </c>
      <c r="E1784" t="s">
        <v>4653</v>
      </c>
    </row>
    <row r="1785" spans="1:5" x14ac:dyDescent="0.15">
      <c r="A1785" t="s">
        <v>4625</v>
      </c>
      <c r="B1785" s="15" t="s">
        <v>258</v>
      </c>
      <c r="C1785" s="15" t="s">
        <v>15</v>
      </c>
      <c r="D1785" s="15" t="str">
        <f t="shared" si="27"/>
        <v>34019</v>
      </c>
      <c r="E1785" t="s">
        <v>4655</v>
      </c>
    </row>
    <row r="1786" spans="1:5" x14ac:dyDescent="0.15">
      <c r="A1786" t="s">
        <v>4625</v>
      </c>
      <c r="B1786" s="15" t="s">
        <v>258</v>
      </c>
      <c r="C1786" s="15" t="s">
        <v>16</v>
      </c>
      <c r="D1786" s="15" t="str">
        <f t="shared" si="27"/>
        <v>34021</v>
      </c>
      <c r="E1786" t="s">
        <v>2217</v>
      </c>
    </row>
    <row r="1787" spans="1:5" x14ac:dyDescent="0.15">
      <c r="A1787" t="s">
        <v>4625</v>
      </c>
      <c r="B1787" s="15" t="s">
        <v>258</v>
      </c>
      <c r="C1787" s="15" t="s">
        <v>17</v>
      </c>
      <c r="D1787" s="15" t="str">
        <f t="shared" si="27"/>
        <v>34023</v>
      </c>
      <c r="E1787" t="s">
        <v>1317</v>
      </c>
    </row>
    <row r="1788" spans="1:5" x14ac:dyDescent="0.15">
      <c r="A1788" t="s">
        <v>4625</v>
      </c>
      <c r="B1788" s="15" t="s">
        <v>258</v>
      </c>
      <c r="C1788" s="15" t="s">
        <v>18</v>
      </c>
      <c r="D1788" s="15" t="str">
        <f t="shared" si="27"/>
        <v>34025</v>
      </c>
      <c r="E1788" t="s">
        <v>4661</v>
      </c>
    </row>
    <row r="1789" spans="1:5" x14ac:dyDescent="0.15">
      <c r="A1789" t="s">
        <v>4625</v>
      </c>
      <c r="B1789" s="15" t="s">
        <v>258</v>
      </c>
      <c r="C1789" s="15" t="s">
        <v>19</v>
      </c>
      <c r="D1789" s="15" t="str">
        <f t="shared" si="27"/>
        <v>34027</v>
      </c>
      <c r="E1789" t="s">
        <v>2851</v>
      </c>
    </row>
    <row r="1790" spans="1:5" x14ac:dyDescent="0.15">
      <c r="A1790" t="s">
        <v>4625</v>
      </c>
      <c r="B1790" s="15" t="s">
        <v>258</v>
      </c>
      <c r="C1790" s="15" t="s">
        <v>20</v>
      </c>
      <c r="D1790" s="15" t="str">
        <f t="shared" si="27"/>
        <v>34029</v>
      </c>
      <c r="E1790" t="s">
        <v>4664</v>
      </c>
    </row>
    <row r="1791" spans="1:5" x14ac:dyDescent="0.15">
      <c r="A1791" t="s">
        <v>4625</v>
      </c>
      <c r="B1791" s="15" t="s">
        <v>258</v>
      </c>
      <c r="C1791" s="15" t="s">
        <v>21</v>
      </c>
      <c r="D1791" s="15" t="str">
        <f t="shared" si="27"/>
        <v>34031</v>
      </c>
      <c r="E1791" t="s">
        <v>4666</v>
      </c>
    </row>
    <row r="1792" spans="1:5" x14ac:dyDescent="0.15">
      <c r="A1792" t="s">
        <v>4625</v>
      </c>
      <c r="B1792" s="15" t="s">
        <v>258</v>
      </c>
      <c r="C1792" s="15" t="s">
        <v>22</v>
      </c>
      <c r="D1792" s="15" t="str">
        <f t="shared" si="27"/>
        <v>34033</v>
      </c>
      <c r="E1792" t="s">
        <v>4668</v>
      </c>
    </row>
    <row r="1793" spans="1:5" x14ac:dyDescent="0.15">
      <c r="A1793" t="s">
        <v>4625</v>
      </c>
      <c r="B1793" s="15" t="s">
        <v>258</v>
      </c>
      <c r="C1793" s="15" t="s">
        <v>23</v>
      </c>
      <c r="D1793" s="15" t="str">
        <f t="shared" si="27"/>
        <v>34035</v>
      </c>
      <c r="E1793" t="s">
        <v>3367</v>
      </c>
    </row>
    <row r="1794" spans="1:5" x14ac:dyDescent="0.15">
      <c r="A1794" t="s">
        <v>4625</v>
      </c>
      <c r="B1794" s="15" t="s">
        <v>258</v>
      </c>
      <c r="C1794" s="15" t="s">
        <v>24</v>
      </c>
      <c r="D1794" s="15" t="str">
        <f t="shared" si="27"/>
        <v>34037</v>
      </c>
      <c r="E1794" t="s">
        <v>1348</v>
      </c>
    </row>
    <row r="1795" spans="1:5" x14ac:dyDescent="0.15">
      <c r="A1795" t="s">
        <v>4625</v>
      </c>
      <c r="B1795" s="15" t="s">
        <v>258</v>
      </c>
      <c r="C1795" s="15" t="s">
        <v>25</v>
      </c>
      <c r="D1795" s="15" t="str">
        <f t="shared" ref="D1795:D1858" si="28">B1795&amp;C1795</f>
        <v>34039</v>
      </c>
      <c r="E1795" t="s">
        <v>917</v>
      </c>
    </row>
    <row r="1796" spans="1:5" x14ac:dyDescent="0.15">
      <c r="A1796" t="s">
        <v>4625</v>
      </c>
      <c r="B1796" s="15" t="s">
        <v>258</v>
      </c>
      <c r="C1796" s="15" t="s">
        <v>26</v>
      </c>
      <c r="D1796" s="15" t="str">
        <f t="shared" si="28"/>
        <v>34041</v>
      </c>
      <c r="E1796" t="s">
        <v>1882</v>
      </c>
    </row>
    <row r="1797" spans="1:5" x14ac:dyDescent="0.15">
      <c r="A1797" t="s">
        <v>4676</v>
      </c>
      <c r="B1797" s="15" t="s">
        <v>260</v>
      </c>
      <c r="C1797" s="15" t="s">
        <v>6</v>
      </c>
      <c r="D1797" s="15" t="str">
        <f t="shared" si="28"/>
        <v>35001</v>
      </c>
      <c r="E1797" t="s">
        <v>4677</v>
      </c>
    </row>
    <row r="1798" spans="1:5" x14ac:dyDescent="0.15">
      <c r="A1798" t="s">
        <v>4676</v>
      </c>
      <c r="B1798" s="15" t="s">
        <v>260</v>
      </c>
      <c r="C1798" s="15" t="s">
        <v>7</v>
      </c>
      <c r="D1798" s="15" t="str">
        <f t="shared" si="28"/>
        <v>35003</v>
      </c>
      <c r="E1798" t="s">
        <v>4683</v>
      </c>
    </row>
    <row r="1799" spans="1:5" x14ac:dyDescent="0.15">
      <c r="A1799" t="s">
        <v>4676</v>
      </c>
      <c r="B1799" s="15" t="s">
        <v>260</v>
      </c>
      <c r="C1799" s="15" t="s">
        <v>8</v>
      </c>
      <c r="D1799" s="15" t="str">
        <f t="shared" si="28"/>
        <v>35005</v>
      </c>
      <c r="E1799" t="s">
        <v>4685</v>
      </c>
    </row>
    <row r="1800" spans="1:5" x14ac:dyDescent="0.15">
      <c r="A1800" t="s">
        <v>4676</v>
      </c>
      <c r="B1800" s="15" t="s">
        <v>260</v>
      </c>
      <c r="C1800" s="15" t="s">
        <v>261</v>
      </c>
      <c r="D1800" s="15" t="str">
        <f t="shared" si="28"/>
        <v>35006</v>
      </c>
      <c r="E1800" t="s">
        <v>4689</v>
      </c>
    </row>
    <row r="1801" spans="1:5" x14ac:dyDescent="0.15">
      <c r="A1801" t="s">
        <v>4676</v>
      </c>
      <c r="B1801" s="15" t="s">
        <v>260</v>
      </c>
      <c r="C1801" s="15" t="s">
        <v>9</v>
      </c>
      <c r="D1801" s="15" t="str">
        <f t="shared" si="28"/>
        <v>35007</v>
      </c>
      <c r="E1801" t="s">
        <v>4420</v>
      </c>
    </row>
    <row r="1802" spans="1:5" x14ac:dyDescent="0.15">
      <c r="A1802" t="s">
        <v>4676</v>
      </c>
      <c r="B1802" s="15" t="s">
        <v>260</v>
      </c>
      <c r="C1802" s="15" t="s">
        <v>10</v>
      </c>
      <c r="D1802" s="15" t="str">
        <f t="shared" si="28"/>
        <v>35009</v>
      </c>
      <c r="E1802" t="s">
        <v>4694</v>
      </c>
    </row>
    <row r="1803" spans="1:5" x14ac:dyDescent="0.15">
      <c r="A1803" t="s">
        <v>4676</v>
      </c>
      <c r="B1803" s="15" t="s">
        <v>260</v>
      </c>
      <c r="C1803" s="15" t="s">
        <v>11</v>
      </c>
      <c r="D1803" s="15" t="str">
        <f t="shared" si="28"/>
        <v>35011</v>
      </c>
      <c r="E1803" t="s">
        <v>4699</v>
      </c>
    </row>
    <row r="1804" spans="1:5" x14ac:dyDescent="0.15">
      <c r="A1804" t="s">
        <v>4676</v>
      </c>
      <c r="B1804" s="15" t="s">
        <v>260</v>
      </c>
      <c r="C1804" s="15" t="s">
        <v>12</v>
      </c>
      <c r="D1804" s="15" t="str">
        <f t="shared" si="28"/>
        <v>35013</v>
      </c>
      <c r="E1804" t="s">
        <v>4701</v>
      </c>
    </row>
    <row r="1805" spans="1:5" x14ac:dyDescent="0.15">
      <c r="A1805" t="s">
        <v>4676</v>
      </c>
      <c r="B1805" s="15" t="s">
        <v>260</v>
      </c>
      <c r="C1805" s="15" t="s">
        <v>13</v>
      </c>
      <c r="D1805" s="15" t="str">
        <f t="shared" si="28"/>
        <v>35015</v>
      </c>
      <c r="E1805" t="s">
        <v>4707</v>
      </c>
    </row>
    <row r="1806" spans="1:5" x14ac:dyDescent="0.15">
      <c r="A1806" t="s">
        <v>4676</v>
      </c>
      <c r="B1806" s="15" t="s">
        <v>260</v>
      </c>
      <c r="C1806" s="15" t="s">
        <v>14</v>
      </c>
      <c r="D1806" s="15" t="str">
        <f t="shared" si="28"/>
        <v>35017</v>
      </c>
      <c r="E1806" t="s">
        <v>825</v>
      </c>
    </row>
    <row r="1807" spans="1:5" x14ac:dyDescent="0.15">
      <c r="A1807" t="s">
        <v>4676</v>
      </c>
      <c r="B1807" s="15" t="s">
        <v>260</v>
      </c>
      <c r="C1807" s="15" t="s">
        <v>15</v>
      </c>
      <c r="D1807" s="15" t="str">
        <f t="shared" si="28"/>
        <v>35019</v>
      </c>
      <c r="E1807" t="s">
        <v>4714</v>
      </c>
    </row>
    <row r="1808" spans="1:5" x14ac:dyDescent="0.15">
      <c r="A1808" t="s">
        <v>4676</v>
      </c>
      <c r="B1808" s="15" t="s">
        <v>260</v>
      </c>
      <c r="C1808" s="15" t="s">
        <v>16</v>
      </c>
      <c r="D1808" s="15" t="str">
        <f t="shared" si="28"/>
        <v>35021</v>
      </c>
      <c r="E1808" t="s">
        <v>4716</v>
      </c>
    </row>
    <row r="1809" spans="1:5" x14ac:dyDescent="0.15">
      <c r="A1809" t="s">
        <v>4676</v>
      </c>
      <c r="B1809" s="15" t="s">
        <v>260</v>
      </c>
      <c r="C1809" s="15" t="s">
        <v>17</v>
      </c>
      <c r="D1809" s="15" t="str">
        <f t="shared" si="28"/>
        <v>35023</v>
      </c>
      <c r="E1809" t="s">
        <v>4718</v>
      </c>
    </row>
    <row r="1810" spans="1:5" x14ac:dyDescent="0.15">
      <c r="A1810" t="s">
        <v>4676</v>
      </c>
      <c r="B1810" s="15" t="s">
        <v>260</v>
      </c>
      <c r="C1810" s="15" t="s">
        <v>18</v>
      </c>
      <c r="D1810" s="15" t="str">
        <f t="shared" si="28"/>
        <v>35025</v>
      </c>
      <c r="E1810" t="s">
        <v>4720</v>
      </c>
    </row>
    <row r="1811" spans="1:5" x14ac:dyDescent="0.15">
      <c r="A1811" t="s">
        <v>4676</v>
      </c>
      <c r="B1811" s="15" t="s">
        <v>260</v>
      </c>
      <c r="C1811" s="15" t="s">
        <v>19</v>
      </c>
      <c r="D1811" s="15" t="str">
        <f t="shared" si="28"/>
        <v>35027</v>
      </c>
      <c r="E1811" t="s">
        <v>854</v>
      </c>
    </row>
    <row r="1812" spans="1:5" x14ac:dyDescent="0.15">
      <c r="A1812" t="s">
        <v>4676</v>
      </c>
      <c r="B1812" s="15" t="s">
        <v>260</v>
      </c>
      <c r="C1812" s="15" t="s">
        <v>242</v>
      </c>
      <c r="D1812" s="15" t="str">
        <f t="shared" si="28"/>
        <v>35028</v>
      </c>
      <c r="E1812" t="s">
        <v>4727</v>
      </c>
    </row>
    <row r="1813" spans="1:5" x14ac:dyDescent="0.15">
      <c r="A1813" t="s">
        <v>4676</v>
      </c>
      <c r="B1813" s="15" t="s">
        <v>260</v>
      </c>
      <c r="C1813" s="15" t="s">
        <v>20</v>
      </c>
      <c r="D1813" s="15" t="str">
        <f t="shared" si="28"/>
        <v>35029</v>
      </c>
      <c r="E1813" t="s">
        <v>4731</v>
      </c>
    </row>
    <row r="1814" spans="1:5" x14ac:dyDescent="0.15">
      <c r="A1814" t="s">
        <v>4676</v>
      </c>
      <c r="B1814" s="15" t="s">
        <v>260</v>
      </c>
      <c r="C1814" s="15" t="s">
        <v>21</v>
      </c>
      <c r="D1814" s="15" t="str">
        <f t="shared" si="28"/>
        <v>35031</v>
      </c>
      <c r="E1814" t="s">
        <v>4735</v>
      </c>
    </row>
    <row r="1815" spans="1:5" x14ac:dyDescent="0.15">
      <c r="A1815" t="s">
        <v>4676</v>
      </c>
      <c r="B1815" s="15" t="s">
        <v>260</v>
      </c>
      <c r="C1815" s="15" t="s">
        <v>22</v>
      </c>
      <c r="D1815" s="15" t="str">
        <f t="shared" si="28"/>
        <v>35033</v>
      </c>
      <c r="E1815" t="s">
        <v>4739</v>
      </c>
    </row>
    <row r="1816" spans="1:5" x14ac:dyDescent="0.15">
      <c r="A1816" t="s">
        <v>4676</v>
      </c>
      <c r="B1816" s="15" t="s">
        <v>260</v>
      </c>
      <c r="C1816" s="15" t="s">
        <v>23</v>
      </c>
      <c r="D1816" s="15" t="str">
        <f t="shared" si="28"/>
        <v>35035</v>
      </c>
      <c r="E1816" t="s">
        <v>1257</v>
      </c>
    </row>
    <row r="1817" spans="1:5" x14ac:dyDescent="0.15">
      <c r="A1817" t="s">
        <v>4676</v>
      </c>
      <c r="B1817" s="15" t="s">
        <v>260</v>
      </c>
      <c r="C1817" s="15" t="s">
        <v>24</v>
      </c>
      <c r="D1817" s="15" t="str">
        <f t="shared" si="28"/>
        <v>35037</v>
      </c>
      <c r="E1817" t="s">
        <v>4744</v>
      </c>
    </row>
    <row r="1818" spans="1:5" x14ac:dyDescent="0.15">
      <c r="A1818" t="s">
        <v>4676</v>
      </c>
      <c r="B1818" s="15" t="s">
        <v>260</v>
      </c>
      <c r="C1818" s="15" t="s">
        <v>25</v>
      </c>
      <c r="D1818" s="15" t="str">
        <f t="shared" si="28"/>
        <v>35039</v>
      </c>
      <c r="E1818" t="s">
        <v>4746</v>
      </c>
    </row>
    <row r="1819" spans="1:5" x14ac:dyDescent="0.15">
      <c r="A1819" t="s">
        <v>4676</v>
      </c>
      <c r="B1819" s="15" t="s">
        <v>260</v>
      </c>
      <c r="C1819" s="15" t="s">
        <v>26</v>
      </c>
      <c r="D1819" s="15" t="str">
        <f t="shared" si="28"/>
        <v>35041</v>
      </c>
      <c r="E1819" t="s">
        <v>4361</v>
      </c>
    </row>
    <row r="1820" spans="1:5" x14ac:dyDescent="0.15">
      <c r="A1820" t="s">
        <v>4676</v>
      </c>
      <c r="B1820" s="15" t="s">
        <v>260</v>
      </c>
      <c r="C1820" s="15" t="s">
        <v>27</v>
      </c>
      <c r="D1820" s="15" t="str">
        <f t="shared" si="28"/>
        <v>35043</v>
      </c>
      <c r="E1820" t="s">
        <v>4753</v>
      </c>
    </row>
    <row r="1821" spans="1:5" x14ac:dyDescent="0.15">
      <c r="A1821" t="s">
        <v>4676</v>
      </c>
      <c r="B1821" s="15" t="s">
        <v>260</v>
      </c>
      <c r="C1821" s="15" t="s">
        <v>28</v>
      </c>
      <c r="D1821" s="15" t="str">
        <f t="shared" si="28"/>
        <v>35045</v>
      </c>
      <c r="E1821" t="s">
        <v>1282</v>
      </c>
    </row>
    <row r="1822" spans="1:5" x14ac:dyDescent="0.15">
      <c r="A1822" t="s">
        <v>4676</v>
      </c>
      <c r="B1822" s="15" t="s">
        <v>260</v>
      </c>
      <c r="C1822" s="15" t="s">
        <v>29</v>
      </c>
      <c r="D1822" s="15" t="str">
        <f t="shared" si="28"/>
        <v>35047</v>
      </c>
      <c r="E1822" t="s">
        <v>1284</v>
      </c>
    </row>
    <row r="1823" spans="1:5" x14ac:dyDescent="0.15">
      <c r="A1823" t="s">
        <v>4676</v>
      </c>
      <c r="B1823" s="15" t="s">
        <v>260</v>
      </c>
      <c r="C1823" s="15" t="s">
        <v>30</v>
      </c>
      <c r="D1823" s="15" t="str">
        <f t="shared" si="28"/>
        <v>35049</v>
      </c>
      <c r="E1823" t="s">
        <v>4761</v>
      </c>
    </row>
    <row r="1824" spans="1:5" x14ac:dyDescent="0.15">
      <c r="A1824" t="s">
        <v>4676</v>
      </c>
      <c r="B1824" s="15" t="s">
        <v>260</v>
      </c>
      <c r="C1824" s="15" t="s">
        <v>31</v>
      </c>
      <c r="D1824" s="15" t="str">
        <f t="shared" si="28"/>
        <v>35051</v>
      </c>
      <c r="E1824" t="s">
        <v>1097</v>
      </c>
    </row>
    <row r="1825" spans="1:5" x14ac:dyDescent="0.15">
      <c r="A1825" t="s">
        <v>4676</v>
      </c>
      <c r="B1825" s="15" t="s">
        <v>260</v>
      </c>
      <c r="C1825" s="15" t="s">
        <v>32</v>
      </c>
      <c r="D1825" s="15" t="str">
        <f t="shared" si="28"/>
        <v>35053</v>
      </c>
      <c r="E1825" t="s">
        <v>4766</v>
      </c>
    </row>
    <row r="1826" spans="1:5" x14ac:dyDescent="0.15">
      <c r="A1826" t="s">
        <v>4676</v>
      </c>
      <c r="B1826" s="15" t="s">
        <v>260</v>
      </c>
      <c r="C1826" s="15" t="s">
        <v>33</v>
      </c>
      <c r="D1826" s="15" t="str">
        <f t="shared" si="28"/>
        <v>35055</v>
      </c>
      <c r="E1826" t="s">
        <v>4768</v>
      </c>
    </row>
    <row r="1827" spans="1:5" x14ac:dyDescent="0.15">
      <c r="A1827" t="s">
        <v>4676</v>
      </c>
      <c r="B1827" s="15" t="s">
        <v>260</v>
      </c>
      <c r="C1827" s="15" t="s">
        <v>34</v>
      </c>
      <c r="D1827" s="15" t="str">
        <f t="shared" si="28"/>
        <v>35057</v>
      </c>
      <c r="E1827" t="s">
        <v>4772</v>
      </c>
    </row>
    <row r="1828" spans="1:5" x14ac:dyDescent="0.15">
      <c r="A1828" t="s">
        <v>4676</v>
      </c>
      <c r="B1828" s="15" t="s">
        <v>260</v>
      </c>
      <c r="C1828" s="15" t="s">
        <v>35</v>
      </c>
      <c r="D1828" s="15" t="str">
        <f t="shared" si="28"/>
        <v>35059</v>
      </c>
      <c r="E1828" t="s">
        <v>917</v>
      </c>
    </row>
    <row r="1829" spans="1:5" x14ac:dyDescent="0.15">
      <c r="A1829" t="s">
        <v>4676</v>
      </c>
      <c r="B1829" s="15" t="s">
        <v>260</v>
      </c>
      <c r="C1829" s="15" t="s">
        <v>36</v>
      </c>
      <c r="D1829" s="15" t="str">
        <f t="shared" si="28"/>
        <v>35061</v>
      </c>
      <c r="E1829" t="s">
        <v>4775</v>
      </c>
    </row>
    <row r="1830" spans="1:5" x14ac:dyDescent="0.15">
      <c r="A1830" t="s">
        <v>4777</v>
      </c>
      <c r="B1830" s="15" t="s">
        <v>263</v>
      </c>
      <c r="C1830" s="15" t="s">
        <v>6</v>
      </c>
      <c r="D1830" s="15" t="str">
        <f t="shared" si="28"/>
        <v>36001</v>
      </c>
      <c r="E1830" t="s">
        <v>4778</v>
      </c>
    </row>
    <row r="1831" spans="1:5" x14ac:dyDescent="0.15">
      <c r="A1831" t="s">
        <v>4777</v>
      </c>
      <c r="B1831" s="15" t="s">
        <v>263</v>
      </c>
      <c r="C1831" s="15" t="s">
        <v>7</v>
      </c>
      <c r="D1831" s="15" t="str">
        <f t="shared" si="28"/>
        <v>36003</v>
      </c>
      <c r="E1831" t="s">
        <v>3375</v>
      </c>
    </row>
    <row r="1832" spans="1:5" x14ac:dyDescent="0.15">
      <c r="A1832" t="s">
        <v>4777</v>
      </c>
      <c r="B1832" s="15" t="s">
        <v>263</v>
      </c>
      <c r="C1832" s="15" t="s">
        <v>8</v>
      </c>
      <c r="D1832" s="15" t="str">
        <f t="shared" si="28"/>
        <v>36005</v>
      </c>
      <c r="E1832" t="s">
        <v>4785</v>
      </c>
    </row>
    <row r="1833" spans="1:5" x14ac:dyDescent="0.15">
      <c r="A1833" t="s">
        <v>4777</v>
      </c>
      <c r="B1833" s="15" t="s">
        <v>263</v>
      </c>
      <c r="C1833" s="15" t="s">
        <v>9</v>
      </c>
      <c r="D1833" s="15" t="str">
        <f t="shared" si="28"/>
        <v>36007</v>
      </c>
      <c r="E1833" t="s">
        <v>4787</v>
      </c>
    </row>
    <row r="1834" spans="1:5" x14ac:dyDescent="0.15">
      <c r="A1834" t="s">
        <v>4777</v>
      </c>
      <c r="B1834" s="15" t="s">
        <v>263</v>
      </c>
      <c r="C1834" s="15" t="s">
        <v>10</v>
      </c>
      <c r="D1834" s="15" t="str">
        <f t="shared" si="28"/>
        <v>36009</v>
      </c>
      <c r="E1834" t="s">
        <v>4791</v>
      </c>
    </row>
    <row r="1835" spans="1:5" x14ac:dyDescent="0.15">
      <c r="A1835" t="s">
        <v>4777</v>
      </c>
      <c r="B1835" s="15" t="s">
        <v>263</v>
      </c>
      <c r="C1835" s="15" t="s">
        <v>11</v>
      </c>
      <c r="D1835" s="15" t="str">
        <f t="shared" si="28"/>
        <v>36011</v>
      </c>
      <c r="E1835" t="s">
        <v>4797</v>
      </c>
    </row>
    <row r="1836" spans="1:5" x14ac:dyDescent="0.15">
      <c r="A1836" t="s">
        <v>4777</v>
      </c>
      <c r="B1836" s="15" t="s">
        <v>263</v>
      </c>
      <c r="C1836" s="15" t="s">
        <v>12</v>
      </c>
      <c r="D1836" s="15" t="str">
        <f t="shared" si="28"/>
        <v>36013</v>
      </c>
      <c r="E1836" t="s">
        <v>2738</v>
      </c>
    </row>
    <row r="1837" spans="1:5" x14ac:dyDescent="0.15">
      <c r="A1837" t="s">
        <v>4777</v>
      </c>
      <c r="B1837" s="15" t="s">
        <v>263</v>
      </c>
      <c r="C1837" s="15" t="s">
        <v>13</v>
      </c>
      <c r="D1837" s="15" t="str">
        <f t="shared" si="28"/>
        <v>36015</v>
      </c>
      <c r="E1837" t="s">
        <v>4806</v>
      </c>
    </row>
    <row r="1838" spans="1:5" x14ac:dyDescent="0.15">
      <c r="A1838" t="s">
        <v>4777</v>
      </c>
      <c r="B1838" s="15" t="s">
        <v>263</v>
      </c>
      <c r="C1838" s="15" t="s">
        <v>14</v>
      </c>
      <c r="D1838" s="15" t="str">
        <f t="shared" si="28"/>
        <v>36017</v>
      </c>
      <c r="E1838" t="s">
        <v>4812</v>
      </c>
    </row>
    <row r="1839" spans="1:5" x14ac:dyDescent="0.15">
      <c r="A1839" t="s">
        <v>4777</v>
      </c>
      <c r="B1839" s="15" t="s">
        <v>263</v>
      </c>
      <c r="C1839" s="15" t="s">
        <v>15</v>
      </c>
      <c r="D1839" s="15" t="str">
        <f t="shared" si="28"/>
        <v>36019</v>
      </c>
      <c r="E1839" t="s">
        <v>2083</v>
      </c>
    </row>
    <row r="1840" spans="1:5" x14ac:dyDescent="0.15">
      <c r="A1840" t="s">
        <v>4777</v>
      </c>
      <c r="B1840" s="15" t="s">
        <v>263</v>
      </c>
      <c r="C1840" s="15" t="s">
        <v>16</v>
      </c>
      <c r="D1840" s="15" t="str">
        <f t="shared" si="28"/>
        <v>36021</v>
      </c>
      <c r="E1840" t="s">
        <v>783</v>
      </c>
    </row>
    <row r="1841" spans="1:5" x14ac:dyDescent="0.15">
      <c r="A1841" t="s">
        <v>4777</v>
      </c>
      <c r="B1841" s="15" t="s">
        <v>263</v>
      </c>
      <c r="C1841" s="15" t="s">
        <v>17</v>
      </c>
      <c r="D1841" s="15" t="str">
        <f t="shared" si="28"/>
        <v>36023</v>
      </c>
      <c r="E1841" t="s">
        <v>4820</v>
      </c>
    </row>
    <row r="1842" spans="1:5" x14ac:dyDescent="0.15">
      <c r="A1842" t="s">
        <v>4777</v>
      </c>
      <c r="B1842" s="15" t="s">
        <v>263</v>
      </c>
      <c r="C1842" s="15" t="s">
        <v>18</v>
      </c>
      <c r="D1842" s="15" t="str">
        <f t="shared" si="28"/>
        <v>36025</v>
      </c>
      <c r="E1842" t="s">
        <v>2342</v>
      </c>
    </row>
    <row r="1843" spans="1:5" x14ac:dyDescent="0.15">
      <c r="A1843" t="s">
        <v>4777</v>
      </c>
      <c r="B1843" s="15" t="s">
        <v>263</v>
      </c>
      <c r="C1843" s="15" t="s">
        <v>19</v>
      </c>
      <c r="D1843" s="15" t="str">
        <f t="shared" si="28"/>
        <v>36027</v>
      </c>
      <c r="E1843" t="s">
        <v>4827</v>
      </c>
    </row>
    <row r="1844" spans="1:5" x14ac:dyDescent="0.15">
      <c r="A1844" t="s">
        <v>4777</v>
      </c>
      <c r="B1844" s="15" t="s">
        <v>263</v>
      </c>
      <c r="C1844" s="15" t="s">
        <v>20</v>
      </c>
      <c r="D1844" s="15" t="str">
        <f t="shared" si="28"/>
        <v>36029</v>
      </c>
      <c r="E1844" t="s">
        <v>4831</v>
      </c>
    </row>
    <row r="1845" spans="1:5" x14ac:dyDescent="0.15">
      <c r="A1845" t="s">
        <v>4777</v>
      </c>
      <c r="B1845" s="15" t="s">
        <v>263</v>
      </c>
      <c r="C1845" s="15" t="s">
        <v>21</v>
      </c>
      <c r="D1845" s="15" t="str">
        <f t="shared" si="28"/>
        <v>36031</v>
      </c>
      <c r="E1845" t="s">
        <v>3447</v>
      </c>
    </row>
    <row r="1846" spans="1:5" x14ac:dyDescent="0.15">
      <c r="A1846" t="s">
        <v>4777</v>
      </c>
      <c r="B1846" s="15" t="s">
        <v>263</v>
      </c>
      <c r="C1846" s="15" t="s">
        <v>22</v>
      </c>
      <c r="D1846" s="15" t="str">
        <f t="shared" si="28"/>
        <v>36033</v>
      </c>
      <c r="E1846" t="s">
        <v>586</v>
      </c>
    </row>
    <row r="1847" spans="1:5" x14ac:dyDescent="0.15">
      <c r="A1847" t="s">
        <v>4777</v>
      </c>
      <c r="B1847" s="15" t="s">
        <v>263</v>
      </c>
      <c r="C1847" s="15" t="s">
        <v>23</v>
      </c>
      <c r="D1847" s="15" t="str">
        <f t="shared" si="28"/>
        <v>36035</v>
      </c>
      <c r="E1847" t="s">
        <v>817</v>
      </c>
    </row>
    <row r="1848" spans="1:5" x14ac:dyDescent="0.15">
      <c r="A1848" t="s">
        <v>4777</v>
      </c>
      <c r="B1848" s="15" t="s">
        <v>263</v>
      </c>
      <c r="C1848" s="15" t="s">
        <v>24</v>
      </c>
      <c r="D1848" s="15" t="str">
        <f t="shared" si="28"/>
        <v>36037</v>
      </c>
      <c r="E1848" t="s">
        <v>3547</v>
      </c>
    </row>
    <row r="1849" spans="1:5" x14ac:dyDescent="0.15">
      <c r="A1849" t="s">
        <v>4777</v>
      </c>
      <c r="B1849" s="15" t="s">
        <v>263</v>
      </c>
      <c r="C1849" s="15" t="s">
        <v>25</v>
      </c>
      <c r="D1849" s="15" t="str">
        <f t="shared" si="28"/>
        <v>36039</v>
      </c>
      <c r="E1849" t="s">
        <v>592</v>
      </c>
    </row>
    <row r="1850" spans="1:5" x14ac:dyDescent="0.15">
      <c r="A1850" t="s">
        <v>4777</v>
      </c>
      <c r="B1850" s="15" t="s">
        <v>263</v>
      </c>
      <c r="C1850" s="15" t="s">
        <v>26</v>
      </c>
      <c r="D1850" s="15" t="str">
        <f t="shared" si="28"/>
        <v>36041</v>
      </c>
      <c r="E1850" t="s">
        <v>1441</v>
      </c>
    </row>
    <row r="1851" spans="1:5" x14ac:dyDescent="0.15">
      <c r="A1851" t="s">
        <v>4777</v>
      </c>
      <c r="B1851" s="15" t="s">
        <v>263</v>
      </c>
      <c r="C1851" s="15" t="s">
        <v>27</v>
      </c>
      <c r="D1851" s="15" t="str">
        <f t="shared" si="28"/>
        <v>36043</v>
      </c>
      <c r="E1851" t="s">
        <v>4849</v>
      </c>
    </row>
    <row r="1852" spans="1:5" x14ac:dyDescent="0.15">
      <c r="A1852" t="s">
        <v>4777</v>
      </c>
      <c r="B1852" s="15" t="s">
        <v>263</v>
      </c>
      <c r="C1852" s="15" t="s">
        <v>28</v>
      </c>
      <c r="D1852" s="15" t="str">
        <f t="shared" si="28"/>
        <v>36045</v>
      </c>
      <c r="E1852" t="s">
        <v>608</v>
      </c>
    </row>
    <row r="1853" spans="1:5" x14ac:dyDescent="0.15">
      <c r="A1853" t="s">
        <v>4777</v>
      </c>
      <c r="B1853" s="15" t="s">
        <v>263</v>
      </c>
      <c r="C1853" s="15" t="s">
        <v>29</v>
      </c>
      <c r="D1853" s="15" t="str">
        <f t="shared" si="28"/>
        <v>36047</v>
      </c>
      <c r="E1853" t="s">
        <v>987</v>
      </c>
    </row>
    <row r="1854" spans="1:5" x14ac:dyDescent="0.15">
      <c r="A1854" t="s">
        <v>4777</v>
      </c>
      <c r="B1854" s="15" t="s">
        <v>263</v>
      </c>
      <c r="C1854" s="15" t="s">
        <v>30</v>
      </c>
      <c r="D1854" s="15" t="str">
        <f t="shared" si="28"/>
        <v>36049</v>
      </c>
      <c r="E1854" t="s">
        <v>2006</v>
      </c>
    </row>
    <row r="1855" spans="1:5" x14ac:dyDescent="0.15">
      <c r="A1855" t="s">
        <v>4777</v>
      </c>
      <c r="B1855" s="15" t="s">
        <v>263</v>
      </c>
      <c r="C1855" s="15" t="s">
        <v>31</v>
      </c>
      <c r="D1855" s="15" t="str">
        <f t="shared" si="28"/>
        <v>36051</v>
      </c>
      <c r="E1855" t="s">
        <v>2178</v>
      </c>
    </row>
    <row r="1856" spans="1:5" x14ac:dyDescent="0.15">
      <c r="A1856" t="s">
        <v>4777</v>
      </c>
      <c r="B1856" s="15" t="s">
        <v>263</v>
      </c>
      <c r="C1856" s="15" t="s">
        <v>32</v>
      </c>
      <c r="D1856" s="15" t="str">
        <f t="shared" si="28"/>
        <v>36053</v>
      </c>
      <c r="E1856" t="s">
        <v>630</v>
      </c>
    </row>
    <row r="1857" spans="1:5" x14ac:dyDescent="0.15">
      <c r="A1857" t="s">
        <v>4777</v>
      </c>
      <c r="B1857" s="15" t="s">
        <v>263</v>
      </c>
      <c r="C1857" s="15" t="s">
        <v>33</v>
      </c>
      <c r="D1857" s="15" t="str">
        <f t="shared" si="28"/>
        <v>36055</v>
      </c>
      <c r="E1857" t="s">
        <v>644</v>
      </c>
    </row>
    <row r="1858" spans="1:5" x14ac:dyDescent="0.15">
      <c r="A1858" t="s">
        <v>4777</v>
      </c>
      <c r="B1858" s="15" t="s">
        <v>263</v>
      </c>
      <c r="C1858" s="15" t="s">
        <v>34</v>
      </c>
      <c r="D1858" s="15" t="str">
        <f t="shared" si="28"/>
        <v>36057</v>
      </c>
      <c r="E1858" t="s">
        <v>646</v>
      </c>
    </row>
    <row r="1859" spans="1:5" x14ac:dyDescent="0.15">
      <c r="A1859" t="s">
        <v>4777</v>
      </c>
      <c r="B1859" s="15" t="s">
        <v>263</v>
      </c>
      <c r="C1859" s="15" t="s">
        <v>35</v>
      </c>
      <c r="D1859" s="15" t="str">
        <f t="shared" ref="D1859:D1922" si="29">B1859&amp;C1859</f>
        <v>36059</v>
      </c>
      <c r="E1859" t="s">
        <v>1501</v>
      </c>
    </row>
    <row r="1860" spans="1:5" x14ac:dyDescent="0.15">
      <c r="A1860" t="s">
        <v>4777</v>
      </c>
      <c r="B1860" s="15" t="s">
        <v>263</v>
      </c>
      <c r="C1860" s="15" t="s">
        <v>36</v>
      </c>
      <c r="D1860" s="15" t="str">
        <f t="shared" si="29"/>
        <v>36061</v>
      </c>
      <c r="E1860" t="s">
        <v>4871</v>
      </c>
    </row>
    <row r="1861" spans="1:5" x14ac:dyDescent="0.15">
      <c r="A1861" t="s">
        <v>4777</v>
      </c>
      <c r="B1861" s="15" t="s">
        <v>263</v>
      </c>
      <c r="C1861" s="15" t="s">
        <v>37</v>
      </c>
      <c r="D1861" s="15" t="str">
        <f t="shared" si="29"/>
        <v>36063</v>
      </c>
      <c r="E1861" t="s">
        <v>4873</v>
      </c>
    </row>
    <row r="1862" spans="1:5" x14ac:dyDescent="0.15">
      <c r="A1862" t="s">
        <v>4777</v>
      </c>
      <c r="B1862" s="15" t="s">
        <v>263</v>
      </c>
      <c r="C1862" s="15" t="s">
        <v>38</v>
      </c>
      <c r="D1862" s="15" t="str">
        <f t="shared" si="29"/>
        <v>36065</v>
      </c>
      <c r="E1862" t="s">
        <v>2016</v>
      </c>
    </row>
    <row r="1863" spans="1:5" x14ac:dyDescent="0.15">
      <c r="A1863" t="s">
        <v>4777</v>
      </c>
      <c r="B1863" s="15" t="s">
        <v>263</v>
      </c>
      <c r="C1863" s="15" t="s">
        <v>39</v>
      </c>
      <c r="D1863" s="15" t="str">
        <f t="shared" si="29"/>
        <v>36067</v>
      </c>
      <c r="E1863" t="s">
        <v>4876</v>
      </c>
    </row>
    <row r="1864" spans="1:5" x14ac:dyDescent="0.15">
      <c r="A1864" t="s">
        <v>4777</v>
      </c>
      <c r="B1864" s="15" t="s">
        <v>263</v>
      </c>
      <c r="C1864" s="15" t="s">
        <v>40</v>
      </c>
      <c r="D1864" s="15" t="str">
        <f t="shared" si="29"/>
        <v>36069</v>
      </c>
      <c r="E1864" t="s">
        <v>4878</v>
      </c>
    </row>
    <row r="1865" spans="1:5" x14ac:dyDescent="0.15">
      <c r="A1865" t="s">
        <v>4777</v>
      </c>
      <c r="B1865" s="15" t="s">
        <v>263</v>
      </c>
      <c r="C1865" s="15" t="s">
        <v>41</v>
      </c>
      <c r="D1865" s="15" t="str">
        <f t="shared" si="29"/>
        <v>36071</v>
      </c>
      <c r="E1865" t="s">
        <v>1044</v>
      </c>
    </row>
    <row r="1866" spans="1:5" x14ac:dyDescent="0.15">
      <c r="A1866" t="s">
        <v>4777</v>
      </c>
      <c r="B1866" s="15" t="s">
        <v>263</v>
      </c>
      <c r="C1866" s="15" t="s">
        <v>42</v>
      </c>
      <c r="D1866" s="15" t="str">
        <f t="shared" si="29"/>
        <v>36073</v>
      </c>
      <c r="E1866" t="s">
        <v>4881</v>
      </c>
    </row>
    <row r="1867" spans="1:5" x14ac:dyDescent="0.15">
      <c r="A1867" t="s">
        <v>4777</v>
      </c>
      <c r="B1867" s="15" t="s">
        <v>263</v>
      </c>
      <c r="C1867" s="15" t="s">
        <v>43</v>
      </c>
      <c r="D1867" s="15" t="str">
        <f t="shared" si="29"/>
        <v>36075</v>
      </c>
      <c r="E1867" t="s">
        <v>4883</v>
      </c>
    </row>
    <row r="1868" spans="1:5" x14ac:dyDescent="0.15">
      <c r="A1868" t="s">
        <v>4777</v>
      </c>
      <c r="B1868" s="15" t="s">
        <v>263</v>
      </c>
      <c r="C1868" s="15" t="s">
        <v>44</v>
      </c>
      <c r="D1868" s="15" t="str">
        <f t="shared" si="29"/>
        <v>36077</v>
      </c>
      <c r="E1868" t="s">
        <v>3669</v>
      </c>
    </row>
    <row r="1869" spans="1:5" x14ac:dyDescent="0.15">
      <c r="A1869" t="s">
        <v>4777</v>
      </c>
      <c r="B1869" s="15" t="s">
        <v>263</v>
      </c>
      <c r="C1869" s="15" t="s">
        <v>45</v>
      </c>
      <c r="D1869" s="15" t="str">
        <f t="shared" si="29"/>
        <v>36079</v>
      </c>
      <c r="E1869" t="s">
        <v>1525</v>
      </c>
    </row>
    <row r="1870" spans="1:5" x14ac:dyDescent="0.15">
      <c r="A1870" t="s">
        <v>4777</v>
      </c>
      <c r="B1870" s="15" t="s">
        <v>263</v>
      </c>
      <c r="C1870" s="15" t="s">
        <v>46</v>
      </c>
      <c r="D1870" s="15" t="str">
        <f t="shared" si="29"/>
        <v>36081</v>
      </c>
      <c r="E1870" t="s">
        <v>4889</v>
      </c>
    </row>
    <row r="1871" spans="1:5" x14ac:dyDescent="0.15">
      <c r="A1871" t="s">
        <v>4777</v>
      </c>
      <c r="B1871" s="15" t="s">
        <v>263</v>
      </c>
      <c r="C1871" s="15" t="s">
        <v>47</v>
      </c>
      <c r="D1871" s="15" t="str">
        <f t="shared" si="29"/>
        <v>36083</v>
      </c>
      <c r="E1871" t="s">
        <v>4891</v>
      </c>
    </row>
    <row r="1872" spans="1:5" x14ac:dyDescent="0.15">
      <c r="A1872" t="s">
        <v>4777</v>
      </c>
      <c r="B1872" s="15" t="s">
        <v>263</v>
      </c>
      <c r="C1872" s="15" t="s">
        <v>48</v>
      </c>
      <c r="D1872" s="15" t="str">
        <f t="shared" si="29"/>
        <v>36085</v>
      </c>
      <c r="E1872" t="s">
        <v>1820</v>
      </c>
    </row>
    <row r="1873" spans="1:5" x14ac:dyDescent="0.15">
      <c r="A1873" t="s">
        <v>4777</v>
      </c>
      <c r="B1873" s="15" t="s">
        <v>263</v>
      </c>
      <c r="C1873" s="15" t="s">
        <v>49</v>
      </c>
      <c r="D1873" s="15" t="str">
        <f t="shared" si="29"/>
        <v>36087</v>
      </c>
      <c r="E1873" t="s">
        <v>4894</v>
      </c>
    </row>
    <row r="1874" spans="1:5" x14ac:dyDescent="0.15">
      <c r="A1874" t="s">
        <v>4777</v>
      </c>
      <c r="B1874" s="15" t="s">
        <v>263</v>
      </c>
      <c r="C1874" s="15" t="s">
        <v>50</v>
      </c>
      <c r="D1874" s="15" t="str">
        <f t="shared" si="29"/>
        <v>36089</v>
      </c>
      <c r="E1874" t="s">
        <v>4896</v>
      </c>
    </row>
    <row r="1875" spans="1:5" x14ac:dyDescent="0.15">
      <c r="A1875" t="s">
        <v>4777</v>
      </c>
      <c r="B1875" s="15" t="s">
        <v>263</v>
      </c>
      <c r="C1875" s="15" t="s">
        <v>51</v>
      </c>
      <c r="D1875" s="15" t="str">
        <f t="shared" si="29"/>
        <v>36091</v>
      </c>
      <c r="E1875" t="s">
        <v>4900</v>
      </c>
    </row>
    <row r="1876" spans="1:5" x14ac:dyDescent="0.15">
      <c r="A1876" t="s">
        <v>4777</v>
      </c>
      <c r="B1876" s="15" t="s">
        <v>263</v>
      </c>
      <c r="C1876" s="15" t="s">
        <v>52</v>
      </c>
      <c r="D1876" s="15" t="str">
        <f t="shared" si="29"/>
        <v>36093</v>
      </c>
      <c r="E1876" t="s">
        <v>4902</v>
      </c>
    </row>
    <row r="1877" spans="1:5" x14ac:dyDescent="0.15">
      <c r="A1877" t="s">
        <v>4777</v>
      </c>
      <c r="B1877" s="15" t="s">
        <v>263</v>
      </c>
      <c r="C1877" s="15" t="s">
        <v>53</v>
      </c>
      <c r="D1877" s="15" t="str">
        <f t="shared" si="29"/>
        <v>36095</v>
      </c>
      <c r="E1877" t="s">
        <v>4904</v>
      </c>
    </row>
    <row r="1878" spans="1:5" x14ac:dyDescent="0.15">
      <c r="A1878" t="s">
        <v>4777</v>
      </c>
      <c r="B1878" s="15" t="s">
        <v>263</v>
      </c>
      <c r="C1878" s="15" t="s">
        <v>54</v>
      </c>
      <c r="D1878" s="15" t="str">
        <f t="shared" si="29"/>
        <v>36097</v>
      </c>
      <c r="E1878" t="s">
        <v>2248</v>
      </c>
    </row>
    <row r="1879" spans="1:5" x14ac:dyDescent="0.15">
      <c r="A1879" t="s">
        <v>4777</v>
      </c>
      <c r="B1879" s="15" t="s">
        <v>263</v>
      </c>
      <c r="C1879" s="15" t="s">
        <v>55</v>
      </c>
      <c r="D1879" s="15" t="str">
        <f t="shared" si="29"/>
        <v>36099</v>
      </c>
      <c r="E1879" t="s">
        <v>4907</v>
      </c>
    </row>
    <row r="1880" spans="1:5" x14ac:dyDescent="0.15">
      <c r="A1880" t="s">
        <v>4777</v>
      </c>
      <c r="B1880" s="15" t="s">
        <v>263</v>
      </c>
      <c r="C1880" s="15" t="s">
        <v>56</v>
      </c>
      <c r="D1880" s="15" t="str">
        <f t="shared" si="29"/>
        <v>36101</v>
      </c>
      <c r="E1880" t="s">
        <v>2478</v>
      </c>
    </row>
    <row r="1881" spans="1:5" x14ac:dyDescent="0.15">
      <c r="A1881" t="s">
        <v>4777</v>
      </c>
      <c r="B1881" s="15" t="s">
        <v>263</v>
      </c>
      <c r="C1881" s="15" t="s">
        <v>57</v>
      </c>
      <c r="D1881" s="15" t="str">
        <f t="shared" si="29"/>
        <v>36103</v>
      </c>
      <c r="E1881" t="s">
        <v>3472</v>
      </c>
    </row>
    <row r="1882" spans="1:5" x14ac:dyDescent="0.15">
      <c r="A1882" t="s">
        <v>4777</v>
      </c>
      <c r="B1882" s="15" t="s">
        <v>263</v>
      </c>
      <c r="C1882" s="15" t="s">
        <v>58</v>
      </c>
      <c r="D1882" s="15" t="str">
        <f t="shared" si="29"/>
        <v>36105</v>
      </c>
      <c r="E1882" t="s">
        <v>2482</v>
      </c>
    </row>
    <row r="1883" spans="1:5" x14ac:dyDescent="0.15">
      <c r="A1883" t="s">
        <v>4777</v>
      </c>
      <c r="B1883" s="15" t="s">
        <v>263</v>
      </c>
      <c r="C1883" s="15" t="s">
        <v>59</v>
      </c>
      <c r="D1883" s="15" t="str">
        <f t="shared" si="29"/>
        <v>36107</v>
      </c>
      <c r="E1883" t="s">
        <v>4916</v>
      </c>
    </row>
    <row r="1884" spans="1:5" x14ac:dyDescent="0.15">
      <c r="A1884" t="s">
        <v>4777</v>
      </c>
      <c r="B1884" s="15" t="s">
        <v>263</v>
      </c>
      <c r="C1884" s="15" t="s">
        <v>60</v>
      </c>
      <c r="D1884" s="15" t="str">
        <f t="shared" si="29"/>
        <v>36109</v>
      </c>
      <c r="E1884" t="s">
        <v>4918</v>
      </c>
    </row>
    <row r="1885" spans="1:5" x14ac:dyDescent="0.15">
      <c r="A1885" t="s">
        <v>4777</v>
      </c>
      <c r="B1885" s="15" t="s">
        <v>263</v>
      </c>
      <c r="C1885" s="15" t="s">
        <v>61</v>
      </c>
      <c r="D1885" s="15" t="str">
        <f t="shared" si="29"/>
        <v>36111</v>
      </c>
      <c r="E1885" t="s">
        <v>4922</v>
      </c>
    </row>
    <row r="1886" spans="1:5" x14ac:dyDescent="0.15">
      <c r="A1886" t="s">
        <v>4777</v>
      </c>
      <c r="B1886" s="15" t="s">
        <v>263</v>
      </c>
      <c r="C1886" s="15" t="s">
        <v>62</v>
      </c>
      <c r="D1886" s="15" t="str">
        <f t="shared" si="29"/>
        <v>36113</v>
      </c>
      <c r="E1886" t="s">
        <v>1882</v>
      </c>
    </row>
    <row r="1887" spans="1:5" x14ac:dyDescent="0.15">
      <c r="A1887" t="s">
        <v>4777</v>
      </c>
      <c r="B1887" s="15" t="s">
        <v>263</v>
      </c>
      <c r="C1887" s="15" t="s">
        <v>63</v>
      </c>
      <c r="D1887" s="15" t="str">
        <f t="shared" si="29"/>
        <v>36115</v>
      </c>
      <c r="E1887" t="s">
        <v>680</v>
      </c>
    </row>
    <row r="1888" spans="1:5" x14ac:dyDescent="0.15">
      <c r="A1888" t="s">
        <v>4777</v>
      </c>
      <c r="B1888" s="15" t="s">
        <v>263</v>
      </c>
      <c r="C1888" s="15" t="s">
        <v>64</v>
      </c>
      <c r="D1888" s="15" t="str">
        <f t="shared" si="29"/>
        <v>36117</v>
      </c>
      <c r="E1888" t="s">
        <v>1885</v>
      </c>
    </row>
    <row r="1889" spans="1:5" x14ac:dyDescent="0.15">
      <c r="A1889" t="s">
        <v>4777</v>
      </c>
      <c r="B1889" s="15" t="s">
        <v>263</v>
      </c>
      <c r="C1889" s="15" t="s">
        <v>65</v>
      </c>
      <c r="D1889" s="15" t="str">
        <f t="shared" si="29"/>
        <v>36119</v>
      </c>
      <c r="E1889" t="s">
        <v>4931</v>
      </c>
    </row>
    <row r="1890" spans="1:5" x14ac:dyDescent="0.15">
      <c r="A1890" t="s">
        <v>4777</v>
      </c>
      <c r="B1890" s="15" t="s">
        <v>263</v>
      </c>
      <c r="C1890" s="15" t="s">
        <v>66</v>
      </c>
      <c r="D1890" s="15" t="str">
        <f t="shared" si="29"/>
        <v>36121</v>
      </c>
      <c r="E1890" t="s">
        <v>4933</v>
      </c>
    </row>
    <row r="1891" spans="1:5" x14ac:dyDescent="0.15">
      <c r="A1891" t="s">
        <v>4777</v>
      </c>
      <c r="B1891" s="15" t="s">
        <v>263</v>
      </c>
      <c r="C1891" s="15" t="s">
        <v>67</v>
      </c>
      <c r="D1891" s="15" t="str">
        <f t="shared" si="29"/>
        <v>36123</v>
      </c>
      <c r="E1891" t="s">
        <v>4935</v>
      </c>
    </row>
    <row r="1892" spans="1:5" x14ac:dyDescent="0.15">
      <c r="A1892" t="s">
        <v>4937</v>
      </c>
      <c r="B1892" s="15" t="s">
        <v>266</v>
      </c>
      <c r="C1892" s="15" t="s">
        <v>6</v>
      </c>
      <c r="D1892" s="15" t="str">
        <f t="shared" si="29"/>
        <v>37001</v>
      </c>
      <c r="E1892" t="s">
        <v>4938</v>
      </c>
    </row>
    <row r="1893" spans="1:5" x14ac:dyDescent="0.15">
      <c r="A1893" t="s">
        <v>4937</v>
      </c>
      <c r="B1893" s="15" t="s">
        <v>266</v>
      </c>
      <c r="C1893" s="15" t="s">
        <v>7</v>
      </c>
      <c r="D1893" s="15" t="str">
        <f t="shared" si="29"/>
        <v>37003</v>
      </c>
      <c r="E1893" t="s">
        <v>2043</v>
      </c>
    </row>
    <row r="1894" spans="1:5" x14ac:dyDescent="0.15">
      <c r="A1894" t="s">
        <v>4937</v>
      </c>
      <c r="B1894" s="15" t="s">
        <v>266</v>
      </c>
      <c r="C1894" s="15" t="s">
        <v>8</v>
      </c>
      <c r="D1894" s="15" t="str">
        <f t="shared" si="29"/>
        <v>37005</v>
      </c>
      <c r="E1894" t="s">
        <v>4948</v>
      </c>
    </row>
    <row r="1895" spans="1:5" x14ac:dyDescent="0.15">
      <c r="A1895" t="s">
        <v>4937</v>
      </c>
      <c r="B1895" s="15" t="s">
        <v>266</v>
      </c>
      <c r="C1895" s="15" t="s">
        <v>9</v>
      </c>
      <c r="D1895" s="15" t="str">
        <f t="shared" si="29"/>
        <v>37007</v>
      </c>
      <c r="E1895" t="s">
        <v>4950</v>
      </c>
    </row>
    <row r="1896" spans="1:5" x14ac:dyDescent="0.15">
      <c r="A1896" t="s">
        <v>4937</v>
      </c>
      <c r="B1896" s="15" t="s">
        <v>266</v>
      </c>
      <c r="C1896" s="15" t="s">
        <v>10</v>
      </c>
      <c r="D1896" s="15" t="str">
        <f t="shared" si="29"/>
        <v>37009</v>
      </c>
      <c r="E1896" t="s">
        <v>4952</v>
      </c>
    </row>
    <row r="1897" spans="1:5" x14ac:dyDescent="0.15">
      <c r="A1897" t="s">
        <v>4937</v>
      </c>
      <c r="B1897" s="15" t="s">
        <v>266</v>
      </c>
      <c r="C1897" s="15" t="s">
        <v>11</v>
      </c>
      <c r="D1897" s="15" t="str">
        <f t="shared" si="29"/>
        <v>37011</v>
      </c>
      <c r="E1897" t="s">
        <v>4954</v>
      </c>
    </row>
    <row r="1898" spans="1:5" x14ac:dyDescent="0.15">
      <c r="A1898" t="s">
        <v>4937</v>
      </c>
      <c r="B1898" s="15" t="s">
        <v>266</v>
      </c>
      <c r="C1898" s="15" t="s">
        <v>12</v>
      </c>
      <c r="D1898" s="15" t="str">
        <f t="shared" si="29"/>
        <v>37013</v>
      </c>
      <c r="E1898" t="s">
        <v>4956</v>
      </c>
    </row>
    <row r="1899" spans="1:5" x14ac:dyDescent="0.15">
      <c r="A1899" t="s">
        <v>4937</v>
      </c>
      <c r="B1899" s="15" t="s">
        <v>266</v>
      </c>
      <c r="C1899" s="15" t="s">
        <v>13</v>
      </c>
      <c r="D1899" s="15" t="str">
        <f t="shared" si="29"/>
        <v>37015</v>
      </c>
      <c r="E1899" t="s">
        <v>4962</v>
      </c>
    </row>
    <row r="1900" spans="1:5" x14ac:dyDescent="0.15">
      <c r="A1900" t="s">
        <v>4937</v>
      </c>
      <c r="B1900" s="15" t="s">
        <v>266</v>
      </c>
      <c r="C1900" s="15" t="s">
        <v>14</v>
      </c>
      <c r="D1900" s="15" t="str">
        <f t="shared" si="29"/>
        <v>37017</v>
      </c>
      <c r="E1900" t="s">
        <v>4964</v>
      </c>
    </row>
    <row r="1901" spans="1:5" x14ac:dyDescent="0.15">
      <c r="A1901" t="s">
        <v>4937</v>
      </c>
      <c r="B1901" s="15" t="s">
        <v>266</v>
      </c>
      <c r="C1901" s="15" t="s">
        <v>15</v>
      </c>
      <c r="D1901" s="15" t="str">
        <f t="shared" si="29"/>
        <v>37019</v>
      </c>
      <c r="E1901" t="s">
        <v>4966</v>
      </c>
    </row>
    <row r="1902" spans="1:5" x14ac:dyDescent="0.15">
      <c r="A1902" t="s">
        <v>4937</v>
      </c>
      <c r="B1902" s="15" t="s">
        <v>266</v>
      </c>
      <c r="C1902" s="15" t="s">
        <v>16</v>
      </c>
      <c r="D1902" s="15" t="str">
        <f t="shared" si="29"/>
        <v>37021</v>
      </c>
      <c r="E1902" t="s">
        <v>4972</v>
      </c>
    </row>
    <row r="1903" spans="1:5" x14ac:dyDescent="0.15">
      <c r="A1903" t="s">
        <v>4937</v>
      </c>
      <c r="B1903" s="15" t="s">
        <v>266</v>
      </c>
      <c r="C1903" s="15" t="s">
        <v>17</v>
      </c>
      <c r="D1903" s="15" t="str">
        <f t="shared" si="29"/>
        <v>37023</v>
      </c>
      <c r="E1903" t="s">
        <v>1607</v>
      </c>
    </row>
    <row r="1904" spans="1:5" x14ac:dyDescent="0.15">
      <c r="A1904" t="s">
        <v>4937</v>
      </c>
      <c r="B1904" s="15" t="s">
        <v>266</v>
      </c>
      <c r="C1904" s="15" t="s">
        <v>18</v>
      </c>
      <c r="D1904" s="15" t="str">
        <f t="shared" si="29"/>
        <v>37025</v>
      </c>
      <c r="E1904" t="s">
        <v>4979</v>
      </c>
    </row>
    <row r="1905" spans="1:5" x14ac:dyDescent="0.15">
      <c r="A1905" t="s">
        <v>4937</v>
      </c>
      <c r="B1905" s="15" t="s">
        <v>266</v>
      </c>
      <c r="C1905" s="15" t="s">
        <v>19</v>
      </c>
      <c r="D1905" s="15" t="str">
        <f t="shared" si="29"/>
        <v>37027</v>
      </c>
      <c r="E1905" t="s">
        <v>2982</v>
      </c>
    </row>
    <row r="1906" spans="1:5" x14ac:dyDescent="0.15">
      <c r="A1906" t="s">
        <v>4937</v>
      </c>
      <c r="B1906" s="15" t="s">
        <v>266</v>
      </c>
      <c r="C1906" s="15" t="s">
        <v>20</v>
      </c>
      <c r="D1906" s="15" t="str">
        <f t="shared" si="29"/>
        <v>37029</v>
      </c>
      <c r="E1906" t="s">
        <v>1614</v>
      </c>
    </row>
    <row r="1907" spans="1:5" x14ac:dyDescent="0.15">
      <c r="A1907" t="s">
        <v>4937</v>
      </c>
      <c r="B1907" s="15" t="s">
        <v>266</v>
      </c>
      <c r="C1907" s="15" t="s">
        <v>21</v>
      </c>
      <c r="D1907" s="15" t="str">
        <f t="shared" si="29"/>
        <v>37031</v>
      </c>
      <c r="E1907" t="s">
        <v>4991</v>
      </c>
    </row>
    <row r="1908" spans="1:5" x14ac:dyDescent="0.15">
      <c r="A1908" t="s">
        <v>4937</v>
      </c>
      <c r="B1908" s="15" t="s">
        <v>266</v>
      </c>
      <c r="C1908" s="15" t="s">
        <v>22</v>
      </c>
      <c r="D1908" s="15" t="str">
        <f t="shared" si="29"/>
        <v>37033</v>
      </c>
      <c r="E1908" t="s">
        <v>4997</v>
      </c>
    </row>
    <row r="1909" spans="1:5" x14ac:dyDescent="0.15">
      <c r="A1909" t="s">
        <v>4937</v>
      </c>
      <c r="B1909" s="15" t="s">
        <v>266</v>
      </c>
      <c r="C1909" s="15" t="s">
        <v>23</v>
      </c>
      <c r="D1909" s="15" t="str">
        <f t="shared" si="29"/>
        <v>37035</v>
      </c>
      <c r="E1909" t="s">
        <v>4999</v>
      </c>
    </row>
    <row r="1910" spans="1:5" x14ac:dyDescent="0.15">
      <c r="A1910" t="s">
        <v>4937</v>
      </c>
      <c r="B1910" s="15" t="s">
        <v>266</v>
      </c>
      <c r="C1910" s="15" t="s">
        <v>24</v>
      </c>
      <c r="D1910" s="15" t="str">
        <f t="shared" si="29"/>
        <v>37037</v>
      </c>
      <c r="E1910" t="s">
        <v>1627</v>
      </c>
    </row>
    <row r="1911" spans="1:5" x14ac:dyDescent="0.15">
      <c r="A1911" t="s">
        <v>4937</v>
      </c>
      <c r="B1911" s="15" t="s">
        <v>266</v>
      </c>
      <c r="C1911" s="15" t="s">
        <v>25</v>
      </c>
      <c r="D1911" s="15" t="str">
        <f t="shared" si="29"/>
        <v>37039</v>
      </c>
      <c r="E1911" t="s">
        <v>523</v>
      </c>
    </row>
    <row r="1912" spans="1:5" x14ac:dyDescent="0.15">
      <c r="A1912" t="s">
        <v>4937</v>
      </c>
      <c r="B1912" s="15" t="s">
        <v>266</v>
      </c>
      <c r="C1912" s="15" t="s">
        <v>26</v>
      </c>
      <c r="D1912" s="15" t="str">
        <f t="shared" si="29"/>
        <v>37041</v>
      </c>
      <c r="E1912" t="s">
        <v>5007</v>
      </c>
    </row>
    <row r="1913" spans="1:5" x14ac:dyDescent="0.15">
      <c r="A1913" t="s">
        <v>4937</v>
      </c>
      <c r="B1913" s="15" t="s">
        <v>266</v>
      </c>
      <c r="C1913" s="15" t="s">
        <v>27</v>
      </c>
      <c r="D1913" s="15" t="str">
        <f t="shared" si="29"/>
        <v>37043</v>
      </c>
      <c r="E1913" t="s">
        <v>531</v>
      </c>
    </row>
    <row r="1914" spans="1:5" x14ac:dyDescent="0.15">
      <c r="A1914" t="s">
        <v>4937</v>
      </c>
      <c r="B1914" s="15" t="s">
        <v>266</v>
      </c>
      <c r="C1914" s="15" t="s">
        <v>28</v>
      </c>
      <c r="D1914" s="15" t="str">
        <f t="shared" si="29"/>
        <v>37045</v>
      </c>
      <c r="E1914" t="s">
        <v>777</v>
      </c>
    </row>
    <row r="1915" spans="1:5" x14ac:dyDescent="0.15">
      <c r="A1915" t="s">
        <v>4937</v>
      </c>
      <c r="B1915" s="15" t="s">
        <v>266</v>
      </c>
      <c r="C1915" s="15" t="s">
        <v>29</v>
      </c>
      <c r="D1915" s="15" t="str">
        <f t="shared" si="29"/>
        <v>37047</v>
      </c>
      <c r="E1915" t="s">
        <v>5013</v>
      </c>
    </row>
    <row r="1916" spans="1:5" x14ac:dyDescent="0.15">
      <c r="A1916" t="s">
        <v>4937</v>
      </c>
      <c r="B1916" s="15" t="s">
        <v>266</v>
      </c>
      <c r="C1916" s="15" t="s">
        <v>30</v>
      </c>
      <c r="D1916" s="15" t="str">
        <f t="shared" si="29"/>
        <v>37049</v>
      </c>
      <c r="E1916" t="s">
        <v>5015</v>
      </c>
    </row>
    <row r="1917" spans="1:5" x14ac:dyDescent="0.15">
      <c r="A1917" t="s">
        <v>4937</v>
      </c>
      <c r="B1917" s="15" t="s">
        <v>266</v>
      </c>
      <c r="C1917" s="15" t="s">
        <v>31</v>
      </c>
      <c r="D1917" s="15" t="str">
        <f t="shared" si="29"/>
        <v>37051</v>
      </c>
      <c r="E1917" t="s">
        <v>2095</v>
      </c>
    </row>
    <row r="1918" spans="1:5" x14ac:dyDescent="0.15">
      <c r="A1918" t="s">
        <v>4937</v>
      </c>
      <c r="B1918" s="15" t="s">
        <v>266</v>
      </c>
      <c r="C1918" s="15" t="s">
        <v>32</v>
      </c>
      <c r="D1918" s="15" t="str">
        <f t="shared" si="29"/>
        <v>37053</v>
      </c>
      <c r="E1918" t="s">
        <v>5024</v>
      </c>
    </row>
    <row r="1919" spans="1:5" x14ac:dyDescent="0.15">
      <c r="A1919" t="s">
        <v>4937</v>
      </c>
      <c r="B1919" s="15" t="s">
        <v>266</v>
      </c>
      <c r="C1919" s="15" t="s">
        <v>33</v>
      </c>
      <c r="D1919" s="15" t="str">
        <f t="shared" si="29"/>
        <v>37055</v>
      </c>
      <c r="E1919" t="s">
        <v>5028</v>
      </c>
    </row>
    <row r="1920" spans="1:5" x14ac:dyDescent="0.15">
      <c r="A1920" t="s">
        <v>4937</v>
      </c>
      <c r="B1920" s="15" t="s">
        <v>266</v>
      </c>
      <c r="C1920" s="15" t="s">
        <v>34</v>
      </c>
      <c r="D1920" s="15" t="str">
        <f t="shared" si="29"/>
        <v>37057</v>
      </c>
      <c r="E1920" t="s">
        <v>5032</v>
      </c>
    </row>
    <row r="1921" spans="1:5" x14ac:dyDescent="0.15">
      <c r="A1921" t="s">
        <v>4937</v>
      </c>
      <c r="B1921" s="15" t="s">
        <v>266</v>
      </c>
      <c r="C1921" s="15" t="s">
        <v>35</v>
      </c>
      <c r="D1921" s="15" t="str">
        <f t="shared" si="29"/>
        <v>37059</v>
      </c>
      <c r="E1921" t="s">
        <v>5036</v>
      </c>
    </row>
    <row r="1922" spans="1:5" x14ac:dyDescent="0.15">
      <c r="A1922" t="s">
        <v>4937</v>
      </c>
      <c r="B1922" s="15" t="s">
        <v>266</v>
      </c>
      <c r="C1922" s="15" t="s">
        <v>36</v>
      </c>
      <c r="D1922" s="15" t="str">
        <f t="shared" si="29"/>
        <v>37061</v>
      </c>
      <c r="E1922" t="s">
        <v>5038</v>
      </c>
    </row>
    <row r="1923" spans="1:5" x14ac:dyDescent="0.15">
      <c r="A1923" t="s">
        <v>4937</v>
      </c>
      <c r="B1923" s="15" t="s">
        <v>266</v>
      </c>
      <c r="C1923" s="15" t="s">
        <v>37</v>
      </c>
      <c r="D1923" s="15" t="str">
        <f t="shared" ref="D1923:D1986" si="30">B1923&amp;C1923</f>
        <v>37063</v>
      </c>
      <c r="E1923" t="s">
        <v>5040</v>
      </c>
    </row>
    <row r="1924" spans="1:5" x14ac:dyDescent="0.15">
      <c r="A1924" t="s">
        <v>4937</v>
      </c>
      <c r="B1924" s="15" t="s">
        <v>266</v>
      </c>
      <c r="C1924" s="15" t="s">
        <v>38</v>
      </c>
      <c r="D1924" s="15" t="str">
        <f t="shared" si="30"/>
        <v>37065</v>
      </c>
      <c r="E1924" t="s">
        <v>5042</v>
      </c>
    </row>
    <row r="1925" spans="1:5" x14ac:dyDescent="0.15">
      <c r="A1925" t="s">
        <v>4937</v>
      </c>
      <c r="B1925" s="15" t="s">
        <v>266</v>
      </c>
      <c r="C1925" s="15" t="s">
        <v>39</v>
      </c>
      <c r="D1925" s="15" t="str">
        <f t="shared" si="30"/>
        <v>37067</v>
      </c>
      <c r="E1925" t="s">
        <v>1699</v>
      </c>
    </row>
    <row r="1926" spans="1:5" x14ac:dyDescent="0.15">
      <c r="A1926" t="s">
        <v>4937</v>
      </c>
      <c r="B1926" s="15" t="s">
        <v>266</v>
      </c>
      <c r="C1926" s="15" t="s">
        <v>40</v>
      </c>
      <c r="D1926" s="15" t="str">
        <f t="shared" si="30"/>
        <v>37069</v>
      </c>
      <c r="E1926" t="s">
        <v>586</v>
      </c>
    </row>
    <row r="1927" spans="1:5" x14ac:dyDescent="0.15">
      <c r="A1927" t="s">
        <v>4937</v>
      </c>
      <c r="B1927" s="15" t="s">
        <v>266</v>
      </c>
      <c r="C1927" s="15" t="s">
        <v>41</v>
      </c>
      <c r="D1927" s="15" t="str">
        <f t="shared" si="30"/>
        <v>37071</v>
      </c>
      <c r="E1927" t="s">
        <v>5052</v>
      </c>
    </row>
    <row r="1928" spans="1:5" x14ac:dyDescent="0.15">
      <c r="A1928" t="s">
        <v>4937</v>
      </c>
      <c r="B1928" s="15" t="s">
        <v>266</v>
      </c>
      <c r="C1928" s="15" t="s">
        <v>42</v>
      </c>
      <c r="D1928" s="15" t="str">
        <f t="shared" si="30"/>
        <v>37073</v>
      </c>
      <c r="E1928" t="s">
        <v>5054</v>
      </c>
    </row>
    <row r="1929" spans="1:5" x14ac:dyDescent="0.15">
      <c r="A1929" t="s">
        <v>4937</v>
      </c>
      <c r="B1929" s="15" t="s">
        <v>266</v>
      </c>
      <c r="C1929" s="15" t="s">
        <v>43</v>
      </c>
      <c r="D1929" s="15" t="str">
        <f t="shared" si="30"/>
        <v>37075</v>
      </c>
      <c r="E1929" t="s">
        <v>703</v>
      </c>
    </row>
    <row r="1930" spans="1:5" x14ac:dyDescent="0.15">
      <c r="A1930" t="s">
        <v>4937</v>
      </c>
      <c r="B1930" s="15" t="s">
        <v>266</v>
      </c>
      <c r="C1930" s="15" t="s">
        <v>44</v>
      </c>
      <c r="D1930" s="15" t="str">
        <f t="shared" si="30"/>
        <v>37077</v>
      </c>
      <c r="E1930" t="s">
        <v>5057</v>
      </c>
    </row>
    <row r="1931" spans="1:5" x14ac:dyDescent="0.15">
      <c r="A1931" t="s">
        <v>4937</v>
      </c>
      <c r="B1931" s="15" t="s">
        <v>266</v>
      </c>
      <c r="C1931" s="15" t="s">
        <v>45</v>
      </c>
      <c r="D1931" s="15" t="str">
        <f t="shared" si="30"/>
        <v>37079</v>
      </c>
      <c r="E1931" t="s">
        <v>592</v>
      </c>
    </row>
    <row r="1932" spans="1:5" x14ac:dyDescent="0.15">
      <c r="A1932" t="s">
        <v>4937</v>
      </c>
      <c r="B1932" s="15" t="s">
        <v>266</v>
      </c>
      <c r="C1932" s="15" t="s">
        <v>46</v>
      </c>
      <c r="D1932" s="15" t="str">
        <f t="shared" si="30"/>
        <v>37081</v>
      </c>
      <c r="E1932" t="s">
        <v>5062</v>
      </c>
    </row>
    <row r="1933" spans="1:5" x14ac:dyDescent="0.15">
      <c r="A1933" t="s">
        <v>4937</v>
      </c>
      <c r="B1933" s="15" t="s">
        <v>266</v>
      </c>
      <c r="C1933" s="15" t="s">
        <v>47</v>
      </c>
      <c r="D1933" s="15" t="str">
        <f t="shared" si="30"/>
        <v>37083</v>
      </c>
      <c r="E1933" t="s">
        <v>5066</v>
      </c>
    </row>
    <row r="1934" spans="1:5" x14ac:dyDescent="0.15">
      <c r="A1934" t="s">
        <v>4937</v>
      </c>
      <c r="B1934" s="15" t="s">
        <v>266</v>
      </c>
      <c r="C1934" s="15" t="s">
        <v>48</v>
      </c>
      <c r="D1934" s="15" t="str">
        <f t="shared" si="30"/>
        <v>37085</v>
      </c>
      <c r="E1934" t="s">
        <v>5070</v>
      </c>
    </row>
    <row r="1935" spans="1:5" x14ac:dyDescent="0.15">
      <c r="A1935" t="s">
        <v>4937</v>
      </c>
      <c r="B1935" s="15" t="s">
        <v>266</v>
      </c>
      <c r="C1935" s="15" t="s">
        <v>49</v>
      </c>
      <c r="D1935" s="15" t="str">
        <f t="shared" si="30"/>
        <v>37087</v>
      </c>
      <c r="E1935" t="s">
        <v>5074</v>
      </c>
    </row>
    <row r="1936" spans="1:5" x14ac:dyDescent="0.15">
      <c r="A1936" t="s">
        <v>4937</v>
      </c>
      <c r="B1936" s="15" t="s">
        <v>266</v>
      </c>
      <c r="C1936" s="15" t="s">
        <v>50</v>
      </c>
      <c r="D1936" s="15" t="str">
        <f t="shared" si="30"/>
        <v>37089</v>
      </c>
      <c r="E1936" t="s">
        <v>2134</v>
      </c>
    </row>
    <row r="1937" spans="1:5" x14ac:dyDescent="0.15">
      <c r="A1937" t="s">
        <v>4937</v>
      </c>
      <c r="B1937" s="15" t="s">
        <v>266</v>
      </c>
      <c r="C1937" s="15" t="s">
        <v>51</v>
      </c>
      <c r="D1937" s="15" t="str">
        <f t="shared" si="30"/>
        <v>37091</v>
      </c>
      <c r="E1937" t="s">
        <v>5077</v>
      </c>
    </row>
    <row r="1938" spans="1:5" x14ac:dyDescent="0.15">
      <c r="A1938" t="s">
        <v>4937</v>
      </c>
      <c r="B1938" s="15" t="s">
        <v>266</v>
      </c>
      <c r="C1938" s="15" t="s">
        <v>52</v>
      </c>
      <c r="D1938" s="15" t="str">
        <f t="shared" si="30"/>
        <v>37093</v>
      </c>
      <c r="E1938" t="s">
        <v>5079</v>
      </c>
    </row>
    <row r="1939" spans="1:5" x14ac:dyDescent="0.15">
      <c r="A1939" t="s">
        <v>4937</v>
      </c>
      <c r="B1939" s="15" t="s">
        <v>266</v>
      </c>
      <c r="C1939" s="15" t="s">
        <v>53</v>
      </c>
      <c r="D1939" s="15" t="str">
        <f t="shared" si="30"/>
        <v>37095</v>
      </c>
      <c r="E1939" t="s">
        <v>5081</v>
      </c>
    </row>
    <row r="1940" spans="1:5" x14ac:dyDescent="0.15">
      <c r="A1940" t="s">
        <v>4937</v>
      </c>
      <c r="B1940" s="15" t="s">
        <v>266</v>
      </c>
      <c r="C1940" s="15" t="s">
        <v>54</v>
      </c>
      <c r="D1940" s="15" t="str">
        <f t="shared" si="30"/>
        <v>37097</v>
      </c>
      <c r="E1940" t="s">
        <v>5083</v>
      </c>
    </row>
    <row r="1941" spans="1:5" x14ac:dyDescent="0.15">
      <c r="A1941" t="s">
        <v>4937</v>
      </c>
      <c r="B1941" s="15" t="s">
        <v>266</v>
      </c>
      <c r="C1941" s="15" t="s">
        <v>55</v>
      </c>
      <c r="D1941" s="15" t="str">
        <f t="shared" si="30"/>
        <v>37099</v>
      </c>
      <c r="E1941" t="s">
        <v>602</v>
      </c>
    </row>
    <row r="1942" spans="1:5" x14ac:dyDescent="0.15">
      <c r="A1942" t="s">
        <v>4937</v>
      </c>
      <c r="B1942" s="15" t="s">
        <v>266</v>
      </c>
      <c r="C1942" s="15" t="s">
        <v>56</v>
      </c>
      <c r="D1942" s="15" t="str">
        <f t="shared" si="30"/>
        <v>37101</v>
      </c>
      <c r="E1942" t="s">
        <v>5088</v>
      </c>
    </row>
    <row r="1943" spans="1:5" x14ac:dyDescent="0.15">
      <c r="A1943" t="s">
        <v>4937</v>
      </c>
      <c r="B1943" s="15" t="s">
        <v>266</v>
      </c>
      <c r="C1943" s="15" t="s">
        <v>57</v>
      </c>
      <c r="D1943" s="15" t="str">
        <f t="shared" si="30"/>
        <v>37103</v>
      </c>
      <c r="E1943" t="s">
        <v>1755</v>
      </c>
    </row>
    <row r="1944" spans="1:5" x14ac:dyDescent="0.15">
      <c r="A1944" t="s">
        <v>4937</v>
      </c>
      <c r="B1944" s="15" t="s">
        <v>266</v>
      </c>
      <c r="C1944" s="15" t="s">
        <v>58</v>
      </c>
      <c r="D1944" s="15" t="str">
        <f t="shared" si="30"/>
        <v>37105</v>
      </c>
      <c r="E1944" t="s">
        <v>618</v>
      </c>
    </row>
    <row r="1945" spans="1:5" x14ac:dyDescent="0.15">
      <c r="A1945" t="s">
        <v>4937</v>
      </c>
      <c r="B1945" s="15" t="s">
        <v>266</v>
      </c>
      <c r="C1945" s="15" t="s">
        <v>59</v>
      </c>
      <c r="D1945" s="15" t="str">
        <f t="shared" si="30"/>
        <v>37107</v>
      </c>
      <c r="E1945" t="s">
        <v>5094</v>
      </c>
    </row>
    <row r="1946" spans="1:5" x14ac:dyDescent="0.15">
      <c r="A1946" t="s">
        <v>4937</v>
      </c>
      <c r="B1946" s="15" t="s">
        <v>266</v>
      </c>
      <c r="C1946" s="15" t="s">
        <v>60</v>
      </c>
      <c r="D1946" s="15" t="str">
        <f t="shared" si="30"/>
        <v>37109</v>
      </c>
      <c r="E1946" t="s">
        <v>854</v>
      </c>
    </row>
    <row r="1947" spans="1:5" x14ac:dyDescent="0.15">
      <c r="A1947" t="s">
        <v>4937</v>
      </c>
      <c r="B1947" s="15" t="s">
        <v>266</v>
      </c>
      <c r="C1947" s="15" t="s">
        <v>61</v>
      </c>
      <c r="D1947" s="15" t="str">
        <f t="shared" si="30"/>
        <v>37111</v>
      </c>
      <c r="E1947" t="s">
        <v>5099</v>
      </c>
    </row>
    <row r="1948" spans="1:5" x14ac:dyDescent="0.15">
      <c r="A1948" t="s">
        <v>4937</v>
      </c>
      <c r="B1948" s="15" t="s">
        <v>266</v>
      </c>
      <c r="C1948" s="15" t="s">
        <v>62</v>
      </c>
      <c r="D1948" s="15" t="str">
        <f t="shared" si="30"/>
        <v>37113</v>
      </c>
      <c r="E1948" t="s">
        <v>628</v>
      </c>
    </row>
    <row r="1949" spans="1:5" x14ac:dyDescent="0.15">
      <c r="A1949" t="s">
        <v>4937</v>
      </c>
      <c r="B1949" s="15" t="s">
        <v>266</v>
      </c>
      <c r="C1949" s="15" t="s">
        <v>63</v>
      </c>
      <c r="D1949" s="15" t="str">
        <f t="shared" si="30"/>
        <v>37115</v>
      </c>
      <c r="E1949" t="s">
        <v>630</v>
      </c>
    </row>
    <row r="1950" spans="1:5" x14ac:dyDescent="0.15">
      <c r="A1950" t="s">
        <v>4937</v>
      </c>
      <c r="B1950" s="15" t="s">
        <v>266</v>
      </c>
      <c r="C1950" s="15" t="s">
        <v>64</v>
      </c>
      <c r="D1950" s="15" t="str">
        <f t="shared" si="30"/>
        <v>37117</v>
      </c>
      <c r="E1950" t="s">
        <v>1490</v>
      </c>
    </row>
    <row r="1951" spans="1:5" x14ac:dyDescent="0.15">
      <c r="A1951" t="s">
        <v>4937</v>
      </c>
      <c r="B1951" s="15" t="s">
        <v>266</v>
      </c>
      <c r="C1951" s="15" t="s">
        <v>65</v>
      </c>
      <c r="D1951" s="15" t="str">
        <f t="shared" si="30"/>
        <v>37119</v>
      </c>
      <c r="E1951" t="s">
        <v>5106</v>
      </c>
    </row>
    <row r="1952" spans="1:5" x14ac:dyDescent="0.15">
      <c r="A1952" t="s">
        <v>4937</v>
      </c>
      <c r="B1952" s="15" t="s">
        <v>266</v>
      </c>
      <c r="C1952" s="15" t="s">
        <v>66</v>
      </c>
      <c r="D1952" s="15" t="str">
        <f t="shared" si="30"/>
        <v>37121</v>
      </c>
      <c r="E1952" t="s">
        <v>1782</v>
      </c>
    </row>
    <row r="1953" spans="1:5" x14ac:dyDescent="0.15">
      <c r="A1953" t="s">
        <v>4937</v>
      </c>
      <c r="B1953" s="15" t="s">
        <v>266</v>
      </c>
      <c r="C1953" s="15" t="s">
        <v>67</v>
      </c>
      <c r="D1953" s="15" t="str">
        <f t="shared" si="30"/>
        <v>37123</v>
      </c>
      <c r="E1953" t="s">
        <v>646</v>
      </c>
    </row>
    <row r="1954" spans="1:5" x14ac:dyDescent="0.15">
      <c r="A1954" t="s">
        <v>4937</v>
      </c>
      <c r="B1954" s="15" t="s">
        <v>266</v>
      </c>
      <c r="C1954" s="15" t="s">
        <v>68</v>
      </c>
      <c r="D1954" s="15" t="str">
        <f t="shared" si="30"/>
        <v>37125</v>
      </c>
      <c r="E1954" t="s">
        <v>5110</v>
      </c>
    </row>
    <row r="1955" spans="1:5" x14ac:dyDescent="0.15">
      <c r="A1955" t="s">
        <v>4937</v>
      </c>
      <c r="B1955" s="15" t="s">
        <v>266</v>
      </c>
      <c r="C1955" s="15" t="s">
        <v>69</v>
      </c>
      <c r="D1955" s="15" t="str">
        <f t="shared" si="30"/>
        <v>37127</v>
      </c>
      <c r="E1955" t="s">
        <v>5114</v>
      </c>
    </row>
    <row r="1956" spans="1:5" x14ac:dyDescent="0.15">
      <c r="A1956" t="s">
        <v>4937</v>
      </c>
      <c r="B1956" s="15" t="s">
        <v>266</v>
      </c>
      <c r="C1956" s="15" t="s">
        <v>71</v>
      </c>
      <c r="D1956" s="15" t="str">
        <f t="shared" si="30"/>
        <v>37129</v>
      </c>
      <c r="E1956" t="s">
        <v>5116</v>
      </c>
    </row>
    <row r="1957" spans="1:5" x14ac:dyDescent="0.15">
      <c r="A1957" t="s">
        <v>4937</v>
      </c>
      <c r="B1957" s="15" t="s">
        <v>266</v>
      </c>
      <c r="C1957" s="15" t="s">
        <v>72</v>
      </c>
      <c r="D1957" s="15" t="str">
        <f t="shared" si="30"/>
        <v>37131</v>
      </c>
      <c r="E1957" t="s">
        <v>5120</v>
      </c>
    </row>
    <row r="1958" spans="1:5" x14ac:dyDescent="0.15">
      <c r="A1958" t="s">
        <v>4937</v>
      </c>
      <c r="B1958" s="15" t="s">
        <v>266</v>
      </c>
      <c r="C1958" s="15" t="s">
        <v>73</v>
      </c>
      <c r="D1958" s="15" t="str">
        <f t="shared" si="30"/>
        <v>37133</v>
      </c>
      <c r="E1958" t="s">
        <v>5122</v>
      </c>
    </row>
    <row r="1959" spans="1:5" x14ac:dyDescent="0.15">
      <c r="A1959" t="s">
        <v>4937</v>
      </c>
      <c r="B1959" s="15" t="s">
        <v>266</v>
      </c>
      <c r="C1959" s="15" t="s">
        <v>114</v>
      </c>
      <c r="D1959" s="15" t="str">
        <f t="shared" si="30"/>
        <v>37135</v>
      </c>
      <c r="E1959" t="s">
        <v>1044</v>
      </c>
    </row>
    <row r="1960" spans="1:5" x14ac:dyDescent="0.15">
      <c r="A1960" t="s">
        <v>4937</v>
      </c>
      <c r="B1960" s="15" t="s">
        <v>266</v>
      </c>
      <c r="C1960" s="15" t="s">
        <v>115</v>
      </c>
      <c r="D1960" s="15" t="str">
        <f t="shared" si="30"/>
        <v>37137</v>
      </c>
      <c r="E1960" t="s">
        <v>5127</v>
      </c>
    </row>
    <row r="1961" spans="1:5" x14ac:dyDescent="0.15">
      <c r="A1961" t="s">
        <v>4937</v>
      </c>
      <c r="B1961" s="15" t="s">
        <v>266</v>
      </c>
      <c r="C1961" s="15" t="s">
        <v>116</v>
      </c>
      <c r="D1961" s="15" t="str">
        <f t="shared" si="30"/>
        <v>37139</v>
      </c>
      <c r="E1961" t="s">
        <v>5129</v>
      </c>
    </row>
    <row r="1962" spans="1:5" x14ac:dyDescent="0.15">
      <c r="A1962" t="s">
        <v>4937</v>
      </c>
      <c r="B1962" s="15" t="s">
        <v>266</v>
      </c>
      <c r="C1962" s="15" t="s">
        <v>117</v>
      </c>
      <c r="D1962" s="15" t="str">
        <f t="shared" si="30"/>
        <v>37141</v>
      </c>
      <c r="E1962" t="s">
        <v>5131</v>
      </c>
    </row>
    <row r="1963" spans="1:5" x14ac:dyDescent="0.15">
      <c r="A1963" t="s">
        <v>4937</v>
      </c>
      <c r="B1963" s="15" t="s">
        <v>266</v>
      </c>
      <c r="C1963" s="15" t="s">
        <v>118</v>
      </c>
      <c r="D1963" s="15" t="str">
        <f t="shared" si="30"/>
        <v>37143</v>
      </c>
      <c r="E1963" t="s">
        <v>5133</v>
      </c>
    </row>
    <row r="1964" spans="1:5" x14ac:dyDescent="0.15">
      <c r="A1964" t="s">
        <v>4937</v>
      </c>
      <c r="B1964" s="15" t="s">
        <v>266</v>
      </c>
      <c r="C1964" s="15" t="s">
        <v>119</v>
      </c>
      <c r="D1964" s="15" t="str">
        <f t="shared" si="30"/>
        <v>37145</v>
      </c>
      <c r="E1964" t="s">
        <v>5135</v>
      </c>
    </row>
    <row r="1965" spans="1:5" x14ac:dyDescent="0.15">
      <c r="A1965" t="s">
        <v>4937</v>
      </c>
      <c r="B1965" s="15" t="s">
        <v>266</v>
      </c>
      <c r="C1965" s="15" t="s">
        <v>120</v>
      </c>
      <c r="D1965" s="15" t="str">
        <f t="shared" si="30"/>
        <v>37147</v>
      </c>
      <c r="E1965" t="s">
        <v>5137</v>
      </c>
    </row>
    <row r="1966" spans="1:5" x14ac:dyDescent="0.15">
      <c r="A1966" t="s">
        <v>4937</v>
      </c>
      <c r="B1966" s="15" t="s">
        <v>266</v>
      </c>
      <c r="C1966" s="15" t="s">
        <v>121</v>
      </c>
      <c r="D1966" s="15" t="str">
        <f t="shared" si="30"/>
        <v>37149</v>
      </c>
      <c r="E1966" t="s">
        <v>888</v>
      </c>
    </row>
    <row r="1967" spans="1:5" x14ac:dyDescent="0.15">
      <c r="A1967" t="s">
        <v>4937</v>
      </c>
      <c r="B1967" s="15" t="s">
        <v>266</v>
      </c>
      <c r="C1967" s="15" t="s">
        <v>138</v>
      </c>
      <c r="D1967" s="15" t="str">
        <f t="shared" si="30"/>
        <v>37151</v>
      </c>
      <c r="E1967" t="s">
        <v>658</v>
      </c>
    </row>
    <row r="1968" spans="1:5" x14ac:dyDescent="0.15">
      <c r="A1968" t="s">
        <v>4937</v>
      </c>
      <c r="B1968" s="15" t="s">
        <v>266</v>
      </c>
      <c r="C1968" s="15" t="s">
        <v>96</v>
      </c>
      <c r="D1968" s="15" t="str">
        <f t="shared" si="30"/>
        <v>37153</v>
      </c>
      <c r="E1968" t="s">
        <v>1820</v>
      </c>
    </row>
    <row r="1969" spans="1:5" x14ac:dyDescent="0.15">
      <c r="A1969" t="s">
        <v>4937</v>
      </c>
      <c r="B1969" s="15" t="s">
        <v>266</v>
      </c>
      <c r="C1969" s="15" t="s">
        <v>97</v>
      </c>
      <c r="D1969" s="15" t="str">
        <f t="shared" si="30"/>
        <v>37155</v>
      </c>
      <c r="E1969" t="s">
        <v>5146</v>
      </c>
    </row>
    <row r="1970" spans="1:5" x14ac:dyDescent="0.15">
      <c r="A1970" t="s">
        <v>4937</v>
      </c>
      <c r="B1970" s="15" t="s">
        <v>266</v>
      </c>
      <c r="C1970" s="15" t="s">
        <v>98</v>
      </c>
      <c r="D1970" s="15" t="str">
        <f t="shared" si="30"/>
        <v>37157</v>
      </c>
      <c r="E1970" t="s">
        <v>4618</v>
      </c>
    </row>
    <row r="1971" spans="1:5" x14ac:dyDescent="0.15">
      <c r="A1971" t="s">
        <v>4937</v>
      </c>
      <c r="B1971" s="15" t="s">
        <v>266</v>
      </c>
      <c r="C1971" s="15" t="s">
        <v>99</v>
      </c>
      <c r="D1971" s="15" t="str">
        <f t="shared" si="30"/>
        <v>37159</v>
      </c>
      <c r="E1971" t="s">
        <v>3135</v>
      </c>
    </row>
    <row r="1972" spans="1:5" x14ac:dyDescent="0.15">
      <c r="A1972" t="s">
        <v>4937</v>
      </c>
      <c r="B1972" s="15" t="s">
        <v>266</v>
      </c>
      <c r="C1972" s="15" t="s">
        <v>100</v>
      </c>
      <c r="D1972" s="15" t="str">
        <f t="shared" si="30"/>
        <v>37161</v>
      </c>
      <c r="E1972" t="s">
        <v>5152</v>
      </c>
    </row>
    <row r="1973" spans="1:5" x14ac:dyDescent="0.15">
      <c r="A1973" t="s">
        <v>4937</v>
      </c>
      <c r="B1973" s="15" t="s">
        <v>266</v>
      </c>
      <c r="C1973" s="15" t="s">
        <v>101</v>
      </c>
      <c r="D1973" s="15" t="str">
        <f t="shared" si="30"/>
        <v>37163</v>
      </c>
      <c r="E1973" t="s">
        <v>5156</v>
      </c>
    </row>
    <row r="1974" spans="1:5" x14ac:dyDescent="0.15">
      <c r="A1974" t="s">
        <v>4937</v>
      </c>
      <c r="B1974" s="15" t="s">
        <v>266</v>
      </c>
      <c r="C1974" s="15" t="s">
        <v>102</v>
      </c>
      <c r="D1974" s="15" t="str">
        <f t="shared" si="30"/>
        <v>37165</v>
      </c>
      <c r="E1974" t="s">
        <v>4253</v>
      </c>
    </row>
    <row r="1975" spans="1:5" x14ac:dyDescent="0.15">
      <c r="A1975" t="s">
        <v>4937</v>
      </c>
      <c r="B1975" s="15" t="s">
        <v>266</v>
      </c>
      <c r="C1975" s="15" t="s">
        <v>103</v>
      </c>
      <c r="D1975" s="15" t="str">
        <f t="shared" si="30"/>
        <v>37167</v>
      </c>
      <c r="E1975" t="s">
        <v>5161</v>
      </c>
    </row>
    <row r="1976" spans="1:5" x14ac:dyDescent="0.15">
      <c r="A1976" t="s">
        <v>4937</v>
      </c>
      <c r="B1976" s="15" t="s">
        <v>266</v>
      </c>
      <c r="C1976" s="15" t="s">
        <v>139</v>
      </c>
      <c r="D1976" s="15" t="str">
        <f t="shared" si="30"/>
        <v>37169</v>
      </c>
      <c r="E1976" t="s">
        <v>5165</v>
      </c>
    </row>
    <row r="1977" spans="1:5" x14ac:dyDescent="0.15">
      <c r="A1977" t="s">
        <v>4937</v>
      </c>
      <c r="B1977" s="15" t="s">
        <v>266</v>
      </c>
      <c r="C1977" s="15" t="s">
        <v>140</v>
      </c>
      <c r="D1977" s="15" t="str">
        <f t="shared" si="30"/>
        <v>37171</v>
      </c>
      <c r="E1977" t="s">
        <v>5167</v>
      </c>
    </row>
    <row r="1978" spans="1:5" x14ac:dyDescent="0.15">
      <c r="A1978" t="s">
        <v>4937</v>
      </c>
      <c r="B1978" s="15" t="s">
        <v>266</v>
      </c>
      <c r="C1978" s="15" t="s">
        <v>141</v>
      </c>
      <c r="D1978" s="15" t="str">
        <f t="shared" si="30"/>
        <v>37173</v>
      </c>
      <c r="E1978" t="s">
        <v>5171</v>
      </c>
    </row>
    <row r="1979" spans="1:5" x14ac:dyDescent="0.15">
      <c r="A1979" t="s">
        <v>4937</v>
      </c>
      <c r="B1979" s="15" t="s">
        <v>266</v>
      </c>
      <c r="C1979" s="15" t="s">
        <v>142</v>
      </c>
      <c r="D1979" s="15" t="str">
        <f t="shared" si="30"/>
        <v>37175</v>
      </c>
      <c r="E1979" t="s">
        <v>5173</v>
      </c>
    </row>
    <row r="1980" spans="1:5" x14ac:dyDescent="0.15">
      <c r="A1980" t="s">
        <v>4937</v>
      </c>
      <c r="B1980" s="15" t="s">
        <v>266</v>
      </c>
      <c r="C1980" s="15" t="s">
        <v>143</v>
      </c>
      <c r="D1980" s="15" t="str">
        <f t="shared" si="30"/>
        <v>37177</v>
      </c>
      <c r="E1980" t="s">
        <v>5177</v>
      </c>
    </row>
    <row r="1981" spans="1:5" x14ac:dyDescent="0.15">
      <c r="A1981" t="s">
        <v>4937</v>
      </c>
      <c r="B1981" s="15" t="s">
        <v>266</v>
      </c>
      <c r="C1981" s="15" t="s">
        <v>144</v>
      </c>
      <c r="D1981" s="15" t="str">
        <f t="shared" si="30"/>
        <v>37179</v>
      </c>
      <c r="E1981" t="s">
        <v>917</v>
      </c>
    </row>
    <row r="1982" spans="1:5" x14ac:dyDescent="0.15">
      <c r="A1982" t="s">
        <v>4937</v>
      </c>
      <c r="B1982" s="15" t="s">
        <v>266</v>
      </c>
      <c r="C1982" s="15" t="s">
        <v>145</v>
      </c>
      <c r="D1982" s="15" t="str">
        <f t="shared" si="30"/>
        <v>37181</v>
      </c>
      <c r="E1982" t="s">
        <v>5180</v>
      </c>
    </row>
    <row r="1983" spans="1:5" x14ac:dyDescent="0.15">
      <c r="A1983" t="s">
        <v>4937</v>
      </c>
      <c r="B1983" s="15" t="s">
        <v>266</v>
      </c>
      <c r="C1983" s="15" t="s">
        <v>146</v>
      </c>
      <c r="D1983" s="15" t="str">
        <f t="shared" si="30"/>
        <v>37183</v>
      </c>
      <c r="E1983" t="s">
        <v>5184</v>
      </c>
    </row>
    <row r="1984" spans="1:5" x14ac:dyDescent="0.15">
      <c r="A1984" t="s">
        <v>4937</v>
      </c>
      <c r="B1984" s="15" t="s">
        <v>266</v>
      </c>
      <c r="C1984" s="15" t="s">
        <v>91</v>
      </c>
      <c r="D1984" s="15" t="str">
        <f t="shared" si="30"/>
        <v>37185</v>
      </c>
      <c r="E1984" t="s">
        <v>1882</v>
      </c>
    </row>
    <row r="1985" spans="1:5" x14ac:dyDescent="0.15">
      <c r="A1985" t="s">
        <v>4937</v>
      </c>
      <c r="B1985" s="15" t="s">
        <v>266</v>
      </c>
      <c r="C1985" s="15" t="s">
        <v>147</v>
      </c>
      <c r="D1985" s="15" t="str">
        <f t="shared" si="30"/>
        <v>37187</v>
      </c>
      <c r="E1985" t="s">
        <v>680</v>
      </c>
    </row>
    <row r="1986" spans="1:5" x14ac:dyDescent="0.15">
      <c r="A1986" t="s">
        <v>4937</v>
      </c>
      <c r="B1986" s="15" t="s">
        <v>266</v>
      </c>
      <c r="C1986" s="15" t="s">
        <v>148</v>
      </c>
      <c r="D1986" s="15" t="str">
        <f t="shared" si="30"/>
        <v>37189</v>
      </c>
      <c r="E1986" t="s">
        <v>5188</v>
      </c>
    </row>
    <row r="1987" spans="1:5" x14ac:dyDescent="0.15">
      <c r="A1987" t="s">
        <v>4937</v>
      </c>
      <c r="B1987" s="15" t="s">
        <v>266</v>
      </c>
      <c r="C1987" s="15" t="s">
        <v>149</v>
      </c>
      <c r="D1987" s="15" t="str">
        <f t="shared" ref="D1987:D2050" si="31">B1987&amp;C1987</f>
        <v>37191</v>
      </c>
      <c r="E1987" t="s">
        <v>1885</v>
      </c>
    </row>
    <row r="1988" spans="1:5" x14ac:dyDescent="0.15">
      <c r="A1988" t="s">
        <v>4937</v>
      </c>
      <c r="B1988" s="15" t="s">
        <v>266</v>
      </c>
      <c r="C1988" s="15" t="s">
        <v>150</v>
      </c>
      <c r="D1988" s="15" t="str">
        <f t="shared" si="31"/>
        <v>37193</v>
      </c>
      <c r="E1988" t="s">
        <v>1897</v>
      </c>
    </row>
    <row r="1989" spans="1:5" x14ac:dyDescent="0.15">
      <c r="A1989" t="s">
        <v>4937</v>
      </c>
      <c r="B1989" s="15" t="s">
        <v>266</v>
      </c>
      <c r="C1989" s="15" t="s">
        <v>151</v>
      </c>
      <c r="D1989" s="15" t="str">
        <f t="shared" si="31"/>
        <v>37195</v>
      </c>
      <c r="E1989" t="s">
        <v>2929</v>
      </c>
    </row>
    <row r="1990" spans="1:5" x14ac:dyDescent="0.15">
      <c r="A1990" t="s">
        <v>4937</v>
      </c>
      <c r="B1990" s="15" t="s">
        <v>266</v>
      </c>
      <c r="C1990" s="15" t="s">
        <v>152</v>
      </c>
      <c r="D1990" s="15" t="str">
        <f t="shared" si="31"/>
        <v>37197</v>
      </c>
      <c r="E1990" t="s">
        <v>5201</v>
      </c>
    </row>
    <row r="1991" spans="1:5" x14ac:dyDescent="0.15">
      <c r="A1991" t="s">
        <v>4937</v>
      </c>
      <c r="B1991" s="15" t="s">
        <v>266</v>
      </c>
      <c r="C1991" s="15" t="s">
        <v>153</v>
      </c>
      <c r="D1991" s="15" t="str">
        <f t="shared" si="31"/>
        <v>37199</v>
      </c>
      <c r="E1991" t="s">
        <v>5203</v>
      </c>
    </row>
    <row r="1992" spans="1:5" x14ac:dyDescent="0.15">
      <c r="A1992" t="s">
        <v>5205</v>
      </c>
      <c r="B1992" s="15" t="s">
        <v>268</v>
      </c>
      <c r="C1992" s="15" t="s">
        <v>6</v>
      </c>
      <c r="D1992" s="15" t="str">
        <f t="shared" si="31"/>
        <v>38001</v>
      </c>
      <c r="E1992" t="s">
        <v>1140</v>
      </c>
    </row>
    <row r="1993" spans="1:5" x14ac:dyDescent="0.15">
      <c r="A1993" t="s">
        <v>5205</v>
      </c>
      <c r="B1993" s="15" t="s">
        <v>268</v>
      </c>
      <c r="C1993" s="15" t="s">
        <v>7</v>
      </c>
      <c r="D1993" s="15" t="str">
        <f t="shared" si="31"/>
        <v>38003</v>
      </c>
      <c r="E1993" t="s">
        <v>5207</v>
      </c>
    </row>
    <row r="1994" spans="1:5" x14ac:dyDescent="0.15">
      <c r="A1994" t="s">
        <v>5205</v>
      </c>
      <c r="B1994" s="15" t="s">
        <v>268</v>
      </c>
      <c r="C1994" s="15" t="s">
        <v>8</v>
      </c>
      <c r="D1994" s="15" t="str">
        <f t="shared" si="31"/>
        <v>38005</v>
      </c>
      <c r="E1994" t="s">
        <v>5209</v>
      </c>
    </row>
    <row r="1995" spans="1:5" x14ac:dyDescent="0.15">
      <c r="A1995" t="s">
        <v>5205</v>
      </c>
      <c r="B1995" s="15" t="s">
        <v>268</v>
      </c>
      <c r="C1995" s="15" t="s">
        <v>9</v>
      </c>
      <c r="D1995" s="15" t="str">
        <f t="shared" si="31"/>
        <v>38007</v>
      </c>
      <c r="E1995" t="s">
        <v>5211</v>
      </c>
    </row>
    <row r="1996" spans="1:5" x14ac:dyDescent="0.15">
      <c r="A1996" t="s">
        <v>5205</v>
      </c>
      <c r="B1996" s="15" t="s">
        <v>268</v>
      </c>
      <c r="C1996" s="15" t="s">
        <v>10</v>
      </c>
      <c r="D1996" s="15" t="str">
        <f t="shared" si="31"/>
        <v>38009</v>
      </c>
      <c r="E1996" t="s">
        <v>5213</v>
      </c>
    </row>
    <row r="1997" spans="1:5" x14ac:dyDescent="0.15">
      <c r="A1997" t="s">
        <v>5205</v>
      </c>
      <c r="B1997" s="15" t="s">
        <v>268</v>
      </c>
      <c r="C1997" s="15" t="s">
        <v>11</v>
      </c>
      <c r="D1997" s="15" t="str">
        <f t="shared" si="31"/>
        <v>38011</v>
      </c>
      <c r="E1997" t="s">
        <v>5215</v>
      </c>
    </row>
    <row r="1998" spans="1:5" x14ac:dyDescent="0.15">
      <c r="A1998" t="s">
        <v>5205</v>
      </c>
      <c r="B1998" s="15" t="s">
        <v>268</v>
      </c>
      <c r="C1998" s="15" t="s">
        <v>12</v>
      </c>
      <c r="D1998" s="15" t="str">
        <f t="shared" si="31"/>
        <v>38013</v>
      </c>
      <c r="E1998" t="s">
        <v>1607</v>
      </c>
    </row>
    <row r="1999" spans="1:5" x14ac:dyDescent="0.15">
      <c r="A1999" t="s">
        <v>5205</v>
      </c>
      <c r="B1999" s="15" t="s">
        <v>268</v>
      </c>
      <c r="C1999" s="15" t="s">
        <v>13</v>
      </c>
      <c r="D1999" s="15" t="str">
        <f t="shared" si="31"/>
        <v>38015</v>
      </c>
      <c r="E1999" t="s">
        <v>5218</v>
      </c>
    </row>
    <row r="2000" spans="1:5" x14ac:dyDescent="0.15">
      <c r="A2000" t="s">
        <v>5205</v>
      </c>
      <c r="B2000" s="15" t="s">
        <v>268</v>
      </c>
      <c r="C2000" s="15" t="s">
        <v>14</v>
      </c>
      <c r="D2000" s="15" t="str">
        <f t="shared" si="31"/>
        <v>38017</v>
      </c>
      <c r="E2000" t="s">
        <v>2069</v>
      </c>
    </row>
    <row r="2001" spans="1:5" x14ac:dyDescent="0.15">
      <c r="A2001" t="s">
        <v>5205</v>
      </c>
      <c r="B2001" s="15" t="s">
        <v>268</v>
      </c>
      <c r="C2001" s="15" t="s">
        <v>15</v>
      </c>
      <c r="D2001" s="15" t="str">
        <f t="shared" si="31"/>
        <v>38019</v>
      </c>
      <c r="E2001" t="s">
        <v>5223</v>
      </c>
    </row>
    <row r="2002" spans="1:5" x14ac:dyDescent="0.15">
      <c r="A2002" t="s">
        <v>5205</v>
      </c>
      <c r="B2002" s="15" t="s">
        <v>268</v>
      </c>
      <c r="C2002" s="15" t="s">
        <v>16</v>
      </c>
      <c r="D2002" s="15" t="str">
        <f t="shared" si="31"/>
        <v>38021</v>
      </c>
      <c r="E2002" t="s">
        <v>5225</v>
      </c>
    </row>
    <row r="2003" spans="1:5" x14ac:dyDescent="0.15">
      <c r="A2003" t="s">
        <v>5205</v>
      </c>
      <c r="B2003" s="15" t="s">
        <v>268</v>
      </c>
      <c r="C2003" s="15" t="s">
        <v>17</v>
      </c>
      <c r="D2003" s="15" t="str">
        <f t="shared" si="31"/>
        <v>38023</v>
      </c>
      <c r="E2003" t="s">
        <v>5227</v>
      </c>
    </row>
    <row r="2004" spans="1:5" x14ac:dyDescent="0.15">
      <c r="A2004" t="s">
        <v>5205</v>
      </c>
      <c r="B2004" s="15" t="s">
        <v>268</v>
      </c>
      <c r="C2004" s="15" t="s">
        <v>18</v>
      </c>
      <c r="D2004" s="15" t="str">
        <f t="shared" si="31"/>
        <v>38025</v>
      </c>
      <c r="E2004" t="s">
        <v>5229</v>
      </c>
    </row>
    <row r="2005" spans="1:5" x14ac:dyDescent="0.15">
      <c r="A2005" t="s">
        <v>5205</v>
      </c>
      <c r="B2005" s="15" t="s">
        <v>268</v>
      </c>
      <c r="C2005" s="15" t="s">
        <v>19</v>
      </c>
      <c r="D2005" s="15" t="str">
        <f t="shared" si="31"/>
        <v>38027</v>
      </c>
      <c r="E2005" t="s">
        <v>4707</v>
      </c>
    </row>
    <row r="2006" spans="1:5" x14ac:dyDescent="0.15">
      <c r="A2006" t="s">
        <v>5205</v>
      </c>
      <c r="B2006" s="15" t="s">
        <v>268</v>
      </c>
      <c r="C2006" s="15" t="s">
        <v>20</v>
      </c>
      <c r="D2006" s="15" t="str">
        <f t="shared" si="31"/>
        <v>38029</v>
      </c>
      <c r="E2006" t="s">
        <v>5232</v>
      </c>
    </row>
    <row r="2007" spans="1:5" x14ac:dyDescent="0.15">
      <c r="A2007" t="s">
        <v>5205</v>
      </c>
      <c r="B2007" s="15" t="s">
        <v>268</v>
      </c>
      <c r="C2007" s="15" t="s">
        <v>21</v>
      </c>
      <c r="D2007" s="15" t="str">
        <f t="shared" si="31"/>
        <v>38031</v>
      </c>
      <c r="E2007" t="s">
        <v>5234</v>
      </c>
    </row>
    <row r="2008" spans="1:5" x14ac:dyDescent="0.15">
      <c r="A2008" t="s">
        <v>5205</v>
      </c>
      <c r="B2008" s="15" t="s">
        <v>268</v>
      </c>
      <c r="C2008" s="15" t="s">
        <v>22</v>
      </c>
      <c r="D2008" s="15" t="str">
        <f t="shared" si="31"/>
        <v>38033</v>
      </c>
      <c r="E2008" t="s">
        <v>4320</v>
      </c>
    </row>
    <row r="2009" spans="1:5" x14ac:dyDescent="0.15">
      <c r="A2009" t="s">
        <v>5205</v>
      </c>
      <c r="B2009" s="15" t="s">
        <v>268</v>
      </c>
      <c r="C2009" s="15" t="s">
        <v>23</v>
      </c>
      <c r="D2009" s="15" t="str">
        <f t="shared" si="31"/>
        <v>38035</v>
      </c>
      <c r="E2009" t="s">
        <v>5237</v>
      </c>
    </row>
    <row r="2010" spans="1:5" x14ac:dyDescent="0.15">
      <c r="A2010" t="s">
        <v>5205</v>
      </c>
      <c r="B2010" s="15" t="s">
        <v>268</v>
      </c>
      <c r="C2010" s="15" t="s">
        <v>24</v>
      </c>
      <c r="D2010" s="15" t="str">
        <f t="shared" si="31"/>
        <v>38037</v>
      </c>
      <c r="E2010" t="s">
        <v>825</v>
      </c>
    </row>
    <row r="2011" spans="1:5" x14ac:dyDescent="0.15">
      <c r="A2011" t="s">
        <v>5205</v>
      </c>
      <c r="B2011" s="15" t="s">
        <v>268</v>
      </c>
      <c r="C2011" s="15" t="s">
        <v>25</v>
      </c>
      <c r="D2011" s="15" t="str">
        <f t="shared" si="31"/>
        <v>38039</v>
      </c>
      <c r="E2011" t="s">
        <v>5240</v>
      </c>
    </row>
    <row r="2012" spans="1:5" x14ac:dyDescent="0.15">
      <c r="A2012" t="s">
        <v>5205</v>
      </c>
      <c r="B2012" s="15" t="s">
        <v>268</v>
      </c>
      <c r="C2012" s="15" t="s">
        <v>26</v>
      </c>
      <c r="D2012" s="15" t="str">
        <f t="shared" si="31"/>
        <v>38041</v>
      </c>
      <c r="E2012" t="s">
        <v>5242</v>
      </c>
    </row>
    <row r="2013" spans="1:5" x14ac:dyDescent="0.15">
      <c r="A2013" t="s">
        <v>5205</v>
      </c>
      <c r="B2013" s="15" t="s">
        <v>268</v>
      </c>
      <c r="C2013" s="15" t="s">
        <v>27</v>
      </c>
      <c r="D2013" s="15" t="str">
        <f t="shared" si="31"/>
        <v>38043</v>
      </c>
      <c r="E2013" t="s">
        <v>5244</v>
      </c>
    </row>
    <row r="2014" spans="1:5" x14ac:dyDescent="0.15">
      <c r="A2014" t="s">
        <v>5205</v>
      </c>
      <c r="B2014" s="15" t="s">
        <v>268</v>
      </c>
      <c r="C2014" s="15" t="s">
        <v>28</v>
      </c>
      <c r="D2014" s="15" t="str">
        <f t="shared" si="31"/>
        <v>38045</v>
      </c>
      <c r="E2014" t="s">
        <v>5246</v>
      </c>
    </row>
    <row r="2015" spans="1:5" x14ac:dyDescent="0.15">
      <c r="A2015" t="s">
        <v>5205</v>
      </c>
      <c r="B2015" s="15" t="s">
        <v>268</v>
      </c>
      <c r="C2015" s="15" t="s">
        <v>29</v>
      </c>
      <c r="D2015" s="15" t="str">
        <f t="shared" si="31"/>
        <v>38047</v>
      </c>
      <c r="E2015" t="s">
        <v>860</v>
      </c>
    </row>
    <row r="2016" spans="1:5" x14ac:dyDescent="0.15">
      <c r="A2016" t="s">
        <v>5205</v>
      </c>
      <c r="B2016" s="15" t="s">
        <v>268</v>
      </c>
      <c r="C2016" s="15" t="s">
        <v>30</v>
      </c>
      <c r="D2016" s="15" t="str">
        <f t="shared" si="31"/>
        <v>38049</v>
      </c>
      <c r="E2016" t="s">
        <v>2189</v>
      </c>
    </row>
    <row r="2017" spans="1:5" x14ac:dyDescent="0.15">
      <c r="A2017" t="s">
        <v>5205</v>
      </c>
      <c r="B2017" s="15" t="s">
        <v>268</v>
      </c>
      <c r="C2017" s="15" t="s">
        <v>31</v>
      </c>
      <c r="D2017" s="15" t="str">
        <f t="shared" si="31"/>
        <v>38051</v>
      </c>
      <c r="E2017" t="s">
        <v>1774</v>
      </c>
    </row>
    <row r="2018" spans="1:5" x14ac:dyDescent="0.15">
      <c r="A2018" t="s">
        <v>5205</v>
      </c>
      <c r="B2018" s="15" t="s">
        <v>268</v>
      </c>
      <c r="C2018" s="15" t="s">
        <v>32</v>
      </c>
      <c r="D2018" s="15" t="str">
        <f t="shared" si="31"/>
        <v>38053</v>
      </c>
      <c r="E2018" t="s">
        <v>5253</v>
      </c>
    </row>
    <row r="2019" spans="1:5" x14ac:dyDescent="0.15">
      <c r="A2019" t="s">
        <v>5205</v>
      </c>
      <c r="B2019" s="15" t="s">
        <v>268</v>
      </c>
      <c r="C2019" s="15" t="s">
        <v>33</v>
      </c>
      <c r="D2019" s="15" t="str">
        <f t="shared" si="31"/>
        <v>38055</v>
      </c>
      <c r="E2019" t="s">
        <v>2191</v>
      </c>
    </row>
    <row r="2020" spans="1:5" x14ac:dyDescent="0.15">
      <c r="A2020" t="s">
        <v>5205</v>
      </c>
      <c r="B2020" s="15" t="s">
        <v>268</v>
      </c>
      <c r="C2020" s="15" t="s">
        <v>34</v>
      </c>
      <c r="D2020" s="15" t="str">
        <f t="shared" si="31"/>
        <v>38057</v>
      </c>
      <c r="E2020" t="s">
        <v>2217</v>
      </c>
    </row>
    <row r="2021" spans="1:5" x14ac:dyDescent="0.15">
      <c r="A2021" t="s">
        <v>5205</v>
      </c>
      <c r="B2021" s="15" t="s">
        <v>268</v>
      </c>
      <c r="C2021" s="15" t="s">
        <v>35</v>
      </c>
      <c r="D2021" s="15" t="str">
        <f t="shared" si="31"/>
        <v>38059</v>
      </c>
      <c r="E2021" t="s">
        <v>2853</v>
      </c>
    </row>
    <row r="2022" spans="1:5" x14ac:dyDescent="0.15">
      <c r="A2022" t="s">
        <v>5205</v>
      </c>
      <c r="B2022" s="15" t="s">
        <v>268</v>
      </c>
      <c r="C2022" s="15" t="s">
        <v>36</v>
      </c>
      <c r="D2022" s="15" t="str">
        <f t="shared" si="31"/>
        <v>38061</v>
      </c>
      <c r="E2022" t="s">
        <v>5258</v>
      </c>
    </row>
    <row r="2023" spans="1:5" x14ac:dyDescent="0.15">
      <c r="A2023" t="s">
        <v>5205</v>
      </c>
      <c r="B2023" s="15" t="s">
        <v>268</v>
      </c>
      <c r="C2023" s="15" t="s">
        <v>37</v>
      </c>
      <c r="D2023" s="15" t="str">
        <f t="shared" si="31"/>
        <v>38063</v>
      </c>
      <c r="E2023" t="s">
        <v>3110</v>
      </c>
    </row>
    <row r="2024" spans="1:5" x14ac:dyDescent="0.15">
      <c r="A2024" t="s">
        <v>5205</v>
      </c>
      <c r="B2024" s="15" t="s">
        <v>268</v>
      </c>
      <c r="C2024" s="15" t="s">
        <v>38</v>
      </c>
      <c r="D2024" s="15" t="str">
        <f t="shared" si="31"/>
        <v>38065</v>
      </c>
      <c r="E2024" t="s">
        <v>5261</v>
      </c>
    </row>
    <row r="2025" spans="1:5" x14ac:dyDescent="0.15">
      <c r="A2025" t="s">
        <v>5205</v>
      </c>
      <c r="B2025" s="15" t="s">
        <v>268</v>
      </c>
      <c r="C2025" s="15" t="s">
        <v>39</v>
      </c>
      <c r="D2025" s="15" t="str">
        <f t="shared" si="31"/>
        <v>38067</v>
      </c>
      <c r="E2025" t="s">
        <v>5263</v>
      </c>
    </row>
    <row r="2026" spans="1:5" x14ac:dyDescent="0.15">
      <c r="A2026" t="s">
        <v>5205</v>
      </c>
      <c r="B2026" s="15" t="s">
        <v>268</v>
      </c>
      <c r="C2026" s="15" t="s">
        <v>40</v>
      </c>
      <c r="D2026" s="15" t="str">
        <f t="shared" si="31"/>
        <v>38069</v>
      </c>
      <c r="E2026" t="s">
        <v>1805</v>
      </c>
    </row>
    <row r="2027" spans="1:5" x14ac:dyDescent="0.15">
      <c r="A2027" t="s">
        <v>5205</v>
      </c>
      <c r="B2027" s="15" t="s">
        <v>268</v>
      </c>
      <c r="C2027" s="15" t="s">
        <v>41</v>
      </c>
      <c r="D2027" s="15" t="str">
        <f t="shared" si="31"/>
        <v>38071</v>
      </c>
      <c r="E2027" t="s">
        <v>3858</v>
      </c>
    </row>
    <row r="2028" spans="1:5" x14ac:dyDescent="0.15">
      <c r="A2028" t="s">
        <v>5205</v>
      </c>
      <c r="B2028" s="15" t="s">
        <v>268</v>
      </c>
      <c r="C2028" s="15" t="s">
        <v>42</v>
      </c>
      <c r="D2028" s="15" t="str">
        <f t="shared" si="31"/>
        <v>38073</v>
      </c>
      <c r="E2028" t="s">
        <v>5267</v>
      </c>
    </row>
    <row r="2029" spans="1:5" x14ac:dyDescent="0.15">
      <c r="A2029" t="s">
        <v>5205</v>
      </c>
      <c r="B2029" s="15" t="s">
        <v>268</v>
      </c>
      <c r="C2029" s="15" t="s">
        <v>43</v>
      </c>
      <c r="D2029" s="15" t="str">
        <f t="shared" si="31"/>
        <v>38075</v>
      </c>
      <c r="E2029" t="s">
        <v>3864</v>
      </c>
    </row>
    <row r="2030" spans="1:5" x14ac:dyDescent="0.15">
      <c r="A2030" t="s">
        <v>5205</v>
      </c>
      <c r="B2030" s="15" t="s">
        <v>268</v>
      </c>
      <c r="C2030" s="15" t="s">
        <v>44</v>
      </c>
      <c r="D2030" s="15" t="str">
        <f t="shared" si="31"/>
        <v>38077</v>
      </c>
      <c r="E2030" t="s">
        <v>2240</v>
      </c>
    </row>
    <row r="2031" spans="1:5" x14ac:dyDescent="0.15">
      <c r="A2031" t="s">
        <v>5205</v>
      </c>
      <c r="B2031" s="15" t="s">
        <v>268</v>
      </c>
      <c r="C2031" s="15" t="s">
        <v>45</v>
      </c>
      <c r="D2031" s="15" t="str">
        <f t="shared" si="31"/>
        <v>38079</v>
      </c>
      <c r="E2031" t="s">
        <v>5271</v>
      </c>
    </row>
    <row r="2032" spans="1:5" x14ac:dyDescent="0.15">
      <c r="A2032" t="s">
        <v>5205</v>
      </c>
      <c r="B2032" s="15" t="s">
        <v>268</v>
      </c>
      <c r="C2032" s="15" t="s">
        <v>46</v>
      </c>
      <c r="D2032" s="15" t="str">
        <f t="shared" si="31"/>
        <v>38081</v>
      </c>
      <c r="E2032" t="s">
        <v>5273</v>
      </c>
    </row>
    <row r="2033" spans="1:5" x14ac:dyDescent="0.15">
      <c r="A2033" t="s">
        <v>5205</v>
      </c>
      <c r="B2033" s="15" t="s">
        <v>268</v>
      </c>
      <c r="C2033" s="15" t="s">
        <v>47</v>
      </c>
      <c r="D2033" s="15" t="str">
        <f t="shared" si="31"/>
        <v>38083</v>
      </c>
      <c r="E2033" t="s">
        <v>2905</v>
      </c>
    </row>
    <row r="2034" spans="1:5" x14ac:dyDescent="0.15">
      <c r="A2034" t="s">
        <v>5205</v>
      </c>
      <c r="B2034" s="15" t="s">
        <v>268</v>
      </c>
      <c r="C2034" s="15" t="s">
        <v>48</v>
      </c>
      <c r="D2034" s="15" t="str">
        <f t="shared" si="31"/>
        <v>38085</v>
      </c>
      <c r="E2034" t="s">
        <v>2685</v>
      </c>
    </row>
    <row r="2035" spans="1:5" x14ac:dyDescent="0.15">
      <c r="A2035" t="s">
        <v>5205</v>
      </c>
      <c r="B2035" s="15" t="s">
        <v>268</v>
      </c>
      <c r="C2035" s="15" t="s">
        <v>49</v>
      </c>
      <c r="D2035" s="15" t="str">
        <f t="shared" si="31"/>
        <v>38087</v>
      </c>
      <c r="E2035" t="s">
        <v>5277</v>
      </c>
    </row>
    <row r="2036" spans="1:5" x14ac:dyDescent="0.15">
      <c r="A2036" t="s">
        <v>5205</v>
      </c>
      <c r="B2036" s="15" t="s">
        <v>268</v>
      </c>
      <c r="C2036" s="15" t="s">
        <v>50</v>
      </c>
      <c r="D2036" s="15" t="str">
        <f t="shared" si="31"/>
        <v>38089</v>
      </c>
      <c r="E2036" t="s">
        <v>2252</v>
      </c>
    </row>
    <row r="2037" spans="1:5" x14ac:dyDescent="0.15">
      <c r="A2037" t="s">
        <v>5205</v>
      </c>
      <c r="B2037" s="15" t="s">
        <v>268</v>
      </c>
      <c r="C2037" s="15" t="s">
        <v>51</v>
      </c>
      <c r="D2037" s="15" t="str">
        <f t="shared" si="31"/>
        <v>38091</v>
      </c>
      <c r="E2037" t="s">
        <v>3882</v>
      </c>
    </row>
    <row r="2038" spans="1:5" x14ac:dyDescent="0.15">
      <c r="A2038" t="s">
        <v>5205</v>
      </c>
      <c r="B2038" s="15" t="s">
        <v>268</v>
      </c>
      <c r="C2038" s="15" t="s">
        <v>52</v>
      </c>
      <c r="D2038" s="15" t="str">
        <f t="shared" si="31"/>
        <v>38093</v>
      </c>
      <c r="E2038" t="s">
        <v>5283</v>
      </c>
    </row>
    <row r="2039" spans="1:5" x14ac:dyDescent="0.15">
      <c r="A2039" t="s">
        <v>5205</v>
      </c>
      <c r="B2039" s="15" t="s">
        <v>268</v>
      </c>
      <c r="C2039" s="15" t="s">
        <v>53</v>
      </c>
      <c r="D2039" s="15" t="str">
        <f t="shared" si="31"/>
        <v>38095</v>
      </c>
      <c r="E2039" t="s">
        <v>5287</v>
      </c>
    </row>
    <row r="2040" spans="1:5" x14ac:dyDescent="0.15">
      <c r="A2040" t="s">
        <v>5205</v>
      </c>
      <c r="B2040" s="15" t="s">
        <v>268</v>
      </c>
      <c r="C2040" s="15" t="s">
        <v>54</v>
      </c>
      <c r="D2040" s="15" t="str">
        <f t="shared" si="31"/>
        <v>38097</v>
      </c>
      <c r="E2040" t="s">
        <v>5289</v>
      </c>
    </row>
    <row r="2041" spans="1:5" x14ac:dyDescent="0.15">
      <c r="A2041" t="s">
        <v>5205</v>
      </c>
      <c r="B2041" s="15" t="s">
        <v>268</v>
      </c>
      <c r="C2041" s="15" t="s">
        <v>55</v>
      </c>
      <c r="D2041" s="15" t="str">
        <f t="shared" si="31"/>
        <v>38099</v>
      </c>
      <c r="E2041" t="s">
        <v>5291</v>
      </c>
    </row>
    <row r="2042" spans="1:5" x14ac:dyDescent="0.15">
      <c r="A2042" t="s">
        <v>5205</v>
      </c>
      <c r="B2042" s="15" t="s">
        <v>268</v>
      </c>
      <c r="C2042" s="15" t="s">
        <v>56</v>
      </c>
      <c r="D2042" s="15" t="str">
        <f t="shared" si="31"/>
        <v>38101</v>
      </c>
      <c r="E2042" t="s">
        <v>5293</v>
      </c>
    </row>
    <row r="2043" spans="1:5" x14ac:dyDescent="0.15">
      <c r="A2043" t="s">
        <v>5205</v>
      </c>
      <c r="B2043" s="15" t="s">
        <v>268</v>
      </c>
      <c r="C2043" s="15" t="s">
        <v>57</v>
      </c>
      <c r="D2043" s="15" t="str">
        <f t="shared" si="31"/>
        <v>38103</v>
      </c>
      <c r="E2043" t="s">
        <v>2507</v>
      </c>
    </row>
    <row r="2044" spans="1:5" x14ac:dyDescent="0.15">
      <c r="A2044" t="s">
        <v>5205</v>
      </c>
      <c r="B2044" s="15" t="s">
        <v>268</v>
      </c>
      <c r="C2044" s="15" t="s">
        <v>58</v>
      </c>
      <c r="D2044" s="15" t="str">
        <f t="shared" si="31"/>
        <v>38105</v>
      </c>
      <c r="E2044" t="s">
        <v>5296</v>
      </c>
    </row>
    <row r="2045" spans="1:5" x14ac:dyDescent="0.15">
      <c r="A2045" t="s">
        <v>5300</v>
      </c>
      <c r="B2045" s="15" t="s">
        <v>269</v>
      </c>
      <c r="C2045" s="15" t="s">
        <v>6</v>
      </c>
      <c r="D2045" s="15" t="str">
        <f t="shared" si="31"/>
        <v>39001</v>
      </c>
      <c r="E2045" t="s">
        <v>1140</v>
      </c>
    </row>
    <row r="2046" spans="1:5" x14ac:dyDescent="0.15">
      <c r="A2046" t="s">
        <v>5300</v>
      </c>
      <c r="B2046" s="15" t="s">
        <v>269</v>
      </c>
      <c r="C2046" s="15" t="s">
        <v>7</v>
      </c>
      <c r="D2046" s="15" t="str">
        <f t="shared" si="31"/>
        <v>39003</v>
      </c>
      <c r="E2046" t="s">
        <v>2289</v>
      </c>
    </row>
    <row r="2047" spans="1:5" x14ac:dyDescent="0.15">
      <c r="A2047" t="s">
        <v>5300</v>
      </c>
      <c r="B2047" s="15" t="s">
        <v>269</v>
      </c>
      <c r="C2047" s="15" t="s">
        <v>8</v>
      </c>
      <c r="D2047" s="15" t="str">
        <f t="shared" si="31"/>
        <v>39005</v>
      </c>
      <c r="E2047" t="s">
        <v>5307</v>
      </c>
    </row>
    <row r="2048" spans="1:5" x14ac:dyDescent="0.15">
      <c r="A2048" t="s">
        <v>5300</v>
      </c>
      <c r="B2048" s="15" t="s">
        <v>269</v>
      </c>
      <c r="C2048" s="15" t="s">
        <v>9</v>
      </c>
      <c r="D2048" s="15" t="str">
        <f t="shared" si="31"/>
        <v>39007</v>
      </c>
      <c r="E2048" t="s">
        <v>5313</v>
      </c>
    </row>
    <row r="2049" spans="1:5" x14ac:dyDescent="0.15">
      <c r="A2049" t="s">
        <v>5300</v>
      </c>
      <c r="B2049" s="15" t="s">
        <v>269</v>
      </c>
      <c r="C2049" s="15" t="s">
        <v>10</v>
      </c>
      <c r="D2049" s="15" t="str">
        <f t="shared" si="31"/>
        <v>39009</v>
      </c>
      <c r="E2049" t="s">
        <v>5319</v>
      </c>
    </row>
    <row r="2050" spans="1:5" x14ac:dyDescent="0.15">
      <c r="A2050" t="s">
        <v>5300</v>
      </c>
      <c r="B2050" s="15" t="s">
        <v>269</v>
      </c>
      <c r="C2050" s="15" t="s">
        <v>11</v>
      </c>
      <c r="D2050" s="15" t="str">
        <f t="shared" si="31"/>
        <v>39011</v>
      </c>
      <c r="E2050" t="s">
        <v>5323</v>
      </c>
    </row>
    <row r="2051" spans="1:5" x14ac:dyDescent="0.15">
      <c r="A2051" t="s">
        <v>5300</v>
      </c>
      <c r="B2051" s="15" t="s">
        <v>269</v>
      </c>
      <c r="C2051" s="15" t="s">
        <v>12</v>
      </c>
      <c r="D2051" s="15" t="str">
        <f t="shared" ref="D2051:D2114" si="32">B2051&amp;C2051</f>
        <v>39013</v>
      </c>
      <c r="E2051" t="s">
        <v>5327</v>
      </c>
    </row>
    <row r="2052" spans="1:5" x14ac:dyDescent="0.15">
      <c r="A2052" t="s">
        <v>5300</v>
      </c>
      <c r="B2052" s="15" t="s">
        <v>269</v>
      </c>
      <c r="C2052" s="15" t="s">
        <v>13</v>
      </c>
      <c r="D2052" s="15" t="str">
        <f t="shared" si="32"/>
        <v>39015</v>
      </c>
      <c r="E2052" t="s">
        <v>2059</v>
      </c>
    </row>
    <row r="2053" spans="1:5" x14ac:dyDescent="0.15">
      <c r="A2053" t="s">
        <v>5300</v>
      </c>
      <c r="B2053" s="15" t="s">
        <v>269</v>
      </c>
      <c r="C2053" s="15" t="s">
        <v>14</v>
      </c>
      <c r="D2053" s="15" t="str">
        <f t="shared" si="32"/>
        <v>39017</v>
      </c>
      <c r="E2053" t="s">
        <v>511</v>
      </c>
    </row>
    <row r="2054" spans="1:5" x14ac:dyDescent="0.15">
      <c r="A2054" t="s">
        <v>5300</v>
      </c>
      <c r="B2054" s="15" t="s">
        <v>269</v>
      </c>
      <c r="C2054" s="15" t="s">
        <v>15</v>
      </c>
      <c r="D2054" s="15" t="str">
        <f t="shared" si="32"/>
        <v>39019</v>
      </c>
      <c r="E2054" t="s">
        <v>767</v>
      </c>
    </row>
    <row r="2055" spans="1:5" x14ac:dyDescent="0.15">
      <c r="A2055" t="s">
        <v>5300</v>
      </c>
      <c r="B2055" s="15" t="s">
        <v>269</v>
      </c>
      <c r="C2055" s="15" t="s">
        <v>16</v>
      </c>
      <c r="D2055" s="15" t="str">
        <f t="shared" si="32"/>
        <v>39021</v>
      </c>
      <c r="E2055" t="s">
        <v>2071</v>
      </c>
    </row>
    <row r="2056" spans="1:5" x14ac:dyDescent="0.15">
      <c r="A2056" t="s">
        <v>5300</v>
      </c>
      <c r="B2056" s="15" t="s">
        <v>269</v>
      </c>
      <c r="C2056" s="15" t="s">
        <v>17</v>
      </c>
      <c r="D2056" s="15" t="str">
        <f t="shared" si="32"/>
        <v>39023</v>
      </c>
      <c r="E2056" t="s">
        <v>771</v>
      </c>
    </row>
    <row r="2057" spans="1:5" x14ac:dyDescent="0.15">
      <c r="A2057" t="s">
        <v>5300</v>
      </c>
      <c r="B2057" s="15" t="s">
        <v>269</v>
      </c>
      <c r="C2057" s="15" t="s">
        <v>18</v>
      </c>
      <c r="D2057" s="15" t="str">
        <f t="shared" si="32"/>
        <v>39025</v>
      </c>
      <c r="E2057" t="s">
        <v>5344</v>
      </c>
    </row>
    <row r="2058" spans="1:5" x14ac:dyDescent="0.15">
      <c r="A2058" t="s">
        <v>5300</v>
      </c>
      <c r="B2058" s="15" t="s">
        <v>269</v>
      </c>
      <c r="C2058" s="15" t="s">
        <v>19</v>
      </c>
      <c r="D2058" s="15" t="str">
        <f t="shared" si="32"/>
        <v>39027</v>
      </c>
      <c r="E2058" t="s">
        <v>2083</v>
      </c>
    </row>
    <row r="2059" spans="1:5" x14ac:dyDescent="0.15">
      <c r="A2059" t="s">
        <v>5300</v>
      </c>
      <c r="B2059" s="15" t="s">
        <v>269</v>
      </c>
      <c r="C2059" s="15" t="s">
        <v>20</v>
      </c>
      <c r="D2059" s="15" t="str">
        <f t="shared" si="32"/>
        <v>39029</v>
      </c>
      <c r="E2059" t="s">
        <v>5349</v>
      </c>
    </row>
    <row r="2060" spans="1:5" x14ac:dyDescent="0.15">
      <c r="A2060" t="s">
        <v>5300</v>
      </c>
      <c r="B2060" s="15" t="s">
        <v>269</v>
      </c>
      <c r="C2060" s="15" t="s">
        <v>21</v>
      </c>
      <c r="D2060" s="15" t="str">
        <f t="shared" si="32"/>
        <v>39031</v>
      </c>
      <c r="E2060" t="s">
        <v>5355</v>
      </c>
    </row>
    <row r="2061" spans="1:5" x14ac:dyDescent="0.15">
      <c r="A2061" t="s">
        <v>5300</v>
      </c>
      <c r="B2061" s="15" t="s">
        <v>269</v>
      </c>
      <c r="C2061" s="15" t="s">
        <v>22</v>
      </c>
      <c r="D2061" s="15" t="str">
        <f t="shared" si="32"/>
        <v>39033</v>
      </c>
      <c r="E2061" t="s">
        <v>795</v>
      </c>
    </row>
    <row r="2062" spans="1:5" x14ac:dyDescent="0.15">
      <c r="A2062" t="s">
        <v>5300</v>
      </c>
      <c r="B2062" s="15" t="s">
        <v>269</v>
      </c>
      <c r="C2062" s="15" t="s">
        <v>23</v>
      </c>
      <c r="D2062" s="15" t="str">
        <f t="shared" si="32"/>
        <v>39035</v>
      </c>
      <c r="E2062" t="s">
        <v>5362</v>
      </c>
    </row>
    <row r="2063" spans="1:5" x14ac:dyDescent="0.15">
      <c r="A2063" t="s">
        <v>5300</v>
      </c>
      <c r="B2063" s="15" t="s">
        <v>269</v>
      </c>
      <c r="C2063" s="15" t="s">
        <v>24</v>
      </c>
      <c r="D2063" s="15" t="str">
        <f t="shared" si="32"/>
        <v>39037</v>
      </c>
      <c r="E2063" t="s">
        <v>5366</v>
      </c>
    </row>
    <row r="2064" spans="1:5" x14ac:dyDescent="0.15">
      <c r="A2064" t="s">
        <v>5300</v>
      </c>
      <c r="B2064" s="15" t="s">
        <v>269</v>
      </c>
      <c r="C2064" s="15" t="s">
        <v>25</v>
      </c>
      <c r="D2064" s="15" t="str">
        <f t="shared" si="32"/>
        <v>39039</v>
      </c>
      <c r="E2064" t="s">
        <v>5370</v>
      </c>
    </row>
    <row r="2065" spans="1:5" x14ac:dyDescent="0.15">
      <c r="A2065" t="s">
        <v>5300</v>
      </c>
      <c r="B2065" s="15" t="s">
        <v>269</v>
      </c>
      <c r="C2065" s="15" t="s">
        <v>26</v>
      </c>
      <c r="D2065" s="15" t="str">
        <f t="shared" si="32"/>
        <v>39041</v>
      </c>
      <c r="E2065" t="s">
        <v>2342</v>
      </c>
    </row>
    <row r="2066" spans="1:5" x14ac:dyDescent="0.15">
      <c r="A2066" t="s">
        <v>5300</v>
      </c>
      <c r="B2066" s="15" t="s">
        <v>269</v>
      </c>
      <c r="C2066" s="15" t="s">
        <v>27</v>
      </c>
      <c r="D2066" s="15" t="str">
        <f t="shared" si="32"/>
        <v>39043</v>
      </c>
      <c r="E2066" t="s">
        <v>4831</v>
      </c>
    </row>
    <row r="2067" spans="1:5" x14ac:dyDescent="0.15">
      <c r="A2067" t="s">
        <v>5300</v>
      </c>
      <c r="B2067" s="15" t="s">
        <v>269</v>
      </c>
      <c r="C2067" s="15" t="s">
        <v>28</v>
      </c>
      <c r="D2067" s="15" t="str">
        <f t="shared" si="32"/>
        <v>39045</v>
      </c>
      <c r="E2067" t="s">
        <v>1301</v>
      </c>
    </row>
    <row r="2068" spans="1:5" x14ac:dyDescent="0.15">
      <c r="A2068" t="s">
        <v>5300</v>
      </c>
      <c r="B2068" s="15" t="s">
        <v>269</v>
      </c>
      <c r="C2068" s="15" t="s">
        <v>29</v>
      </c>
      <c r="D2068" s="15" t="str">
        <f t="shared" si="32"/>
        <v>39047</v>
      </c>
      <c r="E2068" t="s">
        <v>584</v>
      </c>
    </row>
    <row r="2069" spans="1:5" x14ac:dyDescent="0.15">
      <c r="A2069" t="s">
        <v>5300</v>
      </c>
      <c r="B2069" s="15" t="s">
        <v>269</v>
      </c>
      <c r="C2069" s="15" t="s">
        <v>30</v>
      </c>
      <c r="D2069" s="15" t="str">
        <f t="shared" si="32"/>
        <v>39049</v>
      </c>
      <c r="E2069" t="s">
        <v>586</v>
      </c>
    </row>
    <row r="2070" spans="1:5" x14ac:dyDescent="0.15">
      <c r="A2070" t="s">
        <v>5300</v>
      </c>
      <c r="B2070" s="15" t="s">
        <v>269</v>
      </c>
      <c r="C2070" s="15" t="s">
        <v>31</v>
      </c>
      <c r="D2070" s="15" t="str">
        <f t="shared" si="32"/>
        <v>39051</v>
      </c>
      <c r="E2070" t="s">
        <v>817</v>
      </c>
    </row>
    <row r="2071" spans="1:5" x14ac:dyDescent="0.15">
      <c r="A2071" t="s">
        <v>5300</v>
      </c>
      <c r="B2071" s="15" t="s">
        <v>269</v>
      </c>
      <c r="C2071" s="15" t="s">
        <v>32</v>
      </c>
      <c r="D2071" s="15" t="str">
        <f t="shared" si="32"/>
        <v>39053</v>
      </c>
      <c r="E2071" t="s">
        <v>5392</v>
      </c>
    </row>
    <row r="2072" spans="1:5" x14ac:dyDescent="0.15">
      <c r="A2072" t="s">
        <v>5300</v>
      </c>
      <c r="B2072" s="15" t="s">
        <v>269</v>
      </c>
      <c r="C2072" s="15" t="s">
        <v>33</v>
      </c>
      <c r="D2072" s="15" t="str">
        <f t="shared" si="32"/>
        <v>39055</v>
      </c>
      <c r="E2072" t="s">
        <v>5396</v>
      </c>
    </row>
    <row r="2073" spans="1:5" x14ac:dyDescent="0.15">
      <c r="A2073" t="s">
        <v>5300</v>
      </c>
      <c r="B2073" s="15" t="s">
        <v>269</v>
      </c>
      <c r="C2073" s="15" t="s">
        <v>34</v>
      </c>
      <c r="D2073" s="15" t="str">
        <f t="shared" si="32"/>
        <v>39057</v>
      </c>
      <c r="E2073" t="s">
        <v>592</v>
      </c>
    </row>
    <row r="2074" spans="1:5" x14ac:dyDescent="0.15">
      <c r="A2074" t="s">
        <v>5300</v>
      </c>
      <c r="B2074" s="15" t="s">
        <v>269</v>
      </c>
      <c r="C2074" s="15" t="s">
        <v>35</v>
      </c>
      <c r="D2074" s="15" t="str">
        <f t="shared" si="32"/>
        <v>39059</v>
      </c>
      <c r="E2074" t="s">
        <v>5401</v>
      </c>
    </row>
    <row r="2075" spans="1:5" x14ac:dyDescent="0.15">
      <c r="A2075" t="s">
        <v>5300</v>
      </c>
      <c r="B2075" s="15" t="s">
        <v>269</v>
      </c>
      <c r="C2075" s="15" t="s">
        <v>36</v>
      </c>
      <c r="D2075" s="15" t="str">
        <f t="shared" si="32"/>
        <v>39061</v>
      </c>
      <c r="E2075" t="s">
        <v>1441</v>
      </c>
    </row>
    <row r="2076" spans="1:5" x14ac:dyDescent="0.15">
      <c r="A2076" t="s">
        <v>5300</v>
      </c>
      <c r="B2076" s="15" t="s">
        <v>269</v>
      </c>
      <c r="C2076" s="15" t="s">
        <v>37</v>
      </c>
      <c r="D2076" s="15" t="str">
        <f t="shared" si="32"/>
        <v>39063</v>
      </c>
      <c r="E2076" t="s">
        <v>1726</v>
      </c>
    </row>
    <row r="2077" spans="1:5" x14ac:dyDescent="0.15">
      <c r="A2077" t="s">
        <v>5300</v>
      </c>
      <c r="B2077" s="15" t="s">
        <v>269</v>
      </c>
      <c r="C2077" s="15" t="s">
        <v>38</v>
      </c>
      <c r="D2077" s="15" t="str">
        <f t="shared" si="32"/>
        <v>39065</v>
      </c>
      <c r="E2077" t="s">
        <v>2132</v>
      </c>
    </row>
    <row r="2078" spans="1:5" x14ac:dyDescent="0.15">
      <c r="A2078" t="s">
        <v>5300</v>
      </c>
      <c r="B2078" s="15" t="s">
        <v>269</v>
      </c>
      <c r="C2078" s="15" t="s">
        <v>39</v>
      </c>
      <c r="D2078" s="15" t="str">
        <f t="shared" si="32"/>
        <v>39067</v>
      </c>
      <c r="E2078" t="s">
        <v>2373</v>
      </c>
    </row>
    <row r="2079" spans="1:5" x14ac:dyDescent="0.15">
      <c r="A2079" t="s">
        <v>5300</v>
      </c>
      <c r="B2079" s="15" t="s">
        <v>269</v>
      </c>
      <c r="C2079" s="15" t="s">
        <v>40</v>
      </c>
      <c r="D2079" s="15" t="str">
        <f t="shared" si="32"/>
        <v>39069</v>
      </c>
      <c r="E2079" t="s">
        <v>598</v>
      </c>
    </row>
    <row r="2080" spans="1:5" x14ac:dyDescent="0.15">
      <c r="A2080" t="s">
        <v>5300</v>
      </c>
      <c r="B2080" s="15" t="s">
        <v>269</v>
      </c>
      <c r="C2080" s="15" t="s">
        <v>41</v>
      </c>
      <c r="D2080" s="15" t="str">
        <f t="shared" si="32"/>
        <v>39071</v>
      </c>
      <c r="E2080" t="s">
        <v>5414</v>
      </c>
    </row>
    <row r="2081" spans="1:5" x14ac:dyDescent="0.15">
      <c r="A2081" t="s">
        <v>5300</v>
      </c>
      <c r="B2081" s="15" t="s">
        <v>269</v>
      </c>
      <c r="C2081" s="15" t="s">
        <v>42</v>
      </c>
      <c r="D2081" s="15" t="str">
        <f t="shared" si="32"/>
        <v>39073</v>
      </c>
      <c r="E2081" t="s">
        <v>5416</v>
      </c>
    </row>
    <row r="2082" spans="1:5" x14ac:dyDescent="0.15">
      <c r="A2082" t="s">
        <v>5300</v>
      </c>
      <c r="B2082" s="15" t="s">
        <v>269</v>
      </c>
      <c r="C2082" s="15" t="s">
        <v>43</v>
      </c>
      <c r="D2082" s="15" t="str">
        <f t="shared" si="32"/>
        <v>39075</v>
      </c>
      <c r="E2082" t="s">
        <v>1461</v>
      </c>
    </row>
    <row r="2083" spans="1:5" x14ac:dyDescent="0.15">
      <c r="A2083" t="s">
        <v>5300</v>
      </c>
      <c r="B2083" s="15" t="s">
        <v>269</v>
      </c>
      <c r="C2083" s="15" t="s">
        <v>44</v>
      </c>
      <c r="D2083" s="15" t="str">
        <f t="shared" si="32"/>
        <v>39077</v>
      </c>
      <c r="E2083" t="s">
        <v>3572</v>
      </c>
    </row>
    <row r="2084" spans="1:5" x14ac:dyDescent="0.15">
      <c r="A2084" t="s">
        <v>5300</v>
      </c>
      <c r="B2084" s="15" t="s">
        <v>269</v>
      </c>
      <c r="C2084" s="15" t="s">
        <v>45</v>
      </c>
      <c r="D2084" s="15" t="str">
        <f t="shared" si="32"/>
        <v>39079</v>
      </c>
      <c r="E2084" t="s">
        <v>602</v>
      </c>
    </row>
    <row r="2085" spans="1:5" x14ac:dyDescent="0.15">
      <c r="A2085" t="s">
        <v>5300</v>
      </c>
      <c r="B2085" s="15" t="s">
        <v>269</v>
      </c>
      <c r="C2085" s="15" t="s">
        <v>46</v>
      </c>
      <c r="D2085" s="15" t="str">
        <f t="shared" si="32"/>
        <v>39081</v>
      </c>
      <c r="E2085" t="s">
        <v>608</v>
      </c>
    </row>
    <row r="2086" spans="1:5" x14ac:dyDescent="0.15">
      <c r="A2086" t="s">
        <v>5300</v>
      </c>
      <c r="B2086" s="15" t="s">
        <v>269</v>
      </c>
      <c r="C2086" s="15" t="s">
        <v>47</v>
      </c>
      <c r="D2086" s="15" t="str">
        <f t="shared" si="32"/>
        <v>39083</v>
      </c>
      <c r="E2086" t="s">
        <v>2164</v>
      </c>
    </row>
    <row r="2087" spans="1:5" x14ac:dyDescent="0.15">
      <c r="A2087" t="s">
        <v>5300</v>
      </c>
      <c r="B2087" s="15" t="s">
        <v>269</v>
      </c>
      <c r="C2087" s="15" t="s">
        <v>48</v>
      </c>
      <c r="D2087" s="15" t="str">
        <f t="shared" si="32"/>
        <v>39085</v>
      </c>
      <c r="E2087" t="s">
        <v>993</v>
      </c>
    </row>
    <row r="2088" spans="1:5" x14ac:dyDescent="0.15">
      <c r="A2088" t="s">
        <v>5300</v>
      </c>
      <c r="B2088" s="15" t="s">
        <v>269</v>
      </c>
      <c r="C2088" s="15" t="s">
        <v>49</v>
      </c>
      <c r="D2088" s="15" t="str">
        <f t="shared" si="32"/>
        <v>39087</v>
      </c>
      <c r="E2088" t="s">
        <v>614</v>
      </c>
    </row>
    <row r="2089" spans="1:5" x14ac:dyDescent="0.15">
      <c r="A2089" t="s">
        <v>5300</v>
      </c>
      <c r="B2089" s="15" t="s">
        <v>269</v>
      </c>
      <c r="C2089" s="15" t="s">
        <v>50</v>
      </c>
      <c r="D2089" s="15" t="str">
        <f t="shared" si="32"/>
        <v>39089</v>
      </c>
      <c r="E2089" t="s">
        <v>5435</v>
      </c>
    </row>
    <row r="2090" spans="1:5" x14ac:dyDescent="0.15">
      <c r="A2090" t="s">
        <v>5300</v>
      </c>
      <c r="B2090" s="15" t="s">
        <v>269</v>
      </c>
      <c r="C2090" s="15" t="s">
        <v>51</v>
      </c>
      <c r="D2090" s="15" t="str">
        <f t="shared" si="32"/>
        <v>39091</v>
      </c>
      <c r="E2090" t="s">
        <v>860</v>
      </c>
    </row>
    <row r="2091" spans="1:5" x14ac:dyDescent="0.15">
      <c r="A2091" t="s">
        <v>5300</v>
      </c>
      <c r="B2091" s="15" t="s">
        <v>269</v>
      </c>
      <c r="C2091" s="15" t="s">
        <v>52</v>
      </c>
      <c r="D2091" s="15" t="str">
        <f t="shared" si="32"/>
        <v>39093</v>
      </c>
      <c r="E2091" t="s">
        <v>5440</v>
      </c>
    </row>
    <row r="2092" spans="1:5" x14ac:dyDescent="0.15">
      <c r="A2092" t="s">
        <v>5300</v>
      </c>
      <c r="B2092" s="15" t="s">
        <v>269</v>
      </c>
      <c r="C2092" s="15" t="s">
        <v>53</v>
      </c>
      <c r="D2092" s="15" t="str">
        <f t="shared" si="32"/>
        <v>39095</v>
      </c>
      <c r="E2092" t="s">
        <v>2632</v>
      </c>
    </row>
    <row r="2093" spans="1:5" x14ac:dyDescent="0.15">
      <c r="A2093" t="s">
        <v>5300</v>
      </c>
      <c r="B2093" s="15" t="s">
        <v>269</v>
      </c>
      <c r="C2093" s="15" t="s">
        <v>54</v>
      </c>
      <c r="D2093" s="15" t="str">
        <f t="shared" si="32"/>
        <v>39097</v>
      </c>
      <c r="E2093" t="s">
        <v>630</v>
      </c>
    </row>
    <row r="2094" spans="1:5" x14ac:dyDescent="0.15">
      <c r="A2094" t="s">
        <v>5300</v>
      </c>
      <c r="B2094" s="15" t="s">
        <v>269</v>
      </c>
      <c r="C2094" s="15" t="s">
        <v>55</v>
      </c>
      <c r="D2094" s="15" t="str">
        <f t="shared" si="32"/>
        <v>39099</v>
      </c>
      <c r="E2094" t="s">
        <v>5444</v>
      </c>
    </row>
    <row r="2095" spans="1:5" x14ac:dyDescent="0.15">
      <c r="A2095" t="s">
        <v>5300</v>
      </c>
      <c r="B2095" s="15" t="s">
        <v>269</v>
      </c>
      <c r="C2095" s="15" t="s">
        <v>56</v>
      </c>
      <c r="D2095" s="15" t="str">
        <f t="shared" si="32"/>
        <v>39101</v>
      </c>
      <c r="E2095" t="s">
        <v>634</v>
      </c>
    </row>
    <row r="2096" spans="1:5" x14ac:dyDescent="0.15">
      <c r="A2096" t="s">
        <v>5300</v>
      </c>
      <c r="B2096" s="15" t="s">
        <v>269</v>
      </c>
      <c r="C2096" s="15" t="s">
        <v>57</v>
      </c>
      <c r="D2096" s="15" t="str">
        <f t="shared" si="32"/>
        <v>39103</v>
      </c>
      <c r="E2096" t="s">
        <v>5451</v>
      </c>
    </row>
    <row r="2097" spans="1:5" x14ac:dyDescent="0.15">
      <c r="A2097" t="s">
        <v>5300</v>
      </c>
      <c r="B2097" s="15" t="s">
        <v>269</v>
      </c>
      <c r="C2097" s="15" t="s">
        <v>58</v>
      </c>
      <c r="D2097" s="15" t="str">
        <f t="shared" si="32"/>
        <v>39105</v>
      </c>
      <c r="E2097" t="s">
        <v>5453</v>
      </c>
    </row>
    <row r="2098" spans="1:5" x14ac:dyDescent="0.15">
      <c r="A2098" t="s">
        <v>5300</v>
      </c>
      <c r="B2098" s="15" t="s">
        <v>269</v>
      </c>
      <c r="C2098" s="15" t="s">
        <v>59</v>
      </c>
      <c r="D2098" s="15" t="str">
        <f t="shared" si="32"/>
        <v>39107</v>
      </c>
      <c r="E2098" t="s">
        <v>2217</v>
      </c>
    </row>
    <row r="2099" spans="1:5" x14ac:dyDescent="0.15">
      <c r="A2099" t="s">
        <v>5300</v>
      </c>
      <c r="B2099" s="15" t="s">
        <v>269</v>
      </c>
      <c r="C2099" s="15" t="s">
        <v>60</v>
      </c>
      <c r="D2099" s="15" t="str">
        <f t="shared" si="32"/>
        <v>39109</v>
      </c>
      <c r="E2099" t="s">
        <v>2430</v>
      </c>
    </row>
    <row r="2100" spans="1:5" x14ac:dyDescent="0.15">
      <c r="A2100" t="s">
        <v>5300</v>
      </c>
      <c r="B2100" s="15" t="s">
        <v>269</v>
      </c>
      <c r="C2100" s="15" t="s">
        <v>61</v>
      </c>
      <c r="D2100" s="15" t="str">
        <f t="shared" si="32"/>
        <v>39111</v>
      </c>
      <c r="E2100" t="s">
        <v>644</v>
      </c>
    </row>
    <row r="2101" spans="1:5" x14ac:dyDescent="0.15">
      <c r="A2101" t="s">
        <v>5300</v>
      </c>
      <c r="B2101" s="15" t="s">
        <v>269</v>
      </c>
      <c r="C2101" s="15" t="s">
        <v>62</v>
      </c>
      <c r="D2101" s="15" t="str">
        <f t="shared" si="32"/>
        <v>39113</v>
      </c>
      <c r="E2101" t="s">
        <v>646</v>
      </c>
    </row>
    <row r="2102" spans="1:5" x14ac:dyDescent="0.15">
      <c r="A2102" t="s">
        <v>5300</v>
      </c>
      <c r="B2102" s="15" t="s">
        <v>269</v>
      </c>
      <c r="C2102" s="15" t="s">
        <v>63</v>
      </c>
      <c r="D2102" s="15" t="str">
        <f t="shared" si="32"/>
        <v>39115</v>
      </c>
      <c r="E2102" t="s">
        <v>648</v>
      </c>
    </row>
    <row r="2103" spans="1:5" x14ac:dyDescent="0.15">
      <c r="A2103" t="s">
        <v>5300</v>
      </c>
      <c r="B2103" s="15" t="s">
        <v>269</v>
      </c>
      <c r="C2103" s="15" t="s">
        <v>64</v>
      </c>
      <c r="D2103" s="15" t="str">
        <f t="shared" si="32"/>
        <v>39117</v>
      </c>
      <c r="E2103" t="s">
        <v>5462</v>
      </c>
    </row>
    <row r="2104" spans="1:5" x14ac:dyDescent="0.15">
      <c r="A2104" t="s">
        <v>5300</v>
      </c>
      <c r="B2104" s="15" t="s">
        <v>269</v>
      </c>
      <c r="C2104" s="15" t="s">
        <v>65</v>
      </c>
      <c r="D2104" s="15" t="str">
        <f t="shared" si="32"/>
        <v>39119</v>
      </c>
      <c r="E2104" t="s">
        <v>5464</v>
      </c>
    </row>
    <row r="2105" spans="1:5" x14ac:dyDescent="0.15">
      <c r="A2105" t="s">
        <v>5300</v>
      </c>
      <c r="B2105" s="15" t="s">
        <v>269</v>
      </c>
      <c r="C2105" s="15" t="s">
        <v>66</v>
      </c>
      <c r="D2105" s="15" t="str">
        <f t="shared" si="32"/>
        <v>39121</v>
      </c>
      <c r="E2105" t="s">
        <v>2442</v>
      </c>
    </row>
    <row r="2106" spans="1:5" x14ac:dyDescent="0.15">
      <c r="A2106" t="s">
        <v>5300</v>
      </c>
      <c r="B2106" s="15" t="s">
        <v>269</v>
      </c>
      <c r="C2106" s="15" t="s">
        <v>67</v>
      </c>
      <c r="D2106" s="15" t="str">
        <f t="shared" si="32"/>
        <v>39123</v>
      </c>
      <c r="E2106" t="s">
        <v>2867</v>
      </c>
    </row>
    <row r="2107" spans="1:5" x14ac:dyDescent="0.15">
      <c r="A2107" t="s">
        <v>5300</v>
      </c>
      <c r="B2107" s="15" t="s">
        <v>269</v>
      </c>
      <c r="C2107" s="15" t="s">
        <v>68</v>
      </c>
      <c r="D2107" s="15" t="str">
        <f t="shared" si="32"/>
        <v>39125</v>
      </c>
      <c r="E2107" t="s">
        <v>1800</v>
      </c>
    </row>
    <row r="2108" spans="1:5" x14ac:dyDescent="0.15">
      <c r="A2108" t="s">
        <v>5300</v>
      </c>
      <c r="B2108" s="15" t="s">
        <v>269</v>
      </c>
      <c r="C2108" s="15" t="s">
        <v>69</v>
      </c>
      <c r="D2108" s="15" t="str">
        <f t="shared" si="32"/>
        <v>39127</v>
      </c>
      <c r="E2108" t="s">
        <v>650</v>
      </c>
    </row>
    <row r="2109" spans="1:5" x14ac:dyDescent="0.15">
      <c r="A2109" t="s">
        <v>5300</v>
      </c>
      <c r="B2109" s="15" t="s">
        <v>269</v>
      </c>
      <c r="C2109" s="15" t="s">
        <v>71</v>
      </c>
      <c r="D2109" s="15" t="str">
        <f t="shared" si="32"/>
        <v>39129</v>
      </c>
      <c r="E2109" t="s">
        <v>5474</v>
      </c>
    </row>
    <row r="2110" spans="1:5" x14ac:dyDescent="0.15">
      <c r="A2110" t="s">
        <v>5300</v>
      </c>
      <c r="B2110" s="15" t="s">
        <v>269</v>
      </c>
      <c r="C2110" s="15" t="s">
        <v>72</v>
      </c>
      <c r="D2110" s="15" t="str">
        <f t="shared" si="32"/>
        <v>39131</v>
      </c>
      <c r="E2110" t="s">
        <v>654</v>
      </c>
    </row>
    <row r="2111" spans="1:5" x14ac:dyDescent="0.15">
      <c r="A2111" t="s">
        <v>5300</v>
      </c>
      <c r="B2111" s="15" t="s">
        <v>269</v>
      </c>
      <c r="C2111" s="15" t="s">
        <v>73</v>
      </c>
      <c r="D2111" s="15" t="str">
        <f t="shared" si="32"/>
        <v>39133</v>
      </c>
      <c r="E2111" t="s">
        <v>5477</v>
      </c>
    </row>
    <row r="2112" spans="1:5" x14ac:dyDescent="0.15">
      <c r="A2112" t="s">
        <v>5300</v>
      </c>
      <c r="B2112" s="15" t="s">
        <v>269</v>
      </c>
      <c r="C2112" s="15" t="s">
        <v>114</v>
      </c>
      <c r="D2112" s="15" t="str">
        <f t="shared" si="32"/>
        <v>39135</v>
      </c>
      <c r="E2112" t="s">
        <v>5481</v>
      </c>
    </row>
    <row r="2113" spans="1:5" x14ac:dyDescent="0.15">
      <c r="A2113" t="s">
        <v>5300</v>
      </c>
      <c r="B2113" s="15" t="s">
        <v>269</v>
      </c>
      <c r="C2113" s="15" t="s">
        <v>115</v>
      </c>
      <c r="D2113" s="15" t="str">
        <f t="shared" si="32"/>
        <v>39137</v>
      </c>
      <c r="E2113" t="s">
        <v>1525</v>
      </c>
    </row>
    <row r="2114" spans="1:5" x14ac:dyDescent="0.15">
      <c r="A2114" t="s">
        <v>5300</v>
      </c>
      <c r="B2114" s="15" t="s">
        <v>269</v>
      </c>
      <c r="C2114" s="15" t="s">
        <v>116</v>
      </c>
      <c r="D2114" s="15" t="str">
        <f t="shared" si="32"/>
        <v>39139</v>
      </c>
      <c r="E2114" t="s">
        <v>2240</v>
      </c>
    </row>
    <row r="2115" spans="1:5" x14ac:dyDescent="0.15">
      <c r="A2115" t="s">
        <v>5300</v>
      </c>
      <c r="B2115" s="15" t="s">
        <v>269</v>
      </c>
      <c r="C2115" s="15" t="s">
        <v>117</v>
      </c>
      <c r="D2115" s="15" t="str">
        <f t="shared" ref="D2115:D2178" si="33">B2115&amp;C2115</f>
        <v>39141</v>
      </c>
      <c r="E2115" t="s">
        <v>5487</v>
      </c>
    </row>
    <row r="2116" spans="1:5" x14ac:dyDescent="0.15">
      <c r="A2116" t="s">
        <v>5300</v>
      </c>
      <c r="B2116" s="15" t="s">
        <v>269</v>
      </c>
      <c r="C2116" s="15" t="s">
        <v>118</v>
      </c>
      <c r="D2116" s="15" t="str">
        <f t="shared" si="33"/>
        <v>39143</v>
      </c>
      <c r="E2116" t="s">
        <v>5491</v>
      </c>
    </row>
    <row r="2117" spans="1:5" x14ac:dyDescent="0.15">
      <c r="A2117" t="s">
        <v>5300</v>
      </c>
      <c r="B2117" s="15" t="s">
        <v>269</v>
      </c>
      <c r="C2117" s="15" t="s">
        <v>119</v>
      </c>
      <c r="D2117" s="15" t="str">
        <f t="shared" si="33"/>
        <v>39145</v>
      </c>
      <c r="E2117" t="s">
        <v>5495</v>
      </c>
    </row>
    <row r="2118" spans="1:5" x14ac:dyDescent="0.15">
      <c r="A2118" t="s">
        <v>5300</v>
      </c>
      <c r="B2118" s="15" t="s">
        <v>269</v>
      </c>
      <c r="C2118" s="15" t="s">
        <v>120</v>
      </c>
      <c r="D2118" s="15" t="str">
        <f t="shared" si="33"/>
        <v>39147</v>
      </c>
      <c r="E2118" t="s">
        <v>4907</v>
      </c>
    </row>
    <row r="2119" spans="1:5" x14ac:dyDescent="0.15">
      <c r="A2119" t="s">
        <v>5300</v>
      </c>
      <c r="B2119" s="15" t="s">
        <v>269</v>
      </c>
      <c r="C2119" s="15" t="s">
        <v>121</v>
      </c>
      <c r="D2119" s="15" t="str">
        <f t="shared" si="33"/>
        <v>39149</v>
      </c>
      <c r="E2119" t="s">
        <v>666</v>
      </c>
    </row>
    <row r="2120" spans="1:5" x14ac:dyDescent="0.15">
      <c r="A2120" t="s">
        <v>5300</v>
      </c>
      <c r="B2120" s="15" t="s">
        <v>269</v>
      </c>
      <c r="C2120" s="15" t="s">
        <v>138</v>
      </c>
      <c r="D2120" s="15" t="str">
        <f t="shared" si="33"/>
        <v>39151</v>
      </c>
      <c r="E2120" t="s">
        <v>2252</v>
      </c>
    </row>
    <row r="2121" spans="1:5" x14ac:dyDescent="0.15">
      <c r="A2121" t="s">
        <v>5300</v>
      </c>
      <c r="B2121" s="15" t="s">
        <v>269</v>
      </c>
      <c r="C2121" s="15" t="s">
        <v>96</v>
      </c>
      <c r="D2121" s="15" t="str">
        <f t="shared" si="33"/>
        <v>39153</v>
      </c>
      <c r="E2121" t="s">
        <v>1288</v>
      </c>
    </row>
    <row r="2122" spans="1:5" x14ac:dyDescent="0.15">
      <c r="A2122" t="s">
        <v>5300</v>
      </c>
      <c r="B2122" s="15" t="s">
        <v>269</v>
      </c>
      <c r="C2122" s="15" t="s">
        <v>97</v>
      </c>
      <c r="D2122" s="15" t="str">
        <f t="shared" si="33"/>
        <v>39155</v>
      </c>
      <c r="E2122" t="s">
        <v>5507</v>
      </c>
    </row>
    <row r="2123" spans="1:5" x14ac:dyDescent="0.15">
      <c r="A2123" t="s">
        <v>5300</v>
      </c>
      <c r="B2123" s="15" t="s">
        <v>269</v>
      </c>
      <c r="C2123" s="15" t="s">
        <v>98</v>
      </c>
      <c r="D2123" s="15" t="str">
        <f t="shared" si="33"/>
        <v>39157</v>
      </c>
      <c r="E2123" t="s">
        <v>5509</v>
      </c>
    </row>
    <row r="2124" spans="1:5" x14ac:dyDescent="0.15">
      <c r="A2124" t="s">
        <v>5300</v>
      </c>
      <c r="B2124" s="15" t="s">
        <v>269</v>
      </c>
      <c r="C2124" s="15" t="s">
        <v>99</v>
      </c>
      <c r="D2124" s="15" t="str">
        <f t="shared" si="33"/>
        <v>39159</v>
      </c>
      <c r="E2124" t="s">
        <v>917</v>
      </c>
    </row>
    <row r="2125" spans="1:5" x14ac:dyDescent="0.15">
      <c r="A2125" t="s">
        <v>5300</v>
      </c>
      <c r="B2125" s="15" t="s">
        <v>269</v>
      </c>
      <c r="C2125" s="15" t="s">
        <v>100</v>
      </c>
      <c r="D2125" s="15" t="str">
        <f t="shared" si="33"/>
        <v>39161</v>
      </c>
      <c r="E2125" t="s">
        <v>5514</v>
      </c>
    </row>
    <row r="2126" spans="1:5" x14ac:dyDescent="0.15">
      <c r="A2126" t="s">
        <v>5300</v>
      </c>
      <c r="B2126" s="15" t="s">
        <v>269</v>
      </c>
      <c r="C2126" s="15" t="s">
        <v>101</v>
      </c>
      <c r="D2126" s="15" t="str">
        <f t="shared" si="33"/>
        <v>39163</v>
      </c>
      <c r="E2126" t="s">
        <v>5518</v>
      </c>
    </row>
    <row r="2127" spans="1:5" x14ac:dyDescent="0.15">
      <c r="A2127" t="s">
        <v>5300</v>
      </c>
      <c r="B2127" s="15" t="s">
        <v>269</v>
      </c>
      <c r="C2127" s="15" t="s">
        <v>102</v>
      </c>
      <c r="D2127" s="15" t="str">
        <f t="shared" si="33"/>
        <v>39165</v>
      </c>
      <c r="E2127" t="s">
        <v>1882</v>
      </c>
    </row>
    <row r="2128" spans="1:5" x14ac:dyDescent="0.15">
      <c r="A2128" t="s">
        <v>5300</v>
      </c>
      <c r="B2128" s="15" t="s">
        <v>269</v>
      </c>
      <c r="C2128" s="15" t="s">
        <v>103</v>
      </c>
      <c r="D2128" s="15" t="str">
        <f t="shared" si="33"/>
        <v>39167</v>
      </c>
      <c r="E2128" t="s">
        <v>680</v>
      </c>
    </row>
    <row r="2129" spans="1:5" x14ac:dyDescent="0.15">
      <c r="A2129" t="s">
        <v>5300</v>
      </c>
      <c r="B2129" s="15" t="s">
        <v>269</v>
      </c>
      <c r="C2129" s="15" t="s">
        <v>139</v>
      </c>
      <c r="D2129" s="15" t="str">
        <f t="shared" si="33"/>
        <v>39169</v>
      </c>
      <c r="E2129" t="s">
        <v>1885</v>
      </c>
    </row>
    <row r="2130" spans="1:5" x14ac:dyDescent="0.15">
      <c r="A2130" t="s">
        <v>5300</v>
      </c>
      <c r="B2130" s="15" t="s">
        <v>269</v>
      </c>
      <c r="C2130" s="15" t="s">
        <v>140</v>
      </c>
      <c r="D2130" s="15" t="str">
        <f t="shared" si="33"/>
        <v>39171</v>
      </c>
      <c r="E2130" t="s">
        <v>5296</v>
      </c>
    </row>
    <row r="2131" spans="1:5" x14ac:dyDescent="0.15">
      <c r="A2131" t="s">
        <v>5300</v>
      </c>
      <c r="B2131" s="15" t="s">
        <v>269</v>
      </c>
      <c r="C2131" s="15" t="s">
        <v>141</v>
      </c>
      <c r="D2131" s="15" t="str">
        <f t="shared" si="33"/>
        <v>39173</v>
      </c>
      <c r="E2131" t="s">
        <v>5529</v>
      </c>
    </row>
    <row r="2132" spans="1:5" x14ac:dyDescent="0.15">
      <c r="A2132" t="s">
        <v>5300</v>
      </c>
      <c r="B2132" s="15" t="s">
        <v>269</v>
      </c>
      <c r="C2132" s="15" t="s">
        <v>142</v>
      </c>
      <c r="D2132" s="15" t="str">
        <f t="shared" si="33"/>
        <v>39175</v>
      </c>
      <c r="E2132" t="s">
        <v>5531</v>
      </c>
    </row>
    <row r="2133" spans="1:5" x14ac:dyDescent="0.15">
      <c r="A2133" t="s">
        <v>5533</v>
      </c>
      <c r="B2133" s="15" t="s">
        <v>281</v>
      </c>
      <c r="C2133" s="15" t="s">
        <v>6</v>
      </c>
      <c r="D2133" s="15" t="str">
        <f t="shared" si="33"/>
        <v>40001</v>
      </c>
      <c r="E2133" t="s">
        <v>2513</v>
      </c>
    </row>
    <row r="2134" spans="1:5" x14ac:dyDescent="0.15">
      <c r="A2134" t="s">
        <v>5533</v>
      </c>
      <c r="B2134" s="15" t="s">
        <v>281</v>
      </c>
      <c r="C2134" s="15" t="s">
        <v>7</v>
      </c>
      <c r="D2134" s="15" t="str">
        <f t="shared" si="33"/>
        <v>40003</v>
      </c>
      <c r="E2134" t="s">
        <v>5535</v>
      </c>
    </row>
    <row r="2135" spans="1:5" x14ac:dyDescent="0.15">
      <c r="A2135" t="s">
        <v>5533</v>
      </c>
      <c r="B2135" s="15" t="s">
        <v>281</v>
      </c>
      <c r="C2135" s="15" t="s">
        <v>8</v>
      </c>
      <c r="D2135" s="15" t="str">
        <f t="shared" si="33"/>
        <v>40005</v>
      </c>
      <c r="E2135" t="s">
        <v>5537</v>
      </c>
    </row>
    <row r="2136" spans="1:5" x14ac:dyDescent="0.15">
      <c r="A2136" t="s">
        <v>5533</v>
      </c>
      <c r="B2136" s="15" t="s">
        <v>281</v>
      </c>
      <c r="C2136" s="15" t="s">
        <v>9</v>
      </c>
      <c r="D2136" s="15" t="str">
        <f t="shared" si="33"/>
        <v>40007</v>
      </c>
      <c r="E2136" t="s">
        <v>5539</v>
      </c>
    </row>
    <row r="2137" spans="1:5" x14ac:dyDescent="0.15">
      <c r="A2137" t="s">
        <v>5533</v>
      </c>
      <c r="B2137" s="15" t="s">
        <v>281</v>
      </c>
      <c r="C2137" s="15" t="s">
        <v>10</v>
      </c>
      <c r="D2137" s="15" t="str">
        <f t="shared" si="33"/>
        <v>40009</v>
      </c>
      <c r="E2137" t="s">
        <v>5541</v>
      </c>
    </row>
    <row r="2138" spans="1:5" x14ac:dyDescent="0.15">
      <c r="A2138" t="s">
        <v>5533</v>
      </c>
      <c r="B2138" s="15" t="s">
        <v>281</v>
      </c>
      <c r="C2138" s="15" t="s">
        <v>11</v>
      </c>
      <c r="D2138" s="15" t="str">
        <f t="shared" si="33"/>
        <v>40011</v>
      </c>
      <c r="E2138" t="s">
        <v>1941</v>
      </c>
    </row>
    <row r="2139" spans="1:5" x14ac:dyDescent="0.15">
      <c r="A2139" t="s">
        <v>5533</v>
      </c>
      <c r="B2139" s="15" t="s">
        <v>281</v>
      </c>
      <c r="C2139" s="15" t="s">
        <v>12</v>
      </c>
      <c r="D2139" s="15" t="str">
        <f t="shared" si="33"/>
        <v>40013</v>
      </c>
      <c r="E2139" t="s">
        <v>1597</v>
      </c>
    </row>
    <row r="2140" spans="1:5" x14ac:dyDescent="0.15">
      <c r="A2140" t="s">
        <v>5533</v>
      </c>
      <c r="B2140" s="15" t="s">
        <v>281</v>
      </c>
      <c r="C2140" s="15" t="s">
        <v>13</v>
      </c>
      <c r="D2140" s="15" t="str">
        <f t="shared" si="33"/>
        <v>40015</v>
      </c>
      <c r="E2140" t="s">
        <v>5551</v>
      </c>
    </row>
    <row r="2141" spans="1:5" x14ac:dyDescent="0.15">
      <c r="A2141" t="s">
        <v>5533</v>
      </c>
      <c r="B2141" s="15" t="s">
        <v>281</v>
      </c>
      <c r="C2141" s="15" t="s">
        <v>14</v>
      </c>
      <c r="D2141" s="15" t="str">
        <f t="shared" si="33"/>
        <v>40017</v>
      </c>
      <c r="E2141" t="s">
        <v>5553</v>
      </c>
    </row>
    <row r="2142" spans="1:5" x14ac:dyDescent="0.15">
      <c r="A2142" t="s">
        <v>5533</v>
      </c>
      <c r="B2142" s="15" t="s">
        <v>281</v>
      </c>
      <c r="C2142" s="15" t="s">
        <v>15</v>
      </c>
      <c r="D2142" s="15" t="str">
        <f t="shared" si="33"/>
        <v>40019</v>
      </c>
      <c r="E2142" t="s">
        <v>2993</v>
      </c>
    </row>
    <row r="2143" spans="1:5" x14ac:dyDescent="0.15">
      <c r="A2143" t="s">
        <v>5533</v>
      </c>
      <c r="B2143" s="15" t="s">
        <v>281</v>
      </c>
      <c r="C2143" s="15" t="s">
        <v>16</v>
      </c>
      <c r="D2143" s="15" t="str">
        <f t="shared" si="33"/>
        <v>40021</v>
      </c>
      <c r="E2143" t="s">
        <v>523</v>
      </c>
    </row>
    <row r="2144" spans="1:5" x14ac:dyDescent="0.15">
      <c r="A2144" t="s">
        <v>5533</v>
      </c>
      <c r="B2144" s="15" t="s">
        <v>281</v>
      </c>
      <c r="C2144" s="15" t="s">
        <v>17</v>
      </c>
      <c r="D2144" s="15" t="str">
        <f t="shared" si="33"/>
        <v>40023</v>
      </c>
      <c r="E2144" t="s">
        <v>527</v>
      </c>
    </row>
    <row r="2145" spans="1:5" x14ac:dyDescent="0.15">
      <c r="A2145" t="s">
        <v>5533</v>
      </c>
      <c r="B2145" s="15" t="s">
        <v>281</v>
      </c>
      <c r="C2145" s="15" t="s">
        <v>18</v>
      </c>
      <c r="D2145" s="15" t="str">
        <f t="shared" si="33"/>
        <v>40025</v>
      </c>
      <c r="E2145" t="s">
        <v>5568</v>
      </c>
    </row>
    <row r="2146" spans="1:5" x14ac:dyDescent="0.15">
      <c r="A2146" t="s">
        <v>5533</v>
      </c>
      <c r="B2146" s="15" t="s">
        <v>281</v>
      </c>
      <c r="C2146" s="15" t="s">
        <v>19</v>
      </c>
      <c r="D2146" s="15" t="str">
        <f t="shared" si="33"/>
        <v>40027</v>
      </c>
      <c r="E2146" t="s">
        <v>777</v>
      </c>
    </row>
    <row r="2147" spans="1:5" x14ac:dyDescent="0.15">
      <c r="A2147" t="s">
        <v>5533</v>
      </c>
      <c r="B2147" s="15" t="s">
        <v>281</v>
      </c>
      <c r="C2147" s="15" t="s">
        <v>20</v>
      </c>
      <c r="D2147" s="15" t="str">
        <f t="shared" si="33"/>
        <v>40029</v>
      </c>
      <c r="E2147" t="s">
        <v>5571</v>
      </c>
    </row>
    <row r="2148" spans="1:5" x14ac:dyDescent="0.15">
      <c r="A2148" t="s">
        <v>5533</v>
      </c>
      <c r="B2148" s="15" t="s">
        <v>281</v>
      </c>
      <c r="C2148" s="15" t="s">
        <v>21</v>
      </c>
      <c r="D2148" s="15" t="str">
        <f t="shared" si="33"/>
        <v>40031</v>
      </c>
      <c r="E2148" t="s">
        <v>2748</v>
      </c>
    </row>
    <row r="2149" spans="1:5" x14ac:dyDescent="0.15">
      <c r="A2149" t="s">
        <v>5533</v>
      </c>
      <c r="B2149" s="15" t="s">
        <v>281</v>
      </c>
      <c r="C2149" s="15" t="s">
        <v>22</v>
      </c>
      <c r="D2149" s="15" t="str">
        <f t="shared" si="33"/>
        <v>40033</v>
      </c>
      <c r="E2149" t="s">
        <v>5576</v>
      </c>
    </row>
    <row r="2150" spans="1:5" x14ac:dyDescent="0.15">
      <c r="A2150" t="s">
        <v>5533</v>
      </c>
      <c r="B2150" s="15" t="s">
        <v>281</v>
      </c>
      <c r="C2150" s="15" t="s">
        <v>23</v>
      </c>
      <c r="D2150" s="15" t="str">
        <f t="shared" si="33"/>
        <v>40035</v>
      </c>
      <c r="E2150" t="s">
        <v>5578</v>
      </c>
    </row>
    <row r="2151" spans="1:5" x14ac:dyDescent="0.15">
      <c r="A2151" t="s">
        <v>5533</v>
      </c>
      <c r="B2151" s="15" t="s">
        <v>281</v>
      </c>
      <c r="C2151" s="15" t="s">
        <v>24</v>
      </c>
      <c r="D2151" s="15" t="str">
        <f t="shared" si="33"/>
        <v>40037</v>
      </c>
      <c r="E2151" t="s">
        <v>5580</v>
      </c>
    </row>
    <row r="2152" spans="1:5" x14ac:dyDescent="0.15">
      <c r="A2152" t="s">
        <v>5533</v>
      </c>
      <c r="B2152" s="15" t="s">
        <v>281</v>
      </c>
      <c r="C2152" s="15" t="s">
        <v>25</v>
      </c>
      <c r="D2152" s="15" t="str">
        <f t="shared" si="33"/>
        <v>40039</v>
      </c>
      <c r="E2152" t="s">
        <v>1174</v>
      </c>
    </row>
    <row r="2153" spans="1:5" x14ac:dyDescent="0.15">
      <c r="A2153" t="s">
        <v>5533</v>
      </c>
      <c r="B2153" s="15" t="s">
        <v>281</v>
      </c>
      <c r="C2153" s="15" t="s">
        <v>26</v>
      </c>
      <c r="D2153" s="15" t="str">
        <f t="shared" si="33"/>
        <v>40041</v>
      </c>
      <c r="E2153" t="s">
        <v>2342</v>
      </c>
    </row>
    <row r="2154" spans="1:5" x14ac:dyDescent="0.15">
      <c r="A2154" t="s">
        <v>5533</v>
      </c>
      <c r="B2154" s="15" t="s">
        <v>281</v>
      </c>
      <c r="C2154" s="15" t="s">
        <v>27</v>
      </c>
      <c r="D2154" s="15" t="str">
        <f t="shared" si="33"/>
        <v>40043</v>
      </c>
      <c r="E2154" t="s">
        <v>5588</v>
      </c>
    </row>
    <row r="2155" spans="1:5" x14ac:dyDescent="0.15">
      <c r="A2155" t="s">
        <v>5533</v>
      </c>
      <c r="B2155" s="15" t="s">
        <v>281</v>
      </c>
      <c r="C2155" s="15" t="s">
        <v>28</v>
      </c>
      <c r="D2155" s="15" t="str">
        <f t="shared" si="33"/>
        <v>40045</v>
      </c>
      <c r="E2155" t="s">
        <v>2769</v>
      </c>
    </row>
    <row r="2156" spans="1:5" x14ac:dyDescent="0.15">
      <c r="A2156" t="s">
        <v>5533</v>
      </c>
      <c r="B2156" s="15" t="s">
        <v>281</v>
      </c>
      <c r="C2156" s="15" t="s">
        <v>29</v>
      </c>
      <c r="D2156" s="15" t="str">
        <f t="shared" si="33"/>
        <v>40047</v>
      </c>
      <c r="E2156" t="s">
        <v>1201</v>
      </c>
    </row>
    <row r="2157" spans="1:5" x14ac:dyDescent="0.15">
      <c r="A2157" t="s">
        <v>5533</v>
      </c>
      <c r="B2157" s="15" t="s">
        <v>281</v>
      </c>
      <c r="C2157" s="15" t="s">
        <v>30</v>
      </c>
      <c r="D2157" s="15" t="str">
        <f t="shared" si="33"/>
        <v>40049</v>
      </c>
      <c r="E2157" t="s">
        <v>5594</v>
      </c>
    </row>
    <row r="2158" spans="1:5" x14ac:dyDescent="0.15">
      <c r="A2158" t="s">
        <v>5533</v>
      </c>
      <c r="B2158" s="15" t="s">
        <v>281</v>
      </c>
      <c r="C2158" s="15" t="s">
        <v>31</v>
      </c>
      <c r="D2158" s="15" t="str">
        <f t="shared" si="33"/>
        <v>40051</v>
      </c>
      <c r="E2158" t="s">
        <v>1713</v>
      </c>
    </row>
    <row r="2159" spans="1:5" x14ac:dyDescent="0.15">
      <c r="A2159" t="s">
        <v>5533</v>
      </c>
      <c r="B2159" s="15" t="s">
        <v>281</v>
      </c>
      <c r="C2159" s="15" t="s">
        <v>32</v>
      </c>
      <c r="D2159" s="15" t="str">
        <f t="shared" si="33"/>
        <v>40053</v>
      </c>
      <c r="E2159" t="s">
        <v>825</v>
      </c>
    </row>
    <row r="2160" spans="1:5" x14ac:dyDescent="0.15">
      <c r="A2160" t="s">
        <v>5533</v>
      </c>
      <c r="B2160" s="15" t="s">
        <v>281</v>
      </c>
      <c r="C2160" s="15" t="s">
        <v>33</v>
      </c>
      <c r="D2160" s="15" t="str">
        <f t="shared" si="33"/>
        <v>40055</v>
      </c>
      <c r="E2160" t="s">
        <v>5598</v>
      </c>
    </row>
    <row r="2161" spans="1:5" x14ac:dyDescent="0.15">
      <c r="A2161" t="s">
        <v>5533</v>
      </c>
      <c r="B2161" s="15" t="s">
        <v>281</v>
      </c>
      <c r="C2161" s="15" t="s">
        <v>34</v>
      </c>
      <c r="D2161" s="15" t="str">
        <f t="shared" si="33"/>
        <v>40057</v>
      </c>
      <c r="E2161" t="s">
        <v>5600</v>
      </c>
    </row>
    <row r="2162" spans="1:5" x14ac:dyDescent="0.15">
      <c r="A2162" t="s">
        <v>5533</v>
      </c>
      <c r="B2162" s="15" t="s">
        <v>281</v>
      </c>
      <c r="C2162" s="15" t="s">
        <v>35</v>
      </c>
      <c r="D2162" s="15" t="str">
        <f t="shared" si="33"/>
        <v>40059</v>
      </c>
      <c r="E2162" t="s">
        <v>2802</v>
      </c>
    </row>
    <row r="2163" spans="1:5" x14ac:dyDescent="0.15">
      <c r="A2163" t="s">
        <v>5533</v>
      </c>
      <c r="B2163" s="15" t="s">
        <v>281</v>
      </c>
      <c r="C2163" s="15" t="s">
        <v>36</v>
      </c>
      <c r="D2163" s="15" t="str">
        <f t="shared" si="33"/>
        <v>40061</v>
      </c>
      <c r="E2163" t="s">
        <v>2806</v>
      </c>
    </row>
    <row r="2164" spans="1:5" x14ac:dyDescent="0.15">
      <c r="A2164" t="s">
        <v>5533</v>
      </c>
      <c r="B2164" s="15" t="s">
        <v>281</v>
      </c>
      <c r="C2164" s="15" t="s">
        <v>37</v>
      </c>
      <c r="D2164" s="15" t="str">
        <f t="shared" si="33"/>
        <v>40063</v>
      </c>
      <c r="E2164" t="s">
        <v>5604</v>
      </c>
    </row>
    <row r="2165" spans="1:5" x14ac:dyDescent="0.15">
      <c r="A2165" t="s">
        <v>5533</v>
      </c>
      <c r="B2165" s="15" t="s">
        <v>281</v>
      </c>
      <c r="C2165" s="15" t="s">
        <v>38</v>
      </c>
      <c r="D2165" s="15" t="str">
        <f t="shared" si="33"/>
        <v>40065</v>
      </c>
      <c r="E2165" t="s">
        <v>602</v>
      </c>
    </row>
    <row r="2166" spans="1:5" x14ac:dyDescent="0.15">
      <c r="A2166" t="s">
        <v>5533</v>
      </c>
      <c r="B2166" s="15" t="s">
        <v>281</v>
      </c>
      <c r="C2166" s="15" t="s">
        <v>39</v>
      </c>
      <c r="D2166" s="15" t="str">
        <f t="shared" si="33"/>
        <v>40067</v>
      </c>
      <c r="E2166" t="s">
        <v>608</v>
      </c>
    </row>
    <row r="2167" spans="1:5" x14ac:dyDescent="0.15">
      <c r="A2167" t="s">
        <v>5533</v>
      </c>
      <c r="B2167" s="15" t="s">
        <v>281</v>
      </c>
      <c r="C2167" s="15" t="s">
        <v>40</v>
      </c>
      <c r="D2167" s="15" t="str">
        <f t="shared" si="33"/>
        <v>40069</v>
      </c>
      <c r="E2167" t="s">
        <v>5088</v>
      </c>
    </row>
    <row r="2168" spans="1:5" x14ac:dyDescent="0.15">
      <c r="A2168" t="s">
        <v>5533</v>
      </c>
      <c r="B2168" s="15" t="s">
        <v>281</v>
      </c>
      <c r="C2168" s="15" t="s">
        <v>41</v>
      </c>
      <c r="D2168" s="15" t="str">
        <f t="shared" si="33"/>
        <v>40071</v>
      </c>
      <c r="E2168" t="s">
        <v>5611</v>
      </c>
    </row>
    <row r="2169" spans="1:5" x14ac:dyDescent="0.15">
      <c r="A2169" t="s">
        <v>5533</v>
      </c>
      <c r="B2169" s="15" t="s">
        <v>281</v>
      </c>
      <c r="C2169" s="15" t="s">
        <v>42</v>
      </c>
      <c r="D2169" s="15" t="str">
        <f t="shared" si="33"/>
        <v>40073</v>
      </c>
      <c r="E2169" t="s">
        <v>5615</v>
      </c>
    </row>
    <row r="2170" spans="1:5" x14ac:dyDescent="0.15">
      <c r="A2170" t="s">
        <v>5533</v>
      </c>
      <c r="B2170" s="15" t="s">
        <v>281</v>
      </c>
      <c r="C2170" s="15" t="s">
        <v>43</v>
      </c>
      <c r="D2170" s="15" t="str">
        <f t="shared" si="33"/>
        <v>40075</v>
      </c>
      <c r="E2170" t="s">
        <v>1217</v>
      </c>
    </row>
    <row r="2171" spans="1:5" x14ac:dyDescent="0.15">
      <c r="A2171" t="s">
        <v>5533</v>
      </c>
      <c r="B2171" s="15" t="s">
        <v>281</v>
      </c>
      <c r="C2171" s="15" t="s">
        <v>44</v>
      </c>
      <c r="D2171" s="15" t="str">
        <f t="shared" si="33"/>
        <v>40077</v>
      </c>
      <c r="E2171" t="s">
        <v>5618</v>
      </c>
    </row>
    <row r="2172" spans="1:5" x14ac:dyDescent="0.15">
      <c r="A2172" t="s">
        <v>5533</v>
      </c>
      <c r="B2172" s="15" t="s">
        <v>281</v>
      </c>
      <c r="C2172" s="15" t="s">
        <v>45</v>
      </c>
      <c r="D2172" s="15" t="str">
        <f t="shared" si="33"/>
        <v>40079</v>
      </c>
      <c r="E2172" t="s">
        <v>5620</v>
      </c>
    </row>
    <row r="2173" spans="1:5" x14ac:dyDescent="0.15">
      <c r="A2173" t="s">
        <v>5533</v>
      </c>
      <c r="B2173" s="15" t="s">
        <v>281</v>
      </c>
      <c r="C2173" s="15" t="s">
        <v>46</v>
      </c>
      <c r="D2173" s="15" t="str">
        <f t="shared" si="33"/>
        <v>40081</v>
      </c>
      <c r="E2173" t="s">
        <v>854</v>
      </c>
    </row>
    <row r="2174" spans="1:5" x14ac:dyDescent="0.15">
      <c r="A2174" t="s">
        <v>5533</v>
      </c>
      <c r="B2174" s="15" t="s">
        <v>281</v>
      </c>
      <c r="C2174" s="15" t="s">
        <v>47</v>
      </c>
      <c r="D2174" s="15" t="str">
        <f t="shared" si="33"/>
        <v>40083</v>
      </c>
      <c r="E2174" t="s">
        <v>860</v>
      </c>
    </row>
    <row r="2175" spans="1:5" x14ac:dyDescent="0.15">
      <c r="A2175" t="s">
        <v>5533</v>
      </c>
      <c r="B2175" s="15" t="s">
        <v>281</v>
      </c>
      <c r="C2175" s="15" t="s">
        <v>48</v>
      </c>
      <c r="D2175" s="15" t="str">
        <f t="shared" si="33"/>
        <v>40085</v>
      </c>
      <c r="E2175" t="s">
        <v>5624</v>
      </c>
    </row>
    <row r="2176" spans="1:5" x14ac:dyDescent="0.15">
      <c r="A2176" t="s">
        <v>5533</v>
      </c>
      <c r="B2176" s="15" t="s">
        <v>281</v>
      </c>
      <c r="C2176" s="15" t="s">
        <v>49</v>
      </c>
      <c r="D2176" s="15" t="str">
        <f t="shared" si="33"/>
        <v>40087</v>
      </c>
      <c r="E2176" t="s">
        <v>5626</v>
      </c>
    </row>
    <row r="2177" spans="1:5" x14ac:dyDescent="0.15">
      <c r="A2177" t="s">
        <v>5533</v>
      </c>
      <c r="B2177" s="15" t="s">
        <v>281</v>
      </c>
      <c r="C2177" s="15" t="s">
        <v>50</v>
      </c>
      <c r="D2177" s="15" t="str">
        <f t="shared" si="33"/>
        <v>40089</v>
      </c>
      <c r="E2177" t="s">
        <v>5628</v>
      </c>
    </row>
    <row r="2178" spans="1:5" x14ac:dyDescent="0.15">
      <c r="A2178" t="s">
        <v>5533</v>
      </c>
      <c r="B2178" s="15" t="s">
        <v>281</v>
      </c>
      <c r="C2178" s="15" t="s">
        <v>51</v>
      </c>
      <c r="D2178" s="15" t="str">
        <f t="shared" si="33"/>
        <v>40091</v>
      </c>
      <c r="E2178" t="s">
        <v>1774</v>
      </c>
    </row>
    <row r="2179" spans="1:5" x14ac:dyDescent="0.15">
      <c r="A2179" t="s">
        <v>5533</v>
      </c>
      <c r="B2179" s="15" t="s">
        <v>281</v>
      </c>
      <c r="C2179" s="15" t="s">
        <v>52</v>
      </c>
      <c r="D2179" s="15" t="str">
        <f t="shared" ref="D2179:D2242" si="34">B2179&amp;C2179</f>
        <v>40093</v>
      </c>
      <c r="E2179" t="s">
        <v>5631</v>
      </c>
    </row>
    <row r="2180" spans="1:5" x14ac:dyDescent="0.15">
      <c r="A2180" t="s">
        <v>5533</v>
      </c>
      <c r="B2180" s="15" t="s">
        <v>281</v>
      </c>
      <c r="C2180" s="15" t="s">
        <v>53</v>
      </c>
      <c r="D2180" s="15" t="str">
        <f t="shared" si="34"/>
        <v>40095</v>
      </c>
      <c r="E2180" t="s">
        <v>636</v>
      </c>
    </row>
    <row r="2181" spans="1:5" x14ac:dyDescent="0.15">
      <c r="A2181" t="s">
        <v>5533</v>
      </c>
      <c r="B2181" s="15" t="s">
        <v>281</v>
      </c>
      <c r="C2181" s="15" t="s">
        <v>54</v>
      </c>
      <c r="D2181" s="15" t="str">
        <f t="shared" si="34"/>
        <v>40097</v>
      </c>
      <c r="E2181" t="s">
        <v>5634</v>
      </c>
    </row>
    <row r="2182" spans="1:5" x14ac:dyDescent="0.15">
      <c r="A2182" t="s">
        <v>5533</v>
      </c>
      <c r="B2182" s="15" t="s">
        <v>281</v>
      </c>
      <c r="C2182" s="15" t="s">
        <v>55</v>
      </c>
      <c r="D2182" s="15" t="str">
        <f t="shared" si="34"/>
        <v>40099</v>
      </c>
      <c r="E2182" t="s">
        <v>1789</v>
      </c>
    </row>
    <row r="2183" spans="1:5" x14ac:dyDescent="0.15">
      <c r="A2183" t="s">
        <v>5533</v>
      </c>
      <c r="B2183" s="15" t="s">
        <v>281</v>
      </c>
      <c r="C2183" s="15" t="s">
        <v>56</v>
      </c>
      <c r="D2183" s="15" t="str">
        <f t="shared" si="34"/>
        <v>40101</v>
      </c>
      <c r="E2183" t="s">
        <v>5637</v>
      </c>
    </row>
    <row r="2184" spans="1:5" x14ac:dyDescent="0.15">
      <c r="A2184" t="s">
        <v>5533</v>
      </c>
      <c r="B2184" s="15" t="s">
        <v>281</v>
      </c>
      <c r="C2184" s="15" t="s">
        <v>57</v>
      </c>
      <c r="D2184" s="15" t="str">
        <f t="shared" si="34"/>
        <v>40103</v>
      </c>
      <c r="E2184" t="s">
        <v>2442</v>
      </c>
    </row>
    <row r="2185" spans="1:5" x14ac:dyDescent="0.15">
      <c r="A2185" t="s">
        <v>5533</v>
      </c>
      <c r="B2185" s="15" t="s">
        <v>281</v>
      </c>
      <c r="C2185" s="15" t="s">
        <v>58</v>
      </c>
      <c r="D2185" s="15" t="str">
        <f t="shared" si="34"/>
        <v>40105</v>
      </c>
      <c r="E2185" t="s">
        <v>5642</v>
      </c>
    </row>
    <row r="2186" spans="1:5" x14ac:dyDescent="0.15">
      <c r="A2186" t="s">
        <v>5533</v>
      </c>
      <c r="B2186" s="15" t="s">
        <v>281</v>
      </c>
      <c r="C2186" s="15" t="s">
        <v>59</v>
      </c>
      <c r="D2186" s="15" t="str">
        <f t="shared" si="34"/>
        <v>40107</v>
      </c>
      <c r="E2186" t="s">
        <v>5644</v>
      </c>
    </row>
    <row r="2187" spans="1:5" x14ac:dyDescent="0.15">
      <c r="A2187" t="s">
        <v>5533</v>
      </c>
      <c r="B2187" s="15" t="s">
        <v>281</v>
      </c>
      <c r="C2187" s="15" t="s">
        <v>60</v>
      </c>
      <c r="D2187" s="15" t="str">
        <f t="shared" si="34"/>
        <v>40109</v>
      </c>
      <c r="E2187" t="s">
        <v>5646</v>
      </c>
    </row>
    <row r="2188" spans="1:5" x14ac:dyDescent="0.15">
      <c r="A2188" t="s">
        <v>5533</v>
      </c>
      <c r="B2188" s="15" t="s">
        <v>281</v>
      </c>
      <c r="C2188" s="15" t="s">
        <v>61</v>
      </c>
      <c r="D2188" s="15" t="str">
        <f t="shared" si="34"/>
        <v>40111</v>
      </c>
      <c r="E2188" t="s">
        <v>5648</v>
      </c>
    </row>
    <row r="2189" spans="1:5" x14ac:dyDescent="0.15">
      <c r="A2189" t="s">
        <v>5533</v>
      </c>
      <c r="B2189" s="15" t="s">
        <v>281</v>
      </c>
      <c r="C2189" s="15" t="s">
        <v>62</v>
      </c>
      <c r="D2189" s="15" t="str">
        <f t="shared" si="34"/>
        <v>40113</v>
      </c>
      <c r="E2189" t="s">
        <v>2863</v>
      </c>
    </row>
    <row r="2190" spans="1:5" x14ac:dyDescent="0.15">
      <c r="A2190" t="s">
        <v>5533</v>
      </c>
      <c r="B2190" s="15" t="s">
        <v>281</v>
      </c>
      <c r="C2190" s="15" t="s">
        <v>63</v>
      </c>
      <c r="D2190" s="15" t="str">
        <f t="shared" si="34"/>
        <v>40115</v>
      </c>
      <c r="E2190" t="s">
        <v>2867</v>
      </c>
    </row>
    <row r="2191" spans="1:5" x14ac:dyDescent="0.15">
      <c r="A2191" t="s">
        <v>5533</v>
      </c>
      <c r="B2191" s="15" t="s">
        <v>281</v>
      </c>
      <c r="C2191" s="15" t="s">
        <v>64</v>
      </c>
      <c r="D2191" s="15" t="str">
        <f t="shared" si="34"/>
        <v>40117</v>
      </c>
      <c r="E2191" t="s">
        <v>2871</v>
      </c>
    </row>
    <row r="2192" spans="1:5" x14ac:dyDescent="0.15">
      <c r="A2192" t="s">
        <v>5533</v>
      </c>
      <c r="B2192" s="15" t="s">
        <v>281</v>
      </c>
      <c r="C2192" s="15" t="s">
        <v>65</v>
      </c>
      <c r="D2192" s="15" t="str">
        <f t="shared" si="34"/>
        <v>40119</v>
      </c>
      <c r="E2192" t="s">
        <v>5655</v>
      </c>
    </row>
    <row r="2193" spans="1:5" x14ac:dyDescent="0.15">
      <c r="A2193" t="s">
        <v>5533</v>
      </c>
      <c r="B2193" s="15" t="s">
        <v>281</v>
      </c>
      <c r="C2193" s="15" t="s">
        <v>66</v>
      </c>
      <c r="D2193" s="15" t="str">
        <f t="shared" si="34"/>
        <v>40121</v>
      </c>
      <c r="E2193" t="s">
        <v>5659</v>
      </c>
    </row>
    <row r="2194" spans="1:5" x14ac:dyDescent="0.15">
      <c r="A2194" t="s">
        <v>5533</v>
      </c>
      <c r="B2194" s="15" t="s">
        <v>281</v>
      </c>
      <c r="C2194" s="15" t="s">
        <v>67</v>
      </c>
      <c r="D2194" s="15" t="str">
        <f t="shared" si="34"/>
        <v>40123</v>
      </c>
      <c r="E2194" t="s">
        <v>4036</v>
      </c>
    </row>
    <row r="2195" spans="1:5" x14ac:dyDescent="0.15">
      <c r="A2195" t="s">
        <v>5533</v>
      </c>
      <c r="B2195" s="15" t="s">
        <v>281</v>
      </c>
      <c r="C2195" s="15" t="s">
        <v>68</v>
      </c>
      <c r="D2195" s="15" t="str">
        <f t="shared" si="34"/>
        <v>40125</v>
      </c>
      <c r="E2195" t="s">
        <v>2874</v>
      </c>
    </row>
    <row r="2196" spans="1:5" x14ac:dyDescent="0.15">
      <c r="A2196" t="s">
        <v>5533</v>
      </c>
      <c r="B2196" s="15" t="s">
        <v>281</v>
      </c>
      <c r="C2196" s="15" t="s">
        <v>69</v>
      </c>
      <c r="D2196" s="15" t="str">
        <f t="shared" si="34"/>
        <v>40127</v>
      </c>
      <c r="E2196" t="s">
        <v>5669</v>
      </c>
    </row>
    <row r="2197" spans="1:5" x14ac:dyDescent="0.15">
      <c r="A2197" t="s">
        <v>5533</v>
      </c>
      <c r="B2197" s="15" t="s">
        <v>281</v>
      </c>
      <c r="C2197" s="15" t="s">
        <v>71</v>
      </c>
      <c r="D2197" s="15" t="str">
        <f t="shared" si="34"/>
        <v>40129</v>
      </c>
      <c r="E2197" t="s">
        <v>5671</v>
      </c>
    </row>
    <row r="2198" spans="1:5" x14ac:dyDescent="0.15">
      <c r="A2198" t="s">
        <v>5533</v>
      </c>
      <c r="B2198" s="15" t="s">
        <v>281</v>
      </c>
      <c r="C2198" s="15" t="s">
        <v>72</v>
      </c>
      <c r="D2198" s="15" t="str">
        <f t="shared" si="34"/>
        <v>40131</v>
      </c>
      <c r="E2198" t="s">
        <v>5673</v>
      </c>
    </row>
    <row r="2199" spans="1:5" x14ac:dyDescent="0.15">
      <c r="A2199" t="s">
        <v>5533</v>
      </c>
      <c r="B2199" s="15" t="s">
        <v>281</v>
      </c>
      <c r="C2199" s="15" t="s">
        <v>73</v>
      </c>
      <c r="D2199" s="15" t="str">
        <f t="shared" si="34"/>
        <v>40133</v>
      </c>
      <c r="E2199" t="s">
        <v>1537</v>
      </c>
    </row>
    <row r="2200" spans="1:5" x14ac:dyDescent="0.15">
      <c r="A2200" t="s">
        <v>5533</v>
      </c>
      <c r="B2200" s="15" t="s">
        <v>281</v>
      </c>
      <c r="C2200" s="15" t="s">
        <v>114</v>
      </c>
      <c r="D2200" s="15" t="str">
        <f t="shared" si="34"/>
        <v>40135</v>
      </c>
      <c r="E2200" t="s">
        <v>5676</v>
      </c>
    </row>
    <row r="2201" spans="1:5" x14ac:dyDescent="0.15">
      <c r="A2201" t="s">
        <v>5533</v>
      </c>
      <c r="B2201" s="15" t="s">
        <v>281</v>
      </c>
      <c r="C2201" s="15" t="s">
        <v>115</v>
      </c>
      <c r="D2201" s="15" t="str">
        <f t="shared" si="34"/>
        <v>40137</v>
      </c>
      <c r="E2201" t="s">
        <v>1833</v>
      </c>
    </row>
    <row r="2202" spans="1:5" x14ac:dyDescent="0.15">
      <c r="A2202" t="s">
        <v>5533</v>
      </c>
      <c r="B2202" s="15" t="s">
        <v>281</v>
      </c>
      <c r="C2202" s="15" t="s">
        <v>116</v>
      </c>
      <c r="D2202" s="15" t="str">
        <f t="shared" si="34"/>
        <v>40139</v>
      </c>
      <c r="E2202" t="s">
        <v>4269</v>
      </c>
    </row>
    <row r="2203" spans="1:5" x14ac:dyDescent="0.15">
      <c r="A2203" t="s">
        <v>5533</v>
      </c>
      <c r="B2203" s="15" t="s">
        <v>281</v>
      </c>
      <c r="C2203" s="15" t="s">
        <v>117</v>
      </c>
      <c r="D2203" s="15" t="str">
        <f t="shared" si="34"/>
        <v>40141</v>
      </c>
      <c r="E2203" t="s">
        <v>5684</v>
      </c>
    </row>
    <row r="2204" spans="1:5" x14ac:dyDescent="0.15">
      <c r="A2204" t="s">
        <v>5533</v>
      </c>
      <c r="B2204" s="15" t="s">
        <v>281</v>
      </c>
      <c r="C2204" s="15" t="s">
        <v>118</v>
      </c>
      <c r="D2204" s="15" t="str">
        <f t="shared" si="34"/>
        <v>40143</v>
      </c>
      <c r="E2204" t="s">
        <v>5686</v>
      </c>
    </row>
    <row r="2205" spans="1:5" x14ac:dyDescent="0.15">
      <c r="A2205" t="s">
        <v>5533</v>
      </c>
      <c r="B2205" s="15" t="s">
        <v>281</v>
      </c>
      <c r="C2205" s="15" t="s">
        <v>119</v>
      </c>
      <c r="D2205" s="15" t="str">
        <f t="shared" si="34"/>
        <v>40145</v>
      </c>
      <c r="E2205" t="s">
        <v>5688</v>
      </c>
    </row>
    <row r="2206" spans="1:5" x14ac:dyDescent="0.15">
      <c r="A2206" t="s">
        <v>5533</v>
      </c>
      <c r="B2206" s="15" t="s">
        <v>281</v>
      </c>
      <c r="C2206" s="15" t="s">
        <v>120</v>
      </c>
      <c r="D2206" s="15" t="str">
        <f t="shared" si="34"/>
        <v>40147</v>
      </c>
      <c r="E2206" t="s">
        <v>680</v>
      </c>
    </row>
    <row r="2207" spans="1:5" x14ac:dyDescent="0.15">
      <c r="A2207" t="s">
        <v>5533</v>
      </c>
      <c r="B2207" s="15" t="s">
        <v>281</v>
      </c>
      <c r="C2207" s="15" t="s">
        <v>121</v>
      </c>
      <c r="D2207" s="15" t="str">
        <f t="shared" si="34"/>
        <v>40149</v>
      </c>
      <c r="E2207" t="s">
        <v>5693</v>
      </c>
    </row>
    <row r="2208" spans="1:5" x14ac:dyDescent="0.15">
      <c r="A2208" t="s">
        <v>5533</v>
      </c>
      <c r="B2208" s="15" t="s">
        <v>281</v>
      </c>
      <c r="C2208" s="15" t="s">
        <v>138</v>
      </c>
      <c r="D2208" s="15" t="str">
        <f t="shared" si="34"/>
        <v>40151</v>
      </c>
      <c r="E2208" t="s">
        <v>5695</v>
      </c>
    </row>
    <row r="2209" spans="1:5" x14ac:dyDescent="0.15">
      <c r="A2209" t="s">
        <v>5533</v>
      </c>
      <c r="B2209" s="15" t="s">
        <v>281</v>
      </c>
      <c r="C2209" s="15" t="s">
        <v>96</v>
      </c>
      <c r="D2209" s="15" t="str">
        <f t="shared" si="34"/>
        <v>40153</v>
      </c>
      <c r="E2209" t="s">
        <v>5697</v>
      </c>
    </row>
    <row r="2210" spans="1:5" x14ac:dyDescent="0.15">
      <c r="A2210" t="s">
        <v>5701</v>
      </c>
      <c r="B2210" s="15" t="s">
        <v>282</v>
      </c>
      <c r="C2210" s="15" t="s">
        <v>6</v>
      </c>
      <c r="D2210" s="15" t="str">
        <f t="shared" si="34"/>
        <v>41001</v>
      </c>
      <c r="E2210" t="s">
        <v>1366</v>
      </c>
    </row>
    <row r="2211" spans="1:5" x14ac:dyDescent="0.15">
      <c r="A2211" t="s">
        <v>5701</v>
      </c>
      <c r="B2211" s="15" t="s">
        <v>282</v>
      </c>
      <c r="C2211" s="15" t="s">
        <v>7</v>
      </c>
      <c r="D2211" s="15" t="str">
        <f t="shared" si="34"/>
        <v>41003</v>
      </c>
      <c r="E2211" t="s">
        <v>754</v>
      </c>
    </row>
    <row r="2212" spans="1:5" x14ac:dyDescent="0.15">
      <c r="A2212" t="s">
        <v>5701</v>
      </c>
      <c r="B2212" s="15" t="s">
        <v>282</v>
      </c>
      <c r="C2212" s="15" t="s">
        <v>8</v>
      </c>
      <c r="D2212" s="15" t="str">
        <f t="shared" si="34"/>
        <v>41005</v>
      </c>
      <c r="E2212" t="s">
        <v>5708</v>
      </c>
    </row>
    <row r="2213" spans="1:5" x14ac:dyDescent="0.15">
      <c r="A2213" t="s">
        <v>5701</v>
      </c>
      <c r="B2213" s="15" t="s">
        <v>282</v>
      </c>
      <c r="C2213" s="15" t="s">
        <v>9</v>
      </c>
      <c r="D2213" s="15" t="str">
        <f t="shared" si="34"/>
        <v>41007</v>
      </c>
      <c r="E2213" t="s">
        <v>5712</v>
      </c>
    </row>
    <row r="2214" spans="1:5" x14ac:dyDescent="0.15">
      <c r="A2214" t="s">
        <v>5701</v>
      </c>
      <c r="B2214" s="15" t="s">
        <v>282</v>
      </c>
      <c r="C2214" s="15" t="s">
        <v>10</v>
      </c>
      <c r="D2214" s="15" t="str">
        <f t="shared" si="34"/>
        <v>41009</v>
      </c>
      <c r="E2214" t="s">
        <v>783</v>
      </c>
    </row>
    <row r="2215" spans="1:5" x14ac:dyDescent="0.15">
      <c r="A2215" t="s">
        <v>5701</v>
      </c>
      <c r="B2215" s="15" t="s">
        <v>282</v>
      </c>
      <c r="C2215" s="15" t="s">
        <v>11</v>
      </c>
      <c r="D2215" s="15" t="str">
        <f t="shared" si="34"/>
        <v>41011</v>
      </c>
      <c r="E2215" t="s">
        <v>4603</v>
      </c>
    </row>
    <row r="2216" spans="1:5" x14ac:dyDescent="0.15">
      <c r="A2216" t="s">
        <v>5701</v>
      </c>
      <c r="B2216" s="15" t="s">
        <v>282</v>
      </c>
      <c r="C2216" s="15" t="s">
        <v>12</v>
      </c>
      <c r="D2216" s="15" t="str">
        <f t="shared" si="34"/>
        <v>41013</v>
      </c>
      <c r="E2216" t="s">
        <v>5720</v>
      </c>
    </row>
    <row r="2217" spans="1:5" x14ac:dyDescent="0.15">
      <c r="A2217" t="s">
        <v>5701</v>
      </c>
      <c r="B2217" s="15" t="s">
        <v>282</v>
      </c>
      <c r="C2217" s="15" t="s">
        <v>13</v>
      </c>
      <c r="D2217" s="15" t="str">
        <f t="shared" si="34"/>
        <v>41015</v>
      </c>
      <c r="E2217" t="s">
        <v>4694</v>
      </c>
    </row>
    <row r="2218" spans="1:5" x14ac:dyDescent="0.15">
      <c r="A2218" t="s">
        <v>5701</v>
      </c>
      <c r="B2218" s="15" t="s">
        <v>282</v>
      </c>
      <c r="C2218" s="15" t="s">
        <v>14</v>
      </c>
      <c r="D2218" s="15" t="str">
        <f t="shared" si="34"/>
        <v>41017</v>
      </c>
      <c r="E2218" t="s">
        <v>5729</v>
      </c>
    </row>
    <row r="2219" spans="1:5" x14ac:dyDescent="0.15">
      <c r="A2219" t="s">
        <v>5701</v>
      </c>
      <c r="B2219" s="15" t="s">
        <v>282</v>
      </c>
      <c r="C2219" s="15" t="s">
        <v>15</v>
      </c>
      <c r="D2219" s="15" t="str">
        <f t="shared" si="34"/>
        <v>41019</v>
      </c>
      <c r="E2219" t="s">
        <v>1182</v>
      </c>
    </row>
    <row r="2220" spans="1:5" x14ac:dyDescent="0.15">
      <c r="A2220" t="s">
        <v>5701</v>
      </c>
      <c r="B2220" s="15" t="s">
        <v>282</v>
      </c>
      <c r="C2220" s="15" t="s">
        <v>16</v>
      </c>
      <c r="D2220" s="15" t="str">
        <f t="shared" si="34"/>
        <v>41021</v>
      </c>
      <c r="E2220" t="s">
        <v>5736</v>
      </c>
    </row>
    <row r="2221" spans="1:5" x14ac:dyDescent="0.15">
      <c r="A2221" t="s">
        <v>5701</v>
      </c>
      <c r="B2221" s="15" t="s">
        <v>282</v>
      </c>
      <c r="C2221" s="15" t="s">
        <v>17</v>
      </c>
      <c r="D2221" s="15" t="str">
        <f t="shared" si="34"/>
        <v>41023</v>
      </c>
      <c r="E2221" t="s">
        <v>825</v>
      </c>
    </row>
    <row r="2222" spans="1:5" x14ac:dyDescent="0.15">
      <c r="A2222" t="s">
        <v>5701</v>
      </c>
      <c r="B2222" s="15" t="s">
        <v>282</v>
      </c>
      <c r="C2222" s="15" t="s">
        <v>18</v>
      </c>
      <c r="D2222" s="15" t="str">
        <f t="shared" si="34"/>
        <v>41025</v>
      </c>
      <c r="E2222" t="s">
        <v>5739</v>
      </c>
    </row>
    <row r="2223" spans="1:5" x14ac:dyDescent="0.15">
      <c r="A2223" t="s">
        <v>5701</v>
      </c>
      <c r="B2223" s="15" t="s">
        <v>282</v>
      </c>
      <c r="C2223" s="15" t="s">
        <v>19</v>
      </c>
      <c r="D2223" s="15" t="str">
        <f t="shared" si="34"/>
        <v>41027</v>
      </c>
      <c r="E2223" t="s">
        <v>5741</v>
      </c>
    </row>
    <row r="2224" spans="1:5" x14ac:dyDescent="0.15">
      <c r="A2224" t="s">
        <v>5701</v>
      </c>
      <c r="B2224" s="15" t="s">
        <v>282</v>
      </c>
      <c r="C2224" s="15" t="s">
        <v>20</v>
      </c>
      <c r="D2224" s="15" t="str">
        <f t="shared" si="34"/>
        <v>41029</v>
      </c>
      <c r="E2224" t="s">
        <v>602</v>
      </c>
    </row>
    <row r="2225" spans="1:5" x14ac:dyDescent="0.15">
      <c r="A2225" t="s">
        <v>5701</v>
      </c>
      <c r="B2225" s="15" t="s">
        <v>282</v>
      </c>
      <c r="C2225" s="15" t="s">
        <v>21</v>
      </c>
      <c r="D2225" s="15" t="str">
        <f t="shared" si="34"/>
        <v>41031</v>
      </c>
      <c r="E2225" t="s">
        <v>608</v>
      </c>
    </row>
    <row r="2226" spans="1:5" x14ac:dyDescent="0.15">
      <c r="A2226" t="s">
        <v>5701</v>
      </c>
      <c r="B2226" s="15" t="s">
        <v>282</v>
      </c>
      <c r="C2226" s="15" t="s">
        <v>22</v>
      </c>
      <c r="D2226" s="15" t="str">
        <f t="shared" si="34"/>
        <v>41033</v>
      </c>
      <c r="E2226" t="s">
        <v>5751</v>
      </c>
    </row>
    <row r="2227" spans="1:5" x14ac:dyDescent="0.15">
      <c r="A2227" t="s">
        <v>5701</v>
      </c>
      <c r="B2227" s="15" t="s">
        <v>282</v>
      </c>
      <c r="C2227" s="15" t="s">
        <v>23</v>
      </c>
      <c r="D2227" s="15" t="str">
        <f t="shared" si="34"/>
        <v>41035</v>
      </c>
      <c r="E2227" t="s">
        <v>5755</v>
      </c>
    </row>
    <row r="2228" spans="1:5" x14ac:dyDescent="0.15">
      <c r="A2228" t="s">
        <v>5701</v>
      </c>
      <c r="B2228" s="15" t="s">
        <v>282</v>
      </c>
      <c r="C2228" s="15" t="s">
        <v>24</v>
      </c>
      <c r="D2228" s="15" t="str">
        <f t="shared" si="34"/>
        <v>41037</v>
      </c>
      <c r="E2228" t="s">
        <v>993</v>
      </c>
    </row>
    <row r="2229" spans="1:5" x14ac:dyDescent="0.15">
      <c r="A2229" t="s">
        <v>5701</v>
      </c>
      <c r="B2229" s="15" t="s">
        <v>282</v>
      </c>
      <c r="C2229" s="15" t="s">
        <v>25</v>
      </c>
      <c r="D2229" s="15" t="str">
        <f t="shared" si="34"/>
        <v>41039</v>
      </c>
      <c r="E2229" t="s">
        <v>2828</v>
      </c>
    </row>
    <row r="2230" spans="1:5" x14ac:dyDescent="0.15">
      <c r="A2230" t="s">
        <v>5701</v>
      </c>
      <c r="B2230" s="15" t="s">
        <v>282</v>
      </c>
      <c r="C2230" s="15" t="s">
        <v>26</v>
      </c>
      <c r="D2230" s="15" t="str">
        <f t="shared" si="34"/>
        <v>41041</v>
      </c>
      <c r="E2230" t="s">
        <v>854</v>
      </c>
    </row>
    <row r="2231" spans="1:5" x14ac:dyDescent="0.15">
      <c r="A2231" t="s">
        <v>5701</v>
      </c>
      <c r="B2231" s="15" t="s">
        <v>282</v>
      </c>
      <c r="C2231" s="15" t="s">
        <v>27</v>
      </c>
      <c r="D2231" s="15" t="str">
        <f t="shared" si="34"/>
        <v>41043</v>
      </c>
      <c r="E2231" t="s">
        <v>2628</v>
      </c>
    </row>
    <row r="2232" spans="1:5" x14ac:dyDescent="0.15">
      <c r="A2232" t="s">
        <v>5701</v>
      </c>
      <c r="B2232" s="15" t="s">
        <v>282</v>
      </c>
      <c r="C2232" s="15" t="s">
        <v>28</v>
      </c>
      <c r="D2232" s="15" t="str">
        <f t="shared" si="34"/>
        <v>41045</v>
      </c>
      <c r="E2232" t="s">
        <v>5769</v>
      </c>
    </row>
    <row r="2233" spans="1:5" x14ac:dyDescent="0.15">
      <c r="A2233" t="s">
        <v>5701</v>
      </c>
      <c r="B2233" s="15" t="s">
        <v>282</v>
      </c>
      <c r="C2233" s="15" t="s">
        <v>29</v>
      </c>
      <c r="D2233" s="15" t="str">
        <f t="shared" si="34"/>
        <v>41047</v>
      </c>
      <c r="E2233" t="s">
        <v>634</v>
      </c>
    </row>
    <row r="2234" spans="1:5" x14ac:dyDescent="0.15">
      <c r="A2234" t="s">
        <v>5701</v>
      </c>
      <c r="B2234" s="15" t="s">
        <v>282</v>
      </c>
      <c r="C2234" s="15" t="s">
        <v>30</v>
      </c>
      <c r="D2234" s="15" t="str">
        <f t="shared" si="34"/>
        <v>41049</v>
      </c>
      <c r="E2234" t="s">
        <v>5462</v>
      </c>
    </row>
    <row r="2235" spans="1:5" x14ac:dyDescent="0.15">
      <c r="A2235" t="s">
        <v>5701</v>
      </c>
      <c r="B2235" s="15" t="s">
        <v>282</v>
      </c>
      <c r="C2235" s="15" t="s">
        <v>31</v>
      </c>
      <c r="D2235" s="15" t="str">
        <f t="shared" si="34"/>
        <v>41051</v>
      </c>
      <c r="E2235" t="s">
        <v>5777</v>
      </c>
    </row>
    <row r="2236" spans="1:5" x14ac:dyDescent="0.15">
      <c r="A2236" t="s">
        <v>5701</v>
      </c>
      <c r="B2236" s="15" t="s">
        <v>282</v>
      </c>
      <c r="C2236" s="15" t="s">
        <v>32</v>
      </c>
      <c r="D2236" s="15" t="str">
        <f t="shared" si="34"/>
        <v>41053</v>
      </c>
      <c r="E2236" t="s">
        <v>888</v>
      </c>
    </row>
    <row r="2237" spans="1:5" x14ac:dyDescent="0.15">
      <c r="A2237" t="s">
        <v>5701</v>
      </c>
      <c r="B2237" s="15" t="s">
        <v>282</v>
      </c>
      <c r="C2237" s="15" t="s">
        <v>33</v>
      </c>
      <c r="D2237" s="15" t="str">
        <f t="shared" si="34"/>
        <v>41055</v>
      </c>
      <c r="E2237" t="s">
        <v>2907</v>
      </c>
    </row>
    <row r="2238" spans="1:5" x14ac:dyDescent="0.15">
      <c r="A2238" t="s">
        <v>5701</v>
      </c>
      <c r="B2238" s="15" t="s">
        <v>282</v>
      </c>
      <c r="C2238" s="15" t="s">
        <v>34</v>
      </c>
      <c r="D2238" s="15" t="str">
        <f t="shared" si="34"/>
        <v>41057</v>
      </c>
      <c r="E2238" t="s">
        <v>5781</v>
      </c>
    </row>
    <row r="2239" spans="1:5" x14ac:dyDescent="0.15">
      <c r="A2239" t="s">
        <v>5701</v>
      </c>
      <c r="B2239" s="15" t="s">
        <v>282</v>
      </c>
      <c r="C2239" s="15" t="s">
        <v>35</v>
      </c>
      <c r="D2239" s="15" t="str">
        <f t="shared" si="34"/>
        <v>41059</v>
      </c>
      <c r="E2239" t="s">
        <v>5783</v>
      </c>
    </row>
    <row r="2240" spans="1:5" x14ac:dyDescent="0.15">
      <c r="A2240" t="s">
        <v>5701</v>
      </c>
      <c r="B2240" s="15" t="s">
        <v>282</v>
      </c>
      <c r="C2240" s="15" t="s">
        <v>36</v>
      </c>
      <c r="D2240" s="15" t="str">
        <f t="shared" si="34"/>
        <v>41061</v>
      </c>
      <c r="E2240" t="s">
        <v>917</v>
      </c>
    </row>
    <row r="2241" spans="1:5" x14ac:dyDescent="0.15">
      <c r="A2241" t="s">
        <v>5701</v>
      </c>
      <c r="B2241" s="15" t="s">
        <v>282</v>
      </c>
      <c r="C2241" s="15" t="s">
        <v>37</v>
      </c>
      <c r="D2241" s="15" t="str">
        <f t="shared" si="34"/>
        <v>41063</v>
      </c>
      <c r="E2241" t="s">
        <v>5788</v>
      </c>
    </row>
    <row r="2242" spans="1:5" x14ac:dyDescent="0.15">
      <c r="A2242" t="s">
        <v>5701</v>
      </c>
      <c r="B2242" s="15" t="s">
        <v>282</v>
      </c>
      <c r="C2242" s="15" t="s">
        <v>38</v>
      </c>
      <c r="D2242" s="15" t="str">
        <f t="shared" si="34"/>
        <v>41065</v>
      </c>
      <c r="E2242" t="s">
        <v>5790</v>
      </c>
    </row>
    <row r="2243" spans="1:5" x14ac:dyDescent="0.15">
      <c r="A2243" t="s">
        <v>5701</v>
      </c>
      <c r="B2243" s="15" t="s">
        <v>282</v>
      </c>
      <c r="C2243" s="15" t="s">
        <v>39</v>
      </c>
      <c r="D2243" s="15" t="str">
        <f t="shared" ref="D2243:D2306" si="35">B2243&amp;C2243</f>
        <v>41067</v>
      </c>
      <c r="E2243" t="s">
        <v>680</v>
      </c>
    </row>
    <row r="2244" spans="1:5" x14ac:dyDescent="0.15">
      <c r="A2244" t="s">
        <v>5701</v>
      </c>
      <c r="B2244" s="15" t="s">
        <v>282</v>
      </c>
      <c r="C2244" s="15" t="s">
        <v>40</v>
      </c>
      <c r="D2244" s="15" t="str">
        <f t="shared" si="35"/>
        <v>41069</v>
      </c>
      <c r="E2244" t="s">
        <v>1891</v>
      </c>
    </row>
    <row r="2245" spans="1:5" x14ac:dyDescent="0.15">
      <c r="A2245" t="s">
        <v>5701</v>
      </c>
      <c r="B2245" s="15" t="s">
        <v>282</v>
      </c>
      <c r="C2245" s="15" t="s">
        <v>41</v>
      </c>
      <c r="D2245" s="15" t="str">
        <f t="shared" si="35"/>
        <v>41071</v>
      </c>
      <c r="E2245" t="s">
        <v>5796</v>
      </c>
    </row>
    <row r="2246" spans="1:5" x14ac:dyDescent="0.15">
      <c r="A2246" t="s">
        <v>5798</v>
      </c>
      <c r="B2246" s="15" t="s">
        <v>284</v>
      </c>
      <c r="C2246" s="15" t="s">
        <v>6</v>
      </c>
      <c r="D2246" s="15" t="str">
        <f t="shared" si="35"/>
        <v>42001</v>
      </c>
      <c r="E2246" t="s">
        <v>1140</v>
      </c>
    </row>
    <row r="2247" spans="1:5" x14ac:dyDescent="0.15">
      <c r="A2247" t="s">
        <v>5798</v>
      </c>
      <c r="B2247" s="15" t="s">
        <v>284</v>
      </c>
      <c r="C2247" s="15" t="s">
        <v>7</v>
      </c>
      <c r="D2247" s="15" t="str">
        <f t="shared" si="35"/>
        <v>42003</v>
      </c>
      <c r="E2247" t="s">
        <v>5804</v>
      </c>
    </row>
    <row r="2248" spans="1:5" x14ac:dyDescent="0.15">
      <c r="A2248" t="s">
        <v>5798</v>
      </c>
      <c r="B2248" s="15" t="s">
        <v>284</v>
      </c>
      <c r="C2248" s="15" t="s">
        <v>8</v>
      </c>
      <c r="D2248" s="15" t="str">
        <f t="shared" si="35"/>
        <v>42005</v>
      </c>
      <c r="E2248" t="s">
        <v>5808</v>
      </c>
    </row>
    <row r="2249" spans="1:5" x14ac:dyDescent="0.15">
      <c r="A2249" t="s">
        <v>5798</v>
      </c>
      <c r="B2249" s="15" t="s">
        <v>284</v>
      </c>
      <c r="C2249" s="15" t="s">
        <v>9</v>
      </c>
      <c r="D2249" s="15" t="str">
        <f t="shared" si="35"/>
        <v>42007</v>
      </c>
      <c r="E2249" t="s">
        <v>5539</v>
      </c>
    </row>
    <row r="2250" spans="1:5" x14ac:dyDescent="0.15">
      <c r="A2250" t="s">
        <v>5798</v>
      </c>
      <c r="B2250" s="15" t="s">
        <v>284</v>
      </c>
      <c r="C2250" s="15" t="s">
        <v>10</v>
      </c>
      <c r="D2250" s="15" t="str">
        <f t="shared" si="35"/>
        <v>42009</v>
      </c>
      <c r="E2250" t="s">
        <v>5811</v>
      </c>
    </row>
    <row r="2251" spans="1:5" x14ac:dyDescent="0.15">
      <c r="A2251" t="s">
        <v>5798</v>
      </c>
      <c r="B2251" s="15" t="s">
        <v>284</v>
      </c>
      <c r="C2251" s="15" t="s">
        <v>11</v>
      </c>
      <c r="D2251" s="15" t="str">
        <f t="shared" si="35"/>
        <v>42011</v>
      </c>
      <c r="E2251" t="s">
        <v>5813</v>
      </c>
    </row>
    <row r="2252" spans="1:5" x14ac:dyDescent="0.15">
      <c r="A2252" t="s">
        <v>5798</v>
      </c>
      <c r="B2252" s="15" t="s">
        <v>284</v>
      </c>
      <c r="C2252" s="15" t="s">
        <v>12</v>
      </c>
      <c r="D2252" s="15" t="str">
        <f t="shared" si="35"/>
        <v>42013</v>
      </c>
      <c r="E2252" t="s">
        <v>5817</v>
      </c>
    </row>
    <row r="2253" spans="1:5" x14ac:dyDescent="0.15">
      <c r="A2253" t="s">
        <v>5798</v>
      </c>
      <c r="B2253" s="15" t="s">
        <v>284</v>
      </c>
      <c r="C2253" s="15" t="s">
        <v>13</v>
      </c>
      <c r="D2253" s="15" t="str">
        <f t="shared" si="35"/>
        <v>42015</v>
      </c>
      <c r="E2253" t="s">
        <v>1376</v>
      </c>
    </row>
    <row r="2254" spans="1:5" x14ac:dyDescent="0.15">
      <c r="A2254" t="s">
        <v>5798</v>
      </c>
      <c r="B2254" s="15" t="s">
        <v>284</v>
      </c>
      <c r="C2254" s="15" t="s">
        <v>14</v>
      </c>
      <c r="D2254" s="15" t="str">
        <f t="shared" si="35"/>
        <v>42017</v>
      </c>
      <c r="E2254" t="s">
        <v>5824</v>
      </c>
    </row>
    <row r="2255" spans="1:5" x14ac:dyDescent="0.15">
      <c r="A2255" t="s">
        <v>5798</v>
      </c>
      <c r="B2255" s="15" t="s">
        <v>284</v>
      </c>
      <c r="C2255" s="15" t="s">
        <v>15</v>
      </c>
      <c r="D2255" s="15" t="str">
        <f t="shared" si="35"/>
        <v>42019</v>
      </c>
      <c r="E2255" t="s">
        <v>511</v>
      </c>
    </row>
    <row r="2256" spans="1:5" x14ac:dyDescent="0.15">
      <c r="A2256" t="s">
        <v>5798</v>
      </c>
      <c r="B2256" s="15" t="s">
        <v>284</v>
      </c>
      <c r="C2256" s="15" t="s">
        <v>16</v>
      </c>
      <c r="D2256" s="15" t="str">
        <f t="shared" si="35"/>
        <v>42021</v>
      </c>
      <c r="E2256" t="s">
        <v>5829</v>
      </c>
    </row>
    <row r="2257" spans="1:5" x14ac:dyDescent="0.15">
      <c r="A2257" t="s">
        <v>5798</v>
      </c>
      <c r="B2257" s="15" t="s">
        <v>284</v>
      </c>
      <c r="C2257" s="15" t="s">
        <v>17</v>
      </c>
      <c r="D2257" s="15" t="str">
        <f t="shared" si="35"/>
        <v>42023</v>
      </c>
      <c r="E2257" t="s">
        <v>5835</v>
      </c>
    </row>
    <row r="2258" spans="1:5" x14ac:dyDescent="0.15">
      <c r="A2258" t="s">
        <v>5798</v>
      </c>
      <c r="B2258" s="15" t="s">
        <v>284</v>
      </c>
      <c r="C2258" s="15" t="s">
        <v>18</v>
      </c>
      <c r="D2258" s="15" t="str">
        <f t="shared" si="35"/>
        <v>42025</v>
      </c>
      <c r="E2258" t="s">
        <v>4289</v>
      </c>
    </row>
    <row r="2259" spans="1:5" x14ac:dyDescent="0.15">
      <c r="A2259" t="s">
        <v>5798</v>
      </c>
      <c r="B2259" s="15" t="s">
        <v>284</v>
      </c>
      <c r="C2259" s="15" t="s">
        <v>19</v>
      </c>
      <c r="D2259" s="15" t="str">
        <f t="shared" si="35"/>
        <v>42027</v>
      </c>
      <c r="E2259" t="s">
        <v>5838</v>
      </c>
    </row>
    <row r="2260" spans="1:5" x14ac:dyDescent="0.15">
      <c r="A2260" t="s">
        <v>5798</v>
      </c>
      <c r="B2260" s="15" t="s">
        <v>284</v>
      </c>
      <c r="C2260" s="15" t="s">
        <v>20</v>
      </c>
      <c r="D2260" s="15" t="str">
        <f t="shared" si="35"/>
        <v>42029</v>
      </c>
      <c r="E2260" t="s">
        <v>5844</v>
      </c>
    </row>
    <row r="2261" spans="1:5" x14ac:dyDescent="0.15">
      <c r="A2261" t="s">
        <v>5798</v>
      </c>
      <c r="B2261" s="15" t="s">
        <v>284</v>
      </c>
      <c r="C2261" s="15" t="s">
        <v>21</v>
      </c>
      <c r="D2261" s="15" t="str">
        <f t="shared" si="35"/>
        <v>42031</v>
      </c>
      <c r="E2261" t="s">
        <v>5846</v>
      </c>
    </row>
    <row r="2262" spans="1:5" x14ac:dyDescent="0.15">
      <c r="A2262" t="s">
        <v>5798</v>
      </c>
      <c r="B2262" s="15" t="s">
        <v>284</v>
      </c>
      <c r="C2262" s="15" t="s">
        <v>22</v>
      </c>
      <c r="D2262" s="15" t="str">
        <f t="shared" si="35"/>
        <v>42033</v>
      </c>
      <c r="E2262" t="s">
        <v>5848</v>
      </c>
    </row>
    <row r="2263" spans="1:5" x14ac:dyDescent="0.15">
      <c r="A2263" t="s">
        <v>5798</v>
      </c>
      <c r="B2263" s="15" t="s">
        <v>284</v>
      </c>
      <c r="C2263" s="15" t="s">
        <v>23</v>
      </c>
      <c r="D2263" s="15" t="str">
        <f t="shared" si="35"/>
        <v>42035</v>
      </c>
      <c r="E2263" t="s">
        <v>2083</v>
      </c>
    </row>
    <row r="2264" spans="1:5" x14ac:dyDescent="0.15">
      <c r="A2264" t="s">
        <v>5798</v>
      </c>
      <c r="B2264" s="15" t="s">
        <v>284</v>
      </c>
      <c r="C2264" s="15" t="s">
        <v>24</v>
      </c>
      <c r="D2264" s="15" t="str">
        <f t="shared" si="35"/>
        <v>42037</v>
      </c>
      <c r="E2264" t="s">
        <v>783</v>
      </c>
    </row>
    <row r="2265" spans="1:5" x14ac:dyDescent="0.15">
      <c r="A2265" t="s">
        <v>5798</v>
      </c>
      <c r="B2265" s="15" t="s">
        <v>284</v>
      </c>
      <c r="C2265" s="15" t="s">
        <v>25</v>
      </c>
      <c r="D2265" s="15" t="str">
        <f t="shared" si="35"/>
        <v>42039</v>
      </c>
      <c r="E2265" t="s">
        <v>795</v>
      </c>
    </row>
    <row r="2266" spans="1:5" x14ac:dyDescent="0.15">
      <c r="A2266" t="s">
        <v>5798</v>
      </c>
      <c r="B2266" s="15" t="s">
        <v>284</v>
      </c>
      <c r="C2266" s="15" t="s">
        <v>26</v>
      </c>
      <c r="D2266" s="15" t="str">
        <f t="shared" si="35"/>
        <v>42041</v>
      </c>
      <c r="E2266" t="s">
        <v>2095</v>
      </c>
    </row>
    <row r="2267" spans="1:5" x14ac:dyDescent="0.15">
      <c r="A2267" t="s">
        <v>5798</v>
      </c>
      <c r="B2267" s="15" t="s">
        <v>284</v>
      </c>
      <c r="C2267" s="15" t="s">
        <v>27</v>
      </c>
      <c r="D2267" s="15" t="str">
        <f t="shared" si="35"/>
        <v>42043</v>
      </c>
      <c r="E2267" t="s">
        <v>5869</v>
      </c>
    </row>
    <row r="2268" spans="1:5" x14ac:dyDescent="0.15">
      <c r="A2268" t="s">
        <v>5798</v>
      </c>
      <c r="B2268" s="15" t="s">
        <v>284</v>
      </c>
      <c r="C2268" s="15" t="s">
        <v>28</v>
      </c>
      <c r="D2268" s="15" t="str">
        <f t="shared" si="35"/>
        <v>42045</v>
      </c>
      <c r="E2268" t="s">
        <v>2342</v>
      </c>
    </row>
    <row r="2269" spans="1:5" x14ac:dyDescent="0.15">
      <c r="A2269" t="s">
        <v>5798</v>
      </c>
      <c r="B2269" s="15" t="s">
        <v>284</v>
      </c>
      <c r="C2269" s="15" t="s">
        <v>29</v>
      </c>
      <c r="D2269" s="15" t="str">
        <f t="shared" si="35"/>
        <v>42047</v>
      </c>
      <c r="E2269" t="s">
        <v>2767</v>
      </c>
    </row>
    <row r="2270" spans="1:5" x14ac:dyDescent="0.15">
      <c r="A2270" t="s">
        <v>5798</v>
      </c>
      <c r="B2270" s="15" t="s">
        <v>284</v>
      </c>
      <c r="C2270" s="15" t="s">
        <v>30</v>
      </c>
      <c r="D2270" s="15" t="str">
        <f t="shared" si="35"/>
        <v>42049</v>
      </c>
      <c r="E2270" t="s">
        <v>4831</v>
      </c>
    </row>
    <row r="2271" spans="1:5" x14ac:dyDescent="0.15">
      <c r="A2271" t="s">
        <v>5798</v>
      </c>
      <c r="B2271" s="15" t="s">
        <v>284</v>
      </c>
      <c r="C2271" s="15" t="s">
        <v>31</v>
      </c>
      <c r="D2271" s="15" t="str">
        <f t="shared" si="35"/>
        <v>42051</v>
      </c>
      <c r="E2271" t="s">
        <v>584</v>
      </c>
    </row>
    <row r="2272" spans="1:5" x14ac:dyDescent="0.15">
      <c r="A2272" t="s">
        <v>5798</v>
      </c>
      <c r="B2272" s="15" t="s">
        <v>284</v>
      </c>
      <c r="C2272" s="15" t="s">
        <v>32</v>
      </c>
      <c r="D2272" s="15" t="str">
        <f t="shared" si="35"/>
        <v>42053</v>
      </c>
      <c r="E2272" t="s">
        <v>5881</v>
      </c>
    </row>
    <row r="2273" spans="1:5" x14ac:dyDescent="0.15">
      <c r="A2273" t="s">
        <v>5798</v>
      </c>
      <c r="B2273" s="15" t="s">
        <v>284</v>
      </c>
      <c r="C2273" s="15" t="s">
        <v>33</v>
      </c>
      <c r="D2273" s="15" t="str">
        <f t="shared" si="35"/>
        <v>42055</v>
      </c>
      <c r="E2273" t="s">
        <v>586</v>
      </c>
    </row>
    <row r="2274" spans="1:5" x14ac:dyDescent="0.15">
      <c r="A2274" t="s">
        <v>5798</v>
      </c>
      <c r="B2274" s="15" t="s">
        <v>284</v>
      </c>
      <c r="C2274" s="15" t="s">
        <v>34</v>
      </c>
      <c r="D2274" s="15" t="str">
        <f t="shared" si="35"/>
        <v>42057</v>
      </c>
      <c r="E2274" t="s">
        <v>817</v>
      </c>
    </row>
    <row r="2275" spans="1:5" x14ac:dyDescent="0.15">
      <c r="A2275" t="s">
        <v>5798</v>
      </c>
      <c r="B2275" s="15" t="s">
        <v>284</v>
      </c>
      <c r="C2275" s="15" t="s">
        <v>35</v>
      </c>
      <c r="D2275" s="15" t="str">
        <f t="shared" si="35"/>
        <v>42059</v>
      </c>
      <c r="E2275" t="s">
        <v>592</v>
      </c>
    </row>
    <row r="2276" spans="1:5" x14ac:dyDescent="0.15">
      <c r="A2276" t="s">
        <v>5798</v>
      </c>
      <c r="B2276" s="15" t="s">
        <v>284</v>
      </c>
      <c r="C2276" s="15" t="s">
        <v>36</v>
      </c>
      <c r="D2276" s="15" t="str">
        <f t="shared" si="35"/>
        <v>42061</v>
      </c>
      <c r="E2276" t="s">
        <v>5888</v>
      </c>
    </row>
    <row r="2277" spans="1:5" x14ac:dyDescent="0.15">
      <c r="A2277" t="s">
        <v>5798</v>
      </c>
      <c r="B2277" s="15" t="s">
        <v>284</v>
      </c>
      <c r="C2277" s="15" t="s">
        <v>37</v>
      </c>
      <c r="D2277" s="15" t="str">
        <f t="shared" si="35"/>
        <v>42063</v>
      </c>
      <c r="E2277" t="s">
        <v>5892</v>
      </c>
    </row>
    <row r="2278" spans="1:5" x14ac:dyDescent="0.15">
      <c r="A2278" t="s">
        <v>5798</v>
      </c>
      <c r="B2278" s="15" t="s">
        <v>284</v>
      </c>
      <c r="C2278" s="15" t="s">
        <v>38</v>
      </c>
      <c r="D2278" s="15" t="str">
        <f t="shared" si="35"/>
        <v>42065</v>
      </c>
      <c r="E2278" t="s">
        <v>608</v>
      </c>
    </row>
    <row r="2279" spans="1:5" x14ac:dyDescent="0.15">
      <c r="A2279" t="s">
        <v>5798</v>
      </c>
      <c r="B2279" s="15" t="s">
        <v>284</v>
      </c>
      <c r="C2279" s="15" t="s">
        <v>39</v>
      </c>
      <c r="D2279" s="15" t="str">
        <f t="shared" si="35"/>
        <v>42067</v>
      </c>
      <c r="E2279" t="s">
        <v>5897</v>
      </c>
    </row>
    <row r="2280" spans="1:5" x14ac:dyDescent="0.15">
      <c r="A2280" t="s">
        <v>5798</v>
      </c>
      <c r="B2280" s="15" t="s">
        <v>284</v>
      </c>
      <c r="C2280" s="15" t="s">
        <v>40</v>
      </c>
      <c r="D2280" s="15" t="str">
        <f t="shared" si="35"/>
        <v>42069</v>
      </c>
      <c r="E2280" t="s">
        <v>5899</v>
      </c>
    </row>
    <row r="2281" spans="1:5" x14ac:dyDescent="0.15">
      <c r="A2281" t="s">
        <v>5798</v>
      </c>
      <c r="B2281" s="15" t="s">
        <v>284</v>
      </c>
      <c r="C2281" s="15" t="s">
        <v>41</v>
      </c>
      <c r="D2281" s="15" t="str">
        <f t="shared" si="35"/>
        <v>42071</v>
      </c>
      <c r="E2281" t="s">
        <v>4483</v>
      </c>
    </row>
    <row r="2282" spans="1:5" x14ac:dyDescent="0.15">
      <c r="A2282" t="s">
        <v>5798</v>
      </c>
      <c r="B2282" s="15" t="s">
        <v>284</v>
      </c>
      <c r="C2282" s="15" t="s">
        <v>42</v>
      </c>
      <c r="D2282" s="15" t="str">
        <f t="shared" si="35"/>
        <v>42073</v>
      </c>
      <c r="E2282" t="s">
        <v>614</v>
      </c>
    </row>
    <row r="2283" spans="1:5" x14ac:dyDescent="0.15">
      <c r="A2283" t="s">
        <v>5798</v>
      </c>
      <c r="B2283" s="15" t="s">
        <v>284</v>
      </c>
      <c r="C2283" s="15" t="s">
        <v>43</v>
      </c>
      <c r="D2283" s="15" t="str">
        <f t="shared" si="35"/>
        <v>42075</v>
      </c>
      <c r="E2283" t="s">
        <v>5909</v>
      </c>
    </row>
    <row r="2284" spans="1:5" x14ac:dyDescent="0.15">
      <c r="A2284" t="s">
        <v>5798</v>
      </c>
      <c r="B2284" s="15" t="s">
        <v>284</v>
      </c>
      <c r="C2284" s="15" t="s">
        <v>44</v>
      </c>
      <c r="D2284" s="15" t="str">
        <f t="shared" si="35"/>
        <v>42077</v>
      </c>
      <c r="E2284" t="s">
        <v>5913</v>
      </c>
    </row>
    <row r="2285" spans="1:5" x14ac:dyDescent="0.15">
      <c r="A2285" t="s">
        <v>5798</v>
      </c>
      <c r="B2285" s="15" t="s">
        <v>284</v>
      </c>
      <c r="C2285" s="15" t="s">
        <v>45</v>
      </c>
      <c r="D2285" s="15" t="str">
        <f t="shared" si="35"/>
        <v>42079</v>
      </c>
      <c r="E2285" t="s">
        <v>5915</v>
      </c>
    </row>
    <row r="2286" spans="1:5" x14ac:dyDescent="0.15">
      <c r="A2286" t="s">
        <v>5798</v>
      </c>
      <c r="B2286" s="15" t="s">
        <v>284</v>
      </c>
      <c r="C2286" s="15" t="s">
        <v>46</v>
      </c>
      <c r="D2286" s="15" t="str">
        <f t="shared" si="35"/>
        <v>42081</v>
      </c>
      <c r="E2286" t="s">
        <v>5917</v>
      </c>
    </row>
    <row r="2287" spans="1:5" x14ac:dyDescent="0.15">
      <c r="A2287" t="s">
        <v>5798</v>
      </c>
      <c r="B2287" s="15" t="s">
        <v>284</v>
      </c>
      <c r="C2287" s="15" t="s">
        <v>47</v>
      </c>
      <c r="D2287" s="15" t="str">
        <f t="shared" si="35"/>
        <v>42083</v>
      </c>
      <c r="E2287" t="s">
        <v>5921</v>
      </c>
    </row>
    <row r="2288" spans="1:5" x14ac:dyDescent="0.15">
      <c r="A2288" t="s">
        <v>5798</v>
      </c>
      <c r="B2288" s="15" t="s">
        <v>284</v>
      </c>
      <c r="C2288" s="15" t="s">
        <v>48</v>
      </c>
      <c r="D2288" s="15" t="str">
        <f t="shared" si="35"/>
        <v>42085</v>
      </c>
      <c r="E2288" t="s">
        <v>2217</v>
      </c>
    </row>
    <row r="2289" spans="1:5" x14ac:dyDescent="0.15">
      <c r="A2289" t="s">
        <v>5798</v>
      </c>
      <c r="B2289" s="15" t="s">
        <v>284</v>
      </c>
      <c r="C2289" s="15" t="s">
        <v>49</v>
      </c>
      <c r="D2289" s="15" t="str">
        <f t="shared" si="35"/>
        <v>42087</v>
      </c>
      <c r="E2289" t="s">
        <v>5926</v>
      </c>
    </row>
    <row r="2290" spans="1:5" x14ac:dyDescent="0.15">
      <c r="A2290" t="s">
        <v>5798</v>
      </c>
      <c r="B2290" s="15" t="s">
        <v>284</v>
      </c>
      <c r="C2290" s="15" t="s">
        <v>50</v>
      </c>
      <c r="D2290" s="15" t="str">
        <f t="shared" si="35"/>
        <v>42089</v>
      </c>
      <c r="E2290" t="s">
        <v>644</v>
      </c>
    </row>
    <row r="2291" spans="1:5" x14ac:dyDescent="0.15">
      <c r="A2291" t="s">
        <v>5798</v>
      </c>
      <c r="B2291" s="15" t="s">
        <v>284</v>
      </c>
      <c r="C2291" s="15" t="s">
        <v>51</v>
      </c>
      <c r="D2291" s="15" t="str">
        <f t="shared" si="35"/>
        <v>42091</v>
      </c>
      <c r="E2291" t="s">
        <v>646</v>
      </c>
    </row>
    <row r="2292" spans="1:5" x14ac:dyDescent="0.15">
      <c r="A2292" t="s">
        <v>5798</v>
      </c>
      <c r="B2292" s="15" t="s">
        <v>284</v>
      </c>
      <c r="C2292" s="15" t="s">
        <v>52</v>
      </c>
      <c r="D2292" s="15" t="str">
        <f t="shared" si="35"/>
        <v>42093</v>
      </c>
      <c r="E2292" t="s">
        <v>5934</v>
      </c>
    </row>
    <row r="2293" spans="1:5" x14ac:dyDescent="0.15">
      <c r="A2293" t="s">
        <v>5798</v>
      </c>
      <c r="B2293" s="15" t="s">
        <v>284</v>
      </c>
      <c r="C2293" s="15" t="s">
        <v>53</v>
      </c>
      <c r="D2293" s="15" t="str">
        <f t="shared" si="35"/>
        <v>42095</v>
      </c>
      <c r="E2293" t="s">
        <v>5120</v>
      </c>
    </row>
    <row r="2294" spans="1:5" x14ac:dyDescent="0.15">
      <c r="A2294" t="s">
        <v>5798</v>
      </c>
      <c r="B2294" s="15" t="s">
        <v>284</v>
      </c>
      <c r="C2294" s="15" t="s">
        <v>54</v>
      </c>
      <c r="D2294" s="15" t="str">
        <f t="shared" si="35"/>
        <v>42097</v>
      </c>
      <c r="E2294" t="s">
        <v>5937</v>
      </c>
    </row>
    <row r="2295" spans="1:5" x14ac:dyDescent="0.15">
      <c r="A2295" t="s">
        <v>5798</v>
      </c>
      <c r="B2295" s="15" t="s">
        <v>284</v>
      </c>
      <c r="C2295" s="15" t="s">
        <v>55</v>
      </c>
      <c r="D2295" s="15" t="str">
        <f t="shared" si="35"/>
        <v>42099</v>
      </c>
      <c r="E2295" t="s">
        <v>650</v>
      </c>
    </row>
    <row r="2296" spans="1:5" x14ac:dyDescent="0.15">
      <c r="A2296" t="s">
        <v>5798</v>
      </c>
      <c r="B2296" s="15" t="s">
        <v>284</v>
      </c>
      <c r="C2296" s="15" t="s">
        <v>56</v>
      </c>
      <c r="D2296" s="15" t="str">
        <f t="shared" si="35"/>
        <v>42101</v>
      </c>
      <c r="E2296" t="s">
        <v>5942</v>
      </c>
    </row>
    <row r="2297" spans="1:5" x14ac:dyDescent="0.15">
      <c r="A2297" t="s">
        <v>5798</v>
      </c>
      <c r="B2297" s="15" t="s">
        <v>284</v>
      </c>
      <c r="C2297" s="15" t="s">
        <v>57</v>
      </c>
      <c r="D2297" s="15" t="str">
        <f t="shared" si="35"/>
        <v>42103</v>
      </c>
      <c r="E2297" t="s">
        <v>654</v>
      </c>
    </row>
    <row r="2298" spans="1:5" x14ac:dyDescent="0.15">
      <c r="A2298" t="s">
        <v>5798</v>
      </c>
      <c r="B2298" s="15" t="s">
        <v>284</v>
      </c>
      <c r="C2298" s="15" t="s">
        <v>58</v>
      </c>
      <c r="D2298" s="15" t="str">
        <f t="shared" si="35"/>
        <v>42105</v>
      </c>
      <c r="E2298" t="s">
        <v>5945</v>
      </c>
    </row>
    <row r="2299" spans="1:5" x14ac:dyDescent="0.15">
      <c r="A2299" t="s">
        <v>5798</v>
      </c>
      <c r="B2299" s="15" t="s">
        <v>284</v>
      </c>
      <c r="C2299" s="15" t="s">
        <v>59</v>
      </c>
      <c r="D2299" s="15" t="str">
        <f t="shared" si="35"/>
        <v>42107</v>
      </c>
      <c r="E2299" t="s">
        <v>5947</v>
      </c>
    </row>
    <row r="2300" spans="1:5" x14ac:dyDescent="0.15">
      <c r="A2300" t="s">
        <v>5798</v>
      </c>
      <c r="B2300" s="15" t="s">
        <v>284</v>
      </c>
      <c r="C2300" s="15" t="s">
        <v>60</v>
      </c>
      <c r="D2300" s="15" t="str">
        <f t="shared" si="35"/>
        <v>42109</v>
      </c>
      <c r="E2300" t="s">
        <v>5951</v>
      </c>
    </row>
    <row r="2301" spans="1:5" x14ac:dyDescent="0.15">
      <c r="A2301" t="s">
        <v>5798</v>
      </c>
      <c r="B2301" s="15" t="s">
        <v>284</v>
      </c>
      <c r="C2301" s="15" t="s">
        <v>61</v>
      </c>
      <c r="D2301" s="15" t="str">
        <f t="shared" si="35"/>
        <v>42111</v>
      </c>
      <c r="E2301" t="s">
        <v>3367</v>
      </c>
    </row>
    <row r="2302" spans="1:5" x14ac:dyDescent="0.15">
      <c r="A2302" t="s">
        <v>5798</v>
      </c>
      <c r="B2302" s="15" t="s">
        <v>284</v>
      </c>
      <c r="C2302" s="15" t="s">
        <v>62</v>
      </c>
      <c r="D2302" s="15" t="str">
        <f t="shared" si="35"/>
        <v>42113</v>
      </c>
      <c r="E2302" t="s">
        <v>2482</v>
      </c>
    </row>
    <row r="2303" spans="1:5" x14ac:dyDescent="0.15">
      <c r="A2303" t="s">
        <v>5798</v>
      </c>
      <c r="B2303" s="15" t="s">
        <v>284</v>
      </c>
      <c r="C2303" s="15" t="s">
        <v>63</v>
      </c>
      <c r="D2303" s="15" t="str">
        <f t="shared" si="35"/>
        <v>42115</v>
      </c>
      <c r="E2303" t="s">
        <v>5959</v>
      </c>
    </row>
    <row r="2304" spans="1:5" x14ac:dyDescent="0.15">
      <c r="A2304" t="s">
        <v>5798</v>
      </c>
      <c r="B2304" s="15" t="s">
        <v>284</v>
      </c>
      <c r="C2304" s="15" t="s">
        <v>64</v>
      </c>
      <c r="D2304" s="15" t="str">
        <f t="shared" si="35"/>
        <v>42117</v>
      </c>
      <c r="E2304" t="s">
        <v>4916</v>
      </c>
    </row>
    <row r="2305" spans="1:5" x14ac:dyDescent="0.15">
      <c r="A2305" t="s">
        <v>5798</v>
      </c>
      <c r="B2305" s="15" t="s">
        <v>284</v>
      </c>
      <c r="C2305" s="15" t="s">
        <v>65</v>
      </c>
      <c r="D2305" s="15" t="str">
        <f t="shared" si="35"/>
        <v>42119</v>
      </c>
      <c r="E2305" t="s">
        <v>917</v>
      </c>
    </row>
    <row r="2306" spans="1:5" x14ac:dyDescent="0.15">
      <c r="A2306" t="s">
        <v>5798</v>
      </c>
      <c r="B2306" s="15" t="s">
        <v>284</v>
      </c>
      <c r="C2306" s="15" t="s">
        <v>66</v>
      </c>
      <c r="D2306" s="15" t="str">
        <f t="shared" si="35"/>
        <v>42121</v>
      </c>
      <c r="E2306" t="s">
        <v>5965</v>
      </c>
    </row>
    <row r="2307" spans="1:5" x14ac:dyDescent="0.15">
      <c r="A2307" t="s">
        <v>5798</v>
      </c>
      <c r="B2307" s="15" t="s">
        <v>284</v>
      </c>
      <c r="C2307" s="15" t="s">
        <v>67</v>
      </c>
      <c r="D2307" s="15" t="str">
        <f t="shared" ref="D2307:D2370" si="36">B2307&amp;C2307</f>
        <v>42123</v>
      </c>
      <c r="E2307" t="s">
        <v>1882</v>
      </c>
    </row>
    <row r="2308" spans="1:5" x14ac:dyDescent="0.15">
      <c r="A2308" t="s">
        <v>5798</v>
      </c>
      <c r="B2308" s="15" t="s">
        <v>284</v>
      </c>
      <c r="C2308" s="15" t="s">
        <v>68</v>
      </c>
      <c r="D2308" s="15" t="str">
        <f t="shared" si="36"/>
        <v>42125</v>
      </c>
      <c r="E2308" t="s">
        <v>680</v>
      </c>
    </row>
    <row r="2309" spans="1:5" x14ac:dyDescent="0.15">
      <c r="A2309" t="s">
        <v>5798</v>
      </c>
      <c r="B2309" s="15" t="s">
        <v>284</v>
      </c>
      <c r="C2309" s="15" t="s">
        <v>69</v>
      </c>
      <c r="D2309" s="15" t="str">
        <f t="shared" si="36"/>
        <v>42127</v>
      </c>
      <c r="E2309" t="s">
        <v>1885</v>
      </c>
    </row>
    <row r="2310" spans="1:5" x14ac:dyDescent="0.15">
      <c r="A2310" t="s">
        <v>5798</v>
      </c>
      <c r="B2310" s="15" t="s">
        <v>284</v>
      </c>
      <c r="C2310" s="15" t="s">
        <v>71</v>
      </c>
      <c r="D2310" s="15" t="str">
        <f t="shared" si="36"/>
        <v>42129</v>
      </c>
      <c r="E2310" t="s">
        <v>5974</v>
      </c>
    </row>
    <row r="2311" spans="1:5" x14ac:dyDescent="0.15">
      <c r="A2311" t="s">
        <v>5798</v>
      </c>
      <c r="B2311" s="15" t="s">
        <v>284</v>
      </c>
      <c r="C2311" s="15" t="s">
        <v>72</v>
      </c>
      <c r="D2311" s="15" t="str">
        <f t="shared" si="36"/>
        <v>42131</v>
      </c>
      <c r="E2311" t="s">
        <v>4933</v>
      </c>
    </row>
    <row r="2312" spans="1:5" x14ac:dyDescent="0.15">
      <c r="A2312" t="s">
        <v>5798</v>
      </c>
      <c r="B2312" s="15" t="s">
        <v>284</v>
      </c>
      <c r="C2312" s="15" t="s">
        <v>73</v>
      </c>
      <c r="D2312" s="15" t="str">
        <f t="shared" si="36"/>
        <v>42133</v>
      </c>
      <c r="E2312" t="s">
        <v>3372</v>
      </c>
    </row>
    <row r="2313" spans="1:5" x14ac:dyDescent="0.15">
      <c r="A2313" t="s">
        <v>5980</v>
      </c>
      <c r="B2313" s="15" t="s">
        <v>286</v>
      </c>
      <c r="C2313" s="15" t="s">
        <v>6</v>
      </c>
      <c r="D2313" s="15" t="str">
        <f t="shared" si="36"/>
        <v>44001</v>
      </c>
      <c r="E2313" t="s">
        <v>3439</v>
      </c>
    </row>
    <row r="2314" spans="1:5" x14ac:dyDescent="0.15">
      <c r="A2314" t="s">
        <v>5980</v>
      </c>
      <c r="B2314" s="15" t="s">
        <v>286</v>
      </c>
      <c r="C2314" s="15" t="s">
        <v>7</v>
      </c>
      <c r="D2314" s="15" t="str">
        <f t="shared" si="36"/>
        <v>44003</v>
      </c>
      <c r="E2314" t="s">
        <v>1336</v>
      </c>
    </row>
    <row r="2315" spans="1:5" x14ac:dyDescent="0.15">
      <c r="A2315" t="s">
        <v>5980</v>
      </c>
      <c r="B2315" s="15" t="s">
        <v>286</v>
      </c>
      <c r="C2315" s="15" t="s">
        <v>8</v>
      </c>
      <c r="D2315" s="15" t="str">
        <f t="shared" si="36"/>
        <v>44005</v>
      </c>
      <c r="E2315" t="s">
        <v>5983</v>
      </c>
    </row>
    <row r="2316" spans="1:5" x14ac:dyDescent="0.15">
      <c r="A2316" t="s">
        <v>5980</v>
      </c>
      <c r="B2316" s="15" t="s">
        <v>286</v>
      </c>
      <c r="C2316" s="15" t="s">
        <v>9</v>
      </c>
      <c r="D2316" s="15" t="str">
        <f t="shared" si="36"/>
        <v>44007</v>
      </c>
      <c r="E2316" t="s">
        <v>5985</v>
      </c>
    </row>
    <row r="2317" spans="1:5" x14ac:dyDescent="0.15">
      <c r="A2317" t="s">
        <v>5980</v>
      </c>
      <c r="B2317" s="15" t="s">
        <v>286</v>
      </c>
      <c r="C2317" s="15" t="s">
        <v>10</v>
      </c>
      <c r="D2317" s="15" t="str">
        <f t="shared" si="36"/>
        <v>44009</v>
      </c>
      <c r="E2317" t="s">
        <v>680</v>
      </c>
    </row>
    <row r="2318" spans="1:5" x14ac:dyDescent="0.15">
      <c r="A2318" t="s">
        <v>5988</v>
      </c>
      <c r="B2318" s="15" t="s">
        <v>288</v>
      </c>
      <c r="C2318" s="15" t="s">
        <v>6</v>
      </c>
      <c r="D2318" s="15" t="str">
        <f t="shared" si="36"/>
        <v>45001</v>
      </c>
      <c r="E2318" t="s">
        <v>5989</v>
      </c>
    </row>
    <row r="2319" spans="1:5" x14ac:dyDescent="0.15">
      <c r="A2319" t="s">
        <v>5988</v>
      </c>
      <c r="B2319" s="15" t="s">
        <v>288</v>
      </c>
      <c r="C2319" s="15" t="s">
        <v>7</v>
      </c>
      <c r="D2319" s="15" t="str">
        <f t="shared" si="36"/>
        <v>45003</v>
      </c>
      <c r="E2319" t="s">
        <v>5994</v>
      </c>
    </row>
    <row r="2320" spans="1:5" x14ac:dyDescent="0.15">
      <c r="A2320" t="s">
        <v>5988</v>
      </c>
      <c r="B2320" s="15" t="s">
        <v>288</v>
      </c>
      <c r="C2320" s="15" t="s">
        <v>8</v>
      </c>
      <c r="D2320" s="15" t="str">
        <f t="shared" si="36"/>
        <v>45005</v>
      </c>
      <c r="E2320" t="s">
        <v>5996</v>
      </c>
    </row>
    <row r="2321" spans="1:5" x14ac:dyDescent="0.15">
      <c r="A2321" t="s">
        <v>5988</v>
      </c>
      <c r="B2321" s="15" t="s">
        <v>288</v>
      </c>
      <c r="C2321" s="15" t="s">
        <v>9</v>
      </c>
      <c r="D2321" s="15" t="str">
        <f t="shared" si="36"/>
        <v>45007</v>
      </c>
      <c r="E2321" t="s">
        <v>2714</v>
      </c>
    </row>
    <row r="2322" spans="1:5" x14ac:dyDescent="0.15">
      <c r="A2322" t="s">
        <v>5988</v>
      </c>
      <c r="B2322" s="15" t="s">
        <v>288</v>
      </c>
      <c r="C2322" s="15" t="s">
        <v>10</v>
      </c>
      <c r="D2322" s="15" t="str">
        <f t="shared" si="36"/>
        <v>45009</v>
      </c>
      <c r="E2322" t="s">
        <v>6001</v>
      </c>
    </row>
    <row r="2323" spans="1:5" x14ac:dyDescent="0.15">
      <c r="A2323" t="s">
        <v>5988</v>
      </c>
      <c r="B2323" s="15" t="s">
        <v>288</v>
      </c>
      <c r="C2323" s="15" t="s">
        <v>11</v>
      </c>
      <c r="D2323" s="15" t="str">
        <f t="shared" si="36"/>
        <v>45011</v>
      </c>
      <c r="E2323" t="s">
        <v>6003</v>
      </c>
    </row>
    <row r="2324" spans="1:5" x14ac:dyDescent="0.15">
      <c r="A2324" t="s">
        <v>5988</v>
      </c>
      <c r="B2324" s="15" t="s">
        <v>288</v>
      </c>
      <c r="C2324" s="15" t="s">
        <v>12</v>
      </c>
      <c r="D2324" s="15" t="str">
        <f t="shared" si="36"/>
        <v>45013</v>
      </c>
      <c r="E2324" t="s">
        <v>4956</v>
      </c>
    </row>
    <row r="2325" spans="1:5" x14ac:dyDescent="0.15">
      <c r="A2325" t="s">
        <v>5988</v>
      </c>
      <c r="B2325" s="15" t="s">
        <v>288</v>
      </c>
      <c r="C2325" s="15" t="s">
        <v>13</v>
      </c>
      <c r="D2325" s="15" t="str">
        <f t="shared" si="36"/>
        <v>45015</v>
      </c>
      <c r="E2325" t="s">
        <v>6008</v>
      </c>
    </row>
    <row r="2326" spans="1:5" x14ac:dyDescent="0.15">
      <c r="A2326" t="s">
        <v>5988</v>
      </c>
      <c r="B2326" s="15" t="s">
        <v>288</v>
      </c>
      <c r="C2326" s="15" t="s">
        <v>14</v>
      </c>
      <c r="D2326" s="15" t="str">
        <f t="shared" si="36"/>
        <v>45017</v>
      </c>
      <c r="E2326" t="s">
        <v>513</v>
      </c>
    </row>
    <row r="2327" spans="1:5" x14ac:dyDescent="0.15">
      <c r="A2327" t="s">
        <v>5988</v>
      </c>
      <c r="B2327" s="15" t="s">
        <v>288</v>
      </c>
      <c r="C2327" s="15" t="s">
        <v>15</v>
      </c>
      <c r="D2327" s="15" t="str">
        <f t="shared" si="36"/>
        <v>45019</v>
      </c>
      <c r="E2327" t="s">
        <v>6017</v>
      </c>
    </row>
    <row r="2328" spans="1:5" x14ac:dyDescent="0.15">
      <c r="A2328" t="s">
        <v>5988</v>
      </c>
      <c r="B2328" s="15" t="s">
        <v>288</v>
      </c>
      <c r="C2328" s="15" t="s">
        <v>16</v>
      </c>
      <c r="D2328" s="15" t="str">
        <f t="shared" si="36"/>
        <v>45021</v>
      </c>
      <c r="E2328" t="s">
        <v>523</v>
      </c>
    </row>
    <row r="2329" spans="1:5" x14ac:dyDescent="0.15">
      <c r="A2329" t="s">
        <v>5988</v>
      </c>
      <c r="B2329" s="15" t="s">
        <v>288</v>
      </c>
      <c r="C2329" s="15" t="s">
        <v>17</v>
      </c>
      <c r="D2329" s="15" t="str">
        <f t="shared" si="36"/>
        <v>45023</v>
      </c>
      <c r="E2329" t="s">
        <v>5844</v>
      </c>
    </row>
    <row r="2330" spans="1:5" x14ac:dyDescent="0.15">
      <c r="A2330" t="s">
        <v>5988</v>
      </c>
      <c r="B2330" s="15" t="s">
        <v>288</v>
      </c>
      <c r="C2330" s="15" t="s">
        <v>18</v>
      </c>
      <c r="D2330" s="15" t="str">
        <f t="shared" si="36"/>
        <v>45025</v>
      </c>
      <c r="E2330" t="s">
        <v>6023</v>
      </c>
    </row>
    <row r="2331" spans="1:5" x14ac:dyDescent="0.15">
      <c r="A2331" t="s">
        <v>5988</v>
      </c>
      <c r="B2331" s="15" t="s">
        <v>288</v>
      </c>
      <c r="C2331" s="15" t="s">
        <v>19</v>
      </c>
      <c r="D2331" s="15" t="str">
        <f t="shared" si="36"/>
        <v>45027</v>
      </c>
      <c r="E2331" t="s">
        <v>6025</v>
      </c>
    </row>
    <row r="2332" spans="1:5" x14ac:dyDescent="0.15">
      <c r="A2332" t="s">
        <v>5988</v>
      </c>
      <c r="B2332" s="15" t="s">
        <v>288</v>
      </c>
      <c r="C2332" s="15" t="s">
        <v>20</v>
      </c>
      <c r="D2332" s="15" t="str">
        <f t="shared" si="36"/>
        <v>45029</v>
      </c>
      <c r="E2332" t="s">
        <v>6027</v>
      </c>
    </row>
    <row r="2333" spans="1:5" x14ac:dyDescent="0.15">
      <c r="A2333" t="s">
        <v>5988</v>
      </c>
      <c r="B2333" s="15" t="s">
        <v>288</v>
      </c>
      <c r="C2333" s="15" t="s">
        <v>21</v>
      </c>
      <c r="D2333" s="15" t="str">
        <f t="shared" si="36"/>
        <v>45031</v>
      </c>
      <c r="E2333" t="s">
        <v>6029</v>
      </c>
    </row>
    <row r="2334" spans="1:5" x14ac:dyDescent="0.15">
      <c r="A2334" t="s">
        <v>5988</v>
      </c>
      <c r="B2334" s="15" t="s">
        <v>288</v>
      </c>
      <c r="C2334" s="15" t="s">
        <v>22</v>
      </c>
      <c r="D2334" s="15" t="str">
        <f t="shared" si="36"/>
        <v>45033</v>
      </c>
      <c r="E2334" t="s">
        <v>6033</v>
      </c>
    </row>
    <row r="2335" spans="1:5" x14ac:dyDescent="0.15">
      <c r="A2335" t="s">
        <v>5988</v>
      </c>
      <c r="B2335" s="15" t="s">
        <v>288</v>
      </c>
      <c r="C2335" s="15" t="s">
        <v>23</v>
      </c>
      <c r="D2335" s="15" t="str">
        <f t="shared" si="36"/>
        <v>45035</v>
      </c>
      <c r="E2335" t="s">
        <v>3394</v>
      </c>
    </row>
    <row r="2336" spans="1:5" x14ac:dyDescent="0.15">
      <c r="A2336" t="s">
        <v>5988</v>
      </c>
      <c r="B2336" s="15" t="s">
        <v>288</v>
      </c>
      <c r="C2336" s="15" t="s">
        <v>24</v>
      </c>
      <c r="D2336" s="15" t="str">
        <f t="shared" si="36"/>
        <v>45037</v>
      </c>
      <c r="E2336" t="s">
        <v>6036</v>
      </c>
    </row>
    <row r="2337" spans="1:5" x14ac:dyDescent="0.15">
      <c r="A2337" t="s">
        <v>5988</v>
      </c>
      <c r="B2337" s="15" t="s">
        <v>288</v>
      </c>
      <c r="C2337" s="15" t="s">
        <v>25</v>
      </c>
      <c r="D2337" s="15" t="str">
        <f t="shared" si="36"/>
        <v>45039</v>
      </c>
      <c r="E2337" t="s">
        <v>1301</v>
      </c>
    </row>
    <row r="2338" spans="1:5" x14ac:dyDescent="0.15">
      <c r="A2338" t="s">
        <v>5988</v>
      </c>
      <c r="B2338" s="15" t="s">
        <v>288</v>
      </c>
      <c r="C2338" s="15" t="s">
        <v>26</v>
      </c>
      <c r="D2338" s="15" t="str">
        <f t="shared" si="36"/>
        <v>45041</v>
      </c>
      <c r="E2338" t="s">
        <v>6039</v>
      </c>
    </row>
    <row r="2339" spans="1:5" x14ac:dyDescent="0.15">
      <c r="A2339" t="s">
        <v>5988</v>
      </c>
      <c r="B2339" s="15" t="s">
        <v>288</v>
      </c>
      <c r="C2339" s="15" t="s">
        <v>27</v>
      </c>
      <c r="D2339" s="15" t="str">
        <f t="shared" si="36"/>
        <v>45043</v>
      </c>
      <c r="E2339" t="s">
        <v>6041</v>
      </c>
    </row>
    <row r="2340" spans="1:5" x14ac:dyDescent="0.15">
      <c r="A2340" t="s">
        <v>5988</v>
      </c>
      <c r="B2340" s="15" t="s">
        <v>288</v>
      </c>
      <c r="C2340" s="15" t="s">
        <v>28</v>
      </c>
      <c r="D2340" s="15" t="str">
        <f t="shared" si="36"/>
        <v>45045</v>
      </c>
      <c r="E2340" t="s">
        <v>6045</v>
      </c>
    </row>
    <row r="2341" spans="1:5" x14ac:dyDescent="0.15">
      <c r="A2341" t="s">
        <v>5988</v>
      </c>
      <c r="B2341" s="15" t="s">
        <v>288</v>
      </c>
      <c r="C2341" s="15" t="s">
        <v>29</v>
      </c>
      <c r="D2341" s="15" t="str">
        <f t="shared" si="36"/>
        <v>45047</v>
      </c>
      <c r="E2341" t="s">
        <v>2799</v>
      </c>
    </row>
    <row r="2342" spans="1:5" x14ac:dyDescent="0.15">
      <c r="A2342" t="s">
        <v>5988</v>
      </c>
      <c r="B2342" s="15" t="s">
        <v>288</v>
      </c>
      <c r="C2342" s="15" t="s">
        <v>30</v>
      </c>
      <c r="D2342" s="15" t="str">
        <f t="shared" si="36"/>
        <v>45049</v>
      </c>
      <c r="E2342" t="s">
        <v>6048</v>
      </c>
    </row>
    <row r="2343" spans="1:5" x14ac:dyDescent="0.15">
      <c r="A2343" t="s">
        <v>5988</v>
      </c>
      <c r="B2343" s="15" t="s">
        <v>288</v>
      </c>
      <c r="C2343" s="15" t="s">
        <v>31</v>
      </c>
      <c r="D2343" s="15" t="str">
        <f t="shared" si="36"/>
        <v>45051</v>
      </c>
      <c r="E2343" t="s">
        <v>6050</v>
      </c>
    </row>
    <row r="2344" spans="1:5" x14ac:dyDescent="0.15">
      <c r="A2344" t="s">
        <v>5988</v>
      </c>
      <c r="B2344" s="15" t="s">
        <v>288</v>
      </c>
      <c r="C2344" s="15" t="s">
        <v>32</v>
      </c>
      <c r="D2344" s="15" t="str">
        <f t="shared" si="36"/>
        <v>45053</v>
      </c>
      <c r="E2344" t="s">
        <v>1745</v>
      </c>
    </row>
    <row r="2345" spans="1:5" x14ac:dyDescent="0.15">
      <c r="A2345" t="s">
        <v>5988</v>
      </c>
      <c r="B2345" s="15" t="s">
        <v>288</v>
      </c>
      <c r="C2345" s="15" t="s">
        <v>33</v>
      </c>
      <c r="D2345" s="15" t="str">
        <f t="shared" si="36"/>
        <v>45055</v>
      </c>
      <c r="E2345" t="s">
        <v>6053</v>
      </c>
    </row>
    <row r="2346" spans="1:5" x14ac:dyDescent="0.15">
      <c r="A2346" t="s">
        <v>5988</v>
      </c>
      <c r="B2346" s="15" t="s">
        <v>288</v>
      </c>
      <c r="C2346" s="15" t="s">
        <v>34</v>
      </c>
      <c r="D2346" s="15" t="str">
        <f t="shared" si="36"/>
        <v>45057</v>
      </c>
      <c r="E2346" t="s">
        <v>4483</v>
      </c>
    </row>
    <row r="2347" spans="1:5" x14ac:dyDescent="0.15">
      <c r="A2347" t="s">
        <v>5988</v>
      </c>
      <c r="B2347" s="15" t="s">
        <v>288</v>
      </c>
      <c r="C2347" s="15" t="s">
        <v>35</v>
      </c>
      <c r="D2347" s="15" t="str">
        <f t="shared" si="36"/>
        <v>45059</v>
      </c>
      <c r="E2347" t="s">
        <v>1760</v>
      </c>
    </row>
    <row r="2348" spans="1:5" x14ac:dyDescent="0.15">
      <c r="A2348" t="s">
        <v>5988</v>
      </c>
      <c r="B2348" s="15" t="s">
        <v>288</v>
      </c>
      <c r="C2348" s="15" t="s">
        <v>36</v>
      </c>
      <c r="D2348" s="15" t="str">
        <f t="shared" si="36"/>
        <v>45061</v>
      </c>
      <c r="E2348" t="s">
        <v>618</v>
      </c>
    </row>
    <row r="2349" spans="1:5" x14ac:dyDescent="0.15">
      <c r="A2349" t="s">
        <v>5988</v>
      </c>
      <c r="B2349" s="15" t="s">
        <v>288</v>
      </c>
      <c r="C2349" s="15" t="s">
        <v>37</v>
      </c>
      <c r="D2349" s="15" t="str">
        <f t="shared" si="36"/>
        <v>45063</v>
      </c>
      <c r="E2349" t="s">
        <v>6058</v>
      </c>
    </row>
    <row r="2350" spans="1:5" x14ac:dyDescent="0.15">
      <c r="A2350" t="s">
        <v>5988</v>
      </c>
      <c r="B2350" s="15" t="s">
        <v>288</v>
      </c>
      <c r="C2350" s="15" t="s">
        <v>38</v>
      </c>
      <c r="D2350" s="15" t="str">
        <f t="shared" si="36"/>
        <v>45065</v>
      </c>
      <c r="E2350" t="s">
        <v>6060</v>
      </c>
    </row>
    <row r="2351" spans="1:5" x14ac:dyDescent="0.15">
      <c r="A2351" t="s">
        <v>5988</v>
      </c>
      <c r="B2351" s="15" t="s">
        <v>288</v>
      </c>
      <c r="C2351" s="15" t="s">
        <v>39</v>
      </c>
      <c r="D2351" s="15" t="str">
        <f t="shared" si="36"/>
        <v>45067</v>
      </c>
      <c r="E2351" t="s">
        <v>634</v>
      </c>
    </row>
    <row r="2352" spans="1:5" x14ac:dyDescent="0.15">
      <c r="A2352" t="s">
        <v>5988</v>
      </c>
      <c r="B2352" s="15" t="s">
        <v>288</v>
      </c>
      <c r="C2352" s="15" t="s">
        <v>40</v>
      </c>
      <c r="D2352" s="15" t="str">
        <f t="shared" si="36"/>
        <v>45069</v>
      </c>
      <c r="E2352" t="s">
        <v>6063</v>
      </c>
    </row>
    <row r="2353" spans="1:5" x14ac:dyDescent="0.15">
      <c r="A2353" t="s">
        <v>5988</v>
      </c>
      <c r="B2353" s="15" t="s">
        <v>288</v>
      </c>
      <c r="C2353" s="15" t="s">
        <v>41</v>
      </c>
      <c r="D2353" s="15" t="str">
        <f t="shared" si="36"/>
        <v>45071</v>
      </c>
      <c r="E2353" t="s">
        <v>6067</v>
      </c>
    </row>
    <row r="2354" spans="1:5" x14ac:dyDescent="0.15">
      <c r="A2354" t="s">
        <v>5988</v>
      </c>
      <c r="B2354" s="15" t="s">
        <v>288</v>
      </c>
      <c r="C2354" s="15" t="s">
        <v>42</v>
      </c>
      <c r="D2354" s="15" t="str">
        <f t="shared" si="36"/>
        <v>45073</v>
      </c>
      <c r="E2354" t="s">
        <v>1796</v>
      </c>
    </row>
    <row r="2355" spans="1:5" x14ac:dyDescent="0.15">
      <c r="A2355" t="s">
        <v>5988</v>
      </c>
      <c r="B2355" s="15" t="s">
        <v>288</v>
      </c>
      <c r="C2355" s="15" t="s">
        <v>43</v>
      </c>
      <c r="D2355" s="15" t="str">
        <f t="shared" si="36"/>
        <v>45075</v>
      </c>
      <c r="E2355" t="s">
        <v>6074</v>
      </c>
    </row>
    <row r="2356" spans="1:5" x14ac:dyDescent="0.15">
      <c r="A2356" t="s">
        <v>5988</v>
      </c>
      <c r="B2356" s="15" t="s">
        <v>288</v>
      </c>
      <c r="C2356" s="15" t="s">
        <v>44</v>
      </c>
      <c r="D2356" s="15" t="str">
        <f t="shared" si="36"/>
        <v>45077</v>
      </c>
      <c r="E2356" t="s">
        <v>652</v>
      </c>
    </row>
    <row r="2357" spans="1:5" x14ac:dyDescent="0.15">
      <c r="A2357" t="s">
        <v>5988</v>
      </c>
      <c r="B2357" s="15" t="s">
        <v>288</v>
      </c>
      <c r="C2357" s="15" t="s">
        <v>45</v>
      </c>
      <c r="D2357" s="15" t="str">
        <f t="shared" si="36"/>
        <v>45079</v>
      </c>
      <c r="E2357" t="s">
        <v>2240</v>
      </c>
    </row>
    <row r="2358" spans="1:5" x14ac:dyDescent="0.15">
      <c r="A2358" t="s">
        <v>5988</v>
      </c>
      <c r="B2358" s="15" t="s">
        <v>288</v>
      </c>
      <c r="C2358" s="15" t="s">
        <v>46</v>
      </c>
      <c r="D2358" s="15" t="str">
        <f t="shared" si="36"/>
        <v>45081</v>
      </c>
      <c r="E2358" t="s">
        <v>6080</v>
      </c>
    </row>
    <row r="2359" spans="1:5" x14ac:dyDescent="0.15">
      <c r="A2359" t="s">
        <v>5988</v>
      </c>
      <c r="B2359" s="15" t="s">
        <v>288</v>
      </c>
      <c r="C2359" s="15" t="s">
        <v>47</v>
      </c>
      <c r="D2359" s="15" t="str">
        <f t="shared" si="36"/>
        <v>45083</v>
      </c>
      <c r="E2359" t="s">
        <v>6082</v>
      </c>
    </row>
    <row r="2360" spans="1:5" x14ac:dyDescent="0.15">
      <c r="A2360" t="s">
        <v>5988</v>
      </c>
      <c r="B2360" s="15" t="s">
        <v>288</v>
      </c>
      <c r="C2360" s="15" t="s">
        <v>48</v>
      </c>
      <c r="D2360" s="15" t="str">
        <f t="shared" si="36"/>
        <v>45085</v>
      </c>
      <c r="E2360" t="s">
        <v>668</v>
      </c>
    </row>
    <row r="2361" spans="1:5" x14ac:dyDescent="0.15">
      <c r="A2361" t="s">
        <v>5988</v>
      </c>
      <c r="B2361" s="15" t="s">
        <v>288</v>
      </c>
      <c r="C2361" s="15" t="s">
        <v>49</v>
      </c>
      <c r="D2361" s="15" t="str">
        <f t="shared" si="36"/>
        <v>45087</v>
      </c>
      <c r="E2361" t="s">
        <v>917</v>
      </c>
    </row>
    <row r="2362" spans="1:5" x14ac:dyDescent="0.15">
      <c r="A2362" t="s">
        <v>5988</v>
      </c>
      <c r="B2362" s="15" t="s">
        <v>288</v>
      </c>
      <c r="C2362" s="15" t="s">
        <v>50</v>
      </c>
      <c r="D2362" s="15" t="str">
        <f t="shared" si="36"/>
        <v>45089</v>
      </c>
      <c r="E2362" t="s">
        <v>6090</v>
      </c>
    </row>
    <row r="2363" spans="1:5" x14ac:dyDescent="0.15">
      <c r="A2363" t="s">
        <v>5988</v>
      </c>
      <c r="B2363" s="15" t="s">
        <v>288</v>
      </c>
      <c r="C2363" s="15" t="s">
        <v>51</v>
      </c>
      <c r="D2363" s="15" t="str">
        <f t="shared" si="36"/>
        <v>45091</v>
      </c>
      <c r="E2363" t="s">
        <v>3372</v>
      </c>
    </row>
    <row r="2364" spans="1:5" x14ac:dyDescent="0.15">
      <c r="A2364" t="s">
        <v>6093</v>
      </c>
      <c r="B2364" s="15" t="s">
        <v>290</v>
      </c>
      <c r="C2364" s="15" t="s">
        <v>7</v>
      </c>
      <c r="D2364" s="15" t="str">
        <f t="shared" si="36"/>
        <v>46003</v>
      </c>
      <c r="E2364" t="s">
        <v>6094</v>
      </c>
    </row>
    <row r="2365" spans="1:5" x14ac:dyDescent="0.15">
      <c r="A2365" t="s">
        <v>6093</v>
      </c>
      <c r="B2365" s="15" t="s">
        <v>290</v>
      </c>
      <c r="C2365" s="15" t="s">
        <v>8</v>
      </c>
      <c r="D2365" s="15" t="str">
        <f t="shared" si="36"/>
        <v>46005</v>
      </c>
      <c r="E2365" t="s">
        <v>6096</v>
      </c>
    </row>
    <row r="2366" spans="1:5" x14ac:dyDescent="0.15">
      <c r="A2366" t="s">
        <v>6093</v>
      </c>
      <c r="B2366" s="15" t="s">
        <v>290</v>
      </c>
      <c r="C2366" s="15" t="s">
        <v>9</v>
      </c>
      <c r="D2366" s="15" t="str">
        <f t="shared" si="36"/>
        <v>46007</v>
      </c>
      <c r="E2366" t="s">
        <v>6100</v>
      </c>
    </row>
    <row r="2367" spans="1:5" x14ac:dyDescent="0.15">
      <c r="A2367" t="s">
        <v>6093</v>
      </c>
      <c r="B2367" s="15" t="s">
        <v>290</v>
      </c>
      <c r="C2367" s="15" t="s">
        <v>10</v>
      </c>
      <c r="D2367" s="15" t="str">
        <f t="shared" si="36"/>
        <v>46009</v>
      </c>
      <c r="E2367" t="s">
        <v>6102</v>
      </c>
    </row>
    <row r="2368" spans="1:5" x14ac:dyDescent="0.15">
      <c r="A2368" t="s">
        <v>6093</v>
      </c>
      <c r="B2368" s="15" t="s">
        <v>290</v>
      </c>
      <c r="C2368" s="15" t="s">
        <v>11</v>
      </c>
      <c r="D2368" s="15" t="str">
        <f t="shared" si="36"/>
        <v>46011</v>
      </c>
      <c r="E2368" t="s">
        <v>6104</v>
      </c>
    </row>
    <row r="2369" spans="1:5" x14ac:dyDescent="0.15">
      <c r="A2369" t="s">
        <v>6093</v>
      </c>
      <c r="B2369" s="15" t="s">
        <v>290</v>
      </c>
      <c r="C2369" s="15" t="s">
        <v>12</v>
      </c>
      <c r="D2369" s="15" t="str">
        <f t="shared" si="36"/>
        <v>46013</v>
      </c>
      <c r="E2369" t="s">
        <v>2059</v>
      </c>
    </row>
    <row r="2370" spans="1:5" x14ac:dyDescent="0.15">
      <c r="A2370" t="s">
        <v>6093</v>
      </c>
      <c r="B2370" s="15" t="s">
        <v>290</v>
      </c>
      <c r="C2370" s="15" t="s">
        <v>13</v>
      </c>
      <c r="D2370" s="15" t="str">
        <f t="shared" si="36"/>
        <v>46015</v>
      </c>
      <c r="E2370" t="s">
        <v>6111</v>
      </c>
    </row>
    <row r="2371" spans="1:5" x14ac:dyDescent="0.15">
      <c r="A2371" t="s">
        <v>6093</v>
      </c>
      <c r="B2371" s="15" t="s">
        <v>290</v>
      </c>
      <c r="C2371" s="15" t="s">
        <v>14</v>
      </c>
      <c r="D2371" s="15" t="str">
        <f t="shared" ref="D2371:D2434" si="37">B2371&amp;C2371</f>
        <v>46017</v>
      </c>
      <c r="E2371" t="s">
        <v>4406</v>
      </c>
    </row>
    <row r="2372" spans="1:5" x14ac:dyDescent="0.15">
      <c r="A2372" t="s">
        <v>6093</v>
      </c>
      <c r="B2372" s="15" t="s">
        <v>290</v>
      </c>
      <c r="C2372" s="15" t="s">
        <v>15</v>
      </c>
      <c r="D2372" s="15" t="str">
        <f t="shared" si="37"/>
        <v>46019</v>
      </c>
      <c r="E2372" t="s">
        <v>945</v>
      </c>
    </row>
    <row r="2373" spans="1:5" x14ac:dyDescent="0.15">
      <c r="A2373" t="s">
        <v>6093</v>
      </c>
      <c r="B2373" s="15" t="s">
        <v>290</v>
      </c>
      <c r="C2373" s="15" t="s">
        <v>16</v>
      </c>
      <c r="D2373" s="15" t="str">
        <f t="shared" si="37"/>
        <v>46021</v>
      </c>
      <c r="E2373" t="s">
        <v>2988</v>
      </c>
    </row>
    <row r="2374" spans="1:5" x14ac:dyDescent="0.15">
      <c r="A2374" t="s">
        <v>6093</v>
      </c>
      <c r="B2374" s="15" t="s">
        <v>290</v>
      </c>
      <c r="C2374" s="15" t="s">
        <v>17</v>
      </c>
      <c r="D2374" s="15" t="str">
        <f t="shared" si="37"/>
        <v>46023</v>
      </c>
      <c r="E2374" t="s">
        <v>6116</v>
      </c>
    </row>
    <row r="2375" spans="1:5" x14ac:dyDescent="0.15">
      <c r="A2375" t="s">
        <v>6093</v>
      </c>
      <c r="B2375" s="15" t="s">
        <v>290</v>
      </c>
      <c r="C2375" s="15" t="s">
        <v>18</v>
      </c>
      <c r="D2375" s="15" t="str">
        <f t="shared" si="37"/>
        <v>46025</v>
      </c>
      <c r="E2375" t="s">
        <v>771</v>
      </c>
    </row>
    <row r="2376" spans="1:5" x14ac:dyDescent="0.15">
      <c r="A2376" t="s">
        <v>6093</v>
      </c>
      <c r="B2376" s="15" t="s">
        <v>290</v>
      </c>
      <c r="C2376" s="15" t="s">
        <v>19</v>
      </c>
      <c r="D2376" s="15" t="str">
        <f t="shared" si="37"/>
        <v>46027</v>
      </c>
      <c r="E2376" t="s">
        <v>531</v>
      </c>
    </row>
    <row r="2377" spans="1:5" x14ac:dyDescent="0.15">
      <c r="A2377" t="s">
        <v>6093</v>
      </c>
      <c r="B2377" s="15" t="s">
        <v>290</v>
      </c>
      <c r="C2377" s="15" t="s">
        <v>20</v>
      </c>
      <c r="D2377" s="15" t="str">
        <f t="shared" si="37"/>
        <v>46029</v>
      </c>
      <c r="E2377" t="s">
        <v>6122</v>
      </c>
    </row>
    <row r="2378" spans="1:5" x14ac:dyDescent="0.15">
      <c r="A2378" t="s">
        <v>6093</v>
      </c>
      <c r="B2378" s="15" t="s">
        <v>290</v>
      </c>
      <c r="C2378" s="15" t="s">
        <v>21</v>
      </c>
      <c r="D2378" s="15" t="str">
        <f t="shared" si="37"/>
        <v>46031</v>
      </c>
      <c r="E2378" t="s">
        <v>6126</v>
      </c>
    </row>
    <row r="2379" spans="1:5" x14ac:dyDescent="0.15">
      <c r="A2379" t="s">
        <v>6093</v>
      </c>
      <c r="B2379" s="15" t="s">
        <v>290</v>
      </c>
      <c r="C2379" s="15" t="s">
        <v>22</v>
      </c>
      <c r="D2379" s="15" t="str">
        <f t="shared" si="37"/>
        <v>46033</v>
      </c>
      <c r="E2379" t="s">
        <v>1174</v>
      </c>
    </row>
    <row r="2380" spans="1:5" x14ac:dyDescent="0.15">
      <c r="A2380" t="s">
        <v>6093</v>
      </c>
      <c r="B2380" s="15" t="s">
        <v>290</v>
      </c>
      <c r="C2380" s="15" t="s">
        <v>23</v>
      </c>
      <c r="D2380" s="15" t="str">
        <f t="shared" si="37"/>
        <v>46035</v>
      </c>
      <c r="E2380" t="s">
        <v>6133</v>
      </c>
    </row>
    <row r="2381" spans="1:5" x14ac:dyDescent="0.15">
      <c r="A2381" t="s">
        <v>6093</v>
      </c>
      <c r="B2381" s="15" t="s">
        <v>290</v>
      </c>
      <c r="C2381" s="15" t="s">
        <v>24</v>
      </c>
      <c r="D2381" s="15" t="str">
        <f t="shared" si="37"/>
        <v>46037</v>
      </c>
      <c r="E2381" t="s">
        <v>6137</v>
      </c>
    </row>
    <row r="2382" spans="1:5" x14ac:dyDescent="0.15">
      <c r="A2382" t="s">
        <v>6093</v>
      </c>
      <c r="B2382" s="15" t="s">
        <v>290</v>
      </c>
      <c r="C2382" s="15" t="s">
        <v>25</v>
      </c>
      <c r="D2382" s="15" t="str">
        <f t="shared" si="37"/>
        <v>46039</v>
      </c>
      <c r="E2382" t="s">
        <v>4431</v>
      </c>
    </row>
    <row r="2383" spans="1:5" x14ac:dyDescent="0.15">
      <c r="A2383" t="s">
        <v>6093</v>
      </c>
      <c r="B2383" s="15" t="s">
        <v>290</v>
      </c>
      <c r="C2383" s="15" t="s">
        <v>26</v>
      </c>
      <c r="D2383" s="15" t="str">
        <f t="shared" si="37"/>
        <v>46041</v>
      </c>
      <c r="E2383" t="s">
        <v>5588</v>
      </c>
    </row>
    <row r="2384" spans="1:5" x14ac:dyDescent="0.15">
      <c r="A2384" t="s">
        <v>6093</v>
      </c>
      <c r="B2384" s="15" t="s">
        <v>290</v>
      </c>
      <c r="C2384" s="15" t="s">
        <v>27</v>
      </c>
      <c r="D2384" s="15" t="str">
        <f t="shared" si="37"/>
        <v>46043</v>
      </c>
      <c r="E2384" t="s">
        <v>1182</v>
      </c>
    </row>
    <row r="2385" spans="1:5" x14ac:dyDescent="0.15">
      <c r="A2385" t="s">
        <v>6093</v>
      </c>
      <c r="B2385" s="15" t="s">
        <v>290</v>
      </c>
      <c r="C2385" s="15" t="s">
        <v>28</v>
      </c>
      <c r="D2385" s="15" t="str">
        <f t="shared" si="37"/>
        <v>46045</v>
      </c>
      <c r="E2385" t="s">
        <v>6142</v>
      </c>
    </row>
    <row r="2386" spans="1:5" x14ac:dyDescent="0.15">
      <c r="A2386" t="s">
        <v>6093</v>
      </c>
      <c r="B2386" s="15" t="s">
        <v>290</v>
      </c>
      <c r="C2386" s="15" t="s">
        <v>29</v>
      </c>
      <c r="D2386" s="15" t="str">
        <f t="shared" si="37"/>
        <v>46047</v>
      </c>
      <c r="E2386" t="s">
        <v>6144</v>
      </c>
    </row>
    <row r="2387" spans="1:5" x14ac:dyDescent="0.15">
      <c r="A2387" t="s">
        <v>6093</v>
      </c>
      <c r="B2387" s="15" t="s">
        <v>290</v>
      </c>
      <c r="C2387" s="15" t="s">
        <v>30</v>
      </c>
      <c r="D2387" s="15" t="str">
        <f t="shared" si="37"/>
        <v>46049</v>
      </c>
      <c r="E2387" t="s">
        <v>6146</v>
      </c>
    </row>
    <row r="2388" spans="1:5" x14ac:dyDescent="0.15">
      <c r="A2388" t="s">
        <v>6093</v>
      </c>
      <c r="B2388" s="15" t="s">
        <v>290</v>
      </c>
      <c r="C2388" s="15" t="s">
        <v>31</v>
      </c>
      <c r="D2388" s="15" t="str">
        <f t="shared" si="37"/>
        <v>46051</v>
      </c>
      <c r="E2388" t="s">
        <v>825</v>
      </c>
    </row>
    <row r="2389" spans="1:5" x14ac:dyDescent="0.15">
      <c r="A2389" t="s">
        <v>6093</v>
      </c>
      <c r="B2389" s="15" t="s">
        <v>290</v>
      </c>
      <c r="C2389" s="15" t="s">
        <v>32</v>
      </c>
      <c r="D2389" s="15" t="str">
        <f t="shared" si="37"/>
        <v>46053</v>
      </c>
      <c r="E2389" t="s">
        <v>6149</v>
      </c>
    </row>
    <row r="2390" spans="1:5" x14ac:dyDescent="0.15">
      <c r="A2390" t="s">
        <v>6093</v>
      </c>
      <c r="B2390" s="15" t="s">
        <v>290</v>
      </c>
      <c r="C2390" s="15" t="s">
        <v>33</v>
      </c>
      <c r="D2390" s="15" t="str">
        <f t="shared" si="37"/>
        <v>46055</v>
      </c>
      <c r="E2390" t="s">
        <v>6151</v>
      </c>
    </row>
    <row r="2391" spans="1:5" x14ac:dyDescent="0.15">
      <c r="A2391" t="s">
        <v>6093</v>
      </c>
      <c r="B2391" s="15" t="s">
        <v>290</v>
      </c>
      <c r="C2391" s="15" t="s">
        <v>34</v>
      </c>
      <c r="D2391" s="15" t="str">
        <f t="shared" si="37"/>
        <v>46057</v>
      </c>
      <c r="E2391" t="s">
        <v>6153</v>
      </c>
    </row>
    <row r="2392" spans="1:5" x14ac:dyDescent="0.15">
      <c r="A2392" t="s">
        <v>6093</v>
      </c>
      <c r="B2392" s="15" t="s">
        <v>290</v>
      </c>
      <c r="C2392" s="15" t="s">
        <v>35</v>
      </c>
      <c r="D2392" s="15" t="str">
        <f t="shared" si="37"/>
        <v>46059</v>
      </c>
      <c r="E2392" t="s">
        <v>6155</v>
      </c>
    </row>
    <row r="2393" spans="1:5" x14ac:dyDescent="0.15">
      <c r="A2393" t="s">
        <v>6093</v>
      </c>
      <c r="B2393" s="15" t="s">
        <v>290</v>
      </c>
      <c r="C2393" s="15" t="s">
        <v>36</v>
      </c>
      <c r="D2393" s="15" t="str">
        <f t="shared" si="37"/>
        <v>46061</v>
      </c>
      <c r="E2393" t="s">
        <v>6157</v>
      </c>
    </row>
    <row r="2394" spans="1:5" x14ac:dyDescent="0.15">
      <c r="A2394" t="s">
        <v>6093</v>
      </c>
      <c r="B2394" s="15" t="s">
        <v>290</v>
      </c>
      <c r="C2394" s="15" t="s">
        <v>37</v>
      </c>
      <c r="D2394" s="15" t="str">
        <f t="shared" si="37"/>
        <v>46063</v>
      </c>
      <c r="E2394" t="s">
        <v>4716</v>
      </c>
    </row>
    <row r="2395" spans="1:5" x14ac:dyDescent="0.15">
      <c r="A2395" t="s">
        <v>6093</v>
      </c>
      <c r="B2395" s="15" t="s">
        <v>290</v>
      </c>
      <c r="C2395" s="15" t="s">
        <v>38</v>
      </c>
      <c r="D2395" s="15" t="str">
        <f t="shared" si="37"/>
        <v>46065</v>
      </c>
      <c r="E2395" t="s">
        <v>5604</v>
      </c>
    </row>
    <row r="2396" spans="1:5" x14ac:dyDescent="0.15">
      <c r="A2396" t="s">
        <v>6093</v>
      </c>
      <c r="B2396" s="15" t="s">
        <v>290</v>
      </c>
      <c r="C2396" s="15" t="s">
        <v>39</v>
      </c>
      <c r="D2396" s="15" t="str">
        <f t="shared" si="37"/>
        <v>46067</v>
      </c>
      <c r="E2396" t="s">
        <v>6163</v>
      </c>
    </row>
    <row r="2397" spans="1:5" x14ac:dyDescent="0.15">
      <c r="A2397" t="s">
        <v>6093</v>
      </c>
      <c r="B2397" s="15" t="s">
        <v>290</v>
      </c>
      <c r="C2397" s="15" t="s">
        <v>40</v>
      </c>
      <c r="D2397" s="15" t="str">
        <f t="shared" si="37"/>
        <v>46069</v>
      </c>
      <c r="E2397" t="s">
        <v>5081</v>
      </c>
    </row>
    <row r="2398" spans="1:5" x14ac:dyDescent="0.15">
      <c r="A2398" t="s">
        <v>6093</v>
      </c>
      <c r="B2398" s="15" t="s">
        <v>290</v>
      </c>
      <c r="C2398" s="15" t="s">
        <v>41</v>
      </c>
      <c r="D2398" s="15" t="str">
        <f t="shared" si="37"/>
        <v>46071</v>
      </c>
      <c r="E2398" t="s">
        <v>602</v>
      </c>
    </row>
    <row r="2399" spans="1:5" x14ac:dyDescent="0.15">
      <c r="A2399" t="s">
        <v>6093</v>
      </c>
      <c r="B2399" s="15" t="s">
        <v>290</v>
      </c>
      <c r="C2399" s="15" t="s">
        <v>42</v>
      </c>
      <c r="D2399" s="15" t="str">
        <f t="shared" si="37"/>
        <v>46073</v>
      </c>
      <c r="E2399" t="s">
        <v>6167</v>
      </c>
    </row>
    <row r="2400" spans="1:5" x14ac:dyDescent="0.15">
      <c r="A2400" t="s">
        <v>6093</v>
      </c>
      <c r="B2400" s="15" t="s">
        <v>290</v>
      </c>
      <c r="C2400" s="15" t="s">
        <v>43</v>
      </c>
      <c r="D2400" s="15" t="str">
        <f t="shared" si="37"/>
        <v>46075</v>
      </c>
      <c r="E2400" t="s">
        <v>1755</v>
      </c>
    </row>
    <row r="2401" spans="1:5" x14ac:dyDescent="0.15">
      <c r="A2401" t="s">
        <v>6093</v>
      </c>
      <c r="B2401" s="15" t="s">
        <v>290</v>
      </c>
      <c r="C2401" s="15" t="s">
        <v>44</v>
      </c>
      <c r="D2401" s="15" t="str">
        <f t="shared" si="37"/>
        <v>46077</v>
      </c>
      <c r="E2401" t="s">
        <v>6170</v>
      </c>
    </row>
    <row r="2402" spans="1:5" x14ac:dyDescent="0.15">
      <c r="A2402" t="s">
        <v>6093</v>
      </c>
      <c r="B2402" s="15" t="s">
        <v>290</v>
      </c>
      <c r="C2402" s="15" t="s">
        <v>45</v>
      </c>
      <c r="D2402" s="15" t="str">
        <f t="shared" si="37"/>
        <v>46079</v>
      </c>
      <c r="E2402" t="s">
        <v>993</v>
      </c>
    </row>
    <row r="2403" spans="1:5" x14ac:dyDescent="0.15">
      <c r="A2403" t="s">
        <v>6093</v>
      </c>
      <c r="B2403" s="15" t="s">
        <v>290</v>
      </c>
      <c r="C2403" s="15" t="s">
        <v>46</v>
      </c>
      <c r="D2403" s="15" t="str">
        <f t="shared" si="37"/>
        <v>46081</v>
      </c>
      <c r="E2403" t="s">
        <v>614</v>
      </c>
    </row>
    <row r="2404" spans="1:5" x14ac:dyDescent="0.15">
      <c r="A2404" t="s">
        <v>6093</v>
      </c>
      <c r="B2404" s="15" t="s">
        <v>290</v>
      </c>
      <c r="C2404" s="15" t="s">
        <v>47</v>
      </c>
      <c r="D2404" s="15" t="str">
        <f t="shared" si="37"/>
        <v>46083</v>
      </c>
      <c r="E2404" t="s">
        <v>854</v>
      </c>
    </row>
    <row r="2405" spans="1:5" x14ac:dyDescent="0.15">
      <c r="A2405" t="s">
        <v>6093</v>
      </c>
      <c r="B2405" s="15" t="s">
        <v>290</v>
      </c>
      <c r="C2405" s="15" t="s">
        <v>48</v>
      </c>
      <c r="D2405" s="15" t="str">
        <f t="shared" si="37"/>
        <v>46085</v>
      </c>
      <c r="E2405" t="s">
        <v>6179</v>
      </c>
    </row>
    <row r="2406" spans="1:5" x14ac:dyDescent="0.15">
      <c r="A2406" t="s">
        <v>6093</v>
      </c>
      <c r="B2406" s="15" t="s">
        <v>290</v>
      </c>
      <c r="C2406" s="15" t="s">
        <v>49</v>
      </c>
      <c r="D2406" s="15" t="str">
        <f t="shared" si="37"/>
        <v>46087</v>
      </c>
      <c r="E2406" t="s">
        <v>6181</v>
      </c>
    </row>
    <row r="2407" spans="1:5" x14ac:dyDescent="0.15">
      <c r="A2407" t="s">
        <v>6093</v>
      </c>
      <c r="B2407" s="15" t="s">
        <v>290</v>
      </c>
      <c r="C2407" s="15" t="s">
        <v>50</v>
      </c>
      <c r="D2407" s="15" t="str">
        <f t="shared" si="37"/>
        <v>46089</v>
      </c>
      <c r="E2407" t="s">
        <v>2838</v>
      </c>
    </row>
    <row r="2408" spans="1:5" x14ac:dyDescent="0.15">
      <c r="A2408" t="s">
        <v>6093</v>
      </c>
      <c r="B2408" s="15" t="s">
        <v>290</v>
      </c>
      <c r="C2408" s="15" t="s">
        <v>51</v>
      </c>
      <c r="D2408" s="15" t="str">
        <f t="shared" si="37"/>
        <v>46091</v>
      </c>
      <c r="E2408" t="s">
        <v>636</v>
      </c>
    </row>
    <row r="2409" spans="1:5" x14ac:dyDescent="0.15">
      <c r="A2409" t="s">
        <v>6093</v>
      </c>
      <c r="B2409" s="15" t="s">
        <v>290</v>
      </c>
      <c r="C2409" s="15" t="s">
        <v>52</v>
      </c>
      <c r="D2409" s="15" t="str">
        <f t="shared" si="37"/>
        <v>46093</v>
      </c>
      <c r="E2409" t="s">
        <v>2844</v>
      </c>
    </row>
    <row r="2410" spans="1:5" x14ac:dyDescent="0.15">
      <c r="A2410" t="s">
        <v>6093</v>
      </c>
      <c r="B2410" s="15" t="s">
        <v>290</v>
      </c>
      <c r="C2410" s="15" t="s">
        <v>53</v>
      </c>
      <c r="D2410" s="15" t="str">
        <f t="shared" si="37"/>
        <v>46095</v>
      </c>
      <c r="E2410" t="s">
        <v>6186</v>
      </c>
    </row>
    <row r="2411" spans="1:5" x14ac:dyDescent="0.15">
      <c r="A2411" t="s">
        <v>6093</v>
      </c>
      <c r="B2411" s="15" t="s">
        <v>290</v>
      </c>
      <c r="C2411" s="15" t="s">
        <v>54</v>
      </c>
      <c r="D2411" s="15" t="str">
        <f t="shared" si="37"/>
        <v>46097</v>
      </c>
      <c r="E2411" t="s">
        <v>6188</v>
      </c>
    </row>
    <row r="2412" spans="1:5" x14ac:dyDescent="0.15">
      <c r="A2412" t="s">
        <v>6093</v>
      </c>
      <c r="B2412" s="15" t="s">
        <v>290</v>
      </c>
      <c r="C2412" s="15" t="s">
        <v>55</v>
      </c>
      <c r="D2412" s="15" t="str">
        <f t="shared" si="37"/>
        <v>46099</v>
      </c>
      <c r="E2412" t="s">
        <v>6190</v>
      </c>
    </row>
    <row r="2413" spans="1:5" x14ac:dyDescent="0.15">
      <c r="A2413" t="s">
        <v>6093</v>
      </c>
      <c r="B2413" s="15" t="s">
        <v>290</v>
      </c>
      <c r="C2413" s="15" t="s">
        <v>56</v>
      </c>
      <c r="D2413" s="15" t="str">
        <f t="shared" si="37"/>
        <v>46101</v>
      </c>
      <c r="E2413" t="s">
        <v>6192</v>
      </c>
    </row>
    <row r="2414" spans="1:5" x14ac:dyDescent="0.15">
      <c r="A2414" t="s">
        <v>6093</v>
      </c>
      <c r="B2414" s="15" t="s">
        <v>290</v>
      </c>
      <c r="C2414" s="15" t="s">
        <v>7947</v>
      </c>
      <c r="D2414" s="15" t="str">
        <f>B2414&amp;C2414</f>
        <v>46102</v>
      </c>
      <c r="E2414" t="s">
        <v>6201</v>
      </c>
    </row>
    <row r="2415" spans="1:5" x14ac:dyDescent="0.15">
      <c r="A2415" t="s">
        <v>6093</v>
      </c>
      <c r="B2415" s="15" t="s">
        <v>290</v>
      </c>
      <c r="C2415" s="15" t="s">
        <v>57</v>
      </c>
      <c r="D2415" s="15" t="str">
        <f t="shared" si="37"/>
        <v>46103</v>
      </c>
      <c r="E2415" t="s">
        <v>3848</v>
      </c>
    </row>
    <row r="2416" spans="1:5" x14ac:dyDescent="0.15">
      <c r="A2416" t="s">
        <v>6093</v>
      </c>
      <c r="B2416" s="15" t="s">
        <v>290</v>
      </c>
      <c r="C2416" s="15" t="s">
        <v>58</v>
      </c>
      <c r="D2416" s="15" t="str">
        <f t="shared" si="37"/>
        <v>46105</v>
      </c>
      <c r="E2416" t="s">
        <v>4509</v>
      </c>
    </row>
    <row r="2417" spans="1:5" x14ac:dyDescent="0.15">
      <c r="A2417" t="s">
        <v>6093</v>
      </c>
      <c r="B2417" s="15" t="s">
        <v>290</v>
      </c>
      <c r="C2417" s="15" t="s">
        <v>59</v>
      </c>
      <c r="D2417" s="15" t="str">
        <f t="shared" si="37"/>
        <v>46107</v>
      </c>
      <c r="E2417" t="s">
        <v>5945</v>
      </c>
    </row>
    <row r="2418" spans="1:5" x14ac:dyDescent="0.15">
      <c r="A2418" t="s">
        <v>6093</v>
      </c>
      <c r="B2418" s="15" t="s">
        <v>290</v>
      </c>
      <c r="C2418" s="15" t="s">
        <v>60</v>
      </c>
      <c r="D2418" s="15" t="str">
        <f t="shared" si="37"/>
        <v>46109</v>
      </c>
      <c r="E2418" t="s">
        <v>6197</v>
      </c>
    </row>
    <row r="2419" spans="1:5" x14ac:dyDescent="0.15">
      <c r="A2419" t="s">
        <v>6093</v>
      </c>
      <c r="B2419" s="15" t="s">
        <v>290</v>
      </c>
      <c r="C2419" s="15" t="s">
        <v>61</v>
      </c>
      <c r="D2419" s="15" t="str">
        <f t="shared" si="37"/>
        <v>46111</v>
      </c>
      <c r="E2419" t="s">
        <v>6199</v>
      </c>
    </row>
    <row r="2420" spans="1:5" x14ac:dyDescent="0.15">
      <c r="A2420" t="s">
        <v>6093</v>
      </c>
      <c r="B2420" s="15" t="s">
        <v>290</v>
      </c>
      <c r="C2420" s="15" t="s">
        <v>63</v>
      </c>
      <c r="D2420" s="15" t="str">
        <f t="shared" si="37"/>
        <v>46115</v>
      </c>
      <c r="E2420" t="s">
        <v>6203</v>
      </c>
    </row>
    <row r="2421" spans="1:5" x14ac:dyDescent="0.15">
      <c r="A2421" t="s">
        <v>6093</v>
      </c>
      <c r="B2421" s="15" t="s">
        <v>290</v>
      </c>
      <c r="C2421" s="15" t="s">
        <v>64</v>
      </c>
      <c r="D2421" s="15" t="str">
        <f t="shared" si="37"/>
        <v>46117</v>
      </c>
      <c r="E2421" t="s">
        <v>6205</v>
      </c>
    </row>
    <row r="2422" spans="1:5" x14ac:dyDescent="0.15">
      <c r="A2422" t="s">
        <v>6093</v>
      </c>
      <c r="B2422" s="15" t="s">
        <v>290</v>
      </c>
      <c r="C2422" s="15" t="s">
        <v>65</v>
      </c>
      <c r="D2422" s="15" t="str">
        <f t="shared" si="37"/>
        <v>46119</v>
      </c>
      <c r="E2422" t="s">
        <v>6207</v>
      </c>
    </row>
    <row r="2423" spans="1:5" x14ac:dyDescent="0.15">
      <c r="A2423" t="s">
        <v>6093</v>
      </c>
      <c r="B2423" s="15" t="s">
        <v>290</v>
      </c>
      <c r="C2423" s="15" t="s">
        <v>66</v>
      </c>
      <c r="D2423" s="15" t="str">
        <f t="shared" si="37"/>
        <v>46121</v>
      </c>
      <c r="E2423" t="s">
        <v>3146</v>
      </c>
    </row>
    <row r="2424" spans="1:5" x14ac:dyDescent="0.15">
      <c r="A2424" t="s">
        <v>6093</v>
      </c>
      <c r="B2424" s="15" t="s">
        <v>290</v>
      </c>
      <c r="C2424" s="15" t="s">
        <v>67</v>
      </c>
      <c r="D2424" s="15" t="str">
        <f t="shared" si="37"/>
        <v>46123</v>
      </c>
      <c r="E2424" t="s">
        <v>6210</v>
      </c>
    </row>
    <row r="2425" spans="1:5" x14ac:dyDescent="0.15">
      <c r="A2425" t="s">
        <v>6093</v>
      </c>
      <c r="B2425" s="15" t="s">
        <v>290</v>
      </c>
      <c r="C2425" s="15" t="s">
        <v>68</v>
      </c>
      <c r="D2425" s="15" t="str">
        <f t="shared" si="37"/>
        <v>46125</v>
      </c>
      <c r="E2425" t="s">
        <v>1869</v>
      </c>
    </row>
    <row r="2426" spans="1:5" x14ac:dyDescent="0.15">
      <c r="A2426" t="s">
        <v>6093</v>
      </c>
      <c r="B2426" s="15" t="s">
        <v>290</v>
      </c>
      <c r="C2426" s="15" t="s">
        <v>69</v>
      </c>
      <c r="D2426" s="15" t="str">
        <f t="shared" si="37"/>
        <v>46127</v>
      </c>
      <c r="E2426" t="s">
        <v>917</v>
      </c>
    </row>
    <row r="2427" spans="1:5" x14ac:dyDescent="0.15">
      <c r="A2427" t="s">
        <v>6093</v>
      </c>
      <c r="B2427" s="15" t="s">
        <v>290</v>
      </c>
      <c r="C2427" s="15" t="s">
        <v>71</v>
      </c>
      <c r="D2427" s="15" t="str">
        <f t="shared" si="37"/>
        <v>46129</v>
      </c>
      <c r="E2427" t="s">
        <v>6214</v>
      </c>
    </row>
    <row r="2428" spans="1:5" x14ac:dyDescent="0.15">
      <c r="A2428" t="s">
        <v>6093</v>
      </c>
      <c r="B2428" s="15" t="s">
        <v>290</v>
      </c>
      <c r="C2428" s="15" t="s">
        <v>114</v>
      </c>
      <c r="D2428" s="15" t="str">
        <f t="shared" si="37"/>
        <v>46135</v>
      </c>
      <c r="E2428" t="s">
        <v>6216</v>
      </c>
    </row>
    <row r="2429" spans="1:5" x14ac:dyDescent="0.15">
      <c r="A2429" t="s">
        <v>6093</v>
      </c>
      <c r="B2429" s="15" t="s">
        <v>290</v>
      </c>
      <c r="C2429" s="15" t="s">
        <v>115</v>
      </c>
      <c r="D2429" s="15" t="str">
        <f t="shared" si="37"/>
        <v>46137</v>
      </c>
      <c r="E2429" t="s">
        <v>6220</v>
      </c>
    </row>
    <row r="2430" spans="1:5" x14ac:dyDescent="0.15">
      <c r="A2430" t="s">
        <v>6222</v>
      </c>
      <c r="B2430" s="15" t="s">
        <v>295</v>
      </c>
      <c r="C2430" s="15" t="s">
        <v>6</v>
      </c>
      <c r="D2430" s="15" t="str">
        <f t="shared" si="37"/>
        <v>47001</v>
      </c>
      <c r="E2430" t="s">
        <v>2714</v>
      </c>
    </row>
    <row r="2431" spans="1:5" x14ac:dyDescent="0.15">
      <c r="A2431" t="s">
        <v>6222</v>
      </c>
      <c r="B2431" s="15" t="s">
        <v>295</v>
      </c>
      <c r="C2431" s="15" t="s">
        <v>7</v>
      </c>
      <c r="D2431" s="15" t="str">
        <f t="shared" si="37"/>
        <v>47003</v>
      </c>
      <c r="E2431" t="s">
        <v>5811</v>
      </c>
    </row>
    <row r="2432" spans="1:5" x14ac:dyDescent="0.15">
      <c r="A2432" t="s">
        <v>6222</v>
      </c>
      <c r="B2432" s="15" t="s">
        <v>295</v>
      </c>
      <c r="C2432" s="15" t="s">
        <v>8</v>
      </c>
      <c r="D2432" s="15" t="str">
        <f t="shared" si="37"/>
        <v>47005</v>
      </c>
      <c r="E2432" t="s">
        <v>754</v>
      </c>
    </row>
    <row r="2433" spans="1:5" x14ac:dyDescent="0.15">
      <c r="A2433" t="s">
        <v>6222</v>
      </c>
      <c r="B2433" s="15" t="s">
        <v>295</v>
      </c>
      <c r="C2433" s="15" t="s">
        <v>9</v>
      </c>
      <c r="D2433" s="15" t="str">
        <f t="shared" si="37"/>
        <v>47007</v>
      </c>
      <c r="E2433" t="s">
        <v>6234</v>
      </c>
    </row>
    <row r="2434" spans="1:5" x14ac:dyDescent="0.15">
      <c r="A2434" t="s">
        <v>6222</v>
      </c>
      <c r="B2434" s="15" t="s">
        <v>295</v>
      </c>
      <c r="C2434" s="15" t="s">
        <v>10</v>
      </c>
      <c r="D2434" s="15" t="str">
        <f t="shared" si="37"/>
        <v>47009</v>
      </c>
      <c r="E2434" t="s">
        <v>506</v>
      </c>
    </row>
    <row r="2435" spans="1:5" x14ac:dyDescent="0.15">
      <c r="A2435" t="s">
        <v>6222</v>
      </c>
      <c r="B2435" s="15" t="s">
        <v>295</v>
      </c>
      <c r="C2435" s="15" t="s">
        <v>11</v>
      </c>
      <c r="D2435" s="15" t="str">
        <f t="shared" ref="D2435:D2498" si="38">B2435&amp;C2435</f>
        <v>47011</v>
      </c>
      <c r="E2435" t="s">
        <v>762</v>
      </c>
    </row>
    <row r="2436" spans="1:5" x14ac:dyDescent="0.15">
      <c r="A2436" t="s">
        <v>6222</v>
      </c>
      <c r="B2436" s="15" t="s">
        <v>295</v>
      </c>
      <c r="C2436" s="15" t="s">
        <v>12</v>
      </c>
      <c r="D2436" s="15" t="str">
        <f t="shared" si="38"/>
        <v>47013</v>
      </c>
      <c r="E2436" t="s">
        <v>2988</v>
      </c>
    </row>
    <row r="2437" spans="1:5" x14ac:dyDescent="0.15">
      <c r="A2437" t="s">
        <v>6222</v>
      </c>
      <c r="B2437" s="15" t="s">
        <v>295</v>
      </c>
      <c r="C2437" s="15" t="s">
        <v>13</v>
      </c>
      <c r="D2437" s="15" t="str">
        <f t="shared" si="38"/>
        <v>47015</v>
      </c>
      <c r="E2437" t="s">
        <v>6241</v>
      </c>
    </row>
    <row r="2438" spans="1:5" x14ac:dyDescent="0.15">
      <c r="A2438" t="s">
        <v>6222</v>
      </c>
      <c r="B2438" s="15" t="s">
        <v>295</v>
      </c>
      <c r="C2438" s="15" t="s">
        <v>14</v>
      </c>
      <c r="D2438" s="15" t="str">
        <f t="shared" si="38"/>
        <v>47017</v>
      </c>
      <c r="E2438" t="s">
        <v>767</v>
      </c>
    </row>
    <row r="2439" spans="1:5" x14ac:dyDescent="0.15">
      <c r="A2439" t="s">
        <v>6222</v>
      </c>
      <c r="B2439" s="15" t="s">
        <v>295</v>
      </c>
      <c r="C2439" s="15" t="s">
        <v>15</v>
      </c>
      <c r="D2439" s="15" t="str">
        <f t="shared" si="38"/>
        <v>47019</v>
      </c>
      <c r="E2439" t="s">
        <v>2993</v>
      </c>
    </row>
    <row r="2440" spans="1:5" x14ac:dyDescent="0.15">
      <c r="A2440" t="s">
        <v>6222</v>
      </c>
      <c r="B2440" s="15" t="s">
        <v>295</v>
      </c>
      <c r="C2440" s="15" t="s">
        <v>16</v>
      </c>
      <c r="D2440" s="15" t="str">
        <f t="shared" si="38"/>
        <v>47021</v>
      </c>
      <c r="E2440" t="s">
        <v>6251</v>
      </c>
    </row>
    <row r="2441" spans="1:5" x14ac:dyDescent="0.15">
      <c r="A2441" t="s">
        <v>6222</v>
      </c>
      <c r="B2441" s="15" t="s">
        <v>295</v>
      </c>
      <c r="C2441" s="15" t="s">
        <v>17</v>
      </c>
      <c r="D2441" s="15" t="str">
        <f t="shared" si="38"/>
        <v>47023</v>
      </c>
      <c r="E2441" t="s">
        <v>5844</v>
      </c>
    </row>
    <row r="2442" spans="1:5" x14ac:dyDescent="0.15">
      <c r="A2442" t="s">
        <v>6222</v>
      </c>
      <c r="B2442" s="15" t="s">
        <v>295</v>
      </c>
      <c r="C2442" s="15" t="s">
        <v>18</v>
      </c>
      <c r="D2442" s="15" t="str">
        <f t="shared" si="38"/>
        <v>47025</v>
      </c>
      <c r="E2442" t="s">
        <v>3936</v>
      </c>
    </row>
    <row r="2443" spans="1:5" x14ac:dyDescent="0.15">
      <c r="A2443" t="s">
        <v>6222</v>
      </c>
      <c r="B2443" s="15" t="s">
        <v>295</v>
      </c>
      <c r="C2443" s="15" t="s">
        <v>19</v>
      </c>
      <c r="D2443" s="15" t="str">
        <f t="shared" si="38"/>
        <v>47027</v>
      </c>
      <c r="E2443" t="s">
        <v>531</v>
      </c>
    </row>
    <row r="2444" spans="1:5" x14ac:dyDescent="0.15">
      <c r="A2444" t="s">
        <v>6222</v>
      </c>
      <c r="B2444" s="15" t="s">
        <v>295</v>
      </c>
      <c r="C2444" s="15" t="s">
        <v>20</v>
      </c>
      <c r="D2444" s="15" t="str">
        <f t="shared" si="38"/>
        <v>47029</v>
      </c>
      <c r="E2444" t="s">
        <v>6259</v>
      </c>
    </row>
    <row r="2445" spans="1:5" x14ac:dyDescent="0.15">
      <c r="A2445" t="s">
        <v>6222</v>
      </c>
      <c r="B2445" s="15" t="s">
        <v>295</v>
      </c>
      <c r="C2445" s="15" t="s">
        <v>21</v>
      </c>
      <c r="D2445" s="15" t="str">
        <f t="shared" si="38"/>
        <v>47031</v>
      </c>
      <c r="E2445" t="s">
        <v>535</v>
      </c>
    </row>
    <row r="2446" spans="1:5" x14ac:dyDescent="0.15">
      <c r="A2446" t="s">
        <v>6222</v>
      </c>
      <c r="B2446" s="15" t="s">
        <v>295</v>
      </c>
      <c r="C2446" s="15" t="s">
        <v>22</v>
      </c>
      <c r="D2446" s="15" t="str">
        <f t="shared" si="38"/>
        <v>47033</v>
      </c>
      <c r="E2446" t="s">
        <v>6266</v>
      </c>
    </row>
    <row r="2447" spans="1:5" x14ac:dyDescent="0.15">
      <c r="A2447" t="s">
        <v>6222</v>
      </c>
      <c r="B2447" s="15" t="s">
        <v>295</v>
      </c>
      <c r="C2447" s="15" t="s">
        <v>23</v>
      </c>
      <c r="D2447" s="15" t="str">
        <f t="shared" si="38"/>
        <v>47035</v>
      </c>
      <c r="E2447" t="s">
        <v>2095</v>
      </c>
    </row>
    <row r="2448" spans="1:5" x14ac:dyDescent="0.15">
      <c r="A2448" t="s">
        <v>6222</v>
      </c>
      <c r="B2448" s="15" t="s">
        <v>295</v>
      </c>
      <c r="C2448" s="15" t="s">
        <v>24</v>
      </c>
      <c r="D2448" s="15" t="str">
        <f t="shared" si="38"/>
        <v>47037</v>
      </c>
      <c r="E2448" t="s">
        <v>5032</v>
      </c>
    </row>
    <row r="2449" spans="1:5" x14ac:dyDescent="0.15">
      <c r="A2449" t="s">
        <v>6222</v>
      </c>
      <c r="B2449" s="15" t="s">
        <v>295</v>
      </c>
      <c r="C2449" s="15" t="s">
        <v>25</v>
      </c>
      <c r="D2449" s="15" t="str">
        <f t="shared" si="38"/>
        <v>47039</v>
      </c>
      <c r="E2449" t="s">
        <v>1669</v>
      </c>
    </row>
    <row r="2450" spans="1:5" x14ac:dyDescent="0.15">
      <c r="A2450" t="s">
        <v>6222</v>
      </c>
      <c r="B2450" s="15" t="s">
        <v>295</v>
      </c>
      <c r="C2450" s="15" t="s">
        <v>26</v>
      </c>
      <c r="D2450" s="15" t="str">
        <f t="shared" si="38"/>
        <v>47041</v>
      </c>
      <c r="E2450" t="s">
        <v>567</v>
      </c>
    </row>
    <row r="2451" spans="1:5" x14ac:dyDescent="0.15">
      <c r="A2451" t="s">
        <v>6222</v>
      </c>
      <c r="B2451" s="15" t="s">
        <v>295</v>
      </c>
      <c r="C2451" s="15" t="s">
        <v>27</v>
      </c>
      <c r="D2451" s="15" t="str">
        <f t="shared" si="38"/>
        <v>47043</v>
      </c>
      <c r="E2451" t="s">
        <v>6274</v>
      </c>
    </row>
    <row r="2452" spans="1:5" x14ac:dyDescent="0.15">
      <c r="A2452" t="s">
        <v>6222</v>
      </c>
      <c r="B2452" s="15" t="s">
        <v>295</v>
      </c>
      <c r="C2452" s="15" t="s">
        <v>28</v>
      </c>
      <c r="D2452" s="15" t="str">
        <f t="shared" si="38"/>
        <v>47045</v>
      </c>
      <c r="E2452" t="s">
        <v>6276</v>
      </c>
    </row>
    <row r="2453" spans="1:5" x14ac:dyDescent="0.15">
      <c r="A2453" t="s">
        <v>6222</v>
      </c>
      <c r="B2453" s="15" t="s">
        <v>295</v>
      </c>
      <c r="C2453" s="15" t="s">
        <v>29</v>
      </c>
      <c r="D2453" s="15" t="str">
        <f t="shared" si="38"/>
        <v>47047</v>
      </c>
      <c r="E2453" t="s">
        <v>584</v>
      </c>
    </row>
    <row r="2454" spans="1:5" x14ac:dyDescent="0.15">
      <c r="A2454" t="s">
        <v>6222</v>
      </c>
      <c r="B2454" s="15" t="s">
        <v>295</v>
      </c>
      <c r="C2454" s="15" t="s">
        <v>30</v>
      </c>
      <c r="D2454" s="15" t="str">
        <f t="shared" si="38"/>
        <v>47049</v>
      </c>
      <c r="E2454" t="s">
        <v>6281</v>
      </c>
    </row>
    <row r="2455" spans="1:5" x14ac:dyDescent="0.15">
      <c r="A2455" t="s">
        <v>6222</v>
      </c>
      <c r="B2455" s="15" t="s">
        <v>295</v>
      </c>
      <c r="C2455" s="15" t="s">
        <v>31</v>
      </c>
      <c r="D2455" s="15" t="str">
        <f t="shared" si="38"/>
        <v>47051</v>
      </c>
      <c r="E2455" t="s">
        <v>586</v>
      </c>
    </row>
    <row r="2456" spans="1:5" x14ac:dyDescent="0.15">
      <c r="A2456" t="s">
        <v>6222</v>
      </c>
      <c r="B2456" s="15" t="s">
        <v>295</v>
      </c>
      <c r="C2456" s="15" t="s">
        <v>32</v>
      </c>
      <c r="D2456" s="15" t="str">
        <f t="shared" si="38"/>
        <v>47053</v>
      </c>
      <c r="E2456" t="s">
        <v>2365</v>
      </c>
    </row>
    <row r="2457" spans="1:5" x14ac:dyDescent="0.15">
      <c r="A2457" t="s">
        <v>6222</v>
      </c>
      <c r="B2457" s="15" t="s">
        <v>295</v>
      </c>
      <c r="C2457" s="15" t="s">
        <v>33</v>
      </c>
      <c r="D2457" s="15" t="str">
        <f t="shared" si="38"/>
        <v>47055</v>
      </c>
      <c r="E2457" t="s">
        <v>6285</v>
      </c>
    </row>
    <row r="2458" spans="1:5" x14ac:dyDescent="0.15">
      <c r="A2458" t="s">
        <v>6222</v>
      </c>
      <c r="B2458" s="15" t="s">
        <v>295</v>
      </c>
      <c r="C2458" s="15" t="s">
        <v>34</v>
      </c>
      <c r="D2458" s="15" t="str">
        <f t="shared" si="38"/>
        <v>47057</v>
      </c>
      <c r="E2458" t="s">
        <v>6287</v>
      </c>
    </row>
    <row r="2459" spans="1:5" x14ac:dyDescent="0.15">
      <c r="A2459" t="s">
        <v>6222</v>
      </c>
      <c r="B2459" s="15" t="s">
        <v>295</v>
      </c>
      <c r="C2459" s="15" t="s">
        <v>35</v>
      </c>
      <c r="D2459" s="15" t="str">
        <f t="shared" si="38"/>
        <v>47059</v>
      </c>
      <c r="E2459" t="s">
        <v>592</v>
      </c>
    </row>
    <row r="2460" spans="1:5" x14ac:dyDescent="0.15">
      <c r="A2460" t="s">
        <v>6222</v>
      </c>
      <c r="B2460" s="15" t="s">
        <v>295</v>
      </c>
      <c r="C2460" s="15" t="s">
        <v>36</v>
      </c>
      <c r="D2460" s="15" t="str">
        <f t="shared" si="38"/>
        <v>47061</v>
      </c>
      <c r="E2460" t="s">
        <v>2126</v>
      </c>
    </row>
    <row r="2461" spans="1:5" x14ac:dyDescent="0.15">
      <c r="A2461" t="s">
        <v>6222</v>
      </c>
      <c r="B2461" s="15" t="s">
        <v>295</v>
      </c>
      <c r="C2461" s="15" t="s">
        <v>37</v>
      </c>
      <c r="D2461" s="15" t="str">
        <f t="shared" si="38"/>
        <v>47063</v>
      </c>
      <c r="E2461" t="s">
        <v>6293</v>
      </c>
    </row>
    <row r="2462" spans="1:5" x14ac:dyDescent="0.15">
      <c r="A2462" t="s">
        <v>6222</v>
      </c>
      <c r="B2462" s="15" t="s">
        <v>295</v>
      </c>
      <c r="C2462" s="15" t="s">
        <v>38</v>
      </c>
      <c r="D2462" s="15" t="str">
        <f t="shared" si="38"/>
        <v>47065</v>
      </c>
      <c r="E2462" t="s">
        <v>1441</v>
      </c>
    </row>
    <row r="2463" spans="1:5" x14ac:dyDescent="0.15">
      <c r="A2463" t="s">
        <v>6222</v>
      </c>
      <c r="B2463" s="15" t="s">
        <v>295</v>
      </c>
      <c r="C2463" s="15" t="s">
        <v>39</v>
      </c>
      <c r="D2463" s="15" t="str">
        <f t="shared" si="38"/>
        <v>47067</v>
      </c>
      <c r="E2463" t="s">
        <v>1726</v>
      </c>
    </row>
    <row r="2464" spans="1:5" x14ac:dyDescent="0.15">
      <c r="A2464" t="s">
        <v>6222</v>
      </c>
      <c r="B2464" s="15" t="s">
        <v>295</v>
      </c>
      <c r="C2464" s="15" t="s">
        <v>40</v>
      </c>
      <c r="D2464" s="15" t="str">
        <f t="shared" si="38"/>
        <v>47069</v>
      </c>
      <c r="E2464" t="s">
        <v>6299</v>
      </c>
    </row>
    <row r="2465" spans="1:5" x14ac:dyDescent="0.15">
      <c r="A2465" t="s">
        <v>6222</v>
      </c>
      <c r="B2465" s="15" t="s">
        <v>295</v>
      </c>
      <c r="C2465" s="15" t="s">
        <v>41</v>
      </c>
      <c r="D2465" s="15" t="str">
        <f t="shared" si="38"/>
        <v>47071</v>
      </c>
      <c r="E2465" t="s">
        <v>2132</v>
      </c>
    </row>
    <row r="2466" spans="1:5" x14ac:dyDescent="0.15">
      <c r="A2466" t="s">
        <v>6222</v>
      </c>
      <c r="B2466" s="15" t="s">
        <v>295</v>
      </c>
      <c r="C2466" s="15" t="s">
        <v>42</v>
      </c>
      <c r="D2466" s="15" t="str">
        <f t="shared" si="38"/>
        <v>47073</v>
      </c>
      <c r="E2466" t="s">
        <v>6302</v>
      </c>
    </row>
    <row r="2467" spans="1:5" x14ac:dyDescent="0.15">
      <c r="A2467" t="s">
        <v>6222</v>
      </c>
      <c r="B2467" s="15" t="s">
        <v>295</v>
      </c>
      <c r="C2467" s="15" t="s">
        <v>43</v>
      </c>
      <c r="D2467" s="15" t="str">
        <f t="shared" si="38"/>
        <v>47075</v>
      </c>
      <c r="E2467" t="s">
        <v>5074</v>
      </c>
    </row>
    <row r="2468" spans="1:5" x14ac:dyDescent="0.15">
      <c r="A2468" t="s">
        <v>6222</v>
      </c>
      <c r="B2468" s="15" t="s">
        <v>295</v>
      </c>
      <c r="C2468" s="15" t="s">
        <v>44</v>
      </c>
      <c r="D2468" s="15" t="str">
        <f t="shared" si="38"/>
        <v>47077</v>
      </c>
      <c r="E2468" t="s">
        <v>2134</v>
      </c>
    </row>
    <row r="2469" spans="1:5" x14ac:dyDescent="0.15">
      <c r="A2469" t="s">
        <v>6222</v>
      </c>
      <c r="B2469" s="15" t="s">
        <v>295</v>
      </c>
      <c r="C2469" s="15" t="s">
        <v>45</v>
      </c>
      <c r="D2469" s="15" t="str">
        <f t="shared" si="38"/>
        <v>47079</v>
      </c>
      <c r="E2469" t="s">
        <v>598</v>
      </c>
    </row>
    <row r="2470" spans="1:5" x14ac:dyDescent="0.15">
      <c r="A2470" t="s">
        <v>6222</v>
      </c>
      <c r="B2470" s="15" t="s">
        <v>295</v>
      </c>
      <c r="C2470" s="15" t="s">
        <v>46</v>
      </c>
      <c r="D2470" s="15" t="str">
        <f t="shared" si="38"/>
        <v>47081</v>
      </c>
      <c r="E2470" t="s">
        <v>3048</v>
      </c>
    </row>
    <row r="2471" spans="1:5" x14ac:dyDescent="0.15">
      <c r="A2471" t="s">
        <v>6222</v>
      </c>
      <c r="B2471" s="15" t="s">
        <v>295</v>
      </c>
      <c r="C2471" s="15" t="s">
        <v>47</v>
      </c>
      <c r="D2471" s="15" t="str">
        <f t="shared" si="38"/>
        <v>47083</v>
      </c>
      <c r="E2471" t="s">
        <v>600</v>
      </c>
    </row>
    <row r="2472" spans="1:5" x14ac:dyDescent="0.15">
      <c r="A2472" t="s">
        <v>6222</v>
      </c>
      <c r="B2472" s="15" t="s">
        <v>295</v>
      </c>
      <c r="C2472" s="15" t="s">
        <v>48</v>
      </c>
      <c r="D2472" s="15" t="str">
        <f t="shared" si="38"/>
        <v>47085</v>
      </c>
      <c r="E2472" t="s">
        <v>3979</v>
      </c>
    </row>
    <row r="2473" spans="1:5" x14ac:dyDescent="0.15">
      <c r="A2473" t="s">
        <v>6222</v>
      </c>
      <c r="B2473" s="15" t="s">
        <v>295</v>
      </c>
      <c r="C2473" s="15" t="s">
        <v>49</v>
      </c>
      <c r="D2473" s="15" t="str">
        <f t="shared" si="38"/>
        <v>47087</v>
      </c>
      <c r="E2473" t="s">
        <v>602</v>
      </c>
    </row>
    <row r="2474" spans="1:5" x14ac:dyDescent="0.15">
      <c r="A2474" t="s">
        <v>6222</v>
      </c>
      <c r="B2474" s="15" t="s">
        <v>295</v>
      </c>
      <c r="C2474" s="15" t="s">
        <v>50</v>
      </c>
      <c r="D2474" s="15" t="str">
        <f t="shared" si="38"/>
        <v>47089</v>
      </c>
      <c r="E2474" t="s">
        <v>608</v>
      </c>
    </row>
    <row r="2475" spans="1:5" x14ac:dyDescent="0.15">
      <c r="A2475" t="s">
        <v>6222</v>
      </c>
      <c r="B2475" s="15" t="s">
        <v>295</v>
      </c>
      <c r="C2475" s="15" t="s">
        <v>51</v>
      </c>
      <c r="D2475" s="15" t="str">
        <f t="shared" si="38"/>
        <v>47091</v>
      </c>
      <c r="E2475" t="s">
        <v>848</v>
      </c>
    </row>
    <row r="2476" spans="1:5" x14ac:dyDescent="0.15">
      <c r="A2476" t="s">
        <v>6222</v>
      </c>
      <c r="B2476" s="15" t="s">
        <v>295</v>
      </c>
      <c r="C2476" s="15" t="s">
        <v>52</v>
      </c>
      <c r="D2476" s="15" t="str">
        <f t="shared" si="38"/>
        <v>47093</v>
      </c>
      <c r="E2476" t="s">
        <v>2164</v>
      </c>
    </row>
    <row r="2477" spans="1:5" x14ac:dyDescent="0.15">
      <c r="A2477" t="s">
        <v>6222</v>
      </c>
      <c r="B2477" s="15" t="s">
        <v>295</v>
      </c>
      <c r="C2477" s="15" t="s">
        <v>53</v>
      </c>
      <c r="D2477" s="15" t="str">
        <f t="shared" si="38"/>
        <v>47095</v>
      </c>
      <c r="E2477" t="s">
        <v>993</v>
      </c>
    </row>
    <row r="2478" spans="1:5" x14ac:dyDescent="0.15">
      <c r="A2478" t="s">
        <v>6222</v>
      </c>
      <c r="B2478" s="15" t="s">
        <v>295</v>
      </c>
      <c r="C2478" s="15" t="s">
        <v>54</v>
      </c>
      <c r="D2478" s="15" t="str">
        <f t="shared" si="38"/>
        <v>47097</v>
      </c>
      <c r="E2478" t="s">
        <v>612</v>
      </c>
    </row>
    <row r="2479" spans="1:5" x14ac:dyDescent="0.15">
      <c r="A2479" t="s">
        <v>6222</v>
      </c>
      <c r="B2479" s="15" t="s">
        <v>295</v>
      </c>
      <c r="C2479" s="15" t="s">
        <v>55</v>
      </c>
      <c r="D2479" s="15" t="str">
        <f t="shared" si="38"/>
        <v>47099</v>
      </c>
      <c r="E2479" t="s">
        <v>614</v>
      </c>
    </row>
    <row r="2480" spans="1:5" x14ac:dyDescent="0.15">
      <c r="A2480" t="s">
        <v>6222</v>
      </c>
      <c r="B2480" s="15" t="s">
        <v>295</v>
      </c>
      <c r="C2480" s="15" t="s">
        <v>56</v>
      </c>
      <c r="D2480" s="15" t="str">
        <f t="shared" si="38"/>
        <v>47101</v>
      </c>
      <c r="E2480" t="s">
        <v>2006</v>
      </c>
    </row>
    <row r="2481" spans="1:5" x14ac:dyDescent="0.15">
      <c r="A2481" t="s">
        <v>6222</v>
      </c>
      <c r="B2481" s="15" t="s">
        <v>295</v>
      </c>
      <c r="C2481" s="15" t="s">
        <v>57</v>
      </c>
      <c r="D2481" s="15" t="str">
        <f t="shared" si="38"/>
        <v>47103</v>
      </c>
      <c r="E2481" t="s">
        <v>854</v>
      </c>
    </row>
    <row r="2482" spans="1:5" x14ac:dyDescent="0.15">
      <c r="A2482" t="s">
        <v>6222</v>
      </c>
      <c r="B2482" s="15" t="s">
        <v>295</v>
      </c>
      <c r="C2482" s="15" t="s">
        <v>58</v>
      </c>
      <c r="D2482" s="15" t="str">
        <f t="shared" si="38"/>
        <v>47105</v>
      </c>
      <c r="E2482" t="s">
        <v>6329</v>
      </c>
    </row>
    <row r="2483" spans="1:5" x14ac:dyDescent="0.15">
      <c r="A2483" t="s">
        <v>6222</v>
      </c>
      <c r="B2483" s="15" t="s">
        <v>295</v>
      </c>
      <c r="C2483" s="15" t="s">
        <v>59</v>
      </c>
      <c r="D2483" s="15" t="str">
        <f t="shared" si="38"/>
        <v>47107</v>
      </c>
      <c r="E2483" t="s">
        <v>6331</v>
      </c>
    </row>
    <row r="2484" spans="1:5" x14ac:dyDescent="0.15">
      <c r="A2484" t="s">
        <v>6222</v>
      </c>
      <c r="B2484" s="15" t="s">
        <v>295</v>
      </c>
      <c r="C2484" s="15" t="s">
        <v>60</v>
      </c>
      <c r="D2484" s="15" t="str">
        <f t="shared" si="38"/>
        <v>47109</v>
      </c>
      <c r="E2484" t="s">
        <v>6335</v>
      </c>
    </row>
    <row r="2485" spans="1:5" x14ac:dyDescent="0.15">
      <c r="A2485" t="s">
        <v>6222</v>
      </c>
      <c r="B2485" s="15" t="s">
        <v>295</v>
      </c>
      <c r="C2485" s="15" t="s">
        <v>61</v>
      </c>
      <c r="D2485" s="15" t="str">
        <f t="shared" si="38"/>
        <v>47111</v>
      </c>
      <c r="E2485" t="s">
        <v>628</v>
      </c>
    </row>
    <row r="2486" spans="1:5" x14ac:dyDescent="0.15">
      <c r="A2486" t="s">
        <v>6222</v>
      </c>
      <c r="B2486" s="15" t="s">
        <v>295</v>
      </c>
      <c r="C2486" s="15" t="s">
        <v>62</v>
      </c>
      <c r="D2486" s="15" t="str">
        <f t="shared" si="38"/>
        <v>47113</v>
      </c>
      <c r="E2486" t="s">
        <v>630</v>
      </c>
    </row>
    <row r="2487" spans="1:5" x14ac:dyDescent="0.15">
      <c r="A2487" t="s">
        <v>6222</v>
      </c>
      <c r="B2487" s="15" t="s">
        <v>295</v>
      </c>
      <c r="C2487" s="15" t="s">
        <v>63</v>
      </c>
      <c r="D2487" s="15" t="str">
        <f t="shared" si="38"/>
        <v>47115</v>
      </c>
      <c r="E2487" t="s">
        <v>634</v>
      </c>
    </row>
    <row r="2488" spans="1:5" x14ac:dyDescent="0.15">
      <c r="A2488" t="s">
        <v>6222</v>
      </c>
      <c r="B2488" s="15" t="s">
        <v>295</v>
      </c>
      <c r="C2488" s="15" t="s">
        <v>64</v>
      </c>
      <c r="D2488" s="15" t="str">
        <f t="shared" si="38"/>
        <v>47117</v>
      </c>
      <c r="E2488" t="s">
        <v>636</v>
      </c>
    </row>
    <row r="2489" spans="1:5" x14ac:dyDescent="0.15">
      <c r="A2489" t="s">
        <v>6222</v>
      </c>
      <c r="B2489" s="15" t="s">
        <v>295</v>
      </c>
      <c r="C2489" s="15" t="s">
        <v>65</v>
      </c>
      <c r="D2489" s="15" t="str">
        <f t="shared" si="38"/>
        <v>47119</v>
      </c>
      <c r="E2489" t="s">
        <v>6343</v>
      </c>
    </row>
    <row r="2490" spans="1:5" x14ac:dyDescent="0.15">
      <c r="A2490" t="s">
        <v>6222</v>
      </c>
      <c r="B2490" s="15" t="s">
        <v>295</v>
      </c>
      <c r="C2490" s="15" t="s">
        <v>66</v>
      </c>
      <c r="D2490" s="15" t="str">
        <f t="shared" si="38"/>
        <v>47121</v>
      </c>
      <c r="E2490" t="s">
        <v>5453</v>
      </c>
    </row>
    <row r="2491" spans="1:5" x14ac:dyDescent="0.15">
      <c r="A2491" t="s">
        <v>6222</v>
      </c>
      <c r="B2491" s="15" t="s">
        <v>295</v>
      </c>
      <c r="C2491" s="15" t="s">
        <v>67</v>
      </c>
      <c r="D2491" s="15" t="str">
        <f t="shared" si="38"/>
        <v>47123</v>
      </c>
      <c r="E2491" t="s">
        <v>644</v>
      </c>
    </row>
    <row r="2492" spans="1:5" x14ac:dyDescent="0.15">
      <c r="A2492" t="s">
        <v>6222</v>
      </c>
      <c r="B2492" s="15" t="s">
        <v>295</v>
      </c>
      <c r="C2492" s="15" t="s">
        <v>68</v>
      </c>
      <c r="D2492" s="15" t="str">
        <f t="shared" si="38"/>
        <v>47125</v>
      </c>
      <c r="E2492" t="s">
        <v>646</v>
      </c>
    </row>
    <row r="2493" spans="1:5" x14ac:dyDescent="0.15">
      <c r="A2493" t="s">
        <v>6222</v>
      </c>
      <c r="B2493" s="15" t="s">
        <v>295</v>
      </c>
      <c r="C2493" s="15" t="s">
        <v>69</v>
      </c>
      <c r="D2493" s="15" t="str">
        <f t="shared" si="38"/>
        <v>47127</v>
      </c>
      <c r="E2493" t="s">
        <v>5110</v>
      </c>
    </row>
    <row r="2494" spans="1:5" x14ac:dyDescent="0.15">
      <c r="A2494" t="s">
        <v>6222</v>
      </c>
      <c r="B2494" s="15" t="s">
        <v>295</v>
      </c>
      <c r="C2494" s="15" t="s">
        <v>71</v>
      </c>
      <c r="D2494" s="15" t="str">
        <f t="shared" si="38"/>
        <v>47129</v>
      </c>
      <c r="E2494" t="s">
        <v>648</v>
      </c>
    </row>
    <row r="2495" spans="1:5" x14ac:dyDescent="0.15">
      <c r="A2495" t="s">
        <v>6222</v>
      </c>
      <c r="B2495" s="15" t="s">
        <v>295</v>
      </c>
      <c r="C2495" s="15" t="s">
        <v>72</v>
      </c>
      <c r="D2495" s="15" t="str">
        <f t="shared" si="38"/>
        <v>47131</v>
      </c>
      <c r="E2495" t="s">
        <v>6350</v>
      </c>
    </row>
    <row r="2496" spans="1:5" x14ac:dyDescent="0.15">
      <c r="A2496" t="s">
        <v>6222</v>
      </c>
      <c r="B2496" s="15" t="s">
        <v>295</v>
      </c>
      <c r="C2496" s="15" t="s">
        <v>73</v>
      </c>
      <c r="D2496" s="15" t="str">
        <f t="shared" si="38"/>
        <v>47133</v>
      </c>
      <c r="E2496" t="s">
        <v>6352</v>
      </c>
    </row>
    <row r="2497" spans="1:5" x14ac:dyDescent="0.15">
      <c r="A2497" t="s">
        <v>6222</v>
      </c>
      <c r="B2497" s="15" t="s">
        <v>295</v>
      </c>
      <c r="C2497" s="15" t="s">
        <v>114</v>
      </c>
      <c r="D2497" s="15" t="str">
        <f t="shared" si="38"/>
        <v>47135</v>
      </c>
      <c r="E2497" t="s">
        <v>650</v>
      </c>
    </row>
    <row r="2498" spans="1:5" x14ac:dyDescent="0.15">
      <c r="A2498" t="s">
        <v>6222</v>
      </c>
      <c r="B2498" s="15" t="s">
        <v>295</v>
      </c>
      <c r="C2498" s="15" t="s">
        <v>115</v>
      </c>
      <c r="D2498" s="15" t="str">
        <f t="shared" si="38"/>
        <v>47137</v>
      </c>
      <c r="E2498" t="s">
        <v>6355</v>
      </c>
    </row>
    <row r="2499" spans="1:5" x14ac:dyDescent="0.15">
      <c r="A2499" t="s">
        <v>6222</v>
      </c>
      <c r="B2499" s="15" t="s">
        <v>295</v>
      </c>
      <c r="C2499" s="15" t="s">
        <v>116</v>
      </c>
      <c r="D2499" s="15" t="str">
        <f t="shared" ref="D2499:D2562" si="39">B2499&amp;C2499</f>
        <v>47139</v>
      </c>
      <c r="E2499" t="s">
        <v>888</v>
      </c>
    </row>
    <row r="2500" spans="1:5" x14ac:dyDescent="0.15">
      <c r="A2500" t="s">
        <v>6222</v>
      </c>
      <c r="B2500" s="15" t="s">
        <v>295</v>
      </c>
      <c r="C2500" s="15" t="s">
        <v>117</v>
      </c>
      <c r="D2500" s="15" t="str">
        <f t="shared" si="39"/>
        <v>47141</v>
      </c>
      <c r="E2500" t="s">
        <v>1525</v>
      </c>
    </row>
    <row r="2501" spans="1:5" x14ac:dyDescent="0.15">
      <c r="A2501" t="s">
        <v>6222</v>
      </c>
      <c r="B2501" s="15" t="s">
        <v>295</v>
      </c>
      <c r="C2501" s="15" t="s">
        <v>118</v>
      </c>
      <c r="D2501" s="15" t="str">
        <f t="shared" si="39"/>
        <v>47143</v>
      </c>
      <c r="E2501" t="s">
        <v>6359</v>
      </c>
    </row>
    <row r="2502" spans="1:5" x14ac:dyDescent="0.15">
      <c r="A2502" t="s">
        <v>6222</v>
      </c>
      <c r="B2502" s="15" t="s">
        <v>295</v>
      </c>
      <c r="C2502" s="15" t="s">
        <v>119</v>
      </c>
      <c r="D2502" s="15" t="str">
        <f t="shared" si="39"/>
        <v>47145</v>
      </c>
      <c r="E2502" t="s">
        <v>6363</v>
      </c>
    </row>
    <row r="2503" spans="1:5" x14ac:dyDescent="0.15">
      <c r="A2503" t="s">
        <v>6222</v>
      </c>
      <c r="B2503" s="15" t="s">
        <v>295</v>
      </c>
      <c r="C2503" s="15" t="s">
        <v>120</v>
      </c>
      <c r="D2503" s="15" t="str">
        <f t="shared" si="39"/>
        <v>47147</v>
      </c>
      <c r="E2503" t="s">
        <v>3131</v>
      </c>
    </row>
    <row r="2504" spans="1:5" x14ac:dyDescent="0.15">
      <c r="A2504" t="s">
        <v>6222</v>
      </c>
      <c r="B2504" s="15" t="s">
        <v>295</v>
      </c>
      <c r="C2504" s="15" t="s">
        <v>121</v>
      </c>
      <c r="D2504" s="15" t="str">
        <f t="shared" si="39"/>
        <v>47149</v>
      </c>
      <c r="E2504" t="s">
        <v>5152</v>
      </c>
    </row>
    <row r="2505" spans="1:5" x14ac:dyDescent="0.15">
      <c r="A2505" t="s">
        <v>6222</v>
      </c>
      <c r="B2505" s="15" t="s">
        <v>295</v>
      </c>
      <c r="C2505" s="15" t="s">
        <v>138</v>
      </c>
      <c r="D2505" s="15" t="str">
        <f t="shared" si="39"/>
        <v>47151</v>
      </c>
      <c r="E2505" t="s">
        <v>905</v>
      </c>
    </row>
    <row r="2506" spans="1:5" x14ac:dyDescent="0.15">
      <c r="A2506" t="s">
        <v>6222</v>
      </c>
      <c r="B2506" s="15" t="s">
        <v>295</v>
      </c>
      <c r="C2506" s="15" t="s">
        <v>96</v>
      </c>
      <c r="D2506" s="15" t="str">
        <f t="shared" si="39"/>
        <v>47153</v>
      </c>
      <c r="E2506" t="s">
        <v>6368</v>
      </c>
    </row>
    <row r="2507" spans="1:5" x14ac:dyDescent="0.15">
      <c r="A2507" t="s">
        <v>6222</v>
      </c>
      <c r="B2507" s="15" t="s">
        <v>295</v>
      </c>
      <c r="C2507" s="15" t="s">
        <v>97</v>
      </c>
      <c r="D2507" s="15" t="str">
        <f t="shared" si="39"/>
        <v>47155</v>
      </c>
      <c r="E2507" t="s">
        <v>911</v>
      </c>
    </row>
    <row r="2508" spans="1:5" x14ac:dyDescent="0.15">
      <c r="A2508" t="s">
        <v>6222</v>
      </c>
      <c r="B2508" s="15" t="s">
        <v>295</v>
      </c>
      <c r="C2508" s="15" t="s">
        <v>98</v>
      </c>
      <c r="D2508" s="15" t="str">
        <f t="shared" si="39"/>
        <v>47157</v>
      </c>
      <c r="E2508" t="s">
        <v>666</v>
      </c>
    </row>
    <row r="2509" spans="1:5" x14ac:dyDescent="0.15">
      <c r="A2509" t="s">
        <v>6222</v>
      </c>
      <c r="B2509" s="15" t="s">
        <v>295</v>
      </c>
      <c r="C2509" s="15" t="s">
        <v>99</v>
      </c>
      <c r="D2509" s="15" t="str">
        <f t="shared" si="39"/>
        <v>47159</v>
      </c>
      <c r="E2509" t="s">
        <v>2909</v>
      </c>
    </row>
    <row r="2510" spans="1:5" x14ac:dyDescent="0.15">
      <c r="A2510" t="s">
        <v>6222</v>
      </c>
      <c r="B2510" s="15" t="s">
        <v>295</v>
      </c>
      <c r="C2510" s="15" t="s">
        <v>100</v>
      </c>
      <c r="D2510" s="15" t="str">
        <f t="shared" si="39"/>
        <v>47161</v>
      </c>
      <c r="E2510" t="s">
        <v>1837</v>
      </c>
    </row>
    <row r="2511" spans="1:5" x14ac:dyDescent="0.15">
      <c r="A2511" t="s">
        <v>6222</v>
      </c>
      <c r="B2511" s="15" t="s">
        <v>295</v>
      </c>
      <c r="C2511" s="15" t="s">
        <v>101</v>
      </c>
      <c r="D2511" s="15" t="str">
        <f t="shared" si="39"/>
        <v>47163</v>
      </c>
      <c r="E2511" t="s">
        <v>2482</v>
      </c>
    </row>
    <row r="2512" spans="1:5" x14ac:dyDescent="0.15">
      <c r="A2512" t="s">
        <v>6222</v>
      </c>
      <c r="B2512" s="15" t="s">
        <v>295</v>
      </c>
      <c r="C2512" s="15" t="s">
        <v>102</v>
      </c>
      <c r="D2512" s="15" t="str">
        <f t="shared" si="39"/>
        <v>47165</v>
      </c>
      <c r="E2512" t="s">
        <v>2917</v>
      </c>
    </row>
    <row r="2513" spans="1:5" x14ac:dyDescent="0.15">
      <c r="A2513" t="s">
        <v>6222</v>
      </c>
      <c r="B2513" s="15" t="s">
        <v>295</v>
      </c>
      <c r="C2513" s="15" t="s">
        <v>103</v>
      </c>
      <c r="D2513" s="15" t="str">
        <f t="shared" si="39"/>
        <v>47167</v>
      </c>
      <c r="E2513" t="s">
        <v>2488</v>
      </c>
    </row>
    <row r="2514" spans="1:5" x14ac:dyDescent="0.15">
      <c r="A2514" t="s">
        <v>6222</v>
      </c>
      <c r="B2514" s="15" t="s">
        <v>295</v>
      </c>
      <c r="C2514" s="15" t="s">
        <v>139</v>
      </c>
      <c r="D2514" s="15" t="str">
        <f t="shared" si="39"/>
        <v>47169</v>
      </c>
      <c r="E2514" t="s">
        <v>6379</v>
      </c>
    </row>
    <row r="2515" spans="1:5" x14ac:dyDescent="0.15">
      <c r="A2515" t="s">
        <v>6222</v>
      </c>
      <c r="B2515" s="15" t="s">
        <v>295</v>
      </c>
      <c r="C2515" s="15" t="s">
        <v>140</v>
      </c>
      <c r="D2515" s="15" t="str">
        <f t="shared" si="39"/>
        <v>47171</v>
      </c>
      <c r="E2515" t="s">
        <v>6381</v>
      </c>
    </row>
    <row r="2516" spans="1:5" x14ac:dyDescent="0.15">
      <c r="A2516" t="s">
        <v>6222</v>
      </c>
      <c r="B2516" s="15" t="s">
        <v>295</v>
      </c>
      <c r="C2516" s="15" t="s">
        <v>141</v>
      </c>
      <c r="D2516" s="15" t="str">
        <f t="shared" si="39"/>
        <v>47173</v>
      </c>
      <c r="E2516" t="s">
        <v>917</v>
      </c>
    </row>
    <row r="2517" spans="1:5" x14ac:dyDescent="0.15">
      <c r="A2517" t="s">
        <v>6222</v>
      </c>
      <c r="B2517" s="15" t="s">
        <v>295</v>
      </c>
      <c r="C2517" s="15" t="s">
        <v>142</v>
      </c>
      <c r="D2517" s="15" t="str">
        <f t="shared" si="39"/>
        <v>47175</v>
      </c>
      <c r="E2517" t="s">
        <v>921</v>
      </c>
    </row>
    <row r="2518" spans="1:5" x14ac:dyDescent="0.15">
      <c r="A2518" t="s">
        <v>6222</v>
      </c>
      <c r="B2518" s="15" t="s">
        <v>295</v>
      </c>
      <c r="C2518" s="15" t="s">
        <v>143</v>
      </c>
      <c r="D2518" s="15" t="str">
        <f t="shared" si="39"/>
        <v>47177</v>
      </c>
      <c r="E2518" t="s">
        <v>1882</v>
      </c>
    </row>
    <row r="2519" spans="1:5" x14ac:dyDescent="0.15">
      <c r="A2519" t="s">
        <v>6222</v>
      </c>
      <c r="B2519" s="15" t="s">
        <v>295</v>
      </c>
      <c r="C2519" s="15" t="s">
        <v>144</v>
      </c>
      <c r="D2519" s="15" t="str">
        <f t="shared" si="39"/>
        <v>47179</v>
      </c>
      <c r="E2519" t="s">
        <v>680</v>
      </c>
    </row>
    <row r="2520" spans="1:5" x14ac:dyDescent="0.15">
      <c r="A2520" t="s">
        <v>6222</v>
      </c>
      <c r="B2520" s="15" t="s">
        <v>295</v>
      </c>
      <c r="C2520" s="15" t="s">
        <v>145</v>
      </c>
      <c r="D2520" s="15" t="str">
        <f t="shared" si="39"/>
        <v>47181</v>
      </c>
      <c r="E2520" t="s">
        <v>1885</v>
      </c>
    </row>
    <row r="2521" spans="1:5" x14ac:dyDescent="0.15">
      <c r="A2521" t="s">
        <v>6222</v>
      </c>
      <c r="B2521" s="15" t="s">
        <v>295</v>
      </c>
      <c r="C2521" s="15" t="s">
        <v>146</v>
      </c>
      <c r="D2521" s="15" t="str">
        <f t="shared" si="39"/>
        <v>47183</v>
      </c>
      <c r="E2521" t="s">
        <v>6390</v>
      </c>
    </row>
    <row r="2522" spans="1:5" x14ac:dyDescent="0.15">
      <c r="A2522" t="s">
        <v>6222</v>
      </c>
      <c r="B2522" s="15" t="s">
        <v>295</v>
      </c>
      <c r="C2522" s="15" t="s">
        <v>91</v>
      </c>
      <c r="D2522" s="15" t="str">
        <f t="shared" si="39"/>
        <v>47185</v>
      </c>
      <c r="E2522" t="s">
        <v>924</v>
      </c>
    </row>
    <row r="2523" spans="1:5" x14ac:dyDescent="0.15">
      <c r="A2523" t="s">
        <v>6222</v>
      </c>
      <c r="B2523" s="15" t="s">
        <v>295</v>
      </c>
      <c r="C2523" s="15" t="s">
        <v>147</v>
      </c>
      <c r="D2523" s="15" t="str">
        <f t="shared" si="39"/>
        <v>47187</v>
      </c>
      <c r="E2523" t="s">
        <v>2277</v>
      </c>
    </row>
    <row r="2524" spans="1:5" x14ac:dyDescent="0.15">
      <c r="A2524" t="s">
        <v>6222</v>
      </c>
      <c r="B2524" s="15" t="s">
        <v>295</v>
      </c>
      <c r="C2524" s="15" t="s">
        <v>148</v>
      </c>
      <c r="D2524" s="15" t="str">
        <f t="shared" si="39"/>
        <v>47189</v>
      </c>
      <c r="E2524" t="s">
        <v>2929</v>
      </c>
    </row>
    <row r="2525" spans="1:5" x14ac:dyDescent="0.15">
      <c r="A2525" t="s">
        <v>6397</v>
      </c>
      <c r="B2525" s="15" t="s">
        <v>296</v>
      </c>
      <c r="C2525" s="15" t="s">
        <v>6</v>
      </c>
      <c r="D2525" s="15" t="str">
        <f t="shared" si="39"/>
        <v>48001</v>
      </c>
      <c r="E2525" t="s">
        <v>2714</v>
      </c>
    </row>
    <row r="2526" spans="1:5" x14ac:dyDescent="0.15">
      <c r="A2526" t="s">
        <v>6397</v>
      </c>
      <c r="B2526" s="15" t="s">
        <v>296</v>
      </c>
      <c r="C2526" s="15" t="s">
        <v>7</v>
      </c>
      <c r="D2526" s="15" t="str">
        <f t="shared" si="39"/>
        <v>48003</v>
      </c>
      <c r="E2526" t="s">
        <v>6401</v>
      </c>
    </row>
    <row r="2527" spans="1:5" x14ac:dyDescent="0.15">
      <c r="A2527" t="s">
        <v>6397</v>
      </c>
      <c r="B2527" s="15" t="s">
        <v>296</v>
      </c>
      <c r="C2527" s="15" t="s">
        <v>8</v>
      </c>
      <c r="D2527" s="15" t="str">
        <f t="shared" si="39"/>
        <v>48005</v>
      </c>
      <c r="E2527" t="s">
        <v>6405</v>
      </c>
    </row>
    <row r="2528" spans="1:5" x14ac:dyDescent="0.15">
      <c r="A2528" t="s">
        <v>6397</v>
      </c>
      <c r="B2528" s="15" t="s">
        <v>296</v>
      </c>
      <c r="C2528" s="15" t="s">
        <v>9</v>
      </c>
      <c r="D2528" s="15" t="str">
        <f t="shared" si="39"/>
        <v>48007</v>
      </c>
      <c r="E2528" t="s">
        <v>6409</v>
      </c>
    </row>
    <row r="2529" spans="1:5" x14ac:dyDescent="0.15">
      <c r="A2529" t="s">
        <v>6397</v>
      </c>
      <c r="B2529" s="15" t="s">
        <v>296</v>
      </c>
      <c r="C2529" s="15" t="s">
        <v>10</v>
      </c>
      <c r="D2529" s="15" t="str">
        <f t="shared" si="39"/>
        <v>48009</v>
      </c>
      <c r="E2529" t="s">
        <v>6415</v>
      </c>
    </row>
    <row r="2530" spans="1:5" x14ac:dyDescent="0.15">
      <c r="A2530" t="s">
        <v>6397</v>
      </c>
      <c r="B2530" s="15" t="s">
        <v>296</v>
      </c>
      <c r="C2530" s="15" t="s">
        <v>11</v>
      </c>
      <c r="D2530" s="15" t="str">
        <f t="shared" si="39"/>
        <v>48011</v>
      </c>
      <c r="E2530" t="s">
        <v>5808</v>
      </c>
    </row>
    <row r="2531" spans="1:5" x14ac:dyDescent="0.15">
      <c r="A2531" t="s">
        <v>6397</v>
      </c>
      <c r="B2531" s="15" t="s">
        <v>296</v>
      </c>
      <c r="C2531" s="15" t="s">
        <v>12</v>
      </c>
      <c r="D2531" s="15" t="str">
        <f t="shared" si="39"/>
        <v>48013</v>
      </c>
      <c r="E2531" t="s">
        <v>6424</v>
      </c>
    </row>
    <row r="2532" spans="1:5" x14ac:dyDescent="0.15">
      <c r="A2532" t="s">
        <v>6397</v>
      </c>
      <c r="B2532" s="15" t="s">
        <v>296</v>
      </c>
      <c r="C2532" s="15" t="s">
        <v>13</v>
      </c>
      <c r="D2532" s="15" t="str">
        <f t="shared" si="39"/>
        <v>48015</v>
      </c>
      <c r="E2532" t="s">
        <v>6428</v>
      </c>
    </row>
    <row r="2533" spans="1:5" x14ac:dyDescent="0.15">
      <c r="A2533" t="s">
        <v>6397</v>
      </c>
      <c r="B2533" s="15" t="s">
        <v>296</v>
      </c>
      <c r="C2533" s="15" t="s">
        <v>14</v>
      </c>
      <c r="D2533" s="15" t="str">
        <f t="shared" si="39"/>
        <v>48017</v>
      </c>
      <c r="E2533" t="s">
        <v>6434</v>
      </c>
    </row>
    <row r="2534" spans="1:5" x14ac:dyDescent="0.15">
      <c r="A2534" t="s">
        <v>6397</v>
      </c>
      <c r="B2534" s="15" t="s">
        <v>296</v>
      </c>
      <c r="C2534" s="15" t="s">
        <v>15</v>
      </c>
      <c r="D2534" s="15" t="str">
        <f t="shared" si="39"/>
        <v>48019</v>
      </c>
      <c r="E2534" t="s">
        <v>6436</v>
      </c>
    </row>
    <row r="2535" spans="1:5" x14ac:dyDescent="0.15">
      <c r="A2535" t="s">
        <v>6397</v>
      </c>
      <c r="B2535" s="15" t="s">
        <v>296</v>
      </c>
      <c r="C2535" s="15" t="s">
        <v>16</v>
      </c>
      <c r="D2535" s="15" t="str">
        <f t="shared" si="39"/>
        <v>48021</v>
      </c>
      <c r="E2535" t="s">
        <v>6438</v>
      </c>
    </row>
    <row r="2536" spans="1:5" x14ac:dyDescent="0.15">
      <c r="A2536" t="s">
        <v>6397</v>
      </c>
      <c r="B2536" s="15" t="s">
        <v>296</v>
      </c>
      <c r="C2536" s="15" t="s">
        <v>17</v>
      </c>
      <c r="D2536" s="15" t="str">
        <f t="shared" si="39"/>
        <v>48023</v>
      </c>
      <c r="E2536" t="s">
        <v>6442</v>
      </c>
    </row>
    <row r="2537" spans="1:5" x14ac:dyDescent="0.15">
      <c r="A2537" t="s">
        <v>6397</v>
      </c>
      <c r="B2537" s="15" t="s">
        <v>296</v>
      </c>
      <c r="C2537" s="15" t="s">
        <v>18</v>
      </c>
      <c r="D2537" s="15" t="str">
        <f t="shared" si="39"/>
        <v>48025</v>
      </c>
      <c r="E2537" t="s">
        <v>6444</v>
      </c>
    </row>
    <row r="2538" spans="1:5" x14ac:dyDescent="0.15">
      <c r="A2538" t="s">
        <v>6397</v>
      </c>
      <c r="B2538" s="15" t="s">
        <v>296</v>
      </c>
      <c r="C2538" s="15" t="s">
        <v>19</v>
      </c>
      <c r="D2538" s="15" t="str">
        <f t="shared" si="39"/>
        <v>48027</v>
      </c>
      <c r="E2538" t="s">
        <v>2956</v>
      </c>
    </row>
    <row r="2539" spans="1:5" x14ac:dyDescent="0.15">
      <c r="A2539" t="s">
        <v>6397</v>
      </c>
      <c r="B2539" s="15" t="s">
        <v>296</v>
      </c>
      <c r="C2539" s="15" t="s">
        <v>20</v>
      </c>
      <c r="D2539" s="15" t="str">
        <f t="shared" si="39"/>
        <v>48029</v>
      </c>
      <c r="E2539" t="s">
        <v>6451</v>
      </c>
    </row>
    <row r="2540" spans="1:5" x14ac:dyDescent="0.15">
      <c r="A2540" t="s">
        <v>6397</v>
      </c>
      <c r="B2540" s="15" t="s">
        <v>296</v>
      </c>
      <c r="C2540" s="15" t="s">
        <v>21</v>
      </c>
      <c r="D2540" s="15" t="str">
        <f t="shared" si="39"/>
        <v>48031</v>
      </c>
      <c r="E2540" t="s">
        <v>6453</v>
      </c>
    </row>
    <row r="2541" spans="1:5" x14ac:dyDescent="0.15">
      <c r="A2541" t="s">
        <v>6397</v>
      </c>
      <c r="B2541" s="15" t="s">
        <v>296</v>
      </c>
      <c r="C2541" s="15" t="s">
        <v>22</v>
      </c>
      <c r="D2541" s="15" t="str">
        <f t="shared" si="39"/>
        <v>48033</v>
      </c>
      <c r="E2541" t="s">
        <v>6455</v>
      </c>
    </row>
    <row r="2542" spans="1:5" x14ac:dyDescent="0.15">
      <c r="A2542" t="s">
        <v>6397</v>
      </c>
      <c r="B2542" s="15" t="s">
        <v>296</v>
      </c>
      <c r="C2542" s="15" t="s">
        <v>23</v>
      </c>
      <c r="D2542" s="15" t="str">
        <f t="shared" si="39"/>
        <v>48035</v>
      </c>
      <c r="E2542" t="s">
        <v>6457</v>
      </c>
    </row>
    <row r="2543" spans="1:5" x14ac:dyDescent="0.15">
      <c r="A2543" t="s">
        <v>6397</v>
      </c>
      <c r="B2543" s="15" t="s">
        <v>296</v>
      </c>
      <c r="C2543" s="15" t="s">
        <v>24</v>
      </c>
      <c r="D2543" s="15" t="str">
        <f t="shared" si="39"/>
        <v>48037</v>
      </c>
      <c r="E2543" t="s">
        <v>6459</v>
      </c>
    </row>
    <row r="2544" spans="1:5" x14ac:dyDescent="0.15">
      <c r="A2544" t="s">
        <v>6397</v>
      </c>
      <c r="B2544" s="15" t="s">
        <v>296</v>
      </c>
      <c r="C2544" s="15" t="s">
        <v>25</v>
      </c>
      <c r="D2544" s="15" t="str">
        <f t="shared" si="39"/>
        <v>48039</v>
      </c>
      <c r="E2544" t="s">
        <v>6461</v>
      </c>
    </row>
    <row r="2545" spans="1:5" x14ac:dyDescent="0.15">
      <c r="A2545" t="s">
        <v>6397</v>
      </c>
      <c r="B2545" s="15" t="s">
        <v>296</v>
      </c>
      <c r="C2545" s="15" t="s">
        <v>26</v>
      </c>
      <c r="D2545" s="15" t="str">
        <f t="shared" si="39"/>
        <v>48041</v>
      </c>
      <c r="E2545" t="s">
        <v>6463</v>
      </c>
    </row>
    <row r="2546" spans="1:5" x14ac:dyDescent="0.15">
      <c r="A2546" t="s">
        <v>6397</v>
      </c>
      <c r="B2546" s="15" t="s">
        <v>296</v>
      </c>
      <c r="C2546" s="15" t="s">
        <v>27</v>
      </c>
      <c r="D2546" s="15" t="str">
        <f t="shared" si="39"/>
        <v>48043</v>
      </c>
      <c r="E2546" t="s">
        <v>6467</v>
      </c>
    </row>
    <row r="2547" spans="1:5" x14ac:dyDescent="0.15">
      <c r="A2547" t="s">
        <v>6397</v>
      </c>
      <c r="B2547" s="15" t="s">
        <v>296</v>
      </c>
      <c r="C2547" s="15" t="s">
        <v>28</v>
      </c>
      <c r="D2547" s="15" t="str">
        <f t="shared" si="39"/>
        <v>48045</v>
      </c>
      <c r="E2547" t="s">
        <v>6469</v>
      </c>
    </row>
    <row r="2548" spans="1:5" x14ac:dyDescent="0.15">
      <c r="A2548" t="s">
        <v>6397</v>
      </c>
      <c r="B2548" s="15" t="s">
        <v>296</v>
      </c>
      <c r="C2548" s="15" t="s">
        <v>29</v>
      </c>
      <c r="D2548" s="15" t="str">
        <f t="shared" si="39"/>
        <v>48047</v>
      </c>
      <c r="E2548" t="s">
        <v>1593</v>
      </c>
    </row>
    <row r="2549" spans="1:5" x14ac:dyDescent="0.15">
      <c r="A2549" t="s">
        <v>6397</v>
      </c>
      <c r="B2549" s="15" t="s">
        <v>296</v>
      </c>
      <c r="C2549" s="15" t="s">
        <v>30</v>
      </c>
      <c r="D2549" s="15" t="str">
        <f t="shared" si="39"/>
        <v>48049</v>
      </c>
      <c r="E2549" t="s">
        <v>2059</v>
      </c>
    </row>
    <row r="2550" spans="1:5" x14ac:dyDescent="0.15">
      <c r="A2550" t="s">
        <v>6397</v>
      </c>
      <c r="B2550" s="15" t="s">
        <v>296</v>
      </c>
      <c r="C2550" s="15" t="s">
        <v>31</v>
      </c>
      <c r="D2550" s="15" t="str">
        <f t="shared" si="39"/>
        <v>48051</v>
      </c>
      <c r="E2550" t="s">
        <v>6475</v>
      </c>
    </row>
    <row r="2551" spans="1:5" x14ac:dyDescent="0.15">
      <c r="A2551" t="s">
        <v>6397</v>
      </c>
      <c r="B2551" s="15" t="s">
        <v>296</v>
      </c>
      <c r="C2551" s="15" t="s">
        <v>32</v>
      </c>
      <c r="D2551" s="15" t="str">
        <f t="shared" si="39"/>
        <v>48053</v>
      </c>
      <c r="E2551" t="s">
        <v>6477</v>
      </c>
    </row>
    <row r="2552" spans="1:5" x14ac:dyDescent="0.15">
      <c r="A2552" t="s">
        <v>6397</v>
      </c>
      <c r="B2552" s="15" t="s">
        <v>296</v>
      </c>
      <c r="C2552" s="15" t="s">
        <v>33</v>
      </c>
      <c r="D2552" s="15" t="str">
        <f t="shared" si="39"/>
        <v>48055</v>
      </c>
      <c r="E2552" t="s">
        <v>2982</v>
      </c>
    </row>
    <row r="2553" spans="1:5" x14ac:dyDescent="0.15">
      <c r="A2553" t="s">
        <v>6397</v>
      </c>
      <c r="B2553" s="15" t="s">
        <v>296</v>
      </c>
      <c r="C2553" s="15" t="s">
        <v>34</v>
      </c>
      <c r="D2553" s="15" t="str">
        <f t="shared" si="39"/>
        <v>48057</v>
      </c>
      <c r="E2553" t="s">
        <v>513</v>
      </c>
    </row>
    <row r="2554" spans="1:5" x14ac:dyDescent="0.15">
      <c r="A2554" t="s">
        <v>6397</v>
      </c>
      <c r="B2554" s="15" t="s">
        <v>296</v>
      </c>
      <c r="C2554" s="15" t="s">
        <v>35</v>
      </c>
      <c r="D2554" s="15" t="str">
        <f t="shared" si="39"/>
        <v>48059</v>
      </c>
      <c r="E2554" t="s">
        <v>6485</v>
      </c>
    </row>
    <row r="2555" spans="1:5" x14ac:dyDescent="0.15">
      <c r="A2555" t="s">
        <v>6397</v>
      </c>
      <c r="B2555" s="15" t="s">
        <v>296</v>
      </c>
      <c r="C2555" s="15" t="s">
        <v>36</v>
      </c>
      <c r="D2555" s="15" t="str">
        <f t="shared" si="39"/>
        <v>48061</v>
      </c>
      <c r="E2555" t="s">
        <v>5835</v>
      </c>
    </row>
    <row r="2556" spans="1:5" x14ac:dyDescent="0.15">
      <c r="A2556" t="s">
        <v>6397</v>
      </c>
      <c r="B2556" s="15" t="s">
        <v>296</v>
      </c>
      <c r="C2556" s="15" t="s">
        <v>37</v>
      </c>
      <c r="D2556" s="15" t="str">
        <f t="shared" si="39"/>
        <v>48063</v>
      </c>
      <c r="E2556" t="s">
        <v>6494</v>
      </c>
    </row>
    <row r="2557" spans="1:5" x14ac:dyDescent="0.15">
      <c r="A2557" t="s">
        <v>6397</v>
      </c>
      <c r="B2557" s="15" t="s">
        <v>296</v>
      </c>
      <c r="C2557" s="15" t="s">
        <v>38</v>
      </c>
      <c r="D2557" s="15" t="str">
        <f t="shared" si="39"/>
        <v>48065</v>
      </c>
      <c r="E2557" t="s">
        <v>6496</v>
      </c>
    </row>
    <row r="2558" spans="1:5" x14ac:dyDescent="0.15">
      <c r="A2558" t="s">
        <v>6397</v>
      </c>
      <c r="B2558" s="15" t="s">
        <v>296</v>
      </c>
      <c r="C2558" s="15" t="s">
        <v>39</v>
      </c>
      <c r="D2558" s="15" t="str">
        <f t="shared" si="39"/>
        <v>48067</v>
      </c>
      <c r="E2558" t="s">
        <v>2069</v>
      </c>
    </row>
    <row r="2559" spans="1:5" x14ac:dyDescent="0.15">
      <c r="A2559" t="s">
        <v>6397</v>
      </c>
      <c r="B2559" s="15" t="s">
        <v>296</v>
      </c>
      <c r="C2559" s="15" t="s">
        <v>40</v>
      </c>
      <c r="D2559" s="15" t="str">
        <f t="shared" si="39"/>
        <v>48069</v>
      </c>
      <c r="E2559" t="s">
        <v>6499</v>
      </c>
    </row>
    <row r="2560" spans="1:5" x14ac:dyDescent="0.15">
      <c r="A2560" t="s">
        <v>6397</v>
      </c>
      <c r="B2560" s="15" t="s">
        <v>296</v>
      </c>
      <c r="C2560" s="15" t="s">
        <v>41</v>
      </c>
      <c r="D2560" s="15" t="str">
        <f t="shared" si="39"/>
        <v>48071</v>
      </c>
      <c r="E2560" t="s">
        <v>517</v>
      </c>
    </row>
    <row r="2561" spans="1:5" x14ac:dyDescent="0.15">
      <c r="A2561" t="s">
        <v>6397</v>
      </c>
      <c r="B2561" s="15" t="s">
        <v>296</v>
      </c>
      <c r="C2561" s="15" t="s">
        <v>42</v>
      </c>
      <c r="D2561" s="15" t="str">
        <f t="shared" si="39"/>
        <v>48073</v>
      </c>
      <c r="E2561" t="s">
        <v>523</v>
      </c>
    </row>
    <row r="2562" spans="1:5" x14ac:dyDescent="0.15">
      <c r="A2562" t="s">
        <v>6397</v>
      </c>
      <c r="B2562" s="15" t="s">
        <v>296</v>
      </c>
      <c r="C2562" s="15" t="s">
        <v>43</v>
      </c>
      <c r="D2562" s="15" t="str">
        <f t="shared" si="39"/>
        <v>48075</v>
      </c>
      <c r="E2562" t="s">
        <v>6506</v>
      </c>
    </row>
    <row r="2563" spans="1:5" x14ac:dyDescent="0.15">
      <c r="A2563" t="s">
        <v>6397</v>
      </c>
      <c r="B2563" s="15" t="s">
        <v>296</v>
      </c>
      <c r="C2563" s="15" t="s">
        <v>44</v>
      </c>
      <c r="D2563" s="15" t="str">
        <f t="shared" ref="D2563:D2626" si="40">B2563&amp;C2563</f>
        <v>48077</v>
      </c>
      <c r="E2563" t="s">
        <v>531</v>
      </c>
    </row>
    <row r="2564" spans="1:5" x14ac:dyDescent="0.15">
      <c r="A2564" t="s">
        <v>6397</v>
      </c>
      <c r="B2564" s="15" t="s">
        <v>296</v>
      </c>
      <c r="C2564" s="15" t="s">
        <v>45</v>
      </c>
      <c r="D2564" s="15" t="str">
        <f t="shared" si="40"/>
        <v>48079</v>
      </c>
      <c r="E2564" t="s">
        <v>6509</v>
      </c>
    </row>
    <row r="2565" spans="1:5" x14ac:dyDescent="0.15">
      <c r="A2565" t="s">
        <v>6397</v>
      </c>
      <c r="B2565" s="15" t="s">
        <v>296</v>
      </c>
      <c r="C2565" s="15" t="s">
        <v>46</v>
      </c>
      <c r="D2565" s="15" t="str">
        <f t="shared" si="40"/>
        <v>48081</v>
      </c>
      <c r="E2565" t="s">
        <v>6511</v>
      </c>
    </row>
    <row r="2566" spans="1:5" x14ac:dyDescent="0.15">
      <c r="A2566" t="s">
        <v>6397</v>
      </c>
      <c r="B2566" s="15" t="s">
        <v>296</v>
      </c>
      <c r="C2566" s="15" t="s">
        <v>47</v>
      </c>
      <c r="D2566" s="15" t="str">
        <f t="shared" si="40"/>
        <v>48083</v>
      </c>
      <c r="E2566" t="s">
        <v>6513</v>
      </c>
    </row>
    <row r="2567" spans="1:5" x14ac:dyDescent="0.15">
      <c r="A2567" t="s">
        <v>6397</v>
      </c>
      <c r="B2567" s="15" t="s">
        <v>296</v>
      </c>
      <c r="C2567" s="15" t="s">
        <v>48</v>
      </c>
      <c r="D2567" s="15" t="str">
        <f t="shared" si="40"/>
        <v>48085</v>
      </c>
      <c r="E2567" t="s">
        <v>6515</v>
      </c>
    </row>
    <row r="2568" spans="1:5" x14ac:dyDescent="0.15">
      <c r="A2568" t="s">
        <v>6397</v>
      </c>
      <c r="B2568" s="15" t="s">
        <v>296</v>
      </c>
      <c r="C2568" s="15" t="s">
        <v>49</v>
      </c>
      <c r="D2568" s="15" t="str">
        <f t="shared" si="40"/>
        <v>48087</v>
      </c>
      <c r="E2568" t="s">
        <v>6521</v>
      </c>
    </row>
    <row r="2569" spans="1:5" x14ac:dyDescent="0.15">
      <c r="A2569" t="s">
        <v>6397</v>
      </c>
      <c r="B2569" s="15" t="s">
        <v>296</v>
      </c>
      <c r="C2569" s="15" t="s">
        <v>50</v>
      </c>
      <c r="D2569" s="15" t="str">
        <f t="shared" si="40"/>
        <v>48089</v>
      </c>
      <c r="E2569" t="s">
        <v>6523</v>
      </c>
    </row>
    <row r="2570" spans="1:5" x14ac:dyDescent="0.15">
      <c r="A2570" t="s">
        <v>6397</v>
      </c>
      <c r="B2570" s="15" t="s">
        <v>296</v>
      </c>
      <c r="C2570" s="15" t="s">
        <v>51</v>
      </c>
      <c r="D2570" s="15" t="str">
        <f t="shared" si="40"/>
        <v>48091</v>
      </c>
      <c r="E2570" t="s">
        <v>6525</v>
      </c>
    </row>
    <row r="2571" spans="1:5" x14ac:dyDescent="0.15">
      <c r="A2571" t="s">
        <v>6397</v>
      </c>
      <c r="B2571" s="15" t="s">
        <v>296</v>
      </c>
      <c r="C2571" s="15" t="s">
        <v>52</v>
      </c>
      <c r="D2571" s="15" t="str">
        <f t="shared" si="40"/>
        <v>48093</v>
      </c>
      <c r="E2571" t="s">
        <v>2748</v>
      </c>
    </row>
    <row r="2572" spans="1:5" x14ac:dyDescent="0.15">
      <c r="A2572" t="s">
        <v>6397</v>
      </c>
      <c r="B2572" s="15" t="s">
        <v>296</v>
      </c>
      <c r="C2572" s="15" t="s">
        <v>53</v>
      </c>
      <c r="D2572" s="15" t="str">
        <f t="shared" si="40"/>
        <v>48095</v>
      </c>
      <c r="E2572" t="s">
        <v>6528</v>
      </c>
    </row>
    <row r="2573" spans="1:5" x14ac:dyDescent="0.15">
      <c r="A2573" t="s">
        <v>6397</v>
      </c>
      <c r="B2573" s="15" t="s">
        <v>296</v>
      </c>
      <c r="C2573" s="15" t="s">
        <v>54</v>
      </c>
      <c r="D2573" s="15" t="str">
        <f t="shared" si="40"/>
        <v>48097</v>
      </c>
      <c r="E2573" t="s">
        <v>6530</v>
      </c>
    </row>
    <row r="2574" spans="1:5" x14ac:dyDescent="0.15">
      <c r="A2574" t="s">
        <v>6397</v>
      </c>
      <c r="B2574" s="15" t="s">
        <v>296</v>
      </c>
      <c r="C2574" s="15" t="s">
        <v>55</v>
      </c>
      <c r="D2574" s="15" t="str">
        <f t="shared" si="40"/>
        <v>48099</v>
      </c>
      <c r="E2574" t="s">
        <v>6534</v>
      </c>
    </row>
    <row r="2575" spans="1:5" x14ac:dyDescent="0.15">
      <c r="A2575" t="s">
        <v>6397</v>
      </c>
      <c r="B2575" s="15" t="s">
        <v>296</v>
      </c>
      <c r="C2575" s="15" t="s">
        <v>56</v>
      </c>
      <c r="D2575" s="15" t="str">
        <f t="shared" si="40"/>
        <v>48101</v>
      </c>
      <c r="E2575" t="s">
        <v>6536</v>
      </c>
    </row>
    <row r="2576" spans="1:5" x14ac:dyDescent="0.15">
      <c r="A2576" t="s">
        <v>6397</v>
      </c>
      <c r="B2576" s="15" t="s">
        <v>296</v>
      </c>
      <c r="C2576" s="15" t="s">
        <v>57</v>
      </c>
      <c r="D2576" s="15" t="str">
        <f t="shared" si="40"/>
        <v>48103</v>
      </c>
      <c r="E2576" t="s">
        <v>6538</v>
      </c>
    </row>
    <row r="2577" spans="1:5" x14ac:dyDescent="0.15">
      <c r="A2577" t="s">
        <v>6397</v>
      </c>
      <c r="B2577" s="15" t="s">
        <v>296</v>
      </c>
      <c r="C2577" s="15" t="s">
        <v>58</v>
      </c>
      <c r="D2577" s="15" t="str">
        <f t="shared" si="40"/>
        <v>48105</v>
      </c>
      <c r="E2577" t="s">
        <v>6266</v>
      </c>
    </row>
    <row r="2578" spans="1:5" x14ac:dyDescent="0.15">
      <c r="A2578" t="s">
        <v>6397</v>
      </c>
      <c r="B2578" s="15" t="s">
        <v>296</v>
      </c>
      <c r="C2578" s="15" t="s">
        <v>59</v>
      </c>
      <c r="D2578" s="15" t="str">
        <f t="shared" si="40"/>
        <v>48107</v>
      </c>
      <c r="E2578" t="s">
        <v>6541</v>
      </c>
    </row>
    <row r="2579" spans="1:5" x14ac:dyDescent="0.15">
      <c r="A2579" t="s">
        <v>6397</v>
      </c>
      <c r="B2579" s="15" t="s">
        <v>296</v>
      </c>
      <c r="C2579" s="15" t="s">
        <v>60</v>
      </c>
      <c r="D2579" s="15" t="str">
        <f t="shared" si="40"/>
        <v>48109</v>
      </c>
      <c r="E2579" t="s">
        <v>6547</v>
      </c>
    </row>
    <row r="2580" spans="1:5" x14ac:dyDescent="0.15">
      <c r="A2580" t="s">
        <v>6397</v>
      </c>
      <c r="B2580" s="15" t="s">
        <v>296</v>
      </c>
      <c r="C2580" s="15" t="s">
        <v>61</v>
      </c>
      <c r="D2580" s="15" t="str">
        <f t="shared" si="40"/>
        <v>48111</v>
      </c>
      <c r="E2580" t="s">
        <v>6549</v>
      </c>
    </row>
    <row r="2581" spans="1:5" x14ac:dyDescent="0.15">
      <c r="A2581" t="s">
        <v>6397</v>
      </c>
      <c r="B2581" s="15" t="s">
        <v>296</v>
      </c>
      <c r="C2581" s="15" t="s">
        <v>62</v>
      </c>
      <c r="D2581" s="15" t="str">
        <f t="shared" si="40"/>
        <v>48113</v>
      </c>
      <c r="E2581" t="s">
        <v>563</v>
      </c>
    </row>
    <row r="2582" spans="1:5" x14ac:dyDescent="0.15">
      <c r="A2582" t="s">
        <v>6397</v>
      </c>
      <c r="B2582" s="15" t="s">
        <v>296</v>
      </c>
      <c r="C2582" s="15" t="s">
        <v>63</v>
      </c>
      <c r="D2582" s="15" t="str">
        <f t="shared" si="40"/>
        <v>48115</v>
      </c>
      <c r="E2582" t="s">
        <v>1667</v>
      </c>
    </row>
    <row r="2583" spans="1:5" x14ac:dyDescent="0.15">
      <c r="A2583" t="s">
        <v>6397</v>
      </c>
      <c r="B2583" s="15" t="s">
        <v>296</v>
      </c>
      <c r="C2583" s="15" t="s">
        <v>64</v>
      </c>
      <c r="D2583" s="15" t="str">
        <f t="shared" si="40"/>
        <v>48117</v>
      </c>
      <c r="E2583" t="s">
        <v>6555</v>
      </c>
    </row>
    <row r="2584" spans="1:5" x14ac:dyDescent="0.15">
      <c r="A2584" t="s">
        <v>6397</v>
      </c>
      <c r="B2584" s="15" t="s">
        <v>296</v>
      </c>
      <c r="C2584" s="15" t="s">
        <v>65</v>
      </c>
      <c r="D2584" s="15" t="str">
        <f t="shared" si="40"/>
        <v>48119</v>
      </c>
      <c r="E2584" t="s">
        <v>1176</v>
      </c>
    </row>
    <row r="2585" spans="1:5" x14ac:dyDescent="0.15">
      <c r="A2585" t="s">
        <v>6397</v>
      </c>
      <c r="B2585" s="15" t="s">
        <v>296</v>
      </c>
      <c r="C2585" s="15" t="s">
        <v>66</v>
      </c>
      <c r="D2585" s="15" t="str">
        <f t="shared" si="40"/>
        <v>48121</v>
      </c>
      <c r="E2585" t="s">
        <v>6560</v>
      </c>
    </row>
    <row r="2586" spans="1:5" x14ac:dyDescent="0.15">
      <c r="A2586" t="s">
        <v>6397</v>
      </c>
      <c r="B2586" s="15" t="s">
        <v>296</v>
      </c>
      <c r="C2586" s="15" t="s">
        <v>67</v>
      </c>
      <c r="D2586" s="15" t="str">
        <f t="shared" si="40"/>
        <v>48123</v>
      </c>
      <c r="E2586" t="s">
        <v>6562</v>
      </c>
    </row>
    <row r="2587" spans="1:5" x14ac:dyDescent="0.15">
      <c r="A2587" t="s">
        <v>6397</v>
      </c>
      <c r="B2587" s="15" t="s">
        <v>296</v>
      </c>
      <c r="C2587" s="15" t="s">
        <v>68</v>
      </c>
      <c r="D2587" s="15" t="str">
        <f t="shared" si="40"/>
        <v>48125</v>
      </c>
      <c r="E2587" t="s">
        <v>6564</v>
      </c>
    </row>
    <row r="2588" spans="1:5" x14ac:dyDescent="0.15">
      <c r="A2588" t="s">
        <v>6397</v>
      </c>
      <c r="B2588" s="15" t="s">
        <v>296</v>
      </c>
      <c r="C2588" s="15" t="s">
        <v>69</v>
      </c>
      <c r="D2588" s="15" t="str">
        <f t="shared" si="40"/>
        <v>48127</v>
      </c>
      <c r="E2588" t="s">
        <v>6566</v>
      </c>
    </row>
    <row r="2589" spans="1:5" x14ac:dyDescent="0.15">
      <c r="A2589" t="s">
        <v>6397</v>
      </c>
      <c r="B2589" s="15" t="s">
        <v>296</v>
      </c>
      <c r="C2589" s="15" t="s">
        <v>71</v>
      </c>
      <c r="D2589" s="15" t="str">
        <f t="shared" si="40"/>
        <v>48129</v>
      </c>
      <c r="E2589" t="s">
        <v>6568</v>
      </c>
    </row>
    <row r="2590" spans="1:5" x14ac:dyDescent="0.15">
      <c r="A2590" t="s">
        <v>6397</v>
      </c>
      <c r="B2590" s="15" t="s">
        <v>296</v>
      </c>
      <c r="C2590" s="15" t="s">
        <v>72</v>
      </c>
      <c r="D2590" s="15" t="str">
        <f t="shared" si="40"/>
        <v>48131</v>
      </c>
      <c r="E2590" t="s">
        <v>1417</v>
      </c>
    </row>
    <row r="2591" spans="1:5" x14ac:dyDescent="0.15">
      <c r="A2591" t="s">
        <v>6397</v>
      </c>
      <c r="B2591" s="15" t="s">
        <v>296</v>
      </c>
      <c r="C2591" s="15" t="s">
        <v>73</v>
      </c>
      <c r="D2591" s="15" t="str">
        <f t="shared" si="40"/>
        <v>48133</v>
      </c>
      <c r="E2591" t="s">
        <v>6571</v>
      </c>
    </row>
    <row r="2592" spans="1:5" x14ac:dyDescent="0.15">
      <c r="A2592" t="s">
        <v>6397</v>
      </c>
      <c r="B2592" s="15" t="s">
        <v>296</v>
      </c>
      <c r="C2592" s="15" t="s">
        <v>114</v>
      </c>
      <c r="D2592" s="15" t="str">
        <f t="shared" si="40"/>
        <v>48135</v>
      </c>
      <c r="E2592" t="s">
        <v>6573</v>
      </c>
    </row>
    <row r="2593" spans="1:5" x14ac:dyDescent="0.15">
      <c r="A2593" t="s">
        <v>6397</v>
      </c>
      <c r="B2593" s="15" t="s">
        <v>296</v>
      </c>
      <c r="C2593" s="15" t="s">
        <v>115</v>
      </c>
      <c r="D2593" s="15" t="str">
        <f t="shared" si="40"/>
        <v>48137</v>
      </c>
      <c r="E2593" t="s">
        <v>2110</v>
      </c>
    </row>
    <row r="2594" spans="1:5" x14ac:dyDescent="0.15">
      <c r="A2594" t="s">
        <v>6397</v>
      </c>
      <c r="B2594" s="15" t="s">
        <v>296</v>
      </c>
      <c r="C2594" s="15" t="s">
        <v>116</v>
      </c>
      <c r="D2594" s="15" t="str">
        <f t="shared" si="40"/>
        <v>48139</v>
      </c>
      <c r="E2594" t="s">
        <v>2769</v>
      </c>
    </row>
    <row r="2595" spans="1:5" x14ac:dyDescent="0.15">
      <c r="A2595" t="s">
        <v>6397</v>
      </c>
      <c r="B2595" s="15" t="s">
        <v>296</v>
      </c>
      <c r="C2595" s="15" t="s">
        <v>117</v>
      </c>
      <c r="D2595" s="15" t="str">
        <f t="shared" si="40"/>
        <v>48141</v>
      </c>
      <c r="E2595" t="s">
        <v>1191</v>
      </c>
    </row>
    <row r="2596" spans="1:5" x14ac:dyDescent="0.15">
      <c r="A2596" t="s">
        <v>6397</v>
      </c>
      <c r="B2596" s="15" t="s">
        <v>296</v>
      </c>
      <c r="C2596" s="15" t="s">
        <v>118</v>
      </c>
      <c r="D2596" s="15" t="str">
        <f t="shared" si="40"/>
        <v>48143</v>
      </c>
      <c r="E2596" t="s">
        <v>6584</v>
      </c>
    </row>
    <row r="2597" spans="1:5" x14ac:dyDescent="0.15">
      <c r="A2597" t="s">
        <v>6397</v>
      </c>
      <c r="B2597" s="15" t="s">
        <v>296</v>
      </c>
      <c r="C2597" s="15" t="s">
        <v>119</v>
      </c>
      <c r="D2597" s="15" t="str">
        <f t="shared" si="40"/>
        <v>48145</v>
      </c>
      <c r="E2597" t="s">
        <v>6588</v>
      </c>
    </row>
    <row r="2598" spans="1:5" x14ac:dyDescent="0.15">
      <c r="A2598" t="s">
        <v>6397</v>
      </c>
      <c r="B2598" s="15" t="s">
        <v>296</v>
      </c>
      <c r="C2598" s="15" t="s">
        <v>120</v>
      </c>
      <c r="D2598" s="15" t="str">
        <f t="shared" si="40"/>
        <v>48147</v>
      </c>
      <c r="E2598" t="s">
        <v>1692</v>
      </c>
    </row>
    <row r="2599" spans="1:5" x14ac:dyDescent="0.15">
      <c r="A2599" t="s">
        <v>6397</v>
      </c>
      <c r="B2599" s="15" t="s">
        <v>296</v>
      </c>
      <c r="C2599" s="15" t="s">
        <v>121</v>
      </c>
      <c r="D2599" s="15" t="str">
        <f t="shared" si="40"/>
        <v>48149</v>
      </c>
      <c r="E2599" t="s">
        <v>584</v>
      </c>
    </row>
    <row r="2600" spans="1:5" x14ac:dyDescent="0.15">
      <c r="A2600" t="s">
        <v>6397</v>
      </c>
      <c r="B2600" s="15" t="s">
        <v>296</v>
      </c>
      <c r="C2600" s="15" t="s">
        <v>138</v>
      </c>
      <c r="D2600" s="15" t="str">
        <f t="shared" si="40"/>
        <v>48151</v>
      </c>
      <c r="E2600" t="s">
        <v>6596</v>
      </c>
    </row>
    <row r="2601" spans="1:5" x14ac:dyDescent="0.15">
      <c r="A2601" t="s">
        <v>6397</v>
      </c>
      <c r="B2601" s="15" t="s">
        <v>296</v>
      </c>
      <c r="C2601" s="15" t="s">
        <v>96</v>
      </c>
      <c r="D2601" s="15" t="str">
        <f t="shared" si="40"/>
        <v>48153</v>
      </c>
      <c r="E2601" t="s">
        <v>1695</v>
      </c>
    </row>
    <row r="2602" spans="1:5" x14ac:dyDescent="0.15">
      <c r="A2602" t="s">
        <v>6397</v>
      </c>
      <c r="B2602" s="15" t="s">
        <v>296</v>
      </c>
      <c r="C2602" s="15" t="s">
        <v>97</v>
      </c>
      <c r="D2602" s="15" t="str">
        <f t="shared" si="40"/>
        <v>48155</v>
      </c>
      <c r="E2602" t="s">
        <v>6599</v>
      </c>
    </row>
    <row r="2603" spans="1:5" x14ac:dyDescent="0.15">
      <c r="A2603" t="s">
        <v>6397</v>
      </c>
      <c r="B2603" s="15" t="s">
        <v>296</v>
      </c>
      <c r="C2603" s="15" t="s">
        <v>98</v>
      </c>
      <c r="D2603" s="15" t="str">
        <f t="shared" si="40"/>
        <v>48157</v>
      </c>
      <c r="E2603" t="s">
        <v>6601</v>
      </c>
    </row>
    <row r="2604" spans="1:5" x14ac:dyDescent="0.15">
      <c r="A2604" t="s">
        <v>6397</v>
      </c>
      <c r="B2604" s="15" t="s">
        <v>296</v>
      </c>
      <c r="C2604" s="15" t="s">
        <v>99</v>
      </c>
      <c r="D2604" s="15" t="str">
        <f t="shared" si="40"/>
        <v>48159</v>
      </c>
      <c r="E2604" t="s">
        <v>586</v>
      </c>
    </row>
    <row r="2605" spans="1:5" x14ac:dyDescent="0.15">
      <c r="A2605" t="s">
        <v>6397</v>
      </c>
      <c r="B2605" s="15" t="s">
        <v>296</v>
      </c>
      <c r="C2605" s="15" t="s">
        <v>100</v>
      </c>
      <c r="D2605" s="15" t="str">
        <f t="shared" si="40"/>
        <v>48161</v>
      </c>
      <c r="E2605" t="s">
        <v>6604</v>
      </c>
    </row>
    <row r="2606" spans="1:5" x14ac:dyDescent="0.15">
      <c r="A2606" t="s">
        <v>6397</v>
      </c>
      <c r="B2606" s="15" t="s">
        <v>296</v>
      </c>
      <c r="C2606" s="15" t="s">
        <v>101</v>
      </c>
      <c r="D2606" s="15" t="str">
        <f t="shared" si="40"/>
        <v>48163</v>
      </c>
      <c r="E2606" t="s">
        <v>6606</v>
      </c>
    </row>
    <row r="2607" spans="1:5" x14ac:dyDescent="0.15">
      <c r="A2607" t="s">
        <v>6397</v>
      </c>
      <c r="B2607" s="15" t="s">
        <v>296</v>
      </c>
      <c r="C2607" s="15" t="s">
        <v>102</v>
      </c>
      <c r="D2607" s="15" t="str">
        <f t="shared" si="40"/>
        <v>48165</v>
      </c>
      <c r="E2607" t="s">
        <v>6608</v>
      </c>
    </row>
    <row r="2608" spans="1:5" x14ac:dyDescent="0.15">
      <c r="A2608" t="s">
        <v>6397</v>
      </c>
      <c r="B2608" s="15" t="s">
        <v>296</v>
      </c>
      <c r="C2608" s="15" t="s">
        <v>103</v>
      </c>
      <c r="D2608" s="15" t="str">
        <f t="shared" si="40"/>
        <v>48167</v>
      </c>
      <c r="E2608" t="s">
        <v>6610</v>
      </c>
    </row>
    <row r="2609" spans="1:5" x14ac:dyDescent="0.15">
      <c r="A2609" t="s">
        <v>6397</v>
      </c>
      <c r="B2609" s="15" t="s">
        <v>296</v>
      </c>
      <c r="C2609" s="15" t="s">
        <v>139</v>
      </c>
      <c r="D2609" s="15" t="str">
        <f t="shared" si="40"/>
        <v>48169</v>
      </c>
      <c r="E2609" t="s">
        <v>6612</v>
      </c>
    </row>
    <row r="2610" spans="1:5" x14ac:dyDescent="0.15">
      <c r="A2610" t="s">
        <v>6397</v>
      </c>
      <c r="B2610" s="15" t="s">
        <v>296</v>
      </c>
      <c r="C2610" s="15" t="s">
        <v>140</v>
      </c>
      <c r="D2610" s="15" t="str">
        <f t="shared" si="40"/>
        <v>48171</v>
      </c>
      <c r="E2610" t="s">
        <v>6614</v>
      </c>
    </row>
    <row r="2611" spans="1:5" x14ac:dyDescent="0.15">
      <c r="A2611" t="s">
        <v>6397</v>
      </c>
      <c r="B2611" s="15" t="s">
        <v>296</v>
      </c>
      <c r="C2611" s="15" t="s">
        <v>141</v>
      </c>
      <c r="D2611" s="15" t="str">
        <f t="shared" si="40"/>
        <v>48173</v>
      </c>
      <c r="E2611" t="s">
        <v>6618</v>
      </c>
    </row>
    <row r="2612" spans="1:5" x14ac:dyDescent="0.15">
      <c r="A2612" t="s">
        <v>6397</v>
      </c>
      <c r="B2612" s="15" t="s">
        <v>296</v>
      </c>
      <c r="C2612" s="15" t="s">
        <v>142</v>
      </c>
      <c r="D2612" s="15" t="str">
        <f t="shared" si="40"/>
        <v>48175</v>
      </c>
      <c r="E2612" t="s">
        <v>6622</v>
      </c>
    </row>
    <row r="2613" spans="1:5" x14ac:dyDescent="0.15">
      <c r="A2613" t="s">
        <v>6397</v>
      </c>
      <c r="B2613" s="15" t="s">
        <v>296</v>
      </c>
      <c r="C2613" s="15" t="s">
        <v>143</v>
      </c>
      <c r="D2613" s="15" t="str">
        <f t="shared" si="40"/>
        <v>48177</v>
      </c>
      <c r="E2613" t="s">
        <v>6626</v>
      </c>
    </row>
    <row r="2614" spans="1:5" x14ac:dyDescent="0.15">
      <c r="A2614" t="s">
        <v>6397</v>
      </c>
      <c r="B2614" s="15" t="s">
        <v>296</v>
      </c>
      <c r="C2614" s="15" t="s">
        <v>144</v>
      </c>
      <c r="D2614" s="15" t="str">
        <f t="shared" si="40"/>
        <v>48179</v>
      </c>
      <c r="E2614" t="s">
        <v>2795</v>
      </c>
    </row>
    <row r="2615" spans="1:5" x14ac:dyDescent="0.15">
      <c r="A2615" t="s">
        <v>6397</v>
      </c>
      <c r="B2615" s="15" t="s">
        <v>296</v>
      </c>
      <c r="C2615" s="15" t="s">
        <v>145</v>
      </c>
      <c r="D2615" s="15" t="str">
        <f t="shared" si="40"/>
        <v>48181</v>
      </c>
      <c r="E2615" t="s">
        <v>3032</v>
      </c>
    </row>
    <row r="2616" spans="1:5" x14ac:dyDescent="0.15">
      <c r="A2616" t="s">
        <v>6397</v>
      </c>
      <c r="B2616" s="15" t="s">
        <v>296</v>
      </c>
      <c r="C2616" s="15" t="s">
        <v>146</v>
      </c>
      <c r="D2616" s="15" t="str">
        <f t="shared" si="40"/>
        <v>48183</v>
      </c>
      <c r="E2616" t="s">
        <v>6634</v>
      </c>
    </row>
    <row r="2617" spans="1:5" x14ac:dyDescent="0.15">
      <c r="A2617" t="s">
        <v>6397</v>
      </c>
      <c r="B2617" s="15" t="s">
        <v>296</v>
      </c>
      <c r="C2617" s="15" t="s">
        <v>91</v>
      </c>
      <c r="D2617" s="15" t="str">
        <f t="shared" si="40"/>
        <v>48185</v>
      </c>
      <c r="E2617" t="s">
        <v>6640</v>
      </c>
    </row>
    <row r="2618" spans="1:5" x14ac:dyDescent="0.15">
      <c r="A2618" t="s">
        <v>6397</v>
      </c>
      <c r="B2618" s="15" t="s">
        <v>296</v>
      </c>
      <c r="C2618" s="15" t="s">
        <v>147</v>
      </c>
      <c r="D2618" s="15" t="str">
        <f t="shared" si="40"/>
        <v>48187</v>
      </c>
      <c r="E2618" t="s">
        <v>4714</v>
      </c>
    </row>
    <row r="2619" spans="1:5" x14ac:dyDescent="0.15">
      <c r="A2619" t="s">
        <v>6397</v>
      </c>
      <c r="B2619" s="15" t="s">
        <v>296</v>
      </c>
      <c r="C2619" s="15" t="s">
        <v>148</v>
      </c>
      <c r="D2619" s="15" t="str">
        <f t="shared" si="40"/>
        <v>48189</v>
      </c>
      <c r="E2619" t="s">
        <v>594</v>
      </c>
    </row>
    <row r="2620" spans="1:5" x14ac:dyDescent="0.15">
      <c r="A2620" t="s">
        <v>6397</v>
      </c>
      <c r="B2620" s="15" t="s">
        <v>296</v>
      </c>
      <c r="C2620" s="15" t="s">
        <v>149</v>
      </c>
      <c r="D2620" s="15" t="str">
        <f t="shared" si="40"/>
        <v>48191</v>
      </c>
      <c r="E2620" t="s">
        <v>1722</v>
      </c>
    </row>
    <row r="2621" spans="1:5" x14ac:dyDescent="0.15">
      <c r="A2621" t="s">
        <v>6397</v>
      </c>
      <c r="B2621" s="15" t="s">
        <v>296</v>
      </c>
      <c r="C2621" s="15" t="s">
        <v>150</v>
      </c>
      <c r="D2621" s="15" t="str">
        <f t="shared" si="40"/>
        <v>48193</v>
      </c>
      <c r="E2621" t="s">
        <v>1441</v>
      </c>
    </row>
    <row r="2622" spans="1:5" x14ac:dyDescent="0.15">
      <c r="A2622" t="s">
        <v>6397</v>
      </c>
      <c r="B2622" s="15" t="s">
        <v>296</v>
      </c>
      <c r="C2622" s="15" t="s">
        <v>151</v>
      </c>
      <c r="D2622" s="15" t="str">
        <f t="shared" si="40"/>
        <v>48195</v>
      </c>
      <c r="E2622" t="s">
        <v>6648</v>
      </c>
    </row>
    <row r="2623" spans="1:5" x14ac:dyDescent="0.15">
      <c r="A2623" t="s">
        <v>6397</v>
      </c>
      <c r="B2623" s="15" t="s">
        <v>296</v>
      </c>
      <c r="C2623" s="15" t="s">
        <v>152</v>
      </c>
      <c r="D2623" s="15" t="str">
        <f t="shared" si="40"/>
        <v>48197</v>
      </c>
      <c r="E2623" t="s">
        <v>6299</v>
      </c>
    </row>
    <row r="2624" spans="1:5" x14ac:dyDescent="0.15">
      <c r="A2624" t="s">
        <v>6397</v>
      </c>
      <c r="B2624" s="15" t="s">
        <v>296</v>
      </c>
      <c r="C2624" s="15" t="s">
        <v>153</v>
      </c>
      <c r="D2624" s="15" t="str">
        <f t="shared" si="40"/>
        <v>48199</v>
      </c>
      <c r="E2624" t="s">
        <v>2132</v>
      </c>
    </row>
    <row r="2625" spans="1:5" x14ac:dyDescent="0.15">
      <c r="A2625" t="s">
        <v>6397</v>
      </c>
      <c r="B2625" s="15" t="s">
        <v>296</v>
      </c>
      <c r="C2625" s="15" t="s">
        <v>93</v>
      </c>
      <c r="D2625" s="15" t="str">
        <f t="shared" si="40"/>
        <v>48201</v>
      </c>
      <c r="E2625" t="s">
        <v>1730</v>
      </c>
    </row>
    <row r="2626" spans="1:5" x14ac:dyDescent="0.15">
      <c r="A2626" t="s">
        <v>6397</v>
      </c>
      <c r="B2626" s="15" t="s">
        <v>296</v>
      </c>
      <c r="C2626" s="15" t="s">
        <v>221</v>
      </c>
      <c r="D2626" s="15" t="str">
        <f t="shared" si="40"/>
        <v>48203</v>
      </c>
      <c r="E2626" t="s">
        <v>2373</v>
      </c>
    </row>
    <row r="2627" spans="1:5" x14ac:dyDescent="0.15">
      <c r="A2627" t="s">
        <v>6397</v>
      </c>
      <c r="B2627" s="15" t="s">
        <v>296</v>
      </c>
      <c r="C2627" s="15" t="s">
        <v>154</v>
      </c>
      <c r="D2627" s="15" t="str">
        <f t="shared" ref="D2627:D2690" si="41">B2627&amp;C2627</f>
        <v>48205</v>
      </c>
      <c r="E2627" t="s">
        <v>6658</v>
      </c>
    </row>
    <row r="2628" spans="1:5" x14ac:dyDescent="0.15">
      <c r="A2628" t="s">
        <v>6397</v>
      </c>
      <c r="B2628" s="15" t="s">
        <v>296</v>
      </c>
      <c r="C2628" s="15" t="s">
        <v>155</v>
      </c>
      <c r="D2628" s="15" t="str">
        <f t="shared" si="41"/>
        <v>48207</v>
      </c>
      <c r="E2628" t="s">
        <v>2806</v>
      </c>
    </row>
    <row r="2629" spans="1:5" x14ac:dyDescent="0.15">
      <c r="A2629" t="s">
        <v>6397</v>
      </c>
      <c r="B2629" s="15" t="s">
        <v>296</v>
      </c>
      <c r="C2629" s="15" t="s">
        <v>156</v>
      </c>
      <c r="D2629" s="15" t="str">
        <f t="shared" si="41"/>
        <v>48209</v>
      </c>
      <c r="E2629" t="s">
        <v>6661</v>
      </c>
    </row>
    <row r="2630" spans="1:5" x14ac:dyDescent="0.15">
      <c r="A2630" t="s">
        <v>6397</v>
      </c>
      <c r="B2630" s="15" t="s">
        <v>296</v>
      </c>
      <c r="C2630" s="15" t="s">
        <v>157</v>
      </c>
      <c r="D2630" s="15" t="str">
        <f t="shared" si="41"/>
        <v>48211</v>
      </c>
      <c r="E2630" t="s">
        <v>6663</v>
      </c>
    </row>
    <row r="2631" spans="1:5" x14ac:dyDescent="0.15">
      <c r="A2631" t="s">
        <v>6397</v>
      </c>
      <c r="B2631" s="15" t="s">
        <v>296</v>
      </c>
      <c r="C2631" s="15" t="s">
        <v>158</v>
      </c>
      <c r="D2631" s="15" t="str">
        <f t="shared" si="41"/>
        <v>48213</v>
      </c>
      <c r="E2631" t="s">
        <v>2134</v>
      </c>
    </row>
    <row r="2632" spans="1:5" x14ac:dyDescent="0.15">
      <c r="A2632" t="s">
        <v>6397</v>
      </c>
      <c r="B2632" s="15" t="s">
        <v>296</v>
      </c>
      <c r="C2632" s="15" t="s">
        <v>159</v>
      </c>
      <c r="D2632" s="15" t="str">
        <f t="shared" si="41"/>
        <v>48215</v>
      </c>
      <c r="E2632" t="s">
        <v>4718</v>
      </c>
    </row>
    <row r="2633" spans="1:5" x14ac:dyDescent="0.15">
      <c r="A2633" t="s">
        <v>6397</v>
      </c>
      <c r="B2633" s="15" t="s">
        <v>296</v>
      </c>
      <c r="C2633" s="15" t="s">
        <v>160</v>
      </c>
      <c r="D2633" s="15" t="str">
        <f t="shared" si="41"/>
        <v>48217</v>
      </c>
      <c r="E2633" t="s">
        <v>4324</v>
      </c>
    </row>
    <row r="2634" spans="1:5" x14ac:dyDescent="0.15">
      <c r="A2634" t="s">
        <v>6397</v>
      </c>
      <c r="B2634" s="15" t="s">
        <v>296</v>
      </c>
      <c r="C2634" s="15" t="s">
        <v>161</v>
      </c>
      <c r="D2634" s="15" t="str">
        <f t="shared" si="41"/>
        <v>48219</v>
      </c>
      <c r="E2634" t="s">
        <v>6673</v>
      </c>
    </row>
    <row r="2635" spans="1:5" x14ac:dyDescent="0.15">
      <c r="A2635" t="s">
        <v>6397</v>
      </c>
      <c r="B2635" s="15" t="s">
        <v>296</v>
      </c>
      <c r="C2635" s="15" t="s">
        <v>162</v>
      </c>
      <c r="D2635" s="15" t="str">
        <f t="shared" si="41"/>
        <v>48221</v>
      </c>
      <c r="E2635" t="s">
        <v>6677</v>
      </c>
    </row>
    <row r="2636" spans="1:5" x14ac:dyDescent="0.15">
      <c r="A2636" t="s">
        <v>6397</v>
      </c>
      <c r="B2636" s="15" t="s">
        <v>296</v>
      </c>
      <c r="C2636" s="15" t="s">
        <v>163</v>
      </c>
      <c r="D2636" s="15" t="str">
        <f t="shared" si="41"/>
        <v>48223</v>
      </c>
      <c r="E2636" t="s">
        <v>3050</v>
      </c>
    </row>
    <row r="2637" spans="1:5" x14ac:dyDescent="0.15">
      <c r="A2637" t="s">
        <v>6397</v>
      </c>
      <c r="B2637" s="15" t="s">
        <v>296</v>
      </c>
      <c r="C2637" s="15" t="s">
        <v>164</v>
      </c>
      <c r="D2637" s="15" t="str">
        <f t="shared" si="41"/>
        <v>48225</v>
      </c>
      <c r="E2637" t="s">
        <v>600</v>
      </c>
    </row>
    <row r="2638" spans="1:5" x14ac:dyDescent="0.15">
      <c r="A2638" t="s">
        <v>6397</v>
      </c>
      <c r="B2638" s="15" t="s">
        <v>296</v>
      </c>
      <c r="C2638" s="15" t="s">
        <v>165</v>
      </c>
      <c r="D2638" s="15" t="str">
        <f t="shared" si="41"/>
        <v>48227</v>
      </c>
      <c r="E2638" t="s">
        <v>838</v>
      </c>
    </row>
    <row r="2639" spans="1:5" x14ac:dyDescent="0.15">
      <c r="A2639" t="s">
        <v>6397</v>
      </c>
      <c r="B2639" s="15" t="s">
        <v>296</v>
      </c>
      <c r="C2639" s="15" t="s">
        <v>166</v>
      </c>
      <c r="D2639" s="15" t="str">
        <f t="shared" si="41"/>
        <v>48229</v>
      </c>
      <c r="E2639" t="s">
        <v>6686</v>
      </c>
    </row>
    <row r="2640" spans="1:5" x14ac:dyDescent="0.15">
      <c r="A2640" t="s">
        <v>6397</v>
      </c>
      <c r="B2640" s="15" t="s">
        <v>296</v>
      </c>
      <c r="C2640" s="15" t="s">
        <v>167</v>
      </c>
      <c r="D2640" s="15" t="str">
        <f t="shared" si="41"/>
        <v>48231</v>
      </c>
      <c r="E2640" t="s">
        <v>6688</v>
      </c>
    </row>
    <row r="2641" spans="1:5" x14ac:dyDescent="0.15">
      <c r="A2641" t="s">
        <v>6397</v>
      </c>
      <c r="B2641" s="15" t="s">
        <v>296</v>
      </c>
      <c r="C2641" s="15" t="s">
        <v>168</v>
      </c>
      <c r="D2641" s="15" t="str">
        <f t="shared" si="41"/>
        <v>48233</v>
      </c>
      <c r="E2641" t="s">
        <v>6163</v>
      </c>
    </row>
    <row r="2642" spans="1:5" x14ac:dyDescent="0.15">
      <c r="A2642" t="s">
        <v>6397</v>
      </c>
      <c r="B2642" s="15" t="s">
        <v>296</v>
      </c>
      <c r="C2642" s="15" t="s">
        <v>169</v>
      </c>
      <c r="D2642" s="15" t="str">
        <f t="shared" si="41"/>
        <v>48235</v>
      </c>
      <c r="E2642" t="s">
        <v>6693</v>
      </c>
    </row>
    <row r="2643" spans="1:5" x14ac:dyDescent="0.15">
      <c r="A2643" t="s">
        <v>6397</v>
      </c>
      <c r="B2643" s="15" t="s">
        <v>296</v>
      </c>
      <c r="C2643" s="15" t="s">
        <v>170</v>
      </c>
      <c r="D2643" s="15" t="str">
        <f t="shared" si="41"/>
        <v>48237</v>
      </c>
      <c r="E2643" t="s">
        <v>6697</v>
      </c>
    </row>
    <row r="2644" spans="1:5" x14ac:dyDescent="0.15">
      <c r="A2644" t="s">
        <v>6397</v>
      </c>
      <c r="B2644" s="15" t="s">
        <v>296</v>
      </c>
      <c r="C2644" s="15" t="s">
        <v>171</v>
      </c>
      <c r="D2644" s="15" t="str">
        <f t="shared" si="41"/>
        <v>48239</v>
      </c>
      <c r="E2644" t="s">
        <v>602</v>
      </c>
    </row>
    <row r="2645" spans="1:5" x14ac:dyDescent="0.15">
      <c r="A2645" t="s">
        <v>6397</v>
      </c>
      <c r="B2645" s="15" t="s">
        <v>296</v>
      </c>
      <c r="C2645" s="15" t="s">
        <v>172</v>
      </c>
      <c r="D2645" s="15" t="str">
        <f t="shared" si="41"/>
        <v>48241</v>
      </c>
      <c r="E2645" t="s">
        <v>1745</v>
      </c>
    </row>
    <row r="2646" spans="1:5" x14ac:dyDescent="0.15">
      <c r="A2646" t="s">
        <v>6397</v>
      </c>
      <c r="B2646" s="15" t="s">
        <v>296</v>
      </c>
      <c r="C2646" s="15" t="s">
        <v>173</v>
      </c>
      <c r="D2646" s="15" t="str">
        <f t="shared" si="41"/>
        <v>48243</v>
      </c>
      <c r="E2646" t="s">
        <v>1747</v>
      </c>
    </row>
    <row r="2647" spans="1:5" x14ac:dyDescent="0.15">
      <c r="A2647" t="s">
        <v>6397</v>
      </c>
      <c r="B2647" s="15" t="s">
        <v>296</v>
      </c>
      <c r="C2647" s="15" t="s">
        <v>174</v>
      </c>
      <c r="D2647" s="15" t="str">
        <f t="shared" si="41"/>
        <v>48245</v>
      </c>
      <c r="E2647" t="s">
        <v>608</v>
      </c>
    </row>
    <row r="2648" spans="1:5" x14ac:dyDescent="0.15">
      <c r="A2648" t="s">
        <v>6397</v>
      </c>
      <c r="B2648" s="15" t="s">
        <v>296</v>
      </c>
      <c r="C2648" s="15" t="s">
        <v>175</v>
      </c>
      <c r="D2648" s="15" t="str">
        <f t="shared" si="41"/>
        <v>48247</v>
      </c>
      <c r="E2648" t="s">
        <v>6703</v>
      </c>
    </row>
    <row r="2649" spans="1:5" x14ac:dyDescent="0.15">
      <c r="A2649" t="s">
        <v>6397</v>
      </c>
      <c r="B2649" s="15" t="s">
        <v>296</v>
      </c>
      <c r="C2649" s="15" t="s">
        <v>176</v>
      </c>
      <c r="D2649" s="15" t="str">
        <f t="shared" si="41"/>
        <v>48249</v>
      </c>
      <c r="E2649" t="s">
        <v>6705</v>
      </c>
    </row>
    <row r="2650" spans="1:5" x14ac:dyDescent="0.15">
      <c r="A2650" t="s">
        <v>6397</v>
      </c>
      <c r="B2650" s="15" t="s">
        <v>296</v>
      </c>
      <c r="C2650" s="15" t="s">
        <v>177</v>
      </c>
      <c r="D2650" s="15" t="str">
        <f t="shared" si="41"/>
        <v>48251</v>
      </c>
      <c r="E2650" t="s">
        <v>848</v>
      </c>
    </row>
    <row r="2651" spans="1:5" x14ac:dyDescent="0.15">
      <c r="A2651" t="s">
        <v>6397</v>
      </c>
      <c r="B2651" s="15" t="s">
        <v>296</v>
      </c>
      <c r="C2651" s="15" t="s">
        <v>178</v>
      </c>
      <c r="D2651" s="15" t="str">
        <f t="shared" si="41"/>
        <v>48253</v>
      </c>
      <c r="E2651" t="s">
        <v>1755</v>
      </c>
    </row>
    <row r="2652" spans="1:5" x14ac:dyDescent="0.15">
      <c r="A2652" t="s">
        <v>6397</v>
      </c>
      <c r="B2652" s="15" t="s">
        <v>296</v>
      </c>
      <c r="C2652" s="15" t="s">
        <v>179</v>
      </c>
      <c r="D2652" s="15" t="str">
        <f t="shared" si="41"/>
        <v>48255</v>
      </c>
      <c r="E2652" t="s">
        <v>6711</v>
      </c>
    </row>
    <row r="2653" spans="1:5" x14ac:dyDescent="0.15">
      <c r="A2653" t="s">
        <v>6397</v>
      </c>
      <c r="B2653" s="15" t="s">
        <v>296</v>
      </c>
      <c r="C2653" s="15" t="s">
        <v>180</v>
      </c>
      <c r="D2653" s="15" t="str">
        <f t="shared" si="41"/>
        <v>48257</v>
      </c>
      <c r="E2653" t="s">
        <v>6713</v>
      </c>
    </row>
    <row r="2654" spans="1:5" x14ac:dyDescent="0.15">
      <c r="A2654" t="s">
        <v>6397</v>
      </c>
      <c r="B2654" s="15" t="s">
        <v>296</v>
      </c>
      <c r="C2654" s="15" t="s">
        <v>181</v>
      </c>
      <c r="D2654" s="15" t="str">
        <f t="shared" si="41"/>
        <v>48259</v>
      </c>
      <c r="E2654" t="s">
        <v>2162</v>
      </c>
    </row>
    <row r="2655" spans="1:5" x14ac:dyDescent="0.15">
      <c r="A2655" t="s">
        <v>6397</v>
      </c>
      <c r="B2655" s="15" t="s">
        <v>296</v>
      </c>
      <c r="C2655" s="15" t="s">
        <v>1</v>
      </c>
      <c r="D2655" s="15" t="str">
        <f t="shared" si="41"/>
        <v>48261</v>
      </c>
      <c r="E2655" t="s">
        <v>6716</v>
      </c>
    </row>
    <row r="2656" spans="1:5" x14ac:dyDescent="0.15">
      <c r="A2656" t="s">
        <v>6397</v>
      </c>
      <c r="B2656" s="15" t="s">
        <v>296</v>
      </c>
      <c r="C2656" s="15" t="s">
        <v>182</v>
      </c>
      <c r="D2656" s="15" t="str">
        <f t="shared" si="41"/>
        <v>48263</v>
      </c>
      <c r="E2656" t="s">
        <v>1336</v>
      </c>
    </row>
    <row r="2657" spans="1:5" x14ac:dyDescent="0.15">
      <c r="A2657" t="s">
        <v>6397</v>
      </c>
      <c r="B2657" s="15" t="s">
        <v>296</v>
      </c>
      <c r="C2657" s="15" t="s">
        <v>183</v>
      </c>
      <c r="D2657" s="15" t="str">
        <f t="shared" si="41"/>
        <v>48265</v>
      </c>
      <c r="E2657" t="s">
        <v>6721</v>
      </c>
    </row>
    <row r="2658" spans="1:5" x14ac:dyDescent="0.15">
      <c r="A2658" t="s">
        <v>6397</v>
      </c>
      <c r="B2658" s="15" t="s">
        <v>296</v>
      </c>
      <c r="C2658" s="15" t="s">
        <v>184</v>
      </c>
      <c r="D2658" s="15" t="str">
        <f t="shared" si="41"/>
        <v>48267</v>
      </c>
      <c r="E2658" t="s">
        <v>6725</v>
      </c>
    </row>
    <row r="2659" spans="1:5" x14ac:dyDescent="0.15">
      <c r="A2659" t="s">
        <v>6397</v>
      </c>
      <c r="B2659" s="15" t="s">
        <v>296</v>
      </c>
      <c r="C2659" s="15" t="s">
        <v>185</v>
      </c>
      <c r="D2659" s="15" t="str">
        <f t="shared" si="41"/>
        <v>48269</v>
      </c>
      <c r="E2659" t="s">
        <v>6727</v>
      </c>
    </row>
    <row r="2660" spans="1:5" x14ac:dyDescent="0.15">
      <c r="A2660" t="s">
        <v>6397</v>
      </c>
      <c r="B2660" s="15" t="s">
        <v>296</v>
      </c>
      <c r="C2660" s="15" t="s">
        <v>186</v>
      </c>
      <c r="D2660" s="15" t="str">
        <f t="shared" si="41"/>
        <v>48271</v>
      </c>
      <c r="E2660" t="s">
        <v>6729</v>
      </c>
    </row>
    <row r="2661" spans="1:5" x14ac:dyDescent="0.15">
      <c r="A2661" t="s">
        <v>6397</v>
      </c>
      <c r="B2661" s="15" t="s">
        <v>296</v>
      </c>
      <c r="C2661" s="15" t="s">
        <v>187</v>
      </c>
      <c r="D2661" s="15" t="str">
        <f t="shared" si="41"/>
        <v>48273</v>
      </c>
      <c r="E2661" t="s">
        <v>6731</v>
      </c>
    </row>
    <row r="2662" spans="1:5" x14ac:dyDescent="0.15">
      <c r="A2662" t="s">
        <v>6397</v>
      </c>
      <c r="B2662" s="15" t="s">
        <v>296</v>
      </c>
      <c r="C2662" s="15" t="s">
        <v>188</v>
      </c>
      <c r="D2662" s="15" t="str">
        <f t="shared" si="41"/>
        <v>48275</v>
      </c>
      <c r="E2662" t="s">
        <v>2164</v>
      </c>
    </row>
    <row r="2663" spans="1:5" x14ac:dyDescent="0.15">
      <c r="A2663" t="s">
        <v>6397</v>
      </c>
      <c r="B2663" s="15" t="s">
        <v>296</v>
      </c>
      <c r="C2663" s="15" t="s">
        <v>189</v>
      </c>
      <c r="D2663" s="15" t="str">
        <f t="shared" si="41"/>
        <v>48277</v>
      </c>
      <c r="E2663" t="s">
        <v>610</v>
      </c>
    </row>
    <row r="2664" spans="1:5" x14ac:dyDescent="0.15">
      <c r="A2664" t="s">
        <v>6397</v>
      </c>
      <c r="B2664" s="15" t="s">
        <v>296</v>
      </c>
      <c r="C2664" s="15" t="s">
        <v>190</v>
      </c>
      <c r="D2664" s="15" t="str">
        <f t="shared" si="41"/>
        <v>48279</v>
      </c>
      <c r="E2664" t="s">
        <v>6737</v>
      </c>
    </row>
    <row r="2665" spans="1:5" x14ac:dyDescent="0.15">
      <c r="A2665" t="s">
        <v>6397</v>
      </c>
      <c r="B2665" s="15" t="s">
        <v>296</v>
      </c>
      <c r="C2665" s="15" t="s">
        <v>191</v>
      </c>
      <c r="D2665" s="15" t="str">
        <f t="shared" si="41"/>
        <v>48281</v>
      </c>
      <c r="E2665" t="s">
        <v>6739</v>
      </c>
    </row>
    <row r="2666" spans="1:5" x14ac:dyDescent="0.15">
      <c r="A2666" t="s">
        <v>6397</v>
      </c>
      <c r="B2666" s="15" t="s">
        <v>296</v>
      </c>
      <c r="C2666" s="15" t="s">
        <v>192</v>
      </c>
      <c r="D2666" s="15" t="str">
        <f t="shared" si="41"/>
        <v>48283</v>
      </c>
      <c r="E2666" t="s">
        <v>6741</v>
      </c>
    </row>
    <row r="2667" spans="1:5" x14ac:dyDescent="0.15">
      <c r="A2667" t="s">
        <v>6397</v>
      </c>
      <c r="B2667" s="15" t="s">
        <v>296</v>
      </c>
      <c r="C2667" s="15" t="s">
        <v>193</v>
      </c>
      <c r="D2667" s="15" t="str">
        <f t="shared" si="41"/>
        <v>48285</v>
      </c>
      <c r="E2667" t="s">
        <v>6743</v>
      </c>
    </row>
    <row r="2668" spans="1:5" x14ac:dyDescent="0.15">
      <c r="A2668" t="s">
        <v>6397</v>
      </c>
      <c r="B2668" s="15" t="s">
        <v>296</v>
      </c>
      <c r="C2668" s="15" t="s">
        <v>194</v>
      </c>
      <c r="D2668" s="15" t="str">
        <f t="shared" si="41"/>
        <v>48287</v>
      </c>
      <c r="E2668" t="s">
        <v>618</v>
      </c>
    </row>
    <row r="2669" spans="1:5" x14ac:dyDescent="0.15">
      <c r="A2669" t="s">
        <v>6397</v>
      </c>
      <c r="B2669" s="15" t="s">
        <v>296</v>
      </c>
      <c r="C2669" s="15" t="s">
        <v>195</v>
      </c>
      <c r="D2669" s="15" t="str">
        <f t="shared" si="41"/>
        <v>48289</v>
      </c>
      <c r="E2669" t="s">
        <v>1476</v>
      </c>
    </row>
    <row r="2670" spans="1:5" x14ac:dyDescent="0.15">
      <c r="A2670" t="s">
        <v>6397</v>
      </c>
      <c r="B2670" s="15" t="s">
        <v>296</v>
      </c>
      <c r="C2670" s="15" t="s">
        <v>196</v>
      </c>
      <c r="D2670" s="15" t="str">
        <f t="shared" si="41"/>
        <v>48291</v>
      </c>
      <c r="E2670" t="s">
        <v>1480</v>
      </c>
    </row>
    <row r="2671" spans="1:5" x14ac:dyDescent="0.15">
      <c r="A2671" t="s">
        <v>6397</v>
      </c>
      <c r="B2671" s="15" t="s">
        <v>296</v>
      </c>
      <c r="C2671" s="15" t="s">
        <v>197</v>
      </c>
      <c r="D2671" s="15" t="str">
        <f t="shared" si="41"/>
        <v>48293</v>
      </c>
      <c r="E2671" t="s">
        <v>622</v>
      </c>
    </row>
    <row r="2672" spans="1:5" x14ac:dyDescent="0.15">
      <c r="A2672" t="s">
        <v>6397</v>
      </c>
      <c r="B2672" s="15" t="s">
        <v>296</v>
      </c>
      <c r="C2672" s="15" t="s">
        <v>198</v>
      </c>
      <c r="D2672" s="15" t="str">
        <f t="shared" si="41"/>
        <v>48295</v>
      </c>
      <c r="E2672" t="s">
        <v>6749</v>
      </c>
    </row>
    <row r="2673" spans="1:5" x14ac:dyDescent="0.15">
      <c r="A2673" t="s">
        <v>6397</v>
      </c>
      <c r="B2673" s="15" t="s">
        <v>296</v>
      </c>
      <c r="C2673" s="15" t="s">
        <v>199</v>
      </c>
      <c r="D2673" s="15" t="str">
        <f t="shared" si="41"/>
        <v>48297</v>
      </c>
      <c r="E2673" t="s">
        <v>6751</v>
      </c>
    </row>
    <row r="2674" spans="1:5" x14ac:dyDescent="0.15">
      <c r="A2674" t="s">
        <v>6397</v>
      </c>
      <c r="B2674" s="15" t="s">
        <v>296</v>
      </c>
      <c r="C2674" s="15" t="s">
        <v>200</v>
      </c>
      <c r="D2674" s="15" t="str">
        <f t="shared" si="41"/>
        <v>48299</v>
      </c>
      <c r="E2674" t="s">
        <v>6753</v>
      </c>
    </row>
    <row r="2675" spans="1:5" x14ac:dyDescent="0.15">
      <c r="A2675" t="s">
        <v>6397</v>
      </c>
      <c r="B2675" s="15" t="s">
        <v>296</v>
      </c>
      <c r="C2675" s="15" t="s">
        <v>201</v>
      </c>
      <c r="D2675" s="15" t="str">
        <f t="shared" si="41"/>
        <v>48301</v>
      </c>
      <c r="E2675" t="s">
        <v>6755</v>
      </c>
    </row>
    <row r="2676" spans="1:5" x14ac:dyDescent="0.15">
      <c r="A2676" t="s">
        <v>6397</v>
      </c>
      <c r="B2676" s="15" t="s">
        <v>296</v>
      </c>
      <c r="C2676" s="15" t="s">
        <v>202</v>
      </c>
      <c r="D2676" s="15" t="str">
        <f t="shared" si="41"/>
        <v>48303</v>
      </c>
      <c r="E2676" t="s">
        <v>6757</v>
      </c>
    </row>
    <row r="2677" spans="1:5" x14ac:dyDescent="0.15">
      <c r="A2677" t="s">
        <v>6397</v>
      </c>
      <c r="B2677" s="15" t="s">
        <v>296</v>
      </c>
      <c r="C2677" s="15" t="s">
        <v>203</v>
      </c>
      <c r="D2677" s="15" t="str">
        <f t="shared" si="41"/>
        <v>48305</v>
      </c>
      <c r="E2677" t="s">
        <v>6759</v>
      </c>
    </row>
    <row r="2678" spans="1:5" x14ac:dyDescent="0.15">
      <c r="A2678" t="s">
        <v>6397</v>
      </c>
      <c r="B2678" s="15" t="s">
        <v>296</v>
      </c>
      <c r="C2678" s="15" t="s">
        <v>204</v>
      </c>
      <c r="D2678" s="15" t="str">
        <f t="shared" si="41"/>
        <v>48307</v>
      </c>
      <c r="E2678" t="s">
        <v>6761</v>
      </c>
    </row>
    <row r="2679" spans="1:5" x14ac:dyDescent="0.15">
      <c r="A2679" t="s">
        <v>6397</v>
      </c>
      <c r="B2679" s="15" t="s">
        <v>296</v>
      </c>
      <c r="C2679" s="15" t="s">
        <v>205</v>
      </c>
      <c r="D2679" s="15" t="str">
        <f t="shared" si="41"/>
        <v>48309</v>
      </c>
      <c r="E2679" t="s">
        <v>6763</v>
      </c>
    </row>
    <row r="2680" spans="1:5" x14ac:dyDescent="0.15">
      <c r="A2680" t="s">
        <v>6397</v>
      </c>
      <c r="B2680" s="15" t="s">
        <v>296</v>
      </c>
      <c r="C2680" s="15" t="s">
        <v>206</v>
      </c>
      <c r="D2680" s="15" t="str">
        <f t="shared" si="41"/>
        <v>48311</v>
      </c>
      <c r="E2680" t="s">
        <v>6765</v>
      </c>
    </row>
    <row r="2681" spans="1:5" x14ac:dyDescent="0.15">
      <c r="A2681" t="s">
        <v>6397</v>
      </c>
      <c r="B2681" s="15" t="s">
        <v>296</v>
      </c>
      <c r="C2681" s="15" t="s">
        <v>207</v>
      </c>
      <c r="D2681" s="15" t="str">
        <f t="shared" si="41"/>
        <v>48313</v>
      </c>
      <c r="E2681" t="s">
        <v>630</v>
      </c>
    </row>
    <row r="2682" spans="1:5" x14ac:dyDescent="0.15">
      <c r="A2682" t="s">
        <v>6397</v>
      </c>
      <c r="B2682" s="15" t="s">
        <v>296</v>
      </c>
      <c r="C2682" s="15" t="s">
        <v>208</v>
      </c>
      <c r="D2682" s="15" t="str">
        <f t="shared" si="41"/>
        <v>48315</v>
      </c>
      <c r="E2682" t="s">
        <v>634</v>
      </c>
    </row>
    <row r="2683" spans="1:5" x14ac:dyDescent="0.15">
      <c r="A2683" t="s">
        <v>6397</v>
      </c>
      <c r="B2683" s="15" t="s">
        <v>296</v>
      </c>
      <c r="C2683" s="15" t="s">
        <v>209</v>
      </c>
      <c r="D2683" s="15" t="str">
        <f t="shared" si="41"/>
        <v>48317</v>
      </c>
      <c r="E2683" t="s">
        <v>1490</v>
      </c>
    </row>
    <row r="2684" spans="1:5" x14ac:dyDescent="0.15">
      <c r="A2684" t="s">
        <v>6397</v>
      </c>
      <c r="B2684" s="15" t="s">
        <v>296</v>
      </c>
      <c r="C2684" s="15" t="s">
        <v>210</v>
      </c>
      <c r="D2684" s="15" t="str">
        <f t="shared" si="41"/>
        <v>48319</v>
      </c>
      <c r="E2684" t="s">
        <v>2205</v>
      </c>
    </row>
    <row r="2685" spans="1:5" x14ac:dyDescent="0.15">
      <c r="A2685" t="s">
        <v>6397</v>
      </c>
      <c r="B2685" s="15" t="s">
        <v>296</v>
      </c>
      <c r="C2685" s="15" t="s">
        <v>211</v>
      </c>
      <c r="D2685" s="15" t="str">
        <f t="shared" si="41"/>
        <v>48321</v>
      </c>
      <c r="E2685" t="s">
        <v>6773</v>
      </c>
    </row>
    <row r="2686" spans="1:5" x14ac:dyDescent="0.15">
      <c r="A2686" t="s">
        <v>6397</v>
      </c>
      <c r="B2686" s="15" t="s">
        <v>296</v>
      </c>
      <c r="C2686" s="15" t="s">
        <v>297</v>
      </c>
      <c r="D2686" s="15" t="str">
        <f t="shared" si="41"/>
        <v>48323</v>
      </c>
      <c r="E2686" t="s">
        <v>6777</v>
      </c>
    </row>
    <row r="2687" spans="1:5" x14ac:dyDescent="0.15">
      <c r="A2687" t="s">
        <v>6397</v>
      </c>
      <c r="B2687" s="15" t="s">
        <v>296</v>
      </c>
      <c r="C2687" s="15" t="s">
        <v>298</v>
      </c>
      <c r="D2687" s="15" t="str">
        <f t="shared" si="41"/>
        <v>48325</v>
      </c>
      <c r="E2687" t="s">
        <v>5451</v>
      </c>
    </row>
    <row r="2688" spans="1:5" x14ac:dyDescent="0.15">
      <c r="A2688" t="s">
        <v>6397</v>
      </c>
      <c r="B2688" s="15" t="s">
        <v>296</v>
      </c>
      <c r="C2688" s="15" t="s">
        <v>299</v>
      </c>
      <c r="D2688" s="15" t="str">
        <f t="shared" si="41"/>
        <v>48327</v>
      </c>
      <c r="E2688" t="s">
        <v>2213</v>
      </c>
    </row>
    <row r="2689" spans="1:5" x14ac:dyDescent="0.15">
      <c r="A2689" t="s">
        <v>6397</v>
      </c>
      <c r="B2689" s="15" t="s">
        <v>296</v>
      </c>
      <c r="C2689" s="15" t="s">
        <v>300</v>
      </c>
      <c r="D2689" s="15" t="str">
        <f t="shared" si="41"/>
        <v>48329</v>
      </c>
      <c r="E2689" t="s">
        <v>3637</v>
      </c>
    </row>
    <row r="2690" spans="1:5" x14ac:dyDescent="0.15">
      <c r="A2690" t="s">
        <v>6397</v>
      </c>
      <c r="B2690" s="15" t="s">
        <v>296</v>
      </c>
      <c r="C2690" s="15" t="s">
        <v>301</v>
      </c>
      <c r="D2690" s="15" t="str">
        <f t="shared" si="41"/>
        <v>48331</v>
      </c>
      <c r="E2690" t="s">
        <v>6784</v>
      </c>
    </row>
    <row r="2691" spans="1:5" x14ac:dyDescent="0.15">
      <c r="A2691" t="s">
        <v>6397</v>
      </c>
      <c r="B2691" s="15" t="s">
        <v>296</v>
      </c>
      <c r="C2691" s="15" t="s">
        <v>302</v>
      </c>
      <c r="D2691" s="15" t="str">
        <f t="shared" ref="D2691:D2754" si="42">B2691&amp;C2691</f>
        <v>48333</v>
      </c>
      <c r="E2691" t="s">
        <v>2648</v>
      </c>
    </row>
    <row r="2692" spans="1:5" x14ac:dyDescent="0.15">
      <c r="A2692" t="s">
        <v>6397</v>
      </c>
      <c r="B2692" s="15" t="s">
        <v>296</v>
      </c>
      <c r="C2692" s="15" t="s">
        <v>303</v>
      </c>
      <c r="D2692" s="15" t="str">
        <f t="shared" si="42"/>
        <v>48335</v>
      </c>
      <c r="E2692" t="s">
        <v>1782</v>
      </c>
    </row>
    <row r="2693" spans="1:5" x14ac:dyDescent="0.15">
      <c r="A2693" t="s">
        <v>6397</v>
      </c>
      <c r="B2693" s="15" t="s">
        <v>296</v>
      </c>
      <c r="C2693" s="15" t="s">
        <v>304</v>
      </c>
      <c r="D2693" s="15" t="str">
        <f t="shared" si="42"/>
        <v>48337</v>
      </c>
      <c r="E2693" t="s">
        <v>6788</v>
      </c>
    </row>
    <row r="2694" spans="1:5" x14ac:dyDescent="0.15">
      <c r="A2694" t="s">
        <v>6397</v>
      </c>
      <c r="B2694" s="15" t="s">
        <v>296</v>
      </c>
      <c r="C2694" s="15" t="s">
        <v>305</v>
      </c>
      <c r="D2694" s="15" t="str">
        <f t="shared" si="42"/>
        <v>48339</v>
      </c>
      <c r="E2694" t="s">
        <v>646</v>
      </c>
    </row>
    <row r="2695" spans="1:5" x14ac:dyDescent="0.15">
      <c r="A2695" t="s">
        <v>6397</v>
      </c>
      <c r="B2695" s="15" t="s">
        <v>296</v>
      </c>
      <c r="C2695" s="15" t="s">
        <v>306</v>
      </c>
      <c r="D2695" s="15" t="str">
        <f t="shared" si="42"/>
        <v>48341</v>
      </c>
      <c r="E2695" t="s">
        <v>5110</v>
      </c>
    </row>
    <row r="2696" spans="1:5" x14ac:dyDescent="0.15">
      <c r="A2696" t="s">
        <v>6397</v>
      </c>
      <c r="B2696" s="15" t="s">
        <v>296</v>
      </c>
      <c r="C2696" s="15" t="s">
        <v>307</v>
      </c>
      <c r="D2696" s="15" t="str">
        <f t="shared" si="42"/>
        <v>48343</v>
      </c>
      <c r="E2696" t="s">
        <v>2851</v>
      </c>
    </row>
    <row r="2697" spans="1:5" x14ac:dyDescent="0.15">
      <c r="A2697" t="s">
        <v>6397</v>
      </c>
      <c r="B2697" s="15" t="s">
        <v>296</v>
      </c>
      <c r="C2697" s="15" t="s">
        <v>308</v>
      </c>
      <c r="D2697" s="15" t="str">
        <f t="shared" si="42"/>
        <v>48345</v>
      </c>
      <c r="E2697" t="s">
        <v>6795</v>
      </c>
    </row>
    <row r="2698" spans="1:5" x14ac:dyDescent="0.15">
      <c r="A2698" t="s">
        <v>6397</v>
      </c>
      <c r="B2698" s="15" t="s">
        <v>296</v>
      </c>
      <c r="C2698" s="15" t="s">
        <v>309</v>
      </c>
      <c r="D2698" s="15" t="str">
        <f t="shared" si="42"/>
        <v>48347</v>
      </c>
      <c r="E2698" t="s">
        <v>6797</v>
      </c>
    </row>
    <row r="2699" spans="1:5" x14ac:dyDescent="0.15">
      <c r="A2699" t="s">
        <v>6397</v>
      </c>
      <c r="B2699" s="15" t="s">
        <v>296</v>
      </c>
      <c r="C2699" s="15" t="s">
        <v>310</v>
      </c>
      <c r="D2699" s="15" t="str">
        <f t="shared" si="42"/>
        <v>48349</v>
      </c>
      <c r="E2699" t="s">
        <v>6801</v>
      </c>
    </row>
    <row r="2700" spans="1:5" x14ac:dyDescent="0.15">
      <c r="A2700" t="s">
        <v>6397</v>
      </c>
      <c r="B2700" s="15" t="s">
        <v>296</v>
      </c>
      <c r="C2700" s="15" t="s">
        <v>311</v>
      </c>
      <c r="D2700" s="15" t="str">
        <f t="shared" si="42"/>
        <v>48351</v>
      </c>
      <c r="E2700" t="s">
        <v>876</v>
      </c>
    </row>
    <row r="2701" spans="1:5" x14ac:dyDescent="0.15">
      <c r="A2701" t="s">
        <v>6397</v>
      </c>
      <c r="B2701" s="15" t="s">
        <v>296</v>
      </c>
      <c r="C2701" s="15" t="s">
        <v>312</v>
      </c>
      <c r="D2701" s="15" t="str">
        <f t="shared" si="42"/>
        <v>48353</v>
      </c>
      <c r="E2701" t="s">
        <v>6806</v>
      </c>
    </row>
    <row r="2702" spans="1:5" x14ac:dyDescent="0.15">
      <c r="A2702" t="s">
        <v>6397</v>
      </c>
      <c r="B2702" s="15" t="s">
        <v>296</v>
      </c>
      <c r="C2702" s="15" t="s">
        <v>313</v>
      </c>
      <c r="D2702" s="15" t="str">
        <f t="shared" si="42"/>
        <v>48355</v>
      </c>
      <c r="E2702" t="s">
        <v>6810</v>
      </c>
    </row>
    <row r="2703" spans="1:5" x14ac:dyDescent="0.15">
      <c r="A2703" t="s">
        <v>6397</v>
      </c>
      <c r="B2703" s="15" t="s">
        <v>296</v>
      </c>
      <c r="C2703" s="15" t="s">
        <v>314</v>
      </c>
      <c r="D2703" s="15" t="str">
        <f t="shared" si="42"/>
        <v>48357</v>
      </c>
      <c r="E2703" t="s">
        <v>6812</v>
      </c>
    </row>
    <row r="2704" spans="1:5" x14ac:dyDescent="0.15">
      <c r="A2704" t="s">
        <v>6397</v>
      </c>
      <c r="B2704" s="15" t="s">
        <v>296</v>
      </c>
      <c r="C2704" s="15" t="s">
        <v>315</v>
      </c>
      <c r="D2704" s="15" t="str">
        <f t="shared" si="42"/>
        <v>48359</v>
      </c>
      <c r="E2704" t="s">
        <v>3117</v>
      </c>
    </row>
    <row r="2705" spans="1:5" x14ac:dyDescent="0.15">
      <c r="A2705" t="s">
        <v>6397</v>
      </c>
      <c r="B2705" s="15" t="s">
        <v>296</v>
      </c>
      <c r="C2705" s="15" t="s">
        <v>316</v>
      </c>
      <c r="D2705" s="15" t="str">
        <f t="shared" si="42"/>
        <v>48361</v>
      </c>
      <c r="E2705" t="s">
        <v>1044</v>
      </c>
    </row>
    <row r="2706" spans="1:5" x14ac:dyDescent="0.15">
      <c r="A2706" t="s">
        <v>6397</v>
      </c>
      <c r="B2706" s="15" t="s">
        <v>296</v>
      </c>
      <c r="C2706" s="15" t="s">
        <v>317</v>
      </c>
      <c r="D2706" s="15" t="str">
        <f t="shared" si="42"/>
        <v>48363</v>
      </c>
      <c r="E2706" t="s">
        <v>6816</v>
      </c>
    </row>
    <row r="2707" spans="1:5" x14ac:dyDescent="0.15">
      <c r="A2707" t="s">
        <v>6397</v>
      </c>
      <c r="B2707" s="15" t="s">
        <v>296</v>
      </c>
      <c r="C2707" s="15" t="s">
        <v>318</v>
      </c>
      <c r="D2707" s="15" t="str">
        <f t="shared" si="42"/>
        <v>48365</v>
      </c>
      <c r="E2707" t="s">
        <v>4028</v>
      </c>
    </row>
    <row r="2708" spans="1:5" x14ac:dyDescent="0.15">
      <c r="A2708" t="s">
        <v>6397</v>
      </c>
      <c r="B2708" s="15" t="s">
        <v>296</v>
      </c>
      <c r="C2708" s="15" t="s">
        <v>319</v>
      </c>
      <c r="D2708" s="15" t="str">
        <f t="shared" si="42"/>
        <v>48367</v>
      </c>
      <c r="E2708" t="s">
        <v>6821</v>
      </c>
    </row>
    <row r="2709" spans="1:5" x14ac:dyDescent="0.15">
      <c r="A2709" t="s">
        <v>6397</v>
      </c>
      <c r="B2709" s="15" t="s">
        <v>296</v>
      </c>
      <c r="C2709" s="15" t="s">
        <v>320</v>
      </c>
      <c r="D2709" s="15" t="str">
        <f t="shared" si="42"/>
        <v>48369</v>
      </c>
      <c r="E2709" t="s">
        <v>6823</v>
      </c>
    </row>
    <row r="2710" spans="1:5" x14ac:dyDescent="0.15">
      <c r="A2710" t="s">
        <v>6397</v>
      </c>
      <c r="B2710" s="15" t="s">
        <v>296</v>
      </c>
      <c r="C2710" s="15" t="s">
        <v>321</v>
      </c>
      <c r="D2710" s="15" t="str">
        <f t="shared" si="42"/>
        <v>48371</v>
      </c>
      <c r="E2710" t="s">
        <v>6825</v>
      </c>
    </row>
    <row r="2711" spans="1:5" x14ac:dyDescent="0.15">
      <c r="A2711" t="s">
        <v>6397</v>
      </c>
      <c r="B2711" s="15" t="s">
        <v>296</v>
      </c>
      <c r="C2711" s="15" t="s">
        <v>322</v>
      </c>
      <c r="D2711" s="15" t="str">
        <f t="shared" si="42"/>
        <v>48373</v>
      </c>
      <c r="E2711" t="s">
        <v>888</v>
      </c>
    </row>
    <row r="2712" spans="1:5" x14ac:dyDescent="0.15">
      <c r="A2712" t="s">
        <v>6397</v>
      </c>
      <c r="B2712" s="15" t="s">
        <v>296</v>
      </c>
      <c r="C2712" s="15" t="s">
        <v>323</v>
      </c>
      <c r="D2712" s="15" t="str">
        <f t="shared" si="42"/>
        <v>48375</v>
      </c>
      <c r="E2712" t="s">
        <v>5945</v>
      </c>
    </row>
    <row r="2713" spans="1:5" x14ac:dyDescent="0.15">
      <c r="A2713" t="s">
        <v>6397</v>
      </c>
      <c r="B2713" s="15" t="s">
        <v>296</v>
      </c>
      <c r="C2713" s="15" t="s">
        <v>270</v>
      </c>
      <c r="D2713" s="15" t="str">
        <f t="shared" si="42"/>
        <v>48377</v>
      </c>
      <c r="E2713" t="s">
        <v>6829</v>
      </c>
    </row>
    <row r="2714" spans="1:5" x14ac:dyDescent="0.15">
      <c r="A2714" t="s">
        <v>6397</v>
      </c>
      <c r="B2714" s="15" t="s">
        <v>296</v>
      </c>
      <c r="C2714" s="15" t="s">
        <v>271</v>
      </c>
      <c r="D2714" s="15" t="str">
        <f t="shared" si="42"/>
        <v>48379</v>
      </c>
      <c r="E2714" t="s">
        <v>6831</v>
      </c>
    </row>
    <row r="2715" spans="1:5" x14ac:dyDescent="0.15">
      <c r="A2715" t="s">
        <v>6397</v>
      </c>
      <c r="B2715" s="15" t="s">
        <v>296</v>
      </c>
      <c r="C2715" s="15" t="s">
        <v>272</v>
      </c>
      <c r="D2715" s="15" t="str">
        <f t="shared" si="42"/>
        <v>48381</v>
      </c>
      <c r="E2715" t="s">
        <v>6833</v>
      </c>
    </row>
    <row r="2716" spans="1:5" x14ac:dyDescent="0.15">
      <c r="A2716" t="s">
        <v>6397</v>
      </c>
      <c r="B2716" s="15" t="s">
        <v>296</v>
      </c>
      <c r="C2716" s="15" t="s">
        <v>273</v>
      </c>
      <c r="D2716" s="15" t="str">
        <f t="shared" si="42"/>
        <v>48383</v>
      </c>
      <c r="E2716" t="s">
        <v>6835</v>
      </c>
    </row>
    <row r="2717" spans="1:5" x14ac:dyDescent="0.15">
      <c r="A2717" t="s">
        <v>6397</v>
      </c>
      <c r="B2717" s="15" t="s">
        <v>296</v>
      </c>
      <c r="C2717" s="15" t="s">
        <v>274</v>
      </c>
      <c r="D2717" s="15" t="str">
        <f t="shared" si="42"/>
        <v>48385</v>
      </c>
      <c r="E2717" t="s">
        <v>6837</v>
      </c>
    </row>
    <row r="2718" spans="1:5" x14ac:dyDescent="0.15">
      <c r="A2718" t="s">
        <v>6397</v>
      </c>
      <c r="B2718" s="15" t="s">
        <v>296</v>
      </c>
      <c r="C2718" s="15" t="s">
        <v>275</v>
      </c>
      <c r="D2718" s="15" t="str">
        <f t="shared" si="42"/>
        <v>48387</v>
      </c>
      <c r="E2718" t="s">
        <v>6839</v>
      </c>
    </row>
    <row r="2719" spans="1:5" x14ac:dyDescent="0.15">
      <c r="A2719" t="s">
        <v>6397</v>
      </c>
      <c r="B2719" s="15" t="s">
        <v>296</v>
      </c>
      <c r="C2719" s="15" t="s">
        <v>276</v>
      </c>
      <c r="D2719" s="15" t="str">
        <f t="shared" si="42"/>
        <v>48389</v>
      </c>
      <c r="E2719" t="s">
        <v>6841</v>
      </c>
    </row>
    <row r="2720" spans="1:5" x14ac:dyDescent="0.15">
      <c r="A2720" t="s">
        <v>6397</v>
      </c>
      <c r="B2720" s="15" t="s">
        <v>296</v>
      </c>
      <c r="C2720" s="15" t="s">
        <v>277</v>
      </c>
      <c r="D2720" s="15" t="str">
        <f t="shared" si="42"/>
        <v>48391</v>
      </c>
      <c r="E2720" t="s">
        <v>6845</v>
      </c>
    </row>
    <row r="2721" spans="1:5" x14ac:dyDescent="0.15">
      <c r="A2721" t="s">
        <v>6397</v>
      </c>
      <c r="B2721" s="15" t="s">
        <v>296</v>
      </c>
      <c r="C2721" s="15" t="s">
        <v>278</v>
      </c>
      <c r="D2721" s="15" t="str">
        <f t="shared" si="42"/>
        <v>48393</v>
      </c>
      <c r="E2721" t="s">
        <v>6197</v>
      </c>
    </row>
    <row r="2722" spans="1:5" x14ac:dyDescent="0.15">
      <c r="A2722" t="s">
        <v>6397</v>
      </c>
      <c r="B2722" s="15" t="s">
        <v>296</v>
      </c>
      <c r="C2722" s="15" t="s">
        <v>279</v>
      </c>
      <c r="D2722" s="15" t="str">
        <f t="shared" si="42"/>
        <v>48395</v>
      </c>
      <c r="E2722" t="s">
        <v>3131</v>
      </c>
    </row>
    <row r="2723" spans="1:5" x14ac:dyDescent="0.15">
      <c r="A2723" t="s">
        <v>6397</v>
      </c>
      <c r="B2723" s="15" t="s">
        <v>296</v>
      </c>
      <c r="C2723" s="15" t="s">
        <v>325</v>
      </c>
      <c r="D2723" s="15" t="str">
        <f t="shared" si="42"/>
        <v>48397</v>
      </c>
      <c r="E2723" t="s">
        <v>6849</v>
      </c>
    </row>
    <row r="2724" spans="1:5" x14ac:dyDescent="0.15">
      <c r="A2724" t="s">
        <v>6397</v>
      </c>
      <c r="B2724" s="15" t="s">
        <v>296</v>
      </c>
      <c r="C2724" s="15" t="s">
        <v>326</v>
      </c>
      <c r="D2724" s="15" t="str">
        <f t="shared" si="42"/>
        <v>48399</v>
      </c>
      <c r="E2724" t="s">
        <v>6851</v>
      </c>
    </row>
    <row r="2725" spans="1:5" x14ac:dyDescent="0.15">
      <c r="A2725" t="s">
        <v>6397</v>
      </c>
      <c r="B2725" s="15" t="s">
        <v>296</v>
      </c>
      <c r="C2725" s="15" t="s">
        <v>327</v>
      </c>
      <c r="D2725" s="15" t="str">
        <f t="shared" si="42"/>
        <v>48401</v>
      </c>
      <c r="E2725" t="s">
        <v>6853</v>
      </c>
    </row>
    <row r="2726" spans="1:5" x14ac:dyDescent="0.15">
      <c r="A2726" t="s">
        <v>6397</v>
      </c>
      <c r="B2726" s="15" t="s">
        <v>296</v>
      </c>
      <c r="C2726" s="15" t="s">
        <v>328</v>
      </c>
      <c r="D2726" s="15" t="str">
        <f t="shared" si="42"/>
        <v>48403</v>
      </c>
      <c r="E2726" t="s">
        <v>6855</v>
      </c>
    </row>
    <row r="2727" spans="1:5" x14ac:dyDescent="0.15">
      <c r="A2727" t="s">
        <v>6397</v>
      </c>
      <c r="B2727" s="15" t="s">
        <v>296</v>
      </c>
      <c r="C2727" s="15" t="s">
        <v>329</v>
      </c>
      <c r="D2727" s="15" t="str">
        <f t="shared" si="42"/>
        <v>48405</v>
      </c>
      <c r="E2727" t="s">
        <v>6857</v>
      </c>
    </row>
    <row r="2728" spans="1:5" x14ac:dyDescent="0.15">
      <c r="A2728" t="s">
        <v>6397</v>
      </c>
      <c r="B2728" s="15" t="s">
        <v>296</v>
      </c>
      <c r="C2728" s="15" t="s">
        <v>330</v>
      </c>
      <c r="D2728" s="15" t="str">
        <f t="shared" si="42"/>
        <v>48407</v>
      </c>
      <c r="E2728" t="s">
        <v>6859</v>
      </c>
    </row>
    <row r="2729" spans="1:5" x14ac:dyDescent="0.15">
      <c r="A2729" t="s">
        <v>6397</v>
      </c>
      <c r="B2729" s="15" t="s">
        <v>296</v>
      </c>
      <c r="C2729" s="15" t="s">
        <v>331</v>
      </c>
      <c r="D2729" s="15" t="str">
        <f t="shared" si="42"/>
        <v>48409</v>
      </c>
      <c r="E2729" t="s">
        <v>6861</v>
      </c>
    </row>
    <row r="2730" spans="1:5" x14ac:dyDescent="0.15">
      <c r="A2730" t="s">
        <v>6397</v>
      </c>
      <c r="B2730" s="15" t="s">
        <v>296</v>
      </c>
      <c r="C2730" s="15" t="s">
        <v>332</v>
      </c>
      <c r="D2730" s="15" t="str">
        <f t="shared" si="42"/>
        <v>48411</v>
      </c>
      <c r="E2730" t="s">
        <v>6863</v>
      </c>
    </row>
    <row r="2731" spans="1:5" x14ac:dyDescent="0.15">
      <c r="A2731" t="s">
        <v>6397</v>
      </c>
      <c r="B2731" s="15" t="s">
        <v>296</v>
      </c>
      <c r="C2731" s="15" t="s">
        <v>333</v>
      </c>
      <c r="D2731" s="15" t="str">
        <f t="shared" si="42"/>
        <v>48413</v>
      </c>
      <c r="E2731" t="s">
        <v>6865</v>
      </c>
    </row>
    <row r="2732" spans="1:5" x14ac:dyDescent="0.15">
      <c r="A2732" t="s">
        <v>6397</v>
      </c>
      <c r="B2732" s="15" t="s">
        <v>296</v>
      </c>
      <c r="C2732" s="15" t="s">
        <v>334</v>
      </c>
      <c r="D2732" s="15" t="str">
        <f t="shared" si="42"/>
        <v>48415</v>
      </c>
      <c r="E2732" t="s">
        <v>6867</v>
      </c>
    </row>
    <row r="2733" spans="1:5" x14ac:dyDescent="0.15">
      <c r="A2733" t="s">
        <v>6397</v>
      </c>
      <c r="B2733" s="15" t="s">
        <v>296</v>
      </c>
      <c r="C2733" s="15" t="s">
        <v>335</v>
      </c>
      <c r="D2733" s="15" t="str">
        <f t="shared" si="42"/>
        <v>48417</v>
      </c>
      <c r="E2733" t="s">
        <v>6871</v>
      </c>
    </row>
    <row r="2734" spans="1:5" x14ac:dyDescent="0.15">
      <c r="A2734" t="s">
        <v>6397</v>
      </c>
      <c r="B2734" s="15" t="s">
        <v>296</v>
      </c>
      <c r="C2734" s="15" t="s">
        <v>336</v>
      </c>
      <c r="D2734" s="15" t="str">
        <f t="shared" si="42"/>
        <v>48419</v>
      </c>
      <c r="E2734" t="s">
        <v>666</v>
      </c>
    </row>
    <row r="2735" spans="1:5" x14ac:dyDescent="0.15">
      <c r="A2735" t="s">
        <v>6397</v>
      </c>
      <c r="B2735" s="15" t="s">
        <v>296</v>
      </c>
      <c r="C2735" s="15" t="s">
        <v>337</v>
      </c>
      <c r="D2735" s="15" t="str">
        <f t="shared" si="42"/>
        <v>48421</v>
      </c>
      <c r="E2735" t="s">
        <v>2907</v>
      </c>
    </row>
    <row r="2736" spans="1:5" x14ac:dyDescent="0.15">
      <c r="A2736" t="s">
        <v>6397</v>
      </c>
      <c r="B2736" s="15" t="s">
        <v>296</v>
      </c>
      <c r="C2736" s="15" t="s">
        <v>338</v>
      </c>
      <c r="D2736" s="15" t="str">
        <f t="shared" si="42"/>
        <v>48423</v>
      </c>
      <c r="E2736" t="s">
        <v>2909</v>
      </c>
    </row>
    <row r="2737" spans="1:5" x14ac:dyDescent="0.15">
      <c r="A2737" t="s">
        <v>6397</v>
      </c>
      <c r="B2737" s="15" t="s">
        <v>296</v>
      </c>
      <c r="C2737" s="15" t="s">
        <v>339</v>
      </c>
      <c r="D2737" s="15" t="str">
        <f t="shared" si="42"/>
        <v>48425</v>
      </c>
      <c r="E2737" t="s">
        <v>6878</v>
      </c>
    </row>
    <row r="2738" spans="1:5" x14ac:dyDescent="0.15">
      <c r="A2738" t="s">
        <v>6397</v>
      </c>
      <c r="B2738" s="15" t="s">
        <v>296</v>
      </c>
      <c r="C2738" s="15" t="s">
        <v>340</v>
      </c>
      <c r="D2738" s="15" t="str">
        <f t="shared" si="42"/>
        <v>48427</v>
      </c>
      <c r="E2738" t="s">
        <v>6880</v>
      </c>
    </row>
    <row r="2739" spans="1:5" x14ac:dyDescent="0.15">
      <c r="A2739" t="s">
        <v>6397</v>
      </c>
      <c r="B2739" s="15" t="s">
        <v>296</v>
      </c>
      <c r="C2739" s="15" t="s">
        <v>341</v>
      </c>
      <c r="D2739" s="15" t="str">
        <f t="shared" si="42"/>
        <v>48429</v>
      </c>
      <c r="E2739" t="s">
        <v>1833</v>
      </c>
    </row>
    <row r="2740" spans="1:5" x14ac:dyDescent="0.15">
      <c r="A2740" t="s">
        <v>6397</v>
      </c>
      <c r="B2740" s="15" t="s">
        <v>296</v>
      </c>
      <c r="C2740" s="15" t="s">
        <v>342</v>
      </c>
      <c r="D2740" s="15" t="str">
        <f t="shared" si="42"/>
        <v>48431</v>
      </c>
      <c r="E2740" t="s">
        <v>6885</v>
      </c>
    </row>
    <row r="2741" spans="1:5" x14ac:dyDescent="0.15">
      <c r="A2741" t="s">
        <v>6397</v>
      </c>
      <c r="B2741" s="15" t="s">
        <v>296</v>
      </c>
      <c r="C2741" s="15" t="s">
        <v>343</v>
      </c>
      <c r="D2741" s="15" t="str">
        <f t="shared" si="42"/>
        <v>48433</v>
      </c>
      <c r="E2741" t="s">
        <v>6887</v>
      </c>
    </row>
    <row r="2742" spans="1:5" x14ac:dyDescent="0.15">
      <c r="A2742" t="s">
        <v>6397</v>
      </c>
      <c r="B2742" s="15" t="s">
        <v>296</v>
      </c>
      <c r="C2742" s="15" t="s">
        <v>344</v>
      </c>
      <c r="D2742" s="15" t="str">
        <f t="shared" si="42"/>
        <v>48435</v>
      </c>
      <c r="E2742" t="s">
        <v>6889</v>
      </c>
    </row>
    <row r="2743" spans="1:5" x14ac:dyDescent="0.15">
      <c r="A2743" t="s">
        <v>6397</v>
      </c>
      <c r="B2743" s="15" t="s">
        <v>296</v>
      </c>
      <c r="C2743" s="15" t="s">
        <v>345</v>
      </c>
      <c r="D2743" s="15" t="str">
        <f t="shared" si="42"/>
        <v>48437</v>
      </c>
      <c r="E2743" t="s">
        <v>6891</v>
      </c>
    </row>
    <row r="2744" spans="1:5" x14ac:dyDescent="0.15">
      <c r="A2744" t="s">
        <v>6397</v>
      </c>
      <c r="B2744" s="15" t="s">
        <v>296</v>
      </c>
      <c r="C2744" s="15" t="s">
        <v>346</v>
      </c>
      <c r="D2744" s="15" t="str">
        <f t="shared" si="42"/>
        <v>48439</v>
      </c>
      <c r="E2744" t="s">
        <v>6893</v>
      </c>
    </row>
    <row r="2745" spans="1:5" x14ac:dyDescent="0.15">
      <c r="A2745" t="s">
        <v>6397</v>
      </c>
      <c r="B2745" s="15" t="s">
        <v>296</v>
      </c>
      <c r="C2745" s="15" t="s">
        <v>347</v>
      </c>
      <c r="D2745" s="15" t="str">
        <f t="shared" si="42"/>
        <v>48441</v>
      </c>
      <c r="E2745" t="s">
        <v>1544</v>
      </c>
    </row>
    <row r="2746" spans="1:5" x14ac:dyDescent="0.15">
      <c r="A2746" t="s">
        <v>6397</v>
      </c>
      <c r="B2746" s="15" t="s">
        <v>296</v>
      </c>
      <c r="C2746" s="15" t="s">
        <v>348</v>
      </c>
      <c r="D2746" s="15" t="str">
        <f t="shared" si="42"/>
        <v>48443</v>
      </c>
      <c r="E2746" t="s">
        <v>1849</v>
      </c>
    </row>
    <row r="2747" spans="1:5" x14ac:dyDescent="0.15">
      <c r="A2747" t="s">
        <v>6397</v>
      </c>
      <c r="B2747" s="15" t="s">
        <v>296</v>
      </c>
      <c r="C2747" s="15" t="s">
        <v>349</v>
      </c>
      <c r="D2747" s="15" t="str">
        <f t="shared" si="42"/>
        <v>48445</v>
      </c>
      <c r="E2747" t="s">
        <v>6897</v>
      </c>
    </row>
    <row r="2748" spans="1:5" x14ac:dyDescent="0.15">
      <c r="A2748" t="s">
        <v>6397</v>
      </c>
      <c r="B2748" s="15" t="s">
        <v>296</v>
      </c>
      <c r="C2748" s="15" t="s">
        <v>350</v>
      </c>
      <c r="D2748" s="15" t="str">
        <f t="shared" si="42"/>
        <v>48447</v>
      </c>
      <c r="E2748" t="s">
        <v>6899</v>
      </c>
    </row>
    <row r="2749" spans="1:5" x14ac:dyDescent="0.15">
      <c r="A2749" t="s">
        <v>6397</v>
      </c>
      <c r="B2749" s="15" t="s">
        <v>296</v>
      </c>
      <c r="C2749" s="15" t="s">
        <v>351</v>
      </c>
      <c r="D2749" s="15" t="str">
        <f t="shared" si="42"/>
        <v>48449</v>
      </c>
      <c r="E2749" t="s">
        <v>6901</v>
      </c>
    </row>
    <row r="2750" spans="1:5" x14ac:dyDescent="0.15">
      <c r="A2750" t="s">
        <v>6397</v>
      </c>
      <c r="B2750" s="15" t="s">
        <v>296</v>
      </c>
      <c r="C2750" s="15" t="s">
        <v>352</v>
      </c>
      <c r="D2750" s="15" t="str">
        <f t="shared" si="42"/>
        <v>48451</v>
      </c>
      <c r="E2750" t="s">
        <v>6905</v>
      </c>
    </row>
    <row r="2751" spans="1:5" x14ac:dyDescent="0.15">
      <c r="A2751" t="s">
        <v>6397</v>
      </c>
      <c r="B2751" s="15" t="s">
        <v>296</v>
      </c>
      <c r="C2751" s="15" t="s">
        <v>353</v>
      </c>
      <c r="D2751" s="15" t="str">
        <f t="shared" si="42"/>
        <v>48453</v>
      </c>
      <c r="E2751" t="s">
        <v>6907</v>
      </c>
    </row>
    <row r="2752" spans="1:5" x14ac:dyDescent="0.15">
      <c r="A2752" t="s">
        <v>6397</v>
      </c>
      <c r="B2752" s="15" t="s">
        <v>296</v>
      </c>
      <c r="C2752" s="15" t="s">
        <v>354</v>
      </c>
      <c r="D2752" s="15" t="str">
        <f t="shared" si="42"/>
        <v>48455</v>
      </c>
      <c r="E2752" t="s">
        <v>1121</v>
      </c>
    </row>
    <row r="2753" spans="1:5" x14ac:dyDescent="0.15">
      <c r="A2753" t="s">
        <v>6397</v>
      </c>
      <c r="B2753" s="15" t="s">
        <v>296</v>
      </c>
      <c r="C2753" s="15" t="s">
        <v>355</v>
      </c>
      <c r="D2753" s="15" t="str">
        <f t="shared" si="42"/>
        <v>48457</v>
      </c>
      <c r="E2753" t="s">
        <v>6912</v>
      </c>
    </row>
    <row r="2754" spans="1:5" x14ac:dyDescent="0.15">
      <c r="A2754" t="s">
        <v>6397</v>
      </c>
      <c r="B2754" s="15" t="s">
        <v>296</v>
      </c>
      <c r="C2754" s="15" t="s">
        <v>356</v>
      </c>
      <c r="D2754" s="15" t="str">
        <f t="shared" si="42"/>
        <v>48459</v>
      </c>
      <c r="E2754" t="s">
        <v>6914</v>
      </c>
    </row>
    <row r="2755" spans="1:5" x14ac:dyDescent="0.15">
      <c r="A2755" t="s">
        <v>6397</v>
      </c>
      <c r="B2755" s="15" t="s">
        <v>296</v>
      </c>
      <c r="C2755" s="15" t="s">
        <v>357</v>
      </c>
      <c r="D2755" s="15" t="str">
        <f t="shared" ref="D2755:D2818" si="43">B2755&amp;C2755</f>
        <v>48461</v>
      </c>
      <c r="E2755" t="s">
        <v>6916</v>
      </c>
    </row>
    <row r="2756" spans="1:5" x14ac:dyDescent="0.15">
      <c r="A2756" t="s">
        <v>6397</v>
      </c>
      <c r="B2756" s="15" t="s">
        <v>296</v>
      </c>
      <c r="C2756" s="15" t="s">
        <v>358</v>
      </c>
      <c r="D2756" s="15" t="str">
        <f t="shared" si="43"/>
        <v>48463</v>
      </c>
      <c r="E2756" t="s">
        <v>6918</v>
      </c>
    </row>
    <row r="2757" spans="1:5" x14ac:dyDescent="0.15">
      <c r="A2757" t="s">
        <v>6397</v>
      </c>
      <c r="B2757" s="15" t="s">
        <v>296</v>
      </c>
      <c r="C2757" s="15" t="s">
        <v>359</v>
      </c>
      <c r="D2757" s="15" t="str">
        <f t="shared" si="43"/>
        <v>48465</v>
      </c>
      <c r="E2757" t="s">
        <v>6922</v>
      </c>
    </row>
    <row r="2758" spans="1:5" x14ac:dyDescent="0.15">
      <c r="A2758" t="s">
        <v>6397</v>
      </c>
      <c r="B2758" s="15" t="s">
        <v>296</v>
      </c>
      <c r="C2758" s="15" t="s">
        <v>360</v>
      </c>
      <c r="D2758" s="15" t="str">
        <f t="shared" si="43"/>
        <v>48467</v>
      </c>
      <c r="E2758" t="s">
        <v>6926</v>
      </c>
    </row>
    <row r="2759" spans="1:5" x14ac:dyDescent="0.15">
      <c r="A2759" t="s">
        <v>6397</v>
      </c>
      <c r="B2759" s="15" t="s">
        <v>296</v>
      </c>
      <c r="C2759" s="15" t="s">
        <v>361</v>
      </c>
      <c r="D2759" s="15" t="str">
        <f t="shared" si="43"/>
        <v>48469</v>
      </c>
      <c r="E2759" t="s">
        <v>6928</v>
      </c>
    </row>
    <row r="2760" spans="1:5" x14ac:dyDescent="0.15">
      <c r="A2760" t="s">
        <v>6397</v>
      </c>
      <c r="B2760" s="15" t="s">
        <v>296</v>
      </c>
      <c r="C2760" s="15" t="s">
        <v>362</v>
      </c>
      <c r="D2760" s="15" t="str">
        <f t="shared" si="43"/>
        <v>48471</v>
      </c>
      <c r="E2760" t="s">
        <v>678</v>
      </c>
    </row>
    <row r="2761" spans="1:5" x14ac:dyDescent="0.15">
      <c r="A2761" t="s">
        <v>6397</v>
      </c>
      <c r="B2761" s="15" t="s">
        <v>296</v>
      </c>
      <c r="C2761" s="15" t="s">
        <v>363</v>
      </c>
      <c r="D2761" s="15" t="str">
        <f t="shared" si="43"/>
        <v>48473</v>
      </c>
      <c r="E2761" t="s">
        <v>6931</v>
      </c>
    </row>
    <row r="2762" spans="1:5" x14ac:dyDescent="0.15">
      <c r="A2762" t="s">
        <v>6397</v>
      </c>
      <c r="B2762" s="15" t="s">
        <v>296</v>
      </c>
      <c r="C2762" s="15" t="s">
        <v>364</v>
      </c>
      <c r="D2762" s="15" t="str">
        <f t="shared" si="43"/>
        <v>48475</v>
      </c>
      <c r="E2762" t="s">
        <v>5293</v>
      </c>
    </row>
    <row r="2763" spans="1:5" x14ac:dyDescent="0.15">
      <c r="A2763" t="s">
        <v>6397</v>
      </c>
      <c r="B2763" s="15" t="s">
        <v>296</v>
      </c>
      <c r="C2763" s="15" t="s">
        <v>365</v>
      </c>
      <c r="D2763" s="15" t="str">
        <f t="shared" si="43"/>
        <v>48477</v>
      </c>
      <c r="E2763" t="s">
        <v>680</v>
      </c>
    </row>
    <row r="2764" spans="1:5" x14ac:dyDescent="0.15">
      <c r="A2764" t="s">
        <v>6397</v>
      </c>
      <c r="B2764" s="15" t="s">
        <v>296</v>
      </c>
      <c r="C2764" s="15" t="s">
        <v>366</v>
      </c>
      <c r="D2764" s="15" t="str">
        <f t="shared" si="43"/>
        <v>48479</v>
      </c>
      <c r="E2764" t="s">
        <v>6937</v>
      </c>
    </row>
    <row r="2765" spans="1:5" x14ac:dyDescent="0.15">
      <c r="A2765" t="s">
        <v>6397</v>
      </c>
      <c r="B2765" s="15" t="s">
        <v>296</v>
      </c>
      <c r="C2765" s="15" t="s">
        <v>367</v>
      </c>
      <c r="D2765" s="15" t="str">
        <f t="shared" si="43"/>
        <v>48481</v>
      </c>
      <c r="E2765" t="s">
        <v>6941</v>
      </c>
    </row>
    <row r="2766" spans="1:5" x14ac:dyDescent="0.15">
      <c r="A2766" t="s">
        <v>6397</v>
      </c>
      <c r="B2766" s="15" t="s">
        <v>296</v>
      </c>
      <c r="C2766" s="15" t="s">
        <v>368</v>
      </c>
      <c r="D2766" s="15" t="str">
        <f t="shared" si="43"/>
        <v>48483</v>
      </c>
      <c r="E2766" t="s">
        <v>1891</v>
      </c>
    </row>
    <row r="2767" spans="1:5" x14ac:dyDescent="0.15">
      <c r="A2767" t="s">
        <v>6397</v>
      </c>
      <c r="B2767" s="15" t="s">
        <v>296</v>
      </c>
      <c r="C2767" s="15" t="s">
        <v>369</v>
      </c>
      <c r="D2767" s="15" t="str">
        <f t="shared" si="43"/>
        <v>48485</v>
      </c>
      <c r="E2767" t="s">
        <v>2927</v>
      </c>
    </row>
    <row r="2768" spans="1:5" x14ac:dyDescent="0.15">
      <c r="A2768" t="s">
        <v>6397</v>
      </c>
      <c r="B2768" s="15" t="s">
        <v>296</v>
      </c>
      <c r="C2768" s="15" t="s">
        <v>370</v>
      </c>
      <c r="D2768" s="15" t="str">
        <f t="shared" si="43"/>
        <v>48487</v>
      </c>
      <c r="E2768" t="s">
        <v>6947</v>
      </c>
    </row>
    <row r="2769" spans="1:5" x14ac:dyDescent="0.15">
      <c r="A2769" t="s">
        <v>6397</v>
      </c>
      <c r="B2769" s="15" t="s">
        <v>296</v>
      </c>
      <c r="C2769" s="15" t="s">
        <v>371</v>
      </c>
      <c r="D2769" s="15" t="str">
        <f t="shared" si="43"/>
        <v>48489</v>
      </c>
      <c r="E2769" t="s">
        <v>6951</v>
      </c>
    </row>
    <row r="2770" spans="1:5" x14ac:dyDescent="0.15">
      <c r="A2770" t="s">
        <v>6397</v>
      </c>
      <c r="B2770" s="15" t="s">
        <v>296</v>
      </c>
      <c r="C2770" s="15" t="s">
        <v>372</v>
      </c>
      <c r="D2770" s="15" t="str">
        <f t="shared" si="43"/>
        <v>48491</v>
      </c>
      <c r="E2770" t="s">
        <v>2277</v>
      </c>
    </row>
    <row r="2771" spans="1:5" x14ac:dyDescent="0.15">
      <c r="A2771" t="s">
        <v>6397</v>
      </c>
      <c r="B2771" s="15" t="s">
        <v>296</v>
      </c>
      <c r="C2771" s="15" t="s">
        <v>373</v>
      </c>
      <c r="D2771" s="15" t="str">
        <f t="shared" si="43"/>
        <v>48493</v>
      </c>
      <c r="E2771" t="s">
        <v>2929</v>
      </c>
    </row>
    <row r="2772" spans="1:5" x14ac:dyDescent="0.15">
      <c r="A2772" t="s">
        <v>6397</v>
      </c>
      <c r="B2772" s="15" t="s">
        <v>296</v>
      </c>
      <c r="C2772" s="15" t="s">
        <v>374</v>
      </c>
      <c r="D2772" s="15" t="str">
        <f t="shared" si="43"/>
        <v>48495</v>
      </c>
      <c r="E2772" t="s">
        <v>6957</v>
      </c>
    </row>
    <row r="2773" spans="1:5" x14ac:dyDescent="0.15">
      <c r="A2773" t="s">
        <v>6397</v>
      </c>
      <c r="B2773" s="15" t="s">
        <v>296</v>
      </c>
      <c r="C2773" s="15" t="s">
        <v>375</v>
      </c>
      <c r="D2773" s="15" t="str">
        <f t="shared" si="43"/>
        <v>48497</v>
      </c>
      <c r="E2773" t="s">
        <v>6959</v>
      </c>
    </row>
    <row r="2774" spans="1:5" x14ac:dyDescent="0.15">
      <c r="A2774" t="s">
        <v>6397</v>
      </c>
      <c r="B2774" s="15" t="s">
        <v>296</v>
      </c>
      <c r="C2774" s="15" t="s">
        <v>376</v>
      </c>
      <c r="D2774" s="15" t="str">
        <f t="shared" si="43"/>
        <v>48499</v>
      </c>
      <c r="E2774" t="s">
        <v>5529</v>
      </c>
    </row>
    <row r="2775" spans="1:5" x14ac:dyDescent="0.15">
      <c r="A2775" t="s">
        <v>6397</v>
      </c>
      <c r="B2775" s="15" t="s">
        <v>296</v>
      </c>
      <c r="C2775" s="15" t="s">
        <v>377</v>
      </c>
      <c r="D2775" s="15" t="str">
        <f t="shared" si="43"/>
        <v>48501</v>
      </c>
      <c r="E2775" t="s">
        <v>6962</v>
      </c>
    </row>
    <row r="2776" spans="1:5" x14ac:dyDescent="0.15">
      <c r="A2776" t="s">
        <v>6397</v>
      </c>
      <c r="B2776" s="15" t="s">
        <v>296</v>
      </c>
      <c r="C2776" s="15" t="s">
        <v>378</v>
      </c>
      <c r="D2776" s="15" t="str">
        <f t="shared" si="43"/>
        <v>48503</v>
      </c>
      <c r="E2776" t="s">
        <v>6964</v>
      </c>
    </row>
    <row r="2777" spans="1:5" x14ac:dyDescent="0.15">
      <c r="A2777" t="s">
        <v>6397</v>
      </c>
      <c r="B2777" s="15" t="s">
        <v>296</v>
      </c>
      <c r="C2777" s="15" t="s">
        <v>379</v>
      </c>
      <c r="D2777" s="15" t="str">
        <f t="shared" si="43"/>
        <v>48505</v>
      </c>
      <c r="E2777" t="s">
        <v>6966</v>
      </c>
    </row>
    <row r="2778" spans="1:5" x14ac:dyDescent="0.15">
      <c r="A2778" t="s">
        <v>6397</v>
      </c>
      <c r="B2778" s="15" t="s">
        <v>296</v>
      </c>
      <c r="C2778" s="15" t="s">
        <v>380</v>
      </c>
      <c r="D2778" s="15" t="str">
        <f t="shared" si="43"/>
        <v>48507</v>
      </c>
      <c r="E2778" t="s">
        <v>6970</v>
      </c>
    </row>
    <row r="2779" spans="1:5" x14ac:dyDescent="0.15">
      <c r="A2779" t="s">
        <v>6972</v>
      </c>
      <c r="B2779" s="15" t="s">
        <v>382</v>
      </c>
      <c r="C2779" s="15" t="s">
        <v>6</v>
      </c>
      <c r="D2779" s="15" t="str">
        <f t="shared" si="43"/>
        <v>49001</v>
      </c>
      <c r="E2779" t="s">
        <v>5539</v>
      </c>
    </row>
    <row r="2780" spans="1:5" x14ac:dyDescent="0.15">
      <c r="A2780" t="s">
        <v>6972</v>
      </c>
      <c r="B2780" s="15" t="s">
        <v>382</v>
      </c>
      <c r="C2780" s="15" t="s">
        <v>7</v>
      </c>
      <c r="D2780" s="15" t="str">
        <f t="shared" si="43"/>
        <v>49003</v>
      </c>
      <c r="E2780" t="s">
        <v>6974</v>
      </c>
    </row>
    <row r="2781" spans="1:5" x14ac:dyDescent="0.15">
      <c r="A2781" t="s">
        <v>6972</v>
      </c>
      <c r="B2781" s="15" t="s">
        <v>382</v>
      </c>
      <c r="C2781" s="15" t="s">
        <v>8</v>
      </c>
      <c r="D2781" s="15" t="str">
        <f t="shared" si="43"/>
        <v>49005</v>
      </c>
      <c r="E2781" t="s">
        <v>6980</v>
      </c>
    </row>
    <row r="2782" spans="1:5" x14ac:dyDescent="0.15">
      <c r="A2782" t="s">
        <v>6972</v>
      </c>
      <c r="B2782" s="15" t="s">
        <v>382</v>
      </c>
      <c r="C2782" s="15" t="s">
        <v>9</v>
      </c>
      <c r="D2782" s="15" t="str">
        <f t="shared" si="43"/>
        <v>49007</v>
      </c>
      <c r="E2782" t="s">
        <v>4289</v>
      </c>
    </row>
    <row r="2783" spans="1:5" x14ac:dyDescent="0.15">
      <c r="A2783" t="s">
        <v>6972</v>
      </c>
      <c r="B2783" s="15" t="s">
        <v>382</v>
      </c>
      <c r="C2783" s="15" t="s">
        <v>10</v>
      </c>
      <c r="D2783" s="15" t="str">
        <f t="shared" si="43"/>
        <v>49009</v>
      </c>
      <c r="E2783" t="s">
        <v>6985</v>
      </c>
    </row>
    <row r="2784" spans="1:5" x14ac:dyDescent="0.15">
      <c r="A2784" t="s">
        <v>6972</v>
      </c>
      <c r="B2784" s="15" t="s">
        <v>382</v>
      </c>
      <c r="C2784" s="15" t="s">
        <v>11</v>
      </c>
      <c r="D2784" s="15" t="str">
        <f t="shared" si="43"/>
        <v>49011</v>
      </c>
      <c r="E2784" t="s">
        <v>2571</v>
      </c>
    </row>
    <row r="2785" spans="1:5" x14ac:dyDescent="0.15">
      <c r="A2785" t="s">
        <v>6972</v>
      </c>
      <c r="B2785" s="15" t="s">
        <v>382</v>
      </c>
      <c r="C2785" s="15" t="s">
        <v>12</v>
      </c>
      <c r="D2785" s="15" t="str">
        <f t="shared" si="43"/>
        <v>49013</v>
      </c>
      <c r="E2785" t="s">
        <v>6988</v>
      </c>
    </row>
    <row r="2786" spans="1:5" x14ac:dyDescent="0.15">
      <c r="A2786" t="s">
        <v>6972</v>
      </c>
      <c r="B2786" s="15" t="s">
        <v>382</v>
      </c>
      <c r="C2786" s="15" t="s">
        <v>13</v>
      </c>
      <c r="D2786" s="15" t="str">
        <f t="shared" si="43"/>
        <v>49015</v>
      </c>
      <c r="E2786" t="s">
        <v>6990</v>
      </c>
    </row>
    <row r="2787" spans="1:5" x14ac:dyDescent="0.15">
      <c r="A2787" t="s">
        <v>6972</v>
      </c>
      <c r="B2787" s="15" t="s">
        <v>382</v>
      </c>
      <c r="C2787" s="15" t="s">
        <v>14</v>
      </c>
      <c r="D2787" s="15" t="str">
        <f t="shared" si="43"/>
        <v>49017</v>
      </c>
      <c r="E2787" t="s">
        <v>1201</v>
      </c>
    </row>
    <row r="2788" spans="1:5" x14ac:dyDescent="0.15">
      <c r="A2788" t="s">
        <v>6972</v>
      </c>
      <c r="B2788" s="15" t="s">
        <v>382</v>
      </c>
      <c r="C2788" s="15" t="s">
        <v>15</v>
      </c>
      <c r="D2788" s="15" t="str">
        <f t="shared" si="43"/>
        <v>49019</v>
      </c>
      <c r="E2788" t="s">
        <v>1207</v>
      </c>
    </row>
    <row r="2789" spans="1:5" x14ac:dyDescent="0.15">
      <c r="A2789" t="s">
        <v>6972</v>
      </c>
      <c r="B2789" s="15" t="s">
        <v>382</v>
      </c>
      <c r="C2789" s="15" t="s">
        <v>16</v>
      </c>
      <c r="D2789" s="15" t="str">
        <f t="shared" si="43"/>
        <v>49021</v>
      </c>
      <c r="E2789" t="s">
        <v>3582</v>
      </c>
    </row>
    <row r="2790" spans="1:5" x14ac:dyDescent="0.15">
      <c r="A2790" t="s">
        <v>6972</v>
      </c>
      <c r="B2790" s="15" t="s">
        <v>382</v>
      </c>
      <c r="C2790" s="15" t="s">
        <v>17</v>
      </c>
      <c r="D2790" s="15" t="str">
        <f t="shared" si="43"/>
        <v>49023</v>
      </c>
      <c r="E2790" t="s">
        <v>6997</v>
      </c>
    </row>
    <row r="2791" spans="1:5" x14ac:dyDescent="0.15">
      <c r="A2791" t="s">
        <v>6972</v>
      </c>
      <c r="B2791" s="15" t="s">
        <v>382</v>
      </c>
      <c r="C2791" s="15" t="s">
        <v>18</v>
      </c>
      <c r="D2791" s="15" t="str">
        <f t="shared" si="43"/>
        <v>49025</v>
      </c>
      <c r="E2791" t="s">
        <v>2156</v>
      </c>
    </row>
    <row r="2792" spans="1:5" x14ac:dyDescent="0.15">
      <c r="A2792" t="s">
        <v>6972</v>
      </c>
      <c r="B2792" s="15" t="s">
        <v>382</v>
      </c>
      <c r="C2792" s="15" t="s">
        <v>19</v>
      </c>
      <c r="D2792" s="15" t="str">
        <f t="shared" si="43"/>
        <v>49027</v>
      </c>
      <c r="E2792" t="s">
        <v>7002</v>
      </c>
    </row>
    <row r="2793" spans="1:5" x14ac:dyDescent="0.15">
      <c r="A2793" t="s">
        <v>6972</v>
      </c>
      <c r="B2793" s="15" t="s">
        <v>382</v>
      </c>
      <c r="C2793" s="15" t="s">
        <v>20</v>
      </c>
      <c r="D2793" s="15" t="str">
        <f t="shared" si="43"/>
        <v>49029</v>
      </c>
      <c r="E2793" t="s">
        <v>648</v>
      </c>
    </row>
    <row r="2794" spans="1:5" x14ac:dyDescent="0.15">
      <c r="A2794" t="s">
        <v>6972</v>
      </c>
      <c r="B2794" s="15" t="s">
        <v>382</v>
      </c>
      <c r="C2794" s="15" t="s">
        <v>21</v>
      </c>
      <c r="D2794" s="15" t="str">
        <f t="shared" si="43"/>
        <v>49031</v>
      </c>
      <c r="E2794" t="s">
        <v>7005</v>
      </c>
    </row>
    <row r="2795" spans="1:5" x14ac:dyDescent="0.15">
      <c r="A2795" t="s">
        <v>6972</v>
      </c>
      <c r="B2795" s="15" t="s">
        <v>382</v>
      </c>
      <c r="C2795" s="15" t="s">
        <v>22</v>
      </c>
      <c r="D2795" s="15" t="str">
        <f t="shared" si="43"/>
        <v>49033</v>
      </c>
      <c r="E2795" t="s">
        <v>7007</v>
      </c>
    </row>
    <row r="2796" spans="1:5" x14ac:dyDescent="0.15">
      <c r="A2796" t="s">
        <v>6972</v>
      </c>
      <c r="B2796" s="15" t="s">
        <v>382</v>
      </c>
      <c r="C2796" s="15" t="s">
        <v>23</v>
      </c>
      <c r="D2796" s="15" t="str">
        <f t="shared" si="43"/>
        <v>49035</v>
      </c>
      <c r="E2796" t="s">
        <v>7009</v>
      </c>
    </row>
    <row r="2797" spans="1:5" x14ac:dyDescent="0.15">
      <c r="A2797" t="s">
        <v>6972</v>
      </c>
      <c r="B2797" s="15" t="s">
        <v>382</v>
      </c>
      <c r="C2797" s="15" t="s">
        <v>24</v>
      </c>
      <c r="D2797" s="15" t="str">
        <f t="shared" si="43"/>
        <v>49037</v>
      </c>
      <c r="E2797" t="s">
        <v>1282</v>
      </c>
    </row>
    <row r="2798" spans="1:5" x14ac:dyDescent="0.15">
      <c r="A2798" t="s">
        <v>6972</v>
      </c>
      <c r="B2798" s="15" t="s">
        <v>382</v>
      </c>
      <c r="C2798" s="15" t="s">
        <v>25</v>
      </c>
      <c r="D2798" s="15" t="str">
        <f t="shared" si="43"/>
        <v>49039</v>
      </c>
      <c r="E2798" t="s">
        <v>7014</v>
      </c>
    </row>
    <row r="2799" spans="1:5" x14ac:dyDescent="0.15">
      <c r="A2799" t="s">
        <v>6972</v>
      </c>
      <c r="B2799" s="15" t="s">
        <v>382</v>
      </c>
      <c r="C2799" s="15" t="s">
        <v>26</v>
      </c>
      <c r="D2799" s="15" t="str">
        <f t="shared" si="43"/>
        <v>49041</v>
      </c>
      <c r="E2799" t="s">
        <v>911</v>
      </c>
    </row>
    <row r="2800" spans="1:5" x14ac:dyDescent="0.15">
      <c r="A2800" t="s">
        <v>6972</v>
      </c>
      <c r="B2800" s="15" t="s">
        <v>382</v>
      </c>
      <c r="C2800" s="15" t="s">
        <v>27</v>
      </c>
      <c r="D2800" s="15" t="str">
        <f t="shared" si="43"/>
        <v>49043</v>
      </c>
      <c r="E2800" t="s">
        <v>1288</v>
      </c>
    </row>
    <row r="2801" spans="1:5" x14ac:dyDescent="0.15">
      <c r="A2801" t="s">
        <v>6972</v>
      </c>
      <c r="B2801" s="15" t="s">
        <v>382</v>
      </c>
      <c r="C2801" s="15" t="s">
        <v>28</v>
      </c>
      <c r="D2801" s="15" t="str">
        <f t="shared" si="43"/>
        <v>49045</v>
      </c>
      <c r="E2801" t="s">
        <v>7020</v>
      </c>
    </row>
    <row r="2802" spans="1:5" x14ac:dyDescent="0.15">
      <c r="A2802" t="s">
        <v>6972</v>
      </c>
      <c r="B2802" s="15" t="s">
        <v>382</v>
      </c>
      <c r="C2802" s="15" t="s">
        <v>29</v>
      </c>
      <c r="D2802" s="15" t="str">
        <f t="shared" si="43"/>
        <v>49047</v>
      </c>
      <c r="E2802" t="s">
        <v>7022</v>
      </c>
    </row>
    <row r="2803" spans="1:5" x14ac:dyDescent="0.15">
      <c r="A2803" t="s">
        <v>6972</v>
      </c>
      <c r="B2803" s="15" t="s">
        <v>382</v>
      </c>
      <c r="C2803" s="15" t="s">
        <v>30</v>
      </c>
      <c r="D2803" s="15" t="str">
        <f t="shared" si="43"/>
        <v>49049</v>
      </c>
      <c r="E2803" t="s">
        <v>7026</v>
      </c>
    </row>
    <row r="2804" spans="1:5" x14ac:dyDescent="0.15">
      <c r="A2804" t="s">
        <v>6972</v>
      </c>
      <c r="B2804" s="15" t="s">
        <v>382</v>
      </c>
      <c r="C2804" s="15" t="s">
        <v>31</v>
      </c>
      <c r="D2804" s="15" t="str">
        <f t="shared" si="43"/>
        <v>49051</v>
      </c>
      <c r="E2804" t="s">
        <v>7028</v>
      </c>
    </row>
    <row r="2805" spans="1:5" x14ac:dyDescent="0.15">
      <c r="A2805" t="s">
        <v>6972</v>
      </c>
      <c r="B2805" s="15" t="s">
        <v>382</v>
      </c>
      <c r="C2805" s="15" t="s">
        <v>32</v>
      </c>
      <c r="D2805" s="15" t="str">
        <f t="shared" si="43"/>
        <v>49053</v>
      </c>
      <c r="E2805" t="s">
        <v>680</v>
      </c>
    </row>
    <row r="2806" spans="1:5" x14ac:dyDescent="0.15">
      <c r="A2806" t="s">
        <v>6972</v>
      </c>
      <c r="B2806" s="15" t="s">
        <v>382</v>
      </c>
      <c r="C2806" s="15" t="s">
        <v>33</v>
      </c>
      <c r="D2806" s="15" t="str">
        <f t="shared" si="43"/>
        <v>49055</v>
      </c>
      <c r="E2806" t="s">
        <v>1885</v>
      </c>
    </row>
    <row r="2807" spans="1:5" x14ac:dyDescent="0.15">
      <c r="A2807" t="s">
        <v>6972</v>
      </c>
      <c r="B2807" s="15" t="s">
        <v>382</v>
      </c>
      <c r="C2807" s="15" t="s">
        <v>34</v>
      </c>
      <c r="D2807" s="15" t="str">
        <f t="shared" si="43"/>
        <v>49057</v>
      </c>
      <c r="E2807" t="s">
        <v>7036</v>
      </c>
    </row>
    <row r="2808" spans="1:5" x14ac:dyDescent="0.15">
      <c r="A2808" t="s">
        <v>7038</v>
      </c>
      <c r="B2808" s="15" t="s">
        <v>384</v>
      </c>
      <c r="C2808" s="15" t="s">
        <v>6</v>
      </c>
      <c r="D2808" s="15" t="str">
        <f t="shared" si="43"/>
        <v>50001</v>
      </c>
      <c r="E2808" t="s">
        <v>7039</v>
      </c>
    </row>
    <row r="2809" spans="1:5" x14ac:dyDescent="0.15">
      <c r="A2809" t="s">
        <v>7038</v>
      </c>
      <c r="B2809" s="15" t="s">
        <v>384</v>
      </c>
      <c r="C2809" s="15" t="s">
        <v>7</v>
      </c>
      <c r="D2809" s="15" t="str">
        <f t="shared" si="43"/>
        <v>50003</v>
      </c>
      <c r="E2809" t="s">
        <v>7041</v>
      </c>
    </row>
    <row r="2810" spans="1:5" x14ac:dyDescent="0.15">
      <c r="A2810" t="s">
        <v>7038</v>
      </c>
      <c r="B2810" s="15" t="s">
        <v>384</v>
      </c>
      <c r="C2810" s="15" t="s">
        <v>8</v>
      </c>
      <c r="D2810" s="15" t="str">
        <f t="shared" si="43"/>
        <v>50005</v>
      </c>
      <c r="E2810" t="s">
        <v>7045</v>
      </c>
    </row>
    <row r="2811" spans="1:5" x14ac:dyDescent="0.15">
      <c r="A2811" t="s">
        <v>7038</v>
      </c>
      <c r="B2811" s="15" t="s">
        <v>384</v>
      </c>
      <c r="C2811" s="15" t="s">
        <v>9</v>
      </c>
      <c r="D2811" s="15" t="str">
        <f t="shared" si="43"/>
        <v>50007</v>
      </c>
      <c r="E2811" t="s">
        <v>7047</v>
      </c>
    </row>
    <row r="2812" spans="1:5" x14ac:dyDescent="0.15">
      <c r="A2812" t="s">
        <v>7038</v>
      </c>
      <c r="B2812" s="15" t="s">
        <v>384</v>
      </c>
      <c r="C2812" s="15" t="s">
        <v>10</v>
      </c>
      <c r="D2812" s="15" t="str">
        <f t="shared" si="43"/>
        <v>50009</v>
      </c>
      <c r="E2812" t="s">
        <v>3447</v>
      </c>
    </row>
    <row r="2813" spans="1:5" x14ac:dyDescent="0.15">
      <c r="A2813" t="s">
        <v>7038</v>
      </c>
      <c r="B2813" s="15" t="s">
        <v>384</v>
      </c>
      <c r="C2813" s="15" t="s">
        <v>11</v>
      </c>
      <c r="D2813" s="15" t="str">
        <f t="shared" si="43"/>
        <v>50011</v>
      </c>
      <c r="E2813" t="s">
        <v>586</v>
      </c>
    </row>
    <row r="2814" spans="1:5" x14ac:dyDescent="0.15">
      <c r="A2814" t="s">
        <v>7038</v>
      </c>
      <c r="B2814" s="15" t="s">
        <v>384</v>
      </c>
      <c r="C2814" s="15" t="s">
        <v>12</v>
      </c>
      <c r="D2814" s="15" t="str">
        <f t="shared" si="43"/>
        <v>50013</v>
      </c>
      <c r="E2814" t="s">
        <v>7053</v>
      </c>
    </row>
    <row r="2815" spans="1:5" x14ac:dyDescent="0.15">
      <c r="A2815" t="s">
        <v>7038</v>
      </c>
      <c r="B2815" s="15" t="s">
        <v>384</v>
      </c>
      <c r="C2815" s="15" t="s">
        <v>13</v>
      </c>
      <c r="D2815" s="15" t="str">
        <f t="shared" si="43"/>
        <v>50015</v>
      </c>
      <c r="E2815" t="s">
        <v>7055</v>
      </c>
    </row>
    <row r="2816" spans="1:5" x14ac:dyDescent="0.15">
      <c r="A2816" t="s">
        <v>7038</v>
      </c>
      <c r="B2816" s="15" t="s">
        <v>384</v>
      </c>
      <c r="C2816" s="15" t="s">
        <v>14</v>
      </c>
      <c r="D2816" s="15" t="str">
        <f t="shared" si="43"/>
        <v>50017</v>
      </c>
      <c r="E2816" t="s">
        <v>1044</v>
      </c>
    </row>
    <row r="2817" spans="1:5" x14ac:dyDescent="0.15">
      <c r="A2817" t="s">
        <v>7038</v>
      </c>
      <c r="B2817" s="15" t="s">
        <v>384</v>
      </c>
      <c r="C2817" s="15" t="s">
        <v>15</v>
      </c>
      <c r="D2817" s="15" t="str">
        <f t="shared" si="43"/>
        <v>50019</v>
      </c>
      <c r="E2817" t="s">
        <v>4881</v>
      </c>
    </row>
    <row r="2818" spans="1:5" x14ac:dyDescent="0.15">
      <c r="A2818" t="s">
        <v>7038</v>
      </c>
      <c r="B2818" s="15" t="s">
        <v>384</v>
      </c>
      <c r="C2818" s="15" t="s">
        <v>16</v>
      </c>
      <c r="D2818" s="15" t="str">
        <f t="shared" si="43"/>
        <v>50021</v>
      </c>
      <c r="E2818" t="s">
        <v>7059</v>
      </c>
    </row>
    <row r="2819" spans="1:5" x14ac:dyDescent="0.15">
      <c r="A2819" t="s">
        <v>7038</v>
      </c>
      <c r="B2819" s="15" t="s">
        <v>384</v>
      </c>
      <c r="C2819" s="15" t="s">
        <v>17</v>
      </c>
      <c r="D2819" s="15" t="str">
        <f t="shared" ref="D2819:D2882" si="44">B2819&amp;C2819</f>
        <v>50023</v>
      </c>
      <c r="E2819" t="s">
        <v>680</v>
      </c>
    </row>
    <row r="2820" spans="1:5" x14ac:dyDescent="0.15">
      <c r="A2820" t="s">
        <v>7038</v>
      </c>
      <c r="B2820" s="15" t="s">
        <v>384</v>
      </c>
      <c r="C2820" s="15" t="s">
        <v>18</v>
      </c>
      <c r="D2820" s="15" t="str">
        <f t="shared" si="44"/>
        <v>50025</v>
      </c>
      <c r="E2820" t="s">
        <v>1329</v>
      </c>
    </row>
    <row r="2821" spans="1:5" x14ac:dyDescent="0.15">
      <c r="A2821" t="s">
        <v>7038</v>
      </c>
      <c r="B2821" s="15" t="s">
        <v>384</v>
      </c>
      <c r="C2821" s="15" t="s">
        <v>19</v>
      </c>
      <c r="D2821" s="15" t="str">
        <f t="shared" si="44"/>
        <v>50027</v>
      </c>
      <c r="E2821" t="s">
        <v>7067</v>
      </c>
    </row>
    <row r="2822" spans="1:5" x14ac:dyDescent="0.15">
      <c r="A2822" t="s">
        <v>7069</v>
      </c>
      <c r="B2822" s="15" t="s">
        <v>386</v>
      </c>
      <c r="C2822" s="15" t="s">
        <v>6</v>
      </c>
      <c r="D2822" s="15" t="str">
        <f t="shared" si="44"/>
        <v>51001</v>
      </c>
      <c r="E2822" t="s">
        <v>7070</v>
      </c>
    </row>
    <row r="2823" spans="1:5" x14ac:dyDescent="0.15">
      <c r="A2823" t="s">
        <v>7069</v>
      </c>
      <c r="B2823" s="15" t="s">
        <v>386</v>
      </c>
      <c r="C2823" s="15" t="s">
        <v>7</v>
      </c>
      <c r="D2823" s="15" t="str">
        <f t="shared" si="44"/>
        <v>51003</v>
      </c>
      <c r="E2823" t="s">
        <v>7072</v>
      </c>
    </row>
    <row r="2824" spans="1:5" x14ac:dyDescent="0.15">
      <c r="A2824" t="s">
        <v>7069</v>
      </c>
      <c r="B2824" s="15" t="s">
        <v>386</v>
      </c>
      <c r="C2824" s="15" t="s">
        <v>8</v>
      </c>
      <c r="D2824" s="15" t="str">
        <f t="shared" si="44"/>
        <v>51005</v>
      </c>
      <c r="E2824" t="s">
        <v>4948</v>
      </c>
    </row>
    <row r="2825" spans="1:5" x14ac:dyDescent="0.15">
      <c r="A2825" t="s">
        <v>7069</v>
      </c>
      <c r="B2825" s="15" t="s">
        <v>386</v>
      </c>
      <c r="C2825" s="15" t="s">
        <v>9</v>
      </c>
      <c r="D2825" s="15" t="str">
        <f t="shared" si="44"/>
        <v>51007</v>
      </c>
      <c r="E2825" t="s">
        <v>7077</v>
      </c>
    </row>
    <row r="2826" spans="1:5" x14ac:dyDescent="0.15">
      <c r="A2826" t="s">
        <v>7069</v>
      </c>
      <c r="B2826" s="15" t="s">
        <v>386</v>
      </c>
      <c r="C2826" s="15" t="s">
        <v>10</v>
      </c>
      <c r="D2826" s="15" t="str">
        <f t="shared" si="44"/>
        <v>51009</v>
      </c>
      <c r="E2826" t="s">
        <v>7081</v>
      </c>
    </row>
    <row r="2827" spans="1:5" x14ac:dyDescent="0.15">
      <c r="A2827" t="s">
        <v>7069</v>
      </c>
      <c r="B2827" s="15" t="s">
        <v>386</v>
      </c>
      <c r="C2827" s="15" t="s">
        <v>11</v>
      </c>
      <c r="D2827" s="15" t="str">
        <f t="shared" si="44"/>
        <v>51011</v>
      </c>
      <c r="E2827" t="s">
        <v>7085</v>
      </c>
    </row>
    <row r="2828" spans="1:5" x14ac:dyDescent="0.15">
      <c r="A2828" t="s">
        <v>7069</v>
      </c>
      <c r="B2828" s="15" t="s">
        <v>386</v>
      </c>
      <c r="C2828" s="15" t="s">
        <v>12</v>
      </c>
      <c r="D2828" s="15" t="str">
        <f t="shared" si="44"/>
        <v>51013</v>
      </c>
      <c r="E2828" t="s">
        <v>7087</v>
      </c>
    </row>
    <row r="2829" spans="1:5" x14ac:dyDescent="0.15">
      <c r="A2829" t="s">
        <v>7069</v>
      </c>
      <c r="B2829" s="15" t="s">
        <v>386</v>
      </c>
      <c r="C2829" s="15" t="s">
        <v>13</v>
      </c>
      <c r="D2829" s="15" t="str">
        <f t="shared" si="44"/>
        <v>51015</v>
      </c>
      <c r="E2829" t="s">
        <v>7089</v>
      </c>
    </row>
    <row r="2830" spans="1:5" x14ac:dyDescent="0.15">
      <c r="A2830" t="s">
        <v>7069</v>
      </c>
      <c r="B2830" s="15" t="s">
        <v>386</v>
      </c>
      <c r="C2830" s="15" t="s">
        <v>14</v>
      </c>
      <c r="D2830" s="15" t="str">
        <f t="shared" si="44"/>
        <v>51017</v>
      </c>
      <c r="E2830" t="s">
        <v>2952</v>
      </c>
    </row>
    <row r="2831" spans="1:5" x14ac:dyDescent="0.15">
      <c r="A2831" t="s">
        <v>7069</v>
      </c>
      <c r="B2831" s="15" t="s">
        <v>386</v>
      </c>
      <c r="C2831" s="15" t="s">
        <v>15</v>
      </c>
      <c r="D2831" s="15" t="str">
        <f t="shared" si="44"/>
        <v>51019</v>
      </c>
      <c r="E2831" t="s">
        <v>5811</v>
      </c>
    </row>
    <row r="2832" spans="1:5" x14ac:dyDescent="0.15">
      <c r="A2832" t="s">
        <v>7069</v>
      </c>
      <c r="B2832" s="15" t="s">
        <v>386</v>
      </c>
      <c r="C2832" s="15" t="s">
        <v>16</v>
      </c>
      <c r="D2832" s="15" t="str">
        <f t="shared" si="44"/>
        <v>51021</v>
      </c>
      <c r="E2832" t="s">
        <v>7096</v>
      </c>
    </row>
    <row r="2833" spans="1:5" x14ac:dyDescent="0.15">
      <c r="A2833" t="s">
        <v>7069</v>
      </c>
      <c r="B2833" s="15" t="s">
        <v>386</v>
      </c>
      <c r="C2833" s="15" t="s">
        <v>17</v>
      </c>
      <c r="D2833" s="15" t="str">
        <f t="shared" si="44"/>
        <v>51023</v>
      </c>
      <c r="E2833" t="s">
        <v>7098</v>
      </c>
    </row>
    <row r="2834" spans="1:5" x14ac:dyDescent="0.15">
      <c r="A2834" t="s">
        <v>7069</v>
      </c>
      <c r="B2834" s="15" t="s">
        <v>386</v>
      </c>
      <c r="C2834" s="15" t="s">
        <v>18</v>
      </c>
      <c r="D2834" s="15" t="str">
        <f t="shared" si="44"/>
        <v>51025</v>
      </c>
      <c r="E2834" t="s">
        <v>4966</v>
      </c>
    </row>
    <row r="2835" spans="1:5" x14ac:dyDescent="0.15">
      <c r="A2835" t="s">
        <v>7069</v>
      </c>
      <c r="B2835" s="15" t="s">
        <v>386</v>
      </c>
      <c r="C2835" s="15" t="s">
        <v>19</v>
      </c>
      <c r="D2835" s="15" t="str">
        <f t="shared" si="44"/>
        <v>51027</v>
      </c>
      <c r="E2835" t="s">
        <v>2538</v>
      </c>
    </row>
    <row r="2836" spans="1:5" x14ac:dyDescent="0.15">
      <c r="A2836" t="s">
        <v>7069</v>
      </c>
      <c r="B2836" s="15" t="s">
        <v>386</v>
      </c>
      <c r="C2836" s="15" t="s">
        <v>20</v>
      </c>
      <c r="D2836" s="15" t="str">
        <f t="shared" si="44"/>
        <v>51029</v>
      </c>
      <c r="E2836" t="s">
        <v>7104</v>
      </c>
    </row>
    <row r="2837" spans="1:5" x14ac:dyDescent="0.15">
      <c r="A2837" t="s">
        <v>7069</v>
      </c>
      <c r="B2837" s="15" t="s">
        <v>386</v>
      </c>
      <c r="C2837" s="15" t="s">
        <v>21</v>
      </c>
      <c r="D2837" s="15" t="str">
        <f t="shared" si="44"/>
        <v>51031</v>
      </c>
      <c r="E2837" t="s">
        <v>2988</v>
      </c>
    </row>
    <row r="2838" spans="1:5" x14ac:dyDescent="0.15">
      <c r="A2838" t="s">
        <v>7069</v>
      </c>
      <c r="B2838" s="15" t="s">
        <v>386</v>
      </c>
      <c r="C2838" s="15" t="s">
        <v>22</v>
      </c>
      <c r="D2838" s="15" t="str">
        <f t="shared" si="44"/>
        <v>51033</v>
      </c>
      <c r="E2838" t="s">
        <v>3387</v>
      </c>
    </row>
    <row r="2839" spans="1:5" x14ac:dyDescent="0.15">
      <c r="A2839" t="s">
        <v>7069</v>
      </c>
      <c r="B2839" s="15" t="s">
        <v>386</v>
      </c>
      <c r="C2839" s="15" t="s">
        <v>23</v>
      </c>
      <c r="D2839" s="15" t="str">
        <f t="shared" si="44"/>
        <v>51035</v>
      </c>
      <c r="E2839" t="s">
        <v>767</v>
      </c>
    </row>
    <row r="2840" spans="1:5" x14ac:dyDescent="0.15">
      <c r="A2840" t="s">
        <v>7069</v>
      </c>
      <c r="B2840" s="15" t="s">
        <v>386</v>
      </c>
      <c r="C2840" s="15" t="s">
        <v>387</v>
      </c>
      <c r="D2840" s="15" t="str">
        <f t="shared" si="44"/>
        <v>51036</v>
      </c>
      <c r="E2840" t="s">
        <v>7109</v>
      </c>
    </row>
    <row r="2841" spans="1:5" x14ac:dyDescent="0.15">
      <c r="A2841" t="s">
        <v>7069</v>
      </c>
      <c r="B2841" s="15" t="s">
        <v>386</v>
      </c>
      <c r="C2841" s="15" t="s">
        <v>24</v>
      </c>
      <c r="D2841" s="15" t="str">
        <f t="shared" si="44"/>
        <v>51037</v>
      </c>
      <c r="E2841" t="s">
        <v>1391</v>
      </c>
    </row>
    <row r="2842" spans="1:5" x14ac:dyDescent="0.15">
      <c r="A2842" t="s">
        <v>7069</v>
      </c>
      <c r="B2842" s="15" t="s">
        <v>386</v>
      </c>
      <c r="C2842" s="15" t="s">
        <v>26</v>
      </c>
      <c r="D2842" s="15" t="str">
        <f t="shared" si="44"/>
        <v>51041</v>
      </c>
      <c r="E2842" t="s">
        <v>6023</v>
      </c>
    </row>
    <row r="2843" spans="1:5" x14ac:dyDescent="0.15">
      <c r="A2843" t="s">
        <v>7069</v>
      </c>
      <c r="B2843" s="15" t="s">
        <v>386</v>
      </c>
      <c r="C2843" s="15" t="s">
        <v>27</v>
      </c>
      <c r="D2843" s="15" t="str">
        <f t="shared" si="44"/>
        <v>51043</v>
      </c>
      <c r="E2843" t="s">
        <v>529</v>
      </c>
    </row>
    <row r="2844" spans="1:5" x14ac:dyDescent="0.15">
      <c r="A2844" t="s">
        <v>7069</v>
      </c>
      <c r="B2844" s="15" t="s">
        <v>386</v>
      </c>
      <c r="C2844" s="15" t="s">
        <v>28</v>
      </c>
      <c r="D2844" s="15" t="str">
        <f t="shared" si="44"/>
        <v>51045</v>
      </c>
      <c r="E2844" t="s">
        <v>5578</v>
      </c>
    </row>
    <row r="2845" spans="1:5" x14ac:dyDescent="0.15">
      <c r="A2845" t="s">
        <v>7069</v>
      </c>
      <c r="B2845" s="15" t="s">
        <v>386</v>
      </c>
      <c r="C2845" s="15" t="s">
        <v>29</v>
      </c>
      <c r="D2845" s="15" t="str">
        <f t="shared" si="44"/>
        <v>51047</v>
      </c>
      <c r="E2845" t="s">
        <v>7115</v>
      </c>
    </row>
    <row r="2846" spans="1:5" x14ac:dyDescent="0.15">
      <c r="A2846" t="s">
        <v>7069</v>
      </c>
      <c r="B2846" s="15" t="s">
        <v>386</v>
      </c>
      <c r="C2846" s="15" t="s">
        <v>30</v>
      </c>
      <c r="D2846" s="15" t="str">
        <f t="shared" si="44"/>
        <v>51049</v>
      </c>
      <c r="E2846" t="s">
        <v>2095</v>
      </c>
    </row>
    <row r="2847" spans="1:5" x14ac:dyDescent="0.15">
      <c r="A2847" t="s">
        <v>7069</v>
      </c>
      <c r="B2847" s="15" t="s">
        <v>386</v>
      </c>
      <c r="C2847" s="15" t="s">
        <v>31</v>
      </c>
      <c r="D2847" s="15" t="str">
        <f t="shared" si="44"/>
        <v>51051</v>
      </c>
      <c r="E2847" t="s">
        <v>7118</v>
      </c>
    </row>
    <row r="2848" spans="1:5" x14ac:dyDescent="0.15">
      <c r="A2848" t="s">
        <v>7069</v>
      </c>
      <c r="B2848" s="15" t="s">
        <v>386</v>
      </c>
      <c r="C2848" s="15" t="s">
        <v>32</v>
      </c>
      <c r="D2848" s="15" t="str">
        <f t="shared" si="44"/>
        <v>51053</v>
      </c>
      <c r="E2848" t="s">
        <v>7122</v>
      </c>
    </row>
    <row r="2849" spans="1:5" x14ac:dyDescent="0.15">
      <c r="A2849" t="s">
        <v>7069</v>
      </c>
      <c r="B2849" s="15" t="s">
        <v>386</v>
      </c>
      <c r="C2849" s="15" t="s">
        <v>34</v>
      </c>
      <c r="D2849" s="15" t="str">
        <f t="shared" si="44"/>
        <v>51057</v>
      </c>
      <c r="E2849" t="s">
        <v>3447</v>
      </c>
    </row>
    <row r="2850" spans="1:5" x14ac:dyDescent="0.15">
      <c r="A2850" t="s">
        <v>7069</v>
      </c>
      <c r="B2850" s="15" t="s">
        <v>386</v>
      </c>
      <c r="C2850" s="15" t="s">
        <v>35</v>
      </c>
      <c r="D2850" s="15" t="str">
        <f t="shared" si="44"/>
        <v>51059</v>
      </c>
      <c r="E2850" t="s">
        <v>7125</v>
      </c>
    </row>
    <row r="2851" spans="1:5" x14ac:dyDescent="0.15">
      <c r="A2851" t="s">
        <v>7069</v>
      </c>
      <c r="B2851" s="15" t="s">
        <v>386</v>
      </c>
      <c r="C2851" s="15" t="s">
        <v>36</v>
      </c>
      <c r="D2851" s="15" t="str">
        <f t="shared" si="44"/>
        <v>51061</v>
      </c>
      <c r="E2851" t="s">
        <v>7127</v>
      </c>
    </row>
    <row r="2852" spans="1:5" x14ac:dyDescent="0.15">
      <c r="A2852" t="s">
        <v>7069</v>
      </c>
      <c r="B2852" s="15" t="s">
        <v>386</v>
      </c>
      <c r="C2852" s="15" t="s">
        <v>37</v>
      </c>
      <c r="D2852" s="15" t="str">
        <f t="shared" si="44"/>
        <v>51063</v>
      </c>
      <c r="E2852" t="s">
        <v>1695</v>
      </c>
    </row>
    <row r="2853" spans="1:5" x14ac:dyDescent="0.15">
      <c r="A2853" t="s">
        <v>7069</v>
      </c>
      <c r="B2853" s="15" t="s">
        <v>386</v>
      </c>
      <c r="C2853" s="15" t="s">
        <v>38</v>
      </c>
      <c r="D2853" s="15" t="str">
        <f t="shared" si="44"/>
        <v>51065</v>
      </c>
      <c r="E2853" t="s">
        <v>7132</v>
      </c>
    </row>
    <row r="2854" spans="1:5" x14ac:dyDescent="0.15">
      <c r="A2854" t="s">
        <v>7069</v>
      </c>
      <c r="B2854" s="15" t="s">
        <v>386</v>
      </c>
      <c r="C2854" s="15" t="s">
        <v>39</v>
      </c>
      <c r="D2854" s="15" t="str">
        <f t="shared" si="44"/>
        <v>51067</v>
      </c>
      <c r="E2854" t="s">
        <v>586</v>
      </c>
    </row>
    <row r="2855" spans="1:5" x14ac:dyDescent="0.15">
      <c r="A2855" t="s">
        <v>7069</v>
      </c>
      <c r="B2855" s="15" t="s">
        <v>386</v>
      </c>
      <c r="C2855" s="15" t="s">
        <v>40</v>
      </c>
      <c r="D2855" s="15" t="str">
        <f t="shared" si="44"/>
        <v>51069</v>
      </c>
      <c r="E2855" t="s">
        <v>3398</v>
      </c>
    </row>
    <row r="2856" spans="1:5" x14ac:dyDescent="0.15">
      <c r="A2856" t="s">
        <v>7069</v>
      </c>
      <c r="B2856" s="15" t="s">
        <v>386</v>
      </c>
      <c r="C2856" s="15" t="s">
        <v>41</v>
      </c>
      <c r="D2856" s="15" t="str">
        <f t="shared" si="44"/>
        <v>51071</v>
      </c>
      <c r="E2856" t="s">
        <v>6285</v>
      </c>
    </row>
    <row r="2857" spans="1:5" x14ac:dyDescent="0.15">
      <c r="A2857" t="s">
        <v>7069</v>
      </c>
      <c r="B2857" s="15" t="s">
        <v>386</v>
      </c>
      <c r="C2857" s="15" t="s">
        <v>42</v>
      </c>
      <c r="D2857" s="15" t="str">
        <f t="shared" si="44"/>
        <v>51073</v>
      </c>
      <c r="E2857" t="s">
        <v>4651</v>
      </c>
    </row>
    <row r="2858" spans="1:5" x14ac:dyDescent="0.15">
      <c r="A2858" t="s">
        <v>7069</v>
      </c>
      <c r="B2858" s="15" t="s">
        <v>386</v>
      </c>
      <c r="C2858" s="15" t="s">
        <v>43</v>
      </c>
      <c r="D2858" s="15" t="str">
        <f t="shared" si="44"/>
        <v>51075</v>
      </c>
      <c r="E2858" t="s">
        <v>7140</v>
      </c>
    </row>
    <row r="2859" spans="1:5" x14ac:dyDescent="0.15">
      <c r="A2859" t="s">
        <v>7069</v>
      </c>
      <c r="B2859" s="15" t="s">
        <v>386</v>
      </c>
      <c r="C2859" s="15" t="s">
        <v>44</v>
      </c>
      <c r="D2859" s="15" t="str">
        <f t="shared" si="44"/>
        <v>51077</v>
      </c>
      <c r="E2859" t="s">
        <v>3032</v>
      </c>
    </row>
    <row r="2860" spans="1:5" x14ac:dyDescent="0.15">
      <c r="A2860" t="s">
        <v>7069</v>
      </c>
      <c r="B2860" s="15" t="s">
        <v>386</v>
      </c>
      <c r="C2860" s="15" t="s">
        <v>45</v>
      </c>
      <c r="D2860" s="15" t="str">
        <f t="shared" si="44"/>
        <v>51079</v>
      </c>
      <c r="E2860" t="s">
        <v>592</v>
      </c>
    </row>
    <row r="2861" spans="1:5" x14ac:dyDescent="0.15">
      <c r="A2861" t="s">
        <v>7069</v>
      </c>
      <c r="B2861" s="15" t="s">
        <v>386</v>
      </c>
      <c r="C2861" s="15" t="s">
        <v>46</v>
      </c>
      <c r="D2861" s="15" t="str">
        <f t="shared" si="44"/>
        <v>51081</v>
      </c>
      <c r="E2861" t="s">
        <v>7144</v>
      </c>
    </row>
    <row r="2862" spans="1:5" x14ac:dyDescent="0.15">
      <c r="A2862" t="s">
        <v>7069</v>
      </c>
      <c r="B2862" s="15" t="s">
        <v>386</v>
      </c>
      <c r="C2862" s="15" t="s">
        <v>47</v>
      </c>
      <c r="D2862" s="15" t="str">
        <f t="shared" si="44"/>
        <v>51083</v>
      </c>
      <c r="E2862" t="s">
        <v>5066</v>
      </c>
    </row>
    <row r="2863" spans="1:5" x14ac:dyDescent="0.15">
      <c r="A2863" t="s">
        <v>7069</v>
      </c>
      <c r="B2863" s="15" t="s">
        <v>386</v>
      </c>
      <c r="C2863" s="15" t="s">
        <v>48</v>
      </c>
      <c r="D2863" s="15" t="str">
        <f t="shared" si="44"/>
        <v>51085</v>
      </c>
      <c r="E2863" t="s">
        <v>7147</v>
      </c>
    </row>
    <row r="2864" spans="1:5" x14ac:dyDescent="0.15">
      <c r="A2864" t="s">
        <v>7069</v>
      </c>
      <c r="B2864" s="15" t="s">
        <v>386</v>
      </c>
      <c r="C2864" s="15" t="s">
        <v>49</v>
      </c>
      <c r="D2864" s="15" t="str">
        <f t="shared" si="44"/>
        <v>51087</v>
      </c>
      <c r="E2864" t="s">
        <v>7149</v>
      </c>
    </row>
    <row r="2865" spans="1:5" x14ac:dyDescent="0.15">
      <c r="A2865" t="s">
        <v>7069</v>
      </c>
      <c r="B2865" s="15" t="s">
        <v>386</v>
      </c>
      <c r="C2865" s="15" t="s">
        <v>50</v>
      </c>
      <c r="D2865" s="15" t="str">
        <f t="shared" si="44"/>
        <v>51089</v>
      </c>
      <c r="E2865" t="s">
        <v>598</v>
      </c>
    </row>
    <row r="2866" spans="1:5" x14ac:dyDescent="0.15">
      <c r="A2866" t="s">
        <v>7069</v>
      </c>
      <c r="B2866" s="15" t="s">
        <v>386</v>
      </c>
      <c r="C2866" s="15" t="s">
        <v>51</v>
      </c>
      <c r="D2866" s="15" t="str">
        <f t="shared" si="44"/>
        <v>51091</v>
      </c>
      <c r="E2866" t="s">
        <v>5414</v>
      </c>
    </row>
    <row r="2867" spans="1:5" x14ac:dyDescent="0.15">
      <c r="A2867" t="s">
        <v>7069</v>
      </c>
      <c r="B2867" s="15" t="s">
        <v>386</v>
      </c>
      <c r="C2867" s="15" t="s">
        <v>52</v>
      </c>
      <c r="D2867" s="15" t="str">
        <f t="shared" si="44"/>
        <v>51093</v>
      </c>
      <c r="E2867" t="s">
        <v>7155</v>
      </c>
    </row>
    <row r="2868" spans="1:5" x14ac:dyDescent="0.15">
      <c r="A2868" t="s">
        <v>7069</v>
      </c>
      <c r="B2868" s="15" t="s">
        <v>386</v>
      </c>
      <c r="C2868" s="15" t="s">
        <v>53</v>
      </c>
      <c r="D2868" s="15" t="str">
        <f t="shared" si="44"/>
        <v>51095</v>
      </c>
      <c r="E2868" t="s">
        <v>7157</v>
      </c>
    </row>
    <row r="2869" spans="1:5" x14ac:dyDescent="0.15">
      <c r="A2869" t="s">
        <v>7069</v>
      </c>
      <c r="B2869" s="15" t="s">
        <v>386</v>
      </c>
      <c r="C2869" s="15" t="s">
        <v>54</v>
      </c>
      <c r="D2869" s="15" t="str">
        <f t="shared" si="44"/>
        <v>51097</v>
      </c>
      <c r="E2869" t="s">
        <v>7159</v>
      </c>
    </row>
    <row r="2870" spans="1:5" x14ac:dyDescent="0.15">
      <c r="A2870" t="s">
        <v>7069</v>
      </c>
      <c r="B2870" s="15" t="s">
        <v>386</v>
      </c>
      <c r="C2870" s="15" t="s">
        <v>55</v>
      </c>
      <c r="D2870" s="15" t="str">
        <f t="shared" si="44"/>
        <v>51099</v>
      </c>
      <c r="E2870" t="s">
        <v>7161</v>
      </c>
    </row>
    <row r="2871" spans="1:5" x14ac:dyDescent="0.15">
      <c r="A2871" t="s">
        <v>7069</v>
      </c>
      <c r="B2871" s="15" t="s">
        <v>386</v>
      </c>
      <c r="C2871" s="15" t="s">
        <v>56</v>
      </c>
      <c r="D2871" s="15" t="str">
        <f t="shared" si="44"/>
        <v>51101</v>
      </c>
      <c r="E2871" t="s">
        <v>7163</v>
      </c>
    </row>
    <row r="2872" spans="1:5" x14ac:dyDescent="0.15">
      <c r="A2872" t="s">
        <v>7069</v>
      </c>
      <c r="B2872" s="15" t="s">
        <v>386</v>
      </c>
      <c r="C2872" s="15" t="s">
        <v>57</v>
      </c>
      <c r="D2872" s="15" t="str">
        <f t="shared" si="44"/>
        <v>51103</v>
      </c>
      <c r="E2872" t="s">
        <v>4483</v>
      </c>
    </row>
    <row r="2873" spans="1:5" x14ac:dyDescent="0.15">
      <c r="A2873" t="s">
        <v>7069</v>
      </c>
      <c r="B2873" s="15" t="s">
        <v>386</v>
      </c>
      <c r="C2873" s="15" t="s">
        <v>58</v>
      </c>
      <c r="D2873" s="15" t="str">
        <f t="shared" si="44"/>
        <v>51105</v>
      </c>
      <c r="E2873" t="s">
        <v>618</v>
      </c>
    </row>
    <row r="2874" spans="1:5" x14ac:dyDescent="0.15">
      <c r="A2874" t="s">
        <v>7069</v>
      </c>
      <c r="B2874" s="15" t="s">
        <v>386</v>
      </c>
      <c r="C2874" s="15" t="s">
        <v>59</v>
      </c>
      <c r="D2874" s="15" t="str">
        <f t="shared" si="44"/>
        <v>51107</v>
      </c>
      <c r="E2874" t="s">
        <v>7167</v>
      </c>
    </row>
    <row r="2875" spans="1:5" x14ac:dyDescent="0.15">
      <c r="A2875" t="s">
        <v>7069</v>
      </c>
      <c r="B2875" s="15" t="s">
        <v>386</v>
      </c>
      <c r="C2875" s="15" t="s">
        <v>60</v>
      </c>
      <c r="D2875" s="15" t="str">
        <f t="shared" si="44"/>
        <v>51109</v>
      </c>
      <c r="E2875" t="s">
        <v>2630</v>
      </c>
    </row>
    <row r="2876" spans="1:5" x14ac:dyDescent="0.15">
      <c r="A2876" t="s">
        <v>7069</v>
      </c>
      <c r="B2876" s="15" t="s">
        <v>386</v>
      </c>
      <c r="C2876" s="15" t="s">
        <v>61</v>
      </c>
      <c r="D2876" s="15" t="str">
        <f t="shared" si="44"/>
        <v>51111</v>
      </c>
      <c r="E2876" t="s">
        <v>7170</v>
      </c>
    </row>
    <row r="2877" spans="1:5" x14ac:dyDescent="0.15">
      <c r="A2877" t="s">
        <v>7069</v>
      </c>
      <c r="B2877" s="15" t="s">
        <v>386</v>
      </c>
      <c r="C2877" s="15" t="s">
        <v>62</v>
      </c>
      <c r="D2877" s="15" t="str">
        <f t="shared" si="44"/>
        <v>51113</v>
      </c>
      <c r="E2877" t="s">
        <v>630</v>
      </c>
    </row>
    <row r="2878" spans="1:5" x14ac:dyDescent="0.15">
      <c r="A2878" t="s">
        <v>7069</v>
      </c>
      <c r="B2878" s="15" t="s">
        <v>386</v>
      </c>
      <c r="C2878" s="15" t="s">
        <v>63</v>
      </c>
      <c r="D2878" s="15" t="str">
        <f t="shared" si="44"/>
        <v>51115</v>
      </c>
      <c r="E2878" t="s">
        <v>7173</v>
      </c>
    </row>
    <row r="2879" spans="1:5" x14ac:dyDescent="0.15">
      <c r="A2879" t="s">
        <v>7069</v>
      </c>
      <c r="B2879" s="15" t="s">
        <v>386</v>
      </c>
      <c r="C2879" s="15" t="s">
        <v>64</v>
      </c>
      <c r="D2879" s="15" t="str">
        <f t="shared" si="44"/>
        <v>51117</v>
      </c>
      <c r="E2879" t="s">
        <v>5106</v>
      </c>
    </row>
    <row r="2880" spans="1:5" x14ac:dyDescent="0.15">
      <c r="A2880" t="s">
        <v>7069</v>
      </c>
      <c r="B2880" s="15" t="s">
        <v>386</v>
      </c>
      <c r="C2880" s="15" t="s">
        <v>65</v>
      </c>
      <c r="D2880" s="15" t="str">
        <f t="shared" si="44"/>
        <v>51119</v>
      </c>
      <c r="E2880" t="s">
        <v>1317</v>
      </c>
    </row>
    <row r="2881" spans="1:5" x14ac:dyDescent="0.15">
      <c r="A2881" t="s">
        <v>7069</v>
      </c>
      <c r="B2881" s="15" t="s">
        <v>386</v>
      </c>
      <c r="C2881" s="15" t="s">
        <v>66</v>
      </c>
      <c r="D2881" s="15" t="str">
        <f t="shared" si="44"/>
        <v>51121</v>
      </c>
      <c r="E2881" t="s">
        <v>646</v>
      </c>
    </row>
    <row r="2882" spans="1:5" x14ac:dyDescent="0.15">
      <c r="A2882" t="s">
        <v>7069</v>
      </c>
      <c r="B2882" s="15" t="s">
        <v>386</v>
      </c>
      <c r="C2882" s="15" t="s">
        <v>68</v>
      </c>
      <c r="D2882" s="15" t="str">
        <f t="shared" si="44"/>
        <v>51125</v>
      </c>
      <c r="E2882" t="s">
        <v>3110</v>
      </c>
    </row>
    <row r="2883" spans="1:5" x14ac:dyDescent="0.15">
      <c r="A2883" t="s">
        <v>7069</v>
      </c>
      <c r="B2883" s="15" t="s">
        <v>386</v>
      </c>
      <c r="C2883" s="15" t="s">
        <v>69</v>
      </c>
      <c r="D2883" s="15" t="str">
        <f t="shared" ref="D2883:D2946" si="45">B2883&amp;C2883</f>
        <v>51127</v>
      </c>
      <c r="E2883" t="s">
        <v>7179</v>
      </c>
    </row>
    <row r="2884" spans="1:5" x14ac:dyDescent="0.15">
      <c r="A2884" t="s">
        <v>7069</v>
      </c>
      <c r="B2884" s="15" t="s">
        <v>386</v>
      </c>
      <c r="C2884" s="15" t="s">
        <v>72</v>
      </c>
      <c r="D2884" s="15" t="str">
        <f t="shared" si="45"/>
        <v>51131</v>
      </c>
      <c r="E2884" t="s">
        <v>5120</v>
      </c>
    </row>
    <row r="2885" spans="1:5" x14ac:dyDescent="0.15">
      <c r="A2885" t="s">
        <v>7069</v>
      </c>
      <c r="B2885" s="15" t="s">
        <v>386</v>
      </c>
      <c r="C2885" s="15" t="s">
        <v>73</v>
      </c>
      <c r="D2885" s="15" t="str">
        <f t="shared" si="45"/>
        <v>51133</v>
      </c>
      <c r="E2885" t="s">
        <v>5937</v>
      </c>
    </row>
    <row r="2886" spans="1:5" x14ac:dyDescent="0.15">
      <c r="A2886" t="s">
        <v>7069</v>
      </c>
      <c r="B2886" s="15" t="s">
        <v>386</v>
      </c>
      <c r="C2886" s="15" t="s">
        <v>114</v>
      </c>
      <c r="D2886" s="15" t="str">
        <f t="shared" si="45"/>
        <v>51135</v>
      </c>
      <c r="E2886" t="s">
        <v>7183</v>
      </c>
    </row>
    <row r="2887" spans="1:5" x14ac:dyDescent="0.15">
      <c r="A2887" t="s">
        <v>7069</v>
      </c>
      <c r="B2887" s="15" t="s">
        <v>386</v>
      </c>
      <c r="C2887" s="15" t="s">
        <v>115</v>
      </c>
      <c r="D2887" s="15" t="str">
        <f t="shared" si="45"/>
        <v>51137</v>
      </c>
      <c r="E2887" t="s">
        <v>1044</v>
      </c>
    </row>
    <row r="2888" spans="1:5" x14ac:dyDescent="0.15">
      <c r="A2888" t="s">
        <v>7069</v>
      </c>
      <c r="B2888" s="15" t="s">
        <v>386</v>
      </c>
      <c r="C2888" s="15" t="s">
        <v>116</v>
      </c>
      <c r="D2888" s="15" t="str">
        <f t="shared" si="45"/>
        <v>51139</v>
      </c>
      <c r="E2888" t="s">
        <v>2662</v>
      </c>
    </row>
    <row r="2889" spans="1:5" x14ac:dyDescent="0.15">
      <c r="A2889" t="s">
        <v>7069</v>
      </c>
      <c r="B2889" s="15" t="s">
        <v>386</v>
      </c>
      <c r="C2889" s="15" t="s">
        <v>117</v>
      </c>
      <c r="D2889" s="15" t="str">
        <f t="shared" si="45"/>
        <v>51141</v>
      </c>
      <c r="E2889" t="s">
        <v>7187</v>
      </c>
    </row>
    <row r="2890" spans="1:5" x14ac:dyDescent="0.15">
      <c r="A2890" t="s">
        <v>7069</v>
      </c>
      <c r="B2890" s="15" t="s">
        <v>386</v>
      </c>
      <c r="C2890" s="15" t="s">
        <v>118</v>
      </c>
      <c r="D2890" s="15" t="str">
        <f t="shared" si="45"/>
        <v>51143</v>
      </c>
      <c r="E2890" t="s">
        <v>7189</v>
      </c>
    </row>
    <row r="2891" spans="1:5" x14ac:dyDescent="0.15">
      <c r="A2891" t="s">
        <v>7069</v>
      </c>
      <c r="B2891" s="15" t="s">
        <v>386</v>
      </c>
      <c r="C2891" s="15" t="s">
        <v>119</v>
      </c>
      <c r="D2891" s="15" t="str">
        <f t="shared" si="45"/>
        <v>51145</v>
      </c>
      <c r="E2891" t="s">
        <v>7193</v>
      </c>
    </row>
    <row r="2892" spans="1:5" x14ac:dyDescent="0.15">
      <c r="A2892" t="s">
        <v>7069</v>
      </c>
      <c r="B2892" s="15" t="s">
        <v>386</v>
      </c>
      <c r="C2892" s="15" t="s">
        <v>120</v>
      </c>
      <c r="D2892" s="15" t="str">
        <f t="shared" si="45"/>
        <v>51147</v>
      </c>
      <c r="E2892" t="s">
        <v>7195</v>
      </c>
    </row>
    <row r="2893" spans="1:5" x14ac:dyDescent="0.15">
      <c r="A2893" t="s">
        <v>7069</v>
      </c>
      <c r="B2893" s="15" t="s">
        <v>386</v>
      </c>
      <c r="C2893" s="15" t="s">
        <v>121</v>
      </c>
      <c r="D2893" s="15" t="str">
        <f t="shared" si="45"/>
        <v>51149</v>
      </c>
      <c r="E2893" t="s">
        <v>7197</v>
      </c>
    </row>
    <row r="2894" spans="1:5" x14ac:dyDescent="0.15">
      <c r="A2894" t="s">
        <v>7069</v>
      </c>
      <c r="B2894" s="15" t="s">
        <v>386</v>
      </c>
      <c r="C2894" s="15" t="s">
        <v>96</v>
      </c>
      <c r="D2894" s="15" t="str">
        <f t="shared" si="45"/>
        <v>51153</v>
      </c>
      <c r="E2894" t="s">
        <v>7199</v>
      </c>
    </row>
    <row r="2895" spans="1:5" x14ac:dyDescent="0.15">
      <c r="A2895" t="s">
        <v>7069</v>
      </c>
      <c r="B2895" s="15" t="s">
        <v>386</v>
      </c>
      <c r="C2895" s="15" t="s">
        <v>97</v>
      </c>
      <c r="D2895" s="15" t="str">
        <f t="shared" si="45"/>
        <v>51155</v>
      </c>
      <c r="E2895" t="s">
        <v>896</v>
      </c>
    </row>
    <row r="2896" spans="1:5" x14ac:dyDescent="0.15">
      <c r="A2896" t="s">
        <v>7069</v>
      </c>
      <c r="B2896" s="15" t="s">
        <v>386</v>
      </c>
      <c r="C2896" s="15" t="s">
        <v>98</v>
      </c>
      <c r="D2896" s="15" t="str">
        <f t="shared" si="45"/>
        <v>51157</v>
      </c>
      <c r="E2896" t="s">
        <v>7202</v>
      </c>
    </row>
    <row r="2897" spans="1:5" x14ac:dyDescent="0.15">
      <c r="A2897" t="s">
        <v>7069</v>
      </c>
      <c r="B2897" s="15" t="s">
        <v>386</v>
      </c>
      <c r="C2897" s="15" t="s">
        <v>99</v>
      </c>
      <c r="D2897" s="15" t="str">
        <f t="shared" si="45"/>
        <v>51159</v>
      </c>
      <c r="E2897" t="s">
        <v>1820</v>
      </c>
    </row>
    <row r="2898" spans="1:5" x14ac:dyDescent="0.15">
      <c r="A2898" t="s">
        <v>7069</v>
      </c>
      <c r="B2898" s="15" t="s">
        <v>386</v>
      </c>
      <c r="C2898" s="15" t="s">
        <v>100</v>
      </c>
      <c r="D2898" s="15" t="str">
        <f t="shared" si="45"/>
        <v>51161</v>
      </c>
      <c r="E2898" t="s">
        <v>7205</v>
      </c>
    </row>
    <row r="2899" spans="1:5" x14ac:dyDescent="0.15">
      <c r="A2899" t="s">
        <v>7069</v>
      </c>
      <c r="B2899" s="15" t="s">
        <v>386</v>
      </c>
      <c r="C2899" s="15" t="s">
        <v>101</v>
      </c>
      <c r="D2899" s="15" t="str">
        <f t="shared" si="45"/>
        <v>51163</v>
      </c>
      <c r="E2899" t="s">
        <v>7207</v>
      </c>
    </row>
    <row r="2900" spans="1:5" x14ac:dyDescent="0.15">
      <c r="A2900" t="s">
        <v>7069</v>
      </c>
      <c r="B2900" s="15" t="s">
        <v>386</v>
      </c>
      <c r="C2900" s="15" t="s">
        <v>102</v>
      </c>
      <c r="D2900" s="15" t="str">
        <f t="shared" si="45"/>
        <v>51165</v>
      </c>
      <c r="E2900" t="s">
        <v>4618</v>
      </c>
    </row>
    <row r="2901" spans="1:5" x14ac:dyDescent="0.15">
      <c r="A2901" t="s">
        <v>7069</v>
      </c>
      <c r="B2901" s="15" t="s">
        <v>386</v>
      </c>
      <c r="C2901" s="15" t="s">
        <v>103</v>
      </c>
      <c r="D2901" s="15" t="str">
        <f t="shared" si="45"/>
        <v>51167</v>
      </c>
      <c r="E2901" t="s">
        <v>660</v>
      </c>
    </row>
    <row r="2902" spans="1:5" x14ac:dyDescent="0.15">
      <c r="A2902" t="s">
        <v>7069</v>
      </c>
      <c r="B2902" s="15" t="s">
        <v>386</v>
      </c>
      <c r="C2902" s="15" t="s">
        <v>139</v>
      </c>
      <c r="D2902" s="15" t="str">
        <f t="shared" si="45"/>
        <v>51169</v>
      </c>
      <c r="E2902" t="s">
        <v>905</v>
      </c>
    </row>
    <row r="2903" spans="1:5" x14ac:dyDescent="0.15">
      <c r="A2903" t="s">
        <v>7069</v>
      </c>
      <c r="B2903" s="15" t="s">
        <v>386</v>
      </c>
      <c r="C2903" s="15" t="s">
        <v>140</v>
      </c>
      <c r="D2903" s="15" t="str">
        <f t="shared" si="45"/>
        <v>51171</v>
      </c>
      <c r="E2903" t="s">
        <v>7214</v>
      </c>
    </row>
    <row r="2904" spans="1:5" x14ac:dyDescent="0.15">
      <c r="A2904" t="s">
        <v>7069</v>
      </c>
      <c r="B2904" s="15" t="s">
        <v>386</v>
      </c>
      <c r="C2904" s="15" t="s">
        <v>141</v>
      </c>
      <c r="D2904" s="15" t="str">
        <f t="shared" si="45"/>
        <v>51173</v>
      </c>
      <c r="E2904" t="s">
        <v>7216</v>
      </c>
    </row>
    <row r="2905" spans="1:5" x14ac:dyDescent="0.15">
      <c r="A2905" t="s">
        <v>7069</v>
      </c>
      <c r="B2905" s="15" t="s">
        <v>386</v>
      </c>
      <c r="C2905" s="15" t="s">
        <v>142</v>
      </c>
      <c r="D2905" s="15" t="str">
        <f t="shared" si="45"/>
        <v>51175</v>
      </c>
      <c r="E2905" t="s">
        <v>7218</v>
      </c>
    </row>
    <row r="2906" spans="1:5" x14ac:dyDescent="0.15">
      <c r="A2906" t="s">
        <v>7069</v>
      </c>
      <c r="B2906" s="15" t="s">
        <v>386</v>
      </c>
      <c r="C2906" s="15" t="s">
        <v>143</v>
      </c>
      <c r="D2906" s="15" t="str">
        <f t="shared" si="45"/>
        <v>51177</v>
      </c>
      <c r="E2906" t="s">
        <v>7220</v>
      </c>
    </row>
    <row r="2907" spans="1:5" x14ac:dyDescent="0.15">
      <c r="A2907" t="s">
        <v>7069</v>
      </c>
      <c r="B2907" s="15" t="s">
        <v>386</v>
      </c>
      <c r="C2907" s="15" t="s">
        <v>144</v>
      </c>
      <c r="D2907" s="15" t="str">
        <f t="shared" si="45"/>
        <v>51179</v>
      </c>
      <c r="E2907" t="s">
        <v>2911</v>
      </c>
    </row>
    <row r="2908" spans="1:5" x14ac:dyDescent="0.15">
      <c r="A2908" t="s">
        <v>7069</v>
      </c>
      <c r="B2908" s="15" t="s">
        <v>386</v>
      </c>
      <c r="C2908" s="15" t="s">
        <v>145</v>
      </c>
      <c r="D2908" s="15" t="str">
        <f t="shared" si="45"/>
        <v>51181</v>
      </c>
      <c r="E2908" t="s">
        <v>5167</v>
      </c>
    </row>
    <row r="2909" spans="1:5" x14ac:dyDescent="0.15">
      <c r="A2909" t="s">
        <v>7069</v>
      </c>
      <c r="B2909" s="15" t="s">
        <v>386</v>
      </c>
      <c r="C2909" s="15" t="s">
        <v>146</v>
      </c>
      <c r="D2909" s="15" t="str">
        <f t="shared" si="45"/>
        <v>51183</v>
      </c>
      <c r="E2909" t="s">
        <v>1348</v>
      </c>
    </row>
    <row r="2910" spans="1:5" x14ac:dyDescent="0.15">
      <c r="A2910" t="s">
        <v>7069</v>
      </c>
      <c r="B2910" s="15" t="s">
        <v>386</v>
      </c>
      <c r="C2910" s="15" t="s">
        <v>91</v>
      </c>
      <c r="D2910" s="15" t="str">
        <f t="shared" si="45"/>
        <v>51185</v>
      </c>
      <c r="E2910" t="s">
        <v>2258</v>
      </c>
    </row>
    <row r="2911" spans="1:5" x14ac:dyDescent="0.15">
      <c r="A2911" t="s">
        <v>7069</v>
      </c>
      <c r="B2911" s="15" t="s">
        <v>386</v>
      </c>
      <c r="C2911" s="15" t="s">
        <v>147</v>
      </c>
      <c r="D2911" s="15" t="str">
        <f t="shared" si="45"/>
        <v>51187</v>
      </c>
      <c r="E2911" t="s">
        <v>1882</v>
      </c>
    </row>
    <row r="2912" spans="1:5" x14ac:dyDescent="0.15">
      <c r="A2912" t="s">
        <v>7069</v>
      </c>
      <c r="B2912" s="15" t="s">
        <v>386</v>
      </c>
      <c r="C2912" s="15" t="s">
        <v>149</v>
      </c>
      <c r="D2912" s="15" t="str">
        <f t="shared" si="45"/>
        <v>51191</v>
      </c>
      <c r="E2912" t="s">
        <v>680</v>
      </c>
    </row>
    <row r="2913" spans="1:5" x14ac:dyDescent="0.15">
      <c r="A2913" t="s">
        <v>7069</v>
      </c>
      <c r="B2913" s="15" t="s">
        <v>386</v>
      </c>
      <c r="C2913" s="15" t="s">
        <v>150</v>
      </c>
      <c r="D2913" s="15" t="str">
        <f t="shared" si="45"/>
        <v>51193</v>
      </c>
      <c r="E2913" t="s">
        <v>5974</v>
      </c>
    </row>
    <row r="2914" spans="1:5" x14ac:dyDescent="0.15">
      <c r="A2914" t="s">
        <v>7069</v>
      </c>
      <c r="B2914" s="15" t="s">
        <v>386</v>
      </c>
      <c r="C2914" s="15" t="s">
        <v>151</v>
      </c>
      <c r="D2914" s="15" t="str">
        <f t="shared" si="45"/>
        <v>51195</v>
      </c>
      <c r="E2914" t="s">
        <v>6959</v>
      </c>
    </row>
    <row r="2915" spans="1:5" x14ac:dyDescent="0.15">
      <c r="A2915" t="s">
        <v>7069</v>
      </c>
      <c r="B2915" s="15" t="s">
        <v>386</v>
      </c>
      <c r="C2915" s="15" t="s">
        <v>152</v>
      </c>
      <c r="D2915" s="15" t="str">
        <f t="shared" si="45"/>
        <v>51197</v>
      </c>
      <c r="E2915" t="s">
        <v>7232</v>
      </c>
    </row>
    <row r="2916" spans="1:5" x14ac:dyDescent="0.15">
      <c r="A2916" t="s">
        <v>7069</v>
      </c>
      <c r="B2916" s="15" t="s">
        <v>386</v>
      </c>
      <c r="C2916" s="15" t="s">
        <v>153</v>
      </c>
      <c r="D2916" s="15" t="str">
        <f t="shared" si="45"/>
        <v>51199</v>
      </c>
      <c r="E2916" t="s">
        <v>3372</v>
      </c>
    </row>
    <row r="2917" spans="1:5" x14ac:dyDescent="0.15">
      <c r="A2917" t="s">
        <v>7069</v>
      </c>
      <c r="B2917" s="15" t="s">
        <v>386</v>
      </c>
      <c r="C2917" s="15" t="s">
        <v>239</v>
      </c>
      <c r="D2917" s="15" t="str">
        <f t="shared" si="45"/>
        <v>51510</v>
      </c>
      <c r="E2917" t="s">
        <v>7235</v>
      </c>
    </row>
    <row r="2918" spans="1:5" x14ac:dyDescent="0.15">
      <c r="A2918" t="s">
        <v>7069</v>
      </c>
      <c r="B2918" s="15" t="s">
        <v>386</v>
      </c>
      <c r="C2918" s="15" t="s">
        <v>291</v>
      </c>
      <c r="D2918" s="15" t="str">
        <f t="shared" si="45"/>
        <v>51515</v>
      </c>
      <c r="E2918" t="s">
        <v>5811</v>
      </c>
    </row>
    <row r="2919" spans="1:5" x14ac:dyDescent="0.15">
      <c r="A2919" t="s">
        <v>7069</v>
      </c>
      <c r="B2919" s="15" t="s">
        <v>386</v>
      </c>
      <c r="C2919" s="15" t="s">
        <v>292</v>
      </c>
      <c r="D2919" s="15" t="str">
        <f t="shared" si="45"/>
        <v>51520</v>
      </c>
      <c r="E2919" t="s">
        <v>7237</v>
      </c>
    </row>
    <row r="2920" spans="1:5" x14ac:dyDescent="0.15">
      <c r="A2920" t="s">
        <v>7069</v>
      </c>
      <c r="B2920" s="15" t="s">
        <v>386</v>
      </c>
      <c r="C2920" s="15" t="s">
        <v>293</v>
      </c>
      <c r="D2920" s="15" t="str">
        <f t="shared" si="45"/>
        <v>51530</v>
      </c>
      <c r="E2920" t="s">
        <v>7239</v>
      </c>
    </row>
    <row r="2921" spans="1:5" x14ac:dyDescent="0.15">
      <c r="A2921" t="s">
        <v>7069</v>
      </c>
      <c r="B2921" s="15" t="s">
        <v>386</v>
      </c>
      <c r="C2921" s="15" t="s">
        <v>388</v>
      </c>
      <c r="D2921" s="15" t="str">
        <f t="shared" si="45"/>
        <v>51540</v>
      </c>
      <c r="E2921" t="s">
        <v>7241</v>
      </c>
    </row>
    <row r="2922" spans="1:5" x14ac:dyDescent="0.15">
      <c r="A2922" t="s">
        <v>7069</v>
      </c>
      <c r="B2922" s="15" t="s">
        <v>386</v>
      </c>
      <c r="C2922" s="15" t="s">
        <v>389</v>
      </c>
      <c r="D2922" s="15" t="str">
        <f t="shared" si="45"/>
        <v>51550</v>
      </c>
      <c r="E2922" t="s">
        <v>7243</v>
      </c>
    </row>
    <row r="2923" spans="1:5" x14ac:dyDescent="0.15">
      <c r="A2923" t="s">
        <v>7069</v>
      </c>
      <c r="B2923" s="15" t="s">
        <v>386</v>
      </c>
      <c r="C2923" s="15" t="s">
        <v>390</v>
      </c>
      <c r="D2923" s="15" t="str">
        <f t="shared" si="45"/>
        <v>51570</v>
      </c>
      <c r="E2923" t="s">
        <v>7245</v>
      </c>
    </row>
    <row r="2924" spans="1:5" x14ac:dyDescent="0.15">
      <c r="A2924" t="s">
        <v>7069</v>
      </c>
      <c r="B2924" s="15" t="s">
        <v>386</v>
      </c>
      <c r="C2924" s="15" t="s">
        <v>391</v>
      </c>
      <c r="D2924" s="15" t="str">
        <f t="shared" si="45"/>
        <v>51580</v>
      </c>
      <c r="E2924" t="s">
        <v>7247</v>
      </c>
    </row>
    <row r="2925" spans="1:5" x14ac:dyDescent="0.15">
      <c r="A2925" t="s">
        <v>7069</v>
      </c>
      <c r="B2925" s="15" t="s">
        <v>386</v>
      </c>
      <c r="C2925" s="15" t="s">
        <v>392</v>
      </c>
      <c r="D2925" s="15" t="str">
        <f t="shared" si="45"/>
        <v>51590</v>
      </c>
      <c r="E2925" t="s">
        <v>7249</v>
      </c>
    </row>
    <row r="2926" spans="1:5" x14ac:dyDescent="0.15">
      <c r="A2926" t="s">
        <v>7069</v>
      </c>
      <c r="B2926" s="15" t="s">
        <v>386</v>
      </c>
      <c r="C2926" s="15" t="s">
        <v>393</v>
      </c>
      <c r="D2926" s="15" t="str">
        <f t="shared" si="45"/>
        <v>51595</v>
      </c>
      <c r="E2926" t="s">
        <v>7251</v>
      </c>
    </row>
    <row r="2927" spans="1:5" x14ac:dyDescent="0.15">
      <c r="A2927" t="s">
        <v>7069</v>
      </c>
      <c r="B2927" s="15" t="s">
        <v>386</v>
      </c>
      <c r="C2927" s="15" t="s">
        <v>394</v>
      </c>
      <c r="D2927" s="15" t="str">
        <f t="shared" si="45"/>
        <v>51600</v>
      </c>
      <c r="E2927" t="s">
        <v>7253</v>
      </c>
    </row>
    <row r="2928" spans="1:5" x14ac:dyDescent="0.15">
      <c r="A2928" t="s">
        <v>7069</v>
      </c>
      <c r="B2928" s="15" t="s">
        <v>386</v>
      </c>
      <c r="C2928" s="15" t="s">
        <v>395</v>
      </c>
      <c r="D2928" s="15" t="str">
        <f t="shared" si="45"/>
        <v>51610</v>
      </c>
      <c r="E2928" t="s">
        <v>7255</v>
      </c>
    </row>
    <row r="2929" spans="1:5" x14ac:dyDescent="0.15">
      <c r="A2929" t="s">
        <v>7069</v>
      </c>
      <c r="B2929" s="15" t="s">
        <v>386</v>
      </c>
      <c r="C2929" s="15" t="s">
        <v>396</v>
      </c>
      <c r="D2929" s="15" t="str">
        <f t="shared" si="45"/>
        <v>51620</v>
      </c>
      <c r="E2929" t="s">
        <v>7257</v>
      </c>
    </row>
    <row r="2930" spans="1:5" x14ac:dyDescent="0.15">
      <c r="A2930" t="s">
        <v>7069</v>
      </c>
      <c r="B2930" s="15" t="s">
        <v>386</v>
      </c>
      <c r="C2930" s="15" t="s">
        <v>397</v>
      </c>
      <c r="D2930" s="15" t="str">
        <f t="shared" si="45"/>
        <v>51630</v>
      </c>
      <c r="E2930" t="s">
        <v>7259</v>
      </c>
    </row>
    <row r="2931" spans="1:5" x14ac:dyDescent="0.15">
      <c r="A2931" t="s">
        <v>7069</v>
      </c>
      <c r="B2931" s="15" t="s">
        <v>386</v>
      </c>
      <c r="C2931" s="15" t="s">
        <v>398</v>
      </c>
      <c r="D2931" s="15" t="str">
        <f t="shared" si="45"/>
        <v>51640</v>
      </c>
      <c r="E2931" t="s">
        <v>7261</v>
      </c>
    </row>
    <row r="2932" spans="1:5" x14ac:dyDescent="0.15">
      <c r="A2932" t="s">
        <v>7069</v>
      </c>
      <c r="B2932" s="15" t="s">
        <v>386</v>
      </c>
      <c r="C2932" s="15" t="s">
        <v>399</v>
      </c>
      <c r="D2932" s="15" t="str">
        <f t="shared" si="45"/>
        <v>51650</v>
      </c>
      <c r="E2932" t="s">
        <v>7263</v>
      </c>
    </row>
    <row r="2933" spans="1:5" x14ac:dyDescent="0.15">
      <c r="A2933" t="s">
        <v>7069</v>
      </c>
      <c r="B2933" s="15" t="s">
        <v>386</v>
      </c>
      <c r="C2933" s="15" t="s">
        <v>400</v>
      </c>
      <c r="D2933" s="15" t="str">
        <f t="shared" si="45"/>
        <v>51660</v>
      </c>
      <c r="E2933" t="s">
        <v>7265</v>
      </c>
    </row>
    <row r="2934" spans="1:5" x14ac:dyDescent="0.15">
      <c r="A2934" t="s">
        <v>7069</v>
      </c>
      <c r="B2934" s="15" t="s">
        <v>386</v>
      </c>
      <c r="C2934" s="15" t="s">
        <v>401</v>
      </c>
      <c r="D2934" s="15" t="str">
        <f t="shared" si="45"/>
        <v>51670</v>
      </c>
      <c r="E2934" t="s">
        <v>7267</v>
      </c>
    </row>
    <row r="2935" spans="1:5" x14ac:dyDescent="0.15">
      <c r="A2935" t="s">
        <v>7069</v>
      </c>
      <c r="B2935" s="15" t="s">
        <v>386</v>
      </c>
      <c r="C2935" s="15" t="s">
        <v>402</v>
      </c>
      <c r="D2935" s="15" t="str">
        <f t="shared" si="45"/>
        <v>51678</v>
      </c>
      <c r="E2935" t="s">
        <v>7269</v>
      </c>
    </row>
    <row r="2936" spans="1:5" x14ac:dyDescent="0.15">
      <c r="A2936" t="s">
        <v>7069</v>
      </c>
      <c r="B2936" s="15" t="s">
        <v>386</v>
      </c>
      <c r="C2936" s="15" t="s">
        <v>403</v>
      </c>
      <c r="D2936" s="15" t="str">
        <f t="shared" si="45"/>
        <v>51680</v>
      </c>
      <c r="E2936" t="s">
        <v>7271</v>
      </c>
    </row>
    <row r="2937" spans="1:5" x14ac:dyDescent="0.15">
      <c r="A2937" t="s">
        <v>7069</v>
      </c>
      <c r="B2937" s="15" t="s">
        <v>386</v>
      </c>
      <c r="C2937" s="15" t="s">
        <v>404</v>
      </c>
      <c r="D2937" s="15" t="str">
        <f t="shared" si="45"/>
        <v>51683</v>
      </c>
      <c r="E2937" t="s">
        <v>7273</v>
      </c>
    </row>
    <row r="2938" spans="1:5" x14ac:dyDescent="0.15">
      <c r="A2938" t="s">
        <v>7069</v>
      </c>
      <c r="B2938" s="15" t="s">
        <v>386</v>
      </c>
      <c r="C2938" s="15" t="s">
        <v>405</v>
      </c>
      <c r="D2938" s="15" t="str">
        <f t="shared" si="45"/>
        <v>51685</v>
      </c>
      <c r="E2938" t="s">
        <v>7275</v>
      </c>
    </row>
    <row r="2939" spans="1:5" x14ac:dyDescent="0.15">
      <c r="A2939" t="s">
        <v>7069</v>
      </c>
      <c r="B2939" s="15" t="s">
        <v>386</v>
      </c>
      <c r="C2939" s="15" t="s">
        <v>406</v>
      </c>
      <c r="D2939" s="15" t="str">
        <f t="shared" si="45"/>
        <v>51690</v>
      </c>
      <c r="E2939" t="s">
        <v>7277</v>
      </c>
    </row>
    <row r="2940" spans="1:5" x14ac:dyDescent="0.15">
      <c r="A2940" t="s">
        <v>7069</v>
      </c>
      <c r="B2940" s="15" t="s">
        <v>386</v>
      </c>
      <c r="C2940" s="15" t="s">
        <v>407</v>
      </c>
      <c r="D2940" s="15" t="str">
        <f t="shared" si="45"/>
        <v>51700</v>
      </c>
      <c r="E2940" t="s">
        <v>7279</v>
      </c>
    </row>
    <row r="2941" spans="1:5" x14ac:dyDescent="0.15">
      <c r="A2941" t="s">
        <v>7069</v>
      </c>
      <c r="B2941" s="15" t="s">
        <v>386</v>
      </c>
      <c r="C2941" s="15" t="s">
        <v>408</v>
      </c>
      <c r="D2941" s="15" t="str">
        <f t="shared" si="45"/>
        <v>51710</v>
      </c>
      <c r="E2941" t="s">
        <v>7281</v>
      </c>
    </row>
    <row r="2942" spans="1:5" x14ac:dyDescent="0.15">
      <c r="A2942" t="s">
        <v>7069</v>
      </c>
      <c r="B2942" s="15" t="s">
        <v>386</v>
      </c>
      <c r="C2942" s="15" t="s">
        <v>409</v>
      </c>
      <c r="D2942" s="15" t="str">
        <f t="shared" si="45"/>
        <v>51720</v>
      </c>
      <c r="E2942" t="s">
        <v>7283</v>
      </c>
    </row>
    <row r="2943" spans="1:5" x14ac:dyDescent="0.15">
      <c r="A2943" t="s">
        <v>7069</v>
      </c>
      <c r="B2943" s="15" t="s">
        <v>386</v>
      </c>
      <c r="C2943" s="15" t="s">
        <v>410</v>
      </c>
      <c r="D2943" s="15" t="str">
        <f t="shared" si="45"/>
        <v>51730</v>
      </c>
      <c r="E2943" t="s">
        <v>7285</v>
      </c>
    </row>
    <row r="2944" spans="1:5" x14ac:dyDescent="0.15">
      <c r="A2944" t="s">
        <v>7069</v>
      </c>
      <c r="B2944" s="15" t="s">
        <v>386</v>
      </c>
      <c r="C2944" s="15" t="s">
        <v>411</v>
      </c>
      <c r="D2944" s="15" t="str">
        <f t="shared" si="45"/>
        <v>51735</v>
      </c>
      <c r="E2944" t="s">
        <v>7287</v>
      </c>
    </row>
    <row r="2945" spans="1:5" x14ac:dyDescent="0.15">
      <c r="A2945" t="s">
        <v>7069</v>
      </c>
      <c r="B2945" s="15" t="s">
        <v>386</v>
      </c>
      <c r="C2945" s="15" t="s">
        <v>412</v>
      </c>
      <c r="D2945" s="15" t="str">
        <f t="shared" si="45"/>
        <v>51740</v>
      </c>
      <c r="E2945" t="s">
        <v>7289</v>
      </c>
    </row>
    <row r="2946" spans="1:5" x14ac:dyDescent="0.15">
      <c r="A2946" t="s">
        <v>7069</v>
      </c>
      <c r="B2946" s="15" t="s">
        <v>386</v>
      </c>
      <c r="C2946" s="15" t="s">
        <v>413</v>
      </c>
      <c r="D2946" s="15" t="str">
        <f t="shared" si="45"/>
        <v>51750</v>
      </c>
      <c r="E2946" t="s">
        <v>7291</v>
      </c>
    </row>
    <row r="2947" spans="1:5" x14ac:dyDescent="0.15">
      <c r="A2947" t="s">
        <v>7069</v>
      </c>
      <c r="B2947" s="15" t="s">
        <v>386</v>
      </c>
      <c r="C2947" s="15" t="s">
        <v>414</v>
      </c>
      <c r="D2947" s="15" t="str">
        <f t="shared" ref="D2947:D3010" si="46">B2947&amp;C2947</f>
        <v>51760</v>
      </c>
      <c r="E2947" t="s">
        <v>7293</v>
      </c>
    </row>
    <row r="2948" spans="1:5" x14ac:dyDescent="0.15">
      <c r="A2948" t="s">
        <v>7069</v>
      </c>
      <c r="B2948" s="15" t="s">
        <v>386</v>
      </c>
      <c r="C2948" s="15" t="s">
        <v>415</v>
      </c>
      <c r="D2948" s="15" t="str">
        <f t="shared" si="46"/>
        <v>51770</v>
      </c>
      <c r="E2948" t="s">
        <v>7295</v>
      </c>
    </row>
    <row r="2949" spans="1:5" x14ac:dyDescent="0.15">
      <c r="A2949" t="s">
        <v>7069</v>
      </c>
      <c r="B2949" s="15" t="s">
        <v>386</v>
      </c>
      <c r="C2949" s="15" t="s">
        <v>416</v>
      </c>
      <c r="D2949" s="15" t="str">
        <f t="shared" si="46"/>
        <v>51775</v>
      </c>
      <c r="E2949" t="s">
        <v>7297</v>
      </c>
    </row>
    <row r="2950" spans="1:5" x14ac:dyDescent="0.15">
      <c r="A2950" t="s">
        <v>7069</v>
      </c>
      <c r="B2950" s="15" t="s">
        <v>386</v>
      </c>
      <c r="C2950" s="15" t="s">
        <v>417</v>
      </c>
      <c r="D2950" s="15" t="str">
        <f t="shared" si="46"/>
        <v>51790</v>
      </c>
      <c r="E2950" t="s">
        <v>7299</v>
      </c>
    </row>
    <row r="2951" spans="1:5" x14ac:dyDescent="0.15">
      <c r="A2951" t="s">
        <v>7069</v>
      </c>
      <c r="B2951" s="15" t="s">
        <v>386</v>
      </c>
      <c r="C2951" s="15" t="s">
        <v>418</v>
      </c>
      <c r="D2951" s="15" t="str">
        <f t="shared" si="46"/>
        <v>51800</v>
      </c>
      <c r="E2951" t="s">
        <v>7301</v>
      </c>
    </row>
    <row r="2952" spans="1:5" x14ac:dyDescent="0.15">
      <c r="A2952" t="s">
        <v>7069</v>
      </c>
      <c r="B2952" s="15" t="s">
        <v>386</v>
      </c>
      <c r="C2952" s="15" t="s">
        <v>419</v>
      </c>
      <c r="D2952" s="15" t="str">
        <f t="shared" si="46"/>
        <v>51810</v>
      </c>
      <c r="E2952" t="s">
        <v>7303</v>
      </c>
    </row>
    <row r="2953" spans="1:5" x14ac:dyDescent="0.15">
      <c r="A2953" t="s">
        <v>7069</v>
      </c>
      <c r="B2953" s="15" t="s">
        <v>386</v>
      </c>
      <c r="C2953" s="15" t="s">
        <v>420</v>
      </c>
      <c r="D2953" s="15" t="str">
        <f t="shared" si="46"/>
        <v>51820</v>
      </c>
      <c r="E2953" t="s">
        <v>7305</v>
      </c>
    </row>
    <row r="2954" spans="1:5" x14ac:dyDescent="0.15">
      <c r="A2954" t="s">
        <v>7069</v>
      </c>
      <c r="B2954" s="15" t="s">
        <v>386</v>
      </c>
      <c r="C2954" s="15" t="s">
        <v>421</v>
      </c>
      <c r="D2954" s="15" t="str">
        <f t="shared" si="46"/>
        <v>51830</v>
      </c>
      <c r="E2954" t="s">
        <v>7307</v>
      </c>
    </row>
    <row r="2955" spans="1:5" x14ac:dyDescent="0.15">
      <c r="A2955" t="s">
        <v>7069</v>
      </c>
      <c r="B2955" s="15" t="s">
        <v>386</v>
      </c>
      <c r="C2955" s="15" t="s">
        <v>422</v>
      </c>
      <c r="D2955" s="15" t="str">
        <f t="shared" si="46"/>
        <v>51840</v>
      </c>
      <c r="E2955" t="s">
        <v>7309</v>
      </c>
    </row>
    <row r="2956" spans="1:5" x14ac:dyDescent="0.15">
      <c r="A2956" t="s">
        <v>7311</v>
      </c>
      <c r="B2956" s="15" t="s">
        <v>423</v>
      </c>
      <c r="C2956" s="15" t="s">
        <v>6</v>
      </c>
      <c r="D2956" s="15" t="str">
        <f t="shared" si="46"/>
        <v>53001</v>
      </c>
      <c r="E2956" t="s">
        <v>1140</v>
      </c>
    </row>
    <row r="2957" spans="1:5" x14ac:dyDescent="0.15">
      <c r="A2957" t="s">
        <v>7311</v>
      </c>
      <c r="B2957" s="15" t="s">
        <v>423</v>
      </c>
      <c r="C2957" s="15" t="s">
        <v>7</v>
      </c>
      <c r="D2957" s="15" t="str">
        <f t="shared" si="46"/>
        <v>53003</v>
      </c>
      <c r="E2957" t="s">
        <v>7316</v>
      </c>
    </row>
    <row r="2958" spans="1:5" x14ac:dyDescent="0.15">
      <c r="A2958" t="s">
        <v>7311</v>
      </c>
      <c r="B2958" s="15" t="s">
        <v>423</v>
      </c>
      <c r="C2958" s="15" t="s">
        <v>8</v>
      </c>
      <c r="D2958" s="15" t="str">
        <f t="shared" si="46"/>
        <v>53005</v>
      </c>
      <c r="E2958" t="s">
        <v>754</v>
      </c>
    </row>
    <row r="2959" spans="1:5" x14ac:dyDescent="0.15">
      <c r="A2959" t="s">
        <v>7311</v>
      </c>
      <c r="B2959" s="15" t="s">
        <v>423</v>
      </c>
      <c r="C2959" s="15" t="s">
        <v>9</v>
      </c>
      <c r="D2959" s="15" t="str">
        <f t="shared" si="46"/>
        <v>53007</v>
      </c>
      <c r="E2959" t="s">
        <v>7321</v>
      </c>
    </row>
    <row r="2960" spans="1:5" x14ac:dyDescent="0.15">
      <c r="A2960" t="s">
        <v>7311</v>
      </c>
      <c r="B2960" s="15" t="s">
        <v>423</v>
      </c>
      <c r="C2960" s="15" t="s">
        <v>10</v>
      </c>
      <c r="D2960" s="15" t="str">
        <f t="shared" si="46"/>
        <v>53009</v>
      </c>
      <c r="E2960" t="s">
        <v>7325</v>
      </c>
    </row>
    <row r="2961" spans="1:5" x14ac:dyDescent="0.15">
      <c r="A2961" t="s">
        <v>7311</v>
      </c>
      <c r="B2961" s="15" t="s">
        <v>423</v>
      </c>
      <c r="C2961" s="15" t="s">
        <v>11</v>
      </c>
      <c r="D2961" s="15" t="str">
        <f t="shared" si="46"/>
        <v>53011</v>
      </c>
      <c r="E2961" t="s">
        <v>771</v>
      </c>
    </row>
    <row r="2962" spans="1:5" x14ac:dyDescent="0.15">
      <c r="A2962" t="s">
        <v>7311</v>
      </c>
      <c r="B2962" s="15" t="s">
        <v>423</v>
      </c>
      <c r="C2962" s="15" t="s">
        <v>12</v>
      </c>
      <c r="D2962" s="15" t="str">
        <f t="shared" si="46"/>
        <v>53013</v>
      </c>
      <c r="E2962" t="s">
        <v>783</v>
      </c>
    </row>
    <row r="2963" spans="1:5" x14ac:dyDescent="0.15">
      <c r="A2963" t="s">
        <v>7311</v>
      </c>
      <c r="B2963" s="15" t="s">
        <v>423</v>
      </c>
      <c r="C2963" s="15" t="s">
        <v>13</v>
      </c>
      <c r="D2963" s="15" t="str">
        <f t="shared" si="46"/>
        <v>53015</v>
      </c>
      <c r="E2963" t="s">
        <v>7333</v>
      </c>
    </row>
    <row r="2964" spans="1:5" x14ac:dyDescent="0.15">
      <c r="A2964" t="s">
        <v>7311</v>
      </c>
      <c r="B2964" s="15" t="s">
        <v>423</v>
      </c>
      <c r="C2964" s="15" t="s">
        <v>14</v>
      </c>
      <c r="D2964" s="15" t="str">
        <f t="shared" si="46"/>
        <v>53017</v>
      </c>
      <c r="E2964" t="s">
        <v>1182</v>
      </c>
    </row>
    <row r="2965" spans="1:5" x14ac:dyDescent="0.15">
      <c r="A2965" t="s">
        <v>7311</v>
      </c>
      <c r="B2965" s="15" t="s">
        <v>423</v>
      </c>
      <c r="C2965" s="15" t="s">
        <v>15</v>
      </c>
      <c r="D2965" s="15" t="str">
        <f t="shared" si="46"/>
        <v>53019</v>
      </c>
      <c r="E2965" t="s">
        <v>7338</v>
      </c>
    </row>
    <row r="2966" spans="1:5" x14ac:dyDescent="0.15">
      <c r="A2966" t="s">
        <v>7311</v>
      </c>
      <c r="B2966" s="15" t="s">
        <v>423</v>
      </c>
      <c r="C2966" s="15" t="s">
        <v>16</v>
      </c>
      <c r="D2966" s="15" t="str">
        <f t="shared" si="46"/>
        <v>53021</v>
      </c>
      <c r="E2966" t="s">
        <v>586</v>
      </c>
    </row>
    <row r="2967" spans="1:5" x14ac:dyDescent="0.15">
      <c r="A2967" t="s">
        <v>7311</v>
      </c>
      <c r="B2967" s="15" t="s">
        <v>423</v>
      </c>
      <c r="C2967" s="15" t="s">
        <v>17</v>
      </c>
      <c r="D2967" s="15" t="str">
        <f t="shared" si="46"/>
        <v>53023</v>
      </c>
      <c r="E2967" t="s">
        <v>1201</v>
      </c>
    </row>
    <row r="2968" spans="1:5" x14ac:dyDescent="0.15">
      <c r="A2968" t="s">
        <v>7311</v>
      </c>
      <c r="B2968" s="15" t="s">
        <v>423</v>
      </c>
      <c r="C2968" s="15" t="s">
        <v>18</v>
      </c>
      <c r="D2968" s="15" t="str">
        <f t="shared" si="46"/>
        <v>53025</v>
      </c>
      <c r="E2968" t="s">
        <v>825</v>
      </c>
    </row>
    <row r="2969" spans="1:5" x14ac:dyDescent="0.15">
      <c r="A2969" t="s">
        <v>7311</v>
      </c>
      <c r="B2969" s="15" t="s">
        <v>423</v>
      </c>
      <c r="C2969" s="15" t="s">
        <v>19</v>
      </c>
      <c r="D2969" s="15" t="str">
        <f t="shared" si="46"/>
        <v>53027</v>
      </c>
      <c r="E2969" t="s">
        <v>7345</v>
      </c>
    </row>
    <row r="2970" spans="1:5" x14ac:dyDescent="0.15">
      <c r="A2970" t="s">
        <v>7311</v>
      </c>
      <c r="B2970" s="15" t="s">
        <v>423</v>
      </c>
      <c r="C2970" s="15" t="s">
        <v>20</v>
      </c>
      <c r="D2970" s="15" t="str">
        <f t="shared" si="46"/>
        <v>53029</v>
      </c>
      <c r="E2970" t="s">
        <v>7349</v>
      </c>
    </row>
    <row r="2971" spans="1:5" x14ac:dyDescent="0.15">
      <c r="A2971" t="s">
        <v>7311</v>
      </c>
      <c r="B2971" s="15" t="s">
        <v>423</v>
      </c>
      <c r="C2971" s="15" t="s">
        <v>21</v>
      </c>
      <c r="D2971" s="15" t="str">
        <f t="shared" si="46"/>
        <v>53031</v>
      </c>
      <c r="E2971" t="s">
        <v>608</v>
      </c>
    </row>
    <row r="2972" spans="1:5" x14ac:dyDescent="0.15">
      <c r="A2972" t="s">
        <v>7311</v>
      </c>
      <c r="B2972" s="15" t="s">
        <v>423</v>
      </c>
      <c r="C2972" s="15" t="s">
        <v>22</v>
      </c>
      <c r="D2972" s="15" t="str">
        <f t="shared" si="46"/>
        <v>53033</v>
      </c>
      <c r="E2972" t="s">
        <v>6727</v>
      </c>
    </row>
    <row r="2973" spans="1:5" x14ac:dyDescent="0.15">
      <c r="A2973" t="s">
        <v>7311</v>
      </c>
      <c r="B2973" s="15" t="s">
        <v>423</v>
      </c>
      <c r="C2973" s="15" t="s">
        <v>23</v>
      </c>
      <c r="D2973" s="15" t="str">
        <f t="shared" si="46"/>
        <v>53035</v>
      </c>
      <c r="E2973" t="s">
        <v>7361</v>
      </c>
    </row>
    <row r="2974" spans="1:5" x14ac:dyDescent="0.15">
      <c r="A2974" t="s">
        <v>7311</v>
      </c>
      <c r="B2974" s="15" t="s">
        <v>423</v>
      </c>
      <c r="C2974" s="15" t="s">
        <v>24</v>
      </c>
      <c r="D2974" s="15" t="str">
        <f t="shared" si="46"/>
        <v>53037</v>
      </c>
      <c r="E2974" t="s">
        <v>7365</v>
      </c>
    </row>
    <row r="2975" spans="1:5" x14ac:dyDescent="0.15">
      <c r="A2975" t="s">
        <v>7311</v>
      </c>
      <c r="B2975" s="15" t="s">
        <v>423</v>
      </c>
      <c r="C2975" s="15" t="s">
        <v>25</v>
      </c>
      <c r="D2975" s="15" t="str">
        <f t="shared" si="46"/>
        <v>53039</v>
      </c>
      <c r="E2975" t="s">
        <v>7369</v>
      </c>
    </row>
    <row r="2976" spans="1:5" x14ac:dyDescent="0.15">
      <c r="A2976" t="s">
        <v>7311</v>
      </c>
      <c r="B2976" s="15" t="s">
        <v>423</v>
      </c>
      <c r="C2976" s="15" t="s">
        <v>26</v>
      </c>
      <c r="D2976" s="15" t="str">
        <f t="shared" si="46"/>
        <v>53041</v>
      </c>
      <c r="E2976" t="s">
        <v>2006</v>
      </c>
    </row>
    <row r="2977" spans="1:5" x14ac:dyDescent="0.15">
      <c r="A2977" t="s">
        <v>7311</v>
      </c>
      <c r="B2977" s="15" t="s">
        <v>423</v>
      </c>
      <c r="C2977" s="15" t="s">
        <v>27</v>
      </c>
      <c r="D2977" s="15" t="str">
        <f t="shared" si="46"/>
        <v>53043</v>
      </c>
      <c r="E2977" t="s">
        <v>854</v>
      </c>
    </row>
    <row r="2978" spans="1:5" x14ac:dyDescent="0.15">
      <c r="A2978" t="s">
        <v>7311</v>
      </c>
      <c r="B2978" s="15" t="s">
        <v>423</v>
      </c>
      <c r="C2978" s="15" t="s">
        <v>28</v>
      </c>
      <c r="D2978" s="15" t="str">
        <f t="shared" si="46"/>
        <v>53045</v>
      </c>
      <c r="E2978" t="s">
        <v>2205</v>
      </c>
    </row>
    <row r="2979" spans="1:5" x14ac:dyDescent="0.15">
      <c r="A2979" t="s">
        <v>7311</v>
      </c>
      <c r="B2979" s="15" t="s">
        <v>423</v>
      </c>
      <c r="C2979" s="15" t="s">
        <v>29</v>
      </c>
      <c r="D2979" s="15" t="str">
        <f t="shared" si="46"/>
        <v>53047</v>
      </c>
      <c r="E2979" t="s">
        <v>7378</v>
      </c>
    </row>
    <row r="2980" spans="1:5" x14ac:dyDescent="0.15">
      <c r="A2980" t="s">
        <v>7311</v>
      </c>
      <c r="B2980" s="15" t="s">
        <v>423</v>
      </c>
      <c r="C2980" s="15" t="s">
        <v>30</v>
      </c>
      <c r="D2980" s="15" t="str">
        <f t="shared" si="46"/>
        <v>53049</v>
      </c>
      <c r="E2980" t="s">
        <v>7380</v>
      </c>
    </row>
    <row r="2981" spans="1:5" x14ac:dyDescent="0.15">
      <c r="A2981" t="s">
        <v>7311</v>
      </c>
      <c r="B2981" s="15" t="s">
        <v>423</v>
      </c>
      <c r="C2981" s="15" t="s">
        <v>31</v>
      </c>
      <c r="D2981" s="15" t="str">
        <f t="shared" si="46"/>
        <v>53051</v>
      </c>
      <c r="E2981" t="s">
        <v>7382</v>
      </c>
    </row>
    <row r="2982" spans="1:5" x14ac:dyDescent="0.15">
      <c r="A2982" t="s">
        <v>7311</v>
      </c>
      <c r="B2982" s="15" t="s">
        <v>423</v>
      </c>
      <c r="C2982" s="15" t="s">
        <v>32</v>
      </c>
      <c r="D2982" s="15" t="str">
        <f t="shared" si="46"/>
        <v>53053</v>
      </c>
      <c r="E2982" t="s">
        <v>1805</v>
      </c>
    </row>
    <row r="2983" spans="1:5" x14ac:dyDescent="0.15">
      <c r="A2983" t="s">
        <v>7311</v>
      </c>
      <c r="B2983" s="15" t="s">
        <v>423</v>
      </c>
      <c r="C2983" s="15" t="s">
        <v>33</v>
      </c>
      <c r="D2983" s="15" t="str">
        <f t="shared" si="46"/>
        <v>53055</v>
      </c>
      <c r="E2983" t="s">
        <v>1282</v>
      </c>
    </row>
    <row r="2984" spans="1:5" x14ac:dyDescent="0.15">
      <c r="A2984" t="s">
        <v>7311</v>
      </c>
      <c r="B2984" s="15" t="s">
        <v>423</v>
      </c>
      <c r="C2984" s="15" t="s">
        <v>34</v>
      </c>
      <c r="D2984" s="15" t="str">
        <f t="shared" si="46"/>
        <v>53057</v>
      </c>
      <c r="E2984" t="s">
        <v>7390</v>
      </c>
    </row>
    <row r="2985" spans="1:5" x14ac:dyDescent="0.15">
      <c r="A2985" t="s">
        <v>7311</v>
      </c>
      <c r="B2985" s="15" t="s">
        <v>423</v>
      </c>
      <c r="C2985" s="15" t="s">
        <v>35</v>
      </c>
      <c r="D2985" s="15" t="str">
        <f t="shared" si="46"/>
        <v>53059</v>
      </c>
      <c r="E2985" t="s">
        <v>7394</v>
      </c>
    </row>
    <row r="2986" spans="1:5" x14ac:dyDescent="0.15">
      <c r="A2986" t="s">
        <v>7311</v>
      </c>
      <c r="B2986" s="15" t="s">
        <v>423</v>
      </c>
      <c r="C2986" s="15" t="s">
        <v>36</v>
      </c>
      <c r="D2986" s="15" t="str">
        <f t="shared" si="46"/>
        <v>53061</v>
      </c>
      <c r="E2986" t="s">
        <v>7396</v>
      </c>
    </row>
    <row r="2987" spans="1:5" x14ac:dyDescent="0.15">
      <c r="A2987" t="s">
        <v>7311</v>
      </c>
      <c r="B2987" s="15" t="s">
        <v>423</v>
      </c>
      <c r="C2987" s="15" t="s">
        <v>37</v>
      </c>
      <c r="D2987" s="15" t="str">
        <f t="shared" si="46"/>
        <v>53063</v>
      </c>
      <c r="E2987" t="s">
        <v>7398</v>
      </c>
    </row>
    <row r="2988" spans="1:5" x14ac:dyDescent="0.15">
      <c r="A2988" t="s">
        <v>7311</v>
      </c>
      <c r="B2988" s="15" t="s">
        <v>423</v>
      </c>
      <c r="C2988" s="15" t="s">
        <v>38</v>
      </c>
      <c r="D2988" s="15" t="str">
        <f t="shared" si="46"/>
        <v>53065</v>
      </c>
      <c r="E2988" t="s">
        <v>2915</v>
      </c>
    </row>
    <row r="2989" spans="1:5" x14ac:dyDescent="0.15">
      <c r="A2989" t="s">
        <v>7311</v>
      </c>
      <c r="B2989" s="15" t="s">
        <v>423</v>
      </c>
      <c r="C2989" s="15" t="s">
        <v>39</v>
      </c>
      <c r="D2989" s="15" t="str">
        <f t="shared" si="46"/>
        <v>53067</v>
      </c>
      <c r="E2989" t="s">
        <v>4537</v>
      </c>
    </row>
    <row r="2990" spans="1:5" x14ac:dyDescent="0.15">
      <c r="A2990" t="s">
        <v>7311</v>
      </c>
      <c r="B2990" s="15" t="s">
        <v>423</v>
      </c>
      <c r="C2990" s="15" t="s">
        <v>40</v>
      </c>
      <c r="D2990" s="15" t="str">
        <f t="shared" si="46"/>
        <v>53069</v>
      </c>
      <c r="E2990" t="s">
        <v>7404</v>
      </c>
    </row>
    <row r="2991" spans="1:5" x14ac:dyDescent="0.15">
      <c r="A2991" t="s">
        <v>7311</v>
      </c>
      <c r="B2991" s="15" t="s">
        <v>423</v>
      </c>
      <c r="C2991" s="15" t="s">
        <v>41</v>
      </c>
      <c r="D2991" s="15" t="str">
        <f t="shared" si="46"/>
        <v>53071</v>
      </c>
      <c r="E2991" t="s">
        <v>7406</v>
      </c>
    </row>
    <row r="2992" spans="1:5" x14ac:dyDescent="0.15">
      <c r="A2992" t="s">
        <v>7311</v>
      </c>
      <c r="B2992" s="15" t="s">
        <v>423</v>
      </c>
      <c r="C2992" s="15" t="s">
        <v>42</v>
      </c>
      <c r="D2992" s="15" t="str">
        <f t="shared" si="46"/>
        <v>53073</v>
      </c>
      <c r="E2992" t="s">
        <v>7408</v>
      </c>
    </row>
    <row r="2993" spans="1:5" x14ac:dyDescent="0.15">
      <c r="A2993" t="s">
        <v>7311</v>
      </c>
      <c r="B2993" s="15" t="s">
        <v>423</v>
      </c>
      <c r="C2993" s="15" t="s">
        <v>43</v>
      </c>
      <c r="D2993" s="15" t="str">
        <f t="shared" si="46"/>
        <v>53075</v>
      </c>
      <c r="E2993" t="s">
        <v>7412</v>
      </c>
    </row>
    <row r="2994" spans="1:5" x14ac:dyDescent="0.15">
      <c r="A2994" t="s">
        <v>7311</v>
      </c>
      <c r="B2994" s="15" t="s">
        <v>423</v>
      </c>
      <c r="C2994" s="15" t="s">
        <v>44</v>
      </c>
      <c r="D2994" s="15" t="str">
        <f t="shared" si="46"/>
        <v>53077</v>
      </c>
      <c r="E2994" t="s">
        <v>7416</v>
      </c>
    </row>
    <row r="2995" spans="1:5" x14ac:dyDescent="0.15">
      <c r="A2995" t="s">
        <v>7420</v>
      </c>
      <c r="B2995" s="15" t="s">
        <v>425</v>
      </c>
      <c r="C2995" s="15" t="s">
        <v>6</v>
      </c>
      <c r="D2995" s="15" t="str">
        <f t="shared" si="46"/>
        <v>54001</v>
      </c>
      <c r="E2995" t="s">
        <v>494</v>
      </c>
    </row>
    <row r="2996" spans="1:5" x14ac:dyDescent="0.15">
      <c r="A2996" t="s">
        <v>7420</v>
      </c>
      <c r="B2996" s="15" t="s">
        <v>425</v>
      </c>
      <c r="C2996" s="15" t="s">
        <v>7</v>
      </c>
      <c r="D2996" s="15" t="str">
        <f t="shared" si="46"/>
        <v>54003</v>
      </c>
      <c r="E2996" t="s">
        <v>6008</v>
      </c>
    </row>
    <row r="2997" spans="1:5" x14ac:dyDescent="0.15">
      <c r="A2997" t="s">
        <v>7420</v>
      </c>
      <c r="B2997" s="15" t="s">
        <v>425</v>
      </c>
      <c r="C2997" s="15" t="s">
        <v>8</v>
      </c>
      <c r="D2997" s="15" t="str">
        <f t="shared" si="46"/>
        <v>54005</v>
      </c>
      <c r="E2997" t="s">
        <v>758</v>
      </c>
    </row>
    <row r="2998" spans="1:5" x14ac:dyDescent="0.15">
      <c r="A2998" t="s">
        <v>7420</v>
      </c>
      <c r="B2998" s="15" t="s">
        <v>425</v>
      </c>
      <c r="C2998" s="15" t="s">
        <v>9</v>
      </c>
      <c r="D2998" s="15" t="str">
        <f t="shared" si="46"/>
        <v>54007</v>
      </c>
      <c r="E2998" t="s">
        <v>7426</v>
      </c>
    </row>
    <row r="2999" spans="1:5" x14ac:dyDescent="0.15">
      <c r="A2999" t="s">
        <v>7420</v>
      </c>
      <c r="B2999" s="15" t="s">
        <v>425</v>
      </c>
      <c r="C2999" s="15" t="s">
        <v>10</v>
      </c>
      <c r="D2999" s="15" t="str">
        <f t="shared" si="46"/>
        <v>54009</v>
      </c>
      <c r="E2999" t="s">
        <v>7428</v>
      </c>
    </row>
    <row r="3000" spans="1:5" x14ac:dyDescent="0.15">
      <c r="A3000" t="s">
        <v>7420</v>
      </c>
      <c r="B3000" s="15" t="s">
        <v>425</v>
      </c>
      <c r="C3000" s="15" t="s">
        <v>11</v>
      </c>
      <c r="D3000" s="15" t="str">
        <f t="shared" si="46"/>
        <v>54011</v>
      </c>
      <c r="E3000" t="s">
        <v>7430</v>
      </c>
    </row>
    <row r="3001" spans="1:5" x14ac:dyDescent="0.15">
      <c r="A3001" t="s">
        <v>7420</v>
      </c>
      <c r="B3001" s="15" t="s">
        <v>425</v>
      </c>
      <c r="C3001" s="15" t="s">
        <v>12</v>
      </c>
      <c r="D3001" s="15" t="str">
        <f t="shared" si="46"/>
        <v>54013</v>
      </c>
      <c r="E3001" t="s">
        <v>513</v>
      </c>
    </row>
    <row r="3002" spans="1:5" x14ac:dyDescent="0.15">
      <c r="A3002" t="s">
        <v>7420</v>
      </c>
      <c r="B3002" s="15" t="s">
        <v>425</v>
      </c>
      <c r="C3002" s="15" t="s">
        <v>13</v>
      </c>
      <c r="D3002" s="15" t="str">
        <f t="shared" si="46"/>
        <v>54015</v>
      </c>
      <c r="E3002" t="s">
        <v>531</v>
      </c>
    </row>
    <row r="3003" spans="1:5" x14ac:dyDescent="0.15">
      <c r="A3003" t="s">
        <v>7420</v>
      </c>
      <c r="B3003" s="15" t="s">
        <v>425</v>
      </c>
      <c r="C3003" s="15" t="s">
        <v>14</v>
      </c>
      <c r="D3003" s="15" t="str">
        <f t="shared" si="46"/>
        <v>54017</v>
      </c>
      <c r="E3003" t="s">
        <v>7434</v>
      </c>
    </row>
    <row r="3004" spans="1:5" x14ac:dyDescent="0.15">
      <c r="A3004" t="s">
        <v>7420</v>
      </c>
      <c r="B3004" s="15" t="s">
        <v>425</v>
      </c>
      <c r="C3004" s="15" t="s">
        <v>15</v>
      </c>
      <c r="D3004" s="15" t="str">
        <f t="shared" si="46"/>
        <v>54019</v>
      </c>
      <c r="E3004" t="s">
        <v>584</v>
      </c>
    </row>
    <row r="3005" spans="1:5" x14ac:dyDescent="0.15">
      <c r="A3005" t="s">
        <v>7420</v>
      </c>
      <c r="B3005" s="15" t="s">
        <v>425</v>
      </c>
      <c r="C3005" s="15" t="s">
        <v>16</v>
      </c>
      <c r="D3005" s="15" t="str">
        <f t="shared" si="46"/>
        <v>54021</v>
      </c>
      <c r="E3005" t="s">
        <v>1703</v>
      </c>
    </row>
    <row r="3006" spans="1:5" x14ac:dyDescent="0.15">
      <c r="A3006" t="s">
        <v>7420</v>
      </c>
      <c r="B3006" s="15" t="s">
        <v>425</v>
      </c>
      <c r="C3006" s="15" t="s">
        <v>17</v>
      </c>
      <c r="D3006" s="15" t="str">
        <f t="shared" si="46"/>
        <v>54023</v>
      </c>
      <c r="E3006" t="s">
        <v>825</v>
      </c>
    </row>
    <row r="3007" spans="1:5" x14ac:dyDescent="0.15">
      <c r="A3007" t="s">
        <v>7420</v>
      </c>
      <c r="B3007" s="15" t="s">
        <v>425</v>
      </c>
      <c r="C3007" s="15" t="s">
        <v>18</v>
      </c>
      <c r="D3007" s="15" t="str">
        <f t="shared" si="46"/>
        <v>54025</v>
      </c>
      <c r="E3007" t="s">
        <v>7443</v>
      </c>
    </row>
    <row r="3008" spans="1:5" x14ac:dyDescent="0.15">
      <c r="A3008" t="s">
        <v>7420</v>
      </c>
      <c r="B3008" s="15" t="s">
        <v>425</v>
      </c>
      <c r="C3008" s="15" t="s">
        <v>19</v>
      </c>
      <c r="D3008" s="15" t="str">
        <f t="shared" si="46"/>
        <v>54027</v>
      </c>
      <c r="E3008" t="s">
        <v>3462</v>
      </c>
    </row>
    <row r="3009" spans="1:5" x14ac:dyDescent="0.15">
      <c r="A3009" t="s">
        <v>7420</v>
      </c>
      <c r="B3009" s="15" t="s">
        <v>425</v>
      </c>
      <c r="C3009" s="15" t="s">
        <v>20</v>
      </c>
      <c r="D3009" s="15" t="str">
        <f t="shared" si="46"/>
        <v>54029</v>
      </c>
      <c r="E3009" t="s">
        <v>1726</v>
      </c>
    </row>
    <row r="3010" spans="1:5" x14ac:dyDescent="0.15">
      <c r="A3010" t="s">
        <v>7420</v>
      </c>
      <c r="B3010" s="15" t="s">
        <v>425</v>
      </c>
      <c r="C3010" s="15" t="s">
        <v>21</v>
      </c>
      <c r="D3010" s="15" t="str">
        <f t="shared" si="46"/>
        <v>54031</v>
      </c>
      <c r="E3010" t="s">
        <v>7447</v>
      </c>
    </row>
    <row r="3011" spans="1:5" x14ac:dyDescent="0.15">
      <c r="A3011" t="s">
        <v>7420</v>
      </c>
      <c r="B3011" s="15" t="s">
        <v>425</v>
      </c>
      <c r="C3011" s="15" t="s">
        <v>22</v>
      </c>
      <c r="D3011" s="15" t="str">
        <f t="shared" ref="D3011:D3074" si="47">B3011&amp;C3011</f>
        <v>54033</v>
      </c>
      <c r="E3011" t="s">
        <v>2373</v>
      </c>
    </row>
    <row r="3012" spans="1:5" x14ac:dyDescent="0.15">
      <c r="A3012" t="s">
        <v>7420</v>
      </c>
      <c r="B3012" s="15" t="s">
        <v>425</v>
      </c>
      <c r="C3012" s="15" t="s">
        <v>23</v>
      </c>
      <c r="D3012" s="15" t="str">
        <f t="shared" si="47"/>
        <v>54035</v>
      </c>
      <c r="E3012" t="s">
        <v>602</v>
      </c>
    </row>
    <row r="3013" spans="1:5" x14ac:dyDescent="0.15">
      <c r="A3013" t="s">
        <v>7420</v>
      </c>
      <c r="B3013" s="15" t="s">
        <v>425</v>
      </c>
      <c r="C3013" s="15" t="s">
        <v>24</v>
      </c>
      <c r="D3013" s="15" t="str">
        <f t="shared" si="47"/>
        <v>54037</v>
      </c>
      <c r="E3013" t="s">
        <v>608</v>
      </c>
    </row>
    <row r="3014" spans="1:5" x14ac:dyDescent="0.15">
      <c r="A3014" t="s">
        <v>7420</v>
      </c>
      <c r="B3014" s="15" t="s">
        <v>425</v>
      </c>
      <c r="C3014" s="15" t="s">
        <v>25</v>
      </c>
      <c r="D3014" s="15" t="str">
        <f t="shared" si="47"/>
        <v>54039</v>
      </c>
      <c r="E3014" t="s">
        <v>7452</v>
      </c>
    </row>
    <row r="3015" spans="1:5" x14ac:dyDescent="0.15">
      <c r="A3015" t="s">
        <v>7420</v>
      </c>
      <c r="B3015" s="15" t="s">
        <v>425</v>
      </c>
      <c r="C3015" s="15" t="s">
        <v>26</v>
      </c>
      <c r="D3015" s="15" t="str">
        <f t="shared" si="47"/>
        <v>54041</v>
      </c>
      <c r="E3015" t="s">
        <v>2006</v>
      </c>
    </row>
    <row r="3016" spans="1:5" x14ac:dyDescent="0.15">
      <c r="A3016" t="s">
        <v>7420</v>
      </c>
      <c r="B3016" s="15" t="s">
        <v>425</v>
      </c>
      <c r="C3016" s="15" t="s">
        <v>27</v>
      </c>
      <c r="D3016" s="15" t="str">
        <f t="shared" si="47"/>
        <v>54043</v>
      </c>
      <c r="E3016" t="s">
        <v>854</v>
      </c>
    </row>
    <row r="3017" spans="1:5" x14ac:dyDescent="0.15">
      <c r="A3017" t="s">
        <v>7420</v>
      </c>
      <c r="B3017" s="15" t="s">
        <v>425</v>
      </c>
      <c r="C3017" s="15" t="s">
        <v>28</v>
      </c>
      <c r="D3017" s="15" t="str">
        <f t="shared" si="47"/>
        <v>54045</v>
      </c>
      <c r="E3017" t="s">
        <v>860</v>
      </c>
    </row>
    <row r="3018" spans="1:5" x14ac:dyDescent="0.15">
      <c r="A3018" t="s">
        <v>7420</v>
      </c>
      <c r="B3018" s="15" t="s">
        <v>425</v>
      </c>
      <c r="C3018" s="15" t="s">
        <v>29</v>
      </c>
      <c r="D3018" s="15" t="str">
        <f t="shared" si="47"/>
        <v>54047</v>
      </c>
      <c r="E3018" t="s">
        <v>5099</v>
      </c>
    </row>
    <row r="3019" spans="1:5" x14ac:dyDescent="0.15">
      <c r="A3019" t="s">
        <v>7420</v>
      </c>
      <c r="B3019" s="15" t="s">
        <v>425</v>
      </c>
      <c r="C3019" s="15" t="s">
        <v>30</v>
      </c>
      <c r="D3019" s="15" t="str">
        <f t="shared" si="47"/>
        <v>54049</v>
      </c>
      <c r="E3019" t="s">
        <v>634</v>
      </c>
    </row>
    <row r="3020" spans="1:5" x14ac:dyDescent="0.15">
      <c r="A3020" t="s">
        <v>7420</v>
      </c>
      <c r="B3020" s="15" t="s">
        <v>425</v>
      </c>
      <c r="C3020" s="15" t="s">
        <v>31</v>
      </c>
      <c r="D3020" s="15" t="str">
        <f t="shared" si="47"/>
        <v>54051</v>
      </c>
      <c r="E3020" t="s">
        <v>636</v>
      </c>
    </row>
    <row r="3021" spans="1:5" x14ac:dyDescent="0.15">
      <c r="A3021" t="s">
        <v>7420</v>
      </c>
      <c r="B3021" s="15" t="s">
        <v>425</v>
      </c>
      <c r="C3021" s="15" t="s">
        <v>32</v>
      </c>
      <c r="D3021" s="15" t="str">
        <f t="shared" si="47"/>
        <v>54053</v>
      </c>
      <c r="E3021" t="s">
        <v>2205</v>
      </c>
    </row>
    <row r="3022" spans="1:5" x14ac:dyDescent="0.15">
      <c r="A3022" t="s">
        <v>7420</v>
      </c>
      <c r="B3022" s="15" t="s">
        <v>425</v>
      </c>
      <c r="C3022" s="15" t="s">
        <v>33</v>
      </c>
      <c r="D3022" s="15" t="str">
        <f t="shared" si="47"/>
        <v>54055</v>
      </c>
      <c r="E3022" t="s">
        <v>2217</v>
      </c>
    </row>
    <row r="3023" spans="1:5" x14ac:dyDescent="0.15">
      <c r="A3023" t="s">
        <v>7420</v>
      </c>
      <c r="B3023" s="15" t="s">
        <v>425</v>
      </c>
      <c r="C3023" s="15" t="s">
        <v>34</v>
      </c>
      <c r="D3023" s="15" t="str">
        <f t="shared" si="47"/>
        <v>54057</v>
      </c>
      <c r="E3023" t="s">
        <v>1240</v>
      </c>
    </row>
    <row r="3024" spans="1:5" x14ac:dyDescent="0.15">
      <c r="A3024" t="s">
        <v>7420</v>
      </c>
      <c r="B3024" s="15" t="s">
        <v>425</v>
      </c>
      <c r="C3024" s="15" t="s">
        <v>35</v>
      </c>
      <c r="D3024" s="15" t="str">
        <f t="shared" si="47"/>
        <v>54059</v>
      </c>
      <c r="E3024" t="s">
        <v>7469</v>
      </c>
    </row>
    <row r="3025" spans="1:5" x14ac:dyDescent="0.15">
      <c r="A3025" t="s">
        <v>7420</v>
      </c>
      <c r="B3025" s="15" t="s">
        <v>425</v>
      </c>
      <c r="C3025" s="15" t="s">
        <v>36</v>
      </c>
      <c r="D3025" s="15" t="str">
        <f t="shared" si="47"/>
        <v>54061</v>
      </c>
      <c r="E3025" t="s">
        <v>7471</v>
      </c>
    </row>
    <row r="3026" spans="1:5" x14ac:dyDescent="0.15">
      <c r="A3026" t="s">
        <v>7420</v>
      </c>
      <c r="B3026" s="15" t="s">
        <v>425</v>
      </c>
      <c r="C3026" s="15" t="s">
        <v>37</v>
      </c>
      <c r="D3026" s="15" t="str">
        <f t="shared" si="47"/>
        <v>54063</v>
      </c>
      <c r="E3026" t="s">
        <v>644</v>
      </c>
    </row>
    <row r="3027" spans="1:5" x14ac:dyDescent="0.15">
      <c r="A3027" t="s">
        <v>7420</v>
      </c>
      <c r="B3027" s="15" t="s">
        <v>425</v>
      </c>
      <c r="C3027" s="15" t="s">
        <v>38</v>
      </c>
      <c r="D3027" s="15" t="str">
        <f t="shared" si="47"/>
        <v>54065</v>
      </c>
      <c r="E3027" t="s">
        <v>648</v>
      </c>
    </row>
    <row r="3028" spans="1:5" x14ac:dyDescent="0.15">
      <c r="A3028" t="s">
        <v>7420</v>
      </c>
      <c r="B3028" s="15" t="s">
        <v>425</v>
      </c>
      <c r="C3028" s="15" t="s">
        <v>39</v>
      </c>
      <c r="D3028" s="15" t="str">
        <f t="shared" si="47"/>
        <v>54067</v>
      </c>
      <c r="E3028" t="s">
        <v>3114</v>
      </c>
    </row>
    <row r="3029" spans="1:5" x14ac:dyDescent="0.15">
      <c r="A3029" t="s">
        <v>7420</v>
      </c>
      <c r="B3029" s="15" t="s">
        <v>425</v>
      </c>
      <c r="C3029" s="15" t="s">
        <v>40</v>
      </c>
      <c r="D3029" s="15" t="str">
        <f t="shared" si="47"/>
        <v>54069</v>
      </c>
      <c r="E3029" t="s">
        <v>2446</v>
      </c>
    </row>
    <row r="3030" spans="1:5" x14ac:dyDescent="0.15">
      <c r="A3030" t="s">
        <v>7420</v>
      </c>
      <c r="B3030" s="15" t="s">
        <v>425</v>
      </c>
      <c r="C3030" s="15" t="s">
        <v>41</v>
      </c>
      <c r="D3030" s="15" t="str">
        <f t="shared" si="47"/>
        <v>54071</v>
      </c>
      <c r="E3030" t="s">
        <v>3122</v>
      </c>
    </row>
    <row r="3031" spans="1:5" x14ac:dyDescent="0.15">
      <c r="A3031" t="s">
        <v>7420</v>
      </c>
      <c r="B3031" s="15" t="s">
        <v>425</v>
      </c>
      <c r="C3031" s="15" t="s">
        <v>42</v>
      </c>
      <c r="D3031" s="15" t="str">
        <f t="shared" si="47"/>
        <v>54073</v>
      </c>
      <c r="E3031" t="s">
        <v>7480</v>
      </c>
    </row>
    <row r="3032" spans="1:5" x14ac:dyDescent="0.15">
      <c r="A3032" t="s">
        <v>7420</v>
      </c>
      <c r="B3032" s="15" t="s">
        <v>425</v>
      </c>
      <c r="C3032" s="15" t="s">
        <v>43</v>
      </c>
      <c r="D3032" s="15" t="str">
        <f t="shared" si="47"/>
        <v>54075</v>
      </c>
      <c r="E3032" t="s">
        <v>2672</v>
      </c>
    </row>
    <row r="3033" spans="1:5" x14ac:dyDescent="0.15">
      <c r="A3033" t="s">
        <v>7420</v>
      </c>
      <c r="B3033" s="15" t="s">
        <v>425</v>
      </c>
      <c r="C3033" s="15" t="s">
        <v>44</v>
      </c>
      <c r="D3033" s="15" t="str">
        <f t="shared" si="47"/>
        <v>54077</v>
      </c>
      <c r="E3033" t="s">
        <v>7483</v>
      </c>
    </row>
    <row r="3034" spans="1:5" x14ac:dyDescent="0.15">
      <c r="A3034" t="s">
        <v>7420</v>
      </c>
      <c r="B3034" s="15" t="s">
        <v>425</v>
      </c>
      <c r="C3034" s="15" t="s">
        <v>45</v>
      </c>
      <c r="D3034" s="15" t="str">
        <f t="shared" si="47"/>
        <v>54079</v>
      </c>
      <c r="E3034" t="s">
        <v>1525</v>
      </c>
    </row>
    <row r="3035" spans="1:5" x14ac:dyDescent="0.15">
      <c r="A3035" t="s">
        <v>7420</v>
      </c>
      <c r="B3035" s="15" t="s">
        <v>425</v>
      </c>
      <c r="C3035" s="15" t="s">
        <v>46</v>
      </c>
      <c r="D3035" s="15" t="str">
        <f t="shared" si="47"/>
        <v>54081</v>
      </c>
      <c r="E3035" t="s">
        <v>7486</v>
      </c>
    </row>
    <row r="3036" spans="1:5" x14ac:dyDescent="0.15">
      <c r="A3036" t="s">
        <v>7420</v>
      </c>
      <c r="B3036" s="15" t="s">
        <v>425</v>
      </c>
      <c r="C3036" s="15" t="s">
        <v>47</v>
      </c>
      <c r="D3036" s="15" t="str">
        <f t="shared" si="47"/>
        <v>54083</v>
      </c>
      <c r="E3036" t="s">
        <v>658</v>
      </c>
    </row>
    <row r="3037" spans="1:5" x14ac:dyDescent="0.15">
      <c r="A3037" t="s">
        <v>7420</v>
      </c>
      <c r="B3037" s="15" t="s">
        <v>425</v>
      </c>
      <c r="C3037" s="15" t="s">
        <v>48</v>
      </c>
      <c r="D3037" s="15" t="str">
        <f t="shared" si="47"/>
        <v>54085</v>
      </c>
      <c r="E3037" t="s">
        <v>7491</v>
      </c>
    </row>
    <row r="3038" spans="1:5" x14ac:dyDescent="0.15">
      <c r="A3038" t="s">
        <v>7420</v>
      </c>
      <c r="B3038" s="15" t="s">
        <v>425</v>
      </c>
      <c r="C3038" s="15" t="s">
        <v>49</v>
      </c>
      <c r="D3038" s="15" t="str">
        <f t="shared" si="47"/>
        <v>54087</v>
      </c>
      <c r="E3038" t="s">
        <v>6363</v>
      </c>
    </row>
    <row r="3039" spans="1:5" x14ac:dyDescent="0.15">
      <c r="A3039" t="s">
        <v>7420</v>
      </c>
      <c r="B3039" s="15" t="s">
        <v>425</v>
      </c>
      <c r="C3039" s="15" t="s">
        <v>50</v>
      </c>
      <c r="D3039" s="15" t="str">
        <f t="shared" si="47"/>
        <v>54089</v>
      </c>
      <c r="E3039" t="s">
        <v>7494</v>
      </c>
    </row>
    <row r="3040" spans="1:5" x14ac:dyDescent="0.15">
      <c r="A3040" t="s">
        <v>7420</v>
      </c>
      <c r="B3040" s="15" t="s">
        <v>425</v>
      </c>
      <c r="C3040" s="15" t="s">
        <v>51</v>
      </c>
      <c r="D3040" s="15" t="str">
        <f t="shared" si="47"/>
        <v>54091</v>
      </c>
      <c r="E3040" t="s">
        <v>1544</v>
      </c>
    </row>
    <row r="3041" spans="1:5" x14ac:dyDescent="0.15">
      <c r="A3041" t="s">
        <v>7420</v>
      </c>
      <c r="B3041" s="15" t="s">
        <v>425</v>
      </c>
      <c r="C3041" s="15" t="s">
        <v>52</v>
      </c>
      <c r="D3041" s="15" t="str">
        <f t="shared" si="47"/>
        <v>54093</v>
      </c>
      <c r="E3041" t="s">
        <v>7497</v>
      </c>
    </row>
    <row r="3042" spans="1:5" x14ac:dyDescent="0.15">
      <c r="A3042" t="s">
        <v>7420</v>
      </c>
      <c r="B3042" s="15" t="s">
        <v>425</v>
      </c>
      <c r="C3042" s="15" t="s">
        <v>53</v>
      </c>
      <c r="D3042" s="15" t="str">
        <f t="shared" si="47"/>
        <v>54095</v>
      </c>
      <c r="E3042" t="s">
        <v>6912</v>
      </c>
    </row>
    <row r="3043" spans="1:5" x14ac:dyDescent="0.15">
      <c r="A3043" t="s">
        <v>7420</v>
      </c>
      <c r="B3043" s="15" t="s">
        <v>425</v>
      </c>
      <c r="C3043" s="15" t="s">
        <v>54</v>
      </c>
      <c r="D3043" s="15" t="str">
        <f t="shared" si="47"/>
        <v>54097</v>
      </c>
      <c r="E3043" t="s">
        <v>6914</v>
      </c>
    </row>
    <row r="3044" spans="1:5" x14ac:dyDescent="0.15">
      <c r="A3044" t="s">
        <v>7420</v>
      </c>
      <c r="B3044" s="15" t="s">
        <v>425</v>
      </c>
      <c r="C3044" s="15" t="s">
        <v>55</v>
      </c>
      <c r="D3044" s="15" t="str">
        <f t="shared" si="47"/>
        <v>54099</v>
      </c>
      <c r="E3044" t="s">
        <v>1885</v>
      </c>
    </row>
    <row r="3045" spans="1:5" x14ac:dyDescent="0.15">
      <c r="A3045" t="s">
        <v>7420</v>
      </c>
      <c r="B3045" s="15" t="s">
        <v>425</v>
      </c>
      <c r="C3045" s="15" t="s">
        <v>56</v>
      </c>
      <c r="D3045" s="15" t="str">
        <f t="shared" si="47"/>
        <v>54101</v>
      </c>
      <c r="E3045" t="s">
        <v>1889</v>
      </c>
    </row>
    <row r="3046" spans="1:5" x14ac:dyDescent="0.15">
      <c r="A3046" t="s">
        <v>7420</v>
      </c>
      <c r="B3046" s="15" t="s">
        <v>425</v>
      </c>
      <c r="C3046" s="15" t="s">
        <v>57</v>
      </c>
      <c r="D3046" s="15" t="str">
        <f t="shared" si="47"/>
        <v>54103</v>
      </c>
      <c r="E3046" t="s">
        <v>7503</v>
      </c>
    </row>
    <row r="3047" spans="1:5" x14ac:dyDescent="0.15">
      <c r="A3047" t="s">
        <v>7420</v>
      </c>
      <c r="B3047" s="15" t="s">
        <v>425</v>
      </c>
      <c r="C3047" s="15" t="s">
        <v>58</v>
      </c>
      <c r="D3047" s="15" t="str">
        <f t="shared" si="47"/>
        <v>54105</v>
      </c>
      <c r="E3047" t="s">
        <v>7505</v>
      </c>
    </row>
    <row r="3048" spans="1:5" x14ac:dyDescent="0.15">
      <c r="A3048" t="s">
        <v>7420</v>
      </c>
      <c r="B3048" s="15" t="s">
        <v>425</v>
      </c>
      <c r="C3048" s="15" t="s">
        <v>59</v>
      </c>
      <c r="D3048" s="15" t="str">
        <f t="shared" si="47"/>
        <v>54107</v>
      </c>
      <c r="E3048" t="s">
        <v>5529</v>
      </c>
    </row>
    <row r="3049" spans="1:5" x14ac:dyDescent="0.15">
      <c r="A3049" t="s">
        <v>7420</v>
      </c>
      <c r="B3049" s="15" t="s">
        <v>425</v>
      </c>
      <c r="C3049" s="15" t="s">
        <v>60</v>
      </c>
      <c r="D3049" s="15" t="str">
        <f t="shared" si="47"/>
        <v>54109</v>
      </c>
      <c r="E3049" t="s">
        <v>4933</v>
      </c>
    </row>
    <row r="3050" spans="1:5" x14ac:dyDescent="0.15">
      <c r="A3050" t="s">
        <v>7511</v>
      </c>
      <c r="B3050" s="15" t="s">
        <v>427</v>
      </c>
      <c r="C3050" s="15" t="s">
        <v>6</v>
      </c>
      <c r="D3050" s="15" t="str">
        <f t="shared" si="47"/>
        <v>55001</v>
      </c>
      <c r="E3050" t="s">
        <v>1140</v>
      </c>
    </row>
    <row r="3051" spans="1:5" x14ac:dyDescent="0.15">
      <c r="A3051" t="s">
        <v>7511</v>
      </c>
      <c r="B3051" s="15" t="s">
        <v>427</v>
      </c>
      <c r="C3051" s="15" t="s">
        <v>7</v>
      </c>
      <c r="D3051" s="15" t="str">
        <f t="shared" si="47"/>
        <v>55003</v>
      </c>
      <c r="E3051" t="s">
        <v>5307</v>
      </c>
    </row>
    <row r="3052" spans="1:5" x14ac:dyDescent="0.15">
      <c r="A3052" t="s">
        <v>7511</v>
      </c>
      <c r="B3052" s="15" t="s">
        <v>427</v>
      </c>
      <c r="C3052" s="15" t="s">
        <v>8</v>
      </c>
      <c r="D3052" s="15" t="str">
        <f t="shared" si="47"/>
        <v>55005</v>
      </c>
      <c r="E3052" t="s">
        <v>7514</v>
      </c>
    </row>
    <row r="3053" spans="1:5" x14ac:dyDescent="0.15">
      <c r="A3053" t="s">
        <v>7511</v>
      </c>
      <c r="B3053" s="15" t="s">
        <v>427</v>
      </c>
      <c r="C3053" s="15" t="s">
        <v>9</v>
      </c>
      <c r="D3053" s="15" t="str">
        <f t="shared" si="47"/>
        <v>55007</v>
      </c>
      <c r="E3053" t="s">
        <v>7516</v>
      </c>
    </row>
    <row r="3054" spans="1:5" x14ac:dyDescent="0.15">
      <c r="A3054" t="s">
        <v>7511</v>
      </c>
      <c r="B3054" s="15" t="s">
        <v>427</v>
      </c>
      <c r="C3054" s="15" t="s">
        <v>10</v>
      </c>
      <c r="D3054" s="15" t="str">
        <f t="shared" si="47"/>
        <v>55009</v>
      </c>
      <c r="E3054" t="s">
        <v>2059</v>
      </c>
    </row>
    <row r="3055" spans="1:5" x14ac:dyDescent="0.15">
      <c r="A3055" t="s">
        <v>7511</v>
      </c>
      <c r="B3055" s="15" t="s">
        <v>427</v>
      </c>
      <c r="C3055" s="15" t="s">
        <v>11</v>
      </c>
      <c r="D3055" s="15" t="str">
        <f t="shared" si="47"/>
        <v>55011</v>
      </c>
      <c r="E3055" t="s">
        <v>4406</v>
      </c>
    </row>
    <row r="3056" spans="1:5" x14ac:dyDescent="0.15">
      <c r="A3056" t="s">
        <v>7511</v>
      </c>
      <c r="B3056" s="15" t="s">
        <v>427</v>
      </c>
      <c r="C3056" s="15" t="s">
        <v>12</v>
      </c>
      <c r="D3056" s="15" t="str">
        <f t="shared" si="47"/>
        <v>55013</v>
      </c>
      <c r="E3056" t="s">
        <v>7523</v>
      </c>
    </row>
    <row r="3057" spans="1:5" x14ac:dyDescent="0.15">
      <c r="A3057" t="s">
        <v>7511</v>
      </c>
      <c r="B3057" s="15" t="s">
        <v>427</v>
      </c>
      <c r="C3057" s="15" t="s">
        <v>13</v>
      </c>
      <c r="D3057" s="15" t="str">
        <f t="shared" si="47"/>
        <v>55015</v>
      </c>
      <c r="E3057" t="s">
        <v>7525</v>
      </c>
    </row>
    <row r="3058" spans="1:5" x14ac:dyDescent="0.15">
      <c r="A3058" t="s">
        <v>7511</v>
      </c>
      <c r="B3058" s="15" t="s">
        <v>427</v>
      </c>
      <c r="C3058" s="15" t="s">
        <v>14</v>
      </c>
      <c r="D3058" s="15" t="str">
        <f t="shared" si="47"/>
        <v>55017</v>
      </c>
      <c r="E3058" t="s">
        <v>3526</v>
      </c>
    </row>
    <row r="3059" spans="1:5" x14ac:dyDescent="0.15">
      <c r="A3059" t="s">
        <v>7511</v>
      </c>
      <c r="B3059" s="15" t="s">
        <v>427</v>
      </c>
      <c r="C3059" s="15" t="s">
        <v>15</v>
      </c>
      <c r="D3059" s="15" t="str">
        <f t="shared" si="47"/>
        <v>55019</v>
      </c>
      <c r="E3059" t="s">
        <v>771</v>
      </c>
    </row>
    <row r="3060" spans="1:5" x14ac:dyDescent="0.15">
      <c r="A3060" t="s">
        <v>7511</v>
      </c>
      <c r="B3060" s="15" t="s">
        <v>427</v>
      </c>
      <c r="C3060" s="15" t="s">
        <v>16</v>
      </c>
      <c r="D3060" s="15" t="str">
        <f t="shared" si="47"/>
        <v>55021</v>
      </c>
      <c r="E3060" t="s">
        <v>783</v>
      </c>
    </row>
    <row r="3061" spans="1:5" x14ac:dyDescent="0.15">
      <c r="A3061" t="s">
        <v>7511</v>
      </c>
      <c r="B3061" s="15" t="s">
        <v>427</v>
      </c>
      <c r="C3061" s="15" t="s">
        <v>17</v>
      </c>
      <c r="D3061" s="15" t="str">
        <f t="shared" si="47"/>
        <v>55023</v>
      </c>
      <c r="E3061" t="s">
        <v>795</v>
      </c>
    </row>
    <row r="3062" spans="1:5" x14ac:dyDescent="0.15">
      <c r="A3062" t="s">
        <v>7511</v>
      </c>
      <c r="B3062" s="15" t="s">
        <v>427</v>
      </c>
      <c r="C3062" s="15" t="s">
        <v>18</v>
      </c>
      <c r="D3062" s="15" t="str">
        <f t="shared" si="47"/>
        <v>55025</v>
      </c>
      <c r="E3062" t="s">
        <v>7541</v>
      </c>
    </row>
    <row r="3063" spans="1:5" x14ac:dyDescent="0.15">
      <c r="A3063" t="s">
        <v>7511</v>
      </c>
      <c r="B3063" s="15" t="s">
        <v>427</v>
      </c>
      <c r="C3063" s="15" t="s">
        <v>19</v>
      </c>
      <c r="D3063" s="15" t="str">
        <f t="shared" si="47"/>
        <v>55027</v>
      </c>
      <c r="E3063" t="s">
        <v>1674</v>
      </c>
    </row>
    <row r="3064" spans="1:5" x14ac:dyDescent="0.15">
      <c r="A3064" t="s">
        <v>7511</v>
      </c>
      <c r="B3064" s="15" t="s">
        <v>427</v>
      </c>
      <c r="C3064" s="15" t="s">
        <v>20</v>
      </c>
      <c r="D3064" s="15" t="str">
        <f t="shared" si="47"/>
        <v>55029</v>
      </c>
      <c r="E3064" t="s">
        <v>7548</v>
      </c>
    </row>
    <row r="3065" spans="1:5" x14ac:dyDescent="0.15">
      <c r="A3065" t="s">
        <v>7511</v>
      </c>
      <c r="B3065" s="15" t="s">
        <v>427</v>
      </c>
      <c r="C3065" s="15" t="s">
        <v>21</v>
      </c>
      <c r="D3065" s="15" t="str">
        <f t="shared" si="47"/>
        <v>55031</v>
      </c>
      <c r="E3065" t="s">
        <v>1182</v>
      </c>
    </row>
    <row r="3066" spans="1:5" x14ac:dyDescent="0.15">
      <c r="A3066" t="s">
        <v>7511</v>
      </c>
      <c r="B3066" s="15" t="s">
        <v>427</v>
      </c>
      <c r="C3066" s="15" t="s">
        <v>22</v>
      </c>
      <c r="D3066" s="15" t="str">
        <f t="shared" si="47"/>
        <v>55033</v>
      </c>
      <c r="E3066" t="s">
        <v>5229</v>
      </c>
    </row>
    <row r="3067" spans="1:5" x14ac:dyDescent="0.15">
      <c r="A3067" t="s">
        <v>7511</v>
      </c>
      <c r="B3067" s="15" t="s">
        <v>427</v>
      </c>
      <c r="C3067" s="15" t="s">
        <v>23</v>
      </c>
      <c r="D3067" s="15" t="str">
        <f t="shared" si="47"/>
        <v>55035</v>
      </c>
      <c r="E3067" t="s">
        <v>7554</v>
      </c>
    </row>
    <row r="3068" spans="1:5" x14ac:dyDescent="0.15">
      <c r="A3068" t="s">
        <v>7511</v>
      </c>
      <c r="B3068" s="15" t="s">
        <v>427</v>
      </c>
      <c r="C3068" s="15" t="s">
        <v>24</v>
      </c>
      <c r="D3068" s="15" t="str">
        <f t="shared" si="47"/>
        <v>55037</v>
      </c>
      <c r="E3068" t="s">
        <v>6039</v>
      </c>
    </row>
    <row r="3069" spans="1:5" x14ac:dyDescent="0.15">
      <c r="A3069" t="s">
        <v>7511</v>
      </c>
      <c r="B3069" s="15" t="s">
        <v>427</v>
      </c>
      <c r="C3069" s="15" t="s">
        <v>25</v>
      </c>
      <c r="D3069" s="15" t="str">
        <f t="shared" si="47"/>
        <v>55039</v>
      </c>
      <c r="E3069" t="s">
        <v>7557</v>
      </c>
    </row>
    <row r="3070" spans="1:5" x14ac:dyDescent="0.15">
      <c r="A3070" t="s">
        <v>7511</v>
      </c>
      <c r="B3070" s="15" t="s">
        <v>427</v>
      </c>
      <c r="C3070" s="15" t="s">
        <v>26</v>
      </c>
      <c r="D3070" s="15" t="str">
        <f t="shared" si="47"/>
        <v>55041</v>
      </c>
      <c r="E3070" t="s">
        <v>5881</v>
      </c>
    </row>
    <row r="3071" spans="1:5" x14ac:dyDescent="0.15">
      <c r="A3071" t="s">
        <v>7511</v>
      </c>
      <c r="B3071" s="15" t="s">
        <v>427</v>
      </c>
      <c r="C3071" s="15" t="s">
        <v>27</v>
      </c>
      <c r="D3071" s="15" t="str">
        <f t="shared" si="47"/>
        <v>55043</v>
      </c>
      <c r="E3071" t="s">
        <v>825</v>
      </c>
    </row>
    <row r="3072" spans="1:5" x14ac:dyDescent="0.15">
      <c r="A3072" t="s">
        <v>7511</v>
      </c>
      <c r="B3072" s="15" t="s">
        <v>427</v>
      </c>
      <c r="C3072" s="15" t="s">
        <v>28</v>
      </c>
      <c r="D3072" s="15" t="str">
        <f t="shared" si="47"/>
        <v>55045</v>
      </c>
      <c r="E3072" t="s">
        <v>3034</v>
      </c>
    </row>
    <row r="3073" spans="1:5" x14ac:dyDescent="0.15">
      <c r="A3073" t="s">
        <v>7511</v>
      </c>
      <c r="B3073" s="15" t="s">
        <v>427</v>
      </c>
      <c r="C3073" s="15" t="s">
        <v>29</v>
      </c>
      <c r="D3073" s="15" t="str">
        <f t="shared" si="47"/>
        <v>55047</v>
      </c>
      <c r="E3073" t="s">
        <v>7566</v>
      </c>
    </row>
    <row r="3074" spans="1:5" x14ac:dyDescent="0.15">
      <c r="A3074" t="s">
        <v>7511</v>
      </c>
      <c r="B3074" s="15" t="s">
        <v>427</v>
      </c>
      <c r="C3074" s="15" t="s">
        <v>30</v>
      </c>
      <c r="D3074" s="15" t="str">
        <f t="shared" si="47"/>
        <v>55049</v>
      </c>
      <c r="E3074" t="s">
        <v>2610</v>
      </c>
    </row>
    <row r="3075" spans="1:5" x14ac:dyDescent="0.15">
      <c r="A3075" t="s">
        <v>7511</v>
      </c>
      <c r="B3075" s="15" t="s">
        <v>427</v>
      </c>
      <c r="C3075" s="15" t="s">
        <v>31</v>
      </c>
      <c r="D3075" s="15" t="str">
        <f t="shared" ref="D3075:D3138" si="48">B3075&amp;C3075</f>
        <v>55051</v>
      </c>
      <c r="E3075" t="s">
        <v>3582</v>
      </c>
    </row>
    <row r="3076" spans="1:5" x14ac:dyDescent="0.15">
      <c r="A3076" t="s">
        <v>7511</v>
      </c>
      <c r="B3076" s="15" t="s">
        <v>427</v>
      </c>
      <c r="C3076" s="15" t="s">
        <v>32</v>
      </c>
      <c r="D3076" s="15" t="str">
        <f t="shared" si="48"/>
        <v>55053</v>
      </c>
      <c r="E3076" t="s">
        <v>602</v>
      </c>
    </row>
    <row r="3077" spans="1:5" x14ac:dyDescent="0.15">
      <c r="A3077" t="s">
        <v>7511</v>
      </c>
      <c r="B3077" s="15" t="s">
        <v>427</v>
      </c>
      <c r="C3077" s="15" t="s">
        <v>33</v>
      </c>
      <c r="D3077" s="15" t="str">
        <f t="shared" si="48"/>
        <v>55055</v>
      </c>
      <c r="E3077" t="s">
        <v>608</v>
      </c>
    </row>
    <row r="3078" spans="1:5" x14ac:dyDescent="0.15">
      <c r="A3078" t="s">
        <v>7511</v>
      </c>
      <c r="B3078" s="15" t="s">
        <v>427</v>
      </c>
      <c r="C3078" s="15" t="s">
        <v>34</v>
      </c>
      <c r="D3078" s="15" t="str">
        <f t="shared" si="48"/>
        <v>55057</v>
      </c>
      <c r="E3078" t="s">
        <v>7574</v>
      </c>
    </row>
    <row r="3079" spans="1:5" x14ac:dyDescent="0.15">
      <c r="A3079" t="s">
        <v>7511</v>
      </c>
      <c r="B3079" s="15" t="s">
        <v>427</v>
      </c>
      <c r="C3079" s="15" t="s">
        <v>35</v>
      </c>
      <c r="D3079" s="15" t="str">
        <f t="shared" si="48"/>
        <v>55059</v>
      </c>
      <c r="E3079" t="s">
        <v>7576</v>
      </c>
    </row>
    <row r="3080" spans="1:5" x14ac:dyDescent="0.15">
      <c r="A3080" t="s">
        <v>7511</v>
      </c>
      <c r="B3080" s="15" t="s">
        <v>427</v>
      </c>
      <c r="C3080" s="15" t="s">
        <v>36</v>
      </c>
      <c r="D3080" s="15" t="str">
        <f t="shared" si="48"/>
        <v>55061</v>
      </c>
      <c r="E3080" t="s">
        <v>7578</v>
      </c>
    </row>
    <row r="3081" spans="1:5" x14ac:dyDescent="0.15">
      <c r="A3081" t="s">
        <v>7511</v>
      </c>
      <c r="B3081" s="15" t="s">
        <v>427</v>
      </c>
      <c r="C3081" s="15" t="s">
        <v>37</v>
      </c>
      <c r="D3081" s="15" t="str">
        <f t="shared" si="48"/>
        <v>55063</v>
      </c>
      <c r="E3081" t="s">
        <v>7580</v>
      </c>
    </row>
    <row r="3082" spans="1:5" x14ac:dyDescent="0.15">
      <c r="A3082" t="s">
        <v>7511</v>
      </c>
      <c r="B3082" s="15" t="s">
        <v>427</v>
      </c>
      <c r="C3082" s="15" t="s">
        <v>38</v>
      </c>
      <c r="D3082" s="15" t="str">
        <f t="shared" si="48"/>
        <v>55065</v>
      </c>
      <c r="E3082" t="s">
        <v>850</v>
      </c>
    </row>
    <row r="3083" spans="1:5" x14ac:dyDescent="0.15">
      <c r="A3083" t="s">
        <v>7511</v>
      </c>
      <c r="B3083" s="15" t="s">
        <v>427</v>
      </c>
      <c r="C3083" s="15" t="s">
        <v>39</v>
      </c>
      <c r="D3083" s="15" t="str">
        <f t="shared" si="48"/>
        <v>55067</v>
      </c>
      <c r="E3083" t="s">
        <v>7583</v>
      </c>
    </row>
    <row r="3084" spans="1:5" x14ac:dyDescent="0.15">
      <c r="A3084" t="s">
        <v>7511</v>
      </c>
      <c r="B3084" s="15" t="s">
        <v>427</v>
      </c>
      <c r="C3084" s="15" t="s">
        <v>40</v>
      </c>
      <c r="D3084" s="15" t="str">
        <f t="shared" si="48"/>
        <v>55069</v>
      </c>
      <c r="E3084" t="s">
        <v>854</v>
      </c>
    </row>
    <row r="3085" spans="1:5" x14ac:dyDescent="0.15">
      <c r="A3085" t="s">
        <v>7511</v>
      </c>
      <c r="B3085" s="15" t="s">
        <v>427</v>
      </c>
      <c r="C3085" s="15" t="s">
        <v>41</v>
      </c>
      <c r="D3085" s="15" t="str">
        <f t="shared" si="48"/>
        <v>55071</v>
      </c>
      <c r="E3085" t="s">
        <v>7590</v>
      </c>
    </row>
    <row r="3086" spans="1:5" x14ac:dyDescent="0.15">
      <c r="A3086" t="s">
        <v>7511</v>
      </c>
      <c r="B3086" s="15" t="s">
        <v>427</v>
      </c>
      <c r="C3086" s="15" t="s">
        <v>42</v>
      </c>
      <c r="D3086" s="15" t="str">
        <f t="shared" si="48"/>
        <v>55073</v>
      </c>
      <c r="E3086" t="s">
        <v>7594</v>
      </c>
    </row>
    <row r="3087" spans="1:5" x14ac:dyDescent="0.15">
      <c r="A3087" t="s">
        <v>7511</v>
      </c>
      <c r="B3087" s="15" t="s">
        <v>427</v>
      </c>
      <c r="C3087" s="15" t="s">
        <v>43</v>
      </c>
      <c r="D3087" s="15" t="str">
        <f t="shared" si="48"/>
        <v>55075</v>
      </c>
      <c r="E3087" t="s">
        <v>7598</v>
      </c>
    </row>
    <row r="3088" spans="1:5" x14ac:dyDescent="0.15">
      <c r="A3088" t="s">
        <v>7511</v>
      </c>
      <c r="B3088" s="15" t="s">
        <v>427</v>
      </c>
      <c r="C3088" s="15" t="s">
        <v>44</v>
      </c>
      <c r="D3088" s="15" t="str">
        <f t="shared" si="48"/>
        <v>55077</v>
      </c>
      <c r="E3088" t="s">
        <v>3622</v>
      </c>
    </row>
    <row r="3089" spans="1:5" x14ac:dyDescent="0.15">
      <c r="A3089" t="s">
        <v>7511</v>
      </c>
      <c r="B3089" s="15" t="s">
        <v>427</v>
      </c>
      <c r="C3089" s="15" t="s">
        <v>428</v>
      </c>
      <c r="D3089" s="15" t="str">
        <f t="shared" si="48"/>
        <v>55078</v>
      </c>
      <c r="E3089" t="s">
        <v>3633</v>
      </c>
    </row>
    <row r="3090" spans="1:5" x14ac:dyDescent="0.15">
      <c r="A3090" t="s">
        <v>7511</v>
      </c>
      <c r="B3090" s="15" t="s">
        <v>427</v>
      </c>
      <c r="C3090" s="15" t="s">
        <v>45</v>
      </c>
      <c r="D3090" s="15" t="str">
        <f t="shared" si="48"/>
        <v>55079</v>
      </c>
      <c r="E3090" t="s">
        <v>7604</v>
      </c>
    </row>
    <row r="3091" spans="1:5" x14ac:dyDescent="0.15">
      <c r="A3091" t="s">
        <v>7511</v>
      </c>
      <c r="B3091" s="15" t="s">
        <v>427</v>
      </c>
      <c r="C3091" s="15" t="s">
        <v>46</v>
      </c>
      <c r="D3091" s="15" t="str">
        <f t="shared" si="48"/>
        <v>55081</v>
      </c>
      <c r="E3091" t="s">
        <v>644</v>
      </c>
    </row>
    <row r="3092" spans="1:5" x14ac:dyDescent="0.15">
      <c r="A3092" t="s">
        <v>7511</v>
      </c>
      <c r="B3092" s="15" t="s">
        <v>427</v>
      </c>
      <c r="C3092" s="15" t="s">
        <v>47</v>
      </c>
      <c r="D3092" s="15" t="str">
        <f t="shared" si="48"/>
        <v>55083</v>
      </c>
      <c r="E3092" t="s">
        <v>7609</v>
      </c>
    </row>
    <row r="3093" spans="1:5" x14ac:dyDescent="0.15">
      <c r="A3093" t="s">
        <v>7511</v>
      </c>
      <c r="B3093" s="15" t="s">
        <v>427</v>
      </c>
      <c r="C3093" s="15" t="s">
        <v>48</v>
      </c>
      <c r="D3093" s="15" t="str">
        <f t="shared" si="48"/>
        <v>55085</v>
      </c>
      <c r="E3093" t="s">
        <v>2016</v>
      </c>
    </row>
    <row r="3094" spans="1:5" x14ac:dyDescent="0.15">
      <c r="A3094" t="s">
        <v>7511</v>
      </c>
      <c r="B3094" s="15" t="s">
        <v>427</v>
      </c>
      <c r="C3094" s="15" t="s">
        <v>49</v>
      </c>
      <c r="D3094" s="15" t="str">
        <f t="shared" si="48"/>
        <v>55087</v>
      </c>
      <c r="E3094" t="s">
        <v>7612</v>
      </c>
    </row>
    <row r="3095" spans="1:5" x14ac:dyDescent="0.15">
      <c r="A3095" t="s">
        <v>7511</v>
      </c>
      <c r="B3095" s="15" t="s">
        <v>427</v>
      </c>
      <c r="C3095" s="15" t="s">
        <v>50</v>
      </c>
      <c r="D3095" s="15" t="str">
        <f t="shared" si="48"/>
        <v>55089</v>
      </c>
      <c r="E3095" t="s">
        <v>7614</v>
      </c>
    </row>
    <row r="3096" spans="1:5" x14ac:dyDescent="0.15">
      <c r="A3096" t="s">
        <v>7511</v>
      </c>
      <c r="B3096" s="15" t="s">
        <v>427</v>
      </c>
      <c r="C3096" s="15" t="s">
        <v>51</v>
      </c>
      <c r="D3096" s="15" t="str">
        <f t="shared" si="48"/>
        <v>55091</v>
      </c>
      <c r="E3096" t="s">
        <v>7616</v>
      </c>
    </row>
    <row r="3097" spans="1:5" x14ac:dyDescent="0.15">
      <c r="A3097" t="s">
        <v>7511</v>
      </c>
      <c r="B3097" s="15" t="s">
        <v>427</v>
      </c>
      <c r="C3097" s="15" t="s">
        <v>52</v>
      </c>
      <c r="D3097" s="15" t="str">
        <f t="shared" si="48"/>
        <v>55093</v>
      </c>
      <c r="E3097" t="s">
        <v>1805</v>
      </c>
    </row>
    <row r="3098" spans="1:5" x14ac:dyDescent="0.15">
      <c r="A3098" t="s">
        <v>7511</v>
      </c>
      <c r="B3098" s="15" t="s">
        <v>427</v>
      </c>
      <c r="C3098" s="15" t="s">
        <v>53</v>
      </c>
      <c r="D3098" s="15" t="str">
        <f t="shared" si="48"/>
        <v>55095</v>
      </c>
      <c r="E3098" t="s">
        <v>888</v>
      </c>
    </row>
    <row r="3099" spans="1:5" x14ac:dyDescent="0.15">
      <c r="A3099" t="s">
        <v>7511</v>
      </c>
      <c r="B3099" s="15" t="s">
        <v>427</v>
      </c>
      <c r="C3099" s="15" t="s">
        <v>54</v>
      </c>
      <c r="D3099" s="15" t="str">
        <f t="shared" si="48"/>
        <v>55097</v>
      </c>
      <c r="E3099" t="s">
        <v>5477</v>
      </c>
    </row>
    <row r="3100" spans="1:5" x14ac:dyDescent="0.15">
      <c r="A3100" t="s">
        <v>7511</v>
      </c>
      <c r="B3100" s="15" t="s">
        <v>427</v>
      </c>
      <c r="C3100" s="15" t="s">
        <v>55</v>
      </c>
      <c r="D3100" s="15" t="str">
        <f t="shared" si="48"/>
        <v>55099</v>
      </c>
      <c r="E3100" t="s">
        <v>7623</v>
      </c>
    </row>
    <row r="3101" spans="1:5" x14ac:dyDescent="0.15">
      <c r="A3101" t="s">
        <v>7511</v>
      </c>
      <c r="B3101" s="15" t="s">
        <v>427</v>
      </c>
      <c r="C3101" s="15" t="s">
        <v>56</v>
      </c>
      <c r="D3101" s="15" t="str">
        <f t="shared" si="48"/>
        <v>55101</v>
      </c>
      <c r="E3101" t="s">
        <v>7625</v>
      </c>
    </row>
    <row r="3102" spans="1:5" x14ac:dyDescent="0.15">
      <c r="A3102" t="s">
        <v>7511</v>
      </c>
      <c r="B3102" s="15" t="s">
        <v>427</v>
      </c>
      <c r="C3102" s="15" t="s">
        <v>57</v>
      </c>
      <c r="D3102" s="15" t="str">
        <f t="shared" si="48"/>
        <v>55103</v>
      </c>
      <c r="E3102" t="s">
        <v>2240</v>
      </c>
    </row>
    <row r="3103" spans="1:5" x14ac:dyDescent="0.15">
      <c r="A3103" t="s">
        <v>7511</v>
      </c>
      <c r="B3103" s="15" t="s">
        <v>427</v>
      </c>
      <c r="C3103" s="15" t="s">
        <v>58</v>
      </c>
      <c r="D3103" s="15" t="str">
        <f t="shared" si="48"/>
        <v>55105</v>
      </c>
      <c r="E3103" t="s">
        <v>3869</v>
      </c>
    </row>
    <row r="3104" spans="1:5" x14ac:dyDescent="0.15">
      <c r="A3104" t="s">
        <v>7511</v>
      </c>
      <c r="B3104" s="15" t="s">
        <v>427</v>
      </c>
      <c r="C3104" s="15" t="s">
        <v>59</v>
      </c>
      <c r="D3104" s="15" t="str">
        <f t="shared" si="48"/>
        <v>55107</v>
      </c>
      <c r="E3104" t="s">
        <v>6853</v>
      </c>
    </row>
    <row r="3105" spans="1:5" x14ac:dyDescent="0.15">
      <c r="A3105" t="s">
        <v>7511</v>
      </c>
      <c r="B3105" s="15" t="s">
        <v>427</v>
      </c>
      <c r="C3105" s="15" t="s">
        <v>60</v>
      </c>
      <c r="D3105" s="15" t="str">
        <f t="shared" si="48"/>
        <v>55109</v>
      </c>
      <c r="E3105" t="s">
        <v>7634</v>
      </c>
    </row>
    <row r="3106" spans="1:5" x14ac:dyDescent="0.15">
      <c r="A3106" t="s">
        <v>7511</v>
      </c>
      <c r="B3106" s="15" t="s">
        <v>427</v>
      </c>
      <c r="C3106" s="15" t="s">
        <v>61</v>
      </c>
      <c r="D3106" s="15" t="str">
        <f t="shared" si="48"/>
        <v>55111</v>
      </c>
      <c r="E3106" t="s">
        <v>7636</v>
      </c>
    </row>
    <row r="3107" spans="1:5" x14ac:dyDescent="0.15">
      <c r="A3107" t="s">
        <v>7511</v>
      </c>
      <c r="B3107" s="15" t="s">
        <v>427</v>
      </c>
      <c r="C3107" s="15" t="s">
        <v>62</v>
      </c>
      <c r="D3107" s="15" t="str">
        <f t="shared" si="48"/>
        <v>55113</v>
      </c>
      <c r="E3107" t="s">
        <v>7640</v>
      </c>
    </row>
    <row r="3108" spans="1:5" x14ac:dyDescent="0.15">
      <c r="A3108" t="s">
        <v>7511</v>
      </c>
      <c r="B3108" s="15" t="s">
        <v>427</v>
      </c>
      <c r="C3108" s="15" t="s">
        <v>63</v>
      </c>
      <c r="D3108" s="15" t="str">
        <f t="shared" si="48"/>
        <v>55115</v>
      </c>
      <c r="E3108" t="s">
        <v>7642</v>
      </c>
    </row>
    <row r="3109" spans="1:5" x14ac:dyDescent="0.15">
      <c r="A3109" t="s">
        <v>7511</v>
      </c>
      <c r="B3109" s="15" t="s">
        <v>427</v>
      </c>
      <c r="C3109" s="15" t="s">
        <v>64</v>
      </c>
      <c r="D3109" s="15" t="str">
        <f t="shared" si="48"/>
        <v>55117</v>
      </c>
      <c r="E3109" t="s">
        <v>7644</v>
      </c>
    </row>
    <row r="3110" spans="1:5" x14ac:dyDescent="0.15">
      <c r="A3110" t="s">
        <v>7511</v>
      </c>
      <c r="B3110" s="15" t="s">
        <v>427</v>
      </c>
      <c r="C3110" s="15" t="s">
        <v>65</v>
      </c>
      <c r="D3110" s="15" t="str">
        <f t="shared" si="48"/>
        <v>55119</v>
      </c>
      <c r="E3110" t="s">
        <v>1544</v>
      </c>
    </row>
    <row r="3111" spans="1:5" x14ac:dyDescent="0.15">
      <c r="A3111" t="s">
        <v>7511</v>
      </c>
      <c r="B3111" s="15" t="s">
        <v>427</v>
      </c>
      <c r="C3111" s="15" t="s">
        <v>66</v>
      </c>
      <c r="D3111" s="15" t="str">
        <f t="shared" si="48"/>
        <v>55121</v>
      </c>
      <c r="E3111" t="s">
        <v>7649</v>
      </c>
    </row>
    <row r="3112" spans="1:5" x14ac:dyDescent="0.15">
      <c r="A3112" t="s">
        <v>7511</v>
      </c>
      <c r="B3112" s="15" t="s">
        <v>427</v>
      </c>
      <c r="C3112" s="15" t="s">
        <v>67</v>
      </c>
      <c r="D3112" s="15" t="str">
        <f t="shared" si="48"/>
        <v>55123</v>
      </c>
      <c r="E3112" t="s">
        <v>4271</v>
      </c>
    </row>
    <row r="3113" spans="1:5" x14ac:dyDescent="0.15">
      <c r="A3113" t="s">
        <v>7511</v>
      </c>
      <c r="B3113" s="15" t="s">
        <v>427</v>
      </c>
      <c r="C3113" s="15" t="s">
        <v>68</v>
      </c>
      <c r="D3113" s="15" t="str">
        <f t="shared" si="48"/>
        <v>55125</v>
      </c>
      <c r="E3113" t="s">
        <v>7652</v>
      </c>
    </row>
    <row r="3114" spans="1:5" x14ac:dyDescent="0.15">
      <c r="A3114" t="s">
        <v>7511</v>
      </c>
      <c r="B3114" s="15" t="s">
        <v>427</v>
      </c>
      <c r="C3114" s="15" t="s">
        <v>69</v>
      </c>
      <c r="D3114" s="15" t="str">
        <f t="shared" si="48"/>
        <v>55127</v>
      </c>
      <c r="E3114" t="s">
        <v>6214</v>
      </c>
    </row>
    <row r="3115" spans="1:5" x14ac:dyDescent="0.15">
      <c r="A3115" t="s">
        <v>7511</v>
      </c>
      <c r="B3115" s="15" t="s">
        <v>427</v>
      </c>
      <c r="C3115" s="15" t="s">
        <v>71</v>
      </c>
      <c r="D3115" s="15" t="str">
        <f t="shared" si="48"/>
        <v>55129</v>
      </c>
      <c r="E3115" t="s">
        <v>7657</v>
      </c>
    </row>
    <row r="3116" spans="1:5" x14ac:dyDescent="0.15">
      <c r="A3116" t="s">
        <v>7511</v>
      </c>
      <c r="B3116" s="15" t="s">
        <v>427</v>
      </c>
      <c r="C3116" s="15" t="s">
        <v>72</v>
      </c>
      <c r="D3116" s="15" t="str">
        <f t="shared" si="48"/>
        <v>55131</v>
      </c>
      <c r="E3116" t="s">
        <v>680</v>
      </c>
    </row>
    <row r="3117" spans="1:5" x14ac:dyDescent="0.15">
      <c r="A3117" t="s">
        <v>7511</v>
      </c>
      <c r="B3117" s="15" t="s">
        <v>427</v>
      </c>
      <c r="C3117" s="15" t="s">
        <v>73</v>
      </c>
      <c r="D3117" s="15" t="str">
        <f t="shared" si="48"/>
        <v>55133</v>
      </c>
      <c r="E3117" t="s">
        <v>7660</v>
      </c>
    </row>
    <row r="3118" spans="1:5" x14ac:dyDescent="0.15">
      <c r="A3118" t="s">
        <v>7511</v>
      </c>
      <c r="B3118" s="15" t="s">
        <v>427</v>
      </c>
      <c r="C3118" s="15" t="s">
        <v>114</v>
      </c>
      <c r="D3118" s="15" t="str">
        <f t="shared" si="48"/>
        <v>55135</v>
      </c>
      <c r="E3118" t="s">
        <v>7662</v>
      </c>
    </row>
    <row r="3119" spans="1:5" x14ac:dyDescent="0.15">
      <c r="A3119" t="s">
        <v>7511</v>
      </c>
      <c r="B3119" s="15" t="s">
        <v>427</v>
      </c>
      <c r="C3119" s="15" t="s">
        <v>115</v>
      </c>
      <c r="D3119" s="15" t="str">
        <f t="shared" si="48"/>
        <v>55137</v>
      </c>
      <c r="E3119" t="s">
        <v>7664</v>
      </c>
    </row>
    <row r="3120" spans="1:5" x14ac:dyDescent="0.15">
      <c r="A3120" t="s">
        <v>7511</v>
      </c>
      <c r="B3120" s="15" t="s">
        <v>427</v>
      </c>
      <c r="C3120" s="15" t="s">
        <v>116</v>
      </c>
      <c r="D3120" s="15" t="str">
        <f t="shared" si="48"/>
        <v>55139</v>
      </c>
      <c r="E3120" t="s">
        <v>2279</v>
      </c>
    </row>
    <row r="3121" spans="1:5" x14ac:dyDescent="0.15">
      <c r="A3121" t="s">
        <v>7511</v>
      </c>
      <c r="B3121" s="15" t="s">
        <v>427</v>
      </c>
      <c r="C3121" s="15" t="s">
        <v>117</v>
      </c>
      <c r="D3121" s="15" t="str">
        <f t="shared" si="48"/>
        <v>55141</v>
      </c>
      <c r="E3121" t="s">
        <v>5529</v>
      </c>
    </row>
    <row r="3122" spans="1:5" x14ac:dyDescent="0.15">
      <c r="A3122" t="s">
        <v>7672</v>
      </c>
      <c r="B3122" s="15" t="s">
        <v>324</v>
      </c>
      <c r="C3122" s="15" t="s">
        <v>6</v>
      </c>
      <c r="D3122" s="15" t="str">
        <f t="shared" si="48"/>
        <v>56001</v>
      </c>
      <c r="E3122" t="s">
        <v>4778</v>
      </c>
    </row>
    <row r="3123" spans="1:5" x14ac:dyDescent="0.15">
      <c r="A3123" t="s">
        <v>7672</v>
      </c>
      <c r="B3123" s="15" t="s">
        <v>324</v>
      </c>
      <c r="C3123" s="15" t="s">
        <v>7</v>
      </c>
      <c r="D3123" s="15" t="str">
        <f t="shared" si="48"/>
        <v>56003</v>
      </c>
      <c r="E3123" t="s">
        <v>4284</v>
      </c>
    </row>
    <row r="3124" spans="1:5" x14ac:dyDescent="0.15">
      <c r="A3124" t="s">
        <v>7672</v>
      </c>
      <c r="B3124" s="15" t="s">
        <v>324</v>
      </c>
      <c r="C3124" s="15" t="s">
        <v>8</v>
      </c>
      <c r="D3124" s="15" t="str">
        <f t="shared" si="48"/>
        <v>56005</v>
      </c>
      <c r="E3124" t="s">
        <v>2988</v>
      </c>
    </row>
    <row r="3125" spans="1:5" x14ac:dyDescent="0.15">
      <c r="A3125" t="s">
        <v>7672</v>
      </c>
      <c r="B3125" s="15" t="s">
        <v>324</v>
      </c>
      <c r="C3125" s="15" t="s">
        <v>9</v>
      </c>
      <c r="D3125" s="15" t="str">
        <f t="shared" si="48"/>
        <v>56007</v>
      </c>
      <c r="E3125" t="s">
        <v>4289</v>
      </c>
    </row>
    <row r="3126" spans="1:5" x14ac:dyDescent="0.15">
      <c r="A3126" t="s">
        <v>7672</v>
      </c>
      <c r="B3126" s="15" t="s">
        <v>324</v>
      </c>
      <c r="C3126" s="15" t="s">
        <v>10</v>
      </c>
      <c r="D3126" s="15" t="str">
        <f t="shared" si="48"/>
        <v>56009</v>
      </c>
      <c r="E3126" t="s">
        <v>7681</v>
      </c>
    </row>
    <row r="3127" spans="1:5" x14ac:dyDescent="0.15">
      <c r="A3127" t="s">
        <v>7672</v>
      </c>
      <c r="B3127" s="15" t="s">
        <v>324</v>
      </c>
      <c r="C3127" s="15" t="s">
        <v>11</v>
      </c>
      <c r="D3127" s="15" t="str">
        <f t="shared" si="48"/>
        <v>56011</v>
      </c>
      <c r="E3127" t="s">
        <v>5720</v>
      </c>
    </row>
    <row r="3128" spans="1:5" x14ac:dyDescent="0.15">
      <c r="A3128" t="s">
        <v>7672</v>
      </c>
      <c r="B3128" s="15" t="s">
        <v>324</v>
      </c>
      <c r="C3128" s="15" t="s">
        <v>12</v>
      </c>
      <c r="D3128" s="15" t="str">
        <f t="shared" si="48"/>
        <v>56013</v>
      </c>
      <c r="E3128" t="s">
        <v>1195</v>
      </c>
    </row>
    <row r="3129" spans="1:5" x14ac:dyDescent="0.15">
      <c r="A3129" t="s">
        <v>7672</v>
      </c>
      <c r="B3129" s="15" t="s">
        <v>324</v>
      </c>
      <c r="C3129" s="15" t="s">
        <v>13</v>
      </c>
      <c r="D3129" s="15" t="str">
        <f t="shared" si="48"/>
        <v>56015</v>
      </c>
      <c r="E3129" t="s">
        <v>7687</v>
      </c>
    </row>
    <row r="3130" spans="1:5" x14ac:dyDescent="0.15">
      <c r="A3130" t="s">
        <v>7672</v>
      </c>
      <c r="B3130" s="15" t="s">
        <v>324</v>
      </c>
      <c r="C3130" s="15" t="s">
        <v>14</v>
      </c>
      <c r="D3130" s="15" t="str">
        <f t="shared" si="48"/>
        <v>56017</v>
      </c>
      <c r="E3130" t="s">
        <v>7689</v>
      </c>
    </row>
    <row r="3131" spans="1:5" x14ac:dyDescent="0.15">
      <c r="A3131" t="s">
        <v>7672</v>
      </c>
      <c r="B3131" s="15" t="s">
        <v>324</v>
      </c>
      <c r="C3131" s="15" t="s">
        <v>15</v>
      </c>
      <c r="D3131" s="15" t="str">
        <f t="shared" si="48"/>
        <v>56019</v>
      </c>
      <c r="E3131" t="s">
        <v>848</v>
      </c>
    </row>
    <row r="3132" spans="1:5" x14ac:dyDescent="0.15">
      <c r="A3132" t="s">
        <v>7672</v>
      </c>
      <c r="B3132" s="15" t="s">
        <v>324</v>
      </c>
      <c r="C3132" s="15" t="s">
        <v>16</v>
      </c>
      <c r="D3132" s="15" t="str">
        <f t="shared" si="48"/>
        <v>56021</v>
      </c>
      <c r="E3132" t="s">
        <v>7692</v>
      </c>
    </row>
    <row r="3133" spans="1:5" x14ac:dyDescent="0.15">
      <c r="A3133" t="s">
        <v>7672</v>
      </c>
      <c r="B3133" s="15" t="s">
        <v>324</v>
      </c>
      <c r="C3133" s="15" t="s">
        <v>17</v>
      </c>
      <c r="D3133" s="15" t="str">
        <f t="shared" si="48"/>
        <v>56023</v>
      </c>
      <c r="E3133" t="s">
        <v>854</v>
      </c>
    </row>
    <row r="3134" spans="1:5" x14ac:dyDescent="0.15">
      <c r="A3134" t="s">
        <v>7672</v>
      </c>
      <c r="B3134" s="15" t="s">
        <v>324</v>
      </c>
      <c r="C3134" s="15" t="s">
        <v>18</v>
      </c>
      <c r="D3134" s="15" t="str">
        <f t="shared" si="48"/>
        <v>56025</v>
      </c>
      <c r="E3134" t="s">
        <v>7697</v>
      </c>
    </row>
    <row r="3135" spans="1:5" x14ac:dyDescent="0.15">
      <c r="A3135" t="s">
        <v>7672</v>
      </c>
      <c r="B3135" s="15" t="s">
        <v>324</v>
      </c>
      <c r="C3135" s="15" t="s">
        <v>19</v>
      </c>
      <c r="D3135" s="15" t="str">
        <f t="shared" si="48"/>
        <v>56027</v>
      </c>
      <c r="E3135" t="s">
        <v>7701</v>
      </c>
    </row>
    <row r="3136" spans="1:5" x14ac:dyDescent="0.15">
      <c r="A3136" t="s">
        <v>7672</v>
      </c>
      <c r="B3136" s="15" t="s">
        <v>324</v>
      </c>
      <c r="C3136" s="15" t="s">
        <v>20</v>
      </c>
      <c r="D3136" s="15" t="str">
        <f t="shared" si="48"/>
        <v>56029</v>
      </c>
      <c r="E3136" t="s">
        <v>1261</v>
      </c>
    </row>
    <row r="3137" spans="1:5" x14ac:dyDescent="0.15">
      <c r="A3137" t="s">
        <v>7672</v>
      </c>
      <c r="B3137" s="15" t="s">
        <v>324</v>
      </c>
      <c r="C3137" s="15" t="s">
        <v>21</v>
      </c>
      <c r="D3137" s="15" t="str">
        <f t="shared" si="48"/>
        <v>56031</v>
      </c>
      <c r="E3137" t="s">
        <v>4222</v>
      </c>
    </row>
    <row r="3138" spans="1:5" x14ac:dyDescent="0.15">
      <c r="A3138" t="s">
        <v>7672</v>
      </c>
      <c r="B3138" s="15" t="s">
        <v>324</v>
      </c>
      <c r="C3138" s="15" t="s">
        <v>22</v>
      </c>
      <c r="D3138" s="15" t="str">
        <f t="shared" si="48"/>
        <v>56033</v>
      </c>
      <c r="E3138" t="s">
        <v>2905</v>
      </c>
    </row>
    <row r="3139" spans="1:5" x14ac:dyDescent="0.15">
      <c r="A3139" t="s">
        <v>7672</v>
      </c>
      <c r="B3139" s="15" t="s">
        <v>324</v>
      </c>
      <c r="C3139" s="15" t="s">
        <v>23</v>
      </c>
      <c r="D3139" s="15" t="str">
        <f t="shared" ref="D3139:D3202" si="49">B3139&amp;C3139</f>
        <v>56035</v>
      </c>
      <c r="E3139" t="s">
        <v>7708</v>
      </c>
    </row>
    <row r="3140" spans="1:5" x14ac:dyDescent="0.15">
      <c r="A3140" t="s">
        <v>7672</v>
      </c>
      <c r="B3140" s="15" t="s">
        <v>324</v>
      </c>
      <c r="C3140" s="15" t="s">
        <v>24</v>
      </c>
      <c r="D3140" s="15" t="str">
        <f t="shared" si="49"/>
        <v>56037</v>
      </c>
      <c r="E3140" t="s">
        <v>7710</v>
      </c>
    </row>
    <row r="3141" spans="1:5" x14ac:dyDescent="0.15">
      <c r="A3141" t="s">
        <v>7672</v>
      </c>
      <c r="B3141" s="15" t="s">
        <v>324</v>
      </c>
      <c r="C3141" s="15" t="s">
        <v>25</v>
      </c>
      <c r="D3141" s="15" t="str">
        <f t="shared" si="49"/>
        <v>56039</v>
      </c>
      <c r="E3141" t="s">
        <v>2028</v>
      </c>
    </row>
    <row r="3142" spans="1:5" x14ac:dyDescent="0.15">
      <c r="A3142" t="s">
        <v>7672</v>
      </c>
      <c r="B3142" s="15" t="s">
        <v>324</v>
      </c>
      <c r="C3142" s="15" t="s">
        <v>26</v>
      </c>
      <c r="D3142" s="15" t="str">
        <f t="shared" si="49"/>
        <v>56041</v>
      </c>
      <c r="E3142" t="s">
        <v>7715</v>
      </c>
    </row>
    <row r="3143" spans="1:5" x14ac:dyDescent="0.15">
      <c r="A3143" t="s">
        <v>7672</v>
      </c>
      <c r="B3143" s="15" t="s">
        <v>324</v>
      </c>
      <c r="C3143" s="15" t="s">
        <v>27</v>
      </c>
      <c r="D3143" s="15" t="str">
        <f t="shared" si="49"/>
        <v>56043</v>
      </c>
      <c r="E3143" t="s">
        <v>7719</v>
      </c>
    </row>
    <row r="3144" spans="1:5" x14ac:dyDescent="0.15">
      <c r="A3144" t="s">
        <v>7672</v>
      </c>
      <c r="B3144" s="15" t="s">
        <v>324</v>
      </c>
      <c r="C3144" s="15" t="s">
        <v>28</v>
      </c>
      <c r="D3144" s="15" t="str">
        <f t="shared" si="49"/>
        <v>56045</v>
      </c>
      <c r="E3144" t="s">
        <v>7721</v>
      </c>
    </row>
    <row r="3145" spans="1:5" x14ac:dyDescent="0.15">
      <c r="A3145" t="s">
        <v>7837</v>
      </c>
      <c r="B3145" s="15" t="s">
        <v>7936</v>
      </c>
      <c r="C3145" s="15" t="s">
        <v>7937</v>
      </c>
      <c r="D3145" s="15" t="str">
        <f t="shared" si="49"/>
        <v>60010</v>
      </c>
      <c r="E3145" t="s">
        <v>7838</v>
      </c>
    </row>
    <row r="3146" spans="1:5" x14ac:dyDescent="0.15">
      <c r="A3146" t="s">
        <v>7837</v>
      </c>
      <c r="B3146" s="15" t="s">
        <v>7936</v>
      </c>
      <c r="C3146" s="15" t="s">
        <v>77</v>
      </c>
      <c r="D3146" s="15" t="str">
        <f t="shared" si="49"/>
        <v>60020</v>
      </c>
      <c r="E3146" t="s">
        <v>7839</v>
      </c>
    </row>
    <row r="3147" spans="1:5" x14ac:dyDescent="0.15">
      <c r="A3147" t="s">
        <v>7837</v>
      </c>
      <c r="B3147" s="15" t="s">
        <v>7936</v>
      </c>
      <c r="C3147" s="15" t="s">
        <v>7938</v>
      </c>
      <c r="D3147" s="15" t="str">
        <f t="shared" si="49"/>
        <v>60030</v>
      </c>
      <c r="E3147" t="s">
        <v>7840</v>
      </c>
    </row>
    <row r="3148" spans="1:5" x14ac:dyDescent="0.15">
      <c r="A3148" t="s">
        <v>7837</v>
      </c>
      <c r="B3148" s="15" t="s">
        <v>7936</v>
      </c>
      <c r="C3148" s="15" t="s">
        <v>7939</v>
      </c>
      <c r="D3148" s="15" t="str">
        <f t="shared" si="49"/>
        <v>60040</v>
      </c>
      <c r="E3148" t="s">
        <v>7841</v>
      </c>
    </row>
    <row r="3149" spans="1:5" x14ac:dyDescent="0.15">
      <c r="A3149" t="s">
        <v>7837</v>
      </c>
      <c r="B3149" s="15" t="s">
        <v>7936</v>
      </c>
      <c r="C3149" s="15" t="s">
        <v>78</v>
      </c>
      <c r="D3149" s="15" t="str">
        <f t="shared" si="49"/>
        <v>60050</v>
      </c>
      <c r="E3149" t="s">
        <v>7842</v>
      </c>
    </row>
    <row r="3150" spans="1:5" x14ac:dyDescent="0.15">
      <c r="A3150" t="s">
        <v>7843</v>
      </c>
      <c r="B3150" s="15" t="s">
        <v>7940</v>
      </c>
      <c r="C3150" s="15" t="s">
        <v>7937</v>
      </c>
      <c r="D3150" s="15" t="str">
        <f t="shared" si="49"/>
        <v>66010</v>
      </c>
      <c r="E3150" t="s">
        <v>7844</v>
      </c>
    </row>
    <row r="3151" spans="1:5" x14ac:dyDescent="0.15">
      <c r="A3151" t="s">
        <v>7845</v>
      </c>
      <c r="B3151" s="15" t="s">
        <v>7941</v>
      </c>
      <c r="C3151" s="15" t="s">
        <v>48</v>
      </c>
      <c r="D3151" s="15" t="str">
        <f t="shared" si="49"/>
        <v>69085</v>
      </c>
      <c r="E3151" t="s">
        <v>7846</v>
      </c>
    </row>
    <row r="3152" spans="1:5" x14ac:dyDescent="0.15">
      <c r="A3152" t="s">
        <v>7845</v>
      </c>
      <c r="B3152" s="15" t="s">
        <v>7941</v>
      </c>
      <c r="C3152" s="15" t="s">
        <v>83</v>
      </c>
      <c r="D3152" s="15" t="str">
        <f t="shared" si="49"/>
        <v>69100</v>
      </c>
      <c r="E3152" t="s">
        <v>7847</v>
      </c>
    </row>
    <row r="3153" spans="1:5" x14ac:dyDescent="0.15">
      <c r="A3153" t="s">
        <v>7845</v>
      </c>
      <c r="B3153" s="15" t="s">
        <v>7941</v>
      </c>
      <c r="C3153" s="15" t="s">
        <v>84</v>
      </c>
      <c r="D3153" s="15" t="str">
        <f t="shared" si="49"/>
        <v>69110</v>
      </c>
      <c r="E3153" t="s">
        <v>7848</v>
      </c>
    </row>
    <row r="3154" spans="1:5" x14ac:dyDescent="0.15">
      <c r="A3154" t="s">
        <v>7845</v>
      </c>
      <c r="B3154" s="15" t="s">
        <v>7941</v>
      </c>
      <c r="C3154" s="15" t="s">
        <v>4975</v>
      </c>
      <c r="D3154" s="15" t="str">
        <f t="shared" si="49"/>
        <v>69120</v>
      </c>
      <c r="E3154" t="s">
        <v>7849</v>
      </c>
    </row>
    <row r="3155" spans="1:5" x14ac:dyDescent="0.15">
      <c r="A3155" t="s">
        <v>7850</v>
      </c>
      <c r="B3155" s="15" t="s">
        <v>7942</v>
      </c>
      <c r="C3155" s="15" t="s">
        <v>6</v>
      </c>
      <c r="D3155" s="15" t="str">
        <f t="shared" si="49"/>
        <v>72001</v>
      </c>
      <c r="E3155" t="s">
        <v>7851</v>
      </c>
    </row>
    <row r="3156" spans="1:5" x14ac:dyDescent="0.15">
      <c r="A3156" t="s">
        <v>7850</v>
      </c>
      <c r="B3156" s="15" t="s">
        <v>7942</v>
      </c>
      <c r="C3156" s="15" t="s">
        <v>7</v>
      </c>
      <c r="D3156" s="15" t="str">
        <f t="shared" si="49"/>
        <v>72003</v>
      </c>
      <c r="E3156" t="s">
        <v>7852</v>
      </c>
    </row>
    <row r="3157" spans="1:5" x14ac:dyDescent="0.15">
      <c r="A3157" t="s">
        <v>7850</v>
      </c>
      <c r="B3157" s="15" t="s">
        <v>7942</v>
      </c>
      <c r="C3157" s="15" t="s">
        <v>8</v>
      </c>
      <c r="D3157" s="15" t="str">
        <f t="shared" si="49"/>
        <v>72005</v>
      </c>
      <c r="E3157" t="s">
        <v>7853</v>
      </c>
    </row>
    <row r="3158" spans="1:5" x14ac:dyDescent="0.15">
      <c r="A3158" t="s">
        <v>7850</v>
      </c>
      <c r="B3158" s="15" t="s">
        <v>7942</v>
      </c>
      <c r="C3158" s="15" t="s">
        <v>9</v>
      </c>
      <c r="D3158" s="15" t="str">
        <f t="shared" si="49"/>
        <v>72007</v>
      </c>
      <c r="E3158" t="s">
        <v>7854</v>
      </c>
    </row>
    <row r="3159" spans="1:5" x14ac:dyDescent="0.15">
      <c r="A3159" t="s">
        <v>7850</v>
      </c>
      <c r="B3159" s="15" t="s">
        <v>7942</v>
      </c>
      <c r="C3159" s="15" t="s">
        <v>10</v>
      </c>
      <c r="D3159" s="15" t="str">
        <f t="shared" si="49"/>
        <v>72009</v>
      </c>
      <c r="E3159" t="s">
        <v>7855</v>
      </c>
    </row>
    <row r="3160" spans="1:5" x14ac:dyDescent="0.15">
      <c r="A3160" t="s">
        <v>7850</v>
      </c>
      <c r="B3160" s="15" t="s">
        <v>7942</v>
      </c>
      <c r="C3160" s="15" t="s">
        <v>11</v>
      </c>
      <c r="D3160" s="15" t="str">
        <f t="shared" si="49"/>
        <v>72011</v>
      </c>
      <c r="E3160" t="s">
        <v>7856</v>
      </c>
    </row>
    <row r="3161" spans="1:5" x14ac:dyDescent="0.15">
      <c r="A3161" t="s">
        <v>7850</v>
      </c>
      <c r="B3161" s="15" t="s">
        <v>7942</v>
      </c>
      <c r="C3161" s="15" t="s">
        <v>12</v>
      </c>
      <c r="D3161" s="15" t="str">
        <f t="shared" si="49"/>
        <v>72013</v>
      </c>
      <c r="E3161" t="s">
        <v>7857</v>
      </c>
    </row>
    <row r="3162" spans="1:5" x14ac:dyDescent="0.15">
      <c r="A3162" t="s">
        <v>7850</v>
      </c>
      <c r="B3162" s="15" t="s">
        <v>7942</v>
      </c>
      <c r="C3162" s="15" t="s">
        <v>13</v>
      </c>
      <c r="D3162" s="15" t="str">
        <f t="shared" si="49"/>
        <v>72015</v>
      </c>
      <c r="E3162" t="s">
        <v>7858</v>
      </c>
    </row>
    <row r="3163" spans="1:5" x14ac:dyDescent="0.15">
      <c r="A3163" t="s">
        <v>7850</v>
      </c>
      <c r="B3163" s="15" t="s">
        <v>7942</v>
      </c>
      <c r="C3163" s="15" t="s">
        <v>14</v>
      </c>
      <c r="D3163" s="15" t="str">
        <f t="shared" si="49"/>
        <v>72017</v>
      </c>
      <c r="E3163" t="s">
        <v>7859</v>
      </c>
    </row>
    <row r="3164" spans="1:5" x14ac:dyDescent="0.15">
      <c r="A3164" t="s">
        <v>7850</v>
      </c>
      <c r="B3164" s="15" t="s">
        <v>7942</v>
      </c>
      <c r="C3164" s="15" t="s">
        <v>15</v>
      </c>
      <c r="D3164" s="15" t="str">
        <f t="shared" si="49"/>
        <v>72019</v>
      </c>
      <c r="E3164" t="s">
        <v>7860</v>
      </c>
    </row>
    <row r="3165" spans="1:5" x14ac:dyDescent="0.15">
      <c r="A3165" t="s">
        <v>7850</v>
      </c>
      <c r="B3165" s="15" t="s">
        <v>7942</v>
      </c>
      <c r="C3165" s="15" t="s">
        <v>16</v>
      </c>
      <c r="D3165" s="15" t="str">
        <f t="shared" si="49"/>
        <v>72021</v>
      </c>
      <c r="E3165" t="s">
        <v>7861</v>
      </c>
    </row>
    <row r="3166" spans="1:5" x14ac:dyDescent="0.15">
      <c r="A3166" t="s">
        <v>7850</v>
      </c>
      <c r="B3166" s="15" t="s">
        <v>7942</v>
      </c>
      <c r="C3166" s="15" t="s">
        <v>17</v>
      </c>
      <c r="D3166" s="15" t="str">
        <f t="shared" si="49"/>
        <v>72023</v>
      </c>
      <c r="E3166" t="s">
        <v>7862</v>
      </c>
    </row>
    <row r="3167" spans="1:5" x14ac:dyDescent="0.15">
      <c r="A3167" t="s">
        <v>7850</v>
      </c>
      <c r="B3167" s="15" t="s">
        <v>7942</v>
      </c>
      <c r="C3167" s="15" t="s">
        <v>18</v>
      </c>
      <c r="D3167" s="15" t="str">
        <f t="shared" si="49"/>
        <v>72025</v>
      </c>
      <c r="E3167" t="s">
        <v>7863</v>
      </c>
    </row>
    <row r="3168" spans="1:5" x14ac:dyDescent="0.15">
      <c r="A3168" t="s">
        <v>7850</v>
      </c>
      <c r="B3168" s="15" t="s">
        <v>7942</v>
      </c>
      <c r="C3168" s="15" t="s">
        <v>19</v>
      </c>
      <c r="D3168" s="15" t="str">
        <f t="shared" si="49"/>
        <v>72027</v>
      </c>
      <c r="E3168" t="s">
        <v>7864</v>
      </c>
    </row>
    <row r="3169" spans="1:5" x14ac:dyDescent="0.15">
      <c r="A3169" t="s">
        <v>7850</v>
      </c>
      <c r="B3169" s="15" t="s">
        <v>7942</v>
      </c>
      <c r="C3169" s="15" t="s">
        <v>20</v>
      </c>
      <c r="D3169" s="15" t="str">
        <f t="shared" si="49"/>
        <v>72029</v>
      </c>
      <c r="E3169" t="s">
        <v>7865</v>
      </c>
    </row>
    <row r="3170" spans="1:5" x14ac:dyDescent="0.15">
      <c r="A3170" t="s">
        <v>7850</v>
      </c>
      <c r="B3170" s="15" t="s">
        <v>7942</v>
      </c>
      <c r="C3170" s="15" t="s">
        <v>21</v>
      </c>
      <c r="D3170" s="15" t="str">
        <f t="shared" si="49"/>
        <v>72031</v>
      </c>
      <c r="E3170" t="s">
        <v>7866</v>
      </c>
    </row>
    <row r="3171" spans="1:5" x14ac:dyDescent="0.15">
      <c r="A3171" t="s">
        <v>7850</v>
      </c>
      <c r="B3171" s="15" t="s">
        <v>7942</v>
      </c>
      <c r="C3171" s="15" t="s">
        <v>22</v>
      </c>
      <c r="D3171" s="15" t="str">
        <f t="shared" si="49"/>
        <v>72033</v>
      </c>
      <c r="E3171" t="s">
        <v>7867</v>
      </c>
    </row>
    <row r="3172" spans="1:5" x14ac:dyDescent="0.15">
      <c r="A3172" t="s">
        <v>7850</v>
      </c>
      <c r="B3172" s="15" t="s">
        <v>7942</v>
      </c>
      <c r="C3172" s="15" t="s">
        <v>23</v>
      </c>
      <c r="D3172" s="15" t="str">
        <f t="shared" si="49"/>
        <v>72035</v>
      </c>
      <c r="E3172" t="s">
        <v>7868</v>
      </c>
    </row>
    <row r="3173" spans="1:5" x14ac:dyDescent="0.15">
      <c r="A3173" t="s">
        <v>7850</v>
      </c>
      <c r="B3173" s="15" t="s">
        <v>7942</v>
      </c>
      <c r="C3173" s="15" t="s">
        <v>24</v>
      </c>
      <c r="D3173" s="15" t="str">
        <f t="shared" si="49"/>
        <v>72037</v>
      </c>
      <c r="E3173" t="s">
        <v>7869</v>
      </c>
    </row>
    <row r="3174" spans="1:5" x14ac:dyDescent="0.15">
      <c r="A3174" t="s">
        <v>7850</v>
      </c>
      <c r="B3174" s="15" t="s">
        <v>7942</v>
      </c>
      <c r="C3174" s="15" t="s">
        <v>25</v>
      </c>
      <c r="D3174" s="15" t="str">
        <f t="shared" si="49"/>
        <v>72039</v>
      </c>
      <c r="E3174" t="s">
        <v>7870</v>
      </c>
    </row>
    <row r="3175" spans="1:5" x14ac:dyDescent="0.15">
      <c r="A3175" t="s">
        <v>7850</v>
      </c>
      <c r="B3175" s="15" t="s">
        <v>7942</v>
      </c>
      <c r="C3175" s="15" t="s">
        <v>26</v>
      </c>
      <c r="D3175" s="15" t="str">
        <f t="shared" si="49"/>
        <v>72041</v>
      </c>
      <c r="E3175" t="s">
        <v>7871</v>
      </c>
    </row>
    <row r="3176" spans="1:5" x14ac:dyDescent="0.15">
      <c r="A3176" t="s">
        <v>7850</v>
      </c>
      <c r="B3176" s="15" t="s">
        <v>7942</v>
      </c>
      <c r="C3176" s="15" t="s">
        <v>27</v>
      </c>
      <c r="D3176" s="15" t="str">
        <f t="shared" si="49"/>
        <v>72043</v>
      </c>
      <c r="E3176" t="s">
        <v>7872</v>
      </c>
    </row>
    <row r="3177" spans="1:5" x14ac:dyDescent="0.15">
      <c r="A3177" t="s">
        <v>7850</v>
      </c>
      <c r="B3177" s="15" t="s">
        <v>7942</v>
      </c>
      <c r="C3177" s="15" t="s">
        <v>28</v>
      </c>
      <c r="D3177" s="15" t="str">
        <f t="shared" si="49"/>
        <v>72045</v>
      </c>
      <c r="E3177" t="s">
        <v>7873</v>
      </c>
    </row>
    <row r="3178" spans="1:5" x14ac:dyDescent="0.15">
      <c r="A3178" t="s">
        <v>7850</v>
      </c>
      <c r="B3178" s="15" t="s">
        <v>7942</v>
      </c>
      <c r="C3178" s="15" t="s">
        <v>29</v>
      </c>
      <c r="D3178" s="15" t="str">
        <f t="shared" si="49"/>
        <v>72047</v>
      </c>
      <c r="E3178" t="s">
        <v>7874</v>
      </c>
    </row>
    <row r="3179" spans="1:5" x14ac:dyDescent="0.15">
      <c r="A3179" t="s">
        <v>7850</v>
      </c>
      <c r="B3179" s="15" t="s">
        <v>7942</v>
      </c>
      <c r="C3179" s="15" t="s">
        <v>30</v>
      </c>
      <c r="D3179" s="15" t="str">
        <f t="shared" si="49"/>
        <v>72049</v>
      </c>
      <c r="E3179" t="s">
        <v>7875</v>
      </c>
    </row>
    <row r="3180" spans="1:5" x14ac:dyDescent="0.15">
      <c r="A3180" t="s">
        <v>7850</v>
      </c>
      <c r="B3180" s="15" t="s">
        <v>7942</v>
      </c>
      <c r="C3180" s="15" t="s">
        <v>31</v>
      </c>
      <c r="D3180" s="15" t="str">
        <f t="shared" si="49"/>
        <v>72051</v>
      </c>
      <c r="E3180" t="s">
        <v>7876</v>
      </c>
    </row>
    <row r="3181" spans="1:5" x14ac:dyDescent="0.15">
      <c r="A3181" t="s">
        <v>7850</v>
      </c>
      <c r="B3181" s="15" t="s">
        <v>7942</v>
      </c>
      <c r="C3181" s="15" t="s">
        <v>32</v>
      </c>
      <c r="D3181" s="15" t="str">
        <f t="shared" si="49"/>
        <v>72053</v>
      </c>
      <c r="E3181" t="s">
        <v>7877</v>
      </c>
    </row>
    <row r="3182" spans="1:5" x14ac:dyDescent="0.15">
      <c r="A3182" t="s">
        <v>7850</v>
      </c>
      <c r="B3182" s="15" t="s">
        <v>7942</v>
      </c>
      <c r="C3182" s="15" t="s">
        <v>7943</v>
      </c>
      <c r="D3182" s="15" t="str">
        <f t="shared" si="49"/>
        <v>72054</v>
      </c>
      <c r="E3182" t="s">
        <v>7878</v>
      </c>
    </row>
    <row r="3183" spans="1:5" x14ac:dyDescent="0.15">
      <c r="A3183" t="s">
        <v>7850</v>
      </c>
      <c r="B3183" s="15" t="s">
        <v>7942</v>
      </c>
      <c r="C3183" s="15" t="s">
        <v>33</v>
      </c>
      <c r="D3183" s="15" t="str">
        <f t="shared" si="49"/>
        <v>72055</v>
      </c>
      <c r="E3183" t="s">
        <v>7879</v>
      </c>
    </row>
    <row r="3184" spans="1:5" x14ac:dyDescent="0.15">
      <c r="A3184" t="s">
        <v>7850</v>
      </c>
      <c r="B3184" s="15" t="s">
        <v>7942</v>
      </c>
      <c r="C3184" s="15" t="s">
        <v>34</v>
      </c>
      <c r="D3184" s="15" t="str">
        <f t="shared" si="49"/>
        <v>72057</v>
      </c>
      <c r="E3184" t="s">
        <v>7880</v>
      </c>
    </row>
    <row r="3185" spans="1:5" x14ac:dyDescent="0.15">
      <c r="A3185" t="s">
        <v>7850</v>
      </c>
      <c r="B3185" s="15" t="s">
        <v>7942</v>
      </c>
      <c r="C3185" s="15" t="s">
        <v>35</v>
      </c>
      <c r="D3185" s="15" t="str">
        <f t="shared" si="49"/>
        <v>72059</v>
      </c>
      <c r="E3185" t="s">
        <v>7881</v>
      </c>
    </row>
    <row r="3186" spans="1:5" x14ac:dyDescent="0.15">
      <c r="A3186" t="s">
        <v>7850</v>
      </c>
      <c r="B3186" s="15" t="s">
        <v>7942</v>
      </c>
      <c r="C3186" s="15" t="s">
        <v>36</v>
      </c>
      <c r="D3186" s="15" t="str">
        <f t="shared" si="49"/>
        <v>72061</v>
      </c>
      <c r="E3186" t="s">
        <v>7882</v>
      </c>
    </row>
    <row r="3187" spans="1:5" x14ac:dyDescent="0.15">
      <c r="A3187" t="s">
        <v>7850</v>
      </c>
      <c r="B3187" s="15" t="s">
        <v>7942</v>
      </c>
      <c r="C3187" s="15" t="s">
        <v>37</v>
      </c>
      <c r="D3187" s="15" t="str">
        <f t="shared" si="49"/>
        <v>72063</v>
      </c>
      <c r="E3187" t="s">
        <v>7883</v>
      </c>
    </row>
    <row r="3188" spans="1:5" x14ac:dyDescent="0.15">
      <c r="A3188" t="s">
        <v>7850</v>
      </c>
      <c r="B3188" s="15" t="s">
        <v>7942</v>
      </c>
      <c r="C3188" s="15" t="s">
        <v>38</v>
      </c>
      <c r="D3188" s="15" t="str">
        <f t="shared" si="49"/>
        <v>72065</v>
      </c>
      <c r="E3188" t="s">
        <v>7884</v>
      </c>
    </row>
    <row r="3189" spans="1:5" x14ac:dyDescent="0.15">
      <c r="A3189" t="s">
        <v>7850</v>
      </c>
      <c r="B3189" s="15" t="s">
        <v>7942</v>
      </c>
      <c r="C3189" s="15" t="s">
        <v>39</v>
      </c>
      <c r="D3189" s="15" t="str">
        <f t="shared" si="49"/>
        <v>72067</v>
      </c>
      <c r="E3189" t="s">
        <v>7885</v>
      </c>
    </row>
    <row r="3190" spans="1:5" x14ac:dyDescent="0.15">
      <c r="A3190" t="s">
        <v>7850</v>
      </c>
      <c r="B3190" s="15" t="s">
        <v>7942</v>
      </c>
      <c r="C3190" s="15" t="s">
        <v>40</v>
      </c>
      <c r="D3190" s="15" t="str">
        <f t="shared" si="49"/>
        <v>72069</v>
      </c>
      <c r="E3190" t="s">
        <v>7886</v>
      </c>
    </row>
    <row r="3191" spans="1:5" x14ac:dyDescent="0.15">
      <c r="A3191" t="s">
        <v>7850</v>
      </c>
      <c r="B3191" s="15" t="s">
        <v>7942</v>
      </c>
      <c r="C3191" s="15" t="s">
        <v>41</v>
      </c>
      <c r="D3191" s="15" t="str">
        <f t="shared" si="49"/>
        <v>72071</v>
      </c>
      <c r="E3191" t="s">
        <v>7887</v>
      </c>
    </row>
    <row r="3192" spans="1:5" x14ac:dyDescent="0.15">
      <c r="A3192" t="s">
        <v>7850</v>
      </c>
      <c r="B3192" s="15" t="s">
        <v>7942</v>
      </c>
      <c r="C3192" s="15" t="s">
        <v>42</v>
      </c>
      <c r="D3192" s="15" t="str">
        <f t="shared" si="49"/>
        <v>72073</v>
      </c>
      <c r="E3192" t="s">
        <v>7888</v>
      </c>
    </row>
    <row r="3193" spans="1:5" x14ac:dyDescent="0.15">
      <c r="A3193" t="s">
        <v>7850</v>
      </c>
      <c r="B3193" s="15" t="s">
        <v>7942</v>
      </c>
      <c r="C3193" s="15" t="s">
        <v>43</v>
      </c>
      <c r="D3193" s="15" t="str">
        <f t="shared" si="49"/>
        <v>72075</v>
      </c>
      <c r="E3193" t="s">
        <v>7889</v>
      </c>
    </row>
    <row r="3194" spans="1:5" x14ac:dyDescent="0.15">
      <c r="A3194" t="s">
        <v>7850</v>
      </c>
      <c r="B3194" s="15" t="s">
        <v>7942</v>
      </c>
      <c r="C3194" s="15" t="s">
        <v>44</v>
      </c>
      <c r="D3194" s="15" t="str">
        <f t="shared" si="49"/>
        <v>72077</v>
      </c>
      <c r="E3194" t="s">
        <v>7890</v>
      </c>
    </row>
    <row r="3195" spans="1:5" x14ac:dyDescent="0.15">
      <c r="A3195" t="s">
        <v>7850</v>
      </c>
      <c r="B3195" s="15" t="s">
        <v>7942</v>
      </c>
      <c r="C3195" s="15" t="s">
        <v>45</v>
      </c>
      <c r="D3195" s="15" t="str">
        <f t="shared" si="49"/>
        <v>72079</v>
      </c>
      <c r="E3195" t="s">
        <v>7891</v>
      </c>
    </row>
    <row r="3196" spans="1:5" x14ac:dyDescent="0.15">
      <c r="A3196" t="s">
        <v>7850</v>
      </c>
      <c r="B3196" s="15" t="s">
        <v>7942</v>
      </c>
      <c r="C3196" s="15" t="s">
        <v>46</v>
      </c>
      <c r="D3196" s="15" t="str">
        <f t="shared" si="49"/>
        <v>72081</v>
      </c>
      <c r="E3196" t="s">
        <v>7892</v>
      </c>
    </row>
    <row r="3197" spans="1:5" x14ac:dyDescent="0.15">
      <c r="A3197" t="s">
        <v>7850</v>
      </c>
      <c r="B3197" s="15" t="s">
        <v>7942</v>
      </c>
      <c r="C3197" s="15" t="s">
        <v>47</v>
      </c>
      <c r="D3197" s="15" t="str">
        <f t="shared" si="49"/>
        <v>72083</v>
      </c>
      <c r="E3197" t="s">
        <v>7893</v>
      </c>
    </row>
    <row r="3198" spans="1:5" x14ac:dyDescent="0.15">
      <c r="A3198" t="s">
        <v>7850</v>
      </c>
      <c r="B3198" s="15" t="s">
        <v>7942</v>
      </c>
      <c r="C3198" s="15" t="s">
        <v>48</v>
      </c>
      <c r="D3198" s="15" t="str">
        <f t="shared" si="49"/>
        <v>72085</v>
      </c>
      <c r="E3198" t="s">
        <v>7894</v>
      </c>
    </row>
    <row r="3199" spans="1:5" x14ac:dyDescent="0.15">
      <c r="A3199" t="s">
        <v>7850</v>
      </c>
      <c r="B3199" s="15" t="s">
        <v>7942</v>
      </c>
      <c r="C3199" s="15" t="s">
        <v>49</v>
      </c>
      <c r="D3199" s="15" t="str">
        <f t="shared" si="49"/>
        <v>72087</v>
      </c>
      <c r="E3199" t="s">
        <v>7895</v>
      </c>
    </row>
    <row r="3200" spans="1:5" x14ac:dyDescent="0.15">
      <c r="A3200" t="s">
        <v>7850</v>
      </c>
      <c r="B3200" s="15" t="s">
        <v>7942</v>
      </c>
      <c r="C3200" s="15" t="s">
        <v>50</v>
      </c>
      <c r="D3200" s="15" t="str">
        <f t="shared" si="49"/>
        <v>72089</v>
      </c>
      <c r="E3200" t="s">
        <v>7896</v>
      </c>
    </row>
    <row r="3201" spans="1:5" x14ac:dyDescent="0.15">
      <c r="A3201" t="s">
        <v>7850</v>
      </c>
      <c r="B3201" s="15" t="s">
        <v>7942</v>
      </c>
      <c r="C3201" s="15" t="s">
        <v>51</v>
      </c>
      <c r="D3201" s="15" t="str">
        <f t="shared" si="49"/>
        <v>72091</v>
      </c>
      <c r="E3201" t="s">
        <v>7897</v>
      </c>
    </row>
    <row r="3202" spans="1:5" x14ac:dyDescent="0.15">
      <c r="A3202" t="s">
        <v>7850</v>
      </c>
      <c r="B3202" s="15" t="s">
        <v>7942</v>
      </c>
      <c r="C3202" s="15" t="s">
        <v>52</v>
      </c>
      <c r="D3202" s="15" t="str">
        <f t="shared" si="49"/>
        <v>72093</v>
      </c>
      <c r="E3202" t="s">
        <v>7898</v>
      </c>
    </row>
    <row r="3203" spans="1:5" x14ac:dyDescent="0.15">
      <c r="A3203" t="s">
        <v>7850</v>
      </c>
      <c r="B3203" s="15" t="s">
        <v>7942</v>
      </c>
      <c r="C3203" s="15" t="s">
        <v>53</v>
      </c>
      <c r="D3203" s="15" t="str">
        <f t="shared" ref="D3203:D3236" si="50">B3203&amp;C3203</f>
        <v>72095</v>
      </c>
      <c r="E3203" t="s">
        <v>7899</v>
      </c>
    </row>
    <row r="3204" spans="1:5" x14ac:dyDescent="0.15">
      <c r="A3204" t="s">
        <v>7850</v>
      </c>
      <c r="B3204" s="15" t="s">
        <v>7942</v>
      </c>
      <c r="C3204" s="15" t="s">
        <v>54</v>
      </c>
      <c r="D3204" s="15" t="str">
        <f t="shared" si="50"/>
        <v>72097</v>
      </c>
      <c r="E3204" t="s">
        <v>7900</v>
      </c>
    </row>
    <row r="3205" spans="1:5" x14ac:dyDescent="0.15">
      <c r="A3205" t="s">
        <v>7850</v>
      </c>
      <c r="B3205" s="15" t="s">
        <v>7942</v>
      </c>
      <c r="C3205" s="15" t="s">
        <v>55</v>
      </c>
      <c r="D3205" s="15" t="str">
        <f t="shared" si="50"/>
        <v>72099</v>
      </c>
      <c r="E3205" t="s">
        <v>7901</v>
      </c>
    </row>
    <row r="3206" spans="1:5" x14ac:dyDescent="0.15">
      <c r="A3206" t="s">
        <v>7850</v>
      </c>
      <c r="B3206" s="15" t="s">
        <v>7942</v>
      </c>
      <c r="C3206" s="15" t="s">
        <v>56</v>
      </c>
      <c r="D3206" s="15" t="str">
        <f t="shared" si="50"/>
        <v>72101</v>
      </c>
      <c r="E3206" t="s">
        <v>7902</v>
      </c>
    </row>
    <row r="3207" spans="1:5" x14ac:dyDescent="0.15">
      <c r="A3207" t="s">
        <v>7850</v>
      </c>
      <c r="B3207" s="15" t="s">
        <v>7942</v>
      </c>
      <c r="C3207" s="15" t="s">
        <v>57</v>
      </c>
      <c r="D3207" s="15" t="str">
        <f t="shared" si="50"/>
        <v>72103</v>
      </c>
      <c r="E3207" t="s">
        <v>7903</v>
      </c>
    </row>
    <row r="3208" spans="1:5" x14ac:dyDescent="0.15">
      <c r="A3208" t="s">
        <v>7850</v>
      </c>
      <c r="B3208" s="15" t="s">
        <v>7942</v>
      </c>
      <c r="C3208" s="15" t="s">
        <v>58</v>
      </c>
      <c r="D3208" s="15" t="str">
        <f t="shared" si="50"/>
        <v>72105</v>
      </c>
      <c r="E3208" t="s">
        <v>7904</v>
      </c>
    </row>
    <row r="3209" spans="1:5" x14ac:dyDescent="0.15">
      <c r="A3209" t="s">
        <v>7850</v>
      </c>
      <c r="B3209" s="15" t="s">
        <v>7942</v>
      </c>
      <c r="C3209" s="15" t="s">
        <v>59</v>
      </c>
      <c r="D3209" s="15" t="str">
        <f t="shared" si="50"/>
        <v>72107</v>
      </c>
      <c r="E3209" t="s">
        <v>7905</v>
      </c>
    </row>
    <row r="3210" spans="1:5" x14ac:dyDescent="0.15">
      <c r="A3210" t="s">
        <v>7850</v>
      </c>
      <c r="B3210" s="15" t="s">
        <v>7942</v>
      </c>
      <c r="C3210" s="15" t="s">
        <v>60</v>
      </c>
      <c r="D3210" s="15" t="str">
        <f t="shared" si="50"/>
        <v>72109</v>
      </c>
      <c r="E3210" t="s">
        <v>7906</v>
      </c>
    </row>
    <row r="3211" spans="1:5" x14ac:dyDescent="0.15">
      <c r="A3211" t="s">
        <v>7850</v>
      </c>
      <c r="B3211" s="15" t="s">
        <v>7942</v>
      </c>
      <c r="C3211" s="15" t="s">
        <v>61</v>
      </c>
      <c r="D3211" s="15" t="str">
        <f t="shared" si="50"/>
        <v>72111</v>
      </c>
      <c r="E3211" t="s">
        <v>7907</v>
      </c>
    </row>
    <row r="3212" spans="1:5" x14ac:dyDescent="0.15">
      <c r="A3212" t="s">
        <v>7850</v>
      </c>
      <c r="B3212" s="15" t="s">
        <v>7942</v>
      </c>
      <c r="C3212" s="15" t="s">
        <v>62</v>
      </c>
      <c r="D3212" s="15" t="str">
        <f t="shared" si="50"/>
        <v>72113</v>
      </c>
      <c r="E3212" t="s">
        <v>7908</v>
      </c>
    </row>
    <row r="3213" spans="1:5" x14ac:dyDescent="0.15">
      <c r="A3213" t="s">
        <v>7850</v>
      </c>
      <c r="B3213" s="15" t="s">
        <v>7942</v>
      </c>
      <c r="C3213" s="15" t="s">
        <v>63</v>
      </c>
      <c r="D3213" s="15" t="str">
        <f t="shared" si="50"/>
        <v>72115</v>
      </c>
      <c r="E3213" t="s">
        <v>7909</v>
      </c>
    </row>
    <row r="3214" spans="1:5" x14ac:dyDescent="0.15">
      <c r="A3214" t="s">
        <v>7850</v>
      </c>
      <c r="B3214" s="15" t="s">
        <v>7942</v>
      </c>
      <c r="C3214" s="15" t="s">
        <v>64</v>
      </c>
      <c r="D3214" s="15" t="str">
        <f t="shared" si="50"/>
        <v>72117</v>
      </c>
      <c r="E3214" t="s">
        <v>7910</v>
      </c>
    </row>
    <row r="3215" spans="1:5" x14ac:dyDescent="0.15">
      <c r="A3215" t="s">
        <v>7850</v>
      </c>
      <c r="B3215" s="15" t="s">
        <v>7942</v>
      </c>
      <c r="C3215" s="15" t="s">
        <v>65</v>
      </c>
      <c r="D3215" s="15" t="str">
        <f t="shared" si="50"/>
        <v>72119</v>
      </c>
      <c r="E3215" t="s">
        <v>7911</v>
      </c>
    </row>
    <row r="3216" spans="1:5" x14ac:dyDescent="0.15">
      <c r="A3216" t="s">
        <v>7850</v>
      </c>
      <c r="B3216" s="15" t="s">
        <v>7942</v>
      </c>
      <c r="C3216" s="15" t="s">
        <v>66</v>
      </c>
      <c r="D3216" s="15" t="str">
        <f t="shared" si="50"/>
        <v>72121</v>
      </c>
      <c r="E3216" t="s">
        <v>7912</v>
      </c>
    </row>
    <row r="3217" spans="1:5" x14ac:dyDescent="0.15">
      <c r="A3217" t="s">
        <v>7850</v>
      </c>
      <c r="B3217" s="15" t="s">
        <v>7942</v>
      </c>
      <c r="C3217" s="15" t="s">
        <v>67</v>
      </c>
      <c r="D3217" s="15" t="str">
        <f t="shared" si="50"/>
        <v>72123</v>
      </c>
      <c r="E3217" t="s">
        <v>7913</v>
      </c>
    </row>
    <row r="3218" spans="1:5" x14ac:dyDescent="0.15">
      <c r="A3218" t="s">
        <v>7850</v>
      </c>
      <c r="B3218" s="15" t="s">
        <v>7942</v>
      </c>
      <c r="C3218" s="15" t="s">
        <v>68</v>
      </c>
      <c r="D3218" s="15" t="str">
        <f t="shared" si="50"/>
        <v>72125</v>
      </c>
      <c r="E3218" t="s">
        <v>7914</v>
      </c>
    </row>
    <row r="3219" spans="1:5" x14ac:dyDescent="0.15">
      <c r="A3219" t="s">
        <v>7850</v>
      </c>
      <c r="B3219" s="15" t="s">
        <v>7942</v>
      </c>
      <c r="C3219" s="15" t="s">
        <v>69</v>
      </c>
      <c r="D3219" s="15" t="str">
        <f t="shared" si="50"/>
        <v>72127</v>
      </c>
      <c r="E3219" t="s">
        <v>7915</v>
      </c>
    </row>
    <row r="3220" spans="1:5" x14ac:dyDescent="0.15">
      <c r="A3220" t="s">
        <v>7850</v>
      </c>
      <c r="B3220" s="15" t="s">
        <v>7942</v>
      </c>
      <c r="C3220" s="15" t="s">
        <v>71</v>
      </c>
      <c r="D3220" s="15" t="str">
        <f t="shared" si="50"/>
        <v>72129</v>
      </c>
      <c r="E3220" t="s">
        <v>7916</v>
      </c>
    </row>
    <row r="3221" spans="1:5" x14ac:dyDescent="0.15">
      <c r="A3221" t="s">
        <v>7850</v>
      </c>
      <c r="B3221" s="15" t="s">
        <v>7942</v>
      </c>
      <c r="C3221" s="15" t="s">
        <v>72</v>
      </c>
      <c r="D3221" s="15" t="str">
        <f t="shared" si="50"/>
        <v>72131</v>
      </c>
      <c r="E3221" t="s">
        <v>7917</v>
      </c>
    </row>
    <row r="3222" spans="1:5" x14ac:dyDescent="0.15">
      <c r="A3222" t="s">
        <v>7850</v>
      </c>
      <c r="B3222" s="15" t="s">
        <v>7942</v>
      </c>
      <c r="C3222" s="15" t="s">
        <v>73</v>
      </c>
      <c r="D3222" s="15" t="str">
        <f t="shared" si="50"/>
        <v>72133</v>
      </c>
      <c r="E3222" t="s">
        <v>7918</v>
      </c>
    </row>
    <row r="3223" spans="1:5" x14ac:dyDescent="0.15">
      <c r="A3223" t="s">
        <v>7850</v>
      </c>
      <c r="B3223" s="15" t="s">
        <v>7942</v>
      </c>
      <c r="C3223" s="15" t="s">
        <v>114</v>
      </c>
      <c r="D3223" s="15" t="str">
        <f t="shared" si="50"/>
        <v>72135</v>
      </c>
      <c r="E3223" t="s">
        <v>7919</v>
      </c>
    </row>
    <row r="3224" spans="1:5" x14ac:dyDescent="0.15">
      <c r="A3224" t="s">
        <v>7850</v>
      </c>
      <c r="B3224" s="15" t="s">
        <v>7942</v>
      </c>
      <c r="C3224" s="15" t="s">
        <v>115</v>
      </c>
      <c r="D3224" s="15" t="str">
        <f t="shared" si="50"/>
        <v>72137</v>
      </c>
      <c r="E3224" t="s">
        <v>7920</v>
      </c>
    </row>
    <row r="3225" spans="1:5" x14ac:dyDescent="0.15">
      <c r="A3225" t="s">
        <v>7850</v>
      </c>
      <c r="B3225" s="15" t="s">
        <v>7942</v>
      </c>
      <c r="C3225" s="15" t="s">
        <v>116</v>
      </c>
      <c r="D3225" s="15" t="str">
        <f t="shared" si="50"/>
        <v>72139</v>
      </c>
      <c r="E3225" t="s">
        <v>7921</v>
      </c>
    </row>
    <row r="3226" spans="1:5" x14ac:dyDescent="0.15">
      <c r="A3226" t="s">
        <v>7850</v>
      </c>
      <c r="B3226" s="15" t="s">
        <v>7942</v>
      </c>
      <c r="C3226" s="15" t="s">
        <v>117</v>
      </c>
      <c r="D3226" s="15" t="str">
        <f t="shared" si="50"/>
        <v>72141</v>
      </c>
      <c r="E3226" t="s">
        <v>7922</v>
      </c>
    </row>
    <row r="3227" spans="1:5" x14ac:dyDescent="0.15">
      <c r="A3227" t="s">
        <v>7850</v>
      </c>
      <c r="B3227" s="15" t="s">
        <v>7942</v>
      </c>
      <c r="C3227" s="15" t="s">
        <v>118</v>
      </c>
      <c r="D3227" s="15" t="str">
        <f t="shared" si="50"/>
        <v>72143</v>
      </c>
      <c r="E3227" t="s">
        <v>7923</v>
      </c>
    </row>
    <row r="3228" spans="1:5" x14ac:dyDescent="0.15">
      <c r="A3228" t="s">
        <v>7850</v>
      </c>
      <c r="B3228" s="15" t="s">
        <v>7942</v>
      </c>
      <c r="C3228" s="15" t="s">
        <v>119</v>
      </c>
      <c r="D3228" s="15" t="str">
        <f t="shared" si="50"/>
        <v>72145</v>
      </c>
      <c r="E3228" t="s">
        <v>7924</v>
      </c>
    </row>
    <row r="3229" spans="1:5" x14ac:dyDescent="0.15">
      <c r="A3229" t="s">
        <v>7850</v>
      </c>
      <c r="B3229" s="15" t="s">
        <v>7942</v>
      </c>
      <c r="C3229" s="15" t="s">
        <v>120</v>
      </c>
      <c r="D3229" s="15" t="str">
        <f t="shared" si="50"/>
        <v>72147</v>
      </c>
      <c r="E3229" t="s">
        <v>7925</v>
      </c>
    </row>
    <row r="3230" spans="1:5" x14ac:dyDescent="0.15">
      <c r="A3230" t="s">
        <v>7850</v>
      </c>
      <c r="B3230" s="15" t="s">
        <v>7942</v>
      </c>
      <c r="C3230" s="15" t="s">
        <v>121</v>
      </c>
      <c r="D3230" s="15" t="str">
        <f t="shared" si="50"/>
        <v>72149</v>
      </c>
      <c r="E3230" t="s">
        <v>7926</v>
      </c>
    </row>
    <row r="3231" spans="1:5" x14ac:dyDescent="0.15">
      <c r="A3231" t="s">
        <v>7850</v>
      </c>
      <c r="B3231" s="15" t="s">
        <v>7942</v>
      </c>
      <c r="C3231" s="15" t="s">
        <v>138</v>
      </c>
      <c r="D3231" s="15" t="str">
        <f t="shared" si="50"/>
        <v>72151</v>
      </c>
      <c r="E3231" t="s">
        <v>7927</v>
      </c>
    </row>
    <row r="3232" spans="1:5" x14ac:dyDescent="0.15">
      <c r="A3232" t="s">
        <v>7850</v>
      </c>
      <c r="B3232" s="15" t="s">
        <v>7942</v>
      </c>
      <c r="C3232" s="15" t="s">
        <v>96</v>
      </c>
      <c r="D3232" s="15" t="str">
        <f t="shared" si="50"/>
        <v>72153</v>
      </c>
      <c r="E3232" t="s">
        <v>7928</v>
      </c>
    </row>
    <row r="3233" spans="1:5" x14ac:dyDescent="0.15">
      <c r="A3233" t="s">
        <v>7929</v>
      </c>
      <c r="B3233" s="15" t="s">
        <v>7944</v>
      </c>
      <c r="C3233" s="15" t="s">
        <v>1369</v>
      </c>
      <c r="D3233" s="15" t="str">
        <f t="shared" si="50"/>
        <v>74300</v>
      </c>
      <c r="E3233" t="s">
        <v>7930</v>
      </c>
    </row>
    <row r="3234" spans="1:5" x14ac:dyDescent="0.15">
      <c r="A3234" t="s">
        <v>7931</v>
      </c>
      <c r="B3234" s="15" t="s">
        <v>7945</v>
      </c>
      <c r="C3234" s="15" t="s">
        <v>7937</v>
      </c>
      <c r="D3234" s="15" t="str">
        <f t="shared" si="50"/>
        <v>78010</v>
      </c>
      <c r="E3234" t="s">
        <v>7932</v>
      </c>
    </row>
    <row r="3235" spans="1:5" x14ac:dyDescent="0.15">
      <c r="A3235" t="s">
        <v>7931</v>
      </c>
      <c r="B3235" s="15" t="s">
        <v>7945</v>
      </c>
      <c r="C3235" s="15" t="s">
        <v>77</v>
      </c>
      <c r="D3235" s="15" t="str">
        <f t="shared" si="50"/>
        <v>78020</v>
      </c>
      <c r="E3235" t="s">
        <v>7933</v>
      </c>
    </row>
    <row r="3236" spans="1:5" x14ac:dyDescent="0.15">
      <c r="A3236" t="s">
        <v>7931</v>
      </c>
      <c r="B3236" s="15" t="s">
        <v>7945</v>
      </c>
      <c r="C3236" s="15" t="s">
        <v>7938</v>
      </c>
      <c r="D3236" s="15" t="str">
        <f t="shared" si="50"/>
        <v>78030</v>
      </c>
      <c r="E3236" t="s">
        <v>7934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144"/>
  <sheetViews>
    <sheetView topLeftCell="A65" workbookViewId="0">
      <selection activeCell="Z79" sqref="Z79"/>
    </sheetView>
  </sheetViews>
  <sheetFormatPr baseColWidth="10" defaultRowHeight="16" x14ac:dyDescent="0.2"/>
  <cols>
    <col min="1" max="2" width="10.83203125" style="8"/>
    <col min="3" max="3" width="26" style="8" bestFit="1" customWidth="1"/>
    <col min="4" max="16384" width="10.83203125" style="8"/>
  </cols>
  <sheetData>
    <row r="1" spans="1:40" s="4" customFormat="1" x14ac:dyDescent="0.2">
      <c r="A1" s="4" t="s">
        <v>453</v>
      </c>
      <c r="B1" s="4" t="s">
        <v>3</v>
      </c>
      <c r="C1" s="4" t="s">
        <v>7806</v>
      </c>
      <c r="D1" s="5" t="s">
        <v>444</v>
      </c>
      <c r="E1" s="4" t="s">
        <v>454</v>
      </c>
      <c r="F1" s="5" t="s">
        <v>218</v>
      </c>
      <c r="G1" s="5" t="s">
        <v>445</v>
      </c>
      <c r="H1" s="5" t="s">
        <v>446</v>
      </c>
      <c r="I1" s="6" t="s">
        <v>447</v>
      </c>
      <c r="J1" s="6" t="s">
        <v>448</v>
      </c>
      <c r="K1" s="5" t="s">
        <v>449</v>
      </c>
      <c r="L1" s="5" t="s">
        <v>450</v>
      </c>
      <c r="M1" s="6" t="s">
        <v>451</v>
      </c>
      <c r="N1" s="6" t="s">
        <v>452</v>
      </c>
      <c r="O1" s="5" t="s">
        <v>455</v>
      </c>
      <c r="P1" s="5" t="s">
        <v>456</v>
      </c>
      <c r="Q1" s="5" t="s">
        <v>457</v>
      </c>
      <c r="R1" s="6" t="s">
        <v>458</v>
      </c>
      <c r="S1" s="6" t="s">
        <v>459</v>
      </c>
      <c r="T1" s="5" t="s">
        <v>460</v>
      </c>
      <c r="U1" s="6" t="s">
        <v>461</v>
      </c>
      <c r="V1" s="6" t="s">
        <v>462</v>
      </c>
      <c r="W1" s="6" t="s">
        <v>463</v>
      </c>
      <c r="X1" s="6" t="s">
        <v>464</v>
      </c>
      <c r="Y1" s="6" t="s">
        <v>465</v>
      </c>
      <c r="Z1" s="7" t="s">
        <v>466</v>
      </c>
      <c r="AA1" s="7" t="s">
        <v>467</v>
      </c>
      <c r="AB1" s="7" t="s">
        <v>468</v>
      </c>
      <c r="AC1" s="7" t="s">
        <v>469</v>
      </c>
      <c r="AD1" s="4" t="s">
        <v>470</v>
      </c>
      <c r="AE1" s="4" t="s">
        <v>471</v>
      </c>
      <c r="AF1" s="6" t="s">
        <v>472</v>
      </c>
      <c r="AG1" s="6" t="s">
        <v>473</v>
      </c>
      <c r="AH1" s="6" t="s">
        <v>474</v>
      </c>
      <c r="AI1" s="6" t="s">
        <v>475</v>
      </c>
      <c r="AJ1" s="6" t="s">
        <v>476</v>
      </c>
      <c r="AK1" s="6" t="s">
        <v>477</v>
      </c>
      <c r="AL1" s="6" t="s">
        <v>478</v>
      </c>
      <c r="AM1" s="6" t="s">
        <v>479</v>
      </c>
      <c r="AN1" s="6" t="s">
        <v>480</v>
      </c>
    </row>
    <row r="2" spans="1:40" x14ac:dyDescent="0.2">
      <c r="A2" s="8" t="s">
        <v>481</v>
      </c>
      <c r="B2" s="8" t="s">
        <v>482</v>
      </c>
      <c r="C2" s="8" t="str">
        <f>B2&amp;" "&amp;A2</f>
        <v>Autauga County AL</v>
      </c>
      <c r="D2" s="9">
        <v>55347</v>
      </c>
      <c r="E2" s="8" t="s">
        <v>445</v>
      </c>
      <c r="F2" s="9">
        <v>5908</v>
      </c>
      <c r="G2" s="9">
        <v>18110</v>
      </c>
      <c r="H2" s="9">
        <v>24661</v>
      </c>
      <c r="I2" s="10">
        <v>0.23956854953164916</v>
      </c>
      <c r="J2" s="10">
        <v>0.73435789302947974</v>
      </c>
      <c r="K2" s="9">
        <v>-12202</v>
      </c>
      <c r="L2" s="9">
        <v>12202</v>
      </c>
      <c r="M2" s="10">
        <v>-0.49478934349783055</v>
      </c>
      <c r="N2" s="10">
        <v>0.49478934349783055</v>
      </c>
      <c r="O2" s="9">
        <v>6354</v>
      </c>
      <c r="P2" s="9">
        <v>17366</v>
      </c>
      <c r="Q2" s="9">
        <v>23909</v>
      </c>
      <c r="R2" s="10">
        <v>0.26575766447781168</v>
      </c>
      <c r="S2" s="10">
        <v>0.72633736249947722</v>
      </c>
      <c r="T2" s="9">
        <v>-11012</v>
      </c>
      <c r="U2" s="10">
        <v>-0.46057969802166554</v>
      </c>
      <c r="V2" s="9">
        <v>-446</v>
      </c>
      <c r="W2" s="9">
        <v>744</v>
      </c>
      <c r="X2" s="10">
        <v>-2.6189114946162523E-2</v>
      </c>
      <c r="Y2" s="10">
        <v>8.020530530002512E-3</v>
      </c>
      <c r="Z2" s="11">
        <v>594.44000000000005</v>
      </c>
      <c r="AA2" s="11">
        <v>93.107798936814476</v>
      </c>
      <c r="AB2" s="11">
        <v>1001</v>
      </c>
      <c r="AC2" s="12" t="s">
        <v>483</v>
      </c>
      <c r="AD2" s="8">
        <v>1</v>
      </c>
      <c r="AE2" s="8">
        <v>1</v>
      </c>
      <c r="AF2" s="13" t="s">
        <v>484</v>
      </c>
      <c r="AG2" s="13"/>
      <c r="AH2" s="13" t="s">
        <v>485</v>
      </c>
      <c r="AI2" s="14">
        <v>373792</v>
      </c>
      <c r="AJ2" s="13" t="s">
        <v>486</v>
      </c>
      <c r="AK2" s="13"/>
      <c r="AL2" s="13"/>
      <c r="AM2" s="13"/>
      <c r="AN2" s="13" t="s">
        <v>487</v>
      </c>
    </row>
    <row r="3" spans="1:40" x14ac:dyDescent="0.2">
      <c r="A3" s="8" t="s">
        <v>481</v>
      </c>
      <c r="B3" s="8" t="s">
        <v>488</v>
      </c>
      <c r="C3" s="8" t="str">
        <f t="shared" ref="C3:C66" si="0">B3&amp;" "&amp;A3</f>
        <v>Baldwin County AL</v>
      </c>
      <c r="D3" s="9">
        <v>203709</v>
      </c>
      <c r="E3" s="8" t="s">
        <v>445</v>
      </c>
      <c r="F3" s="9">
        <v>18409</v>
      </c>
      <c r="G3" s="9">
        <v>72780</v>
      </c>
      <c r="H3" s="9">
        <v>94090</v>
      </c>
      <c r="I3" s="10">
        <v>0.19565309809756615</v>
      </c>
      <c r="J3" s="10">
        <v>0.77351471994898502</v>
      </c>
      <c r="K3" s="9">
        <v>-54371</v>
      </c>
      <c r="L3" s="9">
        <v>54371</v>
      </c>
      <c r="M3" s="10">
        <v>-0.57786162185141887</v>
      </c>
      <c r="N3" s="10">
        <v>0.57786162185141887</v>
      </c>
      <c r="O3" s="9">
        <v>18329</v>
      </c>
      <c r="P3" s="9">
        <v>65772</v>
      </c>
      <c r="Q3" s="9">
        <v>84988</v>
      </c>
      <c r="R3" s="10">
        <v>0.2156657410457947</v>
      </c>
      <c r="S3" s="10">
        <v>0.77389749141055209</v>
      </c>
      <c r="T3" s="9">
        <v>-47443</v>
      </c>
      <c r="U3" s="10">
        <v>-0.55823175036475736</v>
      </c>
      <c r="V3" s="9">
        <v>80</v>
      </c>
      <c r="W3" s="9">
        <v>7008</v>
      </c>
      <c r="X3" s="10">
        <v>-2.0012642948228548E-2</v>
      </c>
      <c r="Y3" s="10">
        <v>-3.8277146156706632E-4</v>
      </c>
      <c r="Z3" s="11">
        <v>1589.78</v>
      </c>
      <c r="AA3" s="11">
        <v>128.13659751663752</v>
      </c>
      <c r="AB3" s="11">
        <v>1003</v>
      </c>
      <c r="AC3" s="12" t="s">
        <v>489</v>
      </c>
      <c r="AD3" s="8">
        <v>1</v>
      </c>
      <c r="AE3" s="8">
        <v>3</v>
      </c>
      <c r="AF3" s="13" t="s">
        <v>490</v>
      </c>
      <c r="AG3" s="13" t="s">
        <v>491</v>
      </c>
      <c r="AH3" s="13" t="s">
        <v>492</v>
      </c>
      <c r="AI3" s="14">
        <v>203709</v>
      </c>
      <c r="AJ3" s="13" t="s">
        <v>486</v>
      </c>
      <c r="AK3" s="13" t="s">
        <v>493</v>
      </c>
      <c r="AL3" s="13"/>
      <c r="AM3" s="13"/>
      <c r="AN3" s="13" t="s">
        <v>487</v>
      </c>
    </row>
    <row r="4" spans="1:40" x14ac:dyDescent="0.2">
      <c r="A4" s="8" t="s">
        <v>481</v>
      </c>
      <c r="B4" s="8" t="s">
        <v>494</v>
      </c>
      <c r="C4" s="8" t="str">
        <f t="shared" si="0"/>
        <v>Barbour County AL</v>
      </c>
      <c r="D4" s="9">
        <v>26489</v>
      </c>
      <c r="E4" s="8" t="s">
        <v>445</v>
      </c>
      <c r="F4" s="9">
        <v>4848</v>
      </c>
      <c r="G4" s="9">
        <v>5431</v>
      </c>
      <c r="H4" s="9">
        <v>10390</v>
      </c>
      <c r="I4" s="10">
        <v>0.46660250240615975</v>
      </c>
      <c r="J4" s="10">
        <v>0.52271414821944173</v>
      </c>
      <c r="K4" s="9">
        <v>-583</v>
      </c>
      <c r="L4" s="9">
        <v>583</v>
      </c>
      <c r="M4" s="10">
        <v>-5.6111645813281985E-2</v>
      </c>
      <c r="N4" s="10">
        <v>5.6111645813281985E-2</v>
      </c>
      <c r="O4" s="9">
        <v>5873</v>
      </c>
      <c r="P4" s="9">
        <v>5539</v>
      </c>
      <c r="Q4" s="9">
        <v>11459</v>
      </c>
      <c r="R4" s="10">
        <v>0.51252290775809406</v>
      </c>
      <c r="S4" s="10">
        <v>0.48337551269744305</v>
      </c>
      <c r="T4" s="9">
        <v>334</v>
      </c>
      <c r="U4" s="10">
        <v>2.9147395060651005E-2</v>
      </c>
      <c r="V4" s="9">
        <v>-1025</v>
      </c>
      <c r="W4" s="9">
        <v>-108</v>
      </c>
      <c r="X4" s="10">
        <v>-4.5920405351934312E-2</v>
      </c>
      <c r="Y4" s="10">
        <v>3.9338635521998677E-2</v>
      </c>
      <c r="Z4" s="11">
        <v>884.88</v>
      </c>
      <c r="AA4" s="11">
        <v>29.935132447337491</v>
      </c>
      <c r="AB4" s="11">
        <v>1005</v>
      </c>
      <c r="AC4" s="12" t="s">
        <v>495</v>
      </c>
      <c r="AD4" s="8">
        <v>1</v>
      </c>
      <c r="AE4" s="8">
        <v>5</v>
      </c>
      <c r="AF4" s="13" t="s">
        <v>496</v>
      </c>
      <c r="AG4" s="13"/>
      <c r="AH4" s="13" t="s">
        <v>497</v>
      </c>
      <c r="AJ4" s="13" t="s">
        <v>498</v>
      </c>
      <c r="AK4" s="13"/>
      <c r="AL4" s="13"/>
      <c r="AM4" s="13"/>
      <c r="AN4" s="13" t="s">
        <v>487</v>
      </c>
    </row>
    <row r="5" spans="1:40" x14ac:dyDescent="0.2">
      <c r="A5" s="8" t="s">
        <v>481</v>
      </c>
      <c r="B5" s="8" t="s">
        <v>499</v>
      </c>
      <c r="C5" s="8" t="str">
        <f t="shared" si="0"/>
        <v>Bibb County AL</v>
      </c>
      <c r="D5" s="9">
        <v>22583</v>
      </c>
      <c r="E5" s="8" t="s">
        <v>445</v>
      </c>
      <c r="F5" s="9">
        <v>1874</v>
      </c>
      <c r="G5" s="9">
        <v>6733</v>
      </c>
      <c r="H5" s="9">
        <v>8748</v>
      </c>
      <c r="I5" s="10">
        <v>0.21422039323273892</v>
      </c>
      <c r="J5" s="10">
        <v>0.76966163694558754</v>
      </c>
      <c r="K5" s="9">
        <v>-4859</v>
      </c>
      <c r="L5" s="9">
        <v>4859</v>
      </c>
      <c r="M5" s="10">
        <v>-0.55544124371284864</v>
      </c>
      <c r="N5" s="10">
        <v>0.55544124371284864</v>
      </c>
      <c r="O5" s="9">
        <v>2200</v>
      </c>
      <c r="P5" s="9">
        <v>6131</v>
      </c>
      <c r="Q5" s="9">
        <v>8391</v>
      </c>
      <c r="R5" s="10">
        <v>0.26218567512811347</v>
      </c>
      <c r="S5" s="10">
        <v>0.73066380645930162</v>
      </c>
      <c r="T5" s="9">
        <v>-3931</v>
      </c>
      <c r="U5" s="10">
        <v>-0.46847813133118815</v>
      </c>
      <c r="V5" s="9">
        <v>-326</v>
      </c>
      <c r="W5" s="9">
        <v>602</v>
      </c>
      <c r="X5" s="10">
        <v>-4.7965281895374551E-2</v>
      </c>
      <c r="Y5" s="10">
        <v>3.8997830486285912E-2</v>
      </c>
      <c r="Z5" s="11">
        <v>622.58000000000004</v>
      </c>
      <c r="AA5" s="11">
        <v>36.273250024093286</v>
      </c>
      <c r="AB5" s="11">
        <v>1007</v>
      </c>
      <c r="AC5" s="12" t="s">
        <v>500</v>
      </c>
      <c r="AD5" s="8">
        <v>1</v>
      </c>
      <c r="AE5" s="8">
        <v>7</v>
      </c>
      <c r="AF5" s="13" t="s">
        <v>501</v>
      </c>
      <c r="AG5" s="13" t="s">
        <v>502</v>
      </c>
      <c r="AH5" s="13" t="s">
        <v>503</v>
      </c>
      <c r="AI5" s="14">
        <v>1145647</v>
      </c>
      <c r="AJ5" s="13" t="s">
        <v>486</v>
      </c>
      <c r="AK5" s="13" t="s">
        <v>504</v>
      </c>
      <c r="AL5" s="13"/>
      <c r="AM5" s="13"/>
      <c r="AN5" s="13" t="s">
        <v>505</v>
      </c>
    </row>
    <row r="6" spans="1:40" x14ac:dyDescent="0.2">
      <c r="A6" s="8" t="s">
        <v>481</v>
      </c>
      <c r="B6" s="8" t="s">
        <v>506</v>
      </c>
      <c r="C6" s="8" t="str">
        <f t="shared" si="0"/>
        <v>Blount County AL</v>
      </c>
      <c r="D6" s="9">
        <v>57673</v>
      </c>
      <c r="E6" s="8" t="s">
        <v>445</v>
      </c>
      <c r="F6" s="9">
        <v>2150</v>
      </c>
      <c r="G6" s="9">
        <v>22808</v>
      </c>
      <c r="H6" s="9">
        <v>25384</v>
      </c>
      <c r="I6" s="10">
        <v>8.4699023006618343E-2</v>
      </c>
      <c r="J6" s="10">
        <v>0.89851875196974473</v>
      </c>
      <c r="K6" s="9">
        <v>-20658</v>
      </c>
      <c r="L6" s="9">
        <v>20658</v>
      </c>
      <c r="M6" s="10">
        <v>-0.81381972896312638</v>
      </c>
      <c r="N6" s="10">
        <v>0.81381972896312638</v>
      </c>
      <c r="O6" s="9">
        <v>2961</v>
      </c>
      <c r="P6" s="9">
        <v>20741</v>
      </c>
      <c r="Q6" s="9">
        <v>23980</v>
      </c>
      <c r="R6" s="10">
        <v>0.12347789824854045</v>
      </c>
      <c r="S6" s="10">
        <v>0.86492910758965802</v>
      </c>
      <c r="T6" s="9">
        <v>-17780</v>
      </c>
      <c r="U6" s="10">
        <v>-0.74145120934111752</v>
      </c>
      <c r="V6" s="9">
        <v>-811</v>
      </c>
      <c r="W6" s="9">
        <v>2067</v>
      </c>
      <c r="X6" s="10">
        <v>-3.8778875241922112E-2</v>
      </c>
      <c r="Y6" s="10">
        <v>3.3589644380086714E-2</v>
      </c>
      <c r="Z6" s="11">
        <v>644.78</v>
      </c>
      <c r="AA6" s="11">
        <v>89.446012593442731</v>
      </c>
      <c r="AB6" s="11">
        <v>1009</v>
      </c>
      <c r="AC6" s="12" t="s">
        <v>507</v>
      </c>
      <c r="AD6" s="8">
        <v>1</v>
      </c>
      <c r="AE6" s="8">
        <v>9</v>
      </c>
      <c r="AF6" s="13" t="s">
        <v>501</v>
      </c>
      <c r="AG6" s="13" t="s">
        <v>502</v>
      </c>
      <c r="AH6" s="13" t="s">
        <v>503</v>
      </c>
      <c r="AI6" s="14">
        <v>1145647</v>
      </c>
      <c r="AJ6" s="13" t="s">
        <v>486</v>
      </c>
      <c r="AK6" s="13" t="s">
        <v>504</v>
      </c>
      <c r="AL6" s="13"/>
      <c r="AM6" s="13"/>
      <c r="AN6" s="13" t="s">
        <v>505</v>
      </c>
    </row>
    <row r="7" spans="1:40" x14ac:dyDescent="0.2">
      <c r="A7" s="8" t="s">
        <v>481</v>
      </c>
      <c r="B7" s="8" t="s">
        <v>508</v>
      </c>
      <c r="C7" s="8" t="str">
        <f t="shared" si="0"/>
        <v>Bullock County AL</v>
      </c>
      <c r="D7" s="9">
        <v>10696</v>
      </c>
      <c r="E7" s="8" t="s">
        <v>445</v>
      </c>
      <c r="F7" s="9">
        <v>3530</v>
      </c>
      <c r="G7" s="9">
        <v>1139</v>
      </c>
      <c r="H7" s="9">
        <v>4701</v>
      </c>
      <c r="I7" s="10">
        <v>0.75090406296532652</v>
      </c>
      <c r="J7" s="10">
        <v>0.24228887470750904</v>
      </c>
      <c r="K7" s="9">
        <v>2391</v>
      </c>
      <c r="L7" s="9">
        <v>-2391</v>
      </c>
      <c r="M7" s="10">
        <v>0.50861518825781749</v>
      </c>
      <c r="N7" s="10">
        <v>-0.50861518825781749</v>
      </c>
      <c r="O7" s="9">
        <v>4058</v>
      </c>
      <c r="P7" s="9">
        <v>1250</v>
      </c>
      <c r="Q7" s="9">
        <v>5318</v>
      </c>
      <c r="R7" s="10">
        <v>0.76306882286573896</v>
      </c>
      <c r="S7" s="10">
        <v>0.23505077096652877</v>
      </c>
      <c r="T7" s="9">
        <v>2808</v>
      </c>
      <c r="U7" s="10">
        <v>0.52801805189921014</v>
      </c>
      <c r="V7" s="9">
        <v>-528</v>
      </c>
      <c r="W7" s="9">
        <v>-111</v>
      </c>
      <c r="X7" s="10">
        <v>-1.2164759900412436E-2</v>
      </c>
      <c r="Y7" s="10">
        <v>7.2381037409802729E-3</v>
      </c>
      <c r="Z7" s="11">
        <v>622.80999999999995</v>
      </c>
      <c r="AA7" s="11">
        <v>17.173776914307737</v>
      </c>
      <c r="AB7" s="11">
        <v>1011</v>
      </c>
      <c r="AC7" s="12" t="s">
        <v>509</v>
      </c>
      <c r="AD7" s="8">
        <v>1</v>
      </c>
      <c r="AE7" s="8">
        <v>11</v>
      </c>
      <c r="AF7" s="13"/>
      <c r="AG7" s="13"/>
      <c r="AH7" s="13"/>
      <c r="AJ7" s="13"/>
      <c r="AK7" s="13"/>
      <c r="AL7" s="13"/>
      <c r="AM7" s="13"/>
      <c r="AN7" s="13" t="s">
        <v>510</v>
      </c>
    </row>
    <row r="8" spans="1:40" x14ac:dyDescent="0.2">
      <c r="A8" s="8" t="s">
        <v>481</v>
      </c>
      <c r="B8" s="8" t="s">
        <v>511</v>
      </c>
      <c r="C8" s="8" t="str">
        <f t="shared" si="0"/>
        <v>Butler County AL</v>
      </c>
      <c r="D8" s="9">
        <v>20154</v>
      </c>
      <c r="E8" s="8" t="s">
        <v>445</v>
      </c>
      <c r="F8" s="9">
        <v>3716</v>
      </c>
      <c r="G8" s="9">
        <v>4891</v>
      </c>
      <c r="H8" s="9">
        <v>8685</v>
      </c>
      <c r="I8" s="10">
        <v>0.42786413356361541</v>
      </c>
      <c r="J8" s="10">
        <v>0.5631548647092689</v>
      </c>
      <c r="K8" s="9">
        <v>-1175</v>
      </c>
      <c r="L8" s="9">
        <v>1175</v>
      </c>
      <c r="M8" s="10">
        <v>-0.13529073114565349</v>
      </c>
      <c r="N8" s="10">
        <v>0.13529073114565349</v>
      </c>
      <c r="O8" s="9">
        <v>4367</v>
      </c>
      <c r="P8" s="9">
        <v>5081</v>
      </c>
      <c r="Q8" s="9">
        <v>9483</v>
      </c>
      <c r="R8" s="10">
        <v>0.46050827797110622</v>
      </c>
      <c r="S8" s="10">
        <v>0.53580090688600657</v>
      </c>
      <c r="T8" s="9">
        <v>-714</v>
      </c>
      <c r="U8" s="10">
        <v>-7.529262891490035E-2</v>
      </c>
      <c r="V8" s="9">
        <v>-651</v>
      </c>
      <c r="W8" s="9">
        <v>-190</v>
      </c>
      <c r="X8" s="10">
        <v>-3.2644144407490805E-2</v>
      </c>
      <c r="Y8" s="10">
        <v>2.7353957823262331E-2</v>
      </c>
      <c r="Z8" s="11">
        <v>776.83</v>
      </c>
      <c r="AA8" s="11">
        <v>25.943900209827117</v>
      </c>
      <c r="AB8" s="11">
        <v>1013</v>
      </c>
      <c r="AC8" s="12" t="s">
        <v>512</v>
      </c>
      <c r="AD8" s="8">
        <v>1</v>
      </c>
      <c r="AE8" s="8">
        <v>13</v>
      </c>
      <c r="AF8" s="13"/>
      <c r="AG8" s="13"/>
      <c r="AH8" s="13"/>
      <c r="AJ8" s="13"/>
      <c r="AK8" s="13"/>
      <c r="AL8" s="13"/>
      <c r="AM8" s="13"/>
      <c r="AN8" s="13" t="s">
        <v>510</v>
      </c>
    </row>
    <row r="9" spans="1:40" x14ac:dyDescent="0.2">
      <c r="A9" s="8" t="s">
        <v>481</v>
      </c>
      <c r="B9" s="8" t="s">
        <v>513</v>
      </c>
      <c r="C9" s="8" t="str">
        <f t="shared" si="0"/>
        <v>Calhoun County AL</v>
      </c>
      <c r="D9" s="9">
        <v>115620</v>
      </c>
      <c r="E9" s="8" t="s">
        <v>445</v>
      </c>
      <c r="F9" s="9">
        <v>13197</v>
      </c>
      <c r="G9" s="9">
        <v>32803</v>
      </c>
      <c r="H9" s="9">
        <v>47376</v>
      </c>
      <c r="I9" s="10">
        <v>0.27855876393110435</v>
      </c>
      <c r="J9" s="10">
        <v>0.69239699425869639</v>
      </c>
      <c r="K9" s="9">
        <v>-19606</v>
      </c>
      <c r="L9" s="9">
        <v>19606</v>
      </c>
      <c r="M9" s="10">
        <v>-0.41383823032759204</v>
      </c>
      <c r="N9" s="10">
        <v>0.41383823032759204</v>
      </c>
      <c r="O9" s="9">
        <v>15500</v>
      </c>
      <c r="P9" s="9">
        <v>30272</v>
      </c>
      <c r="Q9" s="9">
        <v>46240</v>
      </c>
      <c r="R9" s="10">
        <v>0.33520761245674741</v>
      </c>
      <c r="S9" s="10">
        <v>0.65467128027681665</v>
      </c>
      <c r="T9" s="9">
        <v>-14772</v>
      </c>
      <c r="U9" s="10">
        <v>-0.31946366782006924</v>
      </c>
      <c r="V9" s="9">
        <v>-2303</v>
      </c>
      <c r="W9" s="9">
        <v>2531</v>
      </c>
      <c r="X9" s="10">
        <v>-5.6648848525643059E-2</v>
      </c>
      <c r="Y9" s="10">
        <v>3.7725713981879738E-2</v>
      </c>
      <c r="Z9" s="11">
        <v>605.87</v>
      </c>
      <c r="AA9" s="11">
        <v>190.83301698384142</v>
      </c>
      <c r="AB9" s="11">
        <v>1015</v>
      </c>
      <c r="AC9" s="12" t="s">
        <v>514</v>
      </c>
      <c r="AD9" s="8">
        <v>1</v>
      </c>
      <c r="AE9" s="8">
        <v>15</v>
      </c>
      <c r="AF9" s="13" t="s">
        <v>515</v>
      </c>
      <c r="AG9" s="13"/>
      <c r="AH9" s="13" t="s">
        <v>516</v>
      </c>
      <c r="AI9" s="14">
        <v>115620</v>
      </c>
      <c r="AJ9" s="13" t="s">
        <v>486</v>
      </c>
      <c r="AK9" s="13"/>
      <c r="AL9" s="13"/>
      <c r="AM9" s="13"/>
      <c r="AN9" s="13" t="s">
        <v>487</v>
      </c>
    </row>
    <row r="10" spans="1:40" x14ac:dyDescent="0.2">
      <c r="A10" s="8" t="s">
        <v>481</v>
      </c>
      <c r="B10" s="8" t="s">
        <v>517</v>
      </c>
      <c r="C10" s="8" t="str">
        <f t="shared" si="0"/>
        <v>Chambers County AL</v>
      </c>
      <c r="D10" s="9">
        <v>34123</v>
      </c>
      <c r="E10" s="8" t="s">
        <v>445</v>
      </c>
      <c r="F10" s="9">
        <v>5763</v>
      </c>
      <c r="G10" s="9">
        <v>7803</v>
      </c>
      <c r="H10" s="9">
        <v>13778</v>
      </c>
      <c r="I10" s="10">
        <v>0.41827551168529542</v>
      </c>
      <c r="J10" s="10">
        <v>0.56633763971548845</v>
      </c>
      <c r="K10" s="9">
        <v>-2040</v>
      </c>
      <c r="L10" s="9">
        <v>2040</v>
      </c>
      <c r="M10" s="10">
        <v>-0.14806212803019303</v>
      </c>
      <c r="N10" s="10">
        <v>0.14806212803019303</v>
      </c>
      <c r="O10" s="9">
        <v>6853</v>
      </c>
      <c r="P10" s="9">
        <v>7596</v>
      </c>
      <c r="Q10" s="9">
        <v>14562</v>
      </c>
      <c r="R10" s="10">
        <v>0.47060843290756765</v>
      </c>
      <c r="S10" s="10">
        <v>0.52163164400494433</v>
      </c>
      <c r="T10" s="9">
        <v>-743</v>
      </c>
      <c r="U10" s="10">
        <v>-5.1023211097376675E-2</v>
      </c>
      <c r="V10" s="9">
        <v>-1090</v>
      </c>
      <c r="W10" s="9">
        <v>207</v>
      </c>
      <c r="X10" s="10">
        <v>-5.2332921222272233E-2</v>
      </c>
      <c r="Y10" s="10">
        <v>4.4705995710544122E-2</v>
      </c>
      <c r="Z10" s="11">
        <v>596.53</v>
      </c>
      <c r="AA10" s="11">
        <v>57.202487720651099</v>
      </c>
      <c r="AB10" s="11">
        <v>1017</v>
      </c>
      <c r="AC10" s="12" t="s">
        <v>518</v>
      </c>
      <c r="AD10" s="8">
        <v>1</v>
      </c>
      <c r="AE10" s="8">
        <v>17</v>
      </c>
      <c r="AF10" s="13" t="s">
        <v>519</v>
      </c>
      <c r="AG10" s="13" t="s">
        <v>520</v>
      </c>
      <c r="AH10" s="13" t="s">
        <v>521</v>
      </c>
      <c r="AJ10" s="13" t="s">
        <v>498</v>
      </c>
      <c r="AK10" s="13" t="s">
        <v>522</v>
      </c>
      <c r="AL10" s="13"/>
      <c r="AM10" s="13"/>
      <c r="AN10" s="13" t="s">
        <v>487</v>
      </c>
    </row>
    <row r="11" spans="1:40" x14ac:dyDescent="0.2">
      <c r="A11" s="8" t="s">
        <v>481</v>
      </c>
      <c r="B11" s="8" t="s">
        <v>523</v>
      </c>
      <c r="C11" s="8" t="str">
        <f t="shared" si="0"/>
        <v>Cherokee County AL</v>
      </c>
      <c r="D11" s="9">
        <v>25859</v>
      </c>
      <c r="E11" s="8" t="s">
        <v>445</v>
      </c>
      <c r="F11" s="9">
        <v>1524</v>
      </c>
      <c r="G11" s="9">
        <v>8809</v>
      </c>
      <c r="H11" s="9">
        <v>10503</v>
      </c>
      <c r="I11" s="10">
        <v>0.14510139960011426</v>
      </c>
      <c r="J11" s="10">
        <v>0.83871274873845569</v>
      </c>
      <c r="K11" s="9">
        <v>-7285</v>
      </c>
      <c r="L11" s="9">
        <v>7285</v>
      </c>
      <c r="M11" s="10">
        <v>-0.69361134913834144</v>
      </c>
      <c r="N11" s="10">
        <v>0.69361134913834144</v>
      </c>
      <c r="O11" s="9">
        <v>2126</v>
      </c>
      <c r="P11" s="9">
        <v>7494</v>
      </c>
      <c r="Q11" s="9">
        <v>9761</v>
      </c>
      <c r="R11" s="10">
        <v>0.21780555270976334</v>
      </c>
      <c r="S11" s="10">
        <v>0.76774920602397301</v>
      </c>
      <c r="T11" s="9">
        <v>-5368</v>
      </c>
      <c r="U11" s="10">
        <v>-0.54994365331420969</v>
      </c>
      <c r="V11" s="9">
        <v>-602</v>
      </c>
      <c r="W11" s="9">
        <v>1315</v>
      </c>
      <c r="X11" s="10">
        <v>-7.2704153109649089E-2</v>
      </c>
      <c r="Y11" s="10">
        <v>7.0963542714482686E-2</v>
      </c>
      <c r="Z11" s="11">
        <v>553.70000000000005</v>
      </c>
      <c r="AA11" s="11">
        <v>46.702185298898314</v>
      </c>
      <c r="AB11" s="11">
        <v>1019</v>
      </c>
      <c r="AC11" s="12" t="s">
        <v>524</v>
      </c>
      <c r="AD11" s="8">
        <v>1</v>
      </c>
      <c r="AE11" s="8">
        <v>19</v>
      </c>
      <c r="AF11" s="13"/>
      <c r="AG11" s="13"/>
      <c r="AH11" s="13"/>
      <c r="AJ11" s="13"/>
      <c r="AK11" s="13"/>
      <c r="AL11" s="13"/>
      <c r="AM11" s="13"/>
      <c r="AN11" s="13" t="s">
        <v>510</v>
      </c>
    </row>
    <row r="12" spans="1:40" x14ac:dyDescent="0.2">
      <c r="A12" s="8" t="s">
        <v>481</v>
      </c>
      <c r="B12" s="8" t="s">
        <v>525</v>
      </c>
      <c r="C12" s="8" t="str">
        <f t="shared" si="0"/>
        <v>Chilton County AL</v>
      </c>
      <c r="D12" s="9">
        <v>43943</v>
      </c>
      <c r="E12" s="8" t="s">
        <v>445</v>
      </c>
      <c r="F12" s="9">
        <v>2909</v>
      </c>
      <c r="G12" s="9">
        <v>15068</v>
      </c>
      <c r="H12" s="9">
        <v>18255</v>
      </c>
      <c r="I12" s="10">
        <v>0.15935360175294441</v>
      </c>
      <c r="J12" s="10">
        <v>0.82541769378252539</v>
      </c>
      <c r="K12" s="9">
        <v>-12159</v>
      </c>
      <c r="L12" s="9">
        <v>12159</v>
      </c>
      <c r="M12" s="10">
        <v>-0.66606409202958095</v>
      </c>
      <c r="N12" s="10">
        <v>0.66606409202958095</v>
      </c>
      <c r="O12" s="9">
        <v>3391</v>
      </c>
      <c r="P12" s="9">
        <v>13910</v>
      </c>
      <c r="Q12" s="9">
        <v>17434</v>
      </c>
      <c r="R12" s="10">
        <v>0.19450499024893886</v>
      </c>
      <c r="S12" s="10">
        <v>0.79786623838476545</v>
      </c>
      <c r="T12" s="9">
        <v>-10519</v>
      </c>
      <c r="U12" s="10">
        <v>-0.60336124813582659</v>
      </c>
      <c r="V12" s="9">
        <v>-482</v>
      </c>
      <c r="W12" s="9">
        <v>1158</v>
      </c>
      <c r="X12" s="10">
        <v>-3.5151388495994446E-2</v>
      </c>
      <c r="Y12" s="10">
        <v>2.7551455397759939E-2</v>
      </c>
      <c r="Z12" s="11">
        <v>692.85</v>
      </c>
      <c r="AA12" s="11">
        <v>63.423540448870604</v>
      </c>
      <c r="AB12" s="11">
        <v>1021</v>
      </c>
      <c r="AC12" s="12" t="s">
        <v>526</v>
      </c>
      <c r="AD12" s="8">
        <v>1</v>
      </c>
      <c r="AE12" s="8">
        <v>21</v>
      </c>
      <c r="AF12" s="13" t="s">
        <v>501</v>
      </c>
      <c r="AG12" s="13" t="s">
        <v>502</v>
      </c>
      <c r="AH12" s="13" t="s">
        <v>503</v>
      </c>
      <c r="AI12" s="14">
        <v>1145647</v>
      </c>
      <c r="AJ12" s="13" t="s">
        <v>486</v>
      </c>
      <c r="AK12" s="13" t="s">
        <v>504</v>
      </c>
      <c r="AL12" s="13"/>
      <c r="AM12" s="13"/>
      <c r="AN12" s="13" t="s">
        <v>505</v>
      </c>
    </row>
    <row r="13" spans="1:40" x14ac:dyDescent="0.2">
      <c r="A13" s="8" t="s">
        <v>481</v>
      </c>
      <c r="B13" s="8" t="s">
        <v>527</v>
      </c>
      <c r="C13" s="8" t="str">
        <f t="shared" si="0"/>
        <v>Choctaw County AL</v>
      </c>
      <c r="D13" s="9">
        <v>13170</v>
      </c>
      <c r="E13" s="8" t="s">
        <v>445</v>
      </c>
      <c r="F13" s="9">
        <v>3109</v>
      </c>
      <c r="G13" s="9">
        <v>4102</v>
      </c>
      <c r="H13" s="9">
        <v>7268</v>
      </c>
      <c r="I13" s="10">
        <v>0.42776554760594387</v>
      </c>
      <c r="J13" s="10">
        <v>0.56439185470555864</v>
      </c>
      <c r="K13" s="9">
        <v>-993</v>
      </c>
      <c r="L13" s="9">
        <v>993</v>
      </c>
      <c r="M13" s="10">
        <v>-0.13662630709961476</v>
      </c>
      <c r="N13" s="10">
        <v>0.13662630709961476</v>
      </c>
      <c r="O13" s="9">
        <v>3785</v>
      </c>
      <c r="P13" s="9">
        <v>4150</v>
      </c>
      <c r="Q13" s="9">
        <v>7965</v>
      </c>
      <c r="R13" s="10">
        <v>0.47520401757689895</v>
      </c>
      <c r="S13" s="10">
        <v>0.52102950408035154</v>
      </c>
      <c r="T13" s="9">
        <v>-365</v>
      </c>
      <c r="U13" s="10">
        <v>-4.5825486503452584E-2</v>
      </c>
      <c r="V13" s="9">
        <v>-676</v>
      </c>
      <c r="W13" s="9">
        <v>-48</v>
      </c>
      <c r="X13" s="10">
        <v>-4.7438469970955077E-2</v>
      </c>
      <c r="Y13" s="10">
        <v>4.3362350625207102E-2</v>
      </c>
      <c r="Z13" s="11">
        <v>913.5</v>
      </c>
      <c r="AA13" s="11">
        <v>14.417077175697866</v>
      </c>
      <c r="AB13" s="11">
        <v>1023</v>
      </c>
      <c r="AC13" s="12" t="s">
        <v>528</v>
      </c>
      <c r="AD13" s="8">
        <v>1</v>
      </c>
      <c r="AE13" s="8">
        <v>23</v>
      </c>
      <c r="AF13" s="13"/>
      <c r="AG13" s="13"/>
      <c r="AH13" s="13"/>
      <c r="AJ13" s="13"/>
      <c r="AK13" s="13"/>
      <c r="AL13" s="13"/>
      <c r="AM13" s="13"/>
      <c r="AN13" s="13" t="s">
        <v>510</v>
      </c>
    </row>
    <row r="14" spans="1:40" x14ac:dyDescent="0.2">
      <c r="A14" s="8" t="s">
        <v>481</v>
      </c>
      <c r="B14" s="8" t="s">
        <v>529</v>
      </c>
      <c r="C14" s="8" t="str">
        <f t="shared" si="0"/>
        <v>Clarke County AL</v>
      </c>
      <c r="D14" s="9">
        <v>24675</v>
      </c>
      <c r="E14" s="8" t="s">
        <v>445</v>
      </c>
      <c r="F14" s="9">
        <v>5712</v>
      </c>
      <c r="G14" s="9">
        <v>7109</v>
      </c>
      <c r="H14" s="9">
        <v>12936</v>
      </c>
      <c r="I14" s="10">
        <v>0.44155844155844154</v>
      </c>
      <c r="J14" s="10">
        <v>0.54955163883735314</v>
      </c>
      <c r="K14" s="9">
        <v>-1397</v>
      </c>
      <c r="L14" s="9">
        <v>1397</v>
      </c>
      <c r="M14" s="10">
        <v>-0.1079931972789116</v>
      </c>
      <c r="N14" s="10">
        <v>0.1079931972789116</v>
      </c>
      <c r="O14" s="9">
        <v>6317</v>
      </c>
      <c r="P14" s="9">
        <v>7463</v>
      </c>
      <c r="Q14" s="9">
        <v>13827</v>
      </c>
      <c r="R14" s="10">
        <v>0.45685976712229698</v>
      </c>
      <c r="S14" s="10">
        <v>0.5397410862804658</v>
      </c>
      <c r="T14" s="9">
        <v>-1146</v>
      </c>
      <c r="U14" s="10">
        <v>-8.288131915816882E-2</v>
      </c>
      <c r="V14" s="9">
        <v>-605</v>
      </c>
      <c r="W14" s="9">
        <v>-354</v>
      </c>
      <c r="X14" s="10">
        <v>-1.5301325563855439E-2</v>
      </c>
      <c r="Y14" s="10">
        <v>9.810552556887342E-3</v>
      </c>
      <c r="Z14" s="11">
        <v>1238.47</v>
      </c>
      <c r="AA14" s="11">
        <v>19.923776918294347</v>
      </c>
      <c r="AB14" s="11">
        <v>1025</v>
      </c>
      <c r="AC14" s="12" t="s">
        <v>530</v>
      </c>
      <c r="AD14" s="8">
        <v>1</v>
      </c>
      <c r="AE14" s="8">
        <v>25</v>
      </c>
      <c r="AF14" s="13"/>
      <c r="AG14" s="13"/>
      <c r="AH14" s="13"/>
      <c r="AJ14" s="13"/>
      <c r="AK14" s="13"/>
      <c r="AL14" s="13"/>
      <c r="AM14" s="13"/>
      <c r="AN14" s="13" t="s">
        <v>510</v>
      </c>
    </row>
    <row r="15" spans="1:40" x14ac:dyDescent="0.2">
      <c r="A15" s="8" t="s">
        <v>481</v>
      </c>
      <c r="B15" s="8" t="s">
        <v>531</v>
      </c>
      <c r="C15" s="8" t="str">
        <f t="shared" si="0"/>
        <v>Clay County AL</v>
      </c>
      <c r="D15" s="9">
        <v>13555</v>
      </c>
      <c r="E15" s="8" t="s">
        <v>445</v>
      </c>
      <c r="F15" s="9">
        <v>1234</v>
      </c>
      <c r="G15" s="9">
        <v>5230</v>
      </c>
      <c r="H15" s="9">
        <v>6572</v>
      </c>
      <c r="I15" s="10">
        <v>0.18776628119293975</v>
      </c>
      <c r="J15" s="10">
        <v>0.79580036518563602</v>
      </c>
      <c r="K15" s="9">
        <v>-3996</v>
      </c>
      <c r="L15" s="9">
        <v>3996</v>
      </c>
      <c r="M15" s="10">
        <v>-0.60803408399269632</v>
      </c>
      <c r="N15" s="10">
        <v>0.60803408399269632</v>
      </c>
      <c r="O15" s="9">
        <v>1770</v>
      </c>
      <c r="P15" s="9">
        <v>4802</v>
      </c>
      <c r="Q15" s="9">
        <v>6640</v>
      </c>
      <c r="R15" s="10">
        <v>0.26656626506024095</v>
      </c>
      <c r="S15" s="10">
        <v>0.72319277108433733</v>
      </c>
      <c r="T15" s="9">
        <v>-3032</v>
      </c>
      <c r="U15" s="10">
        <v>-0.45662650602409638</v>
      </c>
      <c r="V15" s="9">
        <v>-536</v>
      </c>
      <c r="W15" s="9">
        <v>428</v>
      </c>
      <c r="X15" s="10">
        <v>-7.8799983867301193E-2</v>
      </c>
      <c r="Y15" s="10">
        <v>7.2607594101298689E-2</v>
      </c>
      <c r="Z15" s="11">
        <v>603.96</v>
      </c>
      <c r="AA15" s="11">
        <v>22.44353930723889</v>
      </c>
      <c r="AB15" s="11">
        <v>1027</v>
      </c>
      <c r="AC15" s="12" t="s">
        <v>532</v>
      </c>
      <c r="AD15" s="8">
        <v>1</v>
      </c>
      <c r="AE15" s="8">
        <v>27</v>
      </c>
      <c r="AF15" s="13"/>
      <c r="AG15" s="13"/>
      <c r="AH15" s="13"/>
      <c r="AJ15" s="13"/>
      <c r="AK15" s="13"/>
      <c r="AL15" s="13"/>
      <c r="AM15" s="13"/>
      <c r="AN15" s="13" t="s">
        <v>510</v>
      </c>
    </row>
    <row r="16" spans="1:40" x14ac:dyDescent="0.2">
      <c r="A16" s="8" t="s">
        <v>481</v>
      </c>
      <c r="B16" s="8" t="s">
        <v>533</v>
      </c>
      <c r="C16" s="8" t="str">
        <f t="shared" si="0"/>
        <v>Cleburne County AL</v>
      </c>
      <c r="D16" s="9">
        <v>15018</v>
      </c>
      <c r="E16" s="8" t="s">
        <v>445</v>
      </c>
      <c r="F16" s="9">
        <v>684</v>
      </c>
      <c r="G16" s="9">
        <v>5738</v>
      </c>
      <c r="H16" s="9">
        <v>6532</v>
      </c>
      <c r="I16" s="10">
        <v>0.10471524800979792</v>
      </c>
      <c r="J16" s="10">
        <v>0.8784445805266381</v>
      </c>
      <c r="K16" s="9">
        <v>-5054</v>
      </c>
      <c r="L16" s="9">
        <v>5054</v>
      </c>
      <c r="M16" s="10">
        <v>-0.77372933251684017</v>
      </c>
      <c r="N16" s="10">
        <v>0.77372933251684017</v>
      </c>
      <c r="O16" s="9">
        <v>971</v>
      </c>
      <c r="P16" s="9">
        <v>5269</v>
      </c>
      <c r="Q16" s="9">
        <v>6302</v>
      </c>
      <c r="R16" s="10">
        <v>0.15407807045382418</v>
      </c>
      <c r="S16" s="10">
        <v>0.83608378292605523</v>
      </c>
      <c r="T16" s="9">
        <v>-4298</v>
      </c>
      <c r="U16" s="10">
        <v>-0.68200571247223107</v>
      </c>
      <c r="V16" s="9">
        <v>-287</v>
      </c>
      <c r="W16" s="9">
        <v>469</v>
      </c>
      <c r="X16" s="10">
        <v>-4.9362822444026261E-2</v>
      </c>
      <c r="Y16" s="10">
        <v>4.2360797600582867E-2</v>
      </c>
      <c r="Z16" s="11">
        <v>560.1</v>
      </c>
      <c r="AA16" s="11">
        <v>26.813069094804497</v>
      </c>
      <c r="AB16" s="11">
        <v>1029</v>
      </c>
      <c r="AC16" s="12" t="s">
        <v>534</v>
      </c>
      <c r="AD16" s="8">
        <v>1</v>
      </c>
      <c r="AE16" s="8">
        <v>29</v>
      </c>
      <c r="AF16" s="13"/>
      <c r="AG16" s="13"/>
      <c r="AH16" s="13"/>
      <c r="AJ16" s="13"/>
      <c r="AK16" s="13"/>
      <c r="AL16" s="13"/>
      <c r="AM16" s="13"/>
      <c r="AN16" s="13" t="s">
        <v>510</v>
      </c>
    </row>
    <row r="17" spans="1:40" x14ac:dyDescent="0.2">
      <c r="A17" s="8" t="s">
        <v>481</v>
      </c>
      <c r="B17" s="8" t="s">
        <v>535</v>
      </c>
      <c r="C17" s="8" t="str">
        <f t="shared" si="0"/>
        <v>Coffee County AL</v>
      </c>
      <c r="D17" s="9">
        <v>51211</v>
      </c>
      <c r="E17" s="8" t="s">
        <v>445</v>
      </c>
      <c r="F17" s="9">
        <v>4194</v>
      </c>
      <c r="G17" s="9">
        <v>15825</v>
      </c>
      <c r="H17" s="9">
        <v>20513</v>
      </c>
      <c r="I17" s="10">
        <v>0.20445571101252863</v>
      </c>
      <c r="J17" s="10">
        <v>0.77146199970750251</v>
      </c>
      <c r="K17" s="9">
        <v>-11631</v>
      </c>
      <c r="L17" s="9">
        <v>11631</v>
      </c>
      <c r="M17" s="10">
        <v>-0.56700628869497383</v>
      </c>
      <c r="N17" s="10">
        <v>0.56700628869497383</v>
      </c>
      <c r="O17" s="9">
        <v>4899</v>
      </c>
      <c r="P17" s="9">
        <v>14638</v>
      </c>
      <c r="Q17" s="9">
        <v>19715</v>
      </c>
      <c r="R17" s="10">
        <v>0.248490996703018</v>
      </c>
      <c r="S17" s="10">
        <v>0.74248034491503934</v>
      </c>
      <c r="T17" s="9">
        <v>-9739</v>
      </c>
      <c r="U17" s="10">
        <v>-0.49398934821202134</v>
      </c>
      <c r="V17" s="9">
        <v>-705</v>
      </c>
      <c r="W17" s="9">
        <v>1187</v>
      </c>
      <c r="X17" s="10">
        <v>-4.4035285690489367E-2</v>
      </c>
      <c r="Y17" s="10">
        <v>2.8981654792463174E-2</v>
      </c>
      <c r="Z17" s="11">
        <v>678.97</v>
      </c>
      <c r="AA17" s="11">
        <v>75.424540112228811</v>
      </c>
      <c r="AB17" s="11">
        <v>1031</v>
      </c>
      <c r="AC17" s="12" t="s">
        <v>536</v>
      </c>
      <c r="AD17" s="8">
        <v>1</v>
      </c>
      <c r="AE17" s="8">
        <v>31</v>
      </c>
      <c r="AF17" s="13" t="s">
        <v>537</v>
      </c>
      <c r="AG17" s="13" t="s">
        <v>538</v>
      </c>
      <c r="AH17" s="13" t="s">
        <v>539</v>
      </c>
      <c r="AJ17" s="13" t="s">
        <v>498</v>
      </c>
      <c r="AK17" s="13" t="s">
        <v>540</v>
      </c>
      <c r="AL17" s="13"/>
      <c r="AM17" s="13"/>
      <c r="AN17" s="13" t="s">
        <v>487</v>
      </c>
    </row>
    <row r="18" spans="1:40" x14ac:dyDescent="0.2">
      <c r="A18" s="8" t="s">
        <v>481</v>
      </c>
      <c r="B18" s="8" t="s">
        <v>541</v>
      </c>
      <c r="C18" s="8" t="str">
        <f t="shared" si="0"/>
        <v>Colbert County AL</v>
      </c>
      <c r="D18" s="9">
        <v>54354</v>
      </c>
      <c r="E18" s="8" t="s">
        <v>445</v>
      </c>
      <c r="F18" s="9">
        <v>7296</v>
      </c>
      <c r="G18" s="9">
        <v>16718</v>
      </c>
      <c r="H18" s="9">
        <v>24626</v>
      </c>
      <c r="I18" s="10">
        <v>0.29627223259969138</v>
      </c>
      <c r="J18" s="10">
        <v>0.6788759847315845</v>
      </c>
      <c r="K18" s="9">
        <v>-9422</v>
      </c>
      <c r="L18" s="9">
        <v>9422</v>
      </c>
      <c r="M18" s="10">
        <v>-0.38260375213189313</v>
      </c>
      <c r="N18" s="10">
        <v>0.38260375213189313</v>
      </c>
      <c r="O18" s="9">
        <v>9160</v>
      </c>
      <c r="P18" s="9">
        <v>13931</v>
      </c>
      <c r="Q18" s="9">
        <v>23374</v>
      </c>
      <c r="R18" s="10">
        <v>0.39188842303414051</v>
      </c>
      <c r="S18" s="10">
        <v>0.59600410712757768</v>
      </c>
      <c r="T18" s="9">
        <v>-4771</v>
      </c>
      <c r="U18" s="10">
        <v>-0.20411568409343717</v>
      </c>
      <c r="V18" s="9">
        <v>-1864</v>
      </c>
      <c r="W18" s="9">
        <v>2787</v>
      </c>
      <c r="X18" s="10">
        <v>-9.5616190434449133E-2</v>
      </c>
      <c r="Y18" s="10">
        <v>8.2871877604006827E-2</v>
      </c>
      <c r="Z18" s="11">
        <v>592.62</v>
      </c>
      <c r="AA18" s="11">
        <v>91.718133036347069</v>
      </c>
      <c r="AB18" s="11">
        <v>1033</v>
      </c>
      <c r="AC18" s="12" t="s">
        <v>542</v>
      </c>
      <c r="AD18" s="8">
        <v>1</v>
      </c>
      <c r="AE18" s="8">
        <v>33</v>
      </c>
      <c r="AF18" s="13" t="s">
        <v>543</v>
      </c>
      <c r="AG18" s="13"/>
      <c r="AH18" s="13" t="s">
        <v>544</v>
      </c>
      <c r="AI18" s="14">
        <v>146950</v>
      </c>
      <c r="AJ18" s="13" t="s">
        <v>486</v>
      </c>
      <c r="AK18" s="13"/>
      <c r="AL18" s="13"/>
      <c r="AM18" s="13"/>
      <c r="AN18" s="13" t="s">
        <v>487</v>
      </c>
    </row>
    <row r="19" spans="1:40" x14ac:dyDescent="0.2">
      <c r="A19" s="8" t="s">
        <v>481</v>
      </c>
      <c r="B19" s="8" t="s">
        <v>545</v>
      </c>
      <c r="C19" s="8" t="str">
        <f t="shared" si="0"/>
        <v>Conecuh County AL</v>
      </c>
      <c r="D19" s="9">
        <v>12672</v>
      </c>
      <c r="E19" s="8" t="s">
        <v>445</v>
      </c>
      <c r="F19" s="9">
        <v>3069</v>
      </c>
      <c r="G19" s="9">
        <v>3413</v>
      </c>
      <c r="H19" s="9">
        <v>6543</v>
      </c>
      <c r="I19" s="10">
        <v>0.469050894085282</v>
      </c>
      <c r="J19" s="10">
        <v>0.52162616536756834</v>
      </c>
      <c r="K19" s="9">
        <v>-344</v>
      </c>
      <c r="L19" s="9">
        <v>344</v>
      </c>
      <c r="M19" s="10">
        <v>-5.257527128228634E-2</v>
      </c>
      <c r="N19" s="10">
        <v>5.257527128228634E-2</v>
      </c>
      <c r="O19" s="9">
        <v>3551</v>
      </c>
      <c r="P19" s="9">
        <v>3434</v>
      </c>
      <c r="Q19" s="9">
        <v>7013</v>
      </c>
      <c r="R19" s="10">
        <v>0.50634535861970631</v>
      </c>
      <c r="S19" s="10">
        <v>0.48966205618137743</v>
      </c>
      <c r="T19" s="9">
        <v>117</v>
      </c>
      <c r="U19" s="10">
        <v>1.6683302438328884E-2</v>
      </c>
      <c r="V19" s="9">
        <v>-482</v>
      </c>
      <c r="W19" s="9">
        <v>-21</v>
      </c>
      <c r="X19" s="10">
        <v>-3.729446453442431E-2</v>
      </c>
      <c r="Y19" s="10">
        <v>3.1964109186190914E-2</v>
      </c>
      <c r="Z19" s="11">
        <v>850.16</v>
      </c>
      <c r="AA19" s="11">
        <v>14.905429566199304</v>
      </c>
      <c r="AB19" s="11">
        <v>1035</v>
      </c>
      <c r="AC19" s="12" t="s">
        <v>546</v>
      </c>
      <c r="AD19" s="8">
        <v>1</v>
      </c>
      <c r="AE19" s="8">
        <v>35</v>
      </c>
      <c r="AF19" s="13"/>
      <c r="AG19" s="13"/>
      <c r="AH19" s="13"/>
      <c r="AJ19" s="13"/>
      <c r="AK19" s="13"/>
      <c r="AL19" s="13"/>
      <c r="AM19" s="13"/>
      <c r="AN19" s="13" t="s">
        <v>510</v>
      </c>
    </row>
    <row r="20" spans="1:40" x14ac:dyDescent="0.2">
      <c r="A20" s="8" t="s">
        <v>481</v>
      </c>
      <c r="B20" s="8" t="s">
        <v>547</v>
      </c>
      <c r="C20" s="8" t="str">
        <f t="shared" si="0"/>
        <v>Coosa County AL</v>
      </c>
      <c r="D20" s="9">
        <v>10724</v>
      </c>
      <c r="E20" s="8" t="s">
        <v>445</v>
      </c>
      <c r="F20" s="9">
        <v>1780</v>
      </c>
      <c r="G20" s="9">
        <v>3376</v>
      </c>
      <c r="H20" s="9">
        <v>5223</v>
      </c>
      <c r="I20" s="10">
        <v>0.34080030633735403</v>
      </c>
      <c r="J20" s="10">
        <v>0.64637181696343093</v>
      </c>
      <c r="K20" s="9">
        <v>-1596</v>
      </c>
      <c r="L20" s="9">
        <v>1596</v>
      </c>
      <c r="M20" s="10">
        <v>-0.3055715106260769</v>
      </c>
      <c r="N20" s="10">
        <v>0.3055715106260769</v>
      </c>
      <c r="O20" s="9">
        <v>2188</v>
      </c>
      <c r="P20" s="9">
        <v>3028</v>
      </c>
      <c r="Q20" s="9">
        <v>5243</v>
      </c>
      <c r="R20" s="10">
        <v>0.41731832920083922</v>
      </c>
      <c r="S20" s="10">
        <v>0.57753194735838265</v>
      </c>
      <c r="T20" s="9">
        <v>-840</v>
      </c>
      <c r="U20" s="10">
        <v>-0.16021361815754342</v>
      </c>
      <c r="V20" s="9">
        <v>-408</v>
      </c>
      <c r="W20" s="9">
        <v>348</v>
      </c>
      <c r="X20" s="10">
        <v>-7.6518022863485191E-2</v>
      </c>
      <c r="Y20" s="10">
        <v>6.8839869605048287E-2</v>
      </c>
      <c r="Z20" s="11">
        <v>650.92999999999995</v>
      </c>
      <c r="AA20" s="11">
        <v>16.474889773093881</v>
      </c>
      <c r="AB20" s="11">
        <v>1037</v>
      </c>
      <c r="AC20" s="12" t="s">
        <v>548</v>
      </c>
      <c r="AD20" s="8">
        <v>1</v>
      </c>
      <c r="AE20" s="8">
        <v>37</v>
      </c>
      <c r="AF20" s="13" t="s">
        <v>549</v>
      </c>
      <c r="AG20" s="13" t="s">
        <v>502</v>
      </c>
      <c r="AH20" s="13" t="s">
        <v>550</v>
      </c>
      <c r="AJ20" s="13" t="s">
        <v>498</v>
      </c>
      <c r="AK20" s="13" t="s">
        <v>504</v>
      </c>
      <c r="AL20" s="13"/>
      <c r="AM20" s="13"/>
      <c r="AN20" s="13" t="s">
        <v>505</v>
      </c>
    </row>
    <row r="21" spans="1:40" x14ac:dyDescent="0.2">
      <c r="A21" s="8" t="s">
        <v>481</v>
      </c>
      <c r="B21" s="8" t="s">
        <v>551</v>
      </c>
      <c r="C21" s="8" t="str">
        <f t="shared" si="0"/>
        <v>Covington County AL</v>
      </c>
      <c r="D21" s="9">
        <v>37835</v>
      </c>
      <c r="E21" s="8" t="s">
        <v>445</v>
      </c>
      <c r="F21" s="9">
        <v>2379</v>
      </c>
      <c r="G21" s="9">
        <v>13222</v>
      </c>
      <c r="H21" s="9">
        <v>15818</v>
      </c>
      <c r="I21" s="10">
        <v>0.15039828044000506</v>
      </c>
      <c r="J21" s="10">
        <v>0.8358831710709318</v>
      </c>
      <c r="K21" s="9">
        <v>-10843</v>
      </c>
      <c r="L21" s="9">
        <v>10843</v>
      </c>
      <c r="M21" s="10">
        <v>-0.68548489063092677</v>
      </c>
      <c r="N21" s="10">
        <v>0.68548489063092677</v>
      </c>
      <c r="O21" s="9">
        <v>3155</v>
      </c>
      <c r="P21" s="9">
        <v>12148</v>
      </c>
      <c r="Q21" s="9">
        <v>15415</v>
      </c>
      <c r="R21" s="10">
        <v>0.20467077521894259</v>
      </c>
      <c r="S21" s="10">
        <v>0.78806357444048003</v>
      </c>
      <c r="T21" s="9">
        <v>-8993</v>
      </c>
      <c r="U21" s="10">
        <v>-0.58339279922153742</v>
      </c>
      <c r="V21" s="9">
        <v>-776</v>
      </c>
      <c r="W21" s="9">
        <v>1074</v>
      </c>
      <c r="X21" s="10">
        <v>-5.427249477893753E-2</v>
      </c>
      <c r="Y21" s="10">
        <v>4.7819596630451766E-2</v>
      </c>
      <c r="Z21" s="11">
        <v>1030.46</v>
      </c>
      <c r="AA21" s="11">
        <v>36.716611998524932</v>
      </c>
      <c r="AB21" s="11">
        <v>1039</v>
      </c>
      <c r="AC21" s="12" t="s">
        <v>552</v>
      </c>
      <c r="AD21" s="8">
        <v>1</v>
      </c>
      <c r="AE21" s="8">
        <v>39</v>
      </c>
      <c r="AF21" s="13"/>
      <c r="AG21" s="13"/>
      <c r="AH21" s="13"/>
      <c r="AJ21" s="13"/>
      <c r="AK21" s="13"/>
      <c r="AL21" s="13"/>
      <c r="AM21" s="13"/>
      <c r="AN21" s="13" t="s">
        <v>510</v>
      </c>
    </row>
    <row r="22" spans="1:40" x14ac:dyDescent="0.2">
      <c r="A22" s="8" t="s">
        <v>481</v>
      </c>
      <c r="B22" s="8" t="s">
        <v>553</v>
      </c>
      <c r="C22" s="8" t="str">
        <f t="shared" si="0"/>
        <v>Crenshaw County AL</v>
      </c>
      <c r="D22" s="9">
        <v>13963</v>
      </c>
      <c r="E22" s="8" t="s">
        <v>445</v>
      </c>
      <c r="F22" s="9">
        <v>1663</v>
      </c>
      <c r="G22" s="9">
        <v>4511</v>
      </c>
      <c r="H22" s="9">
        <v>6252</v>
      </c>
      <c r="I22" s="10">
        <v>0.26599488163787588</v>
      </c>
      <c r="J22" s="10">
        <v>0.72152911068458092</v>
      </c>
      <c r="K22" s="9">
        <v>-2848</v>
      </c>
      <c r="L22" s="9">
        <v>2848</v>
      </c>
      <c r="M22" s="10">
        <v>-0.45553422904670504</v>
      </c>
      <c r="N22" s="10">
        <v>0.45553422904670504</v>
      </c>
      <c r="O22" s="9">
        <v>2048</v>
      </c>
      <c r="P22" s="9">
        <v>4326</v>
      </c>
      <c r="Q22" s="9">
        <v>6411</v>
      </c>
      <c r="R22" s="10">
        <v>0.3194509436905319</v>
      </c>
      <c r="S22" s="10">
        <v>0.67477772578380912</v>
      </c>
      <c r="T22" s="9">
        <v>-2278</v>
      </c>
      <c r="U22" s="10">
        <v>-0.35532678209327723</v>
      </c>
      <c r="V22" s="9">
        <v>-385</v>
      </c>
      <c r="W22" s="9">
        <v>185</v>
      </c>
      <c r="X22" s="10">
        <v>-5.3456062052656017E-2</v>
      </c>
      <c r="Y22" s="10">
        <v>4.6751384900771797E-2</v>
      </c>
      <c r="Z22" s="11">
        <v>608.84</v>
      </c>
      <c r="AA22" s="11">
        <v>22.933775704618618</v>
      </c>
      <c r="AB22" s="11">
        <v>1041</v>
      </c>
      <c r="AC22" s="12" t="s">
        <v>554</v>
      </c>
      <c r="AD22" s="8">
        <v>1</v>
      </c>
      <c r="AE22" s="8">
        <v>41</v>
      </c>
      <c r="AF22" s="13"/>
      <c r="AG22" s="13"/>
      <c r="AH22" s="13"/>
      <c r="AJ22" s="13"/>
      <c r="AK22" s="13"/>
      <c r="AL22" s="13"/>
      <c r="AM22" s="13"/>
      <c r="AN22" s="13" t="s">
        <v>510</v>
      </c>
    </row>
    <row r="23" spans="1:40" x14ac:dyDescent="0.2">
      <c r="A23" s="8" t="s">
        <v>481</v>
      </c>
      <c r="B23" s="8" t="s">
        <v>555</v>
      </c>
      <c r="C23" s="8" t="str">
        <f t="shared" si="0"/>
        <v>Cullman County AL</v>
      </c>
      <c r="D23" s="9">
        <v>82005</v>
      </c>
      <c r="E23" s="8" t="s">
        <v>445</v>
      </c>
      <c r="F23" s="9">
        <v>3730</v>
      </c>
      <c r="G23" s="9">
        <v>32734</v>
      </c>
      <c r="H23" s="9">
        <v>37278</v>
      </c>
      <c r="I23" s="10">
        <v>0.10005901604163313</v>
      </c>
      <c r="J23" s="10">
        <v>0.87810504855410698</v>
      </c>
      <c r="K23" s="9">
        <v>-29004</v>
      </c>
      <c r="L23" s="9">
        <v>29004</v>
      </c>
      <c r="M23" s="10">
        <v>-0.77804603251247384</v>
      </c>
      <c r="N23" s="10">
        <v>0.77804603251247384</v>
      </c>
      <c r="O23" s="9">
        <v>4855</v>
      </c>
      <c r="P23" s="9">
        <v>27930</v>
      </c>
      <c r="Q23" s="9">
        <v>33178</v>
      </c>
      <c r="R23" s="10">
        <v>0.14633190668515281</v>
      </c>
      <c r="S23" s="10">
        <v>0.84182289468925187</v>
      </c>
      <c r="T23" s="9">
        <v>-23075</v>
      </c>
      <c r="U23" s="10">
        <v>-0.69549098800409903</v>
      </c>
      <c r="V23" s="9">
        <v>-1125</v>
      </c>
      <c r="W23" s="9">
        <v>4804</v>
      </c>
      <c r="X23" s="10">
        <v>-4.6272890643519679E-2</v>
      </c>
      <c r="Y23" s="10">
        <v>3.6282153864855116E-2</v>
      </c>
      <c r="Z23" s="11">
        <v>734.84</v>
      </c>
      <c r="AA23" s="11">
        <v>111.59572151760928</v>
      </c>
      <c r="AB23" s="11">
        <v>1043</v>
      </c>
      <c r="AC23" s="12" t="s">
        <v>556</v>
      </c>
      <c r="AD23" s="8">
        <v>1</v>
      </c>
      <c r="AE23" s="8">
        <v>43</v>
      </c>
      <c r="AF23" s="13" t="s">
        <v>557</v>
      </c>
      <c r="AG23" s="13" t="s">
        <v>502</v>
      </c>
      <c r="AH23" s="13" t="s">
        <v>558</v>
      </c>
      <c r="AJ23" s="13" t="s">
        <v>498</v>
      </c>
      <c r="AK23" s="13" t="s">
        <v>504</v>
      </c>
      <c r="AL23" s="13"/>
      <c r="AM23" s="13"/>
      <c r="AN23" s="13" t="s">
        <v>487</v>
      </c>
    </row>
    <row r="24" spans="1:40" x14ac:dyDescent="0.2">
      <c r="A24" s="8" t="s">
        <v>481</v>
      </c>
      <c r="B24" s="8" t="s">
        <v>559</v>
      </c>
      <c r="C24" s="8" t="str">
        <f t="shared" si="0"/>
        <v>Dale County AL</v>
      </c>
      <c r="D24" s="9">
        <v>49565</v>
      </c>
      <c r="E24" s="8" t="s">
        <v>445</v>
      </c>
      <c r="F24" s="9">
        <v>4408</v>
      </c>
      <c r="G24" s="9">
        <v>13798</v>
      </c>
      <c r="H24" s="9">
        <v>18617</v>
      </c>
      <c r="I24" s="10">
        <v>0.23677284202610518</v>
      </c>
      <c r="J24" s="10">
        <v>0.74115056131492718</v>
      </c>
      <c r="K24" s="9">
        <v>-9390</v>
      </c>
      <c r="L24" s="9">
        <v>9390</v>
      </c>
      <c r="M24" s="10">
        <v>-0.50437771928882202</v>
      </c>
      <c r="N24" s="10">
        <v>0.50437771928882202</v>
      </c>
      <c r="O24" s="9">
        <v>5283</v>
      </c>
      <c r="P24" s="9">
        <v>13105</v>
      </c>
      <c r="Q24" s="9">
        <v>18551</v>
      </c>
      <c r="R24" s="10">
        <v>0.28478249150989166</v>
      </c>
      <c r="S24" s="10">
        <v>0.70643092016602882</v>
      </c>
      <c r="T24" s="9">
        <v>-7822</v>
      </c>
      <c r="U24" s="10">
        <v>-0.42164842865613716</v>
      </c>
      <c r="V24" s="9">
        <v>-875</v>
      </c>
      <c r="W24" s="9">
        <v>693</v>
      </c>
      <c r="X24" s="10">
        <v>-4.8009649483786471E-2</v>
      </c>
      <c r="Y24" s="10">
        <v>3.4719641148898361E-2</v>
      </c>
      <c r="Z24" s="11">
        <v>561.15</v>
      </c>
      <c r="AA24" s="11">
        <v>88.327541655528833</v>
      </c>
      <c r="AB24" s="11">
        <v>1045</v>
      </c>
      <c r="AC24" s="12" t="s">
        <v>560</v>
      </c>
      <c r="AD24" s="8">
        <v>1</v>
      </c>
      <c r="AE24" s="8">
        <v>45</v>
      </c>
      <c r="AF24" s="13" t="s">
        <v>561</v>
      </c>
      <c r="AG24" s="13" t="s">
        <v>538</v>
      </c>
      <c r="AH24" s="13" t="s">
        <v>562</v>
      </c>
      <c r="AJ24" s="13" t="s">
        <v>498</v>
      </c>
      <c r="AK24" s="13" t="s">
        <v>540</v>
      </c>
      <c r="AL24" s="13"/>
      <c r="AM24" s="13"/>
      <c r="AN24" s="13" t="s">
        <v>487</v>
      </c>
    </row>
    <row r="25" spans="1:40" x14ac:dyDescent="0.2">
      <c r="A25" s="8" t="s">
        <v>481</v>
      </c>
      <c r="B25" s="8" t="s">
        <v>563</v>
      </c>
      <c r="C25" s="8" t="str">
        <f t="shared" si="0"/>
        <v>Dallas County AL</v>
      </c>
      <c r="D25" s="9">
        <v>41131</v>
      </c>
      <c r="E25" s="8" t="s">
        <v>445</v>
      </c>
      <c r="F25" s="9">
        <v>12826</v>
      </c>
      <c r="G25" s="9">
        <v>5784</v>
      </c>
      <c r="H25" s="9">
        <v>18730</v>
      </c>
      <c r="I25" s="10">
        <v>0.68478376935397756</v>
      </c>
      <c r="J25" s="10">
        <v>0.30880939668980245</v>
      </c>
      <c r="K25" s="9">
        <v>7042</v>
      </c>
      <c r="L25" s="9">
        <v>-7042</v>
      </c>
      <c r="M25" s="10">
        <v>0.3759743726641751</v>
      </c>
      <c r="N25" s="10">
        <v>-0.3759743726641751</v>
      </c>
      <c r="O25" s="9">
        <v>14599</v>
      </c>
      <c r="P25" s="9">
        <v>6284</v>
      </c>
      <c r="Q25" s="9">
        <v>20936</v>
      </c>
      <c r="R25" s="10">
        <v>0.69731562858234619</v>
      </c>
      <c r="S25" s="10">
        <v>0.30015284677111198</v>
      </c>
      <c r="T25" s="9">
        <v>8315</v>
      </c>
      <c r="U25" s="10">
        <v>0.39716278181123421</v>
      </c>
      <c r="V25" s="9">
        <v>-1773</v>
      </c>
      <c r="W25" s="9">
        <v>-500</v>
      </c>
      <c r="X25" s="10">
        <v>-1.2531859228368636E-2</v>
      </c>
      <c r="Y25" s="10">
        <v>8.6565499186904704E-3</v>
      </c>
      <c r="Z25" s="11">
        <v>978.7</v>
      </c>
      <c r="AA25" s="11">
        <v>42.026157147236127</v>
      </c>
      <c r="AB25" s="11">
        <v>1047</v>
      </c>
      <c r="AC25" s="12" t="s">
        <v>564</v>
      </c>
      <c r="AD25" s="8">
        <v>1</v>
      </c>
      <c r="AE25" s="8">
        <v>47</v>
      </c>
      <c r="AF25" s="13" t="s">
        <v>565</v>
      </c>
      <c r="AG25" s="13"/>
      <c r="AH25" s="13" t="s">
        <v>566</v>
      </c>
      <c r="AJ25" s="13" t="s">
        <v>498</v>
      </c>
      <c r="AK25" s="13"/>
      <c r="AL25" s="13"/>
      <c r="AM25" s="13"/>
      <c r="AN25" s="13" t="s">
        <v>487</v>
      </c>
    </row>
    <row r="26" spans="1:40" x14ac:dyDescent="0.2">
      <c r="A26" s="8" t="s">
        <v>481</v>
      </c>
      <c r="B26" s="8" t="s">
        <v>567</v>
      </c>
      <c r="C26" s="8" t="str">
        <f t="shared" si="0"/>
        <v>DeKalb County AL</v>
      </c>
      <c r="D26" s="9">
        <v>71130</v>
      </c>
      <c r="E26" s="8" t="s">
        <v>445</v>
      </c>
      <c r="F26" s="9">
        <v>3682</v>
      </c>
      <c r="G26" s="9">
        <v>21779</v>
      </c>
      <c r="H26" s="9">
        <v>26086</v>
      </c>
      <c r="I26" s="10">
        <v>0.14114850877865523</v>
      </c>
      <c r="J26" s="10">
        <v>0.83489227938357735</v>
      </c>
      <c r="K26" s="9">
        <v>-18097</v>
      </c>
      <c r="L26" s="9">
        <v>18097</v>
      </c>
      <c r="M26" s="10">
        <v>-0.69374377060492209</v>
      </c>
      <c r="N26" s="10">
        <v>0.69374377060492209</v>
      </c>
      <c r="O26" s="9">
        <v>5235</v>
      </c>
      <c r="P26" s="9">
        <v>18316</v>
      </c>
      <c r="Q26" s="9">
        <v>23842</v>
      </c>
      <c r="R26" s="10">
        <v>0.21957050583004781</v>
      </c>
      <c r="S26" s="10">
        <v>0.76822414226994384</v>
      </c>
      <c r="T26" s="9">
        <v>-13081</v>
      </c>
      <c r="U26" s="10">
        <v>-0.54865363643989606</v>
      </c>
      <c r="V26" s="9">
        <v>-1553</v>
      </c>
      <c r="W26" s="9">
        <v>3463</v>
      </c>
      <c r="X26" s="10">
        <v>-7.8421997051392578E-2</v>
      </c>
      <c r="Y26" s="10">
        <v>6.6668137113633508E-2</v>
      </c>
      <c r="Z26" s="11">
        <v>777.09</v>
      </c>
      <c r="AA26" s="11">
        <v>91.533799173840862</v>
      </c>
      <c r="AB26" s="11">
        <v>1049</v>
      </c>
      <c r="AC26" s="12" t="s">
        <v>568</v>
      </c>
      <c r="AD26" s="8">
        <v>1</v>
      </c>
      <c r="AE26" s="8">
        <v>49</v>
      </c>
      <c r="AF26" s="13" t="s">
        <v>569</v>
      </c>
      <c r="AG26" s="13" t="s">
        <v>106</v>
      </c>
      <c r="AH26" s="13" t="s">
        <v>570</v>
      </c>
      <c r="AJ26" s="13" t="s">
        <v>498</v>
      </c>
      <c r="AK26" s="13" t="s">
        <v>571</v>
      </c>
      <c r="AL26" s="13"/>
      <c r="AM26" s="13"/>
      <c r="AN26" s="13" t="s">
        <v>487</v>
      </c>
    </row>
    <row r="27" spans="1:40" x14ac:dyDescent="0.2">
      <c r="A27" s="8" t="s">
        <v>481</v>
      </c>
      <c r="B27" s="8" t="s">
        <v>572</v>
      </c>
      <c r="C27" s="8" t="str">
        <f t="shared" si="0"/>
        <v>Elmore County AL</v>
      </c>
      <c r="D27" s="9">
        <v>81468</v>
      </c>
      <c r="E27" s="8" t="s">
        <v>445</v>
      </c>
      <c r="F27" s="9">
        <v>8436</v>
      </c>
      <c r="G27" s="9">
        <v>27619</v>
      </c>
      <c r="H27" s="9">
        <v>36905</v>
      </c>
      <c r="I27" s="10">
        <v>0.228586912342501</v>
      </c>
      <c r="J27" s="10">
        <v>0.74838097818723748</v>
      </c>
      <c r="K27" s="9">
        <v>-19183</v>
      </c>
      <c r="L27" s="9">
        <v>19183</v>
      </c>
      <c r="M27" s="10">
        <v>-0.51979406584473642</v>
      </c>
      <c r="N27" s="10">
        <v>0.51979406584473642</v>
      </c>
      <c r="O27" s="9">
        <v>8940</v>
      </c>
      <c r="P27" s="9">
        <v>26223</v>
      </c>
      <c r="Q27" s="9">
        <v>35440</v>
      </c>
      <c r="R27" s="10">
        <v>0.25225733634311515</v>
      </c>
      <c r="S27" s="10">
        <v>0.73992663656884872</v>
      </c>
      <c r="T27" s="9">
        <v>-17283</v>
      </c>
      <c r="U27" s="10">
        <v>-0.48766930022573357</v>
      </c>
      <c r="V27" s="9">
        <v>-504</v>
      </c>
      <c r="W27" s="9">
        <v>1396</v>
      </c>
      <c r="X27" s="10">
        <v>-2.3670424000614143E-2</v>
      </c>
      <c r="Y27" s="10">
        <v>8.454341618388761E-3</v>
      </c>
      <c r="Z27" s="11">
        <v>618.49</v>
      </c>
      <c r="AA27" s="11">
        <v>131.72080389335318</v>
      </c>
      <c r="AB27" s="11">
        <v>1051</v>
      </c>
      <c r="AC27" s="12" t="s">
        <v>573</v>
      </c>
      <c r="AD27" s="8">
        <v>1</v>
      </c>
      <c r="AE27" s="8">
        <v>51</v>
      </c>
      <c r="AF27" s="13" t="s">
        <v>484</v>
      </c>
      <c r="AG27" s="13"/>
      <c r="AH27" s="13" t="s">
        <v>485</v>
      </c>
      <c r="AI27" s="14">
        <v>373792</v>
      </c>
      <c r="AJ27" s="13" t="s">
        <v>486</v>
      </c>
      <c r="AK27" s="13"/>
      <c r="AL27" s="13"/>
      <c r="AM27" s="13"/>
      <c r="AN27" s="13" t="s">
        <v>487</v>
      </c>
    </row>
    <row r="28" spans="1:40" x14ac:dyDescent="0.2">
      <c r="A28" s="8" t="s">
        <v>481</v>
      </c>
      <c r="B28" s="8" t="s">
        <v>574</v>
      </c>
      <c r="C28" s="8" t="str">
        <f t="shared" si="0"/>
        <v>Escambia County AL</v>
      </c>
      <c r="D28" s="9">
        <v>37789</v>
      </c>
      <c r="E28" s="8" t="s">
        <v>445</v>
      </c>
      <c r="F28" s="9">
        <v>4698</v>
      </c>
      <c r="G28" s="9">
        <v>10282</v>
      </c>
      <c r="H28" s="9">
        <v>15213</v>
      </c>
      <c r="I28" s="10">
        <v>0.30881482942220467</v>
      </c>
      <c r="J28" s="10">
        <v>0.67586932229014662</v>
      </c>
      <c r="K28" s="9">
        <v>-5584</v>
      </c>
      <c r="L28" s="9">
        <v>5584</v>
      </c>
      <c r="M28" s="10">
        <v>-0.36705449286794195</v>
      </c>
      <c r="N28" s="10">
        <v>0.36705449286794195</v>
      </c>
      <c r="O28" s="9">
        <v>5476</v>
      </c>
      <c r="P28" s="9">
        <v>9263</v>
      </c>
      <c r="Q28" s="9">
        <v>14832</v>
      </c>
      <c r="R28" s="10">
        <v>0.36920172599784251</v>
      </c>
      <c r="S28" s="10">
        <v>0.62452804746494062</v>
      </c>
      <c r="T28" s="9">
        <v>-3787</v>
      </c>
      <c r="U28" s="10">
        <v>-0.25532632146709811</v>
      </c>
      <c r="V28" s="9">
        <v>-778</v>
      </c>
      <c r="W28" s="9">
        <v>1019</v>
      </c>
      <c r="X28" s="10">
        <v>-6.0386896575637838E-2</v>
      </c>
      <c r="Y28" s="10">
        <v>5.1341274825206007E-2</v>
      </c>
      <c r="Z28" s="11">
        <v>945.08</v>
      </c>
      <c r="AA28" s="11">
        <v>39.984974816946711</v>
      </c>
      <c r="AB28" s="11">
        <v>1053</v>
      </c>
      <c r="AC28" s="12" t="s">
        <v>575</v>
      </c>
      <c r="AD28" s="8">
        <v>1</v>
      </c>
      <c r="AE28" s="8">
        <v>53</v>
      </c>
      <c r="AF28" s="13" t="s">
        <v>576</v>
      </c>
      <c r="AG28" s="13" t="s">
        <v>577</v>
      </c>
      <c r="AH28" s="13" t="s">
        <v>578</v>
      </c>
      <c r="AJ28" s="13" t="s">
        <v>498</v>
      </c>
      <c r="AK28" s="13" t="s">
        <v>579</v>
      </c>
      <c r="AL28" s="13"/>
      <c r="AM28" s="13"/>
      <c r="AN28" s="13" t="s">
        <v>487</v>
      </c>
    </row>
    <row r="29" spans="1:40" x14ac:dyDescent="0.2">
      <c r="A29" s="8" t="s">
        <v>481</v>
      </c>
      <c r="B29" s="8" t="s">
        <v>580</v>
      </c>
      <c r="C29" s="8" t="str">
        <f t="shared" si="0"/>
        <v>Etowah County AL</v>
      </c>
      <c r="D29" s="9">
        <v>103057</v>
      </c>
      <c r="E29" s="8" t="s">
        <v>445</v>
      </c>
      <c r="F29" s="9">
        <v>10350</v>
      </c>
      <c r="G29" s="9">
        <v>32132</v>
      </c>
      <c r="H29" s="9">
        <v>43474</v>
      </c>
      <c r="I29" s="10">
        <v>0.23807333118645627</v>
      </c>
      <c r="J29" s="10">
        <v>0.73910843262639736</v>
      </c>
      <c r="K29" s="9">
        <v>-21782</v>
      </c>
      <c r="L29" s="9">
        <v>21782</v>
      </c>
      <c r="M29" s="10">
        <v>-0.50103510143994112</v>
      </c>
      <c r="N29" s="10">
        <v>0.50103510143994112</v>
      </c>
      <c r="O29" s="9">
        <v>12792</v>
      </c>
      <c r="P29" s="9">
        <v>29102</v>
      </c>
      <c r="Q29" s="9">
        <v>42490</v>
      </c>
      <c r="R29" s="10">
        <v>0.30105907272299365</v>
      </c>
      <c r="S29" s="10">
        <v>0.68491409743469056</v>
      </c>
      <c r="T29" s="9">
        <v>-16310</v>
      </c>
      <c r="U29" s="10">
        <v>-0.38385502471169691</v>
      </c>
      <c r="V29" s="9">
        <v>-2442</v>
      </c>
      <c r="W29" s="9">
        <v>3030</v>
      </c>
      <c r="X29" s="10">
        <v>-6.2985741536537382E-2</v>
      </c>
      <c r="Y29" s="10">
        <v>5.4194335191706799E-2</v>
      </c>
      <c r="Z29" s="11">
        <v>534.99</v>
      </c>
      <c r="AA29" s="11">
        <v>192.63350716835828</v>
      </c>
      <c r="AB29" s="11">
        <v>1055</v>
      </c>
      <c r="AC29" s="12" t="s">
        <v>581</v>
      </c>
      <c r="AD29" s="8">
        <v>1</v>
      </c>
      <c r="AE29" s="8">
        <v>55</v>
      </c>
      <c r="AF29" s="13" t="s">
        <v>582</v>
      </c>
      <c r="AG29" s="13"/>
      <c r="AH29" s="13" t="s">
        <v>583</v>
      </c>
      <c r="AI29" s="14">
        <v>103057</v>
      </c>
      <c r="AJ29" s="13" t="s">
        <v>486</v>
      </c>
      <c r="AK29" s="13"/>
      <c r="AL29" s="13"/>
      <c r="AM29" s="13"/>
      <c r="AN29" s="13" t="s">
        <v>487</v>
      </c>
    </row>
    <row r="30" spans="1:40" x14ac:dyDescent="0.2">
      <c r="A30" s="8" t="s">
        <v>481</v>
      </c>
      <c r="B30" s="8" t="s">
        <v>584</v>
      </c>
      <c r="C30" s="8" t="str">
        <f t="shared" si="0"/>
        <v>Fayette County AL</v>
      </c>
      <c r="D30" s="9">
        <v>16759</v>
      </c>
      <c r="E30" s="8" t="s">
        <v>445</v>
      </c>
      <c r="F30" s="9">
        <v>1358</v>
      </c>
      <c r="G30" s="9">
        <v>6705</v>
      </c>
      <c r="H30" s="9">
        <v>8196</v>
      </c>
      <c r="I30" s="10">
        <v>0.16569058077110785</v>
      </c>
      <c r="J30" s="10">
        <v>0.81808199121522696</v>
      </c>
      <c r="K30" s="9">
        <v>-5347</v>
      </c>
      <c r="L30" s="9">
        <v>5347</v>
      </c>
      <c r="M30" s="10">
        <v>-0.65239141044411908</v>
      </c>
      <c r="N30" s="10">
        <v>0.65239141044411908</v>
      </c>
      <c r="O30" s="9">
        <v>1803</v>
      </c>
      <c r="P30" s="9">
        <v>6034</v>
      </c>
      <c r="Q30" s="9">
        <v>7912</v>
      </c>
      <c r="R30" s="10">
        <v>0.22788169868554095</v>
      </c>
      <c r="S30" s="10">
        <v>0.76263902932254801</v>
      </c>
      <c r="T30" s="9">
        <v>-4231</v>
      </c>
      <c r="U30" s="10">
        <v>-0.53475733063700703</v>
      </c>
      <c r="V30" s="9">
        <v>-445</v>
      </c>
      <c r="W30" s="9">
        <v>671</v>
      </c>
      <c r="X30" s="10">
        <v>-6.2191117914433103E-2</v>
      </c>
      <c r="Y30" s="10">
        <v>5.5442961892678944E-2</v>
      </c>
      <c r="Z30" s="11">
        <v>627.66</v>
      </c>
      <c r="AA30" s="11">
        <v>26.700761558805723</v>
      </c>
      <c r="AB30" s="11">
        <v>1057</v>
      </c>
      <c r="AC30" s="12" t="s">
        <v>585</v>
      </c>
      <c r="AD30" s="8">
        <v>1</v>
      </c>
      <c r="AE30" s="8">
        <v>57</v>
      </c>
      <c r="AF30" s="13"/>
      <c r="AG30" s="13"/>
      <c r="AH30" s="13"/>
      <c r="AJ30" s="13"/>
      <c r="AK30" s="13"/>
      <c r="AL30" s="13"/>
      <c r="AM30" s="13"/>
      <c r="AN30" s="13" t="s">
        <v>510</v>
      </c>
    </row>
    <row r="31" spans="1:40" x14ac:dyDescent="0.2">
      <c r="A31" s="8" t="s">
        <v>481</v>
      </c>
      <c r="B31" s="8" t="s">
        <v>586</v>
      </c>
      <c r="C31" s="8" t="str">
        <f t="shared" si="0"/>
        <v>Franklin County AL</v>
      </c>
      <c r="D31" s="9">
        <v>31696</v>
      </c>
      <c r="E31" s="8" t="s">
        <v>445</v>
      </c>
      <c r="F31" s="9">
        <v>2197</v>
      </c>
      <c r="G31" s="9">
        <v>9466</v>
      </c>
      <c r="H31" s="9">
        <v>11955</v>
      </c>
      <c r="I31" s="10">
        <v>0.18377248013383521</v>
      </c>
      <c r="J31" s="10">
        <v>0.79180259305729817</v>
      </c>
      <c r="K31" s="9">
        <v>-7269</v>
      </c>
      <c r="L31" s="9">
        <v>7269</v>
      </c>
      <c r="M31" s="10">
        <v>-0.60803011292346298</v>
      </c>
      <c r="N31" s="10">
        <v>0.60803011292346298</v>
      </c>
      <c r="O31" s="9">
        <v>3171</v>
      </c>
      <c r="P31" s="9">
        <v>7567</v>
      </c>
      <c r="Q31" s="9">
        <v>10859</v>
      </c>
      <c r="R31" s="10">
        <v>0.29201583939589282</v>
      </c>
      <c r="S31" s="10">
        <v>0.69684132977253888</v>
      </c>
      <c r="T31" s="9">
        <v>-4396</v>
      </c>
      <c r="U31" s="10">
        <v>-0.40482549037664606</v>
      </c>
      <c r="V31" s="9">
        <v>-974</v>
      </c>
      <c r="W31" s="9">
        <v>1899</v>
      </c>
      <c r="X31" s="10">
        <v>-0.10824335926205761</v>
      </c>
      <c r="Y31" s="10">
        <v>9.496126328475929E-2</v>
      </c>
      <c r="Z31" s="11">
        <v>633.82000000000005</v>
      </c>
      <c r="AA31" s="11">
        <v>50.007888675018137</v>
      </c>
      <c r="AB31" s="11">
        <v>1059</v>
      </c>
      <c r="AC31" s="12" t="s">
        <v>587</v>
      </c>
      <c r="AD31" s="8">
        <v>1</v>
      </c>
      <c r="AE31" s="8">
        <v>59</v>
      </c>
      <c r="AF31" s="13"/>
      <c r="AG31" s="13"/>
      <c r="AH31" s="13"/>
      <c r="AJ31" s="13"/>
      <c r="AK31" s="13"/>
      <c r="AL31" s="13"/>
      <c r="AM31" s="13"/>
      <c r="AN31" s="13" t="s">
        <v>510</v>
      </c>
    </row>
    <row r="32" spans="1:40" x14ac:dyDescent="0.2">
      <c r="A32" s="8" t="s">
        <v>481</v>
      </c>
      <c r="B32" s="8" t="s">
        <v>588</v>
      </c>
      <c r="C32" s="8" t="str">
        <f t="shared" si="0"/>
        <v>Geneva County AL</v>
      </c>
      <c r="D32" s="9">
        <v>26777</v>
      </c>
      <c r="E32" s="8" t="s">
        <v>445</v>
      </c>
      <c r="F32" s="9">
        <v>1522</v>
      </c>
      <c r="G32" s="9">
        <v>9967</v>
      </c>
      <c r="H32" s="9">
        <v>11659</v>
      </c>
      <c r="I32" s="10">
        <v>0.13054292820996655</v>
      </c>
      <c r="J32" s="10">
        <v>0.85487606141178485</v>
      </c>
      <c r="K32" s="9">
        <v>-8445</v>
      </c>
      <c r="L32" s="9">
        <v>8445</v>
      </c>
      <c r="M32" s="10">
        <v>-0.72433313320181836</v>
      </c>
      <c r="N32" s="10">
        <v>0.72433313320181836</v>
      </c>
      <c r="O32" s="9">
        <v>2039</v>
      </c>
      <c r="P32" s="9">
        <v>9173</v>
      </c>
      <c r="Q32" s="9">
        <v>11318</v>
      </c>
      <c r="R32" s="10">
        <v>0.18015550450609649</v>
      </c>
      <c r="S32" s="10">
        <v>0.81047888319491079</v>
      </c>
      <c r="T32" s="9">
        <v>-7134</v>
      </c>
      <c r="U32" s="10">
        <v>-0.63032337868881427</v>
      </c>
      <c r="V32" s="9">
        <v>-517</v>
      </c>
      <c r="W32" s="9">
        <v>794</v>
      </c>
      <c r="X32" s="10">
        <v>-4.9612576296129945E-2</v>
      </c>
      <c r="Y32" s="10">
        <v>4.4397178216874056E-2</v>
      </c>
      <c r="Z32" s="11">
        <v>574.41</v>
      </c>
      <c r="AA32" s="11">
        <v>46.616528263783714</v>
      </c>
      <c r="AB32" s="11">
        <v>1061</v>
      </c>
      <c r="AC32" s="12" t="s">
        <v>589</v>
      </c>
      <c r="AD32" s="8">
        <v>1</v>
      </c>
      <c r="AE32" s="8">
        <v>61</v>
      </c>
      <c r="AF32" s="13" t="s">
        <v>590</v>
      </c>
      <c r="AG32" s="13" t="s">
        <v>538</v>
      </c>
      <c r="AH32" s="13" t="s">
        <v>591</v>
      </c>
      <c r="AI32" s="14">
        <v>148171</v>
      </c>
      <c r="AJ32" s="13" t="s">
        <v>486</v>
      </c>
      <c r="AK32" s="13" t="s">
        <v>540</v>
      </c>
      <c r="AL32" s="13"/>
      <c r="AM32" s="13"/>
      <c r="AN32" s="13" t="s">
        <v>505</v>
      </c>
    </row>
    <row r="33" spans="1:40" x14ac:dyDescent="0.2">
      <c r="A33" s="8" t="s">
        <v>481</v>
      </c>
      <c r="B33" s="8" t="s">
        <v>592</v>
      </c>
      <c r="C33" s="8" t="str">
        <f t="shared" si="0"/>
        <v>Greene County AL</v>
      </c>
      <c r="D33" s="9">
        <v>8479</v>
      </c>
      <c r="E33" s="8" t="s">
        <v>445</v>
      </c>
      <c r="F33" s="9">
        <v>4006</v>
      </c>
      <c r="G33" s="9">
        <v>838</v>
      </c>
      <c r="H33" s="9">
        <v>4862</v>
      </c>
      <c r="I33" s="10">
        <v>0.82394076511723569</v>
      </c>
      <c r="J33" s="10">
        <v>0.17235705470999588</v>
      </c>
      <c r="K33" s="9">
        <v>3168</v>
      </c>
      <c r="L33" s="9">
        <v>-3168</v>
      </c>
      <c r="M33" s="10">
        <v>0.65158371040723984</v>
      </c>
      <c r="N33" s="10">
        <v>-0.65158371040723984</v>
      </c>
      <c r="O33" s="9">
        <v>4514</v>
      </c>
      <c r="P33" s="9">
        <v>799</v>
      </c>
      <c r="Q33" s="9">
        <v>5328</v>
      </c>
      <c r="R33" s="10">
        <v>0.84722222222222221</v>
      </c>
      <c r="S33" s="10">
        <v>0.14996246246246248</v>
      </c>
      <c r="T33" s="9">
        <v>3715</v>
      </c>
      <c r="U33" s="10">
        <v>0.69725975975975973</v>
      </c>
      <c r="V33" s="9">
        <v>-508</v>
      </c>
      <c r="W33" s="9">
        <v>39</v>
      </c>
      <c r="X33" s="10">
        <v>-2.3281457104986525E-2</v>
      </c>
      <c r="Y33" s="10">
        <v>2.2394592247533401E-2</v>
      </c>
      <c r="Z33" s="11">
        <v>647.11</v>
      </c>
      <c r="AA33" s="11">
        <v>13.102872772789787</v>
      </c>
      <c r="AB33" s="11">
        <v>1063</v>
      </c>
      <c r="AC33" s="12" t="s">
        <v>593</v>
      </c>
      <c r="AD33" s="8">
        <v>1</v>
      </c>
      <c r="AE33" s="8">
        <v>63</v>
      </c>
      <c r="AF33" s="13"/>
      <c r="AG33" s="13"/>
      <c r="AH33" s="13"/>
      <c r="AJ33" s="13"/>
      <c r="AK33" s="13"/>
      <c r="AL33" s="13"/>
      <c r="AM33" s="13"/>
      <c r="AN33" s="13" t="s">
        <v>510</v>
      </c>
    </row>
    <row r="34" spans="1:40" x14ac:dyDescent="0.2">
      <c r="A34" s="8" t="s">
        <v>481</v>
      </c>
      <c r="B34" s="8" t="s">
        <v>594</v>
      </c>
      <c r="C34" s="8" t="str">
        <f t="shared" si="0"/>
        <v>Hale County AL</v>
      </c>
      <c r="D34" s="9">
        <v>15068</v>
      </c>
      <c r="E34" s="8" t="s">
        <v>445</v>
      </c>
      <c r="F34" s="9">
        <v>4772</v>
      </c>
      <c r="G34" s="9">
        <v>3172</v>
      </c>
      <c r="H34" s="9">
        <v>8010</v>
      </c>
      <c r="I34" s="10">
        <v>0.59575530586766545</v>
      </c>
      <c r="J34" s="10">
        <v>0.39600499375780274</v>
      </c>
      <c r="K34" s="9">
        <v>1600</v>
      </c>
      <c r="L34" s="9">
        <v>-1600</v>
      </c>
      <c r="M34" s="10">
        <v>0.19975031210986272</v>
      </c>
      <c r="N34" s="10">
        <v>-0.19975031210986272</v>
      </c>
      <c r="O34" s="9">
        <v>5401</v>
      </c>
      <c r="P34" s="9">
        <v>3205</v>
      </c>
      <c r="Q34" s="9">
        <v>8628</v>
      </c>
      <c r="R34" s="10">
        <v>0.62598516458043574</v>
      </c>
      <c r="S34" s="10">
        <v>0.37146499768196567</v>
      </c>
      <c r="T34" s="9">
        <v>2196</v>
      </c>
      <c r="U34" s="10">
        <v>0.25452016689847007</v>
      </c>
      <c r="V34" s="9">
        <v>-629</v>
      </c>
      <c r="W34" s="9">
        <v>-33</v>
      </c>
      <c r="X34" s="10">
        <v>-3.0229858712770286E-2</v>
      </c>
      <c r="Y34" s="10">
        <v>2.4539996075837067E-2</v>
      </c>
      <c r="Z34" s="11">
        <v>643.94000000000005</v>
      </c>
      <c r="AA34" s="11">
        <v>23.39969562381588</v>
      </c>
      <c r="AB34" s="11">
        <v>1065</v>
      </c>
      <c r="AC34" s="12" t="s">
        <v>595</v>
      </c>
      <c r="AD34" s="8">
        <v>1</v>
      </c>
      <c r="AE34" s="8">
        <v>65</v>
      </c>
      <c r="AF34" s="13" t="s">
        <v>596</v>
      </c>
      <c r="AG34" s="13"/>
      <c r="AH34" s="13" t="s">
        <v>597</v>
      </c>
      <c r="AI34" s="14">
        <v>239908</v>
      </c>
      <c r="AJ34" s="13" t="s">
        <v>486</v>
      </c>
      <c r="AK34" s="13"/>
      <c r="AL34" s="13"/>
      <c r="AM34" s="13"/>
      <c r="AN34" s="13" t="s">
        <v>505</v>
      </c>
    </row>
    <row r="35" spans="1:40" x14ac:dyDescent="0.2">
      <c r="A35" s="8" t="s">
        <v>481</v>
      </c>
      <c r="B35" s="8" t="s">
        <v>598</v>
      </c>
      <c r="C35" s="8" t="str">
        <f t="shared" si="0"/>
        <v>Henry County AL</v>
      </c>
      <c r="D35" s="9">
        <v>17221</v>
      </c>
      <c r="E35" s="8" t="s">
        <v>445</v>
      </c>
      <c r="F35" s="9">
        <v>2286</v>
      </c>
      <c r="G35" s="9">
        <v>5623</v>
      </c>
      <c r="H35" s="9">
        <v>8017</v>
      </c>
      <c r="I35" s="10">
        <v>0.28514406885368593</v>
      </c>
      <c r="J35" s="10">
        <v>0.70138455781464393</v>
      </c>
      <c r="K35" s="9">
        <v>-3337</v>
      </c>
      <c r="L35" s="9">
        <v>3337</v>
      </c>
      <c r="M35" s="10">
        <v>-0.416240488960958</v>
      </c>
      <c r="N35" s="10">
        <v>0.416240488960958</v>
      </c>
      <c r="O35" s="9">
        <v>3046</v>
      </c>
      <c r="P35" s="9">
        <v>5605</v>
      </c>
      <c r="Q35" s="9">
        <v>8700</v>
      </c>
      <c r="R35" s="10">
        <v>0.35011494252873565</v>
      </c>
      <c r="S35" s="10">
        <v>0.64425287356321836</v>
      </c>
      <c r="T35" s="9">
        <v>-2559</v>
      </c>
      <c r="U35" s="10">
        <v>-0.29413793103448271</v>
      </c>
      <c r="V35" s="9">
        <v>-760</v>
      </c>
      <c r="W35" s="9">
        <v>18</v>
      </c>
      <c r="X35" s="10">
        <v>-6.4970873675049723E-2</v>
      </c>
      <c r="Y35" s="10">
        <v>5.7131684251425563E-2</v>
      </c>
      <c r="Z35" s="11">
        <v>561.75</v>
      </c>
      <c r="AA35" s="11">
        <v>30.655985758789498</v>
      </c>
      <c r="AB35" s="11">
        <v>1067</v>
      </c>
      <c r="AC35" s="12" t="s">
        <v>599</v>
      </c>
      <c r="AD35" s="8">
        <v>1</v>
      </c>
      <c r="AE35" s="8">
        <v>67</v>
      </c>
      <c r="AF35" s="13" t="s">
        <v>590</v>
      </c>
      <c r="AG35" s="13" t="s">
        <v>538</v>
      </c>
      <c r="AH35" s="13" t="s">
        <v>591</v>
      </c>
      <c r="AI35" s="14">
        <v>148171</v>
      </c>
      <c r="AJ35" s="13" t="s">
        <v>486</v>
      </c>
      <c r="AK35" s="13" t="s">
        <v>540</v>
      </c>
      <c r="AL35" s="13"/>
      <c r="AM35" s="13"/>
      <c r="AN35" s="13" t="s">
        <v>505</v>
      </c>
    </row>
    <row r="36" spans="1:40" x14ac:dyDescent="0.2">
      <c r="A36" s="8" t="s">
        <v>481</v>
      </c>
      <c r="B36" s="8" t="s">
        <v>600</v>
      </c>
      <c r="C36" s="8" t="str">
        <f t="shared" si="0"/>
        <v>Houston County AL</v>
      </c>
      <c r="D36" s="9">
        <v>104173</v>
      </c>
      <c r="E36" s="8" t="s">
        <v>445</v>
      </c>
      <c r="F36" s="9">
        <v>10547</v>
      </c>
      <c r="G36" s="9">
        <v>30567</v>
      </c>
      <c r="H36" s="9">
        <v>42030</v>
      </c>
      <c r="I36" s="10">
        <v>0.250939804901261</v>
      </c>
      <c r="J36" s="10">
        <v>0.72726623840114202</v>
      </c>
      <c r="K36" s="9">
        <v>-20020</v>
      </c>
      <c r="L36" s="9">
        <v>20020</v>
      </c>
      <c r="M36" s="10">
        <v>-0.47632643349988102</v>
      </c>
      <c r="N36" s="10">
        <v>0.47632643349988102</v>
      </c>
      <c r="O36" s="9">
        <v>12348</v>
      </c>
      <c r="P36" s="9">
        <v>29214</v>
      </c>
      <c r="Q36" s="9">
        <v>41843</v>
      </c>
      <c r="R36" s="10">
        <v>0.29510312358100521</v>
      </c>
      <c r="S36" s="10">
        <v>0.69818129675214491</v>
      </c>
      <c r="T36" s="9">
        <v>-16866</v>
      </c>
      <c r="U36" s="10">
        <v>-0.4030781731711397</v>
      </c>
      <c r="V36" s="9">
        <v>-1801</v>
      </c>
      <c r="W36" s="9">
        <v>1353</v>
      </c>
      <c r="X36" s="10">
        <v>-4.4163318679744212E-2</v>
      </c>
      <c r="Y36" s="10">
        <v>2.9084941648997109E-2</v>
      </c>
      <c r="Z36" s="11">
        <v>579.82000000000005</v>
      </c>
      <c r="AA36" s="11">
        <v>179.66437860025525</v>
      </c>
      <c r="AB36" s="11">
        <v>1069</v>
      </c>
      <c r="AC36" s="12" t="s">
        <v>601</v>
      </c>
      <c r="AD36" s="8">
        <v>1</v>
      </c>
      <c r="AE36" s="8">
        <v>69</v>
      </c>
      <c r="AF36" s="13" t="s">
        <v>590</v>
      </c>
      <c r="AG36" s="13" t="s">
        <v>538</v>
      </c>
      <c r="AH36" s="13" t="s">
        <v>591</v>
      </c>
      <c r="AI36" s="14">
        <v>148171</v>
      </c>
      <c r="AJ36" s="13" t="s">
        <v>486</v>
      </c>
      <c r="AK36" s="13" t="s">
        <v>540</v>
      </c>
      <c r="AL36" s="13"/>
      <c r="AM36" s="13"/>
      <c r="AN36" s="13" t="s">
        <v>487</v>
      </c>
    </row>
    <row r="37" spans="1:40" x14ac:dyDescent="0.2">
      <c r="A37" s="8" t="s">
        <v>481</v>
      </c>
      <c r="B37" s="8" t="s">
        <v>602</v>
      </c>
      <c r="C37" s="8" t="str">
        <f t="shared" si="0"/>
        <v>Jackson County AL</v>
      </c>
      <c r="D37" s="9">
        <v>52419</v>
      </c>
      <c r="E37" s="8" t="s">
        <v>445</v>
      </c>
      <c r="F37" s="9">
        <v>3663</v>
      </c>
      <c r="G37" s="9">
        <v>16643</v>
      </c>
      <c r="H37" s="9">
        <v>20785</v>
      </c>
      <c r="I37" s="10">
        <v>0.17623286023574694</v>
      </c>
      <c r="J37" s="10">
        <v>0.80072167428433971</v>
      </c>
      <c r="K37" s="9">
        <v>-12980</v>
      </c>
      <c r="L37" s="9">
        <v>12980</v>
      </c>
      <c r="M37" s="10">
        <v>-0.6244888140485928</v>
      </c>
      <c r="N37" s="10">
        <v>0.6244888140485928</v>
      </c>
      <c r="O37" s="9">
        <v>5817</v>
      </c>
      <c r="P37" s="9">
        <v>14422</v>
      </c>
      <c r="Q37" s="9">
        <v>20555</v>
      </c>
      <c r="R37" s="10">
        <v>0.28299683775237167</v>
      </c>
      <c r="S37" s="10">
        <v>0.70162977377766966</v>
      </c>
      <c r="T37" s="9">
        <v>-8605</v>
      </c>
      <c r="U37" s="10">
        <v>-0.418632936025298</v>
      </c>
      <c r="V37" s="9">
        <v>-2154</v>
      </c>
      <c r="W37" s="9">
        <v>2221</v>
      </c>
      <c r="X37" s="10">
        <v>-0.10676397751662473</v>
      </c>
      <c r="Y37" s="10">
        <v>9.909190050667005E-2</v>
      </c>
      <c r="Z37" s="11">
        <v>1077.8699999999999</v>
      </c>
      <c r="AA37" s="11">
        <v>48.632024270088237</v>
      </c>
      <c r="AB37" s="11">
        <v>1071</v>
      </c>
      <c r="AC37" s="12" t="s">
        <v>603</v>
      </c>
      <c r="AD37" s="8">
        <v>1</v>
      </c>
      <c r="AE37" s="8">
        <v>71</v>
      </c>
      <c r="AF37" s="13" t="s">
        <v>604</v>
      </c>
      <c r="AG37" s="13" t="s">
        <v>605</v>
      </c>
      <c r="AH37" s="13" t="s">
        <v>606</v>
      </c>
      <c r="AJ37" s="13" t="s">
        <v>498</v>
      </c>
      <c r="AK37" s="13" t="s">
        <v>607</v>
      </c>
      <c r="AL37" s="13"/>
      <c r="AM37" s="13"/>
      <c r="AN37" s="13" t="s">
        <v>487</v>
      </c>
    </row>
    <row r="38" spans="1:40" x14ac:dyDescent="0.2">
      <c r="A38" s="8" t="s">
        <v>481</v>
      </c>
      <c r="B38" s="8" t="s">
        <v>608</v>
      </c>
      <c r="C38" s="8" t="str">
        <f t="shared" si="0"/>
        <v>Jefferson County AL</v>
      </c>
      <c r="D38" s="9">
        <v>660367</v>
      </c>
      <c r="E38" s="8" t="s">
        <v>445</v>
      </c>
      <c r="F38" s="9">
        <v>151581</v>
      </c>
      <c r="G38" s="9">
        <v>130614</v>
      </c>
      <c r="H38" s="9">
        <v>290111</v>
      </c>
      <c r="I38" s="10">
        <v>0.52249311470437176</v>
      </c>
      <c r="J38" s="10">
        <v>0.45022077756444945</v>
      </c>
      <c r="K38" s="9">
        <v>20967</v>
      </c>
      <c r="L38" s="9">
        <v>-20967</v>
      </c>
      <c r="M38" s="10">
        <v>7.2272337139922316E-2</v>
      </c>
      <c r="N38" s="10">
        <v>-7.2272337139922316E-2</v>
      </c>
      <c r="O38" s="9">
        <v>159658</v>
      </c>
      <c r="P38" s="9">
        <v>141413</v>
      </c>
      <c r="Q38" s="9">
        <v>303424</v>
      </c>
      <c r="R38" s="10">
        <v>0.52618777684032902</v>
      </c>
      <c r="S38" s="10">
        <v>0.4660573982282219</v>
      </c>
      <c r="T38" s="9">
        <v>18245</v>
      </c>
      <c r="U38" s="10">
        <v>6.0130378612107127E-2</v>
      </c>
      <c r="V38" s="9">
        <v>-8077</v>
      </c>
      <c r="W38" s="9">
        <v>-10799</v>
      </c>
      <c r="X38" s="10">
        <v>-3.6946621359572607E-3</v>
      </c>
      <c r="Y38" s="10">
        <v>-1.5836620663772449E-2</v>
      </c>
      <c r="Z38" s="11">
        <v>1111.28</v>
      </c>
      <c r="AA38" s="11">
        <v>594.23997552372043</v>
      </c>
      <c r="AB38" s="11">
        <v>1073</v>
      </c>
      <c r="AC38" s="12" t="s">
        <v>609</v>
      </c>
      <c r="AD38" s="8">
        <v>1</v>
      </c>
      <c r="AE38" s="8">
        <v>73</v>
      </c>
      <c r="AF38" s="13" t="s">
        <v>501</v>
      </c>
      <c r="AG38" s="13" t="s">
        <v>502</v>
      </c>
      <c r="AH38" s="13" t="s">
        <v>503</v>
      </c>
      <c r="AI38" s="14">
        <v>1145647</v>
      </c>
      <c r="AJ38" s="13" t="s">
        <v>486</v>
      </c>
      <c r="AK38" s="13" t="s">
        <v>504</v>
      </c>
      <c r="AL38" s="13"/>
      <c r="AM38" s="13"/>
      <c r="AN38" s="13" t="s">
        <v>487</v>
      </c>
    </row>
    <row r="39" spans="1:40" x14ac:dyDescent="0.2">
      <c r="A39" s="8" t="s">
        <v>481</v>
      </c>
      <c r="B39" s="8" t="s">
        <v>610</v>
      </c>
      <c r="C39" s="8" t="str">
        <f t="shared" si="0"/>
        <v>Lamar County AL</v>
      </c>
      <c r="D39" s="9">
        <v>13886</v>
      </c>
      <c r="E39" s="8" t="s">
        <v>445</v>
      </c>
      <c r="F39" s="9">
        <v>1035</v>
      </c>
      <c r="G39" s="9">
        <v>5819</v>
      </c>
      <c r="H39" s="9">
        <v>6931</v>
      </c>
      <c r="I39" s="10">
        <v>0.14932910113980666</v>
      </c>
      <c r="J39" s="10">
        <v>0.83956139085269077</v>
      </c>
      <c r="K39" s="9">
        <v>-4784</v>
      </c>
      <c r="L39" s="9">
        <v>4784</v>
      </c>
      <c r="M39" s="10">
        <v>-0.69023228971288408</v>
      </c>
      <c r="N39" s="10">
        <v>0.69023228971288408</v>
      </c>
      <c r="O39" s="9">
        <v>1643</v>
      </c>
      <c r="P39" s="9">
        <v>5453</v>
      </c>
      <c r="Q39" s="9">
        <v>7159</v>
      </c>
      <c r="R39" s="10">
        <v>0.22950132700097778</v>
      </c>
      <c r="S39" s="10">
        <v>0.76169856125157143</v>
      </c>
      <c r="T39" s="9">
        <v>-3810</v>
      </c>
      <c r="U39" s="10">
        <v>-0.53219723425059362</v>
      </c>
      <c r="V39" s="9">
        <v>-608</v>
      </c>
      <c r="W39" s="9">
        <v>366</v>
      </c>
      <c r="X39" s="10">
        <v>-8.017222586117112E-2</v>
      </c>
      <c r="Y39" s="10">
        <v>7.7862829601119343E-2</v>
      </c>
      <c r="Z39" s="11">
        <v>604.85</v>
      </c>
      <c r="AA39" s="11">
        <v>22.957758121848393</v>
      </c>
      <c r="AB39" s="11">
        <v>1075</v>
      </c>
      <c r="AC39" s="12" t="s">
        <v>611</v>
      </c>
      <c r="AD39" s="8">
        <v>1</v>
      </c>
      <c r="AE39" s="8">
        <v>75</v>
      </c>
      <c r="AF39" s="13"/>
      <c r="AG39" s="13"/>
      <c r="AH39" s="13"/>
      <c r="AJ39" s="13"/>
      <c r="AK39" s="13"/>
      <c r="AL39" s="13"/>
      <c r="AM39" s="13"/>
      <c r="AN39" s="13" t="s">
        <v>510</v>
      </c>
    </row>
    <row r="40" spans="1:40" x14ac:dyDescent="0.2">
      <c r="A40" s="8" t="s">
        <v>481</v>
      </c>
      <c r="B40" s="8" t="s">
        <v>612</v>
      </c>
      <c r="C40" s="8" t="str">
        <f t="shared" si="0"/>
        <v>Lauderdale County AL</v>
      </c>
      <c r="D40" s="9">
        <v>92596</v>
      </c>
      <c r="E40" s="8" t="s">
        <v>445</v>
      </c>
      <c r="F40" s="9">
        <v>9877</v>
      </c>
      <c r="G40" s="9">
        <v>27735</v>
      </c>
      <c r="H40" s="9">
        <v>38813</v>
      </c>
      <c r="I40" s="10">
        <v>0.25447659289413344</v>
      </c>
      <c r="J40" s="10">
        <v>0.71458016643907973</v>
      </c>
      <c r="K40" s="9">
        <v>-17858</v>
      </c>
      <c r="L40" s="9">
        <v>17858</v>
      </c>
      <c r="M40" s="10">
        <v>-0.4601035735449463</v>
      </c>
      <c r="N40" s="10">
        <v>0.4601035735449463</v>
      </c>
      <c r="O40" s="9">
        <v>12504</v>
      </c>
      <c r="P40" s="9">
        <v>23902</v>
      </c>
      <c r="Q40" s="9">
        <v>36908</v>
      </c>
      <c r="R40" s="10">
        <v>0.33878833857158341</v>
      </c>
      <c r="S40" s="10">
        <v>0.64761027419529638</v>
      </c>
      <c r="T40" s="9">
        <v>-11398</v>
      </c>
      <c r="U40" s="10">
        <v>-0.30882193562371296</v>
      </c>
      <c r="V40" s="9">
        <v>-2627</v>
      </c>
      <c r="W40" s="9">
        <v>3833</v>
      </c>
      <c r="X40" s="10">
        <v>-8.4311745677449978E-2</v>
      </c>
      <c r="Y40" s="10">
        <v>6.6969892243783358E-2</v>
      </c>
      <c r="Z40" s="11">
        <v>667.7</v>
      </c>
      <c r="AA40" s="11">
        <v>138.67904747641154</v>
      </c>
      <c r="AB40" s="11">
        <v>1077</v>
      </c>
      <c r="AC40" s="12" t="s">
        <v>613</v>
      </c>
      <c r="AD40" s="8">
        <v>1</v>
      </c>
      <c r="AE40" s="8">
        <v>77</v>
      </c>
      <c r="AF40" s="13" t="s">
        <v>543</v>
      </c>
      <c r="AG40" s="13"/>
      <c r="AH40" s="13" t="s">
        <v>544</v>
      </c>
      <c r="AI40" s="14">
        <v>146950</v>
      </c>
      <c r="AJ40" s="13" t="s">
        <v>486</v>
      </c>
      <c r="AK40" s="13"/>
      <c r="AL40" s="13"/>
      <c r="AM40" s="13"/>
      <c r="AN40" s="13" t="s">
        <v>487</v>
      </c>
    </row>
    <row r="41" spans="1:40" x14ac:dyDescent="0.2">
      <c r="A41" s="8" t="s">
        <v>481</v>
      </c>
      <c r="B41" s="8" t="s">
        <v>614</v>
      </c>
      <c r="C41" s="8" t="str">
        <f t="shared" si="0"/>
        <v>Lawrence County AL</v>
      </c>
      <c r="D41" s="9">
        <v>33115</v>
      </c>
      <c r="E41" s="8" t="s">
        <v>445</v>
      </c>
      <c r="F41" s="9">
        <v>3611</v>
      </c>
      <c r="G41" s="9">
        <v>10732</v>
      </c>
      <c r="H41" s="9">
        <v>14623</v>
      </c>
      <c r="I41" s="10">
        <v>0.24693975244477878</v>
      </c>
      <c r="J41" s="10">
        <v>0.7339123298912672</v>
      </c>
      <c r="K41" s="9">
        <v>-7121</v>
      </c>
      <c r="L41" s="9">
        <v>7121</v>
      </c>
      <c r="M41" s="10">
        <v>-0.48697257744648842</v>
      </c>
      <c r="N41" s="10">
        <v>0.48697257744648842</v>
      </c>
      <c r="O41" s="9">
        <v>5055</v>
      </c>
      <c r="P41" s="9">
        <v>8855</v>
      </c>
      <c r="Q41" s="9">
        <v>14079</v>
      </c>
      <c r="R41" s="10">
        <v>0.35904538674621778</v>
      </c>
      <c r="S41" s="10">
        <v>0.62895091980964557</v>
      </c>
      <c r="T41" s="9">
        <v>-3800</v>
      </c>
      <c r="U41" s="10">
        <v>-0.26990553306342779</v>
      </c>
      <c r="V41" s="9">
        <v>-1444</v>
      </c>
      <c r="W41" s="9">
        <v>1877</v>
      </c>
      <c r="X41" s="10">
        <v>-0.11210563430143899</v>
      </c>
      <c r="Y41" s="10">
        <v>0.10496141008162163</v>
      </c>
      <c r="Z41" s="11">
        <v>690.68</v>
      </c>
      <c r="AA41" s="11">
        <v>47.945502982567909</v>
      </c>
      <c r="AB41" s="11">
        <v>1079</v>
      </c>
      <c r="AC41" s="12" t="s">
        <v>615</v>
      </c>
      <c r="AD41" s="8">
        <v>1</v>
      </c>
      <c r="AE41" s="8">
        <v>79</v>
      </c>
      <c r="AF41" s="13" t="s">
        <v>616</v>
      </c>
      <c r="AG41" s="13" t="s">
        <v>106</v>
      </c>
      <c r="AH41" s="13" t="s">
        <v>617</v>
      </c>
      <c r="AI41" s="14">
        <v>152680</v>
      </c>
      <c r="AJ41" s="13" t="s">
        <v>486</v>
      </c>
      <c r="AK41" s="13" t="s">
        <v>571</v>
      </c>
      <c r="AL41" s="13"/>
      <c r="AM41" s="13"/>
      <c r="AN41" s="13" t="s">
        <v>505</v>
      </c>
    </row>
    <row r="42" spans="1:40" x14ac:dyDescent="0.2">
      <c r="A42" s="8" t="s">
        <v>481</v>
      </c>
      <c r="B42" s="8" t="s">
        <v>618</v>
      </c>
      <c r="C42" s="8" t="str">
        <f t="shared" si="0"/>
        <v>Lee County AL</v>
      </c>
      <c r="D42" s="9">
        <v>156993</v>
      </c>
      <c r="E42" s="8" t="s">
        <v>445</v>
      </c>
      <c r="F42" s="9">
        <v>20987</v>
      </c>
      <c r="G42" s="9">
        <v>34321</v>
      </c>
      <c r="H42" s="9">
        <v>57668</v>
      </c>
      <c r="I42" s="10">
        <v>0.36392800166470141</v>
      </c>
      <c r="J42" s="10">
        <v>0.59514808906152461</v>
      </c>
      <c r="K42" s="9">
        <v>-13334</v>
      </c>
      <c r="L42" s="9">
        <v>13334</v>
      </c>
      <c r="M42" s="10">
        <v>-0.2312200873968232</v>
      </c>
      <c r="N42" s="10">
        <v>0.2312200873968232</v>
      </c>
      <c r="O42" s="9">
        <v>21274</v>
      </c>
      <c r="P42" s="9">
        <v>32062</v>
      </c>
      <c r="Q42" s="9">
        <v>54115</v>
      </c>
      <c r="R42" s="10">
        <v>0.39312575071606765</v>
      </c>
      <c r="S42" s="10">
        <v>0.59247897995010623</v>
      </c>
      <c r="T42" s="9">
        <v>-10788</v>
      </c>
      <c r="U42" s="10">
        <v>-0.19935322923403859</v>
      </c>
      <c r="V42" s="9">
        <v>-287</v>
      </c>
      <c r="W42" s="9">
        <v>2259</v>
      </c>
      <c r="X42" s="10">
        <v>-2.919774905136624E-2</v>
      </c>
      <c r="Y42" s="10">
        <v>2.6691091114183774E-3</v>
      </c>
      <c r="Z42" s="11">
        <v>607.54</v>
      </c>
      <c r="AA42" s="11">
        <v>258.40767686078283</v>
      </c>
      <c r="AB42" s="11">
        <v>1081</v>
      </c>
      <c r="AC42" s="12" t="s">
        <v>619</v>
      </c>
      <c r="AD42" s="8">
        <v>1</v>
      </c>
      <c r="AE42" s="8">
        <v>81</v>
      </c>
      <c r="AF42" s="13" t="s">
        <v>620</v>
      </c>
      <c r="AG42" s="13" t="s">
        <v>520</v>
      </c>
      <c r="AH42" s="13" t="s">
        <v>621</v>
      </c>
      <c r="AI42" s="14">
        <v>156993</v>
      </c>
      <c r="AJ42" s="13" t="s">
        <v>486</v>
      </c>
      <c r="AK42" s="13" t="s">
        <v>522</v>
      </c>
      <c r="AL42" s="13"/>
      <c r="AM42" s="13"/>
      <c r="AN42" s="13" t="s">
        <v>487</v>
      </c>
    </row>
    <row r="43" spans="1:40" x14ac:dyDescent="0.2">
      <c r="A43" s="8" t="s">
        <v>481</v>
      </c>
      <c r="B43" s="8" t="s">
        <v>622</v>
      </c>
      <c r="C43" s="8" t="str">
        <f t="shared" si="0"/>
        <v>Limestone County AL</v>
      </c>
      <c r="D43" s="9">
        <v>91663</v>
      </c>
      <c r="E43" s="8" t="s">
        <v>445</v>
      </c>
      <c r="F43" s="9">
        <v>9340</v>
      </c>
      <c r="G43" s="9">
        <v>28824</v>
      </c>
      <c r="H43" s="9">
        <v>39400</v>
      </c>
      <c r="I43" s="10">
        <v>0.23705583756345178</v>
      </c>
      <c r="J43" s="10">
        <v>0.73157360406091365</v>
      </c>
      <c r="K43" s="9">
        <v>-19484</v>
      </c>
      <c r="L43" s="9">
        <v>19484</v>
      </c>
      <c r="M43" s="10">
        <v>-0.49451776649746187</v>
      </c>
      <c r="N43" s="10">
        <v>0.49451776649746187</v>
      </c>
      <c r="O43" s="9">
        <v>9809</v>
      </c>
      <c r="P43" s="9">
        <v>25263</v>
      </c>
      <c r="Q43" s="9">
        <v>35406</v>
      </c>
      <c r="R43" s="10">
        <v>0.27704343896514716</v>
      </c>
      <c r="S43" s="10">
        <v>0.71352313167259784</v>
      </c>
      <c r="T43" s="9">
        <v>-15454</v>
      </c>
      <c r="U43" s="10">
        <v>-0.43647969270745068</v>
      </c>
      <c r="V43" s="9">
        <v>-469</v>
      </c>
      <c r="W43" s="9">
        <v>3561</v>
      </c>
      <c r="X43" s="10">
        <v>-3.9987601401695383E-2</v>
      </c>
      <c r="Y43" s="10">
        <v>1.8050472388315808E-2</v>
      </c>
      <c r="Z43" s="11">
        <v>559.94000000000005</v>
      </c>
      <c r="AA43" s="11">
        <v>163.70146801443011</v>
      </c>
      <c r="AB43" s="11">
        <v>1083</v>
      </c>
      <c r="AC43" s="12" t="s">
        <v>623</v>
      </c>
      <c r="AD43" s="8">
        <v>1</v>
      </c>
      <c r="AE43" s="8">
        <v>83</v>
      </c>
      <c r="AF43" s="13" t="s">
        <v>624</v>
      </c>
      <c r="AG43" s="13" t="s">
        <v>106</v>
      </c>
      <c r="AH43" s="13" t="s">
        <v>625</v>
      </c>
      <c r="AI43" s="14">
        <v>444752</v>
      </c>
      <c r="AJ43" s="13" t="s">
        <v>486</v>
      </c>
      <c r="AK43" s="13" t="s">
        <v>571</v>
      </c>
      <c r="AL43" s="13"/>
      <c r="AM43" s="13"/>
      <c r="AN43" s="13" t="s">
        <v>505</v>
      </c>
    </row>
    <row r="44" spans="1:40" x14ac:dyDescent="0.2">
      <c r="A44" s="8" t="s">
        <v>481</v>
      </c>
      <c r="B44" s="8" t="s">
        <v>626</v>
      </c>
      <c r="C44" s="8" t="str">
        <f t="shared" si="0"/>
        <v>Lowndes County AL</v>
      </c>
      <c r="D44" s="9">
        <v>10458</v>
      </c>
      <c r="E44" s="8" t="s">
        <v>445</v>
      </c>
      <c r="F44" s="9">
        <v>4882</v>
      </c>
      <c r="G44" s="9">
        <v>1751</v>
      </c>
      <c r="H44" s="9">
        <v>6676</v>
      </c>
      <c r="I44" s="10">
        <v>0.73127621330137804</v>
      </c>
      <c r="J44" s="10">
        <v>0.26228280407429599</v>
      </c>
      <c r="K44" s="9">
        <v>3131</v>
      </c>
      <c r="L44" s="9">
        <v>-3131</v>
      </c>
      <c r="M44" s="10">
        <v>0.46899340922708205</v>
      </c>
      <c r="N44" s="10">
        <v>-0.46899340922708205</v>
      </c>
      <c r="O44" s="9">
        <v>5747</v>
      </c>
      <c r="P44" s="9">
        <v>1754</v>
      </c>
      <c r="Q44" s="9">
        <v>7519</v>
      </c>
      <c r="R44" s="10">
        <v>0.76433036308019686</v>
      </c>
      <c r="S44" s="10">
        <v>0.23327570155605798</v>
      </c>
      <c r="T44" s="9">
        <v>3993</v>
      </c>
      <c r="U44" s="10">
        <v>0.53105466152413894</v>
      </c>
      <c r="V44" s="9">
        <v>-865</v>
      </c>
      <c r="W44" s="9">
        <v>-3</v>
      </c>
      <c r="X44" s="10">
        <v>-3.305414977881882E-2</v>
      </c>
      <c r="Y44" s="10">
        <v>2.9007102518238015E-2</v>
      </c>
      <c r="Z44" s="11">
        <v>715.91</v>
      </c>
      <c r="AA44" s="11">
        <v>14.607981450182287</v>
      </c>
      <c r="AB44" s="11">
        <v>1085</v>
      </c>
      <c r="AC44" s="12" t="s">
        <v>627</v>
      </c>
      <c r="AD44" s="8">
        <v>1</v>
      </c>
      <c r="AE44" s="8">
        <v>85</v>
      </c>
      <c r="AF44" s="13" t="s">
        <v>484</v>
      </c>
      <c r="AG44" s="13"/>
      <c r="AH44" s="13" t="s">
        <v>485</v>
      </c>
      <c r="AI44" s="14">
        <v>373792</v>
      </c>
      <c r="AJ44" s="13" t="s">
        <v>486</v>
      </c>
      <c r="AK44" s="13"/>
      <c r="AL44" s="13"/>
      <c r="AM44" s="13"/>
      <c r="AN44" s="13" t="s">
        <v>505</v>
      </c>
    </row>
    <row r="45" spans="1:40" x14ac:dyDescent="0.2">
      <c r="A45" s="8" t="s">
        <v>481</v>
      </c>
      <c r="B45" s="8" t="s">
        <v>628</v>
      </c>
      <c r="C45" s="8" t="str">
        <f t="shared" si="0"/>
        <v>Macon County AL</v>
      </c>
      <c r="D45" s="9">
        <v>19105</v>
      </c>
      <c r="E45" s="8" t="s">
        <v>445</v>
      </c>
      <c r="F45" s="9">
        <v>7237</v>
      </c>
      <c r="G45" s="9">
        <v>1394</v>
      </c>
      <c r="H45" s="9">
        <v>8748</v>
      </c>
      <c r="I45" s="10">
        <v>0.82727480566986744</v>
      </c>
      <c r="J45" s="10">
        <v>0.15935070873342477</v>
      </c>
      <c r="K45" s="9">
        <v>5843</v>
      </c>
      <c r="L45" s="9">
        <v>-5843</v>
      </c>
      <c r="M45" s="10">
        <v>0.66792409693644261</v>
      </c>
      <c r="N45" s="10">
        <v>-0.66792409693644261</v>
      </c>
      <c r="O45" s="9">
        <v>9045</v>
      </c>
      <c r="P45" s="9">
        <v>1322</v>
      </c>
      <c r="Q45" s="9">
        <v>10385</v>
      </c>
      <c r="R45" s="10">
        <v>0.87096774193548387</v>
      </c>
      <c r="S45" s="10">
        <v>0.12729898892633607</v>
      </c>
      <c r="T45" s="9">
        <v>7723</v>
      </c>
      <c r="U45" s="10">
        <v>0.74366875300914781</v>
      </c>
      <c r="V45" s="9">
        <v>-1808</v>
      </c>
      <c r="W45" s="9">
        <v>72</v>
      </c>
      <c r="X45" s="10">
        <v>-4.3692936265616433E-2</v>
      </c>
      <c r="Y45" s="10">
        <v>3.2051719807088708E-2</v>
      </c>
      <c r="Z45" s="11">
        <v>608.89</v>
      </c>
      <c r="AA45" s="11">
        <v>31.376767560643138</v>
      </c>
      <c r="AB45" s="11">
        <v>1087</v>
      </c>
      <c r="AC45" s="12" t="s">
        <v>629</v>
      </c>
      <c r="AD45" s="8">
        <v>1</v>
      </c>
      <c r="AE45" s="8">
        <v>87</v>
      </c>
      <c r="AF45" s="13"/>
      <c r="AG45" s="13"/>
      <c r="AH45" s="13"/>
      <c r="AJ45" s="13"/>
      <c r="AK45" s="13"/>
      <c r="AL45" s="13"/>
      <c r="AM45" s="13"/>
      <c r="AN45" s="13" t="s">
        <v>510</v>
      </c>
    </row>
    <row r="46" spans="1:40" x14ac:dyDescent="0.2">
      <c r="A46" s="8" t="s">
        <v>481</v>
      </c>
      <c r="B46" s="8" t="s">
        <v>630</v>
      </c>
      <c r="C46" s="8" t="str">
        <f t="shared" si="0"/>
        <v>Madison County AL</v>
      </c>
      <c r="D46" s="9">
        <v>353089</v>
      </c>
      <c r="E46" s="8" t="s">
        <v>445</v>
      </c>
      <c r="F46" s="9">
        <v>62435</v>
      </c>
      <c r="G46" s="9">
        <v>89199</v>
      </c>
      <c r="H46" s="9">
        <v>159473</v>
      </c>
      <c r="I46" s="10">
        <v>0.39150828039856278</v>
      </c>
      <c r="J46" s="10">
        <v>0.55933606315802675</v>
      </c>
      <c r="K46" s="9">
        <v>-26764</v>
      </c>
      <c r="L46" s="9">
        <v>26764</v>
      </c>
      <c r="M46" s="10">
        <v>-0.16782778275946397</v>
      </c>
      <c r="N46" s="10">
        <v>0.16782778275946397</v>
      </c>
      <c r="O46" s="9">
        <v>61802</v>
      </c>
      <c r="P46" s="9">
        <v>90679</v>
      </c>
      <c r="Q46" s="9">
        <v>154632</v>
      </c>
      <c r="R46" s="10">
        <v>0.39967147808991671</v>
      </c>
      <c r="S46" s="10">
        <v>0.58641807646541466</v>
      </c>
      <c r="T46" s="9">
        <v>-28877</v>
      </c>
      <c r="U46" s="10">
        <v>-0.18674659837549795</v>
      </c>
      <c r="V46" s="9">
        <v>633</v>
      </c>
      <c r="W46" s="9">
        <v>-1480</v>
      </c>
      <c r="X46" s="10">
        <v>-8.1631976913539295E-3</v>
      </c>
      <c r="Y46" s="10">
        <v>-2.7082013307387909E-2</v>
      </c>
      <c r="Z46" s="11">
        <v>801.59</v>
      </c>
      <c r="AA46" s="11">
        <v>440.48578450329967</v>
      </c>
      <c r="AB46" s="11">
        <v>1089</v>
      </c>
      <c r="AC46" s="12" t="s">
        <v>631</v>
      </c>
      <c r="AD46" s="8">
        <v>1</v>
      </c>
      <c r="AE46" s="8">
        <v>89</v>
      </c>
      <c r="AF46" s="13" t="s">
        <v>624</v>
      </c>
      <c r="AG46" s="13" t="s">
        <v>106</v>
      </c>
      <c r="AH46" s="13" t="s">
        <v>625</v>
      </c>
      <c r="AI46" s="14">
        <v>444752</v>
      </c>
      <c r="AJ46" s="13" t="s">
        <v>486</v>
      </c>
      <c r="AK46" s="13" t="s">
        <v>571</v>
      </c>
      <c r="AL46" s="13"/>
      <c r="AM46" s="13"/>
      <c r="AN46" s="13" t="s">
        <v>487</v>
      </c>
    </row>
    <row r="47" spans="1:40" x14ac:dyDescent="0.2">
      <c r="A47" s="8" t="s">
        <v>481</v>
      </c>
      <c r="B47" s="8" t="s">
        <v>632</v>
      </c>
      <c r="C47" s="8" t="str">
        <f t="shared" si="0"/>
        <v>Marengo County AL</v>
      </c>
      <c r="D47" s="9">
        <v>20028</v>
      </c>
      <c r="E47" s="8" t="s">
        <v>445</v>
      </c>
      <c r="F47" s="9">
        <v>5607</v>
      </c>
      <c r="G47" s="9">
        <v>5224</v>
      </c>
      <c r="H47" s="9">
        <v>10948</v>
      </c>
      <c r="I47" s="10">
        <v>0.51214833759590794</v>
      </c>
      <c r="J47" s="10">
        <v>0.47716477895506026</v>
      </c>
      <c r="K47" s="9">
        <v>383</v>
      </c>
      <c r="L47" s="9">
        <v>-383</v>
      </c>
      <c r="M47" s="10">
        <v>3.4983558640847678E-2</v>
      </c>
      <c r="N47" s="10">
        <v>-3.4983558640847678E-2</v>
      </c>
      <c r="O47" s="9">
        <v>6154</v>
      </c>
      <c r="P47" s="9">
        <v>5321</v>
      </c>
      <c r="Q47" s="9">
        <v>11509</v>
      </c>
      <c r="R47" s="10">
        <v>0.534711964549483</v>
      </c>
      <c r="S47" s="10">
        <v>0.46233382570162479</v>
      </c>
      <c r="T47" s="9">
        <v>833</v>
      </c>
      <c r="U47" s="10">
        <v>7.2378138847858209E-2</v>
      </c>
      <c r="V47" s="9">
        <v>-547</v>
      </c>
      <c r="W47" s="9">
        <v>-97</v>
      </c>
      <c r="X47" s="10">
        <v>-2.2563626953575056E-2</v>
      </c>
      <c r="Y47" s="10">
        <v>1.4830953253435475E-2</v>
      </c>
      <c r="Z47" s="11">
        <v>976.88</v>
      </c>
      <c r="AA47" s="11">
        <v>20.502006387683238</v>
      </c>
      <c r="AB47" s="11">
        <v>1091</v>
      </c>
      <c r="AC47" s="12" t="s">
        <v>633</v>
      </c>
      <c r="AD47" s="8">
        <v>1</v>
      </c>
      <c r="AE47" s="8">
        <v>91</v>
      </c>
      <c r="AF47" s="13"/>
      <c r="AG47" s="13"/>
      <c r="AH47" s="13"/>
      <c r="AJ47" s="13"/>
      <c r="AK47" s="13"/>
      <c r="AL47" s="13"/>
      <c r="AM47" s="13"/>
      <c r="AN47" s="13" t="s">
        <v>510</v>
      </c>
    </row>
    <row r="48" spans="1:40" x14ac:dyDescent="0.2">
      <c r="A48" s="8" t="s">
        <v>481</v>
      </c>
      <c r="B48" s="8" t="s">
        <v>634</v>
      </c>
      <c r="C48" s="8" t="str">
        <f t="shared" si="0"/>
        <v>Marion County AL</v>
      </c>
      <c r="D48" s="9">
        <v>30168</v>
      </c>
      <c r="E48" s="8" t="s">
        <v>445</v>
      </c>
      <c r="F48" s="9">
        <v>1432</v>
      </c>
      <c r="G48" s="9">
        <v>11273</v>
      </c>
      <c r="H48" s="9">
        <v>12912</v>
      </c>
      <c r="I48" s="10">
        <v>0.11090458488228006</v>
      </c>
      <c r="J48" s="10">
        <v>0.87306381660470878</v>
      </c>
      <c r="K48" s="9">
        <v>-9841</v>
      </c>
      <c r="L48" s="9">
        <v>9841</v>
      </c>
      <c r="M48" s="10">
        <v>-0.76215923172242872</v>
      </c>
      <c r="N48" s="10">
        <v>0.76215923172242872</v>
      </c>
      <c r="O48" s="9">
        <v>2249</v>
      </c>
      <c r="P48" s="9">
        <v>9696</v>
      </c>
      <c r="Q48" s="9">
        <v>12104</v>
      </c>
      <c r="R48" s="10">
        <v>0.18580634500991408</v>
      </c>
      <c r="S48" s="10">
        <v>0.80105750165234635</v>
      </c>
      <c r="T48" s="9">
        <v>-7447</v>
      </c>
      <c r="U48" s="10">
        <v>-0.61525115664243224</v>
      </c>
      <c r="V48" s="9">
        <v>-817</v>
      </c>
      <c r="W48" s="9">
        <v>1577</v>
      </c>
      <c r="X48" s="10">
        <v>-7.4901760127634026E-2</v>
      </c>
      <c r="Y48" s="10">
        <v>7.2006314952362427E-2</v>
      </c>
      <c r="Z48" s="11">
        <v>742.29</v>
      </c>
      <c r="AA48" s="11">
        <v>40.641797680151967</v>
      </c>
      <c r="AB48" s="11">
        <v>1093</v>
      </c>
      <c r="AC48" s="12" t="s">
        <v>635</v>
      </c>
      <c r="AD48" s="8">
        <v>1</v>
      </c>
      <c r="AE48" s="8">
        <v>93</v>
      </c>
      <c r="AF48" s="13"/>
      <c r="AG48" s="13"/>
      <c r="AH48" s="13"/>
      <c r="AJ48" s="13"/>
      <c r="AK48" s="13"/>
      <c r="AL48" s="13"/>
      <c r="AM48" s="13"/>
      <c r="AN48" s="13" t="s">
        <v>510</v>
      </c>
    </row>
    <row r="49" spans="1:40" x14ac:dyDescent="0.2">
      <c r="A49" s="8" t="s">
        <v>481</v>
      </c>
      <c r="B49" s="8" t="s">
        <v>636</v>
      </c>
      <c r="C49" s="8" t="str">
        <f t="shared" si="0"/>
        <v>Marshall County AL</v>
      </c>
      <c r="D49" s="9">
        <v>94725</v>
      </c>
      <c r="E49" s="8" t="s">
        <v>445</v>
      </c>
      <c r="F49" s="9">
        <v>4913</v>
      </c>
      <c r="G49" s="9">
        <v>29217</v>
      </c>
      <c r="H49" s="9">
        <v>34965</v>
      </c>
      <c r="I49" s="10">
        <v>0.14051194051194052</v>
      </c>
      <c r="J49" s="10">
        <v>0.83560703560703564</v>
      </c>
      <c r="K49" s="9">
        <v>-24304</v>
      </c>
      <c r="L49" s="9">
        <v>24304</v>
      </c>
      <c r="M49" s="10">
        <v>-0.69509509509509515</v>
      </c>
      <c r="N49" s="10">
        <v>0.69509509509509515</v>
      </c>
      <c r="O49" s="9">
        <v>6271</v>
      </c>
      <c r="P49" s="9">
        <v>25785</v>
      </c>
      <c r="Q49" s="9">
        <v>32455</v>
      </c>
      <c r="R49" s="10">
        <v>0.19322138345401324</v>
      </c>
      <c r="S49" s="10">
        <v>0.79448467108303811</v>
      </c>
      <c r="T49" s="9">
        <v>-19514</v>
      </c>
      <c r="U49" s="10">
        <v>-0.60126328762902492</v>
      </c>
      <c r="V49" s="9">
        <v>-1358</v>
      </c>
      <c r="W49" s="9">
        <v>3432</v>
      </c>
      <c r="X49" s="10">
        <v>-5.2709442942072721E-2</v>
      </c>
      <c r="Y49" s="10">
        <v>4.1122364523997534E-2</v>
      </c>
      <c r="Z49" s="11">
        <v>565.84</v>
      </c>
      <c r="AA49" s="11">
        <v>167.4059804891842</v>
      </c>
      <c r="AB49" s="11">
        <v>1095</v>
      </c>
      <c r="AC49" s="12" t="s">
        <v>637</v>
      </c>
      <c r="AD49" s="8">
        <v>1</v>
      </c>
      <c r="AE49" s="8">
        <v>95</v>
      </c>
      <c r="AF49" s="13" t="s">
        <v>638</v>
      </c>
      <c r="AG49" s="13" t="s">
        <v>106</v>
      </c>
      <c r="AH49" s="13" t="s">
        <v>639</v>
      </c>
      <c r="AJ49" s="13" t="s">
        <v>498</v>
      </c>
      <c r="AK49" s="13" t="s">
        <v>571</v>
      </c>
      <c r="AL49" s="13"/>
      <c r="AM49" s="13"/>
      <c r="AN49" s="13" t="s">
        <v>487</v>
      </c>
    </row>
    <row r="50" spans="1:40" x14ac:dyDescent="0.2">
      <c r="A50" s="8" t="s">
        <v>481</v>
      </c>
      <c r="B50" s="8" t="s">
        <v>640</v>
      </c>
      <c r="C50" s="8" t="str">
        <f t="shared" si="0"/>
        <v>Mobile County AL</v>
      </c>
      <c r="D50" s="9">
        <v>415395</v>
      </c>
      <c r="E50" s="8" t="s">
        <v>445</v>
      </c>
      <c r="F50" s="9">
        <v>68429</v>
      </c>
      <c r="G50" s="9">
        <v>91087</v>
      </c>
      <c r="H50" s="9">
        <v>163387</v>
      </c>
      <c r="I50" s="10">
        <v>0.41881545043363305</v>
      </c>
      <c r="J50" s="10">
        <v>0.55749233415143185</v>
      </c>
      <c r="K50" s="9">
        <v>-22658</v>
      </c>
      <c r="L50" s="9">
        <v>22658</v>
      </c>
      <c r="M50" s="10">
        <v>-0.13867688371779879</v>
      </c>
      <c r="N50" s="10">
        <v>0.13867688371779879</v>
      </c>
      <c r="O50" s="9">
        <v>78417</v>
      </c>
      <c r="P50" s="9">
        <v>94566</v>
      </c>
      <c r="Q50" s="9">
        <v>174189</v>
      </c>
      <c r="R50" s="10">
        <v>0.45018342145600471</v>
      </c>
      <c r="S50" s="10">
        <v>0.54289306443001573</v>
      </c>
      <c r="T50" s="9">
        <v>-16149</v>
      </c>
      <c r="U50" s="10">
        <v>-9.270964297401102E-2</v>
      </c>
      <c r="V50" s="9">
        <v>-9988</v>
      </c>
      <c r="W50" s="9">
        <v>-3479</v>
      </c>
      <c r="X50" s="10">
        <v>-3.1367971022371655E-2</v>
      </c>
      <c r="Y50" s="10">
        <v>1.4599269721416119E-2</v>
      </c>
      <c r="Z50" s="11">
        <v>1229.44</v>
      </c>
      <c r="AA50" s="11">
        <v>337.87334070796459</v>
      </c>
      <c r="AB50" s="11">
        <v>1097</v>
      </c>
      <c r="AC50" s="12" t="s">
        <v>641</v>
      </c>
      <c r="AD50" s="8">
        <v>1</v>
      </c>
      <c r="AE50" s="8">
        <v>97</v>
      </c>
      <c r="AF50" s="13" t="s">
        <v>642</v>
      </c>
      <c r="AG50" s="13" t="s">
        <v>491</v>
      </c>
      <c r="AH50" s="13" t="s">
        <v>643</v>
      </c>
      <c r="AI50" s="14">
        <v>415395</v>
      </c>
      <c r="AJ50" s="13" t="s">
        <v>486</v>
      </c>
      <c r="AK50" s="13" t="s">
        <v>493</v>
      </c>
      <c r="AL50" s="13"/>
      <c r="AM50" s="13"/>
      <c r="AN50" s="13" t="s">
        <v>487</v>
      </c>
    </row>
    <row r="51" spans="1:40" x14ac:dyDescent="0.2">
      <c r="A51" s="8" t="s">
        <v>481</v>
      </c>
      <c r="B51" s="8" t="s">
        <v>644</v>
      </c>
      <c r="C51" s="8" t="str">
        <f t="shared" si="0"/>
        <v>Monroe County AL</v>
      </c>
      <c r="D51" s="9">
        <v>21673</v>
      </c>
      <c r="E51" s="8" t="s">
        <v>445</v>
      </c>
      <c r="F51" s="9">
        <v>4310</v>
      </c>
      <c r="G51" s="9">
        <v>5771</v>
      </c>
      <c r="H51" s="9">
        <v>10185</v>
      </c>
      <c r="I51" s="10">
        <v>0.42317133038782523</v>
      </c>
      <c r="J51" s="10">
        <v>0.56661757486499753</v>
      </c>
      <c r="K51" s="9">
        <v>-1461</v>
      </c>
      <c r="L51" s="9">
        <v>1461</v>
      </c>
      <c r="M51" s="10">
        <v>-0.1434462444771723</v>
      </c>
      <c r="N51" s="10">
        <v>0.1434462444771723</v>
      </c>
      <c r="O51" s="9">
        <v>4897</v>
      </c>
      <c r="P51" s="9">
        <v>5730</v>
      </c>
      <c r="Q51" s="9">
        <v>10680</v>
      </c>
      <c r="R51" s="10">
        <v>0.45852059925093636</v>
      </c>
      <c r="S51" s="10">
        <v>0.5365168539325843</v>
      </c>
      <c r="T51" s="9">
        <v>-833</v>
      </c>
      <c r="U51" s="10">
        <v>-7.7996254681647947E-2</v>
      </c>
      <c r="V51" s="9">
        <v>-587</v>
      </c>
      <c r="W51" s="9">
        <v>41</v>
      </c>
      <c r="X51" s="10">
        <v>-3.5349268863111127E-2</v>
      </c>
      <c r="Y51" s="10">
        <v>3.0100720932413227E-2</v>
      </c>
      <c r="Z51" s="11">
        <v>1025.68</v>
      </c>
      <c r="AA51" s="11">
        <v>21.130372045862256</v>
      </c>
      <c r="AB51" s="11">
        <v>1099</v>
      </c>
      <c r="AC51" s="12" t="s">
        <v>645</v>
      </c>
      <c r="AD51" s="8">
        <v>1</v>
      </c>
      <c r="AE51" s="8">
        <v>99</v>
      </c>
      <c r="AF51" s="13"/>
      <c r="AG51" s="13"/>
      <c r="AH51" s="13"/>
      <c r="AJ51" s="13"/>
      <c r="AK51" s="13"/>
      <c r="AL51" s="13"/>
      <c r="AM51" s="13"/>
      <c r="AN51" s="13" t="s">
        <v>510</v>
      </c>
    </row>
    <row r="52" spans="1:40" x14ac:dyDescent="0.2">
      <c r="A52" s="8" t="s">
        <v>481</v>
      </c>
      <c r="B52" s="8" t="s">
        <v>646</v>
      </c>
      <c r="C52" s="8" t="str">
        <f t="shared" si="0"/>
        <v>Montgomery County AL</v>
      </c>
      <c r="D52" s="9">
        <v>226519</v>
      </c>
      <c r="E52" s="8" t="s">
        <v>445</v>
      </c>
      <c r="F52" s="9">
        <v>58669</v>
      </c>
      <c r="G52" s="9">
        <v>33928</v>
      </c>
      <c r="H52" s="9">
        <v>94572</v>
      </c>
      <c r="I52" s="10">
        <v>0.62036332106754644</v>
      </c>
      <c r="J52" s="10">
        <v>0.35875311931649961</v>
      </c>
      <c r="K52" s="9">
        <v>24741</v>
      </c>
      <c r="L52" s="9">
        <v>-24741</v>
      </c>
      <c r="M52" s="10">
        <v>0.26161020175104682</v>
      </c>
      <c r="N52" s="10">
        <v>-0.26161020175104682</v>
      </c>
      <c r="O52" s="9">
        <v>62993</v>
      </c>
      <c r="P52" s="9">
        <v>38283</v>
      </c>
      <c r="Q52" s="9">
        <v>101781</v>
      </c>
      <c r="R52" s="10">
        <v>0.61890726166966326</v>
      </c>
      <c r="S52" s="10">
        <v>0.3761311050196009</v>
      </c>
      <c r="T52" s="9">
        <v>24710</v>
      </c>
      <c r="U52" s="10">
        <v>0.24277615665006236</v>
      </c>
      <c r="V52" s="9">
        <v>-4324</v>
      </c>
      <c r="W52" s="9">
        <v>-4355</v>
      </c>
      <c r="X52" s="10">
        <v>1.4560593978831804E-3</v>
      </c>
      <c r="Y52" s="10">
        <v>-1.7377985703101284E-2</v>
      </c>
      <c r="Z52" s="11">
        <v>784.25</v>
      </c>
      <c r="AA52" s="11">
        <v>288.83519285941981</v>
      </c>
      <c r="AB52" s="11">
        <v>1101</v>
      </c>
      <c r="AC52" s="12" t="s">
        <v>647</v>
      </c>
      <c r="AD52" s="8">
        <v>1</v>
      </c>
      <c r="AE52" s="8">
        <v>101</v>
      </c>
      <c r="AF52" s="13" t="s">
        <v>484</v>
      </c>
      <c r="AG52" s="13"/>
      <c r="AH52" s="13" t="s">
        <v>485</v>
      </c>
      <c r="AI52" s="14">
        <v>373792</v>
      </c>
      <c r="AJ52" s="13" t="s">
        <v>486</v>
      </c>
      <c r="AK52" s="13"/>
      <c r="AL52" s="13"/>
      <c r="AM52" s="13"/>
      <c r="AN52" s="13" t="s">
        <v>487</v>
      </c>
    </row>
    <row r="53" spans="1:40" x14ac:dyDescent="0.2">
      <c r="A53" s="8" t="s">
        <v>481</v>
      </c>
      <c r="B53" s="8" t="s">
        <v>648</v>
      </c>
      <c r="C53" s="8" t="str">
        <f t="shared" si="0"/>
        <v>Morgan County AL</v>
      </c>
      <c r="D53" s="9">
        <v>119565</v>
      </c>
      <c r="E53" s="8" t="s">
        <v>445</v>
      </c>
      <c r="F53" s="9">
        <v>11216</v>
      </c>
      <c r="G53" s="9">
        <v>37392</v>
      </c>
      <c r="H53" s="9">
        <v>49991</v>
      </c>
      <c r="I53" s="10">
        <v>0.22436038486927648</v>
      </c>
      <c r="J53" s="10">
        <v>0.74797463543437814</v>
      </c>
      <c r="K53" s="9">
        <v>-26176</v>
      </c>
      <c r="L53" s="9">
        <v>26176</v>
      </c>
      <c r="M53" s="10">
        <v>-0.52361425056510169</v>
      </c>
      <c r="N53" s="10">
        <v>0.52361425056510169</v>
      </c>
      <c r="O53" s="9">
        <v>13401</v>
      </c>
      <c r="P53" s="9">
        <v>35309</v>
      </c>
      <c r="Q53" s="9">
        <v>49198</v>
      </c>
      <c r="R53" s="10">
        <v>0.27238912150900441</v>
      </c>
      <c r="S53" s="10">
        <v>0.71769177608845891</v>
      </c>
      <c r="T53" s="9">
        <v>-21908</v>
      </c>
      <c r="U53" s="10">
        <v>-0.4453026545794545</v>
      </c>
      <c r="V53" s="9">
        <v>-2185</v>
      </c>
      <c r="W53" s="9">
        <v>2083</v>
      </c>
      <c r="X53" s="10">
        <v>-4.8028736639727926E-2</v>
      </c>
      <c r="Y53" s="10">
        <v>3.0282859345919233E-2</v>
      </c>
      <c r="Z53" s="11">
        <v>579.34</v>
      </c>
      <c r="AA53" s="11">
        <v>206.3813995235958</v>
      </c>
      <c r="AB53" s="11">
        <v>1103</v>
      </c>
      <c r="AC53" s="12" t="s">
        <v>649</v>
      </c>
      <c r="AD53" s="8">
        <v>1</v>
      </c>
      <c r="AE53" s="8">
        <v>103</v>
      </c>
      <c r="AF53" s="13" t="s">
        <v>616</v>
      </c>
      <c r="AG53" s="13" t="s">
        <v>106</v>
      </c>
      <c r="AH53" s="13" t="s">
        <v>617</v>
      </c>
      <c r="AI53" s="14">
        <v>152680</v>
      </c>
      <c r="AJ53" s="13" t="s">
        <v>486</v>
      </c>
      <c r="AK53" s="13" t="s">
        <v>571</v>
      </c>
      <c r="AL53" s="13"/>
      <c r="AM53" s="13"/>
      <c r="AN53" s="13" t="s">
        <v>487</v>
      </c>
    </row>
    <row r="54" spans="1:40" x14ac:dyDescent="0.2">
      <c r="A54" s="8" t="s">
        <v>481</v>
      </c>
      <c r="B54" s="8" t="s">
        <v>650</v>
      </c>
      <c r="C54" s="8" t="str">
        <f t="shared" si="0"/>
        <v>Perry County AL</v>
      </c>
      <c r="D54" s="9">
        <v>9652</v>
      </c>
      <c r="E54" s="8" t="s">
        <v>445</v>
      </c>
      <c r="F54" s="9">
        <v>3823</v>
      </c>
      <c r="G54" s="9">
        <v>1403</v>
      </c>
      <c r="H54" s="9">
        <v>5255</v>
      </c>
      <c r="I54" s="10">
        <v>0.72749762131303519</v>
      </c>
      <c r="J54" s="10">
        <v>0.26698382492863937</v>
      </c>
      <c r="K54" s="9">
        <v>2420</v>
      </c>
      <c r="L54" s="9">
        <v>-2420</v>
      </c>
      <c r="M54" s="10">
        <v>0.46051379638439582</v>
      </c>
      <c r="N54" s="10">
        <v>-0.46051379638439582</v>
      </c>
      <c r="O54" s="9">
        <v>4536</v>
      </c>
      <c r="P54" s="9">
        <v>1504</v>
      </c>
      <c r="Q54" s="9">
        <v>6065</v>
      </c>
      <c r="R54" s="10">
        <v>0.74789777411376757</v>
      </c>
      <c r="S54" s="10">
        <v>0.24798021434460016</v>
      </c>
      <c r="T54" s="9">
        <v>3032</v>
      </c>
      <c r="U54" s="10">
        <v>0.49991755976916741</v>
      </c>
      <c r="V54" s="9">
        <v>-713</v>
      </c>
      <c r="W54" s="9">
        <v>-101</v>
      </c>
      <c r="X54" s="10">
        <v>-2.0400152800732374E-2</v>
      </c>
      <c r="Y54" s="10">
        <v>1.900361058403921E-2</v>
      </c>
      <c r="Z54" s="11">
        <v>719.66</v>
      </c>
      <c r="AA54" s="11">
        <v>13.41188894755857</v>
      </c>
      <c r="AB54" s="11">
        <v>1105</v>
      </c>
      <c r="AC54" s="12" t="s">
        <v>651</v>
      </c>
      <c r="AD54" s="8">
        <v>1</v>
      </c>
      <c r="AE54" s="8">
        <v>105</v>
      </c>
      <c r="AF54" s="13"/>
      <c r="AG54" s="13"/>
      <c r="AH54" s="13"/>
      <c r="AJ54" s="13"/>
      <c r="AK54" s="13"/>
      <c r="AL54" s="13"/>
      <c r="AM54" s="13"/>
      <c r="AN54" s="13" t="s">
        <v>510</v>
      </c>
    </row>
    <row r="55" spans="1:40" x14ac:dyDescent="0.2">
      <c r="A55" s="8" t="s">
        <v>481</v>
      </c>
      <c r="B55" s="8" t="s">
        <v>652</v>
      </c>
      <c r="C55" s="8" t="str">
        <f t="shared" si="0"/>
        <v>Pickens County AL</v>
      </c>
      <c r="D55" s="9">
        <v>20864</v>
      </c>
      <c r="E55" s="8" t="s">
        <v>445</v>
      </c>
      <c r="F55" s="9">
        <v>3972</v>
      </c>
      <c r="G55" s="9">
        <v>5454</v>
      </c>
      <c r="H55" s="9">
        <v>9494</v>
      </c>
      <c r="I55" s="10">
        <v>0.41836949652412048</v>
      </c>
      <c r="J55" s="10">
        <v>0.57446808510638303</v>
      </c>
      <c r="K55" s="9">
        <v>-1482</v>
      </c>
      <c r="L55" s="9">
        <v>1482</v>
      </c>
      <c r="M55" s="10">
        <v>-0.15609858858226255</v>
      </c>
      <c r="N55" s="10">
        <v>0.15609858858226255</v>
      </c>
      <c r="O55" s="9">
        <v>4448</v>
      </c>
      <c r="P55" s="9">
        <v>5119</v>
      </c>
      <c r="Q55" s="9">
        <v>9599</v>
      </c>
      <c r="R55" s="10">
        <v>0.46338160225023439</v>
      </c>
      <c r="S55" s="10">
        <v>0.53328471715803727</v>
      </c>
      <c r="T55" s="9">
        <v>-671</v>
      </c>
      <c r="U55" s="10">
        <v>-6.9903114907802877E-2</v>
      </c>
      <c r="V55" s="9">
        <v>-476</v>
      </c>
      <c r="W55" s="9">
        <v>335</v>
      </c>
      <c r="X55" s="10">
        <v>-4.5012105726113916E-2</v>
      </c>
      <c r="Y55" s="10">
        <v>4.1183367948345762E-2</v>
      </c>
      <c r="Z55" s="11">
        <v>881.41</v>
      </c>
      <c r="AA55" s="11">
        <v>23.671163249792947</v>
      </c>
      <c r="AB55" s="11">
        <v>1107</v>
      </c>
      <c r="AC55" s="12" t="s">
        <v>653</v>
      </c>
      <c r="AD55" s="8">
        <v>1</v>
      </c>
      <c r="AE55" s="8">
        <v>107</v>
      </c>
      <c r="AF55" s="13" t="s">
        <v>596</v>
      </c>
      <c r="AG55" s="13"/>
      <c r="AH55" s="13" t="s">
        <v>597</v>
      </c>
      <c r="AI55" s="14">
        <v>239908</v>
      </c>
      <c r="AJ55" s="13" t="s">
        <v>486</v>
      </c>
      <c r="AK55" s="13"/>
      <c r="AL55" s="13"/>
      <c r="AM55" s="13"/>
      <c r="AN55" s="13" t="s">
        <v>505</v>
      </c>
    </row>
    <row r="56" spans="1:40" x14ac:dyDescent="0.2">
      <c r="A56" s="8" t="s">
        <v>481</v>
      </c>
      <c r="B56" s="8" t="s">
        <v>654</v>
      </c>
      <c r="C56" s="8" t="str">
        <f t="shared" si="0"/>
        <v>Pike County AL</v>
      </c>
      <c r="D56" s="9">
        <v>33046</v>
      </c>
      <c r="E56" s="8" t="s">
        <v>445</v>
      </c>
      <c r="F56" s="9">
        <v>5039</v>
      </c>
      <c r="G56" s="9">
        <v>7681</v>
      </c>
      <c r="H56" s="9">
        <v>13025</v>
      </c>
      <c r="I56" s="10">
        <v>0.38687140115163149</v>
      </c>
      <c r="J56" s="10">
        <v>0.58971209213051823</v>
      </c>
      <c r="K56" s="9">
        <v>-2642</v>
      </c>
      <c r="L56" s="9">
        <v>2642</v>
      </c>
      <c r="M56" s="10">
        <v>-0.20284069097888674</v>
      </c>
      <c r="N56" s="10">
        <v>0.20284069097888674</v>
      </c>
      <c r="O56" s="9">
        <v>6009</v>
      </c>
      <c r="P56" s="9">
        <v>7939</v>
      </c>
      <c r="Q56" s="9">
        <v>14057</v>
      </c>
      <c r="R56" s="10">
        <v>0.4274738564416305</v>
      </c>
      <c r="S56" s="10">
        <v>0.56477199971544423</v>
      </c>
      <c r="T56" s="9">
        <v>-1930</v>
      </c>
      <c r="U56" s="10">
        <v>-0.13729814327381373</v>
      </c>
      <c r="V56" s="9">
        <v>-970</v>
      </c>
      <c r="W56" s="9">
        <v>-258</v>
      </c>
      <c r="X56" s="10">
        <v>-4.0602455289999007E-2</v>
      </c>
      <c r="Y56" s="10">
        <v>2.4940092415074E-2</v>
      </c>
      <c r="Z56" s="11">
        <v>672.09</v>
      </c>
      <c r="AA56" s="11">
        <v>49.169010102813608</v>
      </c>
      <c r="AB56" s="11">
        <v>1109</v>
      </c>
      <c r="AC56" s="12" t="s">
        <v>655</v>
      </c>
      <c r="AD56" s="8">
        <v>1</v>
      </c>
      <c r="AE56" s="8">
        <v>109</v>
      </c>
      <c r="AF56" s="13" t="s">
        <v>656</v>
      </c>
      <c r="AG56" s="13"/>
      <c r="AH56" s="13" t="s">
        <v>657</v>
      </c>
      <c r="AJ56" s="13" t="s">
        <v>498</v>
      </c>
      <c r="AK56" s="13"/>
      <c r="AL56" s="13"/>
      <c r="AM56" s="13"/>
      <c r="AN56" s="13" t="s">
        <v>487</v>
      </c>
    </row>
    <row r="57" spans="1:40" x14ac:dyDescent="0.2">
      <c r="A57" s="8" t="s">
        <v>481</v>
      </c>
      <c r="B57" s="8" t="s">
        <v>658</v>
      </c>
      <c r="C57" s="8" t="str">
        <f t="shared" si="0"/>
        <v>Randolph County AL</v>
      </c>
      <c r="D57" s="9">
        <v>22696</v>
      </c>
      <c r="E57" s="8" t="s">
        <v>445</v>
      </c>
      <c r="F57" s="9">
        <v>2290</v>
      </c>
      <c r="G57" s="9">
        <v>7697</v>
      </c>
      <c r="H57" s="9">
        <v>10130</v>
      </c>
      <c r="I57" s="10">
        <v>0.22606120434353405</v>
      </c>
      <c r="J57" s="10">
        <v>0.75982230997038502</v>
      </c>
      <c r="K57" s="9">
        <v>-5407</v>
      </c>
      <c r="L57" s="9">
        <v>5407</v>
      </c>
      <c r="M57" s="10">
        <v>-0.53376110562685097</v>
      </c>
      <c r="N57" s="10">
        <v>0.53376110562685097</v>
      </c>
      <c r="O57" s="9">
        <v>3076</v>
      </c>
      <c r="P57" s="9">
        <v>7219</v>
      </c>
      <c r="Q57" s="9">
        <v>10391</v>
      </c>
      <c r="R57" s="10">
        <v>0.29602540660186699</v>
      </c>
      <c r="S57" s="10">
        <v>0.69473582908286013</v>
      </c>
      <c r="T57" s="9">
        <v>-4143</v>
      </c>
      <c r="U57" s="10">
        <v>-0.39871042248099314</v>
      </c>
      <c r="V57" s="9">
        <v>-786</v>
      </c>
      <c r="W57" s="9">
        <v>478</v>
      </c>
      <c r="X57" s="10">
        <v>-6.9964202258332941E-2</v>
      </c>
      <c r="Y57" s="10">
        <v>6.5086480887524889E-2</v>
      </c>
      <c r="Z57" s="11">
        <v>580.54999999999995</v>
      </c>
      <c r="AA57" s="11">
        <v>39.093962621651883</v>
      </c>
      <c r="AB57" s="11">
        <v>1111</v>
      </c>
      <c r="AC57" s="12" t="s">
        <v>659</v>
      </c>
      <c r="AD57" s="8">
        <v>1</v>
      </c>
      <c r="AE57" s="8">
        <v>111</v>
      </c>
      <c r="AF57" s="13"/>
      <c r="AG57" s="13"/>
      <c r="AH57" s="13"/>
      <c r="AJ57" s="13"/>
      <c r="AK57" s="13"/>
      <c r="AL57" s="13"/>
      <c r="AM57" s="13"/>
      <c r="AN57" s="13" t="s">
        <v>510</v>
      </c>
    </row>
    <row r="58" spans="1:40" x14ac:dyDescent="0.2">
      <c r="A58" s="8" t="s">
        <v>481</v>
      </c>
      <c r="B58" s="8" t="s">
        <v>660</v>
      </c>
      <c r="C58" s="8" t="str">
        <f t="shared" si="0"/>
        <v>Russell County AL</v>
      </c>
      <c r="D58" s="9">
        <v>59660</v>
      </c>
      <c r="E58" s="8" t="s">
        <v>445</v>
      </c>
      <c r="F58" s="9">
        <v>9577</v>
      </c>
      <c r="G58" s="9">
        <v>9210</v>
      </c>
      <c r="H58" s="9">
        <v>19136</v>
      </c>
      <c r="I58" s="10">
        <v>0.50047031772575246</v>
      </c>
      <c r="J58" s="10">
        <v>0.48129180602006688</v>
      </c>
      <c r="K58" s="9">
        <v>367</v>
      </c>
      <c r="L58" s="9">
        <v>-367</v>
      </c>
      <c r="M58" s="10">
        <v>1.9178511705685575E-2</v>
      </c>
      <c r="N58" s="10">
        <v>-1.9178511705685575E-2</v>
      </c>
      <c r="O58" s="9">
        <v>10495</v>
      </c>
      <c r="P58" s="9">
        <v>8276</v>
      </c>
      <c r="Q58" s="9">
        <v>18871</v>
      </c>
      <c r="R58" s="10">
        <v>0.5561443484711992</v>
      </c>
      <c r="S58" s="10">
        <v>0.43855651528800804</v>
      </c>
      <c r="T58" s="9">
        <v>2219</v>
      </c>
      <c r="U58" s="10">
        <v>0.11758783318319116</v>
      </c>
      <c r="V58" s="9">
        <v>-918</v>
      </c>
      <c r="W58" s="9">
        <v>934</v>
      </c>
      <c r="X58" s="10">
        <v>-5.5674030745446745E-2</v>
      </c>
      <c r="Y58" s="10">
        <v>4.2735290732058839E-2</v>
      </c>
      <c r="Z58" s="11">
        <v>641.14</v>
      </c>
      <c r="AA58" s="11">
        <v>93.05299934491687</v>
      </c>
      <c r="AB58" s="11">
        <v>1113</v>
      </c>
      <c r="AC58" s="12" t="s">
        <v>661</v>
      </c>
      <c r="AD58" s="8">
        <v>1</v>
      </c>
      <c r="AE58" s="8">
        <v>113</v>
      </c>
      <c r="AF58" s="13" t="s">
        <v>662</v>
      </c>
      <c r="AG58" s="13" t="s">
        <v>520</v>
      </c>
      <c r="AH58" s="13" t="s">
        <v>663</v>
      </c>
      <c r="AI58" s="14">
        <v>313749</v>
      </c>
      <c r="AJ58" s="13" t="s">
        <v>486</v>
      </c>
      <c r="AK58" s="13" t="s">
        <v>522</v>
      </c>
      <c r="AL58" s="13"/>
      <c r="AM58" s="13"/>
      <c r="AN58" s="13" t="s">
        <v>487</v>
      </c>
    </row>
    <row r="59" spans="1:40" x14ac:dyDescent="0.2">
      <c r="A59" s="8" t="s">
        <v>481</v>
      </c>
      <c r="B59" s="8" t="s">
        <v>664</v>
      </c>
      <c r="C59" s="8" t="str">
        <f t="shared" si="0"/>
        <v>St. Clair County AL</v>
      </c>
      <c r="D59" s="9">
        <v>87074</v>
      </c>
      <c r="E59" s="8" t="s">
        <v>445</v>
      </c>
      <c r="F59" s="9">
        <v>5550</v>
      </c>
      <c r="G59" s="9">
        <v>31579</v>
      </c>
      <c r="H59" s="9">
        <v>37937</v>
      </c>
      <c r="I59" s="10">
        <v>0.1462951735772465</v>
      </c>
      <c r="J59" s="10">
        <v>0.83240635790916517</v>
      </c>
      <c r="K59" s="9">
        <v>-26029</v>
      </c>
      <c r="L59" s="9">
        <v>26029</v>
      </c>
      <c r="M59" s="10">
        <v>-0.68611118433191864</v>
      </c>
      <c r="N59" s="10">
        <v>0.68611118433191864</v>
      </c>
      <c r="O59" s="9">
        <v>5790</v>
      </c>
      <c r="P59" s="9">
        <v>29001</v>
      </c>
      <c r="Q59" s="9">
        <v>35105</v>
      </c>
      <c r="R59" s="10">
        <v>0.16493377011821678</v>
      </c>
      <c r="S59" s="10">
        <v>0.82612163509471581</v>
      </c>
      <c r="T59" s="9">
        <v>-23211</v>
      </c>
      <c r="U59" s="10">
        <v>-0.66118786497649906</v>
      </c>
      <c r="V59" s="9">
        <v>-240</v>
      </c>
      <c r="W59" s="9">
        <v>2578</v>
      </c>
      <c r="X59" s="10">
        <v>-1.8638596540970276E-2</v>
      </c>
      <c r="Y59" s="10">
        <v>6.2847228144493616E-3</v>
      </c>
      <c r="Z59" s="11">
        <v>631.9</v>
      </c>
      <c r="AA59" s="11">
        <v>137.7971197974363</v>
      </c>
      <c r="AB59" s="11">
        <v>1115</v>
      </c>
      <c r="AC59" s="12" t="s">
        <v>665</v>
      </c>
      <c r="AD59" s="8">
        <v>1</v>
      </c>
      <c r="AE59" s="8">
        <v>115</v>
      </c>
      <c r="AF59" s="13" t="s">
        <v>501</v>
      </c>
      <c r="AG59" s="13" t="s">
        <v>502</v>
      </c>
      <c r="AH59" s="13" t="s">
        <v>503</v>
      </c>
      <c r="AI59" s="14">
        <v>1145647</v>
      </c>
      <c r="AJ59" s="13" t="s">
        <v>486</v>
      </c>
      <c r="AK59" s="13" t="s">
        <v>504</v>
      </c>
      <c r="AL59" s="13"/>
      <c r="AM59" s="13"/>
      <c r="AN59" s="13" t="s">
        <v>505</v>
      </c>
    </row>
    <row r="60" spans="1:40" x14ac:dyDescent="0.2">
      <c r="A60" s="8" t="s">
        <v>481</v>
      </c>
      <c r="B60" s="8" t="s">
        <v>666</v>
      </c>
      <c r="C60" s="8" t="str">
        <f t="shared" si="0"/>
        <v>Shelby County AL</v>
      </c>
      <c r="D60" s="9">
        <v>208713</v>
      </c>
      <c r="E60" s="8" t="s">
        <v>445</v>
      </c>
      <c r="F60" s="9">
        <v>22927</v>
      </c>
      <c r="G60" s="9">
        <v>72846</v>
      </c>
      <c r="H60" s="9">
        <v>99208</v>
      </c>
      <c r="I60" s="10">
        <v>0.23110031449076687</v>
      </c>
      <c r="J60" s="10">
        <v>0.73427546165631807</v>
      </c>
      <c r="K60" s="9">
        <v>-49919</v>
      </c>
      <c r="L60" s="9">
        <v>49919</v>
      </c>
      <c r="M60" s="10">
        <v>-0.50317514716555123</v>
      </c>
      <c r="N60" s="10">
        <v>0.50317514716555123</v>
      </c>
      <c r="O60" s="9">
        <v>19944</v>
      </c>
      <c r="P60" s="9">
        <v>71243</v>
      </c>
      <c r="Q60" s="9">
        <v>92204</v>
      </c>
      <c r="R60" s="10">
        <v>0.21630298034792417</v>
      </c>
      <c r="S60" s="10">
        <v>0.77266712940870241</v>
      </c>
      <c r="T60" s="9">
        <v>-51299</v>
      </c>
      <c r="U60" s="10">
        <v>-0.55636414906077825</v>
      </c>
      <c r="V60" s="9">
        <v>2983</v>
      </c>
      <c r="W60" s="9">
        <v>1603</v>
      </c>
      <c r="X60" s="10">
        <v>1.4797334142842705E-2</v>
      </c>
      <c r="Y60" s="10">
        <v>-3.839166775238434E-2</v>
      </c>
      <c r="Z60" s="11">
        <v>784.93</v>
      </c>
      <c r="AA60" s="11">
        <v>265.90014396188195</v>
      </c>
      <c r="AB60" s="11">
        <v>1117</v>
      </c>
      <c r="AC60" s="12" t="s">
        <v>667</v>
      </c>
      <c r="AD60" s="8">
        <v>1</v>
      </c>
      <c r="AE60" s="8">
        <v>117</v>
      </c>
      <c r="AF60" s="13" t="s">
        <v>501</v>
      </c>
      <c r="AG60" s="13" t="s">
        <v>502</v>
      </c>
      <c r="AH60" s="13" t="s">
        <v>503</v>
      </c>
      <c r="AI60" s="14">
        <v>1145647</v>
      </c>
      <c r="AJ60" s="13" t="s">
        <v>486</v>
      </c>
      <c r="AK60" s="13" t="s">
        <v>504</v>
      </c>
      <c r="AL60" s="13"/>
      <c r="AM60" s="13"/>
      <c r="AN60" s="13" t="s">
        <v>487</v>
      </c>
    </row>
    <row r="61" spans="1:40" x14ac:dyDescent="0.2">
      <c r="A61" s="8" t="s">
        <v>481</v>
      </c>
      <c r="B61" s="8" t="s">
        <v>668</v>
      </c>
      <c r="C61" s="8" t="str">
        <f t="shared" si="0"/>
        <v>Sumter County AL</v>
      </c>
      <c r="D61" s="9">
        <v>13103</v>
      </c>
      <c r="E61" s="8" t="s">
        <v>445</v>
      </c>
      <c r="F61" s="9">
        <v>4739</v>
      </c>
      <c r="G61" s="9">
        <v>1581</v>
      </c>
      <c r="H61" s="9">
        <v>6391</v>
      </c>
      <c r="I61" s="10">
        <v>0.74151150054764514</v>
      </c>
      <c r="J61" s="10">
        <v>0.24737912689719918</v>
      </c>
      <c r="K61" s="9">
        <v>3158</v>
      </c>
      <c r="L61" s="9">
        <v>-3158</v>
      </c>
      <c r="M61" s="10">
        <v>0.49413237365044593</v>
      </c>
      <c r="N61" s="10">
        <v>-0.49413237365044593</v>
      </c>
      <c r="O61" s="9">
        <v>5420</v>
      </c>
      <c r="P61" s="9">
        <v>1585</v>
      </c>
      <c r="Q61" s="9">
        <v>7025</v>
      </c>
      <c r="R61" s="10">
        <v>0.77153024911032031</v>
      </c>
      <c r="S61" s="10">
        <v>0.22562277580071174</v>
      </c>
      <c r="T61" s="9">
        <v>3835</v>
      </c>
      <c r="U61" s="10">
        <v>0.54590747330960854</v>
      </c>
      <c r="V61" s="9">
        <v>-681</v>
      </c>
      <c r="W61" s="9">
        <v>-4</v>
      </c>
      <c r="X61" s="10">
        <v>-3.0018748562675168E-2</v>
      </c>
      <c r="Y61" s="10">
        <v>2.1756351096487436E-2</v>
      </c>
      <c r="Z61" s="11">
        <v>903.89</v>
      </c>
      <c r="AA61" s="11">
        <v>14.496232948699511</v>
      </c>
      <c r="AB61" s="11">
        <v>1119</v>
      </c>
      <c r="AC61" s="12" t="s">
        <v>669</v>
      </c>
      <c r="AD61" s="8">
        <v>1</v>
      </c>
      <c r="AE61" s="8">
        <v>119</v>
      </c>
      <c r="AF61" s="13"/>
      <c r="AG61" s="13"/>
      <c r="AH61" s="13"/>
      <c r="AJ61" s="13"/>
      <c r="AK61" s="13"/>
      <c r="AL61" s="13"/>
      <c r="AM61" s="13"/>
      <c r="AN61" s="13" t="s">
        <v>510</v>
      </c>
    </row>
    <row r="62" spans="1:40" x14ac:dyDescent="0.2">
      <c r="A62" s="8" t="s">
        <v>481</v>
      </c>
      <c r="B62" s="8" t="s">
        <v>670</v>
      </c>
      <c r="C62" s="8" t="str">
        <f t="shared" si="0"/>
        <v>Talladega County AL</v>
      </c>
      <c r="D62" s="9">
        <v>80862</v>
      </c>
      <c r="E62" s="8" t="s">
        <v>445</v>
      </c>
      <c r="F62" s="9">
        <v>12108</v>
      </c>
      <c r="G62" s="9">
        <v>20596</v>
      </c>
      <c r="H62" s="9">
        <v>33218</v>
      </c>
      <c r="I62" s="10">
        <v>0.36450117406225541</v>
      </c>
      <c r="J62" s="10">
        <v>0.62002528749473174</v>
      </c>
      <c r="K62" s="9">
        <v>-8488</v>
      </c>
      <c r="L62" s="9">
        <v>8488</v>
      </c>
      <c r="M62" s="10">
        <v>-0.25552411343247633</v>
      </c>
      <c r="N62" s="10">
        <v>0.25552411343247633</v>
      </c>
      <c r="O62" s="9">
        <v>13878</v>
      </c>
      <c r="P62" s="9">
        <v>19217</v>
      </c>
      <c r="Q62" s="9">
        <v>33317</v>
      </c>
      <c r="R62" s="10">
        <v>0.41654410661224001</v>
      </c>
      <c r="S62" s="10">
        <v>0.57679262838791012</v>
      </c>
      <c r="T62" s="9">
        <v>-5339</v>
      </c>
      <c r="U62" s="10">
        <v>-0.16024852177567012</v>
      </c>
      <c r="V62" s="9">
        <v>-1770</v>
      </c>
      <c r="W62" s="9">
        <v>1379</v>
      </c>
      <c r="X62" s="10">
        <v>-5.20429325499846E-2</v>
      </c>
      <c r="Y62" s="10">
        <v>4.3232659106821614E-2</v>
      </c>
      <c r="Z62" s="11">
        <v>736.78</v>
      </c>
      <c r="AA62" s="11">
        <v>109.75053611661555</v>
      </c>
      <c r="AB62" s="11">
        <v>1121</v>
      </c>
      <c r="AC62" s="12" t="s">
        <v>671</v>
      </c>
      <c r="AD62" s="8">
        <v>1</v>
      </c>
      <c r="AE62" s="8">
        <v>121</v>
      </c>
      <c r="AF62" s="13" t="s">
        <v>549</v>
      </c>
      <c r="AG62" s="13" t="s">
        <v>502</v>
      </c>
      <c r="AH62" s="13" t="s">
        <v>550</v>
      </c>
      <c r="AJ62" s="13" t="s">
        <v>498</v>
      </c>
      <c r="AK62" s="13" t="s">
        <v>504</v>
      </c>
      <c r="AL62" s="13"/>
      <c r="AM62" s="13"/>
      <c r="AN62" s="13" t="s">
        <v>487</v>
      </c>
    </row>
    <row r="63" spans="1:40" x14ac:dyDescent="0.2">
      <c r="A63" s="8" t="s">
        <v>481</v>
      </c>
      <c r="B63" s="8" t="s">
        <v>672</v>
      </c>
      <c r="C63" s="8" t="str">
        <f t="shared" si="0"/>
        <v>Tallapoosa County AL</v>
      </c>
      <c r="D63" s="9">
        <v>40844</v>
      </c>
      <c r="E63" s="8" t="s">
        <v>445</v>
      </c>
      <c r="F63" s="9">
        <v>5271</v>
      </c>
      <c r="G63" s="9">
        <v>12967</v>
      </c>
      <c r="H63" s="9">
        <v>18504</v>
      </c>
      <c r="I63" s="10">
        <v>0.28485732814526588</v>
      </c>
      <c r="J63" s="10">
        <v>0.70076740164288798</v>
      </c>
      <c r="K63" s="9">
        <v>-7696</v>
      </c>
      <c r="L63" s="9">
        <v>7696</v>
      </c>
      <c r="M63" s="10">
        <v>-0.4159100734976221</v>
      </c>
      <c r="N63" s="10">
        <v>0.4159100734976221</v>
      </c>
      <c r="O63" s="9">
        <v>6252</v>
      </c>
      <c r="P63" s="9">
        <v>12303</v>
      </c>
      <c r="Q63" s="9">
        <v>18668</v>
      </c>
      <c r="R63" s="10">
        <v>0.33490464966788086</v>
      </c>
      <c r="S63" s="10">
        <v>0.65904221127062357</v>
      </c>
      <c r="T63" s="9">
        <v>-6051</v>
      </c>
      <c r="U63" s="10">
        <v>-0.32413756160274271</v>
      </c>
      <c r="V63" s="9">
        <v>-981</v>
      </c>
      <c r="W63" s="9">
        <v>664</v>
      </c>
      <c r="X63" s="10">
        <v>-5.0047321522614985E-2</v>
      </c>
      <c r="Y63" s="10">
        <v>4.1725190372264409E-2</v>
      </c>
      <c r="Z63" s="11">
        <v>716.52</v>
      </c>
      <c r="AA63" s="11">
        <v>57.003293697314803</v>
      </c>
      <c r="AB63" s="11">
        <v>1123</v>
      </c>
      <c r="AC63" s="12" t="s">
        <v>673</v>
      </c>
      <c r="AD63" s="8">
        <v>1</v>
      </c>
      <c r="AE63" s="8">
        <v>123</v>
      </c>
      <c r="AF63" s="13" t="s">
        <v>674</v>
      </c>
      <c r="AG63" s="13" t="s">
        <v>502</v>
      </c>
      <c r="AH63" s="13" t="s">
        <v>675</v>
      </c>
      <c r="AJ63" s="13" t="s">
        <v>498</v>
      </c>
      <c r="AK63" s="13" t="s">
        <v>504</v>
      </c>
      <c r="AL63" s="13"/>
      <c r="AM63" s="13"/>
      <c r="AN63" s="13" t="s">
        <v>487</v>
      </c>
    </row>
    <row r="64" spans="1:40" x14ac:dyDescent="0.2">
      <c r="A64" s="8" t="s">
        <v>481</v>
      </c>
      <c r="B64" s="8" t="s">
        <v>676</v>
      </c>
      <c r="C64" s="8" t="str">
        <f t="shared" si="0"/>
        <v>Tuscaloosa County AL</v>
      </c>
      <c r="D64" s="9">
        <v>203976</v>
      </c>
      <c r="E64" s="8" t="s">
        <v>445</v>
      </c>
      <c r="F64" s="9">
        <v>31746</v>
      </c>
      <c r="G64" s="9">
        <v>47701</v>
      </c>
      <c r="H64" s="9">
        <v>81708</v>
      </c>
      <c r="I64" s="10">
        <v>0.38852988691437801</v>
      </c>
      <c r="J64" s="10">
        <v>0.58379840407304062</v>
      </c>
      <c r="K64" s="9">
        <v>-15955</v>
      </c>
      <c r="L64" s="9">
        <v>15955</v>
      </c>
      <c r="M64" s="10">
        <v>-0.19526851715866261</v>
      </c>
      <c r="N64" s="10">
        <v>0.19526851715866261</v>
      </c>
      <c r="O64" s="9">
        <v>32003</v>
      </c>
      <c r="P64" s="9">
        <v>45703</v>
      </c>
      <c r="Q64" s="9">
        <v>78495</v>
      </c>
      <c r="R64" s="10">
        <v>0.40770749729282119</v>
      </c>
      <c r="S64" s="10">
        <v>0.58224090706414422</v>
      </c>
      <c r="T64" s="9">
        <v>-13700</v>
      </c>
      <c r="U64" s="10">
        <v>-0.17453340977132303</v>
      </c>
      <c r="V64" s="9">
        <v>-257</v>
      </c>
      <c r="W64" s="9">
        <v>1998</v>
      </c>
      <c r="X64" s="10">
        <v>-1.9177610378443177E-2</v>
      </c>
      <c r="Y64" s="10">
        <v>1.5574970088964024E-3</v>
      </c>
      <c r="Z64" s="11">
        <v>1321.76</v>
      </c>
      <c r="AA64" s="11">
        <v>154.32151071298875</v>
      </c>
      <c r="AB64" s="11">
        <v>1125</v>
      </c>
      <c r="AC64" s="12" t="s">
        <v>677</v>
      </c>
      <c r="AD64" s="8">
        <v>1</v>
      </c>
      <c r="AE64" s="8">
        <v>125</v>
      </c>
      <c r="AF64" s="13" t="s">
        <v>596</v>
      </c>
      <c r="AG64" s="13"/>
      <c r="AH64" s="13" t="s">
        <v>597</v>
      </c>
      <c r="AI64" s="14">
        <v>239908</v>
      </c>
      <c r="AJ64" s="13" t="s">
        <v>486</v>
      </c>
      <c r="AK64" s="13"/>
      <c r="AL64" s="13"/>
      <c r="AM64" s="13"/>
      <c r="AN64" s="13" t="s">
        <v>487</v>
      </c>
    </row>
    <row r="65" spans="1:40" x14ac:dyDescent="0.2">
      <c r="A65" s="8" t="s">
        <v>481</v>
      </c>
      <c r="B65" s="8" t="s">
        <v>678</v>
      </c>
      <c r="C65" s="8" t="str">
        <f t="shared" si="0"/>
        <v>Walker County AL</v>
      </c>
      <c r="D65" s="9">
        <v>65294</v>
      </c>
      <c r="E65" s="8" t="s">
        <v>445</v>
      </c>
      <c r="F65" s="9">
        <v>4486</v>
      </c>
      <c r="G65" s="9">
        <v>24208</v>
      </c>
      <c r="H65" s="9">
        <v>29243</v>
      </c>
      <c r="I65" s="10">
        <v>0.15340423349177582</v>
      </c>
      <c r="J65" s="10">
        <v>0.8278220428820573</v>
      </c>
      <c r="K65" s="9">
        <v>-19722</v>
      </c>
      <c r="L65" s="9">
        <v>19722</v>
      </c>
      <c r="M65" s="10">
        <v>-0.67441780939028151</v>
      </c>
      <c r="N65" s="10">
        <v>0.67441780939028151</v>
      </c>
      <c r="O65" s="9">
        <v>6551</v>
      </c>
      <c r="P65" s="9">
        <v>21633</v>
      </c>
      <c r="Q65" s="9">
        <v>28497</v>
      </c>
      <c r="R65" s="10">
        <v>0.2298838474225357</v>
      </c>
      <c r="S65" s="10">
        <v>0.75913254026739652</v>
      </c>
      <c r="T65" s="9">
        <v>-15082</v>
      </c>
      <c r="U65" s="10">
        <v>-0.52924869284486076</v>
      </c>
      <c r="V65" s="9">
        <v>-2065</v>
      </c>
      <c r="W65" s="9">
        <v>2575</v>
      </c>
      <c r="X65" s="10">
        <v>-7.6479613930759888E-2</v>
      </c>
      <c r="Y65" s="10">
        <v>6.868950261466078E-2</v>
      </c>
      <c r="Z65" s="11">
        <v>791.19</v>
      </c>
      <c r="AA65" s="11">
        <v>82.526321111237493</v>
      </c>
      <c r="AB65" s="11">
        <v>1127</v>
      </c>
      <c r="AC65" s="12" t="s">
        <v>679</v>
      </c>
      <c r="AD65" s="8">
        <v>1</v>
      </c>
      <c r="AE65" s="8">
        <v>127</v>
      </c>
      <c r="AF65" s="13" t="s">
        <v>501</v>
      </c>
      <c r="AG65" s="13" t="s">
        <v>502</v>
      </c>
      <c r="AH65" s="13" t="s">
        <v>503</v>
      </c>
      <c r="AI65" s="14">
        <v>1145647</v>
      </c>
      <c r="AJ65" s="13" t="s">
        <v>486</v>
      </c>
      <c r="AK65" s="13" t="s">
        <v>504</v>
      </c>
      <c r="AL65" s="13"/>
      <c r="AM65" s="13"/>
      <c r="AN65" s="13" t="s">
        <v>505</v>
      </c>
    </row>
    <row r="66" spans="1:40" x14ac:dyDescent="0.2">
      <c r="A66" s="8" t="s">
        <v>481</v>
      </c>
      <c r="B66" s="8" t="s">
        <v>680</v>
      </c>
      <c r="C66" s="8" t="str">
        <f t="shared" si="0"/>
        <v>Washington County AL</v>
      </c>
      <c r="D66" s="9">
        <v>16804</v>
      </c>
      <c r="E66" s="8" t="s">
        <v>445</v>
      </c>
      <c r="F66" s="9">
        <v>2366</v>
      </c>
      <c r="G66" s="9">
        <v>6031</v>
      </c>
      <c r="H66" s="9">
        <v>8492</v>
      </c>
      <c r="I66" s="10">
        <v>0.2786151672162035</v>
      </c>
      <c r="J66" s="10">
        <v>0.7101978332548281</v>
      </c>
      <c r="K66" s="9">
        <v>-3665</v>
      </c>
      <c r="L66" s="9">
        <v>3665</v>
      </c>
      <c r="M66" s="10">
        <v>-0.43158266603862461</v>
      </c>
      <c r="N66" s="10">
        <v>0.43158266603862461</v>
      </c>
      <c r="O66" s="9">
        <v>2971</v>
      </c>
      <c r="P66" s="9">
        <v>5749</v>
      </c>
      <c r="Q66" s="9">
        <v>8761</v>
      </c>
      <c r="R66" s="10">
        <v>0.33911653920785301</v>
      </c>
      <c r="S66" s="10">
        <v>0.65620362972263435</v>
      </c>
      <c r="T66" s="9">
        <v>-2778</v>
      </c>
      <c r="U66" s="10">
        <v>-0.31708709051478134</v>
      </c>
      <c r="V66" s="9">
        <v>-605</v>
      </c>
      <c r="W66" s="9">
        <v>282</v>
      </c>
      <c r="X66" s="10">
        <v>-6.0501371991649511E-2</v>
      </c>
      <c r="Y66" s="10">
        <v>5.3994203532193752E-2</v>
      </c>
      <c r="Z66" s="11">
        <v>1080.21</v>
      </c>
      <c r="AA66" s="11">
        <v>15.556234435896723</v>
      </c>
      <c r="AB66" s="11">
        <v>1129</v>
      </c>
      <c r="AC66" s="12" t="s">
        <v>681</v>
      </c>
      <c r="AD66" s="8">
        <v>1</v>
      </c>
      <c r="AE66" s="8">
        <v>129</v>
      </c>
      <c r="AF66" s="13"/>
      <c r="AG66" s="13"/>
      <c r="AH66" s="13"/>
      <c r="AJ66" s="13"/>
      <c r="AK66" s="13"/>
      <c r="AL66" s="13"/>
      <c r="AM66" s="13"/>
      <c r="AN66" s="13" t="s">
        <v>510</v>
      </c>
    </row>
    <row r="67" spans="1:40" x14ac:dyDescent="0.2">
      <c r="A67" s="8" t="s">
        <v>481</v>
      </c>
      <c r="B67" s="8" t="s">
        <v>682</v>
      </c>
      <c r="C67" s="8" t="str">
        <f t="shared" ref="C67:C159" si="1">B67&amp;" "&amp;A67</f>
        <v>Wilcox County AL</v>
      </c>
      <c r="D67" s="9">
        <v>11059</v>
      </c>
      <c r="E67" s="8" t="s">
        <v>445</v>
      </c>
      <c r="F67" s="9">
        <v>4329</v>
      </c>
      <c r="G67" s="9">
        <v>1737</v>
      </c>
      <c r="H67" s="9">
        <v>6095</v>
      </c>
      <c r="I67" s="10">
        <v>0.7102543068088597</v>
      </c>
      <c r="J67" s="10">
        <v>0.28498769483182934</v>
      </c>
      <c r="K67" s="9">
        <v>2592</v>
      </c>
      <c r="L67" s="9">
        <v>-2592</v>
      </c>
      <c r="M67" s="10">
        <v>0.42526661197703036</v>
      </c>
      <c r="N67" s="10">
        <v>-0.42526661197703036</v>
      </c>
      <c r="O67" s="9">
        <v>4867</v>
      </c>
      <c r="P67" s="9">
        <v>1676</v>
      </c>
      <c r="Q67" s="9">
        <v>6547</v>
      </c>
      <c r="R67" s="10">
        <v>0.74339392087979228</v>
      </c>
      <c r="S67" s="10">
        <v>0.25599511226515964</v>
      </c>
      <c r="T67" s="9">
        <v>3191</v>
      </c>
      <c r="U67" s="10">
        <v>0.48739880861463264</v>
      </c>
      <c r="V67" s="9">
        <v>-538</v>
      </c>
      <c r="W67" s="9">
        <v>61</v>
      </c>
      <c r="X67" s="10">
        <v>-3.3139614070932577E-2</v>
      </c>
      <c r="Y67" s="10">
        <v>2.89925825666697E-2</v>
      </c>
      <c r="Z67" s="11">
        <v>888.5</v>
      </c>
      <c r="AA67" s="11">
        <v>12.446820483961734</v>
      </c>
      <c r="AB67" s="11">
        <v>1131</v>
      </c>
      <c r="AC67" s="12" t="s">
        <v>683</v>
      </c>
      <c r="AD67" s="8">
        <v>1</v>
      </c>
      <c r="AE67" s="8">
        <v>131</v>
      </c>
      <c r="AF67" s="13"/>
      <c r="AG67" s="13"/>
      <c r="AH67" s="13"/>
      <c r="AJ67" s="13"/>
      <c r="AK67" s="13"/>
      <c r="AL67" s="13"/>
      <c r="AM67" s="13"/>
      <c r="AN67" s="13" t="s">
        <v>510</v>
      </c>
    </row>
    <row r="68" spans="1:40" x14ac:dyDescent="0.2">
      <c r="A68" s="8" t="s">
        <v>481</v>
      </c>
      <c r="B68" s="8" t="s">
        <v>684</v>
      </c>
      <c r="C68" s="8" t="str">
        <f t="shared" si="1"/>
        <v>Winston County AL</v>
      </c>
      <c r="D68" s="9">
        <v>23877</v>
      </c>
      <c r="E68" s="8" t="s">
        <v>445</v>
      </c>
      <c r="F68" s="9">
        <v>871</v>
      </c>
      <c r="G68" s="9">
        <v>9225</v>
      </c>
      <c r="H68" s="9">
        <v>10255</v>
      </c>
      <c r="I68" s="10">
        <v>8.493417844953681E-2</v>
      </c>
      <c r="J68" s="10">
        <v>0.89956118966357879</v>
      </c>
      <c r="K68" s="9">
        <v>-8354</v>
      </c>
      <c r="L68" s="9">
        <v>8354</v>
      </c>
      <c r="M68" s="10">
        <v>-0.81462701121404202</v>
      </c>
      <c r="N68" s="10">
        <v>0.81462701121404202</v>
      </c>
      <c r="O68" s="9">
        <v>1286</v>
      </c>
      <c r="P68" s="9">
        <v>8310</v>
      </c>
      <c r="Q68" s="9">
        <v>9712</v>
      </c>
      <c r="R68" s="10">
        <v>0.13241350906095553</v>
      </c>
      <c r="S68" s="10">
        <v>0.8556425041186162</v>
      </c>
      <c r="T68" s="9">
        <v>-7024</v>
      </c>
      <c r="U68" s="10">
        <v>-0.7232289950576607</v>
      </c>
      <c r="V68" s="9">
        <v>-415</v>
      </c>
      <c r="W68" s="9">
        <v>915</v>
      </c>
      <c r="X68" s="10">
        <v>-4.7479330611418721E-2</v>
      </c>
      <c r="Y68" s="10">
        <v>4.3918685544962588E-2</v>
      </c>
      <c r="Z68" s="11">
        <v>612.98</v>
      </c>
      <c r="AA68" s="11">
        <v>38.952331234298015</v>
      </c>
      <c r="AB68" s="11">
        <v>1133</v>
      </c>
      <c r="AC68" s="12" t="s">
        <v>685</v>
      </c>
      <c r="AD68" s="8">
        <v>1</v>
      </c>
      <c r="AE68" s="8">
        <v>133</v>
      </c>
      <c r="AF68" s="13"/>
      <c r="AG68" s="13"/>
      <c r="AH68" s="13"/>
      <c r="AJ68" s="13"/>
      <c r="AK68" s="13"/>
      <c r="AL68" s="13"/>
      <c r="AM68" s="13"/>
      <c r="AN68" s="13" t="s">
        <v>510</v>
      </c>
    </row>
    <row r="69" spans="1:40" x14ac:dyDescent="0.2">
      <c r="A69" s="8" t="s">
        <v>686</v>
      </c>
      <c r="B69" s="8" t="s">
        <v>74</v>
      </c>
      <c r="C69" s="8" t="str">
        <f t="shared" si="1"/>
        <v>Alaska AK</v>
      </c>
      <c r="D69" s="9">
        <v>738432</v>
      </c>
      <c r="E69" s="8" t="s">
        <v>445</v>
      </c>
      <c r="F69" s="9">
        <v>93007</v>
      </c>
      <c r="G69" s="9">
        <v>130415</v>
      </c>
      <c r="H69" s="9">
        <v>246588</v>
      </c>
      <c r="I69" s="10">
        <v>0.37717569386993688</v>
      </c>
      <c r="J69" s="10">
        <v>0.52887812870050444</v>
      </c>
      <c r="K69" s="9">
        <v>-37408</v>
      </c>
      <c r="L69" s="9">
        <v>37408</v>
      </c>
      <c r="M69" s="10">
        <v>-0.15170243483056756</v>
      </c>
      <c r="N69" s="10">
        <v>0.15170243483056756</v>
      </c>
      <c r="O69" s="9">
        <v>122640</v>
      </c>
      <c r="P69" s="9">
        <v>164676</v>
      </c>
      <c r="Q69" s="9">
        <v>300495</v>
      </c>
      <c r="R69" s="10">
        <v>0.40812659112464433</v>
      </c>
      <c r="S69" s="10">
        <v>0.54801577397294465</v>
      </c>
      <c r="T69" s="9">
        <v>-42036</v>
      </c>
      <c r="U69" s="10">
        <v>-0.13988918284830032</v>
      </c>
      <c r="V69" s="9">
        <v>-29633</v>
      </c>
      <c r="W69" s="9">
        <v>-34261</v>
      </c>
      <c r="X69" s="10">
        <v>-3.0950897254707455E-2</v>
      </c>
      <c r="Y69" s="10">
        <v>-1.9137645272440218E-2</v>
      </c>
      <c r="Z69" s="11">
        <v>570640.94999999995</v>
      </c>
      <c r="AA69" s="11">
        <v>1.2940396233393345</v>
      </c>
      <c r="AB69" s="11" t="s">
        <v>74</v>
      </c>
      <c r="AC69" s="12"/>
      <c r="AF69" s="13"/>
      <c r="AG69" s="13"/>
      <c r="AH69" s="13"/>
      <c r="AJ69" s="13"/>
      <c r="AK69" s="13"/>
      <c r="AL69" s="13"/>
      <c r="AM69" s="13"/>
      <c r="AN69" s="13" t="s">
        <v>687</v>
      </c>
    </row>
    <row r="70" spans="1:40" x14ac:dyDescent="0.2">
      <c r="A70" s="8" t="s">
        <v>686</v>
      </c>
      <c r="B70" s="8" t="str">
        <f>INDEX(FIPS!$A$1:$E$3236,MATCH('Joined Data'!$F69,FIPS!$D$1:$D$3236,0),5)</f>
        <v>Aleutians East Borough</v>
      </c>
      <c r="C70" s="8" t="str">
        <f t="shared" si="1"/>
        <v>Aleutians East Borough AK</v>
      </c>
      <c r="D70" s="9">
        <v>738432</v>
      </c>
      <c r="E70" s="8" t="s">
        <v>445</v>
      </c>
      <c r="F70" s="9">
        <v>93007</v>
      </c>
      <c r="G70" s="9">
        <v>130415</v>
      </c>
      <c r="H70" s="9">
        <v>246588</v>
      </c>
      <c r="I70" s="10">
        <v>0.37717569386993688</v>
      </c>
      <c r="J70" s="10">
        <v>0.52887812870050444</v>
      </c>
      <c r="K70" s="9">
        <v>-37408</v>
      </c>
      <c r="L70" s="9">
        <v>37408</v>
      </c>
      <c r="M70" s="10">
        <v>-0.15170243483056756</v>
      </c>
      <c r="N70" s="10">
        <v>0.15170243483056756</v>
      </c>
      <c r="O70" s="9">
        <v>122640</v>
      </c>
      <c r="P70" s="9">
        <v>164676</v>
      </c>
      <c r="Q70" s="9">
        <v>300495</v>
      </c>
      <c r="R70" s="10">
        <v>0.40812659112464433</v>
      </c>
      <c r="S70" s="10">
        <v>0.54801577397294465</v>
      </c>
      <c r="T70" s="9">
        <v>-42036</v>
      </c>
      <c r="U70" s="10">
        <v>-0.13988918284830032</v>
      </c>
      <c r="V70" s="9">
        <v>-29633</v>
      </c>
      <c r="W70" s="9">
        <v>-34261</v>
      </c>
      <c r="X70" s="10">
        <v>-3.0950897254707455E-2</v>
      </c>
      <c r="Y70" s="10">
        <v>-1.9137645272440218E-2</v>
      </c>
      <c r="Z70" s="11">
        <v>570640.94999999995</v>
      </c>
      <c r="AA70" s="11">
        <v>1.2940396233393345</v>
      </c>
      <c r="AB70" s="27">
        <v>2013</v>
      </c>
      <c r="AC70" s="12"/>
      <c r="AF70" s="13"/>
      <c r="AG70" s="13"/>
      <c r="AH70" s="13"/>
      <c r="AJ70" s="13"/>
      <c r="AK70" s="13"/>
      <c r="AL70" s="13"/>
      <c r="AM70" s="13"/>
      <c r="AN70" s="13" t="s">
        <v>687</v>
      </c>
    </row>
    <row r="71" spans="1:40" x14ac:dyDescent="0.2">
      <c r="A71" s="8" t="s">
        <v>686</v>
      </c>
      <c r="B71" s="8" t="str">
        <f>INDEX(FIPS!$A$1:$E$3236,MATCH('Joined Data'!$F70,FIPS!$D$1:$D$3236,0),5)</f>
        <v>Aleutians West Census Area</v>
      </c>
      <c r="C71" s="8" t="str">
        <f t="shared" si="1"/>
        <v>Aleutians West Census Area AK</v>
      </c>
      <c r="D71" s="9">
        <v>738432</v>
      </c>
      <c r="E71" s="8" t="s">
        <v>445</v>
      </c>
      <c r="F71" s="9">
        <v>93007</v>
      </c>
      <c r="G71" s="9">
        <v>130415</v>
      </c>
      <c r="H71" s="9">
        <v>246588</v>
      </c>
      <c r="I71" s="10">
        <v>0.37717569386993688</v>
      </c>
      <c r="J71" s="10">
        <v>0.52887812870050444</v>
      </c>
      <c r="K71" s="9">
        <v>-37408</v>
      </c>
      <c r="L71" s="9">
        <v>37408</v>
      </c>
      <c r="M71" s="10">
        <v>-0.15170243483056756</v>
      </c>
      <c r="N71" s="10">
        <v>0.15170243483056756</v>
      </c>
      <c r="O71" s="9">
        <v>122640</v>
      </c>
      <c r="P71" s="9">
        <v>164676</v>
      </c>
      <c r="Q71" s="9">
        <v>300495</v>
      </c>
      <c r="R71" s="10">
        <v>0.40812659112464433</v>
      </c>
      <c r="S71" s="10">
        <v>0.54801577397294465</v>
      </c>
      <c r="T71" s="9">
        <v>-42036</v>
      </c>
      <c r="U71" s="10">
        <v>-0.13988918284830032</v>
      </c>
      <c r="V71" s="9">
        <v>-29633</v>
      </c>
      <c r="W71" s="9">
        <v>-34261</v>
      </c>
      <c r="X71" s="10">
        <v>-3.0950897254707455E-2</v>
      </c>
      <c r="Y71" s="10">
        <v>-1.9137645272440218E-2</v>
      </c>
      <c r="Z71" s="11">
        <v>570640.94999999995</v>
      </c>
      <c r="AA71" s="11">
        <v>1.2940396233393345</v>
      </c>
      <c r="AB71" s="27">
        <v>2016</v>
      </c>
      <c r="AC71" s="12"/>
      <c r="AF71" s="13"/>
      <c r="AG71" s="13"/>
      <c r="AH71" s="13"/>
      <c r="AJ71" s="13"/>
      <c r="AK71" s="13"/>
      <c r="AL71" s="13"/>
      <c r="AM71" s="13"/>
      <c r="AN71" s="13" t="s">
        <v>687</v>
      </c>
    </row>
    <row r="72" spans="1:40" x14ac:dyDescent="0.2">
      <c r="A72" s="8" t="s">
        <v>686</v>
      </c>
      <c r="B72" s="8" t="str">
        <f>INDEX(FIPS!$A$1:$E$3236,MATCH('Joined Data'!$F71,FIPS!$D$1:$D$3236,0),5)</f>
        <v>Anchorage Municipality</v>
      </c>
      <c r="C72" s="8" t="str">
        <f t="shared" si="1"/>
        <v>Anchorage Municipality AK</v>
      </c>
      <c r="D72" s="9">
        <v>738432</v>
      </c>
      <c r="E72" s="8" t="s">
        <v>445</v>
      </c>
      <c r="F72" s="9">
        <v>93007</v>
      </c>
      <c r="G72" s="9">
        <v>130415</v>
      </c>
      <c r="H72" s="9">
        <v>246588</v>
      </c>
      <c r="I72" s="10">
        <v>0.37717569386993688</v>
      </c>
      <c r="J72" s="10">
        <v>0.52887812870050444</v>
      </c>
      <c r="K72" s="9">
        <v>-37408</v>
      </c>
      <c r="L72" s="9">
        <v>37408</v>
      </c>
      <c r="M72" s="10">
        <v>-0.15170243483056756</v>
      </c>
      <c r="N72" s="10">
        <v>0.15170243483056756</v>
      </c>
      <c r="O72" s="9">
        <v>122640</v>
      </c>
      <c r="P72" s="9">
        <v>164676</v>
      </c>
      <c r="Q72" s="9">
        <v>300495</v>
      </c>
      <c r="R72" s="10">
        <v>0.40812659112464433</v>
      </c>
      <c r="S72" s="10">
        <v>0.54801577397294465</v>
      </c>
      <c r="T72" s="9">
        <v>-42036</v>
      </c>
      <c r="U72" s="10">
        <v>-0.13988918284830032</v>
      </c>
      <c r="V72" s="9">
        <v>-29633</v>
      </c>
      <c r="W72" s="9">
        <v>-34261</v>
      </c>
      <c r="X72" s="10">
        <v>-3.0950897254707455E-2</v>
      </c>
      <c r="Y72" s="10">
        <v>-1.9137645272440218E-2</v>
      </c>
      <c r="Z72" s="11">
        <v>570640.94999999995</v>
      </c>
      <c r="AA72" s="11">
        <v>1.2940396233393345</v>
      </c>
      <c r="AB72" s="27">
        <v>2020</v>
      </c>
      <c r="AC72" s="12"/>
      <c r="AF72" s="13"/>
      <c r="AG72" s="13"/>
      <c r="AH72" s="13"/>
      <c r="AJ72" s="13"/>
      <c r="AK72" s="13"/>
      <c r="AL72" s="13"/>
      <c r="AM72" s="13"/>
      <c r="AN72" s="13" t="s">
        <v>687</v>
      </c>
    </row>
    <row r="73" spans="1:40" x14ac:dyDescent="0.2">
      <c r="A73" s="8" t="s">
        <v>686</v>
      </c>
      <c r="B73" s="8" t="str">
        <f>INDEX(FIPS!$A$1:$E$3236,MATCH('Joined Data'!$F72,FIPS!$D$1:$D$3236,0),5)</f>
        <v>Bethel Census Area</v>
      </c>
      <c r="C73" s="8" t="str">
        <f t="shared" si="1"/>
        <v>Bethel Census Area AK</v>
      </c>
      <c r="D73" s="9">
        <v>738432</v>
      </c>
      <c r="E73" s="8" t="s">
        <v>445</v>
      </c>
      <c r="F73" s="9">
        <v>93007</v>
      </c>
      <c r="G73" s="9">
        <v>130415</v>
      </c>
      <c r="H73" s="9">
        <v>246588</v>
      </c>
      <c r="I73" s="10">
        <v>0.37717569386993688</v>
      </c>
      <c r="J73" s="10">
        <v>0.52887812870050444</v>
      </c>
      <c r="K73" s="9">
        <v>-37408</v>
      </c>
      <c r="L73" s="9">
        <v>37408</v>
      </c>
      <c r="M73" s="10">
        <v>-0.15170243483056756</v>
      </c>
      <c r="N73" s="10">
        <v>0.15170243483056756</v>
      </c>
      <c r="O73" s="9">
        <v>122640</v>
      </c>
      <c r="P73" s="9">
        <v>164676</v>
      </c>
      <c r="Q73" s="9">
        <v>300495</v>
      </c>
      <c r="R73" s="10">
        <v>0.40812659112464433</v>
      </c>
      <c r="S73" s="10">
        <v>0.54801577397294465</v>
      </c>
      <c r="T73" s="9">
        <v>-42036</v>
      </c>
      <c r="U73" s="10">
        <v>-0.13988918284830032</v>
      </c>
      <c r="V73" s="9">
        <v>-29633</v>
      </c>
      <c r="W73" s="9">
        <v>-34261</v>
      </c>
      <c r="X73" s="10">
        <v>-3.0950897254707455E-2</v>
      </c>
      <c r="Y73" s="10">
        <v>-1.9137645272440218E-2</v>
      </c>
      <c r="Z73" s="11">
        <v>570640.94999999995</v>
      </c>
      <c r="AA73" s="11">
        <v>1.2940396233393345</v>
      </c>
      <c r="AB73" s="27">
        <v>2050</v>
      </c>
      <c r="AC73" s="12"/>
      <c r="AF73" s="13"/>
      <c r="AG73" s="13"/>
      <c r="AH73" s="13"/>
      <c r="AJ73" s="13"/>
      <c r="AK73" s="13"/>
      <c r="AL73" s="13"/>
      <c r="AM73" s="13"/>
      <c r="AN73" s="13" t="s">
        <v>687</v>
      </c>
    </row>
    <row r="74" spans="1:40" x14ac:dyDescent="0.2">
      <c r="A74" s="8" t="s">
        <v>686</v>
      </c>
      <c r="B74" s="8" t="str">
        <f>INDEX(FIPS!$A$1:$E$3236,MATCH('Joined Data'!$F73,FIPS!$D$1:$D$3236,0),5)</f>
        <v>Bristol Bay Borough</v>
      </c>
      <c r="C74" s="8" t="str">
        <f t="shared" si="1"/>
        <v>Bristol Bay Borough AK</v>
      </c>
      <c r="D74" s="9">
        <v>738432</v>
      </c>
      <c r="E74" s="8" t="s">
        <v>445</v>
      </c>
      <c r="F74" s="9">
        <v>93007</v>
      </c>
      <c r="G74" s="9">
        <v>130415</v>
      </c>
      <c r="H74" s="9">
        <v>246588</v>
      </c>
      <c r="I74" s="10">
        <v>0.37717569386993688</v>
      </c>
      <c r="J74" s="10">
        <v>0.52887812870050444</v>
      </c>
      <c r="K74" s="9">
        <v>-37408</v>
      </c>
      <c r="L74" s="9">
        <v>37408</v>
      </c>
      <c r="M74" s="10">
        <v>-0.15170243483056756</v>
      </c>
      <c r="N74" s="10">
        <v>0.15170243483056756</v>
      </c>
      <c r="O74" s="9">
        <v>122640</v>
      </c>
      <c r="P74" s="9">
        <v>164676</v>
      </c>
      <c r="Q74" s="9">
        <v>300495</v>
      </c>
      <c r="R74" s="10">
        <v>0.40812659112464433</v>
      </c>
      <c r="S74" s="10">
        <v>0.54801577397294465</v>
      </c>
      <c r="T74" s="9">
        <v>-42036</v>
      </c>
      <c r="U74" s="10">
        <v>-0.13988918284830032</v>
      </c>
      <c r="V74" s="9">
        <v>-29633</v>
      </c>
      <c r="W74" s="9">
        <v>-34261</v>
      </c>
      <c r="X74" s="10">
        <v>-3.0950897254707455E-2</v>
      </c>
      <c r="Y74" s="10">
        <v>-1.9137645272440218E-2</v>
      </c>
      <c r="Z74" s="11">
        <v>570640.94999999995</v>
      </c>
      <c r="AA74" s="11">
        <v>1.2940396233393345</v>
      </c>
      <c r="AB74" s="27">
        <v>2060</v>
      </c>
      <c r="AC74" s="12"/>
      <c r="AF74" s="13"/>
      <c r="AG74" s="13"/>
      <c r="AH74" s="13"/>
      <c r="AJ74" s="13"/>
      <c r="AK74" s="13"/>
      <c r="AL74" s="13"/>
      <c r="AM74" s="13"/>
      <c r="AN74" s="13" t="s">
        <v>687</v>
      </c>
    </row>
    <row r="75" spans="1:40" x14ac:dyDescent="0.2">
      <c r="A75" s="8" t="s">
        <v>686</v>
      </c>
      <c r="B75" s="8" t="str">
        <f>INDEX(FIPS!$A$1:$E$3236,MATCH('Joined Data'!$F74,FIPS!$D$1:$D$3236,0),5)</f>
        <v>Denali Borough</v>
      </c>
      <c r="C75" s="8" t="str">
        <f t="shared" si="1"/>
        <v>Denali Borough AK</v>
      </c>
      <c r="D75" s="9">
        <v>738432</v>
      </c>
      <c r="E75" s="8" t="s">
        <v>445</v>
      </c>
      <c r="F75" s="9">
        <v>93007</v>
      </c>
      <c r="G75" s="9">
        <v>130415</v>
      </c>
      <c r="H75" s="9">
        <v>246588</v>
      </c>
      <c r="I75" s="10">
        <v>0.37717569386993688</v>
      </c>
      <c r="J75" s="10">
        <v>0.52887812870050444</v>
      </c>
      <c r="K75" s="9">
        <v>-37408</v>
      </c>
      <c r="L75" s="9">
        <v>37408</v>
      </c>
      <c r="M75" s="10">
        <v>-0.15170243483056756</v>
      </c>
      <c r="N75" s="10">
        <v>0.15170243483056756</v>
      </c>
      <c r="O75" s="9">
        <v>122640</v>
      </c>
      <c r="P75" s="9">
        <v>164676</v>
      </c>
      <c r="Q75" s="9">
        <v>300495</v>
      </c>
      <c r="R75" s="10">
        <v>0.40812659112464433</v>
      </c>
      <c r="S75" s="10">
        <v>0.54801577397294465</v>
      </c>
      <c r="T75" s="9">
        <v>-42036</v>
      </c>
      <c r="U75" s="10">
        <v>-0.13988918284830032</v>
      </c>
      <c r="V75" s="9">
        <v>-29633</v>
      </c>
      <c r="W75" s="9">
        <v>-34261</v>
      </c>
      <c r="X75" s="10">
        <v>-3.0950897254707455E-2</v>
      </c>
      <c r="Y75" s="10">
        <v>-1.9137645272440218E-2</v>
      </c>
      <c r="Z75" s="11">
        <v>570640.94999999995</v>
      </c>
      <c r="AA75" s="11">
        <v>1.2940396233393345</v>
      </c>
      <c r="AB75" s="27">
        <v>2068</v>
      </c>
      <c r="AC75" s="12"/>
      <c r="AF75" s="13"/>
      <c r="AG75" s="13"/>
      <c r="AH75" s="13"/>
      <c r="AJ75" s="13"/>
      <c r="AK75" s="13"/>
      <c r="AL75" s="13"/>
      <c r="AM75" s="13"/>
      <c r="AN75" s="13" t="s">
        <v>687</v>
      </c>
    </row>
    <row r="76" spans="1:40" x14ac:dyDescent="0.2">
      <c r="A76" s="8" t="s">
        <v>686</v>
      </c>
      <c r="B76" s="8" t="str">
        <f>INDEX(FIPS!$A$1:$E$3236,MATCH('Joined Data'!$F75,FIPS!$D$1:$D$3236,0),5)</f>
        <v>Dillingham Census Area</v>
      </c>
      <c r="C76" s="8" t="str">
        <f t="shared" si="1"/>
        <v>Dillingham Census Area AK</v>
      </c>
      <c r="D76" s="9">
        <v>738432</v>
      </c>
      <c r="E76" s="8" t="s">
        <v>445</v>
      </c>
      <c r="F76" s="9">
        <v>93007</v>
      </c>
      <c r="G76" s="9">
        <v>130415</v>
      </c>
      <c r="H76" s="9">
        <v>246588</v>
      </c>
      <c r="I76" s="10">
        <v>0.37717569386993688</v>
      </c>
      <c r="J76" s="10">
        <v>0.52887812870050444</v>
      </c>
      <c r="K76" s="9">
        <v>-37408</v>
      </c>
      <c r="L76" s="9">
        <v>37408</v>
      </c>
      <c r="M76" s="10">
        <v>-0.15170243483056756</v>
      </c>
      <c r="N76" s="10">
        <v>0.15170243483056756</v>
      </c>
      <c r="O76" s="9">
        <v>122640</v>
      </c>
      <c r="P76" s="9">
        <v>164676</v>
      </c>
      <c r="Q76" s="9">
        <v>300495</v>
      </c>
      <c r="R76" s="10">
        <v>0.40812659112464433</v>
      </c>
      <c r="S76" s="10">
        <v>0.54801577397294465</v>
      </c>
      <c r="T76" s="9">
        <v>-42036</v>
      </c>
      <c r="U76" s="10">
        <v>-0.13988918284830032</v>
      </c>
      <c r="V76" s="9">
        <v>-29633</v>
      </c>
      <c r="W76" s="9">
        <v>-34261</v>
      </c>
      <c r="X76" s="10">
        <v>-3.0950897254707455E-2</v>
      </c>
      <c r="Y76" s="10">
        <v>-1.9137645272440218E-2</v>
      </c>
      <c r="Z76" s="11">
        <v>570640.94999999995</v>
      </c>
      <c r="AA76" s="11">
        <v>1.2940396233393345</v>
      </c>
      <c r="AB76" s="27">
        <v>2070</v>
      </c>
      <c r="AC76" s="12"/>
      <c r="AF76" s="13"/>
      <c r="AG76" s="13"/>
      <c r="AH76" s="13"/>
      <c r="AJ76" s="13"/>
      <c r="AK76" s="13"/>
      <c r="AL76" s="13"/>
      <c r="AM76" s="13"/>
      <c r="AN76" s="13" t="s">
        <v>687</v>
      </c>
    </row>
    <row r="77" spans="1:40" x14ac:dyDescent="0.2">
      <c r="A77" s="8" t="s">
        <v>686</v>
      </c>
      <c r="B77" s="8" t="str">
        <f>INDEX(FIPS!$A$1:$E$3236,MATCH('Joined Data'!$F76,FIPS!$D$1:$D$3236,0),5)</f>
        <v>Fairbanks North Star Borough</v>
      </c>
      <c r="C77" s="8" t="str">
        <f t="shared" si="1"/>
        <v>Fairbanks North Star Borough AK</v>
      </c>
      <c r="D77" s="9">
        <v>738432</v>
      </c>
      <c r="E77" s="8" t="s">
        <v>445</v>
      </c>
      <c r="F77" s="9">
        <v>93007</v>
      </c>
      <c r="G77" s="9">
        <v>130415</v>
      </c>
      <c r="H77" s="9">
        <v>246588</v>
      </c>
      <c r="I77" s="10">
        <v>0.37717569386993688</v>
      </c>
      <c r="J77" s="10">
        <v>0.52887812870050444</v>
      </c>
      <c r="K77" s="9">
        <v>-37408</v>
      </c>
      <c r="L77" s="9">
        <v>37408</v>
      </c>
      <c r="M77" s="10">
        <v>-0.15170243483056756</v>
      </c>
      <c r="N77" s="10">
        <v>0.15170243483056756</v>
      </c>
      <c r="O77" s="9">
        <v>122640</v>
      </c>
      <c r="P77" s="9">
        <v>164676</v>
      </c>
      <c r="Q77" s="9">
        <v>300495</v>
      </c>
      <c r="R77" s="10">
        <v>0.40812659112464433</v>
      </c>
      <c r="S77" s="10">
        <v>0.54801577397294465</v>
      </c>
      <c r="T77" s="9">
        <v>-42036</v>
      </c>
      <c r="U77" s="10">
        <v>-0.13988918284830032</v>
      </c>
      <c r="V77" s="9">
        <v>-29633</v>
      </c>
      <c r="W77" s="9">
        <v>-34261</v>
      </c>
      <c r="X77" s="10">
        <v>-3.0950897254707455E-2</v>
      </c>
      <c r="Y77" s="10">
        <v>-1.9137645272440218E-2</v>
      </c>
      <c r="Z77" s="11">
        <v>570640.94999999995</v>
      </c>
      <c r="AA77" s="11">
        <v>1.2940396233393345</v>
      </c>
      <c r="AB77" s="27">
        <v>2090</v>
      </c>
      <c r="AC77" s="12"/>
      <c r="AF77" s="13"/>
      <c r="AG77" s="13"/>
      <c r="AH77" s="13"/>
      <c r="AJ77" s="13"/>
      <c r="AK77" s="13"/>
      <c r="AL77" s="13"/>
      <c r="AM77" s="13"/>
      <c r="AN77" s="13" t="s">
        <v>687</v>
      </c>
    </row>
    <row r="78" spans="1:40" x14ac:dyDescent="0.2">
      <c r="A78" s="8" t="s">
        <v>686</v>
      </c>
      <c r="B78" s="8" t="str">
        <f>INDEX(FIPS!$A$1:$E$3236,MATCH('Joined Data'!$F77,FIPS!$D$1:$D$3236,0),5)</f>
        <v>Haines Borough</v>
      </c>
      <c r="C78" s="8" t="str">
        <f t="shared" si="1"/>
        <v>Haines Borough AK</v>
      </c>
      <c r="D78" s="9">
        <v>738432</v>
      </c>
      <c r="E78" s="8" t="s">
        <v>445</v>
      </c>
      <c r="F78" s="9">
        <v>93007</v>
      </c>
      <c r="G78" s="9">
        <v>130415</v>
      </c>
      <c r="H78" s="9">
        <v>246588</v>
      </c>
      <c r="I78" s="10">
        <v>0.37717569386993688</v>
      </c>
      <c r="J78" s="10">
        <v>0.52887812870050444</v>
      </c>
      <c r="K78" s="9">
        <v>-37408</v>
      </c>
      <c r="L78" s="9">
        <v>37408</v>
      </c>
      <c r="M78" s="10">
        <v>-0.15170243483056756</v>
      </c>
      <c r="N78" s="10">
        <v>0.15170243483056756</v>
      </c>
      <c r="O78" s="9">
        <v>122640</v>
      </c>
      <c r="P78" s="9">
        <v>164676</v>
      </c>
      <c r="Q78" s="9">
        <v>300495</v>
      </c>
      <c r="R78" s="10">
        <v>0.40812659112464433</v>
      </c>
      <c r="S78" s="10">
        <v>0.54801577397294465</v>
      </c>
      <c r="T78" s="9">
        <v>-42036</v>
      </c>
      <c r="U78" s="10">
        <v>-0.13988918284830032</v>
      </c>
      <c r="V78" s="9">
        <v>-29633</v>
      </c>
      <c r="W78" s="9">
        <v>-34261</v>
      </c>
      <c r="X78" s="10">
        <v>-3.0950897254707455E-2</v>
      </c>
      <c r="Y78" s="10">
        <v>-1.9137645272440218E-2</v>
      </c>
      <c r="Z78" s="11">
        <v>570640.94999999995</v>
      </c>
      <c r="AA78" s="11">
        <v>1.2940396233393345</v>
      </c>
      <c r="AB78" s="27">
        <v>2100</v>
      </c>
      <c r="AC78" s="12"/>
      <c r="AF78" s="13"/>
      <c r="AG78" s="13"/>
      <c r="AH78" s="13"/>
      <c r="AJ78" s="13"/>
      <c r="AK78" s="13"/>
      <c r="AL78" s="13"/>
      <c r="AM78" s="13"/>
      <c r="AN78" s="13" t="s">
        <v>687</v>
      </c>
    </row>
    <row r="79" spans="1:40" x14ac:dyDescent="0.2">
      <c r="A79" s="8" t="s">
        <v>686</v>
      </c>
      <c r="B79" s="8" t="str">
        <f>INDEX(FIPS!$A$1:$E$3236,MATCH('Joined Data'!$F78,FIPS!$D$1:$D$3236,0),5)</f>
        <v>Hoonah-Angoon Census Area</v>
      </c>
      <c r="C79" s="8" t="str">
        <f t="shared" si="1"/>
        <v>Hoonah-Angoon Census Area AK</v>
      </c>
      <c r="D79" s="9">
        <v>738432</v>
      </c>
      <c r="E79" s="8" t="s">
        <v>445</v>
      </c>
      <c r="F79" s="9">
        <v>93007</v>
      </c>
      <c r="G79" s="9">
        <v>130415</v>
      </c>
      <c r="H79" s="9">
        <v>246588</v>
      </c>
      <c r="I79" s="10">
        <v>0.37717569386993688</v>
      </c>
      <c r="J79" s="10">
        <v>0.52887812870050444</v>
      </c>
      <c r="K79" s="9">
        <v>-37408</v>
      </c>
      <c r="L79" s="9">
        <v>37408</v>
      </c>
      <c r="M79" s="10">
        <v>-0.15170243483056756</v>
      </c>
      <c r="N79" s="10">
        <v>0.15170243483056756</v>
      </c>
      <c r="O79" s="9">
        <v>122640</v>
      </c>
      <c r="P79" s="9">
        <v>164676</v>
      </c>
      <c r="Q79" s="9">
        <v>300495</v>
      </c>
      <c r="R79" s="10">
        <v>0.40812659112464433</v>
      </c>
      <c r="S79" s="10">
        <v>0.54801577397294465</v>
      </c>
      <c r="T79" s="9">
        <v>-42036</v>
      </c>
      <c r="U79" s="10">
        <v>-0.13988918284830032</v>
      </c>
      <c r="V79" s="9">
        <v>-29633</v>
      </c>
      <c r="W79" s="9">
        <v>-34261</v>
      </c>
      <c r="X79" s="10">
        <v>-3.0950897254707455E-2</v>
      </c>
      <c r="Y79" s="10">
        <v>-1.9137645272440218E-2</v>
      </c>
      <c r="Z79" s="11">
        <v>570640.94999999995</v>
      </c>
      <c r="AA79" s="11">
        <v>1.2940396233393345</v>
      </c>
      <c r="AB79" s="27">
        <v>2105</v>
      </c>
      <c r="AC79" s="12"/>
      <c r="AF79" s="13"/>
      <c r="AG79" s="13"/>
      <c r="AH79" s="13"/>
      <c r="AJ79" s="13"/>
      <c r="AK79" s="13"/>
      <c r="AL79" s="13"/>
      <c r="AM79" s="13"/>
      <c r="AN79" s="13" t="s">
        <v>687</v>
      </c>
    </row>
    <row r="80" spans="1:40" x14ac:dyDescent="0.2">
      <c r="A80" s="8" t="s">
        <v>686</v>
      </c>
      <c r="B80" s="8" t="str">
        <f>INDEX(FIPS!$A$1:$E$3236,MATCH('Joined Data'!$F79,FIPS!$D$1:$D$3236,0),5)</f>
        <v>Juneau City and Borough</v>
      </c>
      <c r="C80" s="8" t="str">
        <f t="shared" si="1"/>
        <v>Juneau City and Borough AK</v>
      </c>
      <c r="D80" s="9">
        <v>738432</v>
      </c>
      <c r="E80" s="8" t="s">
        <v>445</v>
      </c>
      <c r="F80" s="9">
        <v>93007</v>
      </c>
      <c r="G80" s="9">
        <v>130415</v>
      </c>
      <c r="H80" s="9">
        <v>246588</v>
      </c>
      <c r="I80" s="10">
        <v>0.37717569386993688</v>
      </c>
      <c r="J80" s="10">
        <v>0.52887812870050444</v>
      </c>
      <c r="K80" s="9">
        <v>-37408</v>
      </c>
      <c r="L80" s="9">
        <v>37408</v>
      </c>
      <c r="M80" s="10">
        <v>-0.15170243483056756</v>
      </c>
      <c r="N80" s="10">
        <v>0.15170243483056756</v>
      </c>
      <c r="O80" s="9">
        <v>122640</v>
      </c>
      <c r="P80" s="9">
        <v>164676</v>
      </c>
      <c r="Q80" s="9">
        <v>300495</v>
      </c>
      <c r="R80" s="10">
        <v>0.40812659112464433</v>
      </c>
      <c r="S80" s="10">
        <v>0.54801577397294465</v>
      </c>
      <c r="T80" s="9">
        <v>-42036</v>
      </c>
      <c r="U80" s="10">
        <v>-0.13988918284830032</v>
      </c>
      <c r="V80" s="9">
        <v>-29633</v>
      </c>
      <c r="W80" s="9">
        <v>-34261</v>
      </c>
      <c r="X80" s="10">
        <v>-3.0950897254707455E-2</v>
      </c>
      <c r="Y80" s="10">
        <v>-1.9137645272440218E-2</v>
      </c>
      <c r="Z80" s="11">
        <v>570640.94999999995</v>
      </c>
      <c r="AA80" s="11">
        <v>1.2940396233393345</v>
      </c>
      <c r="AB80" s="27">
        <v>2110</v>
      </c>
      <c r="AC80" s="12"/>
      <c r="AF80" s="13"/>
      <c r="AG80" s="13"/>
      <c r="AH80" s="13"/>
      <c r="AJ80" s="13"/>
      <c r="AK80" s="13"/>
      <c r="AL80" s="13"/>
      <c r="AM80" s="13"/>
      <c r="AN80" s="13" t="s">
        <v>687</v>
      </c>
    </row>
    <row r="81" spans="1:40" x14ac:dyDescent="0.2">
      <c r="A81" s="8" t="s">
        <v>686</v>
      </c>
      <c r="B81" s="8" t="str">
        <f>INDEX(FIPS!$A$1:$E$3236,MATCH('Joined Data'!$F80,FIPS!$D$1:$D$3236,0),5)</f>
        <v>Kenai Peninsula Borough</v>
      </c>
      <c r="C81" s="8" t="str">
        <f t="shared" si="1"/>
        <v>Kenai Peninsula Borough AK</v>
      </c>
      <c r="D81" s="9">
        <v>738432</v>
      </c>
      <c r="E81" s="8" t="s">
        <v>445</v>
      </c>
      <c r="F81" s="9">
        <v>93007</v>
      </c>
      <c r="G81" s="9">
        <v>130415</v>
      </c>
      <c r="H81" s="9">
        <v>246588</v>
      </c>
      <c r="I81" s="10">
        <v>0.37717569386993688</v>
      </c>
      <c r="J81" s="10">
        <v>0.52887812870050444</v>
      </c>
      <c r="K81" s="9">
        <v>-37408</v>
      </c>
      <c r="L81" s="9">
        <v>37408</v>
      </c>
      <c r="M81" s="10">
        <v>-0.15170243483056756</v>
      </c>
      <c r="N81" s="10">
        <v>0.15170243483056756</v>
      </c>
      <c r="O81" s="9">
        <v>122640</v>
      </c>
      <c r="P81" s="9">
        <v>164676</v>
      </c>
      <c r="Q81" s="9">
        <v>300495</v>
      </c>
      <c r="R81" s="10">
        <v>0.40812659112464433</v>
      </c>
      <c r="S81" s="10">
        <v>0.54801577397294465</v>
      </c>
      <c r="T81" s="9">
        <v>-42036</v>
      </c>
      <c r="U81" s="10">
        <v>-0.13988918284830032</v>
      </c>
      <c r="V81" s="9">
        <v>-29633</v>
      </c>
      <c r="W81" s="9">
        <v>-34261</v>
      </c>
      <c r="X81" s="10">
        <v>-3.0950897254707455E-2</v>
      </c>
      <c r="Y81" s="10">
        <v>-1.9137645272440218E-2</v>
      </c>
      <c r="Z81" s="11">
        <v>570640.94999999995</v>
      </c>
      <c r="AA81" s="11">
        <v>1.2940396233393345</v>
      </c>
      <c r="AB81" s="27">
        <v>2122</v>
      </c>
      <c r="AC81" s="12"/>
      <c r="AF81" s="13"/>
      <c r="AG81" s="13"/>
      <c r="AH81" s="13"/>
      <c r="AJ81" s="13"/>
      <c r="AK81" s="13"/>
      <c r="AL81" s="13"/>
      <c r="AM81" s="13"/>
      <c r="AN81" s="13" t="s">
        <v>687</v>
      </c>
    </row>
    <row r="82" spans="1:40" x14ac:dyDescent="0.2">
      <c r="A82" s="8" t="s">
        <v>686</v>
      </c>
      <c r="B82" s="8" t="str">
        <f>INDEX(FIPS!$A$1:$E$3236,MATCH('Joined Data'!$F81,FIPS!$D$1:$D$3236,0),5)</f>
        <v>Ketchikan Gateway Borough</v>
      </c>
      <c r="C82" s="8" t="str">
        <f t="shared" si="1"/>
        <v>Ketchikan Gateway Borough AK</v>
      </c>
      <c r="D82" s="9">
        <v>738432</v>
      </c>
      <c r="E82" s="8" t="s">
        <v>445</v>
      </c>
      <c r="F82" s="9">
        <v>93007</v>
      </c>
      <c r="G82" s="9">
        <v>130415</v>
      </c>
      <c r="H82" s="9">
        <v>246588</v>
      </c>
      <c r="I82" s="10">
        <v>0.37717569386993688</v>
      </c>
      <c r="J82" s="10">
        <v>0.52887812870050444</v>
      </c>
      <c r="K82" s="9">
        <v>-37408</v>
      </c>
      <c r="L82" s="9">
        <v>37408</v>
      </c>
      <c r="M82" s="10">
        <v>-0.15170243483056756</v>
      </c>
      <c r="N82" s="10">
        <v>0.15170243483056756</v>
      </c>
      <c r="O82" s="9">
        <v>122640</v>
      </c>
      <c r="P82" s="9">
        <v>164676</v>
      </c>
      <c r="Q82" s="9">
        <v>300495</v>
      </c>
      <c r="R82" s="10">
        <v>0.40812659112464433</v>
      </c>
      <c r="S82" s="10">
        <v>0.54801577397294465</v>
      </c>
      <c r="T82" s="9">
        <v>-42036</v>
      </c>
      <c r="U82" s="10">
        <v>-0.13988918284830032</v>
      </c>
      <c r="V82" s="9">
        <v>-29633</v>
      </c>
      <c r="W82" s="9">
        <v>-34261</v>
      </c>
      <c r="X82" s="10">
        <v>-3.0950897254707455E-2</v>
      </c>
      <c r="Y82" s="10">
        <v>-1.9137645272440218E-2</v>
      </c>
      <c r="Z82" s="11">
        <v>570640.94999999995</v>
      </c>
      <c r="AA82" s="11">
        <v>1.2940396233393345</v>
      </c>
      <c r="AB82" s="27">
        <v>2130</v>
      </c>
      <c r="AC82" s="12"/>
      <c r="AF82" s="13"/>
      <c r="AG82" s="13"/>
      <c r="AH82" s="13"/>
      <c r="AJ82" s="13"/>
      <c r="AK82" s="13"/>
      <c r="AL82" s="13"/>
      <c r="AM82" s="13"/>
      <c r="AN82" s="13" t="s">
        <v>687</v>
      </c>
    </row>
    <row r="83" spans="1:40" x14ac:dyDescent="0.2">
      <c r="A83" s="8" t="s">
        <v>686</v>
      </c>
      <c r="B83" s="8" t="str">
        <f>INDEX(FIPS!$A$1:$E$3236,MATCH('Joined Data'!$F82,FIPS!$D$1:$D$3236,0),5)</f>
        <v>Kodiak Island Borough</v>
      </c>
      <c r="C83" s="8" t="str">
        <f t="shared" si="1"/>
        <v>Kodiak Island Borough AK</v>
      </c>
      <c r="D83" s="9">
        <v>738432</v>
      </c>
      <c r="E83" s="8" t="s">
        <v>445</v>
      </c>
      <c r="F83" s="9">
        <v>93007</v>
      </c>
      <c r="G83" s="9">
        <v>130415</v>
      </c>
      <c r="H83" s="9">
        <v>246588</v>
      </c>
      <c r="I83" s="10">
        <v>0.37717569386993688</v>
      </c>
      <c r="J83" s="10">
        <v>0.52887812870050444</v>
      </c>
      <c r="K83" s="9">
        <v>-37408</v>
      </c>
      <c r="L83" s="9">
        <v>37408</v>
      </c>
      <c r="M83" s="10">
        <v>-0.15170243483056756</v>
      </c>
      <c r="N83" s="10">
        <v>0.15170243483056756</v>
      </c>
      <c r="O83" s="9">
        <v>122640</v>
      </c>
      <c r="P83" s="9">
        <v>164676</v>
      </c>
      <c r="Q83" s="9">
        <v>300495</v>
      </c>
      <c r="R83" s="10">
        <v>0.40812659112464433</v>
      </c>
      <c r="S83" s="10">
        <v>0.54801577397294465</v>
      </c>
      <c r="T83" s="9">
        <v>-42036</v>
      </c>
      <c r="U83" s="10">
        <v>-0.13988918284830032</v>
      </c>
      <c r="V83" s="9">
        <v>-29633</v>
      </c>
      <c r="W83" s="9">
        <v>-34261</v>
      </c>
      <c r="X83" s="10">
        <v>-3.0950897254707455E-2</v>
      </c>
      <c r="Y83" s="10">
        <v>-1.9137645272440218E-2</v>
      </c>
      <c r="Z83" s="11">
        <v>570640.94999999995</v>
      </c>
      <c r="AA83" s="11">
        <v>1.2940396233393345</v>
      </c>
      <c r="AB83" s="27">
        <v>2150</v>
      </c>
      <c r="AC83" s="12"/>
      <c r="AF83" s="13"/>
      <c r="AG83" s="13"/>
      <c r="AH83" s="13"/>
      <c r="AJ83" s="13"/>
      <c r="AK83" s="13"/>
      <c r="AL83" s="13"/>
      <c r="AM83" s="13"/>
      <c r="AN83" s="13" t="s">
        <v>687</v>
      </c>
    </row>
    <row r="84" spans="1:40" x14ac:dyDescent="0.2">
      <c r="A84" s="8" t="s">
        <v>686</v>
      </c>
      <c r="B84" s="8" t="str">
        <f>INDEX(FIPS!$A$1:$E$3236,MATCH('Joined Data'!$F83,FIPS!$D$1:$D$3236,0),5)</f>
        <v>Wade Hampton Census Area</v>
      </c>
      <c r="C84" s="8" t="str">
        <f t="shared" si="1"/>
        <v>Wade Hampton Census Area AK</v>
      </c>
      <c r="D84" s="9">
        <v>738432</v>
      </c>
      <c r="E84" s="8" t="s">
        <v>445</v>
      </c>
      <c r="F84" s="9">
        <v>93007</v>
      </c>
      <c r="G84" s="9">
        <v>130415</v>
      </c>
      <c r="H84" s="9">
        <v>246588</v>
      </c>
      <c r="I84" s="10">
        <v>0.37717569386993688</v>
      </c>
      <c r="J84" s="10">
        <v>0.52887812870050444</v>
      </c>
      <c r="K84" s="9">
        <v>-37408</v>
      </c>
      <c r="L84" s="9">
        <v>37408</v>
      </c>
      <c r="M84" s="10">
        <v>-0.15170243483056756</v>
      </c>
      <c r="N84" s="10">
        <v>0.15170243483056756</v>
      </c>
      <c r="O84" s="9">
        <v>122640</v>
      </c>
      <c r="P84" s="9">
        <v>164676</v>
      </c>
      <c r="Q84" s="9">
        <v>300495</v>
      </c>
      <c r="R84" s="10">
        <v>0.40812659112464433</v>
      </c>
      <c r="S84" s="10">
        <v>0.54801577397294465</v>
      </c>
      <c r="T84" s="9">
        <v>-42036</v>
      </c>
      <c r="U84" s="10">
        <v>-0.13988918284830032</v>
      </c>
      <c r="V84" s="9">
        <v>-29633</v>
      </c>
      <c r="W84" s="9">
        <v>-34261</v>
      </c>
      <c r="X84" s="10">
        <v>-3.0950897254707455E-2</v>
      </c>
      <c r="Y84" s="10">
        <v>-1.9137645272440218E-2</v>
      </c>
      <c r="Z84" s="11">
        <v>570640.94999999995</v>
      </c>
      <c r="AA84" s="11">
        <v>1.2940396233393345</v>
      </c>
      <c r="AB84" s="27">
        <v>2158</v>
      </c>
      <c r="AC84" s="12"/>
      <c r="AF84" s="13"/>
      <c r="AG84" s="13"/>
      <c r="AH84" s="13"/>
      <c r="AJ84" s="13"/>
      <c r="AK84" s="13"/>
      <c r="AL84" s="13"/>
      <c r="AM84" s="13"/>
      <c r="AN84" s="13" t="s">
        <v>687</v>
      </c>
    </row>
    <row r="85" spans="1:40" x14ac:dyDescent="0.2">
      <c r="A85" s="8" t="s">
        <v>686</v>
      </c>
      <c r="B85" s="8" t="str">
        <f>INDEX(FIPS!$A$1:$E$3236,MATCH('Joined Data'!$F84,FIPS!$D$1:$D$3236,0),5)</f>
        <v>Lake and Peninsula Borough</v>
      </c>
      <c r="C85" s="8" t="str">
        <f t="shared" si="1"/>
        <v>Lake and Peninsula Borough AK</v>
      </c>
      <c r="D85" s="9">
        <v>738432</v>
      </c>
      <c r="E85" s="8" t="s">
        <v>445</v>
      </c>
      <c r="F85" s="9">
        <v>93007</v>
      </c>
      <c r="G85" s="9">
        <v>130415</v>
      </c>
      <c r="H85" s="9">
        <v>246588</v>
      </c>
      <c r="I85" s="10">
        <v>0.37717569386993688</v>
      </c>
      <c r="J85" s="10">
        <v>0.52887812870050444</v>
      </c>
      <c r="K85" s="9">
        <v>-37408</v>
      </c>
      <c r="L85" s="9">
        <v>37408</v>
      </c>
      <c r="M85" s="10">
        <v>-0.15170243483056756</v>
      </c>
      <c r="N85" s="10">
        <v>0.15170243483056756</v>
      </c>
      <c r="O85" s="9">
        <v>122640</v>
      </c>
      <c r="P85" s="9">
        <v>164676</v>
      </c>
      <c r="Q85" s="9">
        <v>300495</v>
      </c>
      <c r="R85" s="10">
        <v>0.40812659112464433</v>
      </c>
      <c r="S85" s="10">
        <v>0.54801577397294465</v>
      </c>
      <c r="T85" s="9">
        <v>-42036</v>
      </c>
      <c r="U85" s="10">
        <v>-0.13988918284830032</v>
      </c>
      <c r="V85" s="9">
        <v>-29633</v>
      </c>
      <c r="W85" s="9">
        <v>-34261</v>
      </c>
      <c r="X85" s="10">
        <v>-3.0950897254707455E-2</v>
      </c>
      <c r="Y85" s="10">
        <v>-1.9137645272440218E-2</v>
      </c>
      <c r="Z85" s="11">
        <v>570640.94999999995</v>
      </c>
      <c r="AA85" s="11">
        <v>1.2940396233393345</v>
      </c>
      <c r="AB85" s="27">
        <v>2164</v>
      </c>
      <c r="AC85" s="12"/>
      <c r="AF85" s="13"/>
      <c r="AG85" s="13"/>
      <c r="AH85" s="13"/>
      <c r="AJ85" s="13"/>
      <c r="AK85" s="13"/>
      <c r="AL85" s="13"/>
      <c r="AM85" s="13"/>
      <c r="AN85" s="13" t="s">
        <v>687</v>
      </c>
    </row>
    <row r="86" spans="1:40" x14ac:dyDescent="0.2">
      <c r="A86" s="8" t="s">
        <v>686</v>
      </c>
      <c r="B86" s="8" t="str">
        <f>INDEX(FIPS!$A$1:$E$3236,MATCH('Joined Data'!$F85,FIPS!$D$1:$D$3236,0),5)</f>
        <v>Matanuska-Susitna Borough</v>
      </c>
      <c r="C86" s="8" t="str">
        <f t="shared" si="1"/>
        <v>Matanuska-Susitna Borough AK</v>
      </c>
      <c r="D86" s="9">
        <v>738432</v>
      </c>
      <c r="E86" s="8" t="s">
        <v>445</v>
      </c>
      <c r="F86" s="9">
        <v>93007</v>
      </c>
      <c r="G86" s="9">
        <v>130415</v>
      </c>
      <c r="H86" s="9">
        <v>246588</v>
      </c>
      <c r="I86" s="10">
        <v>0.37717569386993688</v>
      </c>
      <c r="J86" s="10">
        <v>0.52887812870050444</v>
      </c>
      <c r="K86" s="9">
        <v>-37408</v>
      </c>
      <c r="L86" s="9">
        <v>37408</v>
      </c>
      <c r="M86" s="10">
        <v>-0.15170243483056756</v>
      </c>
      <c r="N86" s="10">
        <v>0.15170243483056756</v>
      </c>
      <c r="O86" s="9">
        <v>122640</v>
      </c>
      <c r="P86" s="9">
        <v>164676</v>
      </c>
      <c r="Q86" s="9">
        <v>300495</v>
      </c>
      <c r="R86" s="10">
        <v>0.40812659112464433</v>
      </c>
      <c r="S86" s="10">
        <v>0.54801577397294465</v>
      </c>
      <c r="T86" s="9">
        <v>-42036</v>
      </c>
      <c r="U86" s="10">
        <v>-0.13988918284830032</v>
      </c>
      <c r="V86" s="9">
        <v>-29633</v>
      </c>
      <c r="W86" s="9">
        <v>-34261</v>
      </c>
      <c r="X86" s="10">
        <v>-3.0950897254707455E-2</v>
      </c>
      <c r="Y86" s="10">
        <v>-1.9137645272440218E-2</v>
      </c>
      <c r="Z86" s="11">
        <v>570640.94999999995</v>
      </c>
      <c r="AA86" s="11">
        <v>1.2940396233393345</v>
      </c>
      <c r="AB86" s="27">
        <v>2170</v>
      </c>
      <c r="AC86" s="12"/>
      <c r="AF86" s="13"/>
      <c r="AG86" s="13"/>
      <c r="AH86" s="13"/>
      <c r="AJ86" s="13"/>
      <c r="AK86" s="13"/>
      <c r="AL86" s="13"/>
      <c r="AM86" s="13"/>
      <c r="AN86" s="13" t="s">
        <v>687</v>
      </c>
    </row>
    <row r="87" spans="1:40" x14ac:dyDescent="0.2">
      <c r="A87" s="8" t="s">
        <v>686</v>
      </c>
      <c r="B87" s="8" t="str">
        <f>INDEX(FIPS!$A$1:$E$3236,MATCH('Joined Data'!$F86,FIPS!$D$1:$D$3236,0),5)</f>
        <v>Nome Census Area</v>
      </c>
      <c r="C87" s="8" t="str">
        <f t="shared" si="1"/>
        <v>Nome Census Area AK</v>
      </c>
      <c r="D87" s="9">
        <v>738432</v>
      </c>
      <c r="E87" s="8" t="s">
        <v>445</v>
      </c>
      <c r="F87" s="9">
        <v>93007</v>
      </c>
      <c r="G87" s="9">
        <v>130415</v>
      </c>
      <c r="H87" s="9">
        <v>246588</v>
      </c>
      <c r="I87" s="10">
        <v>0.37717569386993688</v>
      </c>
      <c r="J87" s="10">
        <v>0.52887812870050444</v>
      </c>
      <c r="K87" s="9">
        <v>-37408</v>
      </c>
      <c r="L87" s="9">
        <v>37408</v>
      </c>
      <c r="M87" s="10">
        <v>-0.15170243483056756</v>
      </c>
      <c r="N87" s="10">
        <v>0.15170243483056756</v>
      </c>
      <c r="O87" s="9">
        <v>122640</v>
      </c>
      <c r="P87" s="9">
        <v>164676</v>
      </c>
      <c r="Q87" s="9">
        <v>300495</v>
      </c>
      <c r="R87" s="10">
        <v>0.40812659112464433</v>
      </c>
      <c r="S87" s="10">
        <v>0.54801577397294465</v>
      </c>
      <c r="T87" s="9">
        <v>-42036</v>
      </c>
      <c r="U87" s="10">
        <v>-0.13988918284830032</v>
      </c>
      <c r="V87" s="9">
        <v>-29633</v>
      </c>
      <c r="W87" s="9">
        <v>-34261</v>
      </c>
      <c r="X87" s="10">
        <v>-3.0950897254707455E-2</v>
      </c>
      <c r="Y87" s="10">
        <v>-1.9137645272440218E-2</v>
      </c>
      <c r="Z87" s="11">
        <v>570640.94999999995</v>
      </c>
      <c r="AA87" s="11">
        <v>1.2940396233393345</v>
      </c>
      <c r="AB87" s="27">
        <v>2180</v>
      </c>
      <c r="AC87" s="12"/>
      <c r="AF87" s="13"/>
      <c r="AG87" s="13"/>
      <c r="AH87" s="13"/>
      <c r="AJ87" s="13"/>
      <c r="AK87" s="13"/>
      <c r="AL87" s="13"/>
      <c r="AM87" s="13"/>
      <c r="AN87" s="13" t="s">
        <v>687</v>
      </c>
    </row>
    <row r="88" spans="1:40" x14ac:dyDescent="0.2">
      <c r="A88" s="8" t="s">
        <v>686</v>
      </c>
      <c r="B88" s="8" t="str">
        <f>INDEX(FIPS!$A$1:$E$3236,MATCH('Joined Data'!$F87,FIPS!$D$1:$D$3236,0),5)</f>
        <v>North Slope Borough</v>
      </c>
      <c r="C88" s="8" t="str">
        <f t="shared" si="1"/>
        <v>North Slope Borough AK</v>
      </c>
      <c r="D88" s="9">
        <v>738432</v>
      </c>
      <c r="E88" s="8" t="s">
        <v>445</v>
      </c>
      <c r="F88" s="9">
        <v>93007</v>
      </c>
      <c r="G88" s="9">
        <v>130415</v>
      </c>
      <c r="H88" s="9">
        <v>246588</v>
      </c>
      <c r="I88" s="10">
        <v>0.37717569386993688</v>
      </c>
      <c r="J88" s="10">
        <v>0.52887812870050444</v>
      </c>
      <c r="K88" s="9">
        <v>-37408</v>
      </c>
      <c r="L88" s="9">
        <v>37408</v>
      </c>
      <c r="M88" s="10">
        <v>-0.15170243483056756</v>
      </c>
      <c r="N88" s="10">
        <v>0.15170243483056756</v>
      </c>
      <c r="O88" s="9">
        <v>122640</v>
      </c>
      <c r="P88" s="9">
        <v>164676</v>
      </c>
      <c r="Q88" s="9">
        <v>300495</v>
      </c>
      <c r="R88" s="10">
        <v>0.40812659112464433</v>
      </c>
      <c r="S88" s="10">
        <v>0.54801577397294465</v>
      </c>
      <c r="T88" s="9">
        <v>-42036</v>
      </c>
      <c r="U88" s="10">
        <v>-0.13988918284830032</v>
      </c>
      <c r="V88" s="9">
        <v>-29633</v>
      </c>
      <c r="W88" s="9">
        <v>-34261</v>
      </c>
      <c r="X88" s="10">
        <v>-3.0950897254707455E-2</v>
      </c>
      <c r="Y88" s="10">
        <v>-1.9137645272440218E-2</v>
      </c>
      <c r="Z88" s="11">
        <v>570640.94999999995</v>
      </c>
      <c r="AA88" s="11">
        <v>1.2940396233393345</v>
      </c>
      <c r="AB88" s="27">
        <v>2185</v>
      </c>
      <c r="AC88" s="12"/>
      <c r="AF88" s="13"/>
      <c r="AG88" s="13"/>
      <c r="AH88" s="13"/>
      <c r="AJ88" s="13"/>
      <c r="AK88" s="13"/>
      <c r="AL88" s="13"/>
      <c r="AM88" s="13"/>
      <c r="AN88" s="13" t="s">
        <v>687</v>
      </c>
    </row>
    <row r="89" spans="1:40" x14ac:dyDescent="0.2">
      <c r="A89" s="8" t="s">
        <v>686</v>
      </c>
      <c r="B89" s="8" t="str">
        <f>INDEX(FIPS!$A$1:$E$3236,MATCH('Joined Data'!$F88,FIPS!$D$1:$D$3236,0),5)</f>
        <v>Northwest Arctic Borough</v>
      </c>
      <c r="C89" s="8" t="str">
        <f t="shared" si="1"/>
        <v>Northwest Arctic Borough AK</v>
      </c>
      <c r="D89" s="9">
        <v>738432</v>
      </c>
      <c r="E89" s="8" t="s">
        <v>445</v>
      </c>
      <c r="F89" s="9">
        <v>93007</v>
      </c>
      <c r="G89" s="9">
        <v>130415</v>
      </c>
      <c r="H89" s="9">
        <v>246588</v>
      </c>
      <c r="I89" s="10">
        <v>0.37717569386993688</v>
      </c>
      <c r="J89" s="10">
        <v>0.52887812870050444</v>
      </c>
      <c r="K89" s="9">
        <v>-37408</v>
      </c>
      <c r="L89" s="9">
        <v>37408</v>
      </c>
      <c r="M89" s="10">
        <v>-0.15170243483056756</v>
      </c>
      <c r="N89" s="10">
        <v>0.15170243483056756</v>
      </c>
      <c r="O89" s="9">
        <v>122640</v>
      </c>
      <c r="P89" s="9">
        <v>164676</v>
      </c>
      <c r="Q89" s="9">
        <v>300495</v>
      </c>
      <c r="R89" s="10">
        <v>0.40812659112464433</v>
      </c>
      <c r="S89" s="10">
        <v>0.54801577397294465</v>
      </c>
      <c r="T89" s="9">
        <v>-42036</v>
      </c>
      <c r="U89" s="10">
        <v>-0.13988918284830032</v>
      </c>
      <c r="V89" s="9">
        <v>-29633</v>
      </c>
      <c r="W89" s="9">
        <v>-34261</v>
      </c>
      <c r="X89" s="10">
        <v>-3.0950897254707455E-2</v>
      </c>
      <c r="Y89" s="10">
        <v>-1.9137645272440218E-2</v>
      </c>
      <c r="Z89" s="11">
        <v>570640.94999999995</v>
      </c>
      <c r="AA89" s="11">
        <v>1.2940396233393345</v>
      </c>
      <c r="AB89" s="27">
        <v>2188</v>
      </c>
      <c r="AC89" s="12"/>
      <c r="AF89" s="13"/>
      <c r="AG89" s="13"/>
      <c r="AH89" s="13"/>
      <c r="AJ89" s="13"/>
      <c r="AK89" s="13"/>
      <c r="AL89" s="13"/>
      <c r="AM89" s="13"/>
      <c r="AN89" s="13" t="s">
        <v>687</v>
      </c>
    </row>
    <row r="90" spans="1:40" x14ac:dyDescent="0.2">
      <c r="A90" s="8" t="s">
        <v>686</v>
      </c>
      <c r="B90" s="8" t="str">
        <f>INDEX(FIPS!$A$1:$E$3236,MATCH('Joined Data'!$F89,FIPS!$D$1:$D$3236,0),5)</f>
        <v>Petersburg Census Area</v>
      </c>
      <c r="C90" s="8" t="str">
        <f t="shared" si="1"/>
        <v>Petersburg Census Area AK</v>
      </c>
      <c r="D90" s="9">
        <v>738432</v>
      </c>
      <c r="E90" s="8" t="s">
        <v>445</v>
      </c>
      <c r="F90" s="9">
        <v>93007</v>
      </c>
      <c r="G90" s="9">
        <v>130415</v>
      </c>
      <c r="H90" s="9">
        <v>246588</v>
      </c>
      <c r="I90" s="10">
        <v>0.37717569386993688</v>
      </c>
      <c r="J90" s="10">
        <v>0.52887812870050444</v>
      </c>
      <c r="K90" s="9">
        <v>-37408</v>
      </c>
      <c r="L90" s="9">
        <v>37408</v>
      </c>
      <c r="M90" s="10">
        <v>-0.15170243483056756</v>
      </c>
      <c r="N90" s="10">
        <v>0.15170243483056756</v>
      </c>
      <c r="O90" s="9">
        <v>122640</v>
      </c>
      <c r="P90" s="9">
        <v>164676</v>
      </c>
      <c r="Q90" s="9">
        <v>300495</v>
      </c>
      <c r="R90" s="10">
        <v>0.40812659112464433</v>
      </c>
      <c r="S90" s="10">
        <v>0.54801577397294465</v>
      </c>
      <c r="T90" s="9">
        <v>-42036</v>
      </c>
      <c r="U90" s="10">
        <v>-0.13988918284830032</v>
      </c>
      <c r="V90" s="9">
        <v>-29633</v>
      </c>
      <c r="W90" s="9">
        <v>-34261</v>
      </c>
      <c r="X90" s="10">
        <v>-3.0950897254707455E-2</v>
      </c>
      <c r="Y90" s="10">
        <v>-1.9137645272440218E-2</v>
      </c>
      <c r="Z90" s="11">
        <v>570640.94999999995</v>
      </c>
      <c r="AA90" s="11">
        <v>1.2940396233393345</v>
      </c>
      <c r="AB90" s="27">
        <v>2195</v>
      </c>
      <c r="AC90" s="12"/>
      <c r="AF90" s="13"/>
      <c r="AG90" s="13"/>
      <c r="AH90" s="13"/>
      <c r="AJ90" s="13"/>
      <c r="AK90" s="13"/>
      <c r="AL90" s="13"/>
      <c r="AM90" s="13"/>
      <c r="AN90" s="13" t="s">
        <v>687</v>
      </c>
    </row>
    <row r="91" spans="1:40" x14ac:dyDescent="0.2">
      <c r="A91" s="8" t="s">
        <v>686</v>
      </c>
      <c r="B91" s="8" t="str">
        <f>INDEX(FIPS!$A$1:$E$3236,MATCH('Joined Data'!$F90,FIPS!$D$1:$D$3236,0),5)</f>
        <v>Prince of Wales-Hyder Census Area</v>
      </c>
      <c r="C91" s="8" t="str">
        <f t="shared" si="1"/>
        <v>Prince of Wales-Hyder Census Area AK</v>
      </c>
      <c r="D91" s="9">
        <v>738432</v>
      </c>
      <c r="E91" s="8" t="s">
        <v>445</v>
      </c>
      <c r="F91" s="9">
        <v>93007</v>
      </c>
      <c r="G91" s="9">
        <v>130415</v>
      </c>
      <c r="H91" s="9">
        <v>246588</v>
      </c>
      <c r="I91" s="10">
        <v>0.37717569386993688</v>
      </c>
      <c r="J91" s="10">
        <v>0.52887812870050444</v>
      </c>
      <c r="K91" s="9">
        <v>-37408</v>
      </c>
      <c r="L91" s="9">
        <v>37408</v>
      </c>
      <c r="M91" s="10">
        <v>-0.15170243483056756</v>
      </c>
      <c r="N91" s="10">
        <v>0.15170243483056756</v>
      </c>
      <c r="O91" s="9">
        <v>122640</v>
      </c>
      <c r="P91" s="9">
        <v>164676</v>
      </c>
      <c r="Q91" s="9">
        <v>300495</v>
      </c>
      <c r="R91" s="10">
        <v>0.40812659112464433</v>
      </c>
      <c r="S91" s="10">
        <v>0.54801577397294465</v>
      </c>
      <c r="T91" s="9">
        <v>-42036</v>
      </c>
      <c r="U91" s="10">
        <v>-0.13988918284830032</v>
      </c>
      <c r="V91" s="9">
        <v>-29633</v>
      </c>
      <c r="W91" s="9">
        <v>-34261</v>
      </c>
      <c r="X91" s="10">
        <v>-3.0950897254707455E-2</v>
      </c>
      <c r="Y91" s="10">
        <v>-1.9137645272440218E-2</v>
      </c>
      <c r="Z91" s="11">
        <v>570640.94999999995</v>
      </c>
      <c r="AA91" s="11">
        <v>1.2940396233393345</v>
      </c>
      <c r="AB91" s="27">
        <v>2198</v>
      </c>
      <c r="AC91" s="12"/>
      <c r="AF91" s="13"/>
      <c r="AG91" s="13"/>
      <c r="AH91" s="13"/>
      <c r="AJ91" s="13"/>
      <c r="AK91" s="13"/>
      <c r="AL91" s="13"/>
      <c r="AM91" s="13"/>
      <c r="AN91" s="13" t="s">
        <v>687</v>
      </c>
    </row>
    <row r="92" spans="1:40" x14ac:dyDescent="0.2">
      <c r="A92" s="8" t="s">
        <v>686</v>
      </c>
      <c r="B92" s="8" t="str">
        <f>INDEX(FIPS!$A$1:$E$3236,MATCH('Joined Data'!$F91,FIPS!$D$1:$D$3236,0),5)</f>
        <v>Sitka City and Borough</v>
      </c>
      <c r="C92" s="8" t="str">
        <f t="shared" si="1"/>
        <v>Sitka City and Borough AK</v>
      </c>
      <c r="D92" s="9">
        <v>738432</v>
      </c>
      <c r="E92" s="8" t="s">
        <v>445</v>
      </c>
      <c r="F92" s="9">
        <v>93007</v>
      </c>
      <c r="G92" s="9">
        <v>130415</v>
      </c>
      <c r="H92" s="9">
        <v>246588</v>
      </c>
      <c r="I92" s="10">
        <v>0.37717569386993688</v>
      </c>
      <c r="J92" s="10">
        <v>0.52887812870050444</v>
      </c>
      <c r="K92" s="9">
        <v>-37408</v>
      </c>
      <c r="L92" s="9">
        <v>37408</v>
      </c>
      <c r="M92" s="10">
        <v>-0.15170243483056756</v>
      </c>
      <c r="N92" s="10">
        <v>0.15170243483056756</v>
      </c>
      <c r="O92" s="9">
        <v>122640</v>
      </c>
      <c r="P92" s="9">
        <v>164676</v>
      </c>
      <c r="Q92" s="9">
        <v>300495</v>
      </c>
      <c r="R92" s="10">
        <v>0.40812659112464433</v>
      </c>
      <c r="S92" s="10">
        <v>0.54801577397294465</v>
      </c>
      <c r="T92" s="9">
        <v>-42036</v>
      </c>
      <c r="U92" s="10">
        <v>-0.13988918284830032</v>
      </c>
      <c r="V92" s="9">
        <v>-29633</v>
      </c>
      <c r="W92" s="9">
        <v>-34261</v>
      </c>
      <c r="X92" s="10">
        <v>-3.0950897254707455E-2</v>
      </c>
      <c r="Y92" s="10">
        <v>-1.9137645272440218E-2</v>
      </c>
      <c r="Z92" s="11">
        <v>570640.94999999995</v>
      </c>
      <c r="AA92" s="11">
        <v>1.2940396233393345</v>
      </c>
      <c r="AB92" s="27">
        <v>2220</v>
      </c>
      <c r="AC92" s="12"/>
      <c r="AF92" s="13"/>
      <c r="AG92" s="13"/>
      <c r="AH92" s="13"/>
      <c r="AJ92" s="13"/>
      <c r="AK92" s="13"/>
      <c r="AL92" s="13"/>
      <c r="AM92" s="13"/>
      <c r="AN92" s="13" t="s">
        <v>687</v>
      </c>
    </row>
    <row r="93" spans="1:40" x14ac:dyDescent="0.2">
      <c r="A93" s="8" t="s">
        <v>686</v>
      </c>
      <c r="B93" s="8" t="str">
        <f>INDEX(FIPS!$A$1:$E$3236,MATCH('Joined Data'!$F92,FIPS!$D$1:$D$3236,0),5)</f>
        <v>Skagway Municipality</v>
      </c>
      <c r="C93" s="8" t="str">
        <f t="shared" si="1"/>
        <v>Skagway Municipality AK</v>
      </c>
      <c r="D93" s="9">
        <v>738432</v>
      </c>
      <c r="E93" s="8" t="s">
        <v>445</v>
      </c>
      <c r="F93" s="9">
        <v>93007</v>
      </c>
      <c r="G93" s="9">
        <v>130415</v>
      </c>
      <c r="H93" s="9">
        <v>246588</v>
      </c>
      <c r="I93" s="10">
        <v>0.37717569386993688</v>
      </c>
      <c r="J93" s="10">
        <v>0.52887812870050444</v>
      </c>
      <c r="K93" s="9">
        <v>-37408</v>
      </c>
      <c r="L93" s="9">
        <v>37408</v>
      </c>
      <c r="M93" s="10">
        <v>-0.15170243483056756</v>
      </c>
      <c r="N93" s="10">
        <v>0.15170243483056756</v>
      </c>
      <c r="O93" s="9">
        <v>122640</v>
      </c>
      <c r="P93" s="9">
        <v>164676</v>
      </c>
      <c r="Q93" s="9">
        <v>300495</v>
      </c>
      <c r="R93" s="10">
        <v>0.40812659112464433</v>
      </c>
      <c r="S93" s="10">
        <v>0.54801577397294465</v>
      </c>
      <c r="T93" s="9">
        <v>-42036</v>
      </c>
      <c r="U93" s="10">
        <v>-0.13988918284830032</v>
      </c>
      <c r="V93" s="9">
        <v>-29633</v>
      </c>
      <c r="W93" s="9">
        <v>-34261</v>
      </c>
      <c r="X93" s="10">
        <v>-3.0950897254707455E-2</v>
      </c>
      <c r="Y93" s="10">
        <v>-1.9137645272440218E-2</v>
      </c>
      <c r="Z93" s="11">
        <v>570640.94999999995</v>
      </c>
      <c r="AA93" s="11">
        <v>1.2940396233393345</v>
      </c>
      <c r="AB93" s="27">
        <v>2230</v>
      </c>
      <c r="AC93" s="12"/>
      <c r="AF93" s="13"/>
      <c r="AG93" s="13"/>
      <c r="AH93" s="13"/>
      <c r="AJ93" s="13"/>
      <c r="AK93" s="13"/>
      <c r="AL93" s="13"/>
      <c r="AM93" s="13"/>
      <c r="AN93" s="13" t="s">
        <v>687</v>
      </c>
    </row>
    <row r="94" spans="1:40" x14ac:dyDescent="0.2">
      <c r="A94" s="8" t="s">
        <v>686</v>
      </c>
      <c r="B94" s="8" t="str">
        <f>INDEX(FIPS!$A$1:$E$3236,MATCH('Joined Data'!$F93,FIPS!$D$1:$D$3236,0),5)</f>
        <v>Southeast Fairbanks Census Area</v>
      </c>
      <c r="C94" s="8" t="str">
        <f t="shared" si="1"/>
        <v>Southeast Fairbanks Census Area AK</v>
      </c>
      <c r="D94" s="9">
        <v>738432</v>
      </c>
      <c r="E94" s="8" t="s">
        <v>445</v>
      </c>
      <c r="F94" s="9">
        <v>93007</v>
      </c>
      <c r="G94" s="9">
        <v>130415</v>
      </c>
      <c r="H94" s="9">
        <v>246588</v>
      </c>
      <c r="I94" s="10">
        <v>0.37717569386993688</v>
      </c>
      <c r="J94" s="10">
        <v>0.52887812870050444</v>
      </c>
      <c r="K94" s="9">
        <v>-37408</v>
      </c>
      <c r="L94" s="9">
        <v>37408</v>
      </c>
      <c r="M94" s="10">
        <v>-0.15170243483056756</v>
      </c>
      <c r="N94" s="10">
        <v>0.15170243483056756</v>
      </c>
      <c r="O94" s="9">
        <v>122640</v>
      </c>
      <c r="P94" s="9">
        <v>164676</v>
      </c>
      <c r="Q94" s="9">
        <v>300495</v>
      </c>
      <c r="R94" s="10">
        <v>0.40812659112464433</v>
      </c>
      <c r="S94" s="10">
        <v>0.54801577397294465</v>
      </c>
      <c r="T94" s="9">
        <v>-42036</v>
      </c>
      <c r="U94" s="10">
        <v>-0.13988918284830032</v>
      </c>
      <c r="V94" s="9">
        <v>-29633</v>
      </c>
      <c r="W94" s="9">
        <v>-34261</v>
      </c>
      <c r="X94" s="10">
        <v>-3.0950897254707455E-2</v>
      </c>
      <c r="Y94" s="10">
        <v>-1.9137645272440218E-2</v>
      </c>
      <c r="Z94" s="11">
        <v>570640.94999999995</v>
      </c>
      <c r="AA94" s="11">
        <v>1.2940396233393345</v>
      </c>
      <c r="AB94" s="27">
        <v>2240</v>
      </c>
      <c r="AC94" s="12"/>
      <c r="AF94" s="13"/>
      <c r="AG94" s="13"/>
      <c r="AH94" s="13"/>
      <c r="AJ94" s="13"/>
      <c r="AK94" s="13"/>
      <c r="AL94" s="13"/>
      <c r="AM94" s="13"/>
      <c r="AN94" s="13" t="s">
        <v>687</v>
      </c>
    </row>
    <row r="95" spans="1:40" x14ac:dyDescent="0.2">
      <c r="A95" s="8" t="s">
        <v>686</v>
      </c>
      <c r="B95" s="8" t="str">
        <f>INDEX(FIPS!$A$1:$E$3236,MATCH('Joined Data'!$F94,FIPS!$D$1:$D$3236,0),5)</f>
        <v>Valdez-Cordova Census Area</v>
      </c>
      <c r="C95" s="8" t="str">
        <f t="shared" si="1"/>
        <v>Valdez-Cordova Census Area AK</v>
      </c>
      <c r="D95" s="9">
        <v>738432</v>
      </c>
      <c r="E95" s="8" t="s">
        <v>445</v>
      </c>
      <c r="F95" s="9">
        <v>93007</v>
      </c>
      <c r="G95" s="9">
        <v>130415</v>
      </c>
      <c r="H95" s="9">
        <v>246588</v>
      </c>
      <c r="I95" s="10">
        <v>0.37717569386993688</v>
      </c>
      <c r="J95" s="10">
        <v>0.52887812870050444</v>
      </c>
      <c r="K95" s="9">
        <v>-37408</v>
      </c>
      <c r="L95" s="9">
        <v>37408</v>
      </c>
      <c r="M95" s="10">
        <v>-0.15170243483056756</v>
      </c>
      <c r="N95" s="10">
        <v>0.15170243483056756</v>
      </c>
      <c r="O95" s="9">
        <v>122640</v>
      </c>
      <c r="P95" s="9">
        <v>164676</v>
      </c>
      <c r="Q95" s="9">
        <v>300495</v>
      </c>
      <c r="R95" s="10">
        <v>0.40812659112464433</v>
      </c>
      <c r="S95" s="10">
        <v>0.54801577397294465</v>
      </c>
      <c r="T95" s="9">
        <v>-42036</v>
      </c>
      <c r="U95" s="10">
        <v>-0.13988918284830032</v>
      </c>
      <c r="V95" s="9">
        <v>-29633</v>
      </c>
      <c r="W95" s="9">
        <v>-34261</v>
      </c>
      <c r="X95" s="10">
        <v>-3.0950897254707455E-2</v>
      </c>
      <c r="Y95" s="10">
        <v>-1.9137645272440218E-2</v>
      </c>
      <c r="Z95" s="11">
        <v>570640.94999999995</v>
      </c>
      <c r="AA95" s="11">
        <v>1.2940396233393345</v>
      </c>
      <c r="AB95" s="27">
        <v>2261</v>
      </c>
      <c r="AC95" s="12"/>
      <c r="AF95" s="13"/>
      <c r="AG95" s="13"/>
      <c r="AH95" s="13"/>
      <c r="AJ95" s="13"/>
      <c r="AK95" s="13"/>
      <c r="AL95" s="13"/>
      <c r="AM95" s="13"/>
      <c r="AN95" s="13" t="s">
        <v>687</v>
      </c>
    </row>
    <row r="96" spans="1:40" x14ac:dyDescent="0.2">
      <c r="A96" s="8" t="s">
        <v>686</v>
      </c>
      <c r="B96" s="8" t="str">
        <f>INDEX(FIPS!$A$1:$E$3236,MATCH('Joined Data'!$F95,FIPS!$D$1:$D$3236,0),5)</f>
        <v>Wrangell City and Borough</v>
      </c>
      <c r="C96" s="8" t="str">
        <f t="shared" si="1"/>
        <v>Wrangell City and Borough AK</v>
      </c>
      <c r="D96" s="9">
        <v>738432</v>
      </c>
      <c r="E96" s="8" t="s">
        <v>445</v>
      </c>
      <c r="F96" s="9">
        <v>93007</v>
      </c>
      <c r="G96" s="9">
        <v>130415</v>
      </c>
      <c r="H96" s="9">
        <v>246588</v>
      </c>
      <c r="I96" s="10">
        <v>0.37717569386993688</v>
      </c>
      <c r="J96" s="10">
        <v>0.52887812870050444</v>
      </c>
      <c r="K96" s="9">
        <v>-37408</v>
      </c>
      <c r="L96" s="9">
        <v>37408</v>
      </c>
      <c r="M96" s="10">
        <v>-0.15170243483056756</v>
      </c>
      <c r="N96" s="10">
        <v>0.15170243483056756</v>
      </c>
      <c r="O96" s="9">
        <v>122640</v>
      </c>
      <c r="P96" s="9">
        <v>164676</v>
      </c>
      <c r="Q96" s="9">
        <v>300495</v>
      </c>
      <c r="R96" s="10">
        <v>0.40812659112464433</v>
      </c>
      <c r="S96" s="10">
        <v>0.54801577397294465</v>
      </c>
      <c r="T96" s="9">
        <v>-42036</v>
      </c>
      <c r="U96" s="10">
        <v>-0.13988918284830032</v>
      </c>
      <c r="V96" s="9">
        <v>-29633</v>
      </c>
      <c r="W96" s="9">
        <v>-34261</v>
      </c>
      <c r="X96" s="10">
        <v>-3.0950897254707455E-2</v>
      </c>
      <c r="Y96" s="10">
        <v>-1.9137645272440218E-2</v>
      </c>
      <c r="Z96" s="11">
        <v>570640.94999999995</v>
      </c>
      <c r="AA96" s="11">
        <v>1.2940396233393345</v>
      </c>
      <c r="AB96" s="27">
        <v>2275</v>
      </c>
      <c r="AC96" s="12"/>
      <c r="AF96" s="13"/>
      <c r="AG96" s="13"/>
      <c r="AH96" s="13"/>
      <c r="AJ96" s="13"/>
      <c r="AK96" s="13"/>
      <c r="AL96" s="13"/>
      <c r="AM96" s="13"/>
      <c r="AN96" s="13" t="s">
        <v>687</v>
      </c>
    </row>
    <row r="97" spans="1:40" x14ac:dyDescent="0.2">
      <c r="A97" s="8" t="s">
        <v>686</v>
      </c>
      <c r="B97" s="8" t="str">
        <f>INDEX(FIPS!$A$1:$E$3236,MATCH('Joined Data'!$F96,FIPS!$D$1:$D$3236,0),5)</f>
        <v>Yakutat City and Borough</v>
      </c>
      <c r="C97" s="8" t="str">
        <f t="shared" si="1"/>
        <v>Yakutat City and Borough AK</v>
      </c>
      <c r="D97" s="9">
        <v>738432</v>
      </c>
      <c r="E97" s="8" t="s">
        <v>445</v>
      </c>
      <c r="F97" s="9">
        <v>93007</v>
      </c>
      <c r="G97" s="9">
        <v>130415</v>
      </c>
      <c r="H97" s="9">
        <v>246588</v>
      </c>
      <c r="I97" s="10">
        <v>0.37717569386993688</v>
      </c>
      <c r="J97" s="10">
        <v>0.52887812870050444</v>
      </c>
      <c r="K97" s="9">
        <v>-37408</v>
      </c>
      <c r="L97" s="9">
        <v>37408</v>
      </c>
      <c r="M97" s="10">
        <v>-0.15170243483056756</v>
      </c>
      <c r="N97" s="10">
        <v>0.15170243483056756</v>
      </c>
      <c r="O97" s="9">
        <v>122640</v>
      </c>
      <c r="P97" s="9">
        <v>164676</v>
      </c>
      <c r="Q97" s="9">
        <v>300495</v>
      </c>
      <c r="R97" s="10">
        <v>0.40812659112464433</v>
      </c>
      <c r="S97" s="10">
        <v>0.54801577397294465</v>
      </c>
      <c r="T97" s="9">
        <v>-42036</v>
      </c>
      <c r="U97" s="10">
        <v>-0.13988918284830032</v>
      </c>
      <c r="V97" s="9">
        <v>-29633</v>
      </c>
      <c r="W97" s="9">
        <v>-34261</v>
      </c>
      <c r="X97" s="10">
        <v>-3.0950897254707455E-2</v>
      </c>
      <c r="Y97" s="10">
        <v>-1.9137645272440218E-2</v>
      </c>
      <c r="Z97" s="11">
        <v>570640.94999999995</v>
      </c>
      <c r="AA97" s="11">
        <v>1.2940396233393345</v>
      </c>
      <c r="AB97" s="27">
        <v>2282</v>
      </c>
      <c r="AC97" s="12"/>
      <c r="AF97" s="13"/>
      <c r="AG97" s="13"/>
      <c r="AH97" s="13"/>
      <c r="AJ97" s="13"/>
      <c r="AK97" s="13"/>
      <c r="AL97" s="13"/>
      <c r="AM97" s="13"/>
      <c r="AN97" s="13" t="s">
        <v>687</v>
      </c>
    </row>
    <row r="98" spans="1:40" x14ac:dyDescent="0.2">
      <c r="A98" s="8" t="s">
        <v>686</v>
      </c>
      <c r="B98" s="8" t="str">
        <f>INDEX(FIPS!$A$1:$E$3236,MATCH('Joined Data'!$F97,FIPS!$D$1:$D$3236,0),5)</f>
        <v>Yukon-Koyukuk Census Area</v>
      </c>
      <c r="C98" s="8" t="str">
        <f t="shared" si="1"/>
        <v>Yukon-Koyukuk Census Area AK</v>
      </c>
      <c r="D98" s="9">
        <v>738432</v>
      </c>
      <c r="E98" s="8" t="s">
        <v>445</v>
      </c>
      <c r="F98" s="9">
        <v>93007</v>
      </c>
      <c r="G98" s="9">
        <v>130415</v>
      </c>
      <c r="H98" s="9">
        <v>246588</v>
      </c>
      <c r="I98" s="10">
        <v>0.37717569386993688</v>
      </c>
      <c r="J98" s="10">
        <v>0.52887812870050444</v>
      </c>
      <c r="K98" s="9">
        <v>-37408</v>
      </c>
      <c r="L98" s="9">
        <v>37408</v>
      </c>
      <c r="M98" s="10">
        <v>-0.15170243483056756</v>
      </c>
      <c r="N98" s="10">
        <v>0.15170243483056756</v>
      </c>
      <c r="O98" s="9">
        <v>122640</v>
      </c>
      <c r="P98" s="9">
        <v>164676</v>
      </c>
      <c r="Q98" s="9">
        <v>300495</v>
      </c>
      <c r="R98" s="10">
        <v>0.40812659112464433</v>
      </c>
      <c r="S98" s="10">
        <v>0.54801577397294465</v>
      </c>
      <c r="T98" s="9">
        <v>-42036</v>
      </c>
      <c r="U98" s="10">
        <v>-0.13988918284830032</v>
      </c>
      <c r="V98" s="9">
        <v>-29633</v>
      </c>
      <c r="W98" s="9">
        <v>-34261</v>
      </c>
      <c r="X98" s="10">
        <v>-3.0950897254707455E-2</v>
      </c>
      <c r="Y98" s="10">
        <v>-1.9137645272440218E-2</v>
      </c>
      <c r="Z98" s="11">
        <v>570640.94999999995</v>
      </c>
      <c r="AA98" s="11">
        <v>1.2940396233393345</v>
      </c>
      <c r="AB98" s="27">
        <v>2290</v>
      </c>
      <c r="AC98" s="12"/>
      <c r="AF98" s="13"/>
      <c r="AG98" s="13"/>
      <c r="AH98" s="13"/>
      <c r="AJ98" s="13"/>
      <c r="AK98" s="13"/>
      <c r="AL98" s="13"/>
      <c r="AM98" s="13"/>
      <c r="AN98" s="13" t="s">
        <v>687</v>
      </c>
    </row>
    <row r="99" spans="1:40" x14ac:dyDescent="0.2">
      <c r="A99" s="8" t="s">
        <v>688</v>
      </c>
      <c r="B99" s="8" t="s">
        <v>689</v>
      </c>
      <c r="C99" s="8" t="str">
        <f t="shared" si="1"/>
        <v>Apache County AZ</v>
      </c>
      <c r="D99" s="9">
        <v>71474</v>
      </c>
      <c r="E99" s="8" t="s">
        <v>445</v>
      </c>
      <c r="F99" s="9">
        <v>12196</v>
      </c>
      <c r="G99" s="9">
        <v>5315</v>
      </c>
      <c r="H99" s="9">
        <v>18659</v>
      </c>
      <c r="I99" s="10">
        <v>0.65362559622702177</v>
      </c>
      <c r="J99" s="10">
        <v>0.28484913446594134</v>
      </c>
      <c r="K99" s="9">
        <v>6881</v>
      </c>
      <c r="L99" s="9">
        <v>-6881</v>
      </c>
      <c r="M99" s="10">
        <v>0.36877646176108042</v>
      </c>
      <c r="N99" s="10">
        <v>-0.36877646176108042</v>
      </c>
      <c r="O99" s="9">
        <v>16833</v>
      </c>
      <c r="P99" s="9">
        <v>8198</v>
      </c>
      <c r="Q99" s="9">
        <v>25465</v>
      </c>
      <c r="R99" s="10">
        <v>0.66102493618692326</v>
      </c>
      <c r="S99" s="10">
        <v>0.32193206361672883</v>
      </c>
      <c r="T99" s="9">
        <v>8635</v>
      </c>
      <c r="U99" s="10">
        <v>0.33909287257019444</v>
      </c>
      <c r="V99" s="9">
        <v>-4637</v>
      </c>
      <c r="W99" s="9">
        <v>-2883</v>
      </c>
      <c r="X99" s="10">
        <v>-7.3993399599014964E-3</v>
      </c>
      <c r="Y99" s="10">
        <v>-3.708292915078748E-2</v>
      </c>
      <c r="Z99" s="11">
        <v>11197.52</v>
      </c>
      <c r="AA99" s="11">
        <v>6.3830205259736079</v>
      </c>
      <c r="AB99" s="11">
        <v>4001</v>
      </c>
      <c r="AC99" s="12" t="s">
        <v>690</v>
      </c>
      <c r="AD99" s="8">
        <v>4</v>
      </c>
      <c r="AE99" s="8">
        <v>1</v>
      </c>
      <c r="AF99" s="13"/>
      <c r="AG99" s="13"/>
      <c r="AH99" s="13"/>
      <c r="AJ99" s="13"/>
      <c r="AK99" s="13"/>
      <c r="AL99" s="13"/>
      <c r="AM99" s="13"/>
      <c r="AN99" s="13" t="s">
        <v>510</v>
      </c>
    </row>
    <row r="100" spans="1:40" x14ac:dyDescent="0.2">
      <c r="A100" s="8" t="s">
        <v>688</v>
      </c>
      <c r="B100" s="8" t="s">
        <v>691</v>
      </c>
      <c r="C100" s="8" t="str">
        <f t="shared" si="1"/>
        <v>Cochise County AZ</v>
      </c>
      <c r="D100" s="9">
        <v>126427</v>
      </c>
      <c r="E100" s="8" t="s">
        <v>445</v>
      </c>
      <c r="F100" s="9">
        <v>15291</v>
      </c>
      <c r="G100" s="9">
        <v>25036</v>
      </c>
      <c r="H100" s="9">
        <v>43147</v>
      </c>
      <c r="I100" s="10">
        <v>0.35439312119034927</v>
      </c>
      <c r="J100" s="10">
        <v>0.58024891649477373</v>
      </c>
      <c r="K100" s="9">
        <v>-9745</v>
      </c>
      <c r="L100" s="9">
        <v>9745</v>
      </c>
      <c r="M100" s="10">
        <v>-0.22585579530442446</v>
      </c>
      <c r="N100" s="10">
        <v>0.22585579530442446</v>
      </c>
      <c r="O100" s="9">
        <v>16223</v>
      </c>
      <c r="P100" s="9">
        <v>26742</v>
      </c>
      <c r="Q100" s="9">
        <v>43776</v>
      </c>
      <c r="R100" s="10">
        <v>0.37059119152046782</v>
      </c>
      <c r="S100" s="10">
        <v>0.61088267543859653</v>
      </c>
      <c r="T100" s="9">
        <v>-10519</v>
      </c>
      <c r="U100" s="10">
        <v>-0.24029148391812871</v>
      </c>
      <c r="V100" s="9">
        <v>-932</v>
      </c>
      <c r="W100" s="9">
        <v>-1706</v>
      </c>
      <c r="X100" s="10">
        <v>-1.6198070330118552E-2</v>
      </c>
      <c r="Y100" s="10">
        <v>-3.0633758943822809E-2</v>
      </c>
      <c r="Z100" s="11">
        <v>6165.69</v>
      </c>
      <c r="AA100" s="11">
        <v>20.504923212162794</v>
      </c>
      <c r="AB100" s="11">
        <v>4003</v>
      </c>
      <c r="AC100" s="12" t="s">
        <v>692</v>
      </c>
      <c r="AD100" s="8">
        <v>4</v>
      </c>
      <c r="AE100" s="8">
        <v>3</v>
      </c>
      <c r="AF100" s="13" t="s">
        <v>693</v>
      </c>
      <c r="AG100" s="13"/>
      <c r="AH100" s="13" t="s">
        <v>694</v>
      </c>
      <c r="AI100" s="14">
        <v>126427</v>
      </c>
      <c r="AJ100" s="13" t="s">
        <v>486</v>
      </c>
      <c r="AK100" s="13"/>
      <c r="AL100" s="13"/>
      <c r="AM100" s="13"/>
      <c r="AN100" s="13" t="s">
        <v>487</v>
      </c>
    </row>
    <row r="101" spans="1:40" x14ac:dyDescent="0.2">
      <c r="A101" s="8" t="s">
        <v>688</v>
      </c>
      <c r="B101" s="8" t="s">
        <v>695</v>
      </c>
      <c r="C101" s="8" t="str">
        <f t="shared" si="1"/>
        <v>Coconino County AZ</v>
      </c>
      <c r="D101" s="9">
        <v>139097</v>
      </c>
      <c r="E101" s="8" t="s">
        <v>445</v>
      </c>
      <c r="F101" s="9">
        <v>25308</v>
      </c>
      <c r="G101" s="9">
        <v>16573</v>
      </c>
      <c r="H101" s="9">
        <v>44929</v>
      </c>
      <c r="I101" s="10">
        <v>0.56328874446348687</v>
      </c>
      <c r="J101" s="10">
        <v>0.36887088517438626</v>
      </c>
      <c r="K101" s="9">
        <v>8735</v>
      </c>
      <c r="L101" s="9">
        <v>-8735</v>
      </c>
      <c r="M101" s="10">
        <v>0.1944178592891006</v>
      </c>
      <c r="N101" s="10">
        <v>-0.1944178592891006</v>
      </c>
      <c r="O101" s="9">
        <v>26316</v>
      </c>
      <c r="P101" s="9">
        <v>19368</v>
      </c>
      <c r="Q101" s="9">
        <v>46746</v>
      </c>
      <c r="R101" s="10">
        <v>0.56295725837504818</v>
      </c>
      <c r="S101" s="10">
        <v>0.4143242202541394</v>
      </c>
      <c r="T101" s="9">
        <v>6948</v>
      </c>
      <c r="U101" s="10">
        <v>0.14863303812090878</v>
      </c>
      <c r="V101" s="9">
        <v>-1008</v>
      </c>
      <c r="W101" s="9">
        <v>-2795</v>
      </c>
      <c r="X101" s="10">
        <v>3.3148608843869276E-4</v>
      </c>
      <c r="Y101" s="10">
        <v>-4.5453335079753132E-2</v>
      </c>
      <c r="Z101" s="11">
        <v>18618.89</v>
      </c>
      <c r="AA101" s="11">
        <v>7.4707461078506832</v>
      </c>
      <c r="AB101" s="11">
        <v>4005</v>
      </c>
      <c r="AC101" s="12" t="s">
        <v>696</v>
      </c>
      <c r="AD101" s="8">
        <v>4</v>
      </c>
      <c r="AE101" s="8">
        <v>5</v>
      </c>
      <c r="AF101" s="13" t="s">
        <v>697</v>
      </c>
      <c r="AG101" s="13"/>
      <c r="AH101" s="13" t="s">
        <v>698</v>
      </c>
      <c r="AI101" s="14">
        <v>139097</v>
      </c>
      <c r="AJ101" s="13" t="s">
        <v>486</v>
      </c>
      <c r="AK101" s="13"/>
      <c r="AL101" s="13"/>
      <c r="AM101" s="13"/>
      <c r="AN101" s="13" t="s">
        <v>487</v>
      </c>
    </row>
    <row r="102" spans="1:40" x14ac:dyDescent="0.2">
      <c r="A102" s="8" t="s">
        <v>688</v>
      </c>
      <c r="B102" s="8" t="s">
        <v>699</v>
      </c>
      <c r="C102" s="8" t="str">
        <f t="shared" si="1"/>
        <v>Gila County AZ</v>
      </c>
      <c r="D102" s="9">
        <v>53159</v>
      </c>
      <c r="E102" s="8" t="s">
        <v>445</v>
      </c>
      <c r="F102" s="9">
        <v>6746</v>
      </c>
      <c r="G102" s="9">
        <v>13672</v>
      </c>
      <c r="H102" s="9">
        <v>21398</v>
      </c>
      <c r="I102" s="10">
        <v>0.31526310870174784</v>
      </c>
      <c r="J102" s="10">
        <v>0.6389382185250958</v>
      </c>
      <c r="K102" s="9">
        <v>-6926</v>
      </c>
      <c r="L102" s="9">
        <v>6926</v>
      </c>
      <c r="M102" s="10">
        <v>-0.32367510982334796</v>
      </c>
      <c r="N102" s="10">
        <v>0.32367510982334796</v>
      </c>
      <c r="O102" s="9">
        <v>6650</v>
      </c>
      <c r="P102" s="9">
        <v>11525</v>
      </c>
      <c r="Q102" s="9">
        <v>18477</v>
      </c>
      <c r="R102" s="10">
        <v>0.35990691129512364</v>
      </c>
      <c r="S102" s="10">
        <v>0.62374844401147378</v>
      </c>
      <c r="T102" s="9">
        <v>-4875</v>
      </c>
      <c r="U102" s="10">
        <v>-0.26384153271635014</v>
      </c>
      <c r="V102" s="9">
        <v>96</v>
      </c>
      <c r="W102" s="9">
        <v>2147</v>
      </c>
      <c r="X102" s="10">
        <v>-4.4643802593375803E-2</v>
      </c>
      <c r="Y102" s="10">
        <v>1.5189774513622023E-2</v>
      </c>
      <c r="Z102" s="11">
        <v>4757.93</v>
      </c>
      <c r="AA102" s="11">
        <v>11.172715865933293</v>
      </c>
      <c r="AB102" s="11">
        <v>4007</v>
      </c>
      <c r="AC102" s="12" t="s">
        <v>700</v>
      </c>
      <c r="AD102" s="8">
        <v>4</v>
      </c>
      <c r="AE102" s="8">
        <v>7</v>
      </c>
      <c r="AF102" s="13" t="s">
        <v>701</v>
      </c>
      <c r="AG102" s="13"/>
      <c r="AH102" s="13" t="s">
        <v>702</v>
      </c>
      <c r="AJ102" s="13" t="s">
        <v>498</v>
      </c>
      <c r="AK102" s="13"/>
      <c r="AL102" s="13"/>
      <c r="AM102" s="13"/>
      <c r="AN102" s="13" t="s">
        <v>487</v>
      </c>
    </row>
    <row r="103" spans="1:40" x14ac:dyDescent="0.2">
      <c r="A103" s="8" t="s">
        <v>688</v>
      </c>
      <c r="B103" s="8" t="s">
        <v>703</v>
      </c>
      <c r="C103" s="8" t="str">
        <f t="shared" si="1"/>
        <v>Graham County AZ</v>
      </c>
      <c r="D103" s="9">
        <v>37666</v>
      </c>
      <c r="E103" s="8" t="s">
        <v>445</v>
      </c>
      <c r="F103" s="9">
        <v>3301</v>
      </c>
      <c r="G103" s="9">
        <v>8025</v>
      </c>
      <c r="H103" s="9">
        <v>11939</v>
      </c>
      <c r="I103" s="10">
        <v>0.2764888181589748</v>
      </c>
      <c r="J103" s="10">
        <v>0.67216684814473571</v>
      </c>
      <c r="K103" s="9">
        <v>-4724</v>
      </c>
      <c r="L103" s="9">
        <v>4724</v>
      </c>
      <c r="M103" s="10">
        <v>-0.3956780299857609</v>
      </c>
      <c r="N103" s="10">
        <v>0.3956780299857609</v>
      </c>
      <c r="O103" s="9">
        <v>3608</v>
      </c>
      <c r="P103" s="9">
        <v>8076</v>
      </c>
      <c r="Q103" s="9">
        <v>11854</v>
      </c>
      <c r="R103" s="10">
        <v>0.30436983296777459</v>
      </c>
      <c r="S103" s="10">
        <v>0.68128901636578365</v>
      </c>
      <c r="T103" s="9">
        <v>-4468</v>
      </c>
      <c r="U103" s="10">
        <v>-0.37691918339800906</v>
      </c>
      <c r="V103" s="9">
        <v>-307</v>
      </c>
      <c r="W103" s="9">
        <v>-51</v>
      </c>
      <c r="X103" s="10">
        <v>-2.7881014808799787E-2</v>
      </c>
      <c r="Y103" s="10">
        <v>-9.1221682210479438E-3</v>
      </c>
      <c r="Z103" s="11">
        <v>4622.6000000000004</v>
      </c>
      <c r="AA103" s="11">
        <v>8.1482282698048714</v>
      </c>
      <c r="AB103" s="11">
        <v>4009</v>
      </c>
      <c r="AC103" s="12" t="s">
        <v>704</v>
      </c>
      <c r="AD103" s="8">
        <v>4</v>
      </c>
      <c r="AE103" s="8">
        <v>9</v>
      </c>
      <c r="AF103" s="13" t="s">
        <v>705</v>
      </c>
      <c r="AG103" s="13"/>
      <c r="AH103" s="13" t="s">
        <v>706</v>
      </c>
      <c r="AJ103" s="13" t="s">
        <v>498</v>
      </c>
      <c r="AK103" s="13"/>
      <c r="AL103" s="13"/>
      <c r="AM103" s="13"/>
      <c r="AN103" s="13" t="s">
        <v>487</v>
      </c>
    </row>
    <row r="104" spans="1:40" x14ac:dyDescent="0.2">
      <c r="A104" s="8" t="s">
        <v>688</v>
      </c>
      <c r="B104" s="8" t="s">
        <v>707</v>
      </c>
      <c r="C104" s="8" t="str">
        <f t="shared" si="1"/>
        <v>Greenlee County AZ</v>
      </c>
      <c r="D104" s="9">
        <v>9529</v>
      </c>
      <c r="E104" s="8" t="s">
        <v>445</v>
      </c>
      <c r="F104" s="9">
        <v>1092</v>
      </c>
      <c r="G104" s="9">
        <v>1892</v>
      </c>
      <c r="H104" s="9">
        <v>3243</v>
      </c>
      <c r="I104" s="10">
        <v>0.33672525439407958</v>
      </c>
      <c r="J104" s="10">
        <v>0.58341042244835029</v>
      </c>
      <c r="K104" s="9">
        <v>-800</v>
      </c>
      <c r="L104" s="9">
        <v>800</v>
      </c>
      <c r="M104" s="10">
        <v>-0.24668516805427071</v>
      </c>
      <c r="N104" s="10">
        <v>0.24668516805427071</v>
      </c>
      <c r="O104" s="9">
        <v>1310</v>
      </c>
      <c r="P104" s="9">
        <v>1590</v>
      </c>
      <c r="Q104" s="9">
        <v>2972</v>
      </c>
      <c r="R104" s="10">
        <v>0.44078061911170929</v>
      </c>
      <c r="S104" s="10">
        <v>0.53499327052489909</v>
      </c>
      <c r="T104" s="9">
        <v>-280</v>
      </c>
      <c r="U104" s="10">
        <v>-9.4212651413189796E-2</v>
      </c>
      <c r="V104" s="9">
        <v>-218</v>
      </c>
      <c r="W104" s="9">
        <v>302</v>
      </c>
      <c r="X104" s="10">
        <v>-0.10405536471762972</v>
      </c>
      <c r="Y104" s="10">
        <v>4.8417151923451196E-2</v>
      </c>
      <c r="Z104" s="11">
        <v>1843.13</v>
      </c>
      <c r="AA104" s="11">
        <v>5.1700097117403541</v>
      </c>
      <c r="AB104" s="11">
        <v>4011</v>
      </c>
      <c r="AC104" s="12" t="s">
        <v>708</v>
      </c>
      <c r="AD104" s="8">
        <v>4</v>
      </c>
      <c r="AE104" s="8">
        <v>11</v>
      </c>
      <c r="AF104" s="13"/>
      <c r="AG104" s="13"/>
      <c r="AH104" s="13"/>
      <c r="AJ104" s="13"/>
      <c r="AK104" s="13"/>
      <c r="AL104" s="13"/>
      <c r="AM104" s="13"/>
      <c r="AN104" s="13" t="s">
        <v>510</v>
      </c>
    </row>
    <row r="105" spans="1:40" x14ac:dyDescent="0.2">
      <c r="A105" s="8" t="s">
        <v>688</v>
      </c>
      <c r="B105" s="8" t="s">
        <v>709</v>
      </c>
      <c r="C105" s="8" t="str">
        <f t="shared" si="1"/>
        <v>La Paz County AZ</v>
      </c>
      <c r="D105" s="9">
        <v>20152</v>
      </c>
      <c r="E105" s="8" t="s">
        <v>445</v>
      </c>
      <c r="F105" s="9">
        <v>1318</v>
      </c>
      <c r="G105" s="9">
        <v>3381</v>
      </c>
      <c r="H105" s="9">
        <v>4931</v>
      </c>
      <c r="I105" s="10">
        <v>0.26728858243763942</v>
      </c>
      <c r="J105" s="10">
        <v>0.68566213749746496</v>
      </c>
      <c r="K105" s="9">
        <v>-2063</v>
      </c>
      <c r="L105" s="9">
        <v>2063</v>
      </c>
      <c r="M105" s="10">
        <v>-0.41837355505982554</v>
      </c>
      <c r="N105" s="10">
        <v>0.41837355505982554</v>
      </c>
      <c r="O105" s="9">
        <v>1619</v>
      </c>
      <c r="P105" s="9">
        <v>3205</v>
      </c>
      <c r="Q105" s="9">
        <v>4922</v>
      </c>
      <c r="R105" s="10">
        <v>0.32893132872815928</v>
      </c>
      <c r="S105" s="10">
        <v>0.65115806582689961</v>
      </c>
      <c r="T105" s="9">
        <v>-1586</v>
      </c>
      <c r="U105" s="10">
        <v>-0.32222673709874033</v>
      </c>
      <c r="V105" s="9">
        <v>-301</v>
      </c>
      <c r="W105" s="9">
        <v>176</v>
      </c>
      <c r="X105" s="10">
        <v>-6.1642746290519856E-2</v>
      </c>
      <c r="Y105" s="10">
        <v>3.4504071670565351E-2</v>
      </c>
      <c r="Z105" s="11">
        <v>4499.63</v>
      </c>
      <c r="AA105" s="11">
        <v>4.4785904618824217</v>
      </c>
      <c r="AB105" s="11">
        <v>4012</v>
      </c>
      <c r="AC105" s="12" t="s">
        <v>710</v>
      </c>
      <c r="AD105" s="8">
        <v>4</v>
      </c>
      <c r="AE105" s="8">
        <v>12</v>
      </c>
      <c r="AF105" s="13"/>
      <c r="AG105" s="13"/>
      <c r="AH105" s="13"/>
      <c r="AJ105" s="13"/>
      <c r="AK105" s="13"/>
      <c r="AL105" s="13"/>
      <c r="AM105" s="13"/>
      <c r="AN105" s="13" t="s">
        <v>510</v>
      </c>
    </row>
    <row r="106" spans="1:40" x14ac:dyDescent="0.2">
      <c r="A106" s="8" t="s">
        <v>688</v>
      </c>
      <c r="B106" s="8" t="s">
        <v>711</v>
      </c>
      <c r="C106" s="8" t="str">
        <f t="shared" si="1"/>
        <v>Maricopa County AZ</v>
      </c>
      <c r="D106" s="9">
        <v>4167947</v>
      </c>
      <c r="E106" s="8" t="s">
        <v>445</v>
      </c>
      <c r="F106" s="9">
        <v>549040</v>
      </c>
      <c r="G106" s="9">
        <v>590465</v>
      </c>
      <c r="H106" s="9">
        <v>1201934</v>
      </c>
      <c r="I106" s="10">
        <v>0.456797128627695</v>
      </c>
      <c r="J106" s="10">
        <v>0.49126241540716881</v>
      </c>
      <c r="K106" s="9">
        <v>-41425</v>
      </c>
      <c r="L106" s="9">
        <v>41425</v>
      </c>
      <c r="M106" s="10">
        <v>-3.4465286779473803E-2</v>
      </c>
      <c r="N106" s="10">
        <v>3.4465286779473803E-2</v>
      </c>
      <c r="O106" s="9">
        <v>512008</v>
      </c>
      <c r="P106" s="9">
        <v>654835</v>
      </c>
      <c r="Q106" s="9">
        <v>1187008</v>
      </c>
      <c r="R106" s="10">
        <v>0.43134334393702484</v>
      </c>
      <c r="S106" s="10">
        <v>0.55166856499703454</v>
      </c>
      <c r="T106" s="9">
        <v>-142827</v>
      </c>
      <c r="U106" s="10">
        <v>-0.1203252210600097</v>
      </c>
      <c r="V106" s="9">
        <v>37032</v>
      </c>
      <c r="W106" s="9">
        <v>-64370</v>
      </c>
      <c r="X106" s="10">
        <v>2.5453784690670167E-2</v>
      </c>
      <c r="Y106" s="10">
        <v>-6.0406149589865732E-2</v>
      </c>
      <c r="Z106" s="11">
        <v>9200.14</v>
      </c>
      <c r="AA106" s="11">
        <v>453.0308234439911</v>
      </c>
      <c r="AB106" s="11">
        <v>4013</v>
      </c>
      <c r="AC106" s="12" t="s">
        <v>712</v>
      </c>
      <c r="AD106" s="8">
        <v>4</v>
      </c>
      <c r="AE106" s="8">
        <v>13</v>
      </c>
      <c r="AF106" s="13" t="s">
        <v>713</v>
      </c>
      <c r="AG106" s="13"/>
      <c r="AH106" s="13" t="s">
        <v>714</v>
      </c>
      <c r="AI106" s="14">
        <v>4574531</v>
      </c>
      <c r="AJ106" s="13" t="s">
        <v>486</v>
      </c>
      <c r="AK106" s="13"/>
      <c r="AL106" s="13"/>
      <c r="AM106" s="13"/>
      <c r="AN106" s="13" t="s">
        <v>487</v>
      </c>
    </row>
    <row r="107" spans="1:40" x14ac:dyDescent="0.2">
      <c r="A107" s="8" t="s">
        <v>688</v>
      </c>
      <c r="B107" s="8" t="s">
        <v>715</v>
      </c>
      <c r="C107" s="8" t="str">
        <f t="shared" si="1"/>
        <v>Mohave County AZ</v>
      </c>
      <c r="D107" s="9">
        <v>204737</v>
      </c>
      <c r="E107" s="8" t="s">
        <v>445</v>
      </c>
      <c r="F107" s="9">
        <v>16485</v>
      </c>
      <c r="G107" s="9">
        <v>54656</v>
      </c>
      <c r="H107" s="9">
        <v>74189</v>
      </c>
      <c r="I107" s="10">
        <v>0.22220275242960547</v>
      </c>
      <c r="J107" s="10">
        <v>0.73671298979633104</v>
      </c>
      <c r="K107" s="9">
        <v>-38171</v>
      </c>
      <c r="L107" s="9">
        <v>38171</v>
      </c>
      <c r="M107" s="10">
        <v>-0.51451023736672563</v>
      </c>
      <c r="N107" s="10">
        <v>0.51451023736672563</v>
      </c>
      <c r="O107" s="9">
        <v>18324</v>
      </c>
      <c r="P107" s="9">
        <v>46442</v>
      </c>
      <c r="Q107" s="9">
        <v>65949</v>
      </c>
      <c r="R107" s="10">
        <v>0.27785106673338489</v>
      </c>
      <c r="S107" s="10">
        <v>0.70421082958043335</v>
      </c>
      <c r="T107" s="9">
        <v>-28118</v>
      </c>
      <c r="U107" s="10">
        <v>-0.42635976284704846</v>
      </c>
      <c r="V107" s="9">
        <v>-1839</v>
      </c>
      <c r="W107" s="9">
        <v>8214</v>
      </c>
      <c r="X107" s="10">
        <v>-5.5648314303779423E-2</v>
      </c>
      <c r="Y107" s="10">
        <v>3.2502160215897691E-2</v>
      </c>
      <c r="Z107" s="11">
        <v>13311.08</v>
      </c>
      <c r="AA107" s="11">
        <v>15.380945798537759</v>
      </c>
      <c r="AB107" s="11">
        <v>4015</v>
      </c>
      <c r="AC107" s="12" t="s">
        <v>716</v>
      </c>
      <c r="AD107" s="8">
        <v>4</v>
      </c>
      <c r="AE107" s="8">
        <v>15</v>
      </c>
      <c r="AF107" s="13" t="s">
        <v>717</v>
      </c>
      <c r="AG107" s="13" t="s">
        <v>718</v>
      </c>
      <c r="AH107" s="13" t="s">
        <v>719</v>
      </c>
      <c r="AI107" s="14">
        <v>204737</v>
      </c>
      <c r="AJ107" s="13" t="s">
        <v>486</v>
      </c>
      <c r="AK107" s="13" t="s">
        <v>720</v>
      </c>
      <c r="AL107" s="13"/>
      <c r="AM107" s="13"/>
      <c r="AN107" s="13" t="s">
        <v>487</v>
      </c>
    </row>
    <row r="108" spans="1:40" x14ac:dyDescent="0.2">
      <c r="A108" s="8" t="s">
        <v>688</v>
      </c>
      <c r="B108" s="8" t="s">
        <v>721</v>
      </c>
      <c r="C108" s="8" t="str">
        <f t="shared" si="1"/>
        <v>Navajo County AZ</v>
      </c>
      <c r="D108" s="9">
        <v>108277</v>
      </c>
      <c r="E108" s="8" t="s">
        <v>445</v>
      </c>
      <c r="F108" s="9">
        <v>15362</v>
      </c>
      <c r="G108" s="9">
        <v>18165</v>
      </c>
      <c r="H108" s="9">
        <v>35409</v>
      </c>
      <c r="I108" s="10">
        <v>0.43384450281002007</v>
      </c>
      <c r="J108" s="10">
        <v>0.51300516817758202</v>
      </c>
      <c r="K108" s="9">
        <v>-2803</v>
      </c>
      <c r="L108" s="9">
        <v>2803</v>
      </c>
      <c r="M108" s="10">
        <v>-7.9160665367561944E-2</v>
      </c>
      <c r="N108" s="10">
        <v>7.9160665367561944E-2</v>
      </c>
      <c r="O108" s="9">
        <v>16157</v>
      </c>
      <c r="P108" s="9">
        <v>19155</v>
      </c>
      <c r="Q108" s="9">
        <v>35775</v>
      </c>
      <c r="R108" s="10">
        <v>0.45162823200559049</v>
      </c>
      <c r="S108" s="10">
        <v>0.53542976939203357</v>
      </c>
      <c r="T108" s="9">
        <v>-2998</v>
      </c>
      <c r="U108" s="10">
        <v>-8.3801537386443081E-2</v>
      </c>
      <c r="V108" s="9">
        <v>-795</v>
      </c>
      <c r="W108" s="9">
        <v>-990</v>
      </c>
      <c r="X108" s="10">
        <v>-1.7783729195570419E-2</v>
      </c>
      <c r="Y108" s="10">
        <v>-2.2424601214451556E-2</v>
      </c>
      <c r="Z108" s="11">
        <v>9950.42</v>
      </c>
      <c r="AA108" s="11">
        <v>10.881651226782386</v>
      </c>
      <c r="AB108" s="11">
        <v>4017</v>
      </c>
      <c r="AC108" s="12" t="s">
        <v>722</v>
      </c>
      <c r="AD108" s="8">
        <v>4</v>
      </c>
      <c r="AE108" s="8">
        <v>17</v>
      </c>
      <c r="AF108" s="13" t="s">
        <v>723</v>
      </c>
      <c r="AG108" s="13"/>
      <c r="AH108" s="13" t="s">
        <v>724</v>
      </c>
      <c r="AJ108" s="13" t="s">
        <v>498</v>
      </c>
      <c r="AK108" s="13"/>
      <c r="AL108" s="13"/>
      <c r="AM108" s="13"/>
      <c r="AN108" s="13" t="s">
        <v>487</v>
      </c>
    </row>
    <row r="109" spans="1:40" x14ac:dyDescent="0.2">
      <c r="A109" s="8" t="s">
        <v>688</v>
      </c>
      <c r="B109" s="8" t="s">
        <v>725</v>
      </c>
      <c r="C109" s="8" t="str">
        <f t="shared" si="1"/>
        <v>Pima County AZ</v>
      </c>
      <c r="D109" s="9">
        <v>1010025</v>
      </c>
      <c r="E109" s="8" t="s">
        <v>445</v>
      </c>
      <c r="F109" s="9">
        <v>195649</v>
      </c>
      <c r="G109" s="9">
        <v>147019</v>
      </c>
      <c r="H109" s="9">
        <v>360762</v>
      </c>
      <c r="I109" s="10">
        <v>0.5423215305381387</v>
      </c>
      <c r="J109" s="10">
        <v>0.40752351966116163</v>
      </c>
      <c r="K109" s="9">
        <v>48630</v>
      </c>
      <c r="L109" s="9">
        <v>-48630</v>
      </c>
      <c r="M109" s="10">
        <v>0.13479801087697707</v>
      </c>
      <c r="N109" s="10">
        <v>-0.13479801087697707</v>
      </c>
      <c r="O109" s="9">
        <v>183470</v>
      </c>
      <c r="P109" s="9">
        <v>162927</v>
      </c>
      <c r="Q109" s="9">
        <v>351817</v>
      </c>
      <c r="R109" s="10">
        <v>0.52149270785664137</v>
      </c>
      <c r="S109" s="10">
        <v>0.46310155563830058</v>
      </c>
      <c r="T109" s="9">
        <v>20543</v>
      </c>
      <c r="U109" s="10">
        <v>5.8391152218340792E-2</v>
      </c>
      <c r="V109" s="9">
        <v>12179</v>
      </c>
      <c r="W109" s="9">
        <v>-15908</v>
      </c>
      <c r="X109" s="10">
        <v>2.0828822681497328E-2</v>
      </c>
      <c r="Y109" s="10">
        <v>-5.5578035977138951E-2</v>
      </c>
      <c r="Z109" s="11">
        <v>9187.0400000000009</v>
      </c>
      <c r="AA109" s="11">
        <v>109.94019836639438</v>
      </c>
      <c r="AB109" s="11">
        <v>4019</v>
      </c>
      <c r="AC109" s="12" t="s">
        <v>726</v>
      </c>
      <c r="AD109" s="8">
        <v>4</v>
      </c>
      <c r="AE109" s="8">
        <v>19</v>
      </c>
      <c r="AF109" s="13" t="s">
        <v>727</v>
      </c>
      <c r="AG109" s="13" t="s">
        <v>728</v>
      </c>
      <c r="AH109" s="13" t="s">
        <v>729</v>
      </c>
      <c r="AI109" s="14">
        <v>1010025</v>
      </c>
      <c r="AJ109" s="13" t="s">
        <v>486</v>
      </c>
      <c r="AK109" s="13" t="s">
        <v>730</v>
      </c>
      <c r="AL109" s="13"/>
      <c r="AM109" s="13"/>
      <c r="AN109" s="13" t="s">
        <v>487</v>
      </c>
    </row>
    <row r="110" spans="1:40" x14ac:dyDescent="0.2">
      <c r="A110" s="8" t="s">
        <v>688</v>
      </c>
      <c r="B110" s="8" t="s">
        <v>731</v>
      </c>
      <c r="C110" s="8" t="str">
        <f t="shared" si="1"/>
        <v>Pinal County AZ</v>
      </c>
      <c r="D110" s="9">
        <v>406584</v>
      </c>
      <c r="E110" s="8" t="s">
        <v>445</v>
      </c>
      <c r="F110" s="9">
        <v>35737</v>
      </c>
      <c r="G110" s="9">
        <v>53857</v>
      </c>
      <c r="H110" s="9">
        <v>93805</v>
      </c>
      <c r="I110" s="10">
        <v>0.38097116358403071</v>
      </c>
      <c r="J110" s="10">
        <v>0.57413783913437455</v>
      </c>
      <c r="K110" s="9">
        <v>-18120</v>
      </c>
      <c r="L110" s="9">
        <v>18120</v>
      </c>
      <c r="M110" s="10">
        <v>-0.19316667555034384</v>
      </c>
      <c r="N110" s="10">
        <v>0.19316667555034384</v>
      </c>
      <c r="O110" s="9">
        <v>41428</v>
      </c>
      <c r="P110" s="9">
        <v>58947</v>
      </c>
      <c r="Q110" s="9">
        <v>102139</v>
      </c>
      <c r="R110" s="10">
        <v>0.40560412770831905</v>
      </c>
      <c r="S110" s="10">
        <v>0.57712529004591784</v>
      </c>
      <c r="T110" s="9">
        <v>-17519</v>
      </c>
      <c r="U110" s="10">
        <v>-0.17152116233759879</v>
      </c>
      <c r="V110" s="9">
        <v>-5691</v>
      </c>
      <c r="W110" s="9">
        <v>-5090</v>
      </c>
      <c r="X110" s="10">
        <v>-2.4632964124288337E-2</v>
      </c>
      <c r="Y110" s="10">
        <v>-2.9874509115432879E-3</v>
      </c>
      <c r="Z110" s="11">
        <v>5365.61</v>
      </c>
      <c r="AA110" s="11">
        <v>75.775913642624047</v>
      </c>
      <c r="AB110" s="11">
        <v>4021</v>
      </c>
      <c r="AC110" s="12" t="s">
        <v>732</v>
      </c>
      <c r="AD110" s="8">
        <v>4</v>
      </c>
      <c r="AE110" s="8">
        <v>21</v>
      </c>
      <c r="AF110" s="13" t="s">
        <v>713</v>
      </c>
      <c r="AG110" s="13"/>
      <c r="AH110" s="13" t="s">
        <v>714</v>
      </c>
      <c r="AI110" s="14">
        <v>4574531</v>
      </c>
      <c r="AJ110" s="13" t="s">
        <v>486</v>
      </c>
      <c r="AK110" s="13"/>
      <c r="AL110" s="13"/>
      <c r="AM110" s="13"/>
      <c r="AN110" s="13" t="s">
        <v>487</v>
      </c>
    </row>
    <row r="111" spans="1:40" x14ac:dyDescent="0.2">
      <c r="A111" s="8" t="s">
        <v>688</v>
      </c>
      <c r="B111" s="8" t="s">
        <v>733</v>
      </c>
      <c r="C111" s="8" t="str">
        <f t="shared" si="1"/>
        <v>Santa Cruz County AZ</v>
      </c>
      <c r="D111" s="9">
        <v>46461</v>
      </c>
      <c r="E111" s="8" t="s">
        <v>445</v>
      </c>
      <c r="F111" s="9">
        <v>10684</v>
      </c>
      <c r="G111" s="9">
        <v>3650</v>
      </c>
      <c r="H111" s="9">
        <v>14926</v>
      </c>
      <c r="I111" s="10">
        <v>0.71579793648666756</v>
      </c>
      <c r="J111" s="10">
        <v>0.24453972933136808</v>
      </c>
      <c r="K111" s="9">
        <v>7034</v>
      </c>
      <c r="L111" s="9">
        <v>-7034</v>
      </c>
      <c r="M111" s="10">
        <v>0.47125820715529948</v>
      </c>
      <c r="N111" s="10">
        <v>-0.47125820715529948</v>
      </c>
      <c r="O111" s="9">
        <v>9486</v>
      </c>
      <c r="P111" s="9">
        <v>4235</v>
      </c>
      <c r="Q111" s="9">
        <v>13894</v>
      </c>
      <c r="R111" s="10">
        <v>0.68274075140348356</v>
      </c>
      <c r="S111" s="10">
        <v>0.30480783071829565</v>
      </c>
      <c r="T111" s="9">
        <v>5251</v>
      </c>
      <c r="U111" s="10">
        <v>0.37793292068518791</v>
      </c>
      <c r="V111" s="9">
        <v>1198</v>
      </c>
      <c r="W111" s="9">
        <v>-585</v>
      </c>
      <c r="X111" s="10">
        <v>3.3057185083184004E-2</v>
      </c>
      <c r="Y111" s="10">
        <v>-6.0268101386927564E-2</v>
      </c>
      <c r="Z111" s="11">
        <v>1236.92</v>
      </c>
      <c r="AA111" s="11">
        <v>37.561847168774051</v>
      </c>
      <c r="AB111" s="11">
        <v>4023</v>
      </c>
      <c r="AC111" s="12" t="s">
        <v>734</v>
      </c>
      <c r="AD111" s="8">
        <v>4</v>
      </c>
      <c r="AE111" s="8">
        <v>23</v>
      </c>
      <c r="AF111" s="13" t="s">
        <v>735</v>
      </c>
      <c r="AG111" s="13" t="s">
        <v>728</v>
      </c>
      <c r="AH111" s="13" t="s">
        <v>736</v>
      </c>
      <c r="AJ111" s="13" t="s">
        <v>498</v>
      </c>
      <c r="AK111" s="13" t="s">
        <v>730</v>
      </c>
      <c r="AL111" s="13"/>
      <c r="AM111" s="13"/>
      <c r="AN111" s="13" t="s">
        <v>487</v>
      </c>
    </row>
    <row r="112" spans="1:40" x14ac:dyDescent="0.2">
      <c r="A112" s="8" t="s">
        <v>688</v>
      </c>
      <c r="B112" s="8" t="s">
        <v>737</v>
      </c>
      <c r="C112" s="8" t="str">
        <f t="shared" si="1"/>
        <v>Yavapai County AZ</v>
      </c>
      <c r="D112" s="9">
        <v>222255</v>
      </c>
      <c r="E112" s="8" t="s">
        <v>445</v>
      </c>
      <c r="F112" s="9">
        <v>29705</v>
      </c>
      <c r="G112" s="9">
        <v>58862</v>
      </c>
      <c r="H112" s="9">
        <v>92780</v>
      </c>
      <c r="I112" s="10">
        <v>0.32016598404828628</v>
      </c>
      <c r="J112" s="10">
        <v>0.63442552274197028</v>
      </c>
      <c r="K112" s="9">
        <v>-29157</v>
      </c>
      <c r="L112" s="9">
        <v>29157</v>
      </c>
      <c r="M112" s="10">
        <v>-0.314259538693684</v>
      </c>
      <c r="N112" s="10">
        <v>0.314259538693684</v>
      </c>
      <c r="O112" s="9">
        <v>32624</v>
      </c>
      <c r="P112" s="9">
        <v>62385</v>
      </c>
      <c r="Q112" s="9">
        <v>96790</v>
      </c>
      <c r="R112" s="10">
        <v>0.33705961359644593</v>
      </c>
      <c r="S112" s="10">
        <v>0.64453972517822089</v>
      </c>
      <c r="T112" s="9">
        <v>-29761</v>
      </c>
      <c r="U112" s="10">
        <v>-0.30748011158177496</v>
      </c>
      <c r="V112" s="9">
        <v>-2919</v>
      </c>
      <c r="W112" s="9">
        <v>-3523</v>
      </c>
      <c r="X112" s="10">
        <v>-1.689362954815965E-2</v>
      </c>
      <c r="Y112" s="10">
        <v>-1.0114202436250608E-2</v>
      </c>
      <c r="Z112" s="11">
        <v>8123.5</v>
      </c>
      <c r="AA112" s="11">
        <v>27.359512525389302</v>
      </c>
      <c r="AB112" s="11">
        <v>4025</v>
      </c>
      <c r="AC112" s="12" t="s">
        <v>738</v>
      </c>
      <c r="AD112" s="8">
        <v>4</v>
      </c>
      <c r="AE112" s="8">
        <v>25</v>
      </c>
      <c r="AF112" s="13" t="s">
        <v>739</v>
      </c>
      <c r="AG112" s="13"/>
      <c r="AH112" s="13" t="s">
        <v>740</v>
      </c>
      <c r="AI112" s="14">
        <v>222255</v>
      </c>
      <c r="AJ112" s="13" t="s">
        <v>486</v>
      </c>
      <c r="AK112" s="13"/>
      <c r="AL112" s="13"/>
      <c r="AM112" s="13"/>
      <c r="AN112" s="13" t="s">
        <v>487</v>
      </c>
    </row>
    <row r="113" spans="1:40" x14ac:dyDescent="0.2">
      <c r="A113" s="8" t="s">
        <v>688</v>
      </c>
      <c r="B113" s="8" t="s">
        <v>741</v>
      </c>
      <c r="C113" s="8" t="str">
        <f t="shared" si="1"/>
        <v>Yuma County AZ</v>
      </c>
      <c r="D113" s="9">
        <v>204275</v>
      </c>
      <c r="E113" s="8" t="s">
        <v>445</v>
      </c>
      <c r="F113" s="9">
        <v>18336</v>
      </c>
      <c r="G113" s="9">
        <v>20586</v>
      </c>
      <c r="H113" s="9">
        <v>40759</v>
      </c>
      <c r="I113" s="10">
        <v>0.44986383375450822</v>
      </c>
      <c r="J113" s="10">
        <v>0.50506636571064056</v>
      </c>
      <c r="K113" s="9">
        <v>-2250</v>
      </c>
      <c r="L113" s="9">
        <v>2250</v>
      </c>
      <c r="M113" s="10">
        <v>-5.5202531956132339E-2</v>
      </c>
      <c r="N113" s="10">
        <v>5.5202531956132339E-2</v>
      </c>
      <c r="O113" s="9">
        <v>14025</v>
      </c>
      <c r="P113" s="9">
        <v>19500</v>
      </c>
      <c r="Q113" s="9">
        <v>33935</v>
      </c>
      <c r="R113" s="10">
        <v>0.41329011345218802</v>
      </c>
      <c r="S113" s="10">
        <v>0.57462796522764104</v>
      </c>
      <c r="T113" s="9">
        <v>-5475</v>
      </c>
      <c r="U113" s="10">
        <v>-0.16133785177545301</v>
      </c>
      <c r="V113" s="9">
        <v>4311</v>
      </c>
      <c r="W113" s="9">
        <v>1086</v>
      </c>
      <c r="X113" s="10">
        <v>3.6573720302320201E-2</v>
      </c>
      <c r="Y113" s="10">
        <v>-6.9561599517000472E-2</v>
      </c>
      <c r="Z113" s="11">
        <v>5513.99</v>
      </c>
      <c r="AA113" s="11">
        <v>37.046675819143672</v>
      </c>
      <c r="AB113" s="11">
        <v>4027</v>
      </c>
      <c r="AC113" s="12" t="s">
        <v>742</v>
      </c>
      <c r="AD113" s="8">
        <v>4</v>
      </c>
      <c r="AE113" s="8">
        <v>27</v>
      </c>
      <c r="AF113" s="13" t="s">
        <v>743</v>
      </c>
      <c r="AG113" s="13"/>
      <c r="AH113" s="13" t="s">
        <v>744</v>
      </c>
      <c r="AI113" s="14">
        <v>204275</v>
      </c>
      <c r="AJ113" s="13" t="s">
        <v>486</v>
      </c>
      <c r="AK113" s="13"/>
      <c r="AL113" s="13"/>
      <c r="AM113" s="13"/>
      <c r="AN113" s="13" t="s">
        <v>487</v>
      </c>
    </row>
    <row r="114" spans="1:40" x14ac:dyDescent="0.2">
      <c r="A114" s="8" t="s">
        <v>745</v>
      </c>
      <c r="B114" s="8" t="s">
        <v>746</v>
      </c>
      <c r="C114" s="8" t="str">
        <f t="shared" si="1"/>
        <v>Arkansas County AR</v>
      </c>
      <c r="D114" s="9">
        <v>18433</v>
      </c>
      <c r="E114" s="8" t="s">
        <v>445</v>
      </c>
      <c r="F114" s="9">
        <v>1939</v>
      </c>
      <c r="G114" s="9">
        <v>3825</v>
      </c>
      <c r="H114" s="9">
        <v>6167</v>
      </c>
      <c r="I114" s="10">
        <v>0.31441543700340524</v>
      </c>
      <c r="J114" s="10">
        <v>0.62023674395978601</v>
      </c>
      <c r="K114" s="9">
        <v>-1886</v>
      </c>
      <c r="L114" s="9">
        <v>1886</v>
      </c>
      <c r="M114" s="10">
        <v>-0.30582130695638077</v>
      </c>
      <c r="N114" s="10">
        <v>0.30582130695638077</v>
      </c>
      <c r="O114" s="9">
        <v>2454</v>
      </c>
      <c r="P114" s="9">
        <v>3892</v>
      </c>
      <c r="Q114" s="9">
        <v>6488</v>
      </c>
      <c r="R114" s="10">
        <v>0.3782367447595561</v>
      </c>
      <c r="S114" s="10">
        <v>0.59987669543773114</v>
      </c>
      <c r="T114" s="9">
        <v>-1438</v>
      </c>
      <c r="U114" s="10">
        <v>-0.22163995067817505</v>
      </c>
      <c r="V114" s="9">
        <v>-515</v>
      </c>
      <c r="W114" s="9">
        <v>-67</v>
      </c>
      <c r="X114" s="10">
        <v>-6.3821307756150858E-2</v>
      </c>
      <c r="Y114" s="10">
        <v>2.0360048522054863E-2</v>
      </c>
      <c r="Z114" s="11">
        <v>988.77</v>
      </c>
      <c r="AA114" s="11">
        <v>18.642353631279267</v>
      </c>
      <c r="AB114" s="11">
        <v>5001</v>
      </c>
      <c r="AC114" s="12" t="s">
        <v>747</v>
      </c>
      <c r="AD114" s="8">
        <v>5</v>
      </c>
      <c r="AE114" s="8">
        <v>1</v>
      </c>
      <c r="AF114" s="13"/>
      <c r="AG114" s="13"/>
      <c r="AH114" s="13"/>
      <c r="AJ114" s="13"/>
      <c r="AK114" s="13"/>
      <c r="AL114" s="13"/>
      <c r="AM114" s="13"/>
      <c r="AN114" s="13" t="s">
        <v>510</v>
      </c>
    </row>
    <row r="115" spans="1:40" x14ac:dyDescent="0.2">
      <c r="A115" s="8" t="s">
        <v>745</v>
      </c>
      <c r="B115" s="8" t="s">
        <v>748</v>
      </c>
      <c r="C115" s="8" t="str">
        <f t="shared" si="1"/>
        <v>Ashley County AR</v>
      </c>
      <c r="D115" s="9">
        <v>20838</v>
      </c>
      <c r="E115" s="8" t="s">
        <v>445</v>
      </c>
      <c r="F115" s="9">
        <v>2408</v>
      </c>
      <c r="G115" s="9">
        <v>5338</v>
      </c>
      <c r="H115" s="9">
        <v>8027</v>
      </c>
      <c r="I115" s="10">
        <v>0.29998754204559613</v>
      </c>
      <c r="J115" s="10">
        <v>0.66500560607948178</v>
      </c>
      <c r="K115" s="9">
        <v>-2930</v>
      </c>
      <c r="L115" s="9">
        <v>2930</v>
      </c>
      <c r="M115" s="10">
        <v>-0.36501806403388565</v>
      </c>
      <c r="N115" s="10">
        <v>0.36501806403388565</v>
      </c>
      <c r="O115" s="9">
        <v>2855</v>
      </c>
      <c r="P115" s="9">
        <v>4866</v>
      </c>
      <c r="Q115" s="9">
        <v>7915</v>
      </c>
      <c r="R115" s="10">
        <v>0.36070751737207835</v>
      </c>
      <c r="S115" s="10">
        <v>0.61478205938092234</v>
      </c>
      <c r="T115" s="9">
        <v>-2011</v>
      </c>
      <c r="U115" s="10">
        <v>-0.254074542008844</v>
      </c>
      <c r="V115" s="9">
        <v>-447</v>
      </c>
      <c r="W115" s="9">
        <v>472</v>
      </c>
      <c r="X115" s="10">
        <v>-6.0719975326482212E-2</v>
      </c>
      <c r="Y115" s="10">
        <v>5.022354669855944E-2</v>
      </c>
      <c r="Z115" s="11">
        <v>925.35</v>
      </c>
      <c r="AA115" s="11">
        <v>22.51904684713892</v>
      </c>
      <c r="AB115" s="11">
        <v>5003</v>
      </c>
      <c r="AC115" s="12" t="s">
        <v>749</v>
      </c>
      <c r="AD115" s="8">
        <v>5</v>
      </c>
      <c r="AE115" s="8">
        <v>3</v>
      </c>
      <c r="AF115" s="13"/>
      <c r="AG115" s="13"/>
      <c r="AH115" s="13"/>
      <c r="AJ115" s="13"/>
      <c r="AK115" s="13"/>
      <c r="AL115" s="13"/>
      <c r="AM115" s="13"/>
      <c r="AN115" s="13" t="s">
        <v>510</v>
      </c>
    </row>
    <row r="116" spans="1:40" x14ac:dyDescent="0.2">
      <c r="A116" s="8" t="s">
        <v>745</v>
      </c>
      <c r="B116" s="8" t="s">
        <v>750</v>
      </c>
      <c r="C116" s="8" t="str">
        <f t="shared" si="1"/>
        <v>Baxter County AR</v>
      </c>
      <c r="D116" s="9">
        <v>41053</v>
      </c>
      <c r="E116" s="8" t="s">
        <v>445</v>
      </c>
      <c r="F116" s="9">
        <v>4163</v>
      </c>
      <c r="G116" s="9">
        <v>14655</v>
      </c>
      <c r="H116" s="9">
        <v>19572</v>
      </c>
      <c r="I116" s="10">
        <v>0.2127018189249949</v>
      </c>
      <c r="J116" s="10">
        <v>0.74877375843041083</v>
      </c>
      <c r="K116" s="9">
        <v>-10492</v>
      </c>
      <c r="L116" s="9">
        <v>10492</v>
      </c>
      <c r="M116" s="10">
        <v>-0.53607193950541587</v>
      </c>
      <c r="N116" s="10">
        <v>0.53607193950541587</v>
      </c>
      <c r="O116" s="9">
        <v>5172</v>
      </c>
      <c r="P116" s="9">
        <v>13688</v>
      </c>
      <c r="Q116" s="9">
        <v>19339</v>
      </c>
      <c r="R116" s="10">
        <v>0.26743885412896218</v>
      </c>
      <c r="S116" s="10">
        <v>0.70779254356481724</v>
      </c>
      <c r="T116" s="9">
        <v>-8516</v>
      </c>
      <c r="U116" s="10">
        <v>-0.44035368943585507</v>
      </c>
      <c r="V116" s="9">
        <v>-1009</v>
      </c>
      <c r="W116" s="9">
        <v>967</v>
      </c>
      <c r="X116" s="10">
        <v>-5.4737035203967277E-2</v>
      </c>
      <c r="Y116" s="10">
        <v>4.0981214865593585E-2</v>
      </c>
      <c r="Z116" s="11">
        <v>554.28</v>
      </c>
      <c r="AA116" s="11">
        <v>74.065454283033844</v>
      </c>
      <c r="AB116" s="11">
        <v>5005</v>
      </c>
      <c r="AC116" s="12" t="s">
        <v>751</v>
      </c>
      <c r="AD116" s="8">
        <v>5</v>
      </c>
      <c r="AE116" s="8">
        <v>5</v>
      </c>
      <c r="AF116" s="13" t="s">
        <v>752</v>
      </c>
      <c r="AG116" s="13"/>
      <c r="AH116" s="13" t="s">
        <v>753</v>
      </c>
      <c r="AJ116" s="13" t="s">
        <v>498</v>
      </c>
      <c r="AK116" s="13"/>
      <c r="AL116" s="13"/>
      <c r="AM116" s="13"/>
      <c r="AN116" s="13" t="s">
        <v>487</v>
      </c>
    </row>
    <row r="117" spans="1:40" x14ac:dyDescent="0.2">
      <c r="A117" s="8" t="s">
        <v>745</v>
      </c>
      <c r="B117" s="8" t="s">
        <v>754</v>
      </c>
      <c r="C117" s="8" t="str">
        <f t="shared" si="1"/>
        <v>Benton County AR</v>
      </c>
      <c r="D117" s="9">
        <v>249672</v>
      </c>
      <c r="E117" s="8" t="s">
        <v>445</v>
      </c>
      <c r="F117" s="9">
        <v>27894</v>
      </c>
      <c r="G117" s="9">
        <v>60751</v>
      </c>
      <c r="H117" s="9">
        <v>94262</v>
      </c>
      <c r="I117" s="10">
        <v>0.29591988287963339</v>
      </c>
      <c r="J117" s="10">
        <v>0.64449088710190749</v>
      </c>
      <c r="K117" s="9">
        <v>-32857</v>
      </c>
      <c r="L117" s="9">
        <v>32857</v>
      </c>
      <c r="M117" s="10">
        <v>-0.34857100422227411</v>
      </c>
      <c r="N117" s="10">
        <v>0.34857100422227411</v>
      </c>
      <c r="O117" s="9">
        <v>22144</v>
      </c>
      <c r="P117" s="9">
        <v>53477</v>
      </c>
      <c r="Q117" s="9">
        <v>77525</v>
      </c>
      <c r="R117" s="10">
        <v>0.28563689132537889</v>
      </c>
      <c r="S117" s="10">
        <v>0.68980328926152856</v>
      </c>
      <c r="T117" s="9">
        <v>-31333</v>
      </c>
      <c r="U117" s="10">
        <v>-0.40416639793614967</v>
      </c>
      <c r="V117" s="9">
        <v>5750</v>
      </c>
      <c r="W117" s="9">
        <v>7274</v>
      </c>
      <c r="X117" s="10">
        <v>1.0282991554254495E-2</v>
      </c>
      <c r="Y117" s="10">
        <v>-4.5312402159621068E-2</v>
      </c>
      <c r="Z117" s="11">
        <v>847.36</v>
      </c>
      <c r="AA117" s="11">
        <v>294.64690332326285</v>
      </c>
      <c r="AB117" s="11">
        <v>5007</v>
      </c>
      <c r="AC117" s="12" t="s">
        <v>755</v>
      </c>
      <c r="AD117" s="8">
        <v>5</v>
      </c>
      <c r="AE117" s="8">
        <v>7</v>
      </c>
      <c r="AF117" s="13" t="s">
        <v>756</v>
      </c>
      <c r="AG117" s="13"/>
      <c r="AH117" s="13" t="s">
        <v>757</v>
      </c>
      <c r="AI117" s="14">
        <v>513559</v>
      </c>
      <c r="AJ117" s="13" t="s">
        <v>486</v>
      </c>
      <c r="AK117" s="13"/>
      <c r="AL117" s="13"/>
      <c r="AM117" s="13"/>
      <c r="AN117" s="13" t="s">
        <v>487</v>
      </c>
    </row>
    <row r="118" spans="1:40" x14ac:dyDescent="0.2">
      <c r="A118" s="8" t="s">
        <v>745</v>
      </c>
      <c r="B118" s="8" t="s">
        <v>758</v>
      </c>
      <c r="C118" s="8" t="str">
        <f t="shared" si="1"/>
        <v>Boone County AR</v>
      </c>
      <c r="D118" s="9">
        <v>37222</v>
      </c>
      <c r="E118" s="8" t="s">
        <v>445</v>
      </c>
      <c r="F118" s="9">
        <v>2925</v>
      </c>
      <c r="G118" s="9">
        <v>12225</v>
      </c>
      <c r="H118" s="9">
        <v>15912</v>
      </c>
      <c r="I118" s="10">
        <v>0.18382352941176472</v>
      </c>
      <c r="J118" s="10">
        <v>0.7682880844645551</v>
      </c>
      <c r="K118" s="9">
        <v>-9300</v>
      </c>
      <c r="L118" s="9">
        <v>9300</v>
      </c>
      <c r="M118" s="10">
        <v>-0.58446455505279038</v>
      </c>
      <c r="N118" s="10">
        <v>0.58446455505279038</v>
      </c>
      <c r="O118" s="9">
        <v>3762</v>
      </c>
      <c r="P118" s="9">
        <v>11143</v>
      </c>
      <c r="Q118" s="9">
        <v>15363</v>
      </c>
      <c r="R118" s="10">
        <v>0.24487404803749269</v>
      </c>
      <c r="S118" s="10">
        <v>0.72531406626309969</v>
      </c>
      <c r="T118" s="9">
        <v>-7381</v>
      </c>
      <c r="U118" s="10">
        <v>-0.480440018225607</v>
      </c>
      <c r="V118" s="9">
        <v>-837</v>
      </c>
      <c r="W118" s="9">
        <v>1082</v>
      </c>
      <c r="X118" s="10">
        <v>-6.1050518625727968E-2</v>
      </c>
      <c r="Y118" s="10">
        <v>4.2974018201455411E-2</v>
      </c>
      <c r="Z118" s="11">
        <v>590.23</v>
      </c>
      <c r="AA118" s="11">
        <v>63.063551496874098</v>
      </c>
      <c r="AB118" s="11">
        <v>5009</v>
      </c>
      <c r="AC118" s="12" t="s">
        <v>759</v>
      </c>
      <c r="AD118" s="8">
        <v>5</v>
      </c>
      <c r="AE118" s="8">
        <v>9</v>
      </c>
      <c r="AF118" s="13" t="s">
        <v>760</v>
      </c>
      <c r="AG118" s="13"/>
      <c r="AH118" s="13" t="s">
        <v>761</v>
      </c>
      <c r="AJ118" s="13" t="s">
        <v>498</v>
      </c>
      <c r="AK118" s="13"/>
      <c r="AL118" s="13"/>
      <c r="AM118" s="13"/>
      <c r="AN118" s="13" t="s">
        <v>487</v>
      </c>
    </row>
    <row r="119" spans="1:40" x14ac:dyDescent="0.2">
      <c r="A119" s="8" t="s">
        <v>745</v>
      </c>
      <c r="B119" s="8" t="s">
        <v>762</v>
      </c>
      <c r="C119" s="8" t="str">
        <f t="shared" si="1"/>
        <v>Bradley County AR</v>
      </c>
      <c r="D119" s="9">
        <v>11094</v>
      </c>
      <c r="E119" s="8" t="s">
        <v>445</v>
      </c>
      <c r="F119" s="9">
        <v>1317</v>
      </c>
      <c r="G119" s="9">
        <v>2163</v>
      </c>
      <c r="H119" s="9">
        <v>3617</v>
      </c>
      <c r="I119" s="10">
        <v>0.36411390655239151</v>
      </c>
      <c r="J119" s="10">
        <v>0.59800940005529446</v>
      </c>
      <c r="K119" s="9">
        <v>-846</v>
      </c>
      <c r="L119" s="9">
        <v>846</v>
      </c>
      <c r="M119" s="10">
        <v>-0.23389549350290295</v>
      </c>
      <c r="N119" s="10">
        <v>0.23389549350290295</v>
      </c>
      <c r="O119" s="9">
        <v>1447</v>
      </c>
      <c r="P119" s="9">
        <v>2118</v>
      </c>
      <c r="Q119" s="9">
        <v>3634</v>
      </c>
      <c r="R119" s="10">
        <v>0.39818381948266374</v>
      </c>
      <c r="S119" s="10">
        <v>0.58282883874518432</v>
      </c>
      <c r="T119" s="9">
        <v>-671</v>
      </c>
      <c r="U119" s="10">
        <v>-0.18464501926252058</v>
      </c>
      <c r="V119" s="9">
        <v>-130</v>
      </c>
      <c r="W119" s="9">
        <v>45</v>
      </c>
      <c r="X119" s="10">
        <v>-3.4069912930272228E-2</v>
      </c>
      <c r="Y119" s="10">
        <v>1.5180561310110141E-2</v>
      </c>
      <c r="Z119" s="11">
        <v>649.23</v>
      </c>
      <c r="AA119" s="11">
        <v>17.087934938311538</v>
      </c>
      <c r="AB119" s="11">
        <v>5011</v>
      </c>
      <c r="AC119" s="12" t="s">
        <v>763</v>
      </c>
      <c r="AD119" s="8">
        <v>5</v>
      </c>
      <c r="AE119" s="8">
        <v>11</v>
      </c>
      <c r="AF119" s="13"/>
      <c r="AG119" s="13"/>
      <c r="AH119" s="13"/>
      <c r="AJ119" s="13"/>
      <c r="AK119" s="13"/>
      <c r="AL119" s="13"/>
      <c r="AM119" s="13"/>
      <c r="AN119" s="13" t="s">
        <v>510</v>
      </c>
    </row>
    <row r="120" spans="1:40" x14ac:dyDescent="0.2">
      <c r="A120" s="8" t="s">
        <v>745</v>
      </c>
      <c r="B120" s="8" t="s">
        <v>513</v>
      </c>
      <c r="C120" s="8" t="str">
        <f t="shared" si="1"/>
        <v>Calhoun County AR</v>
      </c>
      <c r="D120" s="9">
        <v>5229</v>
      </c>
      <c r="E120" s="8" t="s">
        <v>445</v>
      </c>
      <c r="F120" s="9">
        <v>636</v>
      </c>
      <c r="G120" s="9">
        <v>1554</v>
      </c>
      <c r="H120" s="9">
        <v>2250</v>
      </c>
      <c r="I120" s="10">
        <v>0.28266666666666668</v>
      </c>
      <c r="J120" s="10">
        <v>0.69066666666666665</v>
      </c>
      <c r="K120" s="9">
        <v>-918</v>
      </c>
      <c r="L120" s="9">
        <v>918</v>
      </c>
      <c r="M120" s="10">
        <v>-0.40799999999999997</v>
      </c>
      <c r="N120" s="10">
        <v>0.40799999999999997</v>
      </c>
      <c r="O120" s="9">
        <v>660</v>
      </c>
      <c r="P120" s="9">
        <v>1458</v>
      </c>
      <c r="Q120" s="9">
        <v>2174</v>
      </c>
      <c r="R120" s="10">
        <v>0.30358785648574055</v>
      </c>
      <c r="S120" s="10">
        <v>0.67065317387304513</v>
      </c>
      <c r="T120" s="9">
        <v>-798</v>
      </c>
      <c r="U120" s="10">
        <v>-0.36706531738730458</v>
      </c>
      <c r="V120" s="9">
        <v>-24</v>
      </c>
      <c r="W120" s="9">
        <v>96</v>
      </c>
      <c r="X120" s="10">
        <v>-2.0921189819073871E-2</v>
      </c>
      <c r="Y120" s="10">
        <v>2.0013492793621523E-2</v>
      </c>
      <c r="Z120" s="11">
        <v>628.58000000000004</v>
      </c>
      <c r="AA120" s="11">
        <v>8.3187501988609238</v>
      </c>
      <c r="AB120" s="11">
        <v>5013</v>
      </c>
      <c r="AC120" s="12" t="s">
        <v>764</v>
      </c>
      <c r="AD120" s="8">
        <v>5</v>
      </c>
      <c r="AE120" s="8">
        <v>13</v>
      </c>
      <c r="AF120" s="13" t="s">
        <v>765</v>
      </c>
      <c r="AG120" s="13"/>
      <c r="AH120" s="13" t="s">
        <v>766</v>
      </c>
      <c r="AJ120" s="13" t="s">
        <v>498</v>
      </c>
      <c r="AK120" s="13"/>
      <c r="AL120" s="13"/>
      <c r="AM120" s="13"/>
      <c r="AN120" s="13" t="s">
        <v>505</v>
      </c>
    </row>
    <row r="121" spans="1:40" x14ac:dyDescent="0.2">
      <c r="A121" s="8" t="s">
        <v>745</v>
      </c>
      <c r="B121" s="8" t="s">
        <v>767</v>
      </c>
      <c r="C121" s="8" t="str">
        <f t="shared" si="1"/>
        <v>Carroll County AR</v>
      </c>
      <c r="D121" s="9">
        <v>27704</v>
      </c>
      <c r="E121" s="8" t="s">
        <v>445</v>
      </c>
      <c r="F121" s="9">
        <v>3334</v>
      </c>
      <c r="G121" s="9">
        <v>6773</v>
      </c>
      <c r="H121" s="9">
        <v>10656</v>
      </c>
      <c r="I121" s="10">
        <v>0.31287537537537535</v>
      </c>
      <c r="J121" s="10">
        <v>0.63560435435435436</v>
      </c>
      <c r="K121" s="9">
        <v>-3439</v>
      </c>
      <c r="L121" s="9">
        <v>3439</v>
      </c>
      <c r="M121" s="10">
        <v>-0.32272897897897901</v>
      </c>
      <c r="N121" s="10">
        <v>0.32272897897897901</v>
      </c>
      <c r="O121" s="9">
        <v>3691</v>
      </c>
      <c r="P121" s="9">
        <v>6121</v>
      </c>
      <c r="Q121" s="9">
        <v>10172</v>
      </c>
      <c r="R121" s="10">
        <v>0.36285882815572157</v>
      </c>
      <c r="S121" s="10">
        <v>0.60174990169091624</v>
      </c>
      <c r="T121" s="9">
        <v>-2430</v>
      </c>
      <c r="U121" s="10">
        <v>-0.23889107353519468</v>
      </c>
      <c r="V121" s="9">
        <v>-357</v>
      </c>
      <c r="W121" s="9">
        <v>652</v>
      </c>
      <c r="X121" s="10">
        <v>-4.9983452780346216E-2</v>
      </c>
      <c r="Y121" s="10">
        <v>3.3854452663438117E-2</v>
      </c>
      <c r="Z121" s="11">
        <v>630.09</v>
      </c>
      <c r="AA121" s="11">
        <v>43.968321985748062</v>
      </c>
      <c r="AB121" s="11">
        <v>5015</v>
      </c>
      <c r="AC121" s="12" t="s">
        <v>768</v>
      </c>
      <c r="AD121" s="8">
        <v>5</v>
      </c>
      <c r="AE121" s="8">
        <v>15</v>
      </c>
      <c r="AF121" s="13"/>
      <c r="AG121" s="13"/>
      <c r="AH121" s="13"/>
      <c r="AJ121" s="13"/>
      <c r="AK121" s="13"/>
      <c r="AL121" s="13"/>
      <c r="AM121" s="13"/>
      <c r="AN121" s="13" t="s">
        <v>510</v>
      </c>
    </row>
    <row r="122" spans="1:40" x14ac:dyDescent="0.2">
      <c r="A122" s="8" t="s">
        <v>745</v>
      </c>
      <c r="B122" s="8" t="s">
        <v>769</v>
      </c>
      <c r="C122" s="8" t="str">
        <f t="shared" si="1"/>
        <v>Chicot County AR</v>
      </c>
      <c r="D122" s="9">
        <v>11027</v>
      </c>
      <c r="E122" s="8" t="s">
        <v>445</v>
      </c>
      <c r="F122" s="9">
        <v>2350</v>
      </c>
      <c r="G122" s="9">
        <v>1716</v>
      </c>
      <c r="H122" s="9">
        <v>4149</v>
      </c>
      <c r="I122" s="10">
        <v>0.56640154254037123</v>
      </c>
      <c r="J122" s="10">
        <v>0.41359363702096891</v>
      </c>
      <c r="K122" s="9">
        <v>634</v>
      </c>
      <c r="L122" s="9">
        <v>-634</v>
      </c>
      <c r="M122" s="10">
        <v>0.15280790551940232</v>
      </c>
      <c r="N122" s="10">
        <v>-0.15280790551940232</v>
      </c>
      <c r="O122" s="9">
        <v>2649</v>
      </c>
      <c r="P122" s="9">
        <v>1670</v>
      </c>
      <c r="Q122" s="9">
        <v>4361</v>
      </c>
      <c r="R122" s="10">
        <v>0.60742948864939239</v>
      </c>
      <c r="S122" s="10">
        <v>0.38293969273102502</v>
      </c>
      <c r="T122" s="9">
        <v>979</v>
      </c>
      <c r="U122" s="10">
        <v>0.22448979591836737</v>
      </c>
      <c r="V122" s="9">
        <v>-299</v>
      </c>
      <c r="W122" s="9">
        <v>46</v>
      </c>
      <c r="X122" s="10">
        <v>-4.1027946109021163E-2</v>
      </c>
      <c r="Y122" s="10">
        <v>3.0653944289943891E-2</v>
      </c>
      <c r="Z122" s="11">
        <v>644.29999999999995</v>
      </c>
      <c r="AA122" s="11">
        <v>17.114698121992863</v>
      </c>
      <c r="AB122" s="11">
        <v>5017</v>
      </c>
      <c r="AC122" s="12" t="s">
        <v>770</v>
      </c>
      <c r="AD122" s="8">
        <v>5</v>
      </c>
      <c r="AE122" s="8">
        <v>17</v>
      </c>
      <c r="AF122" s="13"/>
      <c r="AG122" s="13"/>
      <c r="AH122" s="13"/>
      <c r="AJ122" s="13"/>
      <c r="AK122" s="13"/>
      <c r="AL122" s="13"/>
      <c r="AM122" s="13"/>
      <c r="AN122" s="13" t="s">
        <v>510</v>
      </c>
    </row>
    <row r="123" spans="1:40" x14ac:dyDescent="0.2">
      <c r="A123" s="8" t="s">
        <v>745</v>
      </c>
      <c r="B123" s="8" t="s">
        <v>771</v>
      </c>
      <c r="C123" s="8" t="str">
        <f t="shared" si="1"/>
        <v>Clark County AR</v>
      </c>
      <c r="D123" s="9">
        <v>22633</v>
      </c>
      <c r="E123" s="8" t="s">
        <v>445</v>
      </c>
      <c r="F123" s="9">
        <v>3606</v>
      </c>
      <c r="G123" s="9">
        <v>4398</v>
      </c>
      <c r="H123" s="9">
        <v>8365</v>
      </c>
      <c r="I123" s="10">
        <v>0.43108188882247461</v>
      </c>
      <c r="J123" s="10">
        <v>0.52576210400478185</v>
      </c>
      <c r="K123" s="9">
        <v>-792</v>
      </c>
      <c r="L123" s="9">
        <v>792</v>
      </c>
      <c r="M123" s="10">
        <v>-9.4680215182307237E-2</v>
      </c>
      <c r="N123" s="10">
        <v>9.4680215182307237E-2</v>
      </c>
      <c r="O123" s="9">
        <v>3808</v>
      </c>
      <c r="P123" s="9">
        <v>4343</v>
      </c>
      <c r="Q123" s="9">
        <v>8406</v>
      </c>
      <c r="R123" s="10">
        <v>0.45300975493694978</v>
      </c>
      <c r="S123" s="10">
        <v>0.51665477040209373</v>
      </c>
      <c r="T123" s="9">
        <v>-535</v>
      </c>
      <c r="U123" s="10">
        <v>-6.364501546514395E-2</v>
      </c>
      <c r="V123" s="9">
        <v>-202</v>
      </c>
      <c r="W123" s="9">
        <v>55</v>
      </c>
      <c r="X123" s="10">
        <v>-2.192786611447517E-2</v>
      </c>
      <c r="Y123" s="10">
        <v>9.1073336026881169E-3</v>
      </c>
      <c r="Z123" s="11">
        <v>866.07</v>
      </c>
      <c r="AA123" s="11">
        <v>26.132991559573703</v>
      </c>
      <c r="AB123" s="11">
        <v>5019</v>
      </c>
      <c r="AC123" s="12" t="s">
        <v>772</v>
      </c>
      <c r="AD123" s="8">
        <v>5</v>
      </c>
      <c r="AE123" s="8">
        <v>19</v>
      </c>
      <c r="AF123" s="13" t="s">
        <v>773</v>
      </c>
      <c r="AG123" s="13"/>
      <c r="AH123" s="13" t="s">
        <v>774</v>
      </c>
      <c r="AJ123" s="13" t="s">
        <v>498</v>
      </c>
      <c r="AK123" s="13"/>
      <c r="AL123" s="13"/>
      <c r="AM123" s="13"/>
      <c r="AN123" s="13" t="s">
        <v>487</v>
      </c>
    </row>
    <row r="124" spans="1:40" x14ac:dyDescent="0.2">
      <c r="A124" s="8" t="s">
        <v>745</v>
      </c>
      <c r="B124" s="8" t="s">
        <v>531</v>
      </c>
      <c r="C124" s="8" t="str">
        <f t="shared" si="1"/>
        <v>Clay County AR</v>
      </c>
      <c r="D124" s="9">
        <v>15109</v>
      </c>
      <c r="E124" s="8" t="s">
        <v>445</v>
      </c>
      <c r="F124" s="9">
        <v>1999</v>
      </c>
      <c r="G124" s="9">
        <v>3779</v>
      </c>
      <c r="H124" s="9">
        <v>5978</v>
      </c>
      <c r="I124" s="10">
        <v>0.33439277350284374</v>
      </c>
      <c r="J124" s="10">
        <v>0.63215122114419542</v>
      </c>
      <c r="K124" s="9">
        <v>-1780</v>
      </c>
      <c r="L124" s="9">
        <v>1780</v>
      </c>
      <c r="M124" s="10">
        <v>-0.29775844764135168</v>
      </c>
      <c r="N124" s="10">
        <v>0.29775844764135168</v>
      </c>
      <c r="O124" s="9">
        <v>1738</v>
      </c>
      <c r="P124" s="9">
        <v>3225</v>
      </c>
      <c r="Q124" s="9">
        <v>5110</v>
      </c>
      <c r="R124" s="10">
        <v>0.34011741682974561</v>
      </c>
      <c r="S124" s="10">
        <v>0.63111545988258322</v>
      </c>
      <c r="T124" s="9">
        <v>-1487</v>
      </c>
      <c r="U124" s="10">
        <v>-0.29099804305283761</v>
      </c>
      <c r="V124" s="9">
        <v>261</v>
      </c>
      <c r="W124" s="9">
        <v>554</v>
      </c>
      <c r="X124" s="10">
        <v>-5.7246433269018682E-3</v>
      </c>
      <c r="Y124" s="10">
        <v>1.0357612616122003E-3</v>
      </c>
      <c r="Z124" s="11">
        <v>639.47</v>
      </c>
      <c r="AA124" s="11">
        <v>23.627378923170749</v>
      </c>
      <c r="AB124" s="11">
        <v>5021</v>
      </c>
      <c r="AC124" s="12" t="s">
        <v>775</v>
      </c>
      <c r="AD124" s="8">
        <v>5</v>
      </c>
      <c r="AE124" s="8">
        <v>21</v>
      </c>
      <c r="AF124" s="13"/>
      <c r="AG124" s="13"/>
      <c r="AH124" s="13"/>
      <c r="AJ124" s="13"/>
      <c r="AK124" s="13"/>
      <c r="AL124" s="13"/>
      <c r="AM124" s="13"/>
      <c r="AN124" s="13" t="s">
        <v>510</v>
      </c>
    </row>
    <row r="125" spans="1:40" x14ac:dyDescent="0.2">
      <c r="A125" s="8" t="s">
        <v>745</v>
      </c>
      <c r="B125" s="8" t="s">
        <v>533</v>
      </c>
      <c r="C125" s="8" t="str">
        <f t="shared" si="1"/>
        <v>Cleburne County AR</v>
      </c>
      <c r="D125" s="9">
        <v>25467</v>
      </c>
      <c r="E125" s="8" t="s">
        <v>445</v>
      </c>
      <c r="F125" s="9">
        <v>2101</v>
      </c>
      <c r="G125" s="9">
        <v>9454</v>
      </c>
      <c r="H125" s="9">
        <v>11968</v>
      </c>
      <c r="I125" s="10">
        <v>0.17555147058823528</v>
      </c>
      <c r="J125" s="10">
        <v>0.78993983957219249</v>
      </c>
      <c r="K125" s="9">
        <v>-7353</v>
      </c>
      <c r="L125" s="9">
        <v>7353</v>
      </c>
      <c r="M125" s="10">
        <v>-0.61438836898395721</v>
      </c>
      <c r="N125" s="10">
        <v>0.61438836898395721</v>
      </c>
      <c r="O125" s="9">
        <v>2618</v>
      </c>
      <c r="P125" s="9">
        <v>8691</v>
      </c>
      <c r="Q125" s="9">
        <v>11643</v>
      </c>
      <c r="R125" s="10">
        <v>0.2248561367345186</v>
      </c>
      <c r="S125" s="10">
        <v>0.74645709868590571</v>
      </c>
      <c r="T125" s="9">
        <v>-6073</v>
      </c>
      <c r="U125" s="10">
        <v>-0.52160096195138705</v>
      </c>
      <c r="V125" s="9">
        <v>-517</v>
      </c>
      <c r="W125" s="9">
        <v>763</v>
      </c>
      <c r="X125" s="10">
        <v>-4.9304666146283316E-2</v>
      </c>
      <c r="Y125" s="10">
        <v>4.3482740886286786E-2</v>
      </c>
      <c r="Z125" s="11">
        <v>553.69000000000005</v>
      </c>
      <c r="AA125" s="11">
        <v>45.99505138254257</v>
      </c>
      <c r="AB125" s="11">
        <v>5023</v>
      </c>
      <c r="AC125" s="12" t="s">
        <v>776</v>
      </c>
      <c r="AD125" s="8">
        <v>5</v>
      </c>
      <c r="AE125" s="8">
        <v>23</v>
      </c>
      <c r="AF125" s="13"/>
      <c r="AG125" s="13"/>
      <c r="AH125" s="13"/>
      <c r="AJ125" s="13"/>
      <c r="AK125" s="13"/>
      <c r="AL125" s="13"/>
      <c r="AM125" s="13"/>
      <c r="AN125" s="13" t="s">
        <v>510</v>
      </c>
    </row>
    <row r="126" spans="1:40" x14ac:dyDescent="0.2">
      <c r="A126" s="8" t="s">
        <v>745</v>
      </c>
      <c r="B126" s="8" t="s">
        <v>777</v>
      </c>
      <c r="C126" s="8" t="str">
        <f t="shared" si="1"/>
        <v>Cleveland County AR</v>
      </c>
      <c r="D126" s="9">
        <v>8311</v>
      </c>
      <c r="E126" s="8" t="s">
        <v>445</v>
      </c>
      <c r="F126" s="9">
        <v>723</v>
      </c>
      <c r="G126" s="9">
        <v>2460</v>
      </c>
      <c r="H126" s="9">
        <v>3299</v>
      </c>
      <c r="I126" s="10">
        <v>0.21915732040012126</v>
      </c>
      <c r="J126" s="10">
        <v>0.74568050924522578</v>
      </c>
      <c r="K126" s="9">
        <v>-1737</v>
      </c>
      <c r="L126" s="9">
        <v>1737</v>
      </c>
      <c r="M126" s="10">
        <v>-0.52652318884510452</v>
      </c>
      <c r="N126" s="10">
        <v>0.52652318884510452</v>
      </c>
      <c r="O126" s="9">
        <v>845</v>
      </c>
      <c r="P126" s="9">
        <v>2313</v>
      </c>
      <c r="Q126" s="9">
        <v>3266</v>
      </c>
      <c r="R126" s="10">
        <v>0.25872627066748316</v>
      </c>
      <c r="S126" s="10">
        <v>0.70820575627679117</v>
      </c>
      <c r="T126" s="9">
        <v>-1468</v>
      </c>
      <c r="U126" s="10">
        <v>-0.449479485609308</v>
      </c>
      <c r="V126" s="9">
        <v>-122</v>
      </c>
      <c r="W126" s="9">
        <v>147</v>
      </c>
      <c r="X126" s="10">
        <v>-3.9568950267361902E-2</v>
      </c>
      <c r="Y126" s="10">
        <v>3.747475296843461E-2</v>
      </c>
      <c r="Z126" s="11">
        <v>597.78</v>
      </c>
      <c r="AA126" s="11">
        <v>13.903108166884138</v>
      </c>
      <c r="AB126" s="11">
        <v>5025</v>
      </c>
      <c r="AC126" s="12" t="s">
        <v>778</v>
      </c>
      <c r="AD126" s="8">
        <v>5</v>
      </c>
      <c r="AE126" s="8">
        <v>25</v>
      </c>
      <c r="AF126" s="13" t="s">
        <v>779</v>
      </c>
      <c r="AG126" s="13" t="s">
        <v>780</v>
      </c>
      <c r="AH126" s="13" t="s">
        <v>781</v>
      </c>
      <c r="AI126" s="14">
        <v>93696</v>
      </c>
      <c r="AJ126" s="13" t="s">
        <v>486</v>
      </c>
      <c r="AK126" s="13" t="s">
        <v>782</v>
      </c>
      <c r="AL126" s="13"/>
      <c r="AM126" s="13"/>
      <c r="AN126" s="13" t="s">
        <v>505</v>
      </c>
    </row>
    <row r="127" spans="1:40" x14ac:dyDescent="0.2">
      <c r="A127" s="8" t="s">
        <v>745</v>
      </c>
      <c r="B127" s="8" t="s">
        <v>783</v>
      </c>
      <c r="C127" s="8" t="str">
        <f t="shared" si="1"/>
        <v>Columbia County AR</v>
      </c>
      <c r="D127" s="9">
        <v>24114</v>
      </c>
      <c r="E127" s="8" t="s">
        <v>445</v>
      </c>
      <c r="F127" s="9">
        <v>3140</v>
      </c>
      <c r="G127" s="9">
        <v>5456</v>
      </c>
      <c r="H127" s="9">
        <v>8837</v>
      </c>
      <c r="I127" s="10">
        <v>0.35532420504696166</v>
      </c>
      <c r="J127" s="10">
        <v>0.6174040964128098</v>
      </c>
      <c r="K127" s="9">
        <v>-2316</v>
      </c>
      <c r="L127" s="9">
        <v>2316</v>
      </c>
      <c r="M127" s="10">
        <v>-0.26207989136584814</v>
      </c>
      <c r="N127" s="10">
        <v>0.26207989136584814</v>
      </c>
      <c r="O127" s="9">
        <v>3557</v>
      </c>
      <c r="P127" s="9">
        <v>5790</v>
      </c>
      <c r="Q127" s="9">
        <v>9455</v>
      </c>
      <c r="R127" s="10">
        <v>0.37620306716023266</v>
      </c>
      <c r="S127" s="10">
        <v>0.61237440507667895</v>
      </c>
      <c r="T127" s="9">
        <v>-2233</v>
      </c>
      <c r="U127" s="10">
        <v>-0.23617133791644629</v>
      </c>
      <c r="V127" s="9">
        <v>-417</v>
      </c>
      <c r="W127" s="9">
        <v>-334</v>
      </c>
      <c r="X127" s="10">
        <v>-2.0878862113271002E-2</v>
      </c>
      <c r="Y127" s="10">
        <v>5.0296913361308482E-3</v>
      </c>
      <c r="Z127" s="11">
        <v>766.05</v>
      </c>
      <c r="AA127" s="11">
        <v>31.478363031133739</v>
      </c>
      <c r="AB127" s="11">
        <v>5027</v>
      </c>
      <c r="AC127" s="12" t="s">
        <v>784</v>
      </c>
      <c r="AD127" s="8">
        <v>5</v>
      </c>
      <c r="AE127" s="8">
        <v>27</v>
      </c>
      <c r="AF127" s="13" t="s">
        <v>785</v>
      </c>
      <c r="AG127" s="13"/>
      <c r="AH127" s="13" t="s">
        <v>786</v>
      </c>
      <c r="AJ127" s="13" t="s">
        <v>498</v>
      </c>
      <c r="AK127" s="13"/>
      <c r="AL127" s="13"/>
      <c r="AM127" s="13"/>
      <c r="AN127" s="13" t="s">
        <v>487</v>
      </c>
    </row>
    <row r="128" spans="1:40" x14ac:dyDescent="0.2">
      <c r="A128" s="8" t="s">
        <v>745</v>
      </c>
      <c r="B128" s="8" t="s">
        <v>787</v>
      </c>
      <c r="C128" s="8" t="str">
        <f t="shared" si="1"/>
        <v>Conway County AR</v>
      </c>
      <c r="D128" s="9">
        <v>21019</v>
      </c>
      <c r="E128" s="8" t="s">
        <v>445</v>
      </c>
      <c r="F128" s="9">
        <v>2655</v>
      </c>
      <c r="G128" s="9">
        <v>4844</v>
      </c>
      <c r="H128" s="9">
        <v>7837</v>
      </c>
      <c r="I128" s="10">
        <v>0.33877759346688785</v>
      </c>
      <c r="J128" s="10">
        <v>0.61809365828761009</v>
      </c>
      <c r="K128" s="9">
        <v>-2189</v>
      </c>
      <c r="L128" s="9">
        <v>2189</v>
      </c>
      <c r="M128" s="10">
        <v>-0.27931606482072224</v>
      </c>
      <c r="N128" s="10">
        <v>0.27931606482072224</v>
      </c>
      <c r="O128" s="9">
        <v>3003</v>
      </c>
      <c r="P128" s="9">
        <v>4511</v>
      </c>
      <c r="Q128" s="9">
        <v>7724</v>
      </c>
      <c r="R128" s="10">
        <v>0.38878819264629727</v>
      </c>
      <c r="S128" s="10">
        <v>0.58402382185396173</v>
      </c>
      <c r="T128" s="9">
        <v>-1508</v>
      </c>
      <c r="U128" s="10">
        <v>-0.19523562920766446</v>
      </c>
      <c r="V128" s="9">
        <v>-348</v>
      </c>
      <c r="W128" s="9">
        <v>333</v>
      </c>
      <c r="X128" s="10">
        <v>-5.0010599179409421E-2</v>
      </c>
      <c r="Y128" s="10">
        <v>3.4069836433648359E-2</v>
      </c>
      <c r="Z128" s="11">
        <v>552.25</v>
      </c>
      <c r="AA128" s="11">
        <v>38.060660932548664</v>
      </c>
      <c r="AB128" s="11">
        <v>5029</v>
      </c>
      <c r="AC128" s="12" t="s">
        <v>788</v>
      </c>
      <c r="AD128" s="8">
        <v>5</v>
      </c>
      <c r="AE128" s="8">
        <v>29</v>
      </c>
      <c r="AF128" s="13"/>
      <c r="AG128" s="13"/>
      <c r="AH128" s="13"/>
      <c r="AJ128" s="13"/>
      <c r="AK128" s="13"/>
      <c r="AL128" s="13"/>
      <c r="AM128" s="13"/>
      <c r="AN128" s="13" t="s">
        <v>510</v>
      </c>
    </row>
    <row r="129" spans="1:40" x14ac:dyDescent="0.2">
      <c r="A129" s="8" t="s">
        <v>745</v>
      </c>
      <c r="B129" s="8" t="s">
        <v>789</v>
      </c>
      <c r="C129" s="8" t="str">
        <f t="shared" si="1"/>
        <v>Craighead County AR</v>
      </c>
      <c r="D129" s="9">
        <v>104354</v>
      </c>
      <c r="E129" s="8" t="s">
        <v>445</v>
      </c>
      <c r="F129" s="9">
        <v>10474</v>
      </c>
      <c r="G129" s="9">
        <v>22798</v>
      </c>
      <c r="H129" s="9">
        <v>34968</v>
      </c>
      <c r="I129" s="10">
        <v>0.29953099977121939</v>
      </c>
      <c r="J129" s="10">
        <v>0.65196751315488444</v>
      </c>
      <c r="K129" s="9">
        <v>-12324</v>
      </c>
      <c r="L129" s="9">
        <v>12324</v>
      </c>
      <c r="M129" s="10">
        <v>-0.35243651338366505</v>
      </c>
      <c r="N129" s="10">
        <v>0.35243651338366505</v>
      </c>
      <c r="O129" s="9">
        <v>10351</v>
      </c>
      <c r="P129" s="9">
        <v>20044</v>
      </c>
      <c r="Q129" s="9">
        <v>31207</v>
      </c>
      <c r="R129" s="10">
        <v>0.3316884032428622</v>
      </c>
      <c r="S129" s="10">
        <v>0.6422917935078668</v>
      </c>
      <c r="T129" s="9">
        <v>-9693</v>
      </c>
      <c r="U129" s="10">
        <v>-0.31060339026500461</v>
      </c>
      <c r="V129" s="9">
        <v>123</v>
      </c>
      <c r="W129" s="9">
        <v>2754</v>
      </c>
      <c r="X129" s="10">
        <v>-3.2157403471642809E-2</v>
      </c>
      <c r="Y129" s="10">
        <v>9.6757196470176332E-3</v>
      </c>
      <c r="Z129" s="11">
        <v>707.21</v>
      </c>
      <c r="AA129" s="11">
        <v>147.55730263995136</v>
      </c>
      <c r="AB129" s="11">
        <v>5031</v>
      </c>
      <c r="AC129" s="12" t="s">
        <v>790</v>
      </c>
      <c r="AD129" s="8">
        <v>5</v>
      </c>
      <c r="AE129" s="8">
        <v>31</v>
      </c>
      <c r="AF129" s="13" t="s">
        <v>791</v>
      </c>
      <c r="AG129" s="13" t="s">
        <v>792</v>
      </c>
      <c r="AH129" s="13" t="s">
        <v>793</v>
      </c>
      <c r="AI129" s="14">
        <v>128394</v>
      </c>
      <c r="AJ129" s="13" t="s">
        <v>486</v>
      </c>
      <c r="AK129" s="13" t="s">
        <v>794</v>
      </c>
      <c r="AL129" s="13"/>
      <c r="AM129" s="13"/>
      <c r="AN129" s="13" t="s">
        <v>487</v>
      </c>
    </row>
    <row r="130" spans="1:40" x14ac:dyDescent="0.2">
      <c r="A130" s="8" t="s">
        <v>745</v>
      </c>
      <c r="B130" s="8" t="s">
        <v>795</v>
      </c>
      <c r="C130" s="8" t="str">
        <f t="shared" si="1"/>
        <v>Crawford County AR</v>
      </c>
      <c r="D130" s="9">
        <v>61703</v>
      </c>
      <c r="E130" s="8" t="s">
        <v>445</v>
      </c>
      <c r="F130" s="9">
        <v>4476</v>
      </c>
      <c r="G130" s="9">
        <v>16655</v>
      </c>
      <c r="H130" s="9">
        <v>22155</v>
      </c>
      <c r="I130" s="10">
        <v>0.20203114421123899</v>
      </c>
      <c r="J130" s="10">
        <v>0.75174904084856686</v>
      </c>
      <c r="K130" s="9">
        <v>-12179</v>
      </c>
      <c r="L130" s="9">
        <v>12179</v>
      </c>
      <c r="M130" s="10">
        <v>-0.54971789663732784</v>
      </c>
      <c r="N130" s="10">
        <v>0.54971789663732784</v>
      </c>
      <c r="O130" s="9">
        <v>4872</v>
      </c>
      <c r="P130" s="9">
        <v>15125</v>
      </c>
      <c r="Q130" s="9">
        <v>20562</v>
      </c>
      <c r="R130" s="10">
        <v>0.2369419317187044</v>
      </c>
      <c r="S130" s="10">
        <v>0.73558019647894168</v>
      </c>
      <c r="T130" s="9">
        <v>-10253</v>
      </c>
      <c r="U130" s="10">
        <v>-0.49863826476023732</v>
      </c>
      <c r="V130" s="9">
        <v>-396</v>
      </c>
      <c r="W130" s="9">
        <v>1530</v>
      </c>
      <c r="X130" s="10">
        <v>-3.4910787507465402E-2</v>
      </c>
      <c r="Y130" s="10">
        <v>1.6168844369625179E-2</v>
      </c>
      <c r="Z130" s="11">
        <v>593.09</v>
      </c>
      <c r="AA130" s="11">
        <v>104.03648687383027</v>
      </c>
      <c r="AB130" s="11">
        <v>5033</v>
      </c>
      <c r="AC130" s="12" t="s">
        <v>796</v>
      </c>
      <c r="AD130" s="8">
        <v>5</v>
      </c>
      <c r="AE130" s="8">
        <v>33</v>
      </c>
      <c r="AF130" s="13" t="s">
        <v>797</v>
      </c>
      <c r="AG130" s="13"/>
      <c r="AH130" s="13" t="s">
        <v>798</v>
      </c>
      <c r="AI130" s="14">
        <v>280241</v>
      </c>
      <c r="AJ130" s="13" t="s">
        <v>486</v>
      </c>
      <c r="AK130" s="13"/>
      <c r="AL130" s="13"/>
      <c r="AM130" s="13"/>
      <c r="AN130" s="13" t="s">
        <v>487</v>
      </c>
    </row>
    <row r="131" spans="1:40" x14ac:dyDescent="0.2">
      <c r="A131" s="8" t="s">
        <v>745</v>
      </c>
      <c r="B131" s="8" t="s">
        <v>799</v>
      </c>
      <c r="C131" s="8" t="str">
        <f t="shared" si="1"/>
        <v>Crittenden County AR</v>
      </c>
      <c r="D131" s="9">
        <v>48963</v>
      </c>
      <c r="E131" s="8" t="s">
        <v>445</v>
      </c>
      <c r="F131" s="9">
        <v>8368</v>
      </c>
      <c r="G131" s="9">
        <v>6953</v>
      </c>
      <c r="H131" s="9">
        <v>15798</v>
      </c>
      <c r="I131" s="10">
        <v>0.5296873021901507</v>
      </c>
      <c r="J131" s="10">
        <v>0.44011900240536778</v>
      </c>
      <c r="K131" s="9">
        <v>1415</v>
      </c>
      <c r="L131" s="9">
        <v>-1415</v>
      </c>
      <c r="M131" s="10">
        <v>8.9568299784782923E-2</v>
      </c>
      <c r="N131" s="10">
        <v>-8.9568299784782923E-2</v>
      </c>
      <c r="O131" s="9">
        <v>9092</v>
      </c>
      <c r="P131" s="9">
        <v>6192</v>
      </c>
      <c r="Q131" s="9">
        <v>15513</v>
      </c>
      <c r="R131" s="10">
        <v>0.5860890865725521</v>
      </c>
      <c r="S131" s="10">
        <v>0.39914910075420618</v>
      </c>
      <c r="T131" s="9">
        <v>2900</v>
      </c>
      <c r="U131" s="10">
        <v>0.18693998581834592</v>
      </c>
      <c r="V131" s="9">
        <v>-724</v>
      </c>
      <c r="W131" s="9">
        <v>761</v>
      </c>
      <c r="X131" s="10">
        <v>-5.6401784382401399E-2</v>
      </c>
      <c r="Y131" s="10">
        <v>4.09699016511616E-2</v>
      </c>
      <c r="Z131" s="11">
        <v>609.76</v>
      </c>
      <c r="AA131" s="11">
        <v>80.29880608764104</v>
      </c>
      <c r="AB131" s="11">
        <v>5035</v>
      </c>
      <c r="AC131" s="12" t="s">
        <v>800</v>
      </c>
      <c r="AD131" s="8">
        <v>5</v>
      </c>
      <c r="AE131" s="8">
        <v>35</v>
      </c>
      <c r="AF131" s="13" t="s">
        <v>801</v>
      </c>
      <c r="AG131" s="13" t="s">
        <v>802</v>
      </c>
      <c r="AH131" s="13" t="s">
        <v>803</v>
      </c>
      <c r="AI131" s="14">
        <v>1344127</v>
      </c>
      <c r="AJ131" s="13" t="s">
        <v>486</v>
      </c>
      <c r="AK131" s="13" t="s">
        <v>804</v>
      </c>
      <c r="AL131" s="13"/>
      <c r="AM131" s="13"/>
      <c r="AN131" s="13" t="s">
        <v>487</v>
      </c>
    </row>
    <row r="132" spans="1:40" x14ac:dyDescent="0.2">
      <c r="A132" s="8" t="s">
        <v>745</v>
      </c>
      <c r="B132" s="8" t="s">
        <v>805</v>
      </c>
      <c r="C132" s="8" t="str">
        <f t="shared" si="1"/>
        <v>Cross County AR</v>
      </c>
      <c r="D132" s="9">
        <v>17284</v>
      </c>
      <c r="E132" s="8" t="s">
        <v>445</v>
      </c>
      <c r="F132" s="9">
        <v>1995</v>
      </c>
      <c r="G132" s="9">
        <v>4577</v>
      </c>
      <c r="H132" s="9">
        <v>6831</v>
      </c>
      <c r="I132" s="10">
        <v>0.29205094422485728</v>
      </c>
      <c r="J132" s="10">
        <v>0.67003367003366998</v>
      </c>
      <c r="K132" s="9">
        <v>-2582</v>
      </c>
      <c r="L132" s="9">
        <v>2582</v>
      </c>
      <c r="M132" s="10">
        <v>-0.3779827258088127</v>
      </c>
      <c r="N132" s="10">
        <v>0.3779827258088127</v>
      </c>
      <c r="O132" s="9">
        <v>2279</v>
      </c>
      <c r="P132" s="9">
        <v>4268</v>
      </c>
      <c r="Q132" s="9">
        <v>6680</v>
      </c>
      <c r="R132" s="10">
        <v>0.34116766467065868</v>
      </c>
      <c r="S132" s="10">
        <v>0.63892215568862276</v>
      </c>
      <c r="T132" s="9">
        <v>-1989</v>
      </c>
      <c r="U132" s="10">
        <v>-0.29775449101796408</v>
      </c>
      <c r="V132" s="9">
        <v>-284</v>
      </c>
      <c r="W132" s="9">
        <v>309</v>
      </c>
      <c r="X132" s="10">
        <v>-4.9116720445801398E-2</v>
      </c>
      <c r="Y132" s="10">
        <v>3.111151434504722E-2</v>
      </c>
      <c r="Z132" s="11">
        <v>616.38</v>
      </c>
      <c r="AA132" s="11">
        <v>28.041143450468866</v>
      </c>
      <c r="AB132" s="11">
        <v>5037</v>
      </c>
      <c r="AC132" s="12" t="s">
        <v>806</v>
      </c>
      <c r="AD132" s="8">
        <v>5</v>
      </c>
      <c r="AE132" s="8">
        <v>37</v>
      </c>
      <c r="AF132" s="13"/>
      <c r="AG132" s="13"/>
      <c r="AH132" s="13"/>
      <c r="AJ132" s="13"/>
      <c r="AK132" s="13"/>
      <c r="AL132" s="13"/>
      <c r="AM132" s="13"/>
      <c r="AN132" s="13" t="s">
        <v>510</v>
      </c>
    </row>
    <row r="133" spans="1:40" x14ac:dyDescent="0.2">
      <c r="A133" s="8" t="s">
        <v>745</v>
      </c>
      <c r="B133" s="8" t="s">
        <v>563</v>
      </c>
      <c r="C133" s="8" t="str">
        <f t="shared" si="1"/>
        <v>Dallas County AR</v>
      </c>
      <c r="D133" s="9">
        <v>7604</v>
      </c>
      <c r="E133" s="8" t="s">
        <v>445</v>
      </c>
      <c r="F133" s="9">
        <v>1165</v>
      </c>
      <c r="G133" s="9">
        <v>1507</v>
      </c>
      <c r="H133" s="9">
        <v>2741</v>
      </c>
      <c r="I133" s="10">
        <v>0.42502736227654142</v>
      </c>
      <c r="J133" s="10">
        <v>0.54979934330536295</v>
      </c>
      <c r="K133" s="9">
        <v>-342</v>
      </c>
      <c r="L133" s="9">
        <v>342</v>
      </c>
      <c r="M133" s="10">
        <v>-0.12477198102882153</v>
      </c>
      <c r="N133" s="10">
        <v>0.12477198102882153</v>
      </c>
      <c r="O133" s="9">
        <v>1337</v>
      </c>
      <c r="P133" s="9">
        <v>1664</v>
      </c>
      <c r="Q133" s="9">
        <v>3083</v>
      </c>
      <c r="R133" s="10">
        <v>0.43366850470321117</v>
      </c>
      <c r="S133" s="10">
        <v>0.53973402530003245</v>
      </c>
      <c r="T133" s="9">
        <v>-327</v>
      </c>
      <c r="U133" s="10">
        <v>-0.10606552059682128</v>
      </c>
      <c r="V133" s="9">
        <v>-172</v>
      </c>
      <c r="W133" s="9">
        <v>-157</v>
      </c>
      <c r="X133" s="10">
        <v>-8.6411424266697456E-3</v>
      </c>
      <c r="Y133" s="10">
        <v>1.0065318005330504E-2</v>
      </c>
      <c r="Z133" s="11">
        <v>667.39</v>
      </c>
      <c r="AA133" s="11">
        <v>11.39363790287538</v>
      </c>
      <c r="AB133" s="11">
        <v>5039</v>
      </c>
      <c r="AC133" s="12" t="s">
        <v>807</v>
      </c>
      <c r="AD133" s="8">
        <v>5</v>
      </c>
      <c r="AE133" s="8">
        <v>39</v>
      </c>
      <c r="AF133" s="13"/>
      <c r="AG133" s="13"/>
      <c r="AH133" s="13"/>
      <c r="AJ133" s="13"/>
      <c r="AK133" s="13"/>
      <c r="AL133" s="13"/>
      <c r="AM133" s="13"/>
      <c r="AN133" s="13" t="s">
        <v>510</v>
      </c>
    </row>
    <row r="134" spans="1:40" x14ac:dyDescent="0.2">
      <c r="A134" s="8" t="s">
        <v>745</v>
      </c>
      <c r="B134" s="8" t="s">
        <v>808</v>
      </c>
      <c r="C134" s="8" t="str">
        <f t="shared" si="1"/>
        <v>Desha County AR</v>
      </c>
      <c r="D134" s="9">
        <v>11965</v>
      </c>
      <c r="E134" s="8" t="s">
        <v>445</v>
      </c>
      <c r="F134" s="9">
        <v>2227</v>
      </c>
      <c r="G134" s="9">
        <v>1915</v>
      </c>
      <c r="H134" s="9">
        <v>4226</v>
      </c>
      <c r="I134" s="10">
        <v>0.52697586370089922</v>
      </c>
      <c r="J134" s="10">
        <v>0.45314718409843824</v>
      </c>
      <c r="K134" s="9">
        <v>312</v>
      </c>
      <c r="L134" s="9">
        <v>-312</v>
      </c>
      <c r="M134" s="10">
        <v>7.3828679602460978E-2</v>
      </c>
      <c r="N134" s="10">
        <v>-7.3828679602460978E-2</v>
      </c>
      <c r="O134" s="9">
        <v>2353</v>
      </c>
      <c r="P134" s="9">
        <v>1807</v>
      </c>
      <c r="Q134" s="9">
        <v>4240</v>
      </c>
      <c r="R134" s="10">
        <v>0.55495283018867925</v>
      </c>
      <c r="S134" s="10">
        <v>0.42617924528301887</v>
      </c>
      <c r="T134" s="9">
        <v>546</v>
      </c>
      <c r="U134" s="10">
        <v>0.12877358490566038</v>
      </c>
      <c r="V134" s="9">
        <v>-126</v>
      </c>
      <c r="W134" s="9">
        <v>108</v>
      </c>
      <c r="X134" s="10">
        <v>-2.7976966487780031E-2</v>
      </c>
      <c r="Y134" s="10">
        <v>2.6967938815419368E-2</v>
      </c>
      <c r="Z134" s="11">
        <v>768.15</v>
      </c>
      <c r="AA134" s="11">
        <v>15.576384820673047</v>
      </c>
      <c r="AB134" s="11">
        <v>5041</v>
      </c>
      <c r="AC134" s="12" t="s">
        <v>809</v>
      </c>
      <c r="AD134" s="8">
        <v>5</v>
      </c>
      <c r="AE134" s="8">
        <v>41</v>
      </c>
      <c r="AF134" s="13"/>
      <c r="AG134" s="13"/>
      <c r="AH134" s="13"/>
      <c r="AJ134" s="13"/>
      <c r="AK134" s="13"/>
      <c r="AL134" s="13"/>
      <c r="AM134" s="13"/>
      <c r="AN134" s="13" t="s">
        <v>510</v>
      </c>
    </row>
    <row r="135" spans="1:40" x14ac:dyDescent="0.2">
      <c r="A135" s="8" t="s">
        <v>745</v>
      </c>
      <c r="B135" s="8" t="s">
        <v>810</v>
      </c>
      <c r="C135" s="8" t="str">
        <f t="shared" si="1"/>
        <v>Drew County AR</v>
      </c>
      <c r="D135" s="9">
        <v>18778</v>
      </c>
      <c r="E135" s="8" t="s">
        <v>445</v>
      </c>
      <c r="F135" s="9">
        <v>2364</v>
      </c>
      <c r="G135" s="9">
        <v>3967</v>
      </c>
      <c r="H135" s="9">
        <v>6552</v>
      </c>
      <c r="I135" s="10">
        <v>0.3608058608058608</v>
      </c>
      <c r="J135" s="10">
        <v>0.60546398046398042</v>
      </c>
      <c r="K135" s="9">
        <v>-1603</v>
      </c>
      <c r="L135" s="9">
        <v>1603</v>
      </c>
      <c r="M135" s="10">
        <v>-0.24465811965811962</v>
      </c>
      <c r="N135" s="10">
        <v>0.24465811965811962</v>
      </c>
      <c r="O135" s="9">
        <v>2627</v>
      </c>
      <c r="P135" s="9">
        <v>3883</v>
      </c>
      <c r="Q135" s="9">
        <v>6626</v>
      </c>
      <c r="R135" s="10">
        <v>0.396468457591307</v>
      </c>
      <c r="S135" s="10">
        <v>0.58602475098098405</v>
      </c>
      <c r="T135" s="9">
        <v>-1256</v>
      </c>
      <c r="U135" s="10">
        <v>-0.18955629338967706</v>
      </c>
      <c r="V135" s="9">
        <v>-263</v>
      </c>
      <c r="W135" s="9">
        <v>84</v>
      </c>
      <c r="X135" s="10">
        <v>-3.5662596785446199E-2</v>
      </c>
      <c r="Y135" s="10">
        <v>1.9439229482996367E-2</v>
      </c>
      <c r="Z135" s="11">
        <v>828.36</v>
      </c>
      <c r="AA135" s="11">
        <v>22.668887923125212</v>
      </c>
      <c r="AB135" s="11">
        <v>5043</v>
      </c>
      <c r="AC135" s="12" t="s">
        <v>811</v>
      </c>
      <c r="AD135" s="8">
        <v>5</v>
      </c>
      <c r="AE135" s="8">
        <v>43</v>
      </c>
      <c r="AF135" s="13"/>
      <c r="AG135" s="13"/>
      <c r="AH135" s="13"/>
      <c r="AJ135" s="13"/>
      <c r="AK135" s="13"/>
      <c r="AL135" s="13"/>
      <c r="AM135" s="13"/>
      <c r="AN135" s="13" t="s">
        <v>510</v>
      </c>
    </row>
    <row r="136" spans="1:40" x14ac:dyDescent="0.2">
      <c r="A136" s="8" t="s">
        <v>745</v>
      </c>
      <c r="B136" s="8" t="s">
        <v>812</v>
      </c>
      <c r="C136" s="8" t="str">
        <f t="shared" si="1"/>
        <v>Faulkner County AR</v>
      </c>
      <c r="D136" s="9">
        <v>121552</v>
      </c>
      <c r="E136" s="8" t="s">
        <v>445</v>
      </c>
      <c r="F136" s="9">
        <v>14525</v>
      </c>
      <c r="G136" s="9">
        <v>29170</v>
      </c>
      <c r="H136" s="9">
        <v>46364</v>
      </c>
      <c r="I136" s="10">
        <v>0.31328185661288932</v>
      </c>
      <c r="J136" s="10">
        <v>0.62915192822017085</v>
      </c>
      <c r="K136" s="9">
        <v>-14645</v>
      </c>
      <c r="L136" s="9">
        <v>14645</v>
      </c>
      <c r="M136" s="10">
        <v>-0.31587007160728153</v>
      </c>
      <c r="N136" s="10">
        <v>0.31587007160728153</v>
      </c>
      <c r="O136" s="9">
        <v>13559</v>
      </c>
      <c r="P136" s="9">
        <v>26653</v>
      </c>
      <c r="Q136" s="9">
        <v>41322</v>
      </c>
      <c r="R136" s="10">
        <v>0.32813029379023279</v>
      </c>
      <c r="S136" s="10">
        <v>0.64500750205701562</v>
      </c>
      <c r="T136" s="9">
        <v>-13094</v>
      </c>
      <c r="U136" s="10">
        <v>-0.31687720826678284</v>
      </c>
      <c r="V136" s="9">
        <v>966</v>
      </c>
      <c r="W136" s="9">
        <v>2517</v>
      </c>
      <c r="X136" s="10">
        <v>-1.4848437177343465E-2</v>
      </c>
      <c r="Y136" s="10">
        <v>-1.5855573836844772E-2</v>
      </c>
      <c r="Z136" s="11">
        <v>647.88</v>
      </c>
      <c r="AA136" s="11">
        <v>187.6149904303266</v>
      </c>
      <c r="AB136" s="11">
        <v>5045</v>
      </c>
      <c r="AC136" s="12" t="s">
        <v>813</v>
      </c>
      <c r="AD136" s="8">
        <v>5</v>
      </c>
      <c r="AE136" s="8">
        <v>45</v>
      </c>
      <c r="AF136" s="13" t="s">
        <v>814</v>
      </c>
      <c r="AG136" s="13" t="s">
        <v>780</v>
      </c>
      <c r="AH136" s="13" t="s">
        <v>815</v>
      </c>
      <c r="AI136" s="14">
        <v>731612</v>
      </c>
      <c r="AJ136" s="13" t="s">
        <v>486</v>
      </c>
      <c r="AK136" s="13" t="s">
        <v>782</v>
      </c>
      <c r="AL136" s="13"/>
      <c r="AM136" s="13"/>
      <c r="AN136" s="13" t="s">
        <v>505</v>
      </c>
    </row>
    <row r="137" spans="1:40" x14ac:dyDescent="0.2">
      <c r="A137" s="8" t="s">
        <v>745</v>
      </c>
      <c r="B137" s="8" t="s">
        <v>586</v>
      </c>
      <c r="C137" s="8" t="str">
        <f t="shared" si="1"/>
        <v>Franklin County AR</v>
      </c>
      <c r="D137" s="9">
        <v>17702</v>
      </c>
      <c r="E137" s="8" t="s">
        <v>445</v>
      </c>
      <c r="F137" s="9">
        <v>1376</v>
      </c>
      <c r="G137" s="9">
        <v>5034</v>
      </c>
      <c r="H137" s="9">
        <v>6698</v>
      </c>
      <c r="I137" s="10">
        <v>0.20543445804717828</v>
      </c>
      <c r="J137" s="10">
        <v>0.75156763212899369</v>
      </c>
      <c r="K137" s="9">
        <v>-3658</v>
      </c>
      <c r="L137" s="9">
        <v>3658</v>
      </c>
      <c r="M137" s="10">
        <v>-0.54613317408181539</v>
      </c>
      <c r="N137" s="10">
        <v>0.54613317408181539</v>
      </c>
      <c r="O137" s="9">
        <v>1725</v>
      </c>
      <c r="P137" s="9">
        <v>4631</v>
      </c>
      <c r="Q137" s="9">
        <v>6539</v>
      </c>
      <c r="R137" s="10">
        <v>0.26380180455727176</v>
      </c>
      <c r="S137" s="10">
        <v>0.7082122648723046</v>
      </c>
      <c r="T137" s="9">
        <v>-2906</v>
      </c>
      <c r="U137" s="10">
        <v>-0.44441046031503284</v>
      </c>
      <c r="V137" s="9">
        <v>-349</v>
      </c>
      <c r="W137" s="9">
        <v>403</v>
      </c>
      <c r="X137" s="10">
        <v>-5.8367346510093482E-2</v>
      </c>
      <c r="Y137" s="10">
        <v>4.3355367256689092E-2</v>
      </c>
      <c r="Z137" s="11">
        <v>608.86</v>
      </c>
      <c r="AA137" s="11">
        <v>29.074007160923692</v>
      </c>
      <c r="AB137" s="11">
        <v>5047</v>
      </c>
      <c r="AC137" s="12" t="s">
        <v>816</v>
      </c>
      <c r="AD137" s="8">
        <v>5</v>
      </c>
      <c r="AE137" s="8">
        <v>47</v>
      </c>
      <c r="AF137" s="13"/>
      <c r="AG137" s="13"/>
      <c r="AH137" s="13"/>
      <c r="AJ137" s="13"/>
      <c r="AK137" s="13"/>
      <c r="AL137" s="13"/>
      <c r="AM137" s="13"/>
      <c r="AN137" s="13" t="s">
        <v>510</v>
      </c>
    </row>
    <row r="138" spans="1:40" x14ac:dyDescent="0.2">
      <c r="A138" s="8" t="s">
        <v>745</v>
      </c>
      <c r="B138" s="8" t="s">
        <v>817</v>
      </c>
      <c r="C138" s="8" t="str">
        <f t="shared" si="1"/>
        <v>Fulton County AR</v>
      </c>
      <c r="D138" s="9">
        <v>12204</v>
      </c>
      <c r="E138" s="8" t="s">
        <v>445</v>
      </c>
      <c r="F138" s="9">
        <v>1067</v>
      </c>
      <c r="G138" s="9">
        <v>3470</v>
      </c>
      <c r="H138" s="9">
        <v>4744</v>
      </c>
      <c r="I138" s="10">
        <v>0.22491568296795952</v>
      </c>
      <c r="J138" s="10">
        <v>0.73145025295109611</v>
      </c>
      <c r="K138" s="9">
        <v>-2403</v>
      </c>
      <c r="L138" s="9">
        <v>2403</v>
      </c>
      <c r="M138" s="10">
        <v>-0.50653456998313662</v>
      </c>
      <c r="N138" s="10">
        <v>0.50653456998313662</v>
      </c>
      <c r="O138" s="9">
        <v>1452</v>
      </c>
      <c r="P138" s="9">
        <v>2949</v>
      </c>
      <c r="Q138" s="9">
        <v>4522</v>
      </c>
      <c r="R138" s="10">
        <v>0.32109685979655017</v>
      </c>
      <c r="S138" s="10">
        <v>0.65214506855373733</v>
      </c>
      <c r="T138" s="9">
        <v>-1497</v>
      </c>
      <c r="U138" s="10">
        <v>-0.33104820875718716</v>
      </c>
      <c r="V138" s="9">
        <v>-385</v>
      </c>
      <c r="W138" s="9">
        <v>521</v>
      </c>
      <c r="X138" s="10">
        <v>-9.6181176828590648E-2</v>
      </c>
      <c r="Y138" s="10">
        <v>7.9305184397358786E-2</v>
      </c>
      <c r="Z138" s="11">
        <v>618.19000000000005</v>
      </c>
      <c r="AA138" s="11">
        <v>19.741503421278246</v>
      </c>
      <c r="AB138" s="11">
        <v>5049</v>
      </c>
      <c r="AC138" s="12" t="s">
        <v>818</v>
      </c>
      <c r="AD138" s="8">
        <v>5</v>
      </c>
      <c r="AE138" s="8">
        <v>49</v>
      </c>
      <c r="AF138" s="13"/>
      <c r="AG138" s="13"/>
      <c r="AH138" s="13"/>
      <c r="AJ138" s="13"/>
      <c r="AK138" s="13"/>
      <c r="AL138" s="13"/>
      <c r="AM138" s="13"/>
      <c r="AN138" s="13" t="s">
        <v>510</v>
      </c>
    </row>
    <row r="139" spans="1:40" x14ac:dyDescent="0.2">
      <c r="A139" s="8" t="s">
        <v>745</v>
      </c>
      <c r="B139" s="8" t="s">
        <v>819</v>
      </c>
      <c r="C139" s="8" t="str">
        <f t="shared" si="1"/>
        <v>Garland County AR</v>
      </c>
      <c r="D139" s="9">
        <v>97177</v>
      </c>
      <c r="E139" s="8" t="s">
        <v>445</v>
      </c>
      <c r="F139" s="9">
        <v>12283</v>
      </c>
      <c r="G139" s="9">
        <v>26053</v>
      </c>
      <c r="H139" s="9">
        <v>40337</v>
      </c>
      <c r="I139" s="10">
        <v>0.3045095074001537</v>
      </c>
      <c r="J139" s="10">
        <v>0.64588343208468657</v>
      </c>
      <c r="K139" s="9">
        <v>-13770</v>
      </c>
      <c r="L139" s="9">
        <v>13770</v>
      </c>
      <c r="M139" s="10">
        <v>-0.34137392468453287</v>
      </c>
      <c r="N139" s="10">
        <v>0.34137392468453287</v>
      </c>
      <c r="O139" s="9">
        <v>13317</v>
      </c>
      <c r="P139" s="9">
        <v>25031</v>
      </c>
      <c r="Q139" s="9">
        <v>39241</v>
      </c>
      <c r="R139" s="10">
        <v>0.33936444025381618</v>
      </c>
      <c r="S139" s="10">
        <v>0.63787874926734789</v>
      </c>
      <c r="T139" s="9">
        <v>-11714</v>
      </c>
      <c r="U139" s="10">
        <v>-0.29851430901353171</v>
      </c>
      <c r="V139" s="9">
        <v>-1034</v>
      </c>
      <c r="W139" s="9">
        <v>1022</v>
      </c>
      <c r="X139" s="10">
        <v>-3.4854932853662479E-2</v>
      </c>
      <c r="Y139" s="10">
        <v>8.0046828173386819E-3</v>
      </c>
      <c r="Z139" s="11">
        <v>677.78</v>
      </c>
      <c r="AA139" s="11">
        <v>143.37543155596211</v>
      </c>
      <c r="AB139" s="11">
        <v>5051</v>
      </c>
      <c r="AC139" s="12" t="s">
        <v>820</v>
      </c>
      <c r="AD139" s="8">
        <v>5</v>
      </c>
      <c r="AE139" s="8">
        <v>51</v>
      </c>
      <c r="AF139" s="13" t="s">
        <v>821</v>
      </c>
      <c r="AG139" s="13" t="s">
        <v>822</v>
      </c>
      <c r="AH139" s="13" t="s">
        <v>823</v>
      </c>
      <c r="AI139" s="14">
        <v>97177</v>
      </c>
      <c r="AJ139" s="13" t="s">
        <v>486</v>
      </c>
      <c r="AK139" s="13" t="s">
        <v>824</v>
      </c>
      <c r="AL139" s="13"/>
      <c r="AM139" s="13"/>
      <c r="AN139" s="13" t="s">
        <v>487</v>
      </c>
    </row>
    <row r="140" spans="1:40" x14ac:dyDescent="0.2">
      <c r="A140" s="8" t="s">
        <v>745</v>
      </c>
      <c r="B140" s="8" t="s">
        <v>825</v>
      </c>
      <c r="C140" s="8" t="str">
        <f t="shared" si="1"/>
        <v>Grant County AR</v>
      </c>
      <c r="D140" s="9">
        <v>18102</v>
      </c>
      <c r="E140" s="8" t="s">
        <v>445</v>
      </c>
      <c r="F140" s="9">
        <v>1407</v>
      </c>
      <c r="G140" s="9">
        <v>5160</v>
      </c>
      <c r="H140" s="9">
        <v>6855</v>
      </c>
      <c r="I140" s="10">
        <v>0.20525164113785557</v>
      </c>
      <c r="J140" s="10">
        <v>0.75273522975929974</v>
      </c>
      <c r="K140" s="9">
        <v>-3753</v>
      </c>
      <c r="L140" s="9">
        <v>3753</v>
      </c>
      <c r="M140" s="10">
        <v>-0.54748358862144419</v>
      </c>
      <c r="N140" s="10">
        <v>0.54748358862144419</v>
      </c>
      <c r="O140" s="9">
        <v>1467</v>
      </c>
      <c r="P140" s="9">
        <v>4829</v>
      </c>
      <c r="Q140" s="9">
        <v>6478</v>
      </c>
      <c r="R140" s="10">
        <v>0.22645878357517751</v>
      </c>
      <c r="S140" s="10">
        <v>0.74544612534732946</v>
      </c>
      <c r="T140" s="9">
        <v>-3362</v>
      </c>
      <c r="U140" s="10">
        <v>-0.518987341772152</v>
      </c>
      <c r="V140" s="9">
        <v>-60</v>
      </c>
      <c r="W140" s="9">
        <v>331</v>
      </c>
      <c r="X140" s="10">
        <v>-2.1207142437321941E-2</v>
      </c>
      <c r="Y140" s="10">
        <v>7.2891044119702819E-3</v>
      </c>
      <c r="Z140" s="11">
        <v>631.80999999999995</v>
      </c>
      <c r="AA140" s="11">
        <v>28.651018502397875</v>
      </c>
      <c r="AB140" s="11">
        <v>5053</v>
      </c>
      <c r="AC140" s="12" t="s">
        <v>826</v>
      </c>
      <c r="AD140" s="8">
        <v>5</v>
      </c>
      <c r="AE140" s="8">
        <v>53</v>
      </c>
      <c r="AF140" s="13" t="s">
        <v>814</v>
      </c>
      <c r="AG140" s="13" t="s">
        <v>780</v>
      </c>
      <c r="AH140" s="13" t="s">
        <v>815</v>
      </c>
      <c r="AI140" s="14">
        <v>731612</v>
      </c>
      <c r="AJ140" s="13" t="s">
        <v>486</v>
      </c>
      <c r="AK140" s="13" t="s">
        <v>782</v>
      </c>
      <c r="AL140" s="13"/>
      <c r="AM140" s="13"/>
      <c r="AN140" s="13" t="s">
        <v>505</v>
      </c>
    </row>
    <row r="141" spans="1:40" x14ac:dyDescent="0.2">
      <c r="A141" s="8" t="s">
        <v>745</v>
      </c>
      <c r="B141" s="8" t="s">
        <v>592</v>
      </c>
      <c r="C141" s="8" t="str">
        <f t="shared" si="1"/>
        <v>Greene County AR</v>
      </c>
      <c r="D141" s="9">
        <v>44196</v>
      </c>
      <c r="E141" s="8" t="s">
        <v>445</v>
      </c>
      <c r="F141" s="9">
        <v>3056</v>
      </c>
      <c r="G141" s="9">
        <v>10698</v>
      </c>
      <c r="H141" s="9">
        <v>14422</v>
      </c>
      <c r="I141" s="10">
        <v>0.21189848842046874</v>
      </c>
      <c r="J141" s="10">
        <v>0.74178338649285813</v>
      </c>
      <c r="K141" s="9">
        <v>-7642</v>
      </c>
      <c r="L141" s="9">
        <v>7642</v>
      </c>
      <c r="M141" s="10">
        <v>-0.52988489807238937</v>
      </c>
      <c r="N141" s="10">
        <v>0.52988489807238937</v>
      </c>
      <c r="O141" s="9">
        <v>3998</v>
      </c>
      <c r="P141" s="9">
        <v>9066</v>
      </c>
      <c r="Q141" s="9">
        <v>13754</v>
      </c>
      <c r="R141" s="10">
        <v>0.29067907517813002</v>
      </c>
      <c r="S141" s="10">
        <v>0.6591537007416024</v>
      </c>
      <c r="T141" s="9">
        <v>-5068</v>
      </c>
      <c r="U141" s="10">
        <v>-0.36847462556347238</v>
      </c>
      <c r="V141" s="9">
        <v>-942</v>
      </c>
      <c r="W141" s="9">
        <v>1632</v>
      </c>
      <c r="X141" s="10">
        <v>-7.8780586757661281E-2</v>
      </c>
      <c r="Y141" s="10">
        <v>8.2629685751255733E-2</v>
      </c>
      <c r="Z141" s="11">
        <v>577.70000000000005</v>
      </c>
      <c r="AA141" s="11">
        <v>76.503375454388092</v>
      </c>
      <c r="AB141" s="11">
        <v>5055</v>
      </c>
      <c r="AC141" s="12" t="s">
        <v>827</v>
      </c>
      <c r="AD141" s="8">
        <v>5</v>
      </c>
      <c r="AE141" s="8">
        <v>55</v>
      </c>
      <c r="AF141" s="13" t="s">
        <v>828</v>
      </c>
      <c r="AG141" s="13" t="s">
        <v>792</v>
      </c>
      <c r="AH141" s="13" t="s">
        <v>829</v>
      </c>
      <c r="AJ141" s="13" t="s">
        <v>498</v>
      </c>
      <c r="AK141" s="13" t="s">
        <v>794</v>
      </c>
      <c r="AL141" s="13"/>
      <c r="AM141" s="13"/>
      <c r="AN141" s="13" t="s">
        <v>487</v>
      </c>
    </row>
    <row r="142" spans="1:40" x14ac:dyDescent="0.2">
      <c r="A142" s="8" t="s">
        <v>745</v>
      </c>
      <c r="B142" s="8" t="s">
        <v>830</v>
      </c>
      <c r="C142" s="8" t="str">
        <f t="shared" si="1"/>
        <v>Hempstead County AR</v>
      </c>
      <c r="D142" s="9">
        <v>22084</v>
      </c>
      <c r="E142" s="8" t="s">
        <v>445</v>
      </c>
      <c r="F142" s="9">
        <v>2371</v>
      </c>
      <c r="G142" s="9">
        <v>4391</v>
      </c>
      <c r="H142" s="9">
        <v>6984</v>
      </c>
      <c r="I142" s="10">
        <v>0.33949026345933564</v>
      </c>
      <c r="J142" s="10">
        <v>0.62872279495990835</v>
      </c>
      <c r="K142" s="9">
        <v>-2020</v>
      </c>
      <c r="L142" s="9">
        <v>2020</v>
      </c>
      <c r="M142" s="10">
        <v>-0.28923253150057271</v>
      </c>
      <c r="N142" s="10">
        <v>0.28923253150057271</v>
      </c>
      <c r="O142" s="9">
        <v>2466</v>
      </c>
      <c r="P142" s="9">
        <v>4284</v>
      </c>
      <c r="Q142" s="9">
        <v>6919</v>
      </c>
      <c r="R142" s="10">
        <v>0.35640988582165051</v>
      </c>
      <c r="S142" s="10">
        <v>0.61916461916461918</v>
      </c>
      <c r="T142" s="9">
        <v>-1818</v>
      </c>
      <c r="U142" s="10">
        <v>-0.26275473334296867</v>
      </c>
      <c r="V142" s="9">
        <v>-95</v>
      </c>
      <c r="W142" s="9">
        <v>107</v>
      </c>
      <c r="X142" s="10">
        <v>-1.6919622362314868E-2</v>
      </c>
      <c r="Y142" s="10">
        <v>9.5581757952891699E-3</v>
      </c>
      <c r="Z142" s="11">
        <v>727.52</v>
      </c>
      <c r="AA142" s="11">
        <v>30.355179239058721</v>
      </c>
      <c r="AB142" s="11">
        <v>5057</v>
      </c>
      <c r="AC142" s="12" t="s">
        <v>831</v>
      </c>
      <c r="AD142" s="8">
        <v>5</v>
      </c>
      <c r="AE142" s="8">
        <v>57</v>
      </c>
      <c r="AF142" s="13" t="s">
        <v>832</v>
      </c>
      <c r="AG142" s="13"/>
      <c r="AH142" s="13" t="s">
        <v>833</v>
      </c>
      <c r="AJ142" s="13" t="s">
        <v>498</v>
      </c>
      <c r="AK142" s="13"/>
      <c r="AL142" s="13"/>
      <c r="AM142" s="13"/>
      <c r="AN142" s="13" t="s">
        <v>487</v>
      </c>
    </row>
    <row r="143" spans="1:40" x14ac:dyDescent="0.2">
      <c r="A143" s="8" t="s">
        <v>745</v>
      </c>
      <c r="B143" s="8" t="s">
        <v>834</v>
      </c>
      <c r="C143" s="8" t="str">
        <f t="shared" si="1"/>
        <v>Hot Spring County AR</v>
      </c>
      <c r="D143" s="9">
        <v>33426</v>
      </c>
      <c r="E143" s="8" t="s">
        <v>445</v>
      </c>
      <c r="F143" s="9">
        <v>3137</v>
      </c>
      <c r="G143" s="9">
        <v>8153</v>
      </c>
      <c r="H143" s="9">
        <v>11815</v>
      </c>
      <c r="I143" s="10">
        <v>0.26550994498518832</v>
      </c>
      <c r="J143" s="10">
        <v>0.69005501481168008</v>
      </c>
      <c r="K143" s="9">
        <v>-5016</v>
      </c>
      <c r="L143" s="9">
        <v>5016</v>
      </c>
      <c r="M143" s="10">
        <v>-0.42454506982649176</v>
      </c>
      <c r="N143" s="10">
        <v>0.42454506982649176</v>
      </c>
      <c r="O143" s="9">
        <v>3824</v>
      </c>
      <c r="P143" s="9">
        <v>7087</v>
      </c>
      <c r="Q143" s="9">
        <v>11239</v>
      </c>
      <c r="R143" s="10">
        <v>0.34024379393184445</v>
      </c>
      <c r="S143" s="10">
        <v>0.63057211495684673</v>
      </c>
      <c r="T143" s="9">
        <v>-3263</v>
      </c>
      <c r="U143" s="10">
        <v>-0.29032832102500228</v>
      </c>
      <c r="V143" s="9">
        <v>-687</v>
      </c>
      <c r="W143" s="9">
        <v>1066</v>
      </c>
      <c r="X143" s="10">
        <v>-7.4733848946656134E-2</v>
      </c>
      <c r="Y143" s="10">
        <v>5.9482899854833349E-2</v>
      </c>
      <c r="Z143" s="11">
        <v>615.20000000000005</v>
      </c>
      <c r="AA143" s="11">
        <v>54.333550065019502</v>
      </c>
      <c r="AB143" s="11">
        <v>5059</v>
      </c>
      <c r="AC143" s="12" t="s">
        <v>835</v>
      </c>
      <c r="AD143" s="8">
        <v>5</v>
      </c>
      <c r="AE143" s="8">
        <v>59</v>
      </c>
      <c r="AF143" s="13" t="s">
        <v>836</v>
      </c>
      <c r="AG143" s="13" t="s">
        <v>822</v>
      </c>
      <c r="AH143" s="13" t="s">
        <v>837</v>
      </c>
      <c r="AJ143" s="13" t="s">
        <v>498</v>
      </c>
      <c r="AK143" s="13" t="s">
        <v>824</v>
      </c>
      <c r="AL143" s="13"/>
      <c r="AM143" s="13"/>
      <c r="AN143" s="13" t="s">
        <v>487</v>
      </c>
    </row>
    <row r="144" spans="1:40" x14ac:dyDescent="0.2">
      <c r="A144" s="8" t="s">
        <v>745</v>
      </c>
      <c r="B144" s="8" t="s">
        <v>838</v>
      </c>
      <c r="C144" s="8" t="str">
        <f t="shared" si="1"/>
        <v>Howard County AR</v>
      </c>
      <c r="D144" s="9">
        <v>13300</v>
      </c>
      <c r="E144" s="8" t="s">
        <v>445</v>
      </c>
      <c r="F144" s="9">
        <v>1350</v>
      </c>
      <c r="G144" s="9">
        <v>3155</v>
      </c>
      <c r="H144" s="9">
        <v>4634</v>
      </c>
      <c r="I144" s="10">
        <v>0.29132498921018557</v>
      </c>
      <c r="J144" s="10">
        <v>0.68083728959861889</v>
      </c>
      <c r="K144" s="9">
        <v>-1805</v>
      </c>
      <c r="L144" s="9">
        <v>1805</v>
      </c>
      <c r="M144" s="10">
        <v>-0.38951230038843332</v>
      </c>
      <c r="N144" s="10">
        <v>0.38951230038843332</v>
      </c>
      <c r="O144" s="9">
        <v>1460</v>
      </c>
      <c r="P144" s="9">
        <v>2862</v>
      </c>
      <c r="Q144" s="9">
        <v>4419</v>
      </c>
      <c r="R144" s="10">
        <v>0.33039149128762163</v>
      </c>
      <c r="S144" s="10">
        <v>0.64765784114052949</v>
      </c>
      <c r="T144" s="9">
        <v>-1402</v>
      </c>
      <c r="U144" s="10">
        <v>-0.31726634985290786</v>
      </c>
      <c r="V144" s="9">
        <v>-110</v>
      </c>
      <c r="W144" s="9">
        <v>293</v>
      </c>
      <c r="X144" s="10">
        <v>-3.9066502077436061E-2</v>
      </c>
      <c r="Y144" s="10">
        <v>3.31794484580894E-2</v>
      </c>
      <c r="Z144" s="11">
        <v>588.54999999999995</v>
      </c>
      <c r="AA144" s="11">
        <v>22.597910118086826</v>
      </c>
      <c r="AB144" s="11">
        <v>5061</v>
      </c>
      <c r="AC144" s="12" t="s">
        <v>839</v>
      </c>
      <c r="AD144" s="8">
        <v>5</v>
      </c>
      <c r="AE144" s="8">
        <v>61</v>
      </c>
      <c r="AF144" s="13"/>
      <c r="AG144" s="13"/>
      <c r="AH144" s="13"/>
      <c r="AJ144" s="13"/>
      <c r="AK144" s="13"/>
      <c r="AL144" s="13"/>
      <c r="AM144" s="13"/>
      <c r="AN144" s="13" t="s">
        <v>510</v>
      </c>
    </row>
    <row r="145" spans="1:40" x14ac:dyDescent="0.2">
      <c r="A145" s="8" t="s">
        <v>745</v>
      </c>
      <c r="B145" s="8" t="s">
        <v>840</v>
      </c>
      <c r="C145" s="8" t="str">
        <f t="shared" si="1"/>
        <v>Independence County AR</v>
      </c>
      <c r="D145" s="9">
        <v>37052</v>
      </c>
      <c r="E145" s="8" t="s">
        <v>445</v>
      </c>
      <c r="F145" s="9">
        <v>2878</v>
      </c>
      <c r="G145" s="9">
        <v>9925</v>
      </c>
      <c r="H145" s="9">
        <v>13443</v>
      </c>
      <c r="I145" s="10">
        <v>0.21408911701257161</v>
      </c>
      <c r="J145" s="10">
        <v>0.73830246224801011</v>
      </c>
      <c r="K145" s="9">
        <v>-7047</v>
      </c>
      <c r="L145" s="9">
        <v>7047</v>
      </c>
      <c r="M145" s="10">
        <v>-0.5242133452354385</v>
      </c>
      <c r="N145" s="10">
        <v>0.5242133452354385</v>
      </c>
      <c r="O145" s="9">
        <v>3279</v>
      </c>
      <c r="P145" s="9">
        <v>8724</v>
      </c>
      <c r="Q145" s="9">
        <v>12390</v>
      </c>
      <c r="R145" s="10">
        <v>0.26464891041162225</v>
      </c>
      <c r="S145" s="10">
        <v>0.70411622276029051</v>
      </c>
      <c r="T145" s="9">
        <v>-5445</v>
      </c>
      <c r="U145" s="10">
        <v>-0.43946731234866826</v>
      </c>
      <c r="V145" s="9">
        <v>-401</v>
      </c>
      <c r="W145" s="9">
        <v>1201</v>
      </c>
      <c r="X145" s="10">
        <v>-5.0559793399050645E-2</v>
      </c>
      <c r="Y145" s="10">
        <v>3.4186239487719594E-2</v>
      </c>
      <c r="Z145" s="11">
        <v>763.95</v>
      </c>
      <c r="AA145" s="11">
        <v>48.50055631913083</v>
      </c>
      <c r="AB145" s="11">
        <v>5063</v>
      </c>
      <c r="AC145" s="12" t="s">
        <v>841</v>
      </c>
      <c r="AD145" s="8">
        <v>5</v>
      </c>
      <c r="AE145" s="8">
        <v>63</v>
      </c>
      <c r="AF145" s="13" t="s">
        <v>842</v>
      </c>
      <c r="AG145" s="13"/>
      <c r="AH145" s="13" t="s">
        <v>843</v>
      </c>
      <c r="AJ145" s="13" t="s">
        <v>498</v>
      </c>
      <c r="AK145" s="13"/>
      <c r="AL145" s="13"/>
      <c r="AM145" s="13"/>
      <c r="AN145" s="13" t="s">
        <v>487</v>
      </c>
    </row>
    <row r="146" spans="1:40" x14ac:dyDescent="0.2">
      <c r="A146" s="8" t="s">
        <v>745</v>
      </c>
      <c r="B146" s="8" t="s">
        <v>844</v>
      </c>
      <c r="C146" s="8" t="str">
        <f t="shared" si="1"/>
        <v>Izard County AR</v>
      </c>
      <c r="D146" s="9">
        <v>13445</v>
      </c>
      <c r="E146" s="8" t="s">
        <v>445</v>
      </c>
      <c r="F146" s="9">
        <v>1111</v>
      </c>
      <c r="G146" s="9">
        <v>4042</v>
      </c>
      <c r="H146" s="9">
        <v>5396</v>
      </c>
      <c r="I146" s="10">
        <v>0.20589325426241661</v>
      </c>
      <c r="J146" s="10">
        <v>0.74907338769458853</v>
      </c>
      <c r="K146" s="9">
        <v>-2931</v>
      </c>
      <c r="L146" s="9">
        <v>2931</v>
      </c>
      <c r="M146" s="10">
        <v>-0.54318013343217197</v>
      </c>
      <c r="N146" s="10">
        <v>0.54318013343217197</v>
      </c>
      <c r="O146" s="9">
        <v>1563</v>
      </c>
      <c r="P146" s="9">
        <v>3571</v>
      </c>
      <c r="Q146" s="9">
        <v>5313</v>
      </c>
      <c r="R146" s="10">
        <v>0.29418407679277242</v>
      </c>
      <c r="S146" s="10">
        <v>0.67212497647280256</v>
      </c>
      <c r="T146" s="9">
        <v>-2008</v>
      </c>
      <c r="U146" s="10">
        <v>-0.37794089968003014</v>
      </c>
      <c r="V146" s="9">
        <v>-452</v>
      </c>
      <c r="W146" s="9">
        <v>471</v>
      </c>
      <c r="X146" s="10">
        <v>-8.8290822530355806E-2</v>
      </c>
      <c r="Y146" s="10">
        <v>7.6948411221785973E-2</v>
      </c>
      <c r="Z146" s="11">
        <v>580.58000000000004</v>
      </c>
      <c r="AA146" s="11">
        <v>23.157876606152467</v>
      </c>
      <c r="AB146" s="11">
        <v>5065</v>
      </c>
      <c r="AC146" s="12" t="s">
        <v>845</v>
      </c>
      <c r="AD146" s="8">
        <v>5</v>
      </c>
      <c r="AE146" s="8">
        <v>65</v>
      </c>
      <c r="AF146" s="13"/>
      <c r="AG146" s="13"/>
      <c r="AH146" s="13"/>
      <c r="AJ146" s="13"/>
      <c r="AK146" s="13"/>
      <c r="AL146" s="13"/>
      <c r="AM146" s="13"/>
      <c r="AN146" s="13" t="s">
        <v>510</v>
      </c>
    </row>
    <row r="147" spans="1:40" x14ac:dyDescent="0.2">
      <c r="A147" s="8" t="s">
        <v>745</v>
      </c>
      <c r="B147" s="8" t="s">
        <v>602</v>
      </c>
      <c r="C147" s="8" t="str">
        <f t="shared" si="1"/>
        <v>Jackson County AR</v>
      </c>
      <c r="D147" s="9">
        <v>17338</v>
      </c>
      <c r="E147" s="8" t="s">
        <v>445</v>
      </c>
      <c r="F147" s="9">
        <v>1583</v>
      </c>
      <c r="G147" s="9">
        <v>3262</v>
      </c>
      <c r="H147" s="9">
        <v>5093</v>
      </c>
      <c r="I147" s="10">
        <v>0.31081877086196741</v>
      </c>
      <c r="J147" s="10">
        <v>0.64048694286275276</v>
      </c>
      <c r="K147" s="9">
        <v>-1679</v>
      </c>
      <c r="L147" s="9">
        <v>1679</v>
      </c>
      <c r="M147" s="10">
        <v>-0.32966817200078535</v>
      </c>
      <c r="N147" s="10">
        <v>0.32966817200078535</v>
      </c>
      <c r="O147" s="9">
        <v>2093</v>
      </c>
      <c r="P147" s="9">
        <v>3065</v>
      </c>
      <c r="Q147" s="9">
        <v>5338</v>
      </c>
      <c r="R147" s="10">
        <v>0.39209441738478829</v>
      </c>
      <c r="S147" s="10">
        <v>0.57418508804795809</v>
      </c>
      <c r="T147" s="9">
        <v>-972</v>
      </c>
      <c r="U147" s="10">
        <v>-0.18209067066316981</v>
      </c>
      <c r="V147" s="9">
        <v>-510</v>
      </c>
      <c r="W147" s="9">
        <v>197</v>
      </c>
      <c r="X147" s="10">
        <v>-8.1275646522820877E-2</v>
      </c>
      <c r="Y147" s="10">
        <v>6.630185481479467E-2</v>
      </c>
      <c r="Z147" s="11">
        <v>633.94000000000005</v>
      </c>
      <c r="AA147" s="11">
        <v>27.349591443985233</v>
      </c>
      <c r="AB147" s="11">
        <v>5067</v>
      </c>
      <c r="AC147" s="12" t="s">
        <v>846</v>
      </c>
      <c r="AD147" s="8">
        <v>5</v>
      </c>
      <c r="AE147" s="8">
        <v>67</v>
      </c>
      <c r="AF147" s="13"/>
      <c r="AG147" s="13"/>
      <c r="AH147" s="13"/>
      <c r="AJ147" s="13"/>
      <c r="AK147" s="13"/>
      <c r="AL147" s="13"/>
      <c r="AM147" s="13"/>
      <c r="AN147" s="13" t="s">
        <v>510</v>
      </c>
    </row>
    <row r="148" spans="1:40" x14ac:dyDescent="0.2">
      <c r="A148" s="8" t="s">
        <v>745</v>
      </c>
      <c r="B148" s="8" t="s">
        <v>608</v>
      </c>
      <c r="C148" s="8" t="str">
        <f t="shared" si="1"/>
        <v>Jefferson County AR</v>
      </c>
      <c r="D148" s="9">
        <v>71565</v>
      </c>
      <c r="E148" s="8" t="s">
        <v>445</v>
      </c>
      <c r="F148" s="9">
        <v>15721</v>
      </c>
      <c r="G148" s="9">
        <v>9231</v>
      </c>
      <c r="H148" s="9">
        <v>25683</v>
      </c>
      <c r="I148" s="10">
        <v>0.61211696452906594</v>
      </c>
      <c r="J148" s="10">
        <v>0.35942062843125805</v>
      </c>
      <c r="K148" s="9">
        <v>6490</v>
      </c>
      <c r="L148" s="9">
        <v>-6490</v>
      </c>
      <c r="M148" s="10">
        <v>0.25269633609780789</v>
      </c>
      <c r="N148" s="10">
        <v>-0.25269633609780789</v>
      </c>
      <c r="O148" s="9">
        <v>17456</v>
      </c>
      <c r="P148" s="9">
        <v>9515</v>
      </c>
      <c r="Q148" s="9">
        <v>27364</v>
      </c>
      <c r="R148" s="10">
        <v>0.63791843297763484</v>
      </c>
      <c r="S148" s="10">
        <v>0.34771963163280223</v>
      </c>
      <c r="T148" s="9">
        <v>7941</v>
      </c>
      <c r="U148" s="10">
        <v>0.29019880134483261</v>
      </c>
      <c r="V148" s="9">
        <v>-1735</v>
      </c>
      <c r="W148" s="9">
        <v>-284</v>
      </c>
      <c r="X148" s="10">
        <v>-2.5801468448568898E-2</v>
      </c>
      <c r="Y148" s="10">
        <v>1.1700996798455821E-2</v>
      </c>
      <c r="Z148" s="11">
        <v>870.75</v>
      </c>
      <c r="AA148" s="11">
        <v>82.187769164513355</v>
      </c>
      <c r="AB148" s="11">
        <v>5069</v>
      </c>
      <c r="AC148" s="12" t="s">
        <v>847</v>
      </c>
      <c r="AD148" s="8">
        <v>5</v>
      </c>
      <c r="AE148" s="8">
        <v>69</v>
      </c>
      <c r="AF148" s="13" t="s">
        <v>779</v>
      </c>
      <c r="AG148" s="13" t="s">
        <v>780</v>
      </c>
      <c r="AH148" s="13" t="s">
        <v>781</v>
      </c>
      <c r="AI148" s="14">
        <v>93696</v>
      </c>
      <c r="AJ148" s="13" t="s">
        <v>486</v>
      </c>
      <c r="AK148" s="13" t="s">
        <v>782</v>
      </c>
      <c r="AL148" s="13"/>
      <c r="AM148" s="13"/>
      <c r="AN148" s="13" t="s">
        <v>487</v>
      </c>
    </row>
    <row r="149" spans="1:40" x14ac:dyDescent="0.2">
      <c r="A149" s="8" t="s">
        <v>745</v>
      </c>
      <c r="B149" s="8" t="s">
        <v>848</v>
      </c>
      <c r="C149" s="8" t="str">
        <f t="shared" si="1"/>
        <v>Johnson County AR</v>
      </c>
      <c r="D149" s="9">
        <v>26141</v>
      </c>
      <c r="E149" s="8" t="s">
        <v>445</v>
      </c>
      <c r="F149" s="9">
        <v>2421</v>
      </c>
      <c r="G149" s="9">
        <v>6072</v>
      </c>
      <c r="H149" s="9">
        <v>8997</v>
      </c>
      <c r="I149" s="10">
        <v>0.26908969656552184</v>
      </c>
      <c r="J149" s="10">
        <v>0.67489163054351453</v>
      </c>
      <c r="K149" s="9">
        <v>-3651</v>
      </c>
      <c r="L149" s="9">
        <v>3651</v>
      </c>
      <c r="M149" s="10">
        <v>-0.40580193397799269</v>
      </c>
      <c r="N149" s="10">
        <v>0.40580193397799269</v>
      </c>
      <c r="O149" s="9">
        <v>2785</v>
      </c>
      <c r="P149" s="9">
        <v>5045</v>
      </c>
      <c r="Q149" s="9">
        <v>8064</v>
      </c>
      <c r="R149" s="10">
        <v>0.3453621031746032</v>
      </c>
      <c r="S149" s="10">
        <v>0.62562003968253965</v>
      </c>
      <c r="T149" s="9">
        <v>-2260</v>
      </c>
      <c r="U149" s="10">
        <v>-0.28025793650793646</v>
      </c>
      <c r="V149" s="9">
        <v>-364</v>
      </c>
      <c r="W149" s="9">
        <v>1027</v>
      </c>
      <c r="X149" s="10">
        <v>-7.6272406609081356E-2</v>
      </c>
      <c r="Y149" s="10">
        <v>4.9271590860974879E-2</v>
      </c>
      <c r="Z149" s="11">
        <v>659.8</v>
      </c>
      <c r="AA149" s="11">
        <v>39.619581691421644</v>
      </c>
      <c r="AB149" s="11">
        <v>5071</v>
      </c>
      <c r="AC149" s="12" t="s">
        <v>849</v>
      </c>
      <c r="AD149" s="8">
        <v>5</v>
      </c>
      <c r="AE149" s="8">
        <v>71</v>
      </c>
      <c r="AF149" s="13"/>
      <c r="AG149" s="13"/>
      <c r="AH149" s="13"/>
      <c r="AJ149" s="13"/>
      <c r="AK149" s="13"/>
      <c r="AL149" s="13"/>
      <c r="AM149" s="13"/>
      <c r="AN149" s="13" t="s">
        <v>510</v>
      </c>
    </row>
    <row r="150" spans="1:40" x14ac:dyDescent="0.2">
      <c r="A150" s="8" t="s">
        <v>745</v>
      </c>
      <c r="B150" s="8" t="s">
        <v>850</v>
      </c>
      <c r="C150" s="8" t="str">
        <f t="shared" si="1"/>
        <v>Lafayette County AR</v>
      </c>
      <c r="D150" s="9">
        <v>6996</v>
      </c>
      <c r="E150" s="8" t="s">
        <v>445</v>
      </c>
      <c r="F150" s="9">
        <v>1028</v>
      </c>
      <c r="G150" s="9">
        <v>1750</v>
      </c>
      <c r="H150" s="9">
        <v>2835</v>
      </c>
      <c r="I150" s="10">
        <v>0.36261022927689596</v>
      </c>
      <c r="J150" s="10">
        <v>0.61728395061728392</v>
      </c>
      <c r="K150" s="9">
        <v>-722</v>
      </c>
      <c r="L150" s="9">
        <v>722</v>
      </c>
      <c r="M150" s="10">
        <v>-0.25467372134038796</v>
      </c>
      <c r="N150" s="10">
        <v>0.25467372134038796</v>
      </c>
      <c r="O150" s="9">
        <v>1173</v>
      </c>
      <c r="P150" s="9">
        <v>1712</v>
      </c>
      <c r="Q150" s="9">
        <v>2928</v>
      </c>
      <c r="R150" s="10">
        <v>0.40061475409836067</v>
      </c>
      <c r="S150" s="10">
        <v>0.58469945355191255</v>
      </c>
      <c r="T150" s="9">
        <v>-539</v>
      </c>
      <c r="U150" s="10">
        <v>-0.18408469945355188</v>
      </c>
      <c r="V150" s="9">
        <v>-145</v>
      </c>
      <c r="W150" s="9">
        <v>38</v>
      </c>
      <c r="X150" s="10">
        <v>-3.8004524821464714E-2</v>
      </c>
      <c r="Y150" s="10">
        <v>3.2584497065371365E-2</v>
      </c>
      <c r="Z150" s="11">
        <v>528.27</v>
      </c>
      <c r="AA150" s="11">
        <v>13.243227894826509</v>
      </c>
      <c r="AB150" s="11">
        <v>5073</v>
      </c>
      <c r="AC150" s="12" t="s">
        <v>851</v>
      </c>
      <c r="AD150" s="8">
        <v>5</v>
      </c>
      <c r="AE150" s="8">
        <v>73</v>
      </c>
      <c r="AF150" s="13"/>
      <c r="AG150" s="13"/>
      <c r="AH150" s="13"/>
      <c r="AJ150" s="13"/>
      <c r="AK150" s="13"/>
      <c r="AL150" s="13"/>
      <c r="AM150" s="13"/>
      <c r="AN150" s="13" t="s">
        <v>510</v>
      </c>
    </row>
    <row r="151" spans="1:40" x14ac:dyDescent="0.2">
      <c r="A151" s="8" t="s">
        <v>745</v>
      </c>
      <c r="B151" s="8" t="s">
        <v>614</v>
      </c>
      <c r="C151" s="8" t="str">
        <f t="shared" si="1"/>
        <v>Lawrence County AR</v>
      </c>
      <c r="D151" s="9">
        <v>16779</v>
      </c>
      <c r="E151" s="8" t="s">
        <v>445</v>
      </c>
      <c r="F151" s="9">
        <v>1263</v>
      </c>
      <c r="G151" s="9">
        <v>4064</v>
      </c>
      <c r="H151" s="9">
        <v>5629</v>
      </c>
      <c r="I151" s="10">
        <v>0.22437377864629596</v>
      </c>
      <c r="J151" s="10">
        <v>0.72197548410019541</v>
      </c>
      <c r="K151" s="9">
        <v>-2801</v>
      </c>
      <c r="L151" s="9">
        <v>2801</v>
      </c>
      <c r="M151" s="10">
        <v>-0.49760170545389948</v>
      </c>
      <c r="N151" s="10">
        <v>0.49760170545389948</v>
      </c>
      <c r="O151" s="9">
        <v>1786</v>
      </c>
      <c r="P151" s="9">
        <v>3535</v>
      </c>
      <c r="Q151" s="9">
        <v>5537</v>
      </c>
      <c r="R151" s="10">
        <v>0.32255734152067905</v>
      </c>
      <c r="S151" s="10">
        <v>0.63843236409608095</v>
      </c>
      <c r="T151" s="9">
        <v>-1749</v>
      </c>
      <c r="U151" s="10">
        <v>-0.3158750225754019</v>
      </c>
      <c r="V151" s="9">
        <v>-523</v>
      </c>
      <c r="W151" s="9">
        <v>529</v>
      </c>
      <c r="X151" s="10">
        <v>-9.8183562874383096E-2</v>
      </c>
      <c r="Y151" s="10">
        <v>8.3543120004114457E-2</v>
      </c>
      <c r="Z151" s="11">
        <v>587.61</v>
      </c>
      <c r="AA151" s="11">
        <v>28.55465359677337</v>
      </c>
      <c r="AB151" s="11">
        <v>5075</v>
      </c>
      <c r="AC151" s="12" t="s">
        <v>852</v>
      </c>
      <c r="AD151" s="8">
        <v>5</v>
      </c>
      <c r="AE151" s="8">
        <v>75</v>
      </c>
      <c r="AF151" s="13"/>
      <c r="AG151" s="13"/>
      <c r="AH151" s="13"/>
      <c r="AJ151" s="13"/>
      <c r="AK151" s="13"/>
      <c r="AL151" s="13"/>
      <c r="AM151" s="13"/>
      <c r="AN151" s="13" t="s">
        <v>510</v>
      </c>
    </row>
    <row r="152" spans="1:40" x14ac:dyDescent="0.2">
      <c r="A152" s="8" t="s">
        <v>745</v>
      </c>
      <c r="B152" s="8" t="s">
        <v>618</v>
      </c>
      <c r="C152" s="8" t="str">
        <f t="shared" si="1"/>
        <v>Lee County AR</v>
      </c>
      <c r="D152" s="9">
        <v>9650</v>
      </c>
      <c r="E152" s="8" t="s">
        <v>445</v>
      </c>
      <c r="F152" s="9">
        <v>1735</v>
      </c>
      <c r="G152" s="9">
        <v>1229</v>
      </c>
      <c r="H152" s="9">
        <v>3004</v>
      </c>
      <c r="I152" s="10">
        <v>0.5775632490013316</v>
      </c>
      <c r="J152" s="10">
        <v>0.40912117177097201</v>
      </c>
      <c r="K152" s="9">
        <v>506</v>
      </c>
      <c r="L152" s="9">
        <v>-506</v>
      </c>
      <c r="M152" s="10">
        <v>0.16844207723035959</v>
      </c>
      <c r="N152" s="10">
        <v>-0.16844207723035959</v>
      </c>
      <c r="O152" s="9">
        <v>2107</v>
      </c>
      <c r="P152" s="9">
        <v>1280</v>
      </c>
      <c r="Q152" s="9">
        <v>3424</v>
      </c>
      <c r="R152" s="10">
        <v>0.61536214953271029</v>
      </c>
      <c r="S152" s="10">
        <v>0.37383177570093457</v>
      </c>
      <c r="T152" s="9">
        <v>827</v>
      </c>
      <c r="U152" s="10">
        <v>0.24153037383177572</v>
      </c>
      <c r="V152" s="9">
        <v>-372</v>
      </c>
      <c r="W152" s="9">
        <v>-51</v>
      </c>
      <c r="X152" s="10">
        <v>-3.7798900531378687E-2</v>
      </c>
      <c r="Y152" s="10">
        <v>3.5289396070037449E-2</v>
      </c>
      <c r="Z152" s="11">
        <v>602.62</v>
      </c>
      <c r="AA152" s="11">
        <v>16.013408117885234</v>
      </c>
      <c r="AB152" s="11">
        <v>5077</v>
      </c>
      <c r="AC152" s="12" t="s">
        <v>853</v>
      </c>
      <c r="AD152" s="8">
        <v>5</v>
      </c>
      <c r="AE152" s="8">
        <v>77</v>
      </c>
      <c r="AF152" s="13"/>
      <c r="AG152" s="13"/>
      <c r="AH152" s="13"/>
      <c r="AJ152" s="13"/>
      <c r="AK152" s="13"/>
      <c r="AL152" s="13"/>
      <c r="AM152" s="13"/>
      <c r="AN152" s="13" t="s">
        <v>510</v>
      </c>
    </row>
    <row r="153" spans="1:40" x14ac:dyDescent="0.2">
      <c r="A153" s="8" t="s">
        <v>745</v>
      </c>
      <c r="B153" s="8" t="s">
        <v>854</v>
      </c>
      <c r="C153" s="8" t="str">
        <f t="shared" si="1"/>
        <v>Lincoln County AR</v>
      </c>
      <c r="D153" s="9">
        <v>13820</v>
      </c>
      <c r="E153" s="8" t="s">
        <v>445</v>
      </c>
      <c r="F153" s="9">
        <v>1252</v>
      </c>
      <c r="G153" s="9">
        <v>2455</v>
      </c>
      <c r="H153" s="9">
        <v>3814</v>
      </c>
      <c r="I153" s="10">
        <v>0.32826428945988462</v>
      </c>
      <c r="J153" s="10">
        <v>0.64368117461982166</v>
      </c>
      <c r="K153" s="9">
        <v>-1203</v>
      </c>
      <c r="L153" s="9">
        <v>1203</v>
      </c>
      <c r="M153" s="10">
        <v>-0.31541688515993704</v>
      </c>
      <c r="N153" s="10">
        <v>0.31541688515993704</v>
      </c>
      <c r="O153" s="9">
        <v>1424</v>
      </c>
      <c r="P153" s="9">
        <v>2199</v>
      </c>
      <c r="Q153" s="9">
        <v>3725</v>
      </c>
      <c r="R153" s="10">
        <v>0.38228187919463086</v>
      </c>
      <c r="S153" s="10">
        <v>0.59033557046979868</v>
      </c>
      <c r="T153" s="9">
        <v>-775</v>
      </c>
      <c r="U153" s="10">
        <v>-0.20805369127516782</v>
      </c>
      <c r="V153" s="9">
        <v>-172</v>
      </c>
      <c r="W153" s="9">
        <v>256</v>
      </c>
      <c r="X153" s="10">
        <v>-5.4017589734746241E-2</v>
      </c>
      <c r="Y153" s="10">
        <v>5.3345604150022985E-2</v>
      </c>
      <c r="Z153" s="11">
        <v>561.52</v>
      </c>
      <c r="AA153" s="11">
        <v>24.611768058127939</v>
      </c>
      <c r="AB153" s="11">
        <v>5079</v>
      </c>
      <c r="AC153" s="12" t="s">
        <v>855</v>
      </c>
      <c r="AD153" s="8">
        <v>5</v>
      </c>
      <c r="AE153" s="8">
        <v>79</v>
      </c>
      <c r="AF153" s="13" t="s">
        <v>779</v>
      </c>
      <c r="AG153" s="13" t="s">
        <v>780</v>
      </c>
      <c r="AH153" s="13" t="s">
        <v>781</v>
      </c>
      <c r="AI153" s="14">
        <v>93696</v>
      </c>
      <c r="AJ153" s="13" t="s">
        <v>486</v>
      </c>
      <c r="AK153" s="13" t="s">
        <v>782</v>
      </c>
      <c r="AL153" s="13"/>
      <c r="AM153" s="13"/>
      <c r="AN153" s="13" t="s">
        <v>505</v>
      </c>
    </row>
    <row r="154" spans="1:40" x14ac:dyDescent="0.2">
      <c r="A154" s="8" t="s">
        <v>745</v>
      </c>
      <c r="B154" s="8" t="s">
        <v>856</v>
      </c>
      <c r="C154" s="8" t="str">
        <f t="shared" si="1"/>
        <v>Little River County AR</v>
      </c>
      <c r="D154" s="9">
        <v>12472</v>
      </c>
      <c r="E154" s="8" t="s">
        <v>445</v>
      </c>
      <c r="F154" s="9">
        <v>1397</v>
      </c>
      <c r="G154" s="9">
        <v>3604</v>
      </c>
      <c r="H154" s="9">
        <v>5192</v>
      </c>
      <c r="I154" s="10">
        <v>0.2690677966101695</v>
      </c>
      <c r="J154" s="10">
        <v>0.69414483821263484</v>
      </c>
      <c r="K154" s="9">
        <v>-2207</v>
      </c>
      <c r="L154" s="9">
        <v>2207</v>
      </c>
      <c r="M154" s="10">
        <v>-0.42507704160246534</v>
      </c>
      <c r="N154" s="10">
        <v>0.42507704160246534</v>
      </c>
      <c r="O154" s="9">
        <v>1552</v>
      </c>
      <c r="P154" s="9">
        <v>3385</v>
      </c>
      <c r="Q154" s="9">
        <v>5051</v>
      </c>
      <c r="R154" s="10">
        <v>0.3072658879429816</v>
      </c>
      <c r="S154" s="10">
        <v>0.67016432389625813</v>
      </c>
      <c r="T154" s="9">
        <v>-1833</v>
      </c>
      <c r="U154" s="10">
        <v>-0.36289843595327653</v>
      </c>
      <c r="V154" s="9">
        <v>-155</v>
      </c>
      <c r="W154" s="9">
        <v>219</v>
      </c>
      <c r="X154" s="10">
        <v>-3.8198091332812101E-2</v>
      </c>
      <c r="Y154" s="10">
        <v>2.3980514316376711E-2</v>
      </c>
      <c r="Z154" s="11">
        <v>532.25</v>
      </c>
      <c r="AA154" s="11">
        <v>23.432597463597933</v>
      </c>
      <c r="AB154" s="11">
        <v>5081</v>
      </c>
      <c r="AC154" s="12" t="s">
        <v>857</v>
      </c>
      <c r="AD154" s="8">
        <v>5</v>
      </c>
      <c r="AE154" s="8">
        <v>81</v>
      </c>
      <c r="AF154" s="13" t="s">
        <v>858</v>
      </c>
      <c r="AG154" s="13"/>
      <c r="AH154" s="13" t="s">
        <v>859</v>
      </c>
      <c r="AI154" s="14">
        <v>149769</v>
      </c>
      <c r="AJ154" s="13" t="s">
        <v>486</v>
      </c>
      <c r="AK154" s="13"/>
      <c r="AL154" s="13"/>
      <c r="AM154" s="13"/>
      <c r="AN154" s="13" t="s">
        <v>505</v>
      </c>
    </row>
    <row r="155" spans="1:40" x14ac:dyDescent="0.2">
      <c r="A155" s="8" t="s">
        <v>745</v>
      </c>
      <c r="B155" s="8" t="s">
        <v>860</v>
      </c>
      <c r="C155" s="8" t="str">
        <f t="shared" si="1"/>
        <v>Logan County AR</v>
      </c>
      <c r="D155" s="9">
        <v>21714</v>
      </c>
      <c r="E155" s="8" t="s">
        <v>445</v>
      </c>
      <c r="F155" s="9">
        <v>1712</v>
      </c>
      <c r="G155" s="9">
        <v>5737</v>
      </c>
      <c r="H155" s="9">
        <v>7839</v>
      </c>
      <c r="I155" s="10">
        <v>0.21839520346983032</v>
      </c>
      <c r="J155" s="10">
        <v>0.73185355274907515</v>
      </c>
      <c r="K155" s="9">
        <v>-4025</v>
      </c>
      <c r="L155" s="9">
        <v>4025</v>
      </c>
      <c r="M155" s="10">
        <v>-0.51345834927924483</v>
      </c>
      <c r="N155" s="10">
        <v>0.51345834927924483</v>
      </c>
      <c r="O155" s="9">
        <v>2009</v>
      </c>
      <c r="P155" s="9">
        <v>5078</v>
      </c>
      <c r="Q155" s="9">
        <v>7330</v>
      </c>
      <c r="R155" s="10">
        <v>0.27407912687585267</v>
      </c>
      <c r="S155" s="10">
        <v>0.69276944065484314</v>
      </c>
      <c r="T155" s="9">
        <v>-3069</v>
      </c>
      <c r="U155" s="10">
        <v>-0.41869031377899046</v>
      </c>
      <c r="V155" s="9">
        <v>-297</v>
      </c>
      <c r="W155" s="9">
        <v>659</v>
      </c>
      <c r="X155" s="10">
        <v>-5.5683923406022351E-2</v>
      </c>
      <c r="Y155" s="10">
        <v>3.9084112094232015E-2</v>
      </c>
      <c r="Z155" s="11">
        <v>708.13</v>
      </c>
      <c r="AA155" s="11">
        <v>30.663861155437562</v>
      </c>
      <c r="AB155" s="11">
        <v>5083</v>
      </c>
      <c r="AC155" s="12" t="s">
        <v>861</v>
      </c>
      <c r="AD155" s="8">
        <v>5</v>
      </c>
      <c r="AE155" s="8">
        <v>83</v>
      </c>
      <c r="AF155" s="13"/>
      <c r="AG155" s="13"/>
      <c r="AH155" s="13"/>
      <c r="AJ155" s="13"/>
      <c r="AK155" s="13"/>
      <c r="AL155" s="13"/>
      <c r="AM155" s="13"/>
      <c r="AN155" s="13" t="s">
        <v>510</v>
      </c>
    </row>
    <row r="156" spans="1:40" x14ac:dyDescent="0.2">
      <c r="A156" s="8" t="s">
        <v>745</v>
      </c>
      <c r="B156" s="8" t="s">
        <v>862</v>
      </c>
      <c r="C156" s="8" t="str">
        <f t="shared" si="1"/>
        <v>Lonoke County AR</v>
      </c>
      <c r="D156" s="9">
        <v>71645</v>
      </c>
      <c r="E156" s="8" t="s">
        <v>445</v>
      </c>
      <c r="F156" s="9">
        <v>5638</v>
      </c>
      <c r="G156" s="9">
        <v>19902</v>
      </c>
      <c r="H156" s="9">
        <v>26766</v>
      </c>
      <c r="I156" s="10">
        <v>0.21064036464170963</v>
      </c>
      <c r="J156" s="10">
        <v>0.74355525666890832</v>
      </c>
      <c r="K156" s="9">
        <v>-14264</v>
      </c>
      <c r="L156" s="9">
        <v>14264</v>
      </c>
      <c r="M156" s="10">
        <v>-0.53291489202719866</v>
      </c>
      <c r="N156" s="10">
        <v>0.53291489202719866</v>
      </c>
      <c r="O156" s="9">
        <v>5612</v>
      </c>
      <c r="P156" s="9">
        <v>17863</v>
      </c>
      <c r="Q156" s="9">
        <v>24083</v>
      </c>
      <c r="R156" s="10">
        <v>0.23302744674666778</v>
      </c>
      <c r="S156" s="10">
        <v>0.74172652908690773</v>
      </c>
      <c r="T156" s="9">
        <v>-12251</v>
      </c>
      <c r="U156" s="10">
        <v>-0.50869908234023997</v>
      </c>
      <c r="V156" s="9">
        <v>26</v>
      </c>
      <c r="W156" s="9">
        <v>2039</v>
      </c>
      <c r="X156" s="10">
        <v>-2.2387082104958156E-2</v>
      </c>
      <c r="Y156" s="10">
        <v>1.8287275820005888E-3</v>
      </c>
      <c r="Z156" s="11">
        <v>770.73</v>
      </c>
      <c r="AA156" s="11">
        <v>92.957326171292152</v>
      </c>
      <c r="AB156" s="11">
        <v>5085</v>
      </c>
      <c r="AC156" s="12" t="s">
        <v>863</v>
      </c>
      <c r="AD156" s="8">
        <v>5</v>
      </c>
      <c r="AE156" s="8">
        <v>85</v>
      </c>
      <c r="AF156" s="13" t="s">
        <v>814</v>
      </c>
      <c r="AG156" s="13" t="s">
        <v>780</v>
      </c>
      <c r="AH156" s="13" t="s">
        <v>815</v>
      </c>
      <c r="AI156" s="14">
        <v>731612</v>
      </c>
      <c r="AJ156" s="13" t="s">
        <v>486</v>
      </c>
      <c r="AK156" s="13" t="s">
        <v>782</v>
      </c>
      <c r="AL156" s="13"/>
      <c r="AM156" s="13"/>
      <c r="AN156" s="13" t="s">
        <v>487</v>
      </c>
    </row>
    <row r="157" spans="1:40" x14ac:dyDescent="0.2">
      <c r="A157" s="8" t="s">
        <v>745</v>
      </c>
      <c r="B157" s="8" t="s">
        <v>630</v>
      </c>
      <c r="C157" s="8" t="str">
        <f t="shared" si="1"/>
        <v>Madison County AR</v>
      </c>
      <c r="D157" s="9">
        <v>15767</v>
      </c>
      <c r="E157" s="8" t="s">
        <v>445</v>
      </c>
      <c r="F157" s="9">
        <v>1587</v>
      </c>
      <c r="G157" s="9">
        <v>4917</v>
      </c>
      <c r="H157" s="9">
        <v>6782</v>
      </c>
      <c r="I157" s="10">
        <v>0.2340017693895606</v>
      </c>
      <c r="J157" s="10">
        <v>0.72500737245650249</v>
      </c>
      <c r="K157" s="9">
        <v>-3330</v>
      </c>
      <c r="L157" s="9">
        <v>3330</v>
      </c>
      <c r="M157" s="10">
        <v>-0.49100560306694185</v>
      </c>
      <c r="N157" s="10">
        <v>0.49100560306694185</v>
      </c>
      <c r="O157" s="9">
        <v>2099</v>
      </c>
      <c r="P157" s="9">
        <v>4262</v>
      </c>
      <c r="Q157" s="9">
        <v>6567</v>
      </c>
      <c r="R157" s="10">
        <v>0.31962844525658596</v>
      </c>
      <c r="S157" s="10">
        <v>0.64900258870108118</v>
      </c>
      <c r="T157" s="9">
        <v>-2163</v>
      </c>
      <c r="U157" s="10">
        <v>-0.32937414344449523</v>
      </c>
      <c r="V157" s="9">
        <v>-512</v>
      </c>
      <c r="W157" s="9">
        <v>655</v>
      </c>
      <c r="X157" s="10">
        <v>-8.5626675867025354E-2</v>
      </c>
      <c r="Y157" s="10">
        <v>7.6004783755421301E-2</v>
      </c>
      <c r="Z157" s="11">
        <v>834.26</v>
      </c>
      <c r="AA157" s="11">
        <v>18.899383885119747</v>
      </c>
      <c r="AB157" s="11">
        <v>5087</v>
      </c>
      <c r="AC157" s="12" t="s">
        <v>864</v>
      </c>
      <c r="AD157" s="8">
        <v>5</v>
      </c>
      <c r="AE157" s="8">
        <v>87</v>
      </c>
      <c r="AF157" s="13" t="s">
        <v>756</v>
      </c>
      <c r="AG157" s="13"/>
      <c r="AH157" s="13" t="s">
        <v>757</v>
      </c>
      <c r="AI157" s="14">
        <v>513559</v>
      </c>
      <c r="AJ157" s="13" t="s">
        <v>486</v>
      </c>
      <c r="AK157" s="13"/>
      <c r="AL157" s="13"/>
      <c r="AM157" s="13"/>
      <c r="AN157" s="13" t="s">
        <v>505</v>
      </c>
    </row>
    <row r="158" spans="1:40" x14ac:dyDescent="0.2">
      <c r="A158" s="8" t="s">
        <v>745</v>
      </c>
      <c r="B158" s="8" t="s">
        <v>634</v>
      </c>
      <c r="C158" s="8" t="str">
        <f t="shared" si="1"/>
        <v>Marion County AR</v>
      </c>
      <c r="D158" s="9">
        <v>16185</v>
      </c>
      <c r="E158" s="8" t="s">
        <v>445</v>
      </c>
      <c r="F158" s="9">
        <v>1377</v>
      </c>
      <c r="G158" s="9">
        <v>5077</v>
      </c>
      <c r="H158" s="9">
        <v>6718</v>
      </c>
      <c r="I158" s="10">
        <v>0.20497171777314677</v>
      </c>
      <c r="J158" s="10">
        <v>0.75573087228341773</v>
      </c>
      <c r="K158" s="9">
        <v>-3700</v>
      </c>
      <c r="L158" s="9">
        <v>3700</v>
      </c>
      <c r="M158" s="10">
        <v>-0.55075915451027102</v>
      </c>
      <c r="N158" s="10">
        <v>0.55075915451027102</v>
      </c>
      <c r="O158" s="9">
        <v>2024</v>
      </c>
      <c r="P158" s="9">
        <v>4771</v>
      </c>
      <c r="Q158" s="9">
        <v>7029</v>
      </c>
      <c r="R158" s="10">
        <v>0.28794992175273865</v>
      </c>
      <c r="S158" s="10">
        <v>0.67875942523829846</v>
      </c>
      <c r="T158" s="9">
        <v>-2747</v>
      </c>
      <c r="U158" s="10">
        <v>-0.39080950348555982</v>
      </c>
      <c r="V158" s="9">
        <v>-647</v>
      </c>
      <c r="W158" s="9">
        <v>306</v>
      </c>
      <c r="X158" s="10">
        <v>-8.297820397959188E-2</v>
      </c>
      <c r="Y158" s="10">
        <v>7.6971447045119268E-2</v>
      </c>
      <c r="Z158" s="11">
        <v>597.01</v>
      </c>
      <c r="AA158" s="11">
        <v>27.11009865831393</v>
      </c>
      <c r="AB158" s="11">
        <v>5089</v>
      </c>
      <c r="AC158" s="12" t="s">
        <v>865</v>
      </c>
      <c r="AD158" s="8">
        <v>5</v>
      </c>
      <c r="AE158" s="8">
        <v>89</v>
      </c>
      <c r="AF158" s="13"/>
      <c r="AG158" s="13"/>
      <c r="AH158" s="13"/>
      <c r="AJ158" s="13"/>
      <c r="AK158" s="13"/>
      <c r="AL158" s="13"/>
      <c r="AM158" s="13"/>
      <c r="AN158" s="13" t="s">
        <v>510</v>
      </c>
    </row>
    <row r="159" spans="1:40" x14ac:dyDescent="0.2">
      <c r="A159" s="8" t="s">
        <v>745</v>
      </c>
      <c r="B159" s="8" t="s">
        <v>866</v>
      </c>
      <c r="C159" s="8" t="str">
        <f t="shared" si="1"/>
        <v>Miller County AR</v>
      </c>
      <c r="D159" s="9">
        <v>43908</v>
      </c>
      <c r="E159" s="8" t="s">
        <v>445</v>
      </c>
      <c r="F159" s="9">
        <v>4273</v>
      </c>
      <c r="G159" s="9">
        <v>11293</v>
      </c>
      <c r="H159" s="9">
        <v>16015</v>
      </c>
      <c r="I159" s="10">
        <v>0.26681236340930375</v>
      </c>
      <c r="J159" s="10">
        <v>0.70515142054324076</v>
      </c>
      <c r="K159" s="9">
        <v>-7020</v>
      </c>
      <c r="L159" s="9">
        <v>7020</v>
      </c>
      <c r="M159" s="10">
        <v>-0.438339057133937</v>
      </c>
      <c r="N159" s="10">
        <v>0.438339057133937</v>
      </c>
      <c r="O159" s="9">
        <v>4518</v>
      </c>
      <c r="P159" s="9">
        <v>10622</v>
      </c>
      <c r="Q159" s="9">
        <v>15329</v>
      </c>
      <c r="R159" s="10">
        <v>0.29473546871942069</v>
      </c>
      <c r="S159" s="10">
        <v>0.69293495987996612</v>
      </c>
      <c r="T159" s="9">
        <v>-6104</v>
      </c>
      <c r="U159" s="10">
        <v>-0.39819949116054543</v>
      </c>
      <c r="V159" s="9">
        <v>-245</v>
      </c>
      <c r="W159" s="9">
        <v>671</v>
      </c>
      <c r="X159" s="10">
        <v>-2.7923105310116936E-2</v>
      </c>
      <c r="Y159" s="10">
        <v>1.2216460663274642E-2</v>
      </c>
      <c r="Z159" s="11">
        <v>625.58000000000004</v>
      </c>
      <c r="AA159" s="11">
        <v>70.187665846094816</v>
      </c>
      <c r="AB159" s="11">
        <v>5091</v>
      </c>
      <c r="AC159" s="12" t="s">
        <v>867</v>
      </c>
      <c r="AD159" s="8">
        <v>5</v>
      </c>
      <c r="AE159" s="8">
        <v>91</v>
      </c>
      <c r="AF159" s="13" t="s">
        <v>858</v>
      </c>
      <c r="AG159" s="13"/>
      <c r="AH159" s="13" t="s">
        <v>859</v>
      </c>
      <c r="AI159" s="14">
        <v>149769</v>
      </c>
      <c r="AJ159" s="13" t="s">
        <v>486</v>
      </c>
      <c r="AK159" s="13"/>
      <c r="AL159" s="13"/>
      <c r="AM159" s="13"/>
      <c r="AN159" s="13" t="s">
        <v>487</v>
      </c>
    </row>
    <row r="160" spans="1:40" x14ac:dyDescent="0.2">
      <c r="A160" s="8" t="s">
        <v>745</v>
      </c>
      <c r="B160" s="8" t="s">
        <v>868</v>
      </c>
      <c r="C160" s="8" t="str">
        <f t="shared" ref="C160:C223" si="2">B160&amp;" "&amp;A160</f>
        <v>Mississippi County AR</v>
      </c>
      <c r="D160" s="9">
        <v>43738</v>
      </c>
      <c r="E160" s="8" t="s">
        <v>445</v>
      </c>
      <c r="F160" s="9">
        <v>5621</v>
      </c>
      <c r="G160" s="9">
        <v>6988</v>
      </c>
      <c r="H160" s="9">
        <v>12995</v>
      </c>
      <c r="I160" s="10">
        <v>0.43255098114659485</v>
      </c>
      <c r="J160" s="10">
        <v>0.53774528664871102</v>
      </c>
      <c r="K160" s="9">
        <v>-1367</v>
      </c>
      <c r="L160" s="9">
        <v>1367</v>
      </c>
      <c r="M160" s="10">
        <v>-0.10519430550211617</v>
      </c>
      <c r="N160" s="10">
        <v>0.10519430550211617</v>
      </c>
      <c r="O160" s="9">
        <v>6445</v>
      </c>
      <c r="P160" s="9">
        <v>6599</v>
      </c>
      <c r="Q160" s="9">
        <v>13349</v>
      </c>
      <c r="R160" s="10">
        <v>0.48280770095138215</v>
      </c>
      <c r="S160" s="10">
        <v>0.49434414562888607</v>
      </c>
      <c r="T160" s="9">
        <v>-154</v>
      </c>
      <c r="U160" s="10">
        <v>-1.1536444677503921E-2</v>
      </c>
      <c r="V160" s="9">
        <v>-824</v>
      </c>
      <c r="W160" s="9">
        <v>389</v>
      </c>
      <c r="X160" s="10">
        <v>-5.0256719804787298E-2</v>
      </c>
      <c r="Y160" s="10">
        <v>4.3401141019824951E-2</v>
      </c>
      <c r="Z160" s="11">
        <v>900.57</v>
      </c>
      <c r="AA160" s="11">
        <v>48.567018665956006</v>
      </c>
      <c r="AB160" s="11">
        <v>5093</v>
      </c>
      <c r="AC160" s="12" t="s">
        <v>869</v>
      </c>
      <c r="AD160" s="8">
        <v>5</v>
      </c>
      <c r="AE160" s="8">
        <v>93</v>
      </c>
      <c r="AF160" s="13" t="s">
        <v>870</v>
      </c>
      <c r="AG160" s="13"/>
      <c r="AH160" s="13" t="s">
        <v>871</v>
      </c>
      <c r="AJ160" s="13" t="s">
        <v>498</v>
      </c>
      <c r="AK160" s="13"/>
      <c r="AL160" s="13"/>
      <c r="AM160" s="13"/>
      <c r="AN160" s="13" t="s">
        <v>487</v>
      </c>
    </row>
    <row r="161" spans="1:40" x14ac:dyDescent="0.2">
      <c r="A161" s="8" t="s">
        <v>745</v>
      </c>
      <c r="B161" s="8" t="s">
        <v>644</v>
      </c>
      <c r="C161" s="8" t="str">
        <f t="shared" si="2"/>
        <v>Monroe County AR</v>
      </c>
      <c r="D161" s="9">
        <v>7399</v>
      </c>
      <c r="E161" s="8" t="s">
        <v>445</v>
      </c>
      <c r="F161" s="9">
        <v>1298</v>
      </c>
      <c r="G161" s="9">
        <v>1400</v>
      </c>
      <c r="H161" s="9">
        <v>2766</v>
      </c>
      <c r="I161" s="10">
        <v>0.46926970354302239</v>
      </c>
      <c r="J161" s="10">
        <v>0.50614605929139556</v>
      </c>
      <c r="K161" s="9">
        <v>-102</v>
      </c>
      <c r="L161" s="9">
        <v>102</v>
      </c>
      <c r="M161" s="10">
        <v>-3.6876355748373169E-2</v>
      </c>
      <c r="N161" s="10">
        <v>3.6876355748373169E-2</v>
      </c>
      <c r="O161" s="9">
        <v>1583</v>
      </c>
      <c r="P161" s="9">
        <v>1585</v>
      </c>
      <c r="Q161" s="9">
        <v>3230</v>
      </c>
      <c r="R161" s="10">
        <v>0.49009287925696593</v>
      </c>
      <c r="S161" s="10">
        <v>0.49071207430340558</v>
      </c>
      <c r="T161" s="9">
        <v>-2</v>
      </c>
      <c r="U161" s="10">
        <v>-6.1919504643964673E-4</v>
      </c>
      <c r="V161" s="9">
        <v>-285</v>
      </c>
      <c r="W161" s="9">
        <v>-185</v>
      </c>
      <c r="X161" s="10">
        <v>-2.0823175713943542E-2</v>
      </c>
      <c r="Y161" s="10">
        <v>1.5433984987989979E-2</v>
      </c>
      <c r="Z161" s="11">
        <v>607.12</v>
      </c>
      <c r="AA161" s="11">
        <v>12.187047041770985</v>
      </c>
      <c r="AB161" s="11">
        <v>5095</v>
      </c>
      <c r="AC161" s="12" t="s">
        <v>872</v>
      </c>
      <c r="AD161" s="8">
        <v>5</v>
      </c>
      <c r="AE161" s="8">
        <v>95</v>
      </c>
      <c r="AF161" s="13"/>
      <c r="AG161" s="13"/>
      <c r="AH161" s="13"/>
      <c r="AJ161" s="13"/>
      <c r="AK161" s="13"/>
      <c r="AL161" s="13"/>
      <c r="AM161" s="13"/>
      <c r="AN161" s="13" t="s">
        <v>510</v>
      </c>
    </row>
    <row r="162" spans="1:40" x14ac:dyDescent="0.2">
      <c r="A162" s="8" t="s">
        <v>745</v>
      </c>
      <c r="B162" s="8" t="s">
        <v>646</v>
      </c>
      <c r="C162" s="8" t="str">
        <f t="shared" si="2"/>
        <v>Montgomery County AR</v>
      </c>
      <c r="D162" s="9">
        <v>8970</v>
      </c>
      <c r="E162" s="8" t="s">
        <v>445</v>
      </c>
      <c r="F162" s="9">
        <v>735</v>
      </c>
      <c r="G162" s="9">
        <v>2573</v>
      </c>
      <c r="H162" s="9">
        <v>3445</v>
      </c>
      <c r="I162" s="10">
        <v>0.21335268505079827</v>
      </c>
      <c r="J162" s="10">
        <v>0.74687953555878084</v>
      </c>
      <c r="K162" s="9">
        <v>-1838</v>
      </c>
      <c r="L162" s="9">
        <v>1838</v>
      </c>
      <c r="M162" s="10">
        <v>-0.53352685050798254</v>
      </c>
      <c r="N162" s="10">
        <v>0.53352685050798254</v>
      </c>
      <c r="O162" s="9">
        <v>920</v>
      </c>
      <c r="P162" s="9">
        <v>2368</v>
      </c>
      <c r="Q162" s="9">
        <v>3403</v>
      </c>
      <c r="R162" s="10">
        <v>0.27034969144872173</v>
      </c>
      <c r="S162" s="10">
        <v>0.6958565971201881</v>
      </c>
      <c r="T162" s="9">
        <v>-1448</v>
      </c>
      <c r="U162" s="10">
        <v>-0.42550690567146637</v>
      </c>
      <c r="V162" s="9">
        <v>-185</v>
      </c>
      <c r="W162" s="9">
        <v>205</v>
      </c>
      <c r="X162" s="10">
        <v>-5.6997006397923461E-2</v>
      </c>
      <c r="Y162" s="10">
        <v>5.1022938438592735E-2</v>
      </c>
      <c r="Z162" s="11">
        <v>779.88</v>
      </c>
      <c r="AA162" s="11">
        <v>11.501769503000462</v>
      </c>
      <c r="AB162" s="11">
        <v>5097</v>
      </c>
      <c r="AC162" s="12" t="s">
        <v>873</v>
      </c>
      <c r="AD162" s="8">
        <v>5</v>
      </c>
      <c r="AE162" s="8">
        <v>97</v>
      </c>
      <c r="AF162" s="13"/>
      <c r="AG162" s="13"/>
      <c r="AH162" s="13"/>
      <c r="AJ162" s="13"/>
      <c r="AK162" s="13"/>
      <c r="AL162" s="13"/>
      <c r="AM162" s="13"/>
      <c r="AN162" s="13" t="s">
        <v>510</v>
      </c>
    </row>
    <row r="163" spans="1:40" x14ac:dyDescent="0.2">
      <c r="A163" s="8" t="s">
        <v>745</v>
      </c>
      <c r="B163" s="8" t="s">
        <v>874</v>
      </c>
      <c r="C163" s="8" t="str">
        <f t="shared" si="2"/>
        <v>Nevada County AR</v>
      </c>
      <c r="D163" s="9">
        <v>8558</v>
      </c>
      <c r="E163" s="8" t="s">
        <v>445</v>
      </c>
      <c r="F163" s="9">
        <v>1156</v>
      </c>
      <c r="G163" s="9">
        <v>2001</v>
      </c>
      <c r="H163" s="9">
        <v>3233</v>
      </c>
      <c r="I163" s="10">
        <v>0.35756263532322918</v>
      </c>
      <c r="J163" s="10">
        <v>0.61892978657593567</v>
      </c>
      <c r="K163" s="9">
        <v>-845</v>
      </c>
      <c r="L163" s="9">
        <v>845</v>
      </c>
      <c r="M163" s="10">
        <v>-0.26136715125270649</v>
      </c>
      <c r="N163" s="10">
        <v>0.26136715125270649</v>
      </c>
      <c r="O163" s="9">
        <v>1314</v>
      </c>
      <c r="P163" s="9">
        <v>1996</v>
      </c>
      <c r="Q163" s="9">
        <v>3384</v>
      </c>
      <c r="R163" s="10">
        <v>0.38829787234042551</v>
      </c>
      <c r="S163" s="10">
        <v>0.58983451536643028</v>
      </c>
      <c r="T163" s="9">
        <v>-682</v>
      </c>
      <c r="U163" s="10">
        <v>-0.20153664302600477</v>
      </c>
      <c r="V163" s="9">
        <v>-158</v>
      </c>
      <c r="W163" s="9">
        <v>5</v>
      </c>
      <c r="X163" s="10">
        <v>-3.0735237017196326E-2</v>
      </c>
      <c r="Y163" s="10">
        <v>2.9095271209505391E-2</v>
      </c>
      <c r="Z163" s="11">
        <v>617.84</v>
      </c>
      <c r="AA163" s="11">
        <v>13.851482584487892</v>
      </c>
      <c r="AB163" s="11">
        <v>5099</v>
      </c>
      <c r="AC163" s="12" t="s">
        <v>875</v>
      </c>
      <c r="AD163" s="8">
        <v>5</v>
      </c>
      <c r="AE163" s="8">
        <v>99</v>
      </c>
      <c r="AF163" s="13" t="s">
        <v>832</v>
      </c>
      <c r="AG163" s="13"/>
      <c r="AH163" s="13" t="s">
        <v>833</v>
      </c>
      <c r="AJ163" s="13" t="s">
        <v>498</v>
      </c>
      <c r="AK163" s="13"/>
      <c r="AL163" s="13"/>
      <c r="AM163" s="13"/>
      <c r="AN163" s="13" t="s">
        <v>505</v>
      </c>
    </row>
    <row r="164" spans="1:40" x14ac:dyDescent="0.2">
      <c r="A164" s="8" t="s">
        <v>745</v>
      </c>
      <c r="B164" s="8" t="s">
        <v>876</v>
      </c>
      <c r="C164" s="8" t="str">
        <f t="shared" si="2"/>
        <v>Newton County AR</v>
      </c>
      <c r="D164" s="9">
        <v>7913</v>
      </c>
      <c r="E164" s="8" t="s">
        <v>445</v>
      </c>
      <c r="F164" s="9">
        <v>699</v>
      </c>
      <c r="G164" s="9">
        <v>2875</v>
      </c>
      <c r="H164" s="9">
        <v>3731</v>
      </c>
      <c r="I164" s="10">
        <v>0.18734923612972393</v>
      </c>
      <c r="J164" s="10">
        <v>0.77057089252211208</v>
      </c>
      <c r="K164" s="9">
        <v>-2176</v>
      </c>
      <c r="L164" s="9">
        <v>2176</v>
      </c>
      <c r="M164" s="10">
        <v>-0.58322165639238821</v>
      </c>
      <c r="N164" s="10">
        <v>0.58322165639238821</v>
      </c>
      <c r="O164" s="9">
        <v>993</v>
      </c>
      <c r="P164" s="9">
        <v>2508</v>
      </c>
      <c r="Q164" s="9">
        <v>3661</v>
      </c>
      <c r="R164" s="10">
        <v>0.27123736683966132</v>
      </c>
      <c r="S164" s="10">
        <v>0.68505872712373672</v>
      </c>
      <c r="T164" s="9">
        <v>-1515</v>
      </c>
      <c r="U164" s="10">
        <v>-0.4138213602840754</v>
      </c>
      <c r="V164" s="9">
        <v>-294</v>
      </c>
      <c r="W164" s="9">
        <v>367</v>
      </c>
      <c r="X164" s="10">
        <v>-8.3888130709937392E-2</v>
      </c>
      <c r="Y164" s="10">
        <v>8.5512165398375362E-2</v>
      </c>
      <c r="Z164" s="11">
        <v>820.9</v>
      </c>
      <c r="AA164" s="11">
        <v>9.6394201486173721</v>
      </c>
      <c r="AB164" s="11">
        <v>5101</v>
      </c>
      <c r="AC164" s="12" t="s">
        <v>877</v>
      </c>
      <c r="AD164" s="8">
        <v>5</v>
      </c>
      <c r="AE164" s="8">
        <v>101</v>
      </c>
      <c r="AF164" s="13" t="s">
        <v>760</v>
      </c>
      <c r="AG164" s="13"/>
      <c r="AH164" s="13" t="s">
        <v>761</v>
      </c>
      <c r="AJ164" s="13" t="s">
        <v>498</v>
      </c>
      <c r="AK164" s="13"/>
      <c r="AL164" s="13"/>
      <c r="AM164" s="13"/>
      <c r="AN164" s="13" t="s">
        <v>505</v>
      </c>
    </row>
    <row r="165" spans="1:40" x14ac:dyDescent="0.2">
      <c r="A165" s="8" t="s">
        <v>745</v>
      </c>
      <c r="B165" s="8" t="s">
        <v>878</v>
      </c>
      <c r="C165" s="8" t="str">
        <f t="shared" si="2"/>
        <v>Ouachita County AR</v>
      </c>
      <c r="D165" s="9">
        <v>24358</v>
      </c>
      <c r="E165" s="8" t="s">
        <v>445</v>
      </c>
      <c r="F165" s="9">
        <v>4320</v>
      </c>
      <c r="G165" s="9">
        <v>5347</v>
      </c>
      <c r="H165" s="9">
        <v>9881</v>
      </c>
      <c r="I165" s="10">
        <v>0.43720271227608543</v>
      </c>
      <c r="J165" s="10">
        <v>0.54113956077320113</v>
      </c>
      <c r="K165" s="9">
        <v>-1027</v>
      </c>
      <c r="L165" s="9">
        <v>1027</v>
      </c>
      <c r="M165" s="10">
        <v>-0.10393684849711571</v>
      </c>
      <c r="N165" s="10">
        <v>0.10393684849711571</v>
      </c>
      <c r="O165" s="9">
        <v>4626</v>
      </c>
      <c r="P165" s="9">
        <v>5516</v>
      </c>
      <c r="Q165" s="9">
        <v>10303</v>
      </c>
      <c r="R165" s="10">
        <v>0.4489954382218771</v>
      </c>
      <c r="S165" s="10">
        <v>0.5353780452295448</v>
      </c>
      <c r="T165" s="9">
        <v>-890</v>
      </c>
      <c r="U165" s="10">
        <v>-8.63826070076677E-2</v>
      </c>
      <c r="V165" s="9">
        <v>-306</v>
      </c>
      <c r="W165" s="9">
        <v>-169</v>
      </c>
      <c r="X165" s="10">
        <v>-1.1792725945791671E-2</v>
      </c>
      <c r="Y165" s="10">
        <v>5.761515543656337E-3</v>
      </c>
      <c r="Z165" s="11">
        <v>732.78</v>
      </c>
      <c r="AA165" s="11">
        <v>33.240536040830811</v>
      </c>
      <c r="AB165" s="11">
        <v>5103</v>
      </c>
      <c r="AC165" s="12" t="s">
        <v>879</v>
      </c>
      <c r="AD165" s="8">
        <v>5</v>
      </c>
      <c r="AE165" s="8">
        <v>103</v>
      </c>
      <c r="AF165" s="13" t="s">
        <v>765</v>
      </c>
      <c r="AG165" s="13"/>
      <c r="AH165" s="13" t="s">
        <v>766</v>
      </c>
      <c r="AJ165" s="13" t="s">
        <v>498</v>
      </c>
      <c r="AK165" s="13"/>
      <c r="AL165" s="13"/>
      <c r="AM165" s="13"/>
      <c r="AN165" s="13" t="s">
        <v>487</v>
      </c>
    </row>
    <row r="166" spans="1:40" x14ac:dyDescent="0.2">
      <c r="A166" s="8" t="s">
        <v>745</v>
      </c>
      <c r="B166" s="8" t="s">
        <v>650</v>
      </c>
      <c r="C166" s="8" t="str">
        <f t="shared" si="2"/>
        <v>Perry County AR</v>
      </c>
      <c r="D166" s="9">
        <v>10189</v>
      </c>
      <c r="E166" s="8" t="s">
        <v>445</v>
      </c>
      <c r="F166" s="9">
        <v>1035</v>
      </c>
      <c r="G166" s="9">
        <v>2979</v>
      </c>
      <c r="H166" s="9">
        <v>4213</v>
      </c>
      <c r="I166" s="10">
        <v>0.24566816995015428</v>
      </c>
      <c r="J166" s="10">
        <v>0.70709708046522668</v>
      </c>
      <c r="K166" s="9">
        <v>-1944</v>
      </c>
      <c r="L166" s="9">
        <v>1944</v>
      </c>
      <c r="M166" s="10">
        <v>-0.4614289105150724</v>
      </c>
      <c r="N166" s="10">
        <v>0.4614289105150724</v>
      </c>
      <c r="O166" s="9">
        <v>1187</v>
      </c>
      <c r="P166" s="9">
        <v>2580</v>
      </c>
      <c r="Q166" s="9">
        <v>3937</v>
      </c>
      <c r="R166" s="10">
        <v>0.30149860299720599</v>
      </c>
      <c r="S166" s="10">
        <v>0.65532131064262134</v>
      </c>
      <c r="T166" s="9">
        <v>-1393</v>
      </c>
      <c r="U166" s="10">
        <v>-0.35382270764541535</v>
      </c>
      <c r="V166" s="9">
        <v>-152</v>
      </c>
      <c r="W166" s="9">
        <v>399</v>
      </c>
      <c r="X166" s="10">
        <v>-5.5830433047051709E-2</v>
      </c>
      <c r="Y166" s="10">
        <v>5.1775769822605344E-2</v>
      </c>
      <c r="Z166" s="11">
        <v>551.4</v>
      </c>
      <c r="AA166" s="11">
        <v>18.47841857091041</v>
      </c>
      <c r="AB166" s="11">
        <v>5105</v>
      </c>
      <c r="AC166" s="12" t="s">
        <v>880</v>
      </c>
      <c r="AD166" s="8">
        <v>5</v>
      </c>
      <c r="AE166" s="8">
        <v>105</v>
      </c>
      <c r="AF166" s="13" t="s">
        <v>814</v>
      </c>
      <c r="AG166" s="13" t="s">
        <v>780</v>
      </c>
      <c r="AH166" s="13" t="s">
        <v>815</v>
      </c>
      <c r="AI166" s="14">
        <v>731612</v>
      </c>
      <c r="AJ166" s="13" t="s">
        <v>486</v>
      </c>
      <c r="AK166" s="13" t="s">
        <v>782</v>
      </c>
      <c r="AL166" s="13"/>
      <c r="AM166" s="13"/>
      <c r="AN166" s="13" t="s">
        <v>505</v>
      </c>
    </row>
    <row r="167" spans="1:40" x14ac:dyDescent="0.2">
      <c r="A167" s="8" t="s">
        <v>745</v>
      </c>
      <c r="B167" s="8" t="s">
        <v>881</v>
      </c>
      <c r="C167" s="8" t="str">
        <f t="shared" si="2"/>
        <v>Phillips County AR</v>
      </c>
      <c r="D167" s="9">
        <v>19513</v>
      </c>
      <c r="E167" s="8" t="s">
        <v>445</v>
      </c>
      <c r="F167" s="9">
        <v>4292</v>
      </c>
      <c r="G167" s="9">
        <v>2443</v>
      </c>
      <c r="H167" s="9">
        <v>6894</v>
      </c>
      <c r="I167" s="10">
        <v>0.62257035102988101</v>
      </c>
      <c r="J167" s="10">
        <v>0.35436611546272123</v>
      </c>
      <c r="K167" s="9">
        <v>1849</v>
      </c>
      <c r="L167" s="9">
        <v>-1849</v>
      </c>
      <c r="M167" s="10">
        <v>0.26820423556715978</v>
      </c>
      <c r="N167" s="10">
        <v>-0.26820423556715978</v>
      </c>
      <c r="O167" s="9">
        <v>5179</v>
      </c>
      <c r="P167" s="9">
        <v>2591</v>
      </c>
      <c r="Q167" s="9">
        <v>7900</v>
      </c>
      <c r="R167" s="10">
        <v>0.65556962025316456</v>
      </c>
      <c r="S167" s="10">
        <v>0.32797468354430381</v>
      </c>
      <c r="T167" s="9">
        <v>2588</v>
      </c>
      <c r="U167" s="10">
        <v>0.32759493670886075</v>
      </c>
      <c r="V167" s="9">
        <v>-887</v>
      </c>
      <c r="W167" s="9">
        <v>-148</v>
      </c>
      <c r="X167" s="10">
        <v>-3.2999269223283556E-2</v>
      </c>
      <c r="Y167" s="10">
        <v>2.6391431918417418E-2</v>
      </c>
      <c r="Z167" s="11">
        <v>695.66</v>
      </c>
      <c r="AA167" s="11">
        <v>28.049621941753156</v>
      </c>
      <c r="AB167" s="11">
        <v>5107</v>
      </c>
      <c r="AC167" s="12" t="s">
        <v>882</v>
      </c>
      <c r="AD167" s="8">
        <v>5</v>
      </c>
      <c r="AE167" s="8">
        <v>107</v>
      </c>
      <c r="AF167" s="13" t="s">
        <v>883</v>
      </c>
      <c r="AG167" s="13"/>
      <c r="AH167" s="13" t="s">
        <v>884</v>
      </c>
      <c r="AJ167" s="13" t="s">
        <v>498</v>
      </c>
      <c r="AK167" s="13"/>
      <c r="AL167" s="13"/>
      <c r="AM167" s="13"/>
      <c r="AN167" s="13" t="s">
        <v>487</v>
      </c>
    </row>
    <row r="168" spans="1:40" x14ac:dyDescent="0.2">
      <c r="A168" s="8" t="s">
        <v>745</v>
      </c>
      <c r="B168" s="8" t="s">
        <v>654</v>
      </c>
      <c r="C168" s="8" t="str">
        <f t="shared" si="2"/>
        <v>Pike County AR</v>
      </c>
      <c r="D168" s="9">
        <v>10824</v>
      </c>
      <c r="E168" s="8" t="s">
        <v>445</v>
      </c>
      <c r="F168" s="9">
        <v>684</v>
      </c>
      <c r="G168" s="9">
        <v>3150</v>
      </c>
      <c r="H168" s="9">
        <v>3956</v>
      </c>
      <c r="I168" s="10">
        <v>0.17290192113245703</v>
      </c>
      <c r="J168" s="10">
        <v>0.79625884732052576</v>
      </c>
      <c r="K168" s="9">
        <v>-2466</v>
      </c>
      <c r="L168" s="9">
        <v>2466</v>
      </c>
      <c r="M168" s="10">
        <v>-0.62335692618806871</v>
      </c>
      <c r="N168" s="10">
        <v>0.62335692618806871</v>
      </c>
      <c r="O168" s="9">
        <v>850</v>
      </c>
      <c r="P168" s="9">
        <v>2847</v>
      </c>
      <c r="Q168" s="9">
        <v>3787</v>
      </c>
      <c r="R168" s="10">
        <v>0.22445207288090838</v>
      </c>
      <c r="S168" s="10">
        <v>0.75178241351993658</v>
      </c>
      <c r="T168" s="9">
        <v>-1997</v>
      </c>
      <c r="U168" s="10">
        <v>-0.52733034063902817</v>
      </c>
      <c r="V168" s="9">
        <v>-166</v>
      </c>
      <c r="W168" s="9">
        <v>303</v>
      </c>
      <c r="X168" s="10">
        <v>-5.1550151748451345E-2</v>
      </c>
      <c r="Y168" s="10">
        <v>4.4476433800589188E-2</v>
      </c>
      <c r="Z168" s="11">
        <v>600.62</v>
      </c>
      <c r="AA168" s="11">
        <v>18.021377909493523</v>
      </c>
      <c r="AB168" s="11">
        <v>5109</v>
      </c>
      <c r="AC168" s="12" t="s">
        <v>885</v>
      </c>
      <c r="AD168" s="8">
        <v>5</v>
      </c>
      <c r="AE168" s="8">
        <v>109</v>
      </c>
      <c r="AF168" s="13"/>
      <c r="AG168" s="13"/>
      <c r="AH168" s="13"/>
      <c r="AJ168" s="13"/>
      <c r="AK168" s="13"/>
      <c r="AL168" s="13"/>
      <c r="AM168" s="13"/>
      <c r="AN168" s="13" t="s">
        <v>510</v>
      </c>
    </row>
    <row r="169" spans="1:40" x14ac:dyDescent="0.2">
      <c r="A169" s="8" t="s">
        <v>745</v>
      </c>
      <c r="B169" s="8" t="s">
        <v>886</v>
      </c>
      <c r="C169" s="8" t="str">
        <f t="shared" si="2"/>
        <v>Poinsett County AR</v>
      </c>
      <c r="D169" s="9">
        <v>24040</v>
      </c>
      <c r="E169" s="8" t="s">
        <v>445</v>
      </c>
      <c r="F169" s="9">
        <v>1878</v>
      </c>
      <c r="G169" s="9">
        <v>3149</v>
      </c>
      <c r="H169" s="9">
        <v>5283</v>
      </c>
      <c r="I169" s="10">
        <v>0.35547984099943214</v>
      </c>
      <c r="J169" s="10">
        <v>0.59606284308158242</v>
      </c>
      <c r="K169" s="9">
        <v>-1271</v>
      </c>
      <c r="L169" s="9">
        <v>1271</v>
      </c>
      <c r="M169" s="10">
        <v>-0.24058300208215028</v>
      </c>
      <c r="N169" s="10">
        <v>0.24058300208215028</v>
      </c>
      <c r="O169" s="9">
        <v>2387</v>
      </c>
      <c r="P169" s="9">
        <v>4967</v>
      </c>
      <c r="Q169" s="9">
        <v>7550</v>
      </c>
      <c r="R169" s="10">
        <v>0.31615894039735098</v>
      </c>
      <c r="S169" s="10">
        <v>0.65788079470198679</v>
      </c>
      <c r="T169" s="9">
        <v>-2580</v>
      </c>
      <c r="U169" s="10">
        <v>-0.34172185430463581</v>
      </c>
      <c r="V169" s="9">
        <v>-509</v>
      </c>
      <c r="W169" s="9">
        <v>-1818</v>
      </c>
      <c r="X169" s="10">
        <v>3.9320900602081155E-2</v>
      </c>
      <c r="Y169" s="10">
        <v>-6.1817951620404377E-2</v>
      </c>
      <c r="Z169" s="11">
        <v>758.39</v>
      </c>
      <c r="AA169" s="11">
        <v>31.698730204775906</v>
      </c>
      <c r="AB169" s="11">
        <v>5111</v>
      </c>
      <c r="AC169" s="12" t="s">
        <v>887</v>
      </c>
      <c r="AD169" s="8">
        <v>5</v>
      </c>
      <c r="AE169" s="8">
        <v>111</v>
      </c>
      <c r="AF169" s="13" t="s">
        <v>791</v>
      </c>
      <c r="AG169" s="13" t="s">
        <v>792</v>
      </c>
      <c r="AH169" s="13" t="s">
        <v>793</v>
      </c>
      <c r="AI169" s="14">
        <v>128394</v>
      </c>
      <c r="AJ169" s="13" t="s">
        <v>486</v>
      </c>
      <c r="AK169" s="13" t="s">
        <v>794</v>
      </c>
      <c r="AL169" s="13"/>
      <c r="AM169" s="13"/>
      <c r="AN169" s="13" t="s">
        <v>505</v>
      </c>
    </row>
    <row r="170" spans="1:40" x14ac:dyDescent="0.2">
      <c r="A170" s="8" t="s">
        <v>745</v>
      </c>
      <c r="B170" s="8" t="s">
        <v>888</v>
      </c>
      <c r="C170" s="8" t="str">
        <f t="shared" si="2"/>
        <v>Polk County AR</v>
      </c>
      <c r="D170" s="9">
        <v>20216</v>
      </c>
      <c r="E170" s="8" t="s">
        <v>445</v>
      </c>
      <c r="F170" s="9">
        <v>1210</v>
      </c>
      <c r="G170" s="9">
        <v>6606</v>
      </c>
      <c r="H170" s="9">
        <v>8121</v>
      </c>
      <c r="I170" s="10">
        <v>0.14899642901120552</v>
      </c>
      <c r="J170" s="10">
        <v>0.8134466198743997</v>
      </c>
      <c r="K170" s="9">
        <v>-5396</v>
      </c>
      <c r="L170" s="9">
        <v>5396</v>
      </c>
      <c r="M170" s="10">
        <v>-0.66445019086319412</v>
      </c>
      <c r="N170" s="10">
        <v>0.66445019086319412</v>
      </c>
      <c r="O170" s="9">
        <v>1556</v>
      </c>
      <c r="P170" s="9">
        <v>5950</v>
      </c>
      <c r="Q170" s="9">
        <v>7721</v>
      </c>
      <c r="R170" s="10">
        <v>0.20152829944307732</v>
      </c>
      <c r="S170" s="10">
        <v>0.7706255666364461</v>
      </c>
      <c r="T170" s="9">
        <v>-4394</v>
      </c>
      <c r="U170" s="10">
        <v>-0.56909726719336873</v>
      </c>
      <c r="V170" s="9">
        <v>-346</v>
      </c>
      <c r="W170" s="9">
        <v>656</v>
      </c>
      <c r="X170" s="10">
        <v>-5.2531870431871797E-2</v>
      </c>
      <c r="Y170" s="10">
        <v>4.2821053237953599E-2</v>
      </c>
      <c r="Z170" s="11">
        <v>857.68</v>
      </c>
      <c r="AA170" s="11">
        <v>23.570562447532883</v>
      </c>
      <c r="AB170" s="11">
        <v>5113</v>
      </c>
      <c r="AC170" s="12" t="s">
        <v>889</v>
      </c>
      <c r="AD170" s="8">
        <v>5</v>
      </c>
      <c r="AE170" s="8">
        <v>113</v>
      </c>
      <c r="AF170" s="13"/>
      <c r="AG170" s="13"/>
      <c r="AH170" s="13"/>
      <c r="AJ170" s="13"/>
      <c r="AK170" s="13"/>
      <c r="AL170" s="13"/>
      <c r="AM170" s="13"/>
      <c r="AN170" s="13" t="s">
        <v>510</v>
      </c>
    </row>
    <row r="171" spans="1:40" x14ac:dyDescent="0.2">
      <c r="A171" s="8" t="s">
        <v>745</v>
      </c>
      <c r="B171" s="8" t="s">
        <v>890</v>
      </c>
      <c r="C171" s="8" t="str">
        <f t="shared" si="2"/>
        <v>Pope County AR</v>
      </c>
      <c r="D171" s="9">
        <v>63390</v>
      </c>
      <c r="E171" s="8" t="s">
        <v>445</v>
      </c>
      <c r="F171" s="9">
        <v>4818</v>
      </c>
      <c r="G171" s="9">
        <v>15694</v>
      </c>
      <c r="H171" s="9">
        <v>21545</v>
      </c>
      <c r="I171" s="10">
        <v>0.22362497099094916</v>
      </c>
      <c r="J171" s="10">
        <v>0.72842886980737986</v>
      </c>
      <c r="K171" s="9">
        <v>-10876</v>
      </c>
      <c r="L171" s="9">
        <v>10876</v>
      </c>
      <c r="M171" s="10">
        <v>-0.50480389881643073</v>
      </c>
      <c r="N171" s="10">
        <v>0.50480389881643073</v>
      </c>
      <c r="O171" s="9">
        <v>5108</v>
      </c>
      <c r="P171" s="9">
        <v>14733</v>
      </c>
      <c r="Q171" s="9">
        <v>20390</v>
      </c>
      <c r="R171" s="10">
        <v>0.25051495831289849</v>
      </c>
      <c r="S171" s="10">
        <v>0.72256007846983816</v>
      </c>
      <c r="T171" s="9">
        <v>-9625</v>
      </c>
      <c r="U171" s="10">
        <v>-0.47204512015693967</v>
      </c>
      <c r="V171" s="9">
        <v>-290</v>
      </c>
      <c r="W171" s="9">
        <v>961</v>
      </c>
      <c r="X171" s="10">
        <v>-2.6889987321949332E-2</v>
      </c>
      <c r="Y171" s="10">
        <v>5.8687913375417011E-3</v>
      </c>
      <c r="Z171" s="11">
        <v>812.55</v>
      </c>
      <c r="AA171" s="11">
        <v>78.013660697803218</v>
      </c>
      <c r="AB171" s="11">
        <v>5115</v>
      </c>
      <c r="AC171" s="12" t="s">
        <v>891</v>
      </c>
      <c r="AD171" s="8">
        <v>5</v>
      </c>
      <c r="AE171" s="8">
        <v>115</v>
      </c>
      <c r="AF171" s="13" t="s">
        <v>892</v>
      </c>
      <c r="AG171" s="13"/>
      <c r="AH171" s="13" t="s">
        <v>893</v>
      </c>
      <c r="AJ171" s="13" t="s">
        <v>498</v>
      </c>
      <c r="AK171" s="13"/>
      <c r="AL171" s="13"/>
      <c r="AM171" s="13"/>
      <c r="AN171" s="13" t="s">
        <v>487</v>
      </c>
    </row>
    <row r="172" spans="1:40" x14ac:dyDescent="0.2">
      <c r="A172" s="8" t="s">
        <v>745</v>
      </c>
      <c r="B172" s="8" t="s">
        <v>894</v>
      </c>
      <c r="C172" s="8" t="str">
        <f t="shared" si="2"/>
        <v>Prairie County AR</v>
      </c>
      <c r="D172" s="9">
        <v>8291</v>
      </c>
      <c r="E172" s="8" t="s">
        <v>445</v>
      </c>
      <c r="F172" s="9">
        <v>812</v>
      </c>
      <c r="G172" s="9">
        <v>2503</v>
      </c>
      <c r="H172" s="9">
        <v>3404</v>
      </c>
      <c r="I172" s="10">
        <v>0.23854289071680376</v>
      </c>
      <c r="J172" s="10">
        <v>0.73531139835487658</v>
      </c>
      <c r="K172" s="9">
        <v>-1691</v>
      </c>
      <c r="L172" s="9">
        <v>1691</v>
      </c>
      <c r="M172" s="10">
        <v>-0.49676850763807279</v>
      </c>
      <c r="N172" s="10">
        <v>0.49676850763807279</v>
      </c>
      <c r="O172" s="9">
        <v>877</v>
      </c>
      <c r="P172" s="9">
        <v>2149</v>
      </c>
      <c r="Q172" s="9">
        <v>3134</v>
      </c>
      <c r="R172" s="10">
        <v>0.27983407785577535</v>
      </c>
      <c r="S172" s="10">
        <v>0.68570516911295465</v>
      </c>
      <c r="T172" s="9">
        <v>-1272</v>
      </c>
      <c r="U172" s="10">
        <v>-0.4058710912571793</v>
      </c>
      <c r="V172" s="9">
        <v>-65</v>
      </c>
      <c r="W172" s="9">
        <v>354</v>
      </c>
      <c r="X172" s="10">
        <v>-4.1291187138971591E-2</v>
      </c>
      <c r="Y172" s="10">
        <v>4.9606229241921929E-2</v>
      </c>
      <c r="Z172" s="11">
        <v>647.96</v>
      </c>
      <c r="AA172" s="11">
        <v>12.795542934749058</v>
      </c>
      <c r="AB172" s="11">
        <v>5117</v>
      </c>
      <c r="AC172" s="12" t="s">
        <v>895</v>
      </c>
      <c r="AD172" s="8">
        <v>5</v>
      </c>
      <c r="AE172" s="8">
        <v>117</v>
      </c>
      <c r="AF172" s="13"/>
      <c r="AG172" s="13"/>
      <c r="AH172" s="13"/>
      <c r="AJ172" s="13"/>
      <c r="AK172" s="13"/>
      <c r="AL172" s="13"/>
      <c r="AM172" s="13"/>
      <c r="AN172" s="13" t="s">
        <v>510</v>
      </c>
    </row>
    <row r="173" spans="1:40" x14ac:dyDescent="0.2">
      <c r="A173" s="8" t="s">
        <v>745</v>
      </c>
      <c r="B173" s="8" t="s">
        <v>896</v>
      </c>
      <c r="C173" s="8" t="str">
        <f t="shared" si="2"/>
        <v>Pulaski County AR</v>
      </c>
      <c r="D173" s="9">
        <v>392664</v>
      </c>
      <c r="E173" s="8" t="s">
        <v>445</v>
      </c>
      <c r="F173" s="9">
        <v>89377</v>
      </c>
      <c r="G173" s="9">
        <v>61182</v>
      </c>
      <c r="H173" s="9">
        <v>157728</v>
      </c>
      <c r="I173" s="10">
        <v>0.56665271860417932</v>
      </c>
      <c r="J173" s="10">
        <v>0.38789561777236764</v>
      </c>
      <c r="K173" s="9">
        <v>28195</v>
      </c>
      <c r="L173" s="9">
        <v>-28195</v>
      </c>
      <c r="M173" s="10">
        <v>0.17875710083181168</v>
      </c>
      <c r="N173" s="10">
        <v>-0.17875710083181168</v>
      </c>
      <c r="O173" s="9">
        <v>87055</v>
      </c>
      <c r="P173" s="9">
        <v>68856</v>
      </c>
      <c r="Q173" s="9">
        <v>159055</v>
      </c>
      <c r="R173" s="10">
        <v>0.54732639652950232</v>
      </c>
      <c r="S173" s="10">
        <v>0.43290685611895258</v>
      </c>
      <c r="T173" s="9">
        <v>18199</v>
      </c>
      <c r="U173" s="10">
        <v>0.11441954041054975</v>
      </c>
      <c r="V173" s="9">
        <v>2322</v>
      </c>
      <c r="W173" s="9">
        <v>-7674</v>
      </c>
      <c r="X173" s="10">
        <v>1.9326322074676994E-2</v>
      </c>
      <c r="Y173" s="10">
        <v>-4.5011238346584936E-2</v>
      </c>
      <c r="Z173" s="11">
        <v>759.76</v>
      </c>
      <c r="AA173" s="11">
        <v>516.82636622091184</v>
      </c>
      <c r="AB173" s="11">
        <v>5119</v>
      </c>
      <c r="AC173" s="12" t="s">
        <v>897</v>
      </c>
      <c r="AD173" s="8">
        <v>5</v>
      </c>
      <c r="AE173" s="8">
        <v>119</v>
      </c>
      <c r="AF173" s="13" t="s">
        <v>814</v>
      </c>
      <c r="AG173" s="13" t="s">
        <v>780</v>
      </c>
      <c r="AH173" s="13" t="s">
        <v>815</v>
      </c>
      <c r="AI173" s="14">
        <v>731612</v>
      </c>
      <c r="AJ173" s="13" t="s">
        <v>486</v>
      </c>
      <c r="AK173" s="13" t="s">
        <v>782</v>
      </c>
      <c r="AL173" s="13"/>
      <c r="AM173" s="13"/>
      <c r="AN173" s="13" t="s">
        <v>487</v>
      </c>
    </row>
    <row r="174" spans="1:40" x14ac:dyDescent="0.2">
      <c r="A174" s="8" t="s">
        <v>745</v>
      </c>
      <c r="B174" s="8" t="s">
        <v>658</v>
      </c>
      <c r="C174" s="8" t="str">
        <f t="shared" si="2"/>
        <v>Randolph County AR</v>
      </c>
      <c r="D174" s="9">
        <v>17469</v>
      </c>
      <c r="E174" s="8" t="s">
        <v>445</v>
      </c>
      <c r="F174" s="9">
        <v>1425</v>
      </c>
      <c r="G174" s="9">
        <v>4508</v>
      </c>
      <c r="H174" s="9">
        <v>6313</v>
      </c>
      <c r="I174" s="10">
        <v>0.22572469507365753</v>
      </c>
      <c r="J174" s="10">
        <v>0.71408205290670046</v>
      </c>
      <c r="K174" s="9">
        <v>-3083</v>
      </c>
      <c r="L174" s="9">
        <v>3083</v>
      </c>
      <c r="M174" s="10">
        <v>-0.4883573578330429</v>
      </c>
      <c r="N174" s="10">
        <v>0.4883573578330429</v>
      </c>
      <c r="O174" s="9">
        <v>2040</v>
      </c>
      <c r="P174" s="9">
        <v>3699</v>
      </c>
      <c r="Q174" s="9">
        <v>5948</v>
      </c>
      <c r="R174" s="10">
        <v>0.3429724277067922</v>
      </c>
      <c r="S174" s="10">
        <v>0.62188971082716882</v>
      </c>
      <c r="T174" s="9">
        <v>-1659</v>
      </c>
      <c r="U174" s="10">
        <v>-0.27891728312037661</v>
      </c>
      <c r="V174" s="9">
        <v>-615</v>
      </c>
      <c r="W174" s="9">
        <v>809</v>
      </c>
      <c r="X174" s="10">
        <v>-0.11724773263313468</v>
      </c>
      <c r="Y174" s="10">
        <v>9.2192342079531642E-2</v>
      </c>
      <c r="Z174" s="11">
        <v>652.19000000000005</v>
      </c>
      <c r="AA174" s="11">
        <v>26.785139299897267</v>
      </c>
      <c r="AB174" s="11">
        <v>5121</v>
      </c>
      <c r="AC174" s="12" t="s">
        <v>898</v>
      </c>
      <c r="AD174" s="8">
        <v>5</v>
      </c>
      <c r="AE174" s="8">
        <v>121</v>
      </c>
      <c r="AF174" s="13"/>
      <c r="AG174" s="13"/>
      <c r="AH174" s="13"/>
      <c r="AJ174" s="13"/>
      <c r="AK174" s="13"/>
      <c r="AL174" s="13"/>
      <c r="AM174" s="13"/>
      <c r="AN174" s="13" t="s">
        <v>510</v>
      </c>
    </row>
    <row r="175" spans="1:40" x14ac:dyDescent="0.2">
      <c r="A175" s="8" t="s">
        <v>745</v>
      </c>
      <c r="B175" s="8" t="s">
        <v>899</v>
      </c>
      <c r="C175" s="8" t="str">
        <f t="shared" si="2"/>
        <v>St. Francis County AR</v>
      </c>
      <c r="D175" s="9">
        <v>26589</v>
      </c>
      <c r="E175" s="8" t="s">
        <v>445</v>
      </c>
      <c r="F175" s="9">
        <v>4031</v>
      </c>
      <c r="G175" s="9">
        <v>3195</v>
      </c>
      <c r="H175" s="9">
        <v>7412</v>
      </c>
      <c r="I175" s="10">
        <v>0.54384781435509988</v>
      </c>
      <c r="J175" s="10">
        <v>0.43105774419859688</v>
      </c>
      <c r="K175" s="9">
        <v>836</v>
      </c>
      <c r="L175" s="9">
        <v>-836</v>
      </c>
      <c r="M175" s="10">
        <v>0.112790070156503</v>
      </c>
      <c r="N175" s="10">
        <v>-0.112790070156503</v>
      </c>
      <c r="O175" s="9">
        <v>4652</v>
      </c>
      <c r="P175" s="9">
        <v>3287</v>
      </c>
      <c r="Q175" s="9">
        <v>8021</v>
      </c>
      <c r="R175" s="10">
        <v>0.57997755890786684</v>
      </c>
      <c r="S175" s="10">
        <v>0.40979927689814238</v>
      </c>
      <c r="T175" s="9">
        <v>1365</v>
      </c>
      <c r="U175" s="10">
        <v>0.17017828200972446</v>
      </c>
      <c r="V175" s="9">
        <v>-621</v>
      </c>
      <c r="W175" s="9">
        <v>-92</v>
      </c>
      <c r="X175" s="10">
        <v>-3.6129744552766963E-2</v>
      </c>
      <c r="Y175" s="10">
        <v>2.1258467300454498E-2</v>
      </c>
      <c r="Z175" s="11">
        <v>634.77</v>
      </c>
      <c r="AA175" s="11">
        <v>41.887612836145379</v>
      </c>
      <c r="AB175" s="11">
        <v>5123</v>
      </c>
      <c r="AC175" s="12" t="s">
        <v>900</v>
      </c>
      <c r="AD175" s="8">
        <v>5</v>
      </c>
      <c r="AE175" s="8">
        <v>123</v>
      </c>
      <c r="AF175" s="13" t="s">
        <v>901</v>
      </c>
      <c r="AG175" s="13" t="s">
        <v>802</v>
      </c>
      <c r="AH175" s="13" t="s">
        <v>902</v>
      </c>
      <c r="AJ175" s="13" t="s">
        <v>498</v>
      </c>
      <c r="AK175" s="13" t="s">
        <v>804</v>
      </c>
      <c r="AL175" s="13"/>
      <c r="AM175" s="13"/>
      <c r="AN175" s="13" t="s">
        <v>487</v>
      </c>
    </row>
    <row r="176" spans="1:40" x14ac:dyDescent="0.2">
      <c r="A176" s="8" t="s">
        <v>745</v>
      </c>
      <c r="B176" s="8" t="s">
        <v>903</v>
      </c>
      <c r="C176" s="8" t="str">
        <f t="shared" si="2"/>
        <v>Saline County AR</v>
      </c>
      <c r="D176" s="9">
        <v>117460</v>
      </c>
      <c r="E176" s="8" t="s">
        <v>445</v>
      </c>
      <c r="F176" s="9">
        <v>13247</v>
      </c>
      <c r="G176" s="9">
        <v>35852</v>
      </c>
      <c r="H176" s="9">
        <v>51971</v>
      </c>
      <c r="I176" s="10">
        <v>0.25489215139212251</v>
      </c>
      <c r="J176" s="10">
        <v>0.68984626041446195</v>
      </c>
      <c r="K176" s="9">
        <v>-22605</v>
      </c>
      <c r="L176" s="9">
        <v>22605</v>
      </c>
      <c r="M176" s="10">
        <v>-0.43495410902233944</v>
      </c>
      <c r="N176" s="10">
        <v>0.43495410902233944</v>
      </c>
      <c r="O176" s="9">
        <v>12868</v>
      </c>
      <c r="P176" s="9">
        <v>32962</v>
      </c>
      <c r="Q176" s="9">
        <v>47059</v>
      </c>
      <c r="R176" s="10">
        <v>0.27344397458509528</v>
      </c>
      <c r="S176" s="10">
        <v>0.70043987335047497</v>
      </c>
      <c r="T176" s="9">
        <v>-20094</v>
      </c>
      <c r="U176" s="10">
        <v>-0.42699589876537969</v>
      </c>
      <c r="V176" s="9">
        <v>379</v>
      </c>
      <c r="W176" s="9">
        <v>2890</v>
      </c>
      <c r="X176" s="10">
        <v>-1.8551823192972772E-2</v>
      </c>
      <c r="Y176" s="10">
        <v>-1.0593612936013019E-2</v>
      </c>
      <c r="Z176" s="11">
        <v>723.6</v>
      </c>
      <c r="AA176" s="11">
        <v>162.32725262576008</v>
      </c>
      <c r="AB176" s="11">
        <v>5125</v>
      </c>
      <c r="AC176" s="12" t="s">
        <v>904</v>
      </c>
      <c r="AD176" s="8">
        <v>5</v>
      </c>
      <c r="AE176" s="8">
        <v>125</v>
      </c>
      <c r="AF176" s="13" t="s">
        <v>814</v>
      </c>
      <c r="AG176" s="13" t="s">
        <v>780</v>
      </c>
      <c r="AH176" s="13" t="s">
        <v>815</v>
      </c>
      <c r="AI176" s="14">
        <v>731612</v>
      </c>
      <c r="AJ176" s="13" t="s">
        <v>486</v>
      </c>
      <c r="AK176" s="13" t="s">
        <v>782</v>
      </c>
      <c r="AL176" s="13"/>
      <c r="AM176" s="13"/>
      <c r="AN176" s="13" t="s">
        <v>487</v>
      </c>
    </row>
    <row r="177" spans="1:40" x14ac:dyDescent="0.2">
      <c r="A177" s="8" t="s">
        <v>745</v>
      </c>
      <c r="B177" s="8" t="s">
        <v>905</v>
      </c>
      <c r="C177" s="8" t="str">
        <f t="shared" si="2"/>
        <v>Scott County AR</v>
      </c>
      <c r="D177" s="9">
        <v>10513</v>
      </c>
      <c r="E177" s="8" t="s">
        <v>445</v>
      </c>
      <c r="F177" s="9">
        <v>507</v>
      </c>
      <c r="G177" s="9">
        <v>2378</v>
      </c>
      <c r="H177" s="9">
        <v>3017</v>
      </c>
      <c r="I177" s="10">
        <v>0.16804772953264832</v>
      </c>
      <c r="J177" s="10">
        <v>0.7882001988730527</v>
      </c>
      <c r="K177" s="9">
        <v>-1871</v>
      </c>
      <c r="L177" s="9">
        <v>1871</v>
      </c>
      <c r="M177" s="10">
        <v>-0.62015246934040436</v>
      </c>
      <c r="N177" s="10">
        <v>0.62015246934040436</v>
      </c>
      <c r="O177" s="9">
        <v>895</v>
      </c>
      <c r="P177" s="9">
        <v>2630</v>
      </c>
      <c r="Q177" s="9">
        <v>3637</v>
      </c>
      <c r="R177" s="10">
        <v>0.24608193566125927</v>
      </c>
      <c r="S177" s="10">
        <v>0.72312345339565576</v>
      </c>
      <c r="T177" s="9">
        <v>-1735</v>
      </c>
      <c r="U177" s="10">
        <v>-0.47704151773439651</v>
      </c>
      <c r="V177" s="9">
        <v>-388</v>
      </c>
      <c r="W177" s="9">
        <v>-252</v>
      </c>
      <c r="X177" s="10">
        <v>-7.803420612861095E-2</v>
      </c>
      <c r="Y177" s="10">
        <v>6.5076745477396947E-2</v>
      </c>
      <c r="Z177" s="11">
        <v>892.32</v>
      </c>
      <c r="AA177" s="11">
        <v>11.781647839340147</v>
      </c>
      <c r="AB177" s="11">
        <v>5127</v>
      </c>
      <c r="AC177" s="12" t="s">
        <v>906</v>
      </c>
      <c r="AD177" s="8">
        <v>5</v>
      </c>
      <c r="AE177" s="8">
        <v>127</v>
      </c>
      <c r="AF177" s="13"/>
      <c r="AG177" s="13"/>
      <c r="AH177" s="13"/>
      <c r="AJ177" s="13"/>
      <c r="AK177" s="13"/>
      <c r="AL177" s="13"/>
      <c r="AM177" s="13"/>
      <c r="AN177" s="13" t="s">
        <v>510</v>
      </c>
    </row>
    <row r="178" spans="1:40" x14ac:dyDescent="0.2">
      <c r="A178" s="8" t="s">
        <v>745</v>
      </c>
      <c r="B178" s="8" t="s">
        <v>907</v>
      </c>
      <c r="C178" s="8" t="str">
        <f t="shared" si="2"/>
        <v>Searcy County AR</v>
      </c>
      <c r="D178" s="9">
        <v>7869</v>
      </c>
      <c r="E178" s="8" t="s">
        <v>445</v>
      </c>
      <c r="F178" s="9">
        <v>601</v>
      </c>
      <c r="G178" s="9">
        <v>2955</v>
      </c>
      <c r="H178" s="9">
        <v>3698</v>
      </c>
      <c r="I178" s="10">
        <v>0.16252028123309897</v>
      </c>
      <c r="J178" s="10">
        <v>0.79908058409951321</v>
      </c>
      <c r="K178" s="9">
        <v>-2354</v>
      </c>
      <c r="L178" s="9">
        <v>2354</v>
      </c>
      <c r="M178" s="10">
        <v>-0.63656030286641418</v>
      </c>
      <c r="N178" s="10">
        <v>0.63656030286641418</v>
      </c>
      <c r="O178" s="9">
        <v>814</v>
      </c>
      <c r="P178" s="9">
        <v>2699</v>
      </c>
      <c r="Q178" s="9">
        <v>3694</v>
      </c>
      <c r="R178" s="10">
        <v>0.22035733622089876</v>
      </c>
      <c r="S178" s="10">
        <v>0.73064428803465076</v>
      </c>
      <c r="T178" s="9">
        <v>-1885</v>
      </c>
      <c r="U178" s="10">
        <v>-0.51028695181375205</v>
      </c>
      <c r="V178" s="9">
        <v>-213</v>
      </c>
      <c r="W178" s="9">
        <v>256</v>
      </c>
      <c r="X178" s="10">
        <v>-5.7837054987799785E-2</v>
      </c>
      <c r="Y178" s="10">
        <v>6.8436296064862456E-2</v>
      </c>
      <c r="Z178" s="11">
        <v>666.1</v>
      </c>
      <c r="AA178" s="11">
        <v>11.813541510283741</v>
      </c>
      <c r="AB178" s="11">
        <v>5129</v>
      </c>
      <c r="AC178" s="12" t="s">
        <v>908</v>
      </c>
      <c r="AD178" s="8">
        <v>5</v>
      </c>
      <c r="AE178" s="8">
        <v>129</v>
      </c>
      <c r="AF178" s="13"/>
      <c r="AG178" s="13"/>
      <c r="AH178" s="13"/>
      <c r="AJ178" s="13"/>
      <c r="AK178" s="13"/>
      <c r="AL178" s="13"/>
      <c r="AM178" s="13"/>
      <c r="AN178" s="13" t="s">
        <v>510</v>
      </c>
    </row>
    <row r="179" spans="1:40" x14ac:dyDescent="0.2">
      <c r="A179" s="8" t="s">
        <v>745</v>
      </c>
      <c r="B179" s="8" t="s">
        <v>909</v>
      </c>
      <c r="C179" s="8" t="str">
        <f t="shared" si="2"/>
        <v>Sebastian County AR</v>
      </c>
      <c r="D179" s="9">
        <v>127780</v>
      </c>
      <c r="E179" s="8" t="s">
        <v>445</v>
      </c>
      <c r="F179" s="9">
        <v>12184</v>
      </c>
      <c r="G179" s="9">
        <v>28769</v>
      </c>
      <c r="H179" s="9">
        <v>43557</v>
      </c>
      <c r="I179" s="10">
        <v>0.27972541726932526</v>
      </c>
      <c r="J179" s="10">
        <v>0.66049085106871452</v>
      </c>
      <c r="K179" s="9">
        <v>-16585</v>
      </c>
      <c r="L179" s="9">
        <v>16585</v>
      </c>
      <c r="M179" s="10">
        <v>-0.38076543379938926</v>
      </c>
      <c r="N179" s="10">
        <v>0.38076543379938926</v>
      </c>
      <c r="O179" s="9">
        <v>13083</v>
      </c>
      <c r="P179" s="9">
        <v>29158</v>
      </c>
      <c r="Q179" s="9">
        <v>43340</v>
      </c>
      <c r="R179" s="10">
        <v>0.30186894323950164</v>
      </c>
      <c r="S179" s="10">
        <v>0.6727734194739271</v>
      </c>
      <c r="T179" s="9">
        <v>-16075</v>
      </c>
      <c r="U179" s="10">
        <v>-0.37090447623442546</v>
      </c>
      <c r="V179" s="9">
        <v>-899</v>
      </c>
      <c r="W179" s="9">
        <v>-389</v>
      </c>
      <c r="X179" s="10">
        <v>-2.2143525970176381E-2</v>
      </c>
      <c r="Y179" s="10">
        <v>-1.2282568405212579E-2</v>
      </c>
      <c r="Z179" s="11">
        <v>531.91</v>
      </c>
      <c r="AA179" s="11">
        <v>240.22861010321296</v>
      </c>
      <c r="AB179" s="11">
        <v>5131</v>
      </c>
      <c r="AC179" s="12" t="s">
        <v>910</v>
      </c>
      <c r="AD179" s="8">
        <v>5</v>
      </c>
      <c r="AE179" s="8">
        <v>131</v>
      </c>
      <c r="AF179" s="13" t="s">
        <v>797</v>
      </c>
      <c r="AG179" s="13"/>
      <c r="AH179" s="13" t="s">
        <v>798</v>
      </c>
      <c r="AI179" s="14">
        <v>280241</v>
      </c>
      <c r="AJ179" s="13" t="s">
        <v>486</v>
      </c>
      <c r="AK179" s="13"/>
      <c r="AL179" s="13"/>
      <c r="AM179" s="13"/>
      <c r="AN179" s="13" t="s">
        <v>487</v>
      </c>
    </row>
    <row r="180" spans="1:40" x14ac:dyDescent="0.2">
      <c r="A180" s="8" t="s">
        <v>745</v>
      </c>
      <c r="B180" s="8" t="s">
        <v>911</v>
      </c>
      <c r="C180" s="8" t="str">
        <f t="shared" si="2"/>
        <v>Sevier County AR</v>
      </c>
      <c r="D180" s="9">
        <v>17290</v>
      </c>
      <c r="E180" s="8" t="s">
        <v>445</v>
      </c>
      <c r="F180" s="9">
        <v>1075</v>
      </c>
      <c r="G180" s="9">
        <v>3281</v>
      </c>
      <c r="H180" s="9">
        <v>4517</v>
      </c>
      <c r="I180" s="10">
        <v>0.23798981624972326</v>
      </c>
      <c r="J180" s="10">
        <v>0.72636705778171351</v>
      </c>
      <c r="K180" s="9">
        <v>-2206</v>
      </c>
      <c r="L180" s="9">
        <v>2206</v>
      </c>
      <c r="M180" s="10">
        <v>-0.48837724153199025</v>
      </c>
      <c r="N180" s="10">
        <v>0.48837724153199025</v>
      </c>
      <c r="O180" s="9">
        <v>1042</v>
      </c>
      <c r="P180" s="9">
        <v>3135</v>
      </c>
      <c r="Q180" s="9">
        <v>4328</v>
      </c>
      <c r="R180" s="10">
        <v>0.24075785582255083</v>
      </c>
      <c r="S180" s="10">
        <v>0.72435304990757854</v>
      </c>
      <c r="T180" s="9">
        <v>-2093</v>
      </c>
      <c r="U180" s="10">
        <v>-0.48359519408502771</v>
      </c>
      <c r="V180" s="9">
        <v>33</v>
      </c>
      <c r="W180" s="9">
        <v>146</v>
      </c>
      <c r="X180" s="10">
        <v>-2.7680395728275631E-3</v>
      </c>
      <c r="Y180" s="10">
        <v>2.014007874134971E-3</v>
      </c>
      <c r="Z180" s="11">
        <v>565.13</v>
      </c>
      <c r="AA180" s="11">
        <v>30.594730416010474</v>
      </c>
      <c r="AB180" s="11">
        <v>5133</v>
      </c>
      <c r="AC180" s="12" t="s">
        <v>912</v>
      </c>
      <c r="AD180" s="8">
        <v>5</v>
      </c>
      <c r="AE180" s="8">
        <v>133</v>
      </c>
      <c r="AF180" s="13"/>
      <c r="AG180" s="13"/>
      <c r="AH180" s="13"/>
      <c r="AJ180" s="13"/>
      <c r="AK180" s="13"/>
      <c r="AL180" s="13"/>
      <c r="AM180" s="13"/>
      <c r="AN180" s="13" t="s">
        <v>510</v>
      </c>
    </row>
    <row r="181" spans="1:40" x14ac:dyDescent="0.2">
      <c r="A181" s="8" t="s">
        <v>745</v>
      </c>
      <c r="B181" s="8" t="s">
        <v>913</v>
      </c>
      <c r="C181" s="8" t="str">
        <f t="shared" si="2"/>
        <v>Sharp County AR</v>
      </c>
      <c r="D181" s="9">
        <v>16912</v>
      </c>
      <c r="E181" s="8" t="s">
        <v>445</v>
      </c>
      <c r="F181" s="9">
        <v>1472</v>
      </c>
      <c r="G181" s="9">
        <v>5405</v>
      </c>
      <c r="H181" s="9">
        <v>7190</v>
      </c>
      <c r="I181" s="10">
        <v>0.20472878998609179</v>
      </c>
      <c r="J181" s="10">
        <v>0.75173852573018085</v>
      </c>
      <c r="K181" s="9">
        <v>-3933</v>
      </c>
      <c r="L181" s="9">
        <v>3933</v>
      </c>
      <c r="M181" s="10">
        <v>-0.54700973574408907</v>
      </c>
      <c r="N181" s="10">
        <v>0.54700973574408907</v>
      </c>
      <c r="O181" s="9">
        <v>2092</v>
      </c>
      <c r="P181" s="9">
        <v>4920</v>
      </c>
      <c r="Q181" s="9">
        <v>7282</v>
      </c>
      <c r="R181" s="10">
        <v>0.28728371326558638</v>
      </c>
      <c r="S181" s="10">
        <v>0.67563856083493545</v>
      </c>
      <c r="T181" s="9">
        <v>-2828</v>
      </c>
      <c r="U181" s="10">
        <v>-0.38835484756934907</v>
      </c>
      <c r="V181" s="9">
        <v>-620</v>
      </c>
      <c r="W181" s="9">
        <v>485</v>
      </c>
      <c r="X181" s="10">
        <v>-8.2554923279494596E-2</v>
      </c>
      <c r="Y181" s="10">
        <v>7.6099964895245398E-2</v>
      </c>
      <c r="Z181" s="11">
        <v>604.44000000000005</v>
      </c>
      <c r="AA181" s="11">
        <v>27.979617497187476</v>
      </c>
      <c r="AB181" s="11">
        <v>5135</v>
      </c>
      <c r="AC181" s="12" t="s">
        <v>914</v>
      </c>
      <c r="AD181" s="8">
        <v>5</v>
      </c>
      <c r="AE181" s="8">
        <v>135</v>
      </c>
      <c r="AF181" s="13"/>
      <c r="AG181" s="13"/>
      <c r="AH181" s="13"/>
      <c r="AJ181" s="13"/>
      <c r="AK181" s="13"/>
      <c r="AL181" s="13"/>
      <c r="AM181" s="13"/>
      <c r="AN181" s="13" t="s">
        <v>510</v>
      </c>
    </row>
    <row r="182" spans="1:40" x14ac:dyDescent="0.2">
      <c r="A182" s="8" t="s">
        <v>745</v>
      </c>
      <c r="B182" s="8" t="s">
        <v>915</v>
      </c>
      <c r="C182" s="8" t="str">
        <f t="shared" si="2"/>
        <v>Stone County AR</v>
      </c>
      <c r="D182" s="9">
        <v>12456</v>
      </c>
      <c r="E182" s="8" t="s">
        <v>445</v>
      </c>
      <c r="F182" s="9">
        <v>1189</v>
      </c>
      <c r="G182" s="9">
        <v>4081</v>
      </c>
      <c r="H182" s="9">
        <v>5527</v>
      </c>
      <c r="I182" s="10">
        <v>0.21512574633616791</v>
      </c>
      <c r="J182" s="10">
        <v>0.73837524877872263</v>
      </c>
      <c r="K182" s="9">
        <v>-2892</v>
      </c>
      <c r="L182" s="9">
        <v>2892</v>
      </c>
      <c r="M182" s="10">
        <v>-0.52324950244255475</v>
      </c>
      <c r="N182" s="10">
        <v>0.52324950244255475</v>
      </c>
      <c r="O182" s="9">
        <v>1356</v>
      </c>
      <c r="P182" s="9">
        <v>3773</v>
      </c>
      <c r="Q182" s="9">
        <v>5351</v>
      </c>
      <c r="R182" s="10">
        <v>0.25341057746215662</v>
      </c>
      <c r="S182" s="10">
        <v>0.70510185012147264</v>
      </c>
      <c r="T182" s="9">
        <v>-2417</v>
      </c>
      <c r="U182" s="10">
        <v>-0.45169127265931602</v>
      </c>
      <c r="V182" s="9">
        <v>-167</v>
      </c>
      <c r="W182" s="9">
        <v>308</v>
      </c>
      <c r="X182" s="10">
        <v>-3.8284831125988711E-2</v>
      </c>
      <c r="Y182" s="10">
        <v>3.3273398657249986E-2</v>
      </c>
      <c r="Z182" s="11">
        <v>606.41</v>
      </c>
      <c r="AA182" s="11">
        <v>20.54055836810079</v>
      </c>
      <c r="AB182" s="11">
        <v>5137</v>
      </c>
      <c r="AC182" s="12" t="s">
        <v>916</v>
      </c>
      <c r="AD182" s="8">
        <v>5</v>
      </c>
      <c r="AE182" s="8">
        <v>137</v>
      </c>
      <c r="AF182" s="13"/>
      <c r="AG182" s="13"/>
      <c r="AH182" s="13"/>
      <c r="AJ182" s="13"/>
      <c r="AK182" s="13"/>
      <c r="AL182" s="13"/>
      <c r="AM182" s="13"/>
      <c r="AN182" s="13" t="s">
        <v>510</v>
      </c>
    </row>
    <row r="183" spans="1:40" x14ac:dyDescent="0.2">
      <c r="A183" s="8" t="s">
        <v>745</v>
      </c>
      <c r="B183" s="8" t="s">
        <v>917</v>
      </c>
      <c r="C183" s="8" t="str">
        <f t="shared" si="2"/>
        <v>Union County AR</v>
      </c>
      <c r="D183" s="9">
        <v>40144</v>
      </c>
      <c r="E183" s="8" t="s">
        <v>445</v>
      </c>
      <c r="F183" s="9">
        <v>5667</v>
      </c>
      <c r="G183" s="9">
        <v>10201</v>
      </c>
      <c r="H183" s="9">
        <v>16338</v>
      </c>
      <c r="I183" s="10">
        <v>0.34686008079324276</v>
      </c>
      <c r="J183" s="10">
        <v>0.62437262822866935</v>
      </c>
      <c r="K183" s="9">
        <v>-4534</v>
      </c>
      <c r="L183" s="9">
        <v>4534</v>
      </c>
      <c r="M183" s="10">
        <v>-0.27751254743542658</v>
      </c>
      <c r="N183" s="10">
        <v>0.27751254743542658</v>
      </c>
      <c r="O183" s="9">
        <v>6182</v>
      </c>
      <c r="P183" s="9">
        <v>10696</v>
      </c>
      <c r="Q183" s="9">
        <v>17160</v>
      </c>
      <c r="R183" s="10">
        <v>0.36025641025641025</v>
      </c>
      <c r="S183" s="10">
        <v>0.62331002331002328</v>
      </c>
      <c r="T183" s="9">
        <v>-4514</v>
      </c>
      <c r="U183" s="10">
        <v>-0.26305361305361302</v>
      </c>
      <c r="V183" s="9">
        <v>-515</v>
      </c>
      <c r="W183" s="9">
        <v>-495</v>
      </c>
      <c r="X183" s="10">
        <v>-1.3396329463167489E-2</v>
      </c>
      <c r="Y183" s="10">
        <v>1.0626049186460707E-3</v>
      </c>
      <c r="Z183" s="11">
        <v>1039.21</v>
      </c>
      <c r="AA183" s="11">
        <v>38.629343443577334</v>
      </c>
      <c r="AB183" s="11">
        <v>5139</v>
      </c>
      <c r="AC183" s="12" t="s">
        <v>918</v>
      </c>
      <c r="AD183" s="8">
        <v>5</v>
      </c>
      <c r="AE183" s="8">
        <v>139</v>
      </c>
      <c r="AF183" s="13" t="s">
        <v>919</v>
      </c>
      <c r="AG183" s="13"/>
      <c r="AH183" s="13" t="s">
        <v>920</v>
      </c>
      <c r="AJ183" s="13" t="s">
        <v>498</v>
      </c>
      <c r="AK183" s="13"/>
      <c r="AL183" s="13"/>
      <c r="AM183" s="13"/>
      <c r="AN183" s="13" t="s">
        <v>487</v>
      </c>
    </row>
    <row r="184" spans="1:40" x14ac:dyDescent="0.2">
      <c r="A184" s="8" t="s">
        <v>745</v>
      </c>
      <c r="B184" s="8" t="s">
        <v>921</v>
      </c>
      <c r="C184" s="8" t="str">
        <f t="shared" si="2"/>
        <v>Van Buren County AR</v>
      </c>
      <c r="D184" s="9">
        <v>16771</v>
      </c>
      <c r="E184" s="8" t="s">
        <v>445</v>
      </c>
      <c r="F184" s="9">
        <v>1547</v>
      </c>
      <c r="G184" s="9">
        <v>5382</v>
      </c>
      <c r="H184" s="9">
        <v>7111</v>
      </c>
      <c r="I184" s="10">
        <v>0.21755027422303475</v>
      </c>
      <c r="J184" s="10">
        <v>0.75685557586837293</v>
      </c>
      <c r="K184" s="9">
        <v>-3835</v>
      </c>
      <c r="L184" s="9">
        <v>3835</v>
      </c>
      <c r="M184" s="10">
        <v>-0.53930530164533819</v>
      </c>
      <c r="N184" s="10">
        <v>0.53930530164533819</v>
      </c>
      <c r="O184" s="9">
        <v>1826</v>
      </c>
      <c r="P184" s="9">
        <v>4362</v>
      </c>
      <c r="Q184" s="9">
        <v>6421</v>
      </c>
      <c r="R184" s="10">
        <v>0.28437938015885378</v>
      </c>
      <c r="S184" s="10">
        <v>0.67933343715932093</v>
      </c>
      <c r="T184" s="9">
        <v>-2536</v>
      </c>
      <c r="U184" s="10">
        <v>-0.39495405700046715</v>
      </c>
      <c r="V184" s="9">
        <v>-279</v>
      </c>
      <c r="W184" s="9">
        <v>1020</v>
      </c>
      <c r="X184" s="10">
        <v>-6.6829105935819033E-2</v>
      </c>
      <c r="Y184" s="10">
        <v>7.7522138709052002E-2</v>
      </c>
      <c r="Z184" s="11">
        <v>708.14</v>
      </c>
      <c r="AA184" s="11">
        <v>23.683169994633829</v>
      </c>
      <c r="AB184" s="11">
        <v>5141</v>
      </c>
      <c r="AC184" s="12" t="s">
        <v>922</v>
      </c>
      <c r="AD184" s="8">
        <v>5</v>
      </c>
      <c r="AE184" s="8">
        <v>141</v>
      </c>
      <c r="AF184" s="13"/>
      <c r="AG184" s="13"/>
      <c r="AH184" s="13"/>
      <c r="AJ184" s="13"/>
      <c r="AK184" s="13"/>
      <c r="AL184" s="13"/>
      <c r="AM184" s="13"/>
      <c r="AN184" s="13" t="s">
        <v>510</v>
      </c>
    </row>
    <row r="185" spans="1:40" x14ac:dyDescent="0.2">
      <c r="A185" s="8" t="s">
        <v>745</v>
      </c>
      <c r="B185" s="8" t="s">
        <v>680</v>
      </c>
      <c r="C185" s="8" t="str">
        <f t="shared" si="2"/>
        <v>Washington County AR</v>
      </c>
      <c r="D185" s="9">
        <v>225477</v>
      </c>
      <c r="E185" s="8" t="s">
        <v>445</v>
      </c>
      <c r="F185" s="9">
        <v>32296</v>
      </c>
      <c r="G185" s="9">
        <v>40418</v>
      </c>
      <c r="H185" s="9">
        <v>78153</v>
      </c>
      <c r="I185" s="10">
        <v>0.41324069453507861</v>
      </c>
      <c r="J185" s="10">
        <v>0.51716504804677998</v>
      </c>
      <c r="K185" s="9">
        <v>-8122</v>
      </c>
      <c r="L185" s="9">
        <v>8122</v>
      </c>
      <c r="M185" s="10">
        <v>-0.10392435351170137</v>
      </c>
      <c r="N185" s="10">
        <v>0.10392435351170137</v>
      </c>
      <c r="O185" s="9">
        <v>28136</v>
      </c>
      <c r="P185" s="9">
        <v>39570</v>
      </c>
      <c r="Q185" s="9">
        <v>70231</v>
      </c>
      <c r="R185" s="10">
        <v>0.40062080847489001</v>
      </c>
      <c r="S185" s="10">
        <v>0.5634264071421452</v>
      </c>
      <c r="T185" s="9">
        <v>-11434</v>
      </c>
      <c r="U185" s="10">
        <v>-0.16280559866725519</v>
      </c>
      <c r="V185" s="9">
        <v>4160</v>
      </c>
      <c r="W185" s="9">
        <v>848</v>
      </c>
      <c r="X185" s="10">
        <v>1.2619886060188601E-2</v>
      </c>
      <c r="Y185" s="10">
        <v>-4.6261359095365218E-2</v>
      </c>
      <c r="Z185" s="11">
        <v>941.97</v>
      </c>
      <c r="AA185" s="11">
        <v>239.36749578012038</v>
      </c>
      <c r="AB185" s="11">
        <v>5143</v>
      </c>
      <c r="AC185" s="12" t="s">
        <v>923</v>
      </c>
      <c r="AD185" s="8">
        <v>5</v>
      </c>
      <c r="AE185" s="8">
        <v>143</v>
      </c>
      <c r="AF185" s="13" t="s">
        <v>756</v>
      </c>
      <c r="AG185" s="13"/>
      <c r="AH185" s="13" t="s">
        <v>757</v>
      </c>
      <c r="AI185" s="14">
        <v>513559</v>
      </c>
      <c r="AJ185" s="13" t="s">
        <v>486</v>
      </c>
      <c r="AK185" s="13"/>
      <c r="AL185" s="13"/>
      <c r="AM185" s="13"/>
      <c r="AN185" s="13" t="s">
        <v>487</v>
      </c>
    </row>
    <row r="186" spans="1:40" x14ac:dyDescent="0.2">
      <c r="A186" s="8" t="s">
        <v>745</v>
      </c>
      <c r="B186" s="8" t="s">
        <v>924</v>
      </c>
      <c r="C186" s="8" t="str">
        <f t="shared" si="2"/>
        <v>White County AR</v>
      </c>
      <c r="D186" s="9">
        <v>79161</v>
      </c>
      <c r="E186" s="8" t="s">
        <v>445</v>
      </c>
      <c r="F186" s="9">
        <v>5157</v>
      </c>
      <c r="G186" s="9">
        <v>21038</v>
      </c>
      <c r="H186" s="9">
        <v>27451</v>
      </c>
      <c r="I186" s="10">
        <v>0.18786200866999381</v>
      </c>
      <c r="J186" s="10">
        <v>0.76638373829732975</v>
      </c>
      <c r="K186" s="9">
        <v>-15881</v>
      </c>
      <c r="L186" s="9">
        <v>15881</v>
      </c>
      <c r="M186" s="10">
        <v>-0.57852172962733595</v>
      </c>
      <c r="N186" s="10">
        <v>0.57852172962733595</v>
      </c>
      <c r="O186" s="9">
        <v>5765</v>
      </c>
      <c r="P186" s="9">
        <v>20005</v>
      </c>
      <c r="Q186" s="9">
        <v>26508</v>
      </c>
      <c r="R186" s="10">
        <v>0.2174815150143353</v>
      </c>
      <c r="S186" s="10">
        <v>0.75467783310698655</v>
      </c>
      <c r="T186" s="9">
        <v>-14240</v>
      </c>
      <c r="U186" s="10">
        <v>-0.53719631809265123</v>
      </c>
      <c r="V186" s="9">
        <v>-608</v>
      </c>
      <c r="W186" s="9">
        <v>1033</v>
      </c>
      <c r="X186" s="10">
        <v>-2.961950634434149E-2</v>
      </c>
      <c r="Y186" s="10">
        <v>1.1705905190343202E-2</v>
      </c>
      <c r="Z186" s="11">
        <v>1035.08</v>
      </c>
      <c r="AA186" s="11">
        <v>76.478146616686644</v>
      </c>
      <c r="AB186" s="11">
        <v>5145</v>
      </c>
      <c r="AC186" s="12" t="s">
        <v>925</v>
      </c>
      <c r="AD186" s="8">
        <v>5</v>
      </c>
      <c r="AE186" s="8">
        <v>145</v>
      </c>
      <c r="AF186" s="13" t="s">
        <v>926</v>
      </c>
      <c r="AG186" s="13" t="s">
        <v>780</v>
      </c>
      <c r="AH186" s="13" t="s">
        <v>927</v>
      </c>
      <c r="AJ186" s="13" t="s">
        <v>498</v>
      </c>
      <c r="AK186" s="13" t="s">
        <v>782</v>
      </c>
      <c r="AL186" s="13"/>
      <c r="AM186" s="13"/>
      <c r="AN186" s="13" t="s">
        <v>487</v>
      </c>
    </row>
    <row r="187" spans="1:40" x14ac:dyDescent="0.2">
      <c r="A187" s="8" t="s">
        <v>745</v>
      </c>
      <c r="B187" s="8" t="s">
        <v>928</v>
      </c>
      <c r="C187" s="8" t="str">
        <f t="shared" si="2"/>
        <v>Woodruff County AR</v>
      </c>
      <c r="D187" s="9">
        <v>6741</v>
      </c>
      <c r="E187" s="8" t="s">
        <v>445</v>
      </c>
      <c r="F187" s="9">
        <v>1117</v>
      </c>
      <c r="G187" s="9">
        <v>1344</v>
      </c>
      <c r="H187" s="9">
        <v>2550</v>
      </c>
      <c r="I187" s="10">
        <v>0.43803921568627452</v>
      </c>
      <c r="J187" s="10">
        <v>0.5270588235294118</v>
      </c>
      <c r="K187" s="9">
        <v>-227</v>
      </c>
      <c r="L187" s="9">
        <v>227</v>
      </c>
      <c r="M187" s="10">
        <v>-8.9019607843137283E-2</v>
      </c>
      <c r="N187" s="10">
        <v>8.9019607843137283E-2</v>
      </c>
      <c r="O187" s="9">
        <v>1340</v>
      </c>
      <c r="P187" s="9">
        <v>1227</v>
      </c>
      <c r="Q187" s="9">
        <v>2685</v>
      </c>
      <c r="R187" s="10">
        <v>0.49906890130353815</v>
      </c>
      <c r="S187" s="10">
        <v>0.4569832402234637</v>
      </c>
      <c r="T187" s="9">
        <v>113</v>
      </c>
      <c r="U187" s="10">
        <v>4.2085661080074444E-2</v>
      </c>
      <c r="V187" s="9">
        <v>-223</v>
      </c>
      <c r="W187" s="9">
        <v>117</v>
      </c>
      <c r="X187" s="10">
        <v>-6.1029685617263629E-2</v>
      </c>
      <c r="Y187" s="10">
        <v>7.0075583305948097E-2</v>
      </c>
      <c r="Z187" s="11">
        <v>586.79</v>
      </c>
      <c r="AA187" s="11">
        <v>11.487925833773582</v>
      </c>
      <c r="AB187" s="11">
        <v>5147</v>
      </c>
      <c r="AC187" s="12" t="s">
        <v>929</v>
      </c>
      <c r="AD187" s="8">
        <v>5</v>
      </c>
      <c r="AE187" s="8">
        <v>147</v>
      </c>
      <c r="AF187" s="13"/>
      <c r="AG187" s="13"/>
      <c r="AH187" s="13"/>
      <c r="AJ187" s="13"/>
      <c r="AK187" s="13"/>
      <c r="AL187" s="13"/>
      <c r="AM187" s="13"/>
      <c r="AN187" s="13" t="s">
        <v>510</v>
      </c>
    </row>
    <row r="188" spans="1:40" x14ac:dyDescent="0.2">
      <c r="A188" s="8" t="s">
        <v>745</v>
      </c>
      <c r="B188" s="8" t="s">
        <v>930</v>
      </c>
      <c r="C188" s="8" t="str">
        <f t="shared" si="2"/>
        <v>Yell County AR</v>
      </c>
      <c r="D188" s="9">
        <v>21713</v>
      </c>
      <c r="E188" s="8" t="s">
        <v>445</v>
      </c>
      <c r="F188" s="9">
        <v>1472</v>
      </c>
      <c r="G188" s="9">
        <v>4600</v>
      </c>
      <c r="H188" s="9">
        <v>6389</v>
      </c>
      <c r="I188" s="10">
        <v>0.23039599311316325</v>
      </c>
      <c r="J188" s="10">
        <v>0.7199874784786352</v>
      </c>
      <c r="K188" s="9">
        <v>-3128</v>
      </c>
      <c r="L188" s="9">
        <v>3128</v>
      </c>
      <c r="M188" s="10">
        <v>-0.48959148536547192</v>
      </c>
      <c r="N188" s="10">
        <v>0.48959148536547192</v>
      </c>
      <c r="O188" s="9">
        <v>1720</v>
      </c>
      <c r="P188" s="9">
        <v>4041</v>
      </c>
      <c r="Q188" s="9">
        <v>5971</v>
      </c>
      <c r="R188" s="10">
        <v>0.2880589515993971</v>
      </c>
      <c r="S188" s="10">
        <v>0.67677106012393229</v>
      </c>
      <c r="T188" s="9">
        <v>-2321</v>
      </c>
      <c r="U188" s="10">
        <v>-0.38871210852453519</v>
      </c>
      <c r="V188" s="9">
        <v>-248</v>
      </c>
      <c r="W188" s="9">
        <v>559</v>
      </c>
      <c r="X188" s="10">
        <v>-5.7662958486233845E-2</v>
      </c>
      <c r="Y188" s="10">
        <v>4.3216418354702912E-2</v>
      </c>
      <c r="Z188" s="11">
        <v>929.98</v>
      </c>
      <c r="AA188" s="11">
        <v>23.347813931482396</v>
      </c>
      <c r="AB188" s="11">
        <v>5149</v>
      </c>
      <c r="AC188" s="12" t="s">
        <v>931</v>
      </c>
      <c r="AD188" s="8">
        <v>5</v>
      </c>
      <c r="AE188" s="8">
        <v>149</v>
      </c>
      <c r="AF188" s="13" t="s">
        <v>892</v>
      </c>
      <c r="AG188" s="13"/>
      <c r="AH188" s="13" t="s">
        <v>893</v>
      </c>
      <c r="AJ188" s="13" t="s">
        <v>498</v>
      </c>
      <c r="AK188" s="13"/>
      <c r="AL188" s="13"/>
      <c r="AM188" s="13"/>
      <c r="AN188" s="13" t="s">
        <v>505</v>
      </c>
    </row>
    <row r="189" spans="1:40" x14ac:dyDescent="0.2">
      <c r="A189" s="8" t="s">
        <v>932</v>
      </c>
      <c r="B189" s="8" t="s">
        <v>933</v>
      </c>
      <c r="C189" s="8" t="str">
        <f t="shared" si="2"/>
        <v>Alameda County CA</v>
      </c>
      <c r="D189" s="9">
        <v>1638215</v>
      </c>
      <c r="E189" s="8" t="s">
        <v>218</v>
      </c>
      <c r="F189" s="9">
        <v>486351</v>
      </c>
      <c r="G189" s="9">
        <v>91189</v>
      </c>
      <c r="H189" s="9">
        <v>613195</v>
      </c>
      <c r="I189" s="10">
        <v>0.79314247506910529</v>
      </c>
      <c r="J189" s="10">
        <v>0.14871125824574563</v>
      </c>
      <c r="K189" s="9">
        <v>395162</v>
      </c>
      <c r="L189" s="9">
        <v>-395162</v>
      </c>
      <c r="M189" s="10">
        <v>0.64443121682335969</v>
      </c>
      <c r="N189" s="10">
        <v>-0.64443121682335969</v>
      </c>
      <c r="O189" s="9">
        <v>438091</v>
      </c>
      <c r="P189" s="9">
        <v>104330</v>
      </c>
      <c r="Q189" s="9">
        <v>558386</v>
      </c>
      <c r="R189" s="10">
        <v>0.78456659013657215</v>
      </c>
      <c r="S189" s="10">
        <v>0.18684207698617086</v>
      </c>
      <c r="T189" s="9">
        <v>333761</v>
      </c>
      <c r="U189" s="10">
        <v>0.59772451315040132</v>
      </c>
      <c r="V189" s="9">
        <v>48260</v>
      </c>
      <c r="W189" s="9">
        <v>-13141</v>
      </c>
      <c r="X189" s="10">
        <v>8.5758849325331399E-3</v>
      </c>
      <c r="Y189" s="10">
        <v>-3.8130818740425232E-2</v>
      </c>
      <c r="Z189" s="11">
        <v>739.02</v>
      </c>
      <c r="AA189" s="11">
        <v>2216.7397364076751</v>
      </c>
      <c r="AB189" s="11">
        <v>6001</v>
      </c>
      <c r="AC189" s="12" t="s">
        <v>934</v>
      </c>
      <c r="AD189" s="8">
        <v>6</v>
      </c>
      <c r="AE189" s="8">
        <v>1</v>
      </c>
      <c r="AF189" s="13" t="s">
        <v>935</v>
      </c>
      <c r="AG189" s="13" t="s">
        <v>936</v>
      </c>
      <c r="AH189" s="13" t="s">
        <v>937</v>
      </c>
      <c r="AI189" s="14">
        <v>4656132</v>
      </c>
      <c r="AJ189" s="13" t="s">
        <v>486</v>
      </c>
      <c r="AK189" s="13" t="s">
        <v>938</v>
      </c>
      <c r="AL189" s="13" t="s">
        <v>939</v>
      </c>
      <c r="AM189" s="13" t="s">
        <v>940</v>
      </c>
      <c r="AN189" s="13" t="s">
        <v>487</v>
      </c>
    </row>
    <row r="190" spans="1:40" x14ac:dyDescent="0.2">
      <c r="A190" s="8" t="s">
        <v>932</v>
      </c>
      <c r="B190" s="8" t="s">
        <v>941</v>
      </c>
      <c r="C190" s="8" t="str">
        <f t="shared" si="2"/>
        <v>Alpine County CA</v>
      </c>
      <c r="D190" s="9">
        <v>1110</v>
      </c>
      <c r="E190" s="8" t="s">
        <v>218</v>
      </c>
      <c r="F190" s="9">
        <v>318</v>
      </c>
      <c r="G190" s="9">
        <v>211</v>
      </c>
      <c r="H190" s="9">
        <v>575</v>
      </c>
      <c r="I190" s="10">
        <v>0.55304347826086953</v>
      </c>
      <c r="J190" s="10">
        <v>0.36695652173913046</v>
      </c>
      <c r="K190" s="9">
        <v>107</v>
      </c>
      <c r="L190" s="9">
        <v>-107</v>
      </c>
      <c r="M190" s="10">
        <v>0.18608695652173907</v>
      </c>
      <c r="N190" s="10">
        <v>-0.18608695652173907</v>
      </c>
      <c r="O190" s="9">
        <v>389</v>
      </c>
      <c r="P190" s="9">
        <v>236</v>
      </c>
      <c r="Q190" s="9">
        <v>647</v>
      </c>
      <c r="R190" s="10">
        <v>0.60123647604327668</v>
      </c>
      <c r="S190" s="10">
        <v>0.36476043276661513</v>
      </c>
      <c r="T190" s="9">
        <v>153</v>
      </c>
      <c r="U190" s="10">
        <v>0.23647604327666155</v>
      </c>
      <c r="V190" s="9">
        <v>-71</v>
      </c>
      <c r="W190" s="9">
        <v>-25</v>
      </c>
      <c r="X190" s="10">
        <v>-4.8192997782407154E-2</v>
      </c>
      <c r="Y190" s="10">
        <v>2.196088972515331E-3</v>
      </c>
      <c r="Z190" s="11">
        <v>738.33</v>
      </c>
      <c r="AA190" s="11">
        <v>1.5033927918410466</v>
      </c>
      <c r="AB190" s="11">
        <v>6003</v>
      </c>
      <c r="AC190" s="12" t="s">
        <v>942</v>
      </c>
      <c r="AD190" s="8">
        <v>6</v>
      </c>
      <c r="AE190" s="8">
        <v>3</v>
      </c>
      <c r="AF190" s="13"/>
      <c r="AG190" s="13"/>
      <c r="AH190" s="13"/>
      <c r="AJ190" s="13"/>
      <c r="AK190" s="13"/>
      <c r="AL190" s="13"/>
      <c r="AM190" s="13"/>
      <c r="AN190" s="13" t="s">
        <v>510</v>
      </c>
    </row>
    <row r="191" spans="1:40" x14ac:dyDescent="0.2">
      <c r="A191" s="8" t="s">
        <v>932</v>
      </c>
      <c r="B191" s="8" t="s">
        <v>943</v>
      </c>
      <c r="C191" s="8" t="str">
        <f t="shared" si="2"/>
        <v>Amador County CA</v>
      </c>
      <c r="D191" s="9">
        <v>37001</v>
      </c>
      <c r="E191" s="8" t="s">
        <v>218</v>
      </c>
      <c r="F191" s="9">
        <v>5904</v>
      </c>
      <c r="G191" s="9">
        <v>10239</v>
      </c>
      <c r="H191" s="9">
        <v>17186</v>
      </c>
      <c r="I191" s="10">
        <v>0.34353543581985335</v>
      </c>
      <c r="J191" s="10">
        <v>0.59577563132782496</v>
      </c>
      <c r="K191" s="9">
        <v>-4335</v>
      </c>
      <c r="L191" s="9">
        <v>4335</v>
      </c>
      <c r="M191" s="10">
        <v>-0.25224019550797161</v>
      </c>
      <c r="N191" s="10">
        <v>0.25224019550797161</v>
      </c>
      <c r="O191" s="9">
        <v>6001</v>
      </c>
      <c r="P191" s="9">
        <v>8903</v>
      </c>
      <c r="Q191" s="9">
        <v>15303</v>
      </c>
      <c r="R191" s="10">
        <v>0.39214533098085341</v>
      </c>
      <c r="S191" s="10">
        <v>0.58178135006207932</v>
      </c>
      <c r="T191" s="9">
        <v>-2902</v>
      </c>
      <c r="U191" s="10">
        <v>-0.1896360190812259</v>
      </c>
      <c r="V191" s="9">
        <v>-97</v>
      </c>
      <c r="W191" s="9">
        <v>1336</v>
      </c>
      <c r="X191" s="10">
        <v>-4.8609895161000061E-2</v>
      </c>
      <c r="Y191" s="10">
        <v>1.3994281265745645E-2</v>
      </c>
      <c r="Z191" s="11">
        <v>594.58000000000004</v>
      </c>
      <c r="AA191" s="11">
        <v>62.230482020922331</v>
      </c>
      <c r="AB191" s="11">
        <v>6005</v>
      </c>
      <c r="AC191" s="12" t="s">
        <v>944</v>
      </c>
      <c r="AD191" s="8">
        <v>6</v>
      </c>
      <c r="AE191" s="8">
        <v>5</v>
      </c>
      <c r="AF191" s="13"/>
      <c r="AG191" s="13"/>
      <c r="AH191" s="13"/>
      <c r="AJ191" s="13"/>
      <c r="AK191" s="13"/>
      <c r="AL191" s="13"/>
      <c r="AM191" s="13"/>
      <c r="AN191" s="13" t="s">
        <v>510</v>
      </c>
    </row>
    <row r="192" spans="1:40" x14ac:dyDescent="0.2">
      <c r="A192" s="8" t="s">
        <v>932</v>
      </c>
      <c r="B192" s="8" t="s">
        <v>945</v>
      </c>
      <c r="C192" s="8" t="str">
        <f t="shared" si="2"/>
        <v>Butte County CA</v>
      </c>
      <c r="D192" s="9">
        <v>225411</v>
      </c>
      <c r="E192" s="8" t="s">
        <v>218</v>
      </c>
      <c r="F192" s="9">
        <v>38676</v>
      </c>
      <c r="G192" s="9">
        <v>42193</v>
      </c>
      <c r="H192" s="9">
        <v>87847</v>
      </c>
      <c r="I192" s="10">
        <v>0.44026546154108848</v>
      </c>
      <c r="J192" s="10">
        <v>0.48030097783646569</v>
      </c>
      <c r="K192" s="9">
        <v>-3517</v>
      </c>
      <c r="L192" s="9">
        <v>3517</v>
      </c>
      <c r="M192" s="10">
        <v>-4.0035516295377216E-2</v>
      </c>
      <c r="N192" s="10">
        <v>4.0035516295377216E-2</v>
      </c>
      <c r="O192" s="9">
        <v>32567</v>
      </c>
      <c r="P192" s="9">
        <v>35312</v>
      </c>
      <c r="Q192" s="9">
        <v>70163</v>
      </c>
      <c r="R192" s="10">
        <v>0.46416202271852686</v>
      </c>
      <c r="S192" s="10">
        <v>0.50328520730299442</v>
      </c>
      <c r="T192" s="9">
        <v>-2745</v>
      </c>
      <c r="U192" s="10">
        <v>-3.9123184584467563E-2</v>
      </c>
      <c r="V192" s="9">
        <v>6109</v>
      </c>
      <c r="W192" s="9">
        <v>6881</v>
      </c>
      <c r="X192" s="10">
        <v>-2.389656117743838E-2</v>
      </c>
      <c r="Y192" s="10">
        <v>-2.2984229466528727E-2</v>
      </c>
      <c r="Z192" s="11">
        <v>1636.46</v>
      </c>
      <c r="AA192" s="11">
        <v>137.74305513119782</v>
      </c>
      <c r="AB192" s="11">
        <v>6007</v>
      </c>
      <c r="AC192" s="12" t="s">
        <v>946</v>
      </c>
      <c r="AD192" s="8">
        <v>6</v>
      </c>
      <c r="AE192" s="8">
        <v>7</v>
      </c>
      <c r="AF192" s="13" t="s">
        <v>947</v>
      </c>
      <c r="AG192" s="13"/>
      <c r="AH192" s="13" t="s">
        <v>948</v>
      </c>
      <c r="AI192" s="14">
        <v>225411</v>
      </c>
      <c r="AJ192" s="13" t="s">
        <v>486</v>
      </c>
      <c r="AK192" s="13"/>
      <c r="AL192" s="13"/>
      <c r="AM192" s="13"/>
      <c r="AN192" s="13" t="s">
        <v>487</v>
      </c>
    </row>
    <row r="193" spans="1:40" x14ac:dyDescent="0.2">
      <c r="A193" s="8" t="s">
        <v>932</v>
      </c>
      <c r="B193" s="8" t="s">
        <v>949</v>
      </c>
      <c r="C193" s="8" t="str">
        <f t="shared" si="2"/>
        <v>Calaveras County CA</v>
      </c>
      <c r="D193" s="9">
        <v>44828</v>
      </c>
      <c r="E193" s="8" t="s">
        <v>218</v>
      </c>
      <c r="F193" s="9">
        <v>7738</v>
      </c>
      <c r="G193" s="9">
        <v>13072</v>
      </c>
      <c r="H193" s="9">
        <v>22334</v>
      </c>
      <c r="I193" s="10">
        <v>0.3464672696337423</v>
      </c>
      <c r="J193" s="10">
        <v>0.58529596131458761</v>
      </c>
      <c r="K193" s="9">
        <v>-5334</v>
      </c>
      <c r="L193" s="9">
        <v>5334</v>
      </c>
      <c r="M193" s="10">
        <v>-0.23882869168084531</v>
      </c>
      <c r="N193" s="10">
        <v>0.23882869168084531</v>
      </c>
      <c r="O193" s="9">
        <v>7404</v>
      </c>
      <c r="P193" s="9">
        <v>10537</v>
      </c>
      <c r="Q193" s="9">
        <v>18469</v>
      </c>
      <c r="R193" s="10">
        <v>0.40088797444366236</v>
      </c>
      <c r="S193" s="10">
        <v>0.57052358005306192</v>
      </c>
      <c r="T193" s="9">
        <v>-3133</v>
      </c>
      <c r="U193" s="10">
        <v>-0.16963560560939955</v>
      </c>
      <c r="V193" s="9">
        <v>334</v>
      </c>
      <c r="W193" s="9">
        <v>2535</v>
      </c>
      <c r="X193" s="10">
        <v>-5.4420704809920062E-2</v>
      </c>
      <c r="Y193" s="10">
        <v>1.4772381261525691E-2</v>
      </c>
      <c r="Z193" s="11">
        <v>1020.01</v>
      </c>
      <c r="AA193" s="11">
        <v>43.948588739326084</v>
      </c>
      <c r="AB193" s="11">
        <v>6009</v>
      </c>
      <c r="AC193" s="12" t="s">
        <v>950</v>
      </c>
      <c r="AD193" s="8">
        <v>6</v>
      </c>
      <c r="AE193" s="8">
        <v>9</v>
      </c>
      <c r="AF193" s="13"/>
      <c r="AG193" s="13"/>
      <c r="AH193" s="13"/>
      <c r="AJ193" s="13"/>
      <c r="AK193" s="13"/>
      <c r="AL193" s="13"/>
      <c r="AM193" s="13"/>
      <c r="AN193" s="13" t="s">
        <v>510</v>
      </c>
    </row>
    <row r="194" spans="1:40" x14ac:dyDescent="0.2">
      <c r="A194" s="8" t="s">
        <v>932</v>
      </c>
      <c r="B194" s="8" t="s">
        <v>951</v>
      </c>
      <c r="C194" s="8" t="str">
        <f t="shared" si="2"/>
        <v>Colusa County CA</v>
      </c>
      <c r="D194" s="9">
        <v>21482</v>
      </c>
      <c r="E194" s="8" t="s">
        <v>218</v>
      </c>
      <c r="F194" s="9">
        <v>2518</v>
      </c>
      <c r="G194" s="9">
        <v>3464</v>
      </c>
      <c r="H194" s="9">
        <v>6346</v>
      </c>
      <c r="I194" s="10">
        <v>0.39678537661519064</v>
      </c>
      <c r="J194" s="10">
        <v>0.54585565710683892</v>
      </c>
      <c r="K194" s="9">
        <v>-946</v>
      </c>
      <c r="L194" s="9">
        <v>946</v>
      </c>
      <c r="M194" s="10">
        <v>-0.14907028049164828</v>
      </c>
      <c r="N194" s="10">
        <v>0.14907028049164828</v>
      </c>
      <c r="O194" s="9">
        <v>2248</v>
      </c>
      <c r="P194" s="9">
        <v>3521</v>
      </c>
      <c r="Q194" s="9">
        <v>5865</v>
      </c>
      <c r="R194" s="10">
        <v>0.38329070758738276</v>
      </c>
      <c r="S194" s="10">
        <v>0.60034100596760442</v>
      </c>
      <c r="T194" s="9">
        <v>-1273</v>
      </c>
      <c r="U194" s="10">
        <v>-0.21705029838022166</v>
      </c>
      <c r="V194" s="9">
        <v>270</v>
      </c>
      <c r="W194" s="9">
        <v>-57</v>
      </c>
      <c r="X194" s="10">
        <v>1.3494669027807882E-2</v>
      </c>
      <c r="Y194" s="10">
        <v>-5.4485348860765503E-2</v>
      </c>
      <c r="Z194" s="11">
        <v>1150.73</v>
      </c>
      <c r="AA194" s="11">
        <v>18.668149783181111</v>
      </c>
      <c r="AB194" s="11">
        <v>6011</v>
      </c>
      <c r="AC194" s="12" t="s">
        <v>952</v>
      </c>
      <c r="AD194" s="8">
        <v>6</v>
      </c>
      <c r="AE194" s="8">
        <v>11</v>
      </c>
      <c r="AF194" s="13"/>
      <c r="AG194" s="13"/>
      <c r="AH194" s="13"/>
      <c r="AJ194" s="13"/>
      <c r="AK194" s="13"/>
      <c r="AL194" s="13"/>
      <c r="AM194" s="13"/>
      <c r="AN194" s="13" t="s">
        <v>510</v>
      </c>
    </row>
    <row r="195" spans="1:40" x14ac:dyDescent="0.2">
      <c r="A195" s="8" t="s">
        <v>932</v>
      </c>
      <c r="B195" s="8" t="s">
        <v>953</v>
      </c>
      <c r="C195" s="8" t="str">
        <f t="shared" si="2"/>
        <v>Contra Costa County CA</v>
      </c>
      <c r="D195" s="9">
        <v>1126745</v>
      </c>
      <c r="E195" s="8" t="s">
        <v>218</v>
      </c>
      <c r="F195" s="9">
        <v>286658</v>
      </c>
      <c r="G195" s="9">
        <v>105819</v>
      </c>
      <c r="H195" s="9">
        <v>415972</v>
      </c>
      <c r="I195" s="10">
        <v>0.68912811439231492</v>
      </c>
      <c r="J195" s="10">
        <v>0.25438971853874781</v>
      </c>
      <c r="K195" s="9">
        <v>180839</v>
      </c>
      <c r="L195" s="9">
        <v>-180839</v>
      </c>
      <c r="M195" s="10">
        <v>0.43473839585356711</v>
      </c>
      <c r="N195" s="10">
        <v>-0.43473839585356711</v>
      </c>
      <c r="O195" s="9">
        <v>230826</v>
      </c>
      <c r="P195" s="9">
        <v>112547</v>
      </c>
      <c r="Q195" s="9">
        <v>351257</v>
      </c>
      <c r="R195" s="10">
        <v>0.65714277580233271</v>
      </c>
      <c r="S195" s="10">
        <v>0.32041211990081336</v>
      </c>
      <c r="T195" s="9">
        <v>118279</v>
      </c>
      <c r="U195" s="10">
        <v>0.33673065590151935</v>
      </c>
      <c r="V195" s="9">
        <v>55832</v>
      </c>
      <c r="W195" s="9">
        <v>-6728</v>
      </c>
      <c r="X195" s="10">
        <v>3.1985338589982204E-2</v>
      </c>
      <c r="Y195" s="10">
        <v>-6.6022401362065553E-2</v>
      </c>
      <c r="Z195" s="11">
        <v>715.94</v>
      </c>
      <c r="AA195" s="11">
        <v>1573.7980836382935</v>
      </c>
      <c r="AB195" s="11">
        <v>6013</v>
      </c>
      <c r="AC195" s="12" t="s">
        <v>954</v>
      </c>
      <c r="AD195" s="8">
        <v>6</v>
      </c>
      <c r="AE195" s="8">
        <v>13</v>
      </c>
      <c r="AF195" s="13" t="s">
        <v>935</v>
      </c>
      <c r="AG195" s="13" t="s">
        <v>936</v>
      </c>
      <c r="AH195" s="13" t="s">
        <v>937</v>
      </c>
      <c r="AI195" s="14">
        <v>4656132</v>
      </c>
      <c r="AJ195" s="13" t="s">
        <v>486</v>
      </c>
      <c r="AK195" s="13" t="s">
        <v>938</v>
      </c>
      <c r="AL195" s="13" t="s">
        <v>939</v>
      </c>
      <c r="AM195" s="13" t="s">
        <v>940</v>
      </c>
      <c r="AN195" s="13" t="s">
        <v>505</v>
      </c>
    </row>
    <row r="196" spans="1:40" x14ac:dyDescent="0.2">
      <c r="A196" s="8" t="s">
        <v>932</v>
      </c>
      <c r="B196" s="8" t="s">
        <v>955</v>
      </c>
      <c r="C196" s="8" t="str">
        <f t="shared" si="2"/>
        <v>Del Norte County CA</v>
      </c>
      <c r="D196" s="9">
        <v>27254</v>
      </c>
      <c r="E196" s="8" t="s">
        <v>218</v>
      </c>
      <c r="F196" s="9">
        <v>3485</v>
      </c>
      <c r="G196" s="9">
        <v>5134</v>
      </c>
      <c r="H196" s="9">
        <v>9361</v>
      </c>
      <c r="I196" s="10">
        <v>0.37228928533276362</v>
      </c>
      <c r="J196" s="10">
        <v>0.54844567888046147</v>
      </c>
      <c r="K196" s="9">
        <v>-1649</v>
      </c>
      <c r="L196" s="9">
        <v>1649</v>
      </c>
      <c r="M196" s="10">
        <v>-0.17615639354769785</v>
      </c>
      <c r="N196" s="10">
        <v>0.17615639354769785</v>
      </c>
      <c r="O196" s="9">
        <v>3396</v>
      </c>
      <c r="P196" s="9">
        <v>4256</v>
      </c>
      <c r="Q196" s="9">
        <v>7940</v>
      </c>
      <c r="R196" s="10">
        <v>0.42770780856423174</v>
      </c>
      <c r="S196" s="10">
        <v>0.53602015113350121</v>
      </c>
      <c r="T196" s="9">
        <v>-860</v>
      </c>
      <c r="U196" s="10">
        <v>-0.10831234256926947</v>
      </c>
      <c r="V196" s="9">
        <v>89</v>
      </c>
      <c r="W196" s="9">
        <v>878</v>
      </c>
      <c r="X196" s="10">
        <v>-5.541852323146812E-2</v>
      </c>
      <c r="Y196" s="10">
        <v>1.2425527746960263E-2</v>
      </c>
      <c r="Z196" s="11">
        <v>1006.37</v>
      </c>
      <c r="AA196" s="11">
        <v>27.081490902948218</v>
      </c>
      <c r="AB196" s="11">
        <v>6015</v>
      </c>
      <c r="AC196" s="12" t="s">
        <v>956</v>
      </c>
      <c r="AD196" s="8">
        <v>6</v>
      </c>
      <c r="AE196" s="8">
        <v>15</v>
      </c>
      <c r="AF196" s="13" t="s">
        <v>957</v>
      </c>
      <c r="AG196" s="13"/>
      <c r="AH196" s="13" t="s">
        <v>958</v>
      </c>
      <c r="AJ196" s="13" t="s">
        <v>498</v>
      </c>
      <c r="AK196" s="13"/>
      <c r="AL196" s="13"/>
      <c r="AM196" s="13"/>
      <c r="AN196" s="13" t="s">
        <v>487</v>
      </c>
    </row>
    <row r="197" spans="1:40" x14ac:dyDescent="0.2">
      <c r="A197" s="8" t="s">
        <v>932</v>
      </c>
      <c r="B197" s="8" t="s">
        <v>959</v>
      </c>
      <c r="C197" s="8" t="str">
        <f t="shared" si="2"/>
        <v>El Dorado County CA</v>
      </c>
      <c r="D197" s="9">
        <v>184452</v>
      </c>
      <c r="E197" s="8" t="s">
        <v>218</v>
      </c>
      <c r="F197" s="9">
        <v>35243</v>
      </c>
      <c r="G197" s="9">
        <v>47633</v>
      </c>
      <c r="H197" s="9">
        <v>89228</v>
      </c>
      <c r="I197" s="10">
        <v>0.3949769130766127</v>
      </c>
      <c r="J197" s="10">
        <v>0.53383467073116064</v>
      </c>
      <c r="K197" s="9">
        <v>-12390</v>
      </c>
      <c r="L197" s="9">
        <v>12390</v>
      </c>
      <c r="M197" s="10">
        <v>-0.13885775765454794</v>
      </c>
      <c r="N197" s="10">
        <v>0.13885775765454794</v>
      </c>
      <c r="O197" s="9">
        <v>34033</v>
      </c>
      <c r="P197" s="9">
        <v>49661</v>
      </c>
      <c r="Q197" s="9">
        <v>85923</v>
      </c>
      <c r="R197" s="10">
        <v>0.39608719434842826</v>
      </c>
      <c r="S197" s="10">
        <v>0.57797097401161501</v>
      </c>
      <c r="T197" s="9">
        <v>-15628</v>
      </c>
      <c r="U197" s="10">
        <v>-0.18188377966318675</v>
      </c>
      <c r="V197" s="9">
        <v>1210</v>
      </c>
      <c r="W197" s="9">
        <v>-2028</v>
      </c>
      <c r="X197" s="10">
        <v>-1.1102812718155608E-3</v>
      </c>
      <c r="Y197" s="10">
        <v>-4.413630328045437E-2</v>
      </c>
      <c r="Z197" s="11">
        <v>1707.88</v>
      </c>
      <c r="AA197" s="11">
        <v>108.00056210038176</v>
      </c>
      <c r="AB197" s="11">
        <v>6017</v>
      </c>
      <c r="AC197" s="12" t="s">
        <v>960</v>
      </c>
      <c r="AD197" s="8">
        <v>6</v>
      </c>
      <c r="AE197" s="8">
        <v>17</v>
      </c>
      <c r="AF197" s="13" t="s">
        <v>961</v>
      </c>
      <c r="AG197" s="13" t="s">
        <v>962</v>
      </c>
      <c r="AH197" s="13" t="s">
        <v>963</v>
      </c>
      <c r="AI197" s="14">
        <v>2274194</v>
      </c>
      <c r="AJ197" s="13" t="s">
        <v>486</v>
      </c>
      <c r="AK197" s="13" t="s">
        <v>964</v>
      </c>
      <c r="AL197" s="13"/>
      <c r="AM197" s="13"/>
      <c r="AN197" s="13" t="s">
        <v>487</v>
      </c>
    </row>
    <row r="198" spans="1:40" x14ac:dyDescent="0.2">
      <c r="A198" s="8" t="s">
        <v>932</v>
      </c>
      <c r="B198" s="8" t="s">
        <v>965</v>
      </c>
      <c r="C198" s="8" t="str">
        <f t="shared" si="2"/>
        <v>Fresno County CA</v>
      </c>
      <c r="D198" s="9">
        <v>974861</v>
      </c>
      <c r="E198" s="8" t="s">
        <v>218</v>
      </c>
      <c r="F198" s="9">
        <v>123660</v>
      </c>
      <c r="G198" s="9">
        <v>113949</v>
      </c>
      <c r="H198" s="9">
        <v>250264</v>
      </c>
      <c r="I198" s="10">
        <v>0.49411821116900551</v>
      </c>
      <c r="J198" s="10">
        <v>0.45531518716235653</v>
      </c>
      <c r="K198" s="9">
        <v>9711</v>
      </c>
      <c r="L198" s="9">
        <v>-9711</v>
      </c>
      <c r="M198" s="10">
        <v>3.8803024006648978E-2</v>
      </c>
      <c r="N198" s="10">
        <v>-3.8803024006648978E-2</v>
      </c>
      <c r="O198" s="9">
        <v>85862</v>
      </c>
      <c r="P198" s="9">
        <v>91143</v>
      </c>
      <c r="Q198" s="9">
        <v>180244</v>
      </c>
      <c r="R198" s="10">
        <v>0.47636537138545526</v>
      </c>
      <c r="S198" s="10">
        <v>0.50566454361865032</v>
      </c>
      <c r="T198" s="9">
        <v>-5281</v>
      </c>
      <c r="U198" s="10">
        <v>-2.9299172233195059E-2</v>
      </c>
      <c r="V198" s="9">
        <v>37798</v>
      </c>
      <c r="W198" s="9">
        <v>22806</v>
      </c>
      <c r="X198" s="10">
        <v>1.7752839783550245E-2</v>
      </c>
      <c r="Y198" s="10">
        <v>-5.0349356456293792E-2</v>
      </c>
      <c r="Z198" s="11">
        <v>5957.99</v>
      </c>
      <c r="AA198" s="11">
        <v>163.6224632804016</v>
      </c>
      <c r="AB198" s="11">
        <v>6019</v>
      </c>
      <c r="AC198" s="12" t="s">
        <v>966</v>
      </c>
      <c r="AD198" s="8">
        <v>6</v>
      </c>
      <c r="AE198" s="8">
        <v>19</v>
      </c>
      <c r="AF198" s="13" t="s">
        <v>967</v>
      </c>
      <c r="AG198" s="13" t="s">
        <v>968</v>
      </c>
      <c r="AH198" s="13" t="s">
        <v>969</v>
      </c>
      <c r="AI198" s="14">
        <v>974861</v>
      </c>
      <c r="AJ198" s="13" t="s">
        <v>486</v>
      </c>
      <c r="AK198" s="13" t="s">
        <v>970</v>
      </c>
      <c r="AL198" s="13"/>
      <c r="AM198" s="13"/>
      <c r="AN198" s="13" t="s">
        <v>487</v>
      </c>
    </row>
    <row r="199" spans="1:40" x14ac:dyDescent="0.2">
      <c r="A199" s="8" t="s">
        <v>932</v>
      </c>
      <c r="B199" s="8" t="s">
        <v>971</v>
      </c>
      <c r="C199" s="8" t="str">
        <f t="shared" si="2"/>
        <v>Glenn County CA</v>
      </c>
      <c r="D199" s="9">
        <v>28017</v>
      </c>
      <c r="E199" s="8" t="s">
        <v>218</v>
      </c>
      <c r="F199" s="9">
        <v>3065</v>
      </c>
      <c r="G199" s="9">
        <v>5788</v>
      </c>
      <c r="H199" s="9">
        <v>9379</v>
      </c>
      <c r="I199" s="10">
        <v>0.32679390126879199</v>
      </c>
      <c r="J199" s="10">
        <v>0.61712336069943485</v>
      </c>
      <c r="K199" s="9">
        <v>-2723</v>
      </c>
      <c r="L199" s="9">
        <v>2723</v>
      </c>
      <c r="M199" s="10">
        <v>-0.29032945943064287</v>
      </c>
      <c r="N199" s="10">
        <v>0.29032945943064287</v>
      </c>
      <c r="O199" s="9">
        <v>3276</v>
      </c>
      <c r="P199" s="9">
        <v>5608</v>
      </c>
      <c r="Q199" s="9">
        <v>9142</v>
      </c>
      <c r="R199" s="10">
        <v>0.35834609494640124</v>
      </c>
      <c r="S199" s="10">
        <v>0.61343250929774662</v>
      </c>
      <c r="T199" s="9">
        <v>-2332</v>
      </c>
      <c r="U199" s="10">
        <v>-0.25508641435134538</v>
      </c>
      <c r="V199" s="9">
        <v>-211</v>
      </c>
      <c r="W199" s="9">
        <v>180</v>
      </c>
      <c r="X199" s="10">
        <v>-3.1552193677609253E-2</v>
      </c>
      <c r="Y199" s="10">
        <v>3.6908514016882332E-3</v>
      </c>
      <c r="Z199" s="11">
        <v>1313.95</v>
      </c>
      <c r="AA199" s="11">
        <v>21.322729175387192</v>
      </c>
      <c r="AB199" s="11">
        <v>6021</v>
      </c>
      <c r="AC199" s="12" t="s">
        <v>972</v>
      </c>
      <c r="AD199" s="8">
        <v>6</v>
      </c>
      <c r="AE199" s="8">
        <v>21</v>
      </c>
      <c r="AF199" s="13"/>
      <c r="AG199" s="13"/>
      <c r="AH199" s="13"/>
      <c r="AJ199" s="13"/>
      <c r="AK199" s="13"/>
      <c r="AL199" s="13"/>
      <c r="AM199" s="13"/>
      <c r="AN199" s="13" t="s">
        <v>510</v>
      </c>
    </row>
    <row r="200" spans="1:40" x14ac:dyDescent="0.2">
      <c r="A200" s="8" t="s">
        <v>932</v>
      </c>
      <c r="B200" s="8" t="s">
        <v>973</v>
      </c>
      <c r="C200" s="8" t="str">
        <f t="shared" si="2"/>
        <v>Humboldt County CA</v>
      </c>
      <c r="D200" s="9">
        <v>135727</v>
      </c>
      <c r="E200" s="8" t="s">
        <v>218</v>
      </c>
      <c r="F200" s="9">
        <v>19596</v>
      </c>
      <c r="G200" s="9">
        <v>10883</v>
      </c>
      <c r="H200" s="9">
        <v>33636</v>
      </c>
      <c r="I200" s="10">
        <v>0.58259008205494112</v>
      </c>
      <c r="J200" s="10">
        <v>0.323552146509692</v>
      </c>
      <c r="K200" s="9">
        <v>8713</v>
      </c>
      <c r="L200" s="9">
        <v>-8713</v>
      </c>
      <c r="M200" s="10">
        <v>0.25903793554524912</v>
      </c>
      <c r="N200" s="10">
        <v>-0.25903793554524912</v>
      </c>
      <c r="O200" s="9">
        <v>27757</v>
      </c>
      <c r="P200" s="9">
        <v>15653</v>
      </c>
      <c r="Q200" s="9">
        <v>46269</v>
      </c>
      <c r="R200" s="10">
        <v>0.59990490393135798</v>
      </c>
      <c r="S200" s="10">
        <v>0.33830426419416887</v>
      </c>
      <c r="T200" s="9">
        <v>12104</v>
      </c>
      <c r="U200" s="10">
        <v>0.26160063973718911</v>
      </c>
      <c r="V200" s="9">
        <v>-8161</v>
      </c>
      <c r="W200" s="9">
        <v>-4770</v>
      </c>
      <c r="X200" s="10">
        <v>-1.7314821876416864E-2</v>
      </c>
      <c r="Y200" s="10">
        <v>-1.4752117684476873E-2</v>
      </c>
      <c r="Z200" s="11">
        <v>3567.99</v>
      </c>
      <c r="AA200" s="11">
        <v>38.040185090204851</v>
      </c>
      <c r="AB200" s="11">
        <v>6023</v>
      </c>
      <c r="AC200" s="12" t="s">
        <v>974</v>
      </c>
      <c r="AD200" s="8">
        <v>6</v>
      </c>
      <c r="AE200" s="8">
        <v>23</v>
      </c>
      <c r="AF200" s="13" t="s">
        <v>975</v>
      </c>
      <c r="AG200" s="13"/>
      <c r="AH200" s="13" t="s">
        <v>976</v>
      </c>
      <c r="AJ200" s="13" t="s">
        <v>498</v>
      </c>
      <c r="AK200" s="13"/>
      <c r="AL200" s="13"/>
      <c r="AM200" s="13"/>
      <c r="AN200" s="13" t="s">
        <v>487</v>
      </c>
    </row>
    <row r="201" spans="1:40" x14ac:dyDescent="0.2">
      <c r="A201" s="8" t="s">
        <v>932</v>
      </c>
      <c r="B201" s="8" t="s">
        <v>977</v>
      </c>
      <c r="C201" s="8" t="str">
        <f t="shared" si="2"/>
        <v>Imperial County CA</v>
      </c>
      <c r="D201" s="9">
        <v>180191</v>
      </c>
      <c r="E201" s="8" t="s">
        <v>218</v>
      </c>
      <c r="F201" s="9">
        <v>23887</v>
      </c>
      <c r="G201" s="9">
        <v>9318</v>
      </c>
      <c r="H201" s="9">
        <v>34807</v>
      </c>
      <c r="I201" s="10">
        <v>0.68627000316028386</v>
      </c>
      <c r="J201" s="10">
        <v>0.26770477202861492</v>
      </c>
      <c r="K201" s="9">
        <v>14569</v>
      </c>
      <c r="L201" s="9">
        <v>-14569</v>
      </c>
      <c r="M201" s="10">
        <v>0.41856523113166894</v>
      </c>
      <c r="N201" s="10">
        <v>-0.41856523113166894</v>
      </c>
      <c r="O201" s="9">
        <v>17464</v>
      </c>
      <c r="P201" s="9">
        <v>9545</v>
      </c>
      <c r="Q201" s="9">
        <v>27453</v>
      </c>
      <c r="R201" s="10">
        <v>0.63614176956981017</v>
      </c>
      <c r="S201" s="10">
        <v>0.34768513459366918</v>
      </c>
      <c r="T201" s="9">
        <v>7919</v>
      </c>
      <c r="U201" s="10">
        <v>0.28845663497614099</v>
      </c>
      <c r="V201" s="9">
        <v>6423</v>
      </c>
      <c r="W201" s="9">
        <v>-227</v>
      </c>
      <c r="X201" s="10">
        <v>5.0128233590473692E-2</v>
      </c>
      <c r="Y201" s="10">
        <v>-7.9980362565054253E-2</v>
      </c>
      <c r="Z201" s="11">
        <v>4176.6000000000004</v>
      </c>
      <c r="AA201" s="11">
        <v>43.142987118708994</v>
      </c>
      <c r="AB201" s="11">
        <v>6025</v>
      </c>
      <c r="AC201" s="12" t="s">
        <v>978</v>
      </c>
      <c r="AD201" s="8">
        <v>6</v>
      </c>
      <c r="AE201" s="8">
        <v>25</v>
      </c>
      <c r="AF201" s="13" t="s">
        <v>979</v>
      </c>
      <c r="AG201" s="13"/>
      <c r="AH201" s="13" t="s">
        <v>980</v>
      </c>
      <c r="AI201" s="14">
        <v>180191</v>
      </c>
      <c r="AJ201" s="13" t="s">
        <v>486</v>
      </c>
      <c r="AK201" s="13"/>
      <c r="AL201" s="13"/>
      <c r="AM201" s="13"/>
      <c r="AN201" s="13" t="s">
        <v>487</v>
      </c>
    </row>
    <row r="202" spans="1:40" x14ac:dyDescent="0.2">
      <c r="A202" s="8" t="s">
        <v>932</v>
      </c>
      <c r="B202" s="8" t="s">
        <v>981</v>
      </c>
      <c r="C202" s="8" t="str">
        <f t="shared" si="2"/>
        <v>Inyo County CA</v>
      </c>
      <c r="D202" s="9">
        <v>18260</v>
      </c>
      <c r="E202" s="8" t="s">
        <v>218</v>
      </c>
      <c r="F202" s="9">
        <v>3155</v>
      </c>
      <c r="G202" s="9">
        <v>4248</v>
      </c>
      <c r="H202" s="9">
        <v>7996</v>
      </c>
      <c r="I202" s="10">
        <v>0.39457228614307155</v>
      </c>
      <c r="J202" s="10">
        <v>0.53126563281640815</v>
      </c>
      <c r="K202" s="9">
        <v>-1093</v>
      </c>
      <c r="L202" s="9">
        <v>1093</v>
      </c>
      <c r="M202" s="10">
        <v>-0.1366933466733366</v>
      </c>
      <c r="N202" s="10">
        <v>0.1366933466733366</v>
      </c>
      <c r="O202" s="9">
        <v>2775</v>
      </c>
      <c r="P202" s="9">
        <v>3541</v>
      </c>
      <c r="Q202" s="9">
        <v>6501</v>
      </c>
      <c r="R202" s="10">
        <v>0.42685740655283805</v>
      </c>
      <c r="S202" s="10">
        <v>0.54468543301030614</v>
      </c>
      <c r="T202" s="9">
        <v>-766</v>
      </c>
      <c r="U202" s="10">
        <v>-0.11782802645746809</v>
      </c>
      <c r="V202" s="9">
        <v>380</v>
      </c>
      <c r="W202" s="9">
        <v>707</v>
      </c>
      <c r="X202" s="10">
        <v>-3.2285120409766499E-2</v>
      </c>
      <c r="Y202" s="10">
        <v>-1.3419800193897991E-2</v>
      </c>
      <c r="Z202" s="11">
        <v>10180.879999999999</v>
      </c>
      <c r="AA202" s="11">
        <v>1.7935581207125515</v>
      </c>
      <c r="AB202" s="11">
        <v>6027</v>
      </c>
      <c r="AC202" s="12" t="s">
        <v>982</v>
      </c>
      <c r="AD202" s="8">
        <v>6</v>
      </c>
      <c r="AE202" s="8">
        <v>27</v>
      </c>
      <c r="AF202" s="13"/>
      <c r="AG202" s="13"/>
      <c r="AH202" s="13"/>
      <c r="AJ202" s="13"/>
      <c r="AK202" s="13"/>
      <c r="AL202" s="13"/>
      <c r="AM202" s="13"/>
      <c r="AN202" s="13" t="s">
        <v>510</v>
      </c>
    </row>
    <row r="203" spans="1:40" x14ac:dyDescent="0.2">
      <c r="A203" s="8" t="s">
        <v>932</v>
      </c>
      <c r="B203" s="8" t="s">
        <v>983</v>
      </c>
      <c r="C203" s="8" t="str">
        <f t="shared" si="2"/>
        <v>Kern County CA</v>
      </c>
      <c r="D203" s="9">
        <v>882176</v>
      </c>
      <c r="E203" s="8" t="s">
        <v>218</v>
      </c>
      <c r="F203" s="9">
        <v>86481</v>
      </c>
      <c r="G203" s="9">
        <v>119164</v>
      </c>
      <c r="H203" s="9">
        <v>217725</v>
      </c>
      <c r="I203" s="10">
        <v>0.39720289355838789</v>
      </c>
      <c r="J203" s="10">
        <v>0.54731427259157195</v>
      </c>
      <c r="K203" s="9">
        <v>-32683</v>
      </c>
      <c r="L203" s="9">
        <v>32683</v>
      </c>
      <c r="M203" s="10">
        <v>-0.15011137903318406</v>
      </c>
      <c r="N203" s="10">
        <v>0.15011137903318406</v>
      </c>
      <c r="O203" s="9">
        <v>64690</v>
      </c>
      <c r="P203" s="9">
        <v>99840</v>
      </c>
      <c r="Q203" s="9">
        <v>168116</v>
      </c>
      <c r="R203" s="10">
        <v>0.3847938328297128</v>
      </c>
      <c r="S203" s="10">
        <v>0.59387565728425606</v>
      </c>
      <c r="T203" s="9">
        <v>-35150</v>
      </c>
      <c r="U203" s="10">
        <v>-0.20908182445454326</v>
      </c>
      <c r="V203" s="9">
        <v>21791</v>
      </c>
      <c r="W203" s="9">
        <v>19324</v>
      </c>
      <c r="X203" s="10">
        <v>1.2409060728675092E-2</v>
      </c>
      <c r="Y203" s="10">
        <v>-4.6561384692684116E-2</v>
      </c>
      <c r="Z203" s="11">
        <v>8131.92</v>
      </c>
      <c r="AA203" s="11">
        <v>108.48311345906009</v>
      </c>
      <c r="AB203" s="11">
        <v>6029</v>
      </c>
      <c r="AC203" s="12" t="s">
        <v>984</v>
      </c>
      <c r="AD203" s="8">
        <v>6</v>
      </c>
      <c r="AE203" s="8">
        <v>29</v>
      </c>
      <c r="AF203" s="13" t="s">
        <v>985</v>
      </c>
      <c r="AG203" s="13"/>
      <c r="AH203" s="13" t="s">
        <v>986</v>
      </c>
      <c r="AI203" s="14">
        <v>882176</v>
      </c>
      <c r="AJ203" s="13" t="s">
        <v>486</v>
      </c>
      <c r="AK203" s="13"/>
      <c r="AL203" s="13"/>
      <c r="AM203" s="13"/>
      <c r="AN203" s="13" t="s">
        <v>487</v>
      </c>
    </row>
    <row r="204" spans="1:40" x14ac:dyDescent="0.2">
      <c r="A204" s="8" t="s">
        <v>932</v>
      </c>
      <c r="B204" s="8" t="s">
        <v>987</v>
      </c>
      <c r="C204" s="8" t="str">
        <f t="shared" si="2"/>
        <v>Kings County CA</v>
      </c>
      <c r="D204" s="9">
        <v>150965</v>
      </c>
      <c r="E204" s="8" t="s">
        <v>218</v>
      </c>
      <c r="F204" s="9">
        <v>12902</v>
      </c>
      <c r="G204" s="9">
        <v>17446</v>
      </c>
      <c r="H204" s="9">
        <v>32250</v>
      </c>
      <c r="I204" s="10">
        <v>0.40006201550387599</v>
      </c>
      <c r="J204" s="10">
        <v>0.54096124031007753</v>
      </c>
      <c r="K204" s="9">
        <v>-4544</v>
      </c>
      <c r="L204" s="9">
        <v>4544</v>
      </c>
      <c r="M204" s="10">
        <v>-0.14089922480620154</v>
      </c>
      <c r="N204" s="10">
        <v>0.14089922480620154</v>
      </c>
      <c r="O204" s="9">
        <v>12282</v>
      </c>
      <c r="P204" s="9">
        <v>17184</v>
      </c>
      <c r="Q204" s="9">
        <v>30139</v>
      </c>
      <c r="R204" s="10">
        <v>0.40751186170742226</v>
      </c>
      <c r="S204" s="10">
        <v>0.57015826669763425</v>
      </c>
      <c r="T204" s="9">
        <v>-4902</v>
      </c>
      <c r="U204" s="10">
        <v>-0.16264640499021199</v>
      </c>
      <c r="V204" s="9">
        <v>620</v>
      </c>
      <c r="W204" s="9">
        <v>262</v>
      </c>
      <c r="X204" s="10">
        <v>-7.4498462035462731E-3</v>
      </c>
      <c r="Y204" s="10">
        <v>-2.9197026387556724E-2</v>
      </c>
      <c r="Z204" s="11">
        <v>1389.42</v>
      </c>
      <c r="AA204" s="11">
        <v>108.65325099681881</v>
      </c>
      <c r="AB204" s="11">
        <v>6031</v>
      </c>
      <c r="AC204" s="12" t="s">
        <v>988</v>
      </c>
      <c r="AD204" s="8">
        <v>6</v>
      </c>
      <c r="AE204" s="8">
        <v>31</v>
      </c>
      <c r="AF204" s="13" t="s">
        <v>989</v>
      </c>
      <c r="AG204" s="13" t="s">
        <v>990</v>
      </c>
      <c r="AH204" s="13" t="s">
        <v>991</v>
      </c>
      <c r="AI204" s="14">
        <v>150965</v>
      </c>
      <c r="AJ204" s="13" t="s">
        <v>486</v>
      </c>
      <c r="AK204" s="13" t="s">
        <v>992</v>
      </c>
      <c r="AL204" s="13"/>
      <c r="AM204" s="13"/>
      <c r="AN204" s="13" t="s">
        <v>487</v>
      </c>
    </row>
    <row r="205" spans="1:40" x14ac:dyDescent="0.2">
      <c r="A205" s="8" t="s">
        <v>932</v>
      </c>
      <c r="B205" s="8" t="s">
        <v>993</v>
      </c>
      <c r="C205" s="8" t="str">
        <f t="shared" si="2"/>
        <v>Lake County CA</v>
      </c>
      <c r="D205" s="9">
        <v>64591</v>
      </c>
      <c r="E205" s="8" t="s">
        <v>218</v>
      </c>
      <c r="F205" s="9">
        <v>6240</v>
      </c>
      <c r="G205" s="9">
        <v>5752</v>
      </c>
      <c r="H205" s="9">
        <v>13045</v>
      </c>
      <c r="I205" s="10">
        <v>0.47834419317746263</v>
      </c>
      <c r="J205" s="10">
        <v>0.44093522422384057</v>
      </c>
      <c r="K205" s="9">
        <v>488</v>
      </c>
      <c r="L205" s="9">
        <v>-488</v>
      </c>
      <c r="M205" s="10">
        <v>3.7408968953622057E-2</v>
      </c>
      <c r="N205" s="10">
        <v>-3.7408968953622057E-2</v>
      </c>
      <c r="O205" s="9">
        <v>9159</v>
      </c>
      <c r="P205" s="9">
        <v>6474</v>
      </c>
      <c r="Q205" s="9">
        <v>16274</v>
      </c>
      <c r="R205" s="10">
        <v>0.56279955757650235</v>
      </c>
      <c r="S205" s="10">
        <v>0.39781246159518252</v>
      </c>
      <c r="T205" s="9">
        <v>2685</v>
      </c>
      <c r="U205" s="10">
        <v>0.16498709598131983</v>
      </c>
      <c r="V205" s="9">
        <v>-2919</v>
      </c>
      <c r="W205" s="9">
        <v>-722</v>
      </c>
      <c r="X205" s="10">
        <v>-8.4455364399039723E-2</v>
      </c>
      <c r="Y205" s="10">
        <v>4.3122762628658051E-2</v>
      </c>
      <c r="Z205" s="11">
        <v>1256.46</v>
      </c>
      <c r="AA205" s="11">
        <v>51.407127962688826</v>
      </c>
      <c r="AB205" s="11">
        <v>6033</v>
      </c>
      <c r="AC205" s="12" t="s">
        <v>994</v>
      </c>
      <c r="AD205" s="8">
        <v>6</v>
      </c>
      <c r="AE205" s="8">
        <v>33</v>
      </c>
      <c r="AF205" s="13" t="s">
        <v>995</v>
      </c>
      <c r="AG205" s="13"/>
      <c r="AH205" s="13" t="s">
        <v>996</v>
      </c>
      <c r="AJ205" s="13" t="s">
        <v>498</v>
      </c>
      <c r="AK205" s="13"/>
      <c r="AL205" s="13"/>
      <c r="AM205" s="13"/>
      <c r="AN205" s="13" t="s">
        <v>487</v>
      </c>
    </row>
    <row r="206" spans="1:40" x14ac:dyDescent="0.2">
      <c r="A206" s="8" t="s">
        <v>932</v>
      </c>
      <c r="B206" s="8" t="s">
        <v>997</v>
      </c>
      <c r="C206" s="8" t="str">
        <f t="shared" si="2"/>
        <v>Lassen County CA</v>
      </c>
      <c r="D206" s="9">
        <v>31345</v>
      </c>
      <c r="E206" s="8" t="s">
        <v>218</v>
      </c>
      <c r="F206" s="9">
        <v>2224</v>
      </c>
      <c r="G206" s="9">
        <v>7574</v>
      </c>
      <c r="H206" s="9">
        <v>10422</v>
      </c>
      <c r="I206" s="10">
        <v>0.21339474189215121</v>
      </c>
      <c r="J206" s="10">
        <v>0.72673191326041064</v>
      </c>
      <c r="K206" s="9">
        <v>-5350</v>
      </c>
      <c r="L206" s="9">
        <v>5350</v>
      </c>
      <c r="M206" s="10">
        <v>-0.5133371713682594</v>
      </c>
      <c r="N206" s="10">
        <v>0.5133371713682594</v>
      </c>
      <c r="O206" s="9">
        <v>3044</v>
      </c>
      <c r="P206" s="9">
        <v>7261</v>
      </c>
      <c r="Q206" s="9">
        <v>10603</v>
      </c>
      <c r="R206" s="10">
        <v>0.28708855984155429</v>
      </c>
      <c r="S206" s="10">
        <v>0.68480618692822781</v>
      </c>
      <c r="T206" s="9">
        <v>-4217</v>
      </c>
      <c r="U206" s="10">
        <v>-0.39771762708667352</v>
      </c>
      <c r="V206" s="9">
        <v>-820</v>
      </c>
      <c r="W206" s="9">
        <v>313</v>
      </c>
      <c r="X206" s="10">
        <v>-7.3693817949403079E-2</v>
      </c>
      <c r="Y206" s="10">
        <v>4.1925726332182833E-2</v>
      </c>
      <c r="Z206" s="11">
        <v>4541.18</v>
      </c>
      <c r="AA206" s="11">
        <v>6.9023910085043969</v>
      </c>
      <c r="AB206" s="11">
        <v>6035</v>
      </c>
      <c r="AC206" s="12" t="s">
        <v>998</v>
      </c>
      <c r="AD206" s="8">
        <v>6</v>
      </c>
      <c r="AE206" s="8">
        <v>35</v>
      </c>
      <c r="AF206" s="13" t="s">
        <v>999</v>
      </c>
      <c r="AG206" s="13"/>
      <c r="AH206" s="13" t="s">
        <v>1000</v>
      </c>
      <c r="AJ206" s="13" t="s">
        <v>498</v>
      </c>
      <c r="AK206" s="13"/>
      <c r="AL206" s="13"/>
      <c r="AM206" s="13"/>
      <c r="AN206" s="13" t="s">
        <v>487</v>
      </c>
    </row>
    <row r="207" spans="1:40" x14ac:dyDescent="0.2">
      <c r="A207" s="8" t="s">
        <v>932</v>
      </c>
      <c r="B207" s="8" t="s">
        <v>1001</v>
      </c>
      <c r="C207" s="8" t="str">
        <f t="shared" si="2"/>
        <v>Los Angeles County CA</v>
      </c>
      <c r="D207" s="9">
        <v>10170292</v>
      </c>
      <c r="E207" s="8" t="s">
        <v>218</v>
      </c>
      <c r="F207" s="9">
        <v>1893770</v>
      </c>
      <c r="G207" s="9">
        <v>620285</v>
      </c>
      <c r="H207" s="9">
        <v>2652072</v>
      </c>
      <c r="I207" s="10">
        <v>0.71407186531889033</v>
      </c>
      <c r="J207" s="10">
        <v>0.23388693821283887</v>
      </c>
      <c r="K207" s="9">
        <v>1273485</v>
      </c>
      <c r="L207" s="9">
        <v>-1273485</v>
      </c>
      <c r="M207" s="10">
        <v>0.48018492710605143</v>
      </c>
      <c r="N207" s="10">
        <v>-0.48018492710605143</v>
      </c>
      <c r="O207" s="9">
        <v>1672164</v>
      </c>
      <c r="P207" s="9">
        <v>699600</v>
      </c>
      <c r="Q207" s="9">
        <v>2427869</v>
      </c>
      <c r="R207" s="10">
        <v>0.68873732478976424</v>
      </c>
      <c r="S207" s="10">
        <v>0.28815393252271848</v>
      </c>
      <c r="T207" s="9">
        <v>972564</v>
      </c>
      <c r="U207" s="10">
        <v>0.40058339226704576</v>
      </c>
      <c r="V207" s="9">
        <v>221606</v>
      </c>
      <c r="W207" s="9">
        <v>-79315</v>
      </c>
      <c r="X207" s="10">
        <v>2.5334540529126093E-2</v>
      </c>
      <c r="Y207" s="10">
        <v>-5.4266994309879607E-2</v>
      </c>
      <c r="Z207" s="11">
        <v>4057.88</v>
      </c>
      <c r="AA207" s="11">
        <v>2506.3067414512011</v>
      </c>
      <c r="AB207" s="11">
        <v>6037</v>
      </c>
      <c r="AC207" s="12" t="s">
        <v>1002</v>
      </c>
      <c r="AD207" s="8">
        <v>6</v>
      </c>
      <c r="AE207" s="8">
        <v>37</v>
      </c>
      <c r="AF207" s="13" t="s">
        <v>1003</v>
      </c>
      <c r="AG207" s="13" t="s">
        <v>1004</v>
      </c>
      <c r="AH207" s="13" t="s">
        <v>1005</v>
      </c>
      <c r="AI207" s="14">
        <v>13340068</v>
      </c>
      <c r="AJ207" s="13" t="s">
        <v>486</v>
      </c>
      <c r="AK207" s="13" t="s">
        <v>1006</v>
      </c>
      <c r="AL207" s="13" t="s">
        <v>1007</v>
      </c>
      <c r="AM207" s="13" t="s">
        <v>1008</v>
      </c>
      <c r="AN207" s="13" t="s">
        <v>487</v>
      </c>
    </row>
    <row r="208" spans="1:40" x14ac:dyDescent="0.2">
      <c r="A208" s="8" t="s">
        <v>932</v>
      </c>
      <c r="B208" s="8" t="s">
        <v>1009</v>
      </c>
      <c r="C208" s="8" t="str">
        <f t="shared" si="2"/>
        <v>Madera County CA</v>
      </c>
      <c r="D208" s="9">
        <v>154998</v>
      </c>
      <c r="E208" s="8" t="s">
        <v>218</v>
      </c>
      <c r="F208" s="9">
        <v>13283</v>
      </c>
      <c r="G208" s="9">
        <v>19221</v>
      </c>
      <c r="H208" s="9">
        <v>34263</v>
      </c>
      <c r="I208" s="10">
        <v>0.38767766978956891</v>
      </c>
      <c r="J208" s="10">
        <v>0.56098415200070051</v>
      </c>
      <c r="K208" s="9">
        <v>-5938</v>
      </c>
      <c r="L208" s="9">
        <v>5938</v>
      </c>
      <c r="M208" s="10">
        <v>-0.1733064822111316</v>
      </c>
      <c r="N208" s="10">
        <v>0.1733064822111316</v>
      </c>
      <c r="O208" s="9">
        <v>12698</v>
      </c>
      <c r="P208" s="9">
        <v>18990</v>
      </c>
      <c r="Q208" s="9">
        <v>32372</v>
      </c>
      <c r="R208" s="10">
        <v>0.39225256394414926</v>
      </c>
      <c r="S208" s="10">
        <v>0.58661806499443969</v>
      </c>
      <c r="T208" s="9">
        <v>-6292</v>
      </c>
      <c r="U208" s="10">
        <v>-0.19436550105029043</v>
      </c>
      <c r="V208" s="9">
        <v>585</v>
      </c>
      <c r="W208" s="9">
        <v>231</v>
      </c>
      <c r="X208" s="10">
        <v>-4.5748941545803445E-3</v>
      </c>
      <c r="Y208" s="10">
        <v>-2.5633912993739183E-2</v>
      </c>
      <c r="Z208" s="11">
        <v>2137.0700000000002</v>
      </c>
      <c r="AA208" s="11">
        <v>72.528274693856531</v>
      </c>
      <c r="AB208" s="11">
        <v>6039</v>
      </c>
      <c r="AC208" s="12" t="s">
        <v>1010</v>
      </c>
      <c r="AD208" s="8">
        <v>6</v>
      </c>
      <c r="AE208" s="8">
        <v>39</v>
      </c>
      <c r="AF208" s="13" t="s">
        <v>1011</v>
      </c>
      <c r="AG208" s="13" t="s">
        <v>968</v>
      </c>
      <c r="AH208" s="13" t="s">
        <v>1012</v>
      </c>
      <c r="AI208" s="14">
        <v>154998</v>
      </c>
      <c r="AJ208" s="13" t="s">
        <v>486</v>
      </c>
      <c r="AK208" s="13" t="s">
        <v>970</v>
      </c>
      <c r="AL208" s="13"/>
      <c r="AM208" s="13"/>
      <c r="AN208" s="13" t="s">
        <v>487</v>
      </c>
    </row>
    <row r="209" spans="1:40" x14ac:dyDescent="0.2">
      <c r="A209" s="8" t="s">
        <v>932</v>
      </c>
      <c r="B209" s="8" t="s">
        <v>1013</v>
      </c>
      <c r="C209" s="8" t="str">
        <f t="shared" si="2"/>
        <v>Marin County CA</v>
      </c>
      <c r="D209" s="9">
        <v>261221</v>
      </c>
      <c r="E209" s="8" t="s">
        <v>218</v>
      </c>
      <c r="F209" s="9">
        <v>69518</v>
      </c>
      <c r="G209" s="9">
        <v>14214</v>
      </c>
      <c r="H209" s="9">
        <v>88115</v>
      </c>
      <c r="I209" s="10">
        <v>0.78894626340577656</v>
      </c>
      <c r="J209" s="10">
        <v>0.1613119219202179</v>
      </c>
      <c r="K209" s="9">
        <v>55304</v>
      </c>
      <c r="L209" s="9">
        <v>-55304</v>
      </c>
      <c r="M209" s="10">
        <v>0.62763434148555863</v>
      </c>
      <c r="N209" s="10">
        <v>-0.62763434148555863</v>
      </c>
      <c r="O209" s="9">
        <v>73450</v>
      </c>
      <c r="P209" s="9">
        <v>23347</v>
      </c>
      <c r="Q209" s="9">
        <v>99286</v>
      </c>
      <c r="R209" s="10">
        <v>0.73978204379267976</v>
      </c>
      <c r="S209" s="10">
        <v>0.23514896360010476</v>
      </c>
      <c r="T209" s="9">
        <v>50103</v>
      </c>
      <c r="U209" s="10">
        <v>0.50463308019257502</v>
      </c>
      <c r="V209" s="9">
        <v>-3932</v>
      </c>
      <c r="W209" s="9">
        <v>-9133</v>
      </c>
      <c r="X209" s="10">
        <v>4.9164219613096805E-2</v>
      </c>
      <c r="Y209" s="10">
        <v>-7.3837041679886861E-2</v>
      </c>
      <c r="Z209" s="11">
        <v>520.30999999999995</v>
      </c>
      <c r="AA209" s="11">
        <v>502.04877861275014</v>
      </c>
      <c r="AB209" s="11">
        <v>6041</v>
      </c>
      <c r="AC209" s="12" t="s">
        <v>1014</v>
      </c>
      <c r="AD209" s="8">
        <v>6</v>
      </c>
      <c r="AE209" s="8">
        <v>41</v>
      </c>
      <c r="AF209" s="13" t="s">
        <v>935</v>
      </c>
      <c r="AG209" s="13" t="s">
        <v>936</v>
      </c>
      <c r="AH209" s="13" t="s">
        <v>937</v>
      </c>
      <c r="AI209" s="14">
        <v>4656132</v>
      </c>
      <c r="AJ209" s="13" t="s">
        <v>486</v>
      </c>
      <c r="AK209" s="13" t="s">
        <v>938</v>
      </c>
      <c r="AL209" s="13" t="s">
        <v>1015</v>
      </c>
      <c r="AM209" s="13" t="s">
        <v>1016</v>
      </c>
      <c r="AN209" s="13" t="s">
        <v>487</v>
      </c>
    </row>
    <row r="210" spans="1:40" x14ac:dyDescent="0.2">
      <c r="A210" s="8" t="s">
        <v>932</v>
      </c>
      <c r="B210" s="8" t="s">
        <v>1017</v>
      </c>
      <c r="C210" s="8" t="str">
        <f t="shared" si="2"/>
        <v>Mariposa County CA</v>
      </c>
      <c r="D210" s="9">
        <v>17531</v>
      </c>
      <c r="E210" s="8" t="s">
        <v>218</v>
      </c>
      <c r="F210" s="9">
        <v>3122</v>
      </c>
      <c r="G210" s="9">
        <v>5185</v>
      </c>
      <c r="H210" s="9">
        <v>8877</v>
      </c>
      <c r="I210" s="10">
        <v>0.35169539258758592</v>
      </c>
      <c r="J210" s="10">
        <v>0.5840937253576659</v>
      </c>
      <c r="K210" s="9">
        <v>-2063</v>
      </c>
      <c r="L210" s="9">
        <v>2063</v>
      </c>
      <c r="M210" s="10">
        <v>-0.23239833277007999</v>
      </c>
      <c r="N210" s="10">
        <v>0.23239833277007999</v>
      </c>
      <c r="O210" s="9">
        <v>3080</v>
      </c>
      <c r="P210" s="9">
        <v>4434</v>
      </c>
      <c r="Q210" s="9">
        <v>7805</v>
      </c>
      <c r="R210" s="10">
        <v>0.39461883408071746</v>
      </c>
      <c r="S210" s="10">
        <v>0.56809737347853939</v>
      </c>
      <c r="T210" s="9">
        <v>-1354</v>
      </c>
      <c r="U210" s="10">
        <v>-0.17347853939782193</v>
      </c>
      <c r="V210" s="9">
        <v>42</v>
      </c>
      <c r="W210" s="9">
        <v>751</v>
      </c>
      <c r="X210" s="10">
        <v>-4.2923441493131542E-2</v>
      </c>
      <c r="Y210" s="10">
        <v>1.5996351879126514E-2</v>
      </c>
      <c r="Z210" s="11">
        <v>1448.82</v>
      </c>
      <c r="AA210" s="11">
        <v>12.100191880288786</v>
      </c>
      <c r="AB210" s="11">
        <v>6043</v>
      </c>
      <c r="AC210" s="12" t="s">
        <v>1018</v>
      </c>
      <c r="AD210" s="8">
        <v>6</v>
      </c>
      <c r="AE210" s="8">
        <v>43</v>
      </c>
      <c r="AF210" s="13"/>
      <c r="AG210" s="13"/>
      <c r="AH210" s="13"/>
      <c r="AJ210" s="13"/>
      <c r="AK210" s="13"/>
      <c r="AL210" s="13"/>
      <c r="AM210" s="13"/>
      <c r="AN210" s="13" t="s">
        <v>510</v>
      </c>
    </row>
    <row r="211" spans="1:40" x14ac:dyDescent="0.2">
      <c r="A211" s="8" t="s">
        <v>932</v>
      </c>
      <c r="B211" s="8" t="s">
        <v>1019</v>
      </c>
      <c r="C211" s="8" t="str">
        <f t="shared" si="2"/>
        <v>Mendocino County CA</v>
      </c>
      <c r="D211" s="9">
        <v>87649</v>
      </c>
      <c r="E211" s="8" t="s">
        <v>218</v>
      </c>
      <c r="F211" s="9">
        <v>6905</v>
      </c>
      <c r="G211" s="9">
        <v>3571</v>
      </c>
      <c r="H211" s="9">
        <v>11435</v>
      </c>
      <c r="I211" s="10">
        <v>0.60384783559247923</v>
      </c>
      <c r="J211" s="10">
        <v>0.31228683865325757</v>
      </c>
      <c r="K211" s="9">
        <v>3334</v>
      </c>
      <c r="L211" s="9">
        <v>-3334</v>
      </c>
      <c r="M211" s="10">
        <v>0.29156099693922166</v>
      </c>
      <c r="N211" s="10">
        <v>-0.29156099693922166</v>
      </c>
      <c r="O211" s="9">
        <v>11869</v>
      </c>
      <c r="P211" s="9">
        <v>5129</v>
      </c>
      <c r="Q211" s="9">
        <v>17928</v>
      </c>
      <c r="R211" s="10">
        <v>0.66203703703703709</v>
      </c>
      <c r="S211" s="10">
        <v>0.28608879964301653</v>
      </c>
      <c r="T211" s="9">
        <v>6740</v>
      </c>
      <c r="U211" s="10">
        <v>0.37594823739402056</v>
      </c>
      <c r="V211" s="9">
        <v>-4964</v>
      </c>
      <c r="W211" s="9">
        <v>-1558</v>
      </c>
      <c r="X211" s="10">
        <v>-5.8189201444557859E-2</v>
      </c>
      <c r="Y211" s="10">
        <v>2.6198039010241037E-2</v>
      </c>
      <c r="Z211" s="11">
        <v>3506.34</v>
      </c>
      <c r="AA211" s="11">
        <v>24.997290622130198</v>
      </c>
      <c r="AB211" s="11">
        <v>6045</v>
      </c>
      <c r="AC211" s="12" t="s">
        <v>1020</v>
      </c>
      <c r="AD211" s="8">
        <v>6</v>
      </c>
      <c r="AE211" s="8">
        <v>45</v>
      </c>
      <c r="AF211" s="13" t="s">
        <v>1021</v>
      </c>
      <c r="AG211" s="13"/>
      <c r="AH211" s="13" t="s">
        <v>1022</v>
      </c>
      <c r="AJ211" s="13" t="s">
        <v>498</v>
      </c>
      <c r="AK211" s="13"/>
      <c r="AL211" s="13"/>
      <c r="AM211" s="13"/>
      <c r="AN211" s="13" t="s">
        <v>487</v>
      </c>
    </row>
    <row r="212" spans="1:40" x14ac:dyDescent="0.2">
      <c r="A212" s="8" t="s">
        <v>932</v>
      </c>
      <c r="B212" s="8" t="s">
        <v>1023</v>
      </c>
      <c r="C212" s="8" t="str">
        <f t="shared" si="2"/>
        <v>Merced County CA</v>
      </c>
      <c r="D212" s="9">
        <v>268455</v>
      </c>
      <c r="E212" s="8" t="s">
        <v>218</v>
      </c>
      <c r="F212" s="9">
        <v>21856</v>
      </c>
      <c r="G212" s="9">
        <v>18486</v>
      </c>
      <c r="H212" s="9">
        <v>42523</v>
      </c>
      <c r="I212" s="10">
        <v>0.51398066928485764</v>
      </c>
      <c r="J212" s="10">
        <v>0.43472944053806173</v>
      </c>
      <c r="K212" s="9">
        <v>3370</v>
      </c>
      <c r="L212" s="9">
        <v>-3370</v>
      </c>
      <c r="M212" s="10">
        <v>7.925122874679591E-2</v>
      </c>
      <c r="N212" s="10">
        <v>-7.925122874679591E-2</v>
      </c>
      <c r="O212" s="9">
        <v>26128</v>
      </c>
      <c r="P212" s="9">
        <v>23403</v>
      </c>
      <c r="Q212" s="9">
        <v>50538</v>
      </c>
      <c r="R212" s="10">
        <v>0.51699711108472834</v>
      </c>
      <c r="S212" s="10">
        <v>0.4630772883770628</v>
      </c>
      <c r="T212" s="9">
        <v>2725</v>
      </c>
      <c r="U212" s="10">
        <v>5.3919822707665543E-2</v>
      </c>
      <c r="V212" s="9">
        <v>-4272</v>
      </c>
      <c r="W212" s="9">
        <v>-4917</v>
      </c>
      <c r="X212" s="10">
        <v>-3.016441799870706E-3</v>
      </c>
      <c r="Y212" s="10">
        <v>-2.8347847839001072E-2</v>
      </c>
      <c r="Z212" s="11">
        <v>1934.97</v>
      </c>
      <c r="AA212" s="11">
        <v>138.73858509434254</v>
      </c>
      <c r="AB212" s="11">
        <v>6047</v>
      </c>
      <c r="AC212" s="12" t="s">
        <v>1024</v>
      </c>
      <c r="AD212" s="8">
        <v>6</v>
      </c>
      <c r="AE212" s="8">
        <v>47</v>
      </c>
      <c r="AF212" s="13" t="s">
        <v>1025</v>
      </c>
      <c r="AG212" s="13" t="s">
        <v>1026</v>
      </c>
      <c r="AH212" s="13" t="s">
        <v>1027</v>
      </c>
      <c r="AI212" s="14">
        <v>268455</v>
      </c>
      <c r="AJ212" s="13" t="s">
        <v>486</v>
      </c>
      <c r="AK212" s="13" t="s">
        <v>1028</v>
      </c>
      <c r="AL212" s="13"/>
      <c r="AM212" s="13"/>
      <c r="AN212" s="13" t="s">
        <v>487</v>
      </c>
    </row>
    <row r="213" spans="1:40" x14ac:dyDescent="0.2">
      <c r="A213" s="8" t="s">
        <v>932</v>
      </c>
      <c r="B213" s="8" t="s">
        <v>1029</v>
      </c>
      <c r="C213" s="8" t="str">
        <f t="shared" si="2"/>
        <v>Modoc County CA</v>
      </c>
      <c r="D213" s="9">
        <v>8965</v>
      </c>
      <c r="E213" s="8" t="s">
        <v>218</v>
      </c>
      <c r="F213" s="9">
        <v>798</v>
      </c>
      <c r="G213" s="9">
        <v>2413</v>
      </c>
      <c r="H213" s="9">
        <v>3359</v>
      </c>
      <c r="I213" s="10">
        <v>0.23757070556713308</v>
      </c>
      <c r="J213" s="10">
        <v>0.71836856207204525</v>
      </c>
      <c r="K213" s="9">
        <v>-1615</v>
      </c>
      <c r="L213" s="9">
        <v>1615</v>
      </c>
      <c r="M213" s="10">
        <v>-0.48079785650491214</v>
      </c>
      <c r="N213" s="10">
        <v>0.48079785650491214</v>
      </c>
      <c r="O213" s="9">
        <v>1113</v>
      </c>
      <c r="P213" s="9">
        <v>2779</v>
      </c>
      <c r="Q213" s="9">
        <v>3986</v>
      </c>
      <c r="R213" s="10">
        <v>0.27922729553437031</v>
      </c>
      <c r="S213" s="10">
        <v>0.6971901655795284</v>
      </c>
      <c r="T213" s="9">
        <v>-1666</v>
      </c>
      <c r="U213" s="10">
        <v>-0.41796287004515809</v>
      </c>
      <c r="V213" s="9">
        <v>-315</v>
      </c>
      <c r="W213" s="9">
        <v>-366</v>
      </c>
      <c r="X213" s="10">
        <v>-4.1656589967237229E-2</v>
      </c>
      <c r="Y213" s="10">
        <v>2.1178396492516849E-2</v>
      </c>
      <c r="Z213" s="11">
        <v>3917.77</v>
      </c>
      <c r="AA213" s="11">
        <v>2.2882915536134076</v>
      </c>
      <c r="AB213" s="11">
        <v>6049</v>
      </c>
      <c r="AC213" s="12" t="s">
        <v>1030</v>
      </c>
      <c r="AD213" s="8">
        <v>6</v>
      </c>
      <c r="AE213" s="8">
        <v>49</v>
      </c>
      <c r="AF213" s="13"/>
      <c r="AG213" s="13"/>
      <c r="AH213" s="13"/>
      <c r="AJ213" s="13"/>
      <c r="AK213" s="13"/>
      <c r="AL213" s="13"/>
      <c r="AM213" s="13"/>
      <c r="AN213" s="13" t="s">
        <v>510</v>
      </c>
    </row>
    <row r="214" spans="1:40" x14ac:dyDescent="0.2">
      <c r="A214" s="8" t="s">
        <v>932</v>
      </c>
      <c r="B214" s="8" t="s">
        <v>1031</v>
      </c>
      <c r="C214" s="8" t="str">
        <f t="shared" si="2"/>
        <v>Mono County CA</v>
      </c>
      <c r="D214" s="9">
        <v>13909</v>
      </c>
      <c r="E214" s="8" t="s">
        <v>218</v>
      </c>
      <c r="F214" s="9">
        <v>2696</v>
      </c>
      <c r="G214" s="9">
        <v>2080</v>
      </c>
      <c r="H214" s="9">
        <v>5154</v>
      </c>
      <c r="I214" s="10">
        <v>0.52308886301901436</v>
      </c>
      <c r="J214" s="10">
        <v>0.40357004268529295</v>
      </c>
      <c r="K214" s="9">
        <v>616</v>
      </c>
      <c r="L214" s="9">
        <v>-616</v>
      </c>
      <c r="M214" s="10">
        <v>0.11951882033372141</v>
      </c>
      <c r="N214" s="10">
        <v>-0.11951882033372141</v>
      </c>
      <c r="O214" s="9">
        <v>2574</v>
      </c>
      <c r="P214" s="9">
        <v>2202</v>
      </c>
      <c r="Q214" s="9">
        <v>4917</v>
      </c>
      <c r="R214" s="10">
        <v>0.52348993288590606</v>
      </c>
      <c r="S214" s="10">
        <v>0.44783404514948139</v>
      </c>
      <c r="T214" s="9">
        <v>372</v>
      </c>
      <c r="U214" s="10">
        <v>7.5655887736424676E-2</v>
      </c>
      <c r="V214" s="9">
        <v>122</v>
      </c>
      <c r="W214" s="9">
        <v>-122</v>
      </c>
      <c r="X214" s="10">
        <v>-4.0106986689170121E-4</v>
      </c>
      <c r="Y214" s="10">
        <v>-4.4264002464188434E-2</v>
      </c>
      <c r="Z214" s="11">
        <v>3048.98</v>
      </c>
      <c r="AA214" s="11">
        <v>4.5618534723087718</v>
      </c>
      <c r="AB214" s="11">
        <v>6051</v>
      </c>
      <c r="AC214" s="12" t="s">
        <v>1032</v>
      </c>
      <c r="AD214" s="8">
        <v>6</v>
      </c>
      <c r="AE214" s="8">
        <v>51</v>
      </c>
      <c r="AF214" s="13"/>
      <c r="AG214" s="13"/>
      <c r="AH214" s="13"/>
      <c r="AJ214" s="13"/>
      <c r="AK214" s="13"/>
      <c r="AL214" s="13"/>
      <c r="AM214" s="13"/>
      <c r="AN214" s="13" t="s">
        <v>510</v>
      </c>
    </row>
    <row r="215" spans="1:40" x14ac:dyDescent="0.2">
      <c r="A215" s="8" t="s">
        <v>932</v>
      </c>
      <c r="B215" s="8" t="s">
        <v>1033</v>
      </c>
      <c r="C215" s="8" t="str">
        <f t="shared" si="2"/>
        <v>Monterey County CA</v>
      </c>
      <c r="D215" s="9">
        <v>433898</v>
      </c>
      <c r="E215" s="8" t="s">
        <v>218</v>
      </c>
      <c r="F215" s="9">
        <v>64733</v>
      </c>
      <c r="G215" s="9">
        <v>26378</v>
      </c>
      <c r="H215" s="9">
        <v>96676</v>
      </c>
      <c r="I215" s="10">
        <v>0.66958707435144194</v>
      </c>
      <c r="J215" s="10">
        <v>0.27284951797757456</v>
      </c>
      <c r="K215" s="9">
        <v>38355</v>
      </c>
      <c r="L215" s="9">
        <v>-38355</v>
      </c>
      <c r="M215" s="10">
        <v>0.39673755637386737</v>
      </c>
      <c r="N215" s="10">
        <v>-0.39673755637386737</v>
      </c>
      <c r="O215" s="9">
        <v>51712</v>
      </c>
      <c r="P215" s="9">
        <v>25087</v>
      </c>
      <c r="Q215" s="9">
        <v>78522</v>
      </c>
      <c r="R215" s="10">
        <v>0.65856702580168613</v>
      </c>
      <c r="S215" s="10">
        <v>0.31949007921346884</v>
      </c>
      <c r="T215" s="9">
        <v>26625</v>
      </c>
      <c r="U215" s="10">
        <v>0.3390769465882173</v>
      </c>
      <c r="V215" s="9">
        <v>13021</v>
      </c>
      <c r="W215" s="9">
        <v>1291</v>
      </c>
      <c r="X215" s="10">
        <v>1.1020048549755801E-2</v>
      </c>
      <c r="Y215" s="10">
        <v>-4.6640561235894273E-2</v>
      </c>
      <c r="Z215" s="11">
        <v>3280.6</v>
      </c>
      <c r="AA215" s="11">
        <v>132.26178138145463</v>
      </c>
      <c r="AB215" s="11">
        <v>6053</v>
      </c>
      <c r="AC215" s="12" t="s">
        <v>1034</v>
      </c>
      <c r="AD215" s="8">
        <v>6</v>
      </c>
      <c r="AE215" s="8">
        <v>53</v>
      </c>
      <c r="AF215" s="13" t="s">
        <v>1035</v>
      </c>
      <c r="AG215" s="13"/>
      <c r="AH215" s="13" t="s">
        <v>1036</v>
      </c>
      <c r="AI215" s="14">
        <v>433898</v>
      </c>
      <c r="AJ215" s="13" t="s">
        <v>486</v>
      </c>
      <c r="AK215" s="13"/>
      <c r="AL215" s="13"/>
      <c r="AM215" s="13"/>
      <c r="AN215" s="13" t="s">
        <v>487</v>
      </c>
    </row>
    <row r="216" spans="1:40" x14ac:dyDescent="0.2">
      <c r="A216" s="8" t="s">
        <v>932</v>
      </c>
      <c r="B216" s="8" t="s">
        <v>1037</v>
      </c>
      <c r="C216" s="8" t="str">
        <f t="shared" si="2"/>
        <v>Napa County CA</v>
      </c>
      <c r="D216" s="9">
        <v>142456</v>
      </c>
      <c r="E216" s="8" t="s">
        <v>218</v>
      </c>
      <c r="F216" s="9">
        <v>26161</v>
      </c>
      <c r="G216" s="9">
        <v>11946</v>
      </c>
      <c r="H216" s="9">
        <v>40393</v>
      </c>
      <c r="I216" s="10">
        <v>0.64766172356596441</v>
      </c>
      <c r="J216" s="10">
        <v>0.29574431213329044</v>
      </c>
      <c r="K216" s="9">
        <v>14215</v>
      </c>
      <c r="L216" s="9">
        <v>-14215</v>
      </c>
      <c r="M216" s="10">
        <v>0.35191741143267397</v>
      </c>
      <c r="N216" s="10">
        <v>-0.35191741143267397</v>
      </c>
      <c r="O216" s="9">
        <v>19964</v>
      </c>
      <c r="P216" s="9">
        <v>11647</v>
      </c>
      <c r="Q216" s="9">
        <v>32332</v>
      </c>
      <c r="R216" s="10">
        <v>0.61746876159841646</v>
      </c>
      <c r="S216" s="10">
        <v>0.36023134974638127</v>
      </c>
      <c r="T216" s="9">
        <v>8317</v>
      </c>
      <c r="U216" s="10">
        <v>0.25723741185203519</v>
      </c>
      <c r="V216" s="9">
        <v>6197</v>
      </c>
      <c r="W216" s="9">
        <v>299</v>
      </c>
      <c r="X216" s="10">
        <v>3.0192961967547949E-2</v>
      </c>
      <c r="Y216" s="10">
        <v>-6.4487037613090825E-2</v>
      </c>
      <c r="Z216" s="11">
        <v>748.36</v>
      </c>
      <c r="AA216" s="11">
        <v>190.35758191244855</v>
      </c>
      <c r="AB216" s="11">
        <v>6055</v>
      </c>
      <c r="AC216" s="12" t="s">
        <v>1038</v>
      </c>
      <c r="AD216" s="8">
        <v>6</v>
      </c>
      <c r="AE216" s="8">
        <v>55</v>
      </c>
      <c r="AF216" s="13" t="s">
        <v>1039</v>
      </c>
      <c r="AG216" s="13" t="s">
        <v>936</v>
      </c>
      <c r="AH216" s="13" t="s">
        <v>1040</v>
      </c>
      <c r="AI216" s="14">
        <v>142456</v>
      </c>
      <c r="AJ216" s="13" t="s">
        <v>486</v>
      </c>
      <c r="AK216" s="13" t="s">
        <v>938</v>
      </c>
      <c r="AL216" s="13"/>
      <c r="AM216" s="13"/>
      <c r="AN216" s="13" t="s">
        <v>487</v>
      </c>
    </row>
    <row r="217" spans="1:40" x14ac:dyDescent="0.2">
      <c r="A217" s="8" t="s">
        <v>932</v>
      </c>
      <c r="B217" s="8" t="s">
        <v>874</v>
      </c>
      <c r="C217" s="8" t="str">
        <f t="shared" si="2"/>
        <v>Nevada County CA</v>
      </c>
      <c r="D217" s="9">
        <v>98877</v>
      </c>
      <c r="E217" s="8" t="s">
        <v>218</v>
      </c>
      <c r="F217" s="9">
        <v>16199</v>
      </c>
      <c r="G217" s="9">
        <v>14686</v>
      </c>
      <c r="H217" s="9">
        <v>33258</v>
      </c>
      <c r="I217" s="10">
        <v>0.48707077996271575</v>
      </c>
      <c r="J217" s="10">
        <v>0.44157796620362016</v>
      </c>
      <c r="K217" s="9">
        <v>1513</v>
      </c>
      <c r="L217" s="9">
        <v>-1513</v>
      </c>
      <c r="M217" s="10">
        <v>4.5492813759095585E-2</v>
      </c>
      <c r="N217" s="10">
        <v>-4.5492813759095585E-2</v>
      </c>
      <c r="O217" s="9">
        <v>14261</v>
      </c>
      <c r="P217" s="9">
        <v>15696</v>
      </c>
      <c r="Q217" s="9">
        <v>30864</v>
      </c>
      <c r="R217" s="10">
        <v>0.46205935717988594</v>
      </c>
      <c r="S217" s="10">
        <v>0.50855365474339032</v>
      </c>
      <c r="T217" s="9">
        <v>-1435</v>
      </c>
      <c r="U217" s="10">
        <v>-4.6494297563504372E-2</v>
      </c>
      <c r="V217" s="9">
        <v>1938</v>
      </c>
      <c r="W217" s="9">
        <v>-1010</v>
      </c>
      <c r="X217" s="10">
        <v>2.5011422782829806E-2</v>
      </c>
      <c r="Y217" s="10">
        <v>-6.6975688539770151E-2</v>
      </c>
      <c r="Z217" s="11">
        <v>957.77</v>
      </c>
      <c r="AA217" s="11">
        <v>103.2366852167013</v>
      </c>
      <c r="AB217" s="11">
        <v>6057</v>
      </c>
      <c r="AC217" s="12" t="s">
        <v>1041</v>
      </c>
      <c r="AD217" s="8">
        <v>6</v>
      </c>
      <c r="AE217" s="8">
        <v>57</v>
      </c>
      <c r="AF217" s="13" t="s">
        <v>1042</v>
      </c>
      <c r="AG217" s="13" t="s">
        <v>962</v>
      </c>
      <c r="AH217" s="13" t="s">
        <v>1043</v>
      </c>
      <c r="AJ217" s="13" t="s">
        <v>498</v>
      </c>
      <c r="AK217" s="13" t="s">
        <v>964</v>
      </c>
      <c r="AL217" s="13"/>
      <c r="AM217" s="13"/>
      <c r="AN217" s="13" t="s">
        <v>487</v>
      </c>
    </row>
    <row r="218" spans="1:40" x14ac:dyDescent="0.2">
      <c r="A218" s="8" t="s">
        <v>932</v>
      </c>
      <c r="B218" s="8" t="s">
        <v>1044</v>
      </c>
      <c r="C218" s="8" t="str">
        <f t="shared" si="2"/>
        <v>Orange County CA</v>
      </c>
      <c r="D218" s="9">
        <v>3169776</v>
      </c>
      <c r="E218" s="8" t="s">
        <v>218</v>
      </c>
      <c r="F218" s="9">
        <v>556544</v>
      </c>
      <c r="G218" s="9">
        <v>472669</v>
      </c>
      <c r="H218" s="9">
        <v>1092116</v>
      </c>
      <c r="I218" s="10">
        <v>0.50960154415831282</v>
      </c>
      <c r="J218" s="10">
        <v>0.43280109438924069</v>
      </c>
      <c r="K218" s="9">
        <v>83875</v>
      </c>
      <c r="L218" s="9">
        <v>-83875</v>
      </c>
      <c r="M218" s="10">
        <v>7.6800449769072132E-2</v>
      </c>
      <c r="N218" s="10">
        <v>-7.6800449769072132E-2</v>
      </c>
      <c r="O218" s="9">
        <v>457077</v>
      </c>
      <c r="P218" s="9">
        <v>541592</v>
      </c>
      <c r="Q218" s="9">
        <v>1021315</v>
      </c>
      <c r="R218" s="10">
        <v>0.44753773321649049</v>
      </c>
      <c r="S218" s="10">
        <v>0.53028889226144726</v>
      </c>
      <c r="T218" s="9">
        <v>-84515</v>
      </c>
      <c r="U218" s="10">
        <v>-8.2751159044956779E-2</v>
      </c>
      <c r="V218" s="9">
        <v>99467</v>
      </c>
      <c r="W218" s="9">
        <v>-68923</v>
      </c>
      <c r="X218" s="10">
        <v>6.2063810941822339E-2</v>
      </c>
      <c r="Y218" s="10">
        <v>-9.7487797872206572E-2</v>
      </c>
      <c r="Z218" s="11">
        <v>790.57</v>
      </c>
      <c r="AA218" s="11">
        <v>4009.4817663205026</v>
      </c>
      <c r="AB218" s="11">
        <v>6059</v>
      </c>
      <c r="AC218" s="12" t="s">
        <v>1045</v>
      </c>
      <c r="AD218" s="8">
        <v>6</v>
      </c>
      <c r="AE218" s="8">
        <v>59</v>
      </c>
      <c r="AF218" s="13" t="s">
        <v>1003</v>
      </c>
      <c r="AG218" s="13" t="s">
        <v>1004</v>
      </c>
      <c r="AH218" s="13" t="s">
        <v>1005</v>
      </c>
      <c r="AI218" s="14">
        <v>13340068</v>
      </c>
      <c r="AJ218" s="13" t="s">
        <v>486</v>
      </c>
      <c r="AK218" s="13" t="s">
        <v>1006</v>
      </c>
      <c r="AL218" s="13" t="s">
        <v>1046</v>
      </c>
      <c r="AM218" s="13" t="s">
        <v>1047</v>
      </c>
      <c r="AN218" s="13" t="s">
        <v>487</v>
      </c>
    </row>
    <row r="219" spans="1:40" x14ac:dyDescent="0.2">
      <c r="A219" s="8" t="s">
        <v>932</v>
      </c>
      <c r="B219" s="8" t="s">
        <v>1048</v>
      </c>
      <c r="C219" s="8" t="str">
        <f t="shared" si="2"/>
        <v>Placer County CA</v>
      </c>
      <c r="D219" s="9">
        <v>375391</v>
      </c>
      <c r="E219" s="8" t="s">
        <v>218</v>
      </c>
      <c r="F219" s="9">
        <v>61969</v>
      </c>
      <c r="G219" s="9">
        <v>78977</v>
      </c>
      <c r="H219" s="9">
        <v>150532</v>
      </c>
      <c r="I219" s="10">
        <v>0.41166662237929474</v>
      </c>
      <c r="J219" s="10">
        <v>0.5246525655674541</v>
      </c>
      <c r="K219" s="9">
        <v>-17008</v>
      </c>
      <c r="L219" s="9">
        <v>17008</v>
      </c>
      <c r="M219" s="10">
        <v>-0.11298594318815935</v>
      </c>
      <c r="N219" s="10">
        <v>0.11298594318815935</v>
      </c>
      <c r="O219" s="9">
        <v>49126</v>
      </c>
      <c r="P219" s="9">
        <v>74460</v>
      </c>
      <c r="Q219" s="9">
        <v>126325</v>
      </c>
      <c r="R219" s="10">
        <v>0.38888581040965764</v>
      </c>
      <c r="S219" s="10">
        <v>0.58943202058183253</v>
      </c>
      <c r="T219" s="9">
        <v>-25334</v>
      </c>
      <c r="U219" s="10">
        <v>-0.20054621017217489</v>
      </c>
      <c r="V219" s="9">
        <v>12843</v>
      </c>
      <c r="W219" s="9">
        <v>4517</v>
      </c>
      <c r="X219" s="10">
        <v>2.2780811969637105E-2</v>
      </c>
      <c r="Y219" s="10">
        <v>-6.4779455014378429E-2</v>
      </c>
      <c r="Z219" s="11">
        <v>1407.01</v>
      </c>
      <c r="AA219" s="11">
        <v>266.80052025216594</v>
      </c>
      <c r="AB219" s="11">
        <v>6061</v>
      </c>
      <c r="AC219" s="12" t="s">
        <v>1049</v>
      </c>
      <c r="AD219" s="8">
        <v>6</v>
      </c>
      <c r="AE219" s="8">
        <v>61</v>
      </c>
      <c r="AF219" s="13" t="s">
        <v>961</v>
      </c>
      <c r="AG219" s="13" t="s">
        <v>962</v>
      </c>
      <c r="AH219" s="13" t="s">
        <v>963</v>
      </c>
      <c r="AI219" s="14">
        <v>2274194</v>
      </c>
      <c r="AJ219" s="13" t="s">
        <v>486</v>
      </c>
      <c r="AK219" s="13" t="s">
        <v>964</v>
      </c>
      <c r="AL219" s="13"/>
      <c r="AM219" s="13"/>
      <c r="AN219" s="13" t="s">
        <v>487</v>
      </c>
    </row>
    <row r="220" spans="1:40" x14ac:dyDescent="0.2">
      <c r="A220" s="8" t="s">
        <v>932</v>
      </c>
      <c r="B220" s="8" t="s">
        <v>1050</v>
      </c>
      <c r="C220" s="8" t="str">
        <f t="shared" si="2"/>
        <v>Plumas County CA</v>
      </c>
      <c r="D220" s="9">
        <v>18409</v>
      </c>
      <c r="E220" s="8" t="s">
        <v>218</v>
      </c>
      <c r="F220" s="9">
        <v>3224</v>
      </c>
      <c r="G220" s="9">
        <v>5079</v>
      </c>
      <c r="H220" s="9">
        <v>8830</v>
      </c>
      <c r="I220" s="10">
        <v>0.36511891279728198</v>
      </c>
      <c r="J220" s="10">
        <v>0.57519818799546996</v>
      </c>
      <c r="K220" s="9">
        <v>-1855</v>
      </c>
      <c r="L220" s="9">
        <v>1855</v>
      </c>
      <c r="M220" s="10">
        <v>-0.21007927519818798</v>
      </c>
      <c r="N220" s="10">
        <v>0.21007927519818798</v>
      </c>
      <c r="O220" s="9">
        <v>3670</v>
      </c>
      <c r="P220" s="9">
        <v>5240</v>
      </c>
      <c r="Q220" s="9">
        <v>9128</v>
      </c>
      <c r="R220" s="10">
        <v>0.40205959684487291</v>
      </c>
      <c r="S220" s="10">
        <v>0.57405784399649429</v>
      </c>
      <c r="T220" s="9">
        <v>-1570</v>
      </c>
      <c r="U220" s="10">
        <v>-0.17199824715162138</v>
      </c>
      <c r="V220" s="9">
        <v>-446</v>
      </c>
      <c r="W220" s="9">
        <v>-161</v>
      </c>
      <c r="X220" s="10">
        <v>-3.6940684047590933E-2</v>
      </c>
      <c r="Y220" s="10">
        <v>1.1403439989756681E-3</v>
      </c>
      <c r="Z220" s="11">
        <v>2553.04</v>
      </c>
      <c r="AA220" s="11">
        <v>7.2106194967568076</v>
      </c>
      <c r="AB220" s="11">
        <v>6063</v>
      </c>
      <c r="AC220" s="12" t="s">
        <v>1051</v>
      </c>
      <c r="AD220" s="8">
        <v>6</v>
      </c>
      <c r="AE220" s="8">
        <v>63</v>
      </c>
      <c r="AF220" s="13"/>
      <c r="AG220" s="13"/>
      <c r="AH220" s="13"/>
      <c r="AJ220" s="13"/>
      <c r="AK220" s="13"/>
      <c r="AL220" s="13"/>
      <c r="AM220" s="13"/>
      <c r="AN220" s="13" t="s">
        <v>510</v>
      </c>
    </row>
    <row r="221" spans="1:40" x14ac:dyDescent="0.2">
      <c r="A221" s="8" t="s">
        <v>932</v>
      </c>
      <c r="B221" s="8" t="s">
        <v>1052</v>
      </c>
      <c r="C221" s="8" t="str">
        <f t="shared" si="2"/>
        <v>Riverside County CA</v>
      </c>
      <c r="D221" s="9">
        <v>2361026</v>
      </c>
      <c r="E221" s="8" t="s">
        <v>218</v>
      </c>
      <c r="F221" s="9">
        <v>300686</v>
      </c>
      <c r="G221" s="9">
        <v>279072</v>
      </c>
      <c r="H221" s="9">
        <v>609869</v>
      </c>
      <c r="I221" s="10">
        <v>0.49303374987087389</v>
      </c>
      <c r="J221" s="10">
        <v>0.45759335201494089</v>
      </c>
      <c r="K221" s="9">
        <v>21614</v>
      </c>
      <c r="L221" s="9">
        <v>-21614</v>
      </c>
      <c r="M221" s="10">
        <v>3.5440397855933004E-2</v>
      </c>
      <c r="N221" s="10">
        <v>-3.5440397855933004E-2</v>
      </c>
      <c r="O221" s="9">
        <v>287754</v>
      </c>
      <c r="P221" s="9">
        <v>290227</v>
      </c>
      <c r="Q221" s="9">
        <v>589721</v>
      </c>
      <c r="R221" s="10">
        <v>0.4879493862351858</v>
      </c>
      <c r="S221" s="10">
        <v>0.49214289469087924</v>
      </c>
      <c r="T221" s="9">
        <v>-2473</v>
      </c>
      <c r="U221" s="10">
        <v>-4.1935084556934399E-3</v>
      </c>
      <c r="V221" s="9">
        <v>12932</v>
      </c>
      <c r="W221" s="9">
        <v>-11155</v>
      </c>
      <c r="X221" s="10">
        <v>5.0843636356880939E-3</v>
      </c>
      <c r="Y221" s="10">
        <v>-3.4549542675938349E-2</v>
      </c>
      <c r="Z221" s="11">
        <v>7206.48</v>
      </c>
      <c r="AA221" s="11">
        <v>327.62541490436388</v>
      </c>
      <c r="AB221" s="11">
        <v>6065</v>
      </c>
      <c r="AC221" s="12" t="s">
        <v>1053</v>
      </c>
      <c r="AD221" s="8">
        <v>6</v>
      </c>
      <c r="AE221" s="8">
        <v>65</v>
      </c>
      <c r="AF221" s="13" t="s">
        <v>1054</v>
      </c>
      <c r="AG221" s="13" t="s">
        <v>1004</v>
      </c>
      <c r="AH221" s="13" t="s">
        <v>1055</v>
      </c>
      <c r="AI221" s="14">
        <v>4489159</v>
      </c>
      <c r="AJ221" s="13" t="s">
        <v>486</v>
      </c>
      <c r="AK221" s="13" t="s">
        <v>1006</v>
      </c>
      <c r="AL221" s="13"/>
      <c r="AM221" s="13"/>
      <c r="AN221" s="13" t="s">
        <v>487</v>
      </c>
    </row>
    <row r="222" spans="1:40" x14ac:dyDescent="0.2">
      <c r="A222" s="8" t="s">
        <v>932</v>
      </c>
      <c r="B222" s="8" t="s">
        <v>1056</v>
      </c>
      <c r="C222" s="8" t="str">
        <f t="shared" si="2"/>
        <v>Sacramento County CA</v>
      </c>
      <c r="D222" s="9">
        <v>1501335</v>
      </c>
      <c r="E222" s="8" t="s">
        <v>218</v>
      </c>
      <c r="F222" s="9">
        <v>273768</v>
      </c>
      <c r="G222" s="9">
        <v>163024</v>
      </c>
      <c r="H222" s="9">
        <v>467526</v>
      </c>
      <c r="I222" s="10">
        <v>0.58556743368283259</v>
      </c>
      <c r="J222" s="10">
        <v>0.34869504583702299</v>
      </c>
      <c r="K222" s="9">
        <v>110744</v>
      </c>
      <c r="L222" s="9">
        <v>-110744</v>
      </c>
      <c r="M222" s="10">
        <v>0.23687238784580961</v>
      </c>
      <c r="N222" s="10">
        <v>-0.23687238784580961</v>
      </c>
      <c r="O222" s="9">
        <v>221063</v>
      </c>
      <c r="P222" s="9">
        <v>157688</v>
      </c>
      <c r="Q222" s="9">
        <v>388090</v>
      </c>
      <c r="R222" s="10">
        <v>0.56961787214305959</v>
      </c>
      <c r="S222" s="10">
        <v>0.40631812208508333</v>
      </c>
      <c r="T222" s="9">
        <v>63375</v>
      </c>
      <c r="U222" s="10">
        <v>0.16329975005797626</v>
      </c>
      <c r="V222" s="9">
        <v>52705</v>
      </c>
      <c r="W222" s="9">
        <v>5336</v>
      </c>
      <c r="X222" s="10">
        <v>1.5949561539773005E-2</v>
      </c>
      <c r="Y222" s="10">
        <v>-5.7623076248060345E-2</v>
      </c>
      <c r="Z222" s="11">
        <v>964.64</v>
      </c>
      <c r="AA222" s="11">
        <v>1556.3681788024548</v>
      </c>
      <c r="AB222" s="11">
        <v>6067</v>
      </c>
      <c r="AC222" s="12" t="s">
        <v>1057</v>
      </c>
      <c r="AD222" s="8">
        <v>6</v>
      </c>
      <c r="AE222" s="8">
        <v>67</v>
      </c>
      <c r="AF222" s="13" t="s">
        <v>961</v>
      </c>
      <c r="AG222" s="13" t="s">
        <v>962</v>
      </c>
      <c r="AH222" s="13" t="s">
        <v>963</v>
      </c>
      <c r="AI222" s="14">
        <v>2274194</v>
      </c>
      <c r="AJ222" s="13" t="s">
        <v>486</v>
      </c>
      <c r="AK222" s="13" t="s">
        <v>964</v>
      </c>
      <c r="AL222" s="13"/>
      <c r="AM222" s="13"/>
      <c r="AN222" s="13" t="s">
        <v>487</v>
      </c>
    </row>
    <row r="223" spans="1:40" x14ac:dyDescent="0.2">
      <c r="A223" s="8" t="s">
        <v>932</v>
      </c>
      <c r="B223" s="8" t="s">
        <v>1058</v>
      </c>
      <c r="C223" s="8" t="str">
        <f t="shared" si="2"/>
        <v>San Benito County CA</v>
      </c>
      <c r="D223" s="9">
        <v>58792</v>
      </c>
      <c r="E223" s="8" t="s">
        <v>218</v>
      </c>
      <c r="F223" s="9">
        <v>8309</v>
      </c>
      <c r="G223" s="9">
        <v>5530</v>
      </c>
      <c r="H223" s="9">
        <v>14688</v>
      </c>
      <c r="I223" s="10">
        <v>0.56569989106753815</v>
      </c>
      <c r="J223" s="10">
        <v>0.37649782135076254</v>
      </c>
      <c r="K223" s="9">
        <v>2779</v>
      </c>
      <c r="L223" s="9">
        <v>-2779</v>
      </c>
      <c r="M223" s="10">
        <v>0.18920206971677561</v>
      </c>
      <c r="N223" s="10">
        <v>-0.18920206971677561</v>
      </c>
      <c r="O223" s="9">
        <v>8617</v>
      </c>
      <c r="P223" s="9">
        <v>6052</v>
      </c>
      <c r="Q223" s="9">
        <v>14972</v>
      </c>
      <c r="R223" s="10">
        <v>0.57554100988511891</v>
      </c>
      <c r="S223" s="10">
        <v>0.40422121293080415</v>
      </c>
      <c r="T223" s="9">
        <v>2565</v>
      </c>
      <c r="U223" s="10">
        <v>0.17131979695431476</v>
      </c>
      <c r="V223" s="9">
        <v>-308</v>
      </c>
      <c r="W223" s="9">
        <v>-522</v>
      </c>
      <c r="X223" s="10">
        <v>-9.8411188175807629E-3</v>
      </c>
      <c r="Y223" s="10">
        <v>-2.7723391580041612E-2</v>
      </c>
      <c r="Z223" s="11">
        <v>1388.71</v>
      </c>
      <c r="AA223" s="11">
        <v>42.335692837237438</v>
      </c>
      <c r="AB223" s="11">
        <v>6069</v>
      </c>
      <c r="AC223" s="12" t="s">
        <v>1059</v>
      </c>
      <c r="AD223" s="8">
        <v>6</v>
      </c>
      <c r="AE223" s="8">
        <v>69</v>
      </c>
      <c r="AF223" s="13" t="s">
        <v>1060</v>
      </c>
      <c r="AG223" s="13" t="s">
        <v>936</v>
      </c>
      <c r="AH223" s="13" t="s">
        <v>1061</v>
      </c>
      <c r="AI223" s="14">
        <v>1976836</v>
      </c>
      <c r="AJ223" s="13" t="s">
        <v>486</v>
      </c>
      <c r="AK223" s="13" t="s">
        <v>938</v>
      </c>
      <c r="AL223" s="13"/>
      <c r="AM223" s="13"/>
      <c r="AN223" s="13" t="s">
        <v>505</v>
      </c>
    </row>
    <row r="224" spans="1:40" x14ac:dyDescent="0.2">
      <c r="A224" s="8" t="s">
        <v>932</v>
      </c>
      <c r="B224" s="8" t="s">
        <v>1062</v>
      </c>
      <c r="C224" s="8" t="str">
        <f t="shared" ref="C224:C287" si="3">B224&amp;" "&amp;A224</f>
        <v>San Bernardino County CA</v>
      </c>
      <c r="D224" s="9">
        <v>2128133</v>
      </c>
      <c r="E224" s="8" t="s">
        <v>218</v>
      </c>
      <c r="F224" s="9">
        <v>304407</v>
      </c>
      <c r="G224" s="9">
        <v>249103</v>
      </c>
      <c r="H224" s="9">
        <v>585169</v>
      </c>
      <c r="I224" s="10">
        <v>0.52020356512392152</v>
      </c>
      <c r="J224" s="10">
        <v>0.425694115716998</v>
      </c>
      <c r="K224" s="9">
        <v>55304</v>
      </c>
      <c r="L224" s="9">
        <v>-55304</v>
      </c>
      <c r="M224" s="10">
        <v>9.4509449406923518E-2</v>
      </c>
      <c r="N224" s="10">
        <v>-9.4509449406923518E-2</v>
      </c>
      <c r="O224" s="9">
        <v>274203</v>
      </c>
      <c r="P224" s="9">
        <v>245468</v>
      </c>
      <c r="Q224" s="9">
        <v>531692</v>
      </c>
      <c r="R224" s="10">
        <v>0.51571774636443657</v>
      </c>
      <c r="S224" s="10">
        <v>0.4616732995794558</v>
      </c>
      <c r="T224" s="9">
        <v>28735</v>
      </c>
      <c r="U224" s="10">
        <v>5.4044446784980771E-2</v>
      </c>
      <c r="V224" s="9">
        <v>30204</v>
      </c>
      <c r="W224" s="9">
        <v>3635</v>
      </c>
      <c r="X224" s="10">
        <v>4.4858187594849497E-3</v>
      </c>
      <c r="Y224" s="10">
        <v>-3.5979183862457798E-2</v>
      </c>
      <c r="Z224" s="11">
        <v>20056.939999999999</v>
      </c>
      <c r="AA224" s="11">
        <v>106.10457028838897</v>
      </c>
      <c r="AB224" s="11">
        <v>6071</v>
      </c>
      <c r="AC224" s="12" t="s">
        <v>1063</v>
      </c>
      <c r="AD224" s="8">
        <v>6</v>
      </c>
      <c r="AE224" s="8">
        <v>71</v>
      </c>
      <c r="AF224" s="13" t="s">
        <v>1054</v>
      </c>
      <c r="AG224" s="13" t="s">
        <v>1004</v>
      </c>
      <c r="AH224" s="13" t="s">
        <v>1055</v>
      </c>
      <c r="AI224" s="14">
        <v>4489159</v>
      </c>
      <c r="AJ224" s="13" t="s">
        <v>486</v>
      </c>
      <c r="AK224" s="13" t="s">
        <v>1006</v>
      </c>
      <c r="AL224" s="13"/>
      <c r="AM224" s="13"/>
      <c r="AN224" s="13" t="s">
        <v>487</v>
      </c>
    </row>
    <row r="225" spans="1:40" x14ac:dyDescent="0.2">
      <c r="A225" s="8" t="s">
        <v>932</v>
      </c>
      <c r="B225" s="8" t="s">
        <v>1064</v>
      </c>
      <c r="C225" s="8" t="str">
        <f t="shared" si="3"/>
        <v>San Diego County CA</v>
      </c>
      <c r="D225" s="9">
        <v>3299521</v>
      </c>
      <c r="E225" s="8" t="s">
        <v>218</v>
      </c>
      <c r="F225" s="9">
        <v>567243</v>
      </c>
      <c r="G225" s="9">
        <v>386807</v>
      </c>
      <c r="H225" s="9">
        <v>1011651</v>
      </c>
      <c r="I225" s="10">
        <v>0.56071016585759315</v>
      </c>
      <c r="J225" s="10">
        <v>0.38235221435060113</v>
      </c>
      <c r="K225" s="9">
        <v>180436</v>
      </c>
      <c r="L225" s="9">
        <v>-180436</v>
      </c>
      <c r="M225" s="10">
        <v>0.17835795150699202</v>
      </c>
      <c r="N225" s="10">
        <v>-0.17835795150699202</v>
      </c>
      <c r="O225" s="9">
        <v>478386</v>
      </c>
      <c r="P225" s="9">
        <v>431046</v>
      </c>
      <c r="Q225" s="9">
        <v>928256</v>
      </c>
      <c r="R225" s="10">
        <v>0.51535998690016549</v>
      </c>
      <c r="S225" s="10">
        <v>0.46436112451737449</v>
      </c>
      <c r="T225" s="9">
        <v>47340</v>
      </c>
      <c r="U225" s="10">
        <v>5.0998862382790999E-2</v>
      </c>
      <c r="V225" s="9">
        <v>88857</v>
      </c>
      <c r="W225" s="9">
        <v>-44239</v>
      </c>
      <c r="X225" s="10">
        <v>4.5350178957427656E-2</v>
      </c>
      <c r="Y225" s="10">
        <v>-8.2008910166773363E-2</v>
      </c>
      <c r="Z225" s="11">
        <v>4206.63</v>
      </c>
      <c r="AA225" s="11">
        <v>784.36206654733121</v>
      </c>
      <c r="AB225" s="11">
        <v>6073</v>
      </c>
      <c r="AC225" s="12" t="s">
        <v>1065</v>
      </c>
      <c r="AD225" s="8">
        <v>6</v>
      </c>
      <c r="AE225" s="8">
        <v>73</v>
      </c>
      <c r="AF225" s="13" t="s">
        <v>1066</v>
      </c>
      <c r="AG225" s="13"/>
      <c r="AH225" s="13" t="s">
        <v>1067</v>
      </c>
      <c r="AI225" s="14">
        <v>3299521</v>
      </c>
      <c r="AJ225" s="13" t="s">
        <v>486</v>
      </c>
      <c r="AK225" s="13"/>
      <c r="AL225" s="13"/>
      <c r="AM225" s="13"/>
      <c r="AN225" s="13" t="s">
        <v>487</v>
      </c>
    </row>
    <row r="226" spans="1:40" x14ac:dyDescent="0.2">
      <c r="A226" s="8" t="s">
        <v>932</v>
      </c>
      <c r="B226" s="8" t="s">
        <v>1068</v>
      </c>
      <c r="C226" s="8" t="str">
        <f t="shared" si="3"/>
        <v>San Francisco County CA</v>
      </c>
      <c r="D226" s="9">
        <v>864816</v>
      </c>
      <c r="E226" s="8" t="s">
        <v>218</v>
      </c>
      <c r="F226" s="9">
        <v>312443</v>
      </c>
      <c r="G226" s="9">
        <v>34493</v>
      </c>
      <c r="H226" s="9">
        <v>365295</v>
      </c>
      <c r="I226" s="10">
        <v>0.85531693562736966</v>
      </c>
      <c r="J226" s="10">
        <v>9.4425053723702759E-2</v>
      </c>
      <c r="K226" s="9">
        <v>277950</v>
      </c>
      <c r="L226" s="9">
        <v>-277950</v>
      </c>
      <c r="M226" s="10">
        <v>0.76089188190366686</v>
      </c>
      <c r="N226" s="10">
        <v>-0.76089188190366686</v>
      </c>
      <c r="O226" s="9">
        <v>267857</v>
      </c>
      <c r="P226" s="9">
        <v>42654</v>
      </c>
      <c r="Q226" s="9">
        <v>321023</v>
      </c>
      <c r="R226" s="10">
        <v>0.83438569822099973</v>
      </c>
      <c r="S226" s="10">
        <v>0.13286898446528753</v>
      </c>
      <c r="T226" s="9">
        <v>225203</v>
      </c>
      <c r="U226" s="10">
        <v>0.70151671375571223</v>
      </c>
      <c r="V226" s="9">
        <v>44586</v>
      </c>
      <c r="W226" s="9">
        <v>-8161</v>
      </c>
      <c r="X226" s="10">
        <v>2.0931237406369929E-2</v>
      </c>
      <c r="Y226" s="10">
        <v>-3.8443930741584767E-2</v>
      </c>
      <c r="Z226" s="11">
        <v>46.87</v>
      </c>
      <c r="AA226" s="11">
        <v>18451.376146788993</v>
      </c>
      <c r="AB226" s="11">
        <v>6075</v>
      </c>
      <c r="AC226" s="12" t="s">
        <v>1069</v>
      </c>
      <c r="AD226" s="8">
        <v>6</v>
      </c>
      <c r="AE226" s="8">
        <v>75</v>
      </c>
      <c r="AF226" s="13" t="s">
        <v>935</v>
      </c>
      <c r="AG226" s="13" t="s">
        <v>936</v>
      </c>
      <c r="AH226" s="13" t="s">
        <v>937</v>
      </c>
      <c r="AI226" s="14">
        <v>4656132</v>
      </c>
      <c r="AJ226" s="13" t="s">
        <v>486</v>
      </c>
      <c r="AK226" s="13" t="s">
        <v>938</v>
      </c>
      <c r="AL226" s="13" t="s">
        <v>1070</v>
      </c>
      <c r="AM226" s="13" t="s">
        <v>1071</v>
      </c>
      <c r="AN226" s="13" t="s">
        <v>487</v>
      </c>
    </row>
    <row r="227" spans="1:40" x14ac:dyDescent="0.2">
      <c r="A227" s="8" t="s">
        <v>932</v>
      </c>
      <c r="B227" s="8" t="s">
        <v>1072</v>
      </c>
      <c r="C227" s="8" t="str">
        <f t="shared" si="3"/>
        <v>San Joaquin County CA</v>
      </c>
      <c r="D227" s="9">
        <v>726106</v>
      </c>
      <c r="E227" s="8" t="s">
        <v>218</v>
      </c>
      <c r="F227" s="9">
        <v>71349</v>
      </c>
      <c r="G227" s="9">
        <v>56194</v>
      </c>
      <c r="H227" s="9">
        <v>134076</v>
      </c>
      <c r="I227" s="10">
        <v>0.53215340553119128</v>
      </c>
      <c r="J227" s="10">
        <v>0.41912049882156388</v>
      </c>
      <c r="K227" s="9">
        <v>15155</v>
      </c>
      <c r="L227" s="9">
        <v>-15155</v>
      </c>
      <c r="M227" s="10">
        <v>0.1130329067096274</v>
      </c>
      <c r="N227" s="10">
        <v>-0.1130329067096274</v>
      </c>
      <c r="O227" s="9">
        <v>80005</v>
      </c>
      <c r="P227" s="9">
        <v>66742</v>
      </c>
      <c r="Q227" s="9">
        <v>149587</v>
      </c>
      <c r="R227" s="10">
        <v>0.53483925742210214</v>
      </c>
      <c r="S227" s="10">
        <v>0.44617513553985305</v>
      </c>
      <c r="T227" s="9">
        <v>13263</v>
      </c>
      <c r="U227" s="10">
        <v>8.8664121882249092E-2</v>
      </c>
      <c r="V227" s="9">
        <v>-8656</v>
      </c>
      <c r="W227" s="9">
        <v>-10548</v>
      </c>
      <c r="X227" s="10">
        <v>-2.685851890910862E-3</v>
      </c>
      <c r="Y227" s="10">
        <v>-2.7054636718289171E-2</v>
      </c>
      <c r="Z227" s="11">
        <v>1391.32</v>
      </c>
      <c r="AA227" s="11">
        <v>521.88281631831649</v>
      </c>
      <c r="AB227" s="11">
        <v>6077</v>
      </c>
      <c r="AC227" s="12" t="s">
        <v>1073</v>
      </c>
      <c r="AD227" s="8">
        <v>6</v>
      </c>
      <c r="AE227" s="8">
        <v>77</v>
      </c>
      <c r="AF227" s="13" t="s">
        <v>1074</v>
      </c>
      <c r="AG227" s="13" t="s">
        <v>936</v>
      </c>
      <c r="AH227" s="13" t="s">
        <v>1075</v>
      </c>
      <c r="AI227" s="14">
        <v>726106</v>
      </c>
      <c r="AJ227" s="13" t="s">
        <v>486</v>
      </c>
      <c r="AK227" s="13" t="s">
        <v>938</v>
      </c>
      <c r="AL227" s="13"/>
      <c r="AM227" s="13"/>
      <c r="AN227" s="13" t="s">
        <v>487</v>
      </c>
    </row>
    <row r="228" spans="1:40" x14ac:dyDescent="0.2">
      <c r="A228" s="8" t="s">
        <v>932</v>
      </c>
      <c r="B228" s="8" t="s">
        <v>1076</v>
      </c>
      <c r="C228" s="8" t="str">
        <f t="shared" si="3"/>
        <v>San Luis Obispo County CA</v>
      </c>
      <c r="D228" s="9">
        <v>281401</v>
      </c>
      <c r="E228" s="8" t="s">
        <v>218</v>
      </c>
      <c r="F228" s="9">
        <v>61021</v>
      </c>
      <c r="G228" s="9">
        <v>50755</v>
      </c>
      <c r="H228" s="9">
        <v>120296</v>
      </c>
      <c r="I228" s="10">
        <v>0.50725709915541661</v>
      </c>
      <c r="J228" s="10">
        <v>0.42191760324532818</v>
      </c>
      <c r="K228" s="9">
        <v>10266</v>
      </c>
      <c r="L228" s="9">
        <v>-10266</v>
      </c>
      <c r="M228" s="10">
        <v>8.5339495910088436E-2</v>
      </c>
      <c r="N228" s="10">
        <v>-8.5339495910088436E-2</v>
      </c>
      <c r="O228" s="9">
        <v>57655</v>
      </c>
      <c r="P228" s="9">
        <v>56500</v>
      </c>
      <c r="Q228" s="9">
        <v>117597</v>
      </c>
      <c r="R228" s="10">
        <v>0.49027611248586273</v>
      </c>
      <c r="S228" s="10">
        <v>0.48045443336139526</v>
      </c>
      <c r="T228" s="9">
        <v>1155</v>
      </c>
      <c r="U228" s="10">
        <v>9.8216791244674639E-3</v>
      </c>
      <c r="V228" s="9">
        <v>3366</v>
      </c>
      <c r="W228" s="9">
        <v>-5745</v>
      </c>
      <c r="X228" s="10">
        <v>1.6980986669553888E-2</v>
      </c>
      <c r="Y228" s="10">
        <v>-5.8536830116067085E-2</v>
      </c>
      <c r="Z228" s="11">
        <v>3298.57</v>
      </c>
      <c r="AA228" s="11">
        <v>85.309997968816788</v>
      </c>
      <c r="AB228" s="11">
        <v>6079</v>
      </c>
      <c r="AC228" s="12" t="s">
        <v>1077</v>
      </c>
      <c r="AD228" s="8">
        <v>6</v>
      </c>
      <c r="AE228" s="8">
        <v>79</v>
      </c>
      <c r="AF228" s="13" t="s">
        <v>1078</v>
      </c>
      <c r="AG228" s="13"/>
      <c r="AH228" s="13" t="s">
        <v>1079</v>
      </c>
      <c r="AI228" s="14">
        <v>281401</v>
      </c>
      <c r="AJ228" s="13" t="s">
        <v>486</v>
      </c>
      <c r="AK228" s="13"/>
      <c r="AL228" s="13"/>
      <c r="AM228" s="13"/>
      <c r="AN228" s="13" t="s">
        <v>487</v>
      </c>
    </row>
    <row r="229" spans="1:40" x14ac:dyDescent="0.2">
      <c r="A229" s="8" t="s">
        <v>932</v>
      </c>
      <c r="B229" s="8" t="s">
        <v>1080</v>
      </c>
      <c r="C229" s="8" t="str">
        <f t="shared" si="3"/>
        <v>San Mateo County CA</v>
      </c>
      <c r="D229" s="9">
        <v>765135</v>
      </c>
      <c r="E229" s="8" t="s">
        <v>218</v>
      </c>
      <c r="F229" s="9">
        <v>192035</v>
      </c>
      <c r="G229" s="9">
        <v>47627</v>
      </c>
      <c r="H229" s="9">
        <v>251646</v>
      </c>
      <c r="I229" s="10">
        <v>0.76311564658289821</v>
      </c>
      <c r="J229" s="10">
        <v>0.18926189965268672</v>
      </c>
      <c r="K229" s="9">
        <v>144408</v>
      </c>
      <c r="L229" s="9">
        <v>-144408</v>
      </c>
      <c r="M229" s="10">
        <v>0.57385374693021152</v>
      </c>
      <c r="N229" s="10">
        <v>-0.57385374693021152</v>
      </c>
      <c r="O229" s="9">
        <v>151036</v>
      </c>
      <c r="P229" s="9">
        <v>56244</v>
      </c>
      <c r="Q229" s="9">
        <v>211814</v>
      </c>
      <c r="R229" s="10">
        <v>0.71305957113316398</v>
      </c>
      <c r="S229" s="10">
        <v>0.26553485605295213</v>
      </c>
      <c r="T229" s="9">
        <v>94792</v>
      </c>
      <c r="U229" s="10">
        <v>0.44752471508021185</v>
      </c>
      <c r="V229" s="9">
        <v>40999</v>
      </c>
      <c r="W229" s="9">
        <v>-8617</v>
      </c>
      <c r="X229" s="10">
        <v>5.0056075449734228E-2</v>
      </c>
      <c r="Y229" s="10">
        <v>-7.6272956400265407E-2</v>
      </c>
      <c r="Z229" s="11">
        <v>448.41</v>
      </c>
      <c r="AA229" s="11">
        <v>1706.329029236636</v>
      </c>
      <c r="AB229" s="11">
        <v>6081</v>
      </c>
      <c r="AC229" s="12" t="s">
        <v>1081</v>
      </c>
      <c r="AD229" s="8">
        <v>6</v>
      </c>
      <c r="AE229" s="8">
        <v>81</v>
      </c>
      <c r="AF229" s="13" t="s">
        <v>935</v>
      </c>
      <c r="AG229" s="13" t="s">
        <v>936</v>
      </c>
      <c r="AH229" s="13" t="s">
        <v>937</v>
      </c>
      <c r="AI229" s="14">
        <v>4656132</v>
      </c>
      <c r="AJ229" s="13" t="s">
        <v>486</v>
      </c>
      <c r="AK229" s="13" t="s">
        <v>938</v>
      </c>
      <c r="AL229" s="13" t="s">
        <v>1070</v>
      </c>
      <c r="AM229" s="13" t="s">
        <v>1071</v>
      </c>
      <c r="AN229" s="13" t="s">
        <v>487</v>
      </c>
    </row>
    <row r="230" spans="1:40" x14ac:dyDescent="0.2">
      <c r="A230" s="8" t="s">
        <v>932</v>
      </c>
      <c r="B230" s="8" t="s">
        <v>1082</v>
      </c>
      <c r="C230" s="8" t="str">
        <f t="shared" si="3"/>
        <v>Santa Barbara County CA</v>
      </c>
      <c r="D230" s="9">
        <v>444769</v>
      </c>
      <c r="E230" s="8" t="s">
        <v>218</v>
      </c>
      <c r="F230" s="9">
        <v>100120</v>
      </c>
      <c r="G230" s="9">
        <v>53740</v>
      </c>
      <c r="H230" s="9">
        <v>164224</v>
      </c>
      <c r="I230" s="10">
        <v>0.60965510522213562</v>
      </c>
      <c r="J230" s="10">
        <v>0.32723597038191737</v>
      </c>
      <c r="K230" s="9">
        <v>46380</v>
      </c>
      <c r="L230" s="9">
        <v>-46380</v>
      </c>
      <c r="M230" s="10">
        <v>0.28241913484021824</v>
      </c>
      <c r="N230" s="10">
        <v>-0.28241913484021824</v>
      </c>
      <c r="O230" s="9">
        <v>84279</v>
      </c>
      <c r="P230" s="9">
        <v>59096</v>
      </c>
      <c r="Q230" s="9">
        <v>147249</v>
      </c>
      <c r="R230" s="10">
        <v>0.57235702789153065</v>
      </c>
      <c r="S230" s="10">
        <v>0.40133379513612993</v>
      </c>
      <c r="T230" s="9">
        <v>25183</v>
      </c>
      <c r="U230" s="10">
        <v>0.17102323275540071</v>
      </c>
      <c r="V230" s="9">
        <v>15841</v>
      </c>
      <c r="W230" s="9">
        <v>-5356</v>
      </c>
      <c r="X230" s="10">
        <v>3.7298077330604973E-2</v>
      </c>
      <c r="Y230" s="10">
        <v>-7.409782475421256E-2</v>
      </c>
      <c r="Z230" s="11">
        <v>2735.09</v>
      </c>
      <c r="AA230" s="11">
        <v>162.61585541974853</v>
      </c>
      <c r="AB230" s="11">
        <v>6083</v>
      </c>
      <c r="AC230" s="12" t="s">
        <v>1083</v>
      </c>
      <c r="AD230" s="8">
        <v>6</v>
      </c>
      <c r="AE230" s="8">
        <v>83</v>
      </c>
      <c r="AF230" s="13" t="s">
        <v>1084</v>
      </c>
      <c r="AG230" s="13"/>
      <c r="AH230" s="13" t="s">
        <v>1085</v>
      </c>
      <c r="AI230" s="14">
        <v>444769</v>
      </c>
      <c r="AJ230" s="13" t="s">
        <v>486</v>
      </c>
      <c r="AK230" s="13"/>
      <c r="AL230" s="13"/>
      <c r="AM230" s="13"/>
      <c r="AN230" s="13" t="s">
        <v>487</v>
      </c>
    </row>
    <row r="231" spans="1:40" x14ac:dyDescent="0.2">
      <c r="A231" s="8" t="s">
        <v>932</v>
      </c>
      <c r="B231" s="8" t="s">
        <v>1086</v>
      </c>
      <c r="C231" s="8" t="str">
        <f t="shared" si="3"/>
        <v>Santa Clara County CA</v>
      </c>
      <c r="D231" s="9">
        <v>1918044</v>
      </c>
      <c r="E231" s="8" t="s">
        <v>218</v>
      </c>
      <c r="F231" s="9">
        <v>483472</v>
      </c>
      <c r="G231" s="9">
        <v>137452</v>
      </c>
      <c r="H231" s="9">
        <v>659148</v>
      </c>
      <c r="I231" s="10">
        <v>0.73348018957806138</v>
      </c>
      <c r="J231" s="10">
        <v>0.20852979907395608</v>
      </c>
      <c r="K231" s="9">
        <v>346020</v>
      </c>
      <c r="L231" s="9">
        <v>-346020</v>
      </c>
      <c r="M231" s="10">
        <v>0.5249503905041053</v>
      </c>
      <c r="N231" s="10">
        <v>-0.5249503905041053</v>
      </c>
      <c r="O231" s="9">
        <v>343239</v>
      </c>
      <c r="P231" s="9">
        <v>136347</v>
      </c>
      <c r="Q231" s="9">
        <v>491687</v>
      </c>
      <c r="R231" s="10">
        <v>0.69808435040991523</v>
      </c>
      <c r="S231" s="10">
        <v>0.27730446401877618</v>
      </c>
      <c r="T231" s="9">
        <v>206892</v>
      </c>
      <c r="U231" s="10">
        <v>0.42077988639113906</v>
      </c>
      <c r="V231" s="9">
        <v>140233</v>
      </c>
      <c r="W231" s="9">
        <v>1105</v>
      </c>
      <c r="X231" s="10">
        <v>3.5395839168146148E-2</v>
      </c>
      <c r="Y231" s="10">
        <v>-6.8774664944820096E-2</v>
      </c>
      <c r="Z231" s="11">
        <v>1290.0999999999999</v>
      </c>
      <c r="AA231" s="11">
        <v>1486.7405627470739</v>
      </c>
      <c r="AB231" s="11">
        <v>6085</v>
      </c>
      <c r="AC231" s="12" t="s">
        <v>1087</v>
      </c>
      <c r="AD231" s="8">
        <v>6</v>
      </c>
      <c r="AE231" s="8">
        <v>85</v>
      </c>
      <c r="AF231" s="13" t="s">
        <v>1060</v>
      </c>
      <c r="AG231" s="13" t="s">
        <v>936</v>
      </c>
      <c r="AH231" s="13" t="s">
        <v>1061</v>
      </c>
      <c r="AI231" s="14">
        <v>1976836</v>
      </c>
      <c r="AJ231" s="13" t="s">
        <v>486</v>
      </c>
      <c r="AK231" s="13" t="s">
        <v>938</v>
      </c>
      <c r="AL231" s="13"/>
      <c r="AM231" s="13"/>
      <c r="AN231" s="13" t="s">
        <v>487</v>
      </c>
    </row>
    <row r="232" spans="1:40" x14ac:dyDescent="0.2">
      <c r="A232" s="8" t="s">
        <v>932</v>
      </c>
      <c r="B232" s="8" t="s">
        <v>733</v>
      </c>
      <c r="C232" s="8" t="str">
        <f t="shared" si="3"/>
        <v>Santa Cruz County CA</v>
      </c>
      <c r="D232" s="9">
        <v>274146</v>
      </c>
      <c r="E232" s="8" t="s">
        <v>218</v>
      </c>
      <c r="F232" s="9">
        <v>85185</v>
      </c>
      <c r="G232" s="9">
        <v>20158</v>
      </c>
      <c r="H232" s="9">
        <v>113509</v>
      </c>
      <c r="I232" s="10">
        <v>0.7504691257961924</v>
      </c>
      <c r="J232" s="10">
        <v>0.17758944224687029</v>
      </c>
      <c r="K232" s="9">
        <v>65027</v>
      </c>
      <c r="L232" s="9">
        <v>-65027</v>
      </c>
      <c r="M232" s="10">
        <v>0.57287968354932217</v>
      </c>
      <c r="N232" s="10">
        <v>-0.57287968354932217</v>
      </c>
      <c r="O232" s="9">
        <v>61106</v>
      </c>
      <c r="P232" s="9">
        <v>17132</v>
      </c>
      <c r="Q232" s="9">
        <v>81294</v>
      </c>
      <c r="R232" s="10">
        <v>0.75166678967697498</v>
      </c>
      <c r="S232" s="10">
        <v>0.21074126011759786</v>
      </c>
      <c r="T232" s="9">
        <v>43974</v>
      </c>
      <c r="U232" s="10">
        <v>0.54092552955937712</v>
      </c>
      <c r="V232" s="9">
        <v>24079</v>
      </c>
      <c r="W232" s="9">
        <v>3026</v>
      </c>
      <c r="X232" s="10">
        <v>-1.1976638807825735E-3</v>
      </c>
      <c r="Y232" s="10">
        <v>-3.3151817870727573E-2</v>
      </c>
      <c r="Z232" s="11">
        <v>445.17</v>
      </c>
      <c r="AA232" s="11">
        <v>615.8231686771345</v>
      </c>
      <c r="AB232" s="11">
        <v>6087</v>
      </c>
      <c r="AC232" s="12" t="s">
        <v>1088</v>
      </c>
      <c r="AD232" s="8">
        <v>6</v>
      </c>
      <c r="AE232" s="8">
        <v>87</v>
      </c>
      <c r="AF232" s="13" t="s">
        <v>1089</v>
      </c>
      <c r="AG232" s="13" t="s">
        <v>936</v>
      </c>
      <c r="AH232" s="13" t="s">
        <v>1090</v>
      </c>
      <c r="AI232" s="14">
        <v>274146</v>
      </c>
      <c r="AJ232" s="13" t="s">
        <v>486</v>
      </c>
      <c r="AK232" s="13" t="s">
        <v>938</v>
      </c>
      <c r="AL232" s="13"/>
      <c r="AM232" s="13"/>
      <c r="AN232" s="13" t="s">
        <v>487</v>
      </c>
    </row>
    <row r="233" spans="1:40" x14ac:dyDescent="0.2">
      <c r="A233" s="8" t="s">
        <v>932</v>
      </c>
      <c r="B233" s="8" t="s">
        <v>1091</v>
      </c>
      <c r="C233" s="8" t="str">
        <f t="shared" si="3"/>
        <v>Shasta County CA</v>
      </c>
      <c r="D233" s="9">
        <v>179533</v>
      </c>
      <c r="E233" s="8" t="s">
        <v>218</v>
      </c>
      <c r="F233" s="9">
        <v>20471</v>
      </c>
      <c r="G233" s="9">
        <v>47587</v>
      </c>
      <c r="H233" s="9">
        <v>72554</v>
      </c>
      <c r="I233" s="10">
        <v>0.28214846872674149</v>
      </c>
      <c r="J233" s="10">
        <v>0.6558838933759682</v>
      </c>
      <c r="K233" s="9">
        <v>-27116</v>
      </c>
      <c r="L233" s="9">
        <v>27116</v>
      </c>
      <c r="M233" s="10">
        <v>-0.37373542464922671</v>
      </c>
      <c r="N233" s="10">
        <v>0.37373542464922671</v>
      </c>
      <c r="O233" s="9">
        <v>18184</v>
      </c>
      <c r="P233" s="9">
        <v>34561</v>
      </c>
      <c r="Q233" s="9">
        <v>54121</v>
      </c>
      <c r="R233" s="10">
        <v>0.33598787901184385</v>
      </c>
      <c r="S233" s="10">
        <v>0.63858760924594893</v>
      </c>
      <c r="T233" s="9">
        <v>-16377</v>
      </c>
      <c r="U233" s="10">
        <v>-0.30259973023410508</v>
      </c>
      <c r="V233" s="9">
        <v>2287</v>
      </c>
      <c r="W233" s="9">
        <v>13026</v>
      </c>
      <c r="X233" s="10">
        <v>-5.3839410285102363E-2</v>
      </c>
      <c r="Y233" s="10">
        <v>1.7296284130019268E-2</v>
      </c>
      <c r="Z233" s="11">
        <v>3775.4</v>
      </c>
      <c r="AA233" s="11">
        <v>47.553371828150659</v>
      </c>
      <c r="AB233" s="11">
        <v>6089</v>
      </c>
      <c r="AC233" s="12" t="s">
        <v>1092</v>
      </c>
      <c r="AD233" s="8">
        <v>6</v>
      </c>
      <c r="AE233" s="8">
        <v>89</v>
      </c>
      <c r="AF233" s="13" t="s">
        <v>1093</v>
      </c>
      <c r="AG233" s="13" t="s">
        <v>1094</v>
      </c>
      <c r="AH233" s="13" t="s">
        <v>1095</v>
      </c>
      <c r="AI233" s="14">
        <v>179533</v>
      </c>
      <c r="AJ233" s="13" t="s">
        <v>486</v>
      </c>
      <c r="AK233" s="13" t="s">
        <v>1096</v>
      </c>
      <c r="AL233" s="13"/>
      <c r="AM233" s="13"/>
      <c r="AN233" s="13" t="s">
        <v>487</v>
      </c>
    </row>
    <row r="234" spans="1:40" x14ac:dyDescent="0.2">
      <c r="A234" s="8" t="s">
        <v>932</v>
      </c>
      <c r="B234" s="8" t="s">
        <v>1097</v>
      </c>
      <c r="C234" s="8" t="str">
        <f t="shared" si="3"/>
        <v>Sierra County CA</v>
      </c>
      <c r="D234" s="9">
        <v>2967</v>
      </c>
      <c r="E234" s="8" t="s">
        <v>218</v>
      </c>
      <c r="F234" s="9">
        <v>601</v>
      </c>
      <c r="G234" s="9">
        <v>1048</v>
      </c>
      <c r="H234" s="9">
        <v>1804</v>
      </c>
      <c r="I234" s="10">
        <v>0.33314855875831484</v>
      </c>
      <c r="J234" s="10">
        <v>0.58093126385809313</v>
      </c>
      <c r="K234" s="9">
        <v>-447</v>
      </c>
      <c r="L234" s="9">
        <v>447</v>
      </c>
      <c r="M234" s="10">
        <v>-0.24778270509977829</v>
      </c>
      <c r="N234" s="10">
        <v>0.24778270509977829</v>
      </c>
      <c r="O234" s="9">
        <v>652</v>
      </c>
      <c r="P234" s="9">
        <v>1056</v>
      </c>
      <c r="Q234" s="9">
        <v>1779</v>
      </c>
      <c r="R234" s="10">
        <v>0.36649803260258573</v>
      </c>
      <c r="S234" s="10">
        <v>0.59359190556492414</v>
      </c>
      <c r="T234" s="9">
        <v>-404</v>
      </c>
      <c r="U234" s="10">
        <v>-0.22709387296233841</v>
      </c>
      <c r="V234" s="9">
        <v>-51</v>
      </c>
      <c r="W234" s="9">
        <v>-8</v>
      </c>
      <c r="X234" s="10">
        <v>-3.3349473844270894E-2</v>
      </c>
      <c r="Y234" s="10">
        <v>-1.2660641706831011E-2</v>
      </c>
      <c r="Z234" s="11">
        <v>953.21</v>
      </c>
      <c r="AA234" s="11">
        <v>3.1126404464913291</v>
      </c>
      <c r="AB234" s="11">
        <v>6091</v>
      </c>
      <c r="AC234" s="12" t="s">
        <v>1098</v>
      </c>
      <c r="AD234" s="8">
        <v>6</v>
      </c>
      <c r="AE234" s="8">
        <v>91</v>
      </c>
      <c r="AF234" s="13"/>
      <c r="AG234" s="13"/>
      <c r="AH234" s="13"/>
      <c r="AJ234" s="13"/>
      <c r="AK234" s="13"/>
      <c r="AL234" s="13"/>
      <c r="AM234" s="13"/>
      <c r="AN234" s="13" t="s">
        <v>510</v>
      </c>
    </row>
    <row r="235" spans="1:40" x14ac:dyDescent="0.2">
      <c r="A235" s="8" t="s">
        <v>932</v>
      </c>
      <c r="B235" s="8" t="s">
        <v>1099</v>
      </c>
      <c r="C235" s="8" t="str">
        <f t="shared" si="3"/>
        <v>Siskiyou County CA</v>
      </c>
      <c r="D235" s="9">
        <v>43554</v>
      </c>
      <c r="E235" s="8" t="s">
        <v>218</v>
      </c>
      <c r="F235" s="9">
        <v>7106</v>
      </c>
      <c r="G235" s="9">
        <v>11212</v>
      </c>
      <c r="H235" s="9">
        <v>19836</v>
      </c>
      <c r="I235" s="10">
        <v>0.35823754789272033</v>
      </c>
      <c r="J235" s="10">
        <v>0.5652349263964509</v>
      </c>
      <c r="K235" s="9">
        <v>-4106</v>
      </c>
      <c r="L235" s="9">
        <v>4106</v>
      </c>
      <c r="M235" s="10">
        <v>-0.20699737850373057</v>
      </c>
      <c r="N235" s="10">
        <v>0.20699737850373057</v>
      </c>
      <c r="O235" s="9">
        <v>7110</v>
      </c>
      <c r="P235" s="9">
        <v>9844</v>
      </c>
      <c r="Q235" s="9">
        <v>17505</v>
      </c>
      <c r="R235" s="10">
        <v>0.40616966580976865</v>
      </c>
      <c r="S235" s="10">
        <v>0.5623536132533562</v>
      </c>
      <c r="T235" s="9">
        <v>-2734</v>
      </c>
      <c r="U235" s="10">
        <v>-0.15618394744358755</v>
      </c>
      <c r="V235" s="9">
        <v>-4</v>
      </c>
      <c r="W235" s="9">
        <v>1368</v>
      </c>
      <c r="X235" s="10">
        <v>-4.7932117917048322E-2</v>
      </c>
      <c r="Y235" s="10">
        <v>2.8813131430946992E-3</v>
      </c>
      <c r="Z235" s="11">
        <v>6277.89</v>
      </c>
      <c r="AA235" s="11">
        <v>6.93768129100701</v>
      </c>
      <c r="AB235" s="11">
        <v>6093</v>
      </c>
      <c r="AC235" s="12" t="s">
        <v>1100</v>
      </c>
      <c r="AD235" s="8">
        <v>6</v>
      </c>
      <c r="AE235" s="8">
        <v>93</v>
      </c>
      <c r="AF235" s="13"/>
      <c r="AG235" s="13"/>
      <c r="AH235" s="13"/>
      <c r="AJ235" s="13"/>
      <c r="AK235" s="13"/>
      <c r="AL235" s="13"/>
      <c r="AM235" s="13"/>
      <c r="AN235" s="13" t="s">
        <v>510</v>
      </c>
    </row>
    <row r="236" spans="1:40" x14ac:dyDescent="0.2">
      <c r="A236" s="8" t="s">
        <v>932</v>
      </c>
      <c r="B236" s="8" t="s">
        <v>1101</v>
      </c>
      <c r="C236" s="8" t="str">
        <f t="shared" si="3"/>
        <v>Solano County CA</v>
      </c>
      <c r="D236" s="9">
        <v>436092</v>
      </c>
      <c r="E236" s="8" t="s">
        <v>218</v>
      </c>
      <c r="F236" s="9">
        <v>94622</v>
      </c>
      <c r="G236" s="9">
        <v>48712</v>
      </c>
      <c r="H236" s="9">
        <v>152398</v>
      </c>
      <c r="I236" s="10">
        <v>0.62088741322064589</v>
      </c>
      <c r="J236" s="10">
        <v>0.31963674063964093</v>
      </c>
      <c r="K236" s="9">
        <v>45910</v>
      </c>
      <c r="L236" s="9">
        <v>-45910</v>
      </c>
      <c r="M236" s="10">
        <v>0.30125067258100496</v>
      </c>
      <c r="N236" s="10">
        <v>-0.30125067258100496</v>
      </c>
      <c r="O236" s="9">
        <v>87225</v>
      </c>
      <c r="P236" s="9">
        <v>48364</v>
      </c>
      <c r="Q236" s="9">
        <v>138565</v>
      </c>
      <c r="R236" s="10">
        <v>0.62948796593656409</v>
      </c>
      <c r="S236" s="10">
        <v>0.34903474903474901</v>
      </c>
      <c r="T236" s="9">
        <v>38861</v>
      </c>
      <c r="U236" s="10">
        <v>0.28045321690181507</v>
      </c>
      <c r="V236" s="9">
        <v>7397</v>
      </c>
      <c r="W236" s="9">
        <v>348</v>
      </c>
      <c r="X236" s="10">
        <v>-8.6005527159181971E-3</v>
      </c>
      <c r="Y236" s="10">
        <v>-2.9398008395108088E-2</v>
      </c>
      <c r="Z236" s="11">
        <v>821.77</v>
      </c>
      <c r="AA236" s="11">
        <v>530.67403288024627</v>
      </c>
      <c r="AB236" s="11">
        <v>6095</v>
      </c>
      <c r="AC236" s="12" t="s">
        <v>1102</v>
      </c>
      <c r="AD236" s="8">
        <v>6</v>
      </c>
      <c r="AE236" s="8">
        <v>95</v>
      </c>
      <c r="AF236" s="13" t="s">
        <v>1103</v>
      </c>
      <c r="AG236" s="13" t="s">
        <v>936</v>
      </c>
      <c r="AH236" s="13" t="s">
        <v>1104</v>
      </c>
      <c r="AI236" s="14">
        <v>436092</v>
      </c>
      <c r="AJ236" s="13" t="s">
        <v>486</v>
      </c>
      <c r="AK236" s="13" t="s">
        <v>938</v>
      </c>
      <c r="AL236" s="13"/>
      <c r="AM236" s="13"/>
      <c r="AN236" s="13" t="s">
        <v>487</v>
      </c>
    </row>
    <row r="237" spans="1:40" x14ac:dyDescent="0.2">
      <c r="A237" s="8" t="s">
        <v>932</v>
      </c>
      <c r="B237" s="8" t="s">
        <v>1105</v>
      </c>
      <c r="C237" s="8" t="str">
        <f t="shared" si="3"/>
        <v>Sonoma County CA</v>
      </c>
      <c r="D237" s="9">
        <v>502146</v>
      </c>
      <c r="E237" s="8" t="s">
        <v>218</v>
      </c>
      <c r="F237" s="9">
        <v>116027</v>
      </c>
      <c r="G237" s="9">
        <v>37421</v>
      </c>
      <c r="H237" s="9">
        <v>164060</v>
      </c>
      <c r="I237" s="10">
        <v>0.7072229672071193</v>
      </c>
      <c r="J237" s="10">
        <v>0.22809338047055955</v>
      </c>
      <c r="K237" s="9">
        <v>78606</v>
      </c>
      <c r="L237" s="9">
        <v>-78606</v>
      </c>
      <c r="M237" s="10">
        <v>0.47912958673655975</v>
      </c>
      <c r="N237" s="10">
        <v>-0.47912958673655975</v>
      </c>
      <c r="O237" s="9">
        <v>124504</v>
      </c>
      <c r="P237" s="9">
        <v>45666</v>
      </c>
      <c r="Q237" s="9">
        <v>175738</v>
      </c>
      <c r="R237" s="10">
        <v>0.7084637357885033</v>
      </c>
      <c r="S237" s="10">
        <v>0.25985273532189962</v>
      </c>
      <c r="T237" s="9">
        <v>78838</v>
      </c>
      <c r="U237" s="10">
        <v>0.44861100046660368</v>
      </c>
      <c r="V237" s="9">
        <v>-8477</v>
      </c>
      <c r="W237" s="9">
        <v>-8245</v>
      </c>
      <c r="X237" s="10">
        <v>-1.2407685813839997E-3</v>
      </c>
      <c r="Y237" s="10">
        <v>-3.1759354851340071E-2</v>
      </c>
      <c r="Z237" s="11">
        <v>1575.85</v>
      </c>
      <c r="AA237" s="11">
        <v>318.65088682298443</v>
      </c>
      <c r="AB237" s="11">
        <v>6097</v>
      </c>
      <c r="AC237" s="12" t="s">
        <v>1106</v>
      </c>
      <c r="AD237" s="8">
        <v>6</v>
      </c>
      <c r="AE237" s="8">
        <v>97</v>
      </c>
      <c r="AF237" s="13" t="s">
        <v>1107</v>
      </c>
      <c r="AG237" s="13" t="s">
        <v>936</v>
      </c>
      <c r="AH237" s="13" t="s">
        <v>1108</v>
      </c>
      <c r="AI237" s="14">
        <v>502146</v>
      </c>
      <c r="AJ237" s="13" t="s">
        <v>486</v>
      </c>
      <c r="AK237" s="13" t="s">
        <v>938</v>
      </c>
      <c r="AL237" s="13"/>
      <c r="AM237" s="13"/>
      <c r="AN237" s="13" t="s">
        <v>487</v>
      </c>
    </row>
    <row r="238" spans="1:40" x14ac:dyDescent="0.2">
      <c r="A238" s="8" t="s">
        <v>932</v>
      </c>
      <c r="B238" s="8" t="s">
        <v>1109</v>
      </c>
      <c r="C238" s="8" t="str">
        <f t="shared" si="3"/>
        <v>Stanislaus County CA</v>
      </c>
      <c r="D238" s="9">
        <v>538388</v>
      </c>
      <c r="E238" s="8" t="s">
        <v>218</v>
      </c>
      <c r="F238" s="9">
        <v>73939</v>
      </c>
      <c r="G238" s="9">
        <v>72960</v>
      </c>
      <c r="H238" s="9">
        <v>156141</v>
      </c>
      <c r="I238" s="10">
        <v>0.47353994146316469</v>
      </c>
      <c r="J238" s="10">
        <v>0.46726996752934846</v>
      </c>
      <c r="K238" s="9">
        <v>979</v>
      </c>
      <c r="L238" s="9">
        <v>-979</v>
      </c>
      <c r="M238" s="10">
        <v>6.2699739338162308E-3</v>
      </c>
      <c r="N238" s="10">
        <v>-6.2699739338162308E-3</v>
      </c>
      <c r="O238" s="9">
        <v>70609</v>
      </c>
      <c r="P238" s="9">
        <v>69549</v>
      </c>
      <c r="Q238" s="9">
        <v>143620</v>
      </c>
      <c r="R238" s="10">
        <v>0.49163765492271272</v>
      </c>
      <c r="S238" s="10">
        <v>0.48425706726082718</v>
      </c>
      <c r="T238" s="9">
        <v>1060</v>
      </c>
      <c r="U238" s="10">
        <v>7.3805876618855404E-3</v>
      </c>
      <c r="V238" s="9">
        <v>3330</v>
      </c>
      <c r="W238" s="9">
        <v>3411</v>
      </c>
      <c r="X238" s="10">
        <v>-1.8097713459548026E-2</v>
      </c>
      <c r="Y238" s="10">
        <v>-1.6987099731478716E-2</v>
      </c>
      <c r="Z238" s="11">
        <v>1494.83</v>
      </c>
      <c r="AA238" s="11">
        <v>360.16670791996415</v>
      </c>
      <c r="AB238" s="11">
        <v>6099</v>
      </c>
      <c r="AC238" s="12" t="s">
        <v>1110</v>
      </c>
      <c r="AD238" s="8">
        <v>6</v>
      </c>
      <c r="AE238" s="8">
        <v>99</v>
      </c>
      <c r="AF238" s="13" t="s">
        <v>1111</v>
      </c>
      <c r="AG238" s="13" t="s">
        <v>1026</v>
      </c>
      <c r="AH238" s="13" t="s">
        <v>1112</v>
      </c>
      <c r="AI238" s="14">
        <v>538388</v>
      </c>
      <c r="AJ238" s="13" t="s">
        <v>486</v>
      </c>
      <c r="AK238" s="13" t="s">
        <v>1028</v>
      </c>
      <c r="AL238" s="13"/>
      <c r="AM238" s="13"/>
      <c r="AN238" s="13" t="s">
        <v>487</v>
      </c>
    </row>
    <row r="239" spans="1:40" x14ac:dyDescent="0.2">
      <c r="A239" s="8" t="s">
        <v>932</v>
      </c>
      <c r="B239" s="8" t="s">
        <v>1113</v>
      </c>
      <c r="C239" s="8" t="str">
        <f t="shared" si="3"/>
        <v>Sutter County CA</v>
      </c>
      <c r="D239" s="9">
        <v>96463</v>
      </c>
      <c r="E239" s="8" t="s">
        <v>218</v>
      </c>
      <c r="F239" s="9">
        <v>11831</v>
      </c>
      <c r="G239" s="9">
        <v>16780</v>
      </c>
      <c r="H239" s="9">
        <v>30429</v>
      </c>
      <c r="I239" s="10">
        <v>0.38880673042163727</v>
      </c>
      <c r="J239" s="10">
        <v>0.55144763219297377</v>
      </c>
      <c r="K239" s="9">
        <v>-4949</v>
      </c>
      <c r="L239" s="9">
        <v>4949</v>
      </c>
      <c r="M239" s="10">
        <v>-0.1626409017713365</v>
      </c>
      <c r="N239" s="10">
        <v>0.1626409017713365</v>
      </c>
      <c r="O239" s="9">
        <v>8004</v>
      </c>
      <c r="P239" s="9">
        <v>12576</v>
      </c>
      <c r="Q239" s="9">
        <v>20988</v>
      </c>
      <c r="R239" s="10">
        <v>0.38136077758719267</v>
      </c>
      <c r="S239" s="10">
        <v>0.59919954259576902</v>
      </c>
      <c r="T239" s="9">
        <v>-4572</v>
      </c>
      <c r="U239" s="10">
        <v>-0.21783876500857635</v>
      </c>
      <c r="V239" s="9">
        <v>3827</v>
      </c>
      <c r="W239" s="9">
        <v>4204</v>
      </c>
      <c r="X239" s="10">
        <v>7.4459528344446024E-3</v>
      </c>
      <c r="Y239" s="10">
        <v>-4.775191040279525E-2</v>
      </c>
      <c r="Z239" s="11">
        <v>602.41</v>
      </c>
      <c r="AA239" s="11">
        <v>160.12848392290965</v>
      </c>
      <c r="AB239" s="11">
        <v>6101</v>
      </c>
      <c r="AC239" s="12" t="s">
        <v>1114</v>
      </c>
      <c r="AD239" s="8">
        <v>6</v>
      </c>
      <c r="AE239" s="8">
        <v>101</v>
      </c>
      <c r="AF239" s="13" t="s">
        <v>1115</v>
      </c>
      <c r="AG239" s="13" t="s">
        <v>962</v>
      </c>
      <c r="AH239" s="13" t="s">
        <v>1116</v>
      </c>
      <c r="AI239" s="14">
        <v>170955</v>
      </c>
      <c r="AJ239" s="13" t="s">
        <v>486</v>
      </c>
      <c r="AK239" s="13" t="s">
        <v>964</v>
      </c>
      <c r="AL239" s="13"/>
      <c r="AM239" s="13"/>
      <c r="AN239" s="13" t="s">
        <v>487</v>
      </c>
    </row>
    <row r="240" spans="1:40" x14ac:dyDescent="0.2">
      <c r="A240" s="8" t="s">
        <v>932</v>
      </c>
      <c r="B240" s="8" t="s">
        <v>1117</v>
      </c>
      <c r="C240" s="8" t="str">
        <f t="shared" si="3"/>
        <v>Tehama County CA</v>
      </c>
      <c r="D240" s="9">
        <v>63308</v>
      </c>
      <c r="E240" s="8" t="s">
        <v>218</v>
      </c>
      <c r="F240" s="9">
        <v>6571</v>
      </c>
      <c r="G240" s="9">
        <v>14981</v>
      </c>
      <c r="H240" s="9">
        <v>22875</v>
      </c>
      <c r="I240" s="10">
        <v>0.28725683060109292</v>
      </c>
      <c r="J240" s="10">
        <v>0.65490710382513662</v>
      </c>
      <c r="K240" s="9">
        <v>-8410</v>
      </c>
      <c r="L240" s="9">
        <v>8410</v>
      </c>
      <c r="M240" s="10">
        <v>-0.3676502732240437</v>
      </c>
      <c r="N240" s="10">
        <v>0.3676502732240437</v>
      </c>
      <c r="O240" s="9">
        <v>6032</v>
      </c>
      <c r="P240" s="9">
        <v>10791</v>
      </c>
      <c r="Q240" s="9">
        <v>17356</v>
      </c>
      <c r="R240" s="10">
        <v>0.34754551740032263</v>
      </c>
      <c r="S240" s="10">
        <v>0.62174464162249365</v>
      </c>
      <c r="T240" s="9">
        <v>-4759</v>
      </c>
      <c r="U240" s="10">
        <v>-0.27419912422217102</v>
      </c>
      <c r="V240" s="9">
        <v>539</v>
      </c>
      <c r="W240" s="9">
        <v>4190</v>
      </c>
      <c r="X240" s="10">
        <v>-6.0288686799229718E-2</v>
      </c>
      <c r="Y240" s="10">
        <v>3.3162462202642962E-2</v>
      </c>
      <c r="Z240" s="11">
        <v>2949.71</v>
      </c>
      <c r="AA240" s="11">
        <v>21.462448850903986</v>
      </c>
      <c r="AB240" s="11">
        <v>6103</v>
      </c>
      <c r="AC240" s="12" t="s">
        <v>1118</v>
      </c>
      <c r="AD240" s="8">
        <v>6</v>
      </c>
      <c r="AE240" s="8">
        <v>103</v>
      </c>
      <c r="AF240" s="13" t="s">
        <v>1119</v>
      </c>
      <c r="AG240" s="13" t="s">
        <v>1094</v>
      </c>
      <c r="AH240" s="13" t="s">
        <v>1120</v>
      </c>
      <c r="AJ240" s="13" t="s">
        <v>498</v>
      </c>
      <c r="AK240" s="13" t="s">
        <v>1096</v>
      </c>
      <c r="AL240" s="13"/>
      <c r="AM240" s="13"/>
      <c r="AN240" s="13" t="s">
        <v>487</v>
      </c>
    </row>
    <row r="241" spans="1:40" x14ac:dyDescent="0.2">
      <c r="A241" s="8" t="s">
        <v>932</v>
      </c>
      <c r="B241" s="8" t="s">
        <v>1121</v>
      </c>
      <c r="C241" s="8" t="str">
        <f t="shared" si="3"/>
        <v>Trinity County CA</v>
      </c>
      <c r="D241" s="9">
        <v>13069</v>
      </c>
      <c r="E241" s="8" t="s">
        <v>218</v>
      </c>
      <c r="F241" s="9">
        <v>1876</v>
      </c>
      <c r="G241" s="9">
        <v>2409</v>
      </c>
      <c r="H241" s="9">
        <v>4716</v>
      </c>
      <c r="I241" s="10">
        <v>0.39779474130619169</v>
      </c>
      <c r="J241" s="10">
        <v>0.51081424936386766</v>
      </c>
      <c r="K241" s="9">
        <v>-533</v>
      </c>
      <c r="L241" s="9">
        <v>533</v>
      </c>
      <c r="M241" s="10">
        <v>-0.11301950805767597</v>
      </c>
      <c r="N241" s="10">
        <v>0.11301950805767597</v>
      </c>
      <c r="O241" s="9">
        <v>2367</v>
      </c>
      <c r="P241" s="9">
        <v>2422</v>
      </c>
      <c r="Q241" s="9">
        <v>5030</v>
      </c>
      <c r="R241" s="10">
        <v>0.47057654075546718</v>
      </c>
      <c r="S241" s="10">
        <v>0.48151093439363818</v>
      </c>
      <c r="T241" s="9">
        <v>-55</v>
      </c>
      <c r="U241" s="10">
        <v>-1.0934393638171003E-2</v>
      </c>
      <c r="V241" s="9">
        <v>-491</v>
      </c>
      <c r="W241" s="9">
        <v>-13</v>
      </c>
      <c r="X241" s="10">
        <v>-7.2781799449275486E-2</v>
      </c>
      <c r="Y241" s="10">
        <v>2.9303314970229477E-2</v>
      </c>
      <c r="Z241" s="11">
        <v>3179.25</v>
      </c>
      <c r="AA241" s="11">
        <v>4.1107179366202722</v>
      </c>
      <c r="AB241" s="11">
        <v>6105</v>
      </c>
      <c r="AC241" s="12" t="s">
        <v>1122</v>
      </c>
      <c r="AD241" s="8">
        <v>6</v>
      </c>
      <c r="AE241" s="8">
        <v>105</v>
      </c>
      <c r="AF241" s="13"/>
      <c r="AG241" s="13"/>
      <c r="AH241" s="13"/>
      <c r="AJ241" s="13"/>
      <c r="AK241" s="13"/>
      <c r="AL241" s="13"/>
      <c r="AM241" s="13"/>
      <c r="AN241" s="13" t="s">
        <v>510</v>
      </c>
    </row>
    <row r="242" spans="1:40" x14ac:dyDescent="0.2">
      <c r="A242" s="8" t="s">
        <v>932</v>
      </c>
      <c r="B242" s="8" t="s">
        <v>1123</v>
      </c>
      <c r="C242" s="8" t="str">
        <f t="shared" si="3"/>
        <v>Tulare County CA</v>
      </c>
      <c r="D242" s="9">
        <v>459863</v>
      </c>
      <c r="E242" s="8" t="s">
        <v>218</v>
      </c>
      <c r="F242" s="9">
        <v>27975</v>
      </c>
      <c r="G242" s="9">
        <v>38062</v>
      </c>
      <c r="H242" s="9">
        <v>69408</v>
      </c>
      <c r="I242" s="10">
        <v>0.40305152143845091</v>
      </c>
      <c r="J242" s="10">
        <v>0.54838059013370222</v>
      </c>
      <c r="K242" s="9">
        <v>-10087</v>
      </c>
      <c r="L242" s="9">
        <v>10087</v>
      </c>
      <c r="M242" s="10">
        <v>-0.14532906869525131</v>
      </c>
      <c r="N242" s="10">
        <v>0.14532906869525131</v>
      </c>
      <c r="O242" s="9">
        <v>29191</v>
      </c>
      <c r="P242" s="9">
        <v>42186</v>
      </c>
      <c r="Q242" s="9">
        <v>72832</v>
      </c>
      <c r="R242" s="10">
        <v>0.4007990992970123</v>
      </c>
      <c r="S242" s="10">
        <v>0.57922341827768009</v>
      </c>
      <c r="T242" s="9">
        <v>-12995</v>
      </c>
      <c r="U242" s="10">
        <v>-0.1784243189806678</v>
      </c>
      <c r="V242" s="9">
        <v>-1216</v>
      </c>
      <c r="W242" s="9">
        <v>-4124</v>
      </c>
      <c r="X242" s="10">
        <v>2.2524221414386147E-3</v>
      </c>
      <c r="Y242" s="10">
        <v>-3.0842828143977874E-2</v>
      </c>
      <c r="Z242" s="11">
        <v>4824.22</v>
      </c>
      <c r="AA242" s="11">
        <v>95.323803640795816</v>
      </c>
      <c r="AB242" s="11">
        <v>6107</v>
      </c>
      <c r="AC242" s="12" t="s">
        <v>1124</v>
      </c>
      <c r="AD242" s="8">
        <v>6</v>
      </c>
      <c r="AE242" s="8">
        <v>107</v>
      </c>
      <c r="AF242" s="13" t="s">
        <v>1125</v>
      </c>
      <c r="AG242" s="13" t="s">
        <v>990</v>
      </c>
      <c r="AH242" s="13" t="s">
        <v>1126</v>
      </c>
      <c r="AI242" s="14">
        <v>459863</v>
      </c>
      <c r="AJ242" s="13" t="s">
        <v>486</v>
      </c>
      <c r="AK242" s="13" t="s">
        <v>992</v>
      </c>
      <c r="AL242" s="13"/>
      <c r="AM242" s="13"/>
      <c r="AN242" s="13" t="s">
        <v>487</v>
      </c>
    </row>
    <row r="243" spans="1:40" x14ac:dyDescent="0.2">
      <c r="A243" s="8" t="s">
        <v>932</v>
      </c>
      <c r="B243" s="8" t="s">
        <v>1127</v>
      </c>
      <c r="C243" s="8" t="str">
        <f t="shared" si="3"/>
        <v>Tuolumne County CA</v>
      </c>
      <c r="D243" s="9">
        <v>53709</v>
      </c>
      <c r="E243" s="8" t="s">
        <v>218</v>
      </c>
      <c r="F243" s="9">
        <v>8580</v>
      </c>
      <c r="G243" s="9">
        <v>13486</v>
      </c>
      <c r="H243" s="9">
        <v>23472</v>
      </c>
      <c r="I243" s="10">
        <v>0.36554192229038857</v>
      </c>
      <c r="J243" s="10">
        <v>0.57455691888207228</v>
      </c>
      <c r="K243" s="9">
        <v>-4906</v>
      </c>
      <c r="L243" s="9">
        <v>4906</v>
      </c>
      <c r="M243" s="10">
        <v>-0.20901499659168371</v>
      </c>
      <c r="N243" s="10">
        <v>0.20901499659168371</v>
      </c>
      <c r="O243" s="9">
        <v>9628</v>
      </c>
      <c r="P243" s="9">
        <v>13410</v>
      </c>
      <c r="Q243" s="9">
        <v>23730</v>
      </c>
      <c r="R243" s="10">
        <v>0.40573114201432786</v>
      </c>
      <c r="S243" s="10">
        <v>0.5651074589127687</v>
      </c>
      <c r="T243" s="9">
        <v>-3782</v>
      </c>
      <c r="U243" s="10">
        <v>-0.15937631689844084</v>
      </c>
      <c r="V243" s="9">
        <v>-1048</v>
      </c>
      <c r="W243" s="9">
        <v>76</v>
      </c>
      <c r="X243" s="10">
        <v>-4.0189219723939296E-2</v>
      </c>
      <c r="Y243" s="10">
        <v>9.4494599693035752E-3</v>
      </c>
      <c r="Z243" s="11">
        <v>2220.88</v>
      </c>
      <c r="AA243" s="11">
        <v>24.183656928784984</v>
      </c>
      <c r="AB243" s="11">
        <v>6109</v>
      </c>
      <c r="AC243" s="12" t="s">
        <v>1128</v>
      </c>
      <c r="AD243" s="8">
        <v>6</v>
      </c>
      <c r="AE243" s="8">
        <v>109</v>
      </c>
      <c r="AF243" s="13" t="s">
        <v>1129</v>
      </c>
      <c r="AG243" s="13"/>
      <c r="AH243" s="13" t="s">
        <v>1130</v>
      </c>
      <c r="AJ243" s="13" t="s">
        <v>498</v>
      </c>
      <c r="AK243" s="13"/>
      <c r="AL243" s="13"/>
      <c r="AM243" s="13"/>
      <c r="AN243" s="13" t="s">
        <v>487</v>
      </c>
    </row>
    <row r="244" spans="1:40" x14ac:dyDescent="0.2">
      <c r="A244" s="8" t="s">
        <v>932</v>
      </c>
      <c r="B244" s="8" t="s">
        <v>1131</v>
      </c>
      <c r="C244" s="8" t="str">
        <f t="shared" si="3"/>
        <v>Ventura County CA</v>
      </c>
      <c r="D244" s="9">
        <v>850536</v>
      </c>
      <c r="E244" s="8" t="s">
        <v>218</v>
      </c>
      <c r="F244" s="9">
        <v>170489</v>
      </c>
      <c r="G244" s="9">
        <v>118764</v>
      </c>
      <c r="H244" s="9">
        <v>307881</v>
      </c>
      <c r="I244" s="10">
        <v>0.55374966301915352</v>
      </c>
      <c r="J244" s="10">
        <v>0.38574644099505978</v>
      </c>
      <c r="K244" s="9">
        <v>51725</v>
      </c>
      <c r="L244" s="9">
        <v>-51725</v>
      </c>
      <c r="M244" s="10">
        <v>0.16800322202409373</v>
      </c>
      <c r="N244" s="10">
        <v>-0.16800322202409373</v>
      </c>
      <c r="O244" s="9">
        <v>138119</v>
      </c>
      <c r="P244" s="9">
        <v>123919</v>
      </c>
      <c r="Q244" s="9">
        <v>267907</v>
      </c>
      <c r="R244" s="10">
        <v>0.51554830594198731</v>
      </c>
      <c r="S244" s="10">
        <v>0.46254483832076054</v>
      </c>
      <c r="T244" s="9">
        <v>14200</v>
      </c>
      <c r="U244" s="10">
        <v>5.3003467621226763E-2</v>
      </c>
      <c r="V244" s="9">
        <v>32370</v>
      </c>
      <c r="W244" s="9">
        <v>-5155</v>
      </c>
      <c r="X244" s="10">
        <v>3.8201357077166209E-2</v>
      </c>
      <c r="Y244" s="10">
        <v>-7.6798397325700762E-2</v>
      </c>
      <c r="Z244" s="11">
        <v>1843.13</v>
      </c>
      <c r="AA244" s="11">
        <v>461.46283767287167</v>
      </c>
      <c r="AB244" s="11">
        <v>6111</v>
      </c>
      <c r="AC244" s="12" t="s">
        <v>1132</v>
      </c>
      <c r="AD244" s="8">
        <v>6</v>
      </c>
      <c r="AE244" s="8">
        <v>111</v>
      </c>
      <c r="AF244" s="13" t="s">
        <v>1133</v>
      </c>
      <c r="AG244" s="13" t="s">
        <v>1004</v>
      </c>
      <c r="AH244" s="13" t="s">
        <v>1134</v>
      </c>
      <c r="AI244" s="14">
        <v>850536</v>
      </c>
      <c r="AJ244" s="13" t="s">
        <v>486</v>
      </c>
      <c r="AK244" s="13" t="s">
        <v>1006</v>
      </c>
      <c r="AL244" s="13"/>
      <c r="AM244" s="13"/>
      <c r="AN244" s="13" t="s">
        <v>487</v>
      </c>
    </row>
    <row r="245" spans="1:40" x14ac:dyDescent="0.2">
      <c r="A245" s="8" t="s">
        <v>932</v>
      </c>
      <c r="B245" s="8" t="s">
        <v>1135</v>
      </c>
      <c r="C245" s="8" t="str">
        <f t="shared" si="3"/>
        <v>Yolo County CA</v>
      </c>
      <c r="D245" s="9">
        <v>213016</v>
      </c>
      <c r="E245" s="8" t="s">
        <v>218</v>
      </c>
      <c r="F245" s="9">
        <v>34460</v>
      </c>
      <c r="G245" s="9">
        <v>13178</v>
      </c>
      <c r="H245" s="9">
        <v>50623</v>
      </c>
      <c r="I245" s="10">
        <v>0.68071825059755442</v>
      </c>
      <c r="J245" s="10">
        <v>0.26031645694644728</v>
      </c>
      <c r="K245" s="9">
        <v>21282</v>
      </c>
      <c r="L245" s="9">
        <v>-21282</v>
      </c>
      <c r="M245" s="10">
        <v>0.42040179365110714</v>
      </c>
      <c r="N245" s="10">
        <v>-0.42040179365110714</v>
      </c>
      <c r="O245" s="9">
        <v>38856</v>
      </c>
      <c r="P245" s="9">
        <v>19080</v>
      </c>
      <c r="Q245" s="9">
        <v>59613</v>
      </c>
      <c r="R245" s="10">
        <v>0.65180413668159631</v>
      </c>
      <c r="S245" s="10">
        <v>0.32006441547984499</v>
      </c>
      <c r="T245" s="9">
        <v>19776</v>
      </c>
      <c r="U245" s="10">
        <v>0.33173972120175133</v>
      </c>
      <c r="V245" s="9">
        <v>-4396</v>
      </c>
      <c r="W245" s="9">
        <v>-5902</v>
      </c>
      <c r="X245" s="10">
        <v>2.8914113915958106E-2</v>
      </c>
      <c r="Y245" s="10">
        <v>-5.9747958533397705E-2</v>
      </c>
      <c r="Z245" s="11">
        <v>1014.69</v>
      </c>
      <c r="AA245" s="11">
        <v>209.93209748790269</v>
      </c>
      <c r="AB245" s="11">
        <v>6113</v>
      </c>
      <c r="AC245" s="12" t="s">
        <v>1136</v>
      </c>
      <c r="AD245" s="8">
        <v>6</v>
      </c>
      <c r="AE245" s="8">
        <v>113</v>
      </c>
      <c r="AF245" s="13" t="s">
        <v>961</v>
      </c>
      <c r="AG245" s="13" t="s">
        <v>962</v>
      </c>
      <c r="AH245" s="13" t="s">
        <v>963</v>
      </c>
      <c r="AI245" s="14">
        <v>2274194</v>
      </c>
      <c r="AJ245" s="13" t="s">
        <v>486</v>
      </c>
      <c r="AK245" s="13" t="s">
        <v>964</v>
      </c>
      <c r="AL245" s="13"/>
      <c r="AM245" s="13"/>
      <c r="AN245" s="13" t="s">
        <v>505</v>
      </c>
    </row>
    <row r="246" spans="1:40" x14ac:dyDescent="0.2">
      <c r="A246" s="8" t="s">
        <v>932</v>
      </c>
      <c r="B246" s="8" t="s">
        <v>1137</v>
      </c>
      <c r="C246" s="8" t="str">
        <f t="shared" si="3"/>
        <v>Yuba County CA</v>
      </c>
      <c r="D246" s="9">
        <v>74492</v>
      </c>
      <c r="E246" s="8" t="s">
        <v>218</v>
      </c>
      <c r="F246" s="9">
        <v>7234</v>
      </c>
      <c r="G246" s="9">
        <v>12313</v>
      </c>
      <c r="H246" s="9">
        <v>21058</v>
      </c>
      <c r="I246" s="10">
        <v>0.34352740051286923</v>
      </c>
      <c r="J246" s="10">
        <v>0.58471839680881377</v>
      </c>
      <c r="K246" s="9">
        <v>-5079</v>
      </c>
      <c r="L246" s="9">
        <v>5079</v>
      </c>
      <c r="M246" s="10">
        <v>-0.24119099629594454</v>
      </c>
      <c r="N246" s="10">
        <v>0.24119099629594454</v>
      </c>
      <c r="O246" s="9">
        <v>5817</v>
      </c>
      <c r="P246" s="9">
        <v>8746</v>
      </c>
      <c r="Q246" s="9">
        <v>15009</v>
      </c>
      <c r="R246" s="10">
        <v>0.38756745952428545</v>
      </c>
      <c r="S246" s="10">
        <v>0.58271703644479977</v>
      </c>
      <c r="T246" s="9">
        <v>-2929</v>
      </c>
      <c r="U246" s="10">
        <v>-0.19514957692051432</v>
      </c>
      <c r="V246" s="9">
        <v>1417</v>
      </c>
      <c r="W246" s="9">
        <v>3567</v>
      </c>
      <c r="X246" s="10">
        <v>-4.4040059011416222E-2</v>
      </c>
      <c r="Y246" s="10">
        <v>2.0013603640139932E-3</v>
      </c>
      <c r="Z246" s="11">
        <v>631.84</v>
      </c>
      <c r="AA246" s="11">
        <v>117.89693593314763</v>
      </c>
      <c r="AB246" s="11">
        <v>6115</v>
      </c>
      <c r="AC246" s="12" t="s">
        <v>1138</v>
      </c>
      <c r="AD246" s="8">
        <v>6</v>
      </c>
      <c r="AE246" s="8">
        <v>115</v>
      </c>
      <c r="AF246" s="13" t="s">
        <v>1115</v>
      </c>
      <c r="AG246" s="13" t="s">
        <v>962</v>
      </c>
      <c r="AH246" s="13" t="s">
        <v>1116</v>
      </c>
      <c r="AI246" s="14">
        <v>170955</v>
      </c>
      <c r="AJ246" s="13" t="s">
        <v>486</v>
      </c>
      <c r="AK246" s="13" t="s">
        <v>964</v>
      </c>
      <c r="AL246" s="13"/>
      <c r="AM246" s="13"/>
      <c r="AN246" s="13" t="s">
        <v>487</v>
      </c>
    </row>
    <row r="247" spans="1:40" x14ac:dyDescent="0.2">
      <c r="A247" s="8" t="s">
        <v>1139</v>
      </c>
      <c r="B247" s="8" t="s">
        <v>1140</v>
      </c>
      <c r="C247" s="8" t="str">
        <f t="shared" si="3"/>
        <v>Adams County CO</v>
      </c>
      <c r="D247" s="9">
        <v>491337</v>
      </c>
      <c r="E247" s="8" t="s">
        <v>218</v>
      </c>
      <c r="F247" s="9">
        <v>86471</v>
      </c>
      <c r="G247" s="9">
        <v>73807</v>
      </c>
      <c r="H247" s="9">
        <v>175125</v>
      </c>
      <c r="I247" s="10">
        <v>0.49376730906495359</v>
      </c>
      <c r="J247" s="10">
        <v>0.4214532476802284</v>
      </c>
      <c r="K247" s="9">
        <v>12664</v>
      </c>
      <c r="L247" s="9">
        <v>-12664</v>
      </c>
      <c r="M247" s="10">
        <v>7.2314061384725181E-2</v>
      </c>
      <c r="N247" s="10">
        <v>-7.2314061384725181E-2</v>
      </c>
      <c r="O247" s="9">
        <v>90843</v>
      </c>
      <c r="P247" s="9">
        <v>66531</v>
      </c>
      <c r="Q247" s="9">
        <v>161495</v>
      </c>
      <c r="R247" s="10">
        <v>0.56251277129322885</v>
      </c>
      <c r="S247" s="10">
        <v>0.41196941081767235</v>
      </c>
      <c r="T247" s="9">
        <v>24312</v>
      </c>
      <c r="U247" s="10">
        <v>0.1505433604755565</v>
      </c>
      <c r="V247" s="9">
        <v>-4372</v>
      </c>
      <c r="W247" s="9">
        <v>7276</v>
      </c>
      <c r="X247" s="10">
        <v>-6.8745462228275267E-2</v>
      </c>
      <c r="Y247" s="10">
        <v>9.4838368625560499E-3</v>
      </c>
      <c r="Z247" s="11">
        <v>1167.6500000000001</v>
      </c>
      <c r="AA247" s="11">
        <v>420.79133301931228</v>
      </c>
      <c r="AB247" s="11">
        <v>8001</v>
      </c>
      <c r="AC247" s="12" t="s">
        <v>1141</v>
      </c>
      <c r="AD247" s="8">
        <v>8</v>
      </c>
      <c r="AE247" s="8">
        <v>1</v>
      </c>
      <c r="AF247" s="13" t="s">
        <v>1142</v>
      </c>
      <c r="AG247" s="13" t="s">
        <v>1143</v>
      </c>
      <c r="AH247" s="13" t="s">
        <v>1144</v>
      </c>
      <c r="AI247" s="14">
        <v>2814330</v>
      </c>
      <c r="AJ247" s="13" t="s">
        <v>486</v>
      </c>
      <c r="AK247" s="13" t="s">
        <v>1145</v>
      </c>
      <c r="AL247" s="13"/>
      <c r="AM247" s="13"/>
      <c r="AN247" s="13" t="s">
        <v>487</v>
      </c>
    </row>
    <row r="248" spans="1:40" x14ac:dyDescent="0.2">
      <c r="A248" s="8" t="s">
        <v>1139</v>
      </c>
      <c r="B248" s="8" t="s">
        <v>1146</v>
      </c>
      <c r="C248" s="8" t="str">
        <f t="shared" si="3"/>
        <v>Alamosa County CO</v>
      </c>
      <c r="D248" s="9">
        <v>16496</v>
      </c>
      <c r="E248" s="8" t="s">
        <v>218</v>
      </c>
      <c r="F248" s="9">
        <v>3168</v>
      </c>
      <c r="G248" s="9">
        <v>3031</v>
      </c>
      <c r="H248" s="9">
        <v>6897</v>
      </c>
      <c r="I248" s="10">
        <v>0.45933014354066987</v>
      </c>
      <c r="J248" s="10">
        <v>0.43946643468174568</v>
      </c>
      <c r="K248" s="9">
        <v>137</v>
      </c>
      <c r="L248" s="9">
        <v>-137</v>
      </c>
      <c r="M248" s="10">
        <v>1.9863708858924189E-2</v>
      </c>
      <c r="N248" s="10">
        <v>-1.9863708858924189E-2</v>
      </c>
      <c r="O248" s="9">
        <v>3782</v>
      </c>
      <c r="P248" s="9">
        <v>2693</v>
      </c>
      <c r="Q248" s="9">
        <v>6671</v>
      </c>
      <c r="R248" s="10">
        <v>0.5669314945285564</v>
      </c>
      <c r="S248" s="10">
        <v>0.40368760305801227</v>
      </c>
      <c r="T248" s="9">
        <v>1089</v>
      </c>
      <c r="U248" s="10">
        <v>0.16324389147054413</v>
      </c>
      <c r="V248" s="9">
        <v>-614</v>
      </c>
      <c r="W248" s="9">
        <v>338</v>
      </c>
      <c r="X248" s="10">
        <v>-0.10760135098788653</v>
      </c>
      <c r="Y248" s="10">
        <v>3.5778831623733409E-2</v>
      </c>
      <c r="Z248" s="11">
        <v>722.64</v>
      </c>
      <c r="AA248" s="11">
        <v>22.8274106055574</v>
      </c>
      <c r="AB248" s="11">
        <v>8003</v>
      </c>
      <c r="AC248" s="12" t="s">
        <v>1147</v>
      </c>
      <c r="AD248" s="8">
        <v>8</v>
      </c>
      <c r="AE248" s="8">
        <v>3</v>
      </c>
      <c r="AF248" s="13"/>
      <c r="AG248" s="13"/>
      <c r="AH248" s="13"/>
      <c r="AJ248" s="13"/>
      <c r="AK248" s="13"/>
      <c r="AL248" s="13"/>
      <c r="AM248" s="13"/>
      <c r="AN248" s="13" t="s">
        <v>510</v>
      </c>
    </row>
    <row r="249" spans="1:40" x14ac:dyDescent="0.2">
      <c r="A249" s="8" t="s">
        <v>1139</v>
      </c>
      <c r="B249" s="8" t="s">
        <v>1148</v>
      </c>
      <c r="C249" s="8" t="str">
        <f t="shared" si="3"/>
        <v>Arapahoe County CO</v>
      </c>
      <c r="D249" s="9">
        <v>631096</v>
      </c>
      <c r="E249" s="8" t="s">
        <v>218</v>
      </c>
      <c r="F249" s="9">
        <v>148365</v>
      </c>
      <c r="G249" s="9">
        <v>109638</v>
      </c>
      <c r="H249" s="9">
        <v>281658</v>
      </c>
      <c r="I249" s="10">
        <v>0.52675585284280935</v>
      </c>
      <c r="J249" s="10">
        <v>0.38925931448778306</v>
      </c>
      <c r="K249" s="9">
        <v>38727</v>
      </c>
      <c r="L249" s="9">
        <v>-38727</v>
      </c>
      <c r="M249" s="10">
        <v>0.13749653835502629</v>
      </c>
      <c r="N249" s="10">
        <v>-0.13749653835502629</v>
      </c>
      <c r="O249" s="9">
        <v>135433</v>
      </c>
      <c r="P249" s="9">
        <v>114232</v>
      </c>
      <c r="Q249" s="9">
        <v>254746</v>
      </c>
      <c r="R249" s="10">
        <v>0.53163935841975929</v>
      </c>
      <c r="S249" s="10">
        <v>0.44841528424391353</v>
      </c>
      <c r="T249" s="9">
        <v>21201</v>
      </c>
      <c r="U249" s="10">
        <v>8.3224074175845764E-2</v>
      </c>
      <c r="V249" s="9">
        <v>12932</v>
      </c>
      <c r="W249" s="9">
        <v>-4594</v>
      </c>
      <c r="X249" s="10">
        <v>-4.8835055769499425E-3</v>
      </c>
      <c r="Y249" s="10">
        <v>-5.9155969756130466E-2</v>
      </c>
      <c r="Z249" s="11">
        <v>798.1</v>
      </c>
      <c r="AA249" s="11">
        <v>790.74802656308736</v>
      </c>
      <c r="AB249" s="11">
        <v>8005</v>
      </c>
      <c r="AC249" s="12" t="s">
        <v>1149</v>
      </c>
      <c r="AD249" s="8">
        <v>8</v>
      </c>
      <c r="AE249" s="8">
        <v>5</v>
      </c>
      <c r="AF249" s="13" t="s">
        <v>1142</v>
      </c>
      <c r="AG249" s="13" t="s">
        <v>1143</v>
      </c>
      <c r="AH249" s="13" t="s">
        <v>1144</v>
      </c>
      <c r="AI249" s="14">
        <v>2814330</v>
      </c>
      <c r="AJ249" s="13" t="s">
        <v>486</v>
      </c>
      <c r="AK249" s="13" t="s">
        <v>1145</v>
      </c>
      <c r="AL249" s="13"/>
      <c r="AM249" s="13"/>
      <c r="AN249" s="13" t="s">
        <v>487</v>
      </c>
    </row>
    <row r="250" spans="1:40" x14ac:dyDescent="0.2">
      <c r="A250" s="8" t="s">
        <v>1139</v>
      </c>
      <c r="B250" s="8" t="s">
        <v>1150</v>
      </c>
      <c r="C250" s="8" t="str">
        <f t="shared" si="3"/>
        <v>Archuleta County CO</v>
      </c>
      <c r="D250" s="9">
        <v>12352</v>
      </c>
      <c r="E250" s="8" t="s">
        <v>218</v>
      </c>
      <c r="F250" s="9">
        <v>2489</v>
      </c>
      <c r="G250" s="9">
        <v>4234</v>
      </c>
      <c r="H250" s="9">
        <v>7290</v>
      </c>
      <c r="I250" s="10">
        <v>0.34142661179698219</v>
      </c>
      <c r="J250" s="10">
        <v>0.58079561042524008</v>
      </c>
      <c r="K250" s="9">
        <v>-1745</v>
      </c>
      <c r="L250" s="9">
        <v>1745</v>
      </c>
      <c r="M250" s="10">
        <v>-0.23936899862825789</v>
      </c>
      <c r="N250" s="10">
        <v>0.23936899862825789</v>
      </c>
      <c r="O250" s="9">
        <v>2637</v>
      </c>
      <c r="P250" s="9">
        <v>3831</v>
      </c>
      <c r="Q250" s="9">
        <v>6646</v>
      </c>
      <c r="R250" s="10">
        <v>0.39678001805597352</v>
      </c>
      <c r="S250" s="10">
        <v>0.57643695455913335</v>
      </c>
      <c r="T250" s="9">
        <v>-1194</v>
      </c>
      <c r="U250" s="10">
        <v>-0.17965693650315984</v>
      </c>
      <c r="V250" s="9">
        <v>-148</v>
      </c>
      <c r="W250" s="9">
        <v>403</v>
      </c>
      <c r="X250" s="10">
        <v>-5.5353406258991322E-2</v>
      </c>
      <c r="Y250" s="10">
        <v>4.3586558661067309E-3</v>
      </c>
      <c r="Z250" s="11">
        <v>1350.18</v>
      </c>
      <c r="AA250" s="11">
        <v>9.1484098416507429</v>
      </c>
      <c r="AB250" s="11">
        <v>8007</v>
      </c>
      <c r="AC250" s="12" t="s">
        <v>1151</v>
      </c>
      <c r="AD250" s="8">
        <v>8</v>
      </c>
      <c r="AE250" s="8">
        <v>7</v>
      </c>
      <c r="AF250" s="13"/>
      <c r="AG250" s="13"/>
      <c r="AH250" s="13"/>
      <c r="AJ250" s="13"/>
      <c r="AK250" s="13"/>
      <c r="AL250" s="13"/>
      <c r="AM250" s="13"/>
      <c r="AN250" s="13" t="s">
        <v>510</v>
      </c>
    </row>
    <row r="251" spans="1:40" x14ac:dyDescent="0.2">
      <c r="A251" s="8" t="s">
        <v>1139</v>
      </c>
      <c r="B251" s="8" t="s">
        <v>1152</v>
      </c>
      <c r="C251" s="8" t="str">
        <f t="shared" si="3"/>
        <v>Baca County CO</v>
      </c>
      <c r="D251" s="9">
        <v>3615</v>
      </c>
      <c r="E251" s="8" t="s">
        <v>218</v>
      </c>
      <c r="F251" s="9">
        <v>278</v>
      </c>
      <c r="G251" s="9">
        <v>1716</v>
      </c>
      <c r="H251" s="9">
        <v>2107</v>
      </c>
      <c r="I251" s="10">
        <v>0.13194114855244424</v>
      </c>
      <c r="J251" s="10">
        <v>0.8144280968201234</v>
      </c>
      <c r="K251" s="9">
        <v>-1438</v>
      </c>
      <c r="L251" s="9">
        <v>1438</v>
      </c>
      <c r="M251" s="10">
        <v>-0.68248694826767919</v>
      </c>
      <c r="N251" s="10">
        <v>0.68248694826767919</v>
      </c>
      <c r="O251" s="9">
        <v>462</v>
      </c>
      <c r="P251" s="9">
        <v>1554</v>
      </c>
      <c r="Q251" s="9">
        <v>2096</v>
      </c>
      <c r="R251" s="10">
        <v>0.22041984732824427</v>
      </c>
      <c r="S251" s="10">
        <v>0.74141221374045807</v>
      </c>
      <c r="T251" s="9">
        <v>-1092</v>
      </c>
      <c r="U251" s="10">
        <v>-0.5209923664122138</v>
      </c>
      <c r="V251" s="9">
        <v>-184</v>
      </c>
      <c r="W251" s="9">
        <v>162</v>
      </c>
      <c r="X251" s="10">
        <v>-8.847869877580003E-2</v>
      </c>
      <c r="Y251" s="10">
        <v>7.3015883079665334E-2</v>
      </c>
      <c r="Z251" s="11">
        <v>2554.9699999999998</v>
      </c>
      <c r="AA251" s="11">
        <v>1.4148894116173576</v>
      </c>
      <c r="AB251" s="11">
        <v>8009</v>
      </c>
      <c r="AC251" s="12" t="s">
        <v>1153</v>
      </c>
      <c r="AD251" s="8">
        <v>8</v>
      </c>
      <c r="AE251" s="8">
        <v>9</v>
      </c>
      <c r="AF251" s="13"/>
      <c r="AG251" s="13"/>
      <c r="AH251" s="13"/>
      <c r="AJ251" s="13"/>
      <c r="AK251" s="13"/>
      <c r="AL251" s="13"/>
      <c r="AM251" s="13"/>
      <c r="AN251" s="13" t="s">
        <v>510</v>
      </c>
    </row>
    <row r="252" spans="1:40" x14ac:dyDescent="0.2">
      <c r="A252" s="8" t="s">
        <v>1139</v>
      </c>
      <c r="B252" s="8" t="s">
        <v>1154</v>
      </c>
      <c r="C252" s="8" t="str">
        <f t="shared" si="3"/>
        <v>Bent County CO</v>
      </c>
      <c r="D252" s="9">
        <v>5830</v>
      </c>
      <c r="E252" s="8" t="s">
        <v>218</v>
      </c>
      <c r="F252" s="9">
        <v>581</v>
      </c>
      <c r="G252" s="9">
        <v>1166</v>
      </c>
      <c r="H252" s="9">
        <v>1892</v>
      </c>
      <c r="I252" s="10">
        <v>0.30708245243128962</v>
      </c>
      <c r="J252" s="10">
        <v>0.61627906976744184</v>
      </c>
      <c r="K252" s="9">
        <v>-585</v>
      </c>
      <c r="L252" s="9">
        <v>585</v>
      </c>
      <c r="M252" s="10">
        <v>-0.30919661733615222</v>
      </c>
      <c r="N252" s="10">
        <v>0.30919661733615222</v>
      </c>
      <c r="O252" s="9">
        <v>778</v>
      </c>
      <c r="P252" s="9">
        <v>1053</v>
      </c>
      <c r="Q252" s="9">
        <v>1881</v>
      </c>
      <c r="R252" s="10">
        <v>0.41360978203083465</v>
      </c>
      <c r="S252" s="10">
        <v>0.55980861244019142</v>
      </c>
      <c r="T252" s="9">
        <v>-275</v>
      </c>
      <c r="U252" s="10">
        <v>-0.14619883040935677</v>
      </c>
      <c r="V252" s="9">
        <v>-197</v>
      </c>
      <c r="W252" s="9">
        <v>113</v>
      </c>
      <c r="X252" s="10">
        <v>-0.10652732959954503</v>
      </c>
      <c r="Y252" s="10">
        <v>5.6470457327250423E-2</v>
      </c>
      <c r="Z252" s="11">
        <v>1512.86</v>
      </c>
      <c r="AA252" s="11">
        <v>3.8536282273310158</v>
      </c>
      <c r="AB252" s="11">
        <v>8011</v>
      </c>
      <c r="AC252" s="12" t="s">
        <v>1155</v>
      </c>
      <c r="AD252" s="8">
        <v>8</v>
      </c>
      <c r="AE252" s="8">
        <v>11</v>
      </c>
      <c r="AF252" s="13"/>
      <c r="AG252" s="13"/>
      <c r="AH252" s="13"/>
      <c r="AJ252" s="13"/>
      <c r="AK252" s="13"/>
      <c r="AL252" s="13"/>
      <c r="AM252" s="13"/>
      <c r="AN252" s="13" t="s">
        <v>510</v>
      </c>
    </row>
    <row r="253" spans="1:40" x14ac:dyDescent="0.2">
      <c r="A253" s="8" t="s">
        <v>1139</v>
      </c>
      <c r="B253" s="8" t="s">
        <v>1156</v>
      </c>
      <c r="C253" s="8" t="str">
        <f t="shared" si="3"/>
        <v>Boulder County CO</v>
      </c>
      <c r="D253" s="9">
        <v>319372</v>
      </c>
      <c r="E253" s="8" t="s">
        <v>218</v>
      </c>
      <c r="F253" s="9">
        <v>124715</v>
      </c>
      <c r="G253" s="9">
        <v>38766</v>
      </c>
      <c r="H253" s="9">
        <v>176735</v>
      </c>
      <c r="I253" s="10">
        <v>0.7056610179081676</v>
      </c>
      <c r="J253" s="10">
        <v>0.21934534755424789</v>
      </c>
      <c r="K253" s="9">
        <v>85949</v>
      </c>
      <c r="L253" s="9">
        <v>-85949</v>
      </c>
      <c r="M253" s="10">
        <v>0.4863156703539197</v>
      </c>
      <c r="N253" s="10">
        <v>-0.4863156703539197</v>
      </c>
      <c r="O253" s="9">
        <v>120485</v>
      </c>
      <c r="P253" s="9">
        <v>48526</v>
      </c>
      <c r="Q253" s="9">
        <v>173207</v>
      </c>
      <c r="R253" s="10">
        <v>0.69561276391831739</v>
      </c>
      <c r="S253" s="10">
        <v>0.28016188722164809</v>
      </c>
      <c r="T253" s="9">
        <v>71959</v>
      </c>
      <c r="U253" s="10">
        <v>0.4154508766966693</v>
      </c>
      <c r="V253" s="9">
        <v>4230</v>
      </c>
      <c r="W253" s="9">
        <v>-9760</v>
      </c>
      <c r="X253" s="10">
        <v>1.0048253989850209E-2</v>
      </c>
      <c r="Y253" s="10">
        <v>-6.0816539667400193E-2</v>
      </c>
      <c r="Z253" s="11">
        <v>726.29</v>
      </c>
      <c r="AA253" s="11">
        <v>439.73068608957857</v>
      </c>
      <c r="AB253" s="11">
        <v>8013</v>
      </c>
      <c r="AC253" s="12" t="s">
        <v>1157</v>
      </c>
      <c r="AD253" s="8">
        <v>8</v>
      </c>
      <c r="AE253" s="8">
        <v>13</v>
      </c>
      <c r="AF253" s="13" t="s">
        <v>1158</v>
      </c>
      <c r="AG253" s="13" t="s">
        <v>1143</v>
      </c>
      <c r="AH253" s="13" t="s">
        <v>1159</v>
      </c>
      <c r="AI253" s="14">
        <v>319372</v>
      </c>
      <c r="AJ253" s="13" t="s">
        <v>486</v>
      </c>
      <c r="AK253" s="13" t="s">
        <v>1145</v>
      </c>
      <c r="AL253" s="13"/>
      <c r="AM253" s="13"/>
      <c r="AN253" s="13" t="s">
        <v>487</v>
      </c>
    </row>
    <row r="254" spans="1:40" x14ac:dyDescent="0.2">
      <c r="A254" s="8" t="s">
        <v>1139</v>
      </c>
      <c r="B254" s="8" t="s">
        <v>1160</v>
      </c>
      <c r="C254" s="8" t="str">
        <f t="shared" si="3"/>
        <v>Broomfield County CO</v>
      </c>
      <c r="D254" s="9">
        <v>65065</v>
      </c>
      <c r="E254" s="8" t="s">
        <v>218</v>
      </c>
      <c r="F254" s="9">
        <v>19530</v>
      </c>
      <c r="G254" s="9">
        <v>14272</v>
      </c>
      <c r="H254" s="9">
        <v>37342</v>
      </c>
      <c r="I254" s="10">
        <v>0.52300358845268058</v>
      </c>
      <c r="J254" s="10">
        <v>0.38219698998446788</v>
      </c>
      <c r="K254" s="9">
        <v>5258</v>
      </c>
      <c r="L254" s="9">
        <v>-5258</v>
      </c>
      <c r="M254" s="10">
        <v>0.1408065984682127</v>
      </c>
      <c r="N254" s="10">
        <v>-0.1408065984682127</v>
      </c>
      <c r="O254" s="9">
        <v>16653</v>
      </c>
      <c r="P254" s="9">
        <v>14765</v>
      </c>
      <c r="Q254" s="9">
        <v>32191</v>
      </c>
      <c r="R254" s="10">
        <v>0.51731850517225308</v>
      </c>
      <c r="S254" s="10">
        <v>0.45866857196110716</v>
      </c>
      <c r="T254" s="9">
        <v>1888</v>
      </c>
      <c r="U254" s="10">
        <v>5.8649933211145922E-2</v>
      </c>
      <c r="V254" s="9">
        <v>2877</v>
      </c>
      <c r="W254" s="9">
        <v>-493</v>
      </c>
      <c r="X254" s="10">
        <v>5.6850832804274942E-3</v>
      </c>
      <c r="Y254" s="10">
        <v>-7.647158197663928E-2</v>
      </c>
      <c r="Z254" s="11">
        <v>33.03</v>
      </c>
      <c r="AA254" s="11">
        <v>1969.8758704208294</v>
      </c>
      <c r="AB254" s="11">
        <v>8014</v>
      </c>
      <c r="AC254" s="12" t="s">
        <v>1161</v>
      </c>
      <c r="AD254" s="8">
        <v>8</v>
      </c>
      <c r="AE254" s="8">
        <v>14</v>
      </c>
      <c r="AF254" s="13" t="s">
        <v>1142</v>
      </c>
      <c r="AG254" s="13" t="s">
        <v>1143</v>
      </c>
      <c r="AH254" s="13" t="s">
        <v>1144</v>
      </c>
      <c r="AI254" s="14">
        <v>2814330</v>
      </c>
      <c r="AJ254" s="13" t="s">
        <v>486</v>
      </c>
      <c r="AK254" s="13" t="s">
        <v>1145</v>
      </c>
      <c r="AL254" s="13"/>
      <c r="AM254" s="13"/>
      <c r="AN254" s="13" t="s">
        <v>487</v>
      </c>
    </row>
    <row r="255" spans="1:40" x14ac:dyDescent="0.2">
      <c r="A255" s="8" t="s">
        <v>1139</v>
      </c>
      <c r="B255" s="8" t="s">
        <v>1162</v>
      </c>
      <c r="C255" s="8" t="str">
        <f t="shared" si="3"/>
        <v>Chaffee County CO</v>
      </c>
      <c r="D255" s="9">
        <v>18658</v>
      </c>
      <c r="E255" s="8" t="s">
        <v>218</v>
      </c>
      <c r="F255" s="9">
        <v>4773</v>
      </c>
      <c r="G255" s="9">
        <v>5283</v>
      </c>
      <c r="H255" s="9">
        <v>10999</v>
      </c>
      <c r="I255" s="10">
        <v>0.43394854077643424</v>
      </c>
      <c r="J255" s="10">
        <v>0.48031639239930901</v>
      </c>
      <c r="K255" s="9">
        <v>-510</v>
      </c>
      <c r="L255" s="9">
        <v>510</v>
      </c>
      <c r="M255" s="10">
        <v>-4.6367851622874767E-2</v>
      </c>
      <c r="N255" s="10">
        <v>4.6367851622874767E-2</v>
      </c>
      <c r="O255" s="9">
        <v>4967</v>
      </c>
      <c r="P255" s="9">
        <v>4949</v>
      </c>
      <c r="Q255" s="9">
        <v>10217</v>
      </c>
      <c r="R255" s="10">
        <v>0.48615053342468434</v>
      </c>
      <c r="S255" s="10">
        <v>0.48438876382499757</v>
      </c>
      <c r="T255" s="9">
        <v>18</v>
      </c>
      <c r="U255" s="10">
        <v>1.7617695996867688E-3</v>
      </c>
      <c r="V255" s="9">
        <v>-194</v>
      </c>
      <c r="W255" s="9">
        <v>334</v>
      </c>
      <c r="X255" s="10">
        <v>-5.2201992648250095E-2</v>
      </c>
      <c r="Y255" s="10">
        <v>-4.072371425688559E-3</v>
      </c>
      <c r="Z255" s="11">
        <v>1013.4</v>
      </c>
      <c r="AA255" s="11">
        <v>18.411288731004539</v>
      </c>
      <c r="AB255" s="11">
        <v>8015</v>
      </c>
      <c r="AC255" s="12" t="s">
        <v>1163</v>
      </c>
      <c r="AD255" s="8">
        <v>8</v>
      </c>
      <c r="AE255" s="8">
        <v>15</v>
      </c>
      <c r="AF255" s="13"/>
      <c r="AG255" s="13"/>
      <c r="AH255" s="13"/>
      <c r="AJ255" s="13"/>
      <c r="AK255" s="13"/>
      <c r="AL255" s="13"/>
      <c r="AM255" s="13"/>
      <c r="AN255" s="13" t="s">
        <v>510</v>
      </c>
    </row>
    <row r="256" spans="1:40" x14ac:dyDescent="0.2">
      <c r="A256" s="8" t="s">
        <v>1139</v>
      </c>
      <c r="B256" s="8" t="s">
        <v>1164</v>
      </c>
      <c r="C256" s="8" t="str">
        <f t="shared" si="3"/>
        <v>Cheyenne County CO</v>
      </c>
      <c r="D256" s="9">
        <v>1829</v>
      </c>
      <c r="E256" s="8" t="s">
        <v>218</v>
      </c>
      <c r="F256" s="9">
        <v>127</v>
      </c>
      <c r="G256" s="9">
        <v>905</v>
      </c>
      <c r="H256" s="9">
        <v>1076</v>
      </c>
      <c r="I256" s="10">
        <v>0.11802973977695168</v>
      </c>
      <c r="J256" s="10">
        <v>0.84107806691449816</v>
      </c>
      <c r="K256" s="9">
        <v>-778</v>
      </c>
      <c r="L256" s="9">
        <v>778</v>
      </c>
      <c r="M256" s="10">
        <v>-0.72304832713754652</v>
      </c>
      <c r="N256" s="10">
        <v>0.72304832713754652</v>
      </c>
      <c r="O256" s="9">
        <v>162</v>
      </c>
      <c r="P256" s="9">
        <v>858</v>
      </c>
      <c r="Q256" s="9">
        <v>1045</v>
      </c>
      <c r="R256" s="10">
        <v>0.15502392344497606</v>
      </c>
      <c r="S256" s="10">
        <v>0.82105263157894737</v>
      </c>
      <c r="T256" s="9">
        <v>-696</v>
      </c>
      <c r="U256" s="10">
        <v>-0.6660287081339713</v>
      </c>
      <c r="V256" s="9">
        <v>-35</v>
      </c>
      <c r="W256" s="9">
        <v>47</v>
      </c>
      <c r="X256" s="10">
        <v>-3.6994183668024386E-2</v>
      </c>
      <c r="Y256" s="10">
        <v>2.002543533555079E-2</v>
      </c>
      <c r="Z256" s="11">
        <v>1778.28</v>
      </c>
      <c r="AA256" s="11">
        <v>1.0285219425512293</v>
      </c>
      <c r="AB256" s="11">
        <v>8017</v>
      </c>
      <c r="AC256" s="12" t="s">
        <v>1165</v>
      </c>
      <c r="AD256" s="8">
        <v>8</v>
      </c>
      <c r="AE256" s="8">
        <v>17</v>
      </c>
      <c r="AF256" s="13"/>
      <c r="AG256" s="13"/>
      <c r="AH256" s="13"/>
      <c r="AJ256" s="13"/>
      <c r="AK256" s="13"/>
      <c r="AL256" s="13"/>
      <c r="AM256" s="13"/>
      <c r="AN256" s="13" t="s">
        <v>510</v>
      </c>
    </row>
    <row r="257" spans="1:40" x14ac:dyDescent="0.2">
      <c r="A257" s="8" t="s">
        <v>1139</v>
      </c>
      <c r="B257" s="8" t="s">
        <v>1166</v>
      </c>
      <c r="C257" s="8" t="str">
        <f t="shared" si="3"/>
        <v>Clear Creek County CO</v>
      </c>
      <c r="D257" s="9">
        <v>9303</v>
      </c>
      <c r="E257" s="8" t="s">
        <v>218</v>
      </c>
      <c r="F257" s="9">
        <v>2585</v>
      </c>
      <c r="G257" s="9">
        <v>2426</v>
      </c>
      <c r="H257" s="9">
        <v>5532</v>
      </c>
      <c r="I257" s="10">
        <v>0.46728127259580621</v>
      </c>
      <c r="J257" s="10">
        <v>0.43853940708604483</v>
      </c>
      <c r="K257" s="9">
        <v>159</v>
      </c>
      <c r="L257" s="9">
        <v>-159</v>
      </c>
      <c r="M257" s="10">
        <v>2.8741865509761377E-2</v>
      </c>
      <c r="N257" s="10">
        <v>-2.8741865509761377E-2</v>
      </c>
      <c r="O257" s="9">
        <v>3041</v>
      </c>
      <c r="P257" s="9">
        <v>2381</v>
      </c>
      <c r="Q257" s="9">
        <v>5610</v>
      </c>
      <c r="R257" s="10">
        <v>0.54206773618538329</v>
      </c>
      <c r="S257" s="10">
        <v>0.42442067736185385</v>
      </c>
      <c r="T257" s="9">
        <v>660</v>
      </c>
      <c r="U257" s="10">
        <v>0.11764705882352944</v>
      </c>
      <c r="V257" s="9">
        <v>-456</v>
      </c>
      <c r="W257" s="9">
        <v>45</v>
      </c>
      <c r="X257" s="10">
        <v>-7.4786463589577079E-2</v>
      </c>
      <c r="Y257" s="10">
        <v>1.4118729724190981E-2</v>
      </c>
      <c r="Z257" s="11">
        <v>395.23</v>
      </c>
      <c r="AA257" s="11">
        <v>23.538192950939958</v>
      </c>
      <c r="AB257" s="11">
        <v>8019</v>
      </c>
      <c r="AC257" s="12" t="s">
        <v>1167</v>
      </c>
      <c r="AD257" s="8">
        <v>8</v>
      </c>
      <c r="AE257" s="8">
        <v>19</v>
      </c>
      <c r="AF257" s="13" t="s">
        <v>1142</v>
      </c>
      <c r="AG257" s="13" t="s">
        <v>1143</v>
      </c>
      <c r="AH257" s="13" t="s">
        <v>1144</v>
      </c>
      <c r="AI257" s="14">
        <v>2814330</v>
      </c>
      <c r="AJ257" s="13" t="s">
        <v>486</v>
      </c>
      <c r="AK257" s="13" t="s">
        <v>1145</v>
      </c>
      <c r="AL257" s="13"/>
      <c r="AM257" s="13"/>
      <c r="AN257" s="13" t="s">
        <v>505</v>
      </c>
    </row>
    <row r="258" spans="1:40" x14ac:dyDescent="0.2">
      <c r="A258" s="8" t="s">
        <v>1139</v>
      </c>
      <c r="B258" s="8" t="s">
        <v>1168</v>
      </c>
      <c r="C258" s="8" t="str">
        <f t="shared" si="3"/>
        <v>Conejos County CO</v>
      </c>
      <c r="D258" s="9">
        <v>8130</v>
      </c>
      <c r="E258" s="8" t="s">
        <v>218</v>
      </c>
      <c r="F258" s="9">
        <v>1753</v>
      </c>
      <c r="G258" s="9">
        <v>1885</v>
      </c>
      <c r="H258" s="9">
        <v>3970</v>
      </c>
      <c r="I258" s="10">
        <v>0.4415617128463476</v>
      </c>
      <c r="J258" s="10">
        <v>0.47481108312342568</v>
      </c>
      <c r="K258" s="9">
        <v>-132</v>
      </c>
      <c r="L258" s="9">
        <v>132</v>
      </c>
      <c r="M258" s="10">
        <v>-3.3249370277078083E-2</v>
      </c>
      <c r="N258" s="10">
        <v>3.3249370277078083E-2</v>
      </c>
      <c r="O258" s="9">
        <v>2180</v>
      </c>
      <c r="P258" s="9">
        <v>1794</v>
      </c>
      <c r="Q258" s="9">
        <v>4027</v>
      </c>
      <c r="R258" s="10">
        <v>0.54134591507325558</v>
      </c>
      <c r="S258" s="10">
        <v>0.44549292277129376</v>
      </c>
      <c r="T258" s="9">
        <v>386</v>
      </c>
      <c r="U258" s="10">
        <v>9.5852992301961815E-2</v>
      </c>
      <c r="V258" s="9">
        <v>-427</v>
      </c>
      <c r="W258" s="9">
        <v>91</v>
      </c>
      <c r="X258" s="10">
        <v>-9.9784202226907981E-2</v>
      </c>
      <c r="Y258" s="10">
        <v>2.9318160352131917E-2</v>
      </c>
      <c r="Z258" s="11">
        <v>1287.3900000000001</v>
      </c>
      <c r="AA258" s="11">
        <v>6.3151026495467573</v>
      </c>
      <c r="AB258" s="11">
        <v>8021</v>
      </c>
      <c r="AC258" s="12" t="s">
        <v>1169</v>
      </c>
      <c r="AD258" s="8">
        <v>8</v>
      </c>
      <c r="AE258" s="8">
        <v>21</v>
      </c>
      <c r="AF258" s="13"/>
      <c r="AG258" s="13"/>
      <c r="AH258" s="13"/>
      <c r="AJ258" s="13"/>
      <c r="AK258" s="13"/>
      <c r="AL258" s="13"/>
      <c r="AM258" s="13"/>
      <c r="AN258" s="13" t="s">
        <v>510</v>
      </c>
    </row>
    <row r="259" spans="1:40" x14ac:dyDescent="0.2">
      <c r="A259" s="8" t="s">
        <v>1139</v>
      </c>
      <c r="B259" s="8" t="s">
        <v>1170</v>
      </c>
      <c r="C259" s="8" t="str">
        <f t="shared" si="3"/>
        <v>Costilla County CO</v>
      </c>
      <c r="D259" s="9">
        <v>3584</v>
      </c>
      <c r="E259" s="8" t="s">
        <v>218</v>
      </c>
      <c r="F259" s="9">
        <v>1109</v>
      </c>
      <c r="G259" s="9">
        <v>581</v>
      </c>
      <c r="H259" s="9">
        <v>1820</v>
      </c>
      <c r="I259" s="10">
        <v>0.60934065934065929</v>
      </c>
      <c r="J259" s="10">
        <v>0.31923076923076921</v>
      </c>
      <c r="K259" s="9">
        <v>528</v>
      </c>
      <c r="L259" s="9">
        <v>-528</v>
      </c>
      <c r="M259" s="10">
        <v>0.29010989010989008</v>
      </c>
      <c r="N259" s="10">
        <v>-0.29010989010989008</v>
      </c>
      <c r="O259" s="9">
        <v>1317</v>
      </c>
      <c r="P259" s="9">
        <v>440</v>
      </c>
      <c r="Q259" s="9">
        <v>1804</v>
      </c>
      <c r="R259" s="10">
        <v>0.73004434589800449</v>
      </c>
      <c r="S259" s="10">
        <v>0.24390243902439024</v>
      </c>
      <c r="T259" s="9">
        <v>877</v>
      </c>
      <c r="U259" s="10">
        <v>0.48614190687361425</v>
      </c>
      <c r="V259" s="9">
        <v>-208</v>
      </c>
      <c r="W259" s="9">
        <v>141</v>
      </c>
      <c r="X259" s="10">
        <v>-0.1207036865573452</v>
      </c>
      <c r="Y259" s="10">
        <v>7.5328330206378968E-2</v>
      </c>
      <c r="Z259" s="11">
        <v>1226.95</v>
      </c>
      <c r="AA259" s="11">
        <v>2.9210644280533029</v>
      </c>
      <c r="AB259" s="11">
        <v>8023</v>
      </c>
      <c r="AC259" s="12" t="s">
        <v>1171</v>
      </c>
      <c r="AD259" s="8">
        <v>8</v>
      </c>
      <c r="AE259" s="8">
        <v>23</v>
      </c>
      <c r="AF259" s="13"/>
      <c r="AG259" s="13"/>
      <c r="AH259" s="13"/>
      <c r="AJ259" s="13"/>
      <c r="AK259" s="13"/>
      <c r="AL259" s="13"/>
      <c r="AM259" s="13"/>
      <c r="AN259" s="13" t="s">
        <v>510</v>
      </c>
    </row>
    <row r="260" spans="1:40" x14ac:dyDescent="0.2">
      <c r="A260" s="8" t="s">
        <v>1139</v>
      </c>
      <c r="B260" s="8" t="s">
        <v>1172</v>
      </c>
      <c r="C260" s="8" t="str">
        <f t="shared" si="3"/>
        <v>Crowley County CO</v>
      </c>
      <c r="D260" s="9">
        <v>5562</v>
      </c>
      <c r="E260" s="8" t="s">
        <v>218</v>
      </c>
      <c r="F260" s="9">
        <v>336</v>
      </c>
      <c r="G260" s="9">
        <v>1069</v>
      </c>
      <c r="H260" s="9">
        <v>1511</v>
      </c>
      <c r="I260" s="10">
        <v>0.22236929185969556</v>
      </c>
      <c r="J260" s="10">
        <v>0.70747849106551952</v>
      </c>
      <c r="K260" s="9">
        <v>-733</v>
      </c>
      <c r="L260" s="9">
        <v>733</v>
      </c>
      <c r="M260" s="10">
        <v>-0.48510919920582396</v>
      </c>
      <c r="N260" s="10">
        <v>0.48510919920582396</v>
      </c>
      <c r="O260" s="9">
        <v>535</v>
      </c>
      <c r="P260" s="9">
        <v>924</v>
      </c>
      <c r="Q260" s="9">
        <v>1502</v>
      </c>
      <c r="R260" s="10">
        <v>0.3561917443408788</v>
      </c>
      <c r="S260" s="10">
        <v>0.61517976031957389</v>
      </c>
      <c r="T260" s="9">
        <v>-389</v>
      </c>
      <c r="U260" s="10">
        <v>-0.25898801597869509</v>
      </c>
      <c r="V260" s="9">
        <v>-199</v>
      </c>
      <c r="W260" s="9">
        <v>145</v>
      </c>
      <c r="X260" s="10">
        <v>-0.13382245248118324</v>
      </c>
      <c r="Y260" s="10">
        <v>9.2298730745945634E-2</v>
      </c>
      <c r="Z260" s="11">
        <v>787.42</v>
      </c>
      <c r="AA260" s="11">
        <v>7.0635747123517314</v>
      </c>
      <c r="AB260" s="11">
        <v>8025</v>
      </c>
      <c r="AC260" s="12" t="s">
        <v>1173</v>
      </c>
      <c r="AD260" s="8">
        <v>8</v>
      </c>
      <c r="AE260" s="8">
        <v>25</v>
      </c>
      <c r="AF260" s="13"/>
      <c r="AG260" s="13"/>
      <c r="AH260" s="13"/>
      <c r="AJ260" s="13"/>
      <c r="AK260" s="13"/>
      <c r="AL260" s="13"/>
      <c r="AM260" s="13"/>
      <c r="AN260" s="13" t="s">
        <v>510</v>
      </c>
    </row>
    <row r="261" spans="1:40" x14ac:dyDescent="0.2">
      <c r="A261" s="8" t="s">
        <v>1139</v>
      </c>
      <c r="B261" s="8" t="s">
        <v>1174</v>
      </c>
      <c r="C261" s="8" t="str">
        <f t="shared" si="3"/>
        <v>Custer County CO</v>
      </c>
      <c r="D261" s="9">
        <v>4445</v>
      </c>
      <c r="E261" s="8" t="s">
        <v>218</v>
      </c>
      <c r="F261" s="9">
        <v>797</v>
      </c>
      <c r="G261" s="9">
        <v>2059</v>
      </c>
      <c r="H261" s="9">
        <v>3064</v>
      </c>
      <c r="I261" s="10">
        <v>0.26011749347258484</v>
      </c>
      <c r="J261" s="10">
        <v>0.67199738903394257</v>
      </c>
      <c r="K261" s="9">
        <v>-1262</v>
      </c>
      <c r="L261" s="9">
        <v>1262</v>
      </c>
      <c r="M261" s="10">
        <v>-0.41187989556135773</v>
      </c>
      <c r="N261" s="10">
        <v>0.41187989556135773</v>
      </c>
      <c r="O261" s="9">
        <v>862</v>
      </c>
      <c r="P261" s="9">
        <v>1776</v>
      </c>
      <c r="Q261" s="9">
        <v>2697</v>
      </c>
      <c r="R261" s="10">
        <v>0.3196143863552095</v>
      </c>
      <c r="S261" s="10">
        <v>0.65850945494994439</v>
      </c>
      <c r="T261" s="9">
        <v>-914</v>
      </c>
      <c r="U261" s="10">
        <v>-0.33889506859473489</v>
      </c>
      <c r="V261" s="9">
        <v>-65</v>
      </c>
      <c r="W261" s="9">
        <v>283</v>
      </c>
      <c r="X261" s="10">
        <v>-5.9496892882624663E-2</v>
      </c>
      <c r="Y261" s="10">
        <v>1.3487934083998177E-2</v>
      </c>
      <c r="Z261" s="11">
        <v>738.63</v>
      </c>
      <c r="AA261" s="11">
        <v>6.0178980003520035</v>
      </c>
      <c r="AB261" s="11">
        <v>8027</v>
      </c>
      <c r="AC261" s="12" t="s">
        <v>1175</v>
      </c>
      <c r="AD261" s="8">
        <v>8</v>
      </c>
      <c r="AE261" s="8">
        <v>27</v>
      </c>
      <c r="AF261" s="13"/>
      <c r="AG261" s="13"/>
      <c r="AH261" s="13"/>
      <c r="AJ261" s="13"/>
      <c r="AK261" s="13"/>
      <c r="AL261" s="13"/>
      <c r="AM261" s="13"/>
      <c r="AN261" s="13" t="s">
        <v>510</v>
      </c>
    </row>
    <row r="262" spans="1:40" x14ac:dyDescent="0.2">
      <c r="A262" s="8" t="s">
        <v>1139</v>
      </c>
      <c r="B262" s="8" t="s">
        <v>1176</v>
      </c>
      <c r="C262" s="8" t="str">
        <f t="shared" si="3"/>
        <v>Delta County CO</v>
      </c>
      <c r="D262" s="9">
        <v>29979</v>
      </c>
      <c r="E262" s="8" t="s">
        <v>218</v>
      </c>
      <c r="F262" s="9">
        <v>4048</v>
      </c>
      <c r="G262" s="9">
        <v>11584</v>
      </c>
      <c r="H262" s="9">
        <v>16661</v>
      </c>
      <c r="I262" s="10">
        <v>0.24296260728647739</v>
      </c>
      <c r="J262" s="10">
        <v>0.69527639397395113</v>
      </c>
      <c r="K262" s="9">
        <v>-7536</v>
      </c>
      <c r="L262" s="9">
        <v>7536</v>
      </c>
      <c r="M262" s="10">
        <v>-0.45231378668747374</v>
      </c>
      <c r="N262" s="10">
        <v>0.45231378668747374</v>
      </c>
      <c r="O262" s="9">
        <v>4542</v>
      </c>
      <c r="P262" s="9">
        <v>10762</v>
      </c>
      <c r="Q262" s="9">
        <v>15681</v>
      </c>
      <c r="R262" s="10">
        <v>0.28964989477711883</v>
      </c>
      <c r="S262" s="10">
        <v>0.68630827115617632</v>
      </c>
      <c r="T262" s="9">
        <v>-6220</v>
      </c>
      <c r="U262" s="10">
        <v>-0.39665837637905749</v>
      </c>
      <c r="V262" s="9">
        <v>-494</v>
      </c>
      <c r="W262" s="9">
        <v>822</v>
      </c>
      <c r="X262" s="10">
        <v>-4.6687287490641438E-2</v>
      </c>
      <c r="Y262" s="10">
        <v>8.9681228177748151E-3</v>
      </c>
      <c r="Z262" s="11">
        <v>1142.05</v>
      </c>
      <c r="AA262" s="11">
        <v>26.250164178451033</v>
      </c>
      <c r="AB262" s="11">
        <v>8029</v>
      </c>
      <c r="AC262" s="12" t="s">
        <v>1177</v>
      </c>
      <c r="AD262" s="8">
        <v>8</v>
      </c>
      <c r="AE262" s="8">
        <v>29</v>
      </c>
      <c r="AF262" s="13"/>
      <c r="AG262" s="13"/>
      <c r="AH262" s="13"/>
      <c r="AJ262" s="13"/>
      <c r="AK262" s="13"/>
      <c r="AL262" s="13"/>
      <c r="AM262" s="13"/>
      <c r="AN262" s="13" t="s">
        <v>510</v>
      </c>
    </row>
    <row r="263" spans="1:40" x14ac:dyDescent="0.2">
      <c r="A263" s="8" t="s">
        <v>1139</v>
      </c>
      <c r="B263" s="8" t="s">
        <v>1178</v>
      </c>
      <c r="C263" s="8" t="str">
        <f t="shared" si="3"/>
        <v>Denver County CO</v>
      </c>
      <c r="D263" s="9">
        <v>682545</v>
      </c>
      <c r="E263" s="8" t="s">
        <v>218</v>
      </c>
      <c r="F263" s="9">
        <v>174611</v>
      </c>
      <c r="G263" s="9">
        <v>43637</v>
      </c>
      <c r="H263" s="9">
        <v>232291</v>
      </c>
      <c r="I263" s="10">
        <v>0.75169076718426453</v>
      </c>
      <c r="J263" s="10">
        <v>0.18785488891089194</v>
      </c>
      <c r="K263" s="9">
        <v>130974</v>
      </c>
      <c r="L263" s="9">
        <v>-130974</v>
      </c>
      <c r="M263" s="10">
        <v>0.56383587827337256</v>
      </c>
      <c r="N263" s="10">
        <v>-0.56383587827337256</v>
      </c>
      <c r="O263" s="9">
        <v>209759</v>
      </c>
      <c r="P263" s="9">
        <v>69755</v>
      </c>
      <c r="Q263" s="9">
        <v>285564</v>
      </c>
      <c r="R263" s="10">
        <v>0.73454286954938297</v>
      </c>
      <c r="S263" s="10">
        <v>0.24427098653891946</v>
      </c>
      <c r="T263" s="9">
        <v>140004</v>
      </c>
      <c r="U263" s="10">
        <v>0.49027188301046354</v>
      </c>
      <c r="V263" s="9">
        <v>-35148</v>
      </c>
      <c r="W263" s="9">
        <v>-26118</v>
      </c>
      <c r="X263" s="10">
        <v>1.7147897634881559E-2</v>
      </c>
      <c r="Y263" s="10">
        <v>-5.6416097628027517E-2</v>
      </c>
      <c r="Z263" s="11">
        <v>153</v>
      </c>
      <c r="AA263" s="11">
        <v>4461.0784313725489</v>
      </c>
      <c r="AB263" s="11">
        <v>8031</v>
      </c>
      <c r="AC263" s="12" t="s">
        <v>1179</v>
      </c>
      <c r="AD263" s="8">
        <v>8</v>
      </c>
      <c r="AE263" s="8">
        <v>31</v>
      </c>
      <c r="AF263" s="13" t="s">
        <v>1142</v>
      </c>
      <c r="AG263" s="13" t="s">
        <v>1143</v>
      </c>
      <c r="AH263" s="13" t="s">
        <v>1144</v>
      </c>
      <c r="AI263" s="14">
        <v>2814330</v>
      </c>
      <c r="AJ263" s="13" t="s">
        <v>486</v>
      </c>
      <c r="AK263" s="13" t="s">
        <v>1145</v>
      </c>
      <c r="AL263" s="13"/>
      <c r="AM263" s="13"/>
      <c r="AN263" s="13" t="s">
        <v>487</v>
      </c>
    </row>
    <row r="264" spans="1:40" x14ac:dyDescent="0.2">
      <c r="A264" s="8" t="s">
        <v>1139</v>
      </c>
      <c r="B264" s="8" t="s">
        <v>1180</v>
      </c>
      <c r="C264" s="8" t="str">
        <f t="shared" si="3"/>
        <v>Dolores County CO</v>
      </c>
      <c r="D264" s="9">
        <v>1978</v>
      </c>
      <c r="E264" s="8" t="s">
        <v>218</v>
      </c>
      <c r="F264" s="9">
        <v>227</v>
      </c>
      <c r="G264" s="9">
        <v>936</v>
      </c>
      <c r="H264" s="9">
        <v>1230</v>
      </c>
      <c r="I264" s="10">
        <v>0.18455284552845527</v>
      </c>
      <c r="J264" s="10">
        <v>0.76097560975609757</v>
      </c>
      <c r="K264" s="9">
        <v>-709</v>
      </c>
      <c r="L264" s="9">
        <v>709</v>
      </c>
      <c r="M264" s="10">
        <v>-0.57642276422764227</v>
      </c>
      <c r="N264" s="10">
        <v>0.57642276422764227</v>
      </c>
      <c r="O264" s="9">
        <v>329</v>
      </c>
      <c r="P264" s="9">
        <v>838</v>
      </c>
      <c r="Q264" s="9">
        <v>1218</v>
      </c>
      <c r="R264" s="10">
        <v>0.27011494252873564</v>
      </c>
      <c r="S264" s="10">
        <v>0.68801313628899841</v>
      </c>
      <c r="T264" s="9">
        <v>-509</v>
      </c>
      <c r="U264" s="10">
        <v>-0.41789819376026277</v>
      </c>
      <c r="V264" s="9">
        <v>-102</v>
      </c>
      <c r="W264" s="9">
        <v>98</v>
      </c>
      <c r="X264" s="10">
        <v>-8.5562097000280363E-2</v>
      </c>
      <c r="Y264" s="10">
        <v>7.2962473467099165E-2</v>
      </c>
      <c r="Z264" s="11">
        <v>1067.05</v>
      </c>
      <c r="AA264" s="11">
        <v>1.8537088233915937</v>
      </c>
      <c r="AB264" s="11">
        <v>8033</v>
      </c>
      <c r="AC264" s="12" t="s">
        <v>1181</v>
      </c>
      <c r="AD264" s="8">
        <v>8</v>
      </c>
      <c r="AE264" s="8">
        <v>33</v>
      </c>
      <c r="AF264" s="13"/>
      <c r="AG264" s="13"/>
      <c r="AH264" s="13"/>
      <c r="AJ264" s="13"/>
      <c r="AK264" s="13"/>
      <c r="AL264" s="13"/>
      <c r="AM264" s="13"/>
      <c r="AN264" s="13" t="s">
        <v>510</v>
      </c>
    </row>
    <row r="265" spans="1:40" x14ac:dyDescent="0.2">
      <c r="A265" s="8" t="s">
        <v>1139</v>
      </c>
      <c r="B265" s="8" t="s">
        <v>1182</v>
      </c>
      <c r="C265" s="8" t="str">
        <f t="shared" si="3"/>
        <v>Douglas County CO</v>
      </c>
      <c r="D265" s="9">
        <v>322387</v>
      </c>
      <c r="E265" s="8" t="s">
        <v>218</v>
      </c>
      <c r="F265" s="9">
        <v>67045</v>
      </c>
      <c r="G265" s="9">
        <v>100178</v>
      </c>
      <c r="H265" s="9">
        <v>182918</v>
      </c>
      <c r="I265" s="10">
        <v>0.36653035786527294</v>
      </c>
      <c r="J265" s="10">
        <v>0.54766616735367757</v>
      </c>
      <c r="K265" s="9">
        <v>-33133</v>
      </c>
      <c r="L265" s="9">
        <v>33133</v>
      </c>
      <c r="M265" s="10">
        <v>-0.18113580948840463</v>
      </c>
      <c r="N265" s="10">
        <v>0.18113580948840463</v>
      </c>
      <c r="O265" s="9">
        <v>54093</v>
      </c>
      <c r="P265" s="9">
        <v>93930</v>
      </c>
      <c r="Q265" s="9">
        <v>150160</v>
      </c>
      <c r="R265" s="10">
        <v>0.36023574853489609</v>
      </c>
      <c r="S265" s="10">
        <v>0.62553276505061273</v>
      </c>
      <c r="T265" s="9">
        <v>-39837</v>
      </c>
      <c r="U265" s="10">
        <v>-0.26529701651571663</v>
      </c>
      <c r="V265" s="9">
        <v>12952</v>
      </c>
      <c r="W265" s="9">
        <v>6248</v>
      </c>
      <c r="X265" s="10">
        <v>6.2946093303768436E-3</v>
      </c>
      <c r="Y265" s="10">
        <v>-7.7866597696935158E-2</v>
      </c>
      <c r="Z265" s="11">
        <v>840.25</v>
      </c>
      <c r="AA265" s="11">
        <v>383.67985718536153</v>
      </c>
      <c r="AB265" s="11">
        <v>8035</v>
      </c>
      <c r="AC265" s="12" t="s">
        <v>1183</v>
      </c>
      <c r="AD265" s="8">
        <v>8</v>
      </c>
      <c r="AE265" s="8">
        <v>35</v>
      </c>
      <c r="AF265" s="13" t="s">
        <v>1142</v>
      </c>
      <c r="AG265" s="13" t="s">
        <v>1143</v>
      </c>
      <c r="AH265" s="13" t="s">
        <v>1144</v>
      </c>
      <c r="AI265" s="14">
        <v>2814330</v>
      </c>
      <c r="AJ265" s="13" t="s">
        <v>486</v>
      </c>
      <c r="AK265" s="13" t="s">
        <v>1145</v>
      </c>
      <c r="AL265" s="13"/>
      <c r="AM265" s="13"/>
      <c r="AN265" s="13" t="s">
        <v>487</v>
      </c>
    </row>
    <row r="266" spans="1:40" x14ac:dyDescent="0.2">
      <c r="A266" s="8" t="s">
        <v>1139</v>
      </c>
      <c r="B266" s="8" t="s">
        <v>1184</v>
      </c>
      <c r="C266" s="8" t="str">
        <f t="shared" si="3"/>
        <v>Eagle County CO</v>
      </c>
      <c r="D266" s="9">
        <v>53605</v>
      </c>
      <c r="E266" s="8" t="s">
        <v>218</v>
      </c>
      <c r="F266" s="9">
        <v>12652</v>
      </c>
      <c r="G266" s="9">
        <v>8153</v>
      </c>
      <c r="H266" s="9">
        <v>22611</v>
      </c>
      <c r="I266" s="10">
        <v>0.55955066118261021</v>
      </c>
      <c r="J266" s="10">
        <v>0.36057671045066558</v>
      </c>
      <c r="K266" s="9">
        <v>4499</v>
      </c>
      <c r="L266" s="9">
        <v>-4499</v>
      </c>
      <c r="M266" s="10">
        <v>0.19897395073194463</v>
      </c>
      <c r="N266" s="10">
        <v>-0.19897395073194463</v>
      </c>
      <c r="O266" s="9">
        <v>12598</v>
      </c>
      <c r="P266" s="9">
        <v>9317</v>
      </c>
      <c r="Q266" s="9">
        <v>22374</v>
      </c>
      <c r="R266" s="10">
        <v>0.5630642710288728</v>
      </c>
      <c r="S266" s="10">
        <v>0.41642084562438547</v>
      </c>
      <c r="T266" s="9">
        <v>3281</v>
      </c>
      <c r="U266" s="10">
        <v>0.14664342540448733</v>
      </c>
      <c r="V266" s="9">
        <v>54</v>
      </c>
      <c r="W266" s="9">
        <v>-1164</v>
      </c>
      <c r="X266" s="10">
        <v>-3.5136098462625887E-3</v>
      </c>
      <c r="Y266" s="10">
        <v>-5.5844135173719889E-2</v>
      </c>
      <c r="Z266" s="11">
        <v>1684.53</v>
      </c>
      <c r="AA266" s="11">
        <v>31.821932527173754</v>
      </c>
      <c r="AB266" s="11">
        <v>8037</v>
      </c>
      <c r="AC266" s="12" t="s">
        <v>1185</v>
      </c>
      <c r="AD266" s="8">
        <v>8</v>
      </c>
      <c r="AE266" s="8">
        <v>37</v>
      </c>
      <c r="AF266" s="13" t="s">
        <v>1186</v>
      </c>
      <c r="AG266" s="13" t="s">
        <v>168</v>
      </c>
      <c r="AH266" s="13" t="s">
        <v>1187</v>
      </c>
      <c r="AJ266" s="13" t="s">
        <v>498</v>
      </c>
      <c r="AK266" s="13" t="s">
        <v>1188</v>
      </c>
      <c r="AL266" s="13"/>
      <c r="AM266" s="13"/>
      <c r="AN266" s="13" t="s">
        <v>487</v>
      </c>
    </row>
    <row r="267" spans="1:40" x14ac:dyDescent="0.2">
      <c r="A267" s="8" t="s">
        <v>1139</v>
      </c>
      <c r="B267" s="8" t="s">
        <v>1189</v>
      </c>
      <c r="C267" s="8" t="str">
        <f t="shared" si="3"/>
        <v>Elbert County CO</v>
      </c>
      <c r="D267" s="9">
        <v>24735</v>
      </c>
      <c r="E267" s="8" t="s">
        <v>218</v>
      </c>
      <c r="F267" s="9">
        <v>3056</v>
      </c>
      <c r="G267" s="9">
        <v>11536</v>
      </c>
      <c r="H267" s="9">
        <v>15689</v>
      </c>
      <c r="I267" s="10">
        <v>0.19478615590541143</v>
      </c>
      <c r="J267" s="10">
        <v>0.73529224297278351</v>
      </c>
      <c r="K267" s="9">
        <v>-8480</v>
      </c>
      <c r="L267" s="9">
        <v>8480</v>
      </c>
      <c r="M267" s="10">
        <v>-0.54050608706737213</v>
      </c>
      <c r="N267" s="10">
        <v>0.54050608706737213</v>
      </c>
      <c r="O267" s="9">
        <v>3542</v>
      </c>
      <c r="P267" s="9">
        <v>10148</v>
      </c>
      <c r="Q267" s="9">
        <v>13993</v>
      </c>
      <c r="R267" s="10">
        <v>0.25312656328164079</v>
      </c>
      <c r="S267" s="10">
        <v>0.72521975273350958</v>
      </c>
      <c r="T267" s="9">
        <v>-6606</v>
      </c>
      <c r="U267" s="10">
        <v>-0.47209318945186879</v>
      </c>
      <c r="V267" s="9">
        <v>-486</v>
      </c>
      <c r="W267" s="9">
        <v>1388</v>
      </c>
      <c r="X267" s="10">
        <v>-5.8340407376229364E-2</v>
      </c>
      <c r="Y267" s="10">
        <v>1.0072490239273924E-2</v>
      </c>
      <c r="Z267" s="11">
        <v>1850.85</v>
      </c>
      <c r="AA267" s="11">
        <v>13.364129994326932</v>
      </c>
      <c r="AB267" s="11">
        <v>8039</v>
      </c>
      <c r="AC267" s="12" t="s">
        <v>1190</v>
      </c>
      <c r="AD267" s="8">
        <v>8</v>
      </c>
      <c r="AE267" s="8">
        <v>39</v>
      </c>
      <c r="AF267" s="13" t="s">
        <v>1142</v>
      </c>
      <c r="AG267" s="13" t="s">
        <v>1143</v>
      </c>
      <c r="AH267" s="13" t="s">
        <v>1144</v>
      </c>
      <c r="AI267" s="14">
        <v>2814330</v>
      </c>
      <c r="AJ267" s="13" t="s">
        <v>486</v>
      </c>
      <c r="AK267" s="13" t="s">
        <v>1145</v>
      </c>
      <c r="AL267" s="13"/>
      <c r="AM267" s="13"/>
      <c r="AN267" s="13" t="s">
        <v>505</v>
      </c>
    </row>
    <row r="268" spans="1:40" x14ac:dyDescent="0.2">
      <c r="A268" s="8" t="s">
        <v>1139</v>
      </c>
      <c r="B268" s="8" t="s">
        <v>1191</v>
      </c>
      <c r="C268" s="8" t="str">
        <f t="shared" si="3"/>
        <v>El Paso County CO</v>
      </c>
      <c r="D268" s="9">
        <v>674471</v>
      </c>
      <c r="E268" s="8" t="s">
        <v>218</v>
      </c>
      <c r="F268" s="9">
        <v>105807</v>
      </c>
      <c r="G268" s="9">
        <v>176506</v>
      </c>
      <c r="H268" s="9">
        <v>313273</v>
      </c>
      <c r="I268" s="10">
        <v>0.33774694914659098</v>
      </c>
      <c r="J268" s="10">
        <v>0.56342551065683921</v>
      </c>
      <c r="K268" s="9">
        <v>-70699</v>
      </c>
      <c r="L268" s="9">
        <v>70699</v>
      </c>
      <c r="M268" s="10">
        <v>-0.22567856151024823</v>
      </c>
      <c r="N268" s="10">
        <v>0.22567856151024823</v>
      </c>
      <c r="O268" s="9">
        <v>104989</v>
      </c>
      <c r="P268" s="9">
        <v>163819</v>
      </c>
      <c r="Q268" s="9">
        <v>275604</v>
      </c>
      <c r="R268" s="10">
        <v>0.38094149576929215</v>
      </c>
      <c r="S268" s="10">
        <v>0.59439993614025921</v>
      </c>
      <c r="T268" s="9">
        <v>-58830</v>
      </c>
      <c r="U268" s="10">
        <v>-0.21345844037096706</v>
      </c>
      <c r="V268" s="9">
        <v>818</v>
      </c>
      <c r="W268" s="9">
        <v>12687</v>
      </c>
      <c r="X268" s="10">
        <v>-4.3194546622701169E-2</v>
      </c>
      <c r="Y268" s="10">
        <v>-3.0974425483419998E-2</v>
      </c>
      <c r="Z268" s="11">
        <v>2126.8000000000002</v>
      </c>
      <c r="AA268" s="11">
        <v>317.12949031408687</v>
      </c>
      <c r="AB268" s="11">
        <v>8041</v>
      </c>
      <c r="AC268" s="12" t="s">
        <v>1192</v>
      </c>
      <c r="AD268" s="8">
        <v>8</v>
      </c>
      <c r="AE268" s="8">
        <v>41</v>
      </c>
      <c r="AF268" s="13" t="s">
        <v>1193</v>
      </c>
      <c r="AG268" s="13"/>
      <c r="AH268" s="13" t="s">
        <v>1194</v>
      </c>
      <c r="AI268" s="14">
        <v>697856</v>
      </c>
      <c r="AJ268" s="13" t="s">
        <v>486</v>
      </c>
      <c r="AK268" s="13"/>
      <c r="AL268" s="13"/>
      <c r="AM268" s="13"/>
      <c r="AN268" s="13" t="s">
        <v>487</v>
      </c>
    </row>
    <row r="269" spans="1:40" x14ac:dyDescent="0.2">
      <c r="A269" s="8" t="s">
        <v>1139</v>
      </c>
      <c r="B269" s="8" t="s">
        <v>1195</v>
      </c>
      <c r="C269" s="8" t="str">
        <f t="shared" si="3"/>
        <v>Fremont County CO</v>
      </c>
      <c r="D269" s="9">
        <v>46692</v>
      </c>
      <c r="E269" s="8" t="s">
        <v>218</v>
      </c>
      <c r="F269" s="9">
        <v>5275</v>
      </c>
      <c r="G269" s="9">
        <v>15066</v>
      </c>
      <c r="H269" s="9">
        <v>21880</v>
      </c>
      <c r="I269" s="10">
        <v>0.24108775137111518</v>
      </c>
      <c r="J269" s="10">
        <v>0.6885740402193784</v>
      </c>
      <c r="K269" s="9">
        <v>-9791</v>
      </c>
      <c r="L269" s="9">
        <v>9791</v>
      </c>
      <c r="M269" s="10">
        <v>-0.44748628884826325</v>
      </c>
      <c r="N269" s="10">
        <v>0.44748628884826325</v>
      </c>
      <c r="O269" s="9">
        <v>6644</v>
      </c>
      <c r="P269" s="9">
        <v>13087</v>
      </c>
      <c r="Q269" s="9">
        <v>20258</v>
      </c>
      <c r="R269" s="10">
        <v>0.32796919735413171</v>
      </c>
      <c r="S269" s="10">
        <v>0.64601638858722477</v>
      </c>
      <c r="T269" s="9">
        <v>-6443</v>
      </c>
      <c r="U269" s="10">
        <v>-0.31804719123309305</v>
      </c>
      <c r="V269" s="9">
        <v>-1369</v>
      </c>
      <c r="W269" s="9">
        <v>1979</v>
      </c>
      <c r="X269" s="10">
        <v>-8.6881445983016531E-2</v>
      </c>
      <c r="Y269" s="10">
        <v>4.2557651632153637E-2</v>
      </c>
      <c r="Z269" s="11">
        <v>1533.07</v>
      </c>
      <c r="AA269" s="11">
        <v>30.456534926650448</v>
      </c>
      <c r="AB269" s="11">
        <v>8043</v>
      </c>
      <c r="AC269" s="12" t="s">
        <v>1196</v>
      </c>
      <c r="AD269" s="8">
        <v>8</v>
      </c>
      <c r="AE269" s="8">
        <v>43</v>
      </c>
      <c r="AF269" s="13" t="s">
        <v>1197</v>
      </c>
      <c r="AG269" s="13" t="s">
        <v>1198</v>
      </c>
      <c r="AH269" s="13" t="s">
        <v>1199</v>
      </c>
      <c r="AJ269" s="13" t="s">
        <v>498</v>
      </c>
      <c r="AK269" s="13" t="s">
        <v>1200</v>
      </c>
      <c r="AL269" s="13"/>
      <c r="AM269" s="13"/>
      <c r="AN269" s="13" t="s">
        <v>487</v>
      </c>
    </row>
    <row r="270" spans="1:40" x14ac:dyDescent="0.2">
      <c r="A270" s="8" t="s">
        <v>1139</v>
      </c>
      <c r="B270" s="8" t="s">
        <v>1201</v>
      </c>
      <c r="C270" s="8" t="str">
        <f t="shared" si="3"/>
        <v>Garfield County CO</v>
      </c>
      <c r="D270" s="9">
        <v>58095</v>
      </c>
      <c r="E270" s="8" t="s">
        <v>218</v>
      </c>
      <c r="F270" s="9">
        <v>11205</v>
      </c>
      <c r="G270" s="9">
        <v>13071</v>
      </c>
      <c r="H270" s="9">
        <v>26328</v>
      </c>
      <c r="I270" s="10">
        <v>0.42559252506836825</v>
      </c>
      <c r="J270" s="10">
        <v>0.49646763901549679</v>
      </c>
      <c r="K270" s="9">
        <v>-1866</v>
      </c>
      <c r="L270" s="9">
        <v>1866</v>
      </c>
      <c r="M270" s="10">
        <v>-7.0875113947128532E-2</v>
      </c>
      <c r="N270" s="10">
        <v>7.0875113947128532E-2</v>
      </c>
      <c r="O270" s="9">
        <v>10989</v>
      </c>
      <c r="P270" s="9">
        <v>12159</v>
      </c>
      <c r="Q270" s="9">
        <v>23695</v>
      </c>
      <c r="R270" s="10">
        <v>0.46376872757965815</v>
      </c>
      <c r="S270" s="10">
        <v>0.51314623338257015</v>
      </c>
      <c r="T270" s="9">
        <v>-1170</v>
      </c>
      <c r="U270" s="10">
        <v>-4.9377505802912003E-2</v>
      </c>
      <c r="V270" s="9">
        <v>216</v>
      </c>
      <c r="W270" s="9">
        <v>912</v>
      </c>
      <c r="X270" s="10">
        <v>-3.8176202511289892E-2</v>
      </c>
      <c r="Y270" s="10">
        <v>-1.6678594367073363E-2</v>
      </c>
      <c r="Z270" s="11">
        <v>2947.56</v>
      </c>
      <c r="AA270" s="11">
        <v>19.709522452469162</v>
      </c>
      <c r="AB270" s="11">
        <v>8045</v>
      </c>
      <c r="AC270" s="12" t="s">
        <v>1202</v>
      </c>
      <c r="AD270" s="8">
        <v>8</v>
      </c>
      <c r="AE270" s="8">
        <v>45</v>
      </c>
      <c r="AF270" s="13" t="s">
        <v>1203</v>
      </c>
      <c r="AG270" s="13" t="s">
        <v>168</v>
      </c>
      <c r="AH270" s="13" t="s">
        <v>1204</v>
      </c>
      <c r="AJ270" s="13" t="s">
        <v>498</v>
      </c>
      <c r="AK270" s="13" t="s">
        <v>1188</v>
      </c>
      <c r="AL270" s="13"/>
      <c r="AM270" s="13"/>
      <c r="AN270" s="13" t="s">
        <v>487</v>
      </c>
    </row>
    <row r="271" spans="1:40" x14ac:dyDescent="0.2">
      <c r="A271" s="8" t="s">
        <v>1139</v>
      </c>
      <c r="B271" s="8" t="s">
        <v>1205</v>
      </c>
      <c r="C271" s="8" t="str">
        <f t="shared" si="3"/>
        <v>Gilpin County CO</v>
      </c>
      <c r="D271" s="9">
        <v>5828</v>
      </c>
      <c r="E271" s="8" t="s">
        <v>218</v>
      </c>
      <c r="F271" s="9">
        <v>1634</v>
      </c>
      <c r="G271" s="9">
        <v>1564</v>
      </c>
      <c r="H271" s="9">
        <v>3574</v>
      </c>
      <c r="I271" s="10">
        <v>0.45719082260772242</v>
      </c>
      <c r="J271" s="10">
        <v>0.43760492445439286</v>
      </c>
      <c r="K271" s="9">
        <v>70</v>
      </c>
      <c r="L271" s="9">
        <v>-70</v>
      </c>
      <c r="M271" s="10">
        <v>1.9585898153329562E-2</v>
      </c>
      <c r="N271" s="10">
        <v>-1.9585898153329562E-2</v>
      </c>
      <c r="O271" s="9">
        <v>1854</v>
      </c>
      <c r="P271" s="9">
        <v>1320</v>
      </c>
      <c r="Q271" s="9">
        <v>3271</v>
      </c>
      <c r="R271" s="10">
        <v>0.56679914399266285</v>
      </c>
      <c r="S271" s="10">
        <v>0.40354631611128094</v>
      </c>
      <c r="T271" s="9">
        <v>534</v>
      </c>
      <c r="U271" s="10">
        <v>0.1632528278813819</v>
      </c>
      <c r="V271" s="9">
        <v>-220</v>
      </c>
      <c r="W271" s="9">
        <v>244</v>
      </c>
      <c r="X271" s="10">
        <v>-0.10960832138494042</v>
      </c>
      <c r="Y271" s="10">
        <v>3.4058608343111918E-2</v>
      </c>
      <c r="Z271" s="11">
        <v>149.9</v>
      </c>
      <c r="AA271" s="11">
        <v>38.879252835223483</v>
      </c>
      <c r="AB271" s="11">
        <v>8047</v>
      </c>
      <c r="AC271" s="12" t="s">
        <v>1206</v>
      </c>
      <c r="AD271" s="8">
        <v>8</v>
      </c>
      <c r="AE271" s="8">
        <v>47</v>
      </c>
      <c r="AF271" s="13" t="s">
        <v>1142</v>
      </c>
      <c r="AG271" s="13" t="s">
        <v>1143</v>
      </c>
      <c r="AH271" s="13" t="s">
        <v>1144</v>
      </c>
      <c r="AI271" s="14">
        <v>2814330</v>
      </c>
      <c r="AJ271" s="13" t="s">
        <v>486</v>
      </c>
      <c r="AK271" s="13" t="s">
        <v>1145</v>
      </c>
      <c r="AL271" s="13"/>
      <c r="AM271" s="13"/>
      <c r="AN271" s="13" t="s">
        <v>505</v>
      </c>
    </row>
    <row r="272" spans="1:40" x14ac:dyDescent="0.2">
      <c r="A272" s="8" t="s">
        <v>1139</v>
      </c>
      <c r="B272" s="8" t="s">
        <v>1207</v>
      </c>
      <c r="C272" s="8" t="str">
        <f t="shared" si="3"/>
        <v>Grand County CO</v>
      </c>
      <c r="D272" s="9">
        <v>14615</v>
      </c>
      <c r="E272" s="8" t="s">
        <v>218</v>
      </c>
      <c r="F272" s="9">
        <v>3319</v>
      </c>
      <c r="G272" s="9">
        <v>4467</v>
      </c>
      <c r="H272" s="9">
        <v>8513</v>
      </c>
      <c r="I272" s="10">
        <v>0.38987430987900856</v>
      </c>
      <c r="J272" s="10">
        <v>0.52472688828849989</v>
      </c>
      <c r="K272" s="9">
        <v>-1148</v>
      </c>
      <c r="L272" s="9">
        <v>1148</v>
      </c>
      <c r="M272" s="10">
        <v>-0.13485257840949133</v>
      </c>
      <c r="N272" s="10">
        <v>0.13485257840949133</v>
      </c>
      <c r="O272" s="9">
        <v>3575</v>
      </c>
      <c r="P272" s="9">
        <v>4149</v>
      </c>
      <c r="Q272" s="9">
        <v>7961</v>
      </c>
      <c r="R272" s="10">
        <v>0.44906418791609093</v>
      </c>
      <c r="S272" s="10">
        <v>0.52116568270317798</v>
      </c>
      <c r="T272" s="9">
        <v>-574</v>
      </c>
      <c r="U272" s="10">
        <v>-7.210149478708705E-2</v>
      </c>
      <c r="V272" s="9">
        <v>-256</v>
      </c>
      <c r="W272" s="9">
        <v>318</v>
      </c>
      <c r="X272" s="10">
        <v>-5.9189878037082366E-2</v>
      </c>
      <c r="Y272" s="10">
        <v>3.5612055853219138E-3</v>
      </c>
      <c r="Z272" s="11">
        <v>1846.33</v>
      </c>
      <c r="AA272" s="11">
        <v>7.9157030433346156</v>
      </c>
      <c r="AB272" s="11">
        <v>8049</v>
      </c>
      <c r="AC272" s="12" t="s">
        <v>1208</v>
      </c>
      <c r="AD272" s="8">
        <v>8</v>
      </c>
      <c r="AE272" s="8">
        <v>49</v>
      </c>
      <c r="AF272" s="13"/>
      <c r="AG272" s="13"/>
      <c r="AH272" s="13"/>
      <c r="AJ272" s="13"/>
      <c r="AK272" s="13"/>
      <c r="AL272" s="13"/>
      <c r="AM272" s="13"/>
      <c r="AN272" s="13" t="s">
        <v>510</v>
      </c>
    </row>
    <row r="273" spans="1:40" x14ac:dyDescent="0.2">
      <c r="A273" s="8" t="s">
        <v>1139</v>
      </c>
      <c r="B273" s="8" t="s">
        <v>1209</v>
      </c>
      <c r="C273" s="8" t="str">
        <f t="shared" si="3"/>
        <v>Gunnison County CO</v>
      </c>
      <c r="D273" s="9">
        <v>16067</v>
      </c>
      <c r="E273" s="8" t="s">
        <v>218</v>
      </c>
      <c r="F273" s="9">
        <v>5068</v>
      </c>
      <c r="G273" s="9">
        <v>3250</v>
      </c>
      <c r="H273" s="9">
        <v>9299</v>
      </c>
      <c r="I273" s="10">
        <v>0.54500483923002474</v>
      </c>
      <c r="J273" s="10">
        <v>0.34949994623077751</v>
      </c>
      <c r="K273" s="9">
        <v>1818</v>
      </c>
      <c r="L273" s="9">
        <v>-1818</v>
      </c>
      <c r="M273" s="10">
        <v>0.19550489299924723</v>
      </c>
      <c r="N273" s="10">
        <v>-0.19550489299924723</v>
      </c>
      <c r="O273" s="9">
        <v>4563</v>
      </c>
      <c r="P273" s="9">
        <v>3106</v>
      </c>
      <c r="Q273" s="9">
        <v>7912</v>
      </c>
      <c r="R273" s="10">
        <v>0.57671890798786651</v>
      </c>
      <c r="S273" s="10">
        <v>0.39256825075834179</v>
      </c>
      <c r="T273" s="9">
        <v>1457</v>
      </c>
      <c r="U273" s="10">
        <v>0.18415065722952473</v>
      </c>
      <c r="V273" s="9">
        <v>505</v>
      </c>
      <c r="W273" s="9">
        <v>144</v>
      </c>
      <c r="X273" s="10">
        <v>-3.1714068757841773E-2</v>
      </c>
      <c r="Y273" s="10">
        <v>-4.3068304527564272E-2</v>
      </c>
      <c r="Z273" s="11">
        <v>3239.1</v>
      </c>
      <c r="AA273" s="11">
        <v>4.9603284863079251</v>
      </c>
      <c r="AB273" s="11">
        <v>8051</v>
      </c>
      <c r="AC273" s="12" t="s">
        <v>1210</v>
      </c>
      <c r="AD273" s="8">
        <v>8</v>
      </c>
      <c r="AE273" s="8">
        <v>51</v>
      </c>
      <c r="AF273" s="13"/>
      <c r="AG273" s="13"/>
      <c r="AH273" s="13"/>
      <c r="AJ273" s="13"/>
      <c r="AK273" s="13"/>
      <c r="AL273" s="13"/>
      <c r="AM273" s="13"/>
      <c r="AN273" s="13" t="s">
        <v>510</v>
      </c>
    </row>
    <row r="274" spans="1:40" x14ac:dyDescent="0.2">
      <c r="A274" s="8" t="s">
        <v>1139</v>
      </c>
      <c r="B274" s="8" t="s">
        <v>1211</v>
      </c>
      <c r="C274" s="8" t="str">
        <f t="shared" si="3"/>
        <v>Hinsdale County CO</v>
      </c>
      <c r="D274" s="9">
        <v>774</v>
      </c>
      <c r="E274" s="8" t="s">
        <v>218</v>
      </c>
      <c r="F274" s="9">
        <v>197</v>
      </c>
      <c r="G274" s="9">
        <v>339</v>
      </c>
      <c r="H274" s="9">
        <v>589</v>
      </c>
      <c r="I274" s="10">
        <v>0.33446519524617996</v>
      </c>
      <c r="J274" s="10">
        <v>0.57555178268251272</v>
      </c>
      <c r="K274" s="9">
        <v>-142</v>
      </c>
      <c r="L274" s="9">
        <v>142</v>
      </c>
      <c r="M274" s="10">
        <v>-0.24108658743633277</v>
      </c>
      <c r="N274" s="10">
        <v>0.24108658743633277</v>
      </c>
      <c r="O274" s="9">
        <v>228</v>
      </c>
      <c r="P274" s="9">
        <v>352</v>
      </c>
      <c r="Q274" s="9">
        <v>598</v>
      </c>
      <c r="R274" s="10">
        <v>0.38127090301003347</v>
      </c>
      <c r="S274" s="10">
        <v>0.58862876254180607</v>
      </c>
      <c r="T274" s="9">
        <v>-124</v>
      </c>
      <c r="U274" s="10">
        <v>-0.2073578595317726</v>
      </c>
      <c r="V274" s="9">
        <v>-31</v>
      </c>
      <c r="W274" s="9">
        <v>-13</v>
      </c>
      <c r="X274" s="10">
        <v>-4.680570776385351E-2</v>
      </c>
      <c r="Y274" s="10">
        <v>-1.3076979859293347E-2</v>
      </c>
      <c r="Z274" s="11">
        <v>1117.25</v>
      </c>
      <c r="AA274" s="11">
        <v>0.69277243231147911</v>
      </c>
      <c r="AB274" s="11">
        <v>8053</v>
      </c>
      <c r="AC274" s="12" t="s">
        <v>1212</v>
      </c>
      <c r="AD274" s="8">
        <v>8</v>
      </c>
      <c r="AE274" s="8">
        <v>53</v>
      </c>
      <c r="AF274" s="13"/>
      <c r="AG274" s="13"/>
      <c r="AH274" s="13"/>
      <c r="AJ274" s="13"/>
      <c r="AK274" s="13"/>
      <c r="AL274" s="13"/>
      <c r="AM274" s="13"/>
      <c r="AN274" s="13" t="s">
        <v>510</v>
      </c>
    </row>
    <row r="275" spans="1:40" x14ac:dyDescent="0.2">
      <c r="A275" s="8" t="s">
        <v>1139</v>
      </c>
      <c r="B275" s="8" t="s">
        <v>1213</v>
      </c>
      <c r="C275" s="8" t="str">
        <f t="shared" si="3"/>
        <v>Huerfano County CO</v>
      </c>
      <c r="D275" s="9">
        <v>6492</v>
      </c>
      <c r="E275" s="8" t="s">
        <v>218</v>
      </c>
      <c r="F275" s="9">
        <v>1631</v>
      </c>
      <c r="G275" s="9">
        <v>1875</v>
      </c>
      <c r="H275" s="9">
        <v>3772</v>
      </c>
      <c r="I275" s="10">
        <v>0.43239660657476142</v>
      </c>
      <c r="J275" s="10">
        <v>0.49708377518557795</v>
      </c>
      <c r="K275" s="9">
        <v>-244</v>
      </c>
      <c r="L275" s="9">
        <v>244</v>
      </c>
      <c r="M275" s="10">
        <v>-6.4687168610816526E-2</v>
      </c>
      <c r="N275" s="10">
        <v>6.4687168610816526E-2</v>
      </c>
      <c r="O275" s="9">
        <v>1897</v>
      </c>
      <c r="P275" s="9">
        <v>1615</v>
      </c>
      <c r="Q275" s="9">
        <v>3623</v>
      </c>
      <c r="R275" s="10">
        <v>0.52359922715981233</v>
      </c>
      <c r="S275" s="10">
        <v>0.44576317968534362</v>
      </c>
      <c r="T275" s="9">
        <v>282</v>
      </c>
      <c r="U275" s="10">
        <v>7.7836047474468706E-2</v>
      </c>
      <c r="V275" s="9">
        <v>-266</v>
      </c>
      <c r="W275" s="9">
        <v>260</v>
      </c>
      <c r="X275" s="10">
        <v>-9.1202620585050909E-2</v>
      </c>
      <c r="Y275" s="10">
        <v>5.1320595500234323E-2</v>
      </c>
      <c r="Z275" s="11">
        <v>1591</v>
      </c>
      <c r="AA275" s="11">
        <v>4.080452545568825</v>
      </c>
      <c r="AB275" s="11">
        <v>8055</v>
      </c>
      <c r="AC275" s="12" t="s">
        <v>1214</v>
      </c>
      <c r="AD275" s="8">
        <v>8</v>
      </c>
      <c r="AE275" s="8">
        <v>55</v>
      </c>
      <c r="AF275" s="13"/>
      <c r="AG275" s="13"/>
      <c r="AH275" s="13"/>
      <c r="AJ275" s="13"/>
      <c r="AK275" s="13"/>
      <c r="AL275" s="13"/>
      <c r="AM275" s="13"/>
      <c r="AN275" s="13" t="s">
        <v>510</v>
      </c>
    </row>
    <row r="276" spans="1:40" x14ac:dyDescent="0.2">
      <c r="A276" s="8" t="s">
        <v>1139</v>
      </c>
      <c r="B276" s="8" t="s">
        <v>602</v>
      </c>
      <c r="C276" s="8" t="str">
        <f t="shared" si="3"/>
        <v>Jackson County CO</v>
      </c>
      <c r="D276" s="9">
        <v>1356</v>
      </c>
      <c r="E276" s="8" t="s">
        <v>218</v>
      </c>
      <c r="F276" s="9">
        <v>171</v>
      </c>
      <c r="G276" s="9">
        <v>628</v>
      </c>
      <c r="H276" s="9">
        <v>862</v>
      </c>
      <c r="I276" s="10">
        <v>0.19837587006960558</v>
      </c>
      <c r="J276" s="10">
        <v>0.72853828306264501</v>
      </c>
      <c r="K276" s="9">
        <v>-457</v>
      </c>
      <c r="L276" s="9">
        <v>457</v>
      </c>
      <c r="M276" s="10">
        <v>-0.53016241299303946</v>
      </c>
      <c r="N276" s="10">
        <v>0.53016241299303946</v>
      </c>
      <c r="O276" s="9">
        <v>216</v>
      </c>
      <c r="P276" s="9">
        <v>600</v>
      </c>
      <c r="Q276" s="9">
        <v>848</v>
      </c>
      <c r="R276" s="10">
        <v>0.25471698113207547</v>
      </c>
      <c r="S276" s="10">
        <v>0.70754716981132071</v>
      </c>
      <c r="T276" s="9">
        <v>-384</v>
      </c>
      <c r="U276" s="10">
        <v>-0.45283018867924524</v>
      </c>
      <c r="V276" s="9">
        <v>-45</v>
      </c>
      <c r="W276" s="9">
        <v>28</v>
      </c>
      <c r="X276" s="10">
        <v>-5.634111106246989E-2</v>
      </c>
      <c r="Y276" s="10">
        <v>2.09911132513243E-2</v>
      </c>
      <c r="Z276" s="11">
        <v>1613.72</v>
      </c>
      <c r="AA276" s="11">
        <v>0.84029447487792186</v>
      </c>
      <c r="AB276" s="11">
        <v>8057</v>
      </c>
      <c r="AC276" s="12" t="s">
        <v>1215</v>
      </c>
      <c r="AD276" s="8">
        <v>8</v>
      </c>
      <c r="AE276" s="8">
        <v>57</v>
      </c>
      <c r="AF276" s="13"/>
      <c r="AG276" s="13"/>
      <c r="AH276" s="13"/>
      <c r="AJ276" s="13"/>
      <c r="AK276" s="13"/>
      <c r="AL276" s="13"/>
      <c r="AM276" s="13"/>
      <c r="AN276" s="13" t="s">
        <v>510</v>
      </c>
    </row>
    <row r="277" spans="1:40" x14ac:dyDescent="0.2">
      <c r="A277" s="8" t="s">
        <v>1139</v>
      </c>
      <c r="B277" s="8" t="s">
        <v>608</v>
      </c>
      <c r="C277" s="8" t="str">
        <f t="shared" si="3"/>
        <v>Jefferson County CO</v>
      </c>
      <c r="D277" s="9">
        <v>565524</v>
      </c>
      <c r="E277" s="8" t="s">
        <v>218</v>
      </c>
      <c r="F277" s="9">
        <v>151885</v>
      </c>
      <c r="G277" s="9">
        <v>130233</v>
      </c>
      <c r="H277" s="9">
        <v>309529</v>
      </c>
      <c r="I277" s="10">
        <v>0.49069715600153779</v>
      </c>
      <c r="J277" s="10">
        <v>0.42074571364880187</v>
      </c>
      <c r="K277" s="9">
        <v>21652</v>
      </c>
      <c r="L277" s="9">
        <v>-21652</v>
      </c>
      <c r="M277" s="10">
        <v>6.9951442352735926E-2</v>
      </c>
      <c r="N277" s="10">
        <v>-6.9951442352735926E-2</v>
      </c>
      <c r="O277" s="9">
        <v>153069</v>
      </c>
      <c r="P277" s="9">
        <v>139960</v>
      </c>
      <c r="Q277" s="9">
        <v>300151</v>
      </c>
      <c r="R277" s="10">
        <v>0.50997331343223906</v>
      </c>
      <c r="S277" s="10">
        <v>0.46629862968972285</v>
      </c>
      <c r="T277" s="9">
        <v>13109</v>
      </c>
      <c r="U277" s="10">
        <v>4.3674683742516207E-2</v>
      </c>
      <c r="V277" s="9">
        <v>-1184</v>
      </c>
      <c r="W277" s="9">
        <v>-9727</v>
      </c>
      <c r="X277" s="10">
        <v>-1.9276157430701268E-2</v>
      </c>
      <c r="Y277" s="10">
        <v>-4.5552916040920988E-2</v>
      </c>
      <c r="Z277" s="11">
        <v>764.21</v>
      </c>
      <c r="AA277" s="11">
        <v>740.0112534512765</v>
      </c>
      <c r="AB277" s="11">
        <v>8059</v>
      </c>
      <c r="AC277" s="12" t="s">
        <v>1216</v>
      </c>
      <c r="AD277" s="8">
        <v>8</v>
      </c>
      <c r="AE277" s="8">
        <v>59</v>
      </c>
      <c r="AF277" s="13" t="s">
        <v>1142</v>
      </c>
      <c r="AG277" s="13" t="s">
        <v>1143</v>
      </c>
      <c r="AH277" s="13" t="s">
        <v>1144</v>
      </c>
      <c r="AI277" s="14">
        <v>2814330</v>
      </c>
      <c r="AJ277" s="13" t="s">
        <v>486</v>
      </c>
      <c r="AK277" s="13" t="s">
        <v>1145</v>
      </c>
      <c r="AL277" s="13"/>
      <c r="AM277" s="13"/>
      <c r="AN277" s="13" t="s">
        <v>487</v>
      </c>
    </row>
    <row r="278" spans="1:40" x14ac:dyDescent="0.2">
      <c r="A278" s="8" t="s">
        <v>1139</v>
      </c>
      <c r="B278" s="8" t="s">
        <v>1217</v>
      </c>
      <c r="C278" s="8" t="str">
        <f t="shared" si="3"/>
        <v>Kiowa County CO</v>
      </c>
      <c r="D278" s="9">
        <v>1423</v>
      </c>
      <c r="E278" s="8" t="s">
        <v>218</v>
      </c>
      <c r="F278" s="9">
        <v>91</v>
      </c>
      <c r="G278" s="9">
        <v>726</v>
      </c>
      <c r="H278" s="9">
        <v>853</v>
      </c>
      <c r="I278" s="10">
        <v>0.10668229777256741</v>
      </c>
      <c r="J278" s="10">
        <v>0.85111371629542787</v>
      </c>
      <c r="K278" s="9">
        <v>-635</v>
      </c>
      <c r="L278" s="9">
        <v>635</v>
      </c>
      <c r="M278" s="10">
        <v>-0.74443141852286043</v>
      </c>
      <c r="N278" s="10">
        <v>0.74443141852286043</v>
      </c>
      <c r="O278" s="9">
        <v>118</v>
      </c>
      <c r="P278" s="9">
        <v>677</v>
      </c>
      <c r="Q278" s="9">
        <v>821</v>
      </c>
      <c r="R278" s="10">
        <v>0.14372716199756394</v>
      </c>
      <c r="S278" s="10">
        <v>0.82460414129110837</v>
      </c>
      <c r="T278" s="9">
        <v>-559</v>
      </c>
      <c r="U278" s="10">
        <v>-0.6808769792935444</v>
      </c>
      <c r="V278" s="9">
        <v>-27</v>
      </c>
      <c r="W278" s="9">
        <v>49</v>
      </c>
      <c r="X278" s="10">
        <v>-3.7044864224996532E-2</v>
      </c>
      <c r="Y278" s="10">
        <v>2.6509575004319497E-2</v>
      </c>
      <c r="Z278" s="11">
        <v>1767.77</v>
      </c>
      <c r="AA278" s="11">
        <v>0.80496897220792296</v>
      </c>
      <c r="AB278" s="11">
        <v>8061</v>
      </c>
      <c r="AC278" s="12" t="s">
        <v>1218</v>
      </c>
      <c r="AD278" s="8">
        <v>8</v>
      </c>
      <c r="AE278" s="8">
        <v>61</v>
      </c>
      <c r="AF278" s="13"/>
      <c r="AG278" s="13"/>
      <c r="AH278" s="13"/>
      <c r="AJ278" s="13"/>
      <c r="AK278" s="13"/>
      <c r="AL278" s="13"/>
      <c r="AM278" s="13"/>
      <c r="AN278" s="13" t="s">
        <v>510</v>
      </c>
    </row>
    <row r="279" spans="1:40" x14ac:dyDescent="0.2">
      <c r="A279" s="8" t="s">
        <v>1139</v>
      </c>
      <c r="B279" s="8" t="s">
        <v>1219</v>
      </c>
      <c r="C279" s="8" t="str">
        <f t="shared" si="3"/>
        <v>Kit Carson County CO</v>
      </c>
      <c r="D279" s="9">
        <v>7758</v>
      </c>
      <c r="E279" s="8" t="s">
        <v>218</v>
      </c>
      <c r="F279" s="9">
        <v>526</v>
      </c>
      <c r="G279" s="9">
        <v>2894</v>
      </c>
      <c r="H279" s="9">
        <v>3613</v>
      </c>
      <c r="I279" s="10">
        <v>0.1455853861057293</v>
      </c>
      <c r="J279" s="10">
        <v>0.80099640188209242</v>
      </c>
      <c r="K279" s="9">
        <v>-2368</v>
      </c>
      <c r="L279" s="9">
        <v>2368</v>
      </c>
      <c r="M279" s="10">
        <v>-0.65541101577636307</v>
      </c>
      <c r="N279" s="10">
        <v>0.65541101577636307</v>
      </c>
      <c r="O279" s="9">
        <v>789</v>
      </c>
      <c r="P279" s="9">
        <v>2664</v>
      </c>
      <c r="Q279" s="9">
        <v>3525</v>
      </c>
      <c r="R279" s="10">
        <v>0.22382978723404257</v>
      </c>
      <c r="S279" s="10">
        <v>0.75574468085106383</v>
      </c>
      <c r="T279" s="9">
        <v>-1875</v>
      </c>
      <c r="U279" s="10">
        <v>-0.53191489361702127</v>
      </c>
      <c r="V279" s="9">
        <v>-263</v>
      </c>
      <c r="W279" s="9">
        <v>230</v>
      </c>
      <c r="X279" s="10">
        <v>-7.8244401128313268E-2</v>
      </c>
      <c r="Y279" s="10">
        <v>4.5251721031028591E-2</v>
      </c>
      <c r="Z279" s="11">
        <v>2160.8200000000002</v>
      </c>
      <c r="AA279" s="11">
        <v>3.5903036810099866</v>
      </c>
      <c r="AB279" s="11">
        <v>8063</v>
      </c>
      <c r="AC279" s="12" t="s">
        <v>1220</v>
      </c>
      <c r="AD279" s="8">
        <v>8</v>
      </c>
      <c r="AE279" s="8">
        <v>63</v>
      </c>
      <c r="AF279" s="13"/>
      <c r="AG279" s="13"/>
      <c r="AH279" s="13"/>
      <c r="AJ279" s="13"/>
      <c r="AK279" s="13"/>
      <c r="AL279" s="13"/>
      <c r="AM279" s="13"/>
      <c r="AN279" s="13" t="s">
        <v>510</v>
      </c>
    </row>
    <row r="280" spans="1:40" x14ac:dyDescent="0.2">
      <c r="A280" s="8" t="s">
        <v>1139</v>
      </c>
      <c r="B280" s="8" t="s">
        <v>993</v>
      </c>
      <c r="C280" s="8" t="str">
        <f t="shared" si="3"/>
        <v>Lake County CO</v>
      </c>
      <c r="D280" s="9">
        <v>7485</v>
      </c>
      <c r="E280" s="8" t="s">
        <v>218</v>
      </c>
      <c r="F280" s="9">
        <v>1600</v>
      </c>
      <c r="G280" s="9">
        <v>1264</v>
      </c>
      <c r="H280" s="9">
        <v>3175</v>
      </c>
      <c r="I280" s="10">
        <v>0.50393700787401574</v>
      </c>
      <c r="J280" s="10">
        <v>0.39811023622047242</v>
      </c>
      <c r="K280" s="9">
        <v>336</v>
      </c>
      <c r="L280" s="9">
        <v>-336</v>
      </c>
      <c r="M280" s="10">
        <v>0.10582677165354332</v>
      </c>
      <c r="N280" s="10">
        <v>-0.10582677165354332</v>
      </c>
      <c r="O280" s="9">
        <v>1807</v>
      </c>
      <c r="P280" s="9">
        <v>1087</v>
      </c>
      <c r="Q280" s="9">
        <v>2993</v>
      </c>
      <c r="R280" s="10">
        <v>0.60374206481790849</v>
      </c>
      <c r="S280" s="10">
        <v>0.36318075509522219</v>
      </c>
      <c r="T280" s="9">
        <v>720</v>
      </c>
      <c r="U280" s="10">
        <v>0.2405613097226863</v>
      </c>
      <c r="V280" s="9">
        <v>-207</v>
      </c>
      <c r="W280" s="9">
        <v>177</v>
      </c>
      <c r="X280" s="10">
        <v>-9.9805056943892745E-2</v>
      </c>
      <c r="Y280" s="10">
        <v>3.4929481125250239E-2</v>
      </c>
      <c r="Z280" s="11">
        <v>376.91</v>
      </c>
      <c r="AA280" s="11">
        <v>19.858852245894244</v>
      </c>
      <c r="AB280" s="11">
        <v>8065</v>
      </c>
      <c r="AC280" s="12" t="s">
        <v>1221</v>
      </c>
      <c r="AD280" s="8">
        <v>8</v>
      </c>
      <c r="AE280" s="8">
        <v>65</v>
      </c>
      <c r="AF280" s="13"/>
      <c r="AG280" s="13"/>
      <c r="AH280" s="13"/>
      <c r="AJ280" s="13"/>
      <c r="AK280" s="13"/>
      <c r="AL280" s="13"/>
      <c r="AM280" s="13"/>
      <c r="AN280" s="13" t="s">
        <v>510</v>
      </c>
    </row>
    <row r="281" spans="1:40" x14ac:dyDescent="0.2">
      <c r="A281" s="8" t="s">
        <v>1139</v>
      </c>
      <c r="B281" s="8" t="s">
        <v>1222</v>
      </c>
      <c r="C281" s="8" t="str">
        <f t="shared" si="3"/>
        <v>La Plata County CO</v>
      </c>
      <c r="D281" s="9">
        <v>54688</v>
      </c>
      <c r="E281" s="8" t="s">
        <v>218</v>
      </c>
      <c r="F281" s="9">
        <v>15300</v>
      </c>
      <c r="G281" s="9">
        <v>12471</v>
      </c>
      <c r="H281" s="9">
        <v>30722</v>
      </c>
      <c r="I281" s="10">
        <v>0.49801445218410262</v>
      </c>
      <c r="J281" s="10">
        <v>0.40593060347633619</v>
      </c>
      <c r="K281" s="9">
        <v>2829</v>
      </c>
      <c r="L281" s="9">
        <v>-2829</v>
      </c>
      <c r="M281" s="10">
        <v>9.2083848707766425E-2</v>
      </c>
      <c r="N281" s="10">
        <v>-9.2083848707766425E-2</v>
      </c>
      <c r="O281" s="9">
        <v>15063</v>
      </c>
      <c r="P281" s="9">
        <v>12554</v>
      </c>
      <c r="Q281" s="9">
        <v>28475</v>
      </c>
      <c r="R281" s="10">
        <v>0.52899034240561893</v>
      </c>
      <c r="S281" s="10">
        <v>0.44087796312554872</v>
      </c>
      <c r="T281" s="9">
        <v>2509</v>
      </c>
      <c r="U281" s="10">
        <v>8.8112379280070208E-2</v>
      </c>
      <c r="V281" s="9">
        <v>237</v>
      </c>
      <c r="W281" s="9">
        <v>-83</v>
      </c>
      <c r="X281" s="10">
        <v>-3.0975890221516311E-2</v>
      </c>
      <c r="Y281" s="10">
        <v>-3.4947359649212528E-2</v>
      </c>
      <c r="Z281" s="11">
        <v>1692.08</v>
      </c>
      <c r="AA281" s="11">
        <v>32.319984870691691</v>
      </c>
      <c r="AB281" s="11">
        <v>8067</v>
      </c>
      <c r="AC281" s="12" t="s">
        <v>1223</v>
      </c>
      <c r="AD281" s="8">
        <v>8</v>
      </c>
      <c r="AE281" s="8">
        <v>67</v>
      </c>
      <c r="AF281" s="13" t="s">
        <v>1224</v>
      </c>
      <c r="AG281" s="13"/>
      <c r="AH281" s="13" t="s">
        <v>1225</v>
      </c>
      <c r="AJ281" s="13" t="s">
        <v>498</v>
      </c>
      <c r="AK281" s="13"/>
      <c r="AL281" s="13"/>
      <c r="AM281" s="13"/>
      <c r="AN281" s="13" t="s">
        <v>487</v>
      </c>
    </row>
    <row r="282" spans="1:40" x14ac:dyDescent="0.2">
      <c r="A282" s="8" t="s">
        <v>1139</v>
      </c>
      <c r="B282" s="8" t="s">
        <v>1226</v>
      </c>
      <c r="C282" s="8" t="str">
        <f t="shared" si="3"/>
        <v>Larimer County CO</v>
      </c>
      <c r="D282" s="9">
        <v>333577</v>
      </c>
      <c r="E282" s="8" t="s">
        <v>218</v>
      </c>
      <c r="F282" s="9">
        <v>92170</v>
      </c>
      <c r="G282" s="9">
        <v>82624</v>
      </c>
      <c r="H282" s="9">
        <v>193897</v>
      </c>
      <c r="I282" s="10">
        <v>0.47535547223525892</v>
      </c>
      <c r="J282" s="10">
        <v>0.42612314785685185</v>
      </c>
      <c r="K282" s="9">
        <v>9546</v>
      </c>
      <c r="L282" s="9">
        <v>-9546</v>
      </c>
      <c r="M282" s="10">
        <v>4.9232324378407077E-2</v>
      </c>
      <c r="N282" s="10">
        <v>-4.9232324378407077E-2</v>
      </c>
      <c r="O282" s="9">
        <v>83103</v>
      </c>
      <c r="P282" s="9">
        <v>74603</v>
      </c>
      <c r="Q282" s="9">
        <v>161823</v>
      </c>
      <c r="R282" s="10">
        <v>0.51354257429413619</v>
      </c>
      <c r="S282" s="10">
        <v>0.46101604839855892</v>
      </c>
      <c r="T282" s="9">
        <v>8500</v>
      </c>
      <c r="U282" s="10">
        <v>5.252652589557727E-2</v>
      </c>
      <c r="V282" s="9">
        <v>9067</v>
      </c>
      <c r="W282" s="9">
        <v>8021</v>
      </c>
      <c r="X282" s="10">
        <v>-3.8187102058877265E-2</v>
      </c>
      <c r="Y282" s="10">
        <v>-3.4892900541707073E-2</v>
      </c>
      <c r="Z282" s="11">
        <v>2596</v>
      </c>
      <c r="AA282" s="11">
        <v>128.49653312788905</v>
      </c>
      <c r="AB282" s="11">
        <v>8069</v>
      </c>
      <c r="AC282" s="12" t="s">
        <v>1227</v>
      </c>
      <c r="AD282" s="8">
        <v>8</v>
      </c>
      <c r="AE282" s="8">
        <v>69</v>
      </c>
      <c r="AF282" s="13" t="s">
        <v>1228</v>
      </c>
      <c r="AG282" s="13"/>
      <c r="AH282" s="13" t="s">
        <v>1229</v>
      </c>
      <c r="AI282" s="14">
        <v>333577</v>
      </c>
      <c r="AJ282" s="13" t="s">
        <v>486</v>
      </c>
      <c r="AK282" s="13"/>
      <c r="AL282" s="13"/>
      <c r="AM282" s="13"/>
      <c r="AN282" s="13" t="s">
        <v>487</v>
      </c>
    </row>
    <row r="283" spans="1:40" x14ac:dyDescent="0.2">
      <c r="A283" s="8" t="s">
        <v>1139</v>
      </c>
      <c r="B283" s="8" t="s">
        <v>1230</v>
      </c>
      <c r="C283" s="8" t="str">
        <f t="shared" si="3"/>
        <v>Las Animas County CO</v>
      </c>
      <c r="D283" s="9">
        <v>14058</v>
      </c>
      <c r="E283" s="8" t="s">
        <v>218</v>
      </c>
      <c r="F283" s="9">
        <v>2614</v>
      </c>
      <c r="G283" s="9">
        <v>3656</v>
      </c>
      <c r="H283" s="9">
        <v>6693</v>
      </c>
      <c r="I283" s="10">
        <v>0.39055729867025252</v>
      </c>
      <c r="J283" s="10">
        <v>0.54624234274615269</v>
      </c>
      <c r="K283" s="9">
        <v>-1042</v>
      </c>
      <c r="L283" s="9">
        <v>1042</v>
      </c>
      <c r="M283" s="10">
        <v>-0.15568504407590017</v>
      </c>
      <c r="N283" s="10">
        <v>0.15568504407590017</v>
      </c>
      <c r="O283" s="9">
        <v>3282</v>
      </c>
      <c r="P283" s="9">
        <v>3105</v>
      </c>
      <c r="Q283" s="9">
        <v>6532</v>
      </c>
      <c r="R283" s="10">
        <v>0.50244947948560936</v>
      </c>
      <c r="S283" s="10">
        <v>0.47535211267605632</v>
      </c>
      <c r="T283" s="9">
        <v>177</v>
      </c>
      <c r="U283" s="10">
        <v>2.7097366809553047E-2</v>
      </c>
      <c r="V283" s="9">
        <v>-668</v>
      </c>
      <c r="W283" s="9">
        <v>551</v>
      </c>
      <c r="X283" s="10">
        <v>-0.11189218081535685</v>
      </c>
      <c r="Y283" s="10">
        <v>7.0890230070096372E-2</v>
      </c>
      <c r="Z283" s="11">
        <v>4772.67</v>
      </c>
      <c r="AA283" s="11">
        <v>2.9455210605384408</v>
      </c>
      <c r="AB283" s="11">
        <v>8071</v>
      </c>
      <c r="AC283" s="12" t="s">
        <v>1231</v>
      </c>
      <c r="AD283" s="8">
        <v>8</v>
      </c>
      <c r="AE283" s="8">
        <v>71</v>
      </c>
      <c r="AF283" s="13"/>
      <c r="AG283" s="13"/>
      <c r="AH283" s="13"/>
      <c r="AJ283" s="13"/>
      <c r="AK283" s="13"/>
      <c r="AL283" s="13"/>
      <c r="AM283" s="13"/>
      <c r="AN283" s="13" t="s">
        <v>510</v>
      </c>
    </row>
    <row r="284" spans="1:40" x14ac:dyDescent="0.2">
      <c r="A284" s="8" t="s">
        <v>1139</v>
      </c>
      <c r="B284" s="8" t="s">
        <v>854</v>
      </c>
      <c r="C284" s="8" t="str">
        <f t="shared" si="3"/>
        <v>Lincoln County CO</v>
      </c>
      <c r="D284" s="9">
        <v>5557</v>
      </c>
      <c r="E284" s="8" t="s">
        <v>218</v>
      </c>
      <c r="F284" s="9">
        <v>399</v>
      </c>
      <c r="G284" s="9">
        <v>1873</v>
      </c>
      <c r="H284" s="9">
        <v>2402</v>
      </c>
      <c r="I284" s="10">
        <v>0.16611157368859283</v>
      </c>
      <c r="J284" s="10">
        <v>0.779766860949209</v>
      </c>
      <c r="K284" s="9">
        <v>-1474</v>
      </c>
      <c r="L284" s="9">
        <v>1474</v>
      </c>
      <c r="M284" s="10">
        <v>-0.61365528726061613</v>
      </c>
      <c r="N284" s="10">
        <v>0.61365528726061613</v>
      </c>
      <c r="O284" s="9">
        <v>537</v>
      </c>
      <c r="P284" s="9">
        <v>1663</v>
      </c>
      <c r="Q284" s="9">
        <v>2248</v>
      </c>
      <c r="R284" s="10">
        <v>0.23887900355871886</v>
      </c>
      <c r="S284" s="10">
        <v>0.73976868327402134</v>
      </c>
      <c r="T284" s="9">
        <v>-1126</v>
      </c>
      <c r="U284" s="10">
        <v>-0.50088967971530252</v>
      </c>
      <c r="V284" s="9">
        <v>-138</v>
      </c>
      <c r="W284" s="9">
        <v>210</v>
      </c>
      <c r="X284" s="10">
        <v>-7.2767429870126021E-2</v>
      </c>
      <c r="Y284" s="10">
        <v>3.9998177675187652E-2</v>
      </c>
      <c r="Z284" s="11">
        <v>2577.63</v>
      </c>
      <c r="AA284" s="11">
        <v>2.1558563486613673</v>
      </c>
      <c r="AB284" s="11">
        <v>8073</v>
      </c>
      <c r="AC284" s="12" t="s">
        <v>1232</v>
      </c>
      <c r="AD284" s="8">
        <v>8</v>
      </c>
      <c r="AE284" s="8">
        <v>73</v>
      </c>
      <c r="AF284" s="13"/>
      <c r="AG284" s="13"/>
      <c r="AH284" s="13"/>
      <c r="AJ284" s="13"/>
      <c r="AK284" s="13"/>
      <c r="AL284" s="13"/>
      <c r="AM284" s="13"/>
      <c r="AN284" s="13" t="s">
        <v>510</v>
      </c>
    </row>
    <row r="285" spans="1:40" x14ac:dyDescent="0.2">
      <c r="A285" s="8" t="s">
        <v>1139</v>
      </c>
      <c r="B285" s="8" t="s">
        <v>860</v>
      </c>
      <c r="C285" s="8" t="str">
        <f t="shared" si="3"/>
        <v>Logan County CO</v>
      </c>
      <c r="D285" s="9">
        <v>22036</v>
      </c>
      <c r="E285" s="8" t="s">
        <v>218</v>
      </c>
      <c r="F285" s="9">
        <v>1843</v>
      </c>
      <c r="G285" s="9">
        <v>7272</v>
      </c>
      <c r="H285" s="9">
        <v>9702</v>
      </c>
      <c r="I285" s="10">
        <v>0.18996083281797568</v>
      </c>
      <c r="J285" s="10">
        <v>0.74953617810760664</v>
      </c>
      <c r="K285" s="9">
        <v>-5429</v>
      </c>
      <c r="L285" s="9">
        <v>5429</v>
      </c>
      <c r="M285" s="10">
        <v>-0.55957534528963093</v>
      </c>
      <c r="N285" s="10">
        <v>0.55957534528963093</v>
      </c>
      <c r="O285" s="9">
        <v>2675</v>
      </c>
      <c r="P285" s="9">
        <v>6124</v>
      </c>
      <c r="Q285" s="9">
        <v>9030</v>
      </c>
      <c r="R285" s="10">
        <v>0.296234772978959</v>
      </c>
      <c r="S285" s="10">
        <v>0.67818383167220375</v>
      </c>
      <c r="T285" s="9">
        <v>-3449</v>
      </c>
      <c r="U285" s="10">
        <v>-0.38194905869324475</v>
      </c>
      <c r="V285" s="9">
        <v>-832</v>
      </c>
      <c r="W285" s="9">
        <v>1148</v>
      </c>
      <c r="X285" s="10">
        <v>-0.10627394016098332</v>
      </c>
      <c r="Y285" s="10">
        <v>7.1352346435402891E-2</v>
      </c>
      <c r="Z285" s="11">
        <v>1838.55</v>
      </c>
      <c r="AA285" s="11">
        <v>11.985532076908434</v>
      </c>
      <c r="AB285" s="11">
        <v>8075</v>
      </c>
      <c r="AC285" s="12" t="s">
        <v>1233</v>
      </c>
      <c r="AD285" s="8">
        <v>8</v>
      </c>
      <c r="AE285" s="8">
        <v>75</v>
      </c>
      <c r="AF285" s="13" t="s">
        <v>1234</v>
      </c>
      <c r="AG285" s="13"/>
      <c r="AH285" s="13" t="s">
        <v>1235</v>
      </c>
      <c r="AJ285" s="13" t="s">
        <v>498</v>
      </c>
      <c r="AK285" s="13"/>
      <c r="AL285" s="13"/>
      <c r="AM285" s="13"/>
      <c r="AN285" s="13" t="s">
        <v>487</v>
      </c>
    </row>
    <row r="286" spans="1:40" x14ac:dyDescent="0.2">
      <c r="A286" s="8" t="s">
        <v>1139</v>
      </c>
      <c r="B286" s="8" t="s">
        <v>1236</v>
      </c>
      <c r="C286" s="8" t="str">
        <f t="shared" si="3"/>
        <v>Mesa County CO</v>
      </c>
      <c r="D286" s="9">
        <v>148513</v>
      </c>
      <c r="E286" s="8" t="s">
        <v>218</v>
      </c>
      <c r="F286" s="9">
        <v>20958</v>
      </c>
      <c r="G286" s="9">
        <v>48129</v>
      </c>
      <c r="H286" s="9">
        <v>74876</v>
      </c>
      <c r="I286" s="10">
        <v>0.27990277258400553</v>
      </c>
      <c r="J286" s="10">
        <v>0.64278273412041242</v>
      </c>
      <c r="K286" s="9">
        <v>-27171</v>
      </c>
      <c r="L286" s="9">
        <v>27171</v>
      </c>
      <c r="M286" s="10">
        <v>-0.36287996153640689</v>
      </c>
      <c r="N286" s="10">
        <v>0.36287996153640689</v>
      </c>
      <c r="O286" s="9">
        <v>22448</v>
      </c>
      <c r="P286" s="9">
        <v>45087</v>
      </c>
      <c r="Q286" s="9">
        <v>69033</v>
      </c>
      <c r="R286" s="10">
        <v>0.325177813509481</v>
      </c>
      <c r="S286" s="10">
        <v>0.65312241971231155</v>
      </c>
      <c r="T286" s="9">
        <v>-22639</v>
      </c>
      <c r="U286" s="10">
        <v>-0.32794460620283056</v>
      </c>
      <c r="V286" s="9">
        <v>-1490</v>
      </c>
      <c r="W286" s="9">
        <v>3042</v>
      </c>
      <c r="X286" s="10">
        <v>-4.5275040925475463E-2</v>
      </c>
      <c r="Y286" s="10">
        <v>-1.0339685591899128E-2</v>
      </c>
      <c r="Z286" s="11">
        <v>3328.97</v>
      </c>
      <c r="AA286" s="11">
        <v>44.61229749742413</v>
      </c>
      <c r="AB286" s="11">
        <v>8077</v>
      </c>
      <c r="AC286" s="12" t="s">
        <v>1237</v>
      </c>
      <c r="AD286" s="8">
        <v>8</v>
      </c>
      <c r="AE286" s="8">
        <v>77</v>
      </c>
      <c r="AF286" s="13" t="s">
        <v>1238</v>
      </c>
      <c r="AG286" s="13"/>
      <c r="AH286" s="13" t="s">
        <v>1239</v>
      </c>
      <c r="AI286" s="14">
        <v>148513</v>
      </c>
      <c r="AJ286" s="13" t="s">
        <v>486</v>
      </c>
      <c r="AK286" s="13"/>
      <c r="AL286" s="13"/>
      <c r="AM286" s="13"/>
      <c r="AN286" s="13" t="s">
        <v>487</v>
      </c>
    </row>
    <row r="287" spans="1:40" x14ac:dyDescent="0.2">
      <c r="A287" s="8" t="s">
        <v>1139</v>
      </c>
      <c r="B287" s="8" t="s">
        <v>1240</v>
      </c>
      <c r="C287" s="8" t="str">
        <f t="shared" si="3"/>
        <v>Mineral County CO</v>
      </c>
      <c r="D287" s="9">
        <v>726</v>
      </c>
      <c r="E287" s="8" t="s">
        <v>218</v>
      </c>
      <c r="F287" s="9">
        <v>237</v>
      </c>
      <c r="G287" s="9">
        <v>344</v>
      </c>
      <c r="H287" s="9">
        <v>652</v>
      </c>
      <c r="I287" s="10">
        <v>0.36349693251533743</v>
      </c>
      <c r="J287" s="10">
        <v>0.52760736196319014</v>
      </c>
      <c r="K287" s="9">
        <v>-107</v>
      </c>
      <c r="L287" s="9">
        <v>107</v>
      </c>
      <c r="M287" s="10">
        <v>-0.1641104294478527</v>
      </c>
      <c r="N287" s="10">
        <v>0.1641104294478527</v>
      </c>
      <c r="O287" s="9">
        <v>291</v>
      </c>
      <c r="P287" s="9">
        <v>344</v>
      </c>
      <c r="Q287" s="9">
        <v>650</v>
      </c>
      <c r="R287" s="10">
        <v>0.44769230769230767</v>
      </c>
      <c r="S287" s="10">
        <v>0.52923076923076928</v>
      </c>
      <c r="T287" s="9">
        <v>-53</v>
      </c>
      <c r="U287" s="10">
        <v>-8.1538461538461615E-2</v>
      </c>
      <c r="V287" s="9">
        <v>-54</v>
      </c>
      <c r="W287" s="9">
        <v>0</v>
      </c>
      <c r="X287" s="10">
        <v>-8.4195375176970233E-2</v>
      </c>
      <c r="Y287" s="10">
        <v>-1.6234072675791467E-3</v>
      </c>
      <c r="Z287" s="11">
        <v>875.67</v>
      </c>
      <c r="AA287" s="11">
        <v>0.82907944773716125</v>
      </c>
      <c r="AB287" s="11">
        <v>8079</v>
      </c>
      <c r="AC287" s="12" t="s">
        <v>1241</v>
      </c>
      <c r="AD287" s="8">
        <v>8</v>
      </c>
      <c r="AE287" s="8">
        <v>79</v>
      </c>
      <c r="AF287" s="13"/>
      <c r="AG287" s="13"/>
      <c r="AH287" s="13"/>
      <c r="AJ287" s="13"/>
      <c r="AK287" s="13"/>
      <c r="AL287" s="13"/>
      <c r="AM287" s="13"/>
      <c r="AN287" s="13" t="s">
        <v>510</v>
      </c>
    </row>
    <row r="288" spans="1:40" x14ac:dyDescent="0.2">
      <c r="A288" s="8" t="s">
        <v>1139</v>
      </c>
      <c r="B288" s="8" t="s">
        <v>1242</v>
      </c>
      <c r="C288" s="8" t="str">
        <f t="shared" ref="C288:C351" si="4">B288&amp;" "&amp;A288</f>
        <v>Moffat County CO</v>
      </c>
      <c r="D288" s="9">
        <v>12937</v>
      </c>
      <c r="E288" s="8" t="s">
        <v>218</v>
      </c>
      <c r="F288" s="9">
        <v>874</v>
      </c>
      <c r="G288" s="9">
        <v>5293</v>
      </c>
      <c r="H288" s="9">
        <v>6510</v>
      </c>
      <c r="I288" s="10">
        <v>0.13425499231950844</v>
      </c>
      <c r="J288" s="10">
        <v>0.81305683563748077</v>
      </c>
      <c r="K288" s="9">
        <v>-4419</v>
      </c>
      <c r="L288" s="9">
        <v>4419</v>
      </c>
      <c r="M288" s="10">
        <v>-0.67880184331797233</v>
      </c>
      <c r="N288" s="10">
        <v>0.67880184331797233</v>
      </c>
      <c r="O288" s="9">
        <v>1291</v>
      </c>
      <c r="P288" s="9">
        <v>4616</v>
      </c>
      <c r="Q288" s="9">
        <v>6042</v>
      </c>
      <c r="R288" s="10">
        <v>0.21367096987752399</v>
      </c>
      <c r="S288" s="10">
        <v>0.76398543528632901</v>
      </c>
      <c r="T288" s="9">
        <v>-3325</v>
      </c>
      <c r="U288" s="10">
        <v>-0.55031446540880502</v>
      </c>
      <c r="V288" s="9">
        <v>-417</v>
      </c>
      <c r="W288" s="9">
        <v>677</v>
      </c>
      <c r="X288" s="10">
        <v>-7.9415977558015549E-2</v>
      </c>
      <c r="Y288" s="10">
        <v>4.9071400351151762E-2</v>
      </c>
      <c r="Z288" s="11">
        <v>4743.29</v>
      </c>
      <c r="AA288" s="11">
        <v>2.727431803663702</v>
      </c>
      <c r="AB288" s="11">
        <v>8081</v>
      </c>
      <c r="AC288" s="12" t="s">
        <v>1243</v>
      </c>
      <c r="AD288" s="8">
        <v>8</v>
      </c>
      <c r="AE288" s="8">
        <v>81</v>
      </c>
      <c r="AF288" s="13" t="s">
        <v>1244</v>
      </c>
      <c r="AG288" s="13" t="s">
        <v>1245</v>
      </c>
      <c r="AH288" s="13" t="s">
        <v>1246</v>
      </c>
      <c r="AJ288" s="13" t="s">
        <v>498</v>
      </c>
      <c r="AK288" s="13" t="s">
        <v>1247</v>
      </c>
      <c r="AL288" s="13"/>
      <c r="AM288" s="13"/>
      <c r="AN288" s="13" t="s">
        <v>487</v>
      </c>
    </row>
    <row r="289" spans="1:40" x14ac:dyDescent="0.2">
      <c r="A289" s="8" t="s">
        <v>1139</v>
      </c>
      <c r="B289" s="8" t="s">
        <v>1248</v>
      </c>
      <c r="C289" s="8" t="str">
        <f t="shared" si="4"/>
        <v>Montezuma County CO</v>
      </c>
      <c r="D289" s="9">
        <v>26168</v>
      </c>
      <c r="E289" s="8" t="s">
        <v>218</v>
      </c>
      <c r="F289" s="9">
        <v>3920</v>
      </c>
      <c r="G289" s="9">
        <v>7771</v>
      </c>
      <c r="H289" s="9">
        <v>12706</v>
      </c>
      <c r="I289" s="10">
        <v>0.30851566189201951</v>
      </c>
      <c r="J289" s="10">
        <v>0.61160081851093973</v>
      </c>
      <c r="K289" s="9">
        <v>-3851</v>
      </c>
      <c r="L289" s="9">
        <v>3851</v>
      </c>
      <c r="M289" s="10">
        <v>-0.30308515661892022</v>
      </c>
      <c r="N289" s="10">
        <v>0.30308515661892022</v>
      </c>
      <c r="O289" s="9">
        <v>4486</v>
      </c>
      <c r="P289" s="9">
        <v>7372</v>
      </c>
      <c r="Q289" s="9">
        <v>12232</v>
      </c>
      <c r="R289" s="10">
        <v>0.3667429692609549</v>
      </c>
      <c r="S289" s="10">
        <v>0.6026814911706998</v>
      </c>
      <c r="T289" s="9">
        <v>-2886</v>
      </c>
      <c r="U289" s="10">
        <v>-0.2359385219097449</v>
      </c>
      <c r="V289" s="9">
        <v>-566</v>
      </c>
      <c r="W289" s="9">
        <v>399</v>
      </c>
      <c r="X289" s="10">
        <v>-5.8227307368935388E-2</v>
      </c>
      <c r="Y289" s="10">
        <v>8.9193273402399242E-3</v>
      </c>
      <c r="Z289" s="11">
        <v>2029.53</v>
      </c>
      <c r="AA289" s="11">
        <v>12.893625617753864</v>
      </c>
      <c r="AB289" s="11">
        <v>8083</v>
      </c>
      <c r="AC289" s="12" t="s">
        <v>1249</v>
      </c>
      <c r="AD289" s="8">
        <v>8</v>
      </c>
      <c r="AE289" s="8">
        <v>83</v>
      </c>
      <c r="AF289" s="13"/>
      <c r="AG289" s="13"/>
      <c r="AH289" s="13"/>
      <c r="AJ289" s="13"/>
      <c r="AK289" s="13"/>
      <c r="AL289" s="13"/>
      <c r="AM289" s="13"/>
      <c r="AN289" s="13" t="s">
        <v>510</v>
      </c>
    </row>
    <row r="290" spans="1:40" x14ac:dyDescent="0.2">
      <c r="A290" s="8" t="s">
        <v>1139</v>
      </c>
      <c r="B290" s="8" t="s">
        <v>1250</v>
      </c>
      <c r="C290" s="8" t="str">
        <f t="shared" si="4"/>
        <v>Montrose County CO</v>
      </c>
      <c r="D290" s="9">
        <v>40946</v>
      </c>
      <c r="E290" s="8" t="s">
        <v>218</v>
      </c>
      <c r="F290" s="9">
        <v>5438</v>
      </c>
      <c r="G290" s="9">
        <v>14303</v>
      </c>
      <c r="H290" s="9">
        <v>21070</v>
      </c>
      <c r="I290" s="10">
        <v>0.25809207403891787</v>
      </c>
      <c r="J290" s="10">
        <v>0.67883246321784529</v>
      </c>
      <c r="K290" s="9">
        <v>-8865</v>
      </c>
      <c r="L290" s="9">
        <v>8865</v>
      </c>
      <c r="M290" s="10">
        <v>-0.42074038917892742</v>
      </c>
      <c r="N290" s="10">
        <v>0.42074038917892742</v>
      </c>
      <c r="O290" s="9">
        <v>5852</v>
      </c>
      <c r="P290" s="9">
        <v>12789</v>
      </c>
      <c r="Q290" s="9">
        <v>19054</v>
      </c>
      <c r="R290" s="10">
        <v>0.3071271124173402</v>
      </c>
      <c r="S290" s="10">
        <v>0.67119764878765609</v>
      </c>
      <c r="T290" s="9">
        <v>-6937</v>
      </c>
      <c r="U290" s="10">
        <v>-0.36407053637031589</v>
      </c>
      <c r="V290" s="9">
        <v>-414</v>
      </c>
      <c r="W290" s="9">
        <v>1514</v>
      </c>
      <c r="X290" s="10">
        <v>-4.9035038378422324E-2</v>
      </c>
      <c r="Y290" s="10">
        <v>7.6348144301892074E-3</v>
      </c>
      <c r="Z290" s="11">
        <v>2240.6999999999998</v>
      </c>
      <c r="AA290" s="11">
        <v>18.273753737671264</v>
      </c>
      <c r="AB290" s="11">
        <v>8085</v>
      </c>
      <c r="AC290" s="12" t="s">
        <v>1251</v>
      </c>
      <c r="AD290" s="8">
        <v>8</v>
      </c>
      <c r="AE290" s="8">
        <v>85</v>
      </c>
      <c r="AF290" s="13" t="s">
        <v>1252</v>
      </c>
      <c r="AG290" s="13"/>
      <c r="AH290" s="13" t="s">
        <v>1253</v>
      </c>
      <c r="AJ290" s="13" t="s">
        <v>498</v>
      </c>
      <c r="AK290" s="13"/>
      <c r="AL290" s="13"/>
      <c r="AM290" s="13"/>
      <c r="AN290" s="13" t="s">
        <v>487</v>
      </c>
    </row>
    <row r="291" spans="1:40" x14ac:dyDescent="0.2">
      <c r="A291" s="8" t="s">
        <v>1139</v>
      </c>
      <c r="B291" s="8" t="s">
        <v>648</v>
      </c>
      <c r="C291" s="8" t="str">
        <f t="shared" si="4"/>
        <v>Morgan County CO</v>
      </c>
      <c r="D291" s="9">
        <v>28360</v>
      </c>
      <c r="E291" s="8" t="s">
        <v>218</v>
      </c>
      <c r="F291" s="9">
        <v>3128</v>
      </c>
      <c r="G291" s="9">
        <v>8104</v>
      </c>
      <c r="H291" s="9">
        <v>11888</v>
      </c>
      <c r="I291" s="10">
        <v>0.26312247644683717</v>
      </c>
      <c r="J291" s="10">
        <v>0.68169582772543746</v>
      </c>
      <c r="K291" s="9">
        <v>-4976</v>
      </c>
      <c r="L291" s="9">
        <v>4976</v>
      </c>
      <c r="M291" s="10">
        <v>-0.41857335127860029</v>
      </c>
      <c r="N291" s="10">
        <v>0.41857335127860029</v>
      </c>
      <c r="O291" s="9">
        <v>3761</v>
      </c>
      <c r="P291" s="9">
        <v>6461</v>
      </c>
      <c r="Q291" s="9">
        <v>10478</v>
      </c>
      <c r="R291" s="10">
        <v>0.35894254628745942</v>
      </c>
      <c r="S291" s="10">
        <v>0.61662531017369726</v>
      </c>
      <c r="T291" s="9">
        <v>-2700</v>
      </c>
      <c r="U291" s="10">
        <v>-0.25768276388623784</v>
      </c>
      <c r="V291" s="9">
        <v>-633</v>
      </c>
      <c r="W291" s="9">
        <v>1643</v>
      </c>
      <c r="X291" s="10">
        <v>-9.5820069840622246E-2</v>
      </c>
      <c r="Y291" s="10">
        <v>6.5070517551740203E-2</v>
      </c>
      <c r="Z291" s="11">
        <v>1280.43</v>
      </c>
      <c r="AA291" s="11">
        <v>22.148809384347445</v>
      </c>
      <c r="AB291" s="11">
        <v>8087</v>
      </c>
      <c r="AC291" s="12" t="s">
        <v>1254</v>
      </c>
      <c r="AD291" s="8">
        <v>8</v>
      </c>
      <c r="AE291" s="8">
        <v>87</v>
      </c>
      <c r="AF291" s="13" t="s">
        <v>1255</v>
      </c>
      <c r="AG291" s="13"/>
      <c r="AH291" s="13" t="s">
        <v>1256</v>
      </c>
      <c r="AJ291" s="13" t="s">
        <v>498</v>
      </c>
      <c r="AK291" s="13"/>
      <c r="AL291" s="13"/>
      <c r="AM291" s="13"/>
      <c r="AN291" s="13" t="s">
        <v>487</v>
      </c>
    </row>
    <row r="292" spans="1:40" x14ac:dyDescent="0.2">
      <c r="A292" s="8" t="s">
        <v>1139</v>
      </c>
      <c r="B292" s="8" t="s">
        <v>1257</v>
      </c>
      <c r="C292" s="8" t="str">
        <f t="shared" si="4"/>
        <v>Otero County CO</v>
      </c>
      <c r="D292" s="9">
        <v>18343</v>
      </c>
      <c r="E292" s="8" t="s">
        <v>218</v>
      </c>
      <c r="F292" s="9">
        <v>1719</v>
      </c>
      <c r="G292" s="9">
        <v>2988</v>
      </c>
      <c r="H292" s="9">
        <v>5038</v>
      </c>
      <c r="I292" s="10">
        <v>0.34120682810639141</v>
      </c>
      <c r="J292" s="10">
        <v>0.59309249702262801</v>
      </c>
      <c r="K292" s="9">
        <v>-1269</v>
      </c>
      <c r="L292" s="9">
        <v>1269</v>
      </c>
      <c r="M292" s="10">
        <v>-0.25188566891623659</v>
      </c>
      <c r="N292" s="10">
        <v>0.25188566891623659</v>
      </c>
      <c r="O292" s="9">
        <v>3566</v>
      </c>
      <c r="P292" s="9">
        <v>4315</v>
      </c>
      <c r="Q292" s="9">
        <v>8039</v>
      </c>
      <c r="R292" s="10">
        <v>0.44358751088443837</v>
      </c>
      <c r="S292" s="10">
        <v>0.53675830327155116</v>
      </c>
      <c r="T292" s="9">
        <v>-749</v>
      </c>
      <c r="U292" s="10">
        <v>-9.3170792387112789E-2</v>
      </c>
      <c r="V292" s="9">
        <v>-1847</v>
      </c>
      <c r="W292" s="9">
        <v>-1327</v>
      </c>
      <c r="X292" s="10">
        <v>-0.10238068277804696</v>
      </c>
      <c r="Y292" s="10">
        <v>5.6334193751076844E-2</v>
      </c>
      <c r="Z292" s="11">
        <v>1261.96</v>
      </c>
      <c r="AA292" s="11">
        <v>14.535326000824114</v>
      </c>
      <c r="AB292" s="11">
        <v>8089</v>
      </c>
      <c r="AC292" s="12" t="s">
        <v>1258</v>
      </c>
      <c r="AD292" s="8">
        <v>8</v>
      </c>
      <c r="AE292" s="8">
        <v>89</v>
      </c>
      <c r="AF292" s="13"/>
      <c r="AG292" s="13"/>
      <c r="AH292" s="13"/>
      <c r="AJ292" s="13"/>
      <c r="AK292" s="13"/>
      <c r="AL292" s="13"/>
      <c r="AM292" s="13"/>
      <c r="AN292" s="13" t="s">
        <v>510</v>
      </c>
    </row>
    <row r="293" spans="1:40" x14ac:dyDescent="0.2">
      <c r="A293" s="8" t="s">
        <v>1139</v>
      </c>
      <c r="B293" s="8" t="s">
        <v>1259</v>
      </c>
      <c r="C293" s="8" t="str">
        <f t="shared" si="4"/>
        <v>Ouray County CO</v>
      </c>
      <c r="D293" s="9">
        <v>4691</v>
      </c>
      <c r="E293" s="8" t="s">
        <v>218</v>
      </c>
      <c r="F293" s="9">
        <v>1690</v>
      </c>
      <c r="G293" s="9">
        <v>1337</v>
      </c>
      <c r="H293" s="9">
        <v>3287</v>
      </c>
      <c r="I293" s="10">
        <v>0.51414663827198048</v>
      </c>
      <c r="J293" s="10">
        <v>0.40675387891694553</v>
      </c>
      <c r="K293" s="9">
        <v>353</v>
      </c>
      <c r="L293" s="9">
        <v>-353</v>
      </c>
      <c r="M293" s="10">
        <v>0.10739275935503495</v>
      </c>
      <c r="N293" s="10">
        <v>-0.10739275935503495</v>
      </c>
      <c r="O293" s="9">
        <v>1640</v>
      </c>
      <c r="P293" s="9">
        <v>1470</v>
      </c>
      <c r="Q293" s="9">
        <v>3183</v>
      </c>
      <c r="R293" s="10">
        <v>0.51523719761231546</v>
      </c>
      <c r="S293" s="10">
        <v>0.46182846371347785</v>
      </c>
      <c r="T293" s="9">
        <v>170</v>
      </c>
      <c r="U293" s="10">
        <v>5.3408733898837601E-2</v>
      </c>
      <c r="V293" s="9">
        <v>50</v>
      </c>
      <c r="W293" s="9">
        <v>-133</v>
      </c>
      <c r="X293" s="10">
        <v>-1.0905593403349734E-3</v>
      </c>
      <c r="Y293" s="10">
        <v>-5.5074584796532322E-2</v>
      </c>
      <c r="Z293" s="11">
        <v>541.59</v>
      </c>
      <c r="AA293" s="11">
        <v>8.661533632452592</v>
      </c>
      <c r="AB293" s="11">
        <v>8091</v>
      </c>
      <c r="AC293" s="12" t="s">
        <v>1260</v>
      </c>
      <c r="AD293" s="8">
        <v>8</v>
      </c>
      <c r="AE293" s="8">
        <v>91</v>
      </c>
      <c r="AF293" s="13"/>
      <c r="AG293" s="13"/>
      <c r="AH293" s="13"/>
      <c r="AJ293" s="13"/>
      <c r="AK293" s="13"/>
      <c r="AL293" s="13"/>
      <c r="AM293" s="13"/>
      <c r="AN293" s="13" t="s">
        <v>510</v>
      </c>
    </row>
    <row r="294" spans="1:40" x14ac:dyDescent="0.2">
      <c r="A294" s="8" t="s">
        <v>1139</v>
      </c>
      <c r="B294" s="8" t="s">
        <v>1261</v>
      </c>
      <c r="C294" s="8" t="str">
        <f t="shared" si="4"/>
        <v>Park County CO</v>
      </c>
      <c r="D294" s="9">
        <v>16510</v>
      </c>
      <c r="E294" s="8" t="s">
        <v>218</v>
      </c>
      <c r="F294" s="9">
        <v>3351</v>
      </c>
      <c r="G294" s="9">
        <v>6053</v>
      </c>
      <c r="H294" s="9">
        <v>10245</v>
      </c>
      <c r="I294" s="10">
        <v>0.32708638360175696</v>
      </c>
      <c r="J294" s="10">
        <v>0.59082479258174725</v>
      </c>
      <c r="K294" s="9">
        <v>-2702</v>
      </c>
      <c r="L294" s="9">
        <v>2702</v>
      </c>
      <c r="M294" s="10">
        <v>-0.26373840897999029</v>
      </c>
      <c r="N294" s="10">
        <v>0.26373840897999029</v>
      </c>
      <c r="O294" s="9">
        <v>3721</v>
      </c>
      <c r="P294" s="9">
        <v>5085</v>
      </c>
      <c r="Q294" s="9">
        <v>9054</v>
      </c>
      <c r="R294" s="10">
        <v>0.410978573006406</v>
      </c>
      <c r="S294" s="10">
        <v>0.56163021868787277</v>
      </c>
      <c r="T294" s="9">
        <v>-1364</v>
      </c>
      <c r="U294" s="10">
        <v>-0.15065164568146677</v>
      </c>
      <c r="V294" s="9">
        <v>-370</v>
      </c>
      <c r="W294" s="9">
        <v>968</v>
      </c>
      <c r="X294" s="10">
        <v>-8.3892189404649042E-2</v>
      </c>
      <c r="Y294" s="10">
        <v>2.9194573893874476E-2</v>
      </c>
      <c r="Z294" s="11">
        <v>2193.85</v>
      </c>
      <c r="AA294" s="11">
        <v>7.5255828794129043</v>
      </c>
      <c r="AB294" s="11">
        <v>8093</v>
      </c>
      <c r="AC294" s="12" t="s">
        <v>1262</v>
      </c>
      <c r="AD294" s="8">
        <v>8</v>
      </c>
      <c r="AE294" s="8">
        <v>93</v>
      </c>
      <c r="AF294" s="13" t="s">
        <v>1142</v>
      </c>
      <c r="AG294" s="13" t="s">
        <v>1143</v>
      </c>
      <c r="AH294" s="13" t="s">
        <v>1144</v>
      </c>
      <c r="AI294" s="14">
        <v>2814330</v>
      </c>
      <c r="AJ294" s="13" t="s">
        <v>486</v>
      </c>
      <c r="AK294" s="13" t="s">
        <v>1145</v>
      </c>
      <c r="AL294" s="13"/>
      <c r="AM294" s="13"/>
      <c r="AN294" s="13" t="s">
        <v>505</v>
      </c>
    </row>
    <row r="295" spans="1:40" x14ac:dyDescent="0.2">
      <c r="A295" s="8" t="s">
        <v>1139</v>
      </c>
      <c r="B295" s="8" t="s">
        <v>881</v>
      </c>
      <c r="C295" s="8" t="str">
        <f t="shared" si="4"/>
        <v>Phillips County CO</v>
      </c>
      <c r="D295" s="9">
        <v>4349</v>
      </c>
      <c r="E295" s="8" t="s">
        <v>218</v>
      </c>
      <c r="F295" s="9">
        <v>436</v>
      </c>
      <c r="G295" s="9">
        <v>1791</v>
      </c>
      <c r="H295" s="9">
        <v>2332</v>
      </c>
      <c r="I295" s="10">
        <v>0.18696397941680962</v>
      </c>
      <c r="J295" s="10">
        <v>0.76801029159519729</v>
      </c>
      <c r="K295" s="9">
        <v>-1355</v>
      </c>
      <c r="L295" s="9">
        <v>1355</v>
      </c>
      <c r="M295" s="10">
        <v>-0.58104631217838765</v>
      </c>
      <c r="N295" s="10">
        <v>0.58104631217838765</v>
      </c>
      <c r="O295" s="9">
        <v>588</v>
      </c>
      <c r="P295" s="9">
        <v>1637</v>
      </c>
      <c r="Q295" s="9">
        <v>2265</v>
      </c>
      <c r="R295" s="10">
        <v>0.2596026490066225</v>
      </c>
      <c r="S295" s="10">
        <v>0.72273730684326709</v>
      </c>
      <c r="T295" s="9">
        <v>-1049</v>
      </c>
      <c r="U295" s="10">
        <v>-0.46313465783664459</v>
      </c>
      <c r="V295" s="9">
        <v>-152</v>
      </c>
      <c r="W295" s="9">
        <v>154</v>
      </c>
      <c r="X295" s="10">
        <v>-7.2638669589812882E-2</v>
      </c>
      <c r="Y295" s="10">
        <v>4.5272984751930201E-2</v>
      </c>
      <c r="Z295" s="11">
        <v>687.93</v>
      </c>
      <c r="AA295" s="11">
        <v>6.3218641431541007</v>
      </c>
      <c r="AB295" s="11">
        <v>8095</v>
      </c>
      <c r="AC295" s="12" t="s">
        <v>1263</v>
      </c>
      <c r="AD295" s="8">
        <v>8</v>
      </c>
      <c r="AE295" s="8">
        <v>95</v>
      </c>
      <c r="AF295" s="13"/>
      <c r="AG295" s="13"/>
      <c r="AH295" s="13"/>
      <c r="AJ295" s="13"/>
      <c r="AK295" s="13"/>
      <c r="AL295" s="13"/>
      <c r="AM295" s="13"/>
      <c r="AN295" s="13" t="s">
        <v>510</v>
      </c>
    </row>
    <row r="296" spans="1:40" x14ac:dyDescent="0.2">
      <c r="A296" s="8" t="s">
        <v>1139</v>
      </c>
      <c r="B296" s="8" t="s">
        <v>1264</v>
      </c>
      <c r="C296" s="8" t="str">
        <f t="shared" si="4"/>
        <v>Pitkin County CO</v>
      </c>
      <c r="D296" s="9">
        <v>17787</v>
      </c>
      <c r="E296" s="8" t="s">
        <v>218</v>
      </c>
      <c r="F296" s="9">
        <v>7239</v>
      </c>
      <c r="G296" s="9">
        <v>2522</v>
      </c>
      <c r="H296" s="9">
        <v>10387</v>
      </c>
      <c r="I296" s="10">
        <v>0.69692885337441035</v>
      </c>
      <c r="J296" s="10">
        <v>0.2428035043804756</v>
      </c>
      <c r="K296" s="9">
        <v>4717</v>
      </c>
      <c r="L296" s="9">
        <v>-4717</v>
      </c>
      <c r="M296" s="10">
        <v>0.45412534899393475</v>
      </c>
      <c r="N296" s="10">
        <v>-0.45412534899393475</v>
      </c>
      <c r="O296" s="9">
        <v>6648</v>
      </c>
      <c r="P296" s="9">
        <v>2941</v>
      </c>
      <c r="Q296" s="9">
        <v>9779</v>
      </c>
      <c r="R296" s="10">
        <v>0.67982411289497902</v>
      </c>
      <c r="S296" s="10">
        <v>0.30074649759689132</v>
      </c>
      <c r="T296" s="9">
        <v>3707</v>
      </c>
      <c r="U296" s="10">
        <v>0.3790776152980877</v>
      </c>
      <c r="V296" s="9">
        <v>591</v>
      </c>
      <c r="W296" s="9">
        <v>-419</v>
      </c>
      <c r="X296" s="10">
        <v>1.7104740479431335E-2</v>
      </c>
      <c r="Y296" s="10">
        <v>-5.7942993216415717E-2</v>
      </c>
      <c r="Z296" s="11">
        <v>970.7</v>
      </c>
      <c r="AA296" s="11">
        <v>18.323889976305757</v>
      </c>
      <c r="AB296" s="11">
        <v>8097</v>
      </c>
      <c r="AC296" s="12" t="s">
        <v>1265</v>
      </c>
      <c r="AD296" s="8">
        <v>8</v>
      </c>
      <c r="AE296" s="8">
        <v>97</v>
      </c>
      <c r="AF296" s="13" t="s">
        <v>1203</v>
      </c>
      <c r="AG296" s="13" t="s">
        <v>168</v>
      </c>
      <c r="AH296" s="13" t="s">
        <v>1204</v>
      </c>
      <c r="AJ296" s="13" t="s">
        <v>498</v>
      </c>
      <c r="AK296" s="13" t="s">
        <v>1188</v>
      </c>
      <c r="AL296" s="13"/>
      <c r="AM296" s="13"/>
      <c r="AN296" s="13" t="s">
        <v>505</v>
      </c>
    </row>
    <row r="297" spans="1:40" x14ac:dyDescent="0.2">
      <c r="A297" s="8" t="s">
        <v>1139</v>
      </c>
      <c r="B297" s="8" t="s">
        <v>1266</v>
      </c>
      <c r="C297" s="8" t="str">
        <f t="shared" si="4"/>
        <v>Prowers County CO</v>
      </c>
      <c r="D297" s="9">
        <v>11954</v>
      </c>
      <c r="E297" s="8" t="s">
        <v>218</v>
      </c>
      <c r="F297" s="9">
        <v>1173</v>
      </c>
      <c r="G297" s="9">
        <v>3508</v>
      </c>
      <c r="H297" s="9">
        <v>4978</v>
      </c>
      <c r="I297" s="10">
        <v>0.23563680192848532</v>
      </c>
      <c r="J297" s="10">
        <v>0.70470068300522293</v>
      </c>
      <c r="K297" s="9">
        <v>-2335</v>
      </c>
      <c r="L297" s="9">
        <v>2335</v>
      </c>
      <c r="M297" s="10">
        <v>-0.46906388107673758</v>
      </c>
      <c r="N297" s="10">
        <v>0.46906388107673758</v>
      </c>
      <c r="O297" s="9">
        <v>1498</v>
      </c>
      <c r="P297" s="9">
        <v>3200</v>
      </c>
      <c r="Q297" s="9">
        <v>4809</v>
      </c>
      <c r="R297" s="10">
        <v>0.31149927219796214</v>
      </c>
      <c r="S297" s="10">
        <v>0.66541900603035975</v>
      </c>
      <c r="T297" s="9">
        <v>-1702</v>
      </c>
      <c r="U297" s="10">
        <v>-0.35391973383239761</v>
      </c>
      <c r="V297" s="9">
        <v>-325</v>
      </c>
      <c r="W297" s="9">
        <v>308</v>
      </c>
      <c r="X297" s="10">
        <v>-7.5862470269476817E-2</v>
      </c>
      <c r="Y297" s="10">
        <v>3.9281676974863178E-2</v>
      </c>
      <c r="Z297" s="11">
        <v>1638.4</v>
      </c>
      <c r="AA297" s="11">
        <v>7.296142578125</v>
      </c>
      <c r="AB297" s="11">
        <v>8099</v>
      </c>
      <c r="AC297" s="12" t="s">
        <v>1267</v>
      </c>
      <c r="AD297" s="8">
        <v>8</v>
      </c>
      <c r="AE297" s="8">
        <v>99</v>
      </c>
      <c r="AF297" s="13"/>
      <c r="AG297" s="13"/>
      <c r="AH297" s="13"/>
      <c r="AJ297" s="13"/>
      <c r="AK297" s="13"/>
      <c r="AL297" s="13"/>
      <c r="AM297" s="13"/>
      <c r="AN297" s="13" t="s">
        <v>510</v>
      </c>
    </row>
    <row r="298" spans="1:40" x14ac:dyDescent="0.2">
      <c r="A298" s="8" t="s">
        <v>1139</v>
      </c>
      <c r="B298" s="8" t="s">
        <v>1268</v>
      </c>
      <c r="C298" s="8" t="str">
        <f t="shared" si="4"/>
        <v>Pueblo County CO</v>
      </c>
      <c r="D298" s="9">
        <v>163591</v>
      </c>
      <c r="E298" s="8" t="s">
        <v>218</v>
      </c>
      <c r="F298" s="9">
        <v>27945</v>
      </c>
      <c r="G298" s="9">
        <v>27746</v>
      </c>
      <c r="H298" s="9">
        <v>60112</v>
      </c>
      <c r="I298" s="10">
        <v>0.46488221985626832</v>
      </c>
      <c r="J298" s="10">
        <v>0.46157173276550439</v>
      </c>
      <c r="K298" s="9">
        <v>199</v>
      </c>
      <c r="L298" s="9">
        <v>-199</v>
      </c>
      <c r="M298" s="10">
        <v>3.310487090763925E-3</v>
      </c>
      <c r="N298" s="10">
        <v>-3.310487090763925E-3</v>
      </c>
      <c r="O298" s="9">
        <v>40624</v>
      </c>
      <c r="P298" s="9">
        <v>31023</v>
      </c>
      <c r="Q298" s="9">
        <v>73306</v>
      </c>
      <c r="R298" s="10">
        <v>0.55417019070744555</v>
      </c>
      <c r="S298" s="10">
        <v>0.4231986467683409</v>
      </c>
      <c r="T298" s="9">
        <v>9601</v>
      </c>
      <c r="U298" s="10">
        <v>0.13097154393910465</v>
      </c>
      <c r="V298" s="9">
        <v>-12679</v>
      </c>
      <c r="W298" s="9">
        <v>-3277</v>
      </c>
      <c r="X298" s="10">
        <v>-8.9287970851177234E-2</v>
      </c>
      <c r="Y298" s="10">
        <v>3.8373085997163492E-2</v>
      </c>
      <c r="Z298" s="11">
        <v>2386.1</v>
      </c>
      <c r="AA298" s="11">
        <v>68.559993294497303</v>
      </c>
      <c r="AB298" s="11">
        <v>8101</v>
      </c>
      <c r="AC298" s="12" t="s">
        <v>1269</v>
      </c>
      <c r="AD298" s="8">
        <v>8</v>
      </c>
      <c r="AE298" s="8">
        <v>101</v>
      </c>
      <c r="AF298" s="13" t="s">
        <v>1270</v>
      </c>
      <c r="AG298" s="13" t="s">
        <v>1198</v>
      </c>
      <c r="AH298" s="13" t="s">
        <v>1271</v>
      </c>
      <c r="AI298" s="14">
        <v>163591</v>
      </c>
      <c r="AJ298" s="13" t="s">
        <v>486</v>
      </c>
      <c r="AK298" s="13" t="s">
        <v>1200</v>
      </c>
      <c r="AL298" s="13"/>
      <c r="AM298" s="13"/>
      <c r="AN298" s="13" t="s">
        <v>487</v>
      </c>
    </row>
    <row r="299" spans="1:40" x14ac:dyDescent="0.2">
      <c r="A299" s="8" t="s">
        <v>1139</v>
      </c>
      <c r="B299" s="8" t="s">
        <v>1272</v>
      </c>
      <c r="C299" s="8" t="str">
        <f t="shared" si="4"/>
        <v>Rio Blanco County CO</v>
      </c>
      <c r="D299" s="9">
        <v>6571</v>
      </c>
      <c r="E299" s="8" t="s">
        <v>218</v>
      </c>
      <c r="F299" s="9">
        <v>433</v>
      </c>
      <c r="G299" s="9">
        <v>2782</v>
      </c>
      <c r="H299" s="9">
        <v>3436</v>
      </c>
      <c r="I299" s="10">
        <v>0.1260186263096624</v>
      </c>
      <c r="J299" s="10">
        <v>0.80966239813736907</v>
      </c>
      <c r="K299" s="9">
        <v>-2349</v>
      </c>
      <c r="L299" s="9">
        <v>2349</v>
      </c>
      <c r="M299" s="10">
        <v>-0.68364377182770664</v>
      </c>
      <c r="N299" s="10">
        <v>0.68364377182770664</v>
      </c>
      <c r="O299" s="9">
        <v>561</v>
      </c>
      <c r="P299" s="9">
        <v>2677</v>
      </c>
      <c r="Q299" s="9">
        <v>3311</v>
      </c>
      <c r="R299" s="10">
        <v>0.16943521594684385</v>
      </c>
      <c r="S299" s="10">
        <v>0.80851706433101778</v>
      </c>
      <c r="T299" s="9">
        <v>-2116</v>
      </c>
      <c r="U299" s="10">
        <v>-0.63908184838417392</v>
      </c>
      <c r="V299" s="9">
        <v>-128</v>
      </c>
      <c r="W299" s="9">
        <v>105</v>
      </c>
      <c r="X299" s="10">
        <v>-4.3416589637181452E-2</v>
      </c>
      <c r="Y299" s="10">
        <v>1.1453338063512897E-3</v>
      </c>
      <c r="Z299" s="11">
        <v>3220.93</v>
      </c>
      <c r="AA299" s="11">
        <v>2.0400940101150913</v>
      </c>
      <c r="AB299" s="11">
        <v>8103</v>
      </c>
      <c r="AC299" s="12" t="s">
        <v>1273</v>
      </c>
      <c r="AD299" s="8">
        <v>8</v>
      </c>
      <c r="AE299" s="8">
        <v>103</v>
      </c>
      <c r="AF299" s="13"/>
      <c r="AG299" s="13"/>
      <c r="AH299" s="13"/>
      <c r="AJ299" s="13"/>
      <c r="AK299" s="13"/>
      <c r="AL299" s="13"/>
      <c r="AM299" s="13"/>
      <c r="AN299" s="13" t="s">
        <v>510</v>
      </c>
    </row>
    <row r="300" spans="1:40" x14ac:dyDescent="0.2">
      <c r="A300" s="8" t="s">
        <v>1139</v>
      </c>
      <c r="B300" s="8" t="s">
        <v>1274</v>
      </c>
      <c r="C300" s="8" t="str">
        <f t="shared" si="4"/>
        <v>Rio Grande County CO</v>
      </c>
      <c r="D300" s="9">
        <v>11543</v>
      </c>
      <c r="E300" s="8" t="s">
        <v>218</v>
      </c>
      <c r="F300" s="9">
        <v>1985</v>
      </c>
      <c r="G300" s="9">
        <v>3060</v>
      </c>
      <c r="H300" s="9">
        <v>5488</v>
      </c>
      <c r="I300" s="10">
        <v>0.36169825072886297</v>
      </c>
      <c r="J300" s="10">
        <v>0.55758017492711365</v>
      </c>
      <c r="K300" s="9">
        <v>-1075</v>
      </c>
      <c r="L300" s="9">
        <v>1075</v>
      </c>
      <c r="M300" s="10">
        <v>-0.19588192419825068</v>
      </c>
      <c r="N300" s="10">
        <v>0.19588192419825068</v>
      </c>
      <c r="O300" s="9">
        <v>2428</v>
      </c>
      <c r="P300" s="9">
        <v>2892</v>
      </c>
      <c r="Q300" s="9">
        <v>5453</v>
      </c>
      <c r="R300" s="10">
        <v>0.44525949018888683</v>
      </c>
      <c r="S300" s="10">
        <v>0.53035026590867418</v>
      </c>
      <c r="T300" s="9">
        <v>-464</v>
      </c>
      <c r="U300" s="10">
        <v>-8.5090775719787348E-2</v>
      </c>
      <c r="V300" s="9">
        <v>-443</v>
      </c>
      <c r="W300" s="9">
        <v>168</v>
      </c>
      <c r="X300" s="10">
        <v>-8.3561239460023862E-2</v>
      </c>
      <c r="Y300" s="10">
        <v>2.7229909018439469E-2</v>
      </c>
      <c r="Z300" s="11">
        <v>911.96</v>
      </c>
      <c r="AA300" s="11">
        <v>12.657353392692661</v>
      </c>
      <c r="AB300" s="11">
        <v>8105</v>
      </c>
      <c r="AC300" s="12" t="s">
        <v>1275</v>
      </c>
      <c r="AD300" s="8">
        <v>8</v>
      </c>
      <c r="AE300" s="8">
        <v>105</v>
      </c>
      <c r="AF300" s="13"/>
      <c r="AG300" s="13"/>
      <c r="AH300" s="13"/>
      <c r="AJ300" s="13"/>
      <c r="AK300" s="13"/>
      <c r="AL300" s="13"/>
      <c r="AM300" s="13"/>
      <c r="AN300" s="13" t="s">
        <v>510</v>
      </c>
    </row>
    <row r="301" spans="1:40" x14ac:dyDescent="0.2">
      <c r="A301" s="8" t="s">
        <v>1139</v>
      </c>
      <c r="B301" s="8" t="s">
        <v>1276</v>
      </c>
      <c r="C301" s="8" t="str">
        <f t="shared" si="4"/>
        <v>Routt County CO</v>
      </c>
      <c r="D301" s="9">
        <v>24130</v>
      </c>
      <c r="E301" s="8" t="s">
        <v>218</v>
      </c>
      <c r="F301" s="9">
        <v>7487</v>
      </c>
      <c r="G301" s="9">
        <v>5149</v>
      </c>
      <c r="H301" s="9">
        <v>13772</v>
      </c>
      <c r="I301" s="10">
        <v>0.54363926808016261</v>
      </c>
      <c r="J301" s="10">
        <v>0.37387452802788268</v>
      </c>
      <c r="K301" s="9">
        <v>2338</v>
      </c>
      <c r="L301" s="9">
        <v>-2338</v>
      </c>
      <c r="M301" s="10">
        <v>0.16976474005227993</v>
      </c>
      <c r="N301" s="10">
        <v>-0.16976474005227993</v>
      </c>
      <c r="O301" s="9">
        <v>7389</v>
      </c>
      <c r="P301" s="9">
        <v>5361</v>
      </c>
      <c r="Q301" s="9">
        <v>13038</v>
      </c>
      <c r="R301" s="10">
        <v>0.56672802577082371</v>
      </c>
      <c r="S301" s="10">
        <v>0.41118269673262769</v>
      </c>
      <c r="T301" s="9">
        <v>2028</v>
      </c>
      <c r="U301" s="10">
        <v>0.15554532903819601</v>
      </c>
      <c r="V301" s="9">
        <v>98</v>
      </c>
      <c r="W301" s="9">
        <v>-212</v>
      </c>
      <c r="X301" s="10">
        <v>-2.3088757690661099E-2</v>
      </c>
      <c r="Y301" s="10">
        <v>-3.7308168704745015E-2</v>
      </c>
      <c r="Z301" s="11">
        <v>2362.0300000000002</v>
      </c>
      <c r="AA301" s="11">
        <v>10.215788961190162</v>
      </c>
      <c r="AB301" s="11">
        <v>8107</v>
      </c>
      <c r="AC301" s="12" t="s">
        <v>1277</v>
      </c>
      <c r="AD301" s="8">
        <v>8</v>
      </c>
      <c r="AE301" s="8">
        <v>107</v>
      </c>
      <c r="AF301" s="13" t="s">
        <v>1278</v>
      </c>
      <c r="AG301" s="13" t="s">
        <v>1245</v>
      </c>
      <c r="AH301" s="13" t="s">
        <v>1279</v>
      </c>
      <c r="AJ301" s="13" t="s">
        <v>498</v>
      </c>
      <c r="AK301" s="13" t="s">
        <v>1247</v>
      </c>
      <c r="AL301" s="13"/>
      <c r="AM301" s="13"/>
      <c r="AN301" s="13" t="s">
        <v>487</v>
      </c>
    </row>
    <row r="302" spans="1:40" x14ac:dyDescent="0.2">
      <c r="A302" s="8" t="s">
        <v>1139</v>
      </c>
      <c r="B302" s="8" t="s">
        <v>1280</v>
      </c>
      <c r="C302" s="8" t="str">
        <f t="shared" si="4"/>
        <v>Saguache County CO</v>
      </c>
      <c r="D302" s="9">
        <v>6251</v>
      </c>
      <c r="E302" s="8" t="s">
        <v>218</v>
      </c>
      <c r="F302" s="9">
        <v>1345</v>
      </c>
      <c r="G302" s="9">
        <v>1109</v>
      </c>
      <c r="H302" s="9">
        <v>2707</v>
      </c>
      <c r="I302" s="10">
        <v>0.49685999261174735</v>
      </c>
      <c r="J302" s="10">
        <v>0.40967861100849651</v>
      </c>
      <c r="K302" s="9">
        <v>236</v>
      </c>
      <c r="L302" s="9">
        <v>-236</v>
      </c>
      <c r="M302" s="10">
        <v>8.718138160325084E-2</v>
      </c>
      <c r="N302" s="10">
        <v>-8.718138160325084E-2</v>
      </c>
      <c r="O302" s="9">
        <v>1762</v>
      </c>
      <c r="P302" s="9">
        <v>937</v>
      </c>
      <c r="Q302" s="9">
        <v>2796</v>
      </c>
      <c r="R302" s="10">
        <v>0.6301859799713877</v>
      </c>
      <c r="S302" s="10">
        <v>0.33512160228898424</v>
      </c>
      <c r="T302" s="9">
        <v>825</v>
      </c>
      <c r="U302" s="10">
        <v>0.29506437768240346</v>
      </c>
      <c r="V302" s="9">
        <v>-417</v>
      </c>
      <c r="W302" s="9">
        <v>172</v>
      </c>
      <c r="X302" s="10">
        <v>-0.13332598735964035</v>
      </c>
      <c r="Y302" s="10">
        <v>7.4557008719512263E-2</v>
      </c>
      <c r="Z302" s="11">
        <v>3168.53</v>
      </c>
      <c r="AA302" s="11">
        <v>1.9728391399166174</v>
      </c>
      <c r="AB302" s="11">
        <v>8109</v>
      </c>
      <c r="AC302" s="12" t="s">
        <v>1281</v>
      </c>
      <c r="AD302" s="8">
        <v>8</v>
      </c>
      <c r="AE302" s="8">
        <v>109</v>
      </c>
      <c r="AF302" s="13"/>
      <c r="AG302" s="13"/>
      <c r="AH302" s="13"/>
      <c r="AJ302" s="13"/>
      <c r="AK302" s="13"/>
      <c r="AL302" s="13"/>
      <c r="AM302" s="13"/>
      <c r="AN302" s="13" t="s">
        <v>510</v>
      </c>
    </row>
    <row r="303" spans="1:40" x14ac:dyDescent="0.2">
      <c r="A303" s="8" t="s">
        <v>1139</v>
      </c>
      <c r="B303" s="8" t="s">
        <v>1282</v>
      </c>
      <c r="C303" s="8" t="str">
        <f t="shared" si="4"/>
        <v>San Juan County CO</v>
      </c>
      <c r="D303" s="9">
        <v>701</v>
      </c>
      <c r="E303" s="8" t="s">
        <v>218</v>
      </c>
      <c r="F303" s="9">
        <v>265</v>
      </c>
      <c r="G303" s="9">
        <v>215</v>
      </c>
      <c r="H303" s="9">
        <v>506</v>
      </c>
      <c r="I303" s="10">
        <v>0.52371541501976282</v>
      </c>
      <c r="J303" s="10">
        <v>0.42490118577075098</v>
      </c>
      <c r="K303" s="9">
        <v>50</v>
      </c>
      <c r="L303" s="9">
        <v>-50</v>
      </c>
      <c r="M303" s="10">
        <v>9.8814229249011842E-2</v>
      </c>
      <c r="N303" s="10">
        <v>-9.8814229249011842E-2</v>
      </c>
      <c r="O303" s="9">
        <v>266</v>
      </c>
      <c r="P303" s="9">
        <v>212</v>
      </c>
      <c r="Q303" s="9">
        <v>506</v>
      </c>
      <c r="R303" s="10">
        <v>0.52569169960474305</v>
      </c>
      <c r="S303" s="10">
        <v>0.4189723320158103</v>
      </c>
      <c r="T303" s="9">
        <v>54</v>
      </c>
      <c r="U303" s="10">
        <v>0.10671936758893275</v>
      </c>
      <c r="V303" s="9">
        <v>-1</v>
      </c>
      <c r="W303" s="9">
        <v>3</v>
      </c>
      <c r="X303" s="10">
        <v>-1.9762845849802257E-3</v>
      </c>
      <c r="Y303" s="10">
        <v>5.9288537549406772E-3</v>
      </c>
      <c r="Z303" s="11">
        <v>387.49</v>
      </c>
      <c r="AA303" s="11">
        <v>1.8090789439727477</v>
      </c>
      <c r="AB303" s="11">
        <v>8111</v>
      </c>
      <c r="AC303" s="12" t="s">
        <v>1283</v>
      </c>
      <c r="AD303" s="8">
        <v>8</v>
      </c>
      <c r="AE303" s="8">
        <v>111</v>
      </c>
      <c r="AF303" s="13"/>
      <c r="AG303" s="13"/>
      <c r="AH303" s="13"/>
      <c r="AJ303" s="13"/>
      <c r="AK303" s="13"/>
      <c r="AL303" s="13"/>
      <c r="AM303" s="13"/>
      <c r="AN303" s="13" t="s">
        <v>510</v>
      </c>
    </row>
    <row r="304" spans="1:40" x14ac:dyDescent="0.2">
      <c r="A304" s="8" t="s">
        <v>1139</v>
      </c>
      <c r="B304" s="8" t="s">
        <v>1284</v>
      </c>
      <c r="C304" s="8" t="str">
        <f t="shared" si="4"/>
        <v>San Miguel County CO</v>
      </c>
      <c r="D304" s="9">
        <v>7879</v>
      </c>
      <c r="E304" s="8" t="s">
        <v>218</v>
      </c>
      <c r="F304" s="9">
        <v>2960</v>
      </c>
      <c r="G304" s="9">
        <v>1030</v>
      </c>
      <c r="H304" s="9">
        <v>4311</v>
      </c>
      <c r="I304" s="10">
        <v>0.68661563442356766</v>
      </c>
      <c r="J304" s="10">
        <v>0.23892368360009278</v>
      </c>
      <c r="K304" s="9">
        <v>1930</v>
      </c>
      <c r="L304" s="9">
        <v>-1930</v>
      </c>
      <c r="M304" s="10">
        <v>0.4476919508234749</v>
      </c>
      <c r="N304" s="10">
        <v>-0.4476919508234749</v>
      </c>
      <c r="O304" s="9">
        <v>2961</v>
      </c>
      <c r="P304" s="9">
        <v>1144</v>
      </c>
      <c r="Q304" s="9">
        <v>4215</v>
      </c>
      <c r="R304" s="10">
        <v>0.70249110320284702</v>
      </c>
      <c r="S304" s="10">
        <v>0.27141162514827993</v>
      </c>
      <c r="T304" s="9">
        <v>1817</v>
      </c>
      <c r="U304" s="10">
        <v>0.43107947805456709</v>
      </c>
      <c r="V304" s="9">
        <v>-1</v>
      </c>
      <c r="W304" s="9">
        <v>-114</v>
      </c>
      <c r="X304" s="10">
        <v>-1.5875468779279367E-2</v>
      </c>
      <c r="Y304" s="10">
        <v>-3.2487941548187155E-2</v>
      </c>
      <c r="Z304" s="11">
        <v>1286.6099999999999</v>
      </c>
      <c r="AA304" s="11">
        <v>6.1238448325444388</v>
      </c>
      <c r="AB304" s="11">
        <v>8113</v>
      </c>
      <c r="AC304" s="12" t="s">
        <v>1285</v>
      </c>
      <c r="AD304" s="8">
        <v>8</v>
      </c>
      <c r="AE304" s="8">
        <v>113</v>
      </c>
      <c r="AF304" s="13"/>
      <c r="AG304" s="13"/>
      <c r="AH304" s="13"/>
      <c r="AJ304" s="13"/>
      <c r="AK304" s="13"/>
      <c r="AL304" s="13"/>
      <c r="AM304" s="13"/>
      <c r="AN304" s="13" t="s">
        <v>510</v>
      </c>
    </row>
    <row r="305" spans="1:40" x14ac:dyDescent="0.2">
      <c r="A305" s="8" t="s">
        <v>1139</v>
      </c>
      <c r="B305" s="8" t="s">
        <v>1286</v>
      </c>
      <c r="C305" s="8" t="str">
        <f t="shared" si="4"/>
        <v>Sedgwick County CO</v>
      </c>
      <c r="D305" s="9">
        <v>2399</v>
      </c>
      <c r="E305" s="8" t="s">
        <v>218</v>
      </c>
      <c r="F305" s="9">
        <v>267</v>
      </c>
      <c r="G305" s="9">
        <v>1015</v>
      </c>
      <c r="H305" s="9">
        <v>1364</v>
      </c>
      <c r="I305" s="10">
        <v>0.19574780058651026</v>
      </c>
      <c r="J305" s="10">
        <v>0.74413489736070382</v>
      </c>
      <c r="K305" s="9">
        <v>-748</v>
      </c>
      <c r="L305" s="9">
        <v>748</v>
      </c>
      <c r="M305" s="10">
        <v>-0.54838709677419351</v>
      </c>
      <c r="N305" s="10">
        <v>0.54838709677419351</v>
      </c>
      <c r="O305" s="9">
        <v>419</v>
      </c>
      <c r="P305" s="9">
        <v>881</v>
      </c>
      <c r="Q305" s="9">
        <v>1337</v>
      </c>
      <c r="R305" s="10">
        <v>0.31338818249813016</v>
      </c>
      <c r="S305" s="10">
        <v>0.65893792071802548</v>
      </c>
      <c r="T305" s="9">
        <v>-462</v>
      </c>
      <c r="U305" s="10">
        <v>-0.34554973821989532</v>
      </c>
      <c r="V305" s="9">
        <v>-152</v>
      </c>
      <c r="W305" s="9">
        <v>134</v>
      </c>
      <c r="X305" s="10">
        <v>-0.11764038191161991</v>
      </c>
      <c r="Y305" s="10">
        <v>8.5196976642678335E-2</v>
      </c>
      <c r="Z305" s="11">
        <v>548.04</v>
      </c>
      <c r="AA305" s="11">
        <v>4.3774177067367352</v>
      </c>
      <c r="AB305" s="11">
        <v>8115</v>
      </c>
      <c r="AC305" s="12" t="s">
        <v>1287</v>
      </c>
      <c r="AD305" s="8">
        <v>8</v>
      </c>
      <c r="AE305" s="8">
        <v>115</v>
      </c>
      <c r="AF305" s="13"/>
      <c r="AG305" s="13"/>
      <c r="AH305" s="13"/>
      <c r="AJ305" s="13"/>
      <c r="AK305" s="13"/>
      <c r="AL305" s="13"/>
      <c r="AM305" s="13"/>
      <c r="AN305" s="13" t="s">
        <v>510</v>
      </c>
    </row>
    <row r="306" spans="1:40" x14ac:dyDescent="0.2">
      <c r="A306" s="8" t="s">
        <v>1139</v>
      </c>
      <c r="B306" s="8" t="s">
        <v>1288</v>
      </c>
      <c r="C306" s="8" t="str">
        <f t="shared" si="4"/>
        <v>Summit County CO</v>
      </c>
      <c r="D306" s="9">
        <v>30257</v>
      </c>
      <c r="E306" s="8" t="s">
        <v>218</v>
      </c>
      <c r="F306" s="9">
        <v>9502</v>
      </c>
      <c r="G306" s="9">
        <v>5064</v>
      </c>
      <c r="H306" s="9">
        <v>16061</v>
      </c>
      <c r="I306" s="10">
        <v>0.59161945084365852</v>
      </c>
      <c r="J306" s="10">
        <v>0.31529792665462925</v>
      </c>
      <c r="K306" s="9">
        <v>4438</v>
      </c>
      <c r="L306" s="9">
        <v>-4438</v>
      </c>
      <c r="M306" s="10">
        <v>0.27632152418902928</v>
      </c>
      <c r="N306" s="10">
        <v>-0.27632152418902928</v>
      </c>
      <c r="O306" s="9">
        <v>9169</v>
      </c>
      <c r="P306" s="9">
        <v>5495</v>
      </c>
      <c r="Q306" s="9">
        <v>15038</v>
      </c>
      <c r="R306" s="10">
        <v>0.60972203750498732</v>
      </c>
      <c r="S306" s="10">
        <v>0.36540763399388215</v>
      </c>
      <c r="T306" s="9">
        <v>3674</v>
      </c>
      <c r="U306" s="10">
        <v>0.24431440351110517</v>
      </c>
      <c r="V306" s="9">
        <v>333</v>
      </c>
      <c r="W306" s="9">
        <v>-431</v>
      </c>
      <c r="X306" s="10">
        <v>-1.8102586661328801E-2</v>
      </c>
      <c r="Y306" s="10">
        <v>-5.0109707339252907E-2</v>
      </c>
      <c r="Z306" s="11">
        <v>608.36</v>
      </c>
      <c r="AA306" s="11">
        <v>49.73535406667105</v>
      </c>
      <c r="AB306" s="11">
        <v>8117</v>
      </c>
      <c r="AC306" s="12" t="s">
        <v>1289</v>
      </c>
      <c r="AD306" s="8">
        <v>8</v>
      </c>
      <c r="AE306" s="8">
        <v>117</v>
      </c>
      <c r="AF306" s="13" t="s">
        <v>1290</v>
      </c>
      <c r="AG306" s="13"/>
      <c r="AH306" s="13" t="s">
        <v>1291</v>
      </c>
      <c r="AJ306" s="13" t="s">
        <v>498</v>
      </c>
      <c r="AK306" s="13"/>
      <c r="AL306" s="13"/>
      <c r="AM306" s="13"/>
      <c r="AN306" s="13" t="s">
        <v>487</v>
      </c>
    </row>
    <row r="307" spans="1:40" x14ac:dyDescent="0.2">
      <c r="A307" s="8" t="s">
        <v>1139</v>
      </c>
      <c r="B307" s="8" t="s">
        <v>1292</v>
      </c>
      <c r="C307" s="8" t="str">
        <f t="shared" si="4"/>
        <v>Teller County CO</v>
      </c>
      <c r="D307" s="9">
        <v>23385</v>
      </c>
      <c r="E307" s="8" t="s">
        <v>218</v>
      </c>
      <c r="F307" s="9">
        <v>3547</v>
      </c>
      <c r="G307" s="9">
        <v>9580</v>
      </c>
      <c r="H307" s="9">
        <v>14203</v>
      </c>
      <c r="I307" s="10">
        <v>0.24973597127367458</v>
      </c>
      <c r="J307" s="10">
        <v>0.67450538618601708</v>
      </c>
      <c r="K307" s="9">
        <v>-6033</v>
      </c>
      <c r="L307" s="9">
        <v>6033</v>
      </c>
      <c r="M307" s="10">
        <v>-0.42476941491234249</v>
      </c>
      <c r="N307" s="10">
        <v>0.42476941491234249</v>
      </c>
      <c r="O307" s="9">
        <v>3894</v>
      </c>
      <c r="P307" s="9">
        <v>7909</v>
      </c>
      <c r="Q307" s="9">
        <v>12144</v>
      </c>
      <c r="R307" s="10">
        <v>0.32065217391304346</v>
      </c>
      <c r="S307" s="10">
        <v>0.65126811594202894</v>
      </c>
      <c r="T307" s="9">
        <v>-4015</v>
      </c>
      <c r="U307" s="10">
        <v>-0.33061594202898548</v>
      </c>
      <c r="V307" s="9">
        <v>-347</v>
      </c>
      <c r="W307" s="9">
        <v>1671</v>
      </c>
      <c r="X307" s="10">
        <v>-7.0916202639368875E-2</v>
      </c>
      <c r="Y307" s="10">
        <v>2.323727024398814E-2</v>
      </c>
      <c r="Z307" s="11">
        <v>557.05999999999995</v>
      </c>
      <c r="AA307" s="11">
        <v>41.979320001436115</v>
      </c>
      <c r="AB307" s="11">
        <v>8119</v>
      </c>
      <c r="AC307" s="12" t="s">
        <v>1293</v>
      </c>
      <c r="AD307" s="8">
        <v>8</v>
      </c>
      <c r="AE307" s="8">
        <v>119</v>
      </c>
      <c r="AF307" s="13" t="s">
        <v>1193</v>
      </c>
      <c r="AG307" s="13"/>
      <c r="AH307" s="13" t="s">
        <v>1194</v>
      </c>
      <c r="AI307" s="14">
        <v>697856</v>
      </c>
      <c r="AJ307" s="13" t="s">
        <v>486</v>
      </c>
      <c r="AK307" s="13"/>
      <c r="AL307" s="13"/>
      <c r="AM307" s="13"/>
      <c r="AN307" s="13" t="s">
        <v>505</v>
      </c>
    </row>
    <row r="308" spans="1:40" x14ac:dyDescent="0.2">
      <c r="A308" s="8" t="s">
        <v>1139</v>
      </c>
      <c r="B308" s="8" t="s">
        <v>680</v>
      </c>
      <c r="C308" s="8" t="str">
        <f t="shared" si="4"/>
        <v>Washington County CO</v>
      </c>
      <c r="D308" s="9">
        <v>4864</v>
      </c>
      <c r="E308" s="8" t="s">
        <v>218</v>
      </c>
      <c r="F308" s="9">
        <v>289</v>
      </c>
      <c r="G308" s="9">
        <v>2284</v>
      </c>
      <c r="H308" s="9">
        <v>2708</v>
      </c>
      <c r="I308" s="10">
        <v>0.10672082717872969</v>
      </c>
      <c r="J308" s="10">
        <v>0.84342688330871496</v>
      </c>
      <c r="K308" s="9">
        <v>-1995</v>
      </c>
      <c r="L308" s="9">
        <v>1995</v>
      </c>
      <c r="M308" s="10">
        <v>-0.7367060561299853</v>
      </c>
      <c r="N308" s="10">
        <v>0.7367060561299853</v>
      </c>
      <c r="O308" s="9">
        <v>461</v>
      </c>
      <c r="P308" s="9">
        <v>2059</v>
      </c>
      <c r="Q308" s="9">
        <v>2567</v>
      </c>
      <c r="R308" s="10">
        <v>0.17958706661472537</v>
      </c>
      <c r="S308" s="10">
        <v>0.80210362290611614</v>
      </c>
      <c r="T308" s="9">
        <v>-1598</v>
      </c>
      <c r="U308" s="10">
        <v>-0.6225165562913908</v>
      </c>
      <c r="V308" s="9">
        <v>-172</v>
      </c>
      <c r="W308" s="9">
        <v>225</v>
      </c>
      <c r="X308" s="10">
        <v>-7.2866239435995683E-2</v>
      </c>
      <c r="Y308" s="10">
        <v>4.1323260402598816E-2</v>
      </c>
      <c r="Z308" s="11">
        <v>2518.0300000000002</v>
      </c>
      <c r="AA308" s="11">
        <v>1.931668804581359</v>
      </c>
      <c r="AB308" s="11">
        <v>8121</v>
      </c>
      <c r="AC308" s="12" t="s">
        <v>1294</v>
      </c>
      <c r="AD308" s="8">
        <v>8</v>
      </c>
      <c r="AE308" s="8">
        <v>121</v>
      </c>
      <c r="AF308" s="13"/>
      <c r="AG308" s="13"/>
      <c r="AH308" s="13"/>
      <c r="AJ308" s="13"/>
      <c r="AK308" s="13"/>
      <c r="AL308" s="13"/>
      <c r="AM308" s="13"/>
      <c r="AN308" s="13" t="s">
        <v>510</v>
      </c>
    </row>
    <row r="309" spans="1:40" x14ac:dyDescent="0.2">
      <c r="A309" s="8" t="s">
        <v>1139</v>
      </c>
      <c r="B309" s="8" t="s">
        <v>1295</v>
      </c>
      <c r="C309" s="8" t="str">
        <f t="shared" si="4"/>
        <v>Weld County CO</v>
      </c>
      <c r="D309" s="9">
        <v>285174</v>
      </c>
      <c r="E309" s="8" t="s">
        <v>218</v>
      </c>
      <c r="F309" s="9">
        <v>45869</v>
      </c>
      <c r="G309" s="9">
        <v>75882</v>
      </c>
      <c r="H309" s="9">
        <v>133790</v>
      </c>
      <c r="I309" s="10">
        <v>0.34284326182823827</v>
      </c>
      <c r="J309" s="10">
        <v>0.56717243441213838</v>
      </c>
      <c r="K309" s="9">
        <v>-30013</v>
      </c>
      <c r="L309" s="9">
        <v>30013</v>
      </c>
      <c r="M309" s="10">
        <v>-0.22432917258390012</v>
      </c>
      <c r="N309" s="10">
        <v>0.22432917258390012</v>
      </c>
      <c r="O309" s="9">
        <v>47418</v>
      </c>
      <c r="P309" s="9">
        <v>62350</v>
      </c>
      <c r="Q309" s="9">
        <v>112695</v>
      </c>
      <c r="R309" s="10">
        <v>0.42076400905097833</v>
      </c>
      <c r="S309" s="10">
        <v>0.55326323261901589</v>
      </c>
      <c r="T309" s="9">
        <v>-14932</v>
      </c>
      <c r="U309" s="10">
        <v>-0.13249922356803756</v>
      </c>
      <c r="V309" s="9">
        <v>-1549</v>
      </c>
      <c r="W309" s="9">
        <v>13532</v>
      </c>
      <c r="X309" s="10">
        <v>-7.7920747222740061E-2</v>
      </c>
      <c r="Y309" s="10">
        <v>1.3909201793122494E-2</v>
      </c>
      <c r="Z309" s="11">
        <v>3987.24</v>
      </c>
      <c r="AA309" s="11">
        <v>71.521654076504049</v>
      </c>
      <c r="AB309" s="11">
        <v>8123</v>
      </c>
      <c r="AC309" s="12" t="s">
        <v>1296</v>
      </c>
      <c r="AD309" s="8">
        <v>8</v>
      </c>
      <c r="AE309" s="8">
        <v>123</v>
      </c>
      <c r="AF309" s="13" t="s">
        <v>1297</v>
      </c>
      <c r="AG309" s="13" t="s">
        <v>1143</v>
      </c>
      <c r="AH309" s="13" t="s">
        <v>1298</v>
      </c>
      <c r="AI309" s="14">
        <v>285174</v>
      </c>
      <c r="AJ309" s="13" t="s">
        <v>486</v>
      </c>
      <c r="AK309" s="13" t="s">
        <v>1145</v>
      </c>
      <c r="AL309" s="13"/>
      <c r="AM309" s="13"/>
      <c r="AN309" s="13" t="s">
        <v>487</v>
      </c>
    </row>
    <row r="310" spans="1:40" x14ac:dyDescent="0.2">
      <c r="A310" s="8" t="s">
        <v>1139</v>
      </c>
      <c r="B310" s="8" t="s">
        <v>741</v>
      </c>
      <c r="C310" s="8" t="str">
        <f t="shared" si="4"/>
        <v>Yuma County CO</v>
      </c>
      <c r="D310" s="9">
        <v>10146</v>
      </c>
      <c r="E310" s="8" t="s">
        <v>218</v>
      </c>
      <c r="F310" s="9">
        <v>701</v>
      </c>
      <c r="G310" s="9">
        <v>3755</v>
      </c>
      <c r="H310" s="9">
        <v>4664</v>
      </c>
      <c r="I310" s="10">
        <v>0.15030017152658662</v>
      </c>
      <c r="J310" s="10">
        <v>0.80510291595197259</v>
      </c>
      <c r="K310" s="9">
        <v>-3054</v>
      </c>
      <c r="L310" s="9">
        <v>3054</v>
      </c>
      <c r="M310" s="10">
        <v>-0.654802744425386</v>
      </c>
      <c r="N310" s="10">
        <v>0.654802744425386</v>
      </c>
      <c r="O310" s="9">
        <v>950</v>
      </c>
      <c r="P310" s="9">
        <v>3433</v>
      </c>
      <c r="Q310" s="9">
        <v>4481</v>
      </c>
      <c r="R310" s="10">
        <v>0.21200624860522205</v>
      </c>
      <c r="S310" s="10">
        <v>0.76612363311760767</v>
      </c>
      <c r="T310" s="9">
        <v>-2483</v>
      </c>
      <c r="U310" s="10">
        <v>-0.55411738451238568</v>
      </c>
      <c r="V310" s="9">
        <v>-249</v>
      </c>
      <c r="W310" s="9">
        <v>322</v>
      </c>
      <c r="X310" s="10">
        <v>-6.170607707863543E-2</v>
      </c>
      <c r="Y310" s="10">
        <v>3.8979282834364914E-2</v>
      </c>
      <c r="Z310" s="11">
        <v>2364.41</v>
      </c>
      <c r="AA310" s="11">
        <v>4.2911339403910489</v>
      </c>
      <c r="AB310" s="11">
        <v>8125</v>
      </c>
      <c r="AC310" s="12" t="s">
        <v>1299</v>
      </c>
      <c r="AD310" s="8">
        <v>8</v>
      </c>
      <c r="AE310" s="8">
        <v>125</v>
      </c>
      <c r="AF310" s="13"/>
      <c r="AG310" s="13"/>
      <c r="AH310" s="13"/>
      <c r="AJ310" s="13"/>
      <c r="AK310" s="13"/>
      <c r="AL310" s="13"/>
      <c r="AM310" s="13"/>
      <c r="AN310" s="13" t="s">
        <v>510</v>
      </c>
    </row>
    <row r="311" spans="1:40" x14ac:dyDescent="0.2">
      <c r="A311" s="8" t="s">
        <v>1300</v>
      </c>
      <c r="B311" s="8" t="s">
        <v>1301</v>
      </c>
      <c r="C311" s="8" t="str">
        <f t="shared" si="4"/>
        <v>Fairfield County CT</v>
      </c>
      <c r="D311" s="9">
        <v>948053</v>
      </c>
      <c r="E311" s="8" t="s">
        <v>218</v>
      </c>
      <c r="F311" s="9">
        <v>238723</v>
      </c>
      <c r="G311" s="9">
        <v>155457</v>
      </c>
      <c r="H311" s="9">
        <v>410279</v>
      </c>
      <c r="I311" s="10">
        <v>0.5818552740939702</v>
      </c>
      <c r="J311" s="10">
        <v>0.37890557401183095</v>
      </c>
      <c r="K311" s="9">
        <v>83266</v>
      </c>
      <c r="L311" s="9">
        <v>-83266</v>
      </c>
      <c r="M311" s="10">
        <v>0.20294970008213925</v>
      </c>
      <c r="N311" s="10">
        <v>-0.20294970008213925</v>
      </c>
      <c r="O311" s="9">
        <v>214757</v>
      </c>
      <c r="P311" s="9">
        <v>172238</v>
      </c>
      <c r="Q311" s="9">
        <v>390611</v>
      </c>
      <c r="R311" s="10">
        <v>0.54979762474687088</v>
      </c>
      <c r="S311" s="10">
        <v>0.44094508347179162</v>
      </c>
      <c r="T311" s="9">
        <v>42519</v>
      </c>
      <c r="U311" s="10">
        <v>0.10885254127507926</v>
      </c>
      <c r="V311" s="9">
        <v>23966</v>
      </c>
      <c r="W311" s="9">
        <v>-16781</v>
      </c>
      <c r="X311" s="10">
        <v>3.2057649347099315E-2</v>
      </c>
      <c r="Y311" s="10">
        <v>-6.2039509459960673E-2</v>
      </c>
      <c r="Z311" s="11">
        <v>624.89</v>
      </c>
      <c r="AA311" s="11">
        <v>1517.1518187200948</v>
      </c>
      <c r="AB311" s="11">
        <v>9001</v>
      </c>
      <c r="AC311" s="12" t="s">
        <v>1302</v>
      </c>
      <c r="AD311" s="8">
        <v>9</v>
      </c>
      <c r="AE311" s="8">
        <v>1</v>
      </c>
      <c r="AF311" s="13" t="s">
        <v>1303</v>
      </c>
      <c r="AG311" s="13" t="s">
        <v>1304</v>
      </c>
      <c r="AH311" s="13" t="s">
        <v>1305</v>
      </c>
      <c r="AI311" s="14">
        <v>948053</v>
      </c>
      <c r="AJ311" s="13" t="s">
        <v>486</v>
      </c>
      <c r="AK311" s="13" t="s">
        <v>1306</v>
      </c>
      <c r="AL311" s="13"/>
      <c r="AM311" s="13"/>
      <c r="AN311" s="13" t="s">
        <v>487</v>
      </c>
    </row>
    <row r="312" spans="1:40" x14ac:dyDescent="0.2">
      <c r="A312" s="8" t="s">
        <v>1300</v>
      </c>
      <c r="B312" s="8" t="s">
        <v>1307</v>
      </c>
      <c r="C312" s="8" t="str">
        <f t="shared" si="4"/>
        <v>Hartford County CT</v>
      </c>
      <c r="D312" s="9">
        <v>895841</v>
      </c>
      <c r="E312" s="8" t="s">
        <v>218</v>
      </c>
      <c r="F312" s="9">
        <v>233789</v>
      </c>
      <c r="G312" s="9">
        <v>147912</v>
      </c>
      <c r="H312" s="9">
        <v>399219</v>
      </c>
      <c r="I312" s="10">
        <v>0.58561591507418231</v>
      </c>
      <c r="J312" s="10">
        <v>0.37050340790393244</v>
      </c>
      <c r="K312" s="9">
        <v>85877</v>
      </c>
      <c r="L312" s="9">
        <v>-85877</v>
      </c>
      <c r="M312" s="10">
        <v>0.21511250717024988</v>
      </c>
      <c r="N312" s="10">
        <v>-0.21511250717024988</v>
      </c>
      <c r="O312" s="9">
        <v>244314</v>
      </c>
      <c r="P312" s="9">
        <v>143648</v>
      </c>
      <c r="Q312" s="9">
        <v>392485</v>
      </c>
      <c r="R312" s="10">
        <v>0.62247983999388512</v>
      </c>
      <c r="S312" s="10">
        <v>0.36599615271921221</v>
      </c>
      <c r="T312" s="9">
        <v>100666</v>
      </c>
      <c r="U312" s="10">
        <v>0.25648368727467291</v>
      </c>
      <c r="V312" s="9">
        <v>-10525</v>
      </c>
      <c r="W312" s="9">
        <v>4264</v>
      </c>
      <c r="X312" s="10">
        <v>-3.6863924919702806E-2</v>
      </c>
      <c r="Y312" s="10">
        <v>4.5072551847202269E-3</v>
      </c>
      <c r="Z312" s="11">
        <v>735.1</v>
      </c>
      <c r="AA312" s="11">
        <v>1218.6654876887499</v>
      </c>
      <c r="AB312" s="11">
        <v>9003</v>
      </c>
      <c r="AC312" s="12" t="s">
        <v>1308</v>
      </c>
      <c r="AD312" s="8">
        <v>9</v>
      </c>
      <c r="AE312" s="8">
        <v>3</v>
      </c>
      <c r="AF312" s="13" t="s">
        <v>1309</v>
      </c>
      <c r="AG312" s="13" t="s">
        <v>1310</v>
      </c>
      <c r="AH312" s="13" t="s">
        <v>1311</v>
      </c>
      <c r="AI312" s="14">
        <v>1211324</v>
      </c>
      <c r="AJ312" s="13" t="s">
        <v>486</v>
      </c>
      <c r="AK312" s="13" t="s">
        <v>1312</v>
      </c>
      <c r="AL312" s="13"/>
      <c r="AM312" s="13"/>
      <c r="AN312" s="13" t="s">
        <v>487</v>
      </c>
    </row>
    <row r="313" spans="1:40" x14ac:dyDescent="0.2">
      <c r="A313" s="8" t="s">
        <v>1300</v>
      </c>
      <c r="B313" s="8" t="s">
        <v>1313</v>
      </c>
      <c r="C313" s="8" t="str">
        <f t="shared" si="4"/>
        <v>Litchfield County CT</v>
      </c>
      <c r="D313" s="9">
        <v>183603</v>
      </c>
      <c r="E313" s="8" t="s">
        <v>218</v>
      </c>
      <c r="F313" s="9">
        <v>39836</v>
      </c>
      <c r="G313" s="9">
        <v>53376</v>
      </c>
      <c r="H313" s="9">
        <v>97434</v>
      </c>
      <c r="I313" s="10">
        <v>0.40885111973233162</v>
      </c>
      <c r="J313" s="10">
        <v>0.54781698380442145</v>
      </c>
      <c r="K313" s="9">
        <v>-13540</v>
      </c>
      <c r="L313" s="9">
        <v>13540</v>
      </c>
      <c r="M313" s="10">
        <v>-0.13896586407208983</v>
      </c>
      <c r="N313" s="10">
        <v>0.13896586407208983</v>
      </c>
      <c r="O313" s="9">
        <v>43823</v>
      </c>
      <c r="P313" s="9">
        <v>47207</v>
      </c>
      <c r="Q313" s="9">
        <v>92404</v>
      </c>
      <c r="R313" s="10">
        <v>0.47425436128306137</v>
      </c>
      <c r="S313" s="10">
        <v>0.51087615254750873</v>
      </c>
      <c r="T313" s="9">
        <v>-3384</v>
      </c>
      <c r="U313" s="10">
        <v>-3.6621791264447368E-2</v>
      </c>
      <c r="V313" s="9">
        <v>-3987</v>
      </c>
      <c r="W313" s="9">
        <v>6169</v>
      </c>
      <c r="X313" s="10">
        <v>-6.540324155072974E-2</v>
      </c>
      <c r="Y313" s="10">
        <v>3.6940831256912721E-2</v>
      </c>
      <c r="Z313" s="11">
        <v>920.56</v>
      </c>
      <c r="AA313" s="11">
        <v>199.44707569305641</v>
      </c>
      <c r="AB313" s="11">
        <v>9005</v>
      </c>
      <c r="AC313" s="12" t="s">
        <v>1314</v>
      </c>
      <c r="AD313" s="8">
        <v>9</v>
      </c>
      <c r="AE313" s="8">
        <v>5</v>
      </c>
      <c r="AF313" s="13" t="s">
        <v>1315</v>
      </c>
      <c r="AG313" s="13" t="s">
        <v>1304</v>
      </c>
      <c r="AH313" s="13" t="s">
        <v>1316</v>
      </c>
      <c r="AJ313" s="13" t="s">
        <v>498</v>
      </c>
      <c r="AK313" s="13" t="s">
        <v>1306</v>
      </c>
      <c r="AL313" s="13"/>
      <c r="AM313" s="13"/>
      <c r="AN313" s="13" t="s">
        <v>487</v>
      </c>
    </row>
    <row r="314" spans="1:40" x14ac:dyDescent="0.2">
      <c r="A314" s="8" t="s">
        <v>1300</v>
      </c>
      <c r="B314" s="8" t="s">
        <v>1317</v>
      </c>
      <c r="C314" s="8" t="str">
        <f t="shared" si="4"/>
        <v>Middlesex County CT</v>
      </c>
      <c r="D314" s="9">
        <v>164063</v>
      </c>
      <c r="E314" s="8" t="s">
        <v>218</v>
      </c>
      <c r="F314" s="9">
        <v>45306</v>
      </c>
      <c r="G314" s="9">
        <v>38847</v>
      </c>
      <c r="H314" s="9">
        <v>88402</v>
      </c>
      <c r="I314" s="10">
        <v>0.51249971720096832</v>
      </c>
      <c r="J314" s="10">
        <v>0.43943575937195989</v>
      </c>
      <c r="K314" s="9">
        <v>6459</v>
      </c>
      <c r="L314" s="9">
        <v>-6459</v>
      </c>
      <c r="M314" s="10">
        <v>7.306395782900843E-2</v>
      </c>
      <c r="N314" s="10">
        <v>-7.306395782900843E-2</v>
      </c>
      <c r="O314" s="9">
        <v>47851</v>
      </c>
      <c r="P314" s="9">
        <v>34533</v>
      </c>
      <c r="Q314" s="9">
        <v>83447</v>
      </c>
      <c r="R314" s="10">
        <v>0.5734298416959267</v>
      </c>
      <c r="S314" s="10">
        <v>0.41383153378791326</v>
      </c>
      <c r="T314" s="9">
        <v>13318</v>
      </c>
      <c r="U314" s="10">
        <v>0.15959830790801344</v>
      </c>
      <c r="V314" s="9">
        <v>-2545</v>
      </c>
      <c r="W314" s="9">
        <v>4314</v>
      </c>
      <c r="X314" s="10">
        <v>-6.0930124494958382E-2</v>
      </c>
      <c r="Y314" s="10">
        <v>2.5604225584046625E-2</v>
      </c>
      <c r="Z314" s="11">
        <v>369.3</v>
      </c>
      <c r="AA314" s="11">
        <v>444.25399404278363</v>
      </c>
      <c r="AB314" s="11">
        <v>9007</v>
      </c>
      <c r="AC314" s="12" t="s">
        <v>1318</v>
      </c>
      <c r="AD314" s="8">
        <v>9</v>
      </c>
      <c r="AE314" s="8">
        <v>7</v>
      </c>
      <c r="AF314" s="13" t="s">
        <v>1309</v>
      </c>
      <c r="AG314" s="13" t="s">
        <v>1310</v>
      </c>
      <c r="AH314" s="13" t="s">
        <v>1311</v>
      </c>
      <c r="AI314" s="14">
        <v>1211324</v>
      </c>
      <c r="AJ314" s="13" t="s">
        <v>486</v>
      </c>
      <c r="AK314" s="13" t="s">
        <v>1312</v>
      </c>
      <c r="AL314" s="13"/>
      <c r="AM314" s="13"/>
      <c r="AN314" s="13" t="s">
        <v>487</v>
      </c>
    </row>
    <row r="315" spans="1:40" x14ac:dyDescent="0.2">
      <c r="A315" s="8" t="s">
        <v>1300</v>
      </c>
      <c r="B315" s="8" t="s">
        <v>1319</v>
      </c>
      <c r="C315" s="8" t="str">
        <f t="shared" si="4"/>
        <v>New Haven County CT</v>
      </c>
      <c r="D315" s="9">
        <v>859470</v>
      </c>
      <c r="E315" s="8" t="s">
        <v>218</v>
      </c>
      <c r="F315" s="9">
        <v>203601</v>
      </c>
      <c r="G315" s="9">
        <v>158373</v>
      </c>
      <c r="H315" s="9">
        <v>375909</v>
      </c>
      <c r="I315" s="10">
        <v>0.54162310559204485</v>
      </c>
      <c r="J315" s="10">
        <v>0.42130675243210458</v>
      </c>
      <c r="K315" s="9">
        <v>45228</v>
      </c>
      <c r="L315" s="9">
        <v>-45228</v>
      </c>
      <c r="M315" s="10">
        <v>0.12031635315994027</v>
      </c>
      <c r="N315" s="10">
        <v>-0.12031635315994027</v>
      </c>
      <c r="O315" s="9">
        <v>230040</v>
      </c>
      <c r="P315" s="9">
        <v>137942</v>
      </c>
      <c r="Q315" s="9">
        <v>371783</v>
      </c>
      <c r="R315" s="10">
        <v>0.61874803312685089</v>
      </c>
      <c r="S315" s="10">
        <v>0.37102826110930298</v>
      </c>
      <c r="T315" s="9">
        <v>92098</v>
      </c>
      <c r="U315" s="10">
        <v>0.24771977201754791</v>
      </c>
      <c r="V315" s="9">
        <v>-26439</v>
      </c>
      <c r="W315" s="9">
        <v>20431</v>
      </c>
      <c r="X315" s="10">
        <v>-7.7124927534806043E-2</v>
      </c>
      <c r="Y315" s="10">
        <v>5.0278491322801599E-2</v>
      </c>
      <c r="Z315" s="11">
        <v>604.51</v>
      </c>
      <c r="AA315" s="11">
        <v>1421.7630808423351</v>
      </c>
      <c r="AB315" s="11">
        <v>9009</v>
      </c>
      <c r="AC315" s="12" t="s">
        <v>1320</v>
      </c>
      <c r="AD315" s="8">
        <v>9</v>
      </c>
      <c r="AE315" s="8">
        <v>9</v>
      </c>
      <c r="AF315" s="13" t="s">
        <v>1321</v>
      </c>
      <c r="AG315" s="13" t="s">
        <v>1304</v>
      </c>
      <c r="AH315" s="13" t="s">
        <v>1322</v>
      </c>
      <c r="AI315" s="14">
        <v>859470</v>
      </c>
      <c r="AJ315" s="13" t="s">
        <v>486</v>
      </c>
      <c r="AK315" s="13" t="s">
        <v>1306</v>
      </c>
      <c r="AL315" s="13"/>
      <c r="AM315" s="13"/>
      <c r="AN315" s="13" t="s">
        <v>487</v>
      </c>
    </row>
    <row r="316" spans="1:40" x14ac:dyDescent="0.2">
      <c r="A316" s="8" t="s">
        <v>1300</v>
      </c>
      <c r="B316" s="8" t="s">
        <v>1323</v>
      </c>
      <c r="C316" s="8" t="str">
        <f t="shared" si="4"/>
        <v>New London County CT</v>
      </c>
      <c r="D316" s="9">
        <v>271863</v>
      </c>
      <c r="E316" s="8" t="s">
        <v>218</v>
      </c>
      <c r="F316" s="9">
        <v>62951</v>
      </c>
      <c r="G316" s="9">
        <v>54574</v>
      </c>
      <c r="H316" s="9">
        <v>124527</v>
      </c>
      <c r="I316" s="10">
        <v>0.50552089105173981</v>
      </c>
      <c r="J316" s="10">
        <v>0.4382503392838501</v>
      </c>
      <c r="K316" s="9">
        <v>8377</v>
      </c>
      <c r="L316" s="9">
        <v>-8377</v>
      </c>
      <c r="M316" s="10">
        <v>6.7270551767889708E-2</v>
      </c>
      <c r="N316" s="10">
        <v>-6.7270551767889708E-2</v>
      </c>
      <c r="O316" s="9">
        <v>66510</v>
      </c>
      <c r="P316" s="9">
        <v>45715</v>
      </c>
      <c r="Q316" s="9">
        <v>114043</v>
      </c>
      <c r="R316" s="10">
        <v>0.58320107327937709</v>
      </c>
      <c r="S316" s="10">
        <v>0.40085757126697824</v>
      </c>
      <c r="T316" s="9">
        <v>20795</v>
      </c>
      <c r="U316" s="10">
        <v>0.18234350201239885</v>
      </c>
      <c r="V316" s="9">
        <v>-3559</v>
      </c>
      <c r="W316" s="9">
        <v>8859</v>
      </c>
      <c r="X316" s="10">
        <v>-7.7680182227637284E-2</v>
      </c>
      <c r="Y316" s="10">
        <v>3.7392768016871858E-2</v>
      </c>
      <c r="Z316" s="11">
        <v>664.88</v>
      </c>
      <c r="AA316" s="11">
        <v>408.89032607387799</v>
      </c>
      <c r="AB316" s="11">
        <v>9011</v>
      </c>
      <c r="AC316" s="12" t="s">
        <v>1324</v>
      </c>
      <c r="AD316" s="8">
        <v>9</v>
      </c>
      <c r="AE316" s="8">
        <v>11</v>
      </c>
      <c r="AF316" s="13" t="s">
        <v>1325</v>
      </c>
      <c r="AG316" s="13" t="s">
        <v>1310</v>
      </c>
      <c r="AH316" s="13" t="s">
        <v>1326</v>
      </c>
      <c r="AI316" s="14">
        <v>271863</v>
      </c>
      <c r="AJ316" s="13" t="s">
        <v>486</v>
      </c>
      <c r="AK316" s="13" t="s">
        <v>1312</v>
      </c>
      <c r="AL316" s="13"/>
      <c r="AM316" s="13"/>
      <c r="AN316" s="13" t="s">
        <v>487</v>
      </c>
    </row>
    <row r="317" spans="1:40" x14ac:dyDescent="0.2">
      <c r="A317" s="8" t="s">
        <v>1300</v>
      </c>
      <c r="B317" s="8" t="s">
        <v>1327</v>
      </c>
      <c r="C317" s="8" t="str">
        <f t="shared" si="4"/>
        <v>Tolland County CT</v>
      </c>
      <c r="D317" s="9">
        <v>151420</v>
      </c>
      <c r="E317" s="8" t="s">
        <v>218</v>
      </c>
      <c r="F317" s="9">
        <v>38450</v>
      </c>
      <c r="G317" s="9">
        <v>33989</v>
      </c>
      <c r="H317" s="9">
        <v>77069</v>
      </c>
      <c r="I317" s="10">
        <v>0.49890357990891282</v>
      </c>
      <c r="J317" s="10">
        <v>0.44102038433092422</v>
      </c>
      <c r="K317" s="9">
        <v>4461</v>
      </c>
      <c r="L317" s="9">
        <v>-4461</v>
      </c>
      <c r="M317" s="10">
        <v>5.78831955779886E-2</v>
      </c>
      <c r="N317" s="10">
        <v>-5.78831955779886E-2</v>
      </c>
      <c r="O317" s="9">
        <v>39283</v>
      </c>
      <c r="P317" s="9">
        <v>30391</v>
      </c>
      <c r="Q317" s="9">
        <v>70780</v>
      </c>
      <c r="R317" s="10">
        <v>0.55500141282848259</v>
      </c>
      <c r="S317" s="10">
        <v>0.42937270415371576</v>
      </c>
      <c r="T317" s="9">
        <v>8892</v>
      </c>
      <c r="U317" s="10">
        <v>0.12562870867476683</v>
      </c>
      <c r="V317" s="9">
        <v>-833</v>
      </c>
      <c r="W317" s="9">
        <v>3598</v>
      </c>
      <c r="X317" s="10">
        <v>-5.6097832919569768E-2</v>
      </c>
      <c r="Y317" s="10">
        <v>1.1647680177208464E-2</v>
      </c>
      <c r="Z317" s="11">
        <v>410.21</v>
      </c>
      <c r="AA317" s="11">
        <v>369.12800760586043</v>
      </c>
      <c r="AB317" s="11">
        <v>9013</v>
      </c>
      <c r="AC317" s="12" t="s">
        <v>1328</v>
      </c>
      <c r="AD317" s="8">
        <v>9</v>
      </c>
      <c r="AE317" s="8">
        <v>13</v>
      </c>
      <c r="AF317" s="13" t="s">
        <v>1309</v>
      </c>
      <c r="AG317" s="13" t="s">
        <v>1310</v>
      </c>
      <c r="AH317" s="13" t="s">
        <v>1311</v>
      </c>
      <c r="AI317" s="14">
        <v>1211324</v>
      </c>
      <c r="AJ317" s="13" t="s">
        <v>486</v>
      </c>
      <c r="AK317" s="13" t="s">
        <v>1312</v>
      </c>
      <c r="AL317" s="13"/>
      <c r="AM317" s="13"/>
      <c r="AN317" s="13" t="s">
        <v>487</v>
      </c>
    </row>
    <row r="318" spans="1:40" x14ac:dyDescent="0.2">
      <c r="A318" s="8" t="s">
        <v>1300</v>
      </c>
      <c r="B318" s="8" t="s">
        <v>1329</v>
      </c>
      <c r="C318" s="8" t="str">
        <f t="shared" si="4"/>
        <v>Windham County CT</v>
      </c>
      <c r="D318" s="9">
        <v>116573</v>
      </c>
      <c r="E318" s="8" t="s">
        <v>218</v>
      </c>
      <c r="F318" s="9">
        <v>21776</v>
      </c>
      <c r="G318" s="9">
        <v>25738</v>
      </c>
      <c r="H318" s="9">
        <v>50703</v>
      </c>
      <c r="I318" s="10">
        <v>0.4294814902471254</v>
      </c>
      <c r="J318" s="10">
        <v>0.50762282310711393</v>
      </c>
      <c r="K318" s="9">
        <v>-3962</v>
      </c>
      <c r="L318" s="9">
        <v>3962</v>
      </c>
      <c r="M318" s="10">
        <v>-7.8141332859988533E-2</v>
      </c>
      <c r="N318" s="10">
        <v>7.8141332859988533E-2</v>
      </c>
      <c r="O318" s="9">
        <v>25953</v>
      </c>
      <c r="P318" s="9">
        <v>19758</v>
      </c>
      <c r="Q318" s="9">
        <v>46634</v>
      </c>
      <c r="R318" s="10">
        <v>0.55652528198310247</v>
      </c>
      <c r="S318" s="10">
        <v>0.42368229189003731</v>
      </c>
      <c r="T318" s="9">
        <v>6195</v>
      </c>
      <c r="U318" s="10">
        <v>0.13284299009306516</v>
      </c>
      <c r="V318" s="9">
        <v>-4177</v>
      </c>
      <c r="W318" s="9">
        <v>5980</v>
      </c>
      <c r="X318" s="10">
        <v>-0.12704379173597707</v>
      </c>
      <c r="Y318" s="10">
        <v>8.3940531217076619E-2</v>
      </c>
      <c r="Z318" s="11">
        <v>512.91</v>
      </c>
      <c r="AA318" s="11">
        <v>227.27769004308749</v>
      </c>
      <c r="AB318" s="11">
        <v>9015</v>
      </c>
      <c r="AC318" s="12" t="s">
        <v>1330</v>
      </c>
      <c r="AD318" s="8">
        <v>9</v>
      </c>
      <c r="AE318" s="8">
        <v>15</v>
      </c>
      <c r="AF318" s="13" t="s">
        <v>1331</v>
      </c>
      <c r="AG318" s="13" t="s">
        <v>1332</v>
      </c>
      <c r="AH318" s="13" t="s">
        <v>1333</v>
      </c>
      <c r="AI318" s="14">
        <v>935536</v>
      </c>
      <c r="AJ318" s="13" t="s">
        <v>486</v>
      </c>
      <c r="AK318" s="13" t="s">
        <v>1334</v>
      </c>
      <c r="AL318" s="13"/>
      <c r="AM318" s="13"/>
      <c r="AN318" s="13" t="s">
        <v>487</v>
      </c>
    </row>
    <row r="319" spans="1:40" x14ac:dyDescent="0.2">
      <c r="A319" s="8" t="s">
        <v>1335</v>
      </c>
      <c r="B319" s="8" t="s">
        <v>1336</v>
      </c>
      <c r="C319" s="8" t="str">
        <f t="shared" si="4"/>
        <v>Kent County DE</v>
      </c>
      <c r="D319" s="9">
        <v>173533</v>
      </c>
      <c r="E319" s="8" t="s">
        <v>218</v>
      </c>
      <c r="F319" s="9">
        <v>33347</v>
      </c>
      <c r="G319" s="9">
        <v>36989</v>
      </c>
      <c r="H319" s="9">
        <v>74253</v>
      </c>
      <c r="I319" s="10">
        <v>0.44909969967543401</v>
      </c>
      <c r="J319" s="10">
        <v>0.49814822296742217</v>
      </c>
      <c r="K319" s="9">
        <v>-3642</v>
      </c>
      <c r="L319" s="9">
        <v>3642</v>
      </c>
      <c r="M319" s="10">
        <v>-4.9048523291988166E-2</v>
      </c>
      <c r="N319" s="10">
        <v>4.9048523291988166E-2</v>
      </c>
      <c r="O319" s="9">
        <v>35525</v>
      </c>
      <c r="P319" s="9">
        <v>32134</v>
      </c>
      <c r="Q319" s="9">
        <v>68669</v>
      </c>
      <c r="R319" s="10">
        <v>0.51733678952656947</v>
      </c>
      <c r="S319" s="10">
        <v>0.46795497240385037</v>
      </c>
      <c r="T319" s="9">
        <v>3391</v>
      </c>
      <c r="U319" s="10">
        <v>4.9381817122719107E-2</v>
      </c>
      <c r="V319" s="9">
        <v>-2178</v>
      </c>
      <c r="W319" s="9">
        <v>4855</v>
      </c>
      <c r="X319" s="10">
        <v>-6.8237089851135468E-2</v>
      </c>
      <c r="Y319" s="10">
        <v>3.0193250563571805E-2</v>
      </c>
      <c r="Z319" s="11">
        <v>586.17999999999995</v>
      </c>
      <c r="AA319" s="11">
        <v>296.04046538605894</v>
      </c>
      <c r="AB319" s="11">
        <v>10001</v>
      </c>
      <c r="AC319" s="12" t="s">
        <v>1337</v>
      </c>
      <c r="AD319" s="8">
        <v>10</v>
      </c>
      <c r="AE319" s="8">
        <v>1</v>
      </c>
      <c r="AF319" s="13" t="s">
        <v>1338</v>
      </c>
      <c r="AG319" s="13" t="s">
        <v>1339</v>
      </c>
      <c r="AH319" s="13" t="s">
        <v>1340</v>
      </c>
      <c r="AI319" s="14">
        <v>173533</v>
      </c>
      <c r="AJ319" s="13" t="s">
        <v>486</v>
      </c>
      <c r="AK319" s="13" t="s">
        <v>1341</v>
      </c>
      <c r="AL319" s="13"/>
      <c r="AM319" s="13"/>
      <c r="AN319" s="13" t="s">
        <v>487</v>
      </c>
    </row>
    <row r="320" spans="1:40" x14ac:dyDescent="0.2">
      <c r="A320" s="8" t="s">
        <v>1335</v>
      </c>
      <c r="B320" s="8" t="s">
        <v>1342</v>
      </c>
      <c r="C320" s="8" t="str">
        <f t="shared" si="4"/>
        <v>New Castle County DE</v>
      </c>
      <c r="D320" s="9">
        <v>556779</v>
      </c>
      <c r="E320" s="8" t="s">
        <v>218</v>
      </c>
      <c r="F320" s="9">
        <v>162905</v>
      </c>
      <c r="G320" s="9">
        <v>85507</v>
      </c>
      <c r="H320" s="9">
        <v>261468</v>
      </c>
      <c r="I320" s="10">
        <v>0.62303991310600149</v>
      </c>
      <c r="J320" s="10">
        <v>0.32702663423439959</v>
      </c>
      <c r="K320" s="9">
        <v>77398</v>
      </c>
      <c r="L320" s="9">
        <v>-77398</v>
      </c>
      <c r="M320" s="10">
        <v>0.29601327887160189</v>
      </c>
      <c r="N320" s="10">
        <v>-0.29601327887160189</v>
      </c>
      <c r="O320" s="9">
        <v>167051</v>
      </c>
      <c r="P320" s="9">
        <v>81226</v>
      </c>
      <c r="Q320" s="9">
        <v>251960</v>
      </c>
      <c r="R320" s="10">
        <v>0.6630060327036037</v>
      </c>
      <c r="S320" s="10">
        <v>0.32237656770916018</v>
      </c>
      <c r="T320" s="9">
        <v>85825</v>
      </c>
      <c r="U320" s="10">
        <v>0.34062946499444352</v>
      </c>
      <c r="V320" s="9">
        <v>-4146</v>
      </c>
      <c r="W320" s="9">
        <v>4281</v>
      </c>
      <c r="X320" s="10">
        <v>-3.9966119597602212E-2</v>
      </c>
      <c r="Y320" s="10">
        <v>4.6500665252394158E-3</v>
      </c>
      <c r="Z320" s="11">
        <v>426.29</v>
      </c>
      <c r="AA320" s="11">
        <v>1306.1038260339205</v>
      </c>
      <c r="AB320" s="11">
        <v>10003</v>
      </c>
      <c r="AC320" s="12" t="s">
        <v>1343</v>
      </c>
      <c r="AD320" s="8">
        <v>10</v>
      </c>
      <c r="AE320" s="8">
        <v>3</v>
      </c>
      <c r="AF320" s="13" t="s">
        <v>1344</v>
      </c>
      <c r="AG320" s="13" t="s">
        <v>1339</v>
      </c>
      <c r="AH320" s="13" t="s">
        <v>1345</v>
      </c>
      <c r="AI320" s="14">
        <v>6069875</v>
      </c>
      <c r="AJ320" s="13" t="s">
        <v>486</v>
      </c>
      <c r="AK320" s="13" t="s">
        <v>1341</v>
      </c>
      <c r="AL320" s="13" t="s">
        <v>1346</v>
      </c>
      <c r="AM320" s="13" t="s">
        <v>1347</v>
      </c>
      <c r="AN320" s="13" t="s">
        <v>487</v>
      </c>
    </row>
    <row r="321" spans="1:40" x14ac:dyDescent="0.2">
      <c r="A321" s="8" t="s">
        <v>1335</v>
      </c>
      <c r="B321" s="8" t="s">
        <v>1348</v>
      </c>
      <c r="C321" s="8" t="str">
        <f t="shared" si="4"/>
        <v>Sussex County DE</v>
      </c>
      <c r="D321" s="9">
        <v>215622</v>
      </c>
      <c r="E321" s="8" t="s">
        <v>218</v>
      </c>
      <c r="F321" s="9">
        <v>39329</v>
      </c>
      <c r="G321" s="9">
        <v>62607</v>
      </c>
      <c r="H321" s="9">
        <v>105814</v>
      </c>
      <c r="I321" s="10">
        <v>0.37168049596461716</v>
      </c>
      <c r="J321" s="10">
        <v>0.59167028937569699</v>
      </c>
      <c r="K321" s="9">
        <v>-23278</v>
      </c>
      <c r="L321" s="9">
        <v>23278</v>
      </c>
      <c r="M321" s="10">
        <v>-0.21998979341107983</v>
      </c>
      <c r="N321" s="10">
        <v>0.21998979341107983</v>
      </c>
      <c r="O321" s="9">
        <v>39971</v>
      </c>
      <c r="P321" s="9">
        <v>52116</v>
      </c>
      <c r="Q321" s="9">
        <v>93215</v>
      </c>
      <c r="R321" s="10">
        <v>0.4288043769779542</v>
      </c>
      <c r="S321" s="10">
        <v>0.5590945663251623</v>
      </c>
      <c r="T321" s="9">
        <v>-12145</v>
      </c>
      <c r="U321" s="10">
        <v>-0.1302901893472081</v>
      </c>
      <c r="V321" s="9">
        <v>-642</v>
      </c>
      <c r="W321" s="9">
        <v>10491</v>
      </c>
      <c r="X321" s="10">
        <v>-5.7123881013337041E-2</v>
      </c>
      <c r="Y321" s="10">
        <v>3.2575723050534688E-2</v>
      </c>
      <c r="Z321" s="11">
        <v>936.08</v>
      </c>
      <c r="AA321" s="11">
        <v>230.34569694897871</v>
      </c>
      <c r="AB321" s="11">
        <v>10005</v>
      </c>
      <c r="AC321" s="12" t="s">
        <v>1349</v>
      </c>
      <c r="AD321" s="8">
        <v>10</v>
      </c>
      <c r="AE321" s="8">
        <v>5</v>
      </c>
      <c r="AF321" s="13" t="s">
        <v>1350</v>
      </c>
      <c r="AG321" s="13"/>
      <c r="AH321" s="13" t="s">
        <v>1351</v>
      </c>
      <c r="AI321" s="14">
        <v>395300</v>
      </c>
      <c r="AJ321" s="13" t="s">
        <v>486</v>
      </c>
      <c r="AK321" s="13"/>
      <c r="AL321" s="13"/>
      <c r="AM321" s="13"/>
      <c r="AN321" s="13" t="s">
        <v>487</v>
      </c>
    </row>
    <row r="322" spans="1:40" x14ac:dyDescent="0.2">
      <c r="A322" s="8" t="s">
        <v>1352</v>
      </c>
      <c r="B322" s="8" t="s">
        <v>131</v>
      </c>
      <c r="C322" s="8" t="str">
        <f t="shared" si="4"/>
        <v>District of Columbia DC</v>
      </c>
      <c r="D322" s="9">
        <v>672228</v>
      </c>
      <c r="E322" s="8" t="s">
        <v>218</v>
      </c>
      <c r="F322" s="9">
        <v>260223</v>
      </c>
      <c r="G322" s="9">
        <v>11553</v>
      </c>
      <c r="H322" s="9">
        <v>280272</v>
      </c>
      <c r="I322" s="10">
        <v>0.92846591882171603</v>
      </c>
      <c r="J322" s="10">
        <v>4.1220671347833533E-2</v>
      </c>
      <c r="K322" s="9">
        <v>248670</v>
      </c>
      <c r="L322" s="9">
        <v>-248670</v>
      </c>
      <c r="M322" s="10">
        <v>0.88724524747388245</v>
      </c>
      <c r="N322" s="10">
        <v>-0.88724524747388245</v>
      </c>
      <c r="O322" s="9">
        <v>222332</v>
      </c>
      <c r="P322" s="9">
        <v>17337</v>
      </c>
      <c r="Q322" s="9">
        <v>243348</v>
      </c>
      <c r="R322" s="10">
        <v>0.91363808208820285</v>
      </c>
      <c r="S322" s="10">
        <v>7.1243651067606883E-2</v>
      </c>
      <c r="T322" s="9">
        <v>204995</v>
      </c>
      <c r="U322" s="10">
        <v>0.84239443102059597</v>
      </c>
      <c r="V322" s="9">
        <v>37891</v>
      </c>
      <c r="W322" s="9">
        <v>-5784</v>
      </c>
      <c r="X322" s="10">
        <v>1.4827836733513178E-2</v>
      </c>
      <c r="Y322" s="10">
        <v>-3.002297971977335E-2</v>
      </c>
      <c r="Z322" s="11">
        <v>61.05</v>
      </c>
      <c r="AA322" s="11">
        <v>11011.105651105652</v>
      </c>
      <c r="AB322" s="11">
        <v>11001</v>
      </c>
      <c r="AC322" s="12" t="s">
        <v>1353</v>
      </c>
      <c r="AD322" s="8">
        <v>11</v>
      </c>
      <c r="AE322" s="8">
        <v>1</v>
      </c>
      <c r="AF322" s="13" t="s">
        <v>1354</v>
      </c>
      <c r="AG322" s="13" t="s">
        <v>1355</v>
      </c>
      <c r="AH322" s="13" t="s">
        <v>1356</v>
      </c>
      <c r="AI322" s="14">
        <v>6097684</v>
      </c>
      <c r="AJ322" s="13" t="s">
        <v>486</v>
      </c>
      <c r="AK322" s="13" t="s">
        <v>1357</v>
      </c>
      <c r="AL322" s="13" t="s">
        <v>1356</v>
      </c>
      <c r="AM322" s="13" t="s">
        <v>1358</v>
      </c>
      <c r="AN322" s="13" t="s">
        <v>487</v>
      </c>
    </row>
    <row r="323" spans="1:40" x14ac:dyDescent="0.2">
      <c r="A323" s="8" t="s">
        <v>1359</v>
      </c>
      <c r="B323" s="8" t="s">
        <v>1360</v>
      </c>
      <c r="C323" s="8" t="str">
        <f t="shared" si="4"/>
        <v>Alachua County FL</v>
      </c>
      <c r="D323" s="9">
        <v>259964</v>
      </c>
      <c r="E323" s="8" t="s">
        <v>445</v>
      </c>
      <c r="F323" s="9">
        <v>75370</v>
      </c>
      <c r="G323" s="9">
        <v>46584</v>
      </c>
      <c r="H323" s="9">
        <v>127827</v>
      </c>
      <c r="I323" s="10">
        <v>0.58962504009325101</v>
      </c>
      <c r="J323" s="10">
        <v>0.36443004998943884</v>
      </c>
      <c r="K323" s="9">
        <v>28786</v>
      </c>
      <c r="L323" s="9">
        <v>-28786</v>
      </c>
      <c r="M323" s="10">
        <v>0.22519499010381216</v>
      </c>
      <c r="N323" s="10">
        <v>-0.22519499010381216</v>
      </c>
      <c r="O323" s="9">
        <v>69634</v>
      </c>
      <c r="P323" s="9">
        <v>48765</v>
      </c>
      <c r="Q323" s="9">
        <v>120318</v>
      </c>
      <c r="R323" s="10">
        <v>0.57874964676939444</v>
      </c>
      <c r="S323" s="10">
        <v>0.40530095247593878</v>
      </c>
      <c r="T323" s="9">
        <v>20869</v>
      </c>
      <c r="U323" s="10">
        <v>0.17344869429345566</v>
      </c>
      <c r="V323" s="9">
        <v>5736</v>
      </c>
      <c r="W323" s="9">
        <v>-2181</v>
      </c>
      <c r="X323" s="10">
        <v>1.0875393323856564E-2</v>
      </c>
      <c r="Y323" s="10">
        <v>-4.0870902486499938E-2</v>
      </c>
      <c r="Z323" s="11">
        <v>875.02</v>
      </c>
      <c r="AA323" s="11">
        <v>297.09492354460468</v>
      </c>
      <c r="AB323" s="11">
        <v>12001</v>
      </c>
      <c r="AC323" s="12" t="s">
        <v>1361</v>
      </c>
      <c r="AD323" s="8">
        <v>12</v>
      </c>
      <c r="AE323" s="8">
        <v>1</v>
      </c>
      <c r="AF323" s="13" t="s">
        <v>1362</v>
      </c>
      <c r="AG323" s="13" t="s">
        <v>1363</v>
      </c>
      <c r="AH323" s="13" t="s">
        <v>1364</v>
      </c>
      <c r="AI323" s="14">
        <v>277163</v>
      </c>
      <c r="AJ323" s="13" t="s">
        <v>486</v>
      </c>
      <c r="AK323" s="13" t="s">
        <v>1365</v>
      </c>
      <c r="AL323" s="13"/>
      <c r="AM323" s="13"/>
      <c r="AN323" s="13" t="s">
        <v>487</v>
      </c>
    </row>
    <row r="324" spans="1:40" x14ac:dyDescent="0.2">
      <c r="A324" s="8" t="s">
        <v>1359</v>
      </c>
      <c r="B324" s="8" t="s">
        <v>1366</v>
      </c>
      <c r="C324" s="8" t="str">
        <f t="shared" si="4"/>
        <v>Baker County FL</v>
      </c>
      <c r="D324" s="9">
        <v>27420</v>
      </c>
      <c r="E324" s="8" t="s">
        <v>445</v>
      </c>
      <c r="F324" s="9">
        <v>2112</v>
      </c>
      <c r="G324" s="9">
        <v>10294</v>
      </c>
      <c r="H324" s="9">
        <v>12634</v>
      </c>
      <c r="I324" s="10">
        <v>0.16716795947443408</v>
      </c>
      <c r="J324" s="10">
        <v>0.81478549944593948</v>
      </c>
      <c r="K324" s="9">
        <v>-8182</v>
      </c>
      <c r="L324" s="9">
        <v>8182</v>
      </c>
      <c r="M324" s="10">
        <v>-0.6476175399715054</v>
      </c>
      <c r="N324" s="10">
        <v>0.6476175399715054</v>
      </c>
      <c r="O324" s="9">
        <v>2310</v>
      </c>
      <c r="P324" s="9">
        <v>8974</v>
      </c>
      <c r="Q324" s="9">
        <v>11366</v>
      </c>
      <c r="R324" s="10">
        <v>0.203237726552877</v>
      </c>
      <c r="S324" s="10">
        <v>0.78954777406299492</v>
      </c>
      <c r="T324" s="9">
        <v>-6664</v>
      </c>
      <c r="U324" s="10">
        <v>-0.58631004751011795</v>
      </c>
      <c r="V324" s="9">
        <v>-198</v>
      </c>
      <c r="W324" s="9">
        <v>1320</v>
      </c>
      <c r="X324" s="10">
        <v>-3.6069767078442921E-2</v>
      </c>
      <c r="Y324" s="10">
        <v>2.5237725382944554E-2</v>
      </c>
      <c r="Z324" s="11">
        <v>585.23</v>
      </c>
      <c r="AA324" s="11">
        <v>46.853373887189647</v>
      </c>
      <c r="AB324" s="11">
        <v>12003</v>
      </c>
      <c r="AC324" s="12" t="s">
        <v>1367</v>
      </c>
      <c r="AD324" s="8">
        <v>12</v>
      </c>
      <c r="AE324" s="8">
        <v>3</v>
      </c>
      <c r="AF324" s="13" t="s">
        <v>1368</v>
      </c>
      <c r="AG324" s="13" t="s">
        <v>1369</v>
      </c>
      <c r="AH324" s="13" t="s">
        <v>1370</v>
      </c>
      <c r="AI324" s="14">
        <v>1449481</v>
      </c>
      <c r="AJ324" s="13" t="s">
        <v>486</v>
      </c>
      <c r="AK324" s="13" t="s">
        <v>1371</v>
      </c>
      <c r="AL324" s="13"/>
      <c r="AM324" s="13"/>
      <c r="AN324" s="13" t="s">
        <v>505</v>
      </c>
    </row>
    <row r="325" spans="1:40" x14ac:dyDescent="0.2">
      <c r="A325" s="8" t="s">
        <v>1359</v>
      </c>
      <c r="B325" s="8" t="s">
        <v>1372</v>
      </c>
      <c r="C325" s="8" t="str">
        <f t="shared" si="4"/>
        <v>Bay County FL</v>
      </c>
      <c r="D325" s="9">
        <v>181635</v>
      </c>
      <c r="E325" s="8" t="s">
        <v>445</v>
      </c>
      <c r="F325" s="9">
        <v>21689</v>
      </c>
      <c r="G325" s="9">
        <v>62010</v>
      </c>
      <c r="H325" s="9">
        <v>87151</v>
      </c>
      <c r="I325" s="10">
        <v>0.24886690915766888</v>
      </c>
      <c r="J325" s="10">
        <v>0.71152367729572807</v>
      </c>
      <c r="K325" s="9">
        <v>-40321</v>
      </c>
      <c r="L325" s="9">
        <v>40321</v>
      </c>
      <c r="M325" s="10">
        <v>-0.46265676813805923</v>
      </c>
      <c r="N325" s="10">
        <v>0.46265676813805923</v>
      </c>
      <c r="O325" s="9">
        <v>22037</v>
      </c>
      <c r="P325" s="9">
        <v>56863</v>
      </c>
      <c r="Q325" s="9">
        <v>79834</v>
      </c>
      <c r="R325" s="10">
        <v>0.27603527319187315</v>
      </c>
      <c r="S325" s="10">
        <v>0.71226545081043169</v>
      </c>
      <c r="T325" s="9">
        <v>-34826</v>
      </c>
      <c r="U325" s="10">
        <v>-0.43623017761855853</v>
      </c>
      <c r="V325" s="9">
        <v>-348</v>
      </c>
      <c r="W325" s="9">
        <v>5147</v>
      </c>
      <c r="X325" s="10">
        <v>-2.7168364034204279E-2</v>
      </c>
      <c r="Y325" s="10">
        <v>-7.4177351470361419E-4</v>
      </c>
      <c r="Z325" s="11">
        <v>758.46</v>
      </c>
      <c r="AA325" s="11">
        <v>239.47868048413889</v>
      </c>
      <c r="AB325" s="11">
        <v>12005</v>
      </c>
      <c r="AC325" s="12" t="s">
        <v>1373</v>
      </c>
      <c r="AD325" s="8">
        <v>12</v>
      </c>
      <c r="AE325" s="8">
        <v>5</v>
      </c>
      <c r="AF325" s="13" t="s">
        <v>1374</v>
      </c>
      <c r="AG325" s="13"/>
      <c r="AH325" s="13" t="s">
        <v>1375</v>
      </c>
      <c r="AI325" s="14">
        <v>197506</v>
      </c>
      <c r="AJ325" s="13" t="s">
        <v>486</v>
      </c>
      <c r="AK325" s="13"/>
      <c r="AL325" s="13"/>
      <c r="AM325" s="13"/>
      <c r="AN325" s="13" t="s">
        <v>487</v>
      </c>
    </row>
    <row r="326" spans="1:40" x14ac:dyDescent="0.2">
      <c r="A326" s="8" t="s">
        <v>1359</v>
      </c>
      <c r="B326" s="8" t="s">
        <v>1376</v>
      </c>
      <c r="C326" s="8" t="str">
        <f t="shared" si="4"/>
        <v>Bradford County FL</v>
      </c>
      <c r="D326" s="9">
        <v>26928</v>
      </c>
      <c r="E326" s="8" t="s">
        <v>445</v>
      </c>
      <c r="F326" s="9">
        <v>2924</v>
      </c>
      <c r="G326" s="9">
        <v>8913</v>
      </c>
      <c r="H326" s="9">
        <v>12098</v>
      </c>
      <c r="I326" s="10">
        <v>0.24169284179203174</v>
      </c>
      <c r="J326" s="10">
        <v>0.73673334435443871</v>
      </c>
      <c r="K326" s="9">
        <v>-5989</v>
      </c>
      <c r="L326" s="9">
        <v>5989</v>
      </c>
      <c r="M326" s="10">
        <v>-0.49504050256240695</v>
      </c>
      <c r="N326" s="10">
        <v>0.49504050256240695</v>
      </c>
      <c r="O326" s="9">
        <v>3324</v>
      </c>
      <c r="P326" s="9">
        <v>8216</v>
      </c>
      <c r="Q326" s="9">
        <v>11631</v>
      </c>
      <c r="R326" s="10">
        <v>0.28578798039721431</v>
      </c>
      <c r="S326" s="10">
        <v>0.70638810076519643</v>
      </c>
      <c r="T326" s="9">
        <v>-4892</v>
      </c>
      <c r="U326" s="10">
        <v>-0.42060012036798211</v>
      </c>
      <c r="V326" s="9">
        <v>-400</v>
      </c>
      <c r="W326" s="9">
        <v>697</v>
      </c>
      <c r="X326" s="10">
        <v>-4.4095138605182577E-2</v>
      </c>
      <c r="Y326" s="10">
        <v>3.0345243589242288E-2</v>
      </c>
      <c r="Z326" s="11">
        <v>293.95999999999998</v>
      </c>
      <c r="AA326" s="11">
        <v>91.604299904748956</v>
      </c>
      <c r="AB326" s="11">
        <v>12007</v>
      </c>
      <c r="AC326" s="12" t="s">
        <v>1377</v>
      </c>
      <c r="AD326" s="8">
        <v>12</v>
      </c>
      <c r="AE326" s="8">
        <v>7</v>
      </c>
      <c r="AF326" s="13"/>
      <c r="AG326" s="13"/>
      <c r="AH326" s="13"/>
      <c r="AJ326" s="13"/>
      <c r="AK326" s="13"/>
      <c r="AL326" s="13"/>
      <c r="AM326" s="13"/>
      <c r="AN326" s="13" t="s">
        <v>510</v>
      </c>
    </row>
    <row r="327" spans="1:40" x14ac:dyDescent="0.2">
      <c r="A327" s="8" t="s">
        <v>1359</v>
      </c>
      <c r="B327" s="8" t="s">
        <v>1378</v>
      </c>
      <c r="C327" s="8" t="str">
        <f t="shared" si="4"/>
        <v>Brevard County FL</v>
      </c>
      <c r="D327" s="9">
        <v>568088</v>
      </c>
      <c r="E327" s="8" t="s">
        <v>445</v>
      </c>
      <c r="F327" s="9">
        <v>119525</v>
      </c>
      <c r="G327" s="9">
        <v>181620</v>
      </c>
      <c r="H327" s="9">
        <v>314337</v>
      </c>
      <c r="I327" s="10">
        <v>0.38024476914903432</v>
      </c>
      <c r="J327" s="10">
        <v>0.57778753376153613</v>
      </c>
      <c r="K327" s="9">
        <v>-62095</v>
      </c>
      <c r="L327" s="9">
        <v>62095</v>
      </c>
      <c r="M327" s="10">
        <v>-0.19754276461250181</v>
      </c>
      <c r="N327" s="10">
        <v>0.19754276461250181</v>
      </c>
      <c r="O327" s="9">
        <v>122972</v>
      </c>
      <c r="P327" s="9">
        <v>159270</v>
      </c>
      <c r="Q327" s="9">
        <v>285504</v>
      </c>
      <c r="R327" s="10">
        <v>0.43071900919076439</v>
      </c>
      <c r="S327" s="10">
        <v>0.5578555817081372</v>
      </c>
      <c r="T327" s="9">
        <v>-36298</v>
      </c>
      <c r="U327" s="10">
        <v>-0.12713657251737281</v>
      </c>
      <c r="V327" s="9">
        <v>-3447</v>
      </c>
      <c r="W327" s="9">
        <v>22350</v>
      </c>
      <c r="X327" s="10">
        <v>-5.0474240041730067E-2</v>
      </c>
      <c r="Y327" s="10">
        <v>1.9931952053398927E-2</v>
      </c>
      <c r="Z327" s="11">
        <v>1015.66</v>
      </c>
      <c r="AA327" s="11">
        <v>559.32890928066479</v>
      </c>
      <c r="AB327" s="11">
        <v>12009</v>
      </c>
      <c r="AC327" s="12" t="s">
        <v>1379</v>
      </c>
      <c r="AD327" s="8">
        <v>12</v>
      </c>
      <c r="AE327" s="8">
        <v>9</v>
      </c>
      <c r="AF327" s="13" t="s">
        <v>1380</v>
      </c>
      <c r="AG327" s="13"/>
      <c r="AH327" s="13" t="s">
        <v>1381</v>
      </c>
      <c r="AI327" s="14">
        <v>568088</v>
      </c>
      <c r="AJ327" s="13" t="s">
        <v>486</v>
      </c>
      <c r="AK327" s="13"/>
      <c r="AL327" s="13"/>
      <c r="AM327" s="13"/>
      <c r="AN327" s="13" t="s">
        <v>487</v>
      </c>
    </row>
    <row r="328" spans="1:40" x14ac:dyDescent="0.2">
      <c r="A328" s="8" t="s">
        <v>1359</v>
      </c>
      <c r="B328" s="8" t="s">
        <v>1382</v>
      </c>
      <c r="C328" s="8" t="str">
        <f t="shared" si="4"/>
        <v>Broward County FL</v>
      </c>
      <c r="D328" s="9">
        <v>1896425</v>
      </c>
      <c r="E328" s="8" t="s">
        <v>445</v>
      </c>
      <c r="F328" s="9">
        <v>546956</v>
      </c>
      <c r="G328" s="9">
        <v>258521</v>
      </c>
      <c r="H328" s="9">
        <v>822837</v>
      </c>
      <c r="I328" s="10">
        <v>0.66471974400762246</v>
      </c>
      <c r="J328" s="10">
        <v>0.314182517315094</v>
      </c>
      <c r="K328" s="9">
        <v>288435</v>
      </c>
      <c r="L328" s="9">
        <v>-288435</v>
      </c>
      <c r="M328" s="10">
        <v>0.35053722669252846</v>
      </c>
      <c r="N328" s="10">
        <v>-0.35053722669252846</v>
      </c>
      <c r="O328" s="9">
        <v>507430</v>
      </c>
      <c r="P328" s="9">
        <v>243732</v>
      </c>
      <c r="Q328" s="9">
        <v>755166</v>
      </c>
      <c r="R328" s="10">
        <v>0.67194497633632866</v>
      </c>
      <c r="S328" s="10">
        <v>0.32275287817512971</v>
      </c>
      <c r="T328" s="9">
        <v>263698</v>
      </c>
      <c r="U328" s="10">
        <v>0.34919209816119895</v>
      </c>
      <c r="V328" s="9">
        <v>39526</v>
      </c>
      <c r="W328" s="9">
        <v>14789</v>
      </c>
      <c r="X328" s="10">
        <v>-7.2252323287061992E-3</v>
      </c>
      <c r="Y328" s="10">
        <v>-8.5703608600357084E-3</v>
      </c>
      <c r="Z328" s="11">
        <v>1209.79</v>
      </c>
      <c r="AA328" s="11">
        <v>1567.5654452425629</v>
      </c>
      <c r="AB328" s="11">
        <v>12011</v>
      </c>
      <c r="AC328" s="12" t="s">
        <v>1383</v>
      </c>
      <c r="AD328" s="8">
        <v>12</v>
      </c>
      <c r="AE328" s="8">
        <v>11</v>
      </c>
      <c r="AF328" s="13" t="s">
        <v>1384</v>
      </c>
      <c r="AG328" s="13" t="s">
        <v>1385</v>
      </c>
      <c r="AH328" s="13" t="s">
        <v>1386</v>
      </c>
      <c r="AI328" s="14">
        <v>6012331</v>
      </c>
      <c r="AJ328" s="13" t="s">
        <v>486</v>
      </c>
      <c r="AK328" s="13" t="s">
        <v>1387</v>
      </c>
      <c r="AL328" s="13" t="s">
        <v>1388</v>
      </c>
      <c r="AM328" s="13" t="s">
        <v>1389</v>
      </c>
      <c r="AN328" s="13" t="s">
        <v>487</v>
      </c>
    </row>
    <row r="329" spans="1:40" x14ac:dyDescent="0.2">
      <c r="A329" s="8" t="s">
        <v>1359</v>
      </c>
      <c r="B329" s="8" t="s">
        <v>513</v>
      </c>
      <c r="C329" s="8" t="str">
        <f t="shared" si="4"/>
        <v>Calhoun County FL</v>
      </c>
      <c r="D329" s="9">
        <v>14462</v>
      </c>
      <c r="E329" s="8" t="s">
        <v>445</v>
      </c>
      <c r="F329" s="9">
        <v>1236</v>
      </c>
      <c r="G329" s="9">
        <v>4647</v>
      </c>
      <c r="H329" s="9">
        <v>6067</v>
      </c>
      <c r="I329" s="10">
        <v>0.20372507005109608</v>
      </c>
      <c r="J329" s="10">
        <v>0.76594692599307734</v>
      </c>
      <c r="K329" s="9">
        <v>-3411</v>
      </c>
      <c r="L329" s="9">
        <v>3411</v>
      </c>
      <c r="M329" s="10">
        <v>-0.56222185594198126</v>
      </c>
      <c r="N329" s="10">
        <v>0.56222185594198126</v>
      </c>
      <c r="O329" s="9">
        <v>1664</v>
      </c>
      <c r="P329" s="9">
        <v>4366</v>
      </c>
      <c r="Q329" s="9">
        <v>6152</v>
      </c>
      <c r="R329" s="10">
        <v>0.270481144343303</v>
      </c>
      <c r="S329" s="10">
        <v>0.70968790637191159</v>
      </c>
      <c r="T329" s="9">
        <v>-2702</v>
      </c>
      <c r="U329" s="10">
        <v>-0.43920676202860859</v>
      </c>
      <c r="V329" s="9">
        <v>-428</v>
      </c>
      <c r="W329" s="9">
        <v>281</v>
      </c>
      <c r="X329" s="10">
        <v>-6.6756074292206924E-2</v>
      </c>
      <c r="Y329" s="10">
        <v>5.6259019621165751E-2</v>
      </c>
      <c r="Z329" s="11">
        <v>567.33000000000004</v>
      </c>
      <c r="AA329" s="11">
        <v>25.491336611848482</v>
      </c>
      <c r="AB329" s="11">
        <v>12013</v>
      </c>
      <c r="AC329" s="12" t="s">
        <v>1390</v>
      </c>
      <c r="AD329" s="8">
        <v>12</v>
      </c>
      <c r="AE329" s="8">
        <v>13</v>
      </c>
      <c r="AF329" s="13"/>
      <c r="AG329" s="13"/>
      <c r="AH329" s="13"/>
      <c r="AJ329" s="13"/>
      <c r="AK329" s="13"/>
      <c r="AL329" s="13"/>
      <c r="AM329" s="13"/>
      <c r="AN329" s="13" t="s">
        <v>510</v>
      </c>
    </row>
    <row r="330" spans="1:40" x14ac:dyDescent="0.2">
      <c r="A330" s="8" t="s">
        <v>1359</v>
      </c>
      <c r="B330" s="8" t="s">
        <v>1391</v>
      </c>
      <c r="C330" s="8" t="str">
        <f t="shared" si="4"/>
        <v>Charlotte County FL</v>
      </c>
      <c r="D330" s="9">
        <v>173115</v>
      </c>
      <c r="E330" s="8" t="s">
        <v>445</v>
      </c>
      <c r="F330" s="9">
        <v>33421</v>
      </c>
      <c r="G330" s="9">
        <v>60196</v>
      </c>
      <c r="H330" s="9">
        <v>96323</v>
      </c>
      <c r="I330" s="10">
        <v>0.34696801386999987</v>
      </c>
      <c r="J330" s="10">
        <v>0.62493900729836072</v>
      </c>
      <c r="K330" s="9">
        <v>-26775</v>
      </c>
      <c r="L330" s="9">
        <v>26775</v>
      </c>
      <c r="M330" s="10">
        <v>-0.27797099342836085</v>
      </c>
      <c r="N330" s="10">
        <v>0.27797099342836085</v>
      </c>
      <c r="O330" s="9">
        <v>35896</v>
      </c>
      <c r="P330" s="9">
        <v>47988</v>
      </c>
      <c r="Q330" s="9">
        <v>84664</v>
      </c>
      <c r="R330" s="10">
        <v>0.42398185769630542</v>
      </c>
      <c r="S330" s="10">
        <v>0.56680525370877821</v>
      </c>
      <c r="T330" s="9">
        <v>-12092</v>
      </c>
      <c r="U330" s="10">
        <v>-0.14282339601247279</v>
      </c>
      <c r="V330" s="9">
        <v>-2475</v>
      </c>
      <c r="W330" s="9">
        <v>12208</v>
      </c>
      <c r="X330" s="10">
        <v>-7.701384382630555E-2</v>
      </c>
      <c r="Y330" s="10">
        <v>5.8133753589582504E-2</v>
      </c>
      <c r="Z330" s="11">
        <v>680.28</v>
      </c>
      <c r="AA330" s="11">
        <v>254.47609807726232</v>
      </c>
      <c r="AB330" s="11">
        <v>12015</v>
      </c>
      <c r="AC330" s="12" t="s">
        <v>1392</v>
      </c>
      <c r="AD330" s="8">
        <v>12</v>
      </c>
      <c r="AE330" s="8">
        <v>15</v>
      </c>
      <c r="AF330" s="13" t="s">
        <v>1393</v>
      </c>
      <c r="AG330" s="13" t="s">
        <v>1394</v>
      </c>
      <c r="AH330" s="13" t="s">
        <v>1395</v>
      </c>
      <c r="AI330" s="14">
        <v>173115</v>
      </c>
      <c r="AJ330" s="13" t="s">
        <v>486</v>
      </c>
      <c r="AK330" s="13" t="s">
        <v>1396</v>
      </c>
      <c r="AL330" s="13"/>
      <c r="AM330" s="13"/>
      <c r="AN330" s="13" t="s">
        <v>487</v>
      </c>
    </row>
    <row r="331" spans="1:40" x14ac:dyDescent="0.2">
      <c r="A331" s="8" t="s">
        <v>1359</v>
      </c>
      <c r="B331" s="8" t="s">
        <v>1397</v>
      </c>
      <c r="C331" s="8" t="str">
        <f t="shared" si="4"/>
        <v>Citrus County FL</v>
      </c>
      <c r="D331" s="9">
        <v>141058</v>
      </c>
      <c r="E331" s="8" t="s">
        <v>445</v>
      </c>
      <c r="F331" s="9">
        <v>22765</v>
      </c>
      <c r="G331" s="9">
        <v>54377</v>
      </c>
      <c r="H331" s="9">
        <v>79590</v>
      </c>
      <c r="I331" s="10">
        <v>0.28602839552707626</v>
      </c>
      <c r="J331" s="10">
        <v>0.68321397160447295</v>
      </c>
      <c r="K331" s="9">
        <v>-31612</v>
      </c>
      <c r="L331" s="9">
        <v>31612</v>
      </c>
      <c r="M331" s="10">
        <v>-0.39718557607739668</v>
      </c>
      <c r="N331" s="10">
        <v>0.39718557607739668</v>
      </c>
      <c r="O331" s="9">
        <v>28453</v>
      </c>
      <c r="P331" s="9">
        <v>44657</v>
      </c>
      <c r="Q331" s="9">
        <v>73923</v>
      </c>
      <c r="R331" s="10">
        <v>0.38490050457908903</v>
      </c>
      <c r="S331" s="10">
        <v>0.60410156514210733</v>
      </c>
      <c r="T331" s="9">
        <v>-16204</v>
      </c>
      <c r="U331" s="10">
        <v>-0.2192010605630183</v>
      </c>
      <c r="V331" s="9">
        <v>-5688</v>
      </c>
      <c r="W331" s="9">
        <v>9720</v>
      </c>
      <c r="X331" s="10">
        <v>-9.8872109052012769E-2</v>
      </c>
      <c r="Y331" s="10">
        <v>7.9112406462365614E-2</v>
      </c>
      <c r="Z331" s="11">
        <v>581.70000000000005</v>
      </c>
      <c r="AA331" s="11">
        <v>242.49269382843389</v>
      </c>
      <c r="AB331" s="11">
        <v>12017</v>
      </c>
      <c r="AC331" s="12" t="s">
        <v>1398</v>
      </c>
      <c r="AD331" s="8">
        <v>12</v>
      </c>
      <c r="AE331" s="8">
        <v>17</v>
      </c>
      <c r="AF331" s="13" t="s">
        <v>1399</v>
      </c>
      <c r="AG331" s="13"/>
      <c r="AH331" s="13" t="s">
        <v>1400</v>
      </c>
      <c r="AI331" s="14">
        <v>141058</v>
      </c>
      <c r="AJ331" s="13" t="s">
        <v>486</v>
      </c>
      <c r="AK331" s="13"/>
      <c r="AL331" s="13"/>
      <c r="AM331" s="13"/>
      <c r="AN331" s="13" t="s">
        <v>487</v>
      </c>
    </row>
    <row r="332" spans="1:40" x14ac:dyDescent="0.2">
      <c r="A332" s="8" t="s">
        <v>1359</v>
      </c>
      <c r="B332" s="8" t="s">
        <v>531</v>
      </c>
      <c r="C332" s="8" t="str">
        <f t="shared" si="4"/>
        <v>Clay County FL</v>
      </c>
      <c r="D332" s="9">
        <v>203967</v>
      </c>
      <c r="E332" s="8" t="s">
        <v>445</v>
      </c>
      <c r="F332" s="9">
        <v>27768</v>
      </c>
      <c r="G332" s="9">
        <v>74898</v>
      </c>
      <c r="H332" s="9">
        <v>106363</v>
      </c>
      <c r="I332" s="10">
        <v>0.26106822861333356</v>
      </c>
      <c r="J332" s="10">
        <v>0.70417344377274049</v>
      </c>
      <c r="K332" s="9">
        <v>-47130</v>
      </c>
      <c r="L332" s="9">
        <v>47130</v>
      </c>
      <c r="M332" s="10">
        <v>-0.44310521515940693</v>
      </c>
      <c r="N332" s="10">
        <v>0.44310521515940693</v>
      </c>
      <c r="O332" s="9">
        <v>25745</v>
      </c>
      <c r="P332" s="9">
        <v>69996</v>
      </c>
      <c r="Q332" s="9">
        <v>96549</v>
      </c>
      <c r="R332" s="10">
        <v>0.26665216625754801</v>
      </c>
      <c r="S332" s="10">
        <v>0.72497902619395338</v>
      </c>
      <c r="T332" s="9">
        <v>-44251</v>
      </c>
      <c r="U332" s="10">
        <v>-0.45832685993640537</v>
      </c>
      <c r="V332" s="9">
        <v>2023</v>
      </c>
      <c r="W332" s="9">
        <v>4902</v>
      </c>
      <c r="X332" s="10">
        <v>-5.5839376442144428E-3</v>
      </c>
      <c r="Y332" s="10">
        <v>-2.0805582421212887E-2</v>
      </c>
      <c r="Z332" s="11">
        <v>604.36</v>
      </c>
      <c r="AA332" s="11">
        <v>337.49255410682372</v>
      </c>
      <c r="AB332" s="11">
        <v>12019</v>
      </c>
      <c r="AC332" s="12" t="s">
        <v>1401</v>
      </c>
      <c r="AD332" s="8">
        <v>12</v>
      </c>
      <c r="AE332" s="8">
        <v>19</v>
      </c>
      <c r="AF332" s="13" t="s">
        <v>1368</v>
      </c>
      <c r="AG332" s="13" t="s">
        <v>1369</v>
      </c>
      <c r="AH332" s="13" t="s">
        <v>1370</v>
      </c>
      <c r="AI332" s="14">
        <v>1449481</v>
      </c>
      <c r="AJ332" s="13" t="s">
        <v>486</v>
      </c>
      <c r="AK332" s="13" t="s">
        <v>1371</v>
      </c>
      <c r="AL332" s="13"/>
      <c r="AM332" s="13"/>
      <c r="AN332" s="13" t="s">
        <v>487</v>
      </c>
    </row>
    <row r="333" spans="1:40" x14ac:dyDescent="0.2">
      <c r="A333" s="8" t="s">
        <v>1359</v>
      </c>
      <c r="B333" s="8" t="s">
        <v>1402</v>
      </c>
      <c r="C333" s="8" t="str">
        <f t="shared" si="4"/>
        <v>Collier County FL</v>
      </c>
      <c r="D333" s="9">
        <v>357305</v>
      </c>
      <c r="E333" s="8" t="s">
        <v>445</v>
      </c>
      <c r="F333" s="9">
        <v>60941</v>
      </c>
      <c r="G333" s="9">
        <v>105297</v>
      </c>
      <c r="H333" s="9">
        <v>170505</v>
      </c>
      <c r="I333" s="10">
        <v>0.35741473857071643</v>
      </c>
      <c r="J333" s="10">
        <v>0.61755960235770213</v>
      </c>
      <c r="K333" s="9">
        <v>-44356</v>
      </c>
      <c r="L333" s="9">
        <v>44356</v>
      </c>
      <c r="M333" s="10">
        <v>-0.2601448637869857</v>
      </c>
      <c r="N333" s="10">
        <v>0.2601448637869857</v>
      </c>
      <c r="O333" s="9">
        <v>51678</v>
      </c>
      <c r="P333" s="9">
        <v>96508</v>
      </c>
      <c r="Q333" s="9">
        <v>149080</v>
      </c>
      <c r="R333" s="10">
        <v>0.34664609605580898</v>
      </c>
      <c r="S333" s="10">
        <v>0.64735712369197751</v>
      </c>
      <c r="T333" s="9">
        <v>-44830</v>
      </c>
      <c r="U333" s="10">
        <v>-0.30071102763616853</v>
      </c>
      <c r="V333" s="9">
        <v>9263</v>
      </c>
      <c r="W333" s="9">
        <v>8789</v>
      </c>
      <c r="X333" s="10">
        <v>1.0768642514907445E-2</v>
      </c>
      <c r="Y333" s="10">
        <v>-2.9797521334275379E-2</v>
      </c>
      <c r="Z333" s="11">
        <v>1998.32</v>
      </c>
      <c r="AA333" s="11">
        <v>178.80269426318108</v>
      </c>
      <c r="AB333" s="11">
        <v>12021</v>
      </c>
      <c r="AC333" s="12" t="s">
        <v>1403</v>
      </c>
      <c r="AD333" s="8">
        <v>12</v>
      </c>
      <c r="AE333" s="8">
        <v>21</v>
      </c>
      <c r="AF333" s="13" t="s">
        <v>1404</v>
      </c>
      <c r="AG333" s="13" t="s">
        <v>1405</v>
      </c>
      <c r="AH333" s="13" t="s">
        <v>1406</v>
      </c>
      <c r="AI333" s="14">
        <v>357305</v>
      </c>
      <c r="AJ333" s="13" t="s">
        <v>486</v>
      </c>
      <c r="AK333" s="13" t="s">
        <v>1407</v>
      </c>
      <c r="AL333" s="13"/>
      <c r="AM333" s="13"/>
      <c r="AN333" s="13" t="s">
        <v>487</v>
      </c>
    </row>
    <row r="334" spans="1:40" x14ac:dyDescent="0.2">
      <c r="A334" s="8" t="s">
        <v>1359</v>
      </c>
      <c r="B334" s="8" t="s">
        <v>783</v>
      </c>
      <c r="C334" s="8" t="str">
        <f t="shared" si="4"/>
        <v>Columbia County FL</v>
      </c>
      <c r="D334" s="9">
        <v>68348</v>
      </c>
      <c r="E334" s="8" t="s">
        <v>445</v>
      </c>
      <c r="F334" s="9">
        <v>7599</v>
      </c>
      <c r="G334" s="9">
        <v>20359</v>
      </c>
      <c r="H334" s="9">
        <v>28696</v>
      </c>
      <c r="I334" s="10">
        <v>0.26481042654028436</v>
      </c>
      <c r="J334" s="10">
        <v>0.70947170337329246</v>
      </c>
      <c r="K334" s="9">
        <v>-12760</v>
      </c>
      <c r="L334" s="9">
        <v>12760</v>
      </c>
      <c r="M334" s="10">
        <v>-0.4446612768330081</v>
      </c>
      <c r="N334" s="10">
        <v>0.4446612768330081</v>
      </c>
      <c r="O334" s="9">
        <v>8462</v>
      </c>
      <c r="P334" s="9">
        <v>18429</v>
      </c>
      <c r="Q334" s="9">
        <v>27163</v>
      </c>
      <c r="R334" s="10">
        <v>0.31152670912638514</v>
      </c>
      <c r="S334" s="10">
        <v>0.67845966940323232</v>
      </c>
      <c r="T334" s="9">
        <v>-9967</v>
      </c>
      <c r="U334" s="10">
        <v>-0.36693296027684719</v>
      </c>
      <c r="V334" s="9">
        <v>-863</v>
      </c>
      <c r="W334" s="9">
        <v>1930</v>
      </c>
      <c r="X334" s="10">
        <v>-4.6716282586100777E-2</v>
      </c>
      <c r="Y334" s="10">
        <v>3.1012033970060138E-2</v>
      </c>
      <c r="Z334" s="11">
        <v>797.57</v>
      </c>
      <c r="AA334" s="11">
        <v>85.695299472146644</v>
      </c>
      <c r="AB334" s="11">
        <v>12023</v>
      </c>
      <c r="AC334" s="12" t="s">
        <v>1408</v>
      </c>
      <c r="AD334" s="8">
        <v>12</v>
      </c>
      <c r="AE334" s="8">
        <v>23</v>
      </c>
      <c r="AF334" s="13" t="s">
        <v>1409</v>
      </c>
      <c r="AG334" s="13" t="s">
        <v>1363</v>
      </c>
      <c r="AH334" s="13" t="s">
        <v>1410</v>
      </c>
      <c r="AJ334" s="13" t="s">
        <v>498</v>
      </c>
      <c r="AK334" s="13" t="s">
        <v>1365</v>
      </c>
      <c r="AL334" s="13"/>
      <c r="AM334" s="13"/>
      <c r="AN334" s="13" t="s">
        <v>487</v>
      </c>
    </row>
    <row r="335" spans="1:40" x14ac:dyDescent="0.2">
      <c r="A335" s="8" t="s">
        <v>1359</v>
      </c>
      <c r="B335" s="8" t="s">
        <v>1411</v>
      </c>
      <c r="C335" s="8" t="str">
        <f t="shared" si="4"/>
        <v>DeSoto County FL</v>
      </c>
      <c r="D335" s="9">
        <v>35458</v>
      </c>
      <c r="E335" s="8" t="s">
        <v>445</v>
      </c>
      <c r="F335" s="9">
        <v>3761</v>
      </c>
      <c r="G335" s="9">
        <v>6744</v>
      </c>
      <c r="H335" s="9">
        <v>10761</v>
      </c>
      <c r="I335" s="10">
        <v>0.34950283430907908</v>
      </c>
      <c r="J335" s="10">
        <v>0.62670755505993869</v>
      </c>
      <c r="K335" s="9">
        <v>-2983</v>
      </c>
      <c r="L335" s="9">
        <v>2983</v>
      </c>
      <c r="M335" s="10">
        <v>-0.27720472075085961</v>
      </c>
      <c r="N335" s="10">
        <v>0.27720472075085961</v>
      </c>
      <c r="O335" s="9">
        <v>4174</v>
      </c>
      <c r="P335" s="9">
        <v>5587</v>
      </c>
      <c r="Q335" s="9">
        <v>9863</v>
      </c>
      <c r="R335" s="10">
        <v>0.42319780999695833</v>
      </c>
      <c r="S335" s="10">
        <v>0.5664605089729291</v>
      </c>
      <c r="T335" s="9">
        <v>-1413</v>
      </c>
      <c r="U335" s="10">
        <v>-0.14326269897597077</v>
      </c>
      <c r="V335" s="9">
        <v>-413</v>
      </c>
      <c r="W335" s="9">
        <v>1157</v>
      </c>
      <c r="X335" s="10">
        <v>-7.3694975687879249E-2</v>
      </c>
      <c r="Y335" s="10">
        <v>6.0247046087009593E-2</v>
      </c>
      <c r="Z335" s="11">
        <v>637.05999999999995</v>
      </c>
      <c r="AA335" s="11">
        <v>55.658807647631313</v>
      </c>
      <c r="AB335" s="11">
        <v>12027</v>
      </c>
      <c r="AC335" s="12" t="s">
        <v>1412</v>
      </c>
      <c r="AD335" s="8">
        <v>12</v>
      </c>
      <c r="AE335" s="8">
        <v>27</v>
      </c>
      <c r="AF335" s="13" t="s">
        <v>1413</v>
      </c>
      <c r="AG335" s="13" t="s">
        <v>1394</v>
      </c>
      <c r="AH335" s="13" t="s">
        <v>1414</v>
      </c>
      <c r="AJ335" s="13" t="s">
        <v>498</v>
      </c>
      <c r="AK335" s="13" t="s">
        <v>1396</v>
      </c>
      <c r="AL335" s="13"/>
      <c r="AM335" s="13"/>
      <c r="AN335" s="13" t="s">
        <v>487</v>
      </c>
    </row>
    <row r="336" spans="1:40" x14ac:dyDescent="0.2">
      <c r="A336" s="8" t="s">
        <v>1359</v>
      </c>
      <c r="B336" s="8" t="s">
        <v>1415</v>
      </c>
      <c r="C336" s="8" t="str">
        <f t="shared" si="4"/>
        <v>Dixie County FL</v>
      </c>
      <c r="D336" s="9">
        <v>16203</v>
      </c>
      <c r="E336" s="8" t="s">
        <v>445</v>
      </c>
      <c r="F336" s="9">
        <v>1270</v>
      </c>
      <c r="G336" s="9">
        <v>5822</v>
      </c>
      <c r="H336" s="9">
        <v>7202</v>
      </c>
      <c r="I336" s="10">
        <v>0.17633990558178284</v>
      </c>
      <c r="J336" s="10">
        <v>0.80838655928908631</v>
      </c>
      <c r="K336" s="9">
        <v>-4552</v>
      </c>
      <c r="L336" s="9">
        <v>4552</v>
      </c>
      <c r="M336" s="10">
        <v>-0.63204665370730351</v>
      </c>
      <c r="N336" s="10">
        <v>0.63204665370730351</v>
      </c>
      <c r="O336" s="9">
        <v>1798</v>
      </c>
      <c r="P336" s="9">
        <v>5052</v>
      </c>
      <c r="Q336" s="9">
        <v>6941</v>
      </c>
      <c r="R336" s="10">
        <v>0.25904048408010372</v>
      </c>
      <c r="S336" s="10">
        <v>0.72784901311050276</v>
      </c>
      <c r="T336" s="9">
        <v>-3254</v>
      </c>
      <c r="U336" s="10">
        <v>-0.46880852903039905</v>
      </c>
      <c r="V336" s="9">
        <v>-528</v>
      </c>
      <c r="W336" s="9">
        <v>770</v>
      </c>
      <c r="X336" s="10">
        <v>-8.2700578498320881E-2</v>
      </c>
      <c r="Y336" s="10">
        <v>8.0537546178583552E-2</v>
      </c>
      <c r="Z336" s="11">
        <v>705.05</v>
      </c>
      <c r="AA336" s="11">
        <v>22.981348840507767</v>
      </c>
      <c r="AB336" s="11">
        <v>12029</v>
      </c>
      <c r="AC336" s="12" t="s">
        <v>1416</v>
      </c>
      <c r="AD336" s="8">
        <v>12</v>
      </c>
      <c r="AE336" s="8">
        <v>29</v>
      </c>
      <c r="AF336" s="13"/>
      <c r="AG336" s="13"/>
      <c r="AH336" s="13"/>
      <c r="AJ336" s="13"/>
      <c r="AK336" s="13"/>
      <c r="AL336" s="13"/>
      <c r="AM336" s="13"/>
      <c r="AN336" s="13" t="s">
        <v>510</v>
      </c>
    </row>
    <row r="337" spans="1:40" x14ac:dyDescent="0.2">
      <c r="A337" s="8" t="s">
        <v>1359</v>
      </c>
      <c r="B337" s="8" t="s">
        <v>1417</v>
      </c>
      <c r="C337" s="8" t="str">
        <f t="shared" si="4"/>
        <v>Duval County FL</v>
      </c>
      <c r="D337" s="9">
        <v>913010</v>
      </c>
      <c r="E337" s="8" t="s">
        <v>445</v>
      </c>
      <c r="F337" s="9">
        <v>203627</v>
      </c>
      <c r="G337" s="9">
        <v>210061</v>
      </c>
      <c r="H337" s="9">
        <v>428734</v>
      </c>
      <c r="I337" s="10">
        <v>0.47494950248872259</v>
      </c>
      <c r="J337" s="10">
        <v>0.48995647650991059</v>
      </c>
      <c r="K337" s="9">
        <v>-6434</v>
      </c>
      <c r="L337" s="9">
        <v>6434</v>
      </c>
      <c r="M337" s="10">
        <v>-1.5006974021188002E-2</v>
      </c>
      <c r="N337" s="10">
        <v>1.5006974021188002E-2</v>
      </c>
      <c r="O337" s="9">
        <v>196657</v>
      </c>
      <c r="P337" s="9">
        <v>211553</v>
      </c>
      <c r="Q337" s="9">
        <v>411702</v>
      </c>
      <c r="R337" s="10">
        <v>0.47766831348888272</v>
      </c>
      <c r="S337" s="10">
        <v>0.51384982341596597</v>
      </c>
      <c r="T337" s="9">
        <v>-14896</v>
      </c>
      <c r="U337" s="10">
        <v>-3.6181509927083244E-2</v>
      </c>
      <c r="V337" s="9">
        <v>6970</v>
      </c>
      <c r="W337" s="9">
        <v>-1492</v>
      </c>
      <c r="X337" s="10">
        <v>-2.7188110001601373E-3</v>
      </c>
      <c r="Y337" s="10">
        <v>-2.3893346906055379E-2</v>
      </c>
      <c r="Z337" s="11">
        <v>762.19</v>
      </c>
      <c r="AA337" s="11">
        <v>1197.8771697345805</v>
      </c>
      <c r="AB337" s="11">
        <v>12031</v>
      </c>
      <c r="AC337" s="12" t="s">
        <v>1418</v>
      </c>
      <c r="AD337" s="8">
        <v>12</v>
      </c>
      <c r="AE337" s="8">
        <v>31</v>
      </c>
      <c r="AF337" s="13" t="s">
        <v>1368</v>
      </c>
      <c r="AG337" s="13" t="s">
        <v>1369</v>
      </c>
      <c r="AH337" s="13" t="s">
        <v>1370</v>
      </c>
      <c r="AI337" s="14">
        <v>1449481</v>
      </c>
      <c r="AJ337" s="13" t="s">
        <v>486</v>
      </c>
      <c r="AK337" s="13" t="s">
        <v>1371</v>
      </c>
      <c r="AL337" s="13"/>
      <c r="AM337" s="13"/>
      <c r="AN337" s="13" t="s">
        <v>487</v>
      </c>
    </row>
    <row r="338" spans="1:40" x14ac:dyDescent="0.2">
      <c r="A338" s="8" t="s">
        <v>1359</v>
      </c>
      <c r="B338" s="8" t="s">
        <v>574</v>
      </c>
      <c r="C338" s="8" t="str">
        <f t="shared" si="4"/>
        <v>Escambia County FL</v>
      </c>
      <c r="D338" s="9">
        <v>311003</v>
      </c>
      <c r="E338" s="8" t="s">
        <v>445</v>
      </c>
      <c r="F338" s="9">
        <v>57114</v>
      </c>
      <c r="G338" s="9">
        <v>88370</v>
      </c>
      <c r="H338" s="9">
        <v>151609</v>
      </c>
      <c r="I338" s="10">
        <v>0.3767190602141034</v>
      </c>
      <c r="J338" s="10">
        <v>0.58288096353118879</v>
      </c>
      <c r="K338" s="9">
        <v>-31256</v>
      </c>
      <c r="L338" s="9">
        <v>31256</v>
      </c>
      <c r="M338" s="10">
        <v>-0.20616190331708539</v>
      </c>
      <c r="N338" s="10">
        <v>0.20616190331708539</v>
      </c>
      <c r="O338" s="9">
        <v>58154</v>
      </c>
      <c r="P338" s="9">
        <v>88671</v>
      </c>
      <c r="Q338" s="9">
        <v>148430</v>
      </c>
      <c r="R338" s="10">
        <v>0.39179411170248601</v>
      </c>
      <c r="S338" s="10">
        <v>0.59739271036852393</v>
      </c>
      <c r="T338" s="9">
        <v>-30517</v>
      </c>
      <c r="U338" s="10">
        <v>-0.20559859866603791</v>
      </c>
      <c r="V338" s="9">
        <v>-1040</v>
      </c>
      <c r="W338" s="9">
        <v>-301</v>
      </c>
      <c r="X338" s="10">
        <v>-1.5075051488382618E-2</v>
      </c>
      <c r="Y338" s="10">
        <v>-1.4511746837335138E-2</v>
      </c>
      <c r="Z338" s="11">
        <v>656.46</v>
      </c>
      <c r="AA338" s="11">
        <v>473.75773085945826</v>
      </c>
      <c r="AB338" s="11">
        <v>12033</v>
      </c>
      <c r="AC338" s="12" t="s">
        <v>1419</v>
      </c>
      <c r="AD338" s="8">
        <v>12</v>
      </c>
      <c r="AE338" s="8">
        <v>33</v>
      </c>
      <c r="AF338" s="13" t="s">
        <v>1420</v>
      </c>
      <c r="AG338" s="13" t="s">
        <v>577</v>
      </c>
      <c r="AH338" s="13" t="s">
        <v>1421</v>
      </c>
      <c r="AI338" s="14">
        <v>478043</v>
      </c>
      <c r="AJ338" s="13" t="s">
        <v>486</v>
      </c>
      <c r="AK338" s="13" t="s">
        <v>579</v>
      </c>
      <c r="AL338" s="13"/>
      <c r="AM338" s="13"/>
      <c r="AN338" s="13" t="s">
        <v>487</v>
      </c>
    </row>
    <row r="339" spans="1:40" x14ac:dyDescent="0.2">
      <c r="A339" s="8" t="s">
        <v>1359</v>
      </c>
      <c r="B339" s="8" t="s">
        <v>1422</v>
      </c>
      <c r="C339" s="8" t="str">
        <f t="shared" si="4"/>
        <v>Flagler County FL</v>
      </c>
      <c r="D339" s="9">
        <v>105392</v>
      </c>
      <c r="E339" s="8" t="s">
        <v>445</v>
      </c>
      <c r="F339" s="9">
        <v>21985</v>
      </c>
      <c r="G339" s="9">
        <v>33804</v>
      </c>
      <c r="H339" s="9">
        <v>57413</v>
      </c>
      <c r="I339" s="10">
        <v>0.38292721160712728</v>
      </c>
      <c r="J339" s="10">
        <v>0.58878651176562802</v>
      </c>
      <c r="K339" s="9">
        <v>-11819</v>
      </c>
      <c r="L339" s="9">
        <v>11819</v>
      </c>
      <c r="M339" s="10">
        <v>-0.20585930015850074</v>
      </c>
      <c r="N339" s="10">
        <v>0.20585930015850074</v>
      </c>
      <c r="O339" s="9">
        <v>23204</v>
      </c>
      <c r="P339" s="9">
        <v>26966</v>
      </c>
      <c r="Q339" s="9">
        <v>50589</v>
      </c>
      <c r="R339" s="10">
        <v>0.45867678744391072</v>
      </c>
      <c r="S339" s="10">
        <v>0.53304077961612206</v>
      </c>
      <c r="T339" s="9">
        <v>-3762</v>
      </c>
      <c r="U339" s="10">
        <v>-7.4363992172211346E-2</v>
      </c>
      <c r="V339" s="9">
        <v>-1219</v>
      </c>
      <c r="W339" s="9">
        <v>6838</v>
      </c>
      <c r="X339" s="10">
        <v>-7.5749575836783434E-2</v>
      </c>
      <c r="Y339" s="10">
        <v>5.5745732149505955E-2</v>
      </c>
      <c r="Z339" s="11">
        <v>485.46</v>
      </c>
      <c r="AA339" s="11">
        <v>217.09718617393813</v>
      </c>
      <c r="AB339" s="11">
        <v>12035</v>
      </c>
      <c r="AC339" s="12" t="s">
        <v>1423</v>
      </c>
      <c r="AD339" s="8">
        <v>12</v>
      </c>
      <c r="AE339" s="8">
        <v>35</v>
      </c>
      <c r="AF339" s="13" t="s">
        <v>1424</v>
      </c>
      <c r="AG339" s="13" t="s">
        <v>1425</v>
      </c>
      <c r="AH339" s="13" t="s">
        <v>1426</v>
      </c>
      <c r="AI339" s="14">
        <v>623279</v>
      </c>
      <c r="AJ339" s="13" t="s">
        <v>486</v>
      </c>
      <c r="AK339" s="13" t="s">
        <v>1427</v>
      </c>
      <c r="AL339" s="13"/>
      <c r="AM339" s="13"/>
      <c r="AN339" s="13" t="s">
        <v>487</v>
      </c>
    </row>
    <row r="340" spans="1:40" x14ac:dyDescent="0.2">
      <c r="A340" s="8" t="s">
        <v>1359</v>
      </c>
      <c r="B340" s="8" t="s">
        <v>586</v>
      </c>
      <c r="C340" s="8" t="str">
        <f t="shared" si="4"/>
        <v>Franklin County FL</v>
      </c>
      <c r="D340" s="9">
        <v>11761</v>
      </c>
      <c r="E340" s="8" t="s">
        <v>445</v>
      </c>
      <c r="F340" s="9">
        <v>1738</v>
      </c>
      <c r="G340" s="9">
        <v>4119</v>
      </c>
      <c r="H340" s="9">
        <v>6003</v>
      </c>
      <c r="I340" s="10">
        <v>0.28952190571380976</v>
      </c>
      <c r="J340" s="10">
        <v>0.68615692153923036</v>
      </c>
      <c r="K340" s="9">
        <v>-2381</v>
      </c>
      <c r="L340" s="9">
        <v>2381</v>
      </c>
      <c r="M340" s="10">
        <v>-0.3966350158254206</v>
      </c>
      <c r="N340" s="10">
        <v>0.3966350158254206</v>
      </c>
      <c r="O340" s="9">
        <v>1845</v>
      </c>
      <c r="P340" s="9">
        <v>3570</v>
      </c>
      <c r="Q340" s="9">
        <v>5474</v>
      </c>
      <c r="R340" s="10">
        <v>0.33704786262331021</v>
      </c>
      <c r="S340" s="10">
        <v>0.65217391304347827</v>
      </c>
      <c r="T340" s="9">
        <v>-1725</v>
      </c>
      <c r="U340" s="10">
        <v>-0.31512605042016806</v>
      </c>
      <c r="V340" s="9">
        <v>-107</v>
      </c>
      <c r="W340" s="9">
        <v>549</v>
      </c>
      <c r="X340" s="10">
        <v>-4.7525956909500455E-2</v>
      </c>
      <c r="Y340" s="10">
        <v>3.3983008495752087E-2</v>
      </c>
      <c r="Z340" s="11">
        <v>534.73</v>
      </c>
      <c r="AA340" s="11">
        <v>21.994277485833972</v>
      </c>
      <c r="AB340" s="11">
        <v>12037</v>
      </c>
      <c r="AC340" s="12" t="s">
        <v>1428</v>
      </c>
      <c r="AD340" s="8">
        <v>12</v>
      </c>
      <c r="AE340" s="8">
        <v>37</v>
      </c>
      <c r="AF340" s="13"/>
      <c r="AG340" s="13"/>
      <c r="AH340" s="13"/>
      <c r="AJ340" s="13"/>
      <c r="AK340" s="13"/>
      <c r="AL340" s="13"/>
      <c r="AM340" s="13"/>
      <c r="AN340" s="13" t="s">
        <v>510</v>
      </c>
    </row>
    <row r="341" spans="1:40" x14ac:dyDescent="0.2">
      <c r="A341" s="8" t="s">
        <v>1359</v>
      </c>
      <c r="B341" s="8" t="s">
        <v>1429</v>
      </c>
      <c r="C341" s="8" t="str">
        <f t="shared" si="4"/>
        <v>Gadsden County FL</v>
      </c>
      <c r="D341" s="9">
        <v>46036</v>
      </c>
      <c r="E341" s="8" t="s">
        <v>445</v>
      </c>
      <c r="F341" s="9">
        <v>14994</v>
      </c>
      <c r="G341" s="9">
        <v>6721</v>
      </c>
      <c r="H341" s="9">
        <v>22079</v>
      </c>
      <c r="I341" s="10">
        <v>0.67910684360704743</v>
      </c>
      <c r="J341" s="10">
        <v>0.30440690248652563</v>
      </c>
      <c r="K341" s="9">
        <v>8273</v>
      </c>
      <c r="L341" s="9">
        <v>-8273</v>
      </c>
      <c r="M341" s="10">
        <v>0.3746999411205218</v>
      </c>
      <c r="N341" s="10">
        <v>-0.3746999411205218</v>
      </c>
      <c r="O341" s="9">
        <v>15768</v>
      </c>
      <c r="P341" s="9">
        <v>6628</v>
      </c>
      <c r="Q341" s="9">
        <v>22495</v>
      </c>
      <c r="R341" s="10">
        <v>0.70095576794843295</v>
      </c>
      <c r="S341" s="10">
        <v>0.29464325405645697</v>
      </c>
      <c r="T341" s="9">
        <v>9140</v>
      </c>
      <c r="U341" s="10">
        <v>0.40631251389197598</v>
      </c>
      <c r="V341" s="9">
        <v>-774</v>
      </c>
      <c r="W341" s="9">
        <v>93</v>
      </c>
      <c r="X341" s="10">
        <v>-2.1848924341385523E-2</v>
      </c>
      <c r="Y341" s="10">
        <v>9.763648430068661E-3</v>
      </c>
      <c r="Z341" s="11">
        <v>516.33000000000004</v>
      </c>
      <c r="AA341" s="11">
        <v>89.160033312029128</v>
      </c>
      <c r="AB341" s="11">
        <v>12039</v>
      </c>
      <c r="AC341" s="12" t="s">
        <v>1430</v>
      </c>
      <c r="AD341" s="8">
        <v>12</v>
      </c>
      <c r="AE341" s="8">
        <v>39</v>
      </c>
      <c r="AF341" s="13" t="s">
        <v>1431</v>
      </c>
      <c r="AG341" s="13" t="s">
        <v>1432</v>
      </c>
      <c r="AH341" s="13" t="s">
        <v>1433</v>
      </c>
      <c r="AI341" s="14">
        <v>377924</v>
      </c>
      <c r="AJ341" s="13" t="s">
        <v>486</v>
      </c>
      <c r="AK341" s="13" t="s">
        <v>1434</v>
      </c>
      <c r="AL341" s="13"/>
      <c r="AM341" s="13"/>
      <c r="AN341" s="13" t="s">
        <v>505</v>
      </c>
    </row>
    <row r="342" spans="1:40" x14ac:dyDescent="0.2">
      <c r="A342" s="8" t="s">
        <v>1359</v>
      </c>
      <c r="B342" s="8" t="s">
        <v>1435</v>
      </c>
      <c r="C342" s="8" t="str">
        <f t="shared" si="4"/>
        <v>Gilchrist County FL</v>
      </c>
      <c r="D342" s="9">
        <v>17199</v>
      </c>
      <c r="E342" s="8" t="s">
        <v>445</v>
      </c>
      <c r="F342" s="9">
        <v>1457</v>
      </c>
      <c r="G342" s="9">
        <v>6740</v>
      </c>
      <c r="H342" s="9">
        <v>8418</v>
      </c>
      <c r="I342" s="10">
        <v>0.17308149204086481</v>
      </c>
      <c r="J342" s="10">
        <v>0.80066524114991688</v>
      </c>
      <c r="K342" s="9">
        <v>-5283</v>
      </c>
      <c r="L342" s="9">
        <v>5283</v>
      </c>
      <c r="M342" s="10">
        <v>-0.62758374910905212</v>
      </c>
      <c r="N342" s="10">
        <v>0.62758374910905212</v>
      </c>
      <c r="O342" s="9">
        <v>1885</v>
      </c>
      <c r="P342" s="9">
        <v>5917</v>
      </c>
      <c r="Q342" s="9">
        <v>7908</v>
      </c>
      <c r="R342" s="10">
        <v>0.23836621143146181</v>
      </c>
      <c r="S342" s="10">
        <v>0.7482296408700051</v>
      </c>
      <c r="T342" s="9">
        <v>-4032</v>
      </c>
      <c r="U342" s="10">
        <v>-0.50986342943854335</v>
      </c>
      <c r="V342" s="9">
        <v>-428</v>
      </c>
      <c r="W342" s="9">
        <v>823</v>
      </c>
      <c r="X342" s="10">
        <v>-6.528471939059699E-2</v>
      </c>
      <c r="Y342" s="10">
        <v>5.2435600279911787E-2</v>
      </c>
      <c r="Z342" s="11">
        <v>349.68</v>
      </c>
      <c r="AA342" s="11">
        <v>49.184969114619079</v>
      </c>
      <c r="AB342" s="11">
        <v>12041</v>
      </c>
      <c r="AC342" s="12" t="s">
        <v>1436</v>
      </c>
      <c r="AD342" s="8">
        <v>12</v>
      </c>
      <c r="AE342" s="8">
        <v>41</v>
      </c>
      <c r="AF342" s="13" t="s">
        <v>1362</v>
      </c>
      <c r="AG342" s="13" t="s">
        <v>1363</v>
      </c>
      <c r="AH342" s="13" t="s">
        <v>1364</v>
      </c>
      <c r="AI342" s="14">
        <v>277163</v>
      </c>
      <c r="AJ342" s="13" t="s">
        <v>486</v>
      </c>
      <c r="AK342" s="13" t="s">
        <v>1365</v>
      </c>
      <c r="AL342" s="13"/>
      <c r="AM342" s="13"/>
      <c r="AN342" s="13" t="s">
        <v>505</v>
      </c>
    </row>
    <row r="343" spans="1:40" x14ac:dyDescent="0.2">
      <c r="A343" s="8" t="s">
        <v>1359</v>
      </c>
      <c r="B343" s="8" t="s">
        <v>1437</v>
      </c>
      <c r="C343" s="8" t="str">
        <f t="shared" si="4"/>
        <v>Glades County FL</v>
      </c>
      <c r="D343" s="9">
        <v>13670</v>
      </c>
      <c r="E343" s="8" t="s">
        <v>445</v>
      </c>
      <c r="F343" s="9">
        <v>1271</v>
      </c>
      <c r="G343" s="9">
        <v>2996</v>
      </c>
      <c r="H343" s="9">
        <v>4355</v>
      </c>
      <c r="I343" s="10">
        <v>0.29184845005740528</v>
      </c>
      <c r="J343" s="10">
        <v>0.68794489092996558</v>
      </c>
      <c r="K343" s="9">
        <v>-1725</v>
      </c>
      <c r="L343" s="9">
        <v>1725</v>
      </c>
      <c r="M343" s="10">
        <v>-0.3960964408725603</v>
      </c>
      <c r="N343" s="10">
        <v>0.3960964408725603</v>
      </c>
      <c r="O343" s="9">
        <v>1603</v>
      </c>
      <c r="P343" s="9">
        <v>2344</v>
      </c>
      <c r="Q343" s="9">
        <v>3989</v>
      </c>
      <c r="R343" s="10">
        <v>0.40185510152920534</v>
      </c>
      <c r="S343" s="10">
        <v>0.58761594384557536</v>
      </c>
      <c r="T343" s="9">
        <v>-741</v>
      </c>
      <c r="U343" s="10">
        <v>-0.18576084231637002</v>
      </c>
      <c r="V343" s="9">
        <v>-332</v>
      </c>
      <c r="W343" s="9">
        <v>652</v>
      </c>
      <c r="X343" s="10">
        <v>-0.11000665147180005</v>
      </c>
      <c r="Y343" s="10">
        <v>0.10032894708439022</v>
      </c>
      <c r="Z343" s="11">
        <v>806.01</v>
      </c>
      <c r="AA343" s="11">
        <v>16.960087343829482</v>
      </c>
      <c r="AB343" s="11">
        <v>12043</v>
      </c>
      <c r="AC343" s="12" t="s">
        <v>1438</v>
      </c>
      <c r="AD343" s="8">
        <v>12</v>
      </c>
      <c r="AE343" s="8">
        <v>43</v>
      </c>
      <c r="AF343" s="13"/>
      <c r="AG343" s="13"/>
      <c r="AH343" s="13"/>
      <c r="AJ343" s="13"/>
      <c r="AK343" s="13"/>
      <c r="AL343" s="13"/>
      <c r="AM343" s="13"/>
      <c r="AN343" s="13" t="s">
        <v>510</v>
      </c>
    </row>
    <row r="344" spans="1:40" x14ac:dyDescent="0.2">
      <c r="A344" s="8" t="s">
        <v>1359</v>
      </c>
      <c r="B344" s="8" t="s">
        <v>1439</v>
      </c>
      <c r="C344" s="8" t="str">
        <f t="shared" si="4"/>
        <v>Gulf County FL</v>
      </c>
      <c r="D344" s="9">
        <v>15871</v>
      </c>
      <c r="E344" s="8" t="s">
        <v>445</v>
      </c>
      <c r="F344" s="9">
        <v>1715</v>
      </c>
      <c r="G344" s="9">
        <v>5320</v>
      </c>
      <c r="H344" s="9">
        <v>7279</v>
      </c>
      <c r="I344" s="10">
        <v>0.23560928698997116</v>
      </c>
      <c r="J344" s="10">
        <v>0.73086962494848196</v>
      </c>
      <c r="K344" s="9">
        <v>-3605</v>
      </c>
      <c r="L344" s="9">
        <v>3605</v>
      </c>
      <c r="M344" s="10">
        <v>-0.49526033795851077</v>
      </c>
      <c r="N344" s="10">
        <v>0.49526033795851077</v>
      </c>
      <c r="O344" s="9">
        <v>2013</v>
      </c>
      <c r="P344" s="9">
        <v>4995</v>
      </c>
      <c r="Q344" s="9">
        <v>7107</v>
      </c>
      <c r="R344" s="10">
        <v>0.28324187420852681</v>
      </c>
      <c r="S344" s="10">
        <v>0.70282819755170955</v>
      </c>
      <c r="T344" s="9">
        <v>-2982</v>
      </c>
      <c r="U344" s="10">
        <v>-0.41958632334318274</v>
      </c>
      <c r="V344" s="9">
        <v>-298</v>
      </c>
      <c r="W344" s="9">
        <v>325</v>
      </c>
      <c r="X344" s="10">
        <v>-4.763258721855565E-2</v>
      </c>
      <c r="Y344" s="10">
        <v>2.80414273967724E-2</v>
      </c>
      <c r="Z344" s="11">
        <v>564.01</v>
      </c>
      <c r="AA344" s="11">
        <v>28.139571993404374</v>
      </c>
      <c r="AB344" s="11">
        <v>12045</v>
      </c>
      <c r="AC344" s="12" t="s">
        <v>1440</v>
      </c>
      <c r="AD344" s="8">
        <v>12</v>
      </c>
      <c r="AE344" s="8">
        <v>45</v>
      </c>
      <c r="AF344" s="13" t="s">
        <v>1374</v>
      </c>
      <c r="AG344" s="13"/>
      <c r="AH344" s="13" t="s">
        <v>1375</v>
      </c>
      <c r="AI344" s="14">
        <v>197506</v>
      </c>
      <c r="AJ344" s="13" t="s">
        <v>486</v>
      </c>
      <c r="AK344" s="13"/>
      <c r="AL344" s="13"/>
      <c r="AM344" s="13"/>
      <c r="AN344" s="13" t="s">
        <v>505</v>
      </c>
    </row>
    <row r="345" spans="1:40" x14ac:dyDescent="0.2">
      <c r="A345" s="8" t="s">
        <v>1359</v>
      </c>
      <c r="B345" s="8" t="s">
        <v>1441</v>
      </c>
      <c r="C345" s="8" t="str">
        <f t="shared" si="4"/>
        <v>Hamilton County FL</v>
      </c>
      <c r="D345" s="9">
        <v>14295</v>
      </c>
      <c r="E345" s="8" t="s">
        <v>445</v>
      </c>
      <c r="F345" s="9">
        <v>1899</v>
      </c>
      <c r="G345" s="9">
        <v>3439</v>
      </c>
      <c r="H345" s="9">
        <v>5451</v>
      </c>
      <c r="I345" s="10">
        <v>0.34837644468904788</v>
      </c>
      <c r="J345" s="10">
        <v>0.63089341405246746</v>
      </c>
      <c r="K345" s="9">
        <v>-1540</v>
      </c>
      <c r="L345" s="9">
        <v>1540</v>
      </c>
      <c r="M345" s="10">
        <v>-0.28251696936341958</v>
      </c>
      <c r="N345" s="10">
        <v>0.28251696936341958</v>
      </c>
      <c r="O345" s="9">
        <v>2226</v>
      </c>
      <c r="P345" s="9">
        <v>3137</v>
      </c>
      <c r="Q345" s="9">
        <v>5404</v>
      </c>
      <c r="R345" s="10">
        <v>0.41191709844559588</v>
      </c>
      <c r="S345" s="10">
        <v>0.5804959289415248</v>
      </c>
      <c r="T345" s="9">
        <v>-911</v>
      </c>
      <c r="U345" s="10">
        <v>-0.16857883049592892</v>
      </c>
      <c r="V345" s="9">
        <v>-327</v>
      </c>
      <c r="W345" s="9">
        <v>302</v>
      </c>
      <c r="X345" s="10">
        <v>-6.3540653756547993E-2</v>
      </c>
      <c r="Y345" s="10">
        <v>5.0397485110942664E-2</v>
      </c>
      <c r="Z345" s="11">
        <v>513.79</v>
      </c>
      <c r="AA345" s="11">
        <v>27.822651277759398</v>
      </c>
      <c r="AB345" s="11">
        <v>12047</v>
      </c>
      <c r="AC345" s="12" t="s">
        <v>1442</v>
      </c>
      <c r="AD345" s="8">
        <v>12</v>
      </c>
      <c r="AE345" s="8">
        <v>47</v>
      </c>
      <c r="AF345" s="13"/>
      <c r="AG345" s="13"/>
      <c r="AH345" s="13"/>
      <c r="AJ345" s="13"/>
      <c r="AK345" s="13"/>
      <c r="AL345" s="13"/>
      <c r="AM345" s="13"/>
      <c r="AN345" s="13" t="s">
        <v>510</v>
      </c>
    </row>
    <row r="346" spans="1:40" x14ac:dyDescent="0.2">
      <c r="A346" s="8" t="s">
        <v>1359</v>
      </c>
      <c r="B346" s="8" t="s">
        <v>1443</v>
      </c>
      <c r="C346" s="8" t="str">
        <f t="shared" si="4"/>
        <v>Hardee County FL</v>
      </c>
      <c r="D346" s="9">
        <v>27502</v>
      </c>
      <c r="E346" s="8" t="s">
        <v>445</v>
      </c>
      <c r="F346" s="9">
        <v>2147</v>
      </c>
      <c r="G346" s="9">
        <v>5238</v>
      </c>
      <c r="H346" s="9">
        <v>7577</v>
      </c>
      <c r="I346" s="10">
        <v>0.2833575293651841</v>
      </c>
      <c r="J346" s="10">
        <v>0.69130262636927542</v>
      </c>
      <c r="K346" s="9">
        <v>-3091</v>
      </c>
      <c r="L346" s="9">
        <v>3091</v>
      </c>
      <c r="M346" s="10">
        <v>-0.40794509700409132</v>
      </c>
      <c r="N346" s="10">
        <v>0.40794509700409132</v>
      </c>
      <c r="O346" s="9">
        <v>2461</v>
      </c>
      <c r="P346" s="9">
        <v>4694</v>
      </c>
      <c r="Q346" s="9">
        <v>7222</v>
      </c>
      <c r="R346" s="10">
        <v>0.34076433121019106</v>
      </c>
      <c r="S346" s="10">
        <v>0.64995846026031567</v>
      </c>
      <c r="T346" s="9">
        <v>-2233</v>
      </c>
      <c r="U346" s="10">
        <v>-0.30919412905012461</v>
      </c>
      <c r="V346" s="9">
        <v>-314</v>
      </c>
      <c r="W346" s="9">
        <v>544</v>
      </c>
      <c r="X346" s="10">
        <v>-5.7406801845006961E-2</v>
      </c>
      <c r="Y346" s="10">
        <v>4.1344166108959746E-2</v>
      </c>
      <c r="Z346" s="11">
        <v>637.78</v>
      </c>
      <c r="AA346" s="11">
        <v>43.121452538492896</v>
      </c>
      <c r="AB346" s="11">
        <v>12049</v>
      </c>
      <c r="AC346" s="12" t="s">
        <v>1444</v>
      </c>
      <c r="AD346" s="8">
        <v>12</v>
      </c>
      <c r="AE346" s="8">
        <v>49</v>
      </c>
      <c r="AF346" s="13" t="s">
        <v>1445</v>
      </c>
      <c r="AG346" s="13"/>
      <c r="AH346" s="13" t="s">
        <v>1446</v>
      </c>
      <c r="AJ346" s="13" t="s">
        <v>498</v>
      </c>
      <c r="AK346" s="13"/>
      <c r="AL346" s="13"/>
      <c r="AM346" s="13"/>
      <c r="AN346" s="13" t="s">
        <v>487</v>
      </c>
    </row>
    <row r="347" spans="1:40" x14ac:dyDescent="0.2">
      <c r="A347" s="8" t="s">
        <v>1359</v>
      </c>
      <c r="B347" s="8" t="s">
        <v>1447</v>
      </c>
      <c r="C347" s="8" t="str">
        <f t="shared" si="4"/>
        <v>Hendry County FL</v>
      </c>
      <c r="D347" s="9">
        <v>39119</v>
      </c>
      <c r="E347" s="8" t="s">
        <v>445</v>
      </c>
      <c r="F347" s="9">
        <v>4610</v>
      </c>
      <c r="G347" s="9">
        <v>6192</v>
      </c>
      <c r="H347" s="9">
        <v>11106</v>
      </c>
      <c r="I347" s="10">
        <v>0.4150909418332433</v>
      </c>
      <c r="J347" s="10">
        <v>0.55753646677471635</v>
      </c>
      <c r="K347" s="9">
        <v>-1582</v>
      </c>
      <c r="L347" s="9">
        <v>1582</v>
      </c>
      <c r="M347" s="10">
        <v>-0.14244552494147306</v>
      </c>
      <c r="N347" s="10">
        <v>0.14244552494147306</v>
      </c>
      <c r="O347" s="9">
        <v>4751</v>
      </c>
      <c r="P347" s="9">
        <v>5355</v>
      </c>
      <c r="Q347" s="9">
        <v>10185</v>
      </c>
      <c r="R347" s="10">
        <v>0.46647029945999019</v>
      </c>
      <c r="S347" s="10">
        <v>0.52577319587628868</v>
      </c>
      <c r="T347" s="9">
        <v>-604</v>
      </c>
      <c r="U347" s="10">
        <v>-5.930289641629849E-2</v>
      </c>
      <c r="V347" s="9">
        <v>-141</v>
      </c>
      <c r="W347" s="9">
        <v>837</v>
      </c>
      <c r="X347" s="10">
        <v>-5.1379357626746891E-2</v>
      </c>
      <c r="Y347" s="10">
        <v>3.1763270898427676E-2</v>
      </c>
      <c r="Z347" s="11">
        <v>1152.75</v>
      </c>
      <c r="AA347" s="11">
        <v>33.935371936673171</v>
      </c>
      <c r="AB347" s="11">
        <v>12051</v>
      </c>
      <c r="AC347" s="12" t="s">
        <v>1448</v>
      </c>
      <c r="AD347" s="8">
        <v>12</v>
      </c>
      <c r="AE347" s="8">
        <v>51</v>
      </c>
      <c r="AF347" s="13" t="s">
        <v>1449</v>
      </c>
      <c r="AG347" s="13"/>
      <c r="AH347" s="13" t="s">
        <v>1450</v>
      </c>
      <c r="AJ347" s="13" t="s">
        <v>498</v>
      </c>
      <c r="AK347" s="13"/>
      <c r="AL347" s="13"/>
      <c r="AM347" s="13"/>
      <c r="AN347" s="13" t="s">
        <v>487</v>
      </c>
    </row>
    <row r="348" spans="1:40" x14ac:dyDescent="0.2">
      <c r="A348" s="8" t="s">
        <v>1359</v>
      </c>
      <c r="B348" s="8" t="s">
        <v>1451</v>
      </c>
      <c r="C348" s="8" t="str">
        <f t="shared" si="4"/>
        <v>Hernando County FL</v>
      </c>
      <c r="D348" s="9">
        <v>178439</v>
      </c>
      <c r="E348" s="8" t="s">
        <v>445</v>
      </c>
      <c r="F348" s="9">
        <v>31818</v>
      </c>
      <c r="G348" s="9">
        <v>59029</v>
      </c>
      <c r="H348" s="9">
        <v>93878</v>
      </c>
      <c r="I348" s="10">
        <v>0.33892924859924584</v>
      </c>
      <c r="J348" s="10">
        <v>0.62878416668442016</v>
      </c>
      <c r="K348" s="9">
        <v>-27211</v>
      </c>
      <c r="L348" s="9">
        <v>27211</v>
      </c>
      <c r="M348" s="10">
        <v>-0.28985491808517433</v>
      </c>
      <c r="N348" s="10">
        <v>0.28985491808517433</v>
      </c>
      <c r="O348" s="9">
        <v>37791</v>
      </c>
      <c r="P348" s="9">
        <v>44906</v>
      </c>
      <c r="Q348" s="9">
        <v>83593</v>
      </c>
      <c r="R348" s="10">
        <v>0.45208330841099137</v>
      </c>
      <c r="S348" s="10">
        <v>0.53719809074922542</v>
      </c>
      <c r="T348" s="9">
        <v>-7115</v>
      </c>
      <c r="U348" s="10">
        <v>-8.5114782338234052E-2</v>
      </c>
      <c r="V348" s="9">
        <v>-5973</v>
      </c>
      <c r="W348" s="9">
        <v>14123</v>
      </c>
      <c r="X348" s="10">
        <v>-0.11315405981174553</v>
      </c>
      <c r="Y348" s="10">
        <v>9.1586075935194744E-2</v>
      </c>
      <c r="Z348" s="11">
        <v>472.54</v>
      </c>
      <c r="AA348" s="11">
        <v>377.61670969653363</v>
      </c>
      <c r="AB348" s="11">
        <v>12053</v>
      </c>
      <c r="AC348" s="12" t="s">
        <v>1452</v>
      </c>
      <c r="AD348" s="8">
        <v>12</v>
      </c>
      <c r="AE348" s="8">
        <v>53</v>
      </c>
      <c r="AF348" s="13" t="s">
        <v>1453</v>
      </c>
      <c r="AG348" s="13"/>
      <c r="AH348" s="13" t="s">
        <v>1454</v>
      </c>
      <c r="AI348" s="14">
        <v>2975225</v>
      </c>
      <c r="AJ348" s="13" t="s">
        <v>486</v>
      </c>
      <c r="AK348" s="13"/>
      <c r="AL348" s="13"/>
      <c r="AM348" s="13"/>
      <c r="AN348" s="13" t="s">
        <v>505</v>
      </c>
    </row>
    <row r="349" spans="1:40" x14ac:dyDescent="0.2">
      <c r="A349" s="8" t="s">
        <v>1359</v>
      </c>
      <c r="B349" s="8" t="s">
        <v>1455</v>
      </c>
      <c r="C349" s="8" t="str">
        <f t="shared" si="4"/>
        <v>Highlands County FL</v>
      </c>
      <c r="D349" s="9">
        <v>99491</v>
      </c>
      <c r="E349" s="8" t="s">
        <v>445</v>
      </c>
      <c r="F349" s="9">
        <v>14901</v>
      </c>
      <c r="G349" s="9">
        <v>29509</v>
      </c>
      <c r="H349" s="9">
        <v>45589</v>
      </c>
      <c r="I349" s="10">
        <v>0.32685516242953344</v>
      </c>
      <c r="J349" s="10">
        <v>0.64728333589243015</v>
      </c>
      <c r="K349" s="9">
        <v>-14608</v>
      </c>
      <c r="L349" s="9">
        <v>14608</v>
      </c>
      <c r="M349" s="10">
        <v>-0.3204281734628967</v>
      </c>
      <c r="N349" s="10">
        <v>0.3204281734628967</v>
      </c>
      <c r="O349" s="9">
        <v>16147</v>
      </c>
      <c r="P349" s="9">
        <v>25912</v>
      </c>
      <c r="Q349" s="9">
        <v>42440</v>
      </c>
      <c r="R349" s="10">
        <v>0.38046654099905747</v>
      </c>
      <c r="S349" s="10">
        <v>0.61055607917059374</v>
      </c>
      <c r="T349" s="9">
        <v>-9765</v>
      </c>
      <c r="U349" s="10">
        <v>-0.23008953817153627</v>
      </c>
      <c r="V349" s="9">
        <v>-1246</v>
      </c>
      <c r="W349" s="9">
        <v>3597</v>
      </c>
      <c r="X349" s="10">
        <v>-5.3611378569524026E-2</v>
      </c>
      <c r="Y349" s="10">
        <v>3.672725672183641E-2</v>
      </c>
      <c r="Z349" s="11">
        <v>1016.62</v>
      </c>
      <c r="AA349" s="11">
        <v>97.864492140622843</v>
      </c>
      <c r="AB349" s="11">
        <v>12055</v>
      </c>
      <c r="AC349" s="12" t="s">
        <v>1456</v>
      </c>
      <c r="AD349" s="8">
        <v>12</v>
      </c>
      <c r="AE349" s="8">
        <v>55</v>
      </c>
      <c r="AF349" s="13" t="s">
        <v>1457</v>
      </c>
      <c r="AG349" s="13"/>
      <c r="AH349" s="13" t="s">
        <v>1458</v>
      </c>
      <c r="AI349" s="14">
        <v>99491</v>
      </c>
      <c r="AJ349" s="13" t="s">
        <v>486</v>
      </c>
      <c r="AK349" s="13"/>
      <c r="AL349" s="13"/>
      <c r="AM349" s="13"/>
      <c r="AN349" s="13" t="s">
        <v>487</v>
      </c>
    </row>
    <row r="350" spans="1:40" x14ac:dyDescent="0.2">
      <c r="A350" s="8" t="s">
        <v>1359</v>
      </c>
      <c r="B350" s="8" t="s">
        <v>1459</v>
      </c>
      <c r="C350" s="8" t="str">
        <f t="shared" si="4"/>
        <v>Hillsborough County FL</v>
      </c>
      <c r="D350" s="9">
        <v>1349050</v>
      </c>
      <c r="E350" s="8" t="s">
        <v>445</v>
      </c>
      <c r="F350" s="9">
        <v>306422</v>
      </c>
      <c r="G350" s="9">
        <v>265928</v>
      </c>
      <c r="H350" s="9">
        <v>595072</v>
      </c>
      <c r="I350" s="10">
        <v>0.51493264680576467</v>
      </c>
      <c r="J350" s="10">
        <v>0.44688373843837387</v>
      </c>
      <c r="K350" s="9">
        <v>40494</v>
      </c>
      <c r="L350" s="9">
        <v>-40494</v>
      </c>
      <c r="M350" s="10">
        <v>6.8048908367390804E-2</v>
      </c>
      <c r="N350" s="10">
        <v>-6.8048908367390804E-2</v>
      </c>
      <c r="O350" s="9">
        <v>286158</v>
      </c>
      <c r="P350" s="9">
        <v>249904</v>
      </c>
      <c r="Q350" s="9">
        <v>541503</v>
      </c>
      <c r="R350" s="10">
        <v>0.52845136592041042</v>
      </c>
      <c r="S350" s="10">
        <v>0.46150067497317648</v>
      </c>
      <c r="T350" s="9">
        <v>36254</v>
      </c>
      <c r="U350" s="10">
        <v>6.6950690947233937E-2</v>
      </c>
      <c r="V350" s="9">
        <v>20264</v>
      </c>
      <c r="W350" s="9">
        <v>16024</v>
      </c>
      <c r="X350" s="10">
        <v>-1.351871911464575E-2</v>
      </c>
      <c r="Y350" s="10">
        <v>-1.4616936534802616E-2</v>
      </c>
      <c r="Z350" s="11">
        <v>1020.21</v>
      </c>
      <c r="AA350" s="11">
        <v>1322.325795669519</v>
      </c>
      <c r="AB350" s="11">
        <v>12057</v>
      </c>
      <c r="AC350" s="12" t="s">
        <v>1460</v>
      </c>
      <c r="AD350" s="8">
        <v>12</v>
      </c>
      <c r="AE350" s="8">
        <v>57</v>
      </c>
      <c r="AF350" s="13" t="s">
        <v>1453</v>
      </c>
      <c r="AG350" s="13"/>
      <c r="AH350" s="13" t="s">
        <v>1454</v>
      </c>
      <c r="AI350" s="14">
        <v>2975225</v>
      </c>
      <c r="AJ350" s="13" t="s">
        <v>486</v>
      </c>
      <c r="AK350" s="13"/>
      <c r="AL350" s="13"/>
      <c r="AM350" s="13"/>
      <c r="AN350" s="13" t="s">
        <v>487</v>
      </c>
    </row>
    <row r="351" spans="1:40" x14ac:dyDescent="0.2">
      <c r="A351" s="8" t="s">
        <v>1359</v>
      </c>
      <c r="B351" s="8" t="s">
        <v>1461</v>
      </c>
      <c r="C351" s="8" t="str">
        <f t="shared" si="4"/>
        <v>Holmes County FL</v>
      </c>
      <c r="D351" s="9">
        <v>19324</v>
      </c>
      <c r="E351" s="8" t="s">
        <v>445</v>
      </c>
      <c r="F351" s="9">
        <v>852</v>
      </c>
      <c r="G351" s="9">
        <v>7476</v>
      </c>
      <c r="H351" s="9">
        <v>8506</v>
      </c>
      <c r="I351" s="10">
        <v>0.10016458970138725</v>
      </c>
      <c r="J351" s="10">
        <v>0.87890900540794736</v>
      </c>
      <c r="K351" s="9">
        <v>-6624</v>
      </c>
      <c r="L351" s="9">
        <v>6624</v>
      </c>
      <c r="M351" s="10">
        <v>-0.77874441570656017</v>
      </c>
      <c r="N351" s="10">
        <v>0.77874441570656017</v>
      </c>
      <c r="O351" s="9">
        <v>1264</v>
      </c>
      <c r="P351" s="9">
        <v>6919</v>
      </c>
      <c r="Q351" s="9">
        <v>8274</v>
      </c>
      <c r="R351" s="10">
        <v>0.15276770606719844</v>
      </c>
      <c r="S351" s="10">
        <v>0.83623398598017884</v>
      </c>
      <c r="T351" s="9">
        <v>-5655</v>
      </c>
      <c r="U351" s="10">
        <v>-0.68346627991298037</v>
      </c>
      <c r="V351" s="9">
        <v>-412</v>
      </c>
      <c r="W351" s="9">
        <v>557</v>
      </c>
      <c r="X351" s="10">
        <v>-5.2603116365811192E-2</v>
      </c>
      <c r="Y351" s="10">
        <v>4.2675019427768524E-2</v>
      </c>
      <c r="Z351" s="11">
        <v>478.78</v>
      </c>
      <c r="AA351" s="11">
        <v>40.360917331551029</v>
      </c>
      <c r="AB351" s="11">
        <v>12059</v>
      </c>
      <c r="AC351" s="12" t="s">
        <v>1462</v>
      </c>
      <c r="AD351" s="8">
        <v>12</v>
      </c>
      <c r="AE351" s="8">
        <v>59</v>
      </c>
      <c r="AF351" s="13"/>
      <c r="AG351" s="13"/>
      <c r="AH351" s="13"/>
      <c r="AJ351" s="13"/>
      <c r="AK351" s="13"/>
      <c r="AL351" s="13"/>
      <c r="AM351" s="13"/>
      <c r="AN351" s="13" t="s">
        <v>510</v>
      </c>
    </row>
    <row r="352" spans="1:40" x14ac:dyDescent="0.2">
      <c r="A352" s="8" t="s">
        <v>1359</v>
      </c>
      <c r="B352" s="8" t="s">
        <v>1463</v>
      </c>
      <c r="C352" s="8" t="str">
        <f t="shared" ref="C352:C415" si="5">B352&amp;" "&amp;A352</f>
        <v>Indian River County FL</v>
      </c>
      <c r="D352" s="9">
        <v>147919</v>
      </c>
      <c r="E352" s="8" t="s">
        <v>445</v>
      </c>
      <c r="F352" s="9">
        <v>28997</v>
      </c>
      <c r="G352" s="9">
        <v>48564</v>
      </c>
      <c r="H352" s="9">
        <v>79897</v>
      </c>
      <c r="I352" s="10">
        <v>0.36292977208155502</v>
      </c>
      <c r="J352" s="10">
        <v>0.60783258445248256</v>
      </c>
      <c r="K352" s="9">
        <v>-19567</v>
      </c>
      <c r="L352" s="9">
        <v>19567</v>
      </c>
      <c r="M352" s="10">
        <v>-0.24490281237092754</v>
      </c>
      <c r="N352" s="10">
        <v>0.24490281237092754</v>
      </c>
      <c r="O352" s="9">
        <v>27483</v>
      </c>
      <c r="P352" s="9">
        <v>43441</v>
      </c>
      <c r="Q352" s="9">
        <v>71445</v>
      </c>
      <c r="R352" s="10">
        <v>0.38467352508922947</v>
      </c>
      <c r="S352" s="10">
        <v>0.60803415214500667</v>
      </c>
      <c r="T352" s="9">
        <v>-15958</v>
      </c>
      <c r="U352" s="10">
        <v>-0.22336062705577719</v>
      </c>
      <c r="V352" s="9">
        <v>1514</v>
      </c>
      <c r="W352" s="9">
        <v>5123</v>
      </c>
      <c r="X352" s="10">
        <v>-2.1743753007674449E-2</v>
      </c>
      <c r="Y352" s="10">
        <v>-2.0156769252410722E-4</v>
      </c>
      <c r="Z352" s="11">
        <v>502.87</v>
      </c>
      <c r="AA352" s="11">
        <v>294.1495814027482</v>
      </c>
      <c r="AB352" s="11">
        <v>12061</v>
      </c>
      <c r="AC352" s="12" t="s">
        <v>1464</v>
      </c>
      <c r="AD352" s="8">
        <v>12</v>
      </c>
      <c r="AE352" s="8">
        <v>61</v>
      </c>
      <c r="AF352" s="13" t="s">
        <v>1465</v>
      </c>
      <c r="AG352" s="13" t="s">
        <v>1385</v>
      </c>
      <c r="AH352" s="13" t="s">
        <v>1466</v>
      </c>
      <c r="AI352" s="14">
        <v>147919</v>
      </c>
      <c r="AJ352" s="13" t="s">
        <v>486</v>
      </c>
      <c r="AK352" s="13" t="s">
        <v>1387</v>
      </c>
      <c r="AL352" s="13"/>
      <c r="AM352" s="13"/>
      <c r="AN352" s="13" t="s">
        <v>487</v>
      </c>
    </row>
    <row r="353" spans="1:40" x14ac:dyDescent="0.2">
      <c r="A353" s="8" t="s">
        <v>1359</v>
      </c>
      <c r="B353" s="8" t="s">
        <v>602</v>
      </c>
      <c r="C353" s="8" t="str">
        <f t="shared" si="5"/>
        <v>Jackson County FL</v>
      </c>
      <c r="D353" s="9">
        <v>48599</v>
      </c>
      <c r="E353" s="8" t="s">
        <v>445</v>
      </c>
      <c r="F353" s="9">
        <v>6383</v>
      </c>
      <c r="G353" s="9">
        <v>14231</v>
      </c>
      <c r="H353" s="9">
        <v>20997</v>
      </c>
      <c r="I353" s="10">
        <v>0.30399580892508454</v>
      </c>
      <c r="J353" s="10">
        <v>0.67776349002238412</v>
      </c>
      <c r="K353" s="9">
        <v>-7848</v>
      </c>
      <c r="L353" s="9">
        <v>7848</v>
      </c>
      <c r="M353" s="10">
        <v>-0.37376768109729958</v>
      </c>
      <c r="N353" s="10">
        <v>0.37376768109729958</v>
      </c>
      <c r="O353" s="9">
        <v>7342</v>
      </c>
      <c r="P353" s="9">
        <v>13417</v>
      </c>
      <c r="Q353" s="9">
        <v>20940</v>
      </c>
      <c r="R353" s="10">
        <v>0.35062082139446038</v>
      </c>
      <c r="S353" s="10">
        <v>0.64073543457497617</v>
      </c>
      <c r="T353" s="9">
        <v>-6075</v>
      </c>
      <c r="U353" s="10">
        <v>-0.29011461318051579</v>
      </c>
      <c r="V353" s="9">
        <v>-959</v>
      </c>
      <c r="W353" s="9">
        <v>814</v>
      </c>
      <c r="X353" s="10">
        <v>-4.6625012469375837E-2</v>
      </c>
      <c r="Y353" s="10">
        <v>3.7028055447407948E-2</v>
      </c>
      <c r="Z353" s="11">
        <v>917.76</v>
      </c>
      <c r="AA353" s="11">
        <v>52.953931311018131</v>
      </c>
      <c r="AB353" s="11">
        <v>12063</v>
      </c>
      <c r="AC353" s="12" t="s">
        <v>1467</v>
      </c>
      <c r="AD353" s="8">
        <v>12</v>
      </c>
      <c r="AE353" s="8">
        <v>63</v>
      </c>
      <c r="AF353" s="13"/>
      <c r="AG353" s="13"/>
      <c r="AH353" s="13"/>
      <c r="AJ353" s="13"/>
      <c r="AK353" s="13"/>
      <c r="AL353" s="13"/>
      <c r="AM353" s="13"/>
      <c r="AN353" s="13" t="s">
        <v>510</v>
      </c>
    </row>
    <row r="354" spans="1:40" x14ac:dyDescent="0.2">
      <c r="A354" s="8" t="s">
        <v>1359</v>
      </c>
      <c r="B354" s="8" t="s">
        <v>608</v>
      </c>
      <c r="C354" s="8" t="str">
        <f t="shared" si="5"/>
        <v>Jefferson County FL</v>
      </c>
      <c r="D354" s="9">
        <v>14081</v>
      </c>
      <c r="E354" s="8" t="s">
        <v>445</v>
      </c>
      <c r="F354" s="9">
        <v>3537</v>
      </c>
      <c r="G354" s="9">
        <v>3930</v>
      </c>
      <c r="H354" s="9">
        <v>7641</v>
      </c>
      <c r="I354" s="10">
        <v>0.4628975265017668</v>
      </c>
      <c r="J354" s="10">
        <v>0.51433058500196305</v>
      </c>
      <c r="K354" s="9">
        <v>-393</v>
      </c>
      <c r="L354" s="9">
        <v>393</v>
      </c>
      <c r="M354" s="10">
        <v>-5.1433058500196249E-2</v>
      </c>
      <c r="N354" s="10">
        <v>5.1433058500196249E-2</v>
      </c>
      <c r="O354" s="9">
        <v>3945</v>
      </c>
      <c r="P354" s="9">
        <v>3808</v>
      </c>
      <c r="Q354" s="9">
        <v>7808</v>
      </c>
      <c r="R354" s="10">
        <v>0.50525102459016391</v>
      </c>
      <c r="S354" s="10">
        <v>0.48770491803278687</v>
      </c>
      <c r="T354" s="9">
        <v>137</v>
      </c>
      <c r="U354" s="10">
        <v>1.7546106557377039E-2</v>
      </c>
      <c r="V354" s="9">
        <v>-408</v>
      </c>
      <c r="W354" s="9">
        <v>122</v>
      </c>
      <c r="X354" s="10">
        <v>-4.2353498088397112E-2</v>
      </c>
      <c r="Y354" s="10">
        <v>2.6625666969176176E-2</v>
      </c>
      <c r="Z354" s="11">
        <v>598.1</v>
      </c>
      <c r="AA354" s="11">
        <v>23.542885805049323</v>
      </c>
      <c r="AB354" s="11">
        <v>12065</v>
      </c>
      <c r="AC354" s="12" t="s">
        <v>1468</v>
      </c>
      <c r="AD354" s="8">
        <v>12</v>
      </c>
      <c r="AE354" s="8">
        <v>65</v>
      </c>
      <c r="AF354" s="13" t="s">
        <v>1431</v>
      </c>
      <c r="AG354" s="13" t="s">
        <v>1432</v>
      </c>
      <c r="AH354" s="13" t="s">
        <v>1433</v>
      </c>
      <c r="AI354" s="14">
        <v>377924</v>
      </c>
      <c r="AJ354" s="13" t="s">
        <v>486</v>
      </c>
      <c r="AK354" s="13" t="s">
        <v>1434</v>
      </c>
      <c r="AL354" s="13"/>
      <c r="AM354" s="13"/>
      <c r="AN354" s="13" t="s">
        <v>505</v>
      </c>
    </row>
    <row r="355" spans="1:40" x14ac:dyDescent="0.2">
      <c r="A355" s="8" t="s">
        <v>1359</v>
      </c>
      <c r="B355" s="8" t="s">
        <v>850</v>
      </c>
      <c r="C355" s="8" t="str">
        <f t="shared" si="5"/>
        <v>Lafayette County FL</v>
      </c>
      <c r="D355" s="9">
        <v>8663</v>
      </c>
      <c r="E355" s="8" t="s">
        <v>445</v>
      </c>
      <c r="F355" s="9">
        <v>515</v>
      </c>
      <c r="G355" s="9">
        <v>2795</v>
      </c>
      <c r="H355" s="9">
        <v>3375</v>
      </c>
      <c r="I355" s="10">
        <v>0.15259259259259259</v>
      </c>
      <c r="J355" s="10">
        <v>0.82814814814814819</v>
      </c>
      <c r="K355" s="9">
        <v>-2280</v>
      </c>
      <c r="L355" s="9">
        <v>2280</v>
      </c>
      <c r="M355" s="10">
        <v>-0.67555555555555558</v>
      </c>
      <c r="N355" s="10">
        <v>0.67555555555555558</v>
      </c>
      <c r="O355" s="9">
        <v>687</v>
      </c>
      <c r="P355" s="9">
        <v>2668</v>
      </c>
      <c r="Q355" s="9">
        <v>3399</v>
      </c>
      <c r="R355" s="10">
        <v>0.20211827007943514</v>
      </c>
      <c r="S355" s="10">
        <v>0.78493674610179465</v>
      </c>
      <c r="T355" s="9">
        <v>-1981</v>
      </c>
      <c r="U355" s="10">
        <v>-0.58281847602235948</v>
      </c>
      <c r="V355" s="9">
        <v>-172</v>
      </c>
      <c r="W355" s="9">
        <v>127</v>
      </c>
      <c r="X355" s="10">
        <v>-4.9525677486842556E-2</v>
      </c>
      <c r="Y355" s="10">
        <v>4.3211402046353542E-2</v>
      </c>
      <c r="Z355" s="11">
        <v>543.41</v>
      </c>
      <c r="AA355" s="11">
        <v>15.941922305441564</v>
      </c>
      <c r="AB355" s="11">
        <v>12067</v>
      </c>
      <c r="AC355" s="12" t="s">
        <v>1469</v>
      </c>
      <c r="AD355" s="8">
        <v>12</v>
      </c>
      <c r="AE355" s="8">
        <v>67</v>
      </c>
      <c r="AF355" s="13"/>
      <c r="AG355" s="13"/>
      <c r="AH355" s="13"/>
      <c r="AJ355" s="13"/>
      <c r="AK355" s="13"/>
      <c r="AL355" s="13"/>
      <c r="AM355" s="13"/>
      <c r="AN355" s="13" t="s">
        <v>510</v>
      </c>
    </row>
    <row r="356" spans="1:40" x14ac:dyDescent="0.2">
      <c r="A356" s="8" t="s">
        <v>1359</v>
      </c>
      <c r="B356" s="8" t="s">
        <v>993</v>
      </c>
      <c r="C356" s="8" t="str">
        <f t="shared" si="5"/>
        <v>Lake County FL</v>
      </c>
      <c r="D356" s="9">
        <v>325875</v>
      </c>
      <c r="E356" s="8" t="s">
        <v>445</v>
      </c>
      <c r="F356" s="9">
        <v>62597</v>
      </c>
      <c r="G356" s="9">
        <v>101888</v>
      </c>
      <c r="H356" s="9">
        <v>169898</v>
      </c>
      <c r="I356" s="10">
        <v>0.36843871028499453</v>
      </c>
      <c r="J356" s="10">
        <v>0.59970099706882951</v>
      </c>
      <c r="K356" s="9">
        <v>-39291</v>
      </c>
      <c r="L356" s="9">
        <v>39291</v>
      </c>
      <c r="M356" s="10">
        <v>-0.23126228678383498</v>
      </c>
      <c r="N356" s="10">
        <v>0.23126228678383498</v>
      </c>
      <c r="O356" s="9">
        <v>61790</v>
      </c>
      <c r="P356" s="9">
        <v>87637</v>
      </c>
      <c r="Q356" s="9">
        <v>150796</v>
      </c>
      <c r="R356" s="10">
        <v>0.40975887954587653</v>
      </c>
      <c r="S356" s="10">
        <v>0.58116263030849624</v>
      </c>
      <c r="T356" s="9">
        <v>-25847</v>
      </c>
      <c r="U356" s="10">
        <v>-0.17140375076261971</v>
      </c>
      <c r="V356" s="9">
        <v>807</v>
      </c>
      <c r="W356" s="9">
        <v>14251</v>
      </c>
      <c r="X356" s="10">
        <v>-4.1320169260882E-2</v>
      </c>
      <c r="Y356" s="10">
        <v>1.8538366760333269E-2</v>
      </c>
      <c r="Z356" s="11">
        <v>938.38</v>
      </c>
      <c r="AA356" s="11">
        <v>347.2740254481127</v>
      </c>
      <c r="AB356" s="11">
        <v>12069</v>
      </c>
      <c r="AC356" s="12" t="s">
        <v>1470</v>
      </c>
      <c r="AD356" s="8">
        <v>12</v>
      </c>
      <c r="AE356" s="8">
        <v>69</v>
      </c>
      <c r="AF356" s="13" t="s">
        <v>1471</v>
      </c>
      <c r="AG356" s="13" t="s">
        <v>1425</v>
      </c>
      <c r="AH356" s="13" t="s">
        <v>1472</v>
      </c>
      <c r="AI356" s="14">
        <v>2387138</v>
      </c>
      <c r="AJ356" s="13" t="s">
        <v>486</v>
      </c>
      <c r="AK356" s="13" t="s">
        <v>1427</v>
      </c>
      <c r="AL356" s="13"/>
      <c r="AM356" s="13"/>
      <c r="AN356" s="13" t="s">
        <v>505</v>
      </c>
    </row>
    <row r="357" spans="1:40" x14ac:dyDescent="0.2">
      <c r="A357" s="8" t="s">
        <v>1359</v>
      </c>
      <c r="B357" s="8" t="s">
        <v>618</v>
      </c>
      <c r="C357" s="8" t="str">
        <f t="shared" si="5"/>
        <v>Lee County FL</v>
      </c>
      <c r="D357" s="9">
        <v>701982</v>
      </c>
      <c r="E357" s="8" t="s">
        <v>445</v>
      </c>
      <c r="F357" s="9">
        <v>124725</v>
      </c>
      <c r="G357" s="9">
        <v>191141</v>
      </c>
      <c r="H357" s="9">
        <v>325797</v>
      </c>
      <c r="I357" s="10">
        <v>0.38283041280306451</v>
      </c>
      <c r="J357" s="10">
        <v>0.58668741578344796</v>
      </c>
      <c r="K357" s="9">
        <v>-66416</v>
      </c>
      <c r="L357" s="9">
        <v>66416</v>
      </c>
      <c r="M357" s="10">
        <v>-0.20385700298038345</v>
      </c>
      <c r="N357" s="10">
        <v>0.20385700298038345</v>
      </c>
      <c r="O357" s="9">
        <v>110080</v>
      </c>
      <c r="P357" s="9">
        <v>154112</v>
      </c>
      <c r="Q357" s="9">
        <v>266034</v>
      </c>
      <c r="R357" s="10">
        <v>0.41378169707631357</v>
      </c>
      <c r="S357" s="10">
        <v>0.57929437590683897</v>
      </c>
      <c r="T357" s="9">
        <v>-44032</v>
      </c>
      <c r="U357" s="10">
        <v>-0.16551267883052539</v>
      </c>
      <c r="V357" s="9">
        <v>14645</v>
      </c>
      <c r="W357" s="9">
        <v>37029</v>
      </c>
      <c r="X357" s="10">
        <v>-3.0951284273249058E-2</v>
      </c>
      <c r="Y357" s="10">
        <v>7.3930398766089978E-3</v>
      </c>
      <c r="Z357" s="11">
        <v>784.51</v>
      </c>
      <c r="AA357" s="11">
        <v>894.80312551783913</v>
      </c>
      <c r="AB357" s="11">
        <v>12071</v>
      </c>
      <c r="AC357" s="12" t="s">
        <v>1473</v>
      </c>
      <c r="AD357" s="8">
        <v>12</v>
      </c>
      <c r="AE357" s="8">
        <v>71</v>
      </c>
      <c r="AF357" s="13" t="s">
        <v>1474</v>
      </c>
      <c r="AG357" s="13" t="s">
        <v>1405</v>
      </c>
      <c r="AH357" s="13" t="s">
        <v>1475</v>
      </c>
      <c r="AI357" s="14">
        <v>701982</v>
      </c>
      <c r="AJ357" s="13" t="s">
        <v>486</v>
      </c>
      <c r="AK357" s="13" t="s">
        <v>1407</v>
      </c>
      <c r="AL357" s="13"/>
      <c r="AM357" s="13"/>
      <c r="AN357" s="13" t="s">
        <v>487</v>
      </c>
    </row>
    <row r="358" spans="1:40" x14ac:dyDescent="0.2">
      <c r="A358" s="8" t="s">
        <v>1359</v>
      </c>
      <c r="B358" s="8" t="s">
        <v>1476</v>
      </c>
      <c r="C358" s="8" t="str">
        <f t="shared" si="5"/>
        <v>Leon County FL</v>
      </c>
      <c r="D358" s="9">
        <v>286272</v>
      </c>
      <c r="E358" s="8" t="s">
        <v>445</v>
      </c>
      <c r="F358" s="9">
        <v>91936</v>
      </c>
      <c r="G358" s="9">
        <v>53777</v>
      </c>
      <c r="H358" s="9">
        <v>151925</v>
      </c>
      <c r="I358" s="10">
        <v>0.60514069442158958</v>
      </c>
      <c r="J358" s="10">
        <v>0.35397070923152874</v>
      </c>
      <c r="K358" s="9">
        <v>38159</v>
      </c>
      <c r="L358" s="9">
        <v>-38159</v>
      </c>
      <c r="M358" s="10">
        <v>0.25116998519006084</v>
      </c>
      <c r="N358" s="10">
        <v>-0.25116998519006084</v>
      </c>
      <c r="O358" s="9">
        <v>90863</v>
      </c>
      <c r="P358" s="9">
        <v>55806</v>
      </c>
      <c r="Q358" s="9">
        <v>148335</v>
      </c>
      <c r="R358" s="10">
        <v>0.61255266794755114</v>
      </c>
      <c r="S358" s="10">
        <v>0.37621599757306096</v>
      </c>
      <c r="T358" s="9">
        <v>35057</v>
      </c>
      <c r="U358" s="10">
        <v>0.23633667037449019</v>
      </c>
      <c r="V358" s="9">
        <v>1073</v>
      </c>
      <c r="W358" s="9">
        <v>-2029</v>
      </c>
      <c r="X358" s="10">
        <v>-7.4119735259615682E-3</v>
      </c>
      <c r="Y358" s="10">
        <v>-2.2245288341532221E-2</v>
      </c>
      <c r="Z358" s="11">
        <v>666.85</v>
      </c>
      <c r="AA358" s="11">
        <v>429.2899452650521</v>
      </c>
      <c r="AB358" s="11">
        <v>12073</v>
      </c>
      <c r="AC358" s="12" t="s">
        <v>1477</v>
      </c>
      <c r="AD358" s="8">
        <v>12</v>
      </c>
      <c r="AE358" s="8">
        <v>73</v>
      </c>
      <c r="AF358" s="13" t="s">
        <v>1431</v>
      </c>
      <c r="AG358" s="13" t="s">
        <v>1432</v>
      </c>
      <c r="AH358" s="13" t="s">
        <v>1433</v>
      </c>
      <c r="AI358" s="14">
        <v>377924</v>
      </c>
      <c r="AJ358" s="13" t="s">
        <v>486</v>
      </c>
      <c r="AK358" s="13" t="s">
        <v>1434</v>
      </c>
      <c r="AL358" s="13"/>
      <c r="AM358" s="13"/>
      <c r="AN358" s="13" t="s">
        <v>487</v>
      </c>
    </row>
    <row r="359" spans="1:40" x14ac:dyDescent="0.2">
      <c r="A359" s="8" t="s">
        <v>1359</v>
      </c>
      <c r="B359" s="8" t="s">
        <v>1478</v>
      </c>
      <c r="C359" s="8" t="str">
        <f t="shared" si="5"/>
        <v>Levy County FL</v>
      </c>
      <c r="D359" s="9">
        <v>39832</v>
      </c>
      <c r="E359" s="8" t="s">
        <v>445</v>
      </c>
      <c r="F359" s="9">
        <v>5091</v>
      </c>
      <c r="G359" s="9">
        <v>13758</v>
      </c>
      <c r="H359" s="9">
        <v>19367</v>
      </c>
      <c r="I359" s="10">
        <v>0.26286983012340581</v>
      </c>
      <c r="J359" s="10">
        <v>0.71038364227810191</v>
      </c>
      <c r="K359" s="9">
        <v>-8667</v>
      </c>
      <c r="L359" s="9">
        <v>8667</v>
      </c>
      <c r="M359" s="10">
        <v>-0.4475138121546961</v>
      </c>
      <c r="N359" s="10">
        <v>0.4475138121546961</v>
      </c>
      <c r="O359" s="9">
        <v>6118</v>
      </c>
      <c r="P359" s="9">
        <v>12052</v>
      </c>
      <c r="Q359" s="9">
        <v>18396</v>
      </c>
      <c r="R359" s="10">
        <v>0.33257229832572299</v>
      </c>
      <c r="S359" s="10">
        <v>0.65514242226570996</v>
      </c>
      <c r="T359" s="9">
        <v>-5934</v>
      </c>
      <c r="U359" s="10">
        <v>-0.32257012393998696</v>
      </c>
      <c r="V359" s="9">
        <v>-1027</v>
      </c>
      <c r="W359" s="9">
        <v>1706</v>
      </c>
      <c r="X359" s="10">
        <v>-6.970246820231718E-2</v>
      </c>
      <c r="Y359" s="10">
        <v>5.5241220012391956E-2</v>
      </c>
      <c r="Z359" s="11">
        <v>1118.21</v>
      </c>
      <c r="AA359" s="11">
        <v>35.621216050652379</v>
      </c>
      <c r="AB359" s="11">
        <v>12075</v>
      </c>
      <c r="AC359" s="12" t="s">
        <v>1479</v>
      </c>
      <c r="AD359" s="8">
        <v>12</v>
      </c>
      <c r="AE359" s="8">
        <v>75</v>
      </c>
      <c r="AF359" s="13"/>
      <c r="AG359" s="13"/>
      <c r="AH359" s="13"/>
      <c r="AJ359" s="13"/>
      <c r="AK359" s="13"/>
      <c r="AL359" s="13"/>
      <c r="AM359" s="13"/>
      <c r="AN359" s="13" t="s">
        <v>510</v>
      </c>
    </row>
    <row r="360" spans="1:40" x14ac:dyDescent="0.2">
      <c r="A360" s="8" t="s">
        <v>1359</v>
      </c>
      <c r="B360" s="8" t="s">
        <v>1480</v>
      </c>
      <c r="C360" s="8" t="str">
        <f t="shared" si="5"/>
        <v>Liberty County FL</v>
      </c>
      <c r="D360" s="9">
        <v>8331</v>
      </c>
      <c r="E360" s="8" t="s">
        <v>445</v>
      </c>
      <c r="F360" s="9">
        <v>651</v>
      </c>
      <c r="G360" s="9">
        <v>2542</v>
      </c>
      <c r="H360" s="9">
        <v>3295</v>
      </c>
      <c r="I360" s="10">
        <v>0.1975720789074355</v>
      </c>
      <c r="J360" s="10">
        <v>0.77147192716236723</v>
      </c>
      <c r="K360" s="9">
        <v>-1891</v>
      </c>
      <c r="L360" s="9">
        <v>1891</v>
      </c>
      <c r="M360" s="10">
        <v>-0.57389984825493179</v>
      </c>
      <c r="N360" s="10">
        <v>0.57389984825493179</v>
      </c>
      <c r="O360" s="9">
        <v>942</v>
      </c>
      <c r="P360" s="9">
        <v>2301</v>
      </c>
      <c r="Q360" s="9">
        <v>3284</v>
      </c>
      <c r="R360" s="10">
        <v>0.2868453105968331</v>
      </c>
      <c r="S360" s="10">
        <v>0.70066991473812423</v>
      </c>
      <c r="T360" s="9">
        <v>-1359</v>
      </c>
      <c r="U360" s="10">
        <v>-0.41382460414129113</v>
      </c>
      <c r="V360" s="9">
        <v>-291</v>
      </c>
      <c r="W360" s="9">
        <v>241</v>
      </c>
      <c r="X360" s="10">
        <v>-8.9273231689397603E-2</v>
      </c>
      <c r="Y360" s="10">
        <v>7.0802012424242999E-2</v>
      </c>
      <c r="Z360" s="11">
        <v>835.56</v>
      </c>
      <c r="AA360" s="11">
        <v>9.9705586672411322</v>
      </c>
      <c r="AB360" s="11">
        <v>12077</v>
      </c>
      <c r="AC360" s="12" t="s">
        <v>1481</v>
      </c>
      <c r="AD360" s="8">
        <v>12</v>
      </c>
      <c r="AE360" s="8">
        <v>77</v>
      </c>
      <c r="AF360" s="13"/>
      <c r="AG360" s="13"/>
      <c r="AH360" s="13"/>
      <c r="AJ360" s="13"/>
      <c r="AK360" s="13"/>
      <c r="AL360" s="13"/>
      <c r="AM360" s="13"/>
      <c r="AN360" s="13" t="s">
        <v>510</v>
      </c>
    </row>
    <row r="361" spans="1:40" x14ac:dyDescent="0.2">
      <c r="A361" s="8" t="s">
        <v>1359</v>
      </c>
      <c r="B361" s="8" t="s">
        <v>630</v>
      </c>
      <c r="C361" s="8" t="str">
        <f t="shared" si="5"/>
        <v>Madison County FL</v>
      </c>
      <c r="D361" s="9">
        <v>18408</v>
      </c>
      <c r="E361" s="8" t="s">
        <v>445</v>
      </c>
      <c r="F361" s="9">
        <v>3526</v>
      </c>
      <c r="G361" s="9">
        <v>4849</v>
      </c>
      <c r="H361" s="9">
        <v>8503</v>
      </c>
      <c r="I361" s="10">
        <v>0.41467717276255439</v>
      </c>
      <c r="J361" s="10">
        <v>0.57026931671174874</v>
      </c>
      <c r="K361" s="9">
        <v>-1323</v>
      </c>
      <c r="L361" s="9">
        <v>1323</v>
      </c>
      <c r="M361" s="10">
        <v>-0.15559214394919435</v>
      </c>
      <c r="N361" s="10">
        <v>0.15559214394919435</v>
      </c>
      <c r="O361" s="9">
        <v>4174</v>
      </c>
      <c r="P361" s="9">
        <v>4474</v>
      </c>
      <c r="Q361" s="9">
        <v>8712</v>
      </c>
      <c r="R361" s="10">
        <v>0.47910927456382002</v>
      </c>
      <c r="S361" s="10">
        <v>0.51354453627180896</v>
      </c>
      <c r="T361" s="9">
        <v>-300</v>
      </c>
      <c r="U361" s="10">
        <v>-3.443526170798894E-2</v>
      </c>
      <c r="V361" s="9">
        <v>-648</v>
      </c>
      <c r="W361" s="9">
        <v>375</v>
      </c>
      <c r="X361" s="10">
        <v>-6.4432101801265629E-2</v>
      </c>
      <c r="Y361" s="10">
        <v>5.6724780439939781E-2</v>
      </c>
      <c r="Z361" s="11">
        <v>695.95</v>
      </c>
      <c r="AA361" s="11">
        <v>26.450176018392124</v>
      </c>
      <c r="AB361" s="11">
        <v>12079</v>
      </c>
      <c r="AC361" s="12" t="s">
        <v>1482</v>
      </c>
      <c r="AD361" s="8">
        <v>12</v>
      </c>
      <c r="AE361" s="8">
        <v>79</v>
      </c>
      <c r="AF361" s="13"/>
      <c r="AG361" s="13"/>
      <c r="AH361" s="13"/>
      <c r="AJ361" s="13"/>
      <c r="AK361" s="13"/>
      <c r="AL361" s="13"/>
      <c r="AM361" s="13"/>
      <c r="AN361" s="13" t="s">
        <v>510</v>
      </c>
    </row>
    <row r="362" spans="1:40" x14ac:dyDescent="0.2">
      <c r="A362" s="8" t="s">
        <v>1359</v>
      </c>
      <c r="B362" s="8" t="s">
        <v>1483</v>
      </c>
      <c r="C362" s="8" t="str">
        <f t="shared" si="5"/>
        <v>Manatee County FL</v>
      </c>
      <c r="D362" s="9">
        <v>363369</v>
      </c>
      <c r="E362" s="8" t="s">
        <v>445</v>
      </c>
      <c r="F362" s="9">
        <v>71066</v>
      </c>
      <c r="G362" s="9">
        <v>101681</v>
      </c>
      <c r="H362" s="9">
        <v>178521</v>
      </c>
      <c r="I362" s="10">
        <v>0.39808201836198542</v>
      </c>
      <c r="J362" s="10">
        <v>0.56957444782406552</v>
      </c>
      <c r="K362" s="9">
        <v>-30615</v>
      </c>
      <c r="L362" s="9">
        <v>30615</v>
      </c>
      <c r="M362" s="10">
        <v>-0.1714924294620801</v>
      </c>
      <c r="N362" s="10">
        <v>0.1714924294620801</v>
      </c>
      <c r="O362" s="9">
        <v>66476</v>
      </c>
      <c r="P362" s="9">
        <v>85616</v>
      </c>
      <c r="Q362" s="9">
        <v>153451</v>
      </c>
      <c r="R362" s="10">
        <v>0.43320669138682705</v>
      </c>
      <c r="S362" s="10">
        <v>0.55793706134205712</v>
      </c>
      <c r="T362" s="9">
        <v>-19140</v>
      </c>
      <c r="U362" s="10">
        <v>-0.12473036995523007</v>
      </c>
      <c r="V362" s="9">
        <v>4590</v>
      </c>
      <c r="W362" s="9">
        <v>16065</v>
      </c>
      <c r="X362" s="10">
        <v>-3.5124673024841624E-2</v>
      </c>
      <c r="Y362" s="10">
        <v>1.1637386482008405E-2</v>
      </c>
      <c r="Z362" s="11">
        <v>742.93</v>
      </c>
      <c r="AA362" s="11">
        <v>489.10260724428952</v>
      </c>
      <c r="AB362" s="11">
        <v>12081</v>
      </c>
      <c r="AC362" s="12" t="s">
        <v>1484</v>
      </c>
      <c r="AD362" s="8">
        <v>12</v>
      </c>
      <c r="AE362" s="8">
        <v>81</v>
      </c>
      <c r="AF362" s="13" t="s">
        <v>1485</v>
      </c>
      <c r="AG362" s="13" t="s">
        <v>1394</v>
      </c>
      <c r="AH362" s="13" t="s">
        <v>1486</v>
      </c>
      <c r="AI362" s="14">
        <v>768918</v>
      </c>
      <c r="AJ362" s="13" t="s">
        <v>486</v>
      </c>
      <c r="AK362" s="13" t="s">
        <v>1396</v>
      </c>
      <c r="AL362" s="13"/>
      <c r="AM362" s="13"/>
      <c r="AN362" s="13" t="s">
        <v>487</v>
      </c>
    </row>
    <row r="363" spans="1:40" x14ac:dyDescent="0.2">
      <c r="A363" s="8" t="s">
        <v>1359</v>
      </c>
      <c r="B363" s="8" t="s">
        <v>634</v>
      </c>
      <c r="C363" s="8" t="str">
        <f t="shared" si="5"/>
        <v>Marion County FL</v>
      </c>
      <c r="D363" s="9">
        <v>343254</v>
      </c>
      <c r="E363" s="8" t="s">
        <v>445</v>
      </c>
      <c r="F363" s="9">
        <v>61958</v>
      </c>
      <c r="G363" s="9">
        <v>107710</v>
      </c>
      <c r="H363" s="9">
        <v>174485</v>
      </c>
      <c r="I363" s="10">
        <v>0.35509069547525574</v>
      </c>
      <c r="J363" s="10">
        <v>0.6173023469066109</v>
      </c>
      <c r="K363" s="9">
        <v>-45752</v>
      </c>
      <c r="L363" s="9">
        <v>45752</v>
      </c>
      <c r="M363" s="10">
        <v>-0.26221165143135516</v>
      </c>
      <c r="N363" s="10">
        <v>0.26221165143135516</v>
      </c>
      <c r="O363" s="9">
        <v>66823</v>
      </c>
      <c r="P363" s="9">
        <v>93036</v>
      </c>
      <c r="Q363" s="9">
        <v>161368</v>
      </c>
      <c r="R363" s="10">
        <v>0.41410316791433244</v>
      </c>
      <c r="S363" s="10">
        <v>0.57654553567002131</v>
      </c>
      <c r="T363" s="9">
        <v>-26213</v>
      </c>
      <c r="U363" s="10">
        <v>-0.16244236775568888</v>
      </c>
      <c r="V363" s="9">
        <v>-4865</v>
      </c>
      <c r="W363" s="9">
        <v>14674</v>
      </c>
      <c r="X363" s="10">
        <v>-5.9012472439076702E-2</v>
      </c>
      <c r="Y363" s="10">
        <v>4.0756811236589585E-2</v>
      </c>
      <c r="Z363" s="11">
        <v>1584.55</v>
      </c>
      <c r="AA363" s="11">
        <v>216.62554037423874</v>
      </c>
      <c r="AB363" s="11">
        <v>12083</v>
      </c>
      <c r="AC363" s="12" t="s">
        <v>1487</v>
      </c>
      <c r="AD363" s="8">
        <v>12</v>
      </c>
      <c r="AE363" s="8">
        <v>83</v>
      </c>
      <c r="AF363" s="13" t="s">
        <v>1488</v>
      </c>
      <c r="AG363" s="13"/>
      <c r="AH363" s="13" t="s">
        <v>1489</v>
      </c>
      <c r="AI363" s="14">
        <v>343254</v>
      </c>
      <c r="AJ363" s="13" t="s">
        <v>486</v>
      </c>
      <c r="AK363" s="13"/>
      <c r="AL363" s="13"/>
      <c r="AM363" s="13"/>
      <c r="AN363" s="13" t="s">
        <v>487</v>
      </c>
    </row>
    <row r="364" spans="1:40" x14ac:dyDescent="0.2">
      <c r="A364" s="8" t="s">
        <v>1359</v>
      </c>
      <c r="B364" s="8" t="s">
        <v>1490</v>
      </c>
      <c r="C364" s="8" t="str">
        <f t="shared" si="5"/>
        <v>Martin County FL</v>
      </c>
      <c r="D364" s="9">
        <v>156283</v>
      </c>
      <c r="E364" s="8" t="s">
        <v>445</v>
      </c>
      <c r="F364" s="9">
        <v>30158</v>
      </c>
      <c r="G364" s="9">
        <v>53182</v>
      </c>
      <c r="H364" s="9">
        <v>85741</v>
      </c>
      <c r="I364" s="10">
        <v>0.35173370966048917</v>
      </c>
      <c r="J364" s="10">
        <v>0.62026335125552534</v>
      </c>
      <c r="K364" s="9">
        <v>-23024</v>
      </c>
      <c r="L364" s="9">
        <v>23024</v>
      </c>
      <c r="M364" s="10">
        <v>-0.26852964159503617</v>
      </c>
      <c r="N364" s="10">
        <v>0.26852964159503617</v>
      </c>
      <c r="O364" s="9">
        <v>30097</v>
      </c>
      <c r="P364" s="9">
        <v>48180</v>
      </c>
      <c r="Q364" s="9">
        <v>78860</v>
      </c>
      <c r="R364" s="10">
        <v>0.38165102713669796</v>
      </c>
      <c r="S364" s="10">
        <v>0.61095612477808781</v>
      </c>
      <c r="T364" s="9">
        <v>-18083</v>
      </c>
      <c r="U364" s="10">
        <v>-0.22930509764138984</v>
      </c>
      <c r="V364" s="9">
        <v>61</v>
      </c>
      <c r="W364" s="9">
        <v>5002</v>
      </c>
      <c r="X364" s="10">
        <v>-2.9917317476208793E-2</v>
      </c>
      <c r="Y364" s="10">
        <v>9.3072264774375357E-3</v>
      </c>
      <c r="Z364" s="11">
        <v>543.46</v>
      </c>
      <c r="AA364" s="11">
        <v>287.57038236484743</v>
      </c>
      <c r="AB364" s="11">
        <v>12085</v>
      </c>
      <c r="AC364" s="12" t="s">
        <v>1491</v>
      </c>
      <c r="AD364" s="8">
        <v>12</v>
      </c>
      <c r="AE364" s="8">
        <v>85</v>
      </c>
      <c r="AF364" s="13" t="s">
        <v>1492</v>
      </c>
      <c r="AG364" s="13" t="s">
        <v>1385</v>
      </c>
      <c r="AH364" s="13" t="s">
        <v>1493</v>
      </c>
      <c r="AI364" s="14">
        <v>454846</v>
      </c>
      <c r="AJ364" s="13" t="s">
        <v>486</v>
      </c>
      <c r="AK364" s="13" t="s">
        <v>1387</v>
      </c>
      <c r="AL364" s="13"/>
      <c r="AM364" s="13"/>
      <c r="AN364" s="13" t="s">
        <v>487</v>
      </c>
    </row>
    <row r="365" spans="1:40" x14ac:dyDescent="0.2">
      <c r="A365" s="8" t="s">
        <v>1359</v>
      </c>
      <c r="B365" s="8" t="s">
        <v>1494</v>
      </c>
      <c r="C365" s="8" t="str">
        <f t="shared" si="5"/>
        <v>Miami-Dade County FL</v>
      </c>
      <c r="D365" s="9">
        <v>2693117</v>
      </c>
      <c r="E365" s="8" t="s">
        <v>445</v>
      </c>
      <c r="F365" s="9">
        <v>623006</v>
      </c>
      <c r="G365" s="9">
        <v>333666</v>
      </c>
      <c r="H365" s="9">
        <v>978670</v>
      </c>
      <c r="I365" s="10">
        <v>0.63658434405877362</v>
      </c>
      <c r="J365" s="10">
        <v>0.34093821206331043</v>
      </c>
      <c r="K365" s="9">
        <v>289340</v>
      </c>
      <c r="L365" s="9">
        <v>-289340</v>
      </c>
      <c r="M365" s="10">
        <v>0.29564613199546319</v>
      </c>
      <c r="N365" s="10">
        <v>-0.29564613199546319</v>
      </c>
      <c r="O365" s="9">
        <v>540776</v>
      </c>
      <c r="P365" s="9">
        <v>332602</v>
      </c>
      <c r="Q365" s="9">
        <v>877245</v>
      </c>
      <c r="R365" s="10">
        <v>0.61644808462858147</v>
      </c>
      <c r="S365" s="10">
        <v>0.37914379677285137</v>
      </c>
      <c r="T365" s="9">
        <v>208174</v>
      </c>
      <c r="U365" s="10">
        <v>0.2373042878557301</v>
      </c>
      <c r="V365" s="9">
        <v>82230</v>
      </c>
      <c r="W365" s="9">
        <v>1064</v>
      </c>
      <c r="X365" s="10">
        <v>2.0136259430192149E-2</v>
      </c>
      <c r="Y365" s="10">
        <v>-3.8205584709540941E-2</v>
      </c>
      <c r="Z365" s="11">
        <v>1897.72</v>
      </c>
      <c r="AA365" s="11">
        <v>1419.1329595514617</v>
      </c>
      <c r="AB365" s="11">
        <v>12086</v>
      </c>
      <c r="AC365" s="12" t="s">
        <v>1495</v>
      </c>
      <c r="AD365" s="8">
        <v>12</v>
      </c>
      <c r="AE365" s="8">
        <v>86</v>
      </c>
      <c r="AF365" s="13" t="s">
        <v>1384</v>
      </c>
      <c r="AG365" s="13" t="s">
        <v>1385</v>
      </c>
      <c r="AH365" s="13" t="s">
        <v>1386</v>
      </c>
      <c r="AI365" s="14">
        <v>6012331</v>
      </c>
      <c r="AJ365" s="13" t="s">
        <v>486</v>
      </c>
      <c r="AK365" s="13" t="s">
        <v>1387</v>
      </c>
      <c r="AL365" s="13" t="s">
        <v>1496</v>
      </c>
      <c r="AM365" s="13" t="s">
        <v>1497</v>
      </c>
      <c r="AN365" s="13" t="s">
        <v>487</v>
      </c>
    </row>
    <row r="366" spans="1:40" x14ac:dyDescent="0.2">
      <c r="A366" s="8" t="s">
        <v>1359</v>
      </c>
      <c r="B366" s="8" t="s">
        <v>644</v>
      </c>
      <c r="C366" s="8" t="str">
        <f t="shared" si="5"/>
        <v>Monroe County FL</v>
      </c>
      <c r="D366" s="9">
        <v>77482</v>
      </c>
      <c r="E366" s="8" t="s">
        <v>445</v>
      </c>
      <c r="F366" s="9">
        <v>18949</v>
      </c>
      <c r="G366" s="9">
        <v>21885</v>
      </c>
      <c r="H366" s="9">
        <v>42434</v>
      </c>
      <c r="I366" s="10">
        <v>0.44655229297261628</v>
      </c>
      <c r="J366" s="10">
        <v>0.51574209360418533</v>
      </c>
      <c r="K366" s="9">
        <v>-2936</v>
      </c>
      <c r="L366" s="9">
        <v>2936</v>
      </c>
      <c r="M366" s="10">
        <v>-6.9189800631569043E-2</v>
      </c>
      <c r="N366" s="10">
        <v>6.9189800631569043E-2</v>
      </c>
      <c r="O366" s="9">
        <v>19392</v>
      </c>
      <c r="P366" s="9">
        <v>19234</v>
      </c>
      <c r="Q366" s="9">
        <v>39045</v>
      </c>
      <c r="R366" s="10">
        <v>0.49665770265078757</v>
      </c>
      <c r="S366" s="10">
        <v>0.49261108976821616</v>
      </c>
      <c r="T366" s="9">
        <v>158</v>
      </c>
      <c r="U366" s="10">
        <v>4.0466128825714098E-3</v>
      </c>
      <c r="V366" s="9">
        <v>-443</v>
      </c>
      <c r="W366" s="9">
        <v>2651</v>
      </c>
      <c r="X366" s="10">
        <v>-5.0105409678171287E-2</v>
      </c>
      <c r="Y366" s="10">
        <v>2.3131003835969166E-2</v>
      </c>
      <c r="Z366" s="11">
        <v>983.28</v>
      </c>
      <c r="AA366" s="11">
        <v>78.799528109999187</v>
      </c>
      <c r="AB366" s="11">
        <v>12087</v>
      </c>
      <c r="AC366" s="12" t="s">
        <v>1498</v>
      </c>
      <c r="AD366" s="8">
        <v>12</v>
      </c>
      <c r="AE366" s="8">
        <v>87</v>
      </c>
      <c r="AF366" s="13" t="s">
        <v>1499</v>
      </c>
      <c r="AG366" s="13"/>
      <c r="AH366" s="13" t="s">
        <v>1500</v>
      </c>
      <c r="AJ366" s="13" t="s">
        <v>498</v>
      </c>
      <c r="AK366" s="13"/>
      <c r="AL366" s="13"/>
      <c r="AM366" s="13"/>
      <c r="AN366" s="13" t="s">
        <v>487</v>
      </c>
    </row>
    <row r="367" spans="1:40" x14ac:dyDescent="0.2">
      <c r="A367" s="8" t="s">
        <v>1359</v>
      </c>
      <c r="B367" s="8" t="s">
        <v>1501</v>
      </c>
      <c r="C367" s="8" t="str">
        <f t="shared" si="5"/>
        <v>Nassau County FL</v>
      </c>
      <c r="D367" s="9">
        <v>78444</v>
      </c>
      <c r="E367" s="8" t="s">
        <v>445</v>
      </c>
      <c r="F367" s="9">
        <v>10849</v>
      </c>
      <c r="G367" s="9">
        <v>34221</v>
      </c>
      <c r="H367" s="9">
        <v>46537</v>
      </c>
      <c r="I367" s="10">
        <v>0.23312632958721019</v>
      </c>
      <c r="J367" s="10">
        <v>0.73535036637514239</v>
      </c>
      <c r="K367" s="9">
        <v>-23372</v>
      </c>
      <c r="L367" s="9">
        <v>23372</v>
      </c>
      <c r="M367" s="10">
        <v>-0.50222403678793226</v>
      </c>
      <c r="N367" s="10">
        <v>0.50222403678793226</v>
      </c>
      <c r="O367" s="9">
        <v>10249</v>
      </c>
      <c r="P367" s="9">
        <v>29926</v>
      </c>
      <c r="Q367" s="9">
        <v>40523</v>
      </c>
      <c r="R367" s="10">
        <v>0.25291809589615771</v>
      </c>
      <c r="S367" s="10">
        <v>0.73849418848555137</v>
      </c>
      <c r="T367" s="9">
        <v>-19677</v>
      </c>
      <c r="U367" s="10">
        <v>-0.48557609258939366</v>
      </c>
      <c r="V367" s="9">
        <v>600</v>
      </c>
      <c r="W367" s="9">
        <v>4295</v>
      </c>
      <c r="X367" s="10">
        <v>-1.9791766308947523E-2</v>
      </c>
      <c r="Y367" s="10">
        <v>-3.1438221104089781E-3</v>
      </c>
      <c r="Z367" s="11">
        <v>648.64</v>
      </c>
      <c r="AA367" s="11">
        <v>120.93611248149976</v>
      </c>
      <c r="AB367" s="11">
        <v>12089</v>
      </c>
      <c r="AC367" s="12" t="s">
        <v>1502</v>
      </c>
      <c r="AD367" s="8">
        <v>12</v>
      </c>
      <c r="AE367" s="8">
        <v>89</v>
      </c>
      <c r="AF367" s="13" t="s">
        <v>1368</v>
      </c>
      <c r="AG367" s="13" t="s">
        <v>1369</v>
      </c>
      <c r="AH367" s="13" t="s">
        <v>1370</v>
      </c>
      <c r="AI367" s="14">
        <v>1449481</v>
      </c>
      <c r="AJ367" s="13" t="s">
        <v>486</v>
      </c>
      <c r="AK367" s="13" t="s">
        <v>1371</v>
      </c>
      <c r="AL367" s="13"/>
      <c r="AM367" s="13"/>
      <c r="AN367" s="13" t="s">
        <v>505</v>
      </c>
    </row>
    <row r="368" spans="1:40" x14ac:dyDescent="0.2">
      <c r="A368" s="8" t="s">
        <v>1359</v>
      </c>
      <c r="B368" s="8" t="s">
        <v>1503</v>
      </c>
      <c r="C368" s="8" t="str">
        <f t="shared" si="5"/>
        <v>Okaloosa County FL</v>
      </c>
      <c r="D368" s="9">
        <v>198664</v>
      </c>
      <c r="E368" s="8" t="s">
        <v>445</v>
      </c>
      <c r="F368" s="9">
        <v>23711</v>
      </c>
      <c r="G368" s="9">
        <v>71788</v>
      </c>
      <c r="H368" s="9">
        <v>100657</v>
      </c>
      <c r="I368" s="10">
        <v>0.2355623553255114</v>
      </c>
      <c r="J368" s="10">
        <v>0.71319431336121686</v>
      </c>
      <c r="K368" s="9">
        <v>-48077</v>
      </c>
      <c r="L368" s="9">
        <v>48077</v>
      </c>
      <c r="M368" s="10">
        <v>-0.47763195803570546</v>
      </c>
      <c r="N368" s="10">
        <v>0.47763195803570546</v>
      </c>
      <c r="O368" s="9">
        <v>23390</v>
      </c>
      <c r="P368" s="9">
        <v>70143</v>
      </c>
      <c r="Q368" s="9">
        <v>94739</v>
      </c>
      <c r="R368" s="10">
        <v>0.24688882086574696</v>
      </c>
      <c r="S368" s="10">
        <v>0.74038146908875968</v>
      </c>
      <c r="T368" s="9">
        <v>-46753</v>
      </c>
      <c r="U368" s="10">
        <v>-0.49349264822301275</v>
      </c>
      <c r="V368" s="9">
        <v>321</v>
      </c>
      <c r="W368" s="9">
        <v>1645</v>
      </c>
      <c r="X368" s="10">
        <v>-1.1326465540235559E-2</v>
      </c>
      <c r="Y368" s="10">
        <v>-2.7187155727542822E-2</v>
      </c>
      <c r="Z368" s="11">
        <v>930.25</v>
      </c>
      <c r="AA368" s="11">
        <v>213.5597957538296</v>
      </c>
      <c r="AB368" s="11">
        <v>12091</v>
      </c>
      <c r="AC368" s="12" t="s">
        <v>1504</v>
      </c>
      <c r="AD368" s="8">
        <v>12</v>
      </c>
      <c r="AE368" s="8">
        <v>91</v>
      </c>
      <c r="AF368" s="13" t="s">
        <v>1505</v>
      </c>
      <c r="AG368" s="13"/>
      <c r="AH368" s="13" t="s">
        <v>1506</v>
      </c>
      <c r="AI368" s="14">
        <v>262172</v>
      </c>
      <c r="AJ368" s="13" t="s">
        <v>486</v>
      </c>
      <c r="AK368" s="13"/>
      <c r="AL368" s="13"/>
      <c r="AM368" s="13"/>
      <c r="AN368" s="13" t="s">
        <v>487</v>
      </c>
    </row>
    <row r="369" spans="1:40" x14ac:dyDescent="0.2">
      <c r="A369" s="8" t="s">
        <v>1359</v>
      </c>
      <c r="B369" s="8" t="s">
        <v>1507</v>
      </c>
      <c r="C369" s="8" t="str">
        <f t="shared" si="5"/>
        <v>Okeechobee County FL</v>
      </c>
      <c r="D369" s="9">
        <v>39469</v>
      </c>
      <c r="E369" s="8" t="s">
        <v>445</v>
      </c>
      <c r="F369" s="9">
        <v>3953</v>
      </c>
      <c r="G369" s="9">
        <v>9342</v>
      </c>
      <c r="H369" s="9">
        <v>13632</v>
      </c>
      <c r="I369" s="10">
        <v>0.28997946009389669</v>
      </c>
      <c r="J369" s="10">
        <v>0.68529929577464788</v>
      </c>
      <c r="K369" s="9">
        <v>-5389</v>
      </c>
      <c r="L369" s="9">
        <v>5389</v>
      </c>
      <c r="M369" s="10">
        <v>-0.39531983568075119</v>
      </c>
      <c r="N369" s="10">
        <v>0.39531983568075119</v>
      </c>
      <c r="O369" s="9">
        <v>4856</v>
      </c>
      <c r="P369" s="9">
        <v>7325</v>
      </c>
      <c r="Q369" s="9">
        <v>12321</v>
      </c>
      <c r="R369" s="10">
        <v>0.39412385358331303</v>
      </c>
      <c r="S369" s="10">
        <v>0.59451343235127019</v>
      </c>
      <c r="T369" s="9">
        <v>-2469</v>
      </c>
      <c r="U369" s="10">
        <v>-0.20038957876795715</v>
      </c>
      <c r="V369" s="9">
        <v>-903</v>
      </c>
      <c r="W369" s="9">
        <v>2017</v>
      </c>
      <c r="X369" s="10">
        <v>-0.10414439348941634</v>
      </c>
      <c r="Y369" s="10">
        <v>9.0785863423377688E-2</v>
      </c>
      <c r="Z369" s="11">
        <v>768.91</v>
      </c>
      <c r="AA369" s="11">
        <v>51.33110507081453</v>
      </c>
      <c r="AB369" s="11">
        <v>12093</v>
      </c>
      <c r="AC369" s="12" t="s">
        <v>1508</v>
      </c>
      <c r="AD369" s="8">
        <v>12</v>
      </c>
      <c r="AE369" s="8">
        <v>93</v>
      </c>
      <c r="AF369" s="13" t="s">
        <v>1509</v>
      </c>
      <c r="AG369" s="13" t="s">
        <v>1385</v>
      </c>
      <c r="AH369" s="13" t="s">
        <v>1510</v>
      </c>
      <c r="AJ369" s="13" t="s">
        <v>498</v>
      </c>
      <c r="AK369" s="13" t="s">
        <v>1387</v>
      </c>
      <c r="AL369" s="13"/>
      <c r="AM369" s="13"/>
      <c r="AN369" s="13" t="s">
        <v>487</v>
      </c>
    </row>
    <row r="370" spans="1:40" x14ac:dyDescent="0.2">
      <c r="A370" s="8" t="s">
        <v>1359</v>
      </c>
      <c r="B370" s="8" t="s">
        <v>1044</v>
      </c>
      <c r="C370" s="8" t="str">
        <f t="shared" si="5"/>
        <v>Orange County FL</v>
      </c>
      <c r="D370" s="9">
        <v>1288126</v>
      </c>
      <c r="E370" s="8" t="s">
        <v>445</v>
      </c>
      <c r="F370" s="9">
        <v>329579</v>
      </c>
      <c r="G370" s="9">
        <v>195091</v>
      </c>
      <c r="H370" s="9">
        <v>545800</v>
      </c>
      <c r="I370" s="10">
        <v>0.60384573103700989</v>
      </c>
      <c r="J370" s="10">
        <v>0.35744045437889338</v>
      </c>
      <c r="K370" s="9">
        <v>134488</v>
      </c>
      <c r="L370" s="9">
        <v>-134488</v>
      </c>
      <c r="M370" s="10">
        <v>0.24640527665811651</v>
      </c>
      <c r="N370" s="10">
        <v>-0.24640527665811651</v>
      </c>
      <c r="O370" s="9">
        <v>274227</v>
      </c>
      <c r="P370" s="9">
        <v>189057</v>
      </c>
      <c r="Q370" s="9">
        <v>467385</v>
      </c>
      <c r="R370" s="10">
        <v>0.58672614653872079</v>
      </c>
      <c r="S370" s="10">
        <v>0.40449950255142975</v>
      </c>
      <c r="T370" s="9">
        <v>85170</v>
      </c>
      <c r="U370" s="10">
        <v>0.18222664398729105</v>
      </c>
      <c r="V370" s="9">
        <v>55352</v>
      </c>
      <c r="W370" s="9">
        <v>6034</v>
      </c>
      <c r="X370" s="10">
        <v>1.7119584498289098E-2</v>
      </c>
      <c r="Y370" s="10">
        <v>-4.7059048172536366E-2</v>
      </c>
      <c r="Z370" s="11">
        <v>903.43</v>
      </c>
      <c r="AA370" s="11">
        <v>1425.8171634769712</v>
      </c>
      <c r="AB370" s="11">
        <v>12095</v>
      </c>
      <c r="AC370" s="12" t="s">
        <v>1511</v>
      </c>
      <c r="AD370" s="8">
        <v>12</v>
      </c>
      <c r="AE370" s="8">
        <v>95</v>
      </c>
      <c r="AF370" s="13" t="s">
        <v>1471</v>
      </c>
      <c r="AG370" s="13" t="s">
        <v>1425</v>
      </c>
      <c r="AH370" s="13" t="s">
        <v>1472</v>
      </c>
      <c r="AI370" s="14">
        <v>2387138</v>
      </c>
      <c r="AJ370" s="13" t="s">
        <v>486</v>
      </c>
      <c r="AK370" s="13" t="s">
        <v>1427</v>
      </c>
      <c r="AL370" s="13"/>
      <c r="AM370" s="13"/>
      <c r="AN370" s="13" t="s">
        <v>487</v>
      </c>
    </row>
    <row r="371" spans="1:40" x14ac:dyDescent="0.2">
      <c r="A371" s="8" t="s">
        <v>1359</v>
      </c>
      <c r="B371" s="8" t="s">
        <v>1512</v>
      </c>
      <c r="C371" s="8" t="str">
        <f t="shared" si="5"/>
        <v>Osceola County FL</v>
      </c>
      <c r="D371" s="9">
        <v>323993</v>
      </c>
      <c r="E371" s="8" t="s">
        <v>445</v>
      </c>
      <c r="F371" s="9">
        <v>85287</v>
      </c>
      <c r="G371" s="9">
        <v>50252</v>
      </c>
      <c r="H371" s="9">
        <v>139981</v>
      </c>
      <c r="I371" s="10">
        <v>0.60927554453818733</v>
      </c>
      <c r="J371" s="10">
        <v>0.35899157742836529</v>
      </c>
      <c r="K371" s="9">
        <v>35035</v>
      </c>
      <c r="L371" s="9">
        <v>-35035</v>
      </c>
      <c r="M371" s="10">
        <v>0.25028396710982204</v>
      </c>
      <c r="N371" s="10">
        <v>-0.25028396710982204</v>
      </c>
      <c r="O371" s="9">
        <v>67201</v>
      </c>
      <c r="P371" s="9">
        <v>40581</v>
      </c>
      <c r="Q371" s="9">
        <v>108647</v>
      </c>
      <c r="R371" s="10">
        <v>0.618526052260992</v>
      </c>
      <c r="S371" s="10">
        <v>0.37351238414314247</v>
      </c>
      <c r="T371" s="9">
        <v>26620</v>
      </c>
      <c r="U371" s="10">
        <v>0.24501366811784953</v>
      </c>
      <c r="V371" s="9">
        <v>18086</v>
      </c>
      <c r="W371" s="9">
        <v>9671</v>
      </c>
      <c r="X371" s="10">
        <v>-9.2505077228046684E-3</v>
      </c>
      <c r="Y371" s="10">
        <v>-1.4520806714777179E-2</v>
      </c>
      <c r="Z371" s="11">
        <v>1327.45</v>
      </c>
      <c r="AA371" s="11">
        <v>244.07171644883044</v>
      </c>
      <c r="AB371" s="11">
        <v>12097</v>
      </c>
      <c r="AC371" s="12" t="s">
        <v>1513</v>
      </c>
      <c r="AD371" s="8">
        <v>12</v>
      </c>
      <c r="AE371" s="8">
        <v>97</v>
      </c>
      <c r="AF371" s="13" t="s">
        <v>1471</v>
      </c>
      <c r="AG371" s="13" t="s">
        <v>1425</v>
      </c>
      <c r="AH371" s="13" t="s">
        <v>1472</v>
      </c>
      <c r="AI371" s="14">
        <v>2387138</v>
      </c>
      <c r="AJ371" s="13" t="s">
        <v>486</v>
      </c>
      <c r="AK371" s="13" t="s">
        <v>1427</v>
      </c>
      <c r="AL371" s="13"/>
      <c r="AM371" s="13"/>
      <c r="AN371" s="13" t="s">
        <v>505</v>
      </c>
    </row>
    <row r="372" spans="1:40" x14ac:dyDescent="0.2">
      <c r="A372" s="8" t="s">
        <v>1359</v>
      </c>
      <c r="B372" s="8" t="s">
        <v>1514</v>
      </c>
      <c r="C372" s="8" t="str">
        <f t="shared" si="5"/>
        <v>Palm Beach County FL</v>
      </c>
      <c r="D372" s="9">
        <v>1422789</v>
      </c>
      <c r="E372" s="8" t="s">
        <v>445</v>
      </c>
      <c r="F372" s="9">
        <v>371411</v>
      </c>
      <c r="G372" s="9">
        <v>270762</v>
      </c>
      <c r="H372" s="9">
        <v>657235</v>
      </c>
      <c r="I372" s="10">
        <v>0.56511141372568408</v>
      </c>
      <c r="J372" s="10">
        <v>0.41197136488470637</v>
      </c>
      <c r="K372" s="9">
        <v>100649</v>
      </c>
      <c r="L372" s="9">
        <v>-100649</v>
      </c>
      <c r="M372" s="10">
        <v>0.1531400488409777</v>
      </c>
      <c r="N372" s="10">
        <v>-0.1531400488409777</v>
      </c>
      <c r="O372" s="9">
        <v>349418</v>
      </c>
      <c r="P372" s="9">
        <v>247257</v>
      </c>
      <c r="Q372" s="9">
        <v>600341</v>
      </c>
      <c r="R372" s="10">
        <v>0.58203254483701761</v>
      </c>
      <c r="S372" s="10">
        <v>0.41186092570722305</v>
      </c>
      <c r="T372" s="9">
        <v>102161</v>
      </c>
      <c r="U372" s="10">
        <v>0.17017161912979456</v>
      </c>
      <c r="V372" s="9">
        <v>21993</v>
      </c>
      <c r="W372" s="9">
        <v>23505</v>
      </c>
      <c r="X372" s="10">
        <v>-1.6921131111333532E-2</v>
      </c>
      <c r="Y372" s="10">
        <v>1.1043917748332355E-4</v>
      </c>
      <c r="Z372" s="11">
        <v>1969.76</v>
      </c>
      <c r="AA372" s="11">
        <v>722.31591665989765</v>
      </c>
      <c r="AB372" s="11">
        <v>12099</v>
      </c>
      <c r="AC372" s="12" t="s">
        <v>1515</v>
      </c>
      <c r="AD372" s="8">
        <v>12</v>
      </c>
      <c r="AE372" s="8">
        <v>99</v>
      </c>
      <c r="AF372" s="13" t="s">
        <v>1384</v>
      </c>
      <c r="AG372" s="13" t="s">
        <v>1385</v>
      </c>
      <c r="AH372" s="13" t="s">
        <v>1386</v>
      </c>
      <c r="AI372" s="14">
        <v>6012331</v>
      </c>
      <c r="AJ372" s="13" t="s">
        <v>486</v>
      </c>
      <c r="AK372" s="13" t="s">
        <v>1387</v>
      </c>
      <c r="AL372" s="13" t="s">
        <v>1516</v>
      </c>
      <c r="AM372" s="13" t="s">
        <v>1517</v>
      </c>
      <c r="AN372" s="13" t="s">
        <v>487</v>
      </c>
    </row>
    <row r="373" spans="1:40" x14ac:dyDescent="0.2">
      <c r="A373" s="8" t="s">
        <v>1359</v>
      </c>
      <c r="B373" s="8" t="s">
        <v>1518</v>
      </c>
      <c r="C373" s="8" t="str">
        <f t="shared" si="5"/>
        <v>Pasco County FL</v>
      </c>
      <c r="D373" s="9">
        <v>497909</v>
      </c>
      <c r="E373" s="8" t="s">
        <v>445</v>
      </c>
      <c r="F373" s="9">
        <v>89998</v>
      </c>
      <c r="G373" s="9">
        <v>141943</v>
      </c>
      <c r="H373" s="9">
        <v>240814</v>
      </c>
      <c r="I373" s="10">
        <v>0.37372411902962455</v>
      </c>
      <c r="J373" s="10">
        <v>0.58943001652727833</v>
      </c>
      <c r="K373" s="9">
        <v>-51945</v>
      </c>
      <c r="L373" s="9">
        <v>51945</v>
      </c>
      <c r="M373" s="10">
        <v>-0.21570589749765379</v>
      </c>
      <c r="N373" s="10">
        <v>0.21570589749765379</v>
      </c>
      <c r="O373" s="9">
        <v>98148</v>
      </c>
      <c r="P373" s="9">
        <v>112335</v>
      </c>
      <c r="Q373" s="9">
        <v>213358</v>
      </c>
      <c r="R373" s="10">
        <v>0.46001556070079397</v>
      </c>
      <c r="S373" s="10">
        <v>0.52650943484659585</v>
      </c>
      <c r="T373" s="9">
        <v>-14187</v>
      </c>
      <c r="U373" s="10">
        <v>-6.6493874145801879E-2</v>
      </c>
      <c r="V373" s="9">
        <v>-8150</v>
      </c>
      <c r="W373" s="9">
        <v>29608</v>
      </c>
      <c r="X373" s="10">
        <v>-8.6291441671169422E-2</v>
      </c>
      <c r="Y373" s="10">
        <v>6.2920581680682486E-2</v>
      </c>
      <c r="Z373" s="11">
        <v>746.89</v>
      </c>
      <c r="AA373" s="11">
        <v>666.64301302735339</v>
      </c>
      <c r="AB373" s="11">
        <v>12101</v>
      </c>
      <c r="AC373" s="12" t="s">
        <v>1519</v>
      </c>
      <c r="AD373" s="8">
        <v>12</v>
      </c>
      <c r="AE373" s="8">
        <v>101</v>
      </c>
      <c r="AF373" s="13" t="s">
        <v>1453</v>
      </c>
      <c r="AG373" s="13"/>
      <c r="AH373" s="13" t="s">
        <v>1454</v>
      </c>
      <c r="AI373" s="14">
        <v>2975225</v>
      </c>
      <c r="AJ373" s="13" t="s">
        <v>486</v>
      </c>
      <c r="AK373" s="13"/>
      <c r="AL373" s="13"/>
      <c r="AM373" s="13"/>
      <c r="AN373" s="13" t="s">
        <v>487</v>
      </c>
    </row>
    <row r="374" spans="1:40" x14ac:dyDescent="0.2">
      <c r="A374" s="8" t="s">
        <v>1359</v>
      </c>
      <c r="B374" s="8" t="s">
        <v>1520</v>
      </c>
      <c r="C374" s="8" t="str">
        <f t="shared" si="5"/>
        <v>Pinellas County FL</v>
      </c>
      <c r="D374" s="9">
        <v>949827</v>
      </c>
      <c r="E374" s="8" t="s">
        <v>445</v>
      </c>
      <c r="F374" s="9">
        <v>233327</v>
      </c>
      <c r="G374" s="9">
        <v>238746</v>
      </c>
      <c r="H374" s="9">
        <v>491520</v>
      </c>
      <c r="I374" s="10">
        <v>0.47470499674479166</v>
      </c>
      <c r="J374" s="10">
        <v>0.48572998046874999</v>
      </c>
      <c r="K374" s="9">
        <v>-5419</v>
      </c>
      <c r="L374" s="9">
        <v>5419</v>
      </c>
      <c r="M374" s="10">
        <v>-1.1024983723958326E-2</v>
      </c>
      <c r="N374" s="10">
        <v>1.1024983723958326E-2</v>
      </c>
      <c r="O374" s="9">
        <v>238966</v>
      </c>
      <c r="P374" s="9">
        <v>213192</v>
      </c>
      <c r="Q374" s="9">
        <v>457484</v>
      </c>
      <c r="R374" s="10">
        <v>0.52234832256428643</v>
      </c>
      <c r="S374" s="10">
        <v>0.46600974023135233</v>
      </c>
      <c r="T374" s="9">
        <v>25774</v>
      </c>
      <c r="U374" s="10">
        <v>5.6338582332934095E-2</v>
      </c>
      <c r="V374" s="9">
        <v>-5639</v>
      </c>
      <c r="W374" s="9">
        <v>25554</v>
      </c>
      <c r="X374" s="10">
        <v>-4.7643325819494764E-2</v>
      </c>
      <c r="Y374" s="10">
        <v>1.9720240237397657E-2</v>
      </c>
      <c r="Z374" s="11">
        <v>273.8</v>
      </c>
      <c r="AA374" s="11">
        <v>3469.0540540540537</v>
      </c>
      <c r="AB374" s="11">
        <v>12103</v>
      </c>
      <c r="AC374" s="12" t="s">
        <v>1521</v>
      </c>
      <c r="AD374" s="8">
        <v>12</v>
      </c>
      <c r="AE374" s="8">
        <v>103</v>
      </c>
      <c r="AF374" s="13" t="s">
        <v>1453</v>
      </c>
      <c r="AG374" s="13"/>
      <c r="AH374" s="13" t="s">
        <v>1454</v>
      </c>
      <c r="AI374" s="14">
        <v>2975225</v>
      </c>
      <c r="AJ374" s="13" t="s">
        <v>486</v>
      </c>
      <c r="AK374" s="13"/>
      <c r="AL374" s="13"/>
      <c r="AM374" s="13"/>
      <c r="AN374" s="13" t="s">
        <v>487</v>
      </c>
    </row>
    <row r="375" spans="1:40" x14ac:dyDescent="0.2">
      <c r="A375" s="8" t="s">
        <v>1359</v>
      </c>
      <c r="B375" s="8" t="s">
        <v>888</v>
      </c>
      <c r="C375" s="8" t="str">
        <f t="shared" si="5"/>
        <v>Polk County FL</v>
      </c>
      <c r="D375" s="9">
        <v>650092</v>
      </c>
      <c r="E375" s="8" t="s">
        <v>445</v>
      </c>
      <c r="F375" s="9">
        <v>117182</v>
      </c>
      <c r="G375" s="9">
        <v>157216</v>
      </c>
      <c r="H375" s="9">
        <v>283828</v>
      </c>
      <c r="I375" s="10">
        <v>0.41286271967529631</v>
      </c>
      <c r="J375" s="10">
        <v>0.55391293318488666</v>
      </c>
      <c r="K375" s="9">
        <v>-40034</v>
      </c>
      <c r="L375" s="9">
        <v>40034</v>
      </c>
      <c r="M375" s="10">
        <v>-0.14105021350959035</v>
      </c>
      <c r="N375" s="10">
        <v>0.14105021350959035</v>
      </c>
      <c r="O375" s="9">
        <v>114610</v>
      </c>
      <c r="P375" s="9">
        <v>131566</v>
      </c>
      <c r="Q375" s="9">
        <v>248658</v>
      </c>
      <c r="R375" s="10">
        <v>0.46091418735773632</v>
      </c>
      <c r="S375" s="10">
        <v>0.52910423151477126</v>
      </c>
      <c r="T375" s="9">
        <v>-16956</v>
      </c>
      <c r="U375" s="10">
        <v>-6.8190044157034946E-2</v>
      </c>
      <c r="V375" s="9">
        <v>2572</v>
      </c>
      <c r="W375" s="9">
        <v>25650</v>
      </c>
      <c r="X375" s="10">
        <v>-4.8051467682440008E-2</v>
      </c>
      <c r="Y375" s="10">
        <v>2.4808701670115396E-2</v>
      </c>
      <c r="Z375" s="11">
        <v>1797.84</v>
      </c>
      <c r="AA375" s="11">
        <v>361.59613758732701</v>
      </c>
      <c r="AB375" s="11">
        <v>12105</v>
      </c>
      <c r="AC375" s="12" t="s">
        <v>1522</v>
      </c>
      <c r="AD375" s="8">
        <v>12</v>
      </c>
      <c r="AE375" s="8">
        <v>105</v>
      </c>
      <c r="AF375" s="13" t="s">
        <v>1523</v>
      </c>
      <c r="AG375" s="13"/>
      <c r="AH375" s="13" t="s">
        <v>1524</v>
      </c>
      <c r="AI375" s="14">
        <v>650092</v>
      </c>
      <c r="AJ375" s="13" t="s">
        <v>486</v>
      </c>
      <c r="AK375" s="13"/>
      <c r="AL375" s="13"/>
      <c r="AM375" s="13"/>
      <c r="AN375" s="13" t="s">
        <v>487</v>
      </c>
    </row>
    <row r="376" spans="1:40" x14ac:dyDescent="0.2">
      <c r="A376" s="8" t="s">
        <v>1359</v>
      </c>
      <c r="B376" s="8" t="s">
        <v>1525</v>
      </c>
      <c r="C376" s="8" t="str">
        <f t="shared" si="5"/>
        <v>Putnam County FL</v>
      </c>
      <c r="D376" s="9">
        <v>72023</v>
      </c>
      <c r="E376" s="8" t="s">
        <v>445</v>
      </c>
      <c r="F376" s="9">
        <v>9920</v>
      </c>
      <c r="G376" s="9">
        <v>21873</v>
      </c>
      <c r="H376" s="9">
        <v>32652</v>
      </c>
      <c r="I376" s="10">
        <v>0.30380987382089919</v>
      </c>
      <c r="J376" s="10">
        <v>0.66988239617787582</v>
      </c>
      <c r="K376" s="9">
        <v>-11953</v>
      </c>
      <c r="L376" s="9">
        <v>11953</v>
      </c>
      <c r="M376" s="10">
        <v>-0.36607252235697663</v>
      </c>
      <c r="N376" s="10">
        <v>0.36607252235697663</v>
      </c>
      <c r="O376" s="9">
        <v>11666</v>
      </c>
      <c r="P376" s="9">
        <v>19326</v>
      </c>
      <c r="Q376" s="9">
        <v>31323</v>
      </c>
      <c r="R376" s="10">
        <v>0.37244197554512659</v>
      </c>
      <c r="S376" s="10">
        <v>0.61699070970213576</v>
      </c>
      <c r="T376" s="9">
        <v>-7660</v>
      </c>
      <c r="U376" s="10">
        <v>-0.24454873415700917</v>
      </c>
      <c r="V376" s="9">
        <v>-1746</v>
      </c>
      <c r="W376" s="9">
        <v>2547</v>
      </c>
      <c r="X376" s="10">
        <v>-6.8632101724227401E-2</v>
      </c>
      <c r="Y376" s="10">
        <v>5.2891686475740052E-2</v>
      </c>
      <c r="Z376" s="11">
        <v>727.62</v>
      </c>
      <c r="AA376" s="11">
        <v>98.984359968115228</v>
      </c>
      <c r="AB376" s="11">
        <v>12107</v>
      </c>
      <c r="AC376" s="12" t="s">
        <v>1526</v>
      </c>
      <c r="AD376" s="8">
        <v>12</v>
      </c>
      <c r="AE376" s="8">
        <v>107</v>
      </c>
      <c r="AF376" s="13" t="s">
        <v>1527</v>
      </c>
      <c r="AG376" s="13" t="s">
        <v>1369</v>
      </c>
      <c r="AH376" s="13" t="s">
        <v>1528</v>
      </c>
      <c r="AJ376" s="13" t="s">
        <v>498</v>
      </c>
      <c r="AK376" s="13" t="s">
        <v>1371</v>
      </c>
      <c r="AL376" s="13"/>
      <c r="AM376" s="13"/>
      <c r="AN376" s="13" t="s">
        <v>487</v>
      </c>
    </row>
    <row r="377" spans="1:40" x14ac:dyDescent="0.2">
      <c r="A377" s="8" t="s">
        <v>1359</v>
      </c>
      <c r="B377" s="8" t="s">
        <v>1529</v>
      </c>
      <c r="C377" s="8" t="str">
        <f t="shared" si="5"/>
        <v>St. Johns County FL</v>
      </c>
      <c r="D377" s="9">
        <v>226640</v>
      </c>
      <c r="E377" s="8" t="s">
        <v>445</v>
      </c>
      <c r="F377" s="9">
        <v>43037</v>
      </c>
      <c r="G377" s="9">
        <v>88633</v>
      </c>
      <c r="H377" s="9">
        <v>136392</v>
      </c>
      <c r="I377" s="10">
        <v>0.31553903454748078</v>
      </c>
      <c r="J377" s="10">
        <v>0.64984016657868493</v>
      </c>
      <c r="K377" s="9">
        <v>-45596</v>
      </c>
      <c r="L377" s="9">
        <v>45596</v>
      </c>
      <c r="M377" s="10">
        <v>-0.33430113203120415</v>
      </c>
      <c r="N377" s="10">
        <v>0.33430113203120415</v>
      </c>
      <c r="O377" s="9">
        <v>35155</v>
      </c>
      <c r="P377" s="9">
        <v>78490</v>
      </c>
      <c r="Q377" s="9">
        <v>114733</v>
      </c>
      <c r="R377" s="10">
        <v>0.30640704941037017</v>
      </c>
      <c r="S377" s="10">
        <v>0.68411006423609599</v>
      </c>
      <c r="T377" s="9">
        <v>-43335</v>
      </c>
      <c r="U377" s="10">
        <v>-0.37770301482572582</v>
      </c>
      <c r="V377" s="9">
        <v>7882</v>
      </c>
      <c r="W377" s="9">
        <v>10143</v>
      </c>
      <c r="X377" s="10">
        <v>9.1319851371106098E-3</v>
      </c>
      <c r="Y377" s="10">
        <v>-3.4269897657411064E-2</v>
      </c>
      <c r="Z377" s="11">
        <v>600.66</v>
      </c>
      <c r="AA377" s="11">
        <v>377.31828322178939</v>
      </c>
      <c r="AB377" s="11">
        <v>12109</v>
      </c>
      <c r="AC377" s="12" t="s">
        <v>1530</v>
      </c>
      <c r="AD377" s="8">
        <v>12</v>
      </c>
      <c r="AE377" s="8">
        <v>109</v>
      </c>
      <c r="AF377" s="13" t="s">
        <v>1368</v>
      </c>
      <c r="AG377" s="13" t="s">
        <v>1369</v>
      </c>
      <c r="AH377" s="13" t="s">
        <v>1370</v>
      </c>
      <c r="AI377" s="14">
        <v>1449481</v>
      </c>
      <c r="AJ377" s="13" t="s">
        <v>486</v>
      </c>
      <c r="AK377" s="13" t="s">
        <v>1371</v>
      </c>
      <c r="AL377" s="13"/>
      <c r="AM377" s="13"/>
      <c r="AN377" s="13" t="s">
        <v>505</v>
      </c>
    </row>
    <row r="378" spans="1:40" x14ac:dyDescent="0.2">
      <c r="A378" s="8" t="s">
        <v>1359</v>
      </c>
      <c r="B378" s="8" t="s">
        <v>1531</v>
      </c>
      <c r="C378" s="8" t="str">
        <f t="shared" si="5"/>
        <v>St. Lucie County FL</v>
      </c>
      <c r="D378" s="9">
        <v>298563</v>
      </c>
      <c r="E378" s="8" t="s">
        <v>445</v>
      </c>
      <c r="F378" s="9">
        <v>66812</v>
      </c>
      <c r="G378" s="9">
        <v>70248</v>
      </c>
      <c r="H378" s="9">
        <v>140731</v>
      </c>
      <c r="I378" s="10">
        <v>0.47474969978185333</v>
      </c>
      <c r="J378" s="10">
        <v>0.49916507379326519</v>
      </c>
      <c r="K378" s="9">
        <v>-3436</v>
      </c>
      <c r="L378" s="9">
        <v>3436</v>
      </c>
      <c r="M378" s="10">
        <v>-2.4415374011411861E-2</v>
      </c>
      <c r="N378" s="10">
        <v>2.4415374011411861E-2</v>
      </c>
      <c r="O378" s="9">
        <v>65869</v>
      </c>
      <c r="P378" s="9">
        <v>56202</v>
      </c>
      <c r="Q378" s="9">
        <v>123026</v>
      </c>
      <c r="R378" s="10">
        <v>0.53540714970819181</v>
      </c>
      <c r="S378" s="10">
        <v>0.45683026352153205</v>
      </c>
      <c r="T378" s="9">
        <v>9667</v>
      </c>
      <c r="U378" s="10">
        <v>7.8576886186659756E-2</v>
      </c>
      <c r="V378" s="9">
        <v>943</v>
      </c>
      <c r="W378" s="9">
        <v>14046</v>
      </c>
      <c r="X378" s="10">
        <v>-6.065744992633848E-2</v>
      </c>
      <c r="Y378" s="10">
        <v>4.2334810271733136E-2</v>
      </c>
      <c r="Z378" s="11">
        <v>571.92999999999995</v>
      </c>
      <c r="AA378" s="11">
        <v>522.02717115730945</v>
      </c>
      <c r="AB378" s="11">
        <v>12111</v>
      </c>
      <c r="AC378" s="12" t="s">
        <v>1532</v>
      </c>
      <c r="AD378" s="8">
        <v>12</v>
      </c>
      <c r="AE378" s="8">
        <v>111</v>
      </c>
      <c r="AF378" s="13" t="s">
        <v>1492</v>
      </c>
      <c r="AG378" s="13" t="s">
        <v>1385</v>
      </c>
      <c r="AH378" s="13" t="s">
        <v>1493</v>
      </c>
      <c r="AI378" s="14">
        <v>454846</v>
      </c>
      <c r="AJ378" s="13" t="s">
        <v>486</v>
      </c>
      <c r="AK378" s="13" t="s">
        <v>1387</v>
      </c>
      <c r="AL378" s="13"/>
      <c r="AM378" s="13"/>
      <c r="AN378" s="13" t="s">
        <v>487</v>
      </c>
    </row>
    <row r="379" spans="1:40" x14ac:dyDescent="0.2">
      <c r="A379" s="8" t="s">
        <v>1359</v>
      </c>
      <c r="B379" s="8" t="s">
        <v>1533</v>
      </c>
      <c r="C379" s="8" t="str">
        <f t="shared" si="5"/>
        <v>Santa Rosa County FL</v>
      </c>
      <c r="D379" s="9">
        <v>167040</v>
      </c>
      <c r="E379" s="8" t="s">
        <v>445</v>
      </c>
      <c r="F379" s="9">
        <v>18398</v>
      </c>
      <c r="G379" s="9">
        <v>65126</v>
      </c>
      <c r="H379" s="9">
        <v>87432</v>
      </c>
      <c r="I379" s="10">
        <v>0.21042638850764023</v>
      </c>
      <c r="J379" s="10">
        <v>0.74487601793393721</v>
      </c>
      <c r="K379" s="9">
        <v>-46728</v>
      </c>
      <c r="L379" s="9">
        <v>46728</v>
      </c>
      <c r="M379" s="10">
        <v>-0.53444962942629703</v>
      </c>
      <c r="N379" s="10">
        <v>0.53444962942629703</v>
      </c>
      <c r="O379" s="9">
        <v>17757</v>
      </c>
      <c r="P379" s="9">
        <v>58169</v>
      </c>
      <c r="Q379" s="9">
        <v>76816</v>
      </c>
      <c r="R379" s="10">
        <v>0.23116277858779422</v>
      </c>
      <c r="S379" s="10">
        <v>0.75725109352218289</v>
      </c>
      <c r="T379" s="9">
        <v>-40412</v>
      </c>
      <c r="U379" s="10">
        <v>-0.52608831493438868</v>
      </c>
      <c r="V379" s="9">
        <v>641</v>
      </c>
      <c r="W379" s="9">
        <v>6957</v>
      </c>
      <c r="X379" s="10">
        <v>-2.0736390080153988E-2</v>
      </c>
      <c r="Y379" s="10">
        <v>-1.2375075588245688E-2</v>
      </c>
      <c r="Z379" s="11">
        <v>1011.61</v>
      </c>
      <c r="AA379" s="11">
        <v>165.12292286553119</v>
      </c>
      <c r="AB379" s="11">
        <v>12113</v>
      </c>
      <c r="AC379" s="12" t="s">
        <v>1534</v>
      </c>
      <c r="AD379" s="8">
        <v>12</v>
      </c>
      <c r="AE379" s="8">
        <v>113</v>
      </c>
      <c r="AF379" s="13" t="s">
        <v>1420</v>
      </c>
      <c r="AG379" s="13" t="s">
        <v>577</v>
      </c>
      <c r="AH379" s="13" t="s">
        <v>1421</v>
      </c>
      <c r="AI379" s="14">
        <v>478043</v>
      </c>
      <c r="AJ379" s="13" t="s">
        <v>486</v>
      </c>
      <c r="AK379" s="13" t="s">
        <v>579</v>
      </c>
      <c r="AL379" s="13"/>
      <c r="AM379" s="13"/>
      <c r="AN379" s="13" t="s">
        <v>487</v>
      </c>
    </row>
    <row r="380" spans="1:40" x14ac:dyDescent="0.2">
      <c r="A380" s="8" t="s">
        <v>1359</v>
      </c>
      <c r="B380" s="8" t="s">
        <v>1535</v>
      </c>
      <c r="C380" s="8" t="str">
        <f t="shared" si="5"/>
        <v>Sarasota County FL</v>
      </c>
      <c r="D380" s="9">
        <v>405549</v>
      </c>
      <c r="E380" s="8" t="s">
        <v>445</v>
      </c>
      <c r="F380" s="9">
        <v>97676</v>
      </c>
      <c r="G380" s="9">
        <v>124098</v>
      </c>
      <c r="H380" s="9">
        <v>228509</v>
      </c>
      <c r="I380" s="10">
        <v>0.42744924707560755</v>
      </c>
      <c r="J380" s="10">
        <v>0.54307707792690874</v>
      </c>
      <c r="K380" s="9">
        <v>-26422</v>
      </c>
      <c r="L380" s="9">
        <v>26422</v>
      </c>
      <c r="M380" s="10">
        <v>-0.11562783085130118</v>
      </c>
      <c r="N380" s="10">
        <v>0.11562783085130118</v>
      </c>
      <c r="O380" s="9">
        <v>95089</v>
      </c>
      <c r="P380" s="9">
        <v>110489</v>
      </c>
      <c r="Q380" s="9">
        <v>207434</v>
      </c>
      <c r="R380" s="10">
        <v>0.45840604722465939</v>
      </c>
      <c r="S380" s="10">
        <v>0.53264652853437722</v>
      </c>
      <c r="T380" s="9">
        <v>-15400</v>
      </c>
      <c r="U380" s="10">
        <v>-7.4240481309717832E-2</v>
      </c>
      <c r="V380" s="9">
        <v>2587</v>
      </c>
      <c r="W380" s="9">
        <v>13609</v>
      </c>
      <c r="X380" s="10">
        <v>-3.0956800149051833E-2</v>
      </c>
      <c r="Y380" s="10">
        <v>1.0430549392531518E-2</v>
      </c>
      <c r="Z380" s="11">
        <v>555.87</v>
      </c>
      <c r="AA380" s="11">
        <v>729.57526040261212</v>
      </c>
      <c r="AB380" s="11">
        <v>12115</v>
      </c>
      <c r="AC380" s="12" t="s">
        <v>1536</v>
      </c>
      <c r="AD380" s="8">
        <v>12</v>
      </c>
      <c r="AE380" s="8">
        <v>115</v>
      </c>
      <c r="AF380" s="13" t="s">
        <v>1485</v>
      </c>
      <c r="AG380" s="13" t="s">
        <v>1394</v>
      </c>
      <c r="AH380" s="13" t="s">
        <v>1486</v>
      </c>
      <c r="AI380" s="14">
        <v>768918</v>
      </c>
      <c r="AJ380" s="13" t="s">
        <v>486</v>
      </c>
      <c r="AK380" s="13" t="s">
        <v>1396</v>
      </c>
      <c r="AL380" s="13"/>
      <c r="AM380" s="13"/>
      <c r="AN380" s="13" t="s">
        <v>487</v>
      </c>
    </row>
    <row r="381" spans="1:40" x14ac:dyDescent="0.2">
      <c r="A381" s="8" t="s">
        <v>1359</v>
      </c>
      <c r="B381" s="8" t="s">
        <v>1537</v>
      </c>
      <c r="C381" s="8" t="str">
        <f t="shared" si="5"/>
        <v>Seminole County FL</v>
      </c>
      <c r="D381" s="9">
        <v>449144</v>
      </c>
      <c r="E381" s="8" t="s">
        <v>445</v>
      </c>
      <c r="F381" s="9">
        <v>105611</v>
      </c>
      <c r="G381" s="9">
        <v>109265</v>
      </c>
      <c r="H381" s="9">
        <v>224377</v>
      </c>
      <c r="I381" s="10">
        <v>0.47068549806798382</v>
      </c>
      <c r="J381" s="10">
        <v>0.48697058967719509</v>
      </c>
      <c r="K381" s="9">
        <v>-3654</v>
      </c>
      <c r="L381" s="9">
        <v>3654</v>
      </c>
      <c r="M381" s="10">
        <v>-1.6285091609211266E-2</v>
      </c>
      <c r="N381" s="10">
        <v>1.6285091609211266E-2</v>
      </c>
      <c r="O381" s="9">
        <v>96435</v>
      </c>
      <c r="P381" s="9">
        <v>109939</v>
      </c>
      <c r="Q381" s="9">
        <v>208605</v>
      </c>
      <c r="R381" s="10">
        <v>0.46228518012511682</v>
      </c>
      <c r="S381" s="10">
        <v>0.5270199659643825</v>
      </c>
      <c r="T381" s="9">
        <v>-13504</v>
      </c>
      <c r="U381" s="10">
        <v>-6.4734785839265674E-2</v>
      </c>
      <c r="V381" s="9">
        <v>9176</v>
      </c>
      <c r="W381" s="9">
        <v>-674</v>
      </c>
      <c r="X381" s="10">
        <v>8.4003179428669972E-3</v>
      </c>
      <c r="Y381" s="10">
        <v>-4.004937628718741E-2</v>
      </c>
      <c r="Z381" s="11">
        <v>309.22000000000003</v>
      </c>
      <c r="AA381" s="11">
        <v>1452.5063061897677</v>
      </c>
      <c r="AB381" s="11">
        <v>12117</v>
      </c>
      <c r="AC381" s="12" t="s">
        <v>1538</v>
      </c>
      <c r="AD381" s="8">
        <v>12</v>
      </c>
      <c r="AE381" s="8">
        <v>117</v>
      </c>
      <c r="AF381" s="13" t="s">
        <v>1471</v>
      </c>
      <c r="AG381" s="13" t="s">
        <v>1425</v>
      </c>
      <c r="AH381" s="13" t="s">
        <v>1472</v>
      </c>
      <c r="AI381" s="14">
        <v>2387138</v>
      </c>
      <c r="AJ381" s="13" t="s">
        <v>486</v>
      </c>
      <c r="AK381" s="13" t="s">
        <v>1427</v>
      </c>
      <c r="AL381" s="13"/>
      <c r="AM381" s="13"/>
      <c r="AN381" s="13" t="s">
        <v>487</v>
      </c>
    </row>
    <row r="382" spans="1:40" x14ac:dyDescent="0.2">
      <c r="A382" s="8" t="s">
        <v>1359</v>
      </c>
      <c r="B382" s="8" t="s">
        <v>668</v>
      </c>
      <c r="C382" s="8" t="str">
        <f t="shared" si="5"/>
        <v>Sumter County FL</v>
      </c>
      <c r="D382" s="9">
        <v>118891</v>
      </c>
      <c r="E382" s="8" t="s">
        <v>445</v>
      </c>
      <c r="F382" s="9">
        <v>22631</v>
      </c>
      <c r="G382" s="9">
        <v>52722</v>
      </c>
      <c r="H382" s="9">
        <v>76649</v>
      </c>
      <c r="I382" s="10">
        <v>0.29525499354199009</v>
      </c>
      <c r="J382" s="10">
        <v>0.68783676238437552</v>
      </c>
      <c r="K382" s="9">
        <v>-30091</v>
      </c>
      <c r="L382" s="9">
        <v>30091</v>
      </c>
      <c r="M382" s="10">
        <v>-0.39258176884238544</v>
      </c>
      <c r="N382" s="10">
        <v>0.39258176884238544</v>
      </c>
      <c r="O382" s="9">
        <v>19519</v>
      </c>
      <c r="P382" s="9">
        <v>40644</v>
      </c>
      <c r="Q382" s="9">
        <v>60471</v>
      </c>
      <c r="R382" s="10">
        <v>0.32278282151775234</v>
      </c>
      <c r="S382" s="10">
        <v>0.67212382795058789</v>
      </c>
      <c r="T382" s="9">
        <v>-21125</v>
      </c>
      <c r="U382" s="10">
        <v>-0.34934100643283555</v>
      </c>
      <c r="V382" s="9">
        <v>3112</v>
      </c>
      <c r="W382" s="9">
        <v>12078</v>
      </c>
      <c r="X382" s="10">
        <v>-2.7527827975762253E-2</v>
      </c>
      <c r="Y382" s="10">
        <v>1.5712934433787629E-2</v>
      </c>
      <c r="Z382" s="11">
        <v>546.92999999999995</v>
      </c>
      <c r="AA382" s="11">
        <v>217.37882361545354</v>
      </c>
      <c r="AB382" s="11">
        <v>12119</v>
      </c>
      <c r="AC382" s="12" t="s">
        <v>1539</v>
      </c>
      <c r="AD382" s="8">
        <v>12</v>
      </c>
      <c r="AE382" s="8">
        <v>119</v>
      </c>
      <c r="AF382" s="13" t="s">
        <v>1540</v>
      </c>
      <c r="AG382" s="13" t="s">
        <v>1425</v>
      </c>
      <c r="AH382" s="13" t="s">
        <v>1541</v>
      </c>
      <c r="AI382" s="14">
        <v>118891</v>
      </c>
      <c r="AJ382" s="13" t="s">
        <v>486</v>
      </c>
      <c r="AK382" s="13" t="s">
        <v>1427</v>
      </c>
      <c r="AL382" s="13"/>
      <c r="AM382" s="13"/>
      <c r="AN382" s="13" t="s">
        <v>487</v>
      </c>
    </row>
    <row r="383" spans="1:40" x14ac:dyDescent="0.2">
      <c r="A383" s="8" t="s">
        <v>1359</v>
      </c>
      <c r="B383" s="8" t="s">
        <v>1542</v>
      </c>
      <c r="C383" s="8" t="str">
        <f t="shared" si="5"/>
        <v>Suwannee County FL</v>
      </c>
      <c r="D383" s="9">
        <v>43760</v>
      </c>
      <c r="E383" s="8" t="s">
        <v>445</v>
      </c>
      <c r="F383" s="9">
        <v>3955</v>
      </c>
      <c r="G383" s="9">
        <v>14281</v>
      </c>
      <c r="H383" s="9">
        <v>18675</v>
      </c>
      <c r="I383" s="10">
        <v>0.21178045515394914</v>
      </c>
      <c r="J383" s="10">
        <v>0.76471218206157965</v>
      </c>
      <c r="K383" s="9">
        <v>-10326</v>
      </c>
      <c r="L383" s="9">
        <v>10326</v>
      </c>
      <c r="M383" s="10">
        <v>-0.55293172690763048</v>
      </c>
      <c r="N383" s="10">
        <v>0.55293172690763048</v>
      </c>
      <c r="O383" s="9">
        <v>4749</v>
      </c>
      <c r="P383" s="9">
        <v>12672</v>
      </c>
      <c r="Q383" s="9">
        <v>17627</v>
      </c>
      <c r="R383" s="10">
        <v>0.26941623645543766</v>
      </c>
      <c r="S383" s="10">
        <v>0.71889714642310087</v>
      </c>
      <c r="T383" s="9">
        <v>-7923</v>
      </c>
      <c r="U383" s="10">
        <v>-0.44948090996766321</v>
      </c>
      <c r="V383" s="9">
        <v>-794</v>
      </c>
      <c r="W383" s="9">
        <v>1609</v>
      </c>
      <c r="X383" s="10">
        <v>-5.7635781301488526E-2</v>
      </c>
      <c r="Y383" s="10">
        <v>4.5815035638478774E-2</v>
      </c>
      <c r="Z383" s="11">
        <v>688.55</v>
      </c>
      <c r="AA383" s="11">
        <v>63.553845036671269</v>
      </c>
      <c r="AB383" s="11">
        <v>12121</v>
      </c>
      <c r="AC383" s="12" t="s">
        <v>1543</v>
      </c>
      <c r="AD383" s="8">
        <v>12</v>
      </c>
      <c r="AE383" s="8">
        <v>121</v>
      </c>
      <c r="AF383" s="13"/>
      <c r="AG383" s="13"/>
      <c r="AH383" s="13"/>
      <c r="AJ383" s="13"/>
      <c r="AK383" s="13"/>
      <c r="AL383" s="13"/>
      <c r="AM383" s="13"/>
      <c r="AN383" s="13" t="s">
        <v>510</v>
      </c>
    </row>
    <row r="384" spans="1:40" x14ac:dyDescent="0.2">
      <c r="A384" s="8" t="s">
        <v>1359</v>
      </c>
      <c r="B384" s="8" t="s">
        <v>1544</v>
      </c>
      <c r="C384" s="8" t="str">
        <f t="shared" si="5"/>
        <v>Taylor County FL</v>
      </c>
      <c r="D384" s="9">
        <v>22493</v>
      </c>
      <c r="E384" s="8" t="s">
        <v>445</v>
      </c>
      <c r="F384" s="9">
        <v>2149</v>
      </c>
      <c r="G384" s="9">
        <v>6923</v>
      </c>
      <c r="H384" s="9">
        <v>9279</v>
      </c>
      <c r="I384" s="10">
        <v>0.23159823256816467</v>
      </c>
      <c r="J384" s="10">
        <v>0.74609332902252401</v>
      </c>
      <c r="K384" s="9">
        <v>-4774</v>
      </c>
      <c r="L384" s="9">
        <v>4774</v>
      </c>
      <c r="M384" s="10">
        <v>-0.51449509645435931</v>
      </c>
      <c r="N384" s="10">
        <v>0.51449509645435931</v>
      </c>
      <c r="O384" s="9">
        <v>2761</v>
      </c>
      <c r="P384" s="9">
        <v>6249</v>
      </c>
      <c r="Q384" s="9">
        <v>9117</v>
      </c>
      <c r="R384" s="10">
        <v>0.30284084676977074</v>
      </c>
      <c r="S384" s="10">
        <v>0.68542283645936164</v>
      </c>
      <c r="T384" s="9">
        <v>-3488</v>
      </c>
      <c r="U384" s="10">
        <v>-0.3825819896895909</v>
      </c>
      <c r="V384" s="9">
        <v>-612</v>
      </c>
      <c r="W384" s="9">
        <v>674</v>
      </c>
      <c r="X384" s="10">
        <v>-7.1242614201606075E-2</v>
      </c>
      <c r="Y384" s="10">
        <v>6.067049256316237E-2</v>
      </c>
      <c r="Z384" s="11">
        <v>1043.31</v>
      </c>
      <c r="AA384" s="11">
        <v>21.559268098647575</v>
      </c>
      <c r="AB384" s="11">
        <v>12123</v>
      </c>
      <c r="AC384" s="12" t="s">
        <v>1545</v>
      </c>
      <c r="AD384" s="8">
        <v>12</v>
      </c>
      <c r="AE384" s="8">
        <v>123</v>
      </c>
      <c r="AF384" s="13"/>
      <c r="AG384" s="13"/>
      <c r="AH384" s="13"/>
      <c r="AJ384" s="13"/>
      <c r="AK384" s="13"/>
      <c r="AL384" s="13"/>
      <c r="AM384" s="13"/>
      <c r="AN384" s="13" t="s">
        <v>510</v>
      </c>
    </row>
    <row r="385" spans="1:40" x14ac:dyDescent="0.2">
      <c r="A385" s="8" t="s">
        <v>1359</v>
      </c>
      <c r="B385" s="8" t="s">
        <v>917</v>
      </c>
      <c r="C385" s="8" t="str">
        <f t="shared" si="5"/>
        <v>Union County FL</v>
      </c>
      <c r="D385" s="9">
        <v>15234</v>
      </c>
      <c r="E385" s="8" t="s">
        <v>445</v>
      </c>
      <c r="F385" s="9">
        <v>1014</v>
      </c>
      <c r="G385" s="9">
        <v>4567</v>
      </c>
      <c r="H385" s="9">
        <v>5693</v>
      </c>
      <c r="I385" s="10">
        <v>0.17811347268575445</v>
      </c>
      <c r="J385" s="10">
        <v>0.8022132443351484</v>
      </c>
      <c r="K385" s="9">
        <v>-3553</v>
      </c>
      <c r="L385" s="9">
        <v>3553</v>
      </c>
      <c r="M385" s="10">
        <v>-0.6240997716493939</v>
      </c>
      <c r="N385" s="10">
        <v>0.6240997716493939</v>
      </c>
      <c r="O385" s="9">
        <v>1339</v>
      </c>
      <c r="P385" s="9">
        <v>3980</v>
      </c>
      <c r="Q385" s="9">
        <v>5393</v>
      </c>
      <c r="R385" s="10">
        <v>0.24828481364732061</v>
      </c>
      <c r="S385" s="10">
        <v>0.73799369553124416</v>
      </c>
      <c r="T385" s="9">
        <v>-2641</v>
      </c>
      <c r="U385" s="10">
        <v>-0.48970888188392359</v>
      </c>
      <c r="V385" s="9">
        <v>-325</v>
      </c>
      <c r="W385" s="9">
        <v>587</v>
      </c>
      <c r="X385" s="10">
        <v>-7.0171340961566159E-2</v>
      </c>
      <c r="Y385" s="10">
        <v>6.4219548803904236E-2</v>
      </c>
      <c r="Z385" s="11">
        <v>243.56</v>
      </c>
      <c r="AA385" s="11">
        <v>62.547216291673507</v>
      </c>
      <c r="AB385" s="11">
        <v>12125</v>
      </c>
      <c r="AC385" s="12" t="s">
        <v>1546</v>
      </c>
      <c r="AD385" s="8">
        <v>12</v>
      </c>
      <c r="AE385" s="8">
        <v>125</v>
      </c>
      <c r="AF385" s="13"/>
      <c r="AG385" s="13"/>
      <c r="AH385" s="13"/>
      <c r="AJ385" s="13"/>
      <c r="AK385" s="13"/>
      <c r="AL385" s="13"/>
      <c r="AM385" s="13"/>
      <c r="AN385" s="13" t="s">
        <v>510</v>
      </c>
    </row>
    <row r="386" spans="1:40" x14ac:dyDescent="0.2">
      <c r="A386" s="8" t="s">
        <v>1359</v>
      </c>
      <c r="B386" s="8" t="s">
        <v>1547</v>
      </c>
      <c r="C386" s="8" t="str">
        <f t="shared" si="5"/>
        <v>Volusia County FL</v>
      </c>
      <c r="D386" s="9">
        <v>517887</v>
      </c>
      <c r="E386" s="8" t="s">
        <v>445</v>
      </c>
      <c r="F386" s="9">
        <v>108793</v>
      </c>
      <c r="G386" s="9">
        <v>142763</v>
      </c>
      <c r="H386" s="9">
        <v>260304</v>
      </c>
      <c r="I386" s="10">
        <v>0.41794594013153852</v>
      </c>
      <c r="J386" s="10">
        <v>0.54844720019669313</v>
      </c>
      <c r="K386" s="9">
        <v>-33970</v>
      </c>
      <c r="L386" s="9">
        <v>33970</v>
      </c>
      <c r="M386" s="10">
        <v>-0.13050126006515461</v>
      </c>
      <c r="N386" s="10">
        <v>0.13050126006515461</v>
      </c>
      <c r="O386" s="9">
        <v>114716</v>
      </c>
      <c r="P386" s="9">
        <v>117473</v>
      </c>
      <c r="Q386" s="9">
        <v>234483</v>
      </c>
      <c r="R386" s="10">
        <v>0.48922949638140079</v>
      </c>
      <c r="S386" s="10">
        <v>0.50098727839544877</v>
      </c>
      <c r="T386" s="9">
        <v>-2757</v>
      </c>
      <c r="U386" s="10">
        <v>-1.1757782014047979E-2</v>
      </c>
      <c r="V386" s="9">
        <v>-5923</v>
      </c>
      <c r="W386" s="9">
        <v>25290</v>
      </c>
      <c r="X386" s="10">
        <v>-7.1283556249862268E-2</v>
      </c>
      <c r="Y386" s="10">
        <v>4.7459921801244365E-2</v>
      </c>
      <c r="Z386" s="11">
        <v>1101.03</v>
      </c>
      <c r="AA386" s="11">
        <v>470.36593008364895</v>
      </c>
      <c r="AB386" s="11">
        <v>12127</v>
      </c>
      <c r="AC386" s="12" t="s">
        <v>1548</v>
      </c>
      <c r="AD386" s="8">
        <v>12</v>
      </c>
      <c r="AE386" s="8">
        <v>127</v>
      </c>
      <c r="AF386" s="13" t="s">
        <v>1424</v>
      </c>
      <c r="AG386" s="13" t="s">
        <v>1425</v>
      </c>
      <c r="AH386" s="13" t="s">
        <v>1426</v>
      </c>
      <c r="AI386" s="14">
        <v>623279</v>
      </c>
      <c r="AJ386" s="13" t="s">
        <v>486</v>
      </c>
      <c r="AK386" s="13" t="s">
        <v>1427</v>
      </c>
      <c r="AL386" s="13"/>
      <c r="AM386" s="13"/>
      <c r="AN386" s="13" t="s">
        <v>487</v>
      </c>
    </row>
    <row r="387" spans="1:40" x14ac:dyDescent="0.2">
      <c r="A387" s="8" t="s">
        <v>1359</v>
      </c>
      <c r="B387" s="8" t="s">
        <v>1549</v>
      </c>
      <c r="C387" s="8" t="str">
        <f t="shared" si="5"/>
        <v>Wakulla County FL</v>
      </c>
      <c r="D387" s="9">
        <v>31535</v>
      </c>
      <c r="E387" s="8" t="s">
        <v>445</v>
      </c>
      <c r="F387" s="9">
        <v>4348</v>
      </c>
      <c r="G387" s="9">
        <v>10507</v>
      </c>
      <c r="H387" s="9">
        <v>15344</v>
      </c>
      <c r="I387" s="10">
        <v>0.28336809176225236</v>
      </c>
      <c r="J387" s="10">
        <v>0.68476277372262773</v>
      </c>
      <c r="K387" s="9">
        <v>-6159</v>
      </c>
      <c r="L387" s="9">
        <v>6159</v>
      </c>
      <c r="M387" s="10">
        <v>-0.40139468196037537</v>
      </c>
      <c r="N387" s="10">
        <v>0.40139468196037537</v>
      </c>
      <c r="O387" s="9">
        <v>5173</v>
      </c>
      <c r="P387" s="9">
        <v>9288</v>
      </c>
      <c r="Q387" s="9">
        <v>14656</v>
      </c>
      <c r="R387" s="10">
        <v>0.3529612445414847</v>
      </c>
      <c r="S387" s="10">
        <v>0.63373362445414849</v>
      </c>
      <c r="T387" s="9">
        <v>-4115</v>
      </c>
      <c r="U387" s="10">
        <v>-0.28077237991266379</v>
      </c>
      <c r="V387" s="9">
        <v>-825</v>
      </c>
      <c r="W387" s="9">
        <v>1219</v>
      </c>
      <c r="X387" s="10">
        <v>-6.9593152779232337E-2</v>
      </c>
      <c r="Y387" s="10">
        <v>5.1029149268479235E-2</v>
      </c>
      <c r="Z387" s="11">
        <v>606.41999999999996</v>
      </c>
      <c r="AA387" s="11">
        <v>52.001912865670661</v>
      </c>
      <c r="AB387" s="11">
        <v>12129</v>
      </c>
      <c r="AC387" s="12" t="s">
        <v>1550</v>
      </c>
      <c r="AD387" s="8">
        <v>12</v>
      </c>
      <c r="AE387" s="8">
        <v>129</v>
      </c>
      <c r="AF387" s="13" t="s">
        <v>1431</v>
      </c>
      <c r="AG387" s="13" t="s">
        <v>1432</v>
      </c>
      <c r="AH387" s="13" t="s">
        <v>1433</v>
      </c>
      <c r="AI387" s="14">
        <v>377924</v>
      </c>
      <c r="AJ387" s="13" t="s">
        <v>486</v>
      </c>
      <c r="AK387" s="13" t="s">
        <v>1434</v>
      </c>
      <c r="AL387" s="13"/>
      <c r="AM387" s="13"/>
      <c r="AN387" s="13" t="s">
        <v>505</v>
      </c>
    </row>
    <row r="388" spans="1:40" x14ac:dyDescent="0.2">
      <c r="A388" s="8" t="s">
        <v>1359</v>
      </c>
      <c r="B388" s="8" t="s">
        <v>1551</v>
      </c>
      <c r="C388" s="8" t="str">
        <f t="shared" si="5"/>
        <v>Walton County FL</v>
      </c>
      <c r="D388" s="9">
        <v>63508</v>
      </c>
      <c r="E388" s="8" t="s">
        <v>445</v>
      </c>
      <c r="F388" s="9">
        <v>6861</v>
      </c>
      <c r="G388" s="9">
        <v>25695</v>
      </c>
      <c r="H388" s="9">
        <v>33559</v>
      </c>
      <c r="I388" s="10">
        <v>0.20444590124854733</v>
      </c>
      <c r="J388" s="10">
        <v>0.76566643821329594</v>
      </c>
      <c r="K388" s="9">
        <v>-18834</v>
      </c>
      <c r="L388" s="9">
        <v>18834</v>
      </c>
      <c r="M388" s="10">
        <v>-0.56122053696474861</v>
      </c>
      <c r="N388" s="10">
        <v>0.56122053696474861</v>
      </c>
      <c r="O388" s="9">
        <v>6665</v>
      </c>
      <c r="P388" s="9">
        <v>21483</v>
      </c>
      <c r="Q388" s="9">
        <v>28480</v>
      </c>
      <c r="R388" s="10">
        <v>0.23402387640449437</v>
      </c>
      <c r="S388" s="10">
        <v>0.75431882022471908</v>
      </c>
      <c r="T388" s="9">
        <v>-14818</v>
      </c>
      <c r="U388" s="10">
        <v>-0.52029494382022468</v>
      </c>
      <c r="V388" s="9">
        <v>196</v>
      </c>
      <c r="W388" s="9">
        <v>4212</v>
      </c>
      <c r="X388" s="10">
        <v>-2.9577975155947039E-2</v>
      </c>
      <c r="Y388" s="10">
        <v>1.1347617988576864E-2</v>
      </c>
      <c r="Z388" s="11">
        <v>1037.6300000000001</v>
      </c>
      <c r="AA388" s="11">
        <v>61.204861077648097</v>
      </c>
      <c r="AB388" s="11">
        <v>12131</v>
      </c>
      <c r="AC388" s="12" t="s">
        <v>1552</v>
      </c>
      <c r="AD388" s="8">
        <v>12</v>
      </c>
      <c r="AE388" s="8">
        <v>131</v>
      </c>
      <c r="AF388" s="13" t="s">
        <v>1505</v>
      </c>
      <c r="AG388" s="13"/>
      <c r="AH388" s="13" t="s">
        <v>1506</v>
      </c>
      <c r="AI388" s="14">
        <v>262172</v>
      </c>
      <c r="AJ388" s="13" t="s">
        <v>486</v>
      </c>
      <c r="AK388" s="13"/>
      <c r="AL388" s="13"/>
      <c r="AM388" s="13"/>
      <c r="AN388" s="13" t="s">
        <v>487</v>
      </c>
    </row>
    <row r="389" spans="1:40" x14ac:dyDescent="0.2">
      <c r="A389" s="8" t="s">
        <v>1359</v>
      </c>
      <c r="B389" s="8" t="s">
        <v>680</v>
      </c>
      <c r="C389" s="8" t="str">
        <f t="shared" si="5"/>
        <v>Washington County FL</v>
      </c>
      <c r="D389" s="9">
        <v>24687</v>
      </c>
      <c r="E389" s="8" t="s">
        <v>445</v>
      </c>
      <c r="F389" s="9">
        <v>2261</v>
      </c>
      <c r="G389" s="9">
        <v>8630</v>
      </c>
      <c r="H389" s="9">
        <v>11144</v>
      </c>
      <c r="I389" s="10">
        <v>0.20288944723618091</v>
      </c>
      <c r="J389" s="10">
        <v>0.77440775305096909</v>
      </c>
      <c r="K389" s="9">
        <v>-6369</v>
      </c>
      <c r="L389" s="9">
        <v>6369</v>
      </c>
      <c r="M389" s="10">
        <v>-0.57151830581478813</v>
      </c>
      <c r="N389" s="10">
        <v>0.57151830581478813</v>
      </c>
      <c r="O389" s="9">
        <v>2820</v>
      </c>
      <c r="P389" s="9">
        <v>8037</v>
      </c>
      <c r="Q389" s="9">
        <v>10998</v>
      </c>
      <c r="R389" s="10">
        <v>0.25641025641025639</v>
      </c>
      <c r="S389" s="10">
        <v>0.73076923076923073</v>
      </c>
      <c r="T389" s="9">
        <v>-5217</v>
      </c>
      <c r="U389" s="10">
        <v>-0.47435897435897434</v>
      </c>
      <c r="V389" s="9">
        <v>-559</v>
      </c>
      <c r="W389" s="9">
        <v>593</v>
      </c>
      <c r="X389" s="10">
        <v>-5.3520809174075479E-2</v>
      </c>
      <c r="Y389" s="10">
        <v>4.3638522281738368E-2</v>
      </c>
      <c r="Z389" s="11">
        <v>582.79999999999995</v>
      </c>
      <c r="AA389" s="11">
        <v>42.359299931365825</v>
      </c>
      <c r="AB389" s="11">
        <v>12133</v>
      </c>
      <c r="AC389" s="12" t="s">
        <v>1553</v>
      </c>
      <c r="AD389" s="8">
        <v>12</v>
      </c>
      <c r="AE389" s="8">
        <v>133</v>
      </c>
      <c r="AF389" s="13"/>
      <c r="AG389" s="13"/>
      <c r="AH389" s="13"/>
      <c r="AJ389" s="13"/>
      <c r="AK389" s="13"/>
      <c r="AL389" s="13"/>
      <c r="AM389" s="13"/>
      <c r="AN389" s="13" t="s">
        <v>510</v>
      </c>
    </row>
    <row r="390" spans="1:40" x14ac:dyDescent="0.2">
      <c r="A390" s="8" t="s">
        <v>1554</v>
      </c>
      <c r="B390" s="8" t="s">
        <v>1555</v>
      </c>
      <c r="C390" s="8" t="str">
        <f t="shared" si="5"/>
        <v>Appling County GA</v>
      </c>
      <c r="D390" s="9">
        <v>18454</v>
      </c>
      <c r="E390" s="8" t="s">
        <v>445</v>
      </c>
      <c r="F390" s="9">
        <v>1434</v>
      </c>
      <c r="G390" s="9">
        <v>5492</v>
      </c>
      <c r="H390" s="9">
        <v>7003</v>
      </c>
      <c r="I390" s="10">
        <v>0.20476938454947879</v>
      </c>
      <c r="J390" s="10">
        <v>0.7842353277166928</v>
      </c>
      <c r="K390" s="9">
        <v>-4058</v>
      </c>
      <c r="L390" s="9">
        <v>4058</v>
      </c>
      <c r="M390" s="10">
        <v>-0.579465943167214</v>
      </c>
      <c r="N390" s="10">
        <v>0.579465943167214</v>
      </c>
      <c r="O390" s="9">
        <v>1756</v>
      </c>
      <c r="P390" s="9">
        <v>5231</v>
      </c>
      <c r="Q390" s="9">
        <v>7079</v>
      </c>
      <c r="R390" s="10">
        <v>0.2480576352592174</v>
      </c>
      <c r="S390" s="10">
        <v>0.73894617883881908</v>
      </c>
      <c r="T390" s="9">
        <v>-3475</v>
      </c>
      <c r="U390" s="10">
        <v>-0.49088854357960165</v>
      </c>
      <c r="V390" s="9">
        <v>-322</v>
      </c>
      <c r="W390" s="9">
        <v>261</v>
      </c>
      <c r="X390" s="10">
        <v>-4.3288250709738602E-2</v>
      </c>
      <c r="Y390" s="10">
        <v>4.5289148877873719E-2</v>
      </c>
      <c r="Z390" s="11">
        <v>507.08</v>
      </c>
      <c r="AA390" s="11">
        <v>36.392679656070051</v>
      </c>
      <c r="AB390" s="11">
        <v>13001</v>
      </c>
      <c r="AC390" s="12" t="s">
        <v>1556</v>
      </c>
      <c r="AD390" s="8">
        <v>13</v>
      </c>
      <c r="AE390" s="8">
        <v>1</v>
      </c>
      <c r="AF390" s="13"/>
      <c r="AG390" s="13"/>
      <c r="AH390" s="13"/>
      <c r="AJ390" s="13"/>
      <c r="AK390" s="13"/>
      <c r="AL390" s="13"/>
      <c r="AM390" s="13"/>
      <c r="AN390" s="13" t="s">
        <v>510</v>
      </c>
    </row>
    <row r="391" spans="1:40" x14ac:dyDescent="0.2">
      <c r="A391" s="8" t="s">
        <v>1554</v>
      </c>
      <c r="B391" s="8" t="s">
        <v>1557</v>
      </c>
      <c r="C391" s="8" t="str">
        <f t="shared" si="5"/>
        <v>Atkinson County GA</v>
      </c>
      <c r="D391" s="9">
        <v>8398</v>
      </c>
      <c r="E391" s="8" t="s">
        <v>445</v>
      </c>
      <c r="F391" s="9">
        <v>696</v>
      </c>
      <c r="G391" s="9">
        <v>1873</v>
      </c>
      <c r="H391" s="9">
        <v>2604</v>
      </c>
      <c r="I391" s="10">
        <v>0.26728110599078342</v>
      </c>
      <c r="J391" s="10">
        <v>0.71927803379416277</v>
      </c>
      <c r="K391" s="9">
        <v>-1177</v>
      </c>
      <c r="L391" s="9">
        <v>1177</v>
      </c>
      <c r="M391" s="10">
        <v>-0.45199692780337936</v>
      </c>
      <c r="N391" s="10">
        <v>0.45199692780337936</v>
      </c>
      <c r="O391" s="9">
        <v>930</v>
      </c>
      <c r="P391" s="9">
        <v>1938</v>
      </c>
      <c r="Q391" s="9">
        <v>2902</v>
      </c>
      <c r="R391" s="10">
        <v>0.32046864231564437</v>
      </c>
      <c r="S391" s="10">
        <v>0.66781529979324605</v>
      </c>
      <c r="T391" s="9">
        <v>-1008</v>
      </c>
      <c r="U391" s="10">
        <v>-0.34734665747760168</v>
      </c>
      <c r="V391" s="9">
        <v>-234</v>
      </c>
      <c r="W391" s="9">
        <v>-65</v>
      </c>
      <c r="X391" s="10">
        <v>-5.3187536324860951E-2</v>
      </c>
      <c r="Y391" s="10">
        <v>5.1462734000916721E-2</v>
      </c>
      <c r="Z391" s="11">
        <v>339.38</v>
      </c>
      <c r="AA391" s="11">
        <v>24.745123460427838</v>
      </c>
      <c r="AB391" s="11">
        <v>13003</v>
      </c>
      <c r="AC391" s="12" t="s">
        <v>1558</v>
      </c>
      <c r="AD391" s="8">
        <v>13</v>
      </c>
      <c r="AE391" s="8">
        <v>3</v>
      </c>
      <c r="AF391" s="13"/>
      <c r="AG391" s="13"/>
      <c r="AH391" s="13"/>
      <c r="AJ391" s="13"/>
      <c r="AK391" s="13"/>
      <c r="AL391" s="13"/>
      <c r="AM391" s="13"/>
      <c r="AN391" s="13" t="s">
        <v>510</v>
      </c>
    </row>
    <row r="392" spans="1:40" x14ac:dyDescent="0.2">
      <c r="A392" s="8" t="s">
        <v>1554</v>
      </c>
      <c r="B392" s="8" t="s">
        <v>1559</v>
      </c>
      <c r="C392" s="8" t="str">
        <f t="shared" si="5"/>
        <v>Bacon County GA</v>
      </c>
      <c r="D392" s="9">
        <v>11299</v>
      </c>
      <c r="E392" s="8" t="s">
        <v>445</v>
      </c>
      <c r="F392" s="9">
        <v>607</v>
      </c>
      <c r="G392" s="9">
        <v>3356</v>
      </c>
      <c r="H392" s="9">
        <v>4010</v>
      </c>
      <c r="I392" s="10">
        <v>0.15137157107231919</v>
      </c>
      <c r="J392" s="10">
        <v>0.8369077306733167</v>
      </c>
      <c r="K392" s="9">
        <v>-2749</v>
      </c>
      <c r="L392" s="9">
        <v>2749</v>
      </c>
      <c r="M392" s="10">
        <v>-0.68553615960099745</v>
      </c>
      <c r="N392" s="10">
        <v>0.68553615960099745</v>
      </c>
      <c r="O392" s="9">
        <v>791</v>
      </c>
      <c r="P392" s="9">
        <v>3092</v>
      </c>
      <c r="Q392" s="9">
        <v>3929</v>
      </c>
      <c r="R392" s="10">
        <v>0.20132349198269281</v>
      </c>
      <c r="S392" s="10">
        <v>0.78696869432425554</v>
      </c>
      <c r="T392" s="9">
        <v>-2301</v>
      </c>
      <c r="U392" s="10">
        <v>-0.5856452023415627</v>
      </c>
      <c r="V392" s="9">
        <v>-184</v>
      </c>
      <c r="W392" s="9">
        <v>264</v>
      </c>
      <c r="X392" s="10">
        <v>-4.9951920910373621E-2</v>
      </c>
      <c r="Y392" s="10">
        <v>4.9939036349061161E-2</v>
      </c>
      <c r="Z392" s="11">
        <v>258.58</v>
      </c>
      <c r="AA392" s="11">
        <v>43.696341557738421</v>
      </c>
      <c r="AB392" s="11">
        <v>13005</v>
      </c>
      <c r="AC392" s="12" t="s">
        <v>1560</v>
      </c>
      <c r="AD392" s="8">
        <v>13</v>
      </c>
      <c r="AE392" s="8">
        <v>5</v>
      </c>
      <c r="AF392" s="13"/>
      <c r="AG392" s="13"/>
      <c r="AH392" s="13"/>
      <c r="AJ392" s="13"/>
      <c r="AK392" s="13"/>
      <c r="AL392" s="13"/>
      <c r="AM392" s="13"/>
      <c r="AN392" s="13" t="s">
        <v>510</v>
      </c>
    </row>
    <row r="393" spans="1:40" x14ac:dyDescent="0.2">
      <c r="A393" s="8" t="s">
        <v>1554</v>
      </c>
      <c r="B393" s="8" t="s">
        <v>1366</v>
      </c>
      <c r="C393" s="8" t="str">
        <f t="shared" si="5"/>
        <v>Baker County GA</v>
      </c>
      <c r="D393" s="9">
        <v>3180</v>
      </c>
      <c r="E393" s="8" t="s">
        <v>445</v>
      </c>
      <c r="F393" s="9">
        <v>650</v>
      </c>
      <c r="G393" s="9">
        <v>775</v>
      </c>
      <c r="H393" s="9">
        <v>1440</v>
      </c>
      <c r="I393" s="10">
        <v>0.4513888888888889</v>
      </c>
      <c r="J393" s="10">
        <v>0.53819444444444442</v>
      </c>
      <c r="K393" s="9">
        <v>-125</v>
      </c>
      <c r="L393" s="9">
        <v>125</v>
      </c>
      <c r="M393" s="10">
        <v>-8.6805555555555525E-2</v>
      </c>
      <c r="N393" s="10">
        <v>8.6805555555555525E-2</v>
      </c>
      <c r="O393" s="9">
        <v>790</v>
      </c>
      <c r="P393" s="9">
        <v>784</v>
      </c>
      <c r="Q393" s="9">
        <v>1584</v>
      </c>
      <c r="R393" s="10">
        <v>0.49873737373737376</v>
      </c>
      <c r="S393" s="10">
        <v>0.49494949494949497</v>
      </c>
      <c r="T393" s="9">
        <v>6</v>
      </c>
      <c r="U393" s="10">
        <v>3.7878787878787845E-3</v>
      </c>
      <c r="V393" s="9">
        <v>-140</v>
      </c>
      <c r="W393" s="9">
        <v>-9</v>
      </c>
      <c r="X393" s="10">
        <v>-4.7348484848484862E-2</v>
      </c>
      <c r="Y393" s="10">
        <v>4.3244949494949447E-2</v>
      </c>
      <c r="Z393" s="11">
        <v>341.94</v>
      </c>
      <c r="AA393" s="11">
        <v>9.2998771714335842</v>
      </c>
      <c r="AB393" s="11">
        <v>13007</v>
      </c>
      <c r="AC393" s="12" t="s">
        <v>1561</v>
      </c>
      <c r="AD393" s="8">
        <v>13</v>
      </c>
      <c r="AE393" s="8">
        <v>7</v>
      </c>
      <c r="AF393" s="13" t="s">
        <v>1562</v>
      </c>
      <c r="AG393" s="13"/>
      <c r="AH393" s="13" t="s">
        <v>1563</v>
      </c>
      <c r="AI393" s="14">
        <v>153526</v>
      </c>
      <c r="AJ393" s="13" t="s">
        <v>486</v>
      </c>
      <c r="AK393" s="13"/>
      <c r="AL393" s="13"/>
      <c r="AM393" s="13"/>
      <c r="AN393" s="13" t="s">
        <v>505</v>
      </c>
    </row>
    <row r="394" spans="1:40" x14ac:dyDescent="0.2">
      <c r="A394" s="8" t="s">
        <v>1554</v>
      </c>
      <c r="B394" s="8" t="s">
        <v>488</v>
      </c>
      <c r="C394" s="8" t="str">
        <f t="shared" si="5"/>
        <v>Baldwin County GA</v>
      </c>
      <c r="D394" s="9">
        <v>45459</v>
      </c>
      <c r="E394" s="8" t="s">
        <v>445</v>
      </c>
      <c r="F394" s="9">
        <v>7965</v>
      </c>
      <c r="G394" s="9">
        <v>7691</v>
      </c>
      <c r="H394" s="9">
        <v>16075</v>
      </c>
      <c r="I394" s="10">
        <v>0.49548989113530328</v>
      </c>
      <c r="J394" s="10">
        <v>0.4784447900466563</v>
      </c>
      <c r="K394" s="9">
        <v>274</v>
      </c>
      <c r="L394" s="9">
        <v>-274</v>
      </c>
      <c r="M394" s="10">
        <v>1.7045101088646986E-2</v>
      </c>
      <c r="N394" s="10">
        <v>-1.7045101088646986E-2</v>
      </c>
      <c r="O394" s="9">
        <v>8469</v>
      </c>
      <c r="P394" s="9">
        <v>7585</v>
      </c>
      <c r="Q394" s="9">
        <v>16214</v>
      </c>
      <c r="R394" s="10">
        <v>0.52232638460589609</v>
      </c>
      <c r="S394" s="10">
        <v>0.46780560009868016</v>
      </c>
      <c r="T394" s="9">
        <v>884</v>
      </c>
      <c r="U394" s="10">
        <v>5.4520784507215925E-2</v>
      </c>
      <c r="V394" s="9">
        <v>-504</v>
      </c>
      <c r="W394" s="9">
        <v>106</v>
      </c>
      <c r="X394" s="10">
        <v>-2.6836493470592804E-2</v>
      </c>
      <c r="Y394" s="10">
        <v>1.0639189947976135E-2</v>
      </c>
      <c r="Z394" s="11">
        <v>257.83999999999997</v>
      </c>
      <c r="AA394" s="11">
        <v>176.30701210052749</v>
      </c>
      <c r="AB394" s="11">
        <v>13009</v>
      </c>
      <c r="AC394" s="12" t="s">
        <v>1564</v>
      </c>
      <c r="AD394" s="8">
        <v>13</v>
      </c>
      <c r="AE394" s="8">
        <v>9</v>
      </c>
      <c r="AF394" s="13" t="s">
        <v>1565</v>
      </c>
      <c r="AG394" s="13"/>
      <c r="AH394" s="13" t="s">
        <v>1566</v>
      </c>
      <c r="AJ394" s="13" t="s">
        <v>498</v>
      </c>
      <c r="AK394" s="13"/>
      <c r="AL394" s="13"/>
      <c r="AM394" s="13"/>
      <c r="AN394" s="13" t="s">
        <v>487</v>
      </c>
    </row>
    <row r="395" spans="1:40" x14ac:dyDescent="0.2">
      <c r="A395" s="8" t="s">
        <v>1554</v>
      </c>
      <c r="B395" s="8" t="s">
        <v>1567</v>
      </c>
      <c r="C395" s="8" t="str">
        <f t="shared" si="5"/>
        <v>Banks County GA</v>
      </c>
      <c r="D395" s="9">
        <v>18495</v>
      </c>
      <c r="E395" s="8" t="s">
        <v>445</v>
      </c>
      <c r="F395" s="9">
        <v>684</v>
      </c>
      <c r="G395" s="9">
        <v>6130</v>
      </c>
      <c r="H395" s="9">
        <v>6946</v>
      </c>
      <c r="I395" s="10">
        <v>9.8473941837028511E-2</v>
      </c>
      <c r="J395" s="10">
        <v>0.88252231500143963</v>
      </c>
      <c r="K395" s="9">
        <v>-5446</v>
      </c>
      <c r="L395" s="9">
        <v>5446</v>
      </c>
      <c r="M395" s="10">
        <v>-0.78404837316441112</v>
      </c>
      <c r="N395" s="10">
        <v>0.78404837316441112</v>
      </c>
      <c r="O395" s="9">
        <v>779</v>
      </c>
      <c r="P395" s="9">
        <v>5353</v>
      </c>
      <c r="Q395" s="9">
        <v>6191</v>
      </c>
      <c r="R395" s="10">
        <v>0.12582781456953643</v>
      </c>
      <c r="S395" s="10">
        <v>0.86464222258116619</v>
      </c>
      <c r="T395" s="9">
        <v>-4574</v>
      </c>
      <c r="U395" s="10">
        <v>-0.73881440801162979</v>
      </c>
      <c r="V395" s="9">
        <v>-95</v>
      </c>
      <c r="W395" s="9">
        <v>777</v>
      </c>
      <c r="X395" s="10">
        <v>-2.7353872732507917E-2</v>
      </c>
      <c r="Y395" s="10">
        <v>1.7880092420273441E-2</v>
      </c>
      <c r="Z395" s="11">
        <v>232.09</v>
      </c>
      <c r="AA395" s="11">
        <v>79.688913783446083</v>
      </c>
      <c r="AB395" s="11">
        <v>13011</v>
      </c>
      <c r="AC395" s="12" t="s">
        <v>1568</v>
      </c>
      <c r="AD395" s="8">
        <v>13</v>
      </c>
      <c r="AE395" s="8">
        <v>11</v>
      </c>
      <c r="AF395" s="13"/>
      <c r="AG395" s="13"/>
      <c r="AH395" s="13"/>
      <c r="AJ395" s="13"/>
      <c r="AK395" s="13"/>
      <c r="AL395" s="13"/>
      <c r="AM395" s="13"/>
      <c r="AN395" s="13" t="s">
        <v>510</v>
      </c>
    </row>
    <row r="396" spans="1:40" x14ac:dyDescent="0.2">
      <c r="A396" s="8" t="s">
        <v>1554</v>
      </c>
      <c r="B396" s="8" t="s">
        <v>1569</v>
      </c>
      <c r="C396" s="8" t="str">
        <f t="shared" si="5"/>
        <v>Barrow County GA</v>
      </c>
      <c r="D396" s="9">
        <v>75370</v>
      </c>
      <c r="E396" s="8" t="s">
        <v>445</v>
      </c>
      <c r="F396" s="9">
        <v>6580</v>
      </c>
      <c r="G396" s="9">
        <v>21105</v>
      </c>
      <c r="H396" s="9">
        <v>28828</v>
      </c>
      <c r="I396" s="10">
        <v>0.22825031219647565</v>
      </c>
      <c r="J396" s="10">
        <v>0.73210073539614262</v>
      </c>
      <c r="K396" s="9">
        <v>-14525</v>
      </c>
      <c r="L396" s="9">
        <v>14525</v>
      </c>
      <c r="M396" s="10">
        <v>-0.503850423199667</v>
      </c>
      <c r="N396" s="10">
        <v>0.503850423199667</v>
      </c>
      <c r="O396" s="9">
        <v>6019</v>
      </c>
      <c r="P396" s="9">
        <v>18719</v>
      </c>
      <c r="Q396" s="9">
        <v>25171</v>
      </c>
      <c r="R396" s="10">
        <v>0.23912438917802234</v>
      </c>
      <c r="S396" s="10">
        <v>0.74367327480036549</v>
      </c>
      <c r="T396" s="9">
        <v>-12700</v>
      </c>
      <c r="U396" s="10">
        <v>-0.50454888562234312</v>
      </c>
      <c r="V396" s="9">
        <v>561</v>
      </c>
      <c r="W396" s="9">
        <v>2386</v>
      </c>
      <c r="X396" s="10">
        <v>-1.0874076981546688E-2</v>
      </c>
      <c r="Y396" s="10">
        <v>-1.157253940422287E-2</v>
      </c>
      <c r="Z396" s="11">
        <v>160.31</v>
      </c>
      <c r="AA396" s="11">
        <v>470.1515813112095</v>
      </c>
      <c r="AB396" s="11">
        <v>13013</v>
      </c>
      <c r="AC396" s="12" t="s">
        <v>1570</v>
      </c>
      <c r="AD396" s="8">
        <v>13</v>
      </c>
      <c r="AE396" s="8">
        <v>13</v>
      </c>
      <c r="AF396" s="13" t="s">
        <v>1571</v>
      </c>
      <c r="AG396" s="13" t="s">
        <v>85</v>
      </c>
      <c r="AH396" s="13" t="s">
        <v>1572</v>
      </c>
      <c r="AI396" s="14">
        <v>5710795</v>
      </c>
      <c r="AJ396" s="13" t="s">
        <v>486</v>
      </c>
      <c r="AK396" s="13" t="s">
        <v>1573</v>
      </c>
      <c r="AL396" s="13"/>
      <c r="AM396" s="13"/>
      <c r="AN396" s="13" t="s">
        <v>505</v>
      </c>
    </row>
    <row r="397" spans="1:40" x14ac:dyDescent="0.2">
      <c r="A397" s="8" t="s">
        <v>1554</v>
      </c>
      <c r="B397" s="8" t="s">
        <v>1574</v>
      </c>
      <c r="C397" s="8" t="str">
        <f t="shared" si="5"/>
        <v>Bartow County GA</v>
      </c>
      <c r="D397" s="9">
        <v>102747</v>
      </c>
      <c r="E397" s="8" t="s">
        <v>445</v>
      </c>
      <c r="F397" s="9">
        <v>8204</v>
      </c>
      <c r="G397" s="9">
        <v>29879</v>
      </c>
      <c r="H397" s="9">
        <v>39263</v>
      </c>
      <c r="I397" s="10">
        <v>0.2089499019433054</v>
      </c>
      <c r="J397" s="10">
        <v>0.76099635789420061</v>
      </c>
      <c r="K397" s="9">
        <v>-21675</v>
      </c>
      <c r="L397" s="9">
        <v>21675</v>
      </c>
      <c r="M397" s="10">
        <v>-0.55204645595089519</v>
      </c>
      <c r="N397" s="10">
        <v>0.55204645595089519</v>
      </c>
      <c r="O397" s="9">
        <v>8383</v>
      </c>
      <c r="P397" s="9">
        <v>26847</v>
      </c>
      <c r="Q397" s="9">
        <v>35738</v>
      </c>
      <c r="R397" s="10">
        <v>0.2345682466842017</v>
      </c>
      <c r="S397" s="10">
        <v>0.75121719178465496</v>
      </c>
      <c r="T397" s="9">
        <v>-18464</v>
      </c>
      <c r="U397" s="10">
        <v>-0.51664894510045323</v>
      </c>
      <c r="V397" s="9">
        <v>-179</v>
      </c>
      <c r="W397" s="9">
        <v>3032</v>
      </c>
      <c r="X397" s="10">
        <v>-2.5618344740896304E-2</v>
      </c>
      <c r="Y397" s="10">
        <v>9.7791661095456561E-3</v>
      </c>
      <c r="Z397" s="11">
        <v>459.54</v>
      </c>
      <c r="AA397" s="11">
        <v>223.58663010836923</v>
      </c>
      <c r="AB397" s="11">
        <v>13015</v>
      </c>
      <c r="AC397" s="12" t="s">
        <v>1575</v>
      </c>
      <c r="AD397" s="8">
        <v>13</v>
      </c>
      <c r="AE397" s="8">
        <v>15</v>
      </c>
      <c r="AF397" s="13" t="s">
        <v>1571</v>
      </c>
      <c r="AG397" s="13" t="s">
        <v>85</v>
      </c>
      <c r="AH397" s="13" t="s">
        <v>1572</v>
      </c>
      <c r="AI397" s="14">
        <v>5710795</v>
      </c>
      <c r="AJ397" s="13" t="s">
        <v>486</v>
      </c>
      <c r="AK397" s="13" t="s">
        <v>1573</v>
      </c>
      <c r="AL397" s="13"/>
      <c r="AM397" s="13"/>
      <c r="AN397" s="13" t="s">
        <v>505</v>
      </c>
    </row>
    <row r="398" spans="1:40" x14ac:dyDescent="0.2">
      <c r="A398" s="8" t="s">
        <v>1554</v>
      </c>
      <c r="B398" s="8" t="s">
        <v>1576</v>
      </c>
      <c r="C398" s="8" t="str">
        <f t="shared" si="5"/>
        <v>Ben Hill County GA</v>
      </c>
      <c r="D398" s="9">
        <v>17403</v>
      </c>
      <c r="E398" s="8" t="s">
        <v>445</v>
      </c>
      <c r="F398" s="9">
        <v>2098</v>
      </c>
      <c r="G398" s="9">
        <v>3734</v>
      </c>
      <c r="H398" s="9">
        <v>5923</v>
      </c>
      <c r="I398" s="10">
        <v>0.35421239236873209</v>
      </c>
      <c r="J398" s="10">
        <v>0.63042377173729525</v>
      </c>
      <c r="K398" s="9">
        <v>-1636</v>
      </c>
      <c r="L398" s="9">
        <v>1636</v>
      </c>
      <c r="M398" s="10">
        <v>-0.27621137936856316</v>
      </c>
      <c r="N398" s="10">
        <v>0.27621137936856316</v>
      </c>
      <c r="O398" s="9">
        <v>2508</v>
      </c>
      <c r="P398" s="9">
        <v>3395</v>
      </c>
      <c r="Q398" s="9">
        <v>5947</v>
      </c>
      <c r="R398" s="10">
        <v>0.4217252396166134</v>
      </c>
      <c r="S398" s="10">
        <v>0.57087607196905998</v>
      </c>
      <c r="T398" s="9">
        <v>-887</v>
      </c>
      <c r="U398" s="10">
        <v>-0.14915083235244658</v>
      </c>
      <c r="V398" s="9">
        <v>-410</v>
      </c>
      <c r="W398" s="9">
        <v>339</v>
      </c>
      <c r="X398" s="10">
        <v>-6.7512847247881314E-2</v>
      </c>
      <c r="Y398" s="10">
        <v>5.9547699768235263E-2</v>
      </c>
      <c r="Z398" s="11">
        <v>250.12</v>
      </c>
      <c r="AA398" s="11">
        <v>69.578602270909968</v>
      </c>
      <c r="AB398" s="11">
        <v>13017</v>
      </c>
      <c r="AC398" s="12" t="s">
        <v>1577</v>
      </c>
      <c r="AD398" s="8">
        <v>13</v>
      </c>
      <c r="AE398" s="8">
        <v>17</v>
      </c>
      <c r="AF398" s="13" t="s">
        <v>1578</v>
      </c>
      <c r="AG398" s="13"/>
      <c r="AH398" s="13" t="s">
        <v>1579</v>
      </c>
      <c r="AJ398" s="13" t="s">
        <v>498</v>
      </c>
      <c r="AK398" s="13"/>
      <c r="AL398" s="13"/>
      <c r="AM398" s="13"/>
      <c r="AN398" s="13" t="s">
        <v>487</v>
      </c>
    </row>
    <row r="399" spans="1:40" x14ac:dyDescent="0.2">
      <c r="A399" s="8" t="s">
        <v>1554</v>
      </c>
      <c r="B399" s="8" t="s">
        <v>1580</v>
      </c>
      <c r="C399" s="8" t="str">
        <f t="shared" si="5"/>
        <v>Berrien County GA</v>
      </c>
      <c r="D399" s="9">
        <v>18963</v>
      </c>
      <c r="E399" s="8" t="s">
        <v>445</v>
      </c>
      <c r="F399" s="9">
        <v>1041</v>
      </c>
      <c r="G399" s="9">
        <v>5408</v>
      </c>
      <c r="H399" s="9">
        <v>6563</v>
      </c>
      <c r="I399" s="10">
        <v>0.15861648636294379</v>
      </c>
      <c r="J399" s="10">
        <v>0.82401340850220939</v>
      </c>
      <c r="K399" s="9">
        <v>-4367</v>
      </c>
      <c r="L399" s="9">
        <v>4367</v>
      </c>
      <c r="M399" s="10">
        <v>-0.6653969221392656</v>
      </c>
      <c r="N399" s="10">
        <v>0.6653969221392656</v>
      </c>
      <c r="O399" s="9">
        <v>1268</v>
      </c>
      <c r="P399" s="9">
        <v>4837</v>
      </c>
      <c r="Q399" s="9">
        <v>6187</v>
      </c>
      <c r="R399" s="10">
        <v>0.20494585421044126</v>
      </c>
      <c r="S399" s="10">
        <v>0.78180054953935674</v>
      </c>
      <c r="T399" s="9">
        <v>-3569</v>
      </c>
      <c r="U399" s="10">
        <v>-0.57685469532891553</v>
      </c>
      <c r="V399" s="9">
        <v>-227</v>
      </c>
      <c r="W399" s="9">
        <v>571</v>
      </c>
      <c r="X399" s="10">
        <v>-4.6329367847497471E-2</v>
      </c>
      <c r="Y399" s="10">
        <v>4.2212858962852651E-2</v>
      </c>
      <c r="Z399" s="11">
        <v>451.9</v>
      </c>
      <c r="AA399" s="11">
        <v>41.962823633547245</v>
      </c>
      <c r="AB399" s="11">
        <v>13019</v>
      </c>
      <c r="AC399" s="12" t="s">
        <v>1581</v>
      </c>
      <c r="AD399" s="8">
        <v>13</v>
      </c>
      <c r="AE399" s="8">
        <v>19</v>
      </c>
      <c r="AF399" s="13"/>
      <c r="AG399" s="13"/>
      <c r="AH399" s="13"/>
      <c r="AJ399" s="13"/>
      <c r="AK399" s="13"/>
      <c r="AL399" s="13"/>
      <c r="AM399" s="13"/>
      <c r="AN399" s="13" t="s">
        <v>510</v>
      </c>
    </row>
    <row r="400" spans="1:40" x14ac:dyDescent="0.2">
      <c r="A400" s="8" t="s">
        <v>1554</v>
      </c>
      <c r="B400" s="8" t="s">
        <v>499</v>
      </c>
      <c r="C400" s="8" t="str">
        <f t="shared" si="5"/>
        <v>Bibb County GA</v>
      </c>
      <c r="D400" s="9">
        <v>153721</v>
      </c>
      <c r="E400" s="8" t="s">
        <v>445</v>
      </c>
      <c r="F400" s="9">
        <v>34383</v>
      </c>
      <c r="G400" s="9">
        <v>22589</v>
      </c>
      <c r="H400" s="9">
        <v>58327</v>
      </c>
      <c r="I400" s="10">
        <v>0.58948685857321648</v>
      </c>
      <c r="J400" s="10">
        <v>0.38728204776518593</v>
      </c>
      <c r="K400" s="9">
        <v>11794</v>
      </c>
      <c r="L400" s="9">
        <v>-11794</v>
      </c>
      <c r="M400" s="10">
        <v>0.20220481080803054</v>
      </c>
      <c r="N400" s="10">
        <v>-0.20220481080803054</v>
      </c>
      <c r="O400" s="9">
        <v>38538</v>
      </c>
      <c r="P400" s="9">
        <v>25606</v>
      </c>
      <c r="Q400" s="9">
        <v>64625</v>
      </c>
      <c r="R400" s="10">
        <v>0.5963326885880077</v>
      </c>
      <c r="S400" s="10">
        <v>0.39622437137330757</v>
      </c>
      <c r="T400" s="9">
        <v>12932</v>
      </c>
      <c r="U400" s="10">
        <v>0.20010831721470013</v>
      </c>
      <c r="V400" s="9">
        <v>-4155</v>
      </c>
      <c r="W400" s="9">
        <v>-3017</v>
      </c>
      <c r="X400" s="10">
        <v>-6.845830014791221E-3</v>
      </c>
      <c r="Y400" s="10">
        <v>-8.9423236081216384E-3</v>
      </c>
      <c r="Z400" s="11">
        <v>249.76</v>
      </c>
      <c r="AA400" s="11">
        <v>615.47485586162713</v>
      </c>
      <c r="AB400" s="11">
        <v>13021</v>
      </c>
      <c r="AC400" s="12" t="s">
        <v>1582</v>
      </c>
      <c r="AD400" s="8">
        <v>13</v>
      </c>
      <c r="AE400" s="8">
        <v>21</v>
      </c>
      <c r="AF400" s="13" t="s">
        <v>1583</v>
      </c>
      <c r="AG400" s="13" t="s">
        <v>1584</v>
      </c>
      <c r="AH400" s="13" t="s">
        <v>1585</v>
      </c>
      <c r="AJ400" s="13" t="s">
        <v>486</v>
      </c>
      <c r="AK400" s="13" t="s">
        <v>1586</v>
      </c>
      <c r="AL400" s="13"/>
      <c r="AM400" s="13"/>
      <c r="AN400" s="13" t="s">
        <v>487</v>
      </c>
    </row>
    <row r="401" spans="1:40" x14ac:dyDescent="0.2">
      <c r="A401" s="8" t="s">
        <v>1554</v>
      </c>
      <c r="B401" s="8" t="s">
        <v>1587</v>
      </c>
      <c r="C401" s="8" t="str">
        <f t="shared" si="5"/>
        <v>Bleckley County GA</v>
      </c>
      <c r="D401" s="9">
        <v>12243</v>
      </c>
      <c r="E401" s="8" t="s">
        <v>445</v>
      </c>
      <c r="F401" s="9">
        <v>1094</v>
      </c>
      <c r="G401" s="9">
        <v>3717</v>
      </c>
      <c r="H401" s="9">
        <v>4934</v>
      </c>
      <c r="I401" s="10">
        <v>0.2217267936765302</v>
      </c>
      <c r="J401" s="10">
        <v>0.7533441426834212</v>
      </c>
      <c r="K401" s="9">
        <v>-2623</v>
      </c>
      <c r="L401" s="9">
        <v>2623</v>
      </c>
      <c r="M401" s="10">
        <v>-0.53161734900689095</v>
      </c>
      <c r="N401" s="10">
        <v>0.53161734900689095</v>
      </c>
      <c r="O401" s="9">
        <v>1266</v>
      </c>
      <c r="P401" s="9">
        <v>3586</v>
      </c>
      <c r="Q401" s="9">
        <v>4903</v>
      </c>
      <c r="R401" s="10">
        <v>0.25820925963695696</v>
      </c>
      <c r="S401" s="10">
        <v>0.73138894554354472</v>
      </c>
      <c r="T401" s="9">
        <v>-2320</v>
      </c>
      <c r="U401" s="10">
        <v>-0.47317968590658777</v>
      </c>
      <c r="V401" s="9">
        <v>-172</v>
      </c>
      <c r="W401" s="9">
        <v>131</v>
      </c>
      <c r="X401" s="10">
        <v>-3.6482465960426758E-2</v>
      </c>
      <c r="Y401" s="10">
        <v>2.1955197139876481E-2</v>
      </c>
      <c r="Z401" s="11">
        <v>215.87</v>
      </c>
      <c r="AA401" s="11">
        <v>56.714689396395976</v>
      </c>
      <c r="AB401" s="11">
        <v>13023</v>
      </c>
      <c r="AC401" s="12" t="s">
        <v>1588</v>
      </c>
      <c r="AD401" s="8">
        <v>13</v>
      </c>
      <c r="AE401" s="8">
        <v>23</v>
      </c>
      <c r="AF401" s="13"/>
      <c r="AG401" s="13"/>
      <c r="AH401" s="13"/>
      <c r="AJ401" s="13"/>
      <c r="AK401" s="13"/>
      <c r="AL401" s="13"/>
      <c r="AM401" s="13"/>
      <c r="AN401" s="13" t="s">
        <v>510</v>
      </c>
    </row>
    <row r="402" spans="1:40" x14ac:dyDescent="0.2">
      <c r="A402" s="8" t="s">
        <v>1554</v>
      </c>
      <c r="B402" s="8" t="s">
        <v>1589</v>
      </c>
      <c r="C402" s="8" t="str">
        <f t="shared" si="5"/>
        <v>Brantley County GA</v>
      </c>
      <c r="D402" s="9">
        <v>18455</v>
      </c>
      <c r="E402" s="8" t="s">
        <v>445</v>
      </c>
      <c r="F402" s="9">
        <v>619</v>
      </c>
      <c r="G402" s="9">
        <v>5561</v>
      </c>
      <c r="H402" s="9">
        <v>6285</v>
      </c>
      <c r="I402" s="10">
        <v>9.8488464598249795E-2</v>
      </c>
      <c r="J402" s="10">
        <v>0.88480509148766906</v>
      </c>
      <c r="K402" s="9">
        <v>-4942</v>
      </c>
      <c r="L402" s="9">
        <v>4942</v>
      </c>
      <c r="M402" s="10">
        <v>-0.78631662688941928</v>
      </c>
      <c r="N402" s="10">
        <v>0.78631662688941928</v>
      </c>
      <c r="O402" s="9">
        <v>939</v>
      </c>
      <c r="P402" s="9">
        <v>4963</v>
      </c>
      <c r="Q402" s="9">
        <v>6001</v>
      </c>
      <c r="R402" s="10">
        <v>0.15647392101316449</v>
      </c>
      <c r="S402" s="10">
        <v>0.82702882852857862</v>
      </c>
      <c r="T402" s="9">
        <v>-4024</v>
      </c>
      <c r="U402" s="10">
        <v>-0.67055490751541413</v>
      </c>
      <c r="V402" s="9">
        <v>-320</v>
      </c>
      <c r="W402" s="9">
        <v>598</v>
      </c>
      <c r="X402" s="10">
        <v>-5.7985456414914691E-2</v>
      </c>
      <c r="Y402" s="10">
        <v>5.7776262959090441E-2</v>
      </c>
      <c r="Z402" s="11">
        <v>442.36</v>
      </c>
      <c r="AA402" s="11">
        <v>41.719414051903428</v>
      </c>
      <c r="AB402" s="11">
        <v>13025</v>
      </c>
      <c r="AC402" s="12" t="s">
        <v>1590</v>
      </c>
      <c r="AD402" s="8">
        <v>13</v>
      </c>
      <c r="AE402" s="8">
        <v>25</v>
      </c>
      <c r="AF402" s="13" t="s">
        <v>1591</v>
      </c>
      <c r="AG402" s="13"/>
      <c r="AH402" s="13" t="s">
        <v>1592</v>
      </c>
      <c r="AI402" s="14">
        <v>116003</v>
      </c>
      <c r="AJ402" s="13" t="s">
        <v>486</v>
      </c>
      <c r="AK402" s="13"/>
      <c r="AL402" s="13"/>
      <c r="AM402" s="13"/>
      <c r="AN402" s="13" t="s">
        <v>505</v>
      </c>
    </row>
    <row r="403" spans="1:40" x14ac:dyDescent="0.2">
      <c r="A403" s="8" t="s">
        <v>1554</v>
      </c>
      <c r="B403" s="8" t="s">
        <v>1593</v>
      </c>
      <c r="C403" s="8" t="str">
        <f t="shared" si="5"/>
        <v>Brooks County GA</v>
      </c>
      <c r="D403" s="9">
        <v>15658</v>
      </c>
      <c r="E403" s="8" t="s">
        <v>445</v>
      </c>
      <c r="F403" s="9">
        <v>2504</v>
      </c>
      <c r="G403" s="9">
        <v>3679</v>
      </c>
      <c r="H403" s="9">
        <v>6268</v>
      </c>
      <c r="I403" s="10">
        <v>0.39948947032546267</v>
      </c>
      <c r="J403" s="10">
        <v>0.58694958519463947</v>
      </c>
      <c r="K403" s="9">
        <v>-1175</v>
      </c>
      <c r="L403" s="9">
        <v>1175</v>
      </c>
      <c r="M403" s="10">
        <v>-0.1874601148691768</v>
      </c>
      <c r="N403" s="10">
        <v>0.1874601148691768</v>
      </c>
      <c r="O403" s="9">
        <v>3101</v>
      </c>
      <c r="P403" s="9">
        <v>3522</v>
      </c>
      <c r="Q403" s="9">
        <v>6671</v>
      </c>
      <c r="R403" s="10">
        <v>0.46484784889821618</v>
      </c>
      <c r="S403" s="10">
        <v>0.52795682806175981</v>
      </c>
      <c r="T403" s="9">
        <v>-421</v>
      </c>
      <c r="U403" s="10">
        <v>-6.3108979163543633E-2</v>
      </c>
      <c r="V403" s="9">
        <v>-597</v>
      </c>
      <c r="W403" s="9">
        <v>157</v>
      </c>
      <c r="X403" s="10">
        <v>-6.5358378572753506E-2</v>
      </c>
      <c r="Y403" s="10">
        <v>5.8992757132879658E-2</v>
      </c>
      <c r="Z403" s="11">
        <v>493.05</v>
      </c>
      <c r="AA403" s="11">
        <v>31.757428252712707</v>
      </c>
      <c r="AB403" s="11">
        <v>13027</v>
      </c>
      <c r="AC403" s="12" t="s">
        <v>1594</v>
      </c>
      <c r="AD403" s="8">
        <v>13</v>
      </c>
      <c r="AE403" s="8">
        <v>27</v>
      </c>
      <c r="AF403" s="13" t="s">
        <v>1595</v>
      </c>
      <c r="AG403" s="13"/>
      <c r="AH403" s="13" t="s">
        <v>1596</v>
      </c>
      <c r="AI403" s="14">
        <v>142875</v>
      </c>
      <c r="AJ403" s="13" t="s">
        <v>486</v>
      </c>
      <c r="AK403" s="13"/>
      <c r="AL403" s="13"/>
      <c r="AM403" s="13"/>
      <c r="AN403" s="13" t="s">
        <v>505</v>
      </c>
    </row>
    <row r="404" spans="1:40" x14ac:dyDescent="0.2">
      <c r="A404" s="8" t="s">
        <v>1554</v>
      </c>
      <c r="B404" s="8" t="s">
        <v>1597</v>
      </c>
      <c r="C404" s="8" t="str">
        <f t="shared" si="5"/>
        <v>Bryan County GA</v>
      </c>
      <c r="D404" s="9">
        <v>35137</v>
      </c>
      <c r="E404" s="8" t="s">
        <v>445</v>
      </c>
      <c r="F404" s="9">
        <v>4010</v>
      </c>
      <c r="G404" s="9">
        <v>10513</v>
      </c>
      <c r="H404" s="9">
        <v>15063</v>
      </c>
      <c r="I404" s="10">
        <v>0.26621522936997943</v>
      </c>
      <c r="J404" s="10">
        <v>0.69793533824603338</v>
      </c>
      <c r="K404" s="9">
        <v>-6503</v>
      </c>
      <c r="L404" s="9">
        <v>6503</v>
      </c>
      <c r="M404" s="10">
        <v>-0.43172010887605394</v>
      </c>
      <c r="N404" s="10">
        <v>0.43172010887605394</v>
      </c>
      <c r="O404" s="9">
        <v>3695</v>
      </c>
      <c r="P404" s="9">
        <v>9537</v>
      </c>
      <c r="Q404" s="9">
        <v>13403</v>
      </c>
      <c r="R404" s="10">
        <v>0.27568454823546967</v>
      </c>
      <c r="S404" s="10">
        <v>0.71155711407893751</v>
      </c>
      <c r="T404" s="9">
        <v>-5842</v>
      </c>
      <c r="U404" s="10">
        <v>-0.43587256584346784</v>
      </c>
      <c r="V404" s="9">
        <v>315</v>
      </c>
      <c r="W404" s="9">
        <v>976</v>
      </c>
      <c r="X404" s="10">
        <v>-9.4693188654902394E-3</v>
      </c>
      <c r="Y404" s="10">
        <v>-1.3621775832904137E-2</v>
      </c>
      <c r="Z404" s="11">
        <v>435.97</v>
      </c>
      <c r="AA404" s="11">
        <v>80.594995068468009</v>
      </c>
      <c r="AB404" s="11">
        <v>13029</v>
      </c>
      <c r="AC404" s="12" t="s">
        <v>1598</v>
      </c>
      <c r="AD404" s="8">
        <v>13</v>
      </c>
      <c r="AE404" s="8">
        <v>29</v>
      </c>
      <c r="AF404" s="13" t="s">
        <v>1599</v>
      </c>
      <c r="AG404" s="13" t="s">
        <v>1600</v>
      </c>
      <c r="AH404" s="13" t="s">
        <v>1601</v>
      </c>
      <c r="AI404" s="14">
        <v>379199</v>
      </c>
      <c r="AJ404" s="13" t="s">
        <v>486</v>
      </c>
      <c r="AK404" s="13" t="s">
        <v>1602</v>
      </c>
      <c r="AL404" s="13"/>
      <c r="AM404" s="13"/>
      <c r="AN404" s="13" t="s">
        <v>487</v>
      </c>
    </row>
    <row r="405" spans="1:40" x14ac:dyDescent="0.2">
      <c r="A405" s="8" t="s">
        <v>1554</v>
      </c>
      <c r="B405" s="8" t="s">
        <v>1603</v>
      </c>
      <c r="C405" s="8" t="str">
        <f t="shared" si="5"/>
        <v>Bulloch County GA</v>
      </c>
      <c r="D405" s="9">
        <v>72651</v>
      </c>
      <c r="E405" s="8" t="s">
        <v>445</v>
      </c>
      <c r="F405" s="9">
        <v>8812</v>
      </c>
      <c r="G405" s="9">
        <v>14476</v>
      </c>
      <c r="H405" s="9">
        <v>24151</v>
      </c>
      <c r="I405" s="10">
        <v>0.36487101983354725</v>
      </c>
      <c r="J405" s="10">
        <v>0.59939547016686678</v>
      </c>
      <c r="K405" s="9">
        <v>-5664</v>
      </c>
      <c r="L405" s="9">
        <v>5664</v>
      </c>
      <c r="M405" s="10">
        <v>-0.23452445033331953</v>
      </c>
      <c r="N405" s="10">
        <v>0.23452445033331953</v>
      </c>
      <c r="O405" s="9">
        <v>9572</v>
      </c>
      <c r="P405" s="9">
        <v>14159</v>
      </c>
      <c r="Q405" s="9">
        <v>24032</v>
      </c>
      <c r="R405" s="10">
        <v>0.39830226364846871</v>
      </c>
      <c r="S405" s="10">
        <v>0.58917276964047938</v>
      </c>
      <c r="T405" s="9">
        <v>-4587</v>
      </c>
      <c r="U405" s="10">
        <v>-0.19087050599201066</v>
      </c>
      <c r="V405" s="9">
        <v>-760</v>
      </c>
      <c r="W405" s="9">
        <v>317</v>
      </c>
      <c r="X405" s="10">
        <v>-3.3431243814921463E-2</v>
      </c>
      <c r="Y405" s="10">
        <v>1.0222700526387407E-2</v>
      </c>
      <c r="Z405" s="11">
        <v>672.81</v>
      </c>
      <c r="AA405" s="11">
        <v>107.98145092968298</v>
      </c>
      <c r="AB405" s="11">
        <v>13031</v>
      </c>
      <c r="AC405" s="12" t="s">
        <v>1604</v>
      </c>
      <c r="AD405" s="8">
        <v>13</v>
      </c>
      <c r="AE405" s="8">
        <v>31</v>
      </c>
      <c r="AF405" s="13" t="s">
        <v>1605</v>
      </c>
      <c r="AG405" s="13" t="s">
        <v>1600</v>
      </c>
      <c r="AH405" s="13" t="s">
        <v>1606</v>
      </c>
      <c r="AJ405" s="13" t="s">
        <v>498</v>
      </c>
      <c r="AK405" s="13" t="s">
        <v>1602</v>
      </c>
      <c r="AL405" s="13"/>
      <c r="AM405" s="13"/>
      <c r="AN405" s="13" t="s">
        <v>487</v>
      </c>
    </row>
    <row r="406" spans="1:40" x14ac:dyDescent="0.2">
      <c r="A406" s="8" t="s">
        <v>1554</v>
      </c>
      <c r="B406" s="8" t="s">
        <v>1607</v>
      </c>
      <c r="C406" s="8" t="str">
        <f t="shared" si="5"/>
        <v>Burke County GA</v>
      </c>
      <c r="D406" s="9">
        <v>22745</v>
      </c>
      <c r="E406" s="8" t="s">
        <v>445</v>
      </c>
      <c r="F406" s="9">
        <v>4730</v>
      </c>
      <c r="G406" s="9">
        <v>4491</v>
      </c>
      <c r="H406" s="9">
        <v>9350</v>
      </c>
      <c r="I406" s="10">
        <v>0.50588235294117645</v>
      </c>
      <c r="J406" s="10">
        <v>0.48032085561497329</v>
      </c>
      <c r="K406" s="9">
        <v>239</v>
      </c>
      <c r="L406" s="9">
        <v>-239</v>
      </c>
      <c r="M406" s="10">
        <v>2.5561497326203164E-2</v>
      </c>
      <c r="N406" s="10">
        <v>-2.5561497326203164E-2</v>
      </c>
      <c r="O406" s="9">
        <v>5403</v>
      </c>
      <c r="P406" s="9">
        <v>4298</v>
      </c>
      <c r="Q406" s="9">
        <v>9773</v>
      </c>
      <c r="R406" s="10">
        <v>0.55284968791568612</v>
      </c>
      <c r="S406" s="10">
        <v>0.4397830758211399</v>
      </c>
      <c r="T406" s="9">
        <v>1105</v>
      </c>
      <c r="U406" s="10">
        <v>0.11306661209454621</v>
      </c>
      <c r="V406" s="9">
        <v>-673</v>
      </c>
      <c r="W406" s="9">
        <v>193</v>
      </c>
      <c r="X406" s="10">
        <v>-4.6967334974509667E-2</v>
      </c>
      <c r="Y406" s="10">
        <v>4.0537779793833384E-2</v>
      </c>
      <c r="Z406" s="11">
        <v>826.97</v>
      </c>
      <c r="AA406" s="11">
        <v>27.504020702081089</v>
      </c>
      <c r="AB406" s="11">
        <v>13033</v>
      </c>
      <c r="AC406" s="12" t="s">
        <v>1608</v>
      </c>
      <c r="AD406" s="8">
        <v>13</v>
      </c>
      <c r="AE406" s="8">
        <v>33</v>
      </c>
      <c r="AF406" s="13" t="s">
        <v>1609</v>
      </c>
      <c r="AG406" s="13"/>
      <c r="AH406" s="13" t="s">
        <v>1610</v>
      </c>
      <c r="AI406" s="14">
        <v>590146</v>
      </c>
      <c r="AJ406" s="13" t="s">
        <v>486</v>
      </c>
      <c r="AK406" s="13"/>
      <c r="AL406" s="13"/>
      <c r="AM406" s="13"/>
      <c r="AN406" s="13" t="s">
        <v>505</v>
      </c>
    </row>
    <row r="407" spans="1:40" x14ac:dyDescent="0.2">
      <c r="A407" s="8" t="s">
        <v>1554</v>
      </c>
      <c r="B407" s="8" t="s">
        <v>1611</v>
      </c>
      <c r="C407" s="8" t="str">
        <f t="shared" si="5"/>
        <v>Butts County GA</v>
      </c>
      <c r="D407" s="9">
        <v>23593</v>
      </c>
      <c r="E407" s="8" t="s">
        <v>445</v>
      </c>
      <c r="F407" s="9">
        <v>2566</v>
      </c>
      <c r="G407" s="9">
        <v>6717</v>
      </c>
      <c r="H407" s="9">
        <v>9477</v>
      </c>
      <c r="I407" s="10">
        <v>0.2707607892793078</v>
      </c>
      <c r="J407" s="10">
        <v>0.70876859765748657</v>
      </c>
      <c r="K407" s="9">
        <v>-4151</v>
      </c>
      <c r="L407" s="9">
        <v>4151</v>
      </c>
      <c r="M407" s="10">
        <v>-0.43800780837817876</v>
      </c>
      <c r="N407" s="10">
        <v>0.43800780837817876</v>
      </c>
      <c r="O407" s="9">
        <v>2966</v>
      </c>
      <c r="P407" s="9">
        <v>6306</v>
      </c>
      <c r="Q407" s="9">
        <v>9372</v>
      </c>
      <c r="R407" s="10">
        <v>0.31647460520699955</v>
      </c>
      <c r="S407" s="10">
        <v>0.67285531370038409</v>
      </c>
      <c r="T407" s="9">
        <v>-3340</v>
      </c>
      <c r="U407" s="10">
        <v>-0.35638070849338455</v>
      </c>
      <c r="V407" s="9">
        <v>-400</v>
      </c>
      <c r="W407" s="9">
        <v>411</v>
      </c>
      <c r="X407" s="10">
        <v>-4.5713815927691748E-2</v>
      </c>
      <c r="Y407" s="10">
        <v>3.5913283957102471E-2</v>
      </c>
      <c r="Z407" s="11">
        <v>184.39</v>
      </c>
      <c r="AA407" s="11">
        <v>127.95162427463529</v>
      </c>
      <c r="AB407" s="11">
        <v>13035</v>
      </c>
      <c r="AC407" s="12" t="s">
        <v>1612</v>
      </c>
      <c r="AD407" s="8">
        <v>13</v>
      </c>
      <c r="AE407" s="8">
        <v>35</v>
      </c>
      <c r="AF407" s="13" t="s">
        <v>1571</v>
      </c>
      <c r="AG407" s="13" t="s">
        <v>85</v>
      </c>
      <c r="AH407" s="13" t="s">
        <v>1572</v>
      </c>
      <c r="AI407" s="14">
        <v>5710795</v>
      </c>
      <c r="AJ407" s="13" t="s">
        <v>486</v>
      </c>
      <c r="AK407" s="13" t="s">
        <v>1573</v>
      </c>
      <c r="AL407" s="13"/>
      <c r="AM407" s="13"/>
      <c r="AN407" s="13" t="s">
        <v>505</v>
      </c>
    </row>
    <row r="408" spans="1:40" x14ac:dyDescent="0.2">
      <c r="A408" s="8" t="s">
        <v>1554</v>
      </c>
      <c r="B408" s="8" t="s">
        <v>513</v>
      </c>
      <c r="C408" s="8" t="str">
        <f t="shared" si="5"/>
        <v>Calhoun County GA</v>
      </c>
      <c r="D408" s="9">
        <v>6479</v>
      </c>
      <c r="E408" s="8" t="s">
        <v>445</v>
      </c>
      <c r="F408" s="9">
        <v>1178</v>
      </c>
      <c r="G408" s="9">
        <v>829</v>
      </c>
      <c r="H408" s="9">
        <v>2023</v>
      </c>
      <c r="I408" s="10">
        <v>0.58230350963914979</v>
      </c>
      <c r="J408" s="10">
        <v>0.40978744438952053</v>
      </c>
      <c r="K408" s="9">
        <v>349</v>
      </c>
      <c r="L408" s="9">
        <v>-349</v>
      </c>
      <c r="M408" s="10">
        <v>0.17251606524962926</v>
      </c>
      <c r="N408" s="10">
        <v>-0.17251606524962926</v>
      </c>
      <c r="O408" s="9">
        <v>1297</v>
      </c>
      <c r="P408" s="9">
        <v>883</v>
      </c>
      <c r="Q408" s="9">
        <v>2187</v>
      </c>
      <c r="R408" s="10">
        <v>0.5930498399634202</v>
      </c>
      <c r="S408" s="10">
        <v>0.40374942844078648</v>
      </c>
      <c r="T408" s="9">
        <v>414</v>
      </c>
      <c r="U408" s="10">
        <v>0.18930041152263372</v>
      </c>
      <c r="V408" s="9">
        <v>-119</v>
      </c>
      <c r="W408" s="9">
        <v>-54</v>
      </c>
      <c r="X408" s="10">
        <v>-1.0746330324270414E-2</v>
      </c>
      <c r="Y408" s="10">
        <v>6.0380159487340435E-3</v>
      </c>
      <c r="Z408" s="11">
        <v>280.37</v>
      </c>
      <c r="AA408" s="11">
        <v>23.108749152905091</v>
      </c>
      <c r="AB408" s="11">
        <v>13037</v>
      </c>
      <c r="AC408" s="12" t="s">
        <v>1613</v>
      </c>
      <c r="AD408" s="8">
        <v>13</v>
      </c>
      <c r="AE408" s="8">
        <v>37</v>
      </c>
      <c r="AF408" s="13"/>
      <c r="AG408" s="13"/>
      <c r="AH408" s="13"/>
      <c r="AJ408" s="13"/>
      <c r="AK408" s="13"/>
      <c r="AL408" s="13"/>
      <c r="AM408" s="13"/>
      <c r="AN408" s="13" t="s">
        <v>510</v>
      </c>
    </row>
    <row r="409" spans="1:40" x14ac:dyDescent="0.2">
      <c r="A409" s="8" t="s">
        <v>1554</v>
      </c>
      <c r="B409" s="8" t="s">
        <v>1614</v>
      </c>
      <c r="C409" s="8" t="str">
        <f t="shared" si="5"/>
        <v>Camden County GA</v>
      </c>
      <c r="D409" s="9">
        <v>52102</v>
      </c>
      <c r="E409" s="8" t="s">
        <v>445</v>
      </c>
      <c r="F409" s="9">
        <v>5914</v>
      </c>
      <c r="G409" s="9">
        <v>12287</v>
      </c>
      <c r="H409" s="9">
        <v>18825</v>
      </c>
      <c r="I409" s="10">
        <v>0.3141567065073041</v>
      </c>
      <c r="J409" s="10">
        <v>0.65269588313413018</v>
      </c>
      <c r="K409" s="9">
        <v>-6373</v>
      </c>
      <c r="L409" s="9">
        <v>6373</v>
      </c>
      <c r="M409" s="10">
        <v>-0.33853917662682609</v>
      </c>
      <c r="N409" s="10">
        <v>0.33853917662682609</v>
      </c>
      <c r="O409" s="9">
        <v>6358</v>
      </c>
      <c r="P409" s="9">
        <v>11318</v>
      </c>
      <c r="Q409" s="9">
        <v>17938</v>
      </c>
      <c r="R409" s="10">
        <v>0.35444308172594491</v>
      </c>
      <c r="S409" s="10">
        <v>0.63095105362916715</v>
      </c>
      <c r="T409" s="9">
        <v>-4960</v>
      </c>
      <c r="U409" s="10">
        <v>-0.27650797190322224</v>
      </c>
      <c r="V409" s="9">
        <v>-444</v>
      </c>
      <c r="W409" s="9">
        <v>969</v>
      </c>
      <c r="X409" s="10">
        <v>-4.0286375218640813E-2</v>
      </c>
      <c r="Y409" s="10">
        <v>2.1744829504963037E-2</v>
      </c>
      <c r="Z409" s="11">
        <v>613.03</v>
      </c>
      <c r="AA409" s="11">
        <v>84.990946609464473</v>
      </c>
      <c r="AB409" s="11">
        <v>13039</v>
      </c>
      <c r="AC409" s="12" t="s">
        <v>1615</v>
      </c>
      <c r="AD409" s="8">
        <v>13</v>
      </c>
      <c r="AE409" s="8">
        <v>39</v>
      </c>
      <c r="AF409" s="13" t="s">
        <v>1616</v>
      </c>
      <c r="AG409" s="13" t="s">
        <v>1369</v>
      </c>
      <c r="AH409" s="13" t="s">
        <v>1617</v>
      </c>
      <c r="AJ409" s="13" t="s">
        <v>498</v>
      </c>
      <c r="AK409" s="13" t="s">
        <v>1371</v>
      </c>
      <c r="AL409" s="13"/>
      <c r="AM409" s="13"/>
      <c r="AN409" s="13" t="s">
        <v>487</v>
      </c>
    </row>
    <row r="410" spans="1:40" x14ac:dyDescent="0.2">
      <c r="A410" s="8" t="s">
        <v>1554</v>
      </c>
      <c r="B410" s="8" t="s">
        <v>1618</v>
      </c>
      <c r="C410" s="8" t="str">
        <f t="shared" si="5"/>
        <v>Candler County GA</v>
      </c>
      <c r="D410" s="9">
        <v>10886</v>
      </c>
      <c r="E410" s="8" t="s">
        <v>445</v>
      </c>
      <c r="F410" s="9">
        <v>1023</v>
      </c>
      <c r="G410" s="9">
        <v>2661</v>
      </c>
      <c r="H410" s="9">
        <v>3757</v>
      </c>
      <c r="I410" s="10">
        <v>0.27229172211871172</v>
      </c>
      <c r="J410" s="10">
        <v>0.70827788128826186</v>
      </c>
      <c r="K410" s="9">
        <v>-1638</v>
      </c>
      <c r="L410" s="9">
        <v>1638</v>
      </c>
      <c r="M410" s="10">
        <v>-0.43598615916955014</v>
      </c>
      <c r="N410" s="10">
        <v>0.43598615916955014</v>
      </c>
      <c r="O410" s="9">
        <v>1155</v>
      </c>
      <c r="P410" s="9">
        <v>2344</v>
      </c>
      <c r="Q410" s="9">
        <v>3526</v>
      </c>
      <c r="R410" s="10">
        <v>0.32756664775950084</v>
      </c>
      <c r="S410" s="10">
        <v>0.66477595008508228</v>
      </c>
      <c r="T410" s="9">
        <v>-1189</v>
      </c>
      <c r="U410" s="10">
        <v>-0.33720930232558144</v>
      </c>
      <c r="V410" s="9">
        <v>-132</v>
      </c>
      <c r="W410" s="9">
        <v>317</v>
      </c>
      <c r="X410" s="10">
        <v>-5.5274925640789119E-2</v>
      </c>
      <c r="Y410" s="10">
        <v>4.3501931203179578E-2</v>
      </c>
      <c r="Z410" s="11">
        <v>243.04</v>
      </c>
      <c r="AA410" s="11">
        <v>44.790980908492429</v>
      </c>
      <c r="AB410" s="11">
        <v>13043</v>
      </c>
      <c r="AC410" s="12" t="s">
        <v>1619</v>
      </c>
      <c r="AD410" s="8">
        <v>13</v>
      </c>
      <c r="AE410" s="8">
        <v>43</v>
      </c>
      <c r="AF410" s="13"/>
      <c r="AG410" s="13"/>
      <c r="AH410" s="13"/>
      <c r="AJ410" s="13"/>
      <c r="AK410" s="13"/>
      <c r="AL410" s="13"/>
      <c r="AM410" s="13"/>
      <c r="AN410" s="13" t="s">
        <v>510</v>
      </c>
    </row>
    <row r="411" spans="1:40" x14ac:dyDescent="0.2">
      <c r="A411" s="8" t="s">
        <v>1554</v>
      </c>
      <c r="B411" s="8" t="s">
        <v>767</v>
      </c>
      <c r="C411" s="8" t="str">
        <f t="shared" si="5"/>
        <v>Carroll County GA</v>
      </c>
      <c r="D411" s="9">
        <v>114545</v>
      </c>
      <c r="E411" s="8" t="s">
        <v>445</v>
      </c>
      <c r="F411" s="9">
        <v>12422</v>
      </c>
      <c r="G411" s="9">
        <v>29983</v>
      </c>
      <c r="H411" s="9">
        <v>43744</v>
      </c>
      <c r="I411" s="10">
        <v>0.28397037307973666</v>
      </c>
      <c r="J411" s="10">
        <v>0.68541971470373075</v>
      </c>
      <c r="K411" s="9">
        <v>-17561</v>
      </c>
      <c r="L411" s="9">
        <v>17561</v>
      </c>
      <c r="M411" s="10">
        <v>-0.40144934162399409</v>
      </c>
      <c r="N411" s="10">
        <v>0.40144934162399409</v>
      </c>
      <c r="O411" s="9">
        <v>12635</v>
      </c>
      <c r="P411" s="9">
        <v>28249</v>
      </c>
      <c r="Q411" s="9">
        <v>41445</v>
      </c>
      <c r="R411" s="10">
        <v>0.30486186512245145</v>
      </c>
      <c r="S411" s="10">
        <v>0.68160212329593439</v>
      </c>
      <c r="T411" s="9">
        <v>-15614</v>
      </c>
      <c r="U411" s="10">
        <v>-0.37674025817348294</v>
      </c>
      <c r="V411" s="9">
        <v>-213</v>
      </c>
      <c r="W411" s="9">
        <v>1734</v>
      </c>
      <c r="X411" s="10">
        <v>-2.0891492042714788E-2</v>
      </c>
      <c r="Y411" s="10">
        <v>3.8175914077963613E-3</v>
      </c>
      <c r="Z411" s="11">
        <v>499.08</v>
      </c>
      <c r="AA411" s="11">
        <v>229.51230263685181</v>
      </c>
      <c r="AB411" s="11">
        <v>13045</v>
      </c>
      <c r="AC411" s="12" t="s">
        <v>1620</v>
      </c>
      <c r="AD411" s="8">
        <v>13</v>
      </c>
      <c r="AE411" s="8">
        <v>45</v>
      </c>
      <c r="AF411" s="13" t="s">
        <v>1571</v>
      </c>
      <c r="AG411" s="13" t="s">
        <v>85</v>
      </c>
      <c r="AH411" s="13" t="s">
        <v>1572</v>
      </c>
      <c r="AI411" s="14">
        <v>5710795</v>
      </c>
      <c r="AJ411" s="13" t="s">
        <v>486</v>
      </c>
      <c r="AK411" s="13" t="s">
        <v>1573</v>
      </c>
      <c r="AL411" s="13"/>
      <c r="AM411" s="13"/>
      <c r="AN411" s="13" t="s">
        <v>505</v>
      </c>
    </row>
    <row r="412" spans="1:40" x14ac:dyDescent="0.2">
      <c r="A412" s="8" t="s">
        <v>1554</v>
      </c>
      <c r="B412" s="8" t="s">
        <v>1621</v>
      </c>
      <c r="C412" s="8" t="str">
        <f t="shared" si="5"/>
        <v>Catoosa County GA</v>
      </c>
      <c r="D412" s="9">
        <v>66050</v>
      </c>
      <c r="E412" s="8" t="s">
        <v>445</v>
      </c>
      <c r="F412" s="9">
        <v>4769</v>
      </c>
      <c r="G412" s="9">
        <v>20860</v>
      </c>
      <c r="H412" s="9">
        <v>26510</v>
      </c>
      <c r="I412" s="10">
        <v>0.17989437947944173</v>
      </c>
      <c r="J412" s="10">
        <v>0.78687287815918516</v>
      </c>
      <c r="K412" s="9">
        <v>-16091</v>
      </c>
      <c r="L412" s="9">
        <v>16091</v>
      </c>
      <c r="M412" s="10">
        <v>-0.60697849867974341</v>
      </c>
      <c r="N412" s="10">
        <v>0.60697849867974341</v>
      </c>
      <c r="O412" s="9">
        <v>5357</v>
      </c>
      <c r="P412" s="9">
        <v>17848</v>
      </c>
      <c r="Q412" s="9">
        <v>23639</v>
      </c>
      <c r="R412" s="10">
        <v>0.22661703117729176</v>
      </c>
      <c r="S412" s="10">
        <v>0.75502347815051396</v>
      </c>
      <c r="T412" s="9">
        <v>-12491</v>
      </c>
      <c r="U412" s="10">
        <v>-0.52840644697322214</v>
      </c>
      <c r="V412" s="9">
        <v>-588</v>
      </c>
      <c r="W412" s="9">
        <v>3012</v>
      </c>
      <c r="X412" s="10">
        <v>-4.6722651697850032E-2</v>
      </c>
      <c r="Y412" s="10">
        <v>3.1849400008671203E-2</v>
      </c>
      <c r="Z412" s="11">
        <v>162.16</v>
      </c>
      <c r="AA412" s="11">
        <v>407.31376418352244</v>
      </c>
      <c r="AB412" s="11">
        <v>13047</v>
      </c>
      <c r="AC412" s="12" t="s">
        <v>1622</v>
      </c>
      <c r="AD412" s="8">
        <v>13</v>
      </c>
      <c r="AE412" s="8">
        <v>47</v>
      </c>
      <c r="AF412" s="13" t="s">
        <v>1623</v>
      </c>
      <c r="AG412" s="13" t="s">
        <v>605</v>
      </c>
      <c r="AH412" s="13" t="s">
        <v>1624</v>
      </c>
      <c r="AI412" s="14">
        <v>547776</v>
      </c>
      <c r="AJ412" s="13" t="s">
        <v>486</v>
      </c>
      <c r="AK412" s="13" t="s">
        <v>607</v>
      </c>
      <c r="AL412" s="13"/>
      <c r="AM412" s="13"/>
      <c r="AN412" s="13" t="s">
        <v>487</v>
      </c>
    </row>
    <row r="413" spans="1:40" x14ac:dyDescent="0.2">
      <c r="A413" s="8" t="s">
        <v>1554</v>
      </c>
      <c r="B413" s="8" t="s">
        <v>1625</v>
      </c>
      <c r="C413" s="8" t="str">
        <f t="shared" si="5"/>
        <v>Charlton County GA</v>
      </c>
      <c r="D413" s="9">
        <v>12965</v>
      </c>
      <c r="E413" s="8" t="s">
        <v>445</v>
      </c>
      <c r="F413" s="9">
        <v>1004</v>
      </c>
      <c r="G413" s="9">
        <v>2950</v>
      </c>
      <c r="H413" s="9">
        <v>4008</v>
      </c>
      <c r="I413" s="10">
        <v>0.250499001996008</v>
      </c>
      <c r="J413" s="10">
        <v>0.73602794411177641</v>
      </c>
      <c r="K413" s="9">
        <v>-1946</v>
      </c>
      <c r="L413" s="9">
        <v>1946</v>
      </c>
      <c r="M413" s="10">
        <v>-0.48552894211576841</v>
      </c>
      <c r="N413" s="10">
        <v>0.48552894211576841</v>
      </c>
      <c r="O413" s="9">
        <v>1197</v>
      </c>
      <c r="P413" s="9">
        <v>2527</v>
      </c>
      <c r="Q413" s="9">
        <v>3763</v>
      </c>
      <c r="R413" s="10">
        <v>0.31809726282221634</v>
      </c>
      <c r="S413" s="10">
        <v>0.67153866595801226</v>
      </c>
      <c r="T413" s="9">
        <v>-1330</v>
      </c>
      <c r="U413" s="10">
        <v>-0.35344140313579592</v>
      </c>
      <c r="V413" s="9">
        <v>-193</v>
      </c>
      <c r="W413" s="9">
        <v>423</v>
      </c>
      <c r="X413" s="10">
        <v>-6.7598260826208345E-2</v>
      </c>
      <c r="Y413" s="10">
        <v>6.4489278153764151E-2</v>
      </c>
      <c r="Z413" s="11">
        <v>773.58</v>
      </c>
      <c r="AA413" s="11">
        <v>16.759740427622223</v>
      </c>
      <c r="AB413" s="11">
        <v>13049</v>
      </c>
      <c r="AC413" s="12" t="s">
        <v>1626</v>
      </c>
      <c r="AD413" s="8">
        <v>13</v>
      </c>
      <c r="AE413" s="8">
        <v>49</v>
      </c>
      <c r="AF413" s="13"/>
      <c r="AG413" s="13"/>
      <c r="AH413" s="13"/>
      <c r="AJ413" s="13"/>
      <c r="AK413" s="13"/>
      <c r="AL413" s="13"/>
      <c r="AM413" s="13"/>
      <c r="AN413" s="13" t="s">
        <v>510</v>
      </c>
    </row>
    <row r="414" spans="1:40" x14ac:dyDescent="0.2">
      <c r="A414" s="8" t="s">
        <v>1554</v>
      </c>
      <c r="B414" s="8" t="s">
        <v>1627</v>
      </c>
      <c r="C414" s="8" t="str">
        <f t="shared" si="5"/>
        <v>Chatham County GA</v>
      </c>
      <c r="D414" s="9">
        <v>286956</v>
      </c>
      <c r="E414" s="8" t="s">
        <v>445</v>
      </c>
      <c r="F414" s="9">
        <v>58998</v>
      </c>
      <c r="G414" s="9">
        <v>43649</v>
      </c>
      <c r="H414" s="9">
        <v>106013</v>
      </c>
      <c r="I414" s="10">
        <v>0.55651665361795255</v>
      </c>
      <c r="J414" s="10">
        <v>0.41173252336977539</v>
      </c>
      <c r="K414" s="9">
        <v>15349</v>
      </c>
      <c r="L414" s="9">
        <v>-15349</v>
      </c>
      <c r="M414" s="10">
        <v>0.14478413024817716</v>
      </c>
      <c r="N414" s="10">
        <v>-0.14478413024817716</v>
      </c>
      <c r="O414" s="9">
        <v>60077</v>
      </c>
      <c r="P414" s="9">
        <v>47083</v>
      </c>
      <c r="Q414" s="9">
        <v>108267</v>
      </c>
      <c r="R414" s="10">
        <v>0.55489669058900681</v>
      </c>
      <c r="S414" s="10">
        <v>0.43487858719646799</v>
      </c>
      <c r="T414" s="9">
        <v>12994</v>
      </c>
      <c r="U414" s="10">
        <v>0.12001810339253882</v>
      </c>
      <c r="V414" s="9">
        <v>-1079</v>
      </c>
      <c r="W414" s="9">
        <v>-3434</v>
      </c>
      <c r="X414" s="10">
        <v>1.6199630289457367E-3</v>
      </c>
      <c r="Y414" s="10">
        <v>-2.3146063826692598E-2</v>
      </c>
      <c r="Z414" s="11">
        <v>426.44</v>
      </c>
      <c r="AA414" s="11">
        <v>672.91060876090421</v>
      </c>
      <c r="AB414" s="11">
        <v>13051</v>
      </c>
      <c r="AC414" s="12" t="s">
        <v>1628</v>
      </c>
      <c r="AD414" s="8">
        <v>13</v>
      </c>
      <c r="AE414" s="8">
        <v>51</v>
      </c>
      <c r="AF414" s="13" t="s">
        <v>1599</v>
      </c>
      <c r="AG414" s="13" t="s">
        <v>1600</v>
      </c>
      <c r="AH414" s="13" t="s">
        <v>1601</v>
      </c>
      <c r="AI414" s="14">
        <v>379199</v>
      </c>
      <c r="AJ414" s="13" t="s">
        <v>486</v>
      </c>
      <c r="AK414" s="13" t="s">
        <v>1602</v>
      </c>
      <c r="AL414" s="13"/>
      <c r="AM414" s="13"/>
      <c r="AN414" s="13" t="s">
        <v>487</v>
      </c>
    </row>
    <row r="415" spans="1:40" x14ac:dyDescent="0.2">
      <c r="A415" s="8" t="s">
        <v>1554</v>
      </c>
      <c r="B415" s="8" t="s">
        <v>1629</v>
      </c>
      <c r="C415" s="8" t="str">
        <f t="shared" si="5"/>
        <v>Chattahoochee County GA</v>
      </c>
      <c r="D415" s="9">
        <v>11368</v>
      </c>
      <c r="E415" s="8" t="s">
        <v>445</v>
      </c>
      <c r="F415" s="9">
        <v>593</v>
      </c>
      <c r="G415" s="9">
        <v>746</v>
      </c>
      <c r="H415" s="9">
        <v>1384</v>
      </c>
      <c r="I415" s="10">
        <v>0.42846820809248554</v>
      </c>
      <c r="J415" s="10">
        <v>0.53901734104046239</v>
      </c>
      <c r="K415" s="9">
        <v>-153</v>
      </c>
      <c r="L415" s="9">
        <v>153</v>
      </c>
      <c r="M415" s="10">
        <v>-0.11054913294797686</v>
      </c>
      <c r="N415" s="10">
        <v>0.11054913294797686</v>
      </c>
      <c r="O415" s="9">
        <v>726</v>
      </c>
      <c r="P415" s="9">
        <v>732</v>
      </c>
      <c r="Q415" s="9">
        <v>1483</v>
      </c>
      <c r="R415" s="10">
        <v>0.48954821308159135</v>
      </c>
      <c r="S415" s="10">
        <v>0.49359406608226569</v>
      </c>
      <c r="T415" s="9">
        <v>-6</v>
      </c>
      <c r="U415" s="10">
        <v>-4.0458530006743376E-3</v>
      </c>
      <c r="V415" s="9">
        <v>-133</v>
      </c>
      <c r="W415" s="9">
        <v>14</v>
      </c>
      <c r="X415" s="10">
        <v>-6.1080004989105818E-2</v>
      </c>
      <c r="Y415" s="10">
        <v>4.5423274958196702E-2</v>
      </c>
      <c r="Z415" s="11">
        <v>248.74</v>
      </c>
      <c r="AA415" s="11">
        <v>45.702339792554476</v>
      </c>
      <c r="AB415" s="11">
        <v>13053</v>
      </c>
      <c r="AC415" s="12" t="s">
        <v>1630</v>
      </c>
      <c r="AD415" s="8">
        <v>13</v>
      </c>
      <c r="AE415" s="8">
        <v>53</v>
      </c>
      <c r="AF415" s="13" t="s">
        <v>662</v>
      </c>
      <c r="AG415" s="13" t="s">
        <v>520</v>
      </c>
      <c r="AH415" s="13" t="s">
        <v>663</v>
      </c>
      <c r="AI415" s="14">
        <v>313749</v>
      </c>
      <c r="AJ415" s="13" t="s">
        <v>486</v>
      </c>
      <c r="AK415" s="13" t="s">
        <v>522</v>
      </c>
      <c r="AL415" s="13"/>
      <c r="AM415" s="13"/>
      <c r="AN415" s="13" t="s">
        <v>487</v>
      </c>
    </row>
    <row r="416" spans="1:40" x14ac:dyDescent="0.2">
      <c r="A416" s="8" t="s">
        <v>1554</v>
      </c>
      <c r="B416" s="8" t="s">
        <v>1631</v>
      </c>
      <c r="C416" s="8" t="str">
        <f t="shared" ref="C416:C479" si="6">B416&amp;" "&amp;A416</f>
        <v>Chattooga County GA</v>
      </c>
      <c r="D416" s="9">
        <v>24922</v>
      </c>
      <c r="E416" s="8" t="s">
        <v>445</v>
      </c>
      <c r="F416" s="9">
        <v>1612</v>
      </c>
      <c r="G416" s="9">
        <v>6457</v>
      </c>
      <c r="H416" s="9">
        <v>8246</v>
      </c>
      <c r="I416" s="10">
        <v>0.19548872180451127</v>
      </c>
      <c r="J416" s="10">
        <v>0.78304632549114728</v>
      </c>
      <c r="K416" s="9">
        <v>-4845</v>
      </c>
      <c r="L416" s="9">
        <v>4845</v>
      </c>
      <c r="M416" s="10">
        <v>-0.58755760368663601</v>
      </c>
      <c r="N416" s="10">
        <v>0.58755760368663601</v>
      </c>
      <c r="O416" s="9">
        <v>2220</v>
      </c>
      <c r="P416" s="9">
        <v>5434</v>
      </c>
      <c r="Q416" s="9">
        <v>7791</v>
      </c>
      <c r="R416" s="10">
        <v>0.28494416634578362</v>
      </c>
      <c r="S416" s="10">
        <v>0.69747144140675132</v>
      </c>
      <c r="T416" s="9">
        <v>-3214</v>
      </c>
      <c r="U416" s="10">
        <v>-0.4125272750609677</v>
      </c>
      <c r="V416" s="9">
        <v>-608</v>
      </c>
      <c r="W416" s="9">
        <v>1023</v>
      </c>
      <c r="X416" s="10">
        <v>-8.9455444541272355E-2</v>
      </c>
      <c r="Y416" s="10">
        <v>8.5574884084395952E-2</v>
      </c>
      <c r="Z416" s="11">
        <v>313.33999999999997</v>
      </c>
      <c r="AA416" s="11">
        <v>79.536605604136085</v>
      </c>
      <c r="AB416" s="11">
        <v>13055</v>
      </c>
      <c r="AC416" s="12" t="s">
        <v>1632</v>
      </c>
      <c r="AD416" s="8">
        <v>13</v>
      </c>
      <c r="AE416" s="8">
        <v>55</v>
      </c>
      <c r="AF416" s="13" t="s">
        <v>1633</v>
      </c>
      <c r="AG416" s="13" t="s">
        <v>1634</v>
      </c>
      <c r="AH416" s="13" t="s">
        <v>1635</v>
      </c>
      <c r="AJ416" s="13" t="s">
        <v>498</v>
      </c>
      <c r="AK416" s="13" t="s">
        <v>1636</v>
      </c>
      <c r="AL416" s="13"/>
      <c r="AM416" s="13"/>
      <c r="AN416" s="13" t="s">
        <v>487</v>
      </c>
    </row>
    <row r="417" spans="1:40" x14ac:dyDescent="0.2">
      <c r="A417" s="8" t="s">
        <v>1554</v>
      </c>
      <c r="B417" s="8" t="s">
        <v>523</v>
      </c>
      <c r="C417" s="8" t="str">
        <f t="shared" si="6"/>
        <v>Cherokee County GA</v>
      </c>
      <c r="D417" s="9">
        <v>235900</v>
      </c>
      <c r="E417" s="8" t="s">
        <v>445</v>
      </c>
      <c r="F417" s="9">
        <v>25203</v>
      </c>
      <c r="G417" s="9">
        <v>80611</v>
      </c>
      <c r="H417" s="9">
        <v>110825</v>
      </c>
      <c r="I417" s="10">
        <v>0.22741258741258741</v>
      </c>
      <c r="J417" s="10">
        <v>0.7273719828558538</v>
      </c>
      <c r="K417" s="9">
        <v>-55408</v>
      </c>
      <c r="L417" s="9">
        <v>55408</v>
      </c>
      <c r="M417" s="10">
        <v>-0.4999593954432664</v>
      </c>
      <c r="N417" s="10">
        <v>0.4999593954432664</v>
      </c>
      <c r="O417" s="9">
        <v>19813</v>
      </c>
      <c r="P417" s="9">
        <v>76473</v>
      </c>
      <c r="Q417" s="9">
        <v>98041</v>
      </c>
      <c r="R417" s="10">
        <v>0.20208892198161993</v>
      </c>
      <c r="S417" s="10">
        <v>0.78001040381065068</v>
      </c>
      <c r="T417" s="9">
        <v>-56660</v>
      </c>
      <c r="U417" s="10">
        <v>-0.5779214818290308</v>
      </c>
      <c r="V417" s="9">
        <v>5390</v>
      </c>
      <c r="W417" s="9">
        <v>4138</v>
      </c>
      <c r="X417" s="10">
        <v>2.5323665430967479E-2</v>
      </c>
      <c r="Y417" s="10">
        <v>-5.2638420954796872E-2</v>
      </c>
      <c r="Z417" s="11">
        <v>421.67</v>
      </c>
      <c r="AA417" s="11">
        <v>559.44221784808019</v>
      </c>
      <c r="AB417" s="11">
        <v>13057</v>
      </c>
      <c r="AC417" s="12" t="s">
        <v>1637</v>
      </c>
      <c r="AD417" s="8">
        <v>13</v>
      </c>
      <c r="AE417" s="8">
        <v>57</v>
      </c>
      <c r="AF417" s="13" t="s">
        <v>1571</v>
      </c>
      <c r="AG417" s="13" t="s">
        <v>85</v>
      </c>
      <c r="AH417" s="13" t="s">
        <v>1572</v>
      </c>
      <c r="AI417" s="14">
        <v>5710795</v>
      </c>
      <c r="AJ417" s="13" t="s">
        <v>486</v>
      </c>
      <c r="AK417" s="13" t="s">
        <v>1573</v>
      </c>
      <c r="AL417" s="13"/>
      <c r="AM417" s="13"/>
      <c r="AN417" s="13" t="s">
        <v>487</v>
      </c>
    </row>
    <row r="418" spans="1:40" x14ac:dyDescent="0.2">
      <c r="A418" s="8" t="s">
        <v>1554</v>
      </c>
      <c r="B418" s="8" t="s">
        <v>529</v>
      </c>
      <c r="C418" s="8" t="str">
        <f t="shared" si="6"/>
        <v>Clarke County GA</v>
      </c>
      <c r="D418" s="9">
        <v>123912</v>
      </c>
      <c r="E418" s="8" t="s">
        <v>445</v>
      </c>
      <c r="F418" s="9">
        <v>29514</v>
      </c>
      <c r="G418" s="9">
        <v>12691</v>
      </c>
      <c r="H418" s="9">
        <v>44221</v>
      </c>
      <c r="I418" s="10">
        <v>0.66742045634427083</v>
      </c>
      <c r="J418" s="10">
        <v>0.2869903439542299</v>
      </c>
      <c r="K418" s="9">
        <v>16823</v>
      </c>
      <c r="L418" s="9">
        <v>-16823</v>
      </c>
      <c r="M418" s="10">
        <v>0.38043011239004093</v>
      </c>
      <c r="N418" s="10">
        <v>-0.38043011239004093</v>
      </c>
      <c r="O418" s="9">
        <v>25386</v>
      </c>
      <c r="P418" s="9">
        <v>13804</v>
      </c>
      <c r="Q418" s="9">
        <v>40138</v>
      </c>
      <c r="R418" s="10">
        <v>0.63246798545019678</v>
      </c>
      <c r="S418" s="10">
        <v>0.34391349843041508</v>
      </c>
      <c r="T418" s="9">
        <v>11582</v>
      </c>
      <c r="U418" s="10">
        <v>0.2885544870197817</v>
      </c>
      <c r="V418" s="9">
        <v>4128</v>
      </c>
      <c r="W418" s="9">
        <v>-1113</v>
      </c>
      <c r="X418" s="10">
        <v>3.495247089407405E-2</v>
      </c>
      <c r="Y418" s="10">
        <v>-5.6923154476185178E-2</v>
      </c>
      <c r="Z418" s="11">
        <v>119.2</v>
      </c>
      <c r="AA418" s="11">
        <v>1039.5302013422818</v>
      </c>
      <c r="AB418" s="11">
        <v>13059</v>
      </c>
      <c r="AC418" s="12" t="s">
        <v>1638</v>
      </c>
      <c r="AD418" s="8">
        <v>13</v>
      </c>
      <c r="AE418" s="8">
        <v>59</v>
      </c>
      <c r="AF418" s="13" t="s">
        <v>1639</v>
      </c>
      <c r="AG418" s="13" t="s">
        <v>85</v>
      </c>
      <c r="AH418" s="13" t="s">
        <v>1640</v>
      </c>
      <c r="AI418" s="14">
        <v>203189</v>
      </c>
      <c r="AJ418" s="13" t="s">
        <v>486</v>
      </c>
      <c r="AK418" s="13" t="s">
        <v>1573</v>
      </c>
      <c r="AL418" s="13"/>
      <c r="AM418" s="13"/>
      <c r="AN418" s="13" t="s">
        <v>487</v>
      </c>
    </row>
    <row r="419" spans="1:40" x14ac:dyDescent="0.2">
      <c r="A419" s="8" t="s">
        <v>1554</v>
      </c>
      <c r="B419" s="8" t="s">
        <v>531</v>
      </c>
      <c r="C419" s="8" t="str">
        <f t="shared" si="6"/>
        <v>Clay County GA</v>
      </c>
      <c r="D419" s="9">
        <v>3141</v>
      </c>
      <c r="E419" s="8" t="s">
        <v>445</v>
      </c>
      <c r="F419" s="9">
        <v>697</v>
      </c>
      <c r="G419" s="9">
        <v>566</v>
      </c>
      <c r="H419" s="9">
        <v>1271</v>
      </c>
      <c r="I419" s="10">
        <v>0.54838709677419351</v>
      </c>
      <c r="J419" s="10">
        <v>0.44531864673485444</v>
      </c>
      <c r="K419" s="9">
        <v>131</v>
      </c>
      <c r="L419" s="9">
        <v>-131</v>
      </c>
      <c r="M419" s="10">
        <v>0.10306845003933907</v>
      </c>
      <c r="N419" s="10">
        <v>-0.10306845003933907</v>
      </c>
      <c r="O419" s="9">
        <v>862</v>
      </c>
      <c r="P419" s="9">
        <v>537</v>
      </c>
      <c r="Q419" s="9">
        <v>1402</v>
      </c>
      <c r="R419" s="10">
        <v>0.61483594864479318</v>
      </c>
      <c r="S419" s="10">
        <v>0.38302425106990012</v>
      </c>
      <c r="T419" s="9">
        <v>325</v>
      </c>
      <c r="U419" s="10">
        <v>0.23181169757489306</v>
      </c>
      <c r="V419" s="9">
        <v>-165</v>
      </c>
      <c r="W419" s="9">
        <v>29</v>
      </c>
      <c r="X419" s="10">
        <v>-6.6448851870599679E-2</v>
      </c>
      <c r="Y419" s="10">
        <v>6.2294395664954316E-2</v>
      </c>
      <c r="Z419" s="11">
        <v>195.38</v>
      </c>
      <c r="AA419" s="11">
        <v>16.076364008598627</v>
      </c>
      <c r="AB419" s="11">
        <v>13061</v>
      </c>
      <c r="AC419" s="12" t="s">
        <v>1641</v>
      </c>
      <c r="AD419" s="8">
        <v>13</v>
      </c>
      <c r="AE419" s="8">
        <v>61</v>
      </c>
      <c r="AF419" s="13"/>
      <c r="AG419" s="13"/>
      <c r="AH419" s="13"/>
      <c r="AJ419" s="13"/>
      <c r="AK419" s="13"/>
      <c r="AL419" s="13"/>
      <c r="AM419" s="13"/>
      <c r="AN419" s="13" t="s">
        <v>510</v>
      </c>
    </row>
    <row r="420" spans="1:40" x14ac:dyDescent="0.2">
      <c r="A420" s="8" t="s">
        <v>1554</v>
      </c>
      <c r="B420" s="8" t="s">
        <v>1642</v>
      </c>
      <c r="C420" s="8" t="str">
        <f t="shared" si="6"/>
        <v>Clayton County GA</v>
      </c>
      <c r="D420" s="9">
        <v>273955</v>
      </c>
      <c r="E420" s="8" t="s">
        <v>445</v>
      </c>
      <c r="F420" s="9">
        <v>75908</v>
      </c>
      <c r="G420" s="9">
        <v>11740</v>
      </c>
      <c r="H420" s="9">
        <v>89236</v>
      </c>
      <c r="I420" s="10">
        <v>0.85064323815500476</v>
      </c>
      <c r="J420" s="10">
        <v>0.1315612533058407</v>
      </c>
      <c r="K420" s="9">
        <v>64168</v>
      </c>
      <c r="L420" s="9">
        <v>-64168</v>
      </c>
      <c r="M420" s="10">
        <v>0.71908198484916408</v>
      </c>
      <c r="N420" s="10">
        <v>-0.71908198484916408</v>
      </c>
      <c r="O420" s="9">
        <v>81439</v>
      </c>
      <c r="P420" s="9">
        <v>14158</v>
      </c>
      <c r="Q420" s="9">
        <v>96020</v>
      </c>
      <c r="R420" s="10">
        <v>0.84814621953759628</v>
      </c>
      <c r="S420" s="10">
        <v>0.14744844823995001</v>
      </c>
      <c r="T420" s="9">
        <v>67281</v>
      </c>
      <c r="U420" s="10">
        <v>0.70069777129764632</v>
      </c>
      <c r="V420" s="9">
        <v>-5531</v>
      </c>
      <c r="W420" s="9">
        <v>-2418</v>
      </c>
      <c r="X420" s="10">
        <v>2.4970186174084752E-3</v>
      </c>
      <c r="Y420" s="10">
        <v>-1.5887194934109311E-2</v>
      </c>
      <c r="Z420" s="11">
        <v>141.57</v>
      </c>
      <c r="AA420" s="11">
        <v>1935.1204351204351</v>
      </c>
      <c r="AB420" s="11">
        <v>13063</v>
      </c>
      <c r="AC420" s="12" t="s">
        <v>1643</v>
      </c>
      <c r="AD420" s="8">
        <v>13</v>
      </c>
      <c r="AE420" s="8">
        <v>63</v>
      </c>
      <c r="AF420" s="13" t="s">
        <v>1571</v>
      </c>
      <c r="AG420" s="13" t="s">
        <v>85</v>
      </c>
      <c r="AH420" s="13" t="s">
        <v>1572</v>
      </c>
      <c r="AI420" s="14">
        <v>5710795</v>
      </c>
      <c r="AJ420" s="13" t="s">
        <v>486</v>
      </c>
      <c r="AK420" s="13" t="s">
        <v>1573</v>
      </c>
      <c r="AL420" s="13"/>
      <c r="AM420" s="13"/>
      <c r="AN420" s="13" t="s">
        <v>487</v>
      </c>
    </row>
    <row r="421" spans="1:40" x14ac:dyDescent="0.2">
      <c r="A421" s="8" t="s">
        <v>1554</v>
      </c>
      <c r="B421" s="8" t="s">
        <v>1644</v>
      </c>
      <c r="C421" s="8" t="str">
        <f t="shared" si="6"/>
        <v>Clinch County GA</v>
      </c>
      <c r="D421" s="9">
        <v>6893</v>
      </c>
      <c r="E421" s="8" t="s">
        <v>445</v>
      </c>
      <c r="F421" s="9">
        <v>685</v>
      </c>
      <c r="G421" s="9">
        <v>1724</v>
      </c>
      <c r="H421" s="9">
        <v>2443</v>
      </c>
      <c r="I421" s="10">
        <v>0.28039295947605403</v>
      </c>
      <c r="J421" s="10">
        <v>0.70568972574703237</v>
      </c>
      <c r="K421" s="9">
        <v>-1039</v>
      </c>
      <c r="L421" s="9">
        <v>1039</v>
      </c>
      <c r="M421" s="10">
        <v>-0.42529676627097834</v>
      </c>
      <c r="N421" s="10">
        <v>0.42529676627097834</v>
      </c>
      <c r="O421" s="9">
        <v>852</v>
      </c>
      <c r="P421" s="9">
        <v>1598</v>
      </c>
      <c r="Q421" s="9">
        <v>2472</v>
      </c>
      <c r="R421" s="10">
        <v>0.3446601941747573</v>
      </c>
      <c r="S421" s="10">
        <v>0.6464401294498382</v>
      </c>
      <c r="T421" s="9">
        <v>-746</v>
      </c>
      <c r="U421" s="10">
        <v>-0.3017799352750809</v>
      </c>
      <c r="V421" s="9">
        <v>-167</v>
      </c>
      <c r="W421" s="9">
        <v>126</v>
      </c>
      <c r="X421" s="10">
        <v>-6.4267234698703268E-2</v>
      </c>
      <c r="Y421" s="10">
        <v>5.9249596297194174E-2</v>
      </c>
      <c r="Z421" s="11">
        <v>800.22</v>
      </c>
      <c r="AA421" s="11">
        <v>8.6138811826747634</v>
      </c>
      <c r="AB421" s="11">
        <v>13065</v>
      </c>
      <c r="AC421" s="12" t="s">
        <v>1645</v>
      </c>
      <c r="AD421" s="8">
        <v>13</v>
      </c>
      <c r="AE421" s="8">
        <v>65</v>
      </c>
      <c r="AF421" s="13"/>
      <c r="AG421" s="13"/>
      <c r="AH421" s="13"/>
      <c r="AJ421" s="13"/>
      <c r="AK421" s="13"/>
      <c r="AL421" s="13"/>
      <c r="AM421" s="13"/>
      <c r="AN421" s="13" t="s">
        <v>510</v>
      </c>
    </row>
    <row r="422" spans="1:40" x14ac:dyDescent="0.2">
      <c r="A422" s="8" t="s">
        <v>1554</v>
      </c>
      <c r="B422" s="8" t="s">
        <v>1646</v>
      </c>
      <c r="C422" s="8" t="str">
        <f t="shared" si="6"/>
        <v>Cobb County GA</v>
      </c>
      <c r="D422" s="9">
        <v>741334</v>
      </c>
      <c r="E422" s="8" t="s">
        <v>445</v>
      </c>
      <c r="F422" s="9">
        <v>159416</v>
      </c>
      <c r="G422" s="9">
        <v>152602</v>
      </c>
      <c r="H422" s="9">
        <v>326424</v>
      </c>
      <c r="I422" s="10">
        <v>0.48837095311619244</v>
      </c>
      <c r="J422" s="10">
        <v>0.46749626252971593</v>
      </c>
      <c r="K422" s="9">
        <v>6814</v>
      </c>
      <c r="L422" s="9">
        <v>-6814</v>
      </c>
      <c r="M422" s="10">
        <v>2.0874690586476508E-2</v>
      </c>
      <c r="N422" s="10">
        <v>-2.0874690586476508E-2</v>
      </c>
      <c r="O422" s="9">
        <v>132526</v>
      </c>
      <c r="P422" s="9">
        <v>171464</v>
      </c>
      <c r="Q422" s="9">
        <v>308989</v>
      </c>
      <c r="R422" s="10">
        <v>0.42890199974756382</v>
      </c>
      <c r="S422" s="10">
        <v>0.55491943078879835</v>
      </c>
      <c r="T422" s="9">
        <v>-38938</v>
      </c>
      <c r="U422" s="10">
        <v>-0.12601743104123453</v>
      </c>
      <c r="V422" s="9">
        <v>26890</v>
      </c>
      <c r="W422" s="9">
        <v>-18862</v>
      </c>
      <c r="X422" s="10">
        <v>5.9468953368628619E-2</v>
      </c>
      <c r="Y422" s="10">
        <v>-8.7423168259082418E-2</v>
      </c>
      <c r="Z422" s="11">
        <v>339.55</v>
      </c>
      <c r="AA422" s="11">
        <v>2183.2837579148872</v>
      </c>
      <c r="AB422" s="11">
        <v>13067</v>
      </c>
      <c r="AC422" s="12" t="s">
        <v>1647</v>
      </c>
      <c r="AD422" s="8">
        <v>13</v>
      </c>
      <c r="AE422" s="8">
        <v>67</v>
      </c>
      <c r="AF422" s="13" t="s">
        <v>1571</v>
      </c>
      <c r="AG422" s="13" t="s">
        <v>85</v>
      </c>
      <c r="AH422" s="13" t="s">
        <v>1572</v>
      </c>
      <c r="AI422" s="14">
        <v>5710795</v>
      </c>
      <c r="AJ422" s="13" t="s">
        <v>486</v>
      </c>
      <c r="AK422" s="13" t="s">
        <v>1573</v>
      </c>
      <c r="AL422" s="13"/>
      <c r="AM422" s="13"/>
      <c r="AN422" s="13" t="s">
        <v>487</v>
      </c>
    </row>
    <row r="423" spans="1:40" x14ac:dyDescent="0.2">
      <c r="A423" s="8" t="s">
        <v>1554</v>
      </c>
      <c r="B423" s="8" t="s">
        <v>535</v>
      </c>
      <c r="C423" s="8" t="str">
        <f t="shared" si="6"/>
        <v>Coffee County GA</v>
      </c>
      <c r="D423" s="9">
        <v>43108</v>
      </c>
      <c r="E423" s="8" t="s">
        <v>445</v>
      </c>
      <c r="F423" s="9">
        <v>4090</v>
      </c>
      <c r="G423" s="9">
        <v>9575</v>
      </c>
      <c r="H423" s="9">
        <v>13896</v>
      </c>
      <c r="I423" s="10">
        <v>0.29432930339666091</v>
      </c>
      <c r="J423" s="10">
        <v>0.68904720782959128</v>
      </c>
      <c r="K423" s="9">
        <v>-5485</v>
      </c>
      <c r="L423" s="9">
        <v>5485</v>
      </c>
      <c r="M423" s="10">
        <v>-0.39471790443293037</v>
      </c>
      <c r="N423" s="10">
        <v>0.39471790443293037</v>
      </c>
      <c r="O423" s="9">
        <v>5048</v>
      </c>
      <c r="P423" s="9">
        <v>9242</v>
      </c>
      <c r="Q423" s="9">
        <v>14434</v>
      </c>
      <c r="R423" s="10">
        <v>0.34972980462796177</v>
      </c>
      <c r="S423" s="10">
        <v>0.64029375086601081</v>
      </c>
      <c r="T423" s="9">
        <v>-4194</v>
      </c>
      <c r="U423" s="10">
        <v>-0.29056394623804904</v>
      </c>
      <c r="V423" s="9">
        <v>-958</v>
      </c>
      <c r="W423" s="9">
        <v>333</v>
      </c>
      <c r="X423" s="10">
        <v>-5.5400501231300858E-2</v>
      </c>
      <c r="Y423" s="10">
        <v>4.8753456963580466E-2</v>
      </c>
      <c r="Z423" s="11">
        <v>575.1</v>
      </c>
      <c r="AA423" s="11">
        <v>74.957398713267253</v>
      </c>
      <c r="AB423" s="11">
        <v>13069</v>
      </c>
      <c r="AC423" s="12" t="s">
        <v>1648</v>
      </c>
      <c r="AD423" s="8">
        <v>13</v>
      </c>
      <c r="AE423" s="8">
        <v>69</v>
      </c>
      <c r="AF423" s="13" t="s">
        <v>1649</v>
      </c>
      <c r="AG423" s="13"/>
      <c r="AH423" s="13" t="s">
        <v>1650</v>
      </c>
      <c r="AJ423" s="13" t="s">
        <v>498</v>
      </c>
      <c r="AK423" s="13"/>
      <c r="AL423" s="13"/>
      <c r="AM423" s="13"/>
      <c r="AN423" s="13" t="s">
        <v>487</v>
      </c>
    </row>
    <row r="424" spans="1:40" x14ac:dyDescent="0.2">
      <c r="A424" s="8" t="s">
        <v>1554</v>
      </c>
      <c r="B424" s="8" t="s">
        <v>1651</v>
      </c>
      <c r="C424" s="8" t="str">
        <f t="shared" si="6"/>
        <v>Colquitt County GA</v>
      </c>
      <c r="D424" s="9">
        <v>45844</v>
      </c>
      <c r="E424" s="8" t="s">
        <v>445</v>
      </c>
      <c r="F424" s="9">
        <v>3460</v>
      </c>
      <c r="G424" s="9">
        <v>9892</v>
      </c>
      <c r="H424" s="9">
        <v>13592</v>
      </c>
      <c r="I424" s="10">
        <v>0.25456150676868744</v>
      </c>
      <c r="J424" s="10">
        <v>0.72778104767510299</v>
      </c>
      <c r="K424" s="9">
        <v>-6432</v>
      </c>
      <c r="L424" s="9">
        <v>6432</v>
      </c>
      <c r="M424" s="10">
        <v>-0.47321954090641555</v>
      </c>
      <c r="N424" s="10">
        <v>0.47321954090641555</v>
      </c>
      <c r="O424" s="9">
        <v>3971</v>
      </c>
      <c r="P424" s="9">
        <v>9240</v>
      </c>
      <c r="Q424" s="9">
        <v>13319</v>
      </c>
      <c r="R424" s="10">
        <v>0.29814550641940085</v>
      </c>
      <c r="S424" s="10">
        <v>0.69374577670996318</v>
      </c>
      <c r="T424" s="9">
        <v>-5269</v>
      </c>
      <c r="U424" s="10">
        <v>-0.39560027029056233</v>
      </c>
      <c r="V424" s="9">
        <v>-511</v>
      </c>
      <c r="W424" s="9">
        <v>652</v>
      </c>
      <c r="X424" s="10">
        <v>-4.3583999650713412E-2</v>
      </c>
      <c r="Y424" s="10">
        <v>3.4035270965139808E-2</v>
      </c>
      <c r="Z424" s="11">
        <v>544.15</v>
      </c>
      <c r="AA424" s="11">
        <v>84.248828448038225</v>
      </c>
      <c r="AB424" s="11">
        <v>13071</v>
      </c>
      <c r="AC424" s="12" t="s">
        <v>1652</v>
      </c>
      <c r="AD424" s="8">
        <v>13</v>
      </c>
      <c r="AE424" s="8">
        <v>71</v>
      </c>
      <c r="AF424" s="13" t="s">
        <v>1653</v>
      </c>
      <c r="AG424" s="13"/>
      <c r="AH424" s="13" t="s">
        <v>1654</v>
      </c>
      <c r="AJ424" s="13" t="s">
        <v>498</v>
      </c>
      <c r="AK424" s="13"/>
      <c r="AL424" s="13"/>
      <c r="AM424" s="13"/>
      <c r="AN424" s="13" t="s">
        <v>487</v>
      </c>
    </row>
    <row r="425" spans="1:40" x14ac:dyDescent="0.2">
      <c r="A425" s="8" t="s">
        <v>1554</v>
      </c>
      <c r="B425" s="8" t="s">
        <v>783</v>
      </c>
      <c r="C425" s="8" t="str">
        <f t="shared" si="6"/>
        <v>Columbia County GA</v>
      </c>
      <c r="D425" s="9">
        <v>144052</v>
      </c>
      <c r="E425" s="8" t="s">
        <v>445</v>
      </c>
      <c r="F425" s="9">
        <v>18863</v>
      </c>
      <c r="G425" s="9">
        <v>43060</v>
      </c>
      <c r="H425" s="9">
        <v>64190</v>
      </c>
      <c r="I425" s="10">
        <v>0.29386197226982397</v>
      </c>
      <c r="J425" s="10">
        <v>0.67082100015578749</v>
      </c>
      <c r="K425" s="9">
        <v>-24197</v>
      </c>
      <c r="L425" s="9">
        <v>24197</v>
      </c>
      <c r="M425" s="10">
        <v>-0.37695902788596353</v>
      </c>
      <c r="N425" s="10">
        <v>0.37695902788596353</v>
      </c>
      <c r="O425" s="9">
        <v>16420</v>
      </c>
      <c r="P425" s="9">
        <v>41724</v>
      </c>
      <c r="Q425" s="9">
        <v>58842</v>
      </c>
      <c r="R425" s="10">
        <v>0.27905237755344819</v>
      </c>
      <c r="S425" s="10">
        <v>0.70908534720097893</v>
      </c>
      <c r="T425" s="9">
        <v>-25304</v>
      </c>
      <c r="U425" s="10">
        <v>-0.43003296964753074</v>
      </c>
      <c r="V425" s="9">
        <v>2443</v>
      </c>
      <c r="W425" s="9">
        <v>1336</v>
      </c>
      <c r="X425" s="10">
        <v>1.4809594716375774E-2</v>
      </c>
      <c r="Y425" s="10">
        <v>-3.8264347045191438E-2</v>
      </c>
      <c r="Z425" s="11">
        <v>290.08999999999997</v>
      </c>
      <c r="AA425" s="11">
        <v>496.57692440277162</v>
      </c>
      <c r="AB425" s="11">
        <v>13073</v>
      </c>
      <c r="AC425" s="12" t="s">
        <v>1655</v>
      </c>
      <c r="AD425" s="8">
        <v>13</v>
      </c>
      <c r="AE425" s="8">
        <v>73</v>
      </c>
      <c r="AF425" s="13" t="s">
        <v>1609</v>
      </c>
      <c r="AG425" s="13"/>
      <c r="AH425" s="13" t="s">
        <v>1610</v>
      </c>
      <c r="AI425" s="14">
        <v>590146</v>
      </c>
      <c r="AJ425" s="13" t="s">
        <v>486</v>
      </c>
      <c r="AK425" s="13"/>
      <c r="AL425" s="13"/>
      <c r="AM425" s="13"/>
      <c r="AN425" s="13" t="s">
        <v>487</v>
      </c>
    </row>
    <row r="426" spans="1:40" x14ac:dyDescent="0.2">
      <c r="A426" s="8" t="s">
        <v>1554</v>
      </c>
      <c r="B426" s="8" t="s">
        <v>1656</v>
      </c>
      <c r="C426" s="8" t="str">
        <f t="shared" si="6"/>
        <v>Cook County GA</v>
      </c>
      <c r="D426" s="9">
        <v>17124</v>
      </c>
      <c r="E426" s="8" t="s">
        <v>445</v>
      </c>
      <c r="F426" s="9">
        <v>1752</v>
      </c>
      <c r="G426" s="9">
        <v>4175</v>
      </c>
      <c r="H426" s="9">
        <v>6038</v>
      </c>
      <c r="I426" s="10">
        <v>0.29016230539913879</v>
      </c>
      <c r="J426" s="10">
        <v>0.69145412388208016</v>
      </c>
      <c r="K426" s="9">
        <v>-2423</v>
      </c>
      <c r="L426" s="9">
        <v>2423</v>
      </c>
      <c r="M426" s="10">
        <v>-0.40129181848294138</v>
      </c>
      <c r="N426" s="10">
        <v>0.40129181848294138</v>
      </c>
      <c r="O426" s="9">
        <v>2042</v>
      </c>
      <c r="P426" s="9">
        <v>3934</v>
      </c>
      <c r="Q426" s="9">
        <v>6027</v>
      </c>
      <c r="R426" s="10">
        <v>0.33880869420939108</v>
      </c>
      <c r="S426" s="10">
        <v>0.65272938443670148</v>
      </c>
      <c r="T426" s="9">
        <v>-1892</v>
      </c>
      <c r="U426" s="10">
        <v>-0.31392069022731039</v>
      </c>
      <c r="V426" s="9">
        <v>-290</v>
      </c>
      <c r="W426" s="9">
        <v>241</v>
      </c>
      <c r="X426" s="10">
        <v>-4.8646388810252295E-2</v>
      </c>
      <c r="Y426" s="10">
        <v>3.8724739445378686E-2</v>
      </c>
      <c r="Z426" s="11">
        <v>227.16</v>
      </c>
      <c r="AA426" s="11">
        <v>75.382989963021657</v>
      </c>
      <c r="AB426" s="11">
        <v>13075</v>
      </c>
      <c r="AC426" s="12" t="s">
        <v>1657</v>
      </c>
      <c r="AD426" s="8">
        <v>13</v>
      </c>
      <c r="AE426" s="8">
        <v>75</v>
      </c>
      <c r="AF426" s="13"/>
      <c r="AG426" s="13"/>
      <c r="AH426" s="13"/>
      <c r="AJ426" s="13"/>
      <c r="AK426" s="13"/>
      <c r="AL426" s="13"/>
      <c r="AM426" s="13"/>
      <c r="AN426" s="13" t="s">
        <v>510</v>
      </c>
    </row>
    <row r="427" spans="1:40" x14ac:dyDescent="0.2">
      <c r="A427" s="8" t="s">
        <v>1554</v>
      </c>
      <c r="B427" s="8" t="s">
        <v>1658</v>
      </c>
      <c r="C427" s="8" t="str">
        <f t="shared" si="6"/>
        <v>Coweta County GA</v>
      </c>
      <c r="D427" s="9">
        <v>138427</v>
      </c>
      <c r="E427" s="8" t="s">
        <v>445</v>
      </c>
      <c r="F427" s="9">
        <v>16572</v>
      </c>
      <c r="G427" s="9">
        <v>42513</v>
      </c>
      <c r="H427" s="9">
        <v>61315</v>
      </c>
      <c r="I427" s="10">
        <v>0.27027644132757073</v>
      </c>
      <c r="J427" s="10">
        <v>0.69335399168229639</v>
      </c>
      <c r="K427" s="9">
        <v>-25941</v>
      </c>
      <c r="L427" s="9">
        <v>25941</v>
      </c>
      <c r="M427" s="10">
        <v>-0.42307755035472566</v>
      </c>
      <c r="N427" s="10">
        <v>0.42307755035472566</v>
      </c>
      <c r="O427" s="9">
        <v>15156</v>
      </c>
      <c r="P427" s="9">
        <v>39633</v>
      </c>
      <c r="Q427" s="9">
        <v>55512</v>
      </c>
      <c r="R427" s="10">
        <v>0.2730220492866407</v>
      </c>
      <c r="S427" s="10">
        <v>0.71395373973194987</v>
      </c>
      <c r="T427" s="9">
        <v>-24477</v>
      </c>
      <c r="U427" s="10">
        <v>-0.44093169044530917</v>
      </c>
      <c r="V427" s="9">
        <v>1416</v>
      </c>
      <c r="W427" s="9">
        <v>2880</v>
      </c>
      <c r="X427" s="10">
        <v>-2.7456079590699733E-3</v>
      </c>
      <c r="Y427" s="10">
        <v>-2.0599748049653477E-2</v>
      </c>
      <c r="Z427" s="11">
        <v>440.89</v>
      </c>
      <c r="AA427" s="11">
        <v>313.97173898251265</v>
      </c>
      <c r="AB427" s="11">
        <v>13077</v>
      </c>
      <c r="AC427" s="12" t="s">
        <v>1659</v>
      </c>
      <c r="AD427" s="8">
        <v>13</v>
      </c>
      <c r="AE427" s="8">
        <v>77</v>
      </c>
      <c r="AF427" s="13" t="s">
        <v>1571</v>
      </c>
      <c r="AG427" s="13" t="s">
        <v>85</v>
      </c>
      <c r="AH427" s="13" t="s">
        <v>1572</v>
      </c>
      <c r="AI427" s="14">
        <v>5710795</v>
      </c>
      <c r="AJ427" s="13" t="s">
        <v>486</v>
      </c>
      <c r="AK427" s="13" t="s">
        <v>1573</v>
      </c>
      <c r="AL427" s="13"/>
      <c r="AM427" s="13"/>
      <c r="AN427" s="13" t="s">
        <v>487</v>
      </c>
    </row>
    <row r="428" spans="1:40" x14ac:dyDescent="0.2">
      <c r="A428" s="8" t="s">
        <v>1554</v>
      </c>
      <c r="B428" s="8" t="s">
        <v>795</v>
      </c>
      <c r="C428" s="8" t="str">
        <f t="shared" si="6"/>
        <v>Crawford County GA</v>
      </c>
      <c r="D428" s="9">
        <v>12388</v>
      </c>
      <c r="E428" s="8" t="s">
        <v>445</v>
      </c>
      <c r="F428" s="9">
        <v>1419</v>
      </c>
      <c r="G428" s="9">
        <v>3632</v>
      </c>
      <c r="H428" s="9">
        <v>5157</v>
      </c>
      <c r="I428" s="10">
        <v>0.27515997673065734</v>
      </c>
      <c r="J428" s="10">
        <v>0.70428543726973047</v>
      </c>
      <c r="K428" s="9">
        <v>-2213</v>
      </c>
      <c r="L428" s="9">
        <v>2213</v>
      </c>
      <c r="M428" s="10">
        <v>-0.42912546053907313</v>
      </c>
      <c r="N428" s="10">
        <v>0.42912546053907313</v>
      </c>
      <c r="O428" s="9">
        <v>1699</v>
      </c>
      <c r="P428" s="9">
        <v>3366</v>
      </c>
      <c r="Q428" s="9">
        <v>5123</v>
      </c>
      <c r="R428" s="10">
        <v>0.33164161624048411</v>
      </c>
      <c r="S428" s="10">
        <v>0.65703689244583252</v>
      </c>
      <c r="T428" s="9">
        <v>-1667</v>
      </c>
      <c r="U428" s="10">
        <v>-0.32539527620534842</v>
      </c>
      <c r="V428" s="9">
        <v>-280</v>
      </c>
      <c r="W428" s="9">
        <v>266</v>
      </c>
      <c r="X428" s="10">
        <v>-5.6481639509826764E-2</v>
      </c>
      <c r="Y428" s="10">
        <v>4.7248544823897953E-2</v>
      </c>
      <c r="Z428" s="11">
        <v>324.89</v>
      </c>
      <c r="AA428" s="11">
        <v>38.129828557357875</v>
      </c>
      <c r="AB428" s="11">
        <v>13079</v>
      </c>
      <c r="AC428" s="12" t="s">
        <v>1660</v>
      </c>
      <c r="AD428" s="8">
        <v>13</v>
      </c>
      <c r="AE428" s="8">
        <v>79</v>
      </c>
      <c r="AF428" s="13" t="s">
        <v>1583</v>
      </c>
      <c r="AG428" s="13" t="s">
        <v>1584</v>
      </c>
      <c r="AH428" s="13" t="s">
        <v>1585</v>
      </c>
      <c r="AJ428" s="13" t="s">
        <v>486</v>
      </c>
      <c r="AK428" s="13" t="s">
        <v>1586</v>
      </c>
      <c r="AL428" s="13"/>
      <c r="AM428" s="13"/>
      <c r="AN428" s="13" t="s">
        <v>505</v>
      </c>
    </row>
    <row r="429" spans="1:40" x14ac:dyDescent="0.2">
      <c r="A429" s="8" t="s">
        <v>1554</v>
      </c>
      <c r="B429" s="8" t="s">
        <v>1661</v>
      </c>
      <c r="C429" s="8" t="str">
        <f t="shared" si="6"/>
        <v>Crisp County GA</v>
      </c>
      <c r="D429" s="9">
        <v>22881</v>
      </c>
      <c r="E429" s="8" t="s">
        <v>445</v>
      </c>
      <c r="F429" s="9">
        <v>2835</v>
      </c>
      <c r="G429" s="9">
        <v>4539</v>
      </c>
      <c r="H429" s="9">
        <v>7500</v>
      </c>
      <c r="I429" s="10">
        <v>0.378</v>
      </c>
      <c r="J429" s="10">
        <v>0.60519999999999996</v>
      </c>
      <c r="K429" s="9">
        <v>-1704</v>
      </c>
      <c r="L429" s="9">
        <v>1704</v>
      </c>
      <c r="M429" s="10">
        <v>-0.22719999999999996</v>
      </c>
      <c r="N429" s="10">
        <v>0.22719999999999996</v>
      </c>
      <c r="O429" s="9">
        <v>3160</v>
      </c>
      <c r="P429" s="9">
        <v>4179</v>
      </c>
      <c r="Q429" s="9">
        <v>7386</v>
      </c>
      <c r="R429" s="10">
        <v>0.42783644733279175</v>
      </c>
      <c r="S429" s="10">
        <v>0.56580016246953702</v>
      </c>
      <c r="T429" s="9">
        <v>-1019</v>
      </c>
      <c r="U429" s="10">
        <v>-0.13796371513674527</v>
      </c>
      <c r="V429" s="9">
        <v>-325</v>
      </c>
      <c r="W429" s="9">
        <v>360</v>
      </c>
      <c r="X429" s="10">
        <v>-4.9836447332791745E-2</v>
      </c>
      <c r="Y429" s="10">
        <v>3.9399837530462944E-2</v>
      </c>
      <c r="Z429" s="11">
        <v>272.58</v>
      </c>
      <c r="AA429" s="11">
        <v>83.942328857583107</v>
      </c>
      <c r="AB429" s="11">
        <v>13081</v>
      </c>
      <c r="AC429" s="12" t="s">
        <v>1662</v>
      </c>
      <c r="AD429" s="8">
        <v>13</v>
      </c>
      <c r="AE429" s="8">
        <v>81</v>
      </c>
      <c r="AF429" s="13" t="s">
        <v>1663</v>
      </c>
      <c r="AG429" s="13"/>
      <c r="AH429" s="13" t="s">
        <v>1664</v>
      </c>
      <c r="AJ429" s="13" t="s">
        <v>498</v>
      </c>
      <c r="AK429" s="13"/>
      <c r="AL429" s="13"/>
      <c r="AM429" s="13"/>
      <c r="AN429" s="13" t="s">
        <v>487</v>
      </c>
    </row>
    <row r="430" spans="1:40" x14ac:dyDescent="0.2">
      <c r="A430" s="8" t="s">
        <v>1554</v>
      </c>
      <c r="B430" s="8" t="s">
        <v>1665</v>
      </c>
      <c r="C430" s="8" t="str">
        <f t="shared" si="6"/>
        <v>Dade County GA</v>
      </c>
      <c r="D430" s="9">
        <v>16264</v>
      </c>
      <c r="E430" s="8" t="s">
        <v>445</v>
      </c>
      <c r="F430" s="9">
        <v>965</v>
      </c>
      <c r="G430" s="9">
        <v>5047</v>
      </c>
      <c r="H430" s="9">
        <v>6238</v>
      </c>
      <c r="I430" s="10">
        <v>0.15469701827508817</v>
      </c>
      <c r="J430" s="10">
        <v>0.80907342096825907</v>
      </c>
      <c r="K430" s="9">
        <v>-4082</v>
      </c>
      <c r="L430" s="9">
        <v>4082</v>
      </c>
      <c r="M430" s="10">
        <v>-0.65437640269317088</v>
      </c>
      <c r="N430" s="10">
        <v>0.65437640269317088</v>
      </c>
      <c r="O430" s="9">
        <v>1404</v>
      </c>
      <c r="P430" s="9">
        <v>4458</v>
      </c>
      <c r="Q430" s="9">
        <v>5997</v>
      </c>
      <c r="R430" s="10">
        <v>0.23411705852926462</v>
      </c>
      <c r="S430" s="10">
        <v>0.74337168584292146</v>
      </c>
      <c r="T430" s="9">
        <v>-3054</v>
      </c>
      <c r="U430" s="10">
        <v>-0.50925462731365689</v>
      </c>
      <c r="V430" s="9">
        <v>-439</v>
      </c>
      <c r="W430" s="9">
        <v>589</v>
      </c>
      <c r="X430" s="10">
        <v>-7.9420040254176455E-2</v>
      </c>
      <c r="Y430" s="10">
        <v>6.5701735125337613E-2</v>
      </c>
      <c r="Z430" s="11">
        <v>173.98</v>
      </c>
      <c r="AA430" s="11">
        <v>93.482009426370851</v>
      </c>
      <c r="AB430" s="11">
        <v>13083</v>
      </c>
      <c r="AC430" s="12" t="s">
        <v>1666</v>
      </c>
      <c r="AD430" s="8">
        <v>13</v>
      </c>
      <c r="AE430" s="8">
        <v>83</v>
      </c>
      <c r="AF430" s="13" t="s">
        <v>1623</v>
      </c>
      <c r="AG430" s="13" t="s">
        <v>605</v>
      </c>
      <c r="AH430" s="13" t="s">
        <v>1624</v>
      </c>
      <c r="AI430" s="14">
        <v>547776</v>
      </c>
      <c r="AJ430" s="13" t="s">
        <v>486</v>
      </c>
      <c r="AK430" s="13" t="s">
        <v>607</v>
      </c>
      <c r="AL430" s="13"/>
      <c r="AM430" s="13"/>
      <c r="AN430" s="13" t="s">
        <v>505</v>
      </c>
    </row>
    <row r="431" spans="1:40" x14ac:dyDescent="0.2">
      <c r="A431" s="8" t="s">
        <v>1554</v>
      </c>
      <c r="B431" s="8" t="s">
        <v>1667</v>
      </c>
      <c r="C431" s="8" t="str">
        <f t="shared" si="6"/>
        <v>Dawson County GA</v>
      </c>
      <c r="D431" s="9">
        <v>23312</v>
      </c>
      <c r="E431" s="8" t="s">
        <v>445</v>
      </c>
      <c r="F431" s="9">
        <v>1444</v>
      </c>
      <c r="G431" s="9">
        <v>9880</v>
      </c>
      <c r="H431" s="9">
        <v>11680</v>
      </c>
      <c r="I431" s="10">
        <v>0.12363013698630138</v>
      </c>
      <c r="J431" s="10">
        <v>0.84589041095890416</v>
      </c>
      <c r="K431" s="9">
        <v>-8436</v>
      </c>
      <c r="L431" s="9">
        <v>8436</v>
      </c>
      <c r="M431" s="10">
        <v>-0.72226027397260273</v>
      </c>
      <c r="N431" s="10">
        <v>0.72226027397260273</v>
      </c>
      <c r="O431" s="9">
        <v>1241</v>
      </c>
      <c r="P431" s="9">
        <v>8843</v>
      </c>
      <c r="Q431" s="9">
        <v>10234</v>
      </c>
      <c r="R431" s="10">
        <v>0.1212624584717608</v>
      </c>
      <c r="S431" s="10">
        <v>0.86408051592730117</v>
      </c>
      <c r="T431" s="9">
        <v>-7602</v>
      </c>
      <c r="U431" s="10">
        <v>-0.74281805745554041</v>
      </c>
      <c r="V431" s="9">
        <v>203</v>
      </c>
      <c r="W431" s="9">
        <v>1037</v>
      </c>
      <c r="X431" s="10">
        <v>2.3676785145405749E-3</v>
      </c>
      <c r="Y431" s="10">
        <v>-1.8190104968397014E-2</v>
      </c>
      <c r="Z431" s="11">
        <v>210.83</v>
      </c>
      <c r="AA431" s="11">
        <v>110.57249916994735</v>
      </c>
      <c r="AB431" s="11">
        <v>13085</v>
      </c>
      <c r="AC431" s="12" t="s">
        <v>1668</v>
      </c>
      <c r="AD431" s="8">
        <v>13</v>
      </c>
      <c r="AE431" s="8">
        <v>85</v>
      </c>
      <c r="AF431" s="13" t="s">
        <v>1571</v>
      </c>
      <c r="AG431" s="13" t="s">
        <v>85</v>
      </c>
      <c r="AH431" s="13" t="s">
        <v>1572</v>
      </c>
      <c r="AI431" s="14">
        <v>5710795</v>
      </c>
      <c r="AJ431" s="13" t="s">
        <v>486</v>
      </c>
      <c r="AK431" s="13" t="s">
        <v>1573</v>
      </c>
      <c r="AL431" s="13"/>
      <c r="AM431" s="13"/>
      <c r="AN431" s="13" t="s">
        <v>505</v>
      </c>
    </row>
    <row r="432" spans="1:40" x14ac:dyDescent="0.2">
      <c r="A432" s="8" t="s">
        <v>1554</v>
      </c>
      <c r="B432" s="8" t="s">
        <v>1669</v>
      </c>
      <c r="C432" s="8" t="str">
        <f t="shared" si="6"/>
        <v>Decatur County GA</v>
      </c>
      <c r="D432" s="9">
        <v>27174</v>
      </c>
      <c r="E432" s="8" t="s">
        <v>445</v>
      </c>
      <c r="F432" s="9">
        <v>4104</v>
      </c>
      <c r="G432" s="9">
        <v>6009</v>
      </c>
      <c r="H432" s="9">
        <v>10238</v>
      </c>
      <c r="I432" s="10">
        <v>0.40085954287946862</v>
      </c>
      <c r="J432" s="10">
        <v>0.58693104121898809</v>
      </c>
      <c r="K432" s="9">
        <v>-1905</v>
      </c>
      <c r="L432" s="9">
        <v>1905</v>
      </c>
      <c r="M432" s="10">
        <v>-0.18607149833951947</v>
      </c>
      <c r="N432" s="10">
        <v>0.18607149833951947</v>
      </c>
      <c r="O432" s="9">
        <v>4580</v>
      </c>
      <c r="P432" s="9">
        <v>5816</v>
      </c>
      <c r="Q432" s="9">
        <v>10465</v>
      </c>
      <c r="R432" s="10">
        <v>0.43764930721452461</v>
      </c>
      <c r="S432" s="10">
        <v>0.55575728619206877</v>
      </c>
      <c r="T432" s="9">
        <v>-1236</v>
      </c>
      <c r="U432" s="10">
        <v>-0.11810797897754416</v>
      </c>
      <c r="V432" s="9">
        <v>-476</v>
      </c>
      <c r="W432" s="9">
        <v>193</v>
      </c>
      <c r="X432" s="10">
        <v>-3.6789764335055986E-2</v>
      </c>
      <c r="Y432" s="10">
        <v>3.1173755026919325E-2</v>
      </c>
      <c r="Z432" s="11">
        <v>597.14</v>
      </c>
      <c r="AA432" s="11">
        <v>45.506916301034934</v>
      </c>
      <c r="AB432" s="11">
        <v>13087</v>
      </c>
      <c r="AC432" s="12" t="s">
        <v>1670</v>
      </c>
      <c r="AD432" s="8">
        <v>13</v>
      </c>
      <c r="AE432" s="8">
        <v>87</v>
      </c>
      <c r="AF432" s="13" t="s">
        <v>1671</v>
      </c>
      <c r="AG432" s="13" t="s">
        <v>1432</v>
      </c>
      <c r="AH432" s="13" t="s">
        <v>1672</v>
      </c>
      <c r="AJ432" s="13" t="s">
        <v>498</v>
      </c>
      <c r="AK432" s="13" t="s">
        <v>1434</v>
      </c>
      <c r="AL432" s="13"/>
      <c r="AM432" s="13"/>
      <c r="AN432" s="13" t="s">
        <v>487</v>
      </c>
    </row>
    <row r="433" spans="1:40" x14ac:dyDescent="0.2">
      <c r="A433" s="8" t="s">
        <v>1554</v>
      </c>
      <c r="B433" s="8" t="s">
        <v>567</v>
      </c>
      <c r="C433" s="8" t="str">
        <f t="shared" si="6"/>
        <v>DeKalb County GA</v>
      </c>
      <c r="D433" s="9">
        <v>734871</v>
      </c>
      <c r="E433" s="8" t="s">
        <v>445</v>
      </c>
      <c r="F433" s="9">
        <v>239131</v>
      </c>
      <c r="G433" s="9">
        <v>47531</v>
      </c>
      <c r="H433" s="9">
        <v>295871</v>
      </c>
      <c r="I433" s="10">
        <v>0.80822723416624132</v>
      </c>
      <c r="J433" s="10">
        <v>0.16064771471350689</v>
      </c>
      <c r="K433" s="9">
        <v>191600</v>
      </c>
      <c r="L433" s="9">
        <v>-191600</v>
      </c>
      <c r="M433" s="10">
        <v>0.6475795194527344</v>
      </c>
      <c r="N433" s="10">
        <v>-0.6475795194527344</v>
      </c>
      <c r="O433" s="9">
        <v>237704</v>
      </c>
      <c r="P433" s="9">
        <v>64308</v>
      </c>
      <c r="Q433" s="9">
        <v>305299</v>
      </c>
      <c r="R433" s="10">
        <v>0.77859409955486258</v>
      </c>
      <c r="S433" s="10">
        <v>0.21063940595940372</v>
      </c>
      <c r="T433" s="9">
        <v>173396</v>
      </c>
      <c r="U433" s="10">
        <v>0.56795469359545891</v>
      </c>
      <c r="V433" s="9">
        <v>1427</v>
      </c>
      <c r="W433" s="9">
        <v>-16777</v>
      </c>
      <c r="X433" s="10">
        <v>2.9633134611378731E-2</v>
      </c>
      <c r="Y433" s="10">
        <v>-4.9991691245896835E-2</v>
      </c>
      <c r="Z433" s="11">
        <v>267.58</v>
      </c>
      <c r="AA433" s="11">
        <v>2746.3599671126394</v>
      </c>
      <c r="AB433" s="11">
        <v>13089</v>
      </c>
      <c r="AC433" s="12" t="s">
        <v>1673</v>
      </c>
      <c r="AD433" s="8">
        <v>13</v>
      </c>
      <c r="AE433" s="8">
        <v>89</v>
      </c>
      <c r="AF433" s="13" t="s">
        <v>1571</v>
      </c>
      <c r="AG433" s="13" t="s">
        <v>85</v>
      </c>
      <c r="AH433" s="13" t="s">
        <v>1572</v>
      </c>
      <c r="AI433" s="14">
        <v>5710795</v>
      </c>
      <c r="AJ433" s="13" t="s">
        <v>486</v>
      </c>
      <c r="AK433" s="13" t="s">
        <v>1573</v>
      </c>
      <c r="AL433" s="13"/>
      <c r="AM433" s="13"/>
      <c r="AN433" s="13" t="s">
        <v>487</v>
      </c>
    </row>
    <row r="434" spans="1:40" x14ac:dyDescent="0.2">
      <c r="A434" s="8" t="s">
        <v>1554</v>
      </c>
      <c r="B434" s="8" t="s">
        <v>1674</v>
      </c>
      <c r="C434" s="8" t="str">
        <f t="shared" si="6"/>
        <v>Dodge County GA</v>
      </c>
      <c r="D434" s="9">
        <v>20882</v>
      </c>
      <c r="E434" s="8" t="s">
        <v>445</v>
      </c>
      <c r="F434" s="9">
        <v>1836</v>
      </c>
      <c r="G434" s="9">
        <v>5021</v>
      </c>
      <c r="H434" s="9">
        <v>6995</v>
      </c>
      <c r="I434" s="10">
        <v>0.26247319513938527</v>
      </c>
      <c r="J434" s="10">
        <v>0.71779842744817723</v>
      </c>
      <c r="K434" s="9">
        <v>-3185</v>
      </c>
      <c r="L434" s="9">
        <v>3185</v>
      </c>
      <c r="M434" s="10">
        <v>-0.45532523230879196</v>
      </c>
      <c r="N434" s="10">
        <v>0.45532523230879196</v>
      </c>
      <c r="O434" s="9">
        <v>2440</v>
      </c>
      <c r="P434" s="9">
        <v>5214</v>
      </c>
      <c r="Q434" s="9">
        <v>7731</v>
      </c>
      <c r="R434" s="10">
        <v>0.31561246927952402</v>
      </c>
      <c r="S434" s="10">
        <v>0.67442762902599918</v>
      </c>
      <c r="T434" s="9">
        <v>-2774</v>
      </c>
      <c r="U434" s="10">
        <v>-0.35881515974647515</v>
      </c>
      <c r="V434" s="9">
        <v>-604</v>
      </c>
      <c r="W434" s="9">
        <v>-193</v>
      </c>
      <c r="X434" s="10">
        <v>-5.3139274140138748E-2</v>
      </c>
      <c r="Y434" s="10">
        <v>4.3370798422178058E-2</v>
      </c>
      <c r="Z434" s="11">
        <v>495.89</v>
      </c>
      <c r="AA434" s="11">
        <v>42.110145395148116</v>
      </c>
      <c r="AB434" s="11">
        <v>13091</v>
      </c>
      <c r="AC434" s="12" t="s">
        <v>1675</v>
      </c>
      <c r="AD434" s="8">
        <v>13</v>
      </c>
      <c r="AE434" s="8">
        <v>91</v>
      </c>
      <c r="AF434" s="13"/>
      <c r="AG434" s="13"/>
      <c r="AH434" s="13"/>
      <c r="AJ434" s="13"/>
      <c r="AK434" s="13"/>
      <c r="AL434" s="13"/>
      <c r="AM434" s="13"/>
      <c r="AN434" s="13" t="s">
        <v>510</v>
      </c>
    </row>
    <row r="435" spans="1:40" x14ac:dyDescent="0.2">
      <c r="A435" s="8" t="s">
        <v>1554</v>
      </c>
      <c r="B435" s="8" t="s">
        <v>1676</v>
      </c>
      <c r="C435" s="8" t="str">
        <f t="shared" si="6"/>
        <v>Dooly County GA</v>
      </c>
      <c r="D435" s="9">
        <v>14035</v>
      </c>
      <c r="E435" s="8" t="s">
        <v>445</v>
      </c>
      <c r="F435" s="9">
        <v>1860</v>
      </c>
      <c r="G435" s="9">
        <v>1941</v>
      </c>
      <c r="H435" s="9">
        <v>3836</v>
      </c>
      <c r="I435" s="10">
        <v>0.48488008342022942</v>
      </c>
      <c r="J435" s="10">
        <v>0.50599582898852968</v>
      </c>
      <c r="K435" s="9">
        <v>-81</v>
      </c>
      <c r="L435" s="9">
        <v>81</v>
      </c>
      <c r="M435" s="10">
        <v>-2.1115745568300259E-2</v>
      </c>
      <c r="N435" s="10">
        <v>2.1115745568300259E-2</v>
      </c>
      <c r="O435" s="9">
        <v>2278</v>
      </c>
      <c r="P435" s="9">
        <v>1983</v>
      </c>
      <c r="Q435" s="9">
        <v>4289</v>
      </c>
      <c r="R435" s="10">
        <v>0.53112613662858477</v>
      </c>
      <c r="S435" s="10">
        <v>0.4623455350897645</v>
      </c>
      <c r="T435" s="9">
        <v>295</v>
      </c>
      <c r="U435" s="10">
        <v>6.8780601538820263E-2</v>
      </c>
      <c r="V435" s="9">
        <v>-418</v>
      </c>
      <c r="W435" s="9">
        <v>-42</v>
      </c>
      <c r="X435" s="10">
        <v>-4.6246053208355342E-2</v>
      </c>
      <c r="Y435" s="10">
        <v>4.365029389876518E-2</v>
      </c>
      <c r="Z435" s="11">
        <v>391.94</v>
      </c>
      <c r="AA435" s="11">
        <v>35.809052405980509</v>
      </c>
      <c r="AB435" s="11">
        <v>13093</v>
      </c>
      <c r="AC435" s="12" t="s">
        <v>1677</v>
      </c>
      <c r="AD435" s="8">
        <v>13</v>
      </c>
      <c r="AE435" s="8">
        <v>93</v>
      </c>
      <c r="AF435" s="13"/>
      <c r="AG435" s="13"/>
      <c r="AH435" s="13"/>
      <c r="AJ435" s="13"/>
      <c r="AK435" s="13"/>
      <c r="AL435" s="13"/>
      <c r="AM435" s="13"/>
      <c r="AN435" s="13" t="s">
        <v>510</v>
      </c>
    </row>
    <row r="436" spans="1:40" x14ac:dyDescent="0.2">
      <c r="A436" s="8" t="s">
        <v>1554</v>
      </c>
      <c r="B436" s="8" t="s">
        <v>1678</v>
      </c>
      <c r="C436" s="8" t="str">
        <f t="shared" si="6"/>
        <v>Dougherty County GA</v>
      </c>
      <c r="D436" s="9">
        <v>91332</v>
      </c>
      <c r="E436" s="8" t="s">
        <v>445</v>
      </c>
      <c r="F436" s="9">
        <v>23224</v>
      </c>
      <c r="G436" s="9">
        <v>10227</v>
      </c>
      <c r="H436" s="9">
        <v>33925</v>
      </c>
      <c r="I436" s="10">
        <v>0.68456890198968312</v>
      </c>
      <c r="J436" s="10">
        <v>0.30145910095799555</v>
      </c>
      <c r="K436" s="9">
        <v>12997</v>
      </c>
      <c r="L436" s="9">
        <v>-12997</v>
      </c>
      <c r="M436" s="10">
        <v>0.38310980103168757</v>
      </c>
      <c r="N436" s="10">
        <v>-0.38310980103168757</v>
      </c>
      <c r="O436" s="9">
        <v>26209</v>
      </c>
      <c r="P436" s="9">
        <v>11441</v>
      </c>
      <c r="Q436" s="9">
        <v>37822</v>
      </c>
      <c r="R436" s="10">
        <v>0.69295648035534874</v>
      </c>
      <c r="S436" s="10">
        <v>0.30249590185606262</v>
      </c>
      <c r="T436" s="9">
        <v>14768</v>
      </c>
      <c r="U436" s="10">
        <v>0.39046057849928612</v>
      </c>
      <c r="V436" s="9">
        <v>-2985</v>
      </c>
      <c r="W436" s="9">
        <v>-1214</v>
      </c>
      <c r="X436" s="10">
        <v>-8.3875783656656155E-3</v>
      </c>
      <c r="Y436" s="10">
        <v>-1.0368008980670695E-3</v>
      </c>
      <c r="Z436" s="11">
        <v>328.69</v>
      </c>
      <c r="AA436" s="11">
        <v>277.86668289269522</v>
      </c>
      <c r="AB436" s="11">
        <v>13095</v>
      </c>
      <c r="AC436" s="12" t="s">
        <v>1679</v>
      </c>
      <c r="AD436" s="8">
        <v>13</v>
      </c>
      <c r="AE436" s="8">
        <v>95</v>
      </c>
      <c r="AF436" s="13" t="s">
        <v>1562</v>
      </c>
      <c r="AG436" s="13"/>
      <c r="AH436" s="13" t="s">
        <v>1563</v>
      </c>
      <c r="AI436" s="14">
        <v>153526</v>
      </c>
      <c r="AJ436" s="13" t="s">
        <v>486</v>
      </c>
      <c r="AK436" s="13"/>
      <c r="AL436" s="13"/>
      <c r="AM436" s="13"/>
      <c r="AN436" s="13" t="s">
        <v>487</v>
      </c>
    </row>
    <row r="437" spans="1:40" x14ac:dyDescent="0.2">
      <c r="A437" s="8" t="s">
        <v>1554</v>
      </c>
      <c r="B437" s="8" t="s">
        <v>1182</v>
      </c>
      <c r="C437" s="8" t="str">
        <f t="shared" si="6"/>
        <v>Douglas County GA</v>
      </c>
      <c r="D437" s="9">
        <v>140733</v>
      </c>
      <c r="E437" s="8" t="s">
        <v>445</v>
      </c>
      <c r="F437" s="9">
        <v>30971</v>
      </c>
      <c r="G437" s="9">
        <v>24803</v>
      </c>
      <c r="H437" s="9">
        <v>57365</v>
      </c>
      <c r="I437" s="10">
        <v>0.53989366338359623</v>
      </c>
      <c r="J437" s="10">
        <v>0.43237165519044712</v>
      </c>
      <c r="K437" s="9">
        <v>6168</v>
      </c>
      <c r="L437" s="9">
        <v>-6168</v>
      </c>
      <c r="M437" s="10">
        <v>0.10752200819314911</v>
      </c>
      <c r="N437" s="10">
        <v>-0.10752200819314911</v>
      </c>
      <c r="O437" s="9">
        <v>28410</v>
      </c>
      <c r="P437" s="9">
        <v>26226</v>
      </c>
      <c r="Q437" s="9">
        <v>55201</v>
      </c>
      <c r="R437" s="10">
        <v>0.51466458940961213</v>
      </c>
      <c r="S437" s="10">
        <v>0.47510008876650783</v>
      </c>
      <c r="T437" s="9">
        <v>2184</v>
      </c>
      <c r="U437" s="10">
        <v>3.9564500643104294E-2</v>
      </c>
      <c r="V437" s="9">
        <v>2561</v>
      </c>
      <c r="W437" s="9">
        <v>-1423</v>
      </c>
      <c r="X437" s="10">
        <v>2.5229073973984106E-2</v>
      </c>
      <c r="Y437" s="10">
        <v>-4.2728433576060709E-2</v>
      </c>
      <c r="Z437" s="11">
        <v>200.07</v>
      </c>
      <c r="AA437" s="11">
        <v>703.41880341880346</v>
      </c>
      <c r="AB437" s="11">
        <v>13097</v>
      </c>
      <c r="AC437" s="12" t="s">
        <v>1680</v>
      </c>
      <c r="AD437" s="8">
        <v>13</v>
      </c>
      <c r="AE437" s="8">
        <v>97</v>
      </c>
      <c r="AF437" s="13" t="s">
        <v>1571</v>
      </c>
      <c r="AG437" s="13" t="s">
        <v>85</v>
      </c>
      <c r="AH437" s="13" t="s">
        <v>1572</v>
      </c>
      <c r="AI437" s="14">
        <v>5710795</v>
      </c>
      <c r="AJ437" s="13" t="s">
        <v>486</v>
      </c>
      <c r="AK437" s="13" t="s">
        <v>1573</v>
      </c>
      <c r="AL437" s="13"/>
      <c r="AM437" s="13"/>
      <c r="AN437" s="13" t="s">
        <v>487</v>
      </c>
    </row>
    <row r="438" spans="1:40" x14ac:dyDescent="0.2">
      <c r="A438" s="8" t="s">
        <v>1554</v>
      </c>
      <c r="B438" s="8" t="s">
        <v>1681</v>
      </c>
      <c r="C438" s="8" t="str">
        <f t="shared" si="6"/>
        <v>Early County GA</v>
      </c>
      <c r="D438" s="9">
        <v>10575</v>
      </c>
      <c r="E438" s="8" t="s">
        <v>445</v>
      </c>
      <c r="F438" s="9">
        <v>2165</v>
      </c>
      <c r="G438" s="9">
        <v>2552</v>
      </c>
      <c r="H438" s="9">
        <v>4782</v>
      </c>
      <c r="I438" s="10">
        <v>0.45273943956503554</v>
      </c>
      <c r="J438" s="10">
        <v>0.53366792137181096</v>
      </c>
      <c r="K438" s="9">
        <v>-387</v>
      </c>
      <c r="L438" s="9">
        <v>387</v>
      </c>
      <c r="M438" s="10">
        <v>-8.0928481806775421E-2</v>
      </c>
      <c r="N438" s="10">
        <v>8.0928481806775421E-2</v>
      </c>
      <c r="O438" s="9">
        <v>2762</v>
      </c>
      <c r="P438" s="9">
        <v>2556</v>
      </c>
      <c r="Q438" s="9">
        <v>5349</v>
      </c>
      <c r="R438" s="10">
        <v>0.51635819779398018</v>
      </c>
      <c r="S438" s="10">
        <v>0.47784632641615254</v>
      </c>
      <c r="T438" s="9">
        <v>206</v>
      </c>
      <c r="U438" s="10">
        <v>3.8511871377827633E-2</v>
      </c>
      <c r="V438" s="9">
        <v>-597</v>
      </c>
      <c r="W438" s="9">
        <v>-4</v>
      </c>
      <c r="X438" s="10">
        <v>-6.3618758228944638E-2</v>
      </c>
      <c r="Y438" s="10">
        <v>5.5821594955658416E-2</v>
      </c>
      <c r="Z438" s="11">
        <v>512.59</v>
      </c>
      <c r="AA438" s="11">
        <v>20.630523420277413</v>
      </c>
      <c r="AB438" s="11">
        <v>13099</v>
      </c>
      <c r="AC438" s="12" t="s">
        <v>1682</v>
      </c>
      <c r="AD438" s="8">
        <v>13</v>
      </c>
      <c r="AE438" s="8">
        <v>99</v>
      </c>
      <c r="AF438" s="13"/>
      <c r="AG438" s="13"/>
      <c r="AH438" s="13"/>
      <c r="AJ438" s="13"/>
      <c r="AK438" s="13"/>
      <c r="AL438" s="13"/>
      <c r="AM438" s="13"/>
      <c r="AN438" s="13" t="s">
        <v>510</v>
      </c>
    </row>
    <row r="439" spans="1:40" x14ac:dyDescent="0.2">
      <c r="A439" s="8" t="s">
        <v>1554</v>
      </c>
      <c r="B439" s="8" t="s">
        <v>1683</v>
      </c>
      <c r="C439" s="8" t="str">
        <f t="shared" si="6"/>
        <v>Echols County GA</v>
      </c>
      <c r="D439" s="9">
        <v>4040</v>
      </c>
      <c r="E439" s="8" t="s">
        <v>445</v>
      </c>
      <c r="F439" s="9">
        <v>156</v>
      </c>
      <c r="G439" s="9">
        <v>1006</v>
      </c>
      <c r="H439" s="9">
        <v>1175</v>
      </c>
      <c r="I439" s="10">
        <v>0.1327659574468085</v>
      </c>
      <c r="J439" s="10">
        <v>0.85617021276595739</v>
      </c>
      <c r="K439" s="9">
        <v>-850</v>
      </c>
      <c r="L439" s="9">
        <v>850</v>
      </c>
      <c r="M439" s="10">
        <v>-0.72340425531914887</v>
      </c>
      <c r="N439" s="10">
        <v>0.72340425531914887</v>
      </c>
      <c r="O439" s="9">
        <v>173</v>
      </c>
      <c r="P439" s="9">
        <v>917</v>
      </c>
      <c r="Q439" s="9">
        <v>1102</v>
      </c>
      <c r="R439" s="10">
        <v>0.15698729582577131</v>
      </c>
      <c r="S439" s="10">
        <v>0.83212341197822137</v>
      </c>
      <c r="T439" s="9">
        <v>-744</v>
      </c>
      <c r="U439" s="10">
        <v>-0.67513611615245006</v>
      </c>
      <c r="V439" s="9">
        <v>-17</v>
      </c>
      <c r="W439" s="9">
        <v>89</v>
      </c>
      <c r="X439" s="10">
        <v>-2.4221338378962814E-2</v>
      </c>
      <c r="Y439" s="10">
        <v>2.4046800787736022E-2</v>
      </c>
      <c r="Z439" s="11">
        <v>414.89</v>
      </c>
      <c r="AA439" s="11">
        <v>9.7375207886427724</v>
      </c>
      <c r="AB439" s="11">
        <v>13101</v>
      </c>
      <c r="AC439" s="12" t="s">
        <v>1684</v>
      </c>
      <c r="AD439" s="8">
        <v>13</v>
      </c>
      <c r="AE439" s="8">
        <v>101</v>
      </c>
      <c r="AF439" s="13" t="s">
        <v>1595</v>
      </c>
      <c r="AG439" s="13"/>
      <c r="AH439" s="13" t="s">
        <v>1596</v>
      </c>
      <c r="AI439" s="14">
        <v>142875</v>
      </c>
      <c r="AJ439" s="13" t="s">
        <v>486</v>
      </c>
      <c r="AK439" s="13"/>
      <c r="AL439" s="13"/>
      <c r="AM439" s="13"/>
      <c r="AN439" s="13" t="s">
        <v>505</v>
      </c>
    </row>
    <row r="440" spans="1:40" x14ac:dyDescent="0.2">
      <c r="A440" s="8" t="s">
        <v>1554</v>
      </c>
      <c r="B440" s="8" t="s">
        <v>1685</v>
      </c>
      <c r="C440" s="8" t="str">
        <f t="shared" si="6"/>
        <v>Effingham County GA</v>
      </c>
      <c r="D440" s="9">
        <v>57106</v>
      </c>
      <c r="E440" s="8" t="s">
        <v>445</v>
      </c>
      <c r="F440" s="9">
        <v>4851</v>
      </c>
      <c r="G440" s="9">
        <v>17865</v>
      </c>
      <c r="H440" s="9">
        <v>23395</v>
      </c>
      <c r="I440" s="10">
        <v>0.20735199829023296</v>
      </c>
      <c r="J440" s="10">
        <v>0.7636247061337893</v>
      </c>
      <c r="K440" s="9">
        <v>-13014</v>
      </c>
      <c r="L440" s="9">
        <v>13014</v>
      </c>
      <c r="M440" s="10">
        <v>-0.55627270784355631</v>
      </c>
      <c r="N440" s="10">
        <v>0.55627270784355631</v>
      </c>
      <c r="O440" s="9">
        <v>4941</v>
      </c>
      <c r="P440" s="9">
        <v>15591</v>
      </c>
      <c r="Q440" s="9">
        <v>20779</v>
      </c>
      <c r="R440" s="10">
        <v>0.23778815149910967</v>
      </c>
      <c r="S440" s="10">
        <v>0.7503248472015015</v>
      </c>
      <c r="T440" s="9">
        <v>-10650</v>
      </c>
      <c r="U440" s="10">
        <v>-0.5125366957023918</v>
      </c>
      <c r="V440" s="9">
        <v>-90</v>
      </c>
      <c r="W440" s="9">
        <v>2274</v>
      </c>
      <c r="X440" s="10">
        <v>-3.0436153208876715E-2</v>
      </c>
      <c r="Y440" s="10">
        <v>1.32998589322878E-2</v>
      </c>
      <c r="Z440" s="11">
        <v>477.7</v>
      </c>
      <c r="AA440" s="11">
        <v>119.54364664015073</v>
      </c>
      <c r="AB440" s="11">
        <v>13103</v>
      </c>
      <c r="AC440" s="12" t="s">
        <v>1686</v>
      </c>
      <c r="AD440" s="8">
        <v>13</v>
      </c>
      <c r="AE440" s="8">
        <v>103</v>
      </c>
      <c r="AF440" s="13" t="s">
        <v>1599</v>
      </c>
      <c r="AG440" s="13" t="s">
        <v>1600</v>
      </c>
      <c r="AH440" s="13" t="s">
        <v>1601</v>
      </c>
      <c r="AI440" s="14">
        <v>379199</v>
      </c>
      <c r="AJ440" s="13" t="s">
        <v>486</v>
      </c>
      <c r="AK440" s="13" t="s">
        <v>1602</v>
      </c>
      <c r="AL440" s="13"/>
      <c r="AM440" s="13"/>
      <c r="AN440" s="13" t="s">
        <v>505</v>
      </c>
    </row>
    <row r="441" spans="1:40" x14ac:dyDescent="0.2">
      <c r="A441" s="8" t="s">
        <v>1554</v>
      </c>
      <c r="B441" s="8" t="s">
        <v>1189</v>
      </c>
      <c r="C441" s="8" t="str">
        <f t="shared" si="6"/>
        <v>Elbert County GA</v>
      </c>
      <c r="D441" s="9">
        <v>19364</v>
      </c>
      <c r="E441" s="8" t="s">
        <v>445</v>
      </c>
      <c r="F441" s="9">
        <v>2507</v>
      </c>
      <c r="G441" s="9">
        <v>5269</v>
      </c>
      <c r="H441" s="9">
        <v>7912</v>
      </c>
      <c r="I441" s="10">
        <v>0.31686046511627908</v>
      </c>
      <c r="J441" s="10">
        <v>0.66595045500505556</v>
      </c>
      <c r="K441" s="9">
        <v>-2762</v>
      </c>
      <c r="L441" s="9">
        <v>2762</v>
      </c>
      <c r="M441" s="10">
        <v>-0.34908998988877649</v>
      </c>
      <c r="N441" s="10">
        <v>0.34908998988877649</v>
      </c>
      <c r="O441" s="9">
        <v>3179</v>
      </c>
      <c r="P441" s="9">
        <v>4857</v>
      </c>
      <c r="Q441" s="9">
        <v>8139</v>
      </c>
      <c r="R441" s="10">
        <v>0.39058852438874553</v>
      </c>
      <c r="S441" s="10">
        <v>0.59675635827497231</v>
      </c>
      <c r="T441" s="9">
        <v>-1678</v>
      </c>
      <c r="U441" s="10">
        <v>-0.20616783388622678</v>
      </c>
      <c r="V441" s="9">
        <v>-672</v>
      </c>
      <c r="W441" s="9">
        <v>412</v>
      </c>
      <c r="X441" s="10">
        <v>-7.3728059272466451E-2</v>
      </c>
      <c r="Y441" s="10">
        <v>6.9194096730083254E-2</v>
      </c>
      <c r="Z441" s="11">
        <v>351.06</v>
      </c>
      <c r="AA441" s="11">
        <v>55.158662336922461</v>
      </c>
      <c r="AB441" s="11">
        <v>13105</v>
      </c>
      <c r="AC441" s="12" t="s">
        <v>1687</v>
      </c>
      <c r="AD441" s="8">
        <v>13</v>
      </c>
      <c r="AE441" s="8">
        <v>105</v>
      </c>
      <c r="AF441" s="13"/>
      <c r="AG441" s="13"/>
      <c r="AH441" s="13"/>
      <c r="AJ441" s="13"/>
      <c r="AK441" s="13"/>
      <c r="AL441" s="13"/>
      <c r="AM441" s="13"/>
      <c r="AN441" s="13" t="s">
        <v>510</v>
      </c>
    </row>
    <row r="442" spans="1:40" x14ac:dyDescent="0.2">
      <c r="A442" s="8" t="s">
        <v>1554</v>
      </c>
      <c r="B442" s="8" t="s">
        <v>1688</v>
      </c>
      <c r="C442" s="8" t="str">
        <f t="shared" si="6"/>
        <v>Emanuel County GA</v>
      </c>
      <c r="D442" s="9">
        <v>22708</v>
      </c>
      <c r="E442" s="8" t="s">
        <v>445</v>
      </c>
      <c r="F442" s="9">
        <v>2433</v>
      </c>
      <c r="G442" s="9">
        <v>5330</v>
      </c>
      <c r="H442" s="9">
        <v>7838</v>
      </c>
      <c r="I442" s="10">
        <v>0.31041081908650164</v>
      </c>
      <c r="J442" s="10">
        <v>0.6800204133707578</v>
      </c>
      <c r="K442" s="9">
        <v>-2897</v>
      </c>
      <c r="L442" s="9">
        <v>2897</v>
      </c>
      <c r="M442" s="10">
        <v>-0.36960959428425616</v>
      </c>
      <c r="N442" s="10">
        <v>0.36960959428425616</v>
      </c>
      <c r="O442" s="9">
        <v>2919</v>
      </c>
      <c r="P442" s="9">
        <v>5086</v>
      </c>
      <c r="Q442" s="9">
        <v>8060</v>
      </c>
      <c r="R442" s="10">
        <v>0.36215880893300251</v>
      </c>
      <c r="S442" s="10">
        <v>0.63101736972704714</v>
      </c>
      <c r="T442" s="9">
        <v>-2167</v>
      </c>
      <c r="U442" s="10">
        <v>-0.26885856079404463</v>
      </c>
      <c r="V442" s="9">
        <v>-486</v>
      </c>
      <c r="W442" s="9">
        <v>244</v>
      </c>
      <c r="X442" s="10">
        <v>-5.1747989846500864E-2</v>
      </c>
      <c r="Y442" s="10">
        <v>4.9003043643710664E-2</v>
      </c>
      <c r="Z442" s="11">
        <v>680.6</v>
      </c>
      <c r="AA442" s="11">
        <v>33.364678225095503</v>
      </c>
      <c r="AB442" s="11">
        <v>13107</v>
      </c>
      <c r="AC442" s="12" t="s">
        <v>1689</v>
      </c>
      <c r="AD442" s="8">
        <v>13</v>
      </c>
      <c r="AE442" s="8">
        <v>107</v>
      </c>
      <c r="AF442" s="13"/>
      <c r="AG442" s="13"/>
      <c r="AH442" s="13"/>
      <c r="AJ442" s="13"/>
      <c r="AK442" s="13"/>
      <c r="AL442" s="13"/>
      <c r="AM442" s="13"/>
      <c r="AN442" s="13" t="s">
        <v>510</v>
      </c>
    </row>
    <row r="443" spans="1:40" x14ac:dyDescent="0.2">
      <c r="A443" s="8" t="s">
        <v>1554</v>
      </c>
      <c r="B443" s="8" t="s">
        <v>1690</v>
      </c>
      <c r="C443" s="8" t="str">
        <f t="shared" si="6"/>
        <v>Evans County GA</v>
      </c>
      <c r="D443" s="9">
        <v>10787</v>
      </c>
      <c r="E443" s="8" t="s">
        <v>445</v>
      </c>
      <c r="F443" s="9">
        <v>1130</v>
      </c>
      <c r="G443" s="9">
        <v>2404</v>
      </c>
      <c r="H443" s="9">
        <v>3602</v>
      </c>
      <c r="I443" s="10">
        <v>0.31371460299833426</v>
      </c>
      <c r="J443" s="10">
        <v>0.66740699611327037</v>
      </c>
      <c r="K443" s="9">
        <v>-1274</v>
      </c>
      <c r="L443" s="9">
        <v>1274</v>
      </c>
      <c r="M443" s="10">
        <v>-0.35369239311493611</v>
      </c>
      <c r="N443" s="10">
        <v>0.35369239311493611</v>
      </c>
      <c r="O443" s="9">
        <v>1266</v>
      </c>
      <c r="P443" s="9">
        <v>2267</v>
      </c>
      <c r="Q443" s="9">
        <v>3560</v>
      </c>
      <c r="R443" s="10">
        <v>0.35561797752808988</v>
      </c>
      <c r="S443" s="10">
        <v>0.63679775280898876</v>
      </c>
      <c r="T443" s="9">
        <v>-1001</v>
      </c>
      <c r="U443" s="10">
        <v>-0.28117977528089888</v>
      </c>
      <c r="V443" s="9">
        <v>-136</v>
      </c>
      <c r="W443" s="9">
        <v>137</v>
      </c>
      <c r="X443" s="10">
        <v>-4.1903374529755621E-2</v>
      </c>
      <c r="Y443" s="10">
        <v>3.0609243304281608E-2</v>
      </c>
      <c r="Z443" s="11">
        <v>182.85</v>
      </c>
      <c r="AA443" s="11">
        <v>58.9937106918239</v>
      </c>
      <c r="AB443" s="11">
        <v>13109</v>
      </c>
      <c r="AC443" s="12" t="s">
        <v>1691</v>
      </c>
      <c r="AD443" s="8">
        <v>13</v>
      </c>
      <c r="AE443" s="8">
        <v>109</v>
      </c>
      <c r="AF443" s="13"/>
      <c r="AG443" s="13"/>
      <c r="AH443" s="13"/>
      <c r="AJ443" s="13"/>
      <c r="AK443" s="13"/>
      <c r="AL443" s="13"/>
      <c r="AM443" s="13"/>
      <c r="AN443" s="13" t="s">
        <v>510</v>
      </c>
    </row>
    <row r="444" spans="1:40" x14ac:dyDescent="0.2">
      <c r="A444" s="8" t="s">
        <v>1554</v>
      </c>
      <c r="B444" s="8" t="s">
        <v>1692</v>
      </c>
      <c r="C444" s="8" t="str">
        <f t="shared" si="6"/>
        <v>Fannin County GA</v>
      </c>
      <c r="D444" s="9">
        <v>24303</v>
      </c>
      <c r="E444" s="8" t="s">
        <v>445</v>
      </c>
      <c r="F444" s="9">
        <v>1920</v>
      </c>
      <c r="G444" s="9">
        <v>9622</v>
      </c>
      <c r="H444" s="9">
        <v>11764</v>
      </c>
      <c r="I444" s="10">
        <v>0.16320979258755525</v>
      </c>
      <c r="J444" s="10">
        <v>0.81791907514450868</v>
      </c>
      <c r="K444" s="9">
        <v>-7702</v>
      </c>
      <c r="L444" s="9">
        <v>7702</v>
      </c>
      <c r="M444" s="10">
        <v>-0.65470928255695338</v>
      </c>
      <c r="N444" s="10">
        <v>0.65470928255695338</v>
      </c>
      <c r="O444" s="9">
        <v>2027</v>
      </c>
      <c r="P444" s="9">
        <v>7853</v>
      </c>
      <c r="Q444" s="9">
        <v>10007</v>
      </c>
      <c r="R444" s="10">
        <v>0.20255820925352253</v>
      </c>
      <c r="S444" s="10">
        <v>0.78475067452783054</v>
      </c>
      <c r="T444" s="9">
        <v>-5826</v>
      </c>
      <c r="U444" s="10">
        <v>-0.58219246527430801</v>
      </c>
      <c r="V444" s="9">
        <v>-107</v>
      </c>
      <c r="W444" s="9">
        <v>1769</v>
      </c>
      <c r="X444" s="10">
        <v>-3.9348416665967278E-2</v>
      </c>
      <c r="Y444" s="10">
        <v>3.316840061667814E-2</v>
      </c>
      <c r="Z444" s="11">
        <v>386.72</v>
      </c>
      <c r="AA444" s="11">
        <v>62.843918080264785</v>
      </c>
      <c r="AB444" s="11">
        <v>13111</v>
      </c>
      <c r="AC444" s="12" t="s">
        <v>1693</v>
      </c>
      <c r="AD444" s="8">
        <v>13</v>
      </c>
      <c r="AE444" s="8">
        <v>111</v>
      </c>
      <c r="AF444" s="13"/>
      <c r="AG444" s="13"/>
      <c r="AH444" s="13"/>
      <c r="AJ444" s="13"/>
      <c r="AK444" s="13"/>
      <c r="AL444" s="13"/>
      <c r="AM444" s="13"/>
      <c r="AN444" s="13" t="s">
        <v>510</v>
      </c>
    </row>
    <row r="445" spans="1:40" x14ac:dyDescent="0.2">
      <c r="A445" s="8" t="s">
        <v>1554</v>
      </c>
      <c r="B445" s="8" t="s">
        <v>584</v>
      </c>
      <c r="C445" s="8" t="str">
        <f t="shared" si="6"/>
        <v>Fayette County GA</v>
      </c>
      <c r="D445" s="9">
        <v>110714</v>
      </c>
      <c r="E445" s="8" t="s">
        <v>445</v>
      </c>
      <c r="F445" s="9">
        <v>23255</v>
      </c>
      <c r="G445" s="9">
        <v>35034</v>
      </c>
      <c r="H445" s="9">
        <v>60387</v>
      </c>
      <c r="I445" s="10">
        <v>0.38509944193286633</v>
      </c>
      <c r="J445" s="10">
        <v>0.58015798102240546</v>
      </c>
      <c r="K445" s="9">
        <v>-11779</v>
      </c>
      <c r="L445" s="9">
        <v>11779</v>
      </c>
      <c r="M445" s="10">
        <v>-0.19505853908953913</v>
      </c>
      <c r="N445" s="10">
        <v>0.19505853908953913</v>
      </c>
      <c r="O445" s="9">
        <v>19703</v>
      </c>
      <c r="P445" s="9">
        <v>38046</v>
      </c>
      <c r="Q445" s="9">
        <v>58473</v>
      </c>
      <c r="R445" s="10">
        <v>0.33695893831340962</v>
      </c>
      <c r="S445" s="10">
        <v>0.65065927864142425</v>
      </c>
      <c r="T445" s="9">
        <v>-18343</v>
      </c>
      <c r="U445" s="10">
        <v>-0.31370034032801464</v>
      </c>
      <c r="V445" s="9">
        <v>3552</v>
      </c>
      <c r="W445" s="9">
        <v>-3012</v>
      </c>
      <c r="X445" s="10">
        <v>4.8140503619456709E-2</v>
      </c>
      <c r="Y445" s="10">
        <v>-7.0501297619018799E-2</v>
      </c>
      <c r="Z445" s="11">
        <v>194.34</v>
      </c>
      <c r="AA445" s="11">
        <v>569.6922918596274</v>
      </c>
      <c r="AB445" s="11">
        <v>13113</v>
      </c>
      <c r="AC445" s="12" t="s">
        <v>1694</v>
      </c>
      <c r="AD445" s="8">
        <v>13</v>
      </c>
      <c r="AE445" s="8">
        <v>113</v>
      </c>
      <c r="AF445" s="13" t="s">
        <v>1571</v>
      </c>
      <c r="AG445" s="13" t="s">
        <v>85</v>
      </c>
      <c r="AH445" s="13" t="s">
        <v>1572</v>
      </c>
      <c r="AI445" s="14">
        <v>5710795</v>
      </c>
      <c r="AJ445" s="13" t="s">
        <v>486</v>
      </c>
      <c r="AK445" s="13" t="s">
        <v>1573</v>
      </c>
      <c r="AL445" s="13"/>
      <c r="AM445" s="13"/>
      <c r="AN445" s="13" t="s">
        <v>487</v>
      </c>
    </row>
    <row r="446" spans="1:40" x14ac:dyDescent="0.2">
      <c r="A446" s="8" t="s">
        <v>1554</v>
      </c>
      <c r="B446" s="8" t="s">
        <v>1695</v>
      </c>
      <c r="C446" s="8" t="str">
        <f t="shared" si="6"/>
        <v>Floyd County GA</v>
      </c>
      <c r="D446" s="9">
        <v>96504</v>
      </c>
      <c r="E446" s="8" t="s">
        <v>445</v>
      </c>
      <c r="F446" s="9">
        <v>9127</v>
      </c>
      <c r="G446" s="9">
        <v>24045</v>
      </c>
      <c r="H446" s="9">
        <v>34250</v>
      </c>
      <c r="I446" s="10">
        <v>0.26648175182481754</v>
      </c>
      <c r="J446" s="10">
        <v>0.70204379562043795</v>
      </c>
      <c r="K446" s="9">
        <v>-14918</v>
      </c>
      <c r="L446" s="9">
        <v>14918</v>
      </c>
      <c r="M446" s="10">
        <v>-0.43556204379562041</v>
      </c>
      <c r="N446" s="10">
        <v>0.43556204379562041</v>
      </c>
      <c r="O446" s="9">
        <v>9595</v>
      </c>
      <c r="P446" s="9">
        <v>22636</v>
      </c>
      <c r="Q446" s="9">
        <v>32685</v>
      </c>
      <c r="R446" s="10">
        <v>0.29355973688236192</v>
      </c>
      <c r="S446" s="10">
        <v>0.69255009943399115</v>
      </c>
      <c r="T446" s="9">
        <v>-13041</v>
      </c>
      <c r="U446" s="10">
        <v>-0.39899036255162923</v>
      </c>
      <c r="V446" s="9">
        <v>-468</v>
      </c>
      <c r="W446" s="9">
        <v>1409</v>
      </c>
      <c r="X446" s="10">
        <v>-2.7077985057544385E-2</v>
      </c>
      <c r="Y446" s="10">
        <v>9.4936961864467984E-3</v>
      </c>
      <c r="Z446" s="11">
        <v>509.91</v>
      </c>
      <c r="AA446" s="11">
        <v>189.25692769312229</v>
      </c>
      <c r="AB446" s="11">
        <v>13115</v>
      </c>
      <c r="AC446" s="12" t="s">
        <v>1696</v>
      </c>
      <c r="AD446" s="8">
        <v>13</v>
      </c>
      <c r="AE446" s="8">
        <v>115</v>
      </c>
      <c r="AF446" s="13" t="s">
        <v>1697</v>
      </c>
      <c r="AG446" s="13" t="s">
        <v>1634</v>
      </c>
      <c r="AH446" s="13" t="s">
        <v>1698</v>
      </c>
      <c r="AI446" s="14">
        <v>96504</v>
      </c>
      <c r="AJ446" s="13" t="s">
        <v>486</v>
      </c>
      <c r="AK446" s="13" t="s">
        <v>1636</v>
      </c>
      <c r="AL446" s="13"/>
      <c r="AM446" s="13"/>
      <c r="AN446" s="13" t="s">
        <v>487</v>
      </c>
    </row>
    <row r="447" spans="1:40" x14ac:dyDescent="0.2">
      <c r="A447" s="8" t="s">
        <v>1554</v>
      </c>
      <c r="B447" s="8" t="s">
        <v>1699</v>
      </c>
      <c r="C447" s="8" t="str">
        <f t="shared" si="6"/>
        <v>Forsyth County GA</v>
      </c>
      <c r="D447" s="9">
        <v>212438</v>
      </c>
      <c r="E447" s="8" t="s">
        <v>445</v>
      </c>
      <c r="F447" s="9">
        <v>23427</v>
      </c>
      <c r="G447" s="9">
        <v>69801</v>
      </c>
      <c r="H447" s="9">
        <v>97314</v>
      </c>
      <c r="I447" s="10">
        <v>0.24073617362352795</v>
      </c>
      <c r="J447" s="10">
        <v>0.71727603428078179</v>
      </c>
      <c r="K447" s="9">
        <v>-46374</v>
      </c>
      <c r="L447" s="9">
        <v>46374</v>
      </c>
      <c r="M447" s="10">
        <v>-0.47653986065725384</v>
      </c>
      <c r="N447" s="10">
        <v>0.47653986065725384</v>
      </c>
      <c r="O447" s="9">
        <v>14544</v>
      </c>
      <c r="P447" s="9">
        <v>65853</v>
      </c>
      <c r="Q447" s="9">
        <v>81598</v>
      </c>
      <c r="R447" s="10">
        <v>0.17823966273683178</v>
      </c>
      <c r="S447" s="10">
        <v>0.80704183926076623</v>
      </c>
      <c r="T447" s="9">
        <v>-51309</v>
      </c>
      <c r="U447" s="10">
        <v>-0.62880217652393444</v>
      </c>
      <c r="V447" s="9">
        <v>8883</v>
      </c>
      <c r="W447" s="9">
        <v>3948</v>
      </c>
      <c r="X447" s="10">
        <v>6.2496510886696166E-2</v>
      </c>
      <c r="Y447" s="10">
        <v>-8.9765804979984432E-2</v>
      </c>
      <c r="Z447" s="11">
        <v>224.02</v>
      </c>
      <c r="AA447" s="11">
        <v>948.29925899473255</v>
      </c>
      <c r="AB447" s="11">
        <v>13117</v>
      </c>
      <c r="AC447" s="12" t="s">
        <v>1700</v>
      </c>
      <c r="AD447" s="8">
        <v>13</v>
      </c>
      <c r="AE447" s="8">
        <v>117</v>
      </c>
      <c r="AF447" s="13" t="s">
        <v>1571</v>
      </c>
      <c r="AG447" s="13" t="s">
        <v>85</v>
      </c>
      <c r="AH447" s="13" t="s">
        <v>1572</v>
      </c>
      <c r="AI447" s="14">
        <v>5710795</v>
      </c>
      <c r="AJ447" s="13" t="s">
        <v>486</v>
      </c>
      <c r="AK447" s="13" t="s">
        <v>1573</v>
      </c>
      <c r="AL447" s="13"/>
      <c r="AM447" s="13"/>
      <c r="AN447" s="13" t="s">
        <v>487</v>
      </c>
    </row>
    <row r="448" spans="1:40" x14ac:dyDescent="0.2">
      <c r="A448" s="8" t="s">
        <v>1554</v>
      </c>
      <c r="B448" s="8" t="s">
        <v>586</v>
      </c>
      <c r="C448" s="8" t="str">
        <f t="shared" si="6"/>
        <v>Franklin County GA</v>
      </c>
      <c r="D448" s="9">
        <v>22311</v>
      </c>
      <c r="E448" s="8" t="s">
        <v>445</v>
      </c>
      <c r="F448" s="9">
        <v>1243</v>
      </c>
      <c r="G448" s="9">
        <v>7054</v>
      </c>
      <c r="H448" s="9">
        <v>8474</v>
      </c>
      <c r="I448" s="10">
        <v>0.14668397451026668</v>
      </c>
      <c r="J448" s="10">
        <v>0.83242860514514982</v>
      </c>
      <c r="K448" s="9">
        <v>-5811</v>
      </c>
      <c r="L448" s="9">
        <v>5811</v>
      </c>
      <c r="M448" s="10">
        <v>-0.68574463063488311</v>
      </c>
      <c r="N448" s="10">
        <v>0.68574463063488311</v>
      </c>
      <c r="O448" s="9">
        <v>1499</v>
      </c>
      <c r="P448" s="9">
        <v>6112</v>
      </c>
      <c r="Q448" s="9">
        <v>7757</v>
      </c>
      <c r="R448" s="10">
        <v>0.19324481113832667</v>
      </c>
      <c r="S448" s="10">
        <v>0.78793347943792702</v>
      </c>
      <c r="T448" s="9">
        <v>-4613</v>
      </c>
      <c r="U448" s="10">
        <v>-0.59468866829960032</v>
      </c>
      <c r="V448" s="9">
        <v>-256</v>
      </c>
      <c r="W448" s="9">
        <v>942</v>
      </c>
      <c r="X448" s="10">
        <v>-4.6560836628059987E-2</v>
      </c>
      <c r="Y448" s="10">
        <v>4.4495125707222805E-2</v>
      </c>
      <c r="Z448" s="11">
        <v>261.5</v>
      </c>
      <c r="AA448" s="11">
        <v>85.319311663479922</v>
      </c>
      <c r="AB448" s="11">
        <v>13119</v>
      </c>
      <c r="AC448" s="12" t="s">
        <v>1701</v>
      </c>
      <c r="AD448" s="8">
        <v>13</v>
      </c>
      <c r="AE448" s="8">
        <v>119</v>
      </c>
      <c r="AF448" s="13"/>
      <c r="AG448" s="13"/>
      <c r="AH448" s="13"/>
      <c r="AJ448" s="13"/>
      <c r="AK448" s="13"/>
      <c r="AL448" s="13"/>
      <c r="AM448" s="13"/>
      <c r="AN448" s="13" t="s">
        <v>510</v>
      </c>
    </row>
    <row r="449" spans="1:40" x14ac:dyDescent="0.2">
      <c r="A449" s="8" t="s">
        <v>1554</v>
      </c>
      <c r="B449" s="8" t="s">
        <v>817</v>
      </c>
      <c r="C449" s="8" t="str">
        <f t="shared" si="6"/>
        <v>Fulton County GA</v>
      </c>
      <c r="D449" s="9">
        <v>1010562</v>
      </c>
      <c r="E449" s="8" t="s">
        <v>445</v>
      </c>
      <c r="F449" s="9">
        <v>281875</v>
      </c>
      <c r="G449" s="9">
        <v>110372</v>
      </c>
      <c r="H449" s="9">
        <v>407173</v>
      </c>
      <c r="I449" s="10">
        <v>0.69227330888835947</v>
      </c>
      <c r="J449" s="10">
        <v>0.2710690541858129</v>
      </c>
      <c r="K449" s="9">
        <v>171503</v>
      </c>
      <c r="L449" s="9">
        <v>-171503</v>
      </c>
      <c r="M449" s="10">
        <v>0.42120425470254658</v>
      </c>
      <c r="N449" s="10">
        <v>-0.42120425470254658</v>
      </c>
      <c r="O449" s="9">
        <v>248479</v>
      </c>
      <c r="P449" s="9">
        <v>133837</v>
      </c>
      <c r="Q449" s="9">
        <v>386845</v>
      </c>
      <c r="R449" s="10">
        <v>0.64232186017655646</v>
      </c>
      <c r="S449" s="10">
        <v>0.34597060838320259</v>
      </c>
      <c r="T449" s="9">
        <v>114642</v>
      </c>
      <c r="U449" s="10">
        <v>0.29635125179335386</v>
      </c>
      <c r="V449" s="9">
        <v>33396</v>
      </c>
      <c r="W449" s="9">
        <v>-23465</v>
      </c>
      <c r="X449" s="10">
        <v>4.9951448711803015E-2</v>
      </c>
      <c r="Y449" s="10">
        <v>-7.4901554197389697E-2</v>
      </c>
      <c r="Z449" s="11">
        <v>526.64</v>
      </c>
      <c r="AA449" s="11">
        <v>1918.8857663679173</v>
      </c>
      <c r="AB449" s="11">
        <v>13121</v>
      </c>
      <c r="AC449" s="12" t="s">
        <v>1702</v>
      </c>
      <c r="AD449" s="8">
        <v>13</v>
      </c>
      <c r="AE449" s="8">
        <v>121</v>
      </c>
      <c r="AF449" s="13" t="s">
        <v>1571</v>
      </c>
      <c r="AG449" s="13" t="s">
        <v>85</v>
      </c>
      <c r="AH449" s="13" t="s">
        <v>1572</v>
      </c>
      <c r="AI449" s="14">
        <v>5710795</v>
      </c>
      <c r="AJ449" s="13" t="s">
        <v>486</v>
      </c>
      <c r="AK449" s="13" t="s">
        <v>1573</v>
      </c>
      <c r="AL449" s="13"/>
      <c r="AM449" s="13"/>
      <c r="AN449" s="13" t="s">
        <v>487</v>
      </c>
    </row>
    <row r="450" spans="1:40" x14ac:dyDescent="0.2">
      <c r="A450" s="8" t="s">
        <v>1554</v>
      </c>
      <c r="B450" s="8" t="s">
        <v>1703</v>
      </c>
      <c r="C450" s="8" t="str">
        <f t="shared" si="6"/>
        <v>Gilmer County GA</v>
      </c>
      <c r="D450" s="9">
        <v>29400</v>
      </c>
      <c r="E450" s="8" t="s">
        <v>445</v>
      </c>
      <c r="F450" s="9">
        <v>1955</v>
      </c>
      <c r="G450" s="9">
        <v>10465</v>
      </c>
      <c r="H450" s="9">
        <v>12713</v>
      </c>
      <c r="I450" s="10">
        <v>0.15377959568945174</v>
      </c>
      <c r="J450" s="10">
        <v>0.82317312986706526</v>
      </c>
      <c r="K450" s="9">
        <v>-8510</v>
      </c>
      <c r="L450" s="9">
        <v>8510</v>
      </c>
      <c r="M450" s="10">
        <v>-0.66939353417761349</v>
      </c>
      <c r="N450" s="10">
        <v>0.66939353417761349</v>
      </c>
      <c r="O450" s="9">
        <v>1955</v>
      </c>
      <c r="P450" s="9">
        <v>8920</v>
      </c>
      <c r="Q450" s="9">
        <v>11008</v>
      </c>
      <c r="R450" s="10">
        <v>0.17759811046511628</v>
      </c>
      <c r="S450" s="10">
        <v>0.81031976744186052</v>
      </c>
      <c r="T450" s="9">
        <v>-6965</v>
      </c>
      <c r="U450" s="10">
        <v>-0.63272165697674421</v>
      </c>
      <c r="V450" s="9">
        <v>0</v>
      </c>
      <c r="W450" s="9">
        <v>1545</v>
      </c>
      <c r="X450" s="10">
        <v>-2.3818514775664545E-2</v>
      </c>
      <c r="Y450" s="10">
        <v>1.285336242520474E-2</v>
      </c>
      <c r="Z450" s="11">
        <v>426.54</v>
      </c>
      <c r="AA450" s="11">
        <v>68.926712617808406</v>
      </c>
      <c r="AB450" s="11">
        <v>13123</v>
      </c>
      <c r="AC450" s="12" t="s">
        <v>1704</v>
      </c>
      <c r="AD450" s="8">
        <v>13</v>
      </c>
      <c r="AE450" s="8">
        <v>123</v>
      </c>
      <c r="AF450" s="13"/>
      <c r="AG450" s="13"/>
      <c r="AH450" s="13"/>
      <c r="AJ450" s="13"/>
      <c r="AK450" s="13"/>
      <c r="AL450" s="13"/>
      <c r="AM450" s="13"/>
      <c r="AN450" s="13" t="s">
        <v>510</v>
      </c>
    </row>
    <row r="451" spans="1:40" x14ac:dyDescent="0.2">
      <c r="A451" s="8" t="s">
        <v>1554</v>
      </c>
      <c r="B451" s="8" t="s">
        <v>1705</v>
      </c>
      <c r="C451" s="8" t="str">
        <f t="shared" si="6"/>
        <v>Glascock County GA</v>
      </c>
      <c r="D451" s="9">
        <v>3065</v>
      </c>
      <c r="E451" s="8" t="s">
        <v>445</v>
      </c>
      <c r="F451" s="9">
        <v>138</v>
      </c>
      <c r="G451" s="9">
        <v>1235</v>
      </c>
      <c r="H451" s="9">
        <v>1390</v>
      </c>
      <c r="I451" s="10">
        <v>9.9280575539568344E-2</v>
      </c>
      <c r="J451" s="10">
        <v>0.88848920863309355</v>
      </c>
      <c r="K451" s="9">
        <v>-1097</v>
      </c>
      <c r="L451" s="9">
        <v>1097</v>
      </c>
      <c r="M451" s="10">
        <v>-0.78920863309352518</v>
      </c>
      <c r="N451" s="10">
        <v>0.78920863309352518</v>
      </c>
      <c r="O451" s="9">
        <v>176</v>
      </c>
      <c r="P451" s="9">
        <v>1135</v>
      </c>
      <c r="Q451" s="9">
        <v>1333</v>
      </c>
      <c r="R451" s="10">
        <v>0.13203300825206302</v>
      </c>
      <c r="S451" s="10">
        <v>0.85146286571642915</v>
      </c>
      <c r="T451" s="9">
        <v>-959</v>
      </c>
      <c r="U451" s="10">
        <v>-0.71942985746436616</v>
      </c>
      <c r="V451" s="9">
        <v>-38</v>
      </c>
      <c r="W451" s="9">
        <v>100</v>
      </c>
      <c r="X451" s="10">
        <v>-3.2752432712494672E-2</v>
      </c>
      <c r="Y451" s="10">
        <v>3.7026342916664401E-2</v>
      </c>
      <c r="Z451" s="11">
        <v>143.74</v>
      </c>
      <c r="AA451" s="11">
        <v>21.323222485042436</v>
      </c>
      <c r="AB451" s="11">
        <v>13125</v>
      </c>
      <c r="AC451" s="12" t="s">
        <v>1706</v>
      </c>
      <c r="AD451" s="8">
        <v>13</v>
      </c>
      <c r="AE451" s="8">
        <v>125</v>
      </c>
      <c r="AF451" s="13"/>
      <c r="AG451" s="13"/>
      <c r="AH451" s="13"/>
      <c r="AJ451" s="13"/>
      <c r="AK451" s="13"/>
      <c r="AL451" s="13"/>
      <c r="AM451" s="13"/>
      <c r="AN451" s="13" t="s">
        <v>510</v>
      </c>
    </row>
    <row r="452" spans="1:40" x14ac:dyDescent="0.2">
      <c r="A452" s="8" t="s">
        <v>1554</v>
      </c>
      <c r="B452" s="8" t="s">
        <v>1707</v>
      </c>
      <c r="C452" s="8" t="str">
        <f t="shared" si="6"/>
        <v>Glynn County GA</v>
      </c>
      <c r="D452" s="9">
        <v>83579</v>
      </c>
      <c r="E452" s="8" t="s">
        <v>445</v>
      </c>
      <c r="F452" s="9">
        <v>11738</v>
      </c>
      <c r="G452" s="9">
        <v>21482</v>
      </c>
      <c r="H452" s="9">
        <v>34041</v>
      </c>
      <c r="I452" s="10">
        <v>0.34481948238888399</v>
      </c>
      <c r="J452" s="10">
        <v>0.63106254222848912</v>
      </c>
      <c r="K452" s="9">
        <v>-9744</v>
      </c>
      <c r="L452" s="9">
        <v>9744</v>
      </c>
      <c r="M452" s="10">
        <v>-0.28624305983960513</v>
      </c>
      <c r="N452" s="10">
        <v>0.28624305983960513</v>
      </c>
      <c r="O452" s="9">
        <v>11922</v>
      </c>
      <c r="P452" s="9">
        <v>20853</v>
      </c>
      <c r="Q452" s="9">
        <v>33054</v>
      </c>
      <c r="R452" s="10">
        <v>0.36068251951352331</v>
      </c>
      <c r="S452" s="10">
        <v>0.63087674714104192</v>
      </c>
      <c r="T452" s="9">
        <v>-8931</v>
      </c>
      <c r="U452" s="10">
        <v>-0.2701942276275186</v>
      </c>
      <c r="V452" s="9">
        <v>-184</v>
      </c>
      <c r="W452" s="9">
        <v>629</v>
      </c>
      <c r="X452" s="10">
        <v>-1.5863037124639323E-2</v>
      </c>
      <c r="Y452" s="10">
        <v>1.8579508744720474E-4</v>
      </c>
      <c r="Z452" s="11">
        <v>419.75</v>
      </c>
      <c r="AA452" s="11">
        <v>199.11614055985706</v>
      </c>
      <c r="AB452" s="11">
        <v>13127</v>
      </c>
      <c r="AC452" s="12" t="s">
        <v>1708</v>
      </c>
      <c r="AD452" s="8">
        <v>13</v>
      </c>
      <c r="AE452" s="8">
        <v>127</v>
      </c>
      <c r="AF452" s="13" t="s">
        <v>1591</v>
      </c>
      <c r="AG452" s="13"/>
      <c r="AH452" s="13" t="s">
        <v>1592</v>
      </c>
      <c r="AI452" s="14">
        <v>116003</v>
      </c>
      <c r="AJ452" s="13" t="s">
        <v>486</v>
      </c>
      <c r="AK452" s="13"/>
      <c r="AL452" s="13"/>
      <c r="AM452" s="13"/>
      <c r="AN452" s="13" t="s">
        <v>487</v>
      </c>
    </row>
    <row r="453" spans="1:40" x14ac:dyDescent="0.2">
      <c r="A453" s="8" t="s">
        <v>1554</v>
      </c>
      <c r="B453" s="8" t="s">
        <v>1709</v>
      </c>
      <c r="C453" s="8" t="str">
        <f t="shared" si="6"/>
        <v>Gordon County GA</v>
      </c>
      <c r="D453" s="9">
        <v>56574</v>
      </c>
      <c r="E453" s="8" t="s">
        <v>445</v>
      </c>
      <c r="F453" s="9">
        <v>3176</v>
      </c>
      <c r="G453" s="9">
        <v>15171</v>
      </c>
      <c r="H453" s="9">
        <v>18850</v>
      </c>
      <c r="I453" s="10">
        <v>0.16848806366047744</v>
      </c>
      <c r="J453" s="10">
        <v>0.80482758620689654</v>
      </c>
      <c r="K453" s="9">
        <v>-11995</v>
      </c>
      <c r="L453" s="9">
        <v>11995</v>
      </c>
      <c r="M453" s="10">
        <v>-0.63633952254641912</v>
      </c>
      <c r="N453" s="10">
        <v>0.63633952254641912</v>
      </c>
      <c r="O453" s="9">
        <v>3436</v>
      </c>
      <c r="P453" s="9">
        <v>13174</v>
      </c>
      <c r="Q453" s="9">
        <v>16857</v>
      </c>
      <c r="R453" s="10">
        <v>0.20383223586640564</v>
      </c>
      <c r="S453" s="10">
        <v>0.7815150975855728</v>
      </c>
      <c r="T453" s="9">
        <v>-9738</v>
      </c>
      <c r="U453" s="10">
        <v>-0.57768286171916716</v>
      </c>
      <c r="V453" s="9">
        <v>-260</v>
      </c>
      <c r="W453" s="9">
        <v>1997</v>
      </c>
      <c r="X453" s="10">
        <v>-3.5344172205928198E-2</v>
      </c>
      <c r="Y453" s="10">
        <v>2.3312488621323735E-2</v>
      </c>
      <c r="Z453" s="11">
        <v>355.81</v>
      </c>
      <c r="AA453" s="11">
        <v>159.00059020263623</v>
      </c>
      <c r="AB453" s="11">
        <v>13129</v>
      </c>
      <c r="AC453" s="12" t="s">
        <v>1710</v>
      </c>
      <c r="AD453" s="8">
        <v>13</v>
      </c>
      <c r="AE453" s="8">
        <v>129</v>
      </c>
      <c r="AF453" s="13" t="s">
        <v>1711</v>
      </c>
      <c r="AG453" s="13" t="s">
        <v>85</v>
      </c>
      <c r="AH453" s="13" t="s">
        <v>1712</v>
      </c>
      <c r="AJ453" s="13" t="s">
        <v>498</v>
      </c>
      <c r="AK453" s="13" t="s">
        <v>1573</v>
      </c>
      <c r="AL453" s="13"/>
      <c r="AM453" s="13"/>
      <c r="AN453" s="13" t="s">
        <v>487</v>
      </c>
    </row>
    <row r="454" spans="1:40" x14ac:dyDescent="0.2">
      <c r="A454" s="8" t="s">
        <v>1554</v>
      </c>
      <c r="B454" s="8" t="s">
        <v>1713</v>
      </c>
      <c r="C454" s="8" t="str">
        <f t="shared" si="6"/>
        <v>Grady County GA</v>
      </c>
      <c r="D454" s="9">
        <v>25205</v>
      </c>
      <c r="E454" s="8" t="s">
        <v>445</v>
      </c>
      <c r="F454" s="9">
        <v>3005</v>
      </c>
      <c r="G454" s="9">
        <v>6047</v>
      </c>
      <c r="H454" s="9">
        <v>9187</v>
      </c>
      <c r="I454" s="10">
        <v>0.32709263089147711</v>
      </c>
      <c r="J454" s="10">
        <v>0.65821269184717535</v>
      </c>
      <c r="K454" s="9">
        <v>-3042</v>
      </c>
      <c r="L454" s="9">
        <v>3042</v>
      </c>
      <c r="M454" s="10">
        <v>-0.33112006095569824</v>
      </c>
      <c r="N454" s="10">
        <v>0.33112006095569824</v>
      </c>
      <c r="O454" s="9">
        <v>3419</v>
      </c>
      <c r="P454" s="9">
        <v>5922</v>
      </c>
      <c r="Q454" s="9">
        <v>9391</v>
      </c>
      <c r="R454" s="10">
        <v>0.36407198381429029</v>
      </c>
      <c r="S454" s="10">
        <v>0.63060376956660635</v>
      </c>
      <c r="T454" s="9">
        <v>-2503</v>
      </c>
      <c r="U454" s="10">
        <v>-0.26653178575231606</v>
      </c>
      <c r="V454" s="9">
        <v>-414</v>
      </c>
      <c r="W454" s="9">
        <v>125</v>
      </c>
      <c r="X454" s="10">
        <v>-3.697935292281318E-2</v>
      </c>
      <c r="Y454" s="10">
        <v>2.7608922280568993E-2</v>
      </c>
      <c r="Z454" s="11">
        <v>454.53</v>
      </c>
      <c r="AA454" s="11">
        <v>55.45288539810354</v>
      </c>
      <c r="AB454" s="11">
        <v>13131</v>
      </c>
      <c r="AC454" s="12" t="s">
        <v>1714</v>
      </c>
      <c r="AD454" s="8">
        <v>13</v>
      </c>
      <c r="AE454" s="8">
        <v>131</v>
      </c>
      <c r="AF454" s="13"/>
      <c r="AG454" s="13"/>
      <c r="AH454" s="13"/>
      <c r="AJ454" s="13"/>
      <c r="AK454" s="13"/>
      <c r="AL454" s="13"/>
      <c r="AM454" s="13"/>
      <c r="AN454" s="13" t="s">
        <v>510</v>
      </c>
    </row>
    <row r="455" spans="1:40" x14ac:dyDescent="0.2">
      <c r="A455" s="8" t="s">
        <v>1554</v>
      </c>
      <c r="B455" s="8" t="s">
        <v>592</v>
      </c>
      <c r="C455" s="8" t="str">
        <f t="shared" si="6"/>
        <v>Greene County GA</v>
      </c>
      <c r="D455" s="9">
        <v>16710</v>
      </c>
      <c r="E455" s="8" t="s">
        <v>445</v>
      </c>
      <c r="F455" s="9">
        <v>3194</v>
      </c>
      <c r="G455" s="9">
        <v>5488</v>
      </c>
      <c r="H455" s="9">
        <v>8831</v>
      </c>
      <c r="I455" s="10">
        <v>0.36168044389083909</v>
      </c>
      <c r="J455" s="10">
        <v>0.62144717472539912</v>
      </c>
      <c r="K455" s="9">
        <v>-2294</v>
      </c>
      <c r="L455" s="9">
        <v>2294</v>
      </c>
      <c r="M455" s="10">
        <v>-0.25976673083456003</v>
      </c>
      <c r="N455" s="10">
        <v>0.25976673083456003</v>
      </c>
      <c r="O455" s="9">
        <v>3195</v>
      </c>
      <c r="P455" s="9">
        <v>5067</v>
      </c>
      <c r="Q455" s="9">
        <v>8313</v>
      </c>
      <c r="R455" s="10">
        <v>0.38433778419343195</v>
      </c>
      <c r="S455" s="10">
        <v>0.60952724648141465</v>
      </c>
      <c r="T455" s="9">
        <v>-1872</v>
      </c>
      <c r="U455" s="10">
        <v>-0.2251894622879827</v>
      </c>
      <c r="V455" s="9">
        <v>-1</v>
      </c>
      <c r="W455" s="9">
        <v>421</v>
      </c>
      <c r="X455" s="10">
        <v>-2.2657340302592865E-2</v>
      </c>
      <c r="Y455" s="10">
        <v>1.1919928243984468E-2</v>
      </c>
      <c r="Z455" s="11">
        <v>387.44</v>
      </c>
      <c r="AA455" s="11">
        <v>43.12925872393145</v>
      </c>
      <c r="AB455" s="11">
        <v>13133</v>
      </c>
      <c r="AC455" s="12" t="s">
        <v>1715</v>
      </c>
      <c r="AD455" s="8">
        <v>13</v>
      </c>
      <c r="AE455" s="8">
        <v>133</v>
      </c>
      <c r="AF455" s="13"/>
      <c r="AG455" s="13"/>
      <c r="AH455" s="13"/>
      <c r="AJ455" s="13"/>
      <c r="AK455" s="13"/>
      <c r="AL455" s="13"/>
      <c r="AM455" s="13"/>
      <c r="AN455" s="13" t="s">
        <v>510</v>
      </c>
    </row>
    <row r="456" spans="1:40" x14ac:dyDescent="0.2">
      <c r="A456" s="8" t="s">
        <v>1554</v>
      </c>
      <c r="B456" s="8" t="s">
        <v>1716</v>
      </c>
      <c r="C456" s="8" t="str">
        <f t="shared" si="6"/>
        <v>Gwinnett County GA</v>
      </c>
      <c r="D456" s="9">
        <v>895823</v>
      </c>
      <c r="E456" s="8" t="s">
        <v>445</v>
      </c>
      <c r="F456" s="9">
        <v>165063</v>
      </c>
      <c r="G456" s="9">
        <v>146463</v>
      </c>
      <c r="H456" s="9">
        <v>323931</v>
      </c>
      <c r="I456" s="10">
        <v>0.50956222158422626</v>
      </c>
      <c r="J456" s="10">
        <v>0.45214258592107576</v>
      </c>
      <c r="K456" s="9">
        <v>18600</v>
      </c>
      <c r="L456" s="9">
        <v>-18600</v>
      </c>
      <c r="M456" s="10">
        <v>5.7419635663150503E-2</v>
      </c>
      <c r="N456" s="10">
        <v>-5.7419635663150503E-2</v>
      </c>
      <c r="O456" s="9">
        <v>131879</v>
      </c>
      <c r="P456" s="9">
        <v>159563</v>
      </c>
      <c r="Q456" s="9">
        <v>295560</v>
      </c>
      <c r="R456" s="10">
        <v>0.44620043307619434</v>
      </c>
      <c r="S456" s="10">
        <v>0.53986669373392882</v>
      </c>
      <c r="T456" s="9">
        <v>-27684</v>
      </c>
      <c r="U456" s="10">
        <v>-9.3666260657734479E-2</v>
      </c>
      <c r="V456" s="9">
        <v>33184</v>
      </c>
      <c r="W456" s="9">
        <v>-13100</v>
      </c>
      <c r="X456" s="10">
        <v>6.3361788508031924E-2</v>
      </c>
      <c r="Y456" s="10">
        <v>-8.7724107812853058E-2</v>
      </c>
      <c r="Z456" s="11">
        <v>430.38</v>
      </c>
      <c r="AA456" s="11">
        <v>2081.4698638412565</v>
      </c>
      <c r="AB456" s="11">
        <v>13135</v>
      </c>
      <c r="AC456" s="12" t="s">
        <v>1717</v>
      </c>
      <c r="AD456" s="8">
        <v>13</v>
      </c>
      <c r="AE456" s="8">
        <v>135</v>
      </c>
      <c r="AF456" s="13" t="s">
        <v>1571</v>
      </c>
      <c r="AG456" s="13" t="s">
        <v>85</v>
      </c>
      <c r="AH456" s="13" t="s">
        <v>1572</v>
      </c>
      <c r="AI456" s="14">
        <v>5710795</v>
      </c>
      <c r="AJ456" s="13" t="s">
        <v>486</v>
      </c>
      <c r="AK456" s="13" t="s">
        <v>1573</v>
      </c>
      <c r="AL456" s="13"/>
      <c r="AM456" s="13"/>
      <c r="AN456" s="13" t="s">
        <v>487</v>
      </c>
    </row>
    <row r="457" spans="1:40" x14ac:dyDescent="0.2">
      <c r="A457" s="8" t="s">
        <v>1554</v>
      </c>
      <c r="B457" s="8" t="s">
        <v>1718</v>
      </c>
      <c r="C457" s="8" t="str">
        <f t="shared" si="6"/>
        <v>Habersham County GA</v>
      </c>
      <c r="D457" s="9">
        <v>43996</v>
      </c>
      <c r="E457" s="8" t="s">
        <v>445</v>
      </c>
      <c r="F457" s="9">
        <v>2483</v>
      </c>
      <c r="G457" s="9">
        <v>13184</v>
      </c>
      <c r="H457" s="9">
        <v>16128</v>
      </c>
      <c r="I457" s="10">
        <v>0.15395585317460317</v>
      </c>
      <c r="J457" s="10">
        <v>0.81746031746031744</v>
      </c>
      <c r="K457" s="9">
        <v>-10701</v>
      </c>
      <c r="L457" s="9">
        <v>10701</v>
      </c>
      <c r="M457" s="10">
        <v>-0.6635044642857143</v>
      </c>
      <c r="N457" s="10">
        <v>0.6635044642857143</v>
      </c>
      <c r="O457" s="9">
        <v>2297</v>
      </c>
      <c r="P457" s="9">
        <v>12148</v>
      </c>
      <c r="Q457" s="9">
        <v>14600</v>
      </c>
      <c r="R457" s="10">
        <v>0.15732876712328767</v>
      </c>
      <c r="S457" s="10">
        <v>0.83205479452054798</v>
      </c>
      <c r="T457" s="9">
        <v>-9851</v>
      </c>
      <c r="U457" s="10">
        <v>-0.67472602739726029</v>
      </c>
      <c r="V457" s="9">
        <v>186</v>
      </c>
      <c r="W457" s="9">
        <v>1036</v>
      </c>
      <c r="X457" s="10">
        <v>-3.3729139486844972E-3</v>
      </c>
      <c r="Y457" s="10">
        <v>-1.4594477060230537E-2</v>
      </c>
      <c r="Z457" s="11">
        <v>276.74</v>
      </c>
      <c r="AA457" s="11">
        <v>158.97954758979546</v>
      </c>
      <c r="AB457" s="11">
        <v>13137</v>
      </c>
      <c r="AC457" s="12" t="s">
        <v>1719</v>
      </c>
      <c r="AD457" s="8">
        <v>13</v>
      </c>
      <c r="AE457" s="8">
        <v>137</v>
      </c>
      <c r="AF457" s="13" t="s">
        <v>1720</v>
      </c>
      <c r="AG457" s="13"/>
      <c r="AH457" s="13" t="s">
        <v>1721</v>
      </c>
      <c r="AJ457" s="13" t="s">
        <v>498</v>
      </c>
      <c r="AK457" s="13"/>
      <c r="AL457" s="13"/>
      <c r="AM457" s="13"/>
      <c r="AN457" s="13" t="s">
        <v>487</v>
      </c>
    </row>
    <row r="458" spans="1:40" x14ac:dyDescent="0.2">
      <c r="A458" s="8" t="s">
        <v>1554</v>
      </c>
      <c r="B458" s="8" t="s">
        <v>1722</v>
      </c>
      <c r="C458" s="8" t="str">
        <f t="shared" si="6"/>
        <v>Hall County GA</v>
      </c>
      <c r="D458" s="9">
        <v>193535</v>
      </c>
      <c r="E458" s="8" t="s">
        <v>445</v>
      </c>
      <c r="F458" s="9">
        <v>16153</v>
      </c>
      <c r="G458" s="9">
        <v>51681</v>
      </c>
      <c r="H458" s="9">
        <v>70133</v>
      </c>
      <c r="I458" s="10">
        <v>0.2303195357392383</v>
      </c>
      <c r="J458" s="10">
        <v>0.73689989020860369</v>
      </c>
      <c r="K458" s="9">
        <v>-35528</v>
      </c>
      <c r="L458" s="9">
        <v>35528</v>
      </c>
      <c r="M458" s="10">
        <v>-0.50658035446936545</v>
      </c>
      <c r="N458" s="10">
        <v>0.50658035446936545</v>
      </c>
      <c r="O458" s="9">
        <v>12489</v>
      </c>
      <c r="P458" s="9">
        <v>45918</v>
      </c>
      <c r="Q458" s="9">
        <v>59241</v>
      </c>
      <c r="R458" s="10">
        <v>0.2108168329366486</v>
      </c>
      <c r="S458" s="10">
        <v>0.77510507925254468</v>
      </c>
      <c r="T458" s="9">
        <v>-33429</v>
      </c>
      <c r="U458" s="10">
        <v>-0.56428824631589602</v>
      </c>
      <c r="V458" s="9">
        <v>3664</v>
      </c>
      <c r="W458" s="9">
        <v>5763</v>
      </c>
      <c r="X458" s="10">
        <v>1.95027028025897E-2</v>
      </c>
      <c r="Y458" s="10">
        <v>-3.820518904394099E-2</v>
      </c>
      <c r="Z458" s="11">
        <v>392.78</v>
      </c>
      <c r="AA458" s="11">
        <v>492.73129996435665</v>
      </c>
      <c r="AB458" s="11">
        <v>13139</v>
      </c>
      <c r="AC458" s="12" t="s">
        <v>1723</v>
      </c>
      <c r="AD458" s="8">
        <v>13</v>
      </c>
      <c r="AE458" s="8">
        <v>139</v>
      </c>
      <c r="AF458" s="13" t="s">
        <v>1724</v>
      </c>
      <c r="AG458" s="13" t="s">
        <v>85</v>
      </c>
      <c r="AH458" s="13" t="s">
        <v>1725</v>
      </c>
      <c r="AI458" s="14">
        <v>193535</v>
      </c>
      <c r="AJ458" s="13" t="s">
        <v>486</v>
      </c>
      <c r="AK458" s="13" t="s">
        <v>1573</v>
      </c>
      <c r="AL458" s="13"/>
      <c r="AM458" s="13"/>
      <c r="AN458" s="13" t="s">
        <v>487</v>
      </c>
    </row>
    <row r="459" spans="1:40" x14ac:dyDescent="0.2">
      <c r="A459" s="8" t="s">
        <v>1554</v>
      </c>
      <c r="B459" s="8" t="s">
        <v>1726</v>
      </c>
      <c r="C459" s="8" t="str">
        <f t="shared" si="6"/>
        <v>Hancock County GA</v>
      </c>
      <c r="D459" s="9">
        <v>8551</v>
      </c>
      <c r="E459" s="8" t="s">
        <v>445</v>
      </c>
      <c r="F459" s="9">
        <v>2695</v>
      </c>
      <c r="G459" s="9">
        <v>841</v>
      </c>
      <c r="H459" s="9">
        <v>3572</v>
      </c>
      <c r="I459" s="10">
        <v>0.75447928331466962</v>
      </c>
      <c r="J459" s="10">
        <v>0.23544232922732364</v>
      </c>
      <c r="K459" s="9">
        <v>1854</v>
      </c>
      <c r="L459" s="9">
        <v>-1854</v>
      </c>
      <c r="M459" s="10">
        <v>0.51903695408734596</v>
      </c>
      <c r="N459" s="10">
        <v>-0.51903695408734596</v>
      </c>
      <c r="O459" s="9">
        <v>3301</v>
      </c>
      <c r="P459" s="9">
        <v>764</v>
      </c>
      <c r="Q459" s="9">
        <v>4076</v>
      </c>
      <c r="R459" s="10">
        <v>0.8098626104023553</v>
      </c>
      <c r="S459" s="10">
        <v>0.18743866535819431</v>
      </c>
      <c r="T459" s="9">
        <v>2537</v>
      </c>
      <c r="U459" s="10">
        <v>0.62242394504416099</v>
      </c>
      <c r="V459" s="9">
        <v>-606</v>
      </c>
      <c r="W459" s="9">
        <v>77</v>
      </c>
      <c r="X459" s="10">
        <v>-5.5383327087685674E-2</v>
      </c>
      <c r="Y459" s="10">
        <v>4.8003663869129326E-2</v>
      </c>
      <c r="Z459" s="11">
        <v>471.84</v>
      </c>
      <c r="AA459" s="11">
        <v>18.122668701254664</v>
      </c>
      <c r="AB459" s="11">
        <v>13141</v>
      </c>
      <c r="AC459" s="12" t="s">
        <v>1727</v>
      </c>
      <c r="AD459" s="8">
        <v>13</v>
      </c>
      <c r="AE459" s="8">
        <v>141</v>
      </c>
      <c r="AF459" s="13" t="s">
        <v>1565</v>
      </c>
      <c r="AG459" s="13"/>
      <c r="AH459" s="13" t="s">
        <v>1566</v>
      </c>
      <c r="AJ459" s="13" t="s">
        <v>498</v>
      </c>
      <c r="AK459" s="13"/>
      <c r="AL459" s="13"/>
      <c r="AM459" s="13"/>
      <c r="AN459" s="13" t="s">
        <v>505</v>
      </c>
    </row>
    <row r="460" spans="1:40" x14ac:dyDescent="0.2">
      <c r="A460" s="8" t="s">
        <v>1554</v>
      </c>
      <c r="B460" s="8" t="s">
        <v>1728</v>
      </c>
      <c r="C460" s="8" t="str">
        <f t="shared" si="6"/>
        <v>Haralson County GA</v>
      </c>
      <c r="D460" s="9">
        <v>28854</v>
      </c>
      <c r="E460" s="8" t="s">
        <v>445</v>
      </c>
      <c r="F460" s="9">
        <v>1474</v>
      </c>
      <c r="G460" s="9">
        <v>9579</v>
      </c>
      <c r="H460" s="9">
        <v>11317</v>
      </c>
      <c r="I460" s="10">
        <v>0.13024653176636919</v>
      </c>
      <c r="J460" s="10">
        <v>0.8464257312008483</v>
      </c>
      <c r="K460" s="9">
        <v>-8105</v>
      </c>
      <c r="L460" s="9">
        <v>8105</v>
      </c>
      <c r="M460" s="10">
        <v>-0.71617919943447905</v>
      </c>
      <c r="N460" s="10">
        <v>0.71617919943447905</v>
      </c>
      <c r="O460" s="9">
        <v>1787</v>
      </c>
      <c r="P460" s="9">
        <v>8439</v>
      </c>
      <c r="Q460" s="9">
        <v>10362</v>
      </c>
      <c r="R460" s="10">
        <v>0.17245705462265973</v>
      </c>
      <c r="S460" s="10">
        <v>0.81441806601042266</v>
      </c>
      <c r="T460" s="9">
        <v>-6652</v>
      </c>
      <c r="U460" s="10">
        <v>-0.64196101138776296</v>
      </c>
      <c r="V460" s="9">
        <v>-313</v>
      </c>
      <c r="W460" s="9">
        <v>1140</v>
      </c>
      <c r="X460" s="10">
        <v>-4.2210522856290539E-2</v>
      </c>
      <c r="Y460" s="10">
        <v>3.2007665190425638E-2</v>
      </c>
      <c r="Z460" s="11">
        <v>282.17</v>
      </c>
      <c r="AA460" s="11">
        <v>102.25750434135449</v>
      </c>
      <c r="AB460" s="11">
        <v>13143</v>
      </c>
      <c r="AC460" s="12" t="s">
        <v>1729</v>
      </c>
      <c r="AD460" s="8">
        <v>13</v>
      </c>
      <c r="AE460" s="8">
        <v>143</v>
      </c>
      <c r="AF460" s="13" t="s">
        <v>1571</v>
      </c>
      <c r="AG460" s="13" t="s">
        <v>85</v>
      </c>
      <c r="AH460" s="13" t="s">
        <v>1572</v>
      </c>
      <c r="AI460" s="14">
        <v>5710795</v>
      </c>
      <c r="AJ460" s="13" t="s">
        <v>486</v>
      </c>
      <c r="AK460" s="13" t="s">
        <v>1573</v>
      </c>
      <c r="AL460" s="13"/>
      <c r="AM460" s="13"/>
      <c r="AN460" s="13" t="s">
        <v>505</v>
      </c>
    </row>
    <row r="461" spans="1:40" x14ac:dyDescent="0.2">
      <c r="A461" s="8" t="s">
        <v>1554</v>
      </c>
      <c r="B461" s="8" t="s">
        <v>1730</v>
      </c>
      <c r="C461" s="8" t="str">
        <f t="shared" si="6"/>
        <v>Harris County GA</v>
      </c>
      <c r="D461" s="9">
        <v>33381</v>
      </c>
      <c r="E461" s="8" t="s">
        <v>445</v>
      </c>
      <c r="F461" s="9">
        <v>4082</v>
      </c>
      <c r="G461" s="9">
        <v>11931</v>
      </c>
      <c r="H461" s="9">
        <v>16392</v>
      </c>
      <c r="I461" s="10">
        <v>0.24902391410444119</v>
      </c>
      <c r="J461" s="10">
        <v>0.72785505124450955</v>
      </c>
      <c r="K461" s="9">
        <v>-7849</v>
      </c>
      <c r="L461" s="9">
        <v>7849</v>
      </c>
      <c r="M461" s="10">
        <v>-0.47883113714006836</v>
      </c>
      <c r="N461" s="10">
        <v>0.47883113714006836</v>
      </c>
      <c r="O461" s="9">
        <v>4141</v>
      </c>
      <c r="P461" s="9">
        <v>11193</v>
      </c>
      <c r="Q461" s="9">
        <v>15479</v>
      </c>
      <c r="R461" s="10">
        <v>0.26752374184378835</v>
      </c>
      <c r="S461" s="10">
        <v>0.72310872795400216</v>
      </c>
      <c r="T461" s="9">
        <v>-7052</v>
      </c>
      <c r="U461" s="10">
        <v>-0.45558498611021381</v>
      </c>
      <c r="V461" s="9">
        <v>-59</v>
      </c>
      <c r="W461" s="9">
        <v>738</v>
      </c>
      <c r="X461" s="10">
        <v>-1.8499827739347163E-2</v>
      </c>
      <c r="Y461" s="10">
        <v>4.7463232905073927E-3</v>
      </c>
      <c r="Z461" s="11">
        <v>463.87</v>
      </c>
      <c r="AA461" s="11">
        <v>71.961972104253348</v>
      </c>
      <c r="AB461" s="11">
        <v>13145</v>
      </c>
      <c r="AC461" s="12" t="s">
        <v>1731</v>
      </c>
      <c r="AD461" s="8">
        <v>13</v>
      </c>
      <c r="AE461" s="8">
        <v>145</v>
      </c>
      <c r="AF461" s="13" t="s">
        <v>662</v>
      </c>
      <c r="AG461" s="13" t="s">
        <v>520</v>
      </c>
      <c r="AH461" s="13" t="s">
        <v>663</v>
      </c>
      <c r="AI461" s="14">
        <v>313749</v>
      </c>
      <c r="AJ461" s="13" t="s">
        <v>486</v>
      </c>
      <c r="AK461" s="13" t="s">
        <v>522</v>
      </c>
      <c r="AL461" s="13"/>
      <c r="AM461" s="13"/>
      <c r="AN461" s="13" t="s">
        <v>505</v>
      </c>
    </row>
    <row r="462" spans="1:40" x14ac:dyDescent="0.2">
      <c r="A462" s="8" t="s">
        <v>1554</v>
      </c>
      <c r="B462" s="8" t="s">
        <v>1732</v>
      </c>
      <c r="C462" s="8" t="str">
        <f t="shared" si="6"/>
        <v>Hart County GA</v>
      </c>
      <c r="D462" s="9">
        <v>25534</v>
      </c>
      <c r="E462" s="8" t="s">
        <v>445</v>
      </c>
      <c r="F462" s="9">
        <v>2583</v>
      </c>
      <c r="G462" s="9">
        <v>7285</v>
      </c>
      <c r="H462" s="9">
        <v>10077</v>
      </c>
      <c r="I462" s="10">
        <v>0.25632628758559095</v>
      </c>
      <c r="J462" s="10">
        <v>0.72293341272204026</v>
      </c>
      <c r="K462" s="9">
        <v>-4702</v>
      </c>
      <c r="L462" s="9">
        <v>4702</v>
      </c>
      <c r="M462" s="10">
        <v>-0.46660712513644931</v>
      </c>
      <c r="N462" s="10">
        <v>0.46660712513644931</v>
      </c>
      <c r="O462" s="9">
        <v>2869</v>
      </c>
      <c r="P462" s="9">
        <v>6516</v>
      </c>
      <c r="Q462" s="9">
        <v>9501</v>
      </c>
      <c r="R462" s="10">
        <v>0.301968213872224</v>
      </c>
      <c r="S462" s="10">
        <v>0.68582254499526363</v>
      </c>
      <c r="T462" s="9">
        <v>-3647</v>
      </c>
      <c r="U462" s="10">
        <v>-0.38385433112303963</v>
      </c>
      <c r="V462" s="9">
        <v>-286</v>
      </c>
      <c r="W462" s="9">
        <v>769</v>
      </c>
      <c r="X462" s="10">
        <v>-4.564192628663305E-2</v>
      </c>
      <c r="Y462" s="10">
        <v>3.7110867726776631E-2</v>
      </c>
      <c r="Z462" s="11">
        <v>232.39</v>
      </c>
      <c r="AA462" s="11">
        <v>109.87564008778348</v>
      </c>
      <c r="AB462" s="11">
        <v>13147</v>
      </c>
      <c r="AC462" s="12" t="s">
        <v>1733</v>
      </c>
      <c r="AD462" s="8">
        <v>13</v>
      </c>
      <c r="AE462" s="8">
        <v>147</v>
      </c>
      <c r="AF462" s="13"/>
      <c r="AG462" s="13"/>
      <c r="AH462" s="13"/>
      <c r="AJ462" s="13"/>
      <c r="AK462" s="13"/>
      <c r="AL462" s="13"/>
      <c r="AM462" s="13"/>
      <c r="AN462" s="13" t="s">
        <v>510</v>
      </c>
    </row>
    <row r="463" spans="1:40" x14ac:dyDescent="0.2">
      <c r="A463" s="8" t="s">
        <v>1554</v>
      </c>
      <c r="B463" s="8" t="s">
        <v>1734</v>
      </c>
      <c r="C463" s="8" t="str">
        <f t="shared" si="6"/>
        <v>Heard County GA</v>
      </c>
      <c r="D463" s="9">
        <v>11539</v>
      </c>
      <c r="E463" s="8" t="s">
        <v>445</v>
      </c>
      <c r="F463" s="9">
        <v>743</v>
      </c>
      <c r="G463" s="9">
        <v>3370</v>
      </c>
      <c r="H463" s="9">
        <v>4206</v>
      </c>
      <c r="I463" s="10">
        <v>0.17665240133143129</v>
      </c>
      <c r="J463" s="10">
        <v>0.80123632905373277</v>
      </c>
      <c r="K463" s="9">
        <v>-2627</v>
      </c>
      <c r="L463" s="9">
        <v>2627</v>
      </c>
      <c r="M463" s="10">
        <v>-0.62458392772230154</v>
      </c>
      <c r="N463" s="10">
        <v>0.62458392772230154</v>
      </c>
      <c r="O463" s="9">
        <v>947</v>
      </c>
      <c r="P463" s="9">
        <v>3155</v>
      </c>
      <c r="Q463" s="9">
        <v>4162</v>
      </c>
      <c r="R463" s="10">
        <v>0.22753483901970206</v>
      </c>
      <c r="S463" s="10">
        <v>0.7580490148966843</v>
      </c>
      <c r="T463" s="9">
        <v>-2208</v>
      </c>
      <c r="U463" s="10">
        <v>-0.53051417587698224</v>
      </c>
      <c r="V463" s="9">
        <v>-204</v>
      </c>
      <c r="W463" s="9">
        <v>215</v>
      </c>
      <c r="X463" s="10">
        <v>-5.0882437688270776E-2</v>
      </c>
      <c r="Y463" s="10">
        <v>4.3187314157048462E-2</v>
      </c>
      <c r="Z463" s="11">
        <v>296.02999999999997</v>
      </c>
      <c r="AA463" s="11">
        <v>38.979157517819147</v>
      </c>
      <c r="AB463" s="11">
        <v>13149</v>
      </c>
      <c r="AC463" s="12" t="s">
        <v>1735</v>
      </c>
      <c r="AD463" s="8">
        <v>13</v>
      </c>
      <c r="AE463" s="8">
        <v>149</v>
      </c>
      <c r="AF463" s="13" t="s">
        <v>1571</v>
      </c>
      <c r="AG463" s="13" t="s">
        <v>85</v>
      </c>
      <c r="AH463" s="13" t="s">
        <v>1572</v>
      </c>
      <c r="AI463" s="14">
        <v>5710795</v>
      </c>
      <c r="AJ463" s="13" t="s">
        <v>486</v>
      </c>
      <c r="AK463" s="13" t="s">
        <v>1573</v>
      </c>
      <c r="AL463" s="13"/>
      <c r="AM463" s="13"/>
      <c r="AN463" s="13" t="s">
        <v>505</v>
      </c>
    </row>
    <row r="464" spans="1:40" x14ac:dyDescent="0.2">
      <c r="A464" s="8" t="s">
        <v>1554</v>
      </c>
      <c r="B464" s="8" t="s">
        <v>598</v>
      </c>
      <c r="C464" s="8" t="str">
        <f t="shared" si="6"/>
        <v>Henry County GA</v>
      </c>
      <c r="D464" s="9">
        <v>217739</v>
      </c>
      <c r="E464" s="8" t="s">
        <v>445</v>
      </c>
      <c r="F464" s="9">
        <v>49902</v>
      </c>
      <c r="G464" s="9">
        <v>45641</v>
      </c>
      <c r="H464" s="9">
        <v>98037</v>
      </c>
      <c r="I464" s="10">
        <v>0.50901190366902294</v>
      </c>
      <c r="J464" s="10">
        <v>0.46554872140110365</v>
      </c>
      <c r="K464" s="9">
        <v>4261</v>
      </c>
      <c r="L464" s="9">
        <v>-4261</v>
      </c>
      <c r="M464" s="10">
        <v>4.3463182267919287E-2</v>
      </c>
      <c r="N464" s="10">
        <v>-4.3463182267919287E-2</v>
      </c>
      <c r="O464" s="9">
        <v>43374</v>
      </c>
      <c r="P464" s="9">
        <v>46299</v>
      </c>
      <c r="Q464" s="9">
        <v>90469</v>
      </c>
      <c r="R464" s="10">
        <v>0.47943494456664715</v>
      </c>
      <c r="S464" s="10">
        <v>0.51176646143983018</v>
      </c>
      <c r="T464" s="9">
        <v>-2925</v>
      </c>
      <c r="U464" s="10">
        <v>-3.233151687318303E-2</v>
      </c>
      <c r="V464" s="9">
        <v>6528</v>
      </c>
      <c r="W464" s="9">
        <v>-658</v>
      </c>
      <c r="X464" s="10">
        <v>2.9576959102375788E-2</v>
      </c>
      <c r="Y464" s="10">
        <v>-4.6217740038726529E-2</v>
      </c>
      <c r="Z464" s="11">
        <v>322.13</v>
      </c>
      <c r="AA464" s="11">
        <v>675.93518144848349</v>
      </c>
      <c r="AB464" s="11">
        <v>13151</v>
      </c>
      <c r="AC464" s="12" t="s">
        <v>1736</v>
      </c>
      <c r="AD464" s="8">
        <v>13</v>
      </c>
      <c r="AE464" s="8">
        <v>151</v>
      </c>
      <c r="AF464" s="13" t="s">
        <v>1571</v>
      </c>
      <c r="AG464" s="13" t="s">
        <v>85</v>
      </c>
      <c r="AH464" s="13" t="s">
        <v>1572</v>
      </c>
      <c r="AI464" s="14">
        <v>5710795</v>
      </c>
      <c r="AJ464" s="13" t="s">
        <v>486</v>
      </c>
      <c r="AK464" s="13" t="s">
        <v>1573</v>
      </c>
      <c r="AL464" s="13"/>
      <c r="AM464" s="13"/>
      <c r="AN464" s="13" t="s">
        <v>487</v>
      </c>
    </row>
    <row r="465" spans="1:40" x14ac:dyDescent="0.2">
      <c r="A465" s="8" t="s">
        <v>1554</v>
      </c>
      <c r="B465" s="8" t="s">
        <v>600</v>
      </c>
      <c r="C465" s="8" t="str">
        <f t="shared" si="6"/>
        <v>Houston County GA</v>
      </c>
      <c r="D465" s="9">
        <v>150033</v>
      </c>
      <c r="E465" s="8" t="s">
        <v>445</v>
      </c>
      <c r="F465" s="9">
        <v>22460</v>
      </c>
      <c r="G465" s="9">
        <v>35351</v>
      </c>
      <c r="H465" s="9">
        <v>59559</v>
      </c>
      <c r="I465" s="10">
        <v>0.37710505549119361</v>
      </c>
      <c r="J465" s="10">
        <v>0.59354589566648197</v>
      </c>
      <c r="K465" s="9">
        <v>-12891</v>
      </c>
      <c r="L465" s="9">
        <v>12891</v>
      </c>
      <c r="M465" s="10">
        <v>-0.21644084017528836</v>
      </c>
      <c r="N465" s="10">
        <v>0.21644084017528836</v>
      </c>
      <c r="O465" s="9">
        <v>22643</v>
      </c>
      <c r="P465" s="9">
        <v>34631</v>
      </c>
      <c r="Q465" s="9">
        <v>57912</v>
      </c>
      <c r="R465" s="10">
        <v>0.39098977759359027</v>
      </c>
      <c r="S465" s="10">
        <v>0.59799350739052359</v>
      </c>
      <c r="T465" s="9">
        <v>-11988</v>
      </c>
      <c r="U465" s="10">
        <v>-0.20700372979693332</v>
      </c>
      <c r="V465" s="9">
        <v>-183</v>
      </c>
      <c r="W465" s="9">
        <v>720</v>
      </c>
      <c r="X465" s="10">
        <v>-1.3884722102396663E-2</v>
      </c>
      <c r="Y465" s="10">
        <v>-4.4476117240416224E-3</v>
      </c>
      <c r="Z465" s="11">
        <v>375.54</v>
      </c>
      <c r="AA465" s="11">
        <v>399.51270170953825</v>
      </c>
      <c r="AB465" s="11">
        <v>13153</v>
      </c>
      <c r="AC465" s="12" t="s">
        <v>1737</v>
      </c>
      <c r="AD465" s="8">
        <v>13</v>
      </c>
      <c r="AE465" s="8">
        <v>153</v>
      </c>
      <c r="AF465" s="13" t="s">
        <v>1738</v>
      </c>
      <c r="AG465" s="13" t="s">
        <v>1584</v>
      </c>
      <c r="AH465" s="13" t="s">
        <v>1739</v>
      </c>
      <c r="AI465" s="14">
        <v>188149</v>
      </c>
      <c r="AJ465" s="13" t="s">
        <v>486</v>
      </c>
      <c r="AK465" s="13" t="s">
        <v>1586</v>
      </c>
      <c r="AL465" s="13"/>
      <c r="AM465" s="13"/>
      <c r="AN465" s="13" t="s">
        <v>487</v>
      </c>
    </row>
    <row r="466" spans="1:40" x14ac:dyDescent="0.2">
      <c r="A466" s="8" t="s">
        <v>1554</v>
      </c>
      <c r="B466" s="8" t="s">
        <v>1740</v>
      </c>
      <c r="C466" s="8" t="str">
        <f t="shared" si="6"/>
        <v>Irwin County GA</v>
      </c>
      <c r="D466" s="9">
        <v>9245</v>
      </c>
      <c r="E466" s="8" t="s">
        <v>445</v>
      </c>
      <c r="F466" s="9">
        <v>890</v>
      </c>
      <c r="G466" s="9">
        <v>2711</v>
      </c>
      <c r="H466" s="9">
        <v>3659</v>
      </c>
      <c r="I466" s="10">
        <v>0.24323585679147308</v>
      </c>
      <c r="J466" s="10">
        <v>0.74091281770975681</v>
      </c>
      <c r="K466" s="9">
        <v>-1821</v>
      </c>
      <c r="L466" s="9">
        <v>1821</v>
      </c>
      <c r="M466" s="10">
        <v>-0.49767696091828373</v>
      </c>
      <c r="N466" s="10">
        <v>0.49767696091828373</v>
      </c>
      <c r="O466" s="9">
        <v>1134</v>
      </c>
      <c r="P466" s="9">
        <v>2519</v>
      </c>
      <c r="Q466" s="9">
        <v>3683</v>
      </c>
      <c r="R466" s="10">
        <v>0.30790116752647301</v>
      </c>
      <c r="S466" s="10">
        <v>0.68395329894108059</v>
      </c>
      <c r="T466" s="9">
        <v>-1385</v>
      </c>
      <c r="U466" s="10">
        <v>-0.37605213141460758</v>
      </c>
      <c r="V466" s="9">
        <v>-244</v>
      </c>
      <c r="W466" s="9">
        <v>192</v>
      </c>
      <c r="X466" s="10">
        <v>-6.4665310734999926E-2</v>
      </c>
      <c r="Y466" s="10">
        <v>5.6959518768676221E-2</v>
      </c>
      <c r="Z466" s="11">
        <v>354.34</v>
      </c>
      <c r="AA466" s="11">
        <v>26.090760286730262</v>
      </c>
      <c r="AB466" s="11">
        <v>13155</v>
      </c>
      <c r="AC466" s="12" t="s">
        <v>1741</v>
      </c>
      <c r="AD466" s="8">
        <v>13</v>
      </c>
      <c r="AE466" s="8">
        <v>155</v>
      </c>
      <c r="AF466" s="13"/>
      <c r="AG466" s="13"/>
      <c r="AH466" s="13"/>
      <c r="AJ466" s="13"/>
      <c r="AK466" s="13"/>
      <c r="AL466" s="13"/>
      <c r="AM466" s="13"/>
      <c r="AN466" s="13" t="s">
        <v>510</v>
      </c>
    </row>
    <row r="467" spans="1:40" x14ac:dyDescent="0.2">
      <c r="A467" s="8" t="s">
        <v>1554</v>
      </c>
      <c r="B467" s="8" t="s">
        <v>602</v>
      </c>
      <c r="C467" s="8" t="str">
        <f t="shared" si="6"/>
        <v>Jackson County GA</v>
      </c>
      <c r="D467" s="9">
        <v>63360</v>
      </c>
      <c r="E467" s="8" t="s">
        <v>445</v>
      </c>
      <c r="F467" s="9">
        <v>4469</v>
      </c>
      <c r="G467" s="9">
        <v>21754</v>
      </c>
      <c r="H467" s="9">
        <v>27057</v>
      </c>
      <c r="I467" s="10">
        <v>0.16516982666223159</v>
      </c>
      <c r="J467" s="10">
        <v>0.80400635695014233</v>
      </c>
      <c r="K467" s="9">
        <v>-17285</v>
      </c>
      <c r="L467" s="9">
        <v>17285</v>
      </c>
      <c r="M467" s="10">
        <v>-0.63883653028791076</v>
      </c>
      <c r="N467" s="10">
        <v>0.63883653028791076</v>
      </c>
      <c r="O467" s="9">
        <v>4236</v>
      </c>
      <c r="P467" s="9">
        <v>19122</v>
      </c>
      <c r="Q467" s="9">
        <v>23670</v>
      </c>
      <c r="R467" s="10">
        <v>0.17896070975918885</v>
      </c>
      <c r="S467" s="10">
        <v>0.80785804816223072</v>
      </c>
      <c r="T467" s="9">
        <v>-14886</v>
      </c>
      <c r="U467" s="10">
        <v>-0.62889733840304185</v>
      </c>
      <c r="V467" s="9">
        <v>233</v>
      </c>
      <c r="W467" s="9">
        <v>2632</v>
      </c>
      <c r="X467" s="10">
        <v>-1.3790883096957252E-2</v>
      </c>
      <c r="Y467" s="10">
        <v>-3.8516912120883928E-3</v>
      </c>
      <c r="Z467" s="11">
        <v>339.66</v>
      </c>
      <c r="AA467" s="11">
        <v>186.53948065712771</v>
      </c>
      <c r="AB467" s="11">
        <v>13157</v>
      </c>
      <c r="AC467" s="12" t="s">
        <v>1742</v>
      </c>
      <c r="AD467" s="8">
        <v>13</v>
      </c>
      <c r="AE467" s="8">
        <v>157</v>
      </c>
      <c r="AF467" s="13" t="s">
        <v>1743</v>
      </c>
      <c r="AG467" s="13" t="s">
        <v>85</v>
      </c>
      <c r="AH467" s="13" t="s">
        <v>1744</v>
      </c>
      <c r="AJ467" s="13" t="s">
        <v>498</v>
      </c>
      <c r="AK467" s="13" t="s">
        <v>1573</v>
      </c>
      <c r="AL467" s="13"/>
      <c r="AM467" s="13"/>
      <c r="AN467" s="13" t="s">
        <v>487</v>
      </c>
    </row>
    <row r="468" spans="1:40" x14ac:dyDescent="0.2">
      <c r="A468" s="8" t="s">
        <v>1554</v>
      </c>
      <c r="B468" s="8" t="s">
        <v>1745</v>
      </c>
      <c r="C468" s="8" t="str">
        <f t="shared" si="6"/>
        <v>Jasper County GA</v>
      </c>
      <c r="D468" s="9">
        <v>13635</v>
      </c>
      <c r="E468" s="8" t="s">
        <v>445</v>
      </c>
      <c r="F468" s="9">
        <v>1544</v>
      </c>
      <c r="G468" s="9">
        <v>4353</v>
      </c>
      <c r="H468" s="9">
        <v>6016</v>
      </c>
      <c r="I468" s="10">
        <v>0.25664893617021278</v>
      </c>
      <c r="J468" s="10">
        <v>0.7235704787234043</v>
      </c>
      <c r="K468" s="9">
        <v>-2809</v>
      </c>
      <c r="L468" s="9">
        <v>2809</v>
      </c>
      <c r="M468" s="10">
        <v>-0.46692154255319152</v>
      </c>
      <c r="N468" s="10">
        <v>0.46692154255319152</v>
      </c>
      <c r="O468" s="9">
        <v>1839</v>
      </c>
      <c r="P468" s="9">
        <v>4121</v>
      </c>
      <c r="Q468" s="9">
        <v>6010</v>
      </c>
      <c r="R468" s="10">
        <v>0.3059900166389351</v>
      </c>
      <c r="S468" s="10">
        <v>0.68569051580698837</v>
      </c>
      <c r="T468" s="9">
        <v>-2282</v>
      </c>
      <c r="U468" s="10">
        <v>-0.37970049916805326</v>
      </c>
      <c r="V468" s="9">
        <v>-295</v>
      </c>
      <c r="W468" s="9">
        <v>232</v>
      </c>
      <c r="X468" s="10">
        <v>-4.934108046872232E-2</v>
      </c>
      <c r="Y468" s="10">
        <v>3.7879962916415932E-2</v>
      </c>
      <c r="Z468" s="11">
        <v>368.17</v>
      </c>
      <c r="AA468" s="11">
        <v>37.034522095770974</v>
      </c>
      <c r="AB468" s="11">
        <v>13159</v>
      </c>
      <c r="AC468" s="12" t="s">
        <v>1746</v>
      </c>
      <c r="AD468" s="8">
        <v>13</v>
      </c>
      <c r="AE468" s="8">
        <v>159</v>
      </c>
      <c r="AF468" s="13" t="s">
        <v>1571</v>
      </c>
      <c r="AG468" s="13" t="s">
        <v>85</v>
      </c>
      <c r="AH468" s="13" t="s">
        <v>1572</v>
      </c>
      <c r="AI468" s="14">
        <v>5710795</v>
      </c>
      <c r="AJ468" s="13" t="s">
        <v>486</v>
      </c>
      <c r="AK468" s="13" t="s">
        <v>1573</v>
      </c>
      <c r="AL468" s="13"/>
      <c r="AM468" s="13"/>
      <c r="AN468" s="13" t="s">
        <v>505</v>
      </c>
    </row>
    <row r="469" spans="1:40" x14ac:dyDescent="0.2">
      <c r="A469" s="8" t="s">
        <v>1554</v>
      </c>
      <c r="B469" s="8" t="s">
        <v>1747</v>
      </c>
      <c r="C469" s="8" t="str">
        <f t="shared" si="6"/>
        <v>Jeff Davis County GA</v>
      </c>
      <c r="D469" s="9">
        <v>14920</v>
      </c>
      <c r="E469" s="8" t="s">
        <v>445</v>
      </c>
      <c r="F469" s="9">
        <v>901</v>
      </c>
      <c r="G469" s="9">
        <v>4102</v>
      </c>
      <c r="H469" s="9">
        <v>5089</v>
      </c>
      <c r="I469" s="10">
        <v>0.17704853605816467</v>
      </c>
      <c r="J469" s="10">
        <v>0.80605226960110044</v>
      </c>
      <c r="K469" s="9">
        <v>-3201</v>
      </c>
      <c r="L469" s="9">
        <v>3201</v>
      </c>
      <c r="M469" s="10">
        <v>-0.62900373354293571</v>
      </c>
      <c r="N469" s="10">
        <v>0.62900373354293571</v>
      </c>
      <c r="O469" s="9">
        <v>1271</v>
      </c>
      <c r="P469" s="9">
        <v>3994</v>
      </c>
      <c r="Q469" s="9">
        <v>5330</v>
      </c>
      <c r="R469" s="10">
        <v>0.23846153846153847</v>
      </c>
      <c r="S469" s="10">
        <v>0.74934333958724197</v>
      </c>
      <c r="T469" s="9">
        <v>-2723</v>
      </c>
      <c r="U469" s="10">
        <v>-0.51088180112570347</v>
      </c>
      <c r="V469" s="9">
        <v>-370</v>
      </c>
      <c r="W469" s="9">
        <v>108</v>
      </c>
      <c r="X469" s="10">
        <v>-6.1413002403373801E-2</v>
      </c>
      <c r="Y469" s="10">
        <v>5.6708930013858461E-2</v>
      </c>
      <c r="Z469" s="11">
        <v>330.74</v>
      </c>
      <c r="AA469" s="11">
        <v>45.110963294430668</v>
      </c>
      <c r="AB469" s="11">
        <v>13161</v>
      </c>
      <c r="AC469" s="12" t="s">
        <v>1748</v>
      </c>
      <c r="AD469" s="8">
        <v>13</v>
      </c>
      <c r="AE469" s="8">
        <v>161</v>
      </c>
      <c r="AF469" s="13"/>
      <c r="AG469" s="13"/>
      <c r="AH469" s="13"/>
      <c r="AJ469" s="13"/>
      <c r="AK469" s="13"/>
      <c r="AL469" s="13"/>
      <c r="AM469" s="13"/>
      <c r="AN469" s="13" t="s">
        <v>510</v>
      </c>
    </row>
    <row r="470" spans="1:40" x14ac:dyDescent="0.2">
      <c r="A470" s="8" t="s">
        <v>1554</v>
      </c>
      <c r="B470" s="8" t="s">
        <v>608</v>
      </c>
      <c r="C470" s="8" t="str">
        <f t="shared" si="6"/>
        <v>Jefferson County GA</v>
      </c>
      <c r="D470" s="9">
        <v>16106</v>
      </c>
      <c r="E470" s="8" t="s">
        <v>445</v>
      </c>
      <c r="F470" s="9">
        <v>3809</v>
      </c>
      <c r="G470" s="9">
        <v>3057</v>
      </c>
      <c r="H470" s="9">
        <v>6934</v>
      </c>
      <c r="I470" s="10">
        <v>0.54932218055956161</v>
      </c>
      <c r="J470" s="10">
        <v>0.44087107008941445</v>
      </c>
      <c r="K470" s="9">
        <v>752</v>
      </c>
      <c r="L470" s="9">
        <v>-752</v>
      </c>
      <c r="M470" s="10">
        <v>0.10845111047014716</v>
      </c>
      <c r="N470" s="10">
        <v>-0.10845111047014716</v>
      </c>
      <c r="O470" s="9">
        <v>4238</v>
      </c>
      <c r="P470" s="9">
        <v>2992</v>
      </c>
      <c r="Q470" s="9">
        <v>7268</v>
      </c>
      <c r="R470" s="10">
        <v>0.58310401761144748</v>
      </c>
      <c r="S470" s="10">
        <v>0.41166758392955421</v>
      </c>
      <c r="T470" s="9">
        <v>1246</v>
      </c>
      <c r="U470" s="10">
        <v>0.17143643368189326</v>
      </c>
      <c r="V470" s="9">
        <v>-429</v>
      </c>
      <c r="W470" s="9">
        <v>65</v>
      </c>
      <c r="X470" s="10">
        <v>-3.3781837051885866E-2</v>
      </c>
      <c r="Y470" s="10">
        <v>2.9203486159860237E-2</v>
      </c>
      <c r="Z470" s="11">
        <v>526.49</v>
      </c>
      <c r="AA470" s="11">
        <v>30.591274288210602</v>
      </c>
      <c r="AB470" s="11">
        <v>13163</v>
      </c>
      <c r="AC470" s="12" t="s">
        <v>1749</v>
      </c>
      <c r="AD470" s="8">
        <v>13</v>
      </c>
      <c r="AE470" s="8">
        <v>163</v>
      </c>
      <c r="AF470" s="13"/>
      <c r="AG470" s="13"/>
      <c r="AH470" s="13"/>
      <c r="AJ470" s="13"/>
      <c r="AK470" s="13"/>
      <c r="AL470" s="13"/>
      <c r="AM470" s="13"/>
      <c r="AN470" s="13" t="s">
        <v>510</v>
      </c>
    </row>
    <row r="471" spans="1:40" x14ac:dyDescent="0.2">
      <c r="A471" s="8" t="s">
        <v>1554</v>
      </c>
      <c r="B471" s="8" t="s">
        <v>1750</v>
      </c>
      <c r="C471" s="8" t="str">
        <f t="shared" si="6"/>
        <v>Jenkins County GA</v>
      </c>
      <c r="D471" s="9">
        <v>8957</v>
      </c>
      <c r="E471" s="8" t="s">
        <v>445</v>
      </c>
      <c r="F471" s="9">
        <v>1108</v>
      </c>
      <c r="G471" s="9">
        <v>1892</v>
      </c>
      <c r="H471" s="9">
        <v>3034</v>
      </c>
      <c r="I471" s="10">
        <v>0.36519446275543838</v>
      </c>
      <c r="J471" s="10">
        <v>0.6235992089650626</v>
      </c>
      <c r="K471" s="9">
        <v>-784</v>
      </c>
      <c r="L471" s="9">
        <v>784</v>
      </c>
      <c r="M471" s="10">
        <v>-0.25840474620962423</v>
      </c>
      <c r="N471" s="10">
        <v>0.25840474620962423</v>
      </c>
      <c r="O471" s="9">
        <v>1487</v>
      </c>
      <c r="P471" s="9">
        <v>1884</v>
      </c>
      <c r="Q471" s="9">
        <v>3386</v>
      </c>
      <c r="R471" s="10">
        <v>0.43916125221500296</v>
      </c>
      <c r="S471" s="10">
        <v>0.55640874187832245</v>
      </c>
      <c r="T471" s="9">
        <v>-397</v>
      </c>
      <c r="U471" s="10">
        <v>-0.11724748966331949</v>
      </c>
      <c r="V471" s="9">
        <v>-379</v>
      </c>
      <c r="W471" s="9">
        <v>8</v>
      </c>
      <c r="X471" s="10">
        <v>-7.3966789459564586E-2</v>
      </c>
      <c r="Y471" s="10">
        <v>6.7190467086740147E-2</v>
      </c>
      <c r="Z471" s="11">
        <v>347.28</v>
      </c>
      <c r="AA471" s="11">
        <v>25.79186823312601</v>
      </c>
      <c r="AB471" s="11">
        <v>13165</v>
      </c>
      <c r="AC471" s="12" t="s">
        <v>1751</v>
      </c>
      <c r="AD471" s="8">
        <v>13</v>
      </c>
      <c r="AE471" s="8">
        <v>165</v>
      </c>
      <c r="AF471" s="13"/>
      <c r="AG471" s="13"/>
      <c r="AH471" s="13"/>
      <c r="AJ471" s="13"/>
      <c r="AK471" s="13"/>
      <c r="AL471" s="13"/>
      <c r="AM471" s="13"/>
      <c r="AN471" s="13" t="s">
        <v>510</v>
      </c>
    </row>
    <row r="472" spans="1:40" x14ac:dyDescent="0.2">
      <c r="A472" s="8" t="s">
        <v>1554</v>
      </c>
      <c r="B472" s="8" t="s">
        <v>848</v>
      </c>
      <c r="C472" s="8" t="str">
        <f t="shared" si="6"/>
        <v>Johnson County GA</v>
      </c>
      <c r="D472" s="9">
        <v>9656</v>
      </c>
      <c r="E472" s="8" t="s">
        <v>445</v>
      </c>
      <c r="F472" s="9">
        <v>1136</v>
      </c>
      <c r="G472" s="9">
        <v>2519</v>
      </c>
      <c r="H472" s="9">
        <v>3682</v>
      </c>
      <c r="I472" s="10">
        <v>0.30852797392721348</v>
      </c>
      <c r="J472" s="10">
        <v>0.68413905486148829</v>
      </c>
      <c r="K472" s="9">
        <v>-1383</v>
      </c>
      <c r="L472" s="9">
        <v>1383</v>
      </c>
      <c r="M472" s="10">
        <v>-0.37561108093427481</v>
      </c>
      <c r="N472" s="10">
        <v>0.37561108093427481</v>
      </c>
      <c r="O472" s="9">
        <v>1305</v>
      </c>
      <c r="P472" s="9">
        <v>2440</v>
      </c>
      <c r="Q472" s="9">
        <v>3772</v>
      </c>
      <c r="R472" s="10">
        <v>0.34597030752916225</v>
      </c>
      <c r="S472" s="10">
        <v>0.64687168610816548</v>
      </c>
      <c r="T472" s="9">
        <v>-1135</v>
      </c>
      <c r="U472" s="10">
        <v>-0.30090137857900323</v>
      </c>
      <c r="V472" s="9">
        <v>-169</v>
      </c>
      <c r="W472" s="9">
        <v>79</v>
      </c>
      <c r="X472" s="10">
        <v>-3.7442333601948763E-2</v>
      </c>
      <c r="Y472" s="10">
        <v>3.7267368753322816E-2</v>
      </c>
      <c r="Z472" s="11">
        <v>303.01</v>
      </c>
      <c r="AA472" s="11">
        <v>31.866935084650674</v>
      </c>
      <c r="AB472" s="11">
        <v>13167</v>
      </c>
      <c r="AC472" s="12" t="s">
        <v>1752</v>
      </c>
      <c r="AD472" s="8">
        <v>13</v>
      </c>
      <c r="AE472" s="8">
        <v>167</v>
      </c>
      <c r="AF472" s="13" t="s">
        <v>1753</v>
      </c>
      <c r="AG472" s="13"/>
      <c r="AH472" s="13" t="s">
        <v>1754</v>
      </c>
      <c r="AJ472" s="13" t="s">
        <v>498</v>
      </c>
      <c r="AK472" s="13"/>
      <c r="AL472" s="13"/>
      <c r="AM472" s="13"/>
      <c r="AN472" s="13" t="s">
        <v>505</v>
      </c>
    </row>
    <row r="473" spans="1:40" x14ac:dyDescent="0.2">
      <c r="A473" s="8" t="s">
        <v>1554</v>
      </c>
      <c r="B473" s="8" t="s">
        <v>1755</v>
      </c>
      <c r="C473" s="8" t="str">
        <f t="shared" si="6"/>
        <v>Jones County GA</v>
      </c>
      <c r="D473" s="9">
        <v>28494</v>
      </c>
      <c r="E473" s="8" t="s">
        <v>445</v>
      </c>
      <c r="F473" s="9">
        <v>3960</v>
      </c>
      <c r="G473" s="9">
        <v>8304</v>
      </c>
      <c r="H473" s="9">
        <v>12524</v>
      </c>
      <c r="I473" s="10">
        <v>0.31619290961354202</v>
      </c>
      <c r="J473" s="10">
        <v>0.66304694985627599</v>
      </c>
      <c r="K473" s="9">
        <v>-4344</v>
      </c>
      <c r="L473" s="9">
        <v>4344</v>
      </c>
      <c r="M473" s="10">
        <v>-0.34685404024273397</v>
      </c>
      <c r="N473" s="10">
        <v>0.34685404024273397</v>
      </c>
      <c r="O473" s="9">
        <v>4272</v>
      </c>
      <c r="P473" s="9">
        <v>7740</v>
      </c>
      <c r="Q473" s="9">
        <v>12099</v>
      </c>
      <c r="R473" s="10">
        <v>0.35308703198611457</v>
      </c>
      <c r="S473" s="10">
        <v>0.63972229109843792</v>
      </c>
      <c r="T473" s="9">
        <v>-3468</v>
      </c>
      <c r="U473" s="10">
        <v>-0.28663525911232335</v>
      </c>
      <c r="V473" s="9">
        <v>-312</v>
      </c>
      <c r="W473" s="9">
        <v>564</v>
      </c>
      <c r="X473" s="10">
        <v>-3.6894122372572558E-2</v>
      </c>
      <c r="Y473" s="10">
        <v>2.3324658757838068E-2</v>
      </c>
      <c r="Z473" s="11">
        <v>393.93</v>
      </c>
      <c r="AA473" s="11">
        <v>72.332647932373774</v>
      </c>
      <c r="AB473" s="11">
        <v>13169</v>
      </c>
      <c r="AC473" s="12" t="s">
        <v>1756</v>
      </c>
      <c r="AD473" s="8">
        <v>13</v>
      </c>
      <c r="AE473" s="8">
        <v>169</v>
      </c>
      <c r="AF473" s="13" t="s">
        <v>1583</v>
      </c>
      <c r="AG473" s="13" t="s">
        <v>1584</v>
      </c>
      <c r="AH473" s="13" t="s">
        <v>1585</v>
      </c>
      <c r="AJ473" s="13" t="s">
        <v>486</v>
      </c>
      <c r="AK473" s="13" t="s">
        <v>1586</v>
      </c>
      <c r="AL473" s="13"/>
      <c r="AM473" s="13"/>
      <c r="AN473" s="13" t="s">
        <v>505</v>
      </c>
    </row>
    <row r="474" spans="1:40" x14ac:dyDescent="0.2">
      <c r="A474" s="8" t="s">
        <v>1554</v>
      </c>
      <c r="B474" s="8" t="s">
        <v>610</v>
      </c>
      <c r="C474" s="8" t="str">
        <f t="shared" si="6"/>
        <v>Lamar County GA</v>
      </c>
      <c r="D474" s="9">
        <v>18201</v>
      </c>
      <c r="E474" s="8" t="s">
        <v>445</v>
      </c>
      <c r="F474" s="9">
        <v>2267</v>
      </c>
      <c r="G474" s="9">
        <v>5183</v>
      </c>
      <c r="H474" s="9">
        <v>7575</v>
      </c>
      <c r="I474" s="10">
        <v>0.29927392739273928</v>
      </c>
      <c r="J474" s="10">
        <v>0.68422442244224424</v>
      </c>
      <c r="K474" s="9">
        <v>-2916</v>
      </c>
      <c r="L474" s="9">
        <v>2916</v>
      </c>
      <c r="M474" s="10">
        <v>-0.38495049504950496</v>
      </c>
      <c r="N474" s="10">
        <v>0.38495049504950496</v>
      </c>
      <c r="O474" s="9">
        <v>2602</v>
      </c>
      <c r="P474" s="9">
        <v>4896</v>
      </c>
      <c r="Q474" s="9">
        <v>7589</v>
      </c>
      <c r="R474" s="10">
        <v>0.34286467255237846</v>
      </c>
      <c r="S474" s="10">
        <v>0.64514428778495192</v>
      </c>
      <c r="T474" s="9">
        <v>-2294</v>
      </c>
      <c r="U474" s="10">
        <v>-0.30227961523257346</v>
      </c>
      <c r="V474" s="9">
        <v>-335</v>
      </c>
      <c r="W474" s="9">
        <v>287</v>
      </c>
      <c r="X474" s="10">
        <v>-4.3590745159639177E-2</v>
      </c>
      <c r="Y474" s="10">
        <v>3.908013465729232E-2</v>
      </c>
      <c r="Z474" s="11">
        <v>183.5</v>
      </c>
      <c r="AA474" s="11">
        <v>99.188010899182558</v>
      </c>
      <c r="AB474" s="11">
        <v>13171</v>
      </c>
      <c r="AC474" s="12" t="s">
        <v>1757</v>
      </c>
      <c r="AD474" s="8">
        <v>13</v>
      </c>
      <c r="AE474" s="8">
        <v>171</v>
      </c>
      <c r="AF474" s="13" t="s">
        <v>1571</v>
      </c>
      <c r="AG474" s="13" t="s">
        <v>85</v>
      </c>
      <c r="AH474" s="13" t="s">
        <v>1572</v>
      </c>
      <c r="AI474" s="14">
        <v>5710795</v>
      </c>
      <c r="AJ474" s="13" t="s">
        <v>486</v>
      </c>
      <c r="AK474" s="13" t="s">
        <v>1573</v>
      </c>
      <c r="AL474" s="13"/>
      <c r="AM474" s="13"/>
      <c r="AN474" s="13" t="s">
        <v>505</v>
      </c>
    </row>
    <row r="475" spans="1:40" x14ac:dyDescent="0.2">
      <c r="A475" s="8" t="s">
        <v>1554</v>
      </c>
      <c r="B475" s="8" t="s">
        <v>1758</v>
      </c>
      <c r="C475" s="8" t="str">
        <f t="shared" si="6"/>
        <v>Lanier County GA</v>
      </c>
      <c r="D475" s="9">
        <v>10312</v>
      </c>
      <c r="E475" s="8" t="s">
        <v>445</v>
      </c>
      <c r="F475" s="9">
        <v>805</v>
      </c>
      <c r="G475" s="9">
        <v>1984</v>
      </c>
      <c r="H475" s="9">
        <v>2861</v>
      </c>
      <c r="I475" s="10">
        <v>0.28137015029709894</v>
      </c>
      <c r="J475" s="10">
        <v>0.6934638238378189</v>
      </c>
      <c r="K475" s="9">
        <v>-1179</v>
      </c>
      <c r="L475" s="9">
        <v>1179</v>
      </c>
      <c r="M475" s="10">
        <v>-0.41209367354071996</v>
      </c>
      <c r="N475" s="10">
        <v>0.41209367354071996</v>
      </c>
      <c r="O475" s="9">
        <v>1108</v>
      </c>
      <c r="P475" s="9">
        <v>1812</v>
      </c>
      <c r="Q475" s="9">
        <v>2958</v>
      </c>
      <c r="R475" s="10">
        <v>0.37457741717376608</v>
      </c>
      <c r="S475" s="10">
        <v>0.61257606490872207</v>
      </c>
      <c r="T475" s="9">
        <v>-704</v>
      </c>
      <c r="U475" s="10">
        <v>-0.23799864773495599</v>
      </c>
      <c r="V475" s="9">
        <v>-303</v>
      </c>
      <c r="W475" s="9">
        <v>172</v>
      </c>
      <c r="X475" s="10">
        <v>-9.3207266876667139E-2</v>
      </c>
      <c r="Y475" s="10">
        <v>8.0887758929096831E-2</v>
      </c>
      <c r="Z475" s="11">
        <v>185.26</v>
      </c>
      <c r="AA475" s="11">
        <v>55.662312425779987</v>
      </c>
      <c r="AB475" s="11">
        <v>13173</v>
      </c>
      <c r="AC475" s="12" t="s">
        <v>1759</v>
      </c>
      <c r="AD475" s="8">
        <v>13</v>
      </c>
      <c r="AE475" s="8">
        <v>173</v>
      </c>
      <c r="AF475" s="13" t="s">
        <v>1595</v>
      </c>
      <c r="AG475" s="13"/>
      <c r="AH475" s="13" t="s">
        <v>1596</v>
      </c>
      <c r="AI475" s="14">
        <v>142875</v>
      </c>
      <c r="AJ475" s="13" t="s">
        <v>486</v>
      </c>
      <c r="AK475" s="13"/>
      <c r="AL475" s="13"/>
      <c r="AM475" s="13"/>
      <c r="AN475" s="13" t="s">
        <v>505</v>
      </c>
    </row>
    <row r="476" spans="1:40" x14ac:dyDescent="0.2">
      <c r="A476" s="8" t="s">
        <v>1554</v>
      </c>
      <c r="B476" s="8" t="s">
        <v>1760</v>
      </c>
      <c r="C476" s="8" t="str">
        <f t="shared" si="6"/>
        <v>Laurens County GA</v>
      </c>
      <c r="D476" s="9">
        <v>47731</v>
      </c>
      <c r="E476" s="8" t="s">
        <v>445</v>
      </c>
      <c r="F476" s="9">
        <v>6737</v>
      </c>
      <c r="G476" s="9">
        <v>12401</v>
      </c>
      <c r="H476" s="9">
        <v>19448</v>
      </c>
      <c r="I476" s="10">
        <v>0.34641094199917727</v>
      </c>
      <c r="J476" s="10">
        <v>0.63764911559029203</v>
      </c>
      <c r="K476" s="9">
        <v>-5664</v>
      </c>
      <c r="L476" s="9">
        <v>5664</v>
      </c>
      <c r="M476" s="10">
        <v>-0.29123817359111476</v>
      </c>
      <c r="N476" s="10">
        <v>0.29123817359111476</v>
      </c>
      <c r="O476" s="9">
        <v>7508</v>
      </c>
      <c r="P476" s="9">
        <v>11947</v>
      </c>
      <c r="Q476" s="9">
        <v>19591</v>
      </c>
      <c r="R476" s="10">
        <v>0.38323720075544893</v>
      </c>
      <c r="S476" s="10">
        <v>0.60982083609820836</v>
      </c>
      <c r="T476" s="9">
        <v>-4439</v>
      </c>
      <c r="U476" s="10">
        <v>-0.22658363534275944</v>
      </c>
      <c r="V476" s="9">
        <v>-771</v>
      </c>
      <c r="W476" s="9">
        <v>454</v>
      </c>
      <c r="X476" s="10">
        <v>-3.6826258756271657E-2</v>
      </c>
      <c r="Y476" s="10">
        <v>2.7828279492083663E-2</v>
      </c>
      <c r="Z476" s="11">
        <v>807.3</v>
      </c>
      <c r="AA476" s="11">
        <v>59.124241298154345</v>
      </c>
      <c r="AB476" s="11">
        <v>13175</v>
      </c>
      <c r="AC476" s="12" t="s">
        <v>1761</v>
      </c>
      <c r="AD476" s="8">
        <v>13</v>
      </c>
      <c r="AE476" s="8">
        <v>175</v>
      </c>
      <c r="AF476" s="13" t="s">
        <v>1753</v>
      </c>
      <c r="AG476" s="13"/>
      <c r="AH476" s="13" t="s">
        <v>1754</v>
      </c>
      <c r="AJ476" s="13" t="s">
        <v>498</v>
      </c>
      <c r="AK476" s="13"/>
      <c r="AL476" s="13"/>
      <c r="AM476" s="13"/>
      <c r="AN476" s="13" t="s">
        <v>487</v>
      </c>
    </row>
    <row r="477" spans="1:40" x14ac:dyDescent="0.2">
      <c r="A477" s="8" t="s">
        <v>1554</v>
      </c>
      <c r="B477" s="8" t="s">
        <v>618</v>
      </c>
      <c r="C477" s="8" t="str">
        <f t="shared" si="6"/>
        <v>Lee County GA</v>
      </c>
      <c r="D477" s="9">
        <v>29202</v>
      </c>
      <c r="E477" s="8" t="s">
        <v>445</v>
      </c>
      <c r="F477" s="9">
        <v>3166</v>
      </c>
      <c r="G477" s="9">
        <v>10641</v>
      </c>
      <c r="H477" s="9">
        <v>14106</v>
      </c>
      <c r="I477" s="10">
        <v>0.22444349922019</v>
      </c>
      <c r="J477" s="10">
        <v>0.75435984687367075</v>
      </c>
      <c r="K477" s="9">
        <v>-7475</v>
      </c>
      <c r="L477" s="9">
        <v>7475</v>
      </c>
      <c r="M477" s="10">
        <v>-0.52991634765348072</v>
      </c>
      <c r="N477" s="10">
        <v>0.52991634765348072</v>
      </c>
      <c r="O477" s="9">
        <v>3187</v>
      </c>
      <c r="P477" s="9">
        <v>10310</v>
      </c>
      <c r="Q477" s="9">
        <v>13607</v>
      </c>
      <c r="R477" s="10">
        <v>0.23421768207540236</v>
      </c>
      <c r="S477" s="10">
        <v>0.75769824355111337</v>
      </c>
      <c r="T477" s="9">
        <v>-7123</v>
      </c>
      <c r="U477" s="10">
        <v>-0.52348056147571098</v>
      </c>
      <c r="V477" s="9">
        <v>-21</v>
      </c>
      <c r="W477" s="9">
        <v>331</v>
      </c>
      <c r="X477" s="10">
        <v>-9.7741828552123655E-3</v>
      </c>
      <c r="Y477" s="10">
        <v>-3.3383966774426233E-3</v>
      </c>
      <c r="Z477" s="11">
        <v>355.78</v>
      </c>
      <c r="AA477" s="11">
        <v>82.078812749451913</v>
      </c>
      <c r="AB477" s="11">
        <v>13177</v>
      </c>
      <c r="AC477" s="12" t="s">
        <v>1762</v>
      </c>
      <c r="AD477" s="8">
        <v>13</v>
      </c>
      <c r="AE477" s="8">
        <v>177</v>
      </c>
      <c r="AF477" s="13" t="s">
        <v>1562</v>
      </c>
      <c r="AG477" s="13"/>
      <c r="AH477" s="13" t="s">
        <v>1563</v>
      </c>
      <c r="AI477" s="14">
        <v>153526</v>
      </c>
      <c r="AJ477" s="13" t="s">
        <v>486</v>
      </c>
      <c r="AK477" s="13"/>
      <c r="AL477" s="13"/>
      <c r="AM477" s="13"/>
      <c r="AN477" s="13" t="s">
        <v>487</v>
      </c>
    </row>
    <row r="478" spans="1:40" x14ac:dyDescent="0.2">
      <c r="A478" s="8" t="s">
        <v>1554</v>
      </c>
      <c r="B478" s="8" t="s">
        <v>1480</v>
      </c>
      <c r="C478" s="8" t="str">
        <f t="shared" si="6"/>
        <v>Liberty County GA</v>
      </c>
      <c r="D478" s="9">
        <v>62467</v>
      </c>
      <c r="E478" s="8" t="s">
        <v>445</v>
      </c>
      <c r="F478" s="9">
        <v>9531</v>
      </c>
      <c r="G478" s="9">
        <v>6125</v>
      </c>
      <c r="H478" s="9">
        <v>16082</v>
      </c>
      <c r="I478" s="10">
        <v>0.59265016788956593</v>
      </c>
      <c r="J478" s="10">
        <v>0.38086058947892054</v>
      </c>
      <c r="K478" s="9">
        <v>3406</v>
      </c>
      <c r="L478" s="9">
        <v>-3406</v>
      </c>
      <c r="M478" s="10">
        <v>0.21178957841064538</v>
      </c>
      <c r="N478" s="10">
        <v>-0.21178957841064538</v>
      </c>
      <c r="O478" s="9">
        <v>10427</v>
      </c>
      <c r="P478" s="9">
        <v>5558</v>
      </c>
      <c r="Q478" s="9">
        <v>16132</v>
      </c>
      <c r="R478" s="10">
        <v>0.64635507066699727</v>
      </c>
      <c r="S478" s="10">
        <v>0.3445326060004959</v>
      </c>
      <c r="T478" s="9">
        <v>4869</v>
      </c>
      <c r="U478" s="10">
        <v>0.30182246466650137</v>
      </c>
      <c r="V478" s="9">
        <v>-896</v>
      </c>
      <c r="W478" s="9">
        <v>567</v>
      </c>
      <c r="X478" s="10">
        <v>-5.370490277743134E-2</v>
      </c>
      <c r="Y478" s="10">
        <v>3.6327983478424641E-2</v>
      </c>
      <c r="Z478" s="11">
        <v>489.8</v>
      </c>
      <c r="AA478" s="11">
        <v>127.53572886892609</v>
      </c>
      <c r="AB478" s="11">
        <v>13179</v>
      </c>
      <c r="AC478" s="12" t="s">
        <v>1763</v>
      </c>
      <c r="AD478" s="8">
        <v>13</v>
      </c>
      <c r="AE478" s="8">
        <v>179</v>
      </c>
      <c r="AF478" s="13" t="s">
        <v>1764</v>
      </c>
      <c r="AG478" s="13" t="s">
        <v>1600</v>
      </c>
      <c r="AH478" s="13" t="s">
        <v>1765</v>
      </c>
      <c r="AI478" s="14">
        <v>80198</v>
      </c>
      <c r="AJ478" s="13" t="s">
        <v>486</v>
      </c>
      <c r="AK478" s="13" t="s">
        <v>1602</v>
      </c>
      <c r="AL478" s="13"/>
      <c r="AM478" s="13"/>
      <c r="AN478" s="13" t="s">
        <v>487</v>
      </c>
    </row>
    <row r="479" spans="1:40" x14ac:dyDescent="0.2">
      <c r="A479" s="8" t="s">
        <v>1554</v>
      </c>
      <c r="B479" s="8" t="s">
        <v>854</v>
      </c>
      <c r="C479" s="8" t="str">
        <f t="shared" si="6"/>
        <v>Lincoln County GA</v>
      </c>
      <c r="D479" s="9">
        <v>7673</v>
      </c>
      <c r="E479" s="8" t="s">
        <v>445</v>
      </c>
      <c r="F479" s="9">
        <v>1271</v>
      </c>
      <c r="G479" s="9">
        <v>2759</v>
      </c>
      <c r="H479" s="9">
        <v>4100</v>
      </c>
      <c r="I479" s="10">
        <v>0.31</v>
      </c>
      <c r="J479" s="10">
        <v>0.67292682926829273</v>
      </c>
      <c r="K479" s="9">
        <v>-1488</v>
      </c>
      <c r="L479" s="9">
        <v>1488</v>
      </c>
      <c r="M479" s="10">
        <v>-0.36292682926829273</v>
      </c>
      <c r="N479" s="10">
        <v>0.36292682926829273</v>
      </c>
      <c r="O479" s="9">
        <v>1586</v>
      </c>
      <c r="P479" s="9">
        <v>2806</v>
      </c>
      <c r="Q479" s="9">
        <v>4425</v>
      </c>
      <c r="R479" s="10">
        <v>0.35841807909604517</v>
      </c>
      <c r="S479" s="10">
        <v>0.63412429378531077</v>
      </c>
      <c r="T479" s="9">
        <v>-1220</v>
      </c>
      <c r="U479" s="10">
        <v>-0.27570621468926559</v>
      </c>
      <c r="V479" s="9">
        <v>-315</v>
      </c>
      <c r="W479" s="9">
        <v>-47</v>
      </c>
      <c r="X479" s="10">
        <v>-4.8418079096045175E-2</v>
      </c>
      <c r="Y479" s="10">
        <v>3.8802535482981959E-2</v>
      </c>
      <c r="Z479" s="11">
        <v>210.38</v>
      </c>
      <c r="AA479" s="11">
        <v>36.472098108185186</v>
      </c>
      <c r="AB479" s="11">
        <v>13181</v>
      </c>
      <c r="AC479" s="12" t="s">
        <v>1766</v>
      </c>
      <c r="AD479" s="8">
        <v>13</v>
      </c>
      <c r="AE479" s="8">
        <v>181</v>
      </c>
      <c r="AF479" s="13" t="s">
        <v>1609</v>
      </c>
      <c r="AG479" s="13"/>
      <c r="AH479" s="13" t="s">
        <v>1610</v>
      </c>
      <c r="AI479" s="14">
        <v>590146</v>
      </c>
      <c r="AJ479" s="13" t="s">
        <v>486</v>
      </c>
      <c r="AK479" s="13"/>
      <c r="AL479" s="13"/>
      <c r="AM479" s="13"/>
      <c r="AN479" s="13" t="s">
        <v>505</v>
      </c>
    </row>
    <row r="480" spans="1:40" x14ac:dyDescent="0.2">
      <c r="A480" s="8" t="s">
        <v>1554</v>
      </c>
      <c r="B480" s="8" t="s">
        <v>1767</v>
      </c>
      <c r="C480" s="8" t="str">
        <f t="shared" ref="C480:C543" si="7">B480&amp;" "&amp;A480</f>
        <v>Long County GA</v>
      </c>
      <c r="D480" s="9">
        <v>17731</v>
      </c>
      <c r="E480" s="8" t="s">
        <v>445</v>
      </c>
      <c r="F480" s="9">
        <v>1356</v>
      </c>
      <c r="G480" s="9">
        <v>2623</v>
      </c>
      <c r="H480" s="9">
        <v>4109</v>
      </c>
      <c r="I480" s="10">
        <v>0.33000730104648335</v>
      </c>
      <c r="J480" s="10">
        <v>0.63835483085908984</v>
      </c>
      <c r="K480" s="9">
        <v>-1267</v>
      </c>
      <c r="L480" s="9">
        <v>1267</v>
      </c>
      <c r="M480" s="10">
        <v>-0.30834752981260649</v>
      </c>
      <c r="N480" s="10">
        <v>0.30834752981260649</v>
      </c>
      <c r="O480" s="9">
        <v>1434</v>
      </c>
      <c r="P480" s="9">
        <v>2300</v>
      </c>
      <c r="Q480" s="9">
        <v>3786</v>
      </c>
      <c r="R480" s="10">
        <v>0.37876386687797148</v>
      </c>
      <c r="S480" s="10">
        <v>0.60750132065504492</v>
      </c>
      <c r="T480" s="9">
        <v>-866</v>
      </c>
      <c r="U480" s="10">
        <v>-0.22873745377707344</v>
      </c>
      <c r="V480" s="9">
        <v>-78</v>
      </c>
      <c r="W480" s="9">
        <v>323</v>
      </c>
      <c r="X480" s="10">
        <v>-4.875656583148813E-2</v>
      </c>
      <c r="Y480" s="10">
        <v>3.0853510204044921E-2</v>
      </c>
      <c r="Z480" s="11">
        <v>400.29</v>
      </c>
      <c r="AA480" s="11">
        <v>44.295385845262182</v>
      </c>
      <c r="AB480" s="11">
        <v>13183</v>
      </c>
      <c r="AC480" s="12" t="s">
        <v>1768</v>
      </c>
      <c r="AD480" s="8">
        <v>13</v>
      </c>
      <c r="AE480" s="8">
        <v>183</v>
      </c>
      <c r="AF480" s="13" t="s">
        <v>1764</v>
      </c>
      <c r="AG480" s="13" t="s">
        <v>1600</v>
      </c>
      <c r="AH480" s="13" t="s">
        <v>1765</v>
      </c>
      <c r="AI480" s="14">
        <v>80198</v>
      </c>
      <c r="AJ480" s="13" t="s">
        <v>486</v>
      </c>
      <c r="AK480" s="13" t="s">
        <v>1602</v>
      </c>
      <c r="AL480" s="13"/>
      <c r="AM480" s="13"/>
      <c r="AN480" s="13" t="s">
        <v>505</v>
      </c>
    </row>
    <row r="481" spans="1:40" x14ac:dyDescent="0.2">
      <c r="A481" s="8" t="s">
        <v>1554</v>
      </c>
      <c r="B481" s="8" t="s">
        <v>626</v>
      </c>
      <c r="C481" s="8" t="str">
        <f t="shared" si="7"/>
        <v>Lowndes County GA</v>
      </c>
      <c r="D481" s="9">
        <v>112865</v>
      </c>
      <c r="E481" s="8" t="s">
        <v>445</v>
      </c>
      <c r="F481" s="9">
        <v>14614</v>
      </c>
      <c r="G481" s="9">
        <v>21308</v>
      </c>
      <c r="H481" s="9">
        <v>36813</v>
      </c>
      <c r="I481" s="10">
        <v>0.39697932795479857</v>
      </c>
      <c r="J481" s="10">
        <v>0.57881726563985547</v>
      </c>
      <c r="K481" s="9">
        <v>-6694</v>
      </c>
      <c r="L481" s="9">
        <v>6694</v>
      </c>
      <c r="M481" s="10">
        <v>-0.18183793768505691</v>
      </c>
      <c r="N481" s="10">
        <v>0.18183793768505691</v>
      </c>
      <c r="O481" s="9">
        <v>17118</v>
      </c>
      <c r="P481" s="9">
        <v>21176</v>
      </c>
      <c r="Q481" s="9">
        <v>38610</v>
      </c>
      <c r="R481" s="10">
        <v>0.44335664335664338</v>
      </c>
      <c r="S481" s="10">
        <v>0.54845894845894849</v>
      </c>
      <c r="T481" s="9">
        <v>-4058</v>
      </c>
      <c r="U481" s="10">
        <v>-0.10510230510230512</v>
      </c>
      <c r="V481" s="9">
        <v>-2504</v>
      </c>
      <c r="W481" s="9">
        <v>132</v>
      </c>
      <c r="X481" s="10">
        <v>-4.637731540184481E-2</v>
      </c>
      <c r="Y481" s="10">
        <v>3.035831718090698E-2</v>
      </c>
      <c r="Z481" s="11">
        <v>496.07</v>
      </c>
      <c r="AA481" s="11">
        <v>227.51829378918299</v>
      </c>
      <c r="AB481" s="11">
        <v>13185</v>
      </c>
      <c r="AC481" s="12" t="s">
        <v>1769</v>
      </c>
      <c r="AD481" s="8">
        <v>13</v>
      </c>
      <c r="AE481" s="8">
        <v>185</v>
      </c>
      <c r="AF481" s="13" t="s">
        <v>1595</v>
      </c>
      <c r="AG481" s="13"/>
      <c r="AH481" s="13" t="s">
        <v>1596</v>
      </c>
      <c r="AI481" s="14">
        <v>142875</v>
      </c>
      <c r="AJ481" s="13" t="s">
        <v>486</v>
      </c>
      <c r="AK481" s="13"/>
      <c r="AL481" s="13"/>
      <c r="AM481" s="13"/>
      <c r="AN481" s="13" t="s">
        <v>487</v>
      </c>
    </row>
    <row r="482" spans="1:40" x14ac:dyDescent="0.2">
      <c r="A482" s="8" t="s">
        <v>1554</v>
      </c>
      <c r="B482" s="8" t="s">
        <v>1770</v>
      </c>
      <c r="C482" s="8" t="str">
        <f t="shared" si="7"/>
        <v>Lumpkin County GA</v>
      </c>
      <c r="D482" s="9">
        <v>31408</v>
      </c>
      <c r="E482" s="8" t="s">
        <v>445</v>
      </c>
      <c r="F482" s="9">
        <v>2216</v>
      </c>
      <c r="G482" s="9">
        <v>9613</v>
      </c>
      <c r="H482" s="9">
        <v>12324</v>
      </c>
      <c r="I482" s="10">
        <v>0.17981174943200259</v>
      </c>
      <c r="J482" s="10">
        <v>0.78002271989613758</v>
      </c>
      <c r="K482" s="9">
        <v>-7397</v>
      </c>
      <c r="L482" s="9">
        <v>7397</v>
      </c>
      <c r="M482" s="10">
        <v>-0.60021097046413496</v>
      </c>
      <c r="N482" s="10">
        <v>0.60021097046413496</v>
      </c>
      <c r="O482" s="9">
        <v>2049</v>
      </c>
      <c r="P482" s="9">
        <v>8633</v>
      </c>
      <c r="Q482" s="9">
        <v>10878</v>
      </c>
      <c r="R482" s="10">
        <v>0.18836183121897407</v>
      </c>
      <c r="S482" s="10">
        <v>0.79362015076300796</v>
      </c>
      <c r="T482" s="9">
        <v>-6584</v>
      </c>
      <c r="U482" s="10">
        <v>-0.60525831954403386</v>
      </c>
      <c r="V482" s="9">
        <v>167</v>
      </c>
      <c r="W482" s="9">
        <v>980</v>
      </c>
      <c r="X482" s="10">
        <v>-8.5500817869714751E-3</v>
      </c>
      <c r="Y482" s="10">
        <v>-1.3597430866870375E-2</v>
      </c>
      <c r="Z482" s="11">
        <v>282.93</v>
      </c>
      <c r="AA482" s="11">
        <v>111.00979040752129</v>
      </c>
      <c r="AB482" s="11">
        <v>13187</v>
      </c>
      <c r="AC482" s="12" t="s">
        <v>1771</v>
      </c>
      <c r="AD482" s="8">
        <v>13</v>
      </c>
      <c r="AE482" s="8">
        <v>187</v>
      </c>
      <c r="AF482" s="13"/>
      <c r="AG482" s="13"/>
      <c r="AH482" s="13"/>
      <c r="AJ482" s="13"/>
      <c r="AK482" s="13"/>
      <c r="AL482" s="13"/>
      <c r="AM482" s="13"/>
      <c r="AN482" s="13" t="s">
        <v>510</v>
      </c>
    </row>
    <row r="483" spans="1:40" x14ac:dyDescent="0.2">
      <c r="A483" s="8" t="s">
        <v>1554</v>
      </c>
      <c r="B483" s="8" t="s">
        <v>1772</v>
      </c>
      <c r="C483" s="8" t="str">
        <f t="shared" si="7"/>
        <v>McDuffie County GA</v>
      </c>
      <c r="D483" s="9">
        <v>21540</v>
      </c>
      <c r="E483" s="8" t="s">
        <v>445</v>
      </c>
      <c r="F483" s="9">
        <v>3699</v>
      </c>
      <c r="G483" s="9">
        <v>5432</v>
      </c>
      <c r="H483" s="9">
        <v>9268</v>
      </c>
      <c r="I483" s="10">
        <v>0.39911523521795428</v>
      </c>
      <c r="J483" s="10">
        <v>0.58610271903323263</v>
      </c>
      <c r="K483" s="9">
        <v>-1733</v>
      </c>
      <c r="L483" s="9">
        <v>1733</v>
      </c>
      <c r="M483" s="10">
        <v>-0.18698748381527835</v>
      </c>
      <c r="N483" s="10">
        <v>0.18698748381527835</v>
      </c>
      <c r="O483" s="9">
        <v>4041</v>
      </c>
      <c r="P483" s="9">
        <v>5475</v>
      </c>
      <c r="Q483" s="9">
        <v>9585</v>
      </c>
      <c r="R483" s="10">
        <v>0.42159624413145541</v>
      </c>
      <c r="S483" s="10">
        <v>0.57120500782472616</v>
      </c>
      <c r="T483" s="9">
        <v>-1434</v>
      </c>
      <c r="U483" s="10">
        <v>-0.14960876369327075</v>
      </c>
      <c r="V483" s="9">
        <v>-342</v>
      </c>
      <c r="W483" s="9">
        <v>-43</v>
      </c>
      <c r="X483" s="10">
        <v>-2.2481008913501133E-2</v>
      </c>
      <c r="Y483" s="10">
        <v>1.489771120850647E-2</v>
      </c>
      <c r="Z483" s="11">
        <v>257.45999999999998</v>
      </c>
      <c r="AA483" s="11">
        <v>83.663481705896075</v>
      </c>
      <c r="AB483" s="11">
        <v>13189</v>
      </c>
      <c r="AC483" s="12" t="s">
        <v>1773</v>
      </c>
      <c r="AD483" s="8">
        <v>13</v>
      </c>
      <c r="AE483" s="8">
        <v>189</v>
      </c>
      <c r="AF483" s="13" t="s">
        <v>1609</v>
      </c>
      <c r="AG483" s="13"/>
      <c r="AH483" s="13" t="s">
        <v>1610</v>
      </c>
      <c r="AI483" s="14">
        <v>590146</v>
      </c>
      <c r="AJ483" s="13" t="s">
        <v>486</v>
      </c>
      <c r="AK483" s="13"/>
      <c r="AL483" s="13"/>
      <c r="AM483" s="13"/>
      <c r="AN483" s="13" t="s">
        <v>505</v>
      </c>
    </row>
    <row r="484" spans="1:40" x14ac:dyDescent="0.2">
      <c r="A484" s="8" t="s">
        <v>1554</v>
      </c>
      <c r="B484" s="8" t="s">
        <v>1774</v>
      </c>
      <c r="C484" s="8" t="str">
        <f t="shared" si="7"/>
        <v>McIntosh County GA</v>
      </c>
      <c r="D484" s="9">
        <v>13969</v>
      </c>
      <c r="E484" s="8" t="s">
        <v>445</v>
      </c>
      <c r="F484" s="9">
        <v>2298</v>
      </c>
      <c r="G484" s="9">
        <v>3482</v>
      </c>
      <c r="H484" s="9">
        <v>5893</v>
      </c>
      <c r="I484" s="10">
        <v>0.38995418292889872</v>
      </c>
      <c r="J484" s="10">
        <v>0.5908705243509248</v>
      </c>
      <c r="K484" s="9">
        <v>-1184</v>
      </c>
      <c r="L484" s="9">
        <v>1184</v>
      </c>
      <c r="M484" s="10">
        <v>-0.20091634142202608</v>
      </c>
      <c r="N484" s="10">
        <v>0.20091634142202608</v>
      </c>
      <c r="O484" s="9">
        <v>2860</v>
      </c>
      <c r="P484" s="9">
        <v>3405</v>
      </c>
      <c r="Q484" s="9">
        <v>6333</v>
      </c>
      <c r="R484" s="10">
        <v>0.45160271593241752</v>
      </c>
      <c r="S484" s="10">
        <v>0.53765987683562289</v>
      </c>
      <c r="T484" s="9">
        <v>-545</v>
      </c>
      <c r="U484" s="10">
        <v>-8.6057160903205365E-2</v>
      </c>
      <c r="V484" s="9">
        <v>-562</v>
      </c>
      <c r="W484" s="9">
        <v>77</v>
      </c>
      <c r="X484" s="10">
        <v>-6.1648533003518802E-2</v>
      </c>
      <c r="Y484" s="10">
        <v>5.3210647515301912E-2</v>
      </c>
      <c r="Z484" s="11">
        <v>424.3</v>
      </c>
      <c r="AA484" s="11">
        <v>32.922460523214703</v>
      </c>
      <c r="AB484" s="11">
        <v>13191</v>
      </c>
      <c r="AC484" s="12" t="s">
        <v>1775</v>
      </c>
      <c r="AD484" s="8">
        <v>13</v>
      </c>
      <c r="AE484" s="8">
        <v>191</v>
      </c>
      <c r="AF484" s="13" t="s">
        <v>1591</v>
      </c>
      <c r="AG484" s="13"/>
      <c r="AH484" s="13" t="s">
        <v>1592</v>
      </c>
      <c r="AI484" s="14">
        <v>116003</v>
      </c>
      <c r="AJ484" s="13" t="s">
        <v>486</v>
      </c>
      <c r="AK484" s="13"/>
      <c r="AL484" s="13"/>
      <c r="AM484" s="13"/>
      <c r="AN484" s="13" t="s">
        <v>505</v>
      </c>
    </row>
    <row r="485" spans="1:40" x14ac:dyDescent="0.2">
      <c r="A485" s="8" t="s">
        <v>1554</v>
      </c>
      <c r="B485" s="8" t="s">
        <v>628</v>
      </c>
      <c r="C485" s="8" t="str">
        <f t="shared" si="7"/>
        <v>Macon County GA</v>
      </c>
      <c r="D485" s="9">
        <v>13632</v>
      </c>
      <c r="E485" s="8" t="s">
        <v>445</v>
      </c>
      <c r="F485" s="9">
        <v>2705</v>
      </c>
      <c r="G485" s="9">
        <v>1540</v>
      </c>
      <c r="H485" s="9">
        <v>4287</v>
      </c>
      <c r="I485" s="10">
        <v>0.63097737345463023</v>
      </c>
      <c r="J485" s="10">
        <v>0.35922556566363423</v>
      </c>
      <c r="K485" s="9">
        <v>1165</v>
      </c>
      <c r="L485" s="9">
        <v>-1165</v>
      </c>
      <c r="M485" s="10">
        <v>0.271751807790996</v>
      </c>
      <c r="N485" s="10">
        <v>-0.271751807790996</v>
      </c>
      <c r="O485" s="9">
        <v>3211</v>
      </c>
      <c r="P485" s="9">
        <v>1545</v>
      </c>
      <c r="Q485" s="9">
        <v>4781</v>
      </c>
      <c r="R485" s="10">
        <v>0.67161681656557204</v>
      </c>
      <c r="S485" s="10">
        <v>0.32315415185107715</v>
      </c>
      <c r="T485" s="9">
        <v>1666</v>
      </c>
      <c r="U485" s="10">
        <v>0.34846266471449489</v>
      </c>
      <c r="V485" s="9">
        <v>-506</v>
      </c>
      <c r="W485" s="9">
        <v>-5</v>
      </c>
      <c r="X485" s="10">
        <v>-4.0639443110941809E-2</v>
      </c>
      <c r="Y485" s="10">
        <v>3.6071413812557074E-2</v>
      </c>
      <c r="Z485" s="11">
        <v>400.64</v>
      </c>
      <c r="AA485" s="11">
        <v>34.025559105431313</v>
      </c>
      <c r="AB485" s="11">
        <v>13193</v>
      </c>
      <c r="AC485" s="12" t="s">
        <v>1776</v>
      </c>
      <c r="AD485" s="8">
        <v>13</v>
      </c>
      <c r="AE485" s="8">
        <v>193</v>
      </c>
      <c r="AF485" s="13"/>
      <c r="AG485" s="13"/>
      <c r="AH485" s="13"/>
      <c r="AJ485" s="13"/>
      <c r="AK485" s="13"/>
      <c r="AL485" s="13"/>
      <c r="AM485" s="13"/>
      <c r="AN485" s="13" t="s">
        <v>510</v>
      </c>
    </row>
    <row r="486" spans="1:40" x14ac:dyDescent="0.2">
      <c r="A486" s="8" t="s">
        <v>1554</v>
      </c>
      <c r="B486" s="8" t="s">
        <v>630</v>
      </c>
      <c r="C486" s="8" t="str">
        <f t="shared" si="7"/>
        <v>Madison County GA</v>
      </c>
      <c r="D486" s="9">
        <v>28441</v>
      </c>
      <c r="E486" s="8" t="s">
        <v>445</v>
      </c>
      <c r="F486" s="9">
        <v>2423</v>
      </c>
      <c r="G486" s="9">
        <v>9195</v>
      </c>
      <c r="H486" s="9">
        <v>11945</v>
      </c>
      <c r="I486" s="10">
        <v>0.20284637923817497</v>
      </c>
      <c r="J486" s="10">
        <v>0.76977814985349524</v>
      </c>
      <c r="K486" s="9">
        <v>-6772</v>
      </c>
      <c r="L486" s="9">
        <v>6772</v>
      </c>
      <c r="M486" s="10">
        <v>-0.5669317706153203</v>
      </c>
      <c r="N486" s="10">
        <v>0.5669317706153203</v>
      </c>
      <c r="O486" s="9">
        <v>2486</v>
      </c>
      <c r="P486" s="9">
        <v>8441</v>
      </c>
      <c r="Q486" s="9">
        <v>11079</v>
      </c>
      <c r="R486" s="10">
        <v>0.22438848271504649</v>
      </c>
      <c r="S486" s="10">
        <v>0.7618918674970665</v>
      </c>
      <c r="T486" s="9">
        <v>-5955</v>
      </c>
      <c r="U486" s="10">
        <v>-0.53750338478201998</v>
      </c>
      <c r="V486" s="9">
        <v>-63</v>
      </c>
      <c r="W486" s="9">
        <v>754</v>
      </c>
      <c r="X486" s="10">
        <v>-2.1542103476871521E-2</v>
      </c>
      <c r="Y486" s="10">
        <v>7.8862823564287421E-3</v>
      </c>
      <c r="Z486" s="11">
        <v>282.31</v>
      </c>
      <c r="AA486" s="11">
        <v>100.74386312918423</v>
      </c>
      <c r="AB486" s="11">
        <v>13195</v>
      </c>
      <c r="AC486" s="12" t="s">
        <v>1777</v>
      </c>
      <c r="AD486" s="8">
        <v>13</v>
      </c>
      <c r="AE486" s="8">
        <v>195</v>
      </c>
      <c r="AF486" s="13" t="s">
        <v>1639</v>
      </c>
      <c r="AG486" s="13" t="s">
        <v>85</v>
      </c>
      <c r="AH486" s="13" t="s">
        <v>1640</v>
      </c>
      <c r="AI486" s="14">
        <v>203189</v>
      </c>
      <c r="AJ486" s="13" t="s">
        <v>486</v>
      </c>
      <c r="AK486" s="13" t="s">
        <v>1573</v>
      </c>
      <c r="AL486" s="13"/>
      <c r="AM486" s="13"/>
      <c r="AN486" s="13" t="s">
        <v>505</v>
      </c>
    </row>
    <row r="487" spans="1:40" x14ac:dyDescent="0.2">
      <c r="A487" s="8" t="s">
        <v>1554</v>
      </c>
      <c r="B487" s="8" t="s">
        <v>634</v>
      </c>
      <c r="C487" s="8" t="str">
        <f t="shared" si="7"/>
        <v>Marion County GA</v>
      </c>
      <c r="D487" s="9">
        <v>8761</v>
      </c>
      <c r="E487" s="8" t="s">
        <v>445</v>
      </c>
      <c r="F487" s="9">
        <v>1213</v>
      </c>
      <c r="G487" s="9">
        <v>1921</v>
      </c>
      <c r="H487" s="9">
        <v>3183</v>
      </c>
      <c r="I487" s="10">
        <v>0.3810870248193528</v>
      </c>
      <c r="J487" s="10">
        <v>0.60351869305686456</v>
      </c>
      <c r="K487" s="9">
        <v>-708</v>
      </c>
      <c r="L487" s="9">
        <v>708</v>
      </c>
      <c r="M487" s="10">
        <v>-0.22243166823751176</v>
      </c>
      <c r="N487" s="10">
        <v>0.22243166823751176</v>
      </c>
      <c r="O487" s="9">
        <v>1411</v>
      </c>
      <c r="P487" s="9">
        <v>1731</v>
      </c>
      <c r="Q487" s="9">
        <v>3167</v>
      </c>
      <c r="R487" s="10">
        <v>0.44553204925797285</v>
      </c>
      <c r="S487" s="10">
        <v>0.54657404483738559</v>
      </c>
      <c r="T487" s="9">
        <v>-320</v>
      </c>
      <c r="U487" s="10">
        <v>-0.10104199557941274</v>
      </c>
      <c r="V487" s="9">
        <v>-198</v>
      </c>
      <c r="W487" s="9">
        <v>190</v>
      </c>
      <c r="X487" s="10">
        <v>-6.4445024438620047E-2</v>
      </c>
      <c r="Y487" s="10">
        <v>5.6944648219478977E-2</v>
      </c>
      <c r="Z487" s="11">
        <v>366</v>
      </c>
      <c r="AA487" s="11">
        <v>23.937158469945356</v>
      </c>
      <c r="AB487" s="11">
        <v>13197</v>
      </c>
      <c r="AC487" s="12" t="s">
        <v>1778</v>
      </c>
      <c r="AD487" s="8">
        <v>13</v>
      </c>
      <c r="AE487" s="8">
        <v>197</v>
      </c>
      <c r="AF487" s="13" t="s">
        <v>662</v>
      </c>
      <c r="AG487" s="13" t="s">
        <v>520</v>
      </c>
      <c r="AH487" s="13" t="s">
        <v>663</v>
      </c>
      <c r="AI487" s="14">
        <v>313749</v>
      </c>
      <c r="AJ487" s="13" t="s">
        <v>486</v>
      </c>
      <c r="AK487" s="13" t="s">
        <v>522</v>
      </c>
      <c r="AL487" s="13"/>
      <c r="AM487" s="13"/>
      <c r="AN487" s="13" t="s">
        <v>505</v>
      </c>
    </row>
    <row r="488" spans="1:40" x14ac:dyDescent="0.2">
      <c r="A488" s="8" t="s">
        <v>1554</v>
      </c>
      <c r="B488" s="8" t="s">
        <v>1779</v>
      </c>
      <c r="C488" s="8" t="str">
        <f t="shared" si="7"/>
        <v>Meriwether County GA</v>
      </c>
      <c r="D488" s="9">
        <v>21190</v>
      </c>
      <c r="E488" s="8" t="s">
        <v>445</v>
      </c>
      <c r="F488" s="9">
        <v>3800</v>
      </c>
      <c r="G488" s="9">
        <v>5216</v>
      </c>
      <c r="H488" s="9">
        <v>9181</v>
      </c>
      <c r="I488" s="10">
        <v>0.41389826816250952</v>
      </c>
      <c r="J488" s="10">
        <v>0.56812983335148681</v>
      </c>
      <c r="K488" s="9">
        <v>-1416</v>
      </c>
      <c r="L488" s="9">
        <v>1416</v>
      </c>
      <c r="M488" s="10">
        <v>-0.15423156518897729</v>
      </c>
      <c r="N488" s="10">
        <v>0.15423156518897729</v>
      </c>
      <c r="O488" s="9">
        <v>4328</v>
      </c>
      <c r="P488" s="9">
        <v>4855</v>
      </c>
      <c r="Q488" s="9">
        <v>9259</v>
      </c>
      <c r="R488" s="10">
        <v>0.46743708823847069</v>
      </c>
      <c r="S488" s="10">
        <v>0.52435468193109402</v>
      </c>
      <c r="T488" s="9">
        <v>-527</v>
      </c>
      <c r="U488" s="10">
        <v>-5.6917593692623336E-2</v>
      </c>
      <c r="V488" s="9">
        <v>-528</v>
      </c>
      <c r="W488" s="9">
        <v>361</v>
      </c>
      <c r="X488" s="10">
        <v>-5.3538820075961169E-2</v>
      </c>
      <c r="Y488" s="10">
        <v>4.3775151420392788E-2</v>
      </c>
      <c r="Z488" s="11">
        <v>501.22</v>
      </c>
      <c r="AA488" s="11">
        <v>42.276844499421408</v>
      </c>
      <c r="AB488" s="11">
        <v>13199</v>
      </c>
      <c r="AC488" s="12" t="s">
        <v>1780</v>
      </c>
      <c r="AD488" s="8">
        <v>13</v>
      </c>
      <c r="AE488" s="8">
        <v>199</v>
      </c>
      <c r="AF488" s="13" t="s">
        <v>1571</v>
      </c>
      <c r="AG488" s="13" t="s">
        <v>85</v>
      </c>
      <c r="AH488" s="13" t="s">
        <v>1572</v>
      </c>
      <c r="AI488" s="14">
        <v>5710795</v>
      </c>
      <c r="AJ488" s="13" t="s">
        <v>486</v>
      </c>
      <c r="AK488" s="13" t="s">
        <v>1573</v>
      </c>
      <c r="AL488" s="13"/>
      <c r="AM488" s="13"/>
      <c r="AN488" s="13" t="s">
        <v>505</v>
      </c>
    </row>
    <row r="489" spans="1:40" x14ac:dyDescent="0.2">
      <c r="A489" s="8" t="s">
        <v>1554</v>
      </c>
      <c r="B489" s="8" t="s">
        <v>866</v>
      </c>
      <c r="C489" s="8" t="str">
        <f t="shared" si="7"/>
        <v>Miller County GA</v>
      </c>
      <c r="D489" s="9">
        <v>5854</v>
      </c>
      <c r="E489" s="8" t="s">
        <v>445</v>
      </c>
      <c r="F489" s="9">
        <v>622</v>
      </c>
      <c r="G489" s="9">
        <v>1888</v>
      </c>
      <c r="H489" s="9">
        <v>2540</v>
      </c>
      <c r="I489" s="10">
        <v>0.24488188976377953</v>
      </c>
      <c r="J489" s="10">
        <v>0.74330708661417322</v>
      </c>
      <c r="K489" s="9">
        <v>-1266</v>
      </c>
      <c r="L489" s="9">
        <v>1266</v>
      </c>
      <c r="M489" s="10">
        <v>-0.49842519685039366</v>
      </c>
      <c r="N489" s="10">
        <v>0.49842519685039366</v>
      </c>
      <c r="O489" s="9">
        <v>848</v>
      </c>
      <c r="P489" s="9">
        <v>1904</v>
      </c>
      <c r="Q489" s="9">
        <v>2770</v>
      </c>
      <c r="R489" s="10">
        <v>0.30613718411552349</v>
      </c>
      <c r="S489" s="10">
        <v>0.68736462093862816</v>
      </c>
      <c r="T489" s="9">
        <v>-1056</v>
      </c>
      <c r="U489" s="10">
        <v>-0.38122743682310467</v>
      </c>
      <c r="V489" s="9">
        <v>-226</v>
      </c>
      <c r="W489" s="9">
        <v>-16</v>
      </c>
      <c r="X489" s="10">
        <v>-6.1255294351743955E-2</v>
      </c>
      <c r="Y489" s="10">
        <v>5.5942465675545061E-2</v>
      </c>
      <c r="Z489" s="11">
        <v>282.42</v>
      </c>
      <c r="AA489" s="11">
        <v>20.727993768146732</v>
      </c>
      <c r="AB489" s="11">
        <v>13201</v>
      </c>
      <c r="AC489" s="12" t="s">
        <v>1781</v>
      </c>
      <c r="AD489" s="8">
        <v>13</v>
      </c>
      <c r="AE489" s="8">
        <v>201</v>
      </c>
      <c r="AF489" s="13"/>
      <c r="AG489" s="13"/>
      <c r="AH489" s="13"/>
      <c r="AJ489" s="13"/>
      <c r="AK489" s="13"/>
      <c r="AL489" s="13"/>
      <c r="AM489" s="13"/>
      <c r="AN489" s="13" t="s">
        <v>510</v>
      </c>
    </row>
    <row r="490" spans="1:40" x14ac:dyDescent="0.2">
      <c r="A490" s="8" t="s">
        <v>1554</v>
      </c>
      <c r="B490" s="8" t="s">
        <v>1782</v>
      </c>
      <c r="C490" s="8" t="str">
        <f t="shared" si="7"/>
        <v>Mitchell County GA</v>
      </c>
      <c r="D490" s="9">
        <v>22574</v>
      </c>
      <c r="E490" s="8" t="s">
        <v>445</v>
      </c>
      <c r="F490" s="9">
        <v>3492</v>
      </c>
      <c r="G490" s="9">
        <v>4272</v>
      </c>
      <c r="H490" s="9">
        <v>7857</v>
      </c>
      <c r="I490" s="10">
        <v>0.44444444444444442</v>
      </c>
      <c r="J490" s="10">
        <v>0.54371897670866742</v>
      </c>
      <c r="K490" s="9">
        <v>-780</v>
      </c>
      <c r="L490" s="9">
        <v>780</v>
      </c>
      <c r="M490" s="10">
        <v>-9.9274532264223003E-2</v>
      </c>
      <c r="N490" s="10">
        <v>9.9274532264223003E-2</v>
      </c>
      <c r="O490" s="9">
        <v>4081</v>
      </c>
      <c r="P490" s="9">
        <v>4153</v>
      </c>
      <c r="Q490" s="9">
        <v>8273</v>
      </c>
      <c r="R490" s="10">
        <v>0.49329142995285868</v>
      </c>
      <c r="S490" s="10">
        <v>0.50199443974374469</v>
      </c>
      <c r="T490" s="9">
        <v>-72</v>
      </c>
      <c r="U490" s="10">
        <v>-8.7030097908860071E-3</v>
      </c>
      <c r="V490" s="9">
        <v>-589</v>
      </c>
      <c r="W490" s="9">
        <v>119</v>
      </c>
      <c r="X490" s="10">
        <v>-4.8846985508414265E-2</v>
      </c>
      <c r="Y490" s="10">
        <v>4.1724536964922732E-2</v>
      </c>
      <c r="Z490" s="11">
        <v>512.09</v>
      </c>
      <c r="AA490" s="11">
        <v>44.082094944248077</v>
      </c>
      <c r="AB490" s="11">
        <v>13205</v>
      </c>
      <c r="AC490" s="12" t="s">
        <v>1783</v>
      </c>
      <c r="AD490" s="8">
        <v>13</v>
      </c>
      <c r="AE490" s="8">
        <v>205</v>
      </c>
      <c r="AF490" s="13"/>
      <c r="AG490" s="13"/>
      <c r="AH490" s="13"/>
      <c r="AJ490" s="13"/>
      <c r="AK490" s="13"/>
      <c r="AL490" s="13"/>
      <c r="AM490" s="13"/>
      <c r="AN490" s="13" t="s">
        <v>510</v>
      </c>
    </row>
    <row r="491" spans="1:40" x14ac:dyDescent="0.2">
      <c r="A491" s="8" t="s">
        <v>1554</v>
      </c>
      <c r="B491" s="8" t="s">
        <v>644</v>
      </c>
      <c r="C491" s="8" t="str">
        <f t="shared" si="7"/>
        <v>Monroe County GA</v>
      </c>
      <c r="D491" s="9">
        <v>27103</v>
      </c>
      <c r="E491" s="8" t="s">
        <v>445</v>
      </c>
      <c r="F491" s="9">
        <v>3570</v>
      </c>
      <c r="G491" s="9">
        <v>8821</v>
      </c>
      <c r="H491" s="9">
        <v>12675</v>
      </c>
      <c r="I491" s="10">
        <v>0.28165680473372778</v>
      </c>
      <c r="J491" s="10">
        <v>0.69593688362919137</v>
      </c>
      <c r="K491" s="9">
        <v>-5251</v>
      </c>
      <c r="L491" s="9">
        <v>5251</v>
      </c>
      <c r="M491" s="10">
        <v>-0.41428007889546359</v>
      </c>
      <c r="N491" s="10">
        <v>0.41428007889546359</v>
      </c>
      <c r="O491" s="9">
        <v>3779</v>
      </c>
      <c r="P491" s="9">
        <v>8352</v>
      </c>
      <c r="Q491" s="9">
        <v>12259</v>
      </c>
      <c r="R491" s="10">
        <v>0.30826331674687985</v>
      </c>
      <c r="S491" s="10">
        <v>0.68129537482665792</v>
      </c>
      <c r="T491" s="9">
        <v>-4573</v>
      </c>
      <c r="U491" s="10">
        <v>-0.37303205807977807</v>
      </c>
      <c r="V491" s="9">
        <v>-209</v>
      </c>
      <c r="W491" s="9">
        <v>469</v>
      </c>
      <c r="X491" s="10">
        <v>-2.6606512013152062E-2</v>
      </c>
      <c r="Y491" s="10">
        <v>1.4641508802533454E-2</v>
      </c>
      <c r="Z491" s="11">
        <v>395.66</v>
      </c>
      <c r="AA491" s="11">
        <v>68.500732952535003</v>
      </c>
      <c r="AB491" s="11">
        <v>13207</v>
      </c>
      <c r="AC491" s="12" t="s">
        <v>1784</v>
      </c>
      <c r="AD491" s="8">
        <v>13</v>
      </c>
      <c r="AE491" s="8">
        <v>207</v>
      </c>
      <c r="AF491" s="13" t="s">
        <v>1583</v>
      </c>
      <c r="AG491" s="13" t="s">
        <v>1584</v>
      </c>
      <c r="AH491" s="13" t="s">
        <v>1585</v>
      </c>
      <c r="AJ491" s="13" t="s">
        <v>486</v>
      </c>
      <c r="AK491" s="13" t="s">
        <v>1586</v>
      </c>
      <c r="AL491" s="13"/>
      <c r="AM491" s="13"/>
      <c r="AN491" s="13" t="s">
        <v>505</v>
      </c>
    </row>
    <row r="492" spans="1:40" x14ac:dyDescent="0.2">
      <c r="A492" s="8" t="s">
        <v>1554</v>
      </c>
      <c r="B492" s="8" t="s">
        <v>646</v>
      </c>
      <c r="C492" s="8" t="str">
        <f t="shared" si="7"/>
        <v>Montgomery County GA</v>
      </c>
      <c r="D492" s="9">
        <v>8951</v>
      </c>
      <c r="E492" s="8" t="s">
        <v>445</v>
      </c>
      <c r="F492" s="9">
        <v>847</v>
      </c>
      <c r="G492" s="9">
        <v>2668</v>
      </c>
      <c r="H492" s="9">
        <v>3560</v>
      </c>
      <c r="I492" s="10">
        <v>0.23792134831460673</v>
      </c>
      <c r="J492" s="10">
        <v>0.74943820224719104</v>
      </c>
      <c r="K492" s="9">
        <v>-1821</v>
      </c>
      <c r="L492" s="9">
        <v>1821</v>
      </c>
      <c r="M492" s="10">
        <v>-0.51151685393258428</v>
      </c>
      <c r="N492" s="10">
        <v>0.51151685393258428</v>
      </c>
      <c r="O492" s="9">
        <v>1135</v>
      </c>
      <c r="P492" s="9">
        <v>2662</v>
      </c>
      <c r="Q492" s="9">
        <v>3831</v>
      </c>
      <c r="R492" s="10">
        <v>0.2962672931349517</v>
      </c>
      <c r="S492" s="10">
        <v>0.69485773949360485</v>
      </c>
      <c r="T492" s="9">
        <v>-1527</v>
      </c>
      <c r="U492" s="10">
        <v>-0.39859044635865315</v>
      </c>
      <c r="V492" s="9">
        <v>-288</v>
      </c>
      <c r="W492" s="9">
        <v>6</v>
      </c>
      <c r="X492" s="10">
        <v>-5.8345944820344969E-2</v>
      </c>
      <c r="Y492" s="10">
        <v>5.458046275358619E-2</v>
      </c>
      <c r="Z492" s="11">
        <v>239.52</v>
      </c>
      <c r="AA492" s="11">
        <v>37.370574482297926</v>
      </c>
      <c r="AB492" s="11">
        <v>13209</v>
      </c>
      <c r="AC492" s="12" t="s">
        <v>1785</v>
      </c>
      <c r="AD492" s="8">
        <v>13</v>
      </c>
      <c r="AE492" s="8">
        <v>209</v>
      </c>
      <c r="AF492" s="13" t="s">
        <v>1786</v>
      </c>
      <c r="AG492" s="13"/>
      <c r="AH492" s="13" t="s">
        <v>1787</v>
      </c>
      <c r="AJ492" s="13" t="s">
        <v>498</v>
      </c>
      <c r="AK492" s="13"/>
      <c r="AL492" s="13"/>
      <c r="AM492" s="13"/>
      <c r="AN492" s="13" t="s">
        <v>505</v>
      </c>
    </row>
    <row r="493" spans="1:40" x14ac:dyDescent="0.2">
      <c r="A493" s="8" t="s">
        <v>1554</v>
      </c>
      <c r="B493" s="8" t="s">
        <v>648</v>
      </c>
      <c r="C493" s="8" t="str">
        <f t="shared" si="7"/>
        <v>Morgan County GA</v>
      </c>
      <c r="D493" s="9">
        <v>18046</v>
      </c>
      <c r="E493" s="8" t="s">
        <v>445</v>
      </c>
      <c r="F493" s="9">
        <v>2658</v>
      </c>
      <c r="G493" s="9">
        <v>6559</v>
      </c>
      <c r="H493" s="9">
        <v>9435</v>
      </c>
      <c r="I493" s="10">
        <v>0.28171701112877584</v>
      </c>
      <c r="J493" s="10">
        <v>0.6951775304716481</v>
      </c>
      <c r="K493" s="9">
        <v>-3901</v>
      </c>
      <c r="L493" s="9">
        <v>3901</v>
      </c>
      <c r="M493" s="10">
        <v>-0.41346051934287226</v>
      </c>
      <c r="N493" s="10">
        <v>0.41346051934287226</v>
      </c>
      <c r="O493" s="9">
        <v>2751</v>
      </c>
      <c r="P493" s="9">
        <v>6178</v>
      </c>
      <c r="Q493" s="9">
        <v>9016</v>
      </c>
      <c r="R493" s="10">
        <v>0.30512422360248448</v>
      </c>
      <c r="S493" s="10">
        <v>0.68522626441881096</v>
      </c>
      <c r="T493" s="9">
        <v>-3427</v>
      </c>
      <c r="U493" s="10">
        <v>-0.38010204081632648</v>
      </c>
      <c r="V493" s="9">
        <v>-93</v>
      </c>
      <c r="W493" s="9">
        <v>381</v>
      </c>
      <c r="X493" s="10">
        <v>-2.3407212473708638E-2</v>
      </c>
      <c r="Y493" s="10">
        <v>9.9512660528371377E-3</v>
      </c>
      <c r="Z493" s="11">
        <v>347.35</v>
      </c>
      <c r="AA493" s="11">
        <v>51.953361163091976</v>
      </c>
      <c r="AB493" s="11">
        <v>13211</v>
      </c>
      <c r="AC493" s="12" t="s">
        <v>1788</v>
      </c>
      <c r="AD493" s="8">
        <v>13</v>
      </c>
      <c r="AE493" s="8">
        <v>211</v>
      </c>
      <c r="AF493" s="13" t="s">
        <v>1571</v>
      </c>
      <c r="AG493" s="13" t="s">
        <v>85</v>
      </c>
      <c r="AH493" s="13" t="s">
        <v>1572</v>
      </c>
      <c r="AI493" s="14">
        <v>5710795</v>
      </c>
      <c r="AJ493" s="13" t="s">
        <v>486</v>
      </c>
      <c r="AK493" s="13" t="s">
        <v>1573</v>
      </c>
      <c r="AL493" s="13"/>
      <c r="AM493" s="13"/>
      <c r="AN493" s="13" t="s">
        <v>505</v>
      </c>
    </row>
    <row r="494" spans="1:40" x14ac:dyDescent="0.2">
      <c r="A494" s="8" t="s">
        <v>1554</v>
      </c>
      <c r="B494" s="8" t="s">
        <v>1789</v>
      </c>
      <c r="C494" s="8" t="str">
        <f t="shared" si="7"/>
        <v>Murray County GA</v>
      </c>
      <c r="D494" s="9">
        <v>39565</v>
      </c>
      <c r="E494" s="8" t="s">
        <v>445</v>
      </c>
      <c r="F494" s="9">
        <v>1799</v>
      </c>
      <c r="G494" s="9">
        <v>10340</v>
      </c>
      <c r="H494" s="9">
        <v>12422</v>
      </c>
      <c r="I494" s="10">
        <v>0.14482369988729674</v>
      </c>
      <c r="J494" s="10">
        <v>0.83239413943004348</v>
      </c>
      <c r="K494" s="9">
        <v>-8541</v>
      </c>
      <c r="L494" s="9">
        <v>8541</v>
      </c>
      <c r="M494" s="10">
        <v>-0.68757043954274677</v>
      </c>
      <c r="N494" s="10">
        <v>0.68757043954274677</v>
      </c>
      <c r="O494" s="9">
        <v>2542</v>
      </c>
      <c r="P494" s="9">
        <v>8439</v>
      </c>
      <c r="Q494" s="9">
        <v>11209</v>
      </c>
      <c r="R494" s="10">
        <v>0.22678205013828173</v>
      </c>
      <c r="S494" s="10">
        <v>0.75287715228833973</v>
      </c>
      <c r="T494" s="9">
        <v>-5897</v>
      </c>
      <c r="U494" s="10">
        <v>-0.52609510215005795</v>
      </c>
      <c r="V494" s="9">
        <v>-743</v>
      </c>
      <c r="W494" s="9">
        <v>1901</v>
      </c>
      <c r="X494" s="10">
        <v>-8.1958350250984996E-2</v>
      </c>
      <c r="Y494" s="10">
        <v>7.9516987141703743E-2</v>
      </c>
      <c r="Z494" s="11">
        <v>344.47</v>
      </c>
      <c r="AA494" s="11">
        <v>114.85760733881034</v>
      </c>
      <c r="AB494" s="11">
        <v>13213</v>
      </c>
      <c r="AC494" s="12" t="s">
        <v>1790</v>
      </c>
      <c r="AD494" s="8">
        <v>13</v>
      </c>
      <c r="AE494" s="8">
        <v>213</v>
      </c>
      <c r="AF494" s="13" t="s">
        <v>1791</v>
      </c>
      <c r="AG494" s="13" t="s">
        <v>605</v>
      </c>
      <c r="AH494" s="13" t="s">
        <v>1792</v>
      </c>
      <c r="AI494" s="14">
        <v>143781</v>
      </c>
      <c r="AJ494" s="13" t="s">
        <v>486</v>
      </c>
      <c r="AK494" s="13" t="s">
        <v>607</v>
      </c>
      <c r="AL494" s="13"/>
      <c r="AM494" s="13"/>
      <c r="AN494" s="13" t="s">
        <v>487</v>
      </c>
    </row>
    <row r="495" spans="1:40" x14ac:dyDescent="0.2">
      <c r="A495" s="8" t="s">
        <v>1554</v>
      </c>
      <c r="B495" s="8" t="s">
        <v>1793</v>
      </c>
      <c r="C495" s="8" t="str">
        <f t="shared" si="7"/>
        <v>Muscogee County GA</v>
      </c>
      <c r="D495" s="9">
        <v>200579</v>
      </c>
      <c r="E495" s="8" t="s">
        <v>445</v>
      </c>
      <c r="F495" s="9">
        <v>39602</v>
      </c>
      <c r="G495" s="9">
        <v>26901</v>
      </c>
      <c r="H495" s="9">
        <v>68320</v>
      </c>
      <c r="I495" s="10">
        <v>0.5796545667447307</v>
      </c>
      <c r="J495" s="10">
        <v>0.39374999999999999</v>
      </c>
      <c r="K495" s="9">
        <v>12701</v>
      </c>
      <c r="L495" s="9">
        <v>-12701</v>
      </c>
      <c r="M495" s="10">
        <v>0.18590456674473071</v>
      </c>
      <c r="N495" s="10">
        <v>-0.18590456674473071</v>
      </c>
      <c r="O495" s="9">
        <v>42458</v>
      </c>
      <c r="P495" s="9">
        <v>27469</v>
      </c>
      <c r="Q495" s="9">
        <v>70410</v>
      </c>
      <c r="R495" s="10">
        <v>0.60301093594659849</v>
      </c>
      <c r="S495" s="10">
        <v>0.39012924300525492</v>
      </c>
      <c r="T495" s="9">
        <v>14989</v>
      </c>
      <c r="U495" s="10">
        <v>0.21288169294134357</v>
      </c>
      <c r="V495" s="9">
        <v>-2856</v>
      </c>
      <c r="W495" s="9">
        <v>-568</v>
      </c>
      <c r="X495" s="10">
        <v>-2.3356369201867788E-2</v>
      </c>
      <c r="Y495" s="10">
        <v>3.6207569947450668E-3</v>
      </c>
      <c r="Z495" s="11">
        <v>216.39</v>
      </c>
      <c r="AA495" s="11">
        <v>926.93285271962668</v>
      </c>
      <c r="AB495" s="11">
        <v>13215</v>
      </c>
      <c r="AC495" s="12" t="s">
        <v>1794</v>
      </c>
      <c r="AD495" s="8">
        <v>13</v>
      </c>
      <c r="AE495" s="8">
        <v>215</v>
      </c>
      <c r="AF495" s="13" t="s">
        <v>662</v>
      </c>
      <c r="AG495" s="13" t="s">
        <v>520</v>
      </c>
      <c r="AH495" s="13" t="s">
        <v>663</v>
      </c>
      <c r="AI495" s="14">
        <v>313749</v>
      </c>
      <c r="AJ495" s="13" t="s">
        <v>486</v>
      </c>
      <c r="AK495" s="13" t="s">
        <v>522</v>
      </c>
      <c r="AL495" s="13"/>
      <c r="AM495" s="13"/>
      <c r="AN495" s="13" t="s">
        <v>487</v>
      </c>
    </row>
    <row r="496" spans="1:40" x14ac:dyDescent="0.2">
      <c r="A496" s="8" t="s">
        <v>1554</v>
      </c>
      <c r="B496" s="8" t="s">
        <v>876</v>
      </c>
      <c r="C496" s="8" t="str">
        <f t="shared" si="7"/>
        <v>Newton County GA</v>
      </c>
      <c r="D496" s="9">
        <v>105473</v>
      </c>
      <c r="E496" s="8" t="s">
        <v>445</v>
      </c>
      <c r="F496" s="9">
        <v>21936</v>
      </c>
      <c r="G496" s="9">
        <v>20907</v>
      </c>
      <c r="H496" s="9">
        <v>43787</v>
      </c>
      <c r="I496" s="10">
        <v>0.50097060771461854</v>
      </c>
      <c r="J496" s="10">
        <v>0.47747048210656129</v>
      </c>
      <c r="K496" s="9">
        <v>1029</v>
      </c>
      <c r="L496" s="9">
        <v>-1029</v>
      </c>
      <c r="M496" s="10">
        <v>2.3500125608057254E-2</v>
      </c>
      <c r="N496" s="10">
        <v>-2.3500125608057254E-2</v>
      </c>
      <c r="O496" s="9">
        <v>21844</v>
      </c>
      <c r="P496" s="9">
        <v>20979</v>
      </c>
      <c r="Q496" s="9">
        <v>43216</v>
      </c>
      <c r="R496" s="10">
        <v>0.50546094039244727</v>
      </c>
      <c r="S496" s="10">
        <v>0.48544520547945208</v>
      </c>
      <c r="T496" s="9">
        <v>865</v>
      </c>
      <c r="U496" s="10">
        <v>2.0015734912995187E-2</v>
      </c>
      <c r="V496" s="9">
        <v>92</v>
      </c>
      <c r="W496" s="9">
        <v>-72</v>
      </c>
      <c r="X496" s="10">
        <v>-4.4903326778287234E-3</v>
      </c>
      <c r="Y496" s="10">
        <v>-7.9747233728907907E-3</v>
      </c>
      <c r="Z496" s="11">
        <v>272.16000000000003</v>
      </c>
      <c r="AA496" s="11">
        <v>387.54041740152849</v>
      </c>
      <c r="AB496" s="11">
        <v>13217</v>
      </c>
      <c r="AC496" s="12" t="s">
        <v>1795</v>
      </c>
      <c r="AD496" s="8">
        <v>13</v>
      </c>
      <c r="AE496" s="8">
        <v>217</v>
      </c>
      <c r="AF496" s="13" t="s">
        <v>1571</v>
      </c>
      <c r="AG496" s="13" t="s">
        <v>85</v>
      </c>
      <c r="AH496" s="13" t="s">
        <v>1572</v>
      </c>
      <c r="AI496" s="14">
        <v>5710795</v>
      </c>
      <c r="AJ496" s="13" t="s">
        <v>486</v>
      </c>
      <c r="AK496" s="13" t="s">
        <v>1573</v>
      </c>
      <c r="AL496" s="13"/>
      <c r="AM496" s="13"/>
      <c r="AN496" s="13" t="s">
        <v>487</v>
      </c>
    </row>
    <row r="497" spans="1:40" x14ac:dyDescent="0.2">
      <c r="A497" s="8" t="s">
        <v>1554</v>
      </c>
      <c r="B497" s="8" t="s">
        <v>1796</v>
      </c>
      <c r="C497" s="8" t="str">
        <f t="shared" si="7"/>
        <v>Oconee County GA</v>
      </c>
      <c r="D497" s="9">
        <v>35965</v>
      </c>
      <c r="E497" s="8" t="s">
        <v>445</v>
      </c>
      <c r="F497" s="9">
        <v>5253</v>
      </c>
      <c r="G497" s="9">
        <v>12885</v>
      </c>
      <c r="H497" s="9">
        <v>19030</v>
      </c>
      <c r="I497" s="10">
        <v>0.27603783499737256</v>
      </c>
      <c r="J497" s="10">
        <v>0.67708880714661057</v>
      </c>
      <c r="K497" s="9">
        <v>-7632</v>
      </c>
      <c r="L497" s="9">
        <v>7632</v>
      </c>
      <c r="M497" s="10">
        <v>-0.40105097214923802</v>
      </c>
      <c r="N497" s="10">
        <v>0.40105097214923802</v>
      </c>
      <c r="O497" s="9">
        <v>4140</v>
      </c>
      <c r="P497" s="9">
        <v>12222</v>
      </c>
      <c r="Q497" s="9">
        <v>16643</v>
      </c>
      <c r="R497" s="10">
        <v>0.24875322958601215</v>
      </c>
      <c r="S497" s="10">
        <v>0.73436279516914016</v>
      </c>
      <c r="T497" s="9">
        <v>-8082</v>
      </c>
      <c r="U497" s="10">
        <v>-0.48560956558312801</v>
      </c>
      <c r="V497" s="9">
        <v>1113</v>
      </c>
      <c r="W497" s="9">
        <v>663</v>
      </c>
      <c r="X497" s="10">
        <v>2.7284605411360408E-2</v>
      </c>
      <c r="Y497" s="10">
        <v>-5.7273988022529587E-2</v>
      </c>
      <c r="Z497" s="11">
        <v>184.29</v>
      </c>
      <c r="AA497" s="11">
        <v>195.15437625481579</v>
      </c>
      <c r="AB497" s="11">
        <v>13219</v>
      </c>
      <c r="AC497" s="12" t="s">
        <v>1797</v>
      </c>
      <c r="AD497" s="8">
        <v>13</v>
      </c>
      <c r="AE497" s="8">
        <v>219</v>
      </c>
      <c r="AF497" s="13" t="s">
        <v>1639</v>
      </c>
      <c r="AG497" s="13" t="s">
        <v>85</v>
      </c>
      <c r="AH497" s="13" t="s">
        <v>1640</v>
      </c>
      <c r="AI497" s="14">
        <v>203189</v>
      </c>
      <c r="AJ497" s="13" t="s">
        <v>486</v>
      </c>
      <c r="AK497" s="13" t="s">
        <v>1573</v>
      </c>
      <c r="AL497" s="13"/>
      <c r="AM497" s="13"/>
      <c r="AN497" s="13" t="s">
        <v>487</v>
      </c>
    </row>
    <row r="498" spans="1:40" x14ac:dyDescent="0.2">
      <c r="A498" s="8" t="s">
        <v>1554</v>
      </c>
      <c r="B498" s="8" t="s">
        <v>1798</v>
      </c>
      <c r="C498" s="8" t="str">
        <f t="shared" si="7"/>
        <v>Oglethorpe County GA</v>
      </c>
      <c r="D498" s="9">
        <v>14871</v>
      </c>
      <c r="E498" s="8" t="s">
        <v>445</v>
      </c>
      <c r="F498" s="9">
        <v>1829</v>
      </c>
      <c r="G498" s="9">
        <v>4622</v>
      </c>
      <c r="H498" s="9">
        <v>6650</v>
      </c>
      <c r="I498" s="10">
        <v>0.27503759398496241</v>
      </c>
      <c r="J498" s="10">
        <v>0.69503759398496245</v>
      </c>
      <c r="K498" s="9">
        <v>-2793</v>
      </c>
      <c r="L498" s="9">
        <v>2793</v>
      </c>
      <c r="M498" s="10">
        <v>-0.42000000000000004</v>
      </c>
      <c r="N498" s="10">
        <v>0.42000000000000004</v>
      </c>
      <c r="O498" s="9">
        <v>1913</v>
      </c>
      <c r="P498" s="9">
        <v>4250</v>
      </c>
      <c r="Q498" s="9">
        <v>6258</v>
      </c>
      <c r="R498" s="10">
        <v>0.3056887184403963</v>
      </c>
      <c r="S498" s="10">
        <v>0.67913071268775971</v>
      </c>
      <c r="T498" s="9">
        <v>-2337</v>
      </c>
      <c r="U498" s="10">
        <v>-0.37344199424736341</v>
      </c>
      <c r="V498" s="9">
        <v>-84</v>
      </c>
      <c r="W498" s="9">
        <v>372</v>
      </c>
      <c r="X498" s="10">
        <v>-3.0651124455433887E-2</v>
      </c>
      <c r="Y498" s="10">
        <v>1.5906881297202746E-2</v>
      </c>
      <c r="Z498" s="11">
        <v>439.01</v>
      </c>
      <c r="AA498" s="11">
        <v>33.873943645930616</v>
      </c>
      <c r="AB498" s="11">
        <v>13221</v>
      </c>
      <c r="AC498" s="12" t="s">
        <v>1799</v>
      </c>
      <c r="AD498" s="8">
        <v>13</v>
      </c>
      <c r="AE498" s="8">
        <v>221</v>
      </c>
      <c r="AF498" s="13" t="s">
        <v>1639</v>
      </c>
      <c r="AG498" s="13" t="s">
        <v>85</v>
      </c>
      <c r="AH498" s="13" t="s">
        <v>1640</v>
      </c>
      <c r="AI498" s="14">
        <v>203189</v>
      </c>
      <c r="AJ498" s="13" t="s">
        <v>486</v>
      </c>
      <c r="AK498" s="13" t="s">
        <v>1573</v>
      </c>
      <c r="AL498" s="13"/>
      <c r="AM498" s="13"/>
      <c r="AN498" s="13" t="s">
        <v>505</v>
      </c>
    </row>
    <row r="499" spans="1:40" x14ac:dyDescent="0.2">
      <c r="A499" s="8" t="s">
        <v>1554</v>
      </c>
      <c r="B499" s="8" t="s">
        <v>1800</v>
      </c>
      <c r="C499" s="8" t="str">
        <f t="shared" si="7"/>
        <v>Paulding County GA</v>
      </c>
      <c r="D499" s="9">
        <v>152238</v>
      </c>
      <c r="E499" s="8" t="s">
        <v>445</v>
      </c>
      <c r="F499" s="9">
        <v>18004</v>
      </c>
      <c r="G499" s="9">
        <v>44646</v>
      </c>
      <c r="H499" s="9">
        <v>64601</v>
      </c>
      <c r="I499" s="10">
        <v>0.27869537623256607</v>
      </c>
      <c r="J499" s="10">
        <v>0.69110385288153431</v>
      </c>
      <c r="K499" s="9">
        <v>-26642</v>
      </c>
      <c r="L499" s="9">
        <v>26642</v>
      </c>
      <c r="M499" s="10">
        <v>-0.41240847664896824</v>
      </c>
      <c r="N499" s="10">
        <v>0.41240847664896824</v>
      </c>
      <c r="O499" s="9">
        <v>15779</v>
      </c>
      <c r="P499" s="9">
        <v>40771</v>
      </c>
      <c r="Q499" s="9">
        <v>57254</v>
      </c>
      <c r="R499" s="10">
        <v>0.27559646487581652</v>
      </c>
      <c r="S499" s="10">
        <v>0.71210745100778983</v>
      </c>
      <c r="T499" s="9">
        <v>-24992</v>
      </c>
      <c r="U499" s="10">
        <v>-0.43651098613197331</v>
      </c>
      <c r="V499" s="9">
        <v>2225</v>
      </c>
      <c r="W499" s="9">
        <v>3875</v>
      </c>
      <c r="X499" s="10">
        <v>3.0989113567495563E-3</v>
      </c>
      <c r="Y499" s="10">
        <v>-2.1003598126255518E-2</v>
      </c>
      <c r="Z499" s="11">
        <v>312.22000000000003</v>
      </c>
      <c r="AA499" s="11">
        <v>487.59848824546788</v>
      </c>
      <c r="AB499" s="11">
        <v>13223</v>
      </c>
      <c r="AC499" s="12" t="s">
        <v>1801</v>
      </c>
      <c r="AD499" s="8">
        <v>13</v>
      </c>
      <c r="AE499" s="8">
        <v>223</v>
      </c>
      <c r="AF499" s="13" t="s">
        <v>1571</v>
      </c>
      <c r="AG499" s="13" t="s">
        <v>85</v>
      </c>
      <c r="AH499" s="13" t="s">
        <v>1572</v>
      </c>
      <c r="AI499" s="14">
        <v>5710795</v>
      </c>
      <c r="AJ499" s="13" t="s">
        <v>486</v>
      </c>
      <c r="AK499" s="13" t="s">
        <v>1573</v>
      </c>
      <c r="AL499" s="13"/>
      <c r="AM499" s="13"/>
      <c r="AN499" s="13" t="s">
        <v>487</v>
      </c>
    </row>
    <row r="500" spans="1:40" x14ac:dyDescent="0.2">
      <c r="A500" s="8" t="s">
        <v>1554</v>
      </c>
      <c r="B500" s="8" t="s">
        <v>1802</v>
      </c>
      <c r="C500" s="8" t="str">
        <f t="shared" si="7"/>
        <v>Peach County GA</v>
      </c>
      <c r="D500" s="9">
        <v>26720</v>
      </c>
      <c r="E500" s="8" t="s">
        <v>445</v>
      </c>
      <c r="F500" s="9">
        <v>5083</v>
      </c>
      <c r="G500" s="9">
        <v>5405</v>
      </c>
      <c r="H500" s="9">
        <v>10699</v>
      </c>
      <c r="I500" s="10">
        <v>0.47509113001215064</v>
      </c>
      <c r="J500" s="10">
        <v>0.50518740069165347</v>
      </c>
      <c r="K500" s="9">
        <v>-322</v>
      </c>
      <c r="L500" s="9">
        <v>322</v>
      </c>
      <c r="M500" s="10">
        <v>-3.0096270679502823E-2</v>
      </c>
      <c r="N500" s="10">
        <v>3.0096270679502823E-2</v>
      </c>
      <c r="O500" s="9">
        <v>6141</v>
      </c>
      <c r="P500" s="9">
        <v>5280</v>
      </c>
      <c r="Q500" s="9">
        <v>11499</v>
      </c>
      <c r="R500" s="10">
        <v>0.53404643882076708</v>
      </c>
      <c r="S500" s="10">
        <v>0.45917036264022959</v>
      </c>
      <c r="T500" s="9">
        <v>861</v>
      </c>
      <c r="U500" s="10">
        <v>7.4876076180537487E-2</v>
      </c>
      <c r="V500" s="9">
        <v>-1058</v>
      </c>
      <c r="W500" s="9">
        <v>125</v>
      </c>
      <c r="X500" s="10">
        <v>-5.8955308808616436E-2</v>
      </c>
      <c r="Y500" s="10">
        <v>4.6017038051423875E-2</v>
      </c>
      <c r="Z500" s="11">
        <v>150.27000000000001</v>
      </c>
      <c r="AA500" s="11">
        <v>177.81326944832634</v>
      </c>
      <c r="AB500" s="11">
        <v>13225</v>
      </c>
      <c r="AC500" s="12" t="s">
        <v>1803</v>
      </c>
      <c r="AD500" s="8">
        <v>13</v>
      </c>
      <c r="AE500" s="8">
        <v>225</v>
      </c>
      <c r="AF500" s="13" t="s">
        <v>1738</v>
      </c>
      <c r="AG500" s="13" t="s">
        <v>1584</v>
      </c>
      <c r="AH500" s="13" t="s">
        <v>1739</v>
      </c>
      <c r="AI500" s="14">
        <v>188149</v>
      </c>
      <c r="AJ500" s="13" t="s">
        <v>486</v>
      </c>
      <c r="AK500" s="13" t="s">
        <v>1586</v>
      </c>
      <c r="AL500" s="13"/>
      <c r="AM500" s="13"/>
      <c r="AN500" s="13" t="s">
        <v>505</v>
      </c>
    </row>
    <row r="501" spans="1:40" x14ac:dyDescent="0.2">
      <c r="A501" s="8" t="s">
        <v>1554</v>
      </c>
      <c r="B501" s="8" t="s">
        <v>652</v>
      </c>
      <c r="C501" s="8" t="str">
        <f t="shared" si="7"/>
        <v>Pickens County GA</v>
      </c>
      <c r="D501" s="9">
        <v>30309</v>
      </c>
      <c r="E501" s="8" t="s">
        <v>445</v>
      </c>
      <c r="F501" s="9">
        <v>1977</v>
      </c>
      <c r="G501" s="9">
        <v>11651</v>
      </c>
      <c r="H501" s="9">
        <v>13982</v>
      </c>
      <c r="I501" s="10">
        <v>0.14139608067515377</v>
      </c>
      <c r="J501" s="10">
        <v>0.83328565298240598</v>
      </c>
      <c r="K501" s="9">
        <v>-9674</v>
      </c>
      <c r="L501" s="9">
        <v>9674</v>
      </c>
      <c r="M501" s="10">
        <v>-0.69188957230725223</v>
      </c>
      <c r="N501" s="10">
        <v>0.69188957230725223</v>
      </c>
      <c r="O501" s="9">
        <v>1975</v>
      </c>
      <c r="P501" s="9">
        <v>10547</v>
      </c>
      <c r="Q501" s="9">
        <v>12673</v>
      </c>
      <c r="R501" s="10">
        <v>0.15584313106604591</v>
      </c>
      <c r="S501" s="10">
        <v>0.83224177384991715</v>
      </c>
      <c r="T501" s="9">
        <v>-8572</v>
      </c>
      <c r="U501" s="10">
        <v>-0.6763986427838713</v>
      </c>
      <c r="V501" s="9">
        <v>2</v>
      </c>
      <c r="W501" s="9">
        <v>1104</v>
      </c>
      <c r="X501" s="10">
        <v>-1.4447050390892141E-2</v>
      </c>
      <c r="Y501" s="10">
        <v>1.043879132488823E-3</v>
      </c>
      <c r="Z501" s="11">
        <v>232.06</v>
      </c>
      <c r="AA501" s="11">
        <v>130.60846332844955</v>
      </c>
      <c r="AB501" s="11">
        <v>13227</v>
      </c>
      <c r="AC501" s="12" t="s">
        <v>1804</v>
      </c>
      <c r="AD501" s="8">
        <v>13</v>
      </c>
      <c r="AE501" s="8">
        <v>227</v>
      </c>
      <c r="AF501" s="13" t="s">
        <v>1571</v>
      </c>
      <c r="AG501" s="13" t="s">
        <v>85</v>
      </c>
      <c r="AH501" s="13" t="s">
        <v>1572</v>
      </c>
      <c r="AI501" s="14">
        <v>5710795</v>
      </c>
      <c r="AJ501" s="13" t="s">
        <v>486</v>
      </c>
      <c r="AK501" s="13" t="s">
        <v>1573</v>
      </c>
      <c r="AL501" s="13"/>
      <c r="AM501" s="13"/>
      <c r="AN501" s="13" t="s">
        <v>505</v>
      </c>
    </row>
    <row r="502" spans="1:40" x14ac:dyDescent="0.2">
      <c r="A502" s="8" t="s">
        <v>1554</v>
      </c>
      <c r="B502" s="8" t="s">
        <v>1805</v>
      </c>
      <c r="C502" s="8" t="str">
        <f t="shared" si="7"/>
        <v>Pierce County GA</v>
      </c>
      <c r="D502" s="9">
        <v>19103</v>
      </c>
      <c r="E502" s="8" t="s">
        <v>445</v>
      </c>
      <c r="F502" s="9">
        <v>903</v>
      </c>
      <c r="G502" s="9">
        <v>6301</v>
      </c>
      <c r="H502" s="9">
        <v>7297</v>
      </c>
      <c r="I502" s="10">
        <v>0.12374948609017404</v>
      </c>
      <c r="J502" s="10">
        <v>0.8635055502261203</v>
      </c>
      <c r="K502" s="9">
        <v>-5398</v>
      </c>
      <c r="L502" s="9">
        <v>5398</v>
      </c>
      <c r="M502" s="10">
        <v>-0.7397560641359463</v>
      </c>
      <c r="N502" s="10">
        <v>0.7397560641359463</v>
      </c>
      <c r="O502" s="9">
        <v>1124</v>
      </c>
      <c r="P502" s="9">
        <v>5666</v>
      </c>
      <c r="Q502" s="9">
        <v>6845</v>
      </c>
      <c r="R502" s="10">
        <v>0.16420745069393719</v>
      </c>
      <c r="S502" s="10">
        <v>0.82775748721694664</v>
      </c>
      <c r="T502" s="9">
        <v>-4542</v>
      </c>
      <c r="U502" s="10">
        <v>-0.66355003652300948</v>
      </c>
      <c r="V502" s="9">
        <v>-221</v>
      </c>
      <c r="W502" s="9">
        <v>635</v>
      </c>
      <c r="X502" s="10">
        <v>-4.045796460376315E-2</v>
      </c>
      <c r="Y502" s="10">
        <v>3.5748063009173658E-2</v>
      </c>
      <c r="Z502" s="11">
        <v>316.49</v>
      </c>
      <c r="AA502" s="11">
        <v>60.35893709121931</v>
      </c>
      <c r="AB502" s="11">
        <v>13229</v>
      </c>
      <c r="AC502" s="12" t="s">
        <v>1806</v>
      </c>
      <c r="AD502" s="8">
        <v>13</v>
      </c>
      <c r="AE502" s="8">
        <v>229</v>
      </c>
      <c r="AF502" s="13" t="s">
        <v>1807</v>
      </c>
      <c r="AG502" s="13"/>
      <c r="AH502" s="13" t="s">
        <v>1808</v>
      </c>
      <c r="AJ502" s="13" t="s">
        <v>498</v>
      </c>
      <c r="AK502" s="13"/>
      <c r="AL502" s="13"/>
      <c r="AM502" s="13"/>
      <c r="AN502" s="13" t="s">
        <v>505</v>
      </c>
    </row>
    <row r="503" spans="1:40" x14ac:dyDescent="0.2">
      <c r="A503" s="8" t="s">
        <v>1554</v>
      </c>
      <c r="B503" s="8" t="s">
        <v>654</v>
      </c>
      <c r="C503" s="8" t="str">
        <f t="shared" si="7"/>
        <v>Pike County GA</v>
      </c>
      <c r="D503" s="9">
        <v>17941</v>
      </c>
      <c r="E503" s="8" t="s">
        <v>445</v>
      </c>
      <c r="F503" s="9">
        <v>1239</v>
      </c>
      <c r="G503" s="9">
        <v>7273</v>
      </c>
      <c r="H503" s="9">
        <v>8675</v>
      </c>
      <c r="I503" s="10">
        <v>0.1428242074927954</v>
      </c>
      <c r="J503" s="10">
        <v>0.83838616714697412</v>
      </c>
      <c r="K503" s="9">
        <v>-6034</v>
      </c>
      <c r="L503" s="9">
        <v>6034</v>
      </c>
      <c r="M503" s="10">
        <v>-0.69556195965417866</v>
      </c>
      <c r="N503" s="10">
        <v>0.69556195965417866</v>
      </c>
      <c r="O503" s="9">
        <v>1355</v>
      </c>
      <c r="P503" s="9">
        <v>6660</v>
      </c>
      <c r="Q503" s="9">
        <v>8099</v>
      </c>
      <c r="R503" s="10">
        <v>0.16730460550685269</v>
      </c>
      <c r="S503" s="10">
        <v>0.82232374367205829</v>
      </c>
      <c r="T503" s="9">
        <v>-5305</v>
      </c>
      <c r="U503" s="10">
        <v>-0.65501913816520563</v>
      </c>
      <c r="V503" s="9">
        <v>-116</v>
      </c>
      <c r="W503" s="9">
        <v>613</v>
      </c>
      <c r="X503" s="10">
        <v>-2.4480398014057297E-2</v>
      </c>
      <c r="Y503" s="10">
        <v>1.6062423474915821E-2</v>
      </c>
      <c r="Z503" s="11">
        <v>216.09</v>
      </c>
      <c r="AA503" s="11">
        <v>83.025591188856495</v>
      </c>
      <c r="AB503" s="11">
        <v>13231</v>
      </c>
      <c r="AC503" s="12" t="s">
        <v>1809</v>
      </c>
      <c r="AD503" s="8">
        <v>13</v>
      </c>
      <c r="AE503" s="8">
        <v>231</v>
      </c>
      <c r="AF503" s="13" t="s">
        <v>1571</v>
      </c>
      <c r="AG503" s="13" t="s">
        <v>85</v>
      </c>
      <c r="AH503" s="13" t="s">
        <v>1572</v>
      </c>
      <c r="AI503" s="14">
        <v>5710795</v>
      </c>
      <c r="AJ503" s="13" t="s">
        <v>486</v>
      </c>
      <c r="AK503" s="13" t="s">
        <v>1573</v>
      </c>
      <c r="AL503" s="13"/>
      <c r="AM503" s="13"/>
      <c r="AN503" s="13" t="s">
        <v>505</v>
      </c>
    </row>
    <row r="504" spans="1:40" x14ac:dyDescent="0.2">
      <c r="A504" s="8" t="s">
        <v>1554</v>
      </c>
      <c r="B504" s="8" t="s">
        <v>888</v>
      </c>
      <c r="C504" s="8" t="str">
        <f t="shared" si="7"/>
        <v>Polk County GA</v>
      </c>
      <c r="D504" s="9">
        <v>41524</v>
      </c>
      <c r="E504" s="8" t="s">
        <v>445</v>
      </c>
      <c r="F504" s="9">
        <v>2863</v>
      </c>
      <c r="G504" s="9">
        <v>11006</v>
      </c>
      <c r="H504" s="9">
        <v>14158</v>
      </c>
      <c r="I504" s="10">
        <v>0.20221782737674812</v>
      </c>
      <c r="J504" s="10">
        <v>0.77736968498375481</v>
      </c>
      <c r="K504" s="9">
        <v>-8143</v>
      </c>
      <c r="L504" s="9">
        <v>8143</v>
      </c>
      <c r="M504" s="10">
        <v>-0.57515185760700671</v>
      </c>
      <c r="N504" s="10">
        <v>0.57515185760700671</v>
      </c>
      <c r="O504" s="9">
        <v>3608</v>
      </c>
      <c r="P504" s="9">
        <v>9798</v>
      </c>
      <c r="Q504" s="9">
        <v>13580</v>
      </c>
      <c r="R504" s="10">
        <v>0.26568483063328424</v>
      </c>
      <c r="S504" s="10">
        <v>0.7215022091310751</v>
      </c>
      <c r="T504" s="9">
        <v>-6190</v>
      </c>
      <c r="U504" s="10">
        <v>-0.45581737849779086</v>
      </c>
      <c r="V504" s="9">
        <v>-745</v>
      </c>
      <c r="W504" s="9">
        <v>1208</v>
      </c>
      <c r="X504" s="10">
        <v>-6.346700325653612E-2</v>
      </c>
      <c r="Y504" s="10">
        <v>5.5867475852679704E-2</v>
      </c>
      <c r="Z504" s="11">
        <v>310.33</v>
      </c>
      <c r="AA504" s="11">
        <v>133.80594850642865</v>
      </c>
      <c r="AB504" s="11">
        <v>13233</v>
      </c>
      <c r="AC504" s="12" t="s">
        <v>1810</v>
      </c>
      <c r="AD504" s="8">
        <v>13</v>
      </c>
      <c r="AE504" s="8">
        <v>233</v>
      </c>
      <c r="AF504" s="13" t="s">
        <v>1811</v>
      </c>
      <c r="AG504" s="13" t="s">
        <v>85</v>
      </c>
      <c r="AH504" s="13" t="s">
        <v>1812</v>
      </c>
      <c r="AJ504" s="13" t="s">
        <v>498</v>
      </c>
      <c r="AK504" s="13" t="s">
        <v>1573</v>
      </c>
      <c r="AL504" s="13"/>
      <c r="AM504" s="13"/>
      <c r="AN504" s="13" t="s">
        <v>487</v>
      </c>
    </row>
    <row r="505" spans="1:40" x14ac:dyDescent="0.2">
      <c r="A505" s="8" t="s">
        <v>1554</v>
      </c>
      <c r="B505" s="8" t="s">
        <v>896</v>
      </c>
      <c r="C505" s="8" t="str">
        <f t="shared" si="7"/>
        <v>Pulaski County GA</v>
      </c>
      <c r="D505" s="9">
        <v>11396</v>
      </c>
      <c r="E505" s="8" t="s">
        <v>445</v>
      </c>
      <c r="F505" s="9">
        <v>1104</v>
      </c>
      <c r="G505" s="9">
        <v>2436</v>
      </c>
      <c r="H505" s="9">
        <v>3598</v>
      </c>
      <c r="I505" s="10">
        <v>0.3068371317398555</v>
      </c>
      <c r="J505" s="10">
        <v>0.67704280155642027</v>
      </c>
      <c r="K505" s="9">
        <v>-1332</v>
      </c>
      <c r="L505" s="9">
        <v>1332</v>
      </c>
      <c r="M505" s="10">
        <v>-0.37020566981656478</v>
      </c>
      <c r="N505" s="10">
        <v>0.37020566981656478</v>
      </c>
      <c r="O505" s="9">
        <v>1219</v>
      </c>
      <c r="P505" s="9">
        <v>2444</v>
      </c>
      <c r="Q505" s="9">
        <v>3681</v>
      </c>
      <c r="R505" s="10">
        <v>0.33116001086661234</v>
      </c>
      <c r="S505" s="10">
        <v>0.66395001358326544</v>
      </c>
      <c r="T505" s="9">
        <v>-1225</v>
      </c>
      <c r="U505" s="10">
        <v>-0.3327900027166531</v>
      </c>
      <c r="V505" s="9">
        <v>-115</v>
      </c>
      <c r="W505" s="9">
        <v>-8</v>
      </c>
      <c r="X505" s="10">
        <v>-2.4322879126756847E-2</v>
      </c>
      <c r="Y505" s="10">
        <v>1.3092787973154829E-2</v>
      </c>
      <c r="Z505" s="11">
        <v>249.03</v>
      </c>
      <c r="AA505" s="11">
        <v>45.761554832751074</v>
      </c>
      <c r="AB505" s="11">
        <v>13235</v>
      </c>
      <c r="AC505" s="12" t="s">
        <v>1813</v>
      </c>
      <c r="AD505" s="8">
        <v>13</v>
      </c>
      <c r="AE505" s="8">
        <v>235</v>
      </c>
      <c r="AF505" s="13" t="s">
        <v>1738</v>
      </c>
      <c r="AG505" s="13" t="s">
        <v>1584</v>
      </c>
      <c r="AH505" s="13" t="s">
        <v>1739</v>
      </c>
      <c r="AI505" s="14">
        <v>188149</v>
      </c>
      <c r="AJ505" s="13" t="s">
        <v>486</v>
      </c>
      <c r="AK505" s="13" t="s">
        <v>1586</v>
      </c>
      <c r="AL505" s="13"/>
      <c r="AM505" s="13"/>
      <c r="AN505" s="13" t="s">
        <v>505</v>
      </c>
    </row>
    <row r="506" spans="1:40" x14ac:dyDescent="0.2">
      <c r="A506" s="8" t="s">
        <v>1554</v>
      </c>
      <c r="B506" s="8" t="s">
        <v>1525</v>
      </c>
      <c r="C506" s="8" t="str">
        <f t="shared" si="7"/>
        <v>Putnam County GA</v>
      </c>
      <c r="D506" s="9">
        <v>21353</v>
      </c>
      <c r="E506" s="8" t="s">
        <v>445</v>
      </c>
      <c r="F506" s="9">
        <v>2745</v>
      </c>
      <c r="G506" s="9">
        <v>6516</v>
      </c>
      <c r="H506" s="9">
        <v>9431</v>
      </c>
      <c r="I506" s="10">
        <v>0.29106139327748914</v>
      </c>
      <c r="J506" s="10">
        <v>0.69091294666525294</v>
      </c>
      <c r="K506" s="9">
        <v>-3771</v>
      </c>
      <c r="L506" s="9">
        <v>3771</v>
      </c>
      <c r="M506" s="10">
        <v>-0.39985155338776379</v>
      </c>
      <c r="N506" s="10">
        <v>0.39985155338776379</v>
      </c>
      <c r="O506" s="9">
        <v>2917</v>
      </c>
      <c r="P506" s="9">
        <v>6210</v>
      </c>
      <c r="Q506" s="9">
        <v>9205</v>
      </c>
      <c r="R506" s="10">
        <v>0.31689299293862033</v>
      </c>
      <c r="S506" s="10">
        <v>0.67463335143943504</v>
      </c>
      <c r="T506" s="9">
        <v>-3293</v>
      </c>
      <c r="U506" s="10">
        <v>-0.3577403585008147</v>
      </c>
      <c r="V506" s="9">
        <v>-172</v>
      </c>
      <c r="W506" s="9">
        <v>306</v>
      </c>
      <c r="X506" s="10">
        <v>-2.5831599661131188E-2</v>
      </c>
      <c r="Y506" s="10">
        <v>1.62795952258179E-2</v>
      </c>
      <c r="Z506" s="11">
        <v>344.64</v>
      </c>
      <c r="AA506" s="11">
        <v>61.957404828226558</v>
      </c>
      <c r="AB506" s="11">
        <v>13237</v>
      </c>
      <c r="AC506" s="12" t="s">
        <v>1814</v>
      </c>
      <c r="AD506" s="8">
        <v>13</v>
      </c>
      <c r="AE506" s="8">
        <v>237</v>
      </c>
      <c r="AF506" s="13"/>
      <c r="AG506" s="13"/>
      <c r="AH506" s="13"/>
      <c r="AJ506" s="13"/>
      <c r="AK506" s="13"/>
      <c r="AL506" s="13"/>
      <c r="AM506" s="13"/>
      <c r="AN506" s="13" t="s">
        <v>510</v>
      </c>
    </row>
    <row r="507" spans="1:40" x14ac:dyDescent="0.2">
      <c r="A507" s="8" t="s">
        <v>1554</v>
      </c>
      <c r="B507" s="8" t="s">
        <v>1815</v>
      </c>
      <c r="C507" s="8" t="str">
        <f t="shared" si="7"/>
        <v>Quitman County GA</v>
      </c>
      <c r="D507" s="9">
        <v>2302</v>
      </c>
      <c r="E507" s="8" t="s">
        <v>445</v>
      </c>
      <c r="F507" s="9">
        <v>461</v>
      </c>
      <c r="G507" s="9">
        <v>575</v>
      </c>
      <c r="H507" s="9">
        <v>1044</v>
      </c>
      <c r="I507" s="10">
        <v>0.44157088122605365</v>
      </c>
      <c r="J507" s="10">
        <v>0.5507662835249042</v>
      </c>
      <c r="K507" s="9">
        <v>-114</v>
      </c>
      <c r="L507" s="9">
        <v>114</v>
      </c>
      <c r="M507" s="10">
        <v>-0.10919540229885055</v>
      </c>
      <c r="N507" s="10">
        <v>0.10919540229885055</v>
      </c>
      <c r="O507" s="9">
        <v>612</v>
      </c>
      <c r="P507" s="9">
        <v>510</v>
      </c>
      <c r="Q507" s="9">
        <v>1128</v>
      </c>
      <c r="R507" s="10">
        <v>0.54255319148936165</v>
      </c>
      <c r="S507" s="10">
        <v>0.4521276595744681</v>
      </c>
      <c r="T507" s="9">
        <v>102</v>
      </c>
      <c r="U507" s="10">
        <v>9.0425531914893553E-2</v>
      </c>
      <c r="V507" s="9">
        <v>-151</v>
      </c>
      <c r="W507" s="9">
        <v>65</v>
      </c>
      <c r="X507" s="10">
        <v>-0.10098231026330801</v>
      </c>
      <c r="Y507" s="10">
        <v>9.86386239504361E-2</v>
      </c>
      <c r="Z507" s="11">
        <v>151.24</v>
      </c>
      <c r="AA507" s="11">
        <v>15.220841047341972</v>
      </c>
      <c r="AB507" s="11">
        <v>13239</v>
      </c>
      <c r="AC507" s="12" t="s">
        <v>1816</v>
      </c>
      <c r="AD507" s="8">
        <v>13</v>
      </c>
      <c r="AE507" s="8">
        <v>239</v>
      </c>
      <c r="AF507" s="13" t="s">
        <v>496</v>
      </c>
      <c r="AG507" s="13"/>
      <c r="AH507" s="13" t="s">
        <v>497</v>
      </c>
      <c r="AJ507" s="13" t="s">
        <v>498</v>
      </c>
      <c r="AK507" s="13"/>
      <c r="AL507" s="13"/>
      <c r="AM507" s="13"/>
      <c r="AN507" s="13" t="s">
        <v>505</v>
      </c>
    </row>
    <row r="508" spans="1:40" x14ac:dyDescent="0.2">
      <c r="A508" s="8" t="s">
        <v>1554</v>
      </c>
      <c r="B508" s="8" t="s">
        <v>1817</v>
      </c>
      <c r="C508" s="8" t="str">
        <f t="shared" si="7"/>
        <v>Rabun County GA</v>
      </c>
      <c r="D508" s="9">
        <v>16281</v>
      </c>
      <c r="E508" s="8" t="s">
        <v>445</v>
      </c>
      <c r="F508" s="9">
        <v>1443</v>
      </c>
      <c r="G508" s="9">
        <v>6287</v>
      </c>
      <c r="H508" s="9">
        <v>7949</v>
      </c>
      <c r="I508" s="10">
        <v>0.18153226820983773</v>
      </c>
      <c r="J508" s="10">
        <v>0.79091709649012454</v>
      </c>
      <c r="K508" s="9">
        <v>-4844</v>
      </c>
      <c r="L508" s="9">
        <v>4844</v>
      </c>
      <c r="M508" s="10">
        <v>-0.60938482828028684</v>
      </c>
      <c r="N508" s="10">
        <v>0.60938482828028684</v>
      </c>
      <c r="O508" s="9">
        <v>1558</v>
      </c>
      <c r="P508" s="9">
        <v>5753</v>
      </c>
      <c r="Q508" s="9">
        <v>7438</v>
      </c>
      <c r="R508" s="10">
        <v>0.20946490992202205</v>
      </c>
      <c r="S508" s="10">
        <v>0.77346060769023928</v>
      </c>
      <c r="T508" s="9">
        <v>-4195</v>
      </c>
      <c r="U508" s="10">
        <v>-0.56399569776821723</v>
      </c>
      <c r="V508" s="9">
        <v>-115</v>
      </c>
      <c r="W508" s="9">
        <v>534</v>
      </c>
      <c r="X508" s="10">
        <v>-2.793264171218432E-2</v>
      </c>
      <c r="Y508" s="10">
        <v>1.7456488799885261E-2</v>
      </c>
      <c r="Z508" s="11">
        <v>369.99</v>
      </c>
      <c r="AA508" s="11">
        <v>44.003891997080999</v>
      </c>
      <c r="AB508" s="11">
        <v>13241</v>
      </c>
      <c r="AC508" s="12" t="s">
        <v>1818</v>
      </c>
      <c r="AD508" s="8">
        <v>13</v>
      </c>
      <c r="AE508" s="8">
        <v>241</v>
      </c>
      <c r="AF508" s="13"/>
      <c r="AG508" s="13"/>
      <c r="AH508" s="13"/>
      <c r="AJ508" s="13"/>
      <c r="AK508" s="13"/>
      <c r="AL508" s="13"/>
      <c r="AM508" s="13"/>
      <c r="AN508" s="13" t="s">
        <v>510</v>
      </c>
    </row>
    <row r="509" spans="1:40" x14ac:dyDescent="0.2">
      <c r="A509" s="8" t="s">
        <v>1554</v>
      </c>
      <c r="B509" s="8" t="s">
        <v>658</v>
      </c>
      <c r="C509" s="8" t="str">
        <f t="shared" si="7"/>
        <v>Randolph County GA</v>
      </c>
      <c r="D509" s="9">
        <v>7193</v>
      </c>
      <c r="E509" s="8" t="s">
        <v>445</v>
      </c>
      <c r="F509" s="9">
        <v>1597</v>
      </c>
      <c r="G509" s="9">
        <v>1270</v>
      </c>
      <c r="H509" s="9">
        <v>2895</v>
      </c>
      <c r="I509" s="10">
        <v>0.55164075993091533</v>
      </c>
      <c r="J509" s="10">
        <v>0.43868739205526769</v>
      </c>
      <c r="K509" s="9">
        <v>327</v>
      </c>
      <c r="L509" s="9">
        <v>-327</v>
      </c>
      <c r="M509" s="10">
        <v>0.11295336787564764</v>
      </c>
      <c r="N509" s="10">
        <v>-0.11295336787564764</v>
      </c>
      <c r="O509" s="9">
        <v>1749</v>
      </c>
      <c r="P509" s="9">
        <v>1249</v>
      </c>
      <c r="Q509" s="9">
        <v>3015</v>
      </c>
      <c r="R509" s="10">
        <v>0.58009950248756215</v>
      </c>
      <c r="S509" s="10">
        <v>0.41426202321724709</v>
      </c>
      <c r="T509" s="9">
        <v>500</v>
      </c>
      <c r="U509" s="10">
        <v>0.16583747927031506</v>
      </c>
      <c r="V509" s="9">
        <v>-152</v>
      </c>
      <c r="W509" s="9">
        <v>21</v>
      </c>
      <c r="X509" s="10">
        <v>-2.8458742556646821E-2</v>
      </c>
      <c r="Y509" s="10">
        <v>2.44253688380206E-2</v>
      </c>
      <c r="Z509" s="11">
        <v>428.24</v>
      </c>
      <c r="AA509" s="11">
        <v>16.796656080702409</v>
      </c>
      <c r="AB509" s="11">
        <v>13243</v>
      </c>
      <c r="AC509" s="12" t="s">
        <v>1819</v>
      </c>
      <c r="AD509" s="8">
        <v>13</v>
      </c>
      <c r="AE509" s="8">
        <v>243</v>
      </c>
      <c r="AF509" s="13"/>
      <c r="AG509" s="13"/>
      <c r="AH509" s="13"/>
      <c r="AJ509" s="13"/>
      <c r="AK509" s="13"/>
      <c r="AL509" s="13"/>
      <c r="AM509" s="13"/>
      <c r="AN509" s="13" t="s">
        <v>510</v>
      </c>
    </row>
    <row r="510" spans="1:40" x14ac:dyDescent="0.2">
      <c r="A510" s="8" t="s">
        <v>1554</v>
      </c>
      <c r="B510" s="8" t="s">
        <v>1820</v>
      </c>
      <c r="C510" s="8" t="str">
        <f t="shared" si="7"/>
        <v>Richmond County GA</v>
      </c>
      <c r="D510" s="9">
        <v>201793</v>
      </c>
      <c r="E510" s="8" t="s">
        <v>445</v>
      </c>
      <c r="F510" s="9">
        <v>48707</v>
      </c>
      <c r="G510" s="9">
        <v>24441</v>
      </c>
      <c r="H510" s="9">
        <v>74952</v>
      </c>
      <c r="I510" s="10">
        <v>0.64984256590884837</v>
      </c>
      <c r="J510" s="10">
        <v>0.32608869676593022</v>
      </c>
      <c r="K510" s="9">
        <v>24266</v>
      </c>
      <c r="L510" s="9">
        <v>-24266</v>
      </c>
      <c r="M510" s="10">
        <v>0.32375386914291815</v>
      </c>
      <c r="N510" s="10">
        <v>-0.32375386914291815</v>
      </c>
      <c r="O510" s="9">
        <v>52461</v>
      </c>
      <c r="P510" s="9">
        <v>25821</v>
      </c>
      <c r="Q510" s="9">
        <v>78865</v>
      </c>
      <c r="R510" s="10">
        <v>0.66520002535979206</v>
      </c>
      <c r="S510" s="10">
        <v>0.3274075952577189</v>
      </c>
      <c r="T510" s="9">
        <v>26640</v>
      </c>
      <c r="U510" s="10">
        <v>0.33779243010207316</v>
      </c>
      <c r="V510" s="9">
        <v>-3754</v>
      </c>
      <c r="W510" s="9">
        <v>-1380</v>
      </c>
      <c r="X510" s="10">
        <v>-1.5357459450943689E-2</v>
      </c>
      <c r="Y510" s="10">
        <v>-1.3188984917886781E-3</v>
      </c>
      <c r="Z510" s="11">
        <v>324.33</v>
      </c>
      <c r="AA510" s="11">
        <v>622.18419510991896</v>
      </c>
      <c r="AB510" s="11">
        <v>13245</v>
      </c>
      <c r="AC510" s="12" t="s">
        <v>1821</v>
      </c>
      <c r="AD510" s="8">
        <v>13</v>
      </c>
      <c r="AE510" s="8">
        <v>245</v>
      </c>
      <c r="AF510" s="13" t="s">
        <v>1609</v>
      </c>
      <c r="AG510" s="13"/>
      <c r="AH510" s="13" t="s">
        <v>1610</v>
      </c>
      <c r="AI510" s="14">
        <v>590146</v>
      </c>
      <c r="AJ510" s="13" t="s">
        <v>486</v>
      </c>
      <c r="AK510" s="13"/>
      <c r="AL510" s="13"/>
      <c r="AM510" s="13"/>
      <c r="AN510" s="13" t="s">
        <v>487</v>
      </c>
    </row>
    <row r="511" spans="1:40" x14ac:dyDescent="0.2">
      <c r="A511" s="8" t="s">
        <v>1554</v>
      </c>
      <c r="B511" s="8" t="s">
        <v>1822</v>
      </c>
      <c r="C511" s="8" t="str">
        <f t="shared" si="7"/>
        <v>Rockdale County GA</v>
      </c>
      <c r="D511" s="9">
        <v>88856</v>
      </c>
      <c r="E511" s="8" t="s">
        <v>445</v>
      </c>
      <c r="F511" s="9">
        <v>23206</v>
      </c>
      <c r="G511" s="9">
        <v>13463</v>
      </c>
      <c r="H511" s="9">
        <v>37589</v>
      </c>
      <c r="I511" s="10">
        <v>0.61736146212987841</v>
      </c>
      <c r="J511" s="10">
        <v>0.35816329245257922</v>
      </c>
      <c r="K511" s="9">
        <v>9743</v>
      </c>
      <c r="L511" s="9">
        <v>-9743</v>
      </c>
      <c r="M511" s="10">
        <v>0.25919816967729919</v>
      </c>
      <c r="N511" s="10">
        <v>-0.25919816967729919</v>
      </c>
      <c r="O511" s="9">
        <v>21878</v>
      </c>
      <c r="P511" s="9">
        <v>15671</v>
      </c>
      <c r="Q511" s="9">
        <v>37879</v>
      </c>
      <c r="R511" s="10">
        <v>0.57757596557459279</v>
      </c>
      <c r="S511" s="10">
        <v>0.41371208321233399</v>
      </c>
      <c r="T511" s="9">
        <v>6207</v>
      </c>
      <c r="U511" s="10">
        <v>0.16386388236225879</v>
      </c>
      <c r="V511" s="9">
        <v>1328</v>
      </c>
      <c r="W511" s="9">
        <v>-2208</v>
      </c>
      <c r="X511" s="10">
        <v>3.9785496555285627E-2</v>
      </c>
      <c r="Y511" s="10">
        <v>-5.5548790759754774E-2</v>
      </c>
      <c r="Z511" s="11">
        <v>129.79</v>
      </c>
      <c r="AA511" s="11">
        <v>684.61360659526929</v>
      </c>
      <c r="AB511" s="11">
        <v>13247</v>
      </c>
      <c r="AC511" s="12" t="s">
        <v>1823</v>
      </c>
      <c r="AD511" s="8">
        <v>13</v>
      </c>
      <c r="AE511" s="8">
        <v>247</v>
      </c>
      <c r="AF511" s="13" t="s">
        <v>1571</v>
      </c>
      <c r="AG511" s="13" t="s">
        <v>85</v>
      </c>
      <c r="AH511" s="13" t="s">
        <v>1572</v>
      </c>
      <c r="AI511" s="14">
        <v>5710795</v>
      </c>
      <c r="AJ511" s="13" t="s">
        <v>486</v>
      </c>
      <c r="AK511" s="13" t="s">
        <v>1573</v>
      </c>
      <c r="AL511" s="13"/>
      <c r="AM511" s="13"/>
      <c r="AN511" s="13" t="s">
        <v>487</v>
      </c>
    </row>
    <row r="512" spans="1:40" x14ac:dyDescent="0.2">
      <c r="A512" s="8" t="s">
        <v>1554</v>
      </c>
      <c r="B512" s="8" t="s">
        <v>1824</v>
      </c>
      <c r="C512" s="8" t="str">
        <f t="shared" si="7"/>
        <v>Schley County GA</v>
      </c>
      <c r="D512" s="9">
        <v>5168</v>
      </c>
      <c r="E512" s="8" t="s">
        <v>445</v>
      </c>
      <c r="F512" s="9">
        <v>401</v>
      </c>
      <c r="G512" s="9">
        <v>1472</v>
      </c>
      <c r="H512" s="9">
        <v>1909</v>
      </c>
      <c r="I512" s="10">
        <v>0.21005762179151388</v>
      </c>
      <c r="J512" s="10">
        <v>0.77108433734939763</v>
      </c>
      <c r="K512" s="9">
        <v>-1071</v>
      </c>
      <c r="L512" s="9">
        <v>1071</v>
      </c>
      <c r="M512" s="10">
        <v>-0.56102671555788375</v>
      </c>
      <c r="N512" s="10">
        <v>0.56102671555788375</v>
      </c>
      <c r="O512" s="9">
        <v>448</v>
      </c>
      <c r="P512" s="9">
        <v>1286</v>
      </c>
      <c r="Q512" s="9">
        <v>1748</v>
      </c>
      <c r="R512" s="10">
        <v>0.25629290617848971</v>
      </c>
      <c r="S512" s="10">
        <v>0.73569794050343251</v>
      </c>
      <c r="T512" s="9">
        <v>-838</v>
      </c>
      <c r="U512" s="10">
        <v>-0.4794050343249428</v>
      </c>
      <c r="V512" s="9">
        <v>-47</v>
      </c>
      <c r="W512" s="9">
        <v>186</v>
      </c>
      <c r="X512" s="10">
        <v>-4.6235284386975828E-2</v>
      </c>
      <c r="Y512" s="10">
        <v>3.5386396845965118E-2</v>
      </c>
      <c r="Z512" s="11">
        <v>166.91</v>
      </c>
      <c r="AA512" s="11">
        <v>30.962794320292375</v>
      </c>
      <c r="AB512" s="11">
        <v>13249</v>
      </c>
      <c r="AC512" s="12" t="s">
        <v>1825</v>
      </c>
      <c r="AD512" s="8">
        <v>13</v>
      </c>
      <c r="AE512" s="8">
        <v>249</v>
      </c>
      <c r="AF512" s="13" t="s">
        <v>1826</v>
      </c>
      <c r="AG512" s="13"/>
      <c r="AH512" s="13" t="s">
        <v>1827</v>
      </c>
      <c r="AJ512" s="13" t="s">
        <v>498</v>
      </c>
      <c r="AK512" s="13"/>
      <c r="AL512" s="13"/>
      <c r="AM512" s="13"/>
      <c r="AN512" s="13" t="s">
        <v>505</v>
      </c>
    </row>
    <row r="513" spans="1:40" x14ac:dyDescent="0.2">
      <c r="A513" s="8" t="s">
        <v>1554</v>
      </c>
      <c r="B513" s="8" t="s">
        <v>1828</v>
      </c>
      <c r="C513" s="8" t="str">
        <f t="shared" si="7"/>
        <v>Screven County GA</v>
      </c>
      <c r="D513" s="9">
        <v>14162</v>
      </c>
      <c r="E513" s="8" t="s">
        <v>445</v>
      </c>
      <c r="F513" s="9">
        <v>2300</v>
      </c>
      <c r="G513" s="9">
        <v>3305</v>
      </c>
      <c r="H513" s="9">
        <v>5699</v>
      </c>
      <c r="I513" s="10">
        <v>0.40357957536409894</v>
      </c>
      <c r="J513" s="10">
        <v>0.5799263028601509</v>
      </c>
      <c r="K513" s="9">
        <v>-1005</v>
      </c>
      <c r="L513" s="9">
        <v>1005</v>
      </c>
      <c r="M513" s="10">
        <v>-0.17634672749605196</v>
      </c>
      <c r="N513" s="10">
        <v>0.17634672749605196</v>
      </c>
      <c r="O513" s="9">
        <v>2769</v>
      </c>
      <c r="P513" s="9">
        <v>3285</v>
      </c>
      <c r="Q513" s="9">
        <v>6093</v>
      </c>
      <c r="R513" s="10">
        <v>0.45445593303791237</v>
      </c>
      <c r="S513" s="10">
        <v>0.53914327917282123</v>
      </c>
      <c r="T513" s="9">
        <v>-516</v>
      </c>
      <c r="U513" s="10">
        <v>-8.4687346134908859E-2</v>
      </c>
      <c r="V513" s="9">
        <v>-469</v>
      </c>
      <c r="W513" s="9">
        <v>20</v>
      </c>
      <c r="X513" s="10">
        <v>-5.0876357673813433E-2</v>
      </c>
      <c r="Y513" s="10">
        <v>4.0783023687329667E-2</v>
      </c>
      <c r="Z513" s="11">
        <v>645.1</v>
      </c>
      <c r="AA513" s="11">
        <v>21.953185552627499</v>
      </c>
      <c r="AB513" s="11">
        <v>13251</v>
      </c>
      <c r="AC513" s="12" t="s">
        <v>1829</v>
      </c>
      <c r="AD513" s="8">
        <v>13</v>
      </c>
      <c r="AE513" s="8">
        <v>251</v>
      </c>
      <c r="AF513" s="13"/>
      <c r="AG513" s="13"/>
      <c r="AH513" s="13"/>
      <c r="AJ513" s="13"/>
      <c r="AK513" s="13"/>
      <c r="AL513" s="13"/>
      <c r="AM513" s="13"/>
      <c r="AN513" s="13" t="s">
        <v>510</v>
      </c>
    </row>
    <row r="514" spans="1:40" x14ac:dyDescent="0.2">
      <c r="A514" s="8" t="s">
        <v>1554</v>
      </c>
      <c r="B514" s="8" t="s">
        <v>1537</v>
      </c>
      <c r="C514" s="8" t="str">
        <f t="shared" si="7"/>
        <v>Seminole County GA</v>
      </c>
      <c r="D514" s="9">
        <v>8647</v>
      </c>
      <c r="E514" s="8" t="s">
        <v>445</v>
      </c>
      <c r="F514" s="9">
        <v>1186</v>
      </c>
      <c r="G514" s="9">
        <v>2343</v>
      </c>
      <c r="H514" s="9">
        <v>3577</v>
      </c>
      <c r="I514" s="10">
        <v>0.33156276209113783</v>
      </c>
      <c r="J514" s="10">
        <v>0.65501817165222254</v>
      </c>
      <c r="K514" s="9">
        <v>-1157</v>
      </c>
      <c r="L514" s="9">
        <v>1157</v>
      </c>
      <c r="M514" s="10">
        <v>-0.32345540956108471</v>
      </c>
      <c r="N514" s="10">
        <v>0.32345540956108471</v>
      </c>
      <c r="O514" s="9">
        <v>1475</v>
      </c>
      <c r="P514" s="9">
        <v>2244</v>
      </c>
      <c r="Q514" s="9">
        <v>3765</v>
      </c>
      <c r="R514" s="10">
        <v>0.39176626826029215</v>
      </c>
      <c r="S514" s="10">
        <v>0.59601593625498006</v>
      </c>
      <c r="T514" s="9">
        <v>-769</v>
      </c>
      <c r="U514" s="10">
        <v>-0.20424966799468791</v>
      </c>
      <c r="V514" s="9">
        <v>-289</v>
      </c>
      <c r="W514" s="9">
        <v>99</v>
      </c>
      <c r="X514" s="10">
        <v>-6.0203506169154319E-2</v>
      </c>
      <c r="Y514" s="10">
        <v>5.9002235397242475E-2</v>
      </c>
      <c r="Z514" s="11">
        <v>235.23</v>
      </c>
      <c r="AA514" s="11">
        <v>36.759767036517452</v>
      </c>
      <c r="AB514" s="11">
        <v>13253</v>
      </c>
      <c r="AC514" s="12" t="s">
        <v>1830</v>
      </c>
      <c r="AD514" s="8">
        <v>13</v>
      </c>
      <c r="AE514" s="8">
        <v>253</v>
      </c>
      <c r="AF514" s="13"/>
      <c r="AG514" s="13"/>
      <c r="AH514" s="13"/>
      <c r="AJ514" s="13"/>
      <c r="AK514" s="13"/>
      <c r="AL514" s="13"/>
      <c r="AM514" s="13"/>
      <c r="AN514" s="13" t="s">
        <v>510</v>
      </c>
    </row>
    <row r="515" spans="1:40" x14ac:dyDescent="0.2">
      <c r="A515" s="8" t="s">
        <v>1554</v>
      </c>
      <c r="B515" s="8" t="s">
        <v>1831</v>
      </c>
      <c r="C515" s="8" t="str">
        <f t="shared" si="7"/>
        <v>Spalding County GA</v>
      </c>
      <c r="D515" s="9">
        <v>64051</v>
      </c>
      <c r="E515" s="8" t="s">
        <v>445</v>
      </c>
      <c r="F515" s="9">
        <v>9347</v>
      </c>
      <c r="G515" s="9">
        <v>15636</v>
      </c>
      <c r="H515" s="9">
        <v>25940</v>
      </c>
      <c r="I515" s="10">
        <v>0.36033153430994602</v>
      </c>
      <c r="J515" s="10">
        <v>0.60277563608326912</v>
      </c>
      <c r="K515" s="9">
        <v>-6289</v>
      </c>
      <c r="L515" s="9">
        <v>6289</v>
      </c>
      <c r="M515" s="10">
        <v>-0.2424441017733231</v>
      </c>
      <c r="N515" s="10">
        <v>0.2424441017733231</v>
      </c>
      <c r="O515" s="9">
        <v>9884</v>
      </c>
      <c r="P515" s="9">
        <v>14901</v>
      </c>
      <c r="Q515" s="9">
        <v>25057</v>
      </c>
      <c r="R515" s="10">
        <v>0.39446062976413776</v>
      </c>
      <c r="S515" s="10">
        <v>0.59468412020593053</v>
      </c>
      <c r="T515" s="9">
        <v>-5017</v>
      </c>
      <c r="U515" s="10">
        <v>-0.20022349044179277</v>
      </c>
      <c r="V515" s="9">
        <v>-537</v>
      </c>
      <c r="W515" s="9">
        <v>735</v>
      </c>
      <c r="X515" s="10">
        <v>-3.4129095454191738E-2</v>
      </c>
      <c r="Y515" s="10">
        <v>8.0915158773385842E-3</v>
      </c>
      <c r="Z515" s="11">
        <v>196.47</v>
      </c>
      <c r="AA515" s="11">
        <v>326.00905990736499</v>
      </c>
      <c r="AB515" s="11">
        <v>13255</v>
      </c>
      <c r="AC515" s="12" t="s">
        <v>1832</v>
      </c>
      <c r="AD515" s="8">
        <v>13</v>
      </c>
      <c r="AE515" s="8">
        <v>255</v>
      </c>
      <c r="AF515" s="13" t="s">
        <v>1571</v>
      </c>
      <c r="AG515" s="13" t="s">
        <v>85</v>
      </c>
      <c r="AH515" s="13" t="s">
        <v>1572</v>
      </c>
      <c r="AI515" s="14">
        <v>5710795</v>
      </c>
      <c r="AJ515" s="13" t="s">
        <v>486</v>
      </c>
      <c r="AK515" s="13" t="s">
        <v>1573</v>
      </c>
      <c r="AL515" s="13"/>
      <c r="AM515" s="13"/>
      <c r="AN515" s="13" t="s">
        <v>487</v>
      </c>
    </row>
    <row r="516" spans="1:40" x14ac:dyDescent="0.2">
      <c r="A516" s="8" t="s">
        <v>1554</v>
      </c>
      <c r="B516" s="8" t="s">
        <v>1833</v>
      </c>
      <c r="C516" s="8" t="str">
        <f t="shared" si="7"/>
        <v>Stephens County GA</v>
      </c>
      <c r="D516" s="9">
        <v>25586</v>
      </c>
      <c r="E516" s="8" t="s">
        <v>445</v>
      </c>
      <c r="F516" s="9">
        <v>1835</v>
      </c>
      <c r="G516" s="9">
        <v>7682</v>
      </c>
      <c r="H516" s="9">
        <v>9760</v>
      </c>
      <c r="I516" s="10">
        <v>0.18801229508196721</v>
      </c>
      <c r="J516" s="10">
        <v>0.78709016393442621</v>
      </c>
      <c r="K516" s="9">
        <v>-5847</v>
      </c>
      <c r="L516" s="9">
        <v>5847</v>
      </c>
      <c r="M516" s="10">
        <v>-0.59907786885245895</v>
      </c>
      <c r="N516" s="10">
        <v>0.59907786885245895</v>
      </c>
      <c r="O516" s="9">
        <v>2123</v>
      </c>
      <c r="P516" s="9">
        <v>7207</v>
      </c>
      <c r="Q516" s="9">
        <v>9467</v>
      </c>
      <c r="R516" s="10">
        <v>0.22425266715960707</v>
      </c>
      <c r="S516" s="10">
        <v>0.76127601140804901</v>
      </c>
      <c r="T516" s="9">
        <v>-5084</v>
      </c>
      <c r="U516" s="10">
        <v>-0.537023344248442</v>
      </c>
      <c r="V516" s="9">
        <v>-288</v>
      </c>
      <c r="W516" s="9">
        <v>475</v>
      </c>
      <c r="X516" s="10">
        <v>-3.624037207763986E-2</v>
      </c>
      <c r="Y516" s="10">
        <v>2.5814152526377199E-2</v>
      </c>
      <c r="Z516" s="11">
        <v>179.13</v>
      </c>
      <c r="AA516" s="11">
        <v>142.83481270585608</v>
      </c>
      <c r="AB516" s="11">
        <v>13257</v>
      </c>
      <c r="AC516" s="12" t="s">
        <v>1834</v>
      </c>
      <c r="AD516" s="8">
        <v>13</v>
      </c>
      <c r="AE516" s="8">
        <v>257</v>
      </c>
      <c r="AF516" s="13" t="s">
        <v>1835</v>
      </c>
      <c r="AG516" s="13"/>
      <c r="AH516" s="13" t="s">
        <v>1836</v>
      </c>
      <c r="AJ516" s="13" t="s">
        <v>498</v>
      </c>
      <c r="AK516" s="13"/>
      <c r="AL516" s="13"/>
      <c r="AM516" s="13"/>
      <c r="AN516" s="13" t="s">
        <v>487</v>
      </c>
    </row>
    <row r="517" spans="1:40" x14ac:dyDescent="0.2">
      <c r="A517" s="8" t="s">
        <v>1554</v>
      </c>
      <c r="B517" s="8" t="s">
        <v>1837</v>
      </c>
      <c r="C517" s="8" t="str">
        <f t="shared" si="7"/>
        <v>Stewart County GA</v>
      </c>
      <c r="D517" s="9">
        <v>5851</v>
      </c>
      <c r="E517" s="8" t="s">
        <v>445</v>
      </c>
      <c r="F517" s="9">
        <v>1220</v>
      </c>
      <c r="G517" s="9">
        <v>805</v>
      </c>
      <c r="H517" s="9">
        <v>2053</v>
      </c>
      <c r="I517" s="10">
        <v>0.59425231368728693</v>
      </c>
      <c r="J517" s="10">
        <v>0.39210910862152948</v>
      </c>
      <c r="K517" s="9">
        <v>415</v>
      </c>
      <c r="L517" s="9">
        <v>-415</v>
      </c>
      <c r="M517" s="10">
        <v>0.20214320506575745</v>
      </c>
      <c r="N517" s="10">
        <v>-0.20214320506575745</v>
      </c>
      <c r="O517" s="9">
        <v>1307</v>
      </c>
      <c r="P517" s="9">
        <v>740</v>
      </c>
      <c r="Q517" s="9">
        <v>2055</v>
      </c>
      <c r="R517" s="10">
        <v>0.63600973236009728</v>
      </c>
      <c r="S517" s="10">
        <v>0.36009732360097324</v>
      </c>
      <c r="T517" s="9">
        <v>567</v>
      </c>
      <c r="U517" s="10">
        <v>0.27591240875912404</v>
      </c>
      <c r="V517" s="9">
        <v>-87</v>
      </c>
      <c r="W517" s="9">
        <v>65</v>
      </c>
      <c r="X517" s="10">
        <v>-4.1757418672810354E-2</v>
      </c>
      <c r="Y517" s="10">
        <v>3.2011785020556238E-2</v>
      </c>
      <c r="Z517" s="11">
        <v>458.73</v>
      </c>
      <c r="AA517" s="11">
        <v>12.754779499923702</v>
      </c>
      <c r="AB517" s="11">
        <v>13259</v>
      </c>
      <c r="AC517" s="12" t="s">
        <v>1838</v>
      </c>
      <c r="AD517" s="8">
        <v>13</v>
      </c>
      <c r="AE517" s="8">
        <v>259</v>
      </c>
      <c r="AF517" s="13"/>
      <c r="AG517" s="13"/>
      <c r="AH517" s="13"/>
      <c r="AJ517" s="13"/>
      <c r="AK517" s="13"/>
      <c r="AL517" s="13"/>
      <c r="AM517" s="13"/>
      <c r="AN517" s="13" t="s">
        <v>510</v>
      </c>
    </row>
    <row r="518" spans="1:40" x14ac:dyDescent="0.2">
      <c r="A518" s="8" t="s">
        <v>1554</v>
      </c>
      <c r="B518" s="8" t="s">
        <v>668</v>
      </c>
      <c r="C518" s="8" t="str">
        <f t="shared" si="7"/>
        <v>Sumter County GA</v>
      </c>
      <c r="D518" s="9">
        <v>30779</v>
      </c>
      <c r="E518" s="8" t="s">
        <v>445</v>
      </c>
      <c r="F518" s="9">
        <v>5520</v>
      </c>
      <c r="G518" s="9">
        <v>5275</v>
      </c>
      <c r="H518" s="9">
        <v>10973</v>
      </c>
      <c r="I518" s="10">
        <v>0.50305294814544788</v>
      </c>
      <c r="J518" s="10">
        <v>0.48072541693247062</v>
      </c>
      <c r="K518" s="9">
        <v>245</v>
      </c>
      <c r="L518" s="9">
        <v>-245</v>
      </c>
      <c r="M518" s="10">
        <v>2.2327531212977259E-2</v>
      </c>
      <c r="N518" s="10">
        <v>-2.2327531212977259E-2</v>
      </c>
      <c r="O518" s="9">
        <v>6370</v>
      </c>
      <c r="P518" s="9">
        <v>5372</v>
      </c>
      <c r="Q518" s="9">
        <v>11820</v>
      </c>
      <c r="R518" s="10">
        <v>0.53891708967851104</v>
      </c>
      <c r="S518" s="10">
        <v>0.4544839255499154</v>
      </c>
      <c r="T518" s="9">
        <v>998</v>
      </c>
      <c r="U518" s="10">
        <v>8.4433164128595639E-2</v>
      </c>
      <c r="V518" s="9">
        <v>-850</v>
      </c>
      <c r="W518" s="9">
        <v>-97</v>
      </c>
      <c r="X518" s="10">
        <v>-3.5864141533063165E-2</v>
      </c>
      <c r="Y518" s="10">
        <v>2.6241491382555215E-2</v>
      </c>
      <c r="Z518" s="11">
        <v>482.7</v>
      </c>
      <c r="AA518" s="11">
        <v>63.764242800911539</v>
      </c>
      <c r="AB518" s="11">
        <v>13261</v>
      </c>
      <c r="AC518" s="12" t="s">
        <v>1839</v>
      </c>
      <c r="AD518" s="8">
        <v>13</v>
      </c>
      <c r="AE518" s="8">
        <v>261</v>
      </c>
      <c r="AF518" s="13" t="s">
        <v>1826</v>
      </c>
      <c r="AG518" s="13"/>
      <c r="AH518" s="13" t="s">
        <v>1827</v>
      </c>
      <c r="AJ518" s="13" t="s">
        <v>498</v>
      </c>
      <c r="AK518" s="13"/>
      <c r="AL518" s="13"/>
      <c r="AM518" s="13"/>
      <c r="AN518" s="13" t="s">
        <v>487</v>
      </c>
    </row>
    <row r="519" spans="1:40" x14ac:dyDescent="0.2">
      <c r="A519" s="8" t="s">
        <v>1554</v>
      </c>
      <c r="B519" s="8" t="s">
        <v>1840</v>
      </c>
      <c r="C519" s="8" t="str">
        <f t="shared" si="7"/>
        <v>Talbot County GA</v>
      </c>
      <c r="D519" s="9">
        <v>6337</v>
      </c>
      <c r="E519" s="8" t="s">
        <v>445</v>
      </c>
      <c r="F519" s="9">
        <v>2001</v>
      </c>
      <c r="G519" s="9">
        <v>1196</v>
      </c>
      <c r="H519" s="9">
        <v>3243</v>
      </c>
      <c r="I519" s="10">
        <v>0.61702127659574468</v>
      </c>
      <c r="J519" s="10">
        <v>0.36879432624113473</v>
      </c>
      <c r="K519" s="9">
        <v>805</v>
      </c>
      <c r="L519" s="9">
        <v>-805</v>
      </c>
      <c r="M519" s="10">
        <v>0.24822695035460995</v>
      </c>
      <c r="N519" s="10">
        <v>-0.24822695035460995</v>
      </c>
      <c r="O519" s="9">
        <v>2264</v>
      </c>
      <c r="P519" s="9">
        <v>1202</v>
      </c>
      <c r="Q519" s="9">
        <v>3490</v>
      </c>
      <c r="R519" s="10">
        <v>0.6487106017191977</v>
      </c>
      <c r="S519" s="10">
        <v>0.34441260744985674</v>
      </c>
      <c r="T519" s="9">
        <v>1062</v>
      </c>
      <c r="U519" s="10">
        <v>0.30429799426934095</v>
      </c>
      <c r="V519" s="9">
        <v>-263</v>
      </c>
      <c r="W519" s="9">
        <v>-6</v>
      </c>
      <c r="X519" s="10">
        <v>-3.1689325123453016E-2</v>
      </c>
      <c r="Y519" s="10">
        <v>2.4381718791277984E-2</v>
      </c>
      <c r="Z519" s="11">
        <v>391.39</v>
      </c>
      <c r="AA519" s="11">
        <v>16.191011523033293</v>
      </c>
      <c r="AB519" s="11">
        <v>13263</v>
      </c>
      <c r="AC519" s="12" t="s">
        <v>1841</v>
      </c>
      <c r="AD519" s="8">
        <v>13</v>
      </c>
      <c r="AE519" s="8">
        <v>263</v>
      </c>
      <c r="AF519" s="13"/>
      <c r="AG519" s="13"/>
      <c r="AH519" s="13"/>
      <c r="AJ519" s="13"/>
      <c r="AK519" s="13"/>
      <c r="AL519" s="13"/>
      <c r="AM519" s="13"/>
      <c r="AN519" s="13" t="s">
        <v>510</v>
      </c>
    </row>
    <row r="520" spans="1:40" x14ac:dyDescent="0.2">
      <c r="A520" s="8" t="s">
        <v>1554</v>
      </c>
      <c r="B520" s="8" t="s">
        <v>1842</v>
      </c>
      <c r="C520" s="8" t="str">
        <f t="shared" si="7"/>
        <v>Taliaferro County GA</v>
      </c>
      <c r="D520" s="9">
        <v>1639</v>
      </c>
      <c r="E520" s="8" t="s">
        <v>445</v>
      </c>
      <c r="F520" s="9">
        <v>545</v>
      </c>
      <c r="G520" s="9">
        <v>349</v>
      </c>
      <c r="H520" s="9">
        <v>897</v>
      </c>
      <c r="I520" s="10">
        <v>0.60758082497212929</v>
      </c>
      <c r="J520" s="10">
        <v>0.38907469342251949</v>
      </c>
      <c r="K520" s="9">
        <v>196</v>
      </c>
      <c r="L520" s="9">
        <v>-196</v>
      </c>
      <c r="M520" s="10">
        <v>0.21850613154960979</v>
      </c>
      <c r="N520" s="10">
        <v>-0.21850613154960979</v>
      </c>
      <c r="O520" s="9">
        <v>636</v>
      </c>
      <c r="P520" s="9">
        <v>321</v>
      </c>
      <c r="Q520" s="9">
        <v>961</v>
      </c>
      <c r="R520" s="10">
        <v>0.66181061394380858</v>
      </c>
      <c r="S520" s="10">
        <v>0.33402705515088449</v>
      </c>
      <c r="T520" s="9">
        <v>315</v>
      </c>
      <c r="U520" s="10">
        <v>0.32778355879292409</v>
      </c>
      <c r="V520" s="9">
        <v>-91</v>
      </c>
      <c r="W520" s="9">
        <v>28</v>
      </c>
      <c r="X520" s="10">
        <v>-5.4229788971679294E-2</v>
      </c>
      <c r="Y520" s="10">
        <v>5.5047638271635002E-2</v>
      </c>
      <c r="Z520" s="11">
        <v>194.61</v>
      </c>
      <c r="AA520" s="11">
        <v>8.4219721494270594</v>
      </c>
      <c r="AB520" s="11">
        <v>13265</v>
      </c>
      <c r="AC520" s="12" t="s">
        <v>1843</v>
      </c>
      <c r="AD520" s="8">
        <v>13</v>
      </c>
      <c r="AE520" s="8">
        <v>265</v>
      </c>
      <c r="AF520" s="13"/>
      <c r="AG520" s="13"/>
      <c r="AH520" s="13"/>
      <c r="AJ520" s="13"/>
      <c r="AK520" s="13"/>
      <c r="AL520" s="13"/>
      <c r="AM520" s="13"/>
      <c r="AN520" s="13" t="s">
        <v>510</v>
      </c>
    </row>
    <row r="521" spans="1:40" x14ac:dyDescent="0.2">
      <c r="A521" s="8" t="s">
        <v>1554</v>
      </c>
      <c r="B521" s="8" t="s">
        <v>1844</v>
      </c>
      <c r="C521" s="8" t="str">
        <f t="shared" si="7"/>
        <v>Tattnall County GA</v>
      </c>
      <c r="D521" s="9">
        <v>25229</v>
      </c>
      <c r="E521" s="8" t="s">
        <v>445</v>
      </c>
      <c r="F521" s="9">
        <v>1678</v>
      </c>
      <c r="G521" s="9">
        <v>5092</v>
      </c>
      <c r="H521" s="9">
        <v>6879</v>
      </c>
      <c r="I521" s="10">
        <v>0.24393080389591509</v>
      </c>
      <c r="J521" s="10">
        <v>0.74022386974850996</v>
      </c>
      <c r="K521" s="9">
        <v>-3414</v>
      </c>
      <c r="L521" s="9">
        <v>3414</v>
      </c>
      <c r="M521" s="10">
        <v>-0.49629306585259486</v>
      </c>
      <c r="N521" s="10">
        <v>0.49629306585259486</v>
      </c>
      <c r="O521" s="9">
        <v>1894</v>
      </c>
      <c r="P521" s="9">
        <v>4702</v>
      </c>
      <c r="Q521" s="9">
        <v>6658</v>
      </c>
      <c r="R521" s="10">
        <v>0.2844698107539802</v>
      </c>
      <c r="S521" s="10">
        <v>0.70621808350856108</v>
      </c>
      <c r="T521" s="9">
        <v>-2808</v>
      </c>
      <c r="U521" s="10">
        <v>-0.42174827275458088</v>
      </c>
      <c r="V521" s="9">
        <v>-216</v>
      </c>
      <c r="W521" s="9">
        <v>390</v>
      </c>
      <c r="X521" s="10">
        <v>-4.0539006858065108E-2</v>
      </c>
      <c r="Y521" s="10">
        <v>3.4005786239948876E-2</v>
      </c>
      <c r="Z521" s="11">
        <v>479.4</v>
      </c>
      <c r="AA521" s="11">
        <v>52.62619941593659</v>
      </c>
      <c r="AB521" s="11">
        <v>13267</v>
      </c>
      <c r="AC521" s="12" t="s">
        <v>1845</v>
      </c>
      <c r="AD521" s="8">
        <v>13</v>
      </c>
      <c r="AE521" s="8">
        <v>267</v>
      </c>
      <c r="AF521" s="13"/>
      <c r="AG521" s="13"/>
      <c r="AH521" s="13"/>
      <c r="AJ521" s="13"/>
      <c r="AK521" s="13"/>
      <c r="AL521" s="13"/>
      <c r="AM521" s="13"/>
      <c r="AN521" s="13" t="s">
        <v>510</v>
      </c>
    </row>
    <row r="522" spans="1:40" x14ac:dyDescent="0.2">
      <c r="A522" s="8" t="s">
        <v>1554</v>
      </c>
      <c r="B522" s="8" t="s">
        <v>1544</v>
      </c>
      <c r="C522" s="8" t="str">
        <f t="shared" si="7"/>
        <v>Taylor County GA</v>
      </c>
      <c r="D522" s="9">
        <v>8330</v>
      </c>
      <c r="E522" s="8" t="s">
        <v>445</v>
      </c>
      <c r="F522" s="9">
        <v>1295</v>
      </c>
      <c r="G522" s="9">
        <v>2062</v>
      </c>
      <c r="H522" s="9">
        <v>3402</v>
      </c>
      <c r="I522" s="10">
        <v>0.38065843621399176</v>
      </c>
      <c r="J522" s="10">
        <v>0.60611405055849499</v>
      </c>
      <c r="K522" s="9">
        <v>-767</v>
      </c>
      <c r="L522" s="9">
        <v>767</v>
      </c>
      <c r="M522" s="10">
        <v>-0.22545561434450323</v>
      </c>
      <c r="N522" s="10">
        <v>0.22545561434450323</v>
      </c>
      <c r="O522" s="9">
        <v>1571</v>
      </c>
      <c r="P522" s="9">
        <v>1948</v>
      </c>
      <c r="Q522" s="9">
        <v>3537</v>
      </c>
      <c r="R522" s="10">
        <v>0.44416171897087925</v>
      </c>
      <c r="S522" s="10">
        <v>0.55074922250494773</v>
      </c>
      <c r="T522" s="9">
        <v>-377</v>
      </c>
      <c r="U522" s="10">
        <v>-0.10658750353406848</v>
      </c>
      <c r="V522" s="9">
        <v>-276</v>
      </c>
      <c r="W522" s="9">
        <v>114</v>
      </c>
      <c r="X522" s="10">
        <v>-6.3503282756887491E-2</v>
      </c>
      <c r="Y522" s="10">
        <v>5.5364828053547255E-2</v>
      </c>
      <c r="Z522" s="11">
        <v>376.69</v>
      </c>
      <c r="AA522" s="11">
        <v>22.113674374153813</v>
      </c>
      <c r="AB522" s="11">
        <v>13269</v>
      </c>
      <c r="AC522" s="12" t="s">
        <v>1846</v>
      </c>
      <c r="AD522" s="8">
        <v>13</v>
      </c>
      <c r="AE522" s="8">
        <v>269</v>
      </c>
      <c r="AF522" s="13"/>
      <c r="AG522" s="13"/>
      <c r="AH522" s="13"/>
      <c r="AJ522" s="13"/>
      <c r="AK522" s="13"/>
      <c r="AL522" s="13"/>
      <c r="AM522" s="13"/>
      <c r="AN522" s="13" t="s">
        <v>510</v>
      </c>
    </row>
    <row r="523" spans="1:40" x14ac:dyDescent="0.2">
      <c r="A523" s="8" t="s">
        <v>1554</v>
      </c>
      <c r="B523" s="8" t="s">
        <v>1847</v>
      </c>
      <c r="C523" s="8" t="str">
        <f t="shared" si="7"/>
        <v>Telfair County GA</v>
      </c>
      <c r="D523" s="9">
        <v>16400</v>
      </c>
      <c r="E523" s="8" t="s">
        <v>445</v>
      </c>
      <c r="F523" s="9">
        <v>1313</v>
      </c>
      <c r="G523" s="9">
        <v>2449</v>
      </c>
      <c r="H523" s="9">
        <v>3794</v>
      </c>
      <c r="I523" s="10">
        <v>0.34607274644175012</v>
      </c>
      <c r="J523" s="10">
        <v>0.64549288350026357</v>
      </c>
      <c r="K523" s="9">
        <v>-1136</v>
      </c>
      <c r="L523" s="9">
        <v>1136</v>
      </c>
      <c r="M523" s="10">
        <v>-0.29942013705851345</v>
      </c>
      <c r="N523" s="10">
        <v>0.29942013705851345</v>
      </c>
      <c r="O523" s="9">
        <v>1804</v>
      </c>
      <c r="P523" s="9">
        <v>2479</v>
      </c>
      <c r="Q523" s="9">
        <v>4334</v>
      </c>
      <c r="R523" s="10">
        <v>0.41624365482233505</v>
      </c>
      <c r="S523" s="10">
        <v>0.57198892478080299</v>
      </c>
      <c r="T523" s="9">
        <v>-675</v>
      </c>
      <c r="U523" s="10">
        <v>-0.15574526995846794</v>
      </c>
      <c r="V523" s="9">
        <v>-491</v>
      </c>
      <c r="W523" s="9">
        <v>-30</v>
      </c>
      <c r="X523" s="10">
        <v>-7.0170908380584929E-2</v>
      </c>
      <c r="Y523" s="10">
        <v>7.3503958719460583E-2</v>
      </c>
      <c r="Z523" s="11">
        <v>437.3</v>
      </c>
      <c r="AA523" s="11">
        <v>37.502858449576948</v>
      </c>
      <c r="AB523" s="11">
        <v>13271</v>
      </c>
      <c r="AC523" s="12" t="s">
        <v>1848</v>
      </c>
      <c r="AD523" s="8">
        <v>13</v>
      </c>
      <c r="AE523" s="8">
        <v>271</v>
      </c>
      <c r="AF523" s="13"/>
      <c r="AG523" s="13"/>
      <c r="AH523" s="13"/>
      <c r="AJ523" s="13"/>
      <c r="AK523" s="13"/>
      <c r="AL523" s="13"/>
      <c r="AM523" s="13"/>
      <c r="AN523" s="13" t="s">
        <v>510</v>
      </c>
    </row>
    <row r="524" spans="1:40" x14ac:dyDescent="0.2">
      <c r="A524" s="8" t="s">
        <v>1554</v>
      </c>
      <c r="B524" s="8" t="s">
        <v>1849</v>
      </c>
      <c r="C524" s="8" t="str">
        <f t="shared" si="7"/>
        <v>Terrell County GA</v>
      </c>
      <c r="D524" s="9">
        <v>9113</v>
      </c>
      <c r="E524" s="8" t="s">
        <v>445</v>
      </c>
      <c r="F524" s="9">
        <v>2267</v>
      </c>
      <c r="G524" s="9">
        <v>1872</v>
      </c>
      <c r="H524" s="9">
        <v>4179</v>
      </c>
      <c r="I524" s="10">
        <v>0.54247427614261789</v>
      </c>
      <c r="J524" s="10">
        <v>0.44795405599425697</v>
      </c>
      <c r="K524" s="9">
        <v>395</v>
      </c>
      <c r="L524" s="9">
        <v>-395</v>
      </c>
      <c r="M524" s="10">
        <v>9.4520220148360923E-2</v>
      </c>
      <c r="N524" s="10">
        <v>-9.4520220148360923E-2</v>
      </c>
      <c r="O524" s="9">
        <v>2544</v>
      </c>
      <c r="P524" s="9">
        <v>1834</v>
      </c>
      <c r="Q524" s="9">
        <v>4398</v>
      </c>
      <c r="R524" s="10">
        <v>0.57844474761255116</v>
      </c>
      <c r="S524" s="10">
        <v>0.41700773078672126</v>
      </c>
      <c r="T524" s="9">
        <v>710</v>
      </c>
      <c r="U524" s="10">
        <v>0.16143701682582989</v>
      </c>
      <c r="V524" s="9">
        <v>-277</v>
      </c>
      <c r="W524" s="9">
        <v>38</v>
      </c>
      <c r="X524" s="10">
        <v>-3.5970471469933263E-2</v>
      </c>
      <c r="Y524" s="10">
        <v>3.0946325207535708E-2</v>
      </c>
      <c r="Z524" s="11">
        <v>335.44</v>
      </c>
      <c r="AA524" s="11">
        <v>27.16730264726926</v>
      </c>
      <c r="AB524" s="11">
        <v>13273</v>
      </c>
      <c r="AC524" s="12" t="s">
        <v>1850</v>
      </c>
      <c r="AD524" s="8">
        <v>13</v>
      </c>
      <c r="AE524" s="8">
        <v>273</v>
      </c>
      <c r="AF524" s="13" t="s">
        <v>1562</v>
      </c>
      <c r="AG524" s="13"/>
      <c r="AH524" s="13" t="s">
        <v>1563</v>
      </c>
      <c r="AI524" s="14">
        <v>153526</v>
      </c>
      <c r="AJ524" s="13" t="s">
        <v>486</v>
      </c>
      <c r="AK524" s="13"/>
      <c r="AL524" s="13"/>
      <c r="AM524" s="13"/>
      <c r="AN524" s="13" t="s">
        <v>505</v>
      </c>
    </row>
    <row r="525" spans="1:40" x14ac:dyDescent="0.2">
      <c r="A525" s="8" t="s">
        <v>1554</v>
      </c>
      <c r="B525" s="8" t="s">
        <v>1851</v>
      </c>
      <c r="C525" s="8" t="str">
        <f t="shared" si="7"/>
        <v>Thomas County GA</v>
      </c>
      <c r="D525" s="9">
        <v>45063</v>
      </c>
      <c r="E525" s="8" t="s">
        <v>445</v>
      </c>
      <c r="F525" s="9">
        <v>7138</v>
      </c>
      <c r="G525" s="9">
        <v>11225</v>
      </c>
      <c r="H525" s="9">
        <v>18730</v>
      </c>
      <c r="I525" s="10">
        <v>0.38109983982915108</v>
      </c>
      <c r="J525" s="10">
        <v>0.59930592632140955</v>
      </c>
      <c r="K525" s="9">
        <v>-4087</v>
      </c>
      <c r="L525" s="9">
        <v>4087</v>
      </c>
      <c r="M525" s="10">
        <v>-0.21820608649225848</v>
      </c>
      <c r="N525" s="10">
        <v>0.21820608649225848</v>
      </c>
      <c r="O525" s="9">
        <v>7651</v>
      </c>
      <c r="P525" s="9">
        <v>11153</v>
      </c>
      <c r="Q525" s="9">
        <v>18943</v>
      </c>
      <c r="R525" s="10">
        <v>0.40389589822097871</v>
      </c>
      <c r="S525" s="10">
        <v>0.58876629889669008</v>
      </c>
      <c r="T525" s="9">
        <v>-3502</v>
      </c>
      <c r="U525" s="10">
        <v>-0.18487040067571137</v>
      </c>
      <c r="V525" s="9">
        <v>-513</v>
      </c>
      <c r="W525" s="9">
        <v>72</v>
      </c>
      <c r="X525" s="10">
        <v>-2.2796058391827634E-2</v>
      </c>
      <c r="Y525" s="10">
        <v>1.0539627424719478E-2</v>
      </c>
      <c r="Z525" s="11">
        <v>544.6</v>
      </c>
      <c r="AA525" s="11">
        <v>82.745134043334559</v>
      </c>
      <c r="AB525" s="11">
        <v>13275</v>
      </c>
      <c r="AC525" s="12" t="s">
        <v>1852</v>
      </c>
      <c r="AD525" s="8">
        <v>13</v>
      </c>
      <c r="AE525" s="8">
        <v>275</v>
      </c>
      <c r="AF525" s="13" t="s">
        <v>1853</v>
      </c>
      <c r="AG525" s="13"/>
      <c r="AH525" s="13" t="s">
        <v>1854</v>
      </c>
      <c r="AJ525" s="13" t="s">
        <v>498</v>
      </c>
      <c r="AK525" s="13"/>
      <c r="AL525" s="13"/>
      <c r="AM525" s="13"/>
      <c r="AN525" s="13" t="s">
        <v>487</v>
      </c>
    </row>
    <row r="526" spans="1:40" x14ac:dyDescent="0.2">
      <c r="A526" s="8" t="s">
        <v>1554</v>
      </c>
      <c r="B526" s="8" t="s">
        <v>1855</v>
      </c>
      <c r="C526" s="8" t="str">
        <f t="shared" si="7"/>
        <v>Tift County GA</v>
      </c>
      <c r="D526" s="9">
        <v>40764</v>
      </c>
      <c r="E526" s="8" t="s">
        <v>445</v>
      </c>
      <c r="F526" s="9">
        <v>3892</v>
      </c>
      <c r="G526" s="9">
        <v>8680</v>
      </c>
      <c r="H526" s="9">
        <v>12796</v>
      </c>
      <c r="I526" s="10">
        <v>0.30415754923413568</v>
      </c>
      <c r="J526" s="10">
        <v>0.6783369803063457</v>
      </c>
      <c r="K526" s="9">
        <v>-4788</v>
      </c>
      <c r="L526" s="9">
        <v>4788</v>
      </c>
      <c r="M526" s="10">
        <v>-0.37417943107221002</v>
      </c>
      <c r="N526" s="10">
        <v>0.37417943107221002</v>
      </c>
      <c r="O526" s="9">
        <v>4640</v>
      </c>
      <c r="P526" s="9">
        <v>9171</v>
      </c>
      <c r="Q526" s="9">
        <v>13893</v>
      </c>
      <c r="R526" s="10">
        <v>0.33398114158209169</v>
      </c>
      <c r="S526" s="10">
        <v>0.66011660548477646</v>
      </c>
      <c r="T526" s="9">
        <v>-4531</v>
      </c>
      <c r="U526" s="10">
        <v>-0.32613546390268477</v>
      </c>
      <c r="V526" s="9">
        <v>-748</v>
      </c>
      <c r="W526" s="9">
        <v>-491</v>
      </c>
      <c r="X526" s="10">
        <v>-2.9823592347956007E-2</v>
      </c>
      <c r="Y526" s="10">
        <v>1.8220374821569241E-2</v>
      </c>
      <c r="Z526" s="11">
        <v>258.92</v>
      </c>
      <c r="AA526" s="11">
        <v>157.43859107060095</v>
      </c>
      <c r="AB526" s="11">
        <v>13277</v>
      </c>
      <c r="AC526" s="12" t="s">
        <v>1856</v>
      </c>
      <c r="AD526" s="8">
        <v>13</v>
      </c>
      <c r="AE526" s="8">
        <v>277</v>
      </c>
      <c r="AF526" s="13" t="s">
        <v>1857</v>
      </c>
      <c r="AG526" s="13"/>
      <c r="AH526" s="13" t="s">
        <v>1858</v>
      </c>
      <c r="AJ526" s="13" t="s">
        <v>498</v>
      </c>
      <c r="AK526" s="13"/>
      <c r="AL526" s="13"/>
      <c r="AM526" s="13"/>
      <c r="AN526" s="13" t="s">
        <v>487</v>
      </c>
    </row>
    <row r="527" spans="1:40" x14ac:dyDescent="0.2">
      <c r="A527" s="8" t="s">
        <v>1554</v>
      </c>
      <c r="B527" s="8" t="s">
        <v>1859</v>
      </c>
      <c r="C527" s="8" t="str">
        <f t="shared" si="7"/>
        <v>Toombs County GA</v>
      </c>
      <c r="D527" s="9">
        <v>27241</v>
      </c>
      <c r="E527" s="8" t="s">
        <v>445</v>
      </c>
      <c r="F527" s="9">
        <v>2338</v>
      </c>
      <c r="G527" s="9">
        <v>6612</v>
      </c>
      <c r="H527" s="9">
        <v>9108</v>
      </c>
      <c r="I527" s="10">
        <v>0.25669740887132192</v>
      </c>
      <c r="J527" s="10">
        <v>0.72595520421607374</v>
      </c>
      <c r="K527" s="9">
        <v>-4274</v>
      </c>
      <c r="L527" s="9">
        <v>4274</v>
      </c>
      <c r="M527" s="10">
        <v>-0.46925779534475182</v>
      </c>
      <c r="N527" s="10">
        <v>0.46925779534475182</v>
      </c>
      <c r="O527" s="9">
        <v>2740</v>
      </c>
      <c r="P527" s="9">
        <v>6519</v>
      </c>
      <c r="Q527" s="9">
        <v>9333</v>
      </c>
      <c r="R527" s="10">
        <v>0.29358191363977287</v>
      </c>
      <c r="S527" s="10">
        <v>0.69848923175827704</v>
      </c>
      <c r="T527" s="9">
        <v>-3779</v>
      </c>
      <c r="U527" s="10">
        <v>-0.40490731811850417</v>
      </c>
      <c r="V527" s="9">
        <v>-402</v>
      </c>
      <c r="W527" s="9">
        <v>93</v>
      </c>
      <c r="X527" s="10">
        <v>-3.6884504768450954E-2</v>
      </c>
      <c r="Y527" s="10">
        <v>2.7465972457796695E-2</v>
      </c>
      <c r="Z527" s="11">
        <v>364.01</v>
      </c>
      <c r="AA527" s="11">
        <v>74.835856157797863</v>
      </c>
      <c r="AB527" s="11">
        <v>13279</v>
      </c>
      <c r="AC527" s="12" t="s">
        <v>1860</v>
      </c>
      <c r="AD527" s="8">
        <v>13</v>
      </c>
      <c r="AE527" s="8">
        <v>279</v>
      </c>
      <c r="AF527" s="13" t="s">
        <v>1786</v>
      </c>
      <c r="AG527" s="13"/>
      <c r="AH527" s="13" t="s">
        <v>1787</v>
      </c>
      <c r="AJ527" s="13" t="s">
        <v>498</v>
      </c>
      <c r="AK527" s="13"/>
      <c r="AL527" s="13"/>
      <c r="AM527" s="13"/>
      <c r="AN527" s="13" t="s">
        <v>487</v>
      </c>
    </row>
    <row r="528" spans="1:40" x14ac:dyDescent="0.2">
      <c r="A528" s="8" t="s">
        <v>1554</v>
      </c>
      <c r="B528" s="8" t="s">
        <v>1861</v>
      </c>
      <c r="C528" s="8" t="str">
        <f t="shared" si="7"/>
        <v>Towns County GA</v>
      </c>
      <c r="D528" s="9">
        <v>11182</v>
      </c>
      <c r="E528" s="8" t="s">
        <v>445</v>
      </c>
      <c r="F528" s="9">
        <v>1206</v>
      </c>
      <c r="G528" s="9">
        <v>5377</v>
      </c>
      <c r="H528" s="9">
        <v>6726</v>
      </c>
      <c r="I528" s="10">
        <v>0.17930419268510259</v>
      </c>
      <c r="J528" s="10">
        <v>0.79943502824858759</v>
      </c>
      <c r="K528" s="9">
        <v>-4171</v>
      </c>
      <c r="L528" s="9">
        <v>4171</v>
      </c>
      <c r="M528" s="10">
        <v>-0.62013083556348503</v>
      </c>
      <c r="N528" s="10">
        <v>0.62013083556348503</v>
      </c>
      <c r="O528" s="9">
        <v>1265</v>
      </c>
      <c r="P528" s="9">
        <v>4834</v>
      </c>
      <c r="Q528" s="9">
        <v>6159</v>
      </c>
      <c r="R528" s="10">
        <v>0.2053904854684202</v>
      </c>
      <c r="S528" s="10">
        <v>0.78486767332359153</v>
      </c>
      <c r="T528" s="9">
        <v>-3569</v>
      </c>
      <c r="U528" s="10">
        <v>-0.57947718785517133</v>
      </c>
      <c r="V528" s="9">
        <v>-59</v>
      </c>
      <c r="W528" s="9">
        <v>543</v>
      </c>
      <c r="X528" s="10">
        <v>-2.6086292783317616E-2</v>
      </c>
      <c r="Y528" s="10">
        <v>1.4567354924996057E-2</v>
      </c>
      <c r="Z528" s="11">
        <v>166.56</v>
      </c>
      <c r="AA528" s="11">
        <v>67.134966378482233</v>
      </c>
      <c r="AB528" s="11">
        <v>13281</v>
      </c>
      <c r="AC528" s="12" t="s">
        <v>1862</v>
      </c>
      <c r="AD528" s="8">
        <v>13</v>
      </c>
      <c r="AE528" s="8">
        <v>281</v>
      </c>
      <c r="AF528" s="13"/>
      <c r="AG528" s="13"/>
      <c r="AH528" s="13"/>
      <c r="AJ528" s="13"/>
      <c r="AK528" s="13"/>
      <c r="AL528" s="13"/>
      <c r="AM528" s="13"/>
      <c r="AN528" s="13" t="s">
        <v>510</v>
      </c>
    </row>
    <row r="529" spans="1:40" x14ac:dyDescent="0.2">
      <c r="A529" s="8" t="s">
        <v>1554</v>
      </c>
      <c r="B529" s="8" t="s">
        <v>1863</v>
      </c>
      <c r="C529" s="8" t="str">
        <f t="shared" si="7"/>
        <v>Treutlen County GA</v>
      </c>
      <c r="D529" s="9">
        <v>6785</v>
      </c>
      <c r="E529" s="8" t="s">
        <v>445</v>
      </c>
      <c r="F529" s="9">
        <v>860</v>
      </c>
      <c r="G529" s="9">
        <v>1808</v>
      </c>
      <c r="H529" s="9">
        <v>2700</v>
      </c>
      <c r="I529" s="10">
        <v>0.31851851851851853</v>
      </c>
      <c r="J529" s="10">
        <v>0.66962962962962957</v>
      </c>
      <c r="K529" s="9">
        <v>-948</v>
      </c>
      <c r="L529" s="9">
        <v>948</v>
      </c>
      <c r="M529" s="10">
        <v>-0.35111111111111104</v>
      </c>
      <c r="N529" s="10">
        <v>0.35111111111111104</v>
      </c>
      <c r="O529" s="9">
        <v>1068</v>
      </c>
      <c r="P529" s="9">
        <v>1646</v>
      </c>
      <c r="Q529" s="9">
        <v>2738</v>
      </c>
      <c r="R529" s="10">
        <v>0.39006574141709277</v>
      </c>
      <c r="S529" s="10">
        <v>0.60116873630387146</v>
      </c>
      <c r="T529" s="9">
        <v>-578</v>
      </c>
      <c r="U529" s="10">
        <v>-0.21110299488677869</v>
      </c>
      <c r="V529" s="9">
        <v>-208</v>
      </c>
      <c r="W529" s="9">
        <v>162</v>
      </c>
      <c r="X529" s="10">
        <v>-7.1547222898574236E-2</v>
      </c>
      <c r="Y529" s="10">
        <v>6.846089332575811E-2</v>
      </c>
      <c r="Z529" s="11">
        <v>199.44</v>
      </c>
      <c r="AA529" s="11">
        <v>34.020256718812675</v>
      </c>
      <c r="AB529" s="11">
        <v>13283</v>
      </c>
      <c r="AC529" s="12" t="s">
        <v>1864</v>
      </c>
      <c r="AD529" s="8">
        <v>13</v>
      </c>
      <c r="AE529" s="8">
        <v>283</v>
      </c>
      <c r="AF529" s="13"/>
      <c r="AG529" s="13"/>
      <c r="AH529" s="13"/>
      <c r="AJ529" s="13"/>
      <c r="AK529" s="13"/>
      <c r="AL529" s="13"/>
      <c r="AM529" s="13"/>
      <c r="AN529" s="13" t="s">
        <v>510</v>
      </c>
    </row>
    <row r="530" spans="1:40" x14ac:dyDescent="0.2">
      <c r="A530" s="8" t="s">
        <v>1554</v>
      </c>
      <c r="B530" s="8" t="s">
        <v>1865</v>
      </c>
      <c r="C530" s="8" t="str">
        <f t="shared" si="7"/>
        <v>Troup County GA</v>
      </c>
      <c r="D530" s="9">
        <v>69763</v>
      </c>
      <c r="E530" s="8" t="s">
        <v>445</v>
      </c>
      <c r="F530" s="9">
        <v>9597</v>
      </c>
      <c r="G530" s="9">
        <v>15643</v>
      </c>
      <c r="H530" s="9">
        <v>25793</v>
      </c>
      <c r="I530" s="10">
        <v>0.37207769549877873</v>
      </c>
      <c r="J530" s="10">
        <v>0.60648237894002244</v>
      </c>
      <c r="K530" s="9">
        <v>-6046</v>
      </c>
      <c r="L530" s="9">
        <v>6046</v>
      </c>
      <c r="M530" s="10">
        <v>-0.23440468344124371</v>
      </c>
      <c r="N530" s="10">
        <v>0.23440468344124371</v>
      </c>
      <c r="O530" s="9">
        <v>10545</v>
      </c>
      <c r="P530" s="9">
        <v>15170</v>
      </c>
      <c r="Q530" s="9">
        <v>25975</v>
      </c>
      <c r="R530" s="10">
        <v>0.40596727622714146</v>
      </c>
      <c r="S530" s="10">
        <v>0.58402309913378248</v>
      </c>
      <c r="T530" s="9">
        <v>-4625</v>
      </c>
      <c r="U530" s="10">
        <v>-0.17805582290664101</v>
      </c>
      <c r="V530" s="9">
        <v>-948</v>
      </c>
      <c r="W530" s="9">
        <v>473</v>
      </c>
      <c r="X530" s="10">
        <v>-3.3889580728362734E-2</v>
      </c>
      <c r="Y530" s="10">
        <v>2.2459279806239962E-2</v>
      </c>
      <c r="Z530" s="11">
        <v>413.99</v>
      </c>
      <c r="AA530" s="11">
        <v>168.513732215754</v>
      </c>
      <c r="AB530" s="11">
        <v>13285</v>
      </c>
      <c r="AC530" s="12" t="s">
        <v>1866</v>
      </c>
      <c r="AD530" s="8">
        <v>13</v>
      </c>
      <c r="AE530" s="8">
        <v>285</v>
      </c>
      <c r="AF530" s="13" t="s">
        <v>1867</v>
      </c>
      <c r="AG530" s="13" t="s">
        <v>85</v>
      </c>
      <c r="AH530" s="13" t="s">
        <v>1868</v>
      </c>
      <c r="AJ530" s="13" t="s">
        <v>498</v>
      </c>
      <c r="AK530" s="13" t="s">
        <v>1573</v>
      </c>
      <c r="AL530" s="13"/>
      <c r="AM530" s="13"/>
      <c r="AN530" s="13" t="s">
        <v>487</v>
      </c>
    </row>
    <row r="531" spans="1:40" x14ac:dyDescent="0.2">
      <c r="A531" s="8" t="s">
        <v>1554</v>
      </c>
      <c r="B531" s="8" t="s">
        <v>1869</v>
      </c>
      <c r="C531" s="8" t="str">
        <f t="shared" si="7"/>
        <v>Turner County GA</v>
      </c>
      <c r="D531" s="9">
        <v>8214</v>
      </c>
      <c r="E531" s="8" t="s">
        <v>445</v>
      </c>
      <c r="F531" s="9">
        <v>1243</v>
      </c>
      <c r="G531" s="9">
        <v>2094</v>
      </c>
      <c r="H531" s="9">
        <v>3390</v>
      </c>
      <c r="I531" s="10">
        <v>0.36666666666666664</v>
      </c>
      <c r="J531" s="10">
        <v>0.61769911504424779</v>
      </c>
      <c r="K531" s="9">
        <v>-851</v>
      </c>
      <c r="L531" s="9">
        <v>851</v>
      </c>
      <c r="M531" s="10">
        <v>-0.25103244837758115</v>
      </c>
      <c r="N531" s="10">
        <v>0.25103244837758115</v>
      </c>
      <c r="O531" s="9">
        <v>1508</v>
      </c>
      <c r="P531" s="9">
        <v>2027</v>
      </c>
      <c r="Q531" s="9">
        <v>3556</v>
      </c>
      <c r="R531" s="10">
        <v>0.42407199100112486</v>
      </c>
      <c r="S531" s="10">
        <v>0.57002249718785147</v>
      </c>
      <c r="T531" s="9">
        <v>-519</v>
      </c>
      <c r="U531" s="10">
        <v>-0.14595050618672661</v>
      </c>
      <c r="V531" s="9">
        <v>-265</v>
      </c>
      <c r="W531" s="9">
        <v>67</v>
      </c>
      <c r="X531" s="10">
        <v>-5.7405324334458219E-2</v>
      </c>
      <c r="Y531" s="10">
        <v>4.7676617856396319E-2</v>
      </c>
      <c r="Z531" s="11">
        <v>285.39</v>
      </c>
      <c r="AA531" s="11">
        <v>28.781667192263221</v>
      </c>
      <c r="AB531" s="11">
        <v>13287</v>
      </c>
      <c r="AC531" s="12" t="s">
        <v>1870</v>
      </c>
      <c r="AD531" s="8">
        <v>13</v>
      </c>
      <c r="AE531" s="8">
        <v>287</v>
      </c>
      <c r="AF531" s="13"/>
      <c r="AG531" s="13"/>
      <c r="AH531" s="13"/>
      <c r="AJ531" s="13"/>
      <c r="AK531" s="13"/>
      <c r="AL531" s="13"/>
      <c r="AM531" s="13"/>
      <c r="AN531" s="13" t="s">
        <v>510</v>
      </c>
    </row>
    <row r="532" spans="1:40" x14ac:dyDescent="0.2">
      <c r="A532" s="8" t="s">
        <v>1554</v>
      </c>
      <c r="B532" s="8" t="s">
        <v>1871</v>
      </c>
      <c r="C532" s="8" t="str">
        <f t="shared" si="7"/>
        <v>Twiggs County GA</v>
      </c>
      <c r="D532" s="9">
        <v>8390</v>
      </c>
      <c r="E532" s="8" t="s">
        <v>445</v>
      </c>
      <c r="F532" s="9">
        <v>1970</v>
      </c>
      <c r="G532" s="9">
        <v>2034</v>
      </c>
      <c r="H532" s="9">
        <v>4053</v>
      </c>
      <c r="I532" s="10">
        <v>0.48605970885763633</v>
      </c>
      <c r="J532" s="10">
        <v>0.50185048112509256</v>
      </c>
      <c r="K532" s="9">
        <v>-64</v>
      </c>
      <c r="L532" s="9">
        <v>64</v>
      </c>
      <c r="M532" s="10">
        <v>-1.5790772267456232E-2</v>
      </c>
      <c r="N532" s="10">
        <v>1.5790772267456232E-2</v>
      </c>
      <c r="O532" s="9">
        <v>2269</v>
      </c>
      <c r="P532" s="9">
        <v>1905</v>
      </c>
      <c r="Q532" s="9">
        <v>4199</v>
      </c>
      <c r="R532" s="10">
        <v>0.54036675398904499</v>
      </c>
      <c r="S532" s="10">
        <v>0.453679447487497</v>
      </c>
      <c r="T532" s="9">
        <v>364</v>
      </c>
      <c r="U532" s="10">
        <v>8.6687306501547989E-2</v>
      </c>
      <c r="V532" s="9">
        <v>-299</v>
      </c>
      <c r="W532" s="9">
        <v>129</v>
      </c>
      <c r="X532" s="10">
        <v>-5.430704513140866E-2</v>
      </c>
      <c r="Y532" s="10">
        <v>4.8171033637595562E-2</v>
      </c>
      <c r="Z532" s="11">
        <v>358.4</v>
      </c>
      <c r="AA532" s="11">
        <v>23.409598214285715</v>
      </c>
      <c r="AB532" s="11">
        <v>13289</v>
      </c>
      <c r="AC532" s="12" t="s">
        <v>1872</v>
      </c>
      <c r="AD532" s="8">
        <v>13</v>
      </c>
      <c r="AE532" s="8">
        <v>289</v>
      </c>
      <c r="AF532" s="13" t="s">
        <v>1583</v>
      </c>
      <c r="AG532" s="13" t="s">
        <v>1584</v>
      </c>
      <c r="AH532" s="13" t="s">
        <v>1585</v>
      </c>
      <c r="AJ532" s="13" t="s">
        <v>486</v>
      </c>
      <c r="AK532" s="13" t="s">
        <v>1586</v>
      </c>
      <c r="AL532" s="13"/>
      <c r="AM532" s="13"/>
      <c r="AN532" s="13" t="s">
        <v>505</v>
      </c>
    </row>
    <row r="533" spans="1:40" x14ac:dyDescent="0.2">
      <c r="A533" s="8" t="s">
        <v>1554</v>
      </c>
      <c r="B533" s="8" t="s">
        <v>917</v>
      </c>
      <c r="C533" s="8" t="str">
        <f t="shared" si="7"/>
        <v>Union County GA</v>
      </c>
      <c r="D533" s="9">
        <v>22267</v>
      </c>
      <c r="E533" s="8" t="s">
        <v>445</v>
      </c>
      <c r="F533" s="9">
        <v>1962</v>
      </c>
      <c r="G533" s="9">
        <v>9849</v>
      </c>
      <c r="H533" s="9">
        <v>12039</v>
      </c>
      <c r="I533" s="10">
        <v>0.16297034637428356</v>
      </c>
      <c r="J533" s="10">
        <v>0.81809120358833787</v>
      </c>
      <c r="K533" s="9">
        <v>-7887</v>
      </c>
      <c r="L533" s="9">
        <v>7887</v>
      </c>
      <c r="M533" s="10">
        <v>-0.65512085721405433</v>
      </c>
      <c r="N533" s="10">
        <v>0.65512085721405433</v>
      </c>
      <c r="O533" s="9">
        <v>2137</v>
      </c>
      <c r="P533" s="9">
        <v>8771</v>
      </c>
      <c r="Q533" s="9">
        <v>11072</v>
      </c>
      <c r="R533" s="10">
        <v>0.19300939306358381</v>
      </c>
      <c r="S533" s="10">
        <v>0.79217846820809246</v>
      </c>
      <c r="T533" s="9">
        <v>-6634</v>
      </c>
      <c r="U533" s="10">
        <v>-0.59916907514450868</v>
      </c>
      <c r="V533" s="9">
        <v>-175</v>
      </c>
      <c r="W533" s="9">
        <v>1078</v>
      </c>
      <c r="X533" s="10">
        <v>-3.0039046689300242E-2</v>
      </c>
      <c r="Y533" s="10">
        <v>2.5912735380245411E-2</v>
      </c>
      <c r="Z533" s="11">
        <v>321.93</v>
      </c>
      <c r="AA533" s="11">
        <v>69.167210263100671</v>
      </c>
      <c r="AB533" s="11">
        <v>13291</v>
      </c>
      <c r="AC533" s="12" t="s">
        <v>1873</v>
      </c>
      <c r="AD533" s="8">
        <v>13</v>
      </c>
      <c r="AE533" s="8">
        <v>291</v>
      </c>
      <c r="AF533" s="13"/>
      <c r="AG533" s="13"/>
      <c r="AH533" s="13"/>
      <c r="AJ533" s="13"/>
      <c r="AK533" s="13"/>
      <c r="AL533" s="13"/>
      <c r="AM533" s="13"/>
      <c r="AN533" s="13" t="s">
        <v>510</v>
      </c>
    </row>
    <row r="534" spans="1:40" x14ac:dyDescent="0.2">
      <c r="A534" s="8" t="s">
        <v>1554</v>
      </c>
      <c r="B534" s="8" t="s">
        <v>1874</v>
      </c>
      <c r="C534" s="8" t="str">
        <f t="shared" si="7"/>
        <v>Upson County GA</v>
      </c>
      <c r="D534" s="9">
        <v>26368</v>
      </c>
      <c r="E534" s="8" t="s">
        <v>445</v>
      </c>
      <c r="F534" s="9">
        <v>3471</v>
      </c>
      <c r="G534" s="9">
        <v>7288</v>
      </c>
      <c r="H534" s="9">
        <v>10924</v>
      </c>
      <c r="I534" s="10">
        <v>0.3177407543024533</v>
      </c>
      <c r="J534" s="10">
        <v>0.66715488831929692</v>
      </c>
      <c r="K534" s="9">
        <v>-3817</v>
      </c>
      <c r="L534" s="9">
        <v>3817</v>
      </c>
      <c r="M534" s="10">
        <v>-0.34941413401684362</v>
      </c>
      <c r="N534" s="10">
        <v>0.34941413401684362</v>
      </c>
      <c r="O534" s="9">
        <v>3955</v>
      </c>
      <c r="P534" s="9">
        <v>7229</v>
      </c>
      <c r="Q534" s="9">
        <v>11257</v>
      </c>
      <c r="R534" s="10">
        <v>0.35133694590032871</v>
      </c>
      <c r="S534" s="10">
        <v>0.64217820023096739</v>
      </c>
      <c r="T534" s="9">
        <v>-3274</v>
      </c>
      <c r="U534" s="10">
        <v>-0.29084125433063868</v>
      </c>
      <c r="V534" s="9">
        <v>-484</v>
      </c>
      <c r="W534" s="9">
        <v>59</v>
      </c>
      <c r="X534" s="10">
        <v>-3.3596191597875413E-2</v>
      </c>
      <c r="Y534" s="10">
        <v>2.4976688088329535E-2</v>
      </c>
      <c r="Z534" s="11">
        <v>323.44</v>
      </c>
      <c r="AA534" s="11">
        <v>81.523621073460305</v>
      </c>
      <c r="AB534" s="11">
        <v>13293</v>
      </c>
      <c r="AC534" s="12" t="s">
        <v>1875</v>
      </c>
      <c r="AD534" s="8">
        <v>13</v>
      </c>
      <c r="AE534" s="8">
        <v>293</v>
      </c>
      <c r="AF534" s="13" t="s">
        <v>1876</v>
      </c>
      <c r="AG534" s="13" t="s">
        <v>85</v>
      </c>
      <c r="AH534" s="13" t="s">
        <v>1877</v>
      </c>
      <c r="AJ534" s="13" t="s">
        <v>498</v>
      </c>
      <c r="AK534" s="13" t="s">
        <v>1573</v>
      </c>
      <c r="AL534" s="13"/>
      <c r="AM534" s="13"/>
      <c r="AN534" s="13" t="s">
        <v>487</v>
      </c>
    </row>
    <row r="535" spans="1:40" x14ac:dyDescent="0.2">
      <c r="A535" s="8" t="s">
        <v>1554</v>
      </c>
      <c r="B535" s="8" t="s">
        <v>678</v>
      </c>
      <c r="C535" s="8" t="str">
        <f t="shared" si="7"/>
        <v>Walker County GA</v>
      </c>
      <c r="D535" s="9">
        <v>68066</v>
      </c>
      <c r="E535" s="8" t="s">
        <v>445</v>
      </c>
      <c r="F535" s="9">
        <v>4213</v>
      </c>
      <c r="G535" s="9">
        <v>18938</v>
      </c>
      <c r="H535" s="9">
        <v>23939</v>
      </c>
      <c r="I535" s="10">
        <v>0.17598897197042482</v>
      </c>
      <c r="J535" s="10">
        <v>0.79109403066126405</v>
      </c>
      <c r="K535" s="9">
        <v>-14725</v>
      </c>
      <c r="L535" s="9">
        <v>14725</v>
      </c>
      <c r="M535" s="10">
        <v>-0.6151050586908392</v>
      </c>
      <c r="N535" s="10">
        <v>0.6151050586908392</v>
      </c>
      <c r="O535" s="9">
        <v>5269</v>
      </c>
      <c r="P535" s="9">
        <v>16245</v>
      </c>
      <c r="Q535" s="9">
        <v>21879</v>
      </c>
      <c r="R535" s="10">
        <v>0.24082453494218201</v>
      </c>
      <c r="S535" s="10">
        <v>0.74249280131633077</v>
      </c>
      <c r="T535" s="9">
        <v>-10976</v>
      </c>
      <c r="U535" s="10">
        <v>-0.50166826637414874</v>
      </c>
      <c r="V535" s="9">
        <v>-1056</v>
      </c>
      <c r="W535" s="9">
        <v>2693</v>
      </c>
      <c r="X535" s="10">
        <v>-6.4835562971757188E-2</v>
      </c>
      <c r="Y535" s="10">
        <v>4.8601229344933272E-2</v>
      </c>
      <c r="Z535" s="11">
        <v>446.38</v>
      </c>
      <c r="AA535" s="11">
        <v>152.48443030601729</v>
      </c>
      <c r="AB535" s="11">
        <v>13295</v>
      </c>
      <c r="AC535" s="12" t="s">
        <v>1878</v>
      </c>
      <c r="AD535" s="8">
        <v>13</v>
      </c>
      <c r="AE535" s="8">
        <v>295</v>
      </c>
      <c r="AF535" s="13" t="s">
        <v>1623</v>
      </c>
      <c r="AG535" s="13" t="s">
        <v>605</v>
      </c>
      <c r="AH535" s="13" t="s">
        <v>1624</v>
      </c>
      <c r="AI535" s="14">
        <v>547776</v>
      </c>
      <c r="AJ535" s="13" t="s">
        <v>486</v>
      </c>
      <c r="AK535" s="13" t="s">
        <v>607</v>
      </c>
      <c r="AL535" s="13"/>
      <c r="AM535" s="13"/>
      <c r="AN535" s="13" t="s">
        <v>487</v>
      </c>
    </row>
    <row r="536" spans="1:40" x14ac:dyDescent="0.2">
      <c r="A536" s="8" t="s">
        <v>1554</v>
      </c>
      <c r="B536" s="8" t="s">
        <v>1551</v>
      </c>
      <c r="C536" s="8" t="str">
        <f t="shared" si="7"/>
        <v>Walton County GA</v>
      </c>
      <c r="D536" s="9">
        <v>88399</v>
      </c>
      <c r="E536" s="8" t="s">
        <v>445</v>
      </c>
      <c r="F536" s="9">
        <v>8279</v>
      </c>
      <c r="G536" s="9">
        <v>31093</v>
      </c>
      <c r="H536" s="9">
        <v>40425</v>
      </c>
      <c r="I536" s="10">
        <v>0.20479901051329621</v>
      </c>
      <c r="J536" s="10">
        <v>0.76915275200989486</v>
      </c>
      <c r="K536" s="9">
        <v>-22814</v>
      </c>
      <c r="L536" s="9">
        <v>22814</v>
      </c>
      <c r="M536" s="10">
        <v>-0.56435374149659867</v>
      </c>
      <c r="N536" s="10">
        <v>0.56435374149659867</v>
      </c>
      <c r="O536" s="9">
        <v>8139</v>
      </c>
      <c r="P536" s="9">
        <v>29018</v>
      </c>
      <c r="Q536" s="9">
        <v>37570</v>
      </c>
      <c r="R536" s="10">
        <v>0.21663561352142666</v>
      </c>
      <c r="S536" s="10">
        <v>0.77237157306361459</v>
      </c>
      <c r="T536" s="9">
        <v>-20879</v>
      </c>
      <c r="U536" s="10">
        <v>-0.55573595954218791</v>
      </c>
      <c r="V536" s="9">
        <v>140</v>
      </c>
      <c r="W536" s="9">
        <v>2075</v>
      </c>
      <c r="X536" s="10">
        <v>-1.1836603008130442E-2</v>
      </c>
      <c r="Y536" s="10">
        <v>-3.2188210537197337E-3</v>
      </c>
      <c r="Z536" s="11">
        <v>325.68</v>
      </c>
      <c r="AA536" s="11">
        <v>271.42901007123555</v>
      </c>
      <c r="AB536" s="11">
        <v>13297</v>
      </c>
      <c r="AC536" s="12" t="s">
        <v>1879</v>
      </c>
      <c r="AD536" s="8">
        <v>13</v>
      </c>
      <c r="AE536" s="8">
        <v>297</v>
      </c>
      <c r="AF536" s="13" t="s">
        <v>1571</v>
      </c>
      <c r="AG536" s="13" t="s">
        <v>85</v>
      </c>
      <c r="AH536" s="13" t="s">
        <v>1572</v>
      </c>
      <c r="AI536" s="14">
        <v>5710795</v>
      </c>
      <c r="AJ536" s="13" t="s">
        <v>486</v>
      </c>
      <c r="AK536" s="13" t="s">
        <v>1573</v>
      </c>
      <c r="AL536" s="13"/>
      <c r="AM536" s="13"/>
      <c r="AN536" s="13" t="s">
        <v>487</v>
      </c>
    </row>
    <row r="537" spans="1:40" x14ac:dyDescent="0.2">
      <c r="A537" s="8" t="s">
        <v>1554</v>
      </c>
      <c r="B537" s="8" t="s">
        <v>1880</v>
      </c>
      <c r="C537" s="8" t="str">
        <f t="shared" si="7"/>
        <v>Ware County GA</v>
      </c>
      <c r="D537" s="9">
        <v>35370</v>
      </c>
      <c r="E537" s="8" t="s">
        <v>445</v>
      </c>
      <c r="F537" s="9">
        <v>3436</v>
      </c>
      <c r="G537" s="9">
        <v>8508</v>
      </c>
      <c r="H537" s="9">
        <v>12150</v>
      </c>
      <c r="I537" s="10">
        <v>0.28279835390946501</v>
      </c>
      <c r="J537" s="10">
        <v>0.70024691358024693</v>
      </c>
      <c r="K537" s="9">
        <v>-5072</v>
      </c>
      <c r="L537" s="9">
        <v>5072</v>
      </c>
      <c r="M537" s="10">
        <v>-0.41744855967078193</v>
      </c>
      <c r="N537" s="10">
        <v>0.41744855967078193</v>
      </c>
      <c r="O537" s="9">
        <v>3892</v>
      </c>
      <c r="P537" s="9">
        <v>7933</v>
      </c>
      <c r="Q537" s="9">
        <v>11923</v>
      </c>
      <c r="R537" s="10">
        <v>0.32642791243814478</v>
      </c>
      <c r="S537" s="10">
        <v>0.66535267969470768</v>
      </c>
      <c r="T537" s="9">
        <v>-4041</v>
      </c>
      <c r="U537" s="10">
        <v>-0.3389247672565629</v>
      </c>
      <c r="V537" s="9">
        <v>-456</v>
      </c>
      <c r="W537" s="9">
        <v>575</v>
      </c>
      <c r="X537" s="10">
        <v>-4.3629558528679779E-2</v>
      </c>
      <c r="Y537" s="10">
        <v>3.489423388553925E-2</v>
      </c>
      <c r="Z537" s="11">
        <v>892.46</v>
      </c>
      <c r="AA537" s="11">
        <v>39.632028326199489</v>
      </c>
      <c r="AB537" s="11">
        <v>13299</v>
      </c>
      <c r="AC537" s="12" t="s">
        <v>1881</v>
      </c>
      <c r="AD537" s="8">
        <v>13</v>
      </c>
      <c r="AE537" s="8">
        <v>299</v>
      </c>
      <c r="AF537" s="13" t="s">
        <v>1807</v>
      </c>
      <c r="AG537" s="13"/>
      <c r="AH537" s="13" t="s">
        <v>1808</v>
      </c>
      <c r="AJ537" s="13" t="s">
        <v>498</v>
      </c>
      <c r="AK537" s="13"/>
      <c r="AL537" s="13"/>
      <c r="AM537" s="13"/>
      <c r="AN537" s="13" t="s">
        <v>487</v>
      </c>
    </row>
    <row r="538" spans="1:40" x14ac:dyDescent="0.2">
      <c r="A538" s="8" t="s">
        <v>1554</v>
      </c>
      <c r="B538" s="8" t="s">
        <v>1882</v>
      </c>
      <c r="C538" s="8" t="str">
        <f t="shared" si="7"/>
        <v>Warren County GA</v>
      </c>
      <c r="D538" s="9">
        <v>5460</v>
      </c>
      <c r="E538" s="8" t="s">
        <v>445</v>
      </c>
      <c r="F538" s="9">
        <v>1313</v>
      </c>
      <c r="G538" s="9">
        <v>991</v>
      </c>
      <c r="H538" s="9">
        <v>2332</v>
      </c>
      <c r="I538" s="10">
        <v>0.56303602058319036</v>
      </c>
      <c r="J538" s="10">
        <v>0.42495711835334476</v>
      </c>
      <c r="K538" s="9">
        <v>322</v>
      </c>
      <c r="L538" s="9">
        <v>-322</v>
      </c>
      <c r="M538" s="10">
        <v>0.13807890222984559</v>
      </c>
      <c r="N538" s="10">
        <v>-0.13807890222984559</v>
      </c>
      <c r="O538" s="9">
        <v>1525</v>
      </c>
      <c r="P538" s="9">
        <v>990</v>
      </c>
      <c r="Q538" s="9">
        <v>2522</v>
      </c>
      <c r="R538" s="10">
        <v>0.60467882632831083</v>
      </c>
      <c r="S538" s="10">
        <v>0.39254559873116573</v>
      </c>
      <c r="T538" s="9">
        <v>535</v>
      </c>
      <c r="U538" s="10">
        <v>0.21213322759714509</v>
      </c>
      <c r="V538" s="9">
        <v>-212</v>
      </c>
      <c r="W538" s="9">
        <v>1</v>
      </c>
      <c r="X538" s="10">
        <v>-4.164280574512047E-2</v>
      </c>
      <c r="Y538" s="10">
        <v>3.241151962217903E-2</v>
      </c>
      <c r="Z538" s="11">
        <v>284.3</v>
      </c>
      <c r="AA538" s="11">
        <v>19.20506507210693</v>
      </c>
      <c r="AB538" s="11">
        <v>13301</v>
      </c>
      <c r="AC538" s="12" t="s">
        <v>1883</v>
      </c>
      <c r="AD538" s="8">
        <v>13</v>
      </c>
      <c r="AE538" s="8">
        <v>301</v>
      </c>
      <c r="AF538" s="13"/>
      <c r="AG538" s="13"/>
      <c r="AH538" s="13"/>
      <c r="AJ538" s="13"/>
      <c r="AK538" s="13"/>
      <c r="AL538" s="13"/>
      <c r="AM538" s="13"/>
      <c r="AN538" s="13" t="s">
        <v>510</v>
      </c>
    </row>
    <row r="539" spans="1:40" x14ac:dyDescent="0.2">
      <c r="A539" s="8" t="s">
        <v>1554</v>
      </c>
      <c r="B539" s="8" t="s">
        <v>680</v>
      </c>
      <c r="C539" s="8" t="str">
        <f t="shared" si="7"/>
        <v>Washington County GA</v>
      </c>
      <c r="D539" s="9">
        <v>20816</v>
      </c>
      <c r="E539" s="8" t="s">
        <v>445</v>
      </c>
      <c r="F539" s="9">
        <v>4187</v>
      </c>
      <c r="G539" s="9">
        <v>4138</v>
      </c>
      <c r="H539" s="9">
        <v>8422</v>
      </c>
      <c r="I539" s="10">
        <v>0.49715032058893377</v>
      </c>
      <c r="J539" s="10">
        <v>0.49133222512467345</v>
      </c>
      <c r="K539" s="9">
        <v>49</v>
      </c>
      <c r="L539" s="9">
        <v>-49</v>
      </c>
      <c r="M539" s="10">
        <v>5.81809546426032E-3</v>
      </c>
      <c r="N539" s="10">
        <v>-5.81809546426032E-3</v>
      </c>
      <c r="O539" s="9">
        <v>4705</v>
      </c>
      <c r="P539" s="9">
        <v>4033</v>
      </c>
      <c r="Q539" s="9">
        <v>8796</v>
      </c>
      <c r="R539" s="10">
        <v>0.53490222828558431</v>
      </c>
      <c r="S539" s="10">
        <v>0.45850386539336063</v>
      </c>
      <c r="T539" s="9">
        <v>672</v>
      </c>
      <c r="U539" s="10">
        <v>7.6398362892223681E-2</v>
      </c>
      <c r="V539" s="9">
        <v>-518</v>
      </c>
      <c r="W539" s="9">
        <v>105</v>
      </c>
      <c r="X539" s="10">
        <v>-3.7751907696650544E-2</v>
      </c>
      <c r="Y539" s="10">
        <v>3.2828359731312817E-2</v>
      </c>
      <c r="Z539" s="11">
        <v>678.45</v>
      </c>
      <c r="AA539" s="11">
        <v>30.681700935956957</v>
      </c>
      <c r="AB539" s="11">
        <v>13303</v>
      </c>
      <c r="AC539" s="12" t="s">
        <v>1884</v>
      </c>
      <c r="AD539" s="8">
        <v>13</v>
      </c>
      <c r="AE539" s="8">
        <v>303</v>
      </c>
      <c r="AF539" s="13"/>
      <c r="AG539" s="13"/>
      <c r="AH539" s="13"/>
      <c r="AJ539" s="13"/>
      <c r="AK539" s="13"/>
      <c r="AL539" s="13"/>
      <c r="AM539" s="13"/>
      <c r="AN539" s="13" t="s">
        <v>510</v>
      </c>
    </row>
    <row r="540" spans="1:40" x14ac:dyDescent="0.2">
      <c r="A540" s="8" t="s">
        <v>1554</v>
      </c>
      <c r="B540" s="8" t="s">
        <v>1885</v>
      </c>
      <c r="C540" s="8" t="str">
        <f t="shared" si="7"/>
        <v>Wayne County GA</v>
      </c>
      <c r="D540" s="9">
        <v>29534</v>
      </c>
      <c r="E540" s="8" t="s">
        <v>445</v>
      </c>
      <c r="F540" s="9">
        <v>2039</v>
      </c>
      <c r="G540" s="9">
        <v>8147</v>
      </c>
      <c r="H540" s="9">
        <v>10376</v>
      </c>
      <c r="I540" s="10">
        <v>0.19651117964533538</v>
      </c>
      <c r="J540" s="10">
        <v>0.78517733230531994</v>
      </c>
      <c r="K540" s="9">
        <v>-6108</v>
      </c>
      <c r="L540" s="9">
        <v>6108</v>
      </c>
      <c r="M540" s="10">
        <v>-0.58866615265998457</v>
      </c>
      <c r="N540" s="10">
        <v>0.58866615265998457</v>
      </c>
      <c r="O540" s="9">
        <v>2594</v>
      </c>
      <c r="P540" s="9">
        <v>7553</v>
      </c>
      <c r="Q540" s="9">
        <v>10258</v>
      </c>
      <c r="R540" s="10">
        <v>0.25287580425034117</v>
      </c>
      <c r="S540" s="10">
        <v>0.73630337297718851</v>
      </c>
      <c r="T540" s="9">
        <v>-4959</v>
      </c>
      <c r="U540" s="10">
        <v>-0.48342756872684733</v>
      </c>
      <c r="V540" s="9">
        <v>-555</v>
      </c>
      <c r="W540" s="9">
        <v>594</v>
      </c>
      <c r="X540" s="10">
        <v>-5.6364624605005798E-2</v>
      </c>
      <c r="Y540" s="10">
        <v>4.8873959328131433E-2</v>
      </c>
      <c r="Z540" s="11">
        <v>641.78</v>
      </c>
      <c r="AA540" s="11">
        <v>46.018884976160059</v>
      </c>
      <c r="AB540" s="11">
        <v>13305</v>
      </c>
      <c r="AC540" s="12" t="s">
        <v>1886</v>
      </c>
      <c r="AD540" s="8">
        <v>13</v>
      </c>
      <c r="AE540" s="8">
        <v>305</v>
      </c>
      <c r="AF540" s="13" t="s">
        <v>1887</v>
      </c>
      <c r="AG540" s="13"/>
      <c r="AH540" s="13" t="s">
        <v>1888</v>
      </c>
      <c r="AJ540" s="13" t="s">
        <v>498</v>
      </c>
      <c r="AK540" s="13"/>
      <c r="AL540" s="13"/>
      <c r="AM540" s="13"/>
      <c r="AN540" s="13" t="s">
        <v>487</v>
      </c>
    </row>
    <row r="541" spans="1:40" x14ac:dyDescent="0.2">
      <c r="A541" s="8" t="s">
        <v>1554</v>
      </c>
      <c r="B541" s="8" t="s">
        <v>1889</v>
      </c>
      <c r="C541" s="8" t="str">
        <f t="shared" si="7"/>
        <v>Webster County GA</v>
      </c>
      <c r="D541" s="9">
        <v>2648</v>
      </c>
      <c r="E541" s="8" t="s">
        <v>445</v>
      </c>
      <c r="F541" s="9">
        <v>471</v>
      </c>
      <c r="G541" s="9">
        <v>630</v>
      </c>
      <c r="H541" s="9">
        <v>1114</v>
      </c>
      <c r="I541" s="10">
        <v>0.42280071813285458</v>
      </c>
      <c r="J541" s="10">
        <v>0.56552962298025133</v>
      </c>
      <c r="K541" s="9">
        <v>-159</v>
      </c>
      <c r="L541" s="9">
        <v>159</v>
      </c>
      <c r="M541" s="10">
        <v>-0.14272890484739675</v>
      </c>
      <c r="N541" s="10">
        <v>0.14272890484739675</v>
      </c>
      <c r="O541" s="9">
        <v>573</v>
      </c>
      <c r="P541" s="9">
        <v>598</v>
      </c>
      <c r="Q541" s="9">
        <v>1175</v>
      </c>
      <c r="R541" s="10">
        <v>0.48765957446808511</v>
      </c>
      <c r="S541" s="10">
        <v>0.50893617021276594</v>
      </c>
      <c r="T541" s="9">
        <v>-25</v>
      </c>
      <c r="U541" s="10">
        <v>-2.1276595744680826E-2</v>
      </c>
      <c r="V541" s="9">
        <v>-102</v>
      </c>
      <c r="W541" s="9">
        <v>32</v>
      </c>
      <c r="X541" s="10">
        <v>-6.485885633523053E-2</v>
      </c>
      <c r="Y541" s="10">
        <v>5.6593452767485397E-2</v>
      </c>
      <c r="Z541" s="11">
        <v>209.12</v>
      </c>
      <c r="AA541" s="11">
        <v>12.662586074980872</v>
      </c>
      <c r="AB541" s="11">
        <v>13307</v>
      </c>
      <c r="AC541" s="12" t="s">
        <v>1890</v>
      </c>
      <c r="AD541" s="8">
        <v>13</v>
      </c>
      <c r="AE541" s="8">
        <v>307</v>
      </c>
      <c r="AF541" s="13"/>
      <c r="AG541" s="13"/>
      <c r="AH541" s="13"/>
      <c r="AJ541" s="13"/>
      <c r="AK541" s="13"/>
      <c r="AL541" s="13"/>
      <c r="AM541" s="13"/>
      <c r="AN541" s="13" t="s">
        <v>510</v>
      </c>
    </row>
    <row r="542" spans="1:40" x14ac:dyDescent="0.2">
      <c r="A542" s="8" t="s">
        <v>1554</v>
      </c>
      <c r="B542" s="8" t="s">
        <v>1891</v>
      </c>
      <c r="C542" s="8" t="str">
        <f t="shared" si="7"/>
        <v>Wheeler County GA</v>
      </c>
      <c r="D542" s="9">
        <v>7903</v>
      </c>
      <c r="E542" s="8" t="s">
        <v>445</v>
      </c>
      <c r="F542" s="9">
        <v>646</v>
      </c>
      <c r="G542" s="9">
        <v>1421</v>
      </c>
      <c r="H542" s="9">
        <v>2102</v>
      </c>
      <c r="I542" s="10">
        <v>0.30732635585156992</v>
      </c>
      <c r="J542" s="10">
        <v>0.67602283539486208</v>
      </c>
      <c r="K542" s="9">
        <v>-775</v>
      </c>
      <c r="L542" s="9">
        <v>775</v>
      </c>
      <c r="M542" s="10">
        <v>-0.36869647954329215</v>
      </c>
      <c r="N542" s="10">
        <v>0.36869647954329215</v>
      </c>
      <c r="O542" s="9">
        <v>772</v>
      </c>
      <c r="P542" s="9">
        <v>1366</v>
      </c>
      <c r="Q542" s="9">
        <v>2160</v>
      </c>
      <c r="R542" s="10">
        <v>0.3574074074074074</v>
      </c>
      <c r="S542" s="10">
        <v>0.63240740740740742</v>
      </c>
      <c r="T542" s="9">
        <v>-594</v>
      </c>
      <c r="U542" s="10">
        <v>-0.27500000000000002</v>
      </c>
      <c r="V542" s="9">
        <v>-126</v>
      </c>
      <c r="W542" s="9">
        <v>55</v>
      </c>
      <c r="X542" s="10">
        <v>-5.0081051555837475E-2</v>
      </c>
      <c r="Y542" s="10">
        <v>4.3615427987454658E-2</v>
      </c>
      <c r="Z542" s="11">
        <v>295.48</v>
      </c>
      <c r="AA542" s="11">
        <v>26.746311087044806</v>
      </c>
      <c r="AB542" s="11">
        <v>13309</v>
      </c>
      <c r="AC542" s="12" t="s">
        <v>1892</v>
      </c>
      <c r="AD542" s="8">
        <v>13</v>
      </c>
      <c r="AE542" s="8">
        <v>309</v>
      </c>
      <c r="AF542" s="13"/>
      <c r="AG542" s="13"/>
      <c r="AH542" s="13"/>
      <c r="AJ542" s="13"/>
      <c r="AK542" s="13"/>
      <c r="AL542" s="13"/>
      <c r="AM542" s="13"/>
      <c r="AN542" s="13" t="s">
        <v>510</v>
      </c>
    </row>
    <row r="543" spans="1:40" x14ac:dyDescent="0.2">
      <c r="A543" s="8" t="s">
        <v>1554</v>
      </c>
      <c r="B543" s="8" t="s">
        <v>924</v>
      </c>
      <c r="C543" s="8" t="str">
        <f t="shared" si="7"/>
        <v>White County GA</v>
      </c>
      <c r="D543" s="9">
        <v>28319</v>
      </c>
      <c r="E543" s="8" t="s">
        <v>445</v>
      </c>
      <c r="F543" s="9">
        <v>1672</v>
      </c>
      <c r="G543" s="9">
        <v>9751</v>
      </c>
      <c r="H543" s="9">
        <v>11771</v>
      </c>
      <c r="I543" s="10">
        <v>0.14204400645654575</v>
      </c>
      <c r="J543" s="10">
        <v>0.82839181038144594</v>
      </c>
      <c r="K543" s="9">
        <v>-8079</v>
      </c>
      <c r="L543" s="9">
        <v>8079</v>
      </c>
      <c r="M543" s="10">
        <v>-0.68634780392490025</v>
      </c>
      <c r="N543" s="10">
        <v>0.68634780392490025</v>
      </c>
      <c r="O543" s="9">
        <v>1670</v>
      </c>
      <c r="P543" s="9">
        <v>8647</v>
      </c>
      <c r="Q543" s="9">
        <v>10471</v>
      </c>
      <c r="R543" s="10">
        <v>0.15948811001814536</v>
      </c>
      <c r="S543" s="10">
        <v>0.82580460318976223</v>
      </c>
      <c r="T543" s="9">
        <v>-6977</v>
      </c>
      <c r="U543" s="10">
        <v>-0.6663164931716169</v>
      </c>
      <c r="V543" s="9">
        <v>2</v>
      </c>
      <c r="W543" s="9">
        <v>1104</v>
      </c>
      <c r="X543" s="10">
        <v>-1.7444103561599617E-2</v>
      </c>
      <c r="Y543" s="10">
        <v>2.5872071916837047E-3</v>
      </c>
      <c r="Z543" s="11">
        <v>240.69</v>
      </c>
      <c r="AA543" s="11">
        <v>117.65756782583406</v>
      </c>
      <c r="AB543" s="11">
        <v>13311</v>
      </c>
      <c r="AC543" s="12" t="s">
        <v>1893</v>
      </c>
      <c r="AD543" s="8">
        <v>13</v>
      </c>
      <c r="AE543" s="8">
        <v>311</v>
      </c>
      <c r="AF543" s="13"/>
      <c r="AG543" s="13"/>
      <c r="AH543" s="13"/>
      <c r="AJ543" s="13"/>
      <c r="AK543" s="13"/>
      <c r="AL543" s="13"/>
      <c r="AM543" s="13"/>
      <c r="AN543" s="13" t="s">
        <v>510</v>
      </c>
    </row>
    <row r="544" spans="1:40" x14ac:dyDescent="0.2">
      <c r="A544" s="8" t="s">
        <v>1554</v>
      </c>
      <c r="B544" s="8" t="s">
        <v>1894</v>
      </c>
      <c r="C544" s="8" t="str">
        <f t="shared" ref="C544:C608" si="8">B544&amp;" "&amp;A544</f>
        <v>Whitfield County GA</v>
      </c>
      <c r="D544" s="9">
        <v>104216</v>
      </c>
      <c r="E544" s="8" t="s">
        <v>445</v>
      </c>
      <c r="F544" s="9">
        <v>7925</v>
      </c>
      <c r="G544" s="9">
        <v>21514</v>
      </c>
      <c r="H544" s="9">
        <v>30362</v>
      </c>
      <c r="I544" s="10">
        <v>0.26101706079968384</v>
      </c>
      <c r="J544" s="10">
        <v>0.70858309729266844</v>
      </c>
      <c r="K544" s="9">
        <v>-13589</v>
      </c>
      <c r="L544" s="9">
        <v>13589</v>
      </c>
      <c r="M544" s="10">
        <v>-0.4475660364929846</v>
      </c>
      <c r="N544" s="10">
        <v>0.4475660364929846</v>
      </c>
      <c r="O544" s="9">
        <v>7193</v>
      </c>
      <c r="P544" s="9">
        <v>19290</v>
      </c>
      <c r="Q544" s="9">
        <v>26828</v>
      </c>
      <c r="R544" s="10">
        <v>0.26811540181899507</v>
      </c>
      <c r="S544" s="10">
        <v>0.71902489935887881</v>
      </c>
      <c r="T544" s="9">
        <v>-12097</v>
      </c>
      <c r="U544" s="10">
        <v>-0.45090949753988374</v>
      </c>
      <c r="V544" s="9">
        <v>732</v>
      </c>
      <c r="W544" s="9">
        <v>2224</v>
      </c>
      <c r="X544" s="10">
        <v>-7.0983410193112273E-3</v>
      </c>
      <c r="Y544" s="10">
        <v>-1.0441802066210371E-2</v>
      </c>
      <c r="Z544" s="11">
        <v>290.45999999999998</v>
      </c>
      <c r="AA544" s="11">
        <v>358.79639193004203</v>
      </c>
      <c r="AB544" s="11">
        <v>13313</v>
      </c>
      <c r="AC544" s="12" t="s">
        <v>1895</v>
      </c>
      <c r="AD544" s="8">
        <v>13</v>
      </c>
      <c r="AE544" s="8">
        <v>313</v>
      </c>
      <c r="AF544" s="13" t="s">
        <v>1791</v>
      </c>
      <c r="AG544" s="13" t="s">
        <v>605</v>
      </c>
      <c r="AH544" s="13" t="s">
        <v>1792</v>
      </c>
      <c r="AI544" s="14">
        <v>143781</v>
      </c>
      <c r="AJ544" s="13" t="s">
        <v>486</v>
      </c>
      <c r="AK544" s="13" t="s">
        <v>607</v>
      </c>
      <c r="AL544" s="13"/>
      <c r="AM544" s="13"/>
      <c r="AN544" s="13" t="s">
        <v>487</v>
      </c>
    </row>
    <row r="545" spans="1:42" x14ac:dyDescent="0.2">
      <c r="A545" s="8" t="s">
        <v>1554</v>
      </c>
      <c r="B545" s="8" t="s">
        <v>682</v>
      </c>
      <c r="C545" s="8" t="str">
        <f t="shared" si="8"/>
        <v>Wilcox County GA</v>
      </c>
      <c r="D545" s="9">
        <v>8857</v>
      </c>
      <c r="E545" s="8" t="s">
        <v>445</v>
      </c>
      <c r="F545" s="9">
        <v>852</v>
      </c>
      <c r="G545" s="9">
        <v>2096</v>
      </c>
      <c r="H545" s="9">
        <v>2973</v>
      </c>
      <c r="I545" s="10">
        <v>0.28657921291624622</v>
      </c>
      <c r="J545" s="10">
        <v>0.70501177262024894</v>
      </c>
      <c r="K545" s="9">
        <v>-1244</v>
      </c>
      <c r="L545" s="9">
        <v>1244</v>
      </c>
      <c r="M545" s="10">
        <v>-0.41843255970400273</v>
      </c>
      <c r="N545" s="10">
        <v>0.41843255970400273</v>
      </c>
      <c r="O545" s="9">
        <v>1059</v>
      </c>
      <c r="P545" s="9">
        <v>2050</v>
      </c>
      <c r="Q545" s="9">
        <v>3124</v>
      </c>
      <c r="R545" s="10">
        <v>0.33898847631241996</v>
      </c>
      <c r="S545" s="10">
        <v>0.65620998719590273</v>
      </c>
      <c r="T545" s="9">
        <v>-991</v>
      </c>
      <c r="U545" s="10">
        <v>-0.31722151088348277</v>
      </c>
      <c r="V545" s="9">
        <v>-207</v>
      </c>
      <c r="W545" s="9">
        <v>46</v>
      </c>
      <c r="X545" s="10">
        <v>-5.2409263396173744E-2</v>
      </c>
      <c r="Y545" s="10">
        <v>4.8801785424346211E-2</v>
      </c>
      <c r="Z545" s="11">
        <v>377.71</v>
      </c>
      <c r="AA545" s="11">
        <v>23.449207063620239</v>
      </c>
      <c r="AB545" s="11">
        <v>13315</v>
      </c>
      <c r="AC545" s="12" t="s">
        <v>1896</v>
      </c>
      <c r="AD545" s="8">
        <v>13</v>
      </c>
      <c r="AE545" s="8">
        <v>315</v>
      </c>
      <c r="AF545" s="13"/>
      <c r="AG545" s="13"/>
      <c r="AH545" s="13"/>
      <c r="AJ545" s="13"/>
      <c r="AK545" s="13"/>
      <c r="AL545" s="13"/>
      <c r="AM545" s="13"/>
      <c r="AN545" s="13" t="s">
        <v>510</v>
      </c>
    </row>
    <row r="546" spans="1:42" x14ac:dyDescent="0.2">
      <c r="A546" s="8" t="s">
        <v>1554</v>
      </c>
      <c r="B546" s="8" t="s">
        <v>1897</v>
      </c>
      <c r="C546" s="8" t="str">
        <f t="shared" si="8"/>
        <v>Wilkes County GA</v>
      </c>
      <c r="D546" s="9">
        <v>9867</v>
      </c>
      <c r="E546" s="8" t="s">
        <v>445</v>
      </c>
      <c r="F546" s="9">
        <v>1844</v>
      </c>
      <c r="G546" s="9">
        <v>2569</v>
      </c>
      <c r="H546" s="9">
        <v>4470</v>
      </c>
      <c r="I546" s="10">
        <v>0.41252796420581656</v>
      </c>
      <c r="J546" s="10">
        <v>0.5747203579418344</v>
      </c>
      <c r="K546" s="9">
        <v>-725</v>
      </c>
      <c r="L546" s="9">
        <v>725</v>
      </c>
      <c r="M546" s="10">
        <v>-0.16219239373601785</v>
      </c>
      <c r="N546" s="10">
        <v>0.16219239373601785</v>
      </c>
      <c r="O546" s="9">
        <v>2080</v>
      </c>
      <c r="P546" s="9">
        <v>2628</v>
      </c>
      <c r="Q546" s="9">
        <v>4746</v>
      </c>
      <c r="R546" s="10">
        <v>0.43826380109565949</v>
      </c>
      <c r="S546" s="10">
        <v>0.55372945638432369</v>
      </c>
      <c r="T546" s="9">
        <v>-548</v>
      </c>
      <c r="U546" s="10">
        <v>-0.1154656552886642</v>
      </c>
      <c r="V546" s="9">
        <v>-236</v>
      </c>
      <c r="W546" s="9">
        <v>-59</v>
      </c>
      <c r="X546" s="10">
        <v>-2.5735836889842933E-2</v>
      </c>
      <c r="Y546" s="10">
        <v>2.0990901557510711E-2</v>
      </c>
      <c r="Z546" s="11">
        <v>469.49</v>
      </c>
      <c r="AA546" s="11">
        <v>21.016422075017573</v>
      </c>
      <c r="AB546" s="11">
        <v>13317</v>
      </c>
      <c r="AC546" s="12" t="s">
        <v>1898</v>
      </c>
      <c r="AD546" s="8">
        <v>13</v>
      </c>
      <c r="AE546" s="8">
        <v>317</v>
      </c>
      <c r="AF546" s="13"/>
      <c r="AG546" s="13"/>
      <c r="AH546" s="13"/>
      <c r="AJ546" s="13"/>
      <c r="AK546" s="13"/>
      <c r="AL546" s="13"/>
      <c r="AM546" s="13"/>
      <c r="AN546" s="13" t="s">
        <v>510</v>
      </c>
    </row>
    <row r="547" spans="1:42" x14ac:dyDescent="0.2">
      <c r="A547" s="8" t="s">
        <v>1554</v>
      </c>
      <c r="B547" s="8" t="s">
        <v>1899</v>
      </c>
      <c r="C547" s="8" t="str">
        <f t="shared" si="8"/>
        <v>Wilkinson County GA</v>
      </c>
      <c r="D547" s="9">
        <v>9155</v>
      </c>
      <c r="E547" s="8" t="s">
        <v>445</v>
      </c>
      <c r="F547" s="9">
        <v>1893</v>
      </c>
      <c r="G547" s="9">
        <v>2332</v>
      </c>
      <c r="H547" s="9">
        <v>4276</v>
      </c>
      <c r="I547" s="10">
        <v>0.44270346117867165</v>
      </c>
      <c r="J547" s="10">
        <v>0.54536950420954167</v>
      </c>
      <c r="K547" s="9">
        <v>-439</v>
      </c>
      <c r="L547" s="9">
        <v>439</v>
      </c>
      <c r="M547" s="10">
        <v>-0.10266604303087001</v>
      </c>
      <c r="N547" s="10">
        <v>0.10266604303087001</v>
      </c>
      <c r="O547" s="9">
        <v>2180</v>
      </c>
      <c r="P547" s="9">
        <v>2245</v>
      </c>
      <c r="Q547" s="9">
        <v>4448</v>
      </c>
      <c r="R547" s="10">
        <v>0.49010791366906475</v>
      </c>
      <c r="S547" s="10">
        <v>0.50472122302158273</v>
      </c>
      <c r="T547" s="9">
        <v>-65</v>
      </c>
      <c r="U547" s="10">
        <v>-1.4613309352517978E-2</v>
      </c>
      <c r="V547" s="9">
        <v>-287</v>
      </c>
      <c r="W547" s="9">
        <v>87</v>
      </c>
      <c r="X547" s="10">
        <v>-4.7404452490393101E-2</v>
      </c>
      <c r="Y547" s="10">
        <v>4.0648281187958935E-2</v>
      </c>
      <c r="Z547" s="11">
        <v>447.31</v>
      </c>
      <c r="AA547" s="11">
        <v>20.466790369095257</v>
      </c>
      <c r="AB547" s="11">
        <v>13319</v>
      </c>
      <c r="AC547" s="12" t="s">
        <v>1900</v>
      </c>
      <c r="AD547" s="8">
        <v>13</v>
      </c>
      <c r="AE547" s="8">
        <v>319</v>
      </c>
      <c r="AF547" s="13"/>
      <c r="AG547" s="13"/>
      <c r="AH547" s="13"/>
      <c r="AJ547" s="13"/>
      <c r="AK547" s="13"/>
      <c r="AL547" s="13"/>
      <c r="AM547" s="13"/>
      <c r="AN547" s="13" t="s">
        <v>510</v>
      </c>
    </row>
    <row r="548" spans="1:42" x14ac:dyDescent="0.2">
      <c r="A548" s="8" t="s">
        <v>1554</v>
      </c>
      <c r="B548" s="8" t="s">
        <v>1901</v>
      </c>
      <c r="C548" s="8" t="str">
        <f t="shared" si="8"/>
        <v>Worth County GA</v>
      </c>
      <c r="D548" s="9">
        <v>20699</v>
      </c>
      <c r="E548" s="8" t="s">
        <v>445</v>
      </c>
      <c r="F548" s="9">
        <v>2015</v>
      </c>
      <c r="G548" s="9">
        <v>6144</v>
      </c>
      <c r="H548" s="9">
        <v>8266</v>
      </c>
      <c r="I548" s="10">
        <v>0.24376965884345511</v>
      </c>
      <c r="J548" s="10">
        <v>0.74328574885071375</v>
      </c>
      <c r="K548" s="9">
        <v>-4129</v>
      </c>
      <c r="L548" s="9">
        <v>4129</v>
      </c>
      <c r="M548" s="10">
        <v>-0.49951609000725861</v>
      </c>
      <c r="N548" s="10">
        <v>0.49951609000725861</v>
      </c>
      <c r="O548" s="9">
        <v>2486</v>
      </c>
      <c r="P548" s="9">
        <v>5864</v>
      </c>
      <c r="Q548" s="9">
        <v>8410</v>
      </c>
      <c r="R548" s="10">
        <v>0.29560047562425684</v>
      </c>
      <c r="S548" s="10">
        <v>0.69726516052318666</v>
      </c>
      <c r="T548" s="9">
        <v>-3378</v>
      </c>
      <c r="U548" s="10">
        <v>-0.40166468489892981</v>
      </c>
      <c r="V548" s="9">
        <v>-471</v>
      </c>
      <c r="W548" s="9">
        <v>280</v>
      </c>
      <c r="X548" s="10">
        <v>-5.1830816780801731E-2</v>
      </c>
      <c r="Y548" s="10">
        <v>4.602058832752709E-2</v>
      </c>
      <c r="Z548" s="11">
        <v>570.70000000000005</v>
      </c>
      <c r="AA548" s="11">
        <v>36.269493604345534</v>
      </c>
      <c r="AB548" s="11">
        <v>13321</v>
      </c>
      <c r="AC548" s="12" t="s">
        <v>1902</v>
      </c>
      <c r="AD548" s="8">
        <v>13</v>
      </c>
      <c r="AE548" s="8">
        <v>321</v>
      </c>
      <c r="AF548" s="13" t="s">
        <v>1562</v>
      </c>
      <c r="AG548" s="13"/>
      <c r="AH548" s="13" t="s">
        <v>1563</v>
      </c>
      <c r="AI548" s="14">
        <v>153526</v>
      </c>
      <c r="AJ548" s="13" t="s">
        <v>486</v>
      </c>
      <c r="AK548" s="13"/>
      <c r="AL548" s="13"/>
      <c r="AM548" s="13"/>
      <c r="AN548" s="13" t="s">
        <v>505</v>
      </c>
    </row>
    <row r="549" spans="1:42" x14ac:dyDescent="0.2">
      <c r="A549" s="8" t="s">
        <v>1903</v>
      </c>
      <c r="B549" s="8" t="s">
        <v>1904</v>
      </c>
      <c r="C549" s="8" t="str">
        <f t="shared" si="8"/>
        <v>Hawaii County HI</v>
      </c>
      <c r="D549" s="9">
        <v>196428</v>
      </c>
      <c r="E549" s="8" t="s">
        <v>218</v>
      </c>
      <c r="F549" s="9">
        <v>41258</v>
      </c>
      <c r="G549" s="9">
        <v>17500</v>
      </c>
      <c r="H549" s="9">
        <v>64865</v>
      </c>
      <c r="I549" s="10">
        <v>0.63605950820935786</v>
      </c>
      <c r="J549" s="10">
        <v>0.26979110460186539</v>
      </c>
      <c r="K549" s="9">
        <v>23758</v>
      </c>
      <c r="L549" s="9">
        <v>-23758</v>
      </c>
      <c r="M549" s="10">
        <v>0.36626840360749247</v>
      </c>
      <c r="N549" s="10">
        <v>-0.36626840360749247</v>
      </c>
      <c r="O549" s="9">
        <v>46670</v>
      </c>
      <c r="P549" s="9">
        <v>14541</v>
      </c>
      <c r="Q549" s="9">
        <v>62653</v>
      </c>
      <c r="R549" s="10">
        <v>0.7448964933841955</v>
      </c>
      <c r="S549" s="10">
        <v>0.23208784894578072</v>
      </c>
      <c r="T549" s="9">
        <v>32129</v>
      </c>
      <c r="U549" s="10">
        <v>0.51280864443841478</v>
      </c>
      <c r="V549" s="9">
        <v>-5412</v>
      </c>
      <c r="W549" s="9">
        <v>2959</v>
      </c>
      <c r="X549" s="10">
        <v>-0.10883698517483764</v>
      </c>
      <c r="Y549" s="10">
        <v>3.7703255656084678E-2</v>
      </c>
      <c r="Z549" s="11">
        <v>4028.42</v>
      </c>
      <c r="AA549" s="11">
        <v>48.760556247858965</v>
      </c>
      <c r="AB549" s="11">
        <v>15001</v>
      </c>
      <c r="AC549" s="12" t="s">
        <v>1905</v>
      </c>
      <c r="AD549" s="8">
        <v>15</v>
      </c>
      <c r="AE549" s="8">
        <v>1</v>
      </c>
      <c r="AF549" s="13" t="s">
        <v>1906</v>
      </c>
      <c r="AG549" s="13"/>
      <c r="AH549" s="13" t="s">
        <v>1907</v>
      </c>
      <c r="AJ549" s="13" t="s">
        <v>498</v>
      </c>
      <c r="AK549" s="13"/>
      <c r="AL549" s="13"/>
      <c r="AM549" s="13"/>
      <c r="AN549" s="13" t="s">
        <v>487</v>
      </c>
    </row>
    <row r="550" spans="1:42" x14ac:dyDescent="0.2">
      <c r="A550" s="8" t="s">
        <v>1903</v>
      </c>
      <c r="B550" s="8" t="s">
        <v>1908</v>
      </c>
      <c r="C550" s="8" t="str">
        <f t="shared" si="8"/>
        <v>Honolulu County HI</v>
      </c>
      <c r="D550" s="9">
        <v>998714</v>
      </c>
      <c r="E550" s="8" t="s">
        <v>218</v>
      </c>
      <c r="F550" s="9">
        <v>175634</v>
      </c>
      <c r="G550" s="9">
        <v>90296</v>
      </c>
      <c r="H550" s="9">
        <v>285683</v>
      </c>
      <c r="I550" s="10">
        <v>0.6147863191019417</v>
      </c>
      <c r="J550" s="10">
        <v>0.31607060973176565</v>
      </c>
      <c r="K550" s="9">
        <v>85338</v>
      </c>
      <c r="L550" s="9">
        <v>-85338</v>
      </c>
      <c r="M550" s="10">
        <v>0.29871570937017605</v>
      </c>
      <c r="N550" s="10">
        <v>-0.29871570937017605</v>
      </c>
      <c r="O550" s="9">
        <v>201803</v>
      </c>
      <c r="P550" s="9">
        <v>87255</v>
      </c>
      <c r="Q550" s="9">
        <v>292925</v>
      </c>
      <c r="R550" s="10">
        <v>0.68892378595203552</v>
      </c>
      <c r="S550" s="10">
        <v>0.29787488264914225</v>
      </c>
      <c r="T550" s="9">
        <v>114548</v>
      </c>
      <c r="U550" s="10">
        <v>0.39104890330289327</v>
      </c>
      <c r="V550" s="9">
        <v>-26169</v>
      </c>
      <c r="W550" s="9">
        <v>3041</v>
      </c>
      <c r="X550" s="10">
        <v>-7.4137466850093814E-2</v>
      </c>
      <c r="Y550" s="10">
        <v>1.8195727082623403E-2</v>
      </c>
      <c r="Z550" s="11">
        <v>600.74</v>
      </c>
      <c r="AA550" s="11">
        <v>1662.4729500282983</v>
      </c>
      <c r="AB550" s="11">
        <v>15003</v>
      </c>
      <c r="AC550" s="12" t="s">
        <v>1909</v>
      </c>
      <c r="AD550" s="8">
        <v>15</v>
      </c>
      <c r="AE550" s="8">
        <v>3</v>
      </c>
      <c r="AF550" s="13" t="s">
        <v>1910</v>
      </c>
      <c r="AG550" s="13"/>
      <c r="AH550" s="13" t="s">
        <v>1911</v>
      </c>
      <c r="AI550" s="14">
        <v>998714</v>
      </c>
      <c r="AJ550" s="13" t="s">
        <v>486</v>
      </c>
      <c r="AK550" s="13"/>
      <c r="AL550" s="13"/>
      <c r="AM550" s="13"/>
      <c r="AN550" s="13" t="s">
        <v>487</v>
      </c>
    </row>
    <row r="551" spans="1:42" x14ac:dyDescent="0.2">
      <c r="A551" s="8" t="s">
        <v>1903</v>
      </c>
      <c r="B551" s="8" t="s">
        <v>1912</v>
      </c>
      <c r="C551" s="8" t="str">
        <f t="shared" si="8"/>
        <v>Kauai County HI</v>
      </c>
      <c r="D551" s="9">
        <v>71735</v>
      </c>
      <c r="E551" s="8" t="s">
        <v>218</v>
      </c>
      <c r="F551" s="9">
        <v>16456</v>
      </c>
      <c r="G551" s="9">
        <v>7574</v>
      </c>
      <c r="H551" s="9">
        <v>26335</v>
      </c>
      <c r="I551" s="10">
        <v>0.62487184355420544</v>
      </c>
      <c r="J551" s="10">
        <v>0.2876020505031327</v>
      </c>
      <c r="K551" s="9">
        <v>8882</v>
      </c>
      <c r="L551" s="9">
        <v>-8882</v>
      </c>
      <c r="M551" s="10">
        <v>0.33726979305107274</v>
      </c>
      <c r="N551" s="10">
        <v>-0.33726979305107274</v>
      </c>
      <c r="O551" s="9">
        <v>18638</v>
      </c>
      <c r="P551" s="9">
        <v>6121</v>
      </c>
      <c r="Q551" s="9">
        <v>25369</v>
      </c>
      <c r="R551" s="10">
        <v>0.73467617958926246</v>
      </c>
      <c r="S551" s="10">
        <v>0.24127872600417832</v>
      </c>
      <c r="T551" s="9">
        <v>12517</v>
      </c>
      <c r="U551" s="10">
        <v>0.49339745358508413</v>
      </c>
      <c r="V551" s="9">
        <v>-2182</v>
      </c>
      <c r="W551" s="9">
        <v>1453</v>
      </c>
      <c r="X551" s="10">
        <v>-0.10980433603505702</v>
      </c>
      <c r="Y551" s="10">
        <v>4.6323324498954377E-2</v>
      </c>
      <c r="Z551" s="11">
        <v>619.96</v>
      </c>
      <c r="AA551" s="11">
        <v>115.70907800503258</v>
      </c>
      <c r="AB551" s="11">
        <v>15007</v>
      </c>
      <c r="AC551" s="12" t="s">
        <v>1913</v>
      </c>
      <c r="AD551" s="8">
        <v>15</v>
      </c>
      <c r="AE551" s="8">
        <v>7</v>
      </c>
      <c r="AF551" s="13" t="s">
        <v>1914</v>
      </c>
      <c r="AG551" s="13"/>
      <c r="AH551" s="13" t="s">
        <v>1915</v>
      </c>
      <c r="AJ551" s="13" t="s">
        <v>498</v>
      </c>
      <c r="AK551" s="13"/>
      <c r="AL551" s="13"/>
      <c r="AM551" s="13"/>
      <c r="AN551" s="13" t="s">
        <v>487</v>
      </c>
    </row>
    <row r="552" spans="1:42" x14ac:dyDescent="0.2">
      <c r="A552" s="8" t="s">
        <v>1903</v>
      </c>
      <c r="B552" s="8" t="s">
        <v>1916</v>
      </c>
      <c r="C552" s="8" t="str">
        <f t="shared" si="8"/>
        <v>Maui County HI</v>
      </c>
      <c r="D552" s="9">
        <v>164637</v>
      </c>
      <c r="E552" s="8" t="s">
        <v>218</v>
      </c>
      <c r="F552" s="9">
        <v>33479</v>
      </c>
      <c r="G552" s="9">
        <v>13445</v>
      </c>
      <c r="H552" s="9">
        <v>51942</v>
      </c>
      <c r="I552" s="10">
        <v>0.64454583959031231</v>
      </c>
      <c r="J552" s="10">
        <v>0.2588464056062531</v>
      </c>
      <c r="K552" s="9">
        <v>20034</v>
      </c>
      <c r="L552" s="9">
        <v>-20034</v>
      </c>
      <c r="M552" s="10">
        <v>0.3856994339840592</v>
      </c>
      <c r="N552" s="10">
        <v>-0.3856994339840592</v>
      </c>
      <c r="O552" s="9">
        <v>35979</v>
      </c>
      <c r="P552" s="9">
        <v>11577</v>
      </c>
      <c r="Q552" s="9">
        <v>48547</v>
      </c>
      <c r="R552" s="10">
        <v>0.74111685583043241</v>
      </c>
      <c r="S552" s="10">
        <v>0.23846993635034092</v>
      </c>
      <c r="T552" s="9">
        <v>24402</v>
      </c>
      <c r="U552" s="10">
        <v>0.50264691948009155</v>
      </c>
      <c r="V552" s="9">
        <v>-2500</v>
      </c>
      <c r="W552" s="9">
        <v>1868</v>
      </c>
      <c r="X552" s="10">
        <v>-9.65710162401201E-2</v>
      </c>
      <c r="Y552" s="10">
        <v>2.0376469255912188E-2</v>
      </c>
      <c r="Z552" s="11">
        <v>1161.52</v>
      </c>
      <c r="AA552" s="11">
        <v>141.74271644052621</v>
      </c>
      <c r="AB552" s="11">
        <v>15009</v>
      </c>
      <c r="AC552" s="12" t="s">
        <v>1917</v>
      </c>
      <c r="AD552" s="8">
        <v>15</v>
      </c>
      <c r="AE552" s="8">
        <v>9</v>
      </c>
      <c r="AF552" s="13" t="s">
        <v>1918</v>
      </c>
      <c r="AG552" s="13"/>
      <c r="AH552" s="13" t="s">
        <v>1919</v>
      </c>
      <c r="AI552" s="14">
        <v>164726</v>
      </c>
      <c r="AJ552" s="13" t="s">
        <v>486</v>
      </c>
      <c r="AK552" s="13"/>
      <c r="AL552" s="13"/>
      <c r="AM552" s="13"/>
      <c r="AN552" s="13" t="s">
        <v>487</v>
      </c>
    </row>
    <row r="553" spans="1:42" x14ac:dyDescent="0.2">
      <c r="A553" s="19" t="s">
        <v>1903</v>
      </c>
      <c r="B553" s="20" t="s">
        <v>7836</v>
      </c>
      <c r="C553" s="20" t="str">
        <f t="shared" si="8"/>
        <v>Kalawao County HI</v>
      </c>
      <c r="D553" s="21">
        <v>164637</v>
      </c>
      <c r="E553" s="20" t="s">
        <v>218</v>
      </c>
      <c r="F553" s="21">
        <v>33479</v>
      </c>
      <c r="G553" s="21">
        <v>13445</v>
      </c>
      <c r="H553" s="21">
        <v>51942</v>
      </c>
      <c r="I553" s="22">
        <v>0.64454583959031231</v>
      </c>
      <c r="J553" s="22">
        <v>0.2588464056062531</v>
      </c>
      <c r="K553" s="21">
        <v>20034</v>
      </c>
      <c r="L553" s="21">
        <v>-20034</v>
      </c>
      <c r="M553" s="22">
        <v>0.3856994339840592</v>
      </c>
      <c r="N553" s="22">
        <v>-0.3856994339840592</v>
      </c>
      <c r="O553" s="21">
        <v>35979</v>
      </c>
      <c r="P553" s="21">
        <v>11577</v>
      </c>
      <c r="Q553" s="21">
        <v>48547</v>
      </c>
      <c r="R553" s="22">
        <v>0.74111685583043241</v>
      </c>
      <c r="S553" s="22">
        <v>0.23846993635034092</v>
      </c>
      <c r="T553" s="21">
        <v>24402</v>
      </c>
      <c r="U553" s="22">
        <v>0.50264691948009155</v>
      </c>
      <c r="V553" s="21">
        <v>-2500</v>
      </c>
      <c r="W553" s="21">
        <v>1868</v>
      </c>
      <c r="X553" s="22">
        <v>-9.65710162401201E-2</v>
      </c>
      <c r="Y553" s="22">
        <v>2.0376469255912188E-2</v>
      </c>
      <c r="Z553" s="23">
        <v>1161.52</v>
      </c>
      <c r="AA553" s="23">
        <v>141.74271644052621</v>
      </c>
      <c r="AB553" s="23">
        <v>15009</v>
      </c>
      <c r="AC553" s="24" t="s">
        <v>1917</v>
      </c>
      <c r="AD553" s="20">
        <v>15</v>
      </c>
      <c r="AE553" s="20">
        <v>9</v>
      </c>
      <c r="AF553" s="25" t="s">
        <v>1918</v>
      </c>
      <c r="AG553" s="25"/>
      <c r="AH553" s="25" t="s">
        <v>1919</v>
      </c>
      <c r="AI553" s="26">
        <v>164726</v>
      </c>
      <c r="AJ553" s="25" t="s">
        <v>486</v>
      </c>
      <c r="AK553" s="25"/>
      <c r="AL553" s="25"/>
      <c r="AM553" s="25"/>
      <c r="AN553" s="25" t="s">
        <v>487</v>
      </c>
      <c r="AO553" s="20"/>
      <c r="AP553" s="20"/>
    </row>
    <row r="554" spans="1:42" x14ac:dyDescent="0.2">
      <c r="A554" s="8" t="s">
        <v>1920</v>
      </c>
      <c r="B554" s="8" t="s">
        <v>1921</v>
      </c>
      <c r="C554" s="8" t="str">
        <f t="shared" si="8"/>
        <v>Ada County ID</v>
      </c>
      <c r="D554" s="9">
        <v>434211</v>
      </c>
      <c r="E554" s="8" t="s">
        <v>445</v>
      </c>
      <c r="F554" s="9">
        <v>75676</v>
      </c>
      <c r="G554" s="9">
        <v>93748</v>
      </c>
      <c r="H554" s="9">
        <v>195587</v>
      </c>
      <c r="I554" s="10">
        <v>0.38691733090645086</v>
      </c>
      <c r="J554" s="10">
        <v>0.47931610996640883</v>
      </c>
      <c r="K554" s="9">
        <v>-18072</v>
      </c>
      <c r="L554" s="9">
        <v>18072</v>
      </c>
      <c r="M554" s="10">
        <v>-9.2398779059957969E-2</v>
      </c>
      <c r="N554" s="10">
        <v>9.2398779059957969E-2</v>
      </c>
      <c r="O554" s="9">
        <v>77043</v>
      </c>
      <c r="P554" s="9">
        <v>97471</v>
      </c>
      <c r="Q554" s="9">
        <v>180361</v>
      </c>
      <c r="R554" s="10">
        <v>0.42715997360848518</v>
      </c>
      <c r="S554" s="10">
        <v>0.54042170979313708</v>
      </c>
      <c r="T554" s="9">
        <v>-20428</v>
      </c>
      <c r="U554" s="10">
        <v>-0.11326173618465191</v>
      </c>
      <c r="V554" s="9">
        <v>-1367</v>
      </c>
      <c r="W554" s="9">
        <v>-3723</v>
      </c>
      <c r="X554" s="10">
        <v>-4.0242642702034315E-2</v>
      </c>
      <c r="Y554" s="10">
        <v>-6.1105599826728252E-2</v>
      </c>
      <c r="Z554" s="11">
        <v>1052.58</v>
      </c>
      <c r="AA554" s="11">
        <v>412.52066351251216</v>
      </c>
      <c r="AB554" s="11">
        <v>16001</v>
      </c>
      <c r="AC554" s="12" t="s">
        <v>1922</v>
      </c>
      <c r="AD554" s="8">
        <v>16</v>
      </c>
      <c r="AE554" s="8">
        <v>1</v>
      </c>
      <c r="AF554" s="13" t="s">
        <v>1923</v>
      </c>
      <c r="AG554" s="13" t="s">
        <v>120</v>
      </c>
      <c r="AH554" s="13" t="s">
        <v>1924</v>
      </c>
      <c r="AI554" s="14">
        <v>676909</v>
      </c>
      <c r="AJ554" s="13" t="s">
        <v>486</v>
      </c>
      <c r="AK554" s="13" t="s">
        <v>1925</v>
      </c>
      <c r="AL554" s="13"/>
      <c r="AM554" s="13"/>
      <c r="AN554" s="13" t="s">
        <v>487</v>
      </c>
    </row>
    <row r="555" spans="1:42" x14ac:dyDescent="0.2">
      <c r="A555" s="8" t="s">
        <v>1920</v>
      </c>
      <c r="B555" s="8" t="s">
        <v>1140</v>
      </c>
      <c r="C555" s="8" t="str">
        <f t="shared" si="8"/>
        <v>Adams County ID</v>
      </c>
      <c r="D555" s="9">
        <v>3843</v>
      </c>
      <c r="E555" s="8" t="s">
        <v>445</v>
      </c>
      <c r="F555" s="9">
        <v>415</v>
      </c>
      <c r="G555" s="9">
        <v>1556</v>
      </c>
      <c r="H555" s="9">
        <v>2183</v>
      </c>
      <c r="I555" s="10">
        <v>0.19010535959688502</v>
      </c>
      <c r="J555" s="10">
        <v>0.71278057718735688</v>
      </c>
      <c r="K555" s="9">
        <v>-1141</v>
      </c>
      <c r="L555" s="9">
        <v>1141</v>
      </c>
      <c r="M555" s="10">
        <v>-0.52267521759047186</v>
      </c>
      <c r="N555" s="10">
        <v>0.52267521759047186</v>
      </c>
      <c r="O555" s="9">
        <v>577</v>
      </c>
      <c r="P555" s="9">
        <v>1413</v>
      </c>
      <c r="Q555" s="9">
        <v>2060</v>
      </c>
      <c r="R555" s="10">
        <v>0.28009708737864075</v>
      </c>
      <c r="S555" s="10">
        <v>0.68592233009708736</v>
      </c>
      <c r="T555" s="9">
        <v>-836</v>
      </c>
      <c r="U555" s="10">
        <v>-0.40582524271844661</v>
      </c>
      <c r="V555" s="9">
        <v>-162</v>
      </c>
      <c r="W555" s="9">
        <v>143</v>
      </c>
      <c r="X555" s="10">
        <v>-8.9991727781755737E-2</v>
      </c>
      <c r="Y555" s="10">
        <v>2.6858247090269516E-2</v>
      </c>
      <c r="Z555" s="11">
        <v>1363.06</v>
      </c>
      <c r="AA555" s="11">
        <v>2.8193916628761757</v>
      </c>
      <c r="AB555" s="11">
        <v>16003</v>
      </c>
      <c r="AC555" s="12" t="s">
        <v>1926</v>
      </c>
      <c r="AD555" s="8">
        <v>16</v>
      </c>
      <c r="AE555" s="8">
        <v>3</v>
      </c>
      <c r="AF555" s="13"/>
      <c r="AG555" s="13"/>
      <c r="AH555" s="13"/>
      <c r="AJ555" s="13"/>
      <c r="AK555" s="13"/>
      <c r="AL555" s="13"/>
      <c r="AM555" s="13"/>
      <c r="AN555" s="13" t="s">
        <v>510</v>
      </c>
    </row>
    <row r="556" spans="1:42" x14ac:dyDescent="0.2">
      <c r="A556" s="8" t="s">
        <v>1920</v>
      </c>
      <c r="B556" s="8" t="s">
        <v>1927</v>
      </c>
      <c r="C556" s="8" t="str">
        <f t="shared" si="8"/>
        <v>Bannock County ID</v>
      </c>
      <c r="D556" s="9">
        <v>83744</v>
      </c>
      <c r="E556" s="8" t="s">
        <v>445</v>
      </c>
      <c r="F556" s="9">
        <v>10342</v>
      </c>
      <c r="G556" s="9">
        <v>17180</v>
      </c>
      <c r="H556" s="9">
        <v>33405</v>
      </c>
      <c r="I556" s="10">
        <v>0.30959437209998503</v>
      </c>
      <c r="J556" s="10">
        <v>0.51429426732525074</v>
      </c>
      <c r="K556" s="9">
        <v>-6838</v>
      </c>
      <c r="L556" s="9">
        <v>6838</v>
      </c>
      <c r="M556" s="10">
        <v>-0.20469989522526572</v>
      </c>
      <c r="N556" s="10">
        <v>0.20469989522526572</v>
      </c>
      <c r="O556" s="9">
        <v>13214</v>
      </c>
      <c r="P556" s="9">
        <v>21010</v>
      </c>
      <c r="Q556" s="9">
        <v>35260</v>
      </c>
      <c r="R556" s="10">
        <v>0.374758933635848</v>
      </c>
      <c r="S556" s="10">
        <v>0.59585933068633012</v>
      </c>
      <c r="T556" s="9">
        <v>-7796</v>
      </c>
      <c r="U556" s="10">
        <v>-0.22110039705048212</v>
      </c>
      <c r="V556" s="9">
        <v>-2872</v>
      </c>
      <c r="W556" s="9">
        <v>-3830</v>
      </c>
      <c r="X556" s="10">
        <v>-6.5164561535862975E-2</v>
      </c>
      <c r="Y556" s="10">
        <v>-8.1565063361079382E-2</v>
      </c>
      <c r="Z556" s="11">
        <v>1111.99</v>
      </c>
      <c r="AA556" s="11">
        <v>75.310029766454733</v>
      </c>
      <c r="AB556" s="11">
        <v>16005</v>
      </c>
      <c r="AC556" s="12" t="s">
        <v>1928</v>
      </c>
      <c r="AD556" s="8">
        <v>16</v>
      </c>
      <c r="AE556" s="8">
        <v>5</v>
      </c>
      <c r="AF556" s="13" t="s">
        <v>1929</v>
      </c>
      <c r="AG556" s="13"/>
      <c r="AH556" s="13" t="s">
        <v>1930</v>
      </c>
      <c r="AI556" s="14">
        <v>83744</v>
      </c>
      <c r="AJ556" s="13" t="s">
        <v>486</v>
      </c>
      <c r="AK556" s="13"/>
      <c r="AL556" s="13"/>
      <c r="AM556" s="13"/>
      <c r="AN556" s="13" t="s">
        <v>487</v>
      </c>
    </row>
    <row r="557" spans="1:42" x14ac:dyDescent="0.2">
      <c r="A557" s="8" t="s">
        <v>1920</v>
      </c>
      <c r="B557" s="8" t="s">
        <v>1931</v>
      </c>
      <c r="C557" s="8" t="str">
        <f t="shared" si="8"/>
        <v>Bear Lake County ID</v>
      </c>
      <c r="D557" s="9">
        <v>5922</v>
      </c>
      <c r="E557" s="8" t="s">
        <v>445</v>
      </c>
      <c r="F557" s="9">
        <v>255</v>
      </c>
      <c r="G557" s="9">
        <v>2203</v>
      </c>
      <c r="H557" s="9">
        <v>2928</v>
      </c>
      <c r="I557" s="10">
        <v>8.7090163934426229E-2</v>
      </c>
      <c r="J557" s="10">
        <v>0.75239071038251371</v>
      </c>
      <c r="K557" s="9">
        <v>-1948</v>
      </c>
      <c r="L557" s="9">
        <v>1948</v>
      </c>
      <c r="M557" s="10">
        <v>-0.66530054644808745</v>
      </c>
      <c r="N557" s="10">
        <v>0.66530054644808745</v>
      </c>
      <c r="O557" s="9">
        <v>302</v>
      </c>
      <c r="P557" s="9">
        <v>2489</v>
      </c>
      <c r="Q557" s="9">
        <v>2822</v>
      </c>
      <c r="R557" s="10">
        <v>0.10701630049610206</v>
      </c>
      <c r="S557" s="10">
        <v>0.8819985825655563</v>
      </c>
      <c r="T557" s="9">
        <v>-2187</v>
      </c>
      <c r="U557" s="10">
        <v>-0.7749822820694543</v>
      </c>
      <c r="V557" s="9">
        <v>-47</v>
      </c>
      <c r="W557" s="9">
        <v>-286</v>
      </c>
      <c r="X557" s="10">
        <v>-1.9926136561675828E-2</v>
      </c>
      <c r="Y557" s="10">
        <v>-0.12960787218304259</v>
      </c>
      <c r="Z557" s="11">
        <v>974.79</v>
      </c>
      <c r="AA557" s="11">
        <v>6.075154648693565</v>
      </c>
      <c r="AB557" s="11">
        <v>16007</v>
      </c>
      <c r="AC557" s="12" t="s">
        <v>1932</v>
      </c>
      <c r="AD557" s="8">
        <v>16</v>
      </c>
      <c r="AE557" s="8">
        <v>7</v>
      </c>
      <c r="AF557" s="13"/>
      <c r="AG557" s="13"/>
      <c r="AH557" s="13"/>
      <c r="AJ557" s="13"/>
      <c r="AK557" s="13"/>
      <c r="AL557" s="13"/>
      <c r="AM557" s="13"/>
      <c r="AN557" s="13" t="s">
        <v>510</v>
      </c>
    </row>
    <row r="558" spans="1:42" x14ac:dyDescent="0.2">
      <c r="A558" s="8" t="s">
        <v>1920</v>
      </c>
      <c r="B558" s="8" t="s">
        <v>1933</v>
      </c>
      <c r="C558" s="8" t="str">
        <f t="shared" si="8"/>
        <v>Benewah County ID</v>
      </c>
      <c r="D558" s="9">
        <v>9052</v>
      </c>
      <c r="E558" s="8" t="s">
        <v>445</v>
      </c>
      <c r="F558" s="9">
        <v>780</v>
      </c>
      <c r="G558" s="9">
        <v>3101</v>
      </c>
      <c r="H558" s="9">
        <v>4192</v>
      </c>
      <c r="I558" s="10">
        <v>0.18606870229007633</v>
      </c>
      <c r="J558" s="10">
        <v>0.73974236641221369</v>
      </c>
      <c r="K558" s="9">
        <v>-2321</v>
      </c>
      <c r="L558" s="9">
        <v>2321</v>
      </c>
      <c r="M558" s="10">
        <v>-0.55367366412213737</v>
      </c>
      <c r="N558" s="10">
        <v>0.55367366412213737</v>
      </c>
      <c r="O558" s="9">
        <v>1164</v>
      </c>
      <c r="P558" s="9">
        <v>2596</v>
      </c>
      <c r="Q558" s="9">
        <v>3884</v>
      </c>
      <c r="R558" s="10">
        <v>0.2996910401647786</v>
      </c>
      <c r="S558" s="10">
        <v>0.66838311019567453</v>
      </c>
      <c r="T558" s="9">
        <v>-1432</v>
      </c>
      <c r="U558" s="10">
        <v>-0.36869207003089594</v>
      </c>
      <c r="V558" s="9">
        <v>-384</v>
      </c>
      <c r="W558" s="9">
        <v>505</v>
      </c>
      <c r="X558" s="10">
        <v>-0.11362233787470227</v>
      </c>
      <c r="Y558" s="10">
        <v>7.1359256216539158E-2</v>
      </c>
      <c r="Z558" s="11">
        <v>776.62</v>
      </c>
      <c r="AA558" s="11">
        <v>11.655635960959028</v>
      </c>
      <c r="AB558" s="11">
        <v>16009</v>
      </c>
      <c r="AC558" s="12" t="s">
        <v>1934</v>
      </c>
      <c r="AD558" s="8">
        <v>16</v>
      </c>
      <c r="AE558" s="8">
        <v>9</v>
      </c>
      <c r="AF558" s="13"/>
      <c r="AG558" s="13"/>
      <c r="AH558" s="13"/>
      <c r="AJ558" s="13"/>
      <c r="AK558" s="13"/>
      <c r="AL558" s="13"/>
      <c r="AM558" s="13"/>
      <c r="AN558" s="13" t="s">
        <v>510</v>
      </c>
    </row>
    <row r="559" spans="1:42" x14ac:dyDescent="0.2">
      <c r="A559" s="8" t="s">
        <v>1920</v>
      </c>
      <c r="B559" s="8" t="s">
        <v>1935</v>
      </c>
      <c r="C559" s="8" t="str">
        <f t="shared" si="8"/>
        <v>Bingham County ID</v>
      </c>
      <c r="D559" s="9">
        <v>44990</v>
      </c>
      <c r="E559" s="8" t="s">
        <v>445</v>
      </c>
      <c r="F559" s="9">
        <v>2924</v>
      </c>
      <c r="G559" s="9">
        <v>10907</v>
      </c>
      <c r="H559" s="9">
        <v>16625</v>
      </c>
      <c r="I559" s="10">
        <v>0.1758796992481203</v>
      </c>
      <c r="J559" s="10">
        <v>0.6560601503759399</v>
      </c>
      <c r="K559" s="9">
        <v>-7983</v>
      </c>
      <c r="L559" s="9">
        <v>7983</v>
      </c>
      <c r="M559" s="10">
        <v>-0.4801804511278196</v>
      </c>
      <c r="N559" s="10">
        <v>0.4801804511278196</v>
      </c>
      <c r="O559" s="9">
        <v>3822</v>
      </c>
      <c r="P559" s="9">
        <v>13440</v>
      </c>
      <c r="Q559" s="9">
        <v>17603</v>
      </c>
      <c r="R559" s="10">
        <v>0.21712208146338693</v>
      </c>
      <c r="S559" s="10">
        <v>0.76350622053059136</v>
      </c>
      <c r="T559" s="9">
        <v>-9618</v>
      </c>
      <c r="U559" s="10">
        <v>-0.5463841390672044</v>
      </c>
      <c r="V559" s="9">
        <v>-898</v>
      </c>
      <c r="W559" s="9">
        <v>-2533</v>
      </c>
      <c r="X559" s="10">
        <v>-4.1242382215266632E-2</v>
      </c>
      <c r="Y559" s="10">
        <v>-0.10744607015465146</v>
      </c>
      <c r="Z559" s="11">
        <v>2093.98</v>
      </c>
      <c r="AA559" s="11">
        <v>21.485401006695383</v>
      </c>
      <c r="AB559" s="11">
        <v>16011</v>
      </c>
      <c r="AC559" s="12" t="s">
        <v>1936</v>
      </c>
      <c r="AD559" s="8">
        <v>16</v>
      </c>
      <c r="AE559" s="8">
        <v>11</v>
      </c>
      <c r="AF559" s="13" t="s">
        <v>1937</v>
      </c>
      <c r="AG559" s="13" t="s">
        <v>1938</v>
      </c>
      <c r="AH559" s="13" t="s">
        <v>1939</v>
      </c>
      <c r="AJ559" s="13" t="s">
        <v>498</v>
      </c>
      <c r="AK559" s="13" t="s">
        <v>1940</v>
      </c>
      <c r="AL559" s="13"/>
      <c r="AM559" s="13"/>
      <c r="AN559" s="13" t="s">
        <v>487</v>
      </c>
    </row>
    <row r="560" spans="1:42" x14ac:dyDescent="0.2">
      <c r="A560" s="8" t="s">
        <v>1920</v>
      </c>
      <c r="B560" s="8" t="s">
        <v>1941</v>
      </c>
      <c r="C560" s="8" t="str">
        <f t="shared" si="8"/>
        <v>Blaine County ID</v>
      </c>
      <c r="D560" s="9">
        <v>21592</v>
      </c>
      <c r="E560" s="8" t="s">
        <v>445</v>
      </c>
      <c r="F560" s="9">
        <v>6416</v>
      </c>
      <c r="G560" s="9">
        <v>3340</v>
      </c>
      <c r="H560" s="9">
        <v>10723</v>
      </c>
      <c r="I560" s="10">
        <v>0.59834001678634707</v>
      </c>
      <c r="J560" s="10">
        <v>0.31147999626970063</v>
      </c>
      <c r="K560" s="9">
        <v>3076</v>
      </c>
      <c r="L560" s="9">
        <v>-3076</v>
      </c>
      <c r="M560" s="10">
        <v>0.28686002051664644</v>
      </c>
      <c r="N560" s="10">
        <v>-0.28686002051664644</v>
      </c>
      <c r="O560" s="9">
        <v>5992</v>
      </c>
      <c r="P560" s="9">
        <v>3939</v>
      </c>
      <c r="Q560" s="9">
        <v>10194</v>
      </c>
      <c r="R560" s="10">
        <v>0.58779674318226405</v>
      </c>
      <c r="S560" s="10">
        <v>0.38640376692171868</v>
      </c>
      <c r="T560" s="9">
        <v>2053</v>
      </c>
      <c r="U560" s="10">
        <v>0.20139297626054536</v>
      </c>
      <c r="V560" s="9">
        <v>424</v>
      </c>
      <c r="W560" s="9">
        <v>-599</v>
      </c>
      <c r="X560" s="10">
        <v>1.0543273604083025E-2</v>
      </c>
      <c r="Y560" s="10">
        <v>-7.4923770652018051E-2</v>
      </c>
      <c r="Z560" s="11">
        <v>2643.59</v>
      </c>
      <c r="AA560" s="11">
        <v>8.1676810700600324</v>
      </c>
      <c r="AB560" s="11">
        <v>16013</v>
      </c>
      <c r="AC560" s="12" t="s">
        <v>1942</v>
      </c>
      <c r="AD560" s="8">
        <v>16</v>
      </c>
      <c r="AE560" s="8">
        <v>13</v>
      </c>
      <c r="AF560" s="13" t="s">
        <v>1943</v>
      </c>
      <c r="AG560" s="13"/>
      <c r="AH560" s="13" t="s">
        <v>1944</v>
      </c>
      <c r="AJ560" s="13" t="s">
        <v>498</v>
      </c>
      <c r="AK560" s="13"/>
      <c r="AL560" s="13"/>
      <c r="AM560" s="13"/>
      <c r="AN560" s="13" t="s">
        <v>487</v>
      </c>
    </row>
    <row r="561" spans="1:40" x14ac:dyDescent="0.2">
      <c r="A561" s="8" t="s">
        <v>1920</v>
      </c>
      <c r="B561" s="8" t="s">
        <v>1945</v>
      </c>
      <c r="C561" s="8" t="str">
        <f t="shared" si="8"/>
        <v>Boise County ID</v>
      </c>
      <c r="D561" s="9">
        <v>7058</v>
      </c>
      <c r="E561" s="8" t="s">
        <v>445</v>
      </c>
      <c r="F561" s="9">
        <v>777</v>
      </c>
      <c r="G561" s="9">
        <v>2673</v>
      </c>
      <c r="H561" s="9">
        <v>3812</v>
      </c>
      <c r="I561" s="10">
        <v>0.20383001049317942</v>
      </c>
      <c r="J561" s="10">
        <v>0.70120671563483739</v>
      </c>
      <c r="K561" s="9">
        <v>-1896</v>
      </c>
      <c r="L561" s="9">
        <v>1896</v>
      </c>
      <c r="M561" s="10">
        <v>-0.49737670514165799</v>
      </c>
      <c r="N561" s="10">
        <v>0.49737670514165799</v>
      </c>
      <c r="O561" s="9">
        <v>953</v>
      </c>
      <c r="P561" s="9">
        <v>2284</v>
      </c>
      <c r="Q561" s="9">
        <v>3345</v>
      </c>
      <c r="R561" s="10">
        <v>0.28490284005979072</v>
      </c>
      <c r="S561" s="10">
        <v>0.68281016442451425</v>
      </c>
      <c r="T561" s="9">
        <v>-1331</v>
      </c>
      <c r="U561" s="10">
        <v>-0.39790732436472354</v>
      </c>
      <c r="V561" s="9">
        <v>-176</v>
      </c>
      <c r="W561" s="9">
        <v>389</v>
      </c>
      <c r="X561" s="10">
        <v>-8.1072829566611299E-2</v>
      </c>
      <c r="Y561" s="10">
        <v>1.8396551210323131E-2</v>
      </c>
      <c r="Z561" s="11">
        <v>1899.24</v>
      </c>
      <c r="AA561" s="11">
        <v>3.7162233314378383</v>
      </c>
      <c r="AB561" s="11">
        <v>16015</v>
      </c>
      <c r="AC561" s="12" t="s">
        <v>1946</v>
      </c>
      <c r="AD561" s="8">
        <v>16</v>
      </c>
      <c r="AE561" s="8">
        <v>15</v>
      </c>
      <c r="AF561" s="13" t="s">
        <v>1923</v>
      </c>
      <c r="AG561" s="13" t="s">
        <v>120</v>
      </c>
      <c r="AH561" s="13" t="s">
        <v>1924</v>
      </c>
      <c r="AI561" s="14">
        <v>676909</v>
      </c>
      <c r="AJ561" s="13" t="s">
        <v>486</v>
      </c>
      <c r="AK561" s="13" t="s">
        <v>1925</v>
      </c>
      <c r="AL561" s="13"/>
      <c r="AM561" s="13"/>
      <c r="AN561" s="13" t="s">
        <v>505</v>
      </c>
    </row>
    <row r="562" spans="1:40" x14ac:dyDescent="0.2">
      <c r="A562" s="8" t="s">
        <v>1920</v>
      </c>
      <c r="B562" s="8" t="s">
        <v>1947</v>
      </c>
      <c r="C562" s="8" t="str">
        <f t="shared" si="8"/>
        <v>Bonner County ID</v>
      </c>
      <c r="D562" s="9">
        <v>41859</v>
      </c>
      <c r="E562" s="8" t="s">
        <v>445</v>
      </c>
      <c r="F562" s="9">
        <v>5140</v>
      </c>
      <c r="G562" s="9">
        <v>10220</v>
      </c>
      <c r="H562" s="9">
        <v>16815</v>
      </c>
      <c r="I562" s="10">
        <v>0.3056794528694618</v>
      </c>
      <c r="J562" s="10">
        <v>0.607790663098424</v>
      </c>
      <c r="K562" s="9">
        <v>-5080</v>
      </c>
      <c r="L562" s="9">
        <v>5080</v>
      </c>
      <c r="M562" s="10">
        <v>-0.3021112102289622</v>
      </c>
      <c r="N562" s="10">
        <v>0.3021112102289622</v>
      </c>
      <c r="O562" s="9">
        <v>6500</v>
      </c>
      <c r="P562" s="9">
        <v>11367</v>
      </c>
      <c r="Q562" s="9">
        <v>18536</v>
      </c>
      <c r="R562" s="10">
        <v>0.35066896849374191</v>
      </c>
      <c r="S562" s="10">
        <v>0.61323910228744061</v>
      </c>
      <c r="T562" s="9">
        <v>-4867</v>
      </c>
      <c r="U562" s="10">
        <v>-0.2625701337936987</v>
      </c>
      <c r="V562" s="9">
        <v>-1360</v>
      </c>
      <c r="W562" s="9">
        <v>-1147</v>
      </c>
      <c r="X562" s="10">
        <v>-4.4989515624280108E-2</v>
      </c>
      <c r="Y562" s="10">
        <v>-5.4484391890166073E-3</v>
      </c>
      <c r="Z562" s="11">
        <v>1734.57</v>
      </c>
      <c r="AA562" s="11">
        <v>24.13220567633477</v>
      </c>
      <c r="AB562" s="11">
        <v>16017</v>
      </c>
      <c r="AC562" s="12" t="s">
        <v>1948</v>
      </c>
      <c r="AD562" s="8">
        <v>16</v>
      </c>
      <c r="AE562" s="8">
        <v>17</v>
      </c>
      <c r="AF562" s="13" t="s">
        <v>1949</v>
      </c>
      <c r="AG562" s="13"/>
      <c r="AH562" s="13" t="s">
        <v>1950</v>
      </c>
      <c r="AJ562" s="13" t="s">
        <v>498</v>
      </c>
      <c r="AK562" s="13"/>
      <c r="AL562" s="13"/>
      <c r="AM562" s="13"/>
      <c r="AN562" s="13" t="s">
        <v>487</v>
      </c>
    </row>
    <row r="563" spans="1:40" x14ac:dyDescent="0.2">
      <c r="A563" s="8" t="s">
        <v>1920</v>
      </c>
      <c r="B563" s="8" t="s">
        <v>1951</v>
      </c>
      <c r="C563" s="8" t="str">
        <f t="shared" si="8"/>
        <v>Bonneville County ID</v>
      </c>
      <c r="D563" s="9">
        <v>110089</v>
      </c>
      <c r="E563" s="8" t="s">
        <v>445</v>
      </c>
      <c r="F563" s="9">
        <v>8930</v>
      </c>
      <c r="G563" s="9">
        <v>26699</v>
      </c>
      <c r="H563" s="9">
        <v>44212</v>
      </c>
      <c r="I563" s="10">
        <v>0.20198136252601104</v>
      </c>
      <c r="J563" s="10">
        <v>0.60388582285352388</v>
      </c>
      <c r="K563" s="9">
        <v>-17769</v>
      </c>
      <c r="L563" s="9">
        <v>17769</v>
      </c>
      <c r="M563" s="10">
        <v>-0.40190446032751281</v>
      </c>
      <c r="N563" s="10">
        <v>0.40190446032751281</v>
      </c>
      <c r="O563" s="9">
        <v>9929</v>
      </c>
      <c r="P563" s="9">
        <v>32336</v>
      </c>
      <c r="Q563" s="9">
        <v>43302</v>
      </c>
      <c r="R563" s="10">
        <v>0.2292965682878389</v>
      </c>
      <c r="S563" s="10">
        <v>0.7467553461733869</v>
      </c>
      <c r="T563" s="9">
        <v>-22407</v>
      </c>
      <c r="U563" s="10">
        <v>-0.51745877788554795</v>
      </c>
      <c r="V563" s="9">
        <v>-999</v>
      </c>
      <c r="W563" s="9">
        <v>-5637</v>
      </c>
      <c r="X563" s="10">
        <v>-2.731520576182786E-2</v>
      </c>
      <c r="Y563" s="10">
        <v>-0.14286952331986302</v>
      </c>
      <c r="Z563" s="11">
        <v>1866.08</v>
      </c>
      <c r="AA563" s="11">
        <v>58.994791220097746</v>
      </c>
      <c r="AB563" s="11">
        <v>16019</v>
      </c>
      <c r="AC563" s="12" t="s">
        <v>1952</v>
      </c>
      <c r="AD563" s="8">
        <v>16</v>
      </c>
      <c r="AE563" s="8">
        <v>19</v>
      </c>
      <c r="AF563" s="13" t="s">
        <v>1953</v>
      </c>
      <c r="AG563" s="13" t="s">
        <v>1938</v>
      </c>
      <c r="AH563" s="13" t="s">
        <v>1954</v>
      </c>
      <c r="AI563" s="14">
        <v>139747</v>
      </c>
      <c r="AJ563" s="13" t="s">
        <v>486</v>
      </c>
      <c r="AK563" s="13" t="s">
        <v>1940</v>
      </c>
      <c r="AL563" s="13"/>
      <c r="AM563" s="13"/>
      <c r="AN563" s="13" t="s">
        <v>487</v>
      </c>
    </row>
    <row r="564" spans="1:40" x14ac:dyDescent="0.2">
      <c r="A564" s="8" t="s">
        <v>1920</v>
      </c>
      <c r="B564" s="8" t="s">
        <v>1955</v>
      </c>
      <c r="C564" s="8" t="str">
        <f t="shared" si="8"/>
        <v>Boundary County ID</v>
      </c>
      <c r="D564" s="9">
        <v>11318</v>
      </c>
      <c r="E564" s="8" t="s">
        <v>445</v>
      </c>
      <c r="F564" s="9">
        <v>933</v>
      </c>
      <c r="G564" s="9">
        <v>3789</v>
      </c>
      <c r="H564" s="9">
        <v>5150</v>
      </c>
      <c r="I564" s="10">
        <v>0.18116504854368931</v>
      </c>
      <c r="J564" s="10">
        <v>0.73572815533980584</v>
      </c>
      <c r="K564" s="9">
        <v>-2856</v>
      </c>
      <c r="L564" s="9">
        <v>2856</v>
      </c>
      <c r="M564" s="10">
        <v>-0.55456310679611653</v>
      </c>
      <c r="N564" s="10">
        <v>0.55456310679611653</v>
      </c>
      <c r="O564" s="9">
        <v>1225</v>
      </c>
      <c r="P564" s="9">
        <v>3138</v>
      </c>
      <c r="Q564" s="9">
        <v>4544</v>
      </c>
      <c r="R564" s="10">
        <v>0.26958626760563381</v>
      </c>
      <c r="S564" s="10">
        <v>0.690580985915493</v>
      </c>
      <c r="T564" s="9">
        <v>-1913</v>
      </c>
      <c r="U564" s="10">
        <v>-0.42099471830985918</v>
      </c>
      <c r="V564" s="9">
        <v>-292</v>
      </c>
      <c r="W564" s="9">
        <v>651</v>
      </c>
      <c r="X564" s="10">
        <v>-8.84212190619445E-2</v>
      </c>
      <c r="Y564" s="10">
        <v>4.514716942431285E-2</v>
      </c>
      <c r="Z564" s="11">
        <v>1268.56</v>
      </c>
      <c r="AA564" s="11">
        <v>8.9219272245695915</v>
      </c>
      <c r="AB564" s="11">
        <v>16021</v>
      </c>
      <c r="AC564" s="12" t="s">
        <v>1956</v>
      </c>
      <c r="AD564" s="8">
        <v>16</v>
      </c>
      <c r="AE564" s="8">
        <v>21</v>
      </c>
      <c r="AF564" s="13"/>
      <c r="AG564" s="13"/>
      <c r="AH564" s="13"/>
      <c r="AJ564" s="13"/>
      <c r="AK564" s="13"/>
      <c r="AL564" s="13"/>
      <c r="AM564" s="13"/>
      <c r="AN564" s="13" t="s">
        <v>510</v>
      </c>
    </row>
    <row r="565" spans="1:40" x14ac:dyDescent="0.2">
      <c r="A565" s="8" t="s">
        <v>1920</v>
      </c>
      <c r="B565" s="8" t="s">
        <v>945</v>
      </c>
      <c r="C565" s="8" t="str">
        <f t="shared" si="8"/>
        <v>Butte County ID</v>
      </c>
      <c r="D565" s="9">
        <v>2501</v>
      </c>
      <c r="E565" s="8" t="s">
        <v>445</v>
      </c>
      <c r="F565" s="9">
        <v>160</v>
      </c>
      <c r="G565" s="9">
        <v>914</v>
      </c>
      <c r="H565" s="9">
        <v>1230</v>
      </c>
      <c r="I565" s="10">
        <v>0.13008130081300814</v>
      </c>
      <c r="J565" s="10">
        <v>0.7430894308943089</v>
      </c>
      <c r="K565" s="9">
        <v>-754</v>
      </c>
      <c r="L565" s="9">
        <v>754</v>
      </c>
      <c r="M565" s="10">
        <v>-0.61300813008130073</v>
      </c>
      <c r="N565" s="10">
        <v>0.61300813008130073</v>
      </c>
      <c r="O565" s="9">
        <v>258</v>
      </c>
      <c r="P565" s="9">
        <v>1001</v>
      </c>
      <c r="Q565" s="9">
        <v>1286</v>
      </c>
      <c r="R565" s="10">
        <v>0.20062208398133749</v>
      </c>
      <c r="S565" s="10">
        <v>0.77838258164852259</v>
      </c>
      <c r="T565" s="9">
        <v>-743</v>
      </c>
      <c r="U565" s="10">
        <v>-0.57776049766718507</v>
      </c>
      <c r="V565" s="9">
        <v>-98</v>
      </c>
      <c r="W565" s="9">
        <v>-87</v>
      </c>
      <c r="X565" s="10">
        <v>-7.0540783168329346E-2</v>
      </c>
      <c r="Y565" s="10">
        <v>-3.5293150754213687E-2</v>
      </c>
      <c r="Z565" s="11">
        <v>2231.67</v>
      </c>
      <c r="AA565" s="11">
        <v>1.1206854059964062</v>
      </c>
      <c r="AB565" s="11">
        <v>16023</v>
      </c>
      <c r="AC565" s="12" t="s">
        <v>1957</v>
      </c>
      <c r="AD565" s="8">
        <v>16</v>
      </c>
      <c r="AE565" s="8">
        <v>23</v>
      </c>
      <c r="AF565" s="13" t="s">
        <v>1953</v>
      </c>
      <c r="AG565" s="13" t="s">
        <v>1938</v>
      </c>
      <c r="AH565" s="13" t="s">
        <v>1954</v>
      </c>
      <c r="AI565" s="14">
        <v>139747</v>
      </c>
      <c r="AJ565" s="13" t="s">
        <v>486</v>
      </c>
      <c r="AK565" s="13" t="s">
        <v>1940</v>
      </c>
      <c r="AL565" s="13"/>
      <c r="AM565" s="13"/>
      <c r="AN565" s="13" t="s">
        <v>505</v>
      </c>
    </row>
    <row r="566" spans="1:40" x14ac:dyDescent="0.2">
      <c r="A566" s="8" t="s">
        <v>1920</v>
      </c>
      <c r="B566" s="8" t="s">
        <v>1958</v>
      </c>
      <c r="C566" s="8" t="str">
        <f t="shared" si="8"/>
        <v>Camas County ID</v>
      </c>
      <c r="D566" s="9">
        <v>1066</v>
      </c>
      <c r="E566" s="8" t="s">
        <v>445</v>
      </c>
      <c r="F566" s="9">
        <v>110</v>
      </c>
      <c r="G566" s="9">
        <v>410</v>
      </c>
      <c r="H566" s="9">
        <v>599</v>
      </c>
      <c r="I566" s="10">
        <v>0.18363939899833054</v>
      </c>
      <c r="J566" s="10">
        <v>0.68447412353923209</v>
      </c>
      <c r="K566" s="9">
        <v>-300</v>
      </c>
      <c r="L566" s="9">
        <v>300</v>
      </c>
      <c r="M566" s="10">
        <v>-0.5008347245409015</v>
      </c>
      <c r="N566" s="10">
        <v>0.5008347245409015</v>
      </c>
      <c r="O566" s="9">
        <v>159</v>
      </c>
      <c r="P566" s="9">
        <v>402</v>
      </c>
      <c r="Q566" s="9">
        <v>578</v>
      </c>
      <c r="R566" s="10">
        <v>0.27508650519031141</v>
      </c>
      <c r="S566" s="10">
        <v>0.69550173010380623</v>
      </c>
      <c r="T566" s="9">
        <v>-243</v>
      </c>
      <c r="U566" s="10">
        <v>-0.42041522491349481</v>
      </c>
      <c r="V566" s="9">
        <v>-49</v>
      </c>
      <c r="W566" s="9">
        <v>8</v>
      </c>
      <c r="X566" s="10">
        <v>-9.1447106191980876E-2</v>
      </c>
      <c r="Y566" s="10">
        <v>-1.1027606564574133E-2</v>
      </c>
      <c r="Z566" s="11">
        <v>1074.49</v>
      </c>
      <c r="AA566" s="11">
        <v>0.99209857699932058</v>
      </c>
      <c r="AB566" s="11">
        <v>16025</v>
      </c>
      <c r="AC566" s="12" t="s">
        <v>1959</v>
      </c>
      <c r="AD566" s="8">
        <v>16</v>
      </c>
      <c r="AE566" s="8">
        <v>25</v>
      </c>
      <c r="AF566" s="13" t="s">
        <v>1943</v>
      </c>
      <c r="AG566" s="13"/>
      <c r="AH566" s="13" t="s">
        <v>1944</v>
      </c>
      <c r="AJ566" s="13" t="s">
        <v>498</v>
      </c>
      <c r="AK566" s="13"/>
      <c r="AL566" s="13"/>
      <c r="AM566" s="13"/>
      <c r="AN566" s="13" t="s">
        <v>505</v>
      </c>
    </row>
    <row r="567" spans="1:40" x14ac:dyDescent="0.2">
      <c r="A567" s="8" t="s">
        <v>1920</v>
      </c>
      <c r="B567" s="8" t="s">
        <v>1960</v>
      </c>
      <c r="C567" s="8" t="str">
        <f t="shared" si="8"/>
        <v>Canyon County ID</v>
      </c>
      <c r="D567" s="9">
        <v>207478</v>
      </c>
      <c r="E567" s="8" t="s">
        <v>445</v>
      </c>
      <c r="F567" s="9">
        <v>16683</v>
      </c>
      <c r="G567" s="9">
        <v>46755</v>
      </c>
      <c r="H567" s="9">
        <v>72007</v>
      </c>
      <c r="I567" s="10">
        <v>0.2316858083241907</v>
      </c>
      <c r="J567" s="10">
        <v>0.64931187245684452</v>
      </c>
      <c r="K567" s="9">
        <v>-30072</v>
      </c>
      <c r="L567" s="9">
        <v>30072</v>
      </c>
      <c r="M567" s="10">
        <v>-0.4176260641326538</v>
      </c>
      <c r="N567" s="10">
        <v>0.4176260641326538</v>
      </c>
      <c r="O567" s="9">
        <v>19866</v>
      </c>
      <c r="P567" s="9">
        <v>44369</v>
      </c>
      <c r="Q567" s="9">
        <v>66090</v>
      </c>
      <c r="R567" s="10">
        <v>0.3005901044030867</v>
      </c>
      <c r="S567" s="10">
        <v>0.67134210924496895</v>
      </c>
      <c r="T567" s="9">
        <v>-24503</v>
      </c>
      <c r="U567" s="10">
        <v>-0.37075200484188225</v>
      </c>
      <c r="V567" s="9">
        <v>-3183</v>
      </c>
      <c r="W567" s="9">
        <v>2386</v>
      </c>
      <c r="X567" s="10">
        <v>-6.8904296078896005E-2</v>
      </c>
      <c r="Y567" s="10">
        <v>-2.2030236788124435E-2</v>
      </c>
      <c r="Z567" s="11">
        <v>587.37</v>
      </c>
      <c r="AA567" s="11">
        <v>353.23220457292678</v>
      </c>
      <c r="AB567" s="11">
        <v>16027</v>
      </c>
      <c r="AC567" s="12" t="s">
        <v>1961</v>
      </c>
      <c r="AD567" s="8">
        <v>16</v>
      </c>
      <c r="AE567" s="8">
        <v>27</v>
      </c>
      <c r="AF567" s="13" t="s">
        <v>1923</v>
      </c>
      <c r="AG567" s="13" t="s">
        <v>120</v>
      </c>
      <c r="AH567" s="13" t="s">
        <v>1924</v>
      </c>
      <c r="AI567" s="14">
        <v>676909</v>
      </c>
      <c r="AJ567" s="13" t="s">
        <v>486</v>
      </c>
      <c r="AK567" s="13" t="s">
        <v>1925</v>
      </c>
      <c r="AL567" s="13"/>
      <c r="AM567" s="13"/>
      <c r="AN567" s="13" t="s">
        <v>505</v>
      </c>
    </row>
    <row r="568" spans="1:40" x14ac:dyDescent="0.2">
      <c r="A568" s="8" t="s">
        <v>1920</v>
      </c>
      <c r="B568" s="8" t="s">
        <v>1962</v>
      </c>
      <c r="C568" s="8" t="str">
        <f t="shared" si="8"/>
        <v>Caribou County ID</v>
      </c>
      <c r="D568" s="9">
        <v>6770</v>
      </c>
      <c r="E568" s="8" t="s">
        <v>445</v>
      </c>
      <c r="F568" s="9">
        <v>271</v>
      </c>
      <c r="G568" s="9">
        <v>2275</v>
      </c>
      <c r="H568" s="9">
        <v>3035</v>
      </c>
      <c r="I568" s="10">
        <v>8.9291598023064245E-2</v>
      </c>
      <c r="J568" s="10">
        <v>0.74958813838550242</v>
      </c>
      <c r="K568" s="9">
        <v>-2004</v>
      </c>
      <c r="L568" s="9">
        <v>2004</v>
      </c>
      <c r="M568" s="10">
        <v>-0.66029654036243812</v>
      </c>
      <c r="N568" s="10">
        <v>0.66029654036243812</v>
      </c>
      <c r="O568" s="9">
        <v>385</v>
      </c>
      <c r="P568" s="9">
        <v>2608</v>
      </c>
      <c r="Q568" s="9">
        <v>3050</v>
      </c>
      <c r="R568" s="10">
        <v>0.12622950819672132</v>
      </c>
      <c r="S568" s="10">
        <v>0.8550819672131148</v>
      </c>
      <c r="T568" s="9">
        <v>-2223</v>
      </c>
      <c r="U568" s="10">
        <v>-0.72885245901639351</v>
      </c>
      <c r="V568" s="9">
        <v>-114</v>
      </c>
      <c r="W568" s="9">
        <v>-333</v>
      </c>
      <c r="X568" s="10">
        <v>-3.6937910173657079E-2</v>
      </c>
      <c r="Y568" s="10">
        <v>-0.10549382882761238</v>
      </c>
      <c r="Z568" s="11">
        <v>1764.15</v>
      </c>
      <c r="AA568" s="11">
        <v>3.837542159113454</v>
      </c>
      <c r="AB568" s="11">
        <v>16029</v>
      </c>
      <c r="AC568" s="12" t="s">
        <v>1963</v>
      </c>
      <c r="AD568" s="8">
        <v>16</v>
      </c>
      <c r="AE568" s="8">
        <v>29</v>
      </c>
      <c r="AF568" s="13"/>
      <c r="AG568" s="13"/>
      <c r="AH568" s="13"/>
      <c r="AJ568" s="13"/>
      <c r="AK568" s="13"/>
      <c r="AL568" s="13"/>
      <c r="AM568" s="13"/>
      <c r="AN568" s="13" t="s">
        <v>510</v>
      </c>
    </row>
    <row r="569" spans="1:40" x14ac:dyDescent="0.2">
      <c r="A569" s="8" t="s">
        <v>1920</v>
      </c>
      <c r="B569" s="8" t="s">
        <v>1964</v>
      </c>
      <c r="C569" s="8" t="str">
        <f t="shared" si="8"/>
        <v>Cassia County ID</v>
      </c>
      <c r="D569" s="9">
        <v>23506</v>
      </c>
      <c r="E569" s="8" t="s">
        <v>445</v>
      </c>
      <c r="F569" s="9">
        <v>1036</v>
      </c>
      <c r="G569" s="9">
        <v>5949</v>
      </c>
      <c r="H569" s="9">
        <v>8178</v>
      </c>
      <c r="I569" s="10">
        <v>0.12668134018097335</v>
      </c>
      <c r="J569" s="10">
        <v>0.727439471753485</v>
      </c>
      <c r="K569" s="9">
        <v>-4913</v>
      </c>
      <c r="L569" s="9">
        <v>4913</v>
      </c>
      <c r="M569" s="10">
        <v>-0.60075813157251168</v>
      </c>
      <c r="N569" s="10">
        <v>0.60075813157251168</v>
      </c>
      <c r="O569" s="9">
        <v>1093</v>
      </c>
      <c r="P569" s="9">
        <v>7150</v>
      </c>
      <c r="Q569" s="9">
        <v>8387</v>
      </c>
      <c r="R569" s="10">
        <v>0.13032073447001311</v>
      </c>
      <c r="S569" s="10">
        <v>0.85250983665196134</v>
      </c>
      <c r="T569" s="9">
        <v>-6057</v>
      </c>
      <c r="U569" s="10">
        <v>-0.72218910218194821</v>
      </c>
      <c r="V569" s="9">
        <v>-57</v>
      </c>
      <c r="W569" s="9">
        <v>-1201</v>
      </c>
      <c r="X569" s="10">
        <v>-3.6393942890397546E-3</v>
      </c>
      <c r="Y569" s="10">
        <v>-0.12507036489847634</v>
      </c>
      <c r="Z569" s="11">
        <v>2565.08</v>
      </c>
      <c r="AA569" s="11">
        <v>9.1638467416220948</v>
      </c>
      <c r="AB569" s="11">
        <v>16031</v>
      </c>
      <c r="AC569" s="12" t="s">
        <v>1965</v>
      </c>
      <c r="AD569" s="8">
        <v>16</v>
      </c>
      <c r="AE569" s="8">
        <v>31</v>
      </c>
      <c r="AF569" s="13" t="s">
        <v>1966</v>
      </c>
      <c r="AG569" s="13"/>
      <c r="AH569" s="13" t="s">
        <v>1967</v>
      </c>
      <c r="AJ569" s="13" t="s">
        <v>498</v>
      </c>
      <c r="AK569" s="13"/>
      <c r="AL569" s="13"/>
      <c r="AM569" s="13"/>
      <c r="AN569" s="13" t="s">
        <v>487</v>
      </c>
    </row>
    <row r="570" spans="1:40" x14ac:dyDescent="0.2">
      <c r="A570" s="8" t="s">
        <v>1920</v>
      </c>
      <c r="B570" s="8" t="s">
        <v>771</v>
      </c>
      <c r="C570" s="8" t="str">
        <f t="shared" si="8"/>
        <v>Clark County ID</v>
      </c>
      <c r="D570" s="9">
        <v>880</v>
      </c>
      <c r="E570" s="8" t="s">
        <v>445</v>
      </c>
      <c r="F570" s="9">
        <v>44</v>
      </c>
      <c r="G570" s="9">
        <v>203</v>
      </c>
      <c r="H570" s="9">
        <v>283</v>
      </c>
      <c r="I570" s="10">
        <v>0.15547703180212014</v>
      </c>
      <c r="J570" s="10">
        <v>0.71731448763250882</v>
      </c>
      <c r="K570" s="9">
        <v>-159</v>
      </c>
      <c r="L570" s="9">
        <v>159</v>
      </c>
      <c r="M570" s="10">
        <v>-0.56183745583038869</v>
      </c>
      <c r="N570" s="10">
        <v>0.56183745583038869</v>
      </c>
      <c r="O570" s="9">
        <v>66</v>
      </c>
      <c r="P570" s="9">
        <v>235</v>
      </c>
      <c r="Q570" s="9">
        <v>328</v>
      </c>
      <c r="R570" s="10">
        <v>0.20121951219512196</v>
      </c>
      <c r="S570" s="10">
        <v>0.71646341463414631</v>
      </c>
      <c r="T570" s="9">
        <v>-169</v>
      </c>
      <c r="U570" s="10">
        <v>-0.51524390243902429</v>
      </c>
      <c r="V570" s="9">
        <v>-22</v>
      </c>
      <c r="W570" s="9">
        <v>-32</v>
      </c>
      <c r="X570" s="10">
        <v>-4.5742480393001828E-2</v>
      </c>
      <c r="Y570" s="10">
        <v>8.5107299836251205E-4</v>
      </c>
      <c r="Z570" s="11">
        <v>1764.19</v>
      </c>
      <c r="AA570" s="11">
        <v>0.49881248618346097</v>
      </c>
      <c r="AB570" s="11">
        <v>16033</v>
      </c>
      <c r="AC570" s="12" t="s">
        <v>1968</v>
      </c>
      <c r="AD570" s="8">
        <v>16</v>
      </c>
      <c r="AE570" s="8">
        <v>33</v>
      </c>
      <c r="AF570" s="13"/>
      <c r="AG570" s="13"/>
      <c r="AH570" s="13"/>
      <c r="AJ570" s="13"/>
      <c r="AK570" s="13"/>
      <c r="AL570" s="13"/>
      <c r="AM570" s="13"/>
      <c r="AN570" s="13" t="s">
        <v>510</v>
      </c>
    </row>
    <row r="571" spans="1:40" x14ac:dyDescent="0.2">
      <c r="A571" s="8" t="s">
        <v>1920</v>
      </c>
      <c r="B571" s="8" t="s">
        <v>1969</v>
      </c>
      <c r="C571" s="8" t="str">
        <f t="shared" si="8"/>
        <v>Clearwater County ID</v>
      </c>
      <c r="D571" s="9">
        <v>8496</v>
      </c>
      <c r="E571" s="8" t="s">
        <v>445</v>
      </c>
      <c r="F571" s="9">
        <v>704</v>
      </c>
      <c r="G571" s="9">
        <v>2852</v>
      </c>
      <c r="H571" s="9">
        <v>3801</v>
      </c>
      <c r="I571" s="10">
        <v>0.18521441725861615</v>
      </c>
      <c r="J571" s="10">
        <v>0.7503288608260984</v>
      </c>
      <c r="K571" s="9">
        <v>-2148</v>
      </c>
      <c r="L571" s="9">
        <v>2148</v>
      </c>
      <c r="M571" s="10">
        <v>-0.56511444356748219</v>
      </c>
      <c r="N571" s="10">
        <v>0.56511444356748219</v>
      </c>
      <c r="O571" s="9">
        <v>1032</v>
      </c>
      <c r="P571" s="9">
        <v>2541</v>
      </c>
      <c r="Q571" s="9">
        <v>3696</v>
      </c>
      <c r="R571" s="10">
        <v>0.2792207792207792</v>
      </c>
      <c r="S571" s="10">
        <v>0.6875</v>
      </c>
      <c r="T571" s="9">
        <v>-1509</v>
      </c>
      <c r="U571" s="10">
        <v>-0.4082792207792208</v>
      </c>
      <c r="V571" s="9">
        <v>-328</v>
      </c>
      <c r="W571" s="9">
        <v>311</v>
      </c>
      <c r="X571" s="10">
        <v>-9.4006361962163054E-2</v>
      </c>
      <c r="Y571" s="10">
        <v>6.2828860826098398E-2</v>
      </c>
      <c r="Z571" s="11">
        <v>2457.27</v>
      </c>
      <c r="AA571" s="11">
        <v>3.4574955133135554</v>
      </c>
      <c r="AB571" s="11">
        <v>16035</v>
      </c>
      <c r="AC571" s="12" t="s">
        <v>1970</v>
      </c>
      <c r="AD571" s="8">
        <v>16</v>
      </c>
      <c r="AE571" s="8">
        <v>35</v>
      </c>
      <c r="AF571" s="13"/>
      <c r="AG571" s="13"/>
      <c r="AH571" s="13"/>
      <c r="AJ571" s="13"/>
      <c r="AK571" s="13"/>
      <c r="AL571" s="13"/>
      <c r="AM571" s="13"/>
      <c r="AN571" s="13" t="s">
        <v>510</v>
      </c>
    </row>
    <row r="572" spans="1:40" x14ac:dyDescent="0.2">
      <c r="A572" s="8" t="s">
        <v>1920</v>
      </c>
      <c r="B572" s="8" t="s">
        <v>1174</v>
      </c>
      <c r="C572" s="8" t="str">
        <f t="shared" si="8"/>
        <v>Custer County ID</v>
      </c>
      <c r="D572" s="9">
        <v>4087</v>
      </c>
      <c r="E572" s="8" t="s">
        <v>445</v>
      </c>
      <c r="F572" s="9">
        <v>427</v>
      </c>
      <c r="G572" s="9">
        <v>1777</v>
      </c>
      <c r="H572" s="9">
        <v>2413</v>
      </c>
      <c r="I572" s="10">
        <v>0.17695814338997098</v>
      </c>
      <c r="J572" s="10">
        <v>0.73642768338168252</v>
      </c>
      <c r="K572" s="9">
        <v>-1350</v>
      </c>
      <c r="L572" s="9">
        <v>1350</v>
      </c>
      <c r="M572" s="10">
        <v>-0.55946953999171156</v>
      </c>
      <c r="N572" s="10">
        <v>0.55946953999171156</v>
      </c>
      <c r="O572" s="9">
        <v>530</v>
      </c>
      <c r="P572" s="9">
        <v>1744</v>
      </c>
      <c r="Q572" s="9">
        <v>2352</v>
      </c>
      <c r="R572" s="10">
        <v>0.22534013605442177</v>
      </c>
      <c r="S572" s="10">
        <v>0.74149659863945583</v>
      </c>
      <c r="T572" s="9">
        <v>-1214</v>
      </c>
      <c r="U572" s="10">
        <v>-0.51615646258503411</v>
      </c>
      <c r="V572" s="9">
        <v>-103</v>
      </c>
      <c r="W572" s="9">
        <v>33</v>
      </c>
      <c r="X572" s="10">
        <v>-4.8381992664450785E-2</v>
      </c>
      <c r="Y572" s="10">
        <v>-5.0689152577733099E-3</v>
      </c>
      <c r="Z572" s="11">
        <v>4920.9399999999996</v>
      </c>
      <c r="AA572" s="11">
        <v>0.83053237796030843</v>
      </c>
      <c r="AB572" s="11">
        <v>16037</v>
      </c>
      <c r="AC572" s="12" t="s">
        <v>1971</v>
      </c>
      <c r="AD572" s="8">
        <v>16</v>
      </c>
      <c r="AE572" s="8">
        <v>37</v>
      </c>
      <c r="AF572" s="13"/>
      <c r="AG572" s="13"/>
      <c r="AH572" s="13"/>
      <c r="AJ572" s="13"/>
      <c r="AK572" s="13"/>
      <c r="AL572" s="13"/>
      <c r="AM572" s="13"/>
      <c r="AN572" s="13" t="s">
        <v>510</v>
      </c>
    </row>
    <row r="573" spans="1:40" x14ac:dyDescent="0.2">
      <c r="A573" s="8" t="s">
        <v>1920</v>
      </c>
      <c r="B573" s="8" t="s">
        <v>572</v>
      </c>
      <c r="C573" s="8" t="str">
        <f t="shared" si="8"/>
        <v>Elmore County ID</v>
      </c>
      <c r="D573" s="9">
        <v>25876</v>
      </c>
      <c r="E573" s="8" t="s">
        <v>445</v>
      </c>
      <c r="F573" s="9">
        <v>1814</v>
      </c>
      <c r="G573" s="9">
        <v>5816</v>
      </c>
      <c r="H573" s="9">
        <v>8519</v>
      </c>
      <c r="I573" s="10">
        <v>0.21293579058574949</v>
      </c>
      <c r="J573" s="10">
        <v>0.68270923817349449</v>
      </c>
      <c r="K573" s="9">
        <v>-4002</v>
      </c>
      <c r="L573" s="9">
        <v>4002</v>
      </c>
      <c r="M573" s="10">
        <v>-0.46977344758774497</v>
      </c>
      <c r="N573" s="10">
        <v>0.46977344758774497</v>
      </c>
      <c r="O573" s="9">
        <v>2513</v>
      </c>
      <c r="P573" s="9">
        <v>5227</v>
      </c>
      <c r="Q573" s="9">
        <v>8001</v>
      </c>
      <c r="R573" s="10">
        <v>0.31408573928258965</v>
      </c>
      <c r="S573" s="10">
        <v>0.65329333833270842</v>
      </c>
      <c r="T573" s="9">
        <v>-2714</v>
      </c>
      <c r="U573" s="10">
        <v>-0.33920759905011877</v>
      </c>
      <c r="V573" s="9">
        <v>-699</v>
      </c>
      <c r="W573" s="9">
        <v>589</v>
      </c>
      <c r="X573" s="10">
        <v>-0.10114994869684016</v>
      </c>
      <c r="Y573" s="10">
        <v>2.9415899840786075E-2</v>
      </c>
      <c r="Z573" s="11">
        <v>3074.74</v>
      </c>
      <c r="AA573" s="11">
        <v>8.4156709185166889</v>
      </c>
      <c r="AB573" s="11">
        <v>16039</v>
      </c>
      <c r="AC573" s="12" t="s">
        <v>1972</v>
      </c>
      <c r="AD573" s="8">
        <v>16</v>
      </c>
      <c r="AE573" s="8">
        <v>39</v>
      </c>
      <c r="AF573" s="13" t="s">
        <v>1973</v>
      </c>
      <c r="AG573" s="13" t="s">
        <v>120</v>
      </c>
      <c r="AH573" s="13" t="s">
        <v>1974</v>
      </c>
      <c r="AJ573" s="13" t="s">
        <v>498</v>
      </c>
      <c r="AK573" s="13" t="s">
        <v>1925</v>
      </c>
      <c r="AL573" s="13"/>
      <c r="AM573" s="13"/>
      <c r="AN573" s="13" t="s">
        <v>487</v>
      </c>
    </row>
    <row r="574" spans="1:40" x14ac:dyDescent="0.2">
      <c r="A574" s="8" t="s">
        <v>1920</v>
      </c>
      <c r="B574" s="8" t="s">
        <v>586</v>
      </c>
      <c r="C574" s="8" t="str">
        <f t="shared" si="8"/>
        <v>Franklin County ID</v>
      </c>
      <c r="D574" s="9">
        <v>13074</v>
      </c>
      <c r="E574" s="8" t="s">
        <v>445</v>
      </c>
      <c r="F574" s="9">
        <v>385</v>
      </c>
      <c r="G574" s="9">
        <v>3901</v>
      </c>
      <c r="H574" s="9">
        <v>5499</v>
      </c>
      <c r="I574" s="10">
        <v>7.0012729587197675E-2</v>
      </c>
      <c r="J574" s="10">
        <v>0.70940170940170943</v>
      </c>
      <c r="K574" s="9">
        <v>-3516</v>
      </c>
      <c r="L574" s="9">
        <v>3516</v>
      </c>
      <c r="M574" s="10">
        <v>-0.63938897981451182</v>
      </c>
      <c r="N574" s="10">
        <v>0.63938897981451182</v>
      </c>
      <c r="O574" s="9">
        <v>325</v>
      </c>
      <c r="P574" s="9">
        <v>5195</v>
      </c>
      <c r="Q574" s="9">
        <v>5600</v>
      </c>
      <c r="R574" s="10">
        <v>5.8035714285714288E-2</v>
      </c>
      <c r="S574" s="10">
        <v>0.92767857142857146</v>
      </c>
      <c r="T574" s="9">
        <v>-4870</v>
      </c>
      <c r="U574" s="10">
        <v>-0.86964285714285716</v>
      </c>
      <c r="V574" s="9">
        <v>60</v>
      </c>
      <c r="W574" s="9">
        <v>-1294</v>
      </c>
      <c r="X574" s="10">
        <v>1.1977015301483387E-2</v>
      </c>
      <c r="Y574" s="10">
        <v>-0.21827686202686203</v>
      </c>
      <c r="Z574" s="11">
        <v>663.65</v>
      </c>
      <c r="AA574" s="11">
        <v>19.700143147743539</v>
      </c>
      <c r="AB574" s="11">
        <v>16041</v>
      </c>
      <c r="AC574" s="12" t="s">
        <v>1975</v>
      </c>
      <c r="AD574" s="8">
        <v>16</v>
      </c>
      <c r="AE574" s="8">
        <v>41</v>
      </c>
      <c r="AF574" s="13" t="s">
        <v>1976</v>
      </c>
      <c r="AG574" s="13"/>
      <c r="AH574" s="13" t="s">
        <v>1977</v>
      </c>
      <c r="AI574" s="14">
        <v>133857</v>
      </c>
      <c r="AJ574" s="13" t="s">
        <v>486</v>
      </c>
      <c r="AK574" s="13"/>
      <c r="AL574" s="13"/>
      <c r="AM574" s="13"/>
      <c r="AN574" s="13" t="s">
        <v>505</v>
      </c>
    </row>
    <row r="575" spans="1:40" x14ac:dyDescent="0.2">
      <c r="A575" s="8" t="s">
        <v>1920</v>
      </c>
      <c r="B575" s="8" t="s">
        <v>1195</v>
      </c>
      <c r="C575" s="8" t="str">
        <f t="shared" si="8"/>
        <v>Fremont County ID</v>
      </c>
      <c r="D575" s="9">
        <v>12819</v>
      </c>
      <c r="E575" s="8" t="s">
        <v>445</v>
      </c>
      <c r="F575" s="9">
        <v>651</v>
      </c>
      <c r="G575" s="9">
        <v>4091</v>
      </c>
      <c r="H575" s="9">
        <v>5714</v>
      </c>
      <c r="I575" s="10">
        <v>0.11393069653482674</v>
      </c>
      <c r="J575" s="10">
        <v>0.71596079803990198</v>
      </c>
      <c r="K575" s="9">
        <v>-3440</v>
      </c>
      <c r="L575" s="9">
        <v>3440</v>
      </c>
      <c r="M575" s="10">
        <v>-0.6020301015050753</v>
      </c>
      <c r="N575" s="10">
        <v>0.6020301015050753</v>
      </c>
      <c r="O575" s="9">
        <v>810</v>
      </c>
      <c r="P575" s="9">
        <v>4907</v>
      </c>
      <c r="Q575" s="9">
        <v>5802</v>
      </c>
      <c r="R575" s="10">
        <v>0.13960703205791106</v>
      </c>
      <c r="S575" s="10">
        <v>0.84574284729403659</v>
      </c>
      <c r="T575" s="9">
        <v>-4097</v>
      </c>
      <c r="U575" s="10">
        <v>-0.70613581523612556</v>
      </c>
      <c r="V575" s="9">
        <v>-159</v>
      </c>
      <c r="W575" s="9">
        <v>-816</v>
      </c>
      <c r="X575" s="10">
        <v>-2.567633552308432E-2</v>
      </c>
      <c r="Y575" s="10">
        <v>-0.12978204925413461</v>
      </c>
      <c r="Z575" s="11">
        <v>1863.53</v>
      </c>
      <c r="AA575" s="11">
        <v>6.8788804043938114</v>
      </c>
      <c r="AB575" s="11">
        <v>16043</v>
      </c>
      <c r="AC575" s="12" t="s">
        <v>1978</v>
      </c>
      <c r="AD575" s="8">
        <v>16</v>
      </c>
      <c r="AE575" s="8">
        <v>43</v>
      </c>
      <c r="AF575" s="13" t="s">
        <v>1979</v>
      </c>
      <c r="AG575" s="13" t="s">
        <v>1938</v>
      </c>
      <c r="AH575" s="13" t="s">
        <v>1980</v>
      </c>
      <c r="AJ575" s="13" t="s">
        <v>498</v>
      </c>
      <c r="AK575" s="13" t="s">
        <v>1940</v>
      </c>
      <c r="AL575" s="13"/>
      <c r="AM575" s="13"/>
      <c r="AN575" s="13" t="s">
        <v>505</v>
      </c>
    </row>
    <row r="576" spans="1:40" x14ac:dyDescent="0.2">
      <c r="A576" s="8" t="s">
        <v>1920</v>
      </c>
      <c r="B576" s="8" t="s">
        <v>1981</v>
      </c>
      <c r="C576" s="8" t="str">
        <f t="shared" si="8"/>
        <v>Gem County ID</v>
      </c>
      <c r="D576" s="9">
        <v>16852</v>
      </c>
      <c r="E576" s="8" t="s">
        <v>445</v>
      </c>
      <c r="F576" s="9">
        <v>1229</v>
      </c>
      <c r="G576" s="9">
        <v>5980</v>
      </c>
      <c r="H576" s="9">
        <v>7952</v>
      </c>
      <c r="I576" s="10">
        <v>0.15455231388329979</v>
      </c>
      <c r="J576" s="10">
        <v>0.75201207243460766</v>
      </c>
      <c r="K576" s="9">
        <v>-4751</v>
      </c>
      <c r="L576" s="9">
        <v>4751</v>
      </c>
      <c r="M576" s="10">
        <v>-0.59745975855130784</v>
      </c>
      <c r="N576" s="10">
        <v>0.59745975855130784</v>
      </c>
      <c r="O576" s="9">
        <v>1957</v>
      </c>
      <c r="P576" s="9">
        <v>5311</v>
      </c>
      <c r="Q576" s="9">
        <v>7490</v>
      </c>
      <c r="R576" s="10">
        <v>0.26128170894526037</v>
      </c>
      <c r="S576" s="10">
        <v>0.70907877169559408</v>
      </c>
      <c r="T576" s="9">
        <v>-3354</v>
      </c>
      <c r="U576" s="10">
        <v>-0.44779706275033371</v>
      </c>
      <c r="V576" s="9">
        <v>-728</v>
      </c>
      <c r="W576" s="9">
        <v>669</v>
      </c>
      <c r="X576" s="10">
        <v>-0.10672939506196058</v>
      </c>
      <c r="Y576" s="10">
        <v>4.293330073901358E-2</v>
      </c>
      <c r="Z576" s="11">
        <v>560.9</v>
      </c>
      <c r="AA576" s="11">
        <v>30.044571224817258</v>
      </c>
      <c r="AB576" s="11">
        <v>16045</v>
      </c>
      <c r="AC576" s="12" t="s">
        <v>1982</v>
      </c>
      <c r="AD576" s="8">
        <v>16</v>
      </c>
      <c r="AE576" s="8">
        <v>45</v>
      </c>
      <c r="AF576" s="13" t="s">
        <v>1923</v>
      </c>
      <c r="AG576" s="13" t="s">
        <v>120</v>
      </c>
      <c r="AH576" s="13" t="s">
        <v>1924</v>
      </c>
      <c r="AI576" s="14">
        <v>676909</v>
      </c>
      <c r="AJ576" s="13" t="s">
        <v>486</v>
      </c>
      <c r="AK576" s="13" t="s">
        <v>1925</v>
      </c>
      <c r="AL576" s="13"/>
      <c r="AM576" s="13"/>
      <c r="AN576" s="13" t="s">
        <v>505</v>
      </c>
    </row>
    <row r="577" spans="1:40" x14ac:dyDescent="0.2">
      <c r="A577" s="8" t="s">
        <v>1920</v>
      </c>
      <c r="B577" s="8" t="s">
        <v>1983</v>
      </c>
      <c r="C577" s="8" t="str">
        <f t="shared" si="8"/>
        <v>Gooding County ID</v>
      </c>
      <c r="D577" s="9">
        <v>15284</v>
      </c>
      <c r="E577" s="8" t="s">
        <v>445</v>
      </c>
      <c r="F577" s="9">
        <v>930</v>
      </c>
      <c r="G577" s="9">
        <v>3743</v>
      </c>
      <c r="H577" s="9">
        <v>5191</v>
      </c>
      <c r="I577" s="10">
        <v>0.17915623193989597</v>
      </c>
      <c r="J577" s="10">
        <v>0.7210556732806781</v>
      </c>
      <c r="K577" s="9">
        <v>-2813</v>
      </c>
      <c r="L577" s="9">
        <v>2813</v>
      </c>
      <c r="M577" s="10">
        <v>-0.54189944134078216</v>
      </c>
      <c r="N577" s="10">
        <v>0.54189944134078216</v>
      </c>
      <c r="O577" s="9">
        <v>1287</v>
      </c>
      <c r="P577" s="9">
        <v>3696</v>
      </c>
      <c r="Q577" s="9">
        <v>5118</v>
      </c>
      <c r="R577" s="10">
        <v>0.25146541617819462</v>
      </c>
      <c r="S577" s="10">
        <v>0.7221570926143025</v>
      </c>
      <c r="T577" s="9">
        <v>-2409</v>
      </c>
      <c r="U577" s="10">
        <v>-0.47069167643610788</v>
      </c>
      <c r="V577" s="9">
        <v>-357</v>
      </c>
      <c r="W577" s="9">
        <v>47</v>
      </c>
      <c r="X577" s="10">
        <v>-7.2309184238298657E-2</v>
      </c>
      <c r="Y577" s="10">
        <v>-1.1014193336243983E-3</v>
      </c>
      <c r="Z577" s="11">
        <v>728.97</v>
      </c>
      <c r="AA577" s="11">
        <v>20.966569268968545</v>
      </c>
      <c r="AB577" s="11">
        <v>16047</v>
      </c>
      <c r="AC577" s="12" t="s">
        <v>1984</v>
      </c>
      <c r="AD577" s="8">
        <v>16</v>
      </c>
      <c r="AE577" s="8">
        <v>47</v>
      </c>
      <c r="AF577" s="13"/>
      <c r="AG577" s="13"/>
      <c r="AH577" s="13"/>
      <c r="AJ577" s="13"/>
      <c r="AK577" s="13"/>
      <c r="AL577" s="13"/>
      <c r="AM577" s="13"/>
      <c r="AN577" s="13" t="s">
        <v>510</v>
      </c>
    </row>
    <row r="578" spans="1:40" x14ac:dyDescent="0.2">
      <c r="A578" s="8" t="s">
        <v>1920</v>
      </c>
      <c r="B578" s="8" t="s">
        <v>1985</v>
      </c>
      <c r="C578" s="8" t="str">
        <f t="shared" si="8"/>
        <v>Idaho County ID</v>
      </c>
      <c r="D578" s="9">
        <v>16272</v>
      </c>
      <c r="E578" s="8" t="s">
        <v>445</v>
      </c>
      <c r="F578" s="9">
        <v>1196</v>
      </c>
      <c r="G578" s="9">
        <v>6441</v>
      </c>
      <c r="H578" s="9">
        <v>8223</v>
      </c>
      <c r="I578" s="10">
        <v>0.14544570108233004</v>
      </c>
      <c r="J578" s="10">
        <v>0.7832907697920467</v>
      </c>
      <c r="K578" s="9">
        <v>-5245</v>
      </c>
      <c r="L578" s="9">
        <v>5245</v>
      </c>
      <c r="M578" s="10">
        <v>-0.63784506870971669</v>
      </c>
      <c r="N578" s="10">
        <v>0.63784506870971669</v>
      </c>
      <c r="O578" s="9">
        <v>1722</v>
      </c>
      <c r="P578" s="9">
        <v>5821</v>
      </c>
      <c r="Q578" s="9">
        <v>7749</v>
      </c>
      <c r="R578" s="10">
        <v>0.22222222222222221</v>
      </c>
      <c r="S578" s="10">
        <v>0.75119370241321459</v>
      </c>
      <c r="T578" s="9">
        <v>-4099</v>
      </c>
      <c r="U578" s="10">
        <v>-0.52897148019099238</v>
      </c>
      <c r="V578" s="9">
        <v>-526</v>
      </c>
      <c r="W578" s="9">
        <v>620</v>
      </c>
      <c r="X578" s="10">
        <v>-7.6776521139892168E-2</v>
      </c>
      <c r="Y578" s="10">
        <v>3.2097067378832111E-2</v>
      </c>
      <c r="Z578" s="11">
        <v>8477.35</v>
      </c>
      <c r="AA578" s="11">
        <v>1.9194677582027402</v>
      </c>
      <c r="AB578" s="11">
        <v>16049</v>
      </c>
      <c r="AC578" s="12" t="s">
        <v>1986</v>
      </c>
      <c r="AD578" s="8">
        <v>16</v>
      </c>
      <c r="AE578" s="8">
        <v>49</v>
      </c>
      <c r="AF578" s="13"/>
      <c r="AG578" s="13"/>
      <c r="AH578" s="13"/>
      <c r="AJ578" s="13"/>
      <c r="AK578" s="13"/>
      <c r="AL578" s="13"/>
      <c r="AM578" s="13"/>
      <c r="AN578" s="13" t="s">
        <v>510</v>
      </c>
    </row>
    <row r="579" spans="1:40" x14ac:dyDescent="0.2">
      <c r="A579" s="8" t="s">
        <v>1920</v>
      </c>
      <c r="B579" s="8" t="s">
        <v>608</v>
      </c>
      <c r="C579" s="8" t="str">
        <f t="shared" si="8"/>
        <v>Jefferson County ID</v>
      </c>
      <c r="D579" s="9">
        <v>27157</v>
      </c>
      <c r="E579" s="8" t="s">
        <v>445</v>
      </c>
      <c r="F579" s="9">
        <v>976</v>
      </c>
      <c r="G579" s="9">
        <v>8436</v>
      </c>
      <c r="H579" s="9">
        <v>11471</v>
      </c>
      <c r="I579" s="10">
        <v>8.5084125185249757E-2</v>
      </c>
      <c r="J579" s="10">
        <v>0.73541975416267114</v>
      </c>
      <c r="K579" s="9">
        <v>-7460</v>
      </c>
      <c r="L579" s="9">
        <v>7460</v>
      </c>
      <c r="M579" s="10">
        <v>-0.65033562897742136</v>
      </c>
      <c r="N579" s="10">
        <v>0.65033562897742136</v>
      </c>
      <c r="O579" s="9">
        <v>1303</v>
      </c>
      <c r="P579" s="9">
        <v>9895</v>
      </c>
      <c r="Q579" s="9">
        <v>11381</v>
      </c>
      <c r="R579" s="10">
        <v>0.11448906071522713</v>
      </c>
      <c r="S579" s="10">
        <v>0.86943150865477548</v>
      </c>
      <c r="T579" s="9">
        <v>-8592</v>
      </c>
      <c r="U579" s="10">
        <v>-0.75494244793954834</v>
      </c>
      <c r="V579" s="9">
        <v>-327</v>
      </c>
      <c r="W579" s="9">
        <v>-1459</v>
      </c>
      <c r="X579" s="10">
        <v>-2.9404935529977375E-2</v>
      </c>
      <c r="Y579" s="10">
        <v>-0.13401175449210434</v>
      </c>
      <c r="Z579" s="11">
        <v>1093.5</v>
      </c>
      <c r="AA579" s="11">
        <v>24.834933699131231</v>
      </c>
      <c r="AB579" s="11">
        <v>16051</v>
      </c>
      <c r="AC579" s="12" t="s">
        <v>1987</v>
      </c>
      <c r="AD579" s="8">
        <v>16</v>
      </c>
      <c r="AE579" s="8">
        <v>51</v>
      </c>
      <c r="AF579" s="13" t="s">
        <v>1953</v>
      </c>
      <c r="AG579" s="13" t="s">
        <v>1938</v>
      </c>
      <c r="AH579" s="13" t="s">
        <v>1954</v>
      </c>
      <c r="AI579" s="14">
        <v>139747</v>
      </c>
      <c r="AJ579" s="13" t="s">
        <v>486</v>
      </c>
      <c r="AK579" s="13" t="s">
        <v>1940</v>
      </c>
      <c r="AL579" s="13"/>
      <c r="AM579" s="13"/>
      <c r="AN579" s="13" t="s">
        <v>505</v>
      </c>
    </row>
    <row r="580" spans="1:40" x14ac:dyDescent="0.2">
      <c r="A580" s="8" t="s">
        <v>1920</v>
      </c>
      <c r="B580" s="8" t="s">
        <v>1988</v>
      </c>
      <c r="C580" s="8" t="str">
        <f t="shared" si="8"/>
        <v>Jerome County ID</v>
      </c>
      <c r="D580" s="9">
        <v>22814</v>
      </c>
      <c r="E580" s="8" t="s">
        <v>445</v>
      </c>
      <c r="F580" s="9">
        <v>2117</v>
      </c>
      <c r="G580" s="9">
        <v>7347</v>
      </c>
      <c r="H580" s="9">
        <v>10667</v>
      </c>
      <c r="I580" s="10">
        <v>0.19846254804537358</v>
      </c>
      <c r="J580" s="10">
        <v>0.68875972625855442</v>
      </c>
      <c r="K580" s="9">
        <v>-5230</v>
      </c>
      <c r="L580" s="9">
        <v>5230</v>
      </c>
      <c r="M580" s="10">
        <v>-0.49029717821318086</v>
      </c>
      <c r="N580" s="10">
        <v>0.49029717821318086</v>
      </c>
      <c r="O580" s="9">
        <v>1699</v>
      </c>
      <c r="P580" s="9">
        <v>4804</v>
      </c>
      <c r="Q580" s="9">
        <v>6681</v>
      </c>
      <c r="R580" s="10">
        <v>0.25430324801676396</v>
      </c>
      <c r="S580" s="10">
        <v>0.7190540338272714</v>
      </c>
      <c r="T580" s="9">
        <v>-3105</v>
      </c>
      <c r="U580" s="10">
        <v>-0.46475078581050744</v>
      </c>
      <c r="V580" s="9">
        <v>418</v>
      </c>
      <c r="W580" s="9">
        <v>2543</v>
      </c>
      <c r="X580" s="10">
        <v>-5.5840699971390378E-2</v>
      </c>
      <c r="Y580" s="10">
        <v>-3.0294307568716983E-2</v>
      </c>
      <c r="Z580" s="11">
        <v>597.19000000000005</v>
      </c>
      <c r="AA580" s="11">
        <v>38.202247191011232</v>
      </c>
      <c r="AB580" s="11">
        <v>16053</v>
      </c>
      <c r="AC580" s="12" t="s">
        <v>1989</v>
      </c>
      <c r="AD580" s="8">
        <v>16</v>
      </c>
      <c r="AE580" s="8">
        <v>53</v>
      </c>
      <c r="AF580" s="13" t="s">
        <v>1990</v>
      </c>
      <c r="AG580" s="13"/>
      <c r="AH580" s="13" t="s">
        <v>1991</v>
      </c>
      <c r="AJ580" s="13" t="s">
        <v>498</v>
      </c>
      <c r="AK580" s="13"/>
      <c r="AL580" s="13"/>
      <c r="AM580" s="13"/>
      <c r="AN580" s="13" t="s">
        <v>505</v>
      </c>
    </row>
    <row r="581" spans="1:40" x14ac:dyDescent="0.2">
      <c r="A581" s="8" t="s">
        <v>1920</v>
      </c>
      <c r="B581" s="8" t="s">
        <v>1992</v>
      </c>
      <c r="C581" s="8" t="str">
        <f t="shared" si="8"/>
        <v>Kootenai County ID</v>
      </c>
      <c r="D581" s="9">
        <v>150346</v>
      </c>
      <c r="E581" s="8" t="s">
        <v>445</v>
      </c>
      <c r="F581" s="9">
        <v>16264</v>
      </c>
      <c r="G581" s="9">
        <v>44449</v>
      </c>
      <c r="H581" s="9">
        <v>66286</v>
      </c>
      <c r="I581" s="10">
        <v>0.24536101137495098</v>
      </c>
      <c r="J581" s="10">
        <v>0.6705639199831035</v>
      </c>
      <c r="K581" s="9">
        <v>-28185</v>
      </c>
      <c r="L581" s="9">
        <v>28185</v>
      </c>
      <c r="M581" s="10">
        <v>-0.42520290860815252</v>
      </c>
      <c r="N581" s="10">
        <v>0.42520290860815252</v>
      </c>
      <c r="O581" s="9">
        <v>18824</v>
      </c>
      <c r="P581" s="9">
        <v>39347</v>
      </c>
      <c r="Q581" s="9">
        <v>59764</v>
      </c>
      <c r="R581" s="10">
        <v>0.31497222408138681</v>
      </c>
      <c r="S581" s="10">
        <v>0.65837293353858506</v>
      </c>
      <c r="T581" s="9">
        <v>-20523</v>
      </c>
      <c r="U581" s="10">
        <v>-0.34340070945719825</v>
      </c>
      <c r="V581" s="9">
        <v>-2560</v>
      </c>
      <c r="W581" s="9">
        <v>5102</v>
      </c>
      <c r="X581" s="10">
        <v>-6.9611212706435832E-2</v>
      </c>
      <c r="Y581" s="10">
        <v>1.2190986444518437E-2</v>
      </c>
      <c r="Z581" s="11">
        <v>1244.1300000000001</v>
      </c>
      <c r="AA581" s="11">
        <v>120.84428476123877</v>
      </c>
      <c r="AB581" s="11">
        <v>16055</v>
      </c>
      <c r="AC581" s="12" t="s">
        <v>1993</v>
      </c>
      <c r="AD581" s="8">
        <v>16</v>
      </c>
      <c r="AE581" s="8">
        <v>55</v>
      </c>
      <c r="AF581" s="13" t="s">
        <v>1994</v>
      </c>
      <c r="AG581" s="13" t="s">
        <v>1995</v>
      </c>
      <c r="AH581" s="13" t="s">
        <v>1996</v>
      </c>
      <c r="AI581" s="14">
        <v>150346</v>
      </c>
      <c r="AJ581" s="13" t="s">
        <v>486</v>
      </c>
      <c r="AK581" s="13" t="s">
        <v>1997</v>
      </c>
      <c r="AL581" s="13"/>
      <c r="AM581" s="13"/>
      <c r="AN581" s="13" t="s">
        <v>487</v>
      </c>
    </row>
    <row r="582" spans="1:40" x14ac:dyDescent="0.2">
      <c r="A582" s="8" t="s">
        <v>1920</v>
      </c>
      <c r="B582" s="8" t="s">
        <v>1998</v>
      </c>
      <c r="C582" s="8" t="str">
        <f t="shared" si="8"/>
        <v>Latah County ID</v>
      </c>
      <c r="D582" s="9">
        <v>38778</v>
      </c>
      <c r="E582" s="8" t="s">
        <v>445</v>
      </c>
      <c r="F582" s="9">
        <v>8093</v>
      </c>
      <c r="G582" s="9">
        <v>7255</v>
      </c>
      <c r="H582" s="9">
        <v>18146</v>
      </c>
      <c r="I582" s="10">
        <v>0.445993607406591</v>
      </c>
      <c r="J582" s="10">
        <v>0.39981263088283919</v>
      </c>
      <c r="K582" s="9">
        <v>838</v>
      </c>
      <c r="L582" s="9">
        <v>-838</v>
      </c>
      <c r="M582" s="10">
        <v>4.6180976523751804E-2</v>
      </c>
      <c r="N582" s="10">
        <v>-4.6180976523751804E-2</v>
      </c>
      <c r="O582" s="9">
        <v>8306</v>
      </c>
      <c r="P582" s="9">
        <v>7589</v>
      </c>
      <c r="Q582" s="9">
        <v>16759</v>
      </c>
      <c r="R582" s="10">
        <v>0.49561429679575153</v>
      </c>
      <c r="S582" s="10">
        <v>0.45283131451757264</v>
      </c>
      <c r="T582" s="9">
        <v>717</v>
      </c>
      <c r="U582" s="10">
        <v>4.2782982278178894E-2</v>
      </c>
      <c r="V582" s="9">
        <v>-213</v>
      </c>
      <c r="W582" s="9">
        <v>-334</v>
      </c>
      <c r="X582" s="10">
        <v>-4.9620689389160533E-2</v>
      </c>
      <c r="Y582" s="10">
        <v>-5.3018683634733443E-2</v>
      </c>
      <c r="Z582" s="11">
        <v>1076</v>
      </c>
      <c r="AA582" s="11">
        <v>36.039033457249069</v>
      </c>
      <c r="AB582" s="11">
        <v>16057</v>
      </c>
      <c r="AC582" s="12" t="s">
        <v>1999</v>
      </c>
      <c r="AD582" s="8">
        <v>16</v>
      </c>
      <c r="AE582" s="8">
        <v>57</v>
      </c>
      <c r="AF582" s="13" t="s">
        <v>2000</v>
      </c>
      <c r="AG582" s="13" t="s">
        <v>2001</v>
      </c>
      <c r="AH582" s="13" t="s">
        <v>2002</v>
      </c>
      <c r="AJ582" s="13" t="s">
        <v>498</v>
      </c>
      <c r="AK582" s="13" t="s">
        <v>2003</v>
      </c>
      <c r="AL582" s="13"/>
      <c r="AM582" s="13"/>
      <c r="AN582" s="13" t="s">
        <v>487</v>
      </c>
    </row>
    <row r="583" spans="1:40" x14ac:dyDescent="0.2">
      <c r="A583" s="8" t="s">
        <v>1920</v>
      </c>
      <c r="B583" s="8" t="s">
        <v>2004</v>
      </c>
      <c r="C583" s="8" t="str">
        <f t="shared" si="8"/>
        <v>Lemhi County ID</v>
      </c>
      <c r="D583" s="9">
        <v>7735</v>
      </c>
      <c r="E583" s="8" t="s">
        <v>445</v>
      </c>
      <c r="F583" s="9">
        <v>733</v>
      </c>
      <c r="G583" s="9">
        <v>3011</v>
      </c>
      <c r="H583" s="9">
        <v>4068</v>
      </c>
      <c r="I583" s="10">
        <v>0.18018682399213373</v>
      </c>
      <c r="J583" s="10">
        <v>0.74016715830875124</v>
      </c>
      <c r="K583" s="9">
        <v>-2278</v>
      </c>
      <c r="L583" s="9">
        <v>2278</v>
      </c>
      <c r="M583" s="10">
        <v>-0.55998033431661753</v>
      </c>
      <c r="N583" s="10">
        <v>0.55998033431661753</v>
      </c>
      <c r="O583" s="9">
        <v>960</v>
      </c>
      <c r="P583" s="9">
        <v>3029</v>
      </c>
      <c r="Q583" s="9">
        <v>4109</v>
      </c>
      <c r="R583" s="10">
        <v>0.23363348746653687</v>
      </c>
      <c r="S583" s="10">
        <v>0.73716232660014602</v>
      </c>
      <c r="T583" s="9">
        <v>-2069</v>
      </c>
      <c r="U583" s="10">
        <v>-0.50352883913360913</v>
      </c>
      <c r="V583" s="9">
        <v>-227</v>
      </c>
      <c r="W583" s="9">
        <v>-18</v>
      </c>
      <c r="X583" s="10">
        <v>-5.3446663474403133E-2</v>
      </c>
      <c r="Y583" s="10">
        <v>3.0048317086052156E-3</v>
      </c>
      <c r="Z583" s="11">
        <v>4563.3900000000003</v>
      </c>
      <c r="AA583" s="11">
        <v>1.6950118223513659</v>
      </c>
      <c r="AB583" s="11">
        <v>16059</v>
      </c>
      <c r="AC583" s="12" t="s">
        <v>2005</v>
      </c>
      <c r="AD583" s="8">
        <v>16</v>
      </c>
      <c r="AE583" s="8">
        <v>59</v>
      </c>
      <c r="AF583" s="13"/>
      <c r="AG583" s="13"/>
      <c r="AH583" s="13"/>
      <c r="AJ583" s="13"/>
      <c r="AK583" s="13"/>
      <c r="AL583" s="13"/>
      <c r="AM583" s="13"/>
      <c r="AN583" s="13" t="s">
        <v>510</v>
      </c>
    </row>
    <row r="584" spans="1:40" x14ac:dyDescent="0.2">
      <c r="A584" s="8" t="s">
        <v>1920</v>
      </c>
      <c r="B584" s="8" t="s">
        <v>2006</v>
      </c>
      <c r="C584" s="8" t="str">
        <f t="shared" si="8"/>
        <v>Lewis County ID</v>
      </c>
      <c r="D584" s="9">
        <v>3789</v>
      </c>
      <c r="E584" s="8" t="s">
        <v>445</v>
      </c>
      <c r="F584" s="9">
        <v>270</v>
      </c>
      <c r="G584" s="9">
        <v>1202</v>
      </c>
      <c r="H584" s="9">
        <v>1590</v>
      </c>
      <c r="I584" s="10">
        <v>0.16981132075471697</v>
      </c>
      <c r="J584" s="10">
        <v>0.75597484276729565</v>
      </c>
      <c r="K584" s="9">
        <v>-932</v>
      </c>
      <c r="L584" s="9">
        <v>932</v>
      </c>
      <c r="M584" s="10">
        <v>-0.58616352201257871</v>
      </c>
      <c r="N584" s="10">
        <v>0.58616352201257871</v>
      </c>
      <c r="O584" s="9">
        <v>396</v>
      </c>
      <c r="P584" s="9">
        <v>1173</v>
      </c>
      <c r="Q584" s="9">
        <v>1612</v>
      </c>
      <c r="R584" s="10">
        <v>0.24565756823821339</v>
      </c>
      <c r="S584" s="10">
        <v>0.72766749379652607</v>
      </c>
      <c r="T584" s="9">
        <v>-777</v>
      </c>
      <c r="U584" s="10">
        <v>-0.48200992555831268</v>
      </c>
      <c r="V584" s="9">
        <v>-126</v>
      </c>
      <c r="W584" s="9">
        <v>29</v>
      </c>
      <c r="X584" s="10">
        <v>-7.5846247483496415E-2</v>
      </c>
      <c r="Y584" s="10">
        <v>2.8307348970769586E-2</v>
      </c>
      <c r="Z584" s="11">
        <v>478.8</v>
      </c>
      <c r="AA584" s="11">
        <v>7.9135338345864659</v>
      </c>
      <c r="AB584" s="11">
        <v>16061</v>
      </c>
      <c r="AC584" s="12" t="s">
        <v>2007</v>
      </c>
      <c r="AD584" s="8">
        <v>16</v>
      </c>
      <c r="AE584" s="8">
        <v>61</v>
      </c>
      <c r="AF584" s="13"/>
      <c r="AG584" s="13"/>
      <c r="AH584" s="13"/>
      <c r="AJ584" s="13"/>
      <c r="AK584" s="13"/>
      <c r="AL584" s="13"/>
      <c r="AM584" s="13"/>
      <c r="AN584" s="13" t="s">
        <v>510</v>
      </c>
    </row>
    <row r="585" spans="1:40" x14ac:dyDescent="0.2">
      <c r="A585" s="8" t="s">
        <v>1920</v>
      </c>
      <c r="B585" s="8" t="s">
        <v>854</v>
      </c>
      <c r="C585" s="8" t="str">
        <f t="shared" si="8"/>
        <v>Lincoln County ID</v>
      </c>
      <c r="D585" s="9">
        <v>5297</v>
      </c>
      <c r="E585" s="8" t="s">
        <v>445</v>
      </c>
      <c r="F585" s="9">
        <v>360</v>
      </c>
      <c r="G585" s="9">
        <v>1184</v>
      </c>
      <c r="H585" s="9">
        <v>1748</v>
      </c>
      <c r="I585" s="10">
        <v>0.20594965675057209</v>
      </c>
      <c r="J585" s="10">
        <v>0.67734553775743711</v>
      </c>
      <c r="K585" s="9">
        <v>-824</v>
      </c>
      <c r="L585" s="9">
        <v>824</v>
      </c>
      <c r="M585" s="10">
        <v>-0.47139588100686503</v>
      </c>
      <c r="N585" s="10">
        <v>0.47139588100686503</v>
      </c>
      <c r="O585" s="9">
        <v>429</v>
      </c>
      <c r="P585" s="9">
        <v>1141</v>
      </c>
      <c r="Q585" s="9">
        <v>1622</v>
      </c>
      <c r="R585" s="10">
        <v>0.26448828606658448</v>
      </c>
      <c r="S585" s="10">
        <v>0.70345252774352651</v>
      </c>
      <c r="T585" s="9">
        <v>-712</v>
      </c>
      <c r="U585" s="10">
        <v>-0.43896424167694204</v>
      </c>
      <c r="V585" s="9">
        <v>-69</v>
      </c>
      <c r="W585" s="9">
        <v>43</v>
      </c>
      <c r="X585" s="10">
        <v>-5.8538629316012392E-2</v>
      </c>
      <c r="Y585" s="10">
        <v>-2.6106989986089402E-2</v>
      </c>
      <c r="Z585" s="11">
        <v>1201.4100000000001</v>
      </c>
      <c r="AA585" s="11">
        <v>4.4089861079897785</v>
      </c>
      <c r="AB585" s="11">
        <v>16063</v>
      </c>
      <c r="AC585" s="12" t="s">
        <v>2008</v>
      </c>
      <c r="AD585" s="8">
        <v>16</v>
      </c>
      <c r="AE585" s="8">
        <v>63</v>
      </c>
      <c r="AF585" s="13" t="s">
        <v>1943</v>
      </c>
      <c r="AG585" s="13"/>
      <c r="AH585" s="13" t="s">
        <v>1944</v>
      </c>
      <c r="AJ585" s="13" t="s">
        <v>498</v>
      </c>
      <c r="AK585" s="13"/>
      <c r="AL585" s="13"/>
      <c r="AM585" s="13"/>
      <c r="AN585" s="13" t="s">
        <v>505</v>
      </c>
    </row>
    <row r="586" spans="1:40" x14ac:dyDescent="0.2">
      <c r="A586" s="8" t="s">
        <v>1920</v>
      </c>
      <c r="B586" s="8" t="s">
        <v>630</v>
      </c>
      <c r="C586" s="8" t="str">
        <f t="shared" si="8"/>
        <v>Madison County ID</v>
      </c>
      <c r="D586" s="9">
        <v>38273</v>
      </c>
      <c r="E586" s="8" t="s">
        <v>445</v>
      </c>
      <c r="F586" s="9">
        <v>1201</v>
      </c>
      <c r="G586" s="9">
        <v>8941</v>
      </c>
      <c r="H586" s="9">
        <v>15687</v>
      </c>
      <c r="I586" s="10">
        <v>7.6560209090329567E-2</v>
      </c>
      <c r="J586" s="10">
        <v>0.56996238923949771</v>
      </c>
      <c r="K586" s="9">
        <v>-7740</v>
      </c>
      <c r="L586" s="9">
        <v>7740</v>
      </c>
      <c r="M586" s="10">
        <v>-0.49340218014916815</v>
      </c>
      <c r="N586" s="10">
        <v>0.49340218014916815</v>
      </c>
      <c r="O586" s="9">
        <v>832</v>
      </c>
      <c r="P586" s="9">
        <v>13445</v>
      </c>
      <c r="Q586" s="9">
        <v>14412</v>
      </c>
      <c r="R586" s="10">
        <v>5.7729669719678044E-2</v>
      </c>
      <c r="S586" s="10">
        <v>0.93290313627532617</v>
      </c>
      <c r="T586" s="9">
        <v>-12613</v>
      </c>
      <c r="U586" s="10">
        <v>-0.87517346655564809</v>
      </c>
      <c r="V586" s="9">
        <v>369</v>
      </c>
      <c r="W586" s="9">
        <v>-4504</v>
      </c>
      <c r="X586" s="10">
        <v>1.8830539370651524E-2</v>
      </c>
      <c r="Y586" s="10">
        <v>-0.36294074703582846</v>
      </c>
      <c r="Z586" s="11">
        <v>469.21</v>
      </c>
      <c r="AA586" s="11">
        <v>81.569020268110236</v>
      </c>
      <c r="AB586" s="11">
        <v>16065</v>
      </c>
      <c r="AC586" s="12" t="s">
        <v>2009</v>
      </c>
      <c r="AD586" s="8">
        <v>16</v>
      </c>
      <c r="AE586" s="8">
        <v>65</v>
      </c>
      <c r="AF586" s="13" t="s">
        <v>1979</v>
      </c>
      <c r="AG586" s="13" t="s">
        <v>1938</v>
      </c>
      <c r="AH586" s="13" t="s">
        <v>1980</v>
      </c>
      <c r="AJ586" s="13" t="s">
        <v>498</v>
      </c>
      <c r="AK586" s="13" t="s">
        <v>1940</v>
      </c>
      <c r="AL586" s="13"/>
      <c r="AM586" s="13"/>
      <c r="AN586" s="13" t="s">
        <v>487</v>
      </c>
    </row>
    <row r="587" spans="1:40" x14ac:dyDescent="0.2">
      <c r="A587" s="8" t="s">
        <v>1920</v>
      </c>
      <c r="B587" s="8" t="s">
        <v>2010</v>
      </c>
      <c r="C587" s="8" t="str">
        <f t="shared" si="8"/>
        <v>Minidoka County ID</v>
      </c>
      <c r="D587" s="9">
        <v>20461</v>
      </c>
      <c r="E587" s="8" t="s">
        <v>445</v>
      </c>
      <c r="F587" s="9">
        <v>1167</v>
      </c>
      <c r="G587" s="9">
        <v>4887</v>
      </c>
      <c r="H587" s="9">
        <v>6870</v>
      </c>
      <c r="I587" s="10">
        <v>0.16986899563318777</v>
      </c>
      <c r="J587" s="10">
        <v>0.71135371179039297</v>
      </c>
      <c r="K587" s="9">
        <v>-3720</v>
      </c>
      <c r="L587" s="9">
        <v>3720</v>
      </c>
      <c r="M587" s="10">
        <v>-0.54148471615720517</v>
      </c>
      <c r="N587" s="10">
        <v>0.54148471615720517</v>
      </c>
      <c r="O587" s="9">
        <v>1390</v>
      </c>
      <c r="P587" s="9">
        <v>5442</v>
      </c>
      <c r="Q587" s="9">
        <v>6973</v>
      </c>
      <c r="R587" s="10">
        <v>0.19934031263444715</v>
      </c>
      <c r="S587" s="10">
        <v>0.78043883550838955</v>
      </c>
      <c r="T587" s="9">
        <v>-4052</v>
      </c>
      <c r="U587" s="10">
        <v>-0.58109852287394237</v>
      </c>
      <c r="V587" s="9">
        <v>-223</v>
      </c>
      <c r="W587" s="9">
        <v>-555</v>
      </c>
      <c r="X587" s="10">
        <v>-2.9471317001259378E-2</v>
      </c>
      <c r="Y587" s="10">
        <v>-6.9085123717996577E-2</v>
      </c>
      <c r="Z587" s="11">
        <v>757.59</v>
      </c>
      <c r="AA587" s="11">
        <v>27.00801224936971</v>
      </c>
      <c r="AB587" s="11">
        <v>16067</v>
      </c>
      <c r="AC587" s="12" t="s">
        <v>2011</v>
      </c>
      <c r="AD587" s="8">
        <v>16</v>
      </c>
      <c r="AE587" s="8">
        <v>67</v>
      </c>
      <c r="AF587" s="13" t="s">
        <v>1966</v>
      </c>
      <c r="AG587" s="13"/>
      <c r="AH587" s="13" t="s">
        <v>1967</v>
      </c>
      <c r="AJ587" s="13" t="s">
        <v>498</v>
      </c>
      <c r="AK587" s="13"/>
      <c r="AL587" s="13"/>
      <c r="AM587" s="13"/>
      <c r="AN587" s="13" t="s">
        <v>505</v>
      </c>
    </row>
    <row r="588" spans="1:40" x14ac:dyDescent="0.2">
      <c r="A588" s="8" t="s">
        <v>1920</v>
      </c>
      <c r="B588" s="8" t="s">
        <v>2012</v>
      </c>
      <c r="C588" s="8" t="str">
        <f t="shared" si="8"/>
        <v>Nez Perce County ID</v>
      </c>
      <c r="D588" s="9">
        <v>40048</v>
      </c>
      <c r="E588" s="8" t="s">
        <v>445</v>
      </c>
      <c r="F588" s="9">
        <v>4828</v>
      </c>
      <c r="G588" s="9">
        <v>10699</v>
      </c>
      <c r="H588" s="9">
        <v>17195</v>
      </c>
      <c r="I588" s="10">
        <v>0.280779296307066</v>
      </c>
      <c r="J588" s="10">
        <v>0.62221576039546378</v>
      </c>
      <c r="K588" s="9">
        <v>-5871</v>
      </c>
      <c r="L588" s="9">
        <v>5871</v>
      </c>
      <c r="M588" s="10">
        <v>-0.34143646408839778</v>
      </c>
      <c r="N588" s="10">
        <v>0.34143646408839778</v>
      </c>
      <c r="O588" s="9">
        <v>6451</v>
      </c>
      <c r="P588" s="9">
        <v>9967</v>
      </c>
      <c r="Q588" s="9">
        <v>16848</v>
      </c>
      <c r="R588" s="10">
        <v>0.38289411206077872</v>
      </c>
      <c r="S588" s="10">
        <v>0.59158357075023738</v>
      </c>
      <c r="T588" s="9">
        <v>-3516</v>
      </c>
      <c r="U588" s="10">
        <v>-0.20868945868945865</v>
      </c>
      <c r="V588" s="9">
        <v>-1623</v>
      </c>
      <c r="W588" s="9">
        <v>732</v>
      </c>
      <c r="X588" s="10">
        <v>-0.10211481575371273</v>
      </c>
      <c r="Y588" s="10">
        <v>3.0632189645226404E-2</v>
      </c>
      <c r="Z588" s="11">
        <v>848.09</v>
      </c>
      <c r="AA588" s="11">
        <v>47.221403388791281</v>
      </c>
      <c r="AB588" s="11">
        <v>16069</v>
      </c>
      <c r="AC588" s="12" t="s">
        <v>2013</v>
      </c>
      <c r="AD588" s="8">
        <v>16</v>
      </c>
      <c r="AE588" s="8">
        <v>69</v>
      </c>
      <c r="AF588" s="13" t="s">
        <v>2014</v>
      </c>
      <c r="AG588" s="13"/>
      <c r="AH588" s="13" t="s">
        <v>2015</v>
      </c>
      <c r="AI588" s="14">
        <v>62153</v>
      </c>
      <c r="AJ588" s="13" t="s">
        <v>486</v>
      </c>
      <c r="AK588" s="13"/>
      <c r="AL588" s="13"/>
      <c r="AM588" s="13"/>
      <c r="AN588" s="13" t="s">
        <v>487</v>
      </c>
    </row>
    <row r="589" spans="1:40" x14ac:dyDescent="0.2">
      <c r="A589" s="8" t="s">
        <v>1920</v>
      </c>
      <c r="B589" s="8" t="s">
        <v>2016</v>
      </c>
      <c r="C589" s="8" t="str">
        <f t="shared" si="8"/>
        <v>Oneida County ID</v>
      </c>
      <c r="D589" s="9">
        <v>4281</v>
      </c>
      <c r="E589" s="8" t="s">
        <v>445</v>
      </c>
      <c r="F589" s="9">
        <v>184</v>
      </c>
      <c r="G589" s="9">
        <v>1531</v>
      </c>
      <c r="H589" s="9">
        <v>2068</v>
      </c>
      <c r="I589" s="10">
        <v>8.8974854932301742E-2</v>
      </c>
      <c r="J589" s="10">
        <v>0.74032882011605416</v>
      </c>
      <c r="K589" s="9">
        <v>-1347</v>
      </c>
      <c r="L589" s="9">
        <v>1347</v>
      </c>
      <c r="M589" s="10">
        <v>-0.65135396518375244</v>
      </c>
      <c r="N589" s="10">
        <v>0.65135396518375244</v>
      </c>
      <c r="O589" s="9">
        <v>217</v>
      </c>
      <c r="P589" s="9">
        <v>1838</v>
      </c>
      <c r="Q589" s="9">
        <v>2089</v>
      </c>
      <c r="R589" s="10">
        <v>0.1038774533269507</v>
      </c>
      <c r="S589" s="10">
        <v>0.87984681665868836</v>
      </c>
      <c r="T589" s="9">
        <v>-1621</v>
      </c>
      <c r="U589" s="10">
        <v>-0.77596936333173772</v>
      </c>
      <c r="V589" s="9">
        <v>-33</v>
      </c>
      <c r="W589" s="9">
        <v>-307</v>
      </c>
      <c r="X589" s="10">
        <v>-1.4902598394648955E-2</v>
      </c>
      <c r="Y589" s="10">
        <v>-0.13951799654263419</v>
      </c>
      <c r="Z589" s="11">
        <v>1200.06</v>
      </c>
      <c r="AA589" s="11">
        <v>3.5673216339183043</v>
      </c>
      <c r="AB589" s="11">
        <v>16071</v>
      </c>
      <c r="AC589" s="12" t="s">
        <v>2017</v>
      </c>
      <c r="AD589" s="8">
        <v>16</v>
      </c>
      <c r="AE589" s="8">
        <v>71</v>
      </c>
      <c r="AF589" s="13"/>
      <c r="AG589" s="13"/>
      <c r="AH589" s="13"/>
      <c r="AJ589" s="13"/>
      <c r="AK589" s="13"/>
      <c r="AL589" s="13"/>
      <c r="AM589" s="13"/>
      <c r="AN589" s="13" t="s">
        <v>510</v>
      </c>
    </row>
    <row r="590" spans="1:40" x14ac:dyDescent="0.2">
      <c r="A590" s="8" t="s">
        <v>1920</v>
      </c>
      <c r="B590" s="8" t="s">
        <v>2018</v>
      </c>
      <c r="C590" s="8" t="str">
        <f t="shared" si="8"/>
        <v>Owyhee County ID</v>
      </c>
      <c r="D590" s="9">
        <v>11310</v>
      </c>
      <c r="E590" s="8" t="s">
        <v>445</v>
      </c>
      <c r="F590" s="9">
        <v>591</v>
      </c>
      <c r="G590" s="9">
        <v>3052</v>
      </c>
      <c r="H590" s="9">
        <v>3920</v>
      </c>
      <c r="I590" s="10">
        <v>0.15076530612244898</v>
      </c>
      <c r="J590" s="10">
        <v>0.77857142857142858</v>
      </c>
      <c r="K590" s="9">
        <v>-2461</v>
      </c>
      <c r="L590" s="9">
        <v>2461</v>
      </c>
      <c r="M590" s="10">
        <v>-0.6278061224489796</v>
      </c>
      <c r="N590" s="10">
        <v>0.6278061224489796</v>
      </c>
      <c r="O590" s="9">
        <v>833</v>
      </c>
      <c r="P590" s="9">
        <v>2794</v>
      </c>
      <c r="Q590" s="9">
        <v>3723</v>
      </c>
      <c r="R590" s="10">
        <v>0.22374429223744291</v>
      </c>
      <c r="S590" s="10">
        <v>0.75047005103411224</v>
      </c>
      <c r="T590" s="9">
        <v>-1961</v>
      </c>
      <c r="U590" s="10">
        <v>-0.52672575879666939</v>
      </c>
      <c r="V590" s="9">
        <v>-242</v>
      </c>
      <c r="W590" s="9">
        <v>258</v>
      </c>
      <c r="X590" s="10">
        <v>-7.2978986114993927E-2</v>
      </c>
      <c r="Y590" s="10">
        <v>2.8101377537316341E-2</v>
      </c>
      <c r="Z590" s="11">
        <v>7665.51</v>
      </c>
      <c r="AA590" s="11">
        <v>1.4754399902941879</v>
      </c>
      <c r="AB590" s="11">
        <v>16073</v>
      </c>
      <c r="AC590" s="12" t="s">
        <v>2019</v>
      </c>
      <c r="AD590" s="8">
        <v>16</v>
      </c>
      <c r="AE590" s="8">
        <v>73</v>
      </c>
      <c r="AF590" s="13" t="s">
        <v>1923</v>
      </c>
      <c r="AG590" s="13" t="s">
        <v>120</v>
      </c>
      <c r="AH590" s="13" t="s">
        <v>1924</v>
      </c>
      <c r="AI590" s="14">
        <v>676909</v>
      </c>
      <c r="AJ590" s="13" t="s">
        <v>486</v>
      </c>
      <c r="AK590" s="13" t="s">
        <v>1925</v>
      </c>
      <c r="AL590" s="13"/>
      <c r="AM590" s="13"/>
      <c r="AN590" s="13" t="s">
        <v>505</v>
      </c>
    </row>
    <row r="591" spans="1:40" x14ac:dyDescent="0.2">
      <c r="A591" s="8" t="s">
        <v>1920</v>
      </c>
      <c r="B591" s="8" t="s">
        <v>2020</v>
      </c>
      <c r="C591" s="8" t="str">
        <f t="shared" si="8"/>
        <v>Payette County ID</v>
      </c>
      <c r="D591" s="9">
        <v>22896</v>
      </c>
      <c r="E591" s="8" t="s">
        <v>445</v>
      </c>
      <c r="F591" s="9">
        <v>892</v>
      </c>
      <c r="G591" s="9">
        <v>4306</v>
      </c>
      <c r="H591" s="9">
        <v>5703</v>
      </c>
      <c r="I591" s="10">
        <v>0.15640890759249518</v>
      </c>
      <c r="J591" s="10">
        <v>0.75504120638260563</v>
      </c>
      <c r="K591" s="9">
        <v>-3414</v>
      </c>
      <c r="L591" s="9">
        <v>3414</v>
      </c>
      <c r="M591" s="10">
        <v>-0.59863229879011048</v>
      </c>
      <c r="N591" s="10">
        <v>0.59863229879011048</v>
      </c>
      <c r="O591" s="9">
        <v>2271</v>
      </c>
      <c r="P591" s="9">
        <v>6004</v>
      </c>
      <c r="Q591" s="9">
        <v>8495</v>
      </c>
      <c r="R591" s="10">
        <v>0.26733372572101238</v>
      </c>
      <c r="S591" s="10">
        <v>0.70676868746321364</v>
      </c>
      <c r="T591" s="9">
        <v>-3733</v>
      </c>
      <c r="U591" s="10">
        <v>-0.43943496174220126</v>
      </c>
      <c r="V591" s="9">
        <v>-1379</v>
      </c>
      <c r="W591" s="9">
        <v>-1698</v>
      </c>
      <c r="X591" s="10">
        <v>-0.11092481812851721</v>
      </c>
      <c r="Y591" s="10">
        <v>4.8272518919391993E-2</v>
      </c>
      <c r="Z591" s="11">
        <v>406.87</v>
      </c>
      <c r="AA591" s="11">
        <v>56.273502592965812</v>
      </c>
      <c r="AB591" s="11">
        <v>16075</v>
      </c>
      <c r="AC591" s="12" t="s">
        <v>2021</v>
      </c>
      <c r="AD591" s="8">
        <v>16</v>
      </c>
      <c r="AE591" s="8">
        <v>75</v>
      </c>
      <c r="AF591" s="13" t="s">
        <v>2022</v>
      </c>
      <c r="AG591" s="13" t="s">
        <v>120</v>
      </c>
      <c r="AH591" s="13" t="s">
        <v>2023</v>
      </c>
      <c r="AJ591" s="13" t="s">
        <v>498</v>
      </c>
      <c r="AK591" s="13" t="s">
        <v>1925</v>
      </c>
      <c r="AL591" s="13"/>
      <c r="AM591" s="13"/>
      <c r="AN591" s="13" t="s">
        <v>487</v>
      </c>
    </row>
    <row r="592" spans="1:40" x14ac:dyDescent="0.2">
      <c r="A592" s="8" t="s">
        <v>1920</v>
      </c>
      <c r="B592" s="8" t="s">
        <v>2024</v>
      </c>
      <c r="C592" s="8" t="str">
        <f t="shared" si="8"/>
        <v>Power County ID</v>
      </c>
      <c r="D592" s="9">
        <v>7648</v>
      </c>
      <c r="E592" s="8" t="s">
        <v>445</v>
      </c>
      <c r="F592" s="9">
        <v>699</v>
      </c>
      <c r="G592" s="9">
        <v>1666</v>
      </c>
      <c r="H592" s="9">
        <v>2758</v>
      </c>
      <c r="I592" s="10">
        <v>0.25344452501812909</v>
      </c>
      <c r="J592" s="10">
        <v>0.60406091370558379</v>
      </c>
      <c r="K592" s="9">
        <v>-967</v>
      </c>
      <c r="L592" s="9">
        <v>967</v>
      </c>
      <c r="M592" s="10">
        <v>-0.35061638868745471</v>
      </c>
      <c r="N592" s="10">
        <v>0.35061638868745471</v>
      </c>
      <c r="O592" s="9">
        <v>982</v>
      </c>
      <c r="P592" s="9">
        <v>1870</v>
      </c>
      <c r="Q592" s="9">
        <v>2903</v>
      </c>
      <c r="R592" s="10">
        <v>0.33827075439200827</v>
      </c>
      <c r="S592" s="10">
        <v>0.64416121253875303</v>
      </c>
      <c r="T592" s="9">
        <v>-888</v>
      </c>
      <c r="U592" s="10">
        <v>-0.30589045814674476</v>
      </c>
      <c r="V592" s="9">
        <v>-283</v>
      </c>
      <c r="W592" s="9">
        <v>-204</v>
      </c>
      <c r="X592" s="10">
        <v>-8.4826229373879181E-2</v>
      </c>
      <c r="Y592" s="10">
        <v>-4.0100298833169234E-2</v>
      </c>
      <c r="Z592" s="11">
        <v>1404.24</v>
      </c>
      <c r="AA592" s="11">
        <v>5.4463624451660682</v>
      </c>
      <c r="AB592" s="11">
        <v>16077</v>
      </c>
      <c r="AC592" s="12" t="s">
        <v>2025</v>
      </c>
      <c r="AD592" s="8">
        <v>16</v>
      </c>
      <c r="AE592" s="8">
        <v>77</v>
      </c>
      <c r="AF592" s="13"/>
      <c r="AG592" s="13"/>
      <c r="AH592" s="13"/>
      <c r="AJ592" s="13"/>
      <c r="AK592" s="13"/>
      <c r="AL592" s="13"/>
      <c r="AM592" s="13"/>
      <c r="AN592" s="13" t="s">
        <v>510</v>
      </c>
    </row>
    <row r="593" spans="1:40" x14ac:dyDescent="0.2">
      <c r="A593" s="8" t="s">
        <v>1920</v>
      </c>
      <c r="B593" s="8" t="s">
        <v>2026</v>
      </c>
      <c r="C593" s="8" t="str">
        <f t="shared" si="8"/>
        <v>Shoshone County ID</v>
      </c>
      <c r="D593" s="9">
        <v>12432</v>
      </c>
      <c r="E593" s="8" t="s">
        <v>445</v>
      </c>
      <c r="F593" s="9">
        <v>1384</v>
      </c>
      <c r="G593" s="9">
        <v>3297</v>
      </c>
      <c r="H593" s="9">
        <v>5120</v>
      </c>
      <c r="I593" s="10">
        <v>0.27031250000000001</v>
      </c>
      <c r="J593" s="10">
        <v>0.64394531249999998</v>
      </c>
      <c r="K593" s="9">
        <v>-1913</v>
      </c>
      <c r="L593" s="9">
        <v>1913</v>
      </c>
      <c r="M593" s="10">
        <v>-0.37363281249999997</v>
      </c>
      <c r="N593" s="10">
        <v>0.37363281249999997</v>
      </c>
      <c r="O593" s="9">
        <v>2277</v>
      </c>
      <c r="P593" s="9">
        <v>2699</v>
      </c>
      <c r="Q593" s="9">
        <v>5148</v>
      </c>
      <c r="R593" s="10">
        <v>0.44230769230769229</v>
      </c>
      <c r="S593" s="10">
        <v>0.52428127428127425</v>
      </c>
      <c r="T593" s="9">
        <v>-422</v>
      </c>
      <c r="U593" s="10">
        <v>-8.1973581973581955E-2</v>
      </c>
      <c r="V593" s="9">
        <v>-893</v>
      </c>
      <c r="W593" s="9">
        <v>598</v>
      </c>
      <c r="X593" s="10">
        <v>-0.17199519230769228</v>
      </c>
      <c r="Y593" s="10">
        <v>0.11966403821872573</v>
      </c>
      <c r="Z593" s="11">
        <v>2629.67</v>
      </c>
      <c r="AA593" s="11">
        <v>4.7275893933459328</v>
      </c>
      <c r="AB593" s="11">
        <v>16079</v>
      </c>
      <c r="AC593" s="12" t="s">
        <v>2027</v>
      </c>
      <c r="AD593" s="8">
        <v>16</v>
      </c>
      <c r="AE593" s="8">
        <v>79</v>
      </c>
      <c r="AF593" s="13"/>
      <c r="AG593" s="13"/>
      <c r="AH593" s="13"/>
      <c r="AJ593" s="13"/>
      <c r="AK593" s="13"/>
      <c r="AL593" s="13"/>
      <c r="AM593" s="13"/>
      <c r="AN593" s="13" t="s">
        <v>510</v>
      </c>
    </row>
    <row r="594" spans="1:40" x14ac:dyDescent="0.2">
      <c r="A594" s="8" t="s">
        <v>1920</v>
      </c>
      <c r="B594" s="8" t="s">
        <v>2028</v>
      </c>
      <c r="C594" s="8" t="str">
        <f t="shared" si="8"/>
        <v>Teton County ID</v>
      </c>
      <c r="D594" s="9">
        <v>10564</v>
      </c>
      <c r="E594" s="8" t="s">
        <v>445</v>
      </c>
      <c r="F594" s="9">
        <v>2157</v>
      </c>
      <c r="G594" s="9">
        <v>2161</v>
      </c>
      <c r="H594" s="9">
        <v>4966</v>
      </c>
      <c r="I594" s="10">
        <v>0.43435360451067256</v>
      </c>
      <c r="J594" s="10">
        <v>0.43515908175594037</v>
      </c>
      <c r="K594" s="9">
        <v>-4</v>
      </c>
      <c r="L594" s="9">
        <v>4</v>
      </c>
      <c r="M594" s="10">
        <v>-8.0547724526780495E-4</v>
      </c>
      <c r="N594" s="10">
        <v>8.0547724526780495E-4</v>
      </c>
      <c r="O594" s="9">
        <v>1926</v>
      </c>
      <c r="P594" s="9">
        <v>2458</v>
      </c>
      <c r="Q594" s="9">
        <v>4523</v>
      </c>
      <c r="R594" s="10">
        <v>0.42582356842803448</v>
      </c>
      <c r="S594" s="10">
        <v>0.54344461640504094</v>
      </c>
      <c r="T594" s="9">
        <v>-532</v>
      </c>
      <c r="U594" s="10">
        <v>-0.11762104797700645</v>
      </c>
      <c r="V594" s="9">
        <v>231</v>
      </c>
      <c r="W594" s="9">
        <v>-297</v>
      </c>
      <c r="X594" s="10">
        <v>8.5300360826380817E-3</v>
      </c>
      <c r="Y594" s="10">
        <v>-0.10828553464910057</v>
      </c>
      <c r="Z594" s="11">
        <v>449.46</v>
      </c>
      <c r="AA594" s="11">
        <v>23.503760067636719</v>
      </c>
      <c r="AB594" s="11">
        <v>16081</v>
      </c>
      <c r="AC594" s="12" t="s">
        <v>2029</v>
      </c>
      <c r="AD594" s="8">
        <v>16</v>
      </c>
      <c r="AE594" s="8">
        <v>81</v>
      </c>
      <c r="AF594" s="13" t="s">
        <v>2030</v>
      </c>
      <c r="AG594" s="13"/>
      <c r="AH594" s="13" t="s">
        <v>2031</v>
      </c>
      <c r="AJ594" s="13" t="s">
        <v>498</v>
      </c>
      <c r="AK594" s="13"/>
      <c r="AL594" s="13"/>
      <c r="AM594" s="13"/>
      <c r="AN594" s="13" t="s">
        <v>505</v>
      </c>
    </row>
    <row r="595" spans="1:40" x14ac:dyDescent="0.2">
      <c r="A595" s="8" t="s">
        <v>1920</v>
      </c>
      <c r="B595" s="8" t="s">
        <v>2032</v>
      </c>
      <c r="C595" s="8" t="str">
        <f t="shared" si="8"/>
        <v>Twin Falls County ID</v>
      </c>
      <c r="D595" s="9">
        <v>82375</v>
      </c>
      <c r="E595" s="8" t="s">
        <v>445</v>
      </c>
      <c r="F595" s="9">
        <v>6844</v>
      </c>
      <c r="G595" s="9">
        <v>21063</v>
      </c>
      <c r="H595" s="9">
        <v>31893</v>
      </c>
      <c r="I595" s="10">
        <v>0.21459254381839274</v>
      </c>
      <c r="J595" s="10">
        <v>0.66042705295832937</v>
      </c>
      <c r="K595" s="9">
        <v>-14219</v>
      </c>
      <c r="L595" s="9">
        <v>14219</v>
      </c>
      <c r="M595" s="10">
        <v>-0.44583450913993661</v>
      </c>
      <c r="N595" s="10">
        <v>0.44583450913993661</v>
      </c>
      <c r="O595" s="9">
        <v>7541</v>
      </c>
      <c r="P595" s="9">
        <v>19773</v>
      </c>
      <c r="Q595" s="9">
        <v>28142</v>
      </c>
      <c r="R595" s="10">
        <v>0.26796247601449791</v>
      </c>
      <c r="S595" s="10">
        <v>0.70261530808044914</v>
      </c>
      <c r="T595" s="9">
        <v>-12232</v>
      </c>
      <c r="U595" s="10">
        <v>-0.43465283206595123</v>
      </c>
      <c r="V595" s="9">
        <v>-697</v>
      </c>
      <c r="W595" s="9">
        <v>1290</v>
      </c>
      <c r="X595" s="10">
        <v>-5.3369932196105169E-2</v>
      </c>
      <c r="Y595" s="10">
        <v>-4.2188255122119767E-2</v>
      </c>
      <c r="Z595" s="11">
        <v>1921.21</v>
      </c>
      <c r="AA595" s="11">
        <v>42.876624627188072</v>
      </c>
      <c r="AB595" s="11">
        <v>16083</v>
      </c>
      <c r="AC595" s="12" t="s">
        <v>2033</v>
      </c>
      <c r="AD595" s="8">
        <v>16</v>
      </c>
      <c r="AE595" s="8">
        <v>83</v>
      </c>
      <c r="AF595" s="13" t="s">
        <v>1990</v>
      </c>
      <c r="AG595" s="13"/>
      <c r="AH595" s="13" t="s">
        <v>1991</v>
      </c>
      <c r="AJ595" s="13" t="s">
        <v>498</v>
      </c>
      <c r="AK595" s="13"/>
      <c r="AL595" s="13"/>
      <c r="AM595" s="13"/>
      <c r="AN595" s="13" t="s">
        <v>487</v>
      </c>
    </row>
    <row r="596" spans="1:40" x14ac:dyDescent="0.2">
      <c r="A596" s="8" t="s">
        <v>1920</v>
      </c>
      <c r="B596" s="8" t="s">
        <v>2034</v>
      </c>
      <c r="C596" s="8" t="str">
        <f t="shared" si="8"/>
        <v>Valley County ID</v>
      </c>
      <c r="D596" s="9">
        <v>10103</v>
      </c>
      <c r="E596" s="8" t="s">
        <v>445</v>
      </c>
      <c r="F596" s="9">
        <v>1913</v>
      </c>
      <c r="G596" s="9">
        <v>2906</v>
      </c>
      <c r="H596" s="9">
        <v>5349</v>
      </c>
      <c r="I596" s="10">
        <v>0.35763694148438963</v>
      </c>
      <c r="J596" s="10">
        <v>0.54327911759207326</v>
      </c>
      <c r="K596" s="9">
        <v>-993</v>
      </c>
      <c r="L596" s="9">
        <v>993</v>
      </c>
      <c r="M596" s="10">
        <v>-0.18564217610768363</v>
      </c>
      <c r="N596" s="10">
        <v>0.18564217610768363</v>
      </c>
      <c r="O596" s="9">
        <v>2095</v>
      </c>
      <c r="P596" s="9">
        <v>2664</v>
      </c>
      <c r="Q596" s="9">
        <v>4919</v>
      </c>
      <c r="R596" s="10">
        <v>0.42589957308396015</v>
      </c>
      <c r="S596" s="10">
        <v>0.5415734905468591</v>
      </c>
      <c r="T596" s="9">
        <v>-569</v>
      </c>
      <c r="U596" s="10">
        <v>-0.11567391746289896</v>
      </c>
      <c r="V596" s="9">
        <v>-182</v>
      </c>
      <c r="W596" s="9">
        <v>242</v>
      </c>
      <c r="X596" s="10">
        <v>-6.8262631599570522E-2</v>
      </c>
      <c r="Y596" s="10">
        <v>1.7056270452141531E-3</v>
      </c>
      <c r="Z596" s="11">
        <v>3664.52</v>
      </c>
      <c r="AA596" s="11">
        <v>2.7569777215024067</v>
      </c>
      <c r="AB596" s="11">
        <v>16085</v>
      </c>
      <c r="AC596" s="12" t="s">
        <v>2035</v>
      </c>
      <c r="AD596" s="8">
        <v>16</v>
      </c>
      <c r="AE596" s="8">
        <v>85</v>
      </c>
      <c r="AF596" s="13"/>
      <c r="AG596" s="13"/>
      <c r="AH596" s="13"/>
      <c r="AJ596" s="13"/>
      <c r="AK596" s="13"/>
      <c r="AL596" s="13"/>
      <c r="AM596" s="13"/>
      <c r="AN596" s="13" t="s">
        <v>510</v>
      </c>
    </row>
    <row r="597" spans="1:40" x14ac:dyDescent="0.2">
      <c r="A597" s="8" t="s">
        <v>1920</v>
      </c>
      <c r="B597" s="8" t="s">
        <v>680</v>
      </c>
      <c r="C597" s="8" t="str">
        <f t="shared" si="8"/>
        <v>Washington County ID</v>
      </c>
      <c r="D597" s="9">
        <v>9984</v>
      </c>
      <c r="E597" s="8" t="s">
        <v>445</v>
      </c>
      <c r="F597" s="9">
        <v>776</v>
      </c>
      <c r="G597" s="9">
        <v>3283</v>
      </c>
      <c r="H597" s="9">
        <v>4454</v>
      </c>
      <c r="I597" s="10">
        <v>0.17422541535698249</v>
      </c>
      <c r="J597" s="10">
        <v>0.73709025594970812</v>
      </c>
      <c r="K597" s="9">
        <v>-2507</v>
      </c>
      <c r="L597" s="9">
        <v>2507</v>
      </c>
      <c r="M597" s="10">
        <v>-0.56286484059272568</v>
      </c>
      <c r="N597" s="10">
        <v>0.56286484059272568</v>
      </c>
      <c r="O597" s="9">
        <v>1104</v>
      </c>
      <c r="P597" s="9">
        <v>3128</v>
      </c>
      <c r="Q597" s="9">
        <v>4330</v>
      </c>
      <c r="R597" s="10">
        <v>0.25496535796766745</v>
      </c>
      <c r="S597" s="10">
        <v>0.72240184757505777</v>
      </c>
      <c r="T597" s="9">
        <v>-2024</v>
      </c>
      <c r="U597" s="10">
        <v>-0.46743648960739032</v>
      </c>
      <c r="V597" s="9">
        <v>-328</v>
      </c>
      <c r="W597" s="9">
        <v>155</v>
      </c>
      <c r="X597" s="10">
        <v>-8.0739942610684956E-2</v>
      </c>
      <c r="Y597" s="10">
        <v>1.4688408374650352E-2</v>
      </c>
      <c r="Z597" s="11">
        <v>1452.98</v>
      </c>
      <c r="AA597" s="11">
        <v>6.8713953392338505</v>
      </c>
      <c r="AB597" s="11">
        <v>16087</v>
      </c>
      <c r="AC597" s="12" t="s">
        <v>2036</v>
      </c>
      <c r="AD597" s="8">
        <v>16</v>
      </c>
      <c r="AE597" s="8">
        <v>87</v>
      </c>
      <c r="AF597" s="13"/>
      <c r="AG597" s="13"/>
      <c r="AH597" s="13"/>
      <c r="AJ597" s="13"/>
      <c r="AK597" s="13"/>
      <c r="AL597" s="13"/>
      <c r="AM597" s="13"/>
      <c r="AN597" s="13" t="s">
        <v>510</v>
      </c>
    </row>
    <row r="598" spans="1:40" x14ac:dyDescent="0.2">
      <c r="A598" s="8" t="s">
        <v>2037</v>
      </c>
      <c r="B598" s="8" t="s">
        <v>1140</v>
      </c>
      <c r="C598" s="8" t="str">
        <f t="shared" si="8"/>
        <v>Adams County IL</v>
      </c>
      <c r="D598" s="9">
        <v>67013</v>
      </c>
      <c r="E598" s="8" t="s">
        <v>218</v>
      </c>
      <c r="F598" s="9">
        <v>7633</v>
      </c>
      <c r="G598" s="9">
        <v>22732</v>
      </c>
      <c r="H598" s="9">
        <v>31770</v>
      </c>
      <c r="I598" s="10">
        <v>0.24025810513062637</v>
      </c>
      <c r="J598" s="10">
        <v>0.71551778407302491</v>
      </c>
      <c r="K598" s="9">
        <v>-15099</v>
      </c>
      <c r="L598" s="9">
        <v>15099</v>
      </c>
      <c r="M598" s="10">
        <v>-0.47525967894239851</v>
      </c>
      <c r="N598" s="10">
        <v>0.47525967894239851</v>
      </c>
      <c r="O598" s="9">
        <v>9627</v>
      </c>
      <c r="P598" s="9">
        <v>20371</v>
      </c>
      <c r="Q598" s="9">
        <v>30538</v>
      </c>
      <c r="R598" s="10">
        <v>0.31524657803392497</v>
      </c>
      <c r="S598" s="10">
        <v>0.66707053507105896</v>
      </c>
      <c r="T598" s="9">
        <v>-10744</v>
      </c>
      <c r="U598" s="10">
        <v>-0.35182395703713398</v>
      </c>
      <c r="V598" s="9">
        <v>-1994</v>
      </c>
      <c r="W598" s="9">
        <v>2361</v>
      </c>
      <c r="X598" s="10">
        <v>-7.4988472903298603E-2</v>
      </c>
      <c r="Y598" s="10">
        <v>4.8447249001965953E-2</v>
      </c>
      <c r="Z598" s="11">
        <v>855.2</v>
      </c>
      <c r="AA598" s="11">
        <v>78.359448082319915</v>
      </c>
      <c r="AB598" s="11">
        <v>17001</v>
      </c>
      <c r="AC598" s="12" t="s">
        <v>2038</v>
      </c>
      <c r="AD598" s="8">
        <v>17</v>
      </c>
      <c r="AE598" s="8">
        <v>1</v>
      </c>
      <c r="AF598" s="13" t="s">
        <v>2039</v>
      </c>
      <c r="AG598" s="13" t="s">
        <v>2040</v>
      </c>
      <c r="AH598" s="13" t="s">
        <v>2041</v>
      </c>
      <c r="AJ598" s="13" t="s">
        <v>498</v>
      </c>
      <c r="AK598" s="13" t="s">
        <v>2042</v>
      </c>
      <c r="AL598" s="13"/>
      <c r="AM598" s="13"/>
      <c r="AN598" s="13" t="s">
        <v>487</v>
      </c>
    </row>
    <row r="599" spans="1:40" x14ac:dyDescent="0.2">
      <c r="A599" s="8" t="s">
        <v>2037</v>
      </c>
      <c r="B599" s="8" t="s">
        <v>2043</v>
      </c>
      <c r="C599" s="8" t="str">
        <f t="shared" si="8"/>
        <v>Alexander County IL</v>
      </c>
      <c r="D599" s="9">
        <v>6780</v>
      </c>
      <c r="E599" s="8" t="s">
        <v>218</v>
      </c>
      <c r="F599" s="9">
        <v>1262</v>
      </c>
      <c r="G599" s="9">
        <v>1496</v>
      </c>
      <c r="H599" s="9">
        <v>2820</v>
      </c>
      <c r="I599" s="10">
        <v>0.44751773049645388</v>
      </c>
      <c r="J599" s="10">
        <v>0.53049645390070921</v>
      </c>
      <c r="K599" s="9">
        <v>-234</v>
      </c>
      <c r="L599" s="9">
        <v>234</v>
      </c>
      <c r="M599" s="10">
        <v>-8.2978723404255328E-2</v>
      </c>
      <c r="N599" s="10">
        <v>8.2978723404255328E-2</v>
      </c>
      <c r="O599" s="9">
        <v>1961</v>
      </c>
      <c r="P599" s="9">
        <v>1485</v>
      </c>
      <c r="Q599" s="9">
        <v>3495</v>
      </c>
      <c r="R599" s="10">
        <v>0.56108726752503579</v>
      </c>
      <c r="S599" s="10">
        <v>0.42489270386266093</v>
      </c>
      <c r="T599" s="9">
        <v>476</v>
      </c>
      <c r="U599" s="10">
        <v>0.13619456366237487</v>
      </c>
      <c r="V599" s="9">
        <v>-699</v>
      </c>
      <c r="W599" s="9">
        <v>11</v>
      </c>
      <c r="X599" s="10">
        <v>-0.11356953702858191</v>
      </c>
      <c r="Y599" s="10">
        <v>0.10560375003804828</v>
      </c>
      <c r="Z599" s="11">
        <v>235.51</v>
      </c>
      <c r="AA599" s="11">
        <v>28.788586471912023</v>
      </c>
      <c r="AB599" s="11">
        <v>17003</v>
      </c>
      <c r="AC599" s="12" t="s">
        <v>2044</v>
      </c>
      <c r="AD599" s="8">
        <v>17</v>
      </c>
      <c r="AE599" s="8">
        <v>3</v>
      </c>
      <c r="AF599" s="13" t="s">
        <v>2045</v>
      </c>
      <c r="AG599" s="13" t="s">
        <v>88</v>
      </c>
      <c r="AH599" s="13" t="s">
        <v>2046</v>
      </c>
      <c r="AI599" s="14">
        <v>97534</v>
      </c>
      <c r="AJ599" s="13" t="s">
        <v>486</v>
      </c>
      <c r="AK599" s="13" t="s">
        <v>2047</v>
      </c>
      <c r="AL599" s="13"/>
      <c r="AM599" s="13"/>
      <c r="AN599" s="13" t="s">
        <v>505</v>
      </c>
    </row>
    <row r="600" spans="1:40" x14ac:dyDescent="0.2">
      <c r="A600" s="8" t="s">
        <v>2037</v>
      </c>
      <c r="B600" s="8" t="s">
        <v>2048</v>
      </c>
      <c r="C600" s="8" t="str">
        <f t="shared" si="8"/>
        <v>Bond County IL</v>
      </c>
      <c r="D600" s="9">
        <v>16950</v>
      </c>
      <c r="E600" s="8" t="s">
        <v>218</v>
      </c>
      <c r="F600" s="9">
        <v>2066</v>
      </c>
      <c r="G600" s="9">
        <v>4884</v>
      </c>
      <c r="H600" s="9">
        <v>7462</v>
      </c>
      <c r="I600" s="10">
        <v>0.2768694719914232</v>
      </c>
      <c r="J600" s="10">
        <v>0.65451621549182526</v>
      </c>
      <c r="K600" s="9">
        <v>-2818</v>
      </c>
      <c r="L600" s="9">
        <v>2818</v>
      </c>
      <c r="M600" s="10">
        <v>-0.37764674350040206</v>
      </c>
      <c r="N600" s="10">
        <v>0.37764674350040206</v>
      </c>
      <c r="O600" s="9">
        <v>3016</v>
      </c>
      <c r="P600" s="9">
        <v>4091</v>
      </c>
      <c r="Q600" s="9">
        <v>7316</v>
      </c>
      <c r="R600" s="10">
        <v>0.41224712957900495</v>
      </c>
      <c r="S600" s="10">
        <v>0.55918534718425372</v>
      </c>
      <c r="T600" s="9">
        <v>-1075</v>
      </c>
      <c r="U600" s="10">
        <v>-0.14693821760524878</v>
      </c>
      <c r="V600" s="9">
        <v>-950</v>
      </c>
      <c r="W600" s="9">
        <v>793</v>
      </c>
      <c r="X600" s="10">
        <v>-0.13537765758758175</v>
      </c>
      <c r="Y600" s="10">
        <v>9.5330868307571537E-2</v>
      </c>
      <c r="Z600" s="11">
        <v>380.28</v>
      </c>
      <c r="AA600" s="11">
        <v>44.572420321868101</v>
      </c>
      <c r="AB600" s="11">
        <v>17005</v>
      </c>
      <c r="AC600" s="12" t="s">
        <v>2049</v>
      </c>
      <c r="AD600" s="8">
        <v>17</v>
      </c>
      <c r="AE600" s="8">
        <v>5</v>
      </c>
      <c r="AF600" s="13" t="s">
        <v>2050</v>
      </c>
      <c r="AG600" s="13" t="s">
        <v>2051</v>
      </c>
      <c r="AH600" s="13" t="s">
        <v>2052</v>
      </c>
      <c r="AI600" s="14">
        <v>2811588</v>
      </c>
      <c r="AJ600" s="13" t="s">
        <v>486</v>
      </c>
      <c r="AK600" s="13" t="s">
        <v>2053</v>
      </c>
      <c r="AL600" s="13"/>
      <c r="AM600" s="13"/>
      <c r="AN600" s="13" t="s">
        <v>505</v>
      </c>
    </row>
    <row r="601" spans="1:40" x14ac:dyDescent="0.2">
      <c r="A601" s="8" t="s">
        <v>2037</v>
      </c>
      <c r="B601" s="8" t="s">
        <v>758</v>
      </c>
      <c r="C601" s="8" t="str">
        <f t="shared" si="8"/>
        <v>Boone County IL</v>
      </c>
      <c r="D601" s="9">
        <v>53585</v>
      </c>
      <c r="E601" s="8" t="s">
        <v>218</v>
      </c>
      <c r="F601" s="9">
        <v>8952</v>
      </c>
      <c r="G601" s="9">
        <v>12261</v>
      </c>
      <c r="H601" s="9">
        <v>22604</v>
      </c>
      <c r="I601" s="10">
        <v>0.39603609980534421</v>
      </c>
      <c r="J601" s="10">
        <v>0.54242611927092554</v>
      </c>
      <c r="K601" s="9">
        <v>-3309</v>
      </c>
      <c r="L601" s="9">
        <v>3309</v>
      </c>
      <c r="M601" s="10">
        <v>-0.14639001946558133</v>
      </c>
      <c r="N601" s="10">
        <v>0.14639001946558133</v>
      </c>
      <c r="O601" s="9">
        <v>9868</v>
      </c>
      <c r="P601" s="9">
        <v>11084</v>
      </c>
      <c r="Q601" s="9">
        <v>21333</v>
      </c>
      <c r="R601" s="10">
        <v>0.46256972765199456</v>
      </c>
      <c r="S601" s="10">
        <v>0.51957061829091078</v>
      </c>
      <c r="T601" s="9">
        <v>-1216</v>
      </c>
      <c r="U601" s="10">
        <v>-5.7000890638916224E-2</v>
      </c>
      <c r="V601" s="9">
        <v>-916</v>
      </c>
      <c r="W601" s="9">
        <v>1177</v>
      </c>
      <c r="X601" s="10">
        <v>-6.6533627846650345E-2</v>
      </c>
      <c r="Y601" s="10">
        <v>2.2855500980014765E-2</v>
      </c>
      <c r="Z601" s="11">
        <v>280.72000000000003</v>
      </c>
      <c r="AA601" s="11">
        <v>190.88415502992305</v>
      </c>
      <c r="AB601" s="11">
        <v>17007</v>
      </c>
      <c r="AC601" s="12" t="s">
        <v>2054</v>
      </c>
      <c r="AD601" s="8">
        <v>17</v>
      </c>
      <c r="AE601" s="8">
        <v>7</v>
      </c>
      <c r="AF601" s="13" t="s">
        <v>2055</v>
      </c>
      <c r="AG601" s="13" t="s">
        <v>2056</v>
      </c>
      <c r="AH601" s="13" t="s">
        <v>2057</v>
      </c>
      <c r="AI601" s="14">
        <v>340663</v>
      </c>
      <c r="AJ601" s="13" t="s">
        <v>486</v>
      </c>
      <c r="AK601" s="13" t="s">
        <v>2058</v>
      </c>
      <c r="AL601" s="13"/>
      <c r="AM601" s="13"/>
      <c r="AN601" s="13" t="s">
        <v>487</v>
      </c>
    </row>
    <row r="602" spans="1:40" x14ac:dyDescent="0.2">
      <c r="A602" s="8" t="s">
        <v>2037</v>
      </c>
      <c r="B602" s="8" t="s">
        <v>2059</v>
      </c>
      <c r="C602" s="8" t="str">
        <f t="shared" si="8"/>
        <v>Brown County IL</v>
      </c>
      <c r="D602" s="9">
        <v>6829</v>
      </c>
      <c r="E602" s="8" t="s">
        <v>218</v>
      </c>
      <c r="F602" s="9">
        <v>475</v>
      </c>
      <c r="G602" s="9">
        <v>1776</v>
      </c>
      <c r="H602" s="9">
        <v>2336</v>
      </c>
      <c r="I602" s="10">
        <v>0.2033390410958904</v>
      </c>
      <c r="J602" s="10">
        <v>0.76027397260273977</v>
      </c>
      <c r="K602" s="9">
        <v>-1301</v>
      </c>
      <c r="L602" s="9">
        <v>1301</v>
      </c>
      <c r="M602" s="10">
        <v>-0.55693493150684936</v>
      </c>
      <c r="N602" s="10">
        <v>0.55693493150684936</v>
      </c>
      <c r="O602" s="9">
        <v>787</v>
      </c>
      <c r="P602" s="9">
        <v>1511</v>
      </c>
      <c r="Q602" s="9">
        <v>2362</v>
      </c>
      <c r="R602" s="10">
        <v>0.3331922099915326</v>
      </c>
      <c r="S602" s="10">
        <v>0.63971210838272652</v>
      </c>
      <c r="T602" s="9">
        <v>-724</v>
      </c>
      <c r="U602" s="10">
        <v>-0.30651989839119392</v>
      </c>
      <c r="V602" s="9">
        <v>-312</v>
      </c>
      <c r="W602" s="9">
        <v>265</v>
      </c>
      <c r="X602" s="10">
        <v>-0.12985316889564219</v>
      </c>
      <c r="Y602" s="10">
        <v>0.12056186422001325</v>
      </c>
      <c r="Z602" s="11">
        <v>305.61</v>
      </c>
      <c r="AA602" s="11">
        <v>22.34547298844933</v>
      </c>
      <c r="AB602" s="11">
        <v>17009</v>
      </c>
      <c r="AC602" s="12" t="s">
        <v>2060</v>
      </c>
      <c r="AD602" s="8">
        <v>17</v>
      </c>
      <c r="AE602" s="8">
        <v>9</v>
      </c>
      <c r="AF602" s="13"/>
      <c r="AG602" s="13"/>
      <c r="AH602" s="13"/>
      <c r="AJ602" s="13"/>
      <c r="AK602" s="13"/>
      <c r="AL602" s="13"/>
      <c r="AM602" s="13"/>
      <c r="AN602" s="13" t="s">
        <v>510</v>
      </c>
    </row>
    <row r="603" spans="1:40" x14ac:dyDescent="0.2">
      <c r="A603" s="8" t="s">
        <v>2037</v>
      </c>
      <c r="B603" s="8" t="s">
        <v>2061</v>
      </c>
      <c r="C603" s="8" t="str">
        <f t="shared" si="8"/>
        <v>Bureau County IL</v>
      </c>
      <c r="D603" s="9">
        <v>33587</v>
      </c>
      <c r="E603" s="8" t="s">
        <v>218</v>
      </c>
      <c r="F603" s="9">
        <v>6010</v>
      </c>
      <c r="G603" s="9">
        <v>9264</v>
      </c>
      <c r="H603" s="9">
        <v>16303</v>
      </c>
      <c r="I603" s="10">
        <v>0.36864380788811874</v>
      </c>
      <c r="J603" s="10">
        <v>0.56823897442188553</v>
      </c>
      <c r="K603" s="9">
        <v>-3254</v>
      </c>
      <c r="L603" s="9">
        <v>3254</v>
      </c>
      <c r="M603" s="10">
        <v>-0.1995951665337668</v>
      </c>
      <c r="N603" s="10">
        <v>0.1995951665337668</v>
      </c>
      <c r="O603" s="9">
        <v>8118</v>
      </c>
      <c r="P603" s="9">
        <v>8151</v>
      </c>
      <c r="Q603" s="9">
        <v>16599</v>
      </c>
      <c r="R603" s="10">
        <v>0.48906560636182905</v>
      </c>
      <c r="S603" s="10">
        <v>0.49105367793240556</v>
      </c>
      <c r="T603" s="9">
        <v>-33</v>
      </c>
      <c r="U603" s="10">
        <v>-1.9880715705765106E-3</v>
      </c>
      <c r="V603" s="9">
        <v>-2108</v>
      </c>
      <c r="W603" s="9">
        <v>1113</v>
      </c>
      <c r="X603" s="10">
        <v>-0.12042179847371032</v>
      </c>
      <c r="Y603" s="10">
        <v>7.7185296489479971E-2</v>
      </c>
      <c r="Z603" s="11">
        <v>869.03</v>
      </c>
      <c r="AA603" s="11">
        <v>38.648838360010586</v>
      </c>
      <c r="AB603" s="11">
        <v>17011</v>
      </c>
      <c r="AC603" s="12" t="s">
        <v>2062</v>
      </c>
      <c r="AD603" s="8">
        <v>17</v>
      </c>
      <c r="AE603" s="8">
        <v>11</v>
      </c>
      <c r="AF603" s="13" t="s">
        <v>2063</v>
      </c>
      <c r="AG603" s="13" t="s">
        <v>2064</v>
      </c>
      <c r="AH603" s="13" t="s">
        <v>2065</v>
      </c>
      <c r="AJ603" s="13" t="s">
        <v>498</v>
      </c>
      <c r="AK603" s="13" t="s">
        <v>2066</v>
      </c>
      <c r="AL603" s="13"/>
      <c r="AM603" s="13"/>
      <c r="AN603" s="13" t="s">
        <v>487</v>
      </c>
    </row>
    <row r="604" spans="1:40" x14ac:dyDescent="0.2">
      <c r="A604" s="8" t="s">
        <v>2037</v>
      </c>
      <c r="B604" s="8" t="s">
        <v>513</v>
      </c>
      <c r="C604" s="8" t="str">
        <f t="shared" si="8"/>
        <v>Calhoun County IL</v>
      </c>
      <c r="D604" s="9">
        <v>4899</v>
      </c>
      <c r="E604" s="8" t="s">
        <v>218</v>
      </c>
      <c r="F604" s="9">
        <v>739</v>
      </c>
      <c r="G604" s="9">
        <v>1719</v>
      </c>
      <c r="H604" s="9">
        <v>2556</v>
      </c>
      <c r="I604" s="10">
        <v>0.28912363067292646</v>
      </c>
      <c r="J604" s="10">
        <v>0.67253521126760563</v>
      </c>
      <c r="K604" s="9">
        <v>-980</v>
      </c>
      <c r="L604" s="9">
        <v>980</v>
      </c>
      <c r="M604" s="10">
        <v>-0.38341158059467917</v>
      </c>
      <c r="N604" s="10">
        <v>0.38341158059467917</v>
      </c>
      <c r="O604" s="9">
        <v>1079</v>
      </c>
      <c r="P604" s="9">
        <v>1439</v>
      </c>
      <c r="Q604" s="9">
        <v>2574</v>
      </c>
      <c r="R604" s="10">
        <v>0.41919191919191917</v>
      </c>
      <c r="S604" s="10">
        <v>0.55905205905205901</v>
      </c>
      <c r="T604" s="9">
        <v>-360</v>
      </c>
      <c r="U604" s="10">
        <v>-0.13986013986013984</v>
      </c>
      <c r="V604" s="9">
        <v>-340</v>
      </c>
      <c r="W604" s="9">
        <v>280</v>
      </c>
      <c r="X604" s="10">
        <v>-0.13006828851899271</v>
      </c>
      <c r="Y604" s="10">
        <v>0.11348315221554661</v>
      </c>
      <c r="Z604" s="11">
        <v>253.83</v>
      </c>
      <c r="AA604" s="11">
        <v>19.300319111216169</v>
      </c>
      <c r="AB604" s="11">
        <v>17013</v>
      </c>
      <c r="AC604" s="12" t="s">
        <v>2067</v>
      </c>
      <c r="AD604" s="8">
        <v>17</v>
      </c>
      <c r="AE604" s="8">
        <v>13</v>
      </c>
      <c r="AF604" s="13" t="s">
        <v>2050</v>
      </c>
      <c r="AG604" s="13" t="s">
        <v>2051</v>
      </c>
      <c r="AH604" s="13" t="s">
        <v>2052</v>
      </c>
      <c r="AI604" s="14">
        <v>2811588</v>
      </c>
      <c r="AJ604" s="13" t="s">
        <v>486</v>
      </c>
      <c r="AK604" s="13" t="s">
        <v>2053</v>
      </c>
      <c r="AL604" s="13"/>
      <c r="AM604" s="13"/>
      <c r="AN604" s="13" t="s">
        <v>505</v>
      </c>
    </row>
    <row r="605" spans="1:40" x14ac:dyDescent="0.2">
      <c r="A605" s="8" t="s">
        <v>2037</v>
      </c>
      <c r="B605" s="8" t="s">
        <v>767</v>
      </c>
      <c r="C605" s="8" t="str">
        <f t="shared" si="8"/>
        <v>Carroll County IL</v>
      </c>
      <c r="D605" s="9">
        <v>14616</v>
      </c>
      <c r="E605" s="8" t="s">
        <v>218</v>
      </c>
      <c r="F605" s="9">
        <v>2437</v>
      </c>
      <c r="G605" s="9">
        <v>4428</v>
      </c>
      <c r="H605" s="9">
        <v>7354</v>
      </c>
      <c r="I605" s="10">
        <v>0.33138428066358444</v>
      </c>
      <c r="J605" s="10">
        <v>0.6021212945335872</v>
      </c>
      <c r="K605" s="9">
        <v>-1991</v>
      </c>
      <c r="L605" s="9">
        <v>1991</v>
      </c>
      <c r="M605" s="10">
        <v>-0.27073701387000276</v>
      </c>
      <c r="N605" s="10">
        <v>0.27073701387000276</v>
      </c>
      <c r="O605" s="9">
        <v>3658</v>
      </c>
      <c r="P605" s="9">
        <v>3551</v>
      </c>
      <c r="Q605" s="9">
        <v>7370</v>
      </c>
      <c r="R605" s="10">
        <v>0.49633649932157392</v>
      </c>
      <c r="S605" s="10">
        <v>0.48181818181818181</v>
      </c>
      <c r="T605" s="9">
        <v>107</v>
      </c>
      <c r="U605" s="10">
        <v>1.4518317503392109E-2</v>
      </c>
      <c r="V605" s="9">
        <v>-1221</v>
      </c>
      <c r="W605" s="9">
        <v>877</v>
      </c>
      <c r="X605" s="10">
        <v>-0.16495221865798948</v>
      </c>
      <c r="Y605" s="10">
        <v>0.12030311271540539</v>
      </c>
      <c r="Z605" s="11">
        <v>444.81</v>
      </c>
      <c r="AA605" s="11">
        <v>32.85897349430094</v>
      </c>
      <c r="AB605" s="11">
        <v>17015</v>
      </c>
      <c r="AC605" s="12" t="s">
        <v>2068</v>
      </c>
      <c r="AD605" s="8">
        <v>17</v>
      </c>
      <c r="AE605" s="8">
        <v>15</v>
      </c>
      <c r="AF605" s="13"/>
      <c r="AG605" s="13"/>
      <c r="AH605" s="13"/>
      <c r="AJ605" s="13"/>
      <c r="AK605" s="13"/>
      <c r="AL605" s="13"/>
      <c r="AM605" s="13"/>
      <c r="AN605" s="13" t="s">
        <v>510</v>
      </c>
    </row>
    <row r="606" spans="1:40" x14ac:dyDescent="0.2">
      <c r="A606" s="8" t="s">
        <v>2037</v>
      </c>
      <c r="B606" s="8" t="s">
        <v>2069</v>
      </c>
      <c r="C606" s="8" t="str">
        <f t="shared" si="8"/>
        <v>Cass County IL</v>
      </c>
      <c r="D606" s="9">
        <v>12847</v>
      </c>
      <c r="E606" s="8" t="s">
        <v>218</v>
      </c>
      <c r="F606" s="9">
        <v>1617</v>
      </c>
      <c r="G606" s="9">
        <v>3216</v>
      </c>
      <c r="H606" s="9">
        <v>5054</v>
      </c>
      <c r="I606" s="10">
        <v>0.31994459833795014</v>
      </c>
      <c r="J606" s="10">
        <v>0.63632766125840923</v>
      </c>
      <c r="K606" s="9">
        <v>-1599</v>
      </c>
      <c r="L606" s="9">
        <v>1599</v>
      </c>
      <c r="M606" s="10">
        <v>-0.31638306292045909</v>
      </c>
      <c r="N606" s="10">
        <v>0.31638306292045909</v>
      </c>
      <c r="O606" s="9">
        <v>2050</v>
      </c>
      <c r="P606" s="9">
        <v>2707</v>
      </c>
      <c r="Q606" s="9">
        <v>4858</v>
      </c>
      <c r="R606" s="10">
        <v>0.42198435570193493</v>
      </c>
      <c r="S606" s="10">
        <v>0.55722519555372585</v>
      </c>
      <c r="T606" s="9">
        <v>-657</v>
      </c>
      <c r="U606" s="10">
        <v>-0.13524083985179092</v>
      </c>
      <c r="V606" s="9">
        <v>-433</v>
      </c>
      <c r="W606" s="9">
        <v>509</v>
      </c>
      <c r="X606" s="10">
        <v>-0.1020397573639848</v>
      </c>
      <c r="Y606" s="10">
        <v>7.9102465704683378E-2</v>
      </c>
      <c r="Z606" s="11">
        <v>375.82</v>
      </c>
      <c r="AA606" s="11">
        <v>34.183917833005161</v>
      </c>
      <c r="AB606" s="11">
        <v>17017</v>
      </c>
      <c r="AC606" s="12" t="s">
        <v>2070</v>
      </c>
      <c r="AD606" s="8">
        <v>17</v>
      </c>
      <c r="AE606" s="8">
        <v>17</v>
      </c>
      <c r="AF606" s="13"/>
      <c r="AG606" s="13"/>
      <c r="AH606" s="13"/>
      <c r="AJ606" s="13"/>
      <c r="AK606" s="13"/>
      <c r="AL606" s="13"/>
      <c r="AM606" s="13"/>
      <c r="AN606" s="13" t="s">
        <v>510</v>
      </c>
    </row>
    <row r="607" spans="1:40" x14ac:dyDescent="0.2">
      <c r="A607" s="8" t="s">
        <v>2037</v>
      </c>
      <c r="B607" s="8" t="s">
        <v>2071</v>
      </c>
      <c r="C607" s="8" t="str">
        <f t="shared" si="8"/>
        <v>Champaign County IL</v>
      </c>
      <c r="D607" s="9">
        <v>208861</v>
      </c>
      <c r="E607" s="8" t="s">
        <v>218</v>
      </c>
      <c r="F607" s="9">
        <v>49694</v>
      </c>
      <c r="G607" s="9">
        <v>33235</v>
      </c>
      <c r="H607" s="9">
        <v>89196</v>
      </c>
      <c r="I607" s="10">
        <v>0.55713260684335619</v>
      </c>
      <c r="J607" s="10">
        <v>0.37260639490560116</v>
      </c>
      <c r="K607" s="9">
        <v>16459</v>
      </c>
      <c r="L607" s="9">
        <v>-16459</v>
      </c>
      <c r="M607" s="10">
        <v>0.18452621193775504</v>
      </c>
      <c r="N607" s="10">
        <v>-0.18452621193775504</v>
      </c>
      <c r="O607" s="9">
        <v>40378</v>
      </c>
      <c r="P607" s="9">
        <v>35086</v>
      </c>
      <c r="Q607" s="9">
        <v>77620</v>
      </c>
      <c r="R607" s="10">
        <v>0.52020097912909047</v>
      </c>
      <c r="S607" s="10">
        <v>0.45202267456841022</v>
      </c>
      <c r="T607" s="9">
        <v>5292</v>
      </c>
      <c r="U607" s="10">
        <v>6.8178304560680247E-2</v>
      </c>
      <c r="V607" s="9">
        <v>9316</v>
      </c>
      <c r="W607" s="9">
        <v>-1851</v>
      </c>
      <c r="X607" s="10">
        <v>3.6931627714265725E-2</v>
      </c>
      <c r="Y607" s="10">
        <v>-7.9416279662809064E-2</v>
      </c>
      <c r="Z607" s="11">
        <v>996.27</v>
      </c>
      <c r="AA607" s="11">
        <v>209.64296827165327</v>
      </c>
      <c r="AB607" s="11">
        <v>17019</v>
      </c>
      <c r="AC607" s="12" t="s">
        <v>2072</v>
      </c>
      <c r="AD607" s="8">
        <v>17</v>
      </c>
      <c r="AE607" s="8">
        <v>19</v>
      </c>
      <c r="AF607" s="13" t="s">
        <v>2073</v>
      </c>
      <c r="AG607" s="13"/>
      <c r="AH607" s="13" t="s">
        <v>2074</v>
      </c>
      <c r="AI607" s="14">
        <v>238984</v>
      </c>
      <c r="AJ607" s="13" t="s">
        <v>486</v>
      </c>
      <c r="AK607" s="13"/>
      <c r="AL607" s="13"/>
      <c r="AM607" s="13"/>
      <c r="AN607" s="13" t="s">
        <v>487</v>
      </c>
    </row>
    <row r="608" spans="1:40" x14ac:dyDescent="0.2">
      <c r="A608" s="8" t="s">
        <v>2037</v>
      </c>
      <c r="B608" s="8" t="s">
        <v>2075</v>
      </c>
      <c r="C608" s="8" t="str">
        <f t="shared" si="8"/>
        <v>Christian County IL</v>
      </c>
      <c r="D608" s="9">
        <v>33642</v>
      </c>
      <c r="E608" s="8" t="s">
        <v>218</v>
      </c>
      <c r="F608" s="9">
        <v>3982</v>
      </c>
      <c r="G608" s="9">
        <v>10522</v>
      </c>
      <c r="H608" s="9">
        <v>15310</v>
      </c>
      <c r="I608" s="10">
        <v>0.26009144350097974</v>
      </c>
      <c r="J608" s="10">
        <v>0.68726322664924888</v>
      </c>
      <c r="K608" s="9">
        <v>-6540</v>
      </c>
      <c r="L608" s="9">
        <v>6540</v>
      </c>
      <c r="M608" s="10">
        <v>-0.42717178314826915</v>
      </c>
      <c r="N608" s="10">
        <v>0.42717178314826915</v>
      </c>
      <c r="O608" s="9">
        <v>5487</v>
      </c>
      <c r="P608" s="9">
        <v>8873</v>
      </c>
      <c r="Q608" s="9">
        <v>14682</v>
      </c>
      <c r="R608" s="10">
        <v>0.37372292603187579</v>
      </c>
      <c r="S608" s="10">
        <v>0.6043454570222041</v>
      </c>
      <c r="T608" s="9">
        <v>-3386</v>
      </c>
      <c r="U608" s="10">
        <v>-0.23062253099032831</v>
      </c>
      <c r="V608" s="9">
        <v>-1505</v>
      </c>
      <c r="W608" s="9">
        <v>1649</v>
      </c>
      <c r="X608" s="10">
        <v>-0.11363148253089606</v>
      </c>
      <c r="Y608" s="10">
        <v>8.2917769627044779E-2</v>
      </c>
      <c r="Z608" s="11">
        <v>709.38</v>
      </c>
      <c r="AA608" s="11">
        <v>47.424511545293072</v>
      </c>
      <c r="AB608" s="11">
        <v>17021</v>
      </c>
      <c r="AC608" s="12" t="s">
        <v>2076</v>
      </c>
      <c r="AD608" s="8">
        <v>17</v>
      </c>
      <c r="AE608" s="8">
        <v>21</v>
      </c>
      <c r="AF608" s="13" t="s">
        <v>2077</v>
      </c>
      <c r="AG608" s="13" t="s">
        <v>2078</v>
      </c>
      <c r="AH608" s="13" t="s">
        <v>2079</v>
      </c>
      <c r="AJ608" s="13" t="s">
        <v>498</v>
      </c>
      <c r="AK608" s="13" t="s">
        <v>2080</v>
      </c>
      <c r="AL608" s="13"/>
      <c r="AM608" s="13"/>
      <c r="AN608" s="13" t="s">
        <v>487</v>
      </c>
    </row>
    <row r="609" spans="1:40" x14ac:dyDescent="0.2">
      <c r="A609" s="8" t="s">
        <v>2037</v>
      </c>
      <c r="B609" s="8" t="s">
        <v>771</v>
      </c>
      <c r="C609" s="8" t="str">
        <f t="shared" ref="C609:C672" si="9">B609&amp;" "&amp;A609</f>
        <v>Clark County IL</v>
      </c>
      <c r="D609" s="9">
        <v>15979</v>
      </c>
      <c r="E609" s="8" t="s">
        <v>218</v>
      </c>
      <c r="F609" s="9">
        <v>1873</v>
      </c>
      <c r="G609" s="9">
        <v>5620</v>
      </c>
      <c r="H609" s="9">
        <v>7819</v>
      </c>
      <c r="I609" s="10">
        <v>0.2395446988105896</v>
      </c>
      <c r="J609" s="10">
        <v>0.71876199002429975</v>
      </c>
      <c r="K609" s="9">
        <v>-3747</v>
      </c>
      <c r="L609" s="9">
        <v>3747</v>
      </c>
      <c r="M609" s="10">
        <v>-0.47921729121371015</v>
      </c>
      <c r="N609" s="10">
        <v>0.47921729121371015</v>
      </c>
      <c r="O609" s="9">
        <v>2587</v>
      </c>
      <c r="P609" s="9">
        <v>5138</v>
      </c>
      <c r="Q609" s="9">
        <v>7843</v>
      </c>
      <c r="R609" s="10">
        <v>0.32984827234476605</v>
      </c>
      <c r="S609" s="10">
        <v>0.65510646436312636</v>
      </c>
      <c r="T609" s="9">
        <v>-2551</v>
      </c>
      <c r="U609" s="10">
        <v>-0.32525819201836031</v>
      </c>
      <c r="V609" s="9">
        <v>-714</v>
      </c>
      <c r="W609" s="9">
        <v>482</v>
      </c>
      <c r="X609" s="10">
        <v>-9.0303573534176451E-2</v>
      </c>
      <c r="Y609" s="10">
        <v>6.3655525661173384E-2</v>
      </c>
      <c r="Z609" s="11">
        <v>501.42</v>
      </c>
      <c r="AA609" s="11">
        <v>31.867496310478241</v>
      </c>
      <c r="AB609" s="11">
        <v>17023</v>
      </c>
      <c r="AC609" s="12" t="s">
        <v>2081</v>
      </c>
      <c r="AD609" s="8">
        <v>17</v>
      </c>
      <c r="AE609" s="8">
        <v>23</v>
      </c>
      <c r="AF609" s="13"/>
      <c r="AG609" s="13"/>
      <c r="AH609" s="13"/>
      <c r="AJ609" s="13"/>
      <c r="AK609" s="13"/>
      <c r="AL609" s="13"/>
      <c r="AM609" s="13"/>
      <c r="AN609" s="13" t="s">
        <v>510</v>
      </c>
    </row>
    <row r="610" spans="1:40" x14ac:dyDescent="0.2">
      <c r="A610" s="8" t="s">
        <v>2037</v>
      </c>
      <c r="B610" s="8" t="s">
        <v>531</v>
      </c>
      <c r="C610" s="8" t="str">
        <f t="shared" si="9"/>
        <v>Clay County IL</v>
      </c>
      <c r="D610" s="9">
        <v>13428</v>
      </c>
      <c r="E610" s="8" t="s">
        <v>218</v>
      </c>
      <c r="F610" s="9">
        <v>1014</v>
      </c>
      <c r="G610" s="9">
        <v>5009</v>
      </c>
      <c r="H610" s="9">
        <v>6278</v>
      </c>
      <c r="I610" s="10">
        <v>0.16151640649888499</v>
      </c>
      <c r="J610" s="10">
        <v>0.79786556228098116</v>
      </c>
      <c r="K610" s="9">
        <v>-3995</v>
      </c>
      <c r="L610" s="9">
        <v>3995</v>
      </c>
      <c r="M610" s="10">
        <v>-0.63634915578209617</v>
      </c>
      <c r="N610" s="10">
        <v>0.63634915578209617</v>
      </c>
      <c r="O610" s="9">
        <v>1581</v>
      </c>
      <c r="P610" s="9">
        <v>4184</v>
      </c>
      <c r="Q610" s="9">
        <v>5899</v>
      </c>
      <c r="R610" s="10">
        <v>0.2680115273775216</v>
      </c>
      <c r="S610" s="10">
        <v>0.70927275809459234</v>
      </c>
      <c r="T610" s="9">
        <v>-2603</v>
      </c>
      <c r="U610" s="10">
        <v>-0.44126123071707074</v>
      </c>
      <c r="V610" s="9">
        <v>-567</v>
      </c>
      <c r="W610" s="9">
        <v>825</v>
      </c>
      <c r="X610" s="10">
        <v>-0.10649512087863661</v>
      </c>
      <c r="Y610" s="10">
        <v>8.8592804186388818E-2</v>
      </c>
      <c r="Z610" s="11">
        <v>468.32</v>
      </c>
      <c r="AA610" s="11">
        <v>28.672702425691835</v>
      </c>
      <c r="AB610" s="11">
        <v>17025</v>
      </c>
      <c r="AC610" s="12" t="s">
        <v>2082</v>
      </c>
      <c r="AD610" s="8">
        <v>17</v>
      </c>
      <c r="AE610" s="8">
        <v>25</v>
      </c>
      <c r="AF610" s="13"/>
      <c r="AG610" s="13"/>
      <c r="AH610" s="13"/>
      <c r="AJ610" s="13"/>
      <c r="AK610" s="13"/>
      <c r="AL610" s="13"/>
      <c r="AM610" s="13"/>
      <c r="AN610" s="13" t="s">
        <v>510</v>
      </c>
    </row>
    <row r="611" spans="1:40" x14ac:dyDescent="0.2">
      <c r="A611" s="8" t="s">
        <v>2037</v>
      </c>
      <c r="B611" s="8" t="s">
        <v>2083</v>
      </c>
      <c r="C611" s="8" t="str">
        <f t="shared" si="9"/>
        <v>Clinton County IL</v>
      </c>
      <c r="D611" s="9">
        <v>37786</v>
      </c>
      <c r="E611" s="8" t="s">
        <v>218</v>
      </c>
      <c r="F611" s="9">
        <v>3939</v>
      </c>
      <c r="G611" s="9">
        <v>12394</v>
      </c>
      <c r="H611" s="9">
        <v>17268</v>
      </c>
      <c r="I611" s="10">
        <v>0.22810979847116053</v>
      </c>
      <c r="J611" s="10">
        <v>0.71774380356729206</v>
      </c>
      <c r="K611" s="9">
        <v>-8455</v>
      </c>
      <c r="L611" s="9">
        <v>8455</v>
      </c>
      <c r="M611" s="10">
        <v>-0.48963400509613153</v>
      </c>
      <c r="N611" s="10">
        <v>0.48963400509613153</v>
      </c>
      <c r="O611" s="9">
        <v>5577</v>
      </c>
      <c r="P611" s="9">
        <v>10493</v>
      </c>
      <c r="Q611" s="9">
        <v>16394</v>
      </c>
      <c r="R611" s="10">
        <v>0.34018543369525434</v>
      </c>
      <c r="S611" s="10">
        <v>0.64005123825789922</v>
      </c>
      <c r="T611" s="9">
        <v>-4916</v>
      </c>
      <c r="U611" s="10">
        <v>-0.29986580456264489</v>
      </c>
      <c r="V611" s="9">
        <v>-1638</v>
      </c>
      <c r="W611" s="9">
        <v>1901</v>
      </c>
      <c r="X611" s="10">
        <v>-0.11207563522409381</v>
      </c>
      <c r="Y611" s="10">
        <v>7.7692565309392836E-2</v>
      </c>
      <c r="Z611" s="11">
        <v>474.09</v>
      </c>
      <c r="AA611" s="11">
        <v>79.702166255352367</v>
      </c>
      <c r="AB611" s="11">
        <v>17027</v>
      </c>
      <c r="AC611" s="12" t="s">
        <v>2084</v>
      </c>
      <c r="AD611" s="8">
        <v>17</v>
      </c>
      <c r="AE611" s="8">
        <v>27</v>
      </c>
      <c r="AF611" s="13" t="s">
        <v>2050</v>
      </c>
      <c r="AG611" s="13" t="s">
        <v>2051</v>
      </c>
      <c r="AH611" s="13" t="s">
        <v>2052</v>
      </c>
      <c r="AI611" s="14">
        <v>2811588</v>
      </c>
      <c r="AJ611" s="13" t="s">
        <v>486</v>
      </c>
      <c r="AK611" s="13" t="s">
        <v>2053</v>
      </c>
      <c r="AL611" s="13"/>
      <c r="AM611" s="13"/>
      <c r="AN611" s="13" t="s">
        <v>505</v>
      </c>
    </row>
    <row r="612" spans="1:40" x14ac:dyDescent="0.2">
      <c r="A612" s="8" t="s">
        <v>2037</v>
      </c>
      <c r="B612" s="8" t="s">
        <v>2085</v>
      </c>
      <c r="C612" s="8" t="str">
        <f t="shared" si="9"/>
        <v>Coles County IL</v>
      </c>
      <c r="D612" s="9">
        <v>52521</v>
      </c>
      <c r="E612" s="8" t="s">
        <v>218</v>
      </c>
      <c r="F612" s="9">
        <v>7285</v>
      </c>
      <c r="G612" s="9">
        <v>12985</v>
      </c>
      <c r="H612" s="9">
        <v>21580</v>
      </c>
      <c r="I612" s="10">
        <v>0.33758109360519001</v>
      </c>
      <c r="J612" s="10">
        <v>0.60171455050973122</v>
      </c>
      <c r="K612" s="9">
        <v>-5700</v>
      </c>
      <c r="L612" s="9">
        <v>5700</v>
      </c>
      <c r="M612" s="10">
        <v>-0.26413345690454121</v>
      </c>
      <c r="N612" s="10">
        <v>0.26413345690454121</v>
      </c>
      <c r="O612" s="9">
        <v>9252</v>
      </c>
      <c r="P612" s="9">
        <v>11623</v>
      </c>
      <c r="Q612" s="9">
        <v>21338</v>
      </c>
      <c r="R612" s="10">
        <v>0.43359265160746085</v>
      </c>
      <c r="S612" s="10">
        <v>0.54470896991283158</v>
      </c>
      <c r="T612" s="9">
        <v>-2371</v>
      </c>
      <c r="U612" s="10">
        <v>-0.11111631830537072</v>
      </c>
      <c r="V612" s="9">
        <v>-1967</v>
      </c>
      <c r="W612" s="9">
        <v>1362</v>
      </c>
      <c r="X612" s="10">
        <v>-9.6011558002270847E-2</v>
      </c>
      <c r="Y612" s="10">
        <v>5.7005580596899641E-2</v>
      </c>
      <c r="Z612" s="11">
        <v>508.29</v>
      </c>
      <c r="AA612" s="11">
        <v>103.32880835743374</v>
      </c>
      <c r="AB612" s="11">
        <v>17029</v>
      </c>
      <c r="AC612" s="12" t="s">
        <v>2086</v>
      </c>
      <c r="AD612" s="8">
        <v>17</v>
      </c>
      <c r="AE612" s="8">
        <v>29</v>
      </c>
      <c r="AF612" s="13" t="s">
        <v>2087</v>
      </c>
      <c r="AG612" s="13"/>
      <c r="AH612" s="13" t="s">
        <v>2088</v>
      </c>
      <c r="AJ612" s="13" t="s">
        <v>498</v>
      </c>
      <c r="AK612" s="13"/>
      <c r="AL612" s="13"/>
      <c r="AM612" s="13"/>
      <c r="AN612" s="13" t="s">
        <v>487</v>
      </c>
    </row>
    <row r="613" spans="1:40" x14ac:dyDescent="0.2">
      <c r="A613" s="8" t="s">
        <v>2037</v>
      </c>
      <c r="B613" s="8" t="s">
        <v>1656</v>
      </c>
      <c r="C613" s="8" t="str">
        <f t="shared" si="9"/>
        <v>Cook County IL</v>
      </c>
      <c r="D613" s="9">
        <v>5238216</v>
      </c>
      <c r="E613" s="8" t="s">
        <v>218</v>
      </c>
      <c r="F613" s="9">
        <v>1528582</v>
      </c>
      <c r="G613" s="9">
        <v>440213</v>
      </c>
      <c r="H613" s="9">
        <v>2055215</v>
      </c>
      <c r="I613" s="10">
        <v>0.74375770904747196</v>
      </c>
      <c r="J613" s="10">
        <v>0.2141931622725603</v>
      </c>
      <c r="K613" s="9">
        <v>1088369</v>
      </c>
      <c r="L613" s="9">
        <v>-1088369</v>
      </c>
      <c r="M613" s="10">
        <v>0.52956454677491172</v>
      </c>
      <c r="N613" s="10">
        <v>-0.52956454677491172</v>
      </c>
      <c r="O613" s="9">
        <v>1439123</v>
      </c>
      <c r="P613" s="9">
        <v>479204</v>
      </c>
      <c r="Q613" s="9">
        <v>1944401</v>
      </c>
      <c r="R613" s="10">
        <v>0.74013693677384451</v>
      </c>
      <c r="S613" s="10">
        <v>0.24645327789895191</v>
      </c>
      <c r="T613" s="9">
        <v>959919</v>
      </c>
      <c r="U613" s="10">
        <v>0.49368365887489263</v>
      </c>
      <c r="V613" s="9">
        <v>89459</v>
      </c>
      <c r="W613" s="9">
        <v>-38991</v>
      </c>
      <c r="X613" s="10">
        <v>3.6207722736274484E-3</v>
      </c>
      <c r="Y613" s="10">
        <v>-3.2260115626391611E-2</v>
      </c>
      <c r="Z613" s="11">
        <v>945.33</v>
      </c>
      <c r="AA613" s="11">
        <v>5541.1507092761258</v>
      </c>
      <c r="AB613" s="11">
        <v>17031</v>
      </c>
      <c r="AC613" s="12" t="s">
        <v>2089</v>
      </c>
      <c r="AD613" s="8">
        <v>17</v>
      </c>
      <c r="AE613" s="8">
        <v>31</v>
      </c>
      <c r="AF613" s="13" t="s">
        <v>2090</v>
      </c>
      <c r="AG613" s="13" t="s">
        <v>2064</v>
      </c>
      <c r="AH613" s="13" t="s">
        <v>2091</v>
      </c>
      <c r="AI613" s="14">
        <v>9551031</v>
      </c>
      <c r="AJ613" s="13" t="s">
        <v>486</v>
      </c>
      <c r="AK613" s="13" t="s">
        <v>2066</v>
      </c>
      <c r="AL613" s="13" t="s">
        <v>2092</v>
      </c>
      <c r="AM613" s="13" t="s">
        <v>2093</v>
      </c>
      <c r="AN613" s="13" t="s">
        <v>487</v>
      </c>
    </row>
    <row r="614" spans="1:40" x14ac:dyDescent="0.2">
      <c r="A614" s="8" t="s">
        <v>2037</v>
      </c>
      <c r="B614" s="8" t="s">
        <v>795</v>
      </c>
      <c r="C614" s="8" t="str">
        <f t="shared" si="9"/>
        <v>Crawford County IL</v>
      </c>
      <c r="D614" s="9">
        <v>19414</v>
      </c>
      <c r="E614" s="8" t="s">
        <v>218</v>
      </c>
      <c r="F614" s="9">
        <v>1969</v>
      </c>
      <c r="G614" s="9">
        <v>6146</v>
      </c>
      <c r="H614" s="9">
        <v>8507</v>
      </c>
      <c r="I614" s="10">
        <v>0.23145644763136242</v>
      </c>
      <c r="J614" s="10">
        <v>0.72246385329728458</v>
      </c>
      <c r="K614" s="9">
        <v>-4177</v>
      </c>
      <c r="L614" s="9">
        <v>4177</v>
      </c>
      <c r="M614" s="10">
        <v>-0.49100740566592216</v>
      </c>
      <c r="N614" s="10">
        <v>0.49100740566592216</v>
      </c>
      <c r="O614" s="9">
        <v>2855</v>
      </c>
      <c r="P614" s="9">
        <v>5577</v>
      </c>
      <c r="Q614" s="9">
        <v>8598</v>
      </c>
      <c r="R614" s="10">
        <v>0.33205396603861365</v>
      </c>
      <c r="S614" s="10">
        <v>0.64863921842288907</v>
      </c>
      <c r="T614" s="9">
        <v>-2722</v>
      </c>
      <c r="U614" s="10">
        <v>-0.31658525238427543</v>
      </c>
      <c r="V614" s="9">
        <v>-886</v>
      </c>
      <c r="W614" s="9">
        <v>569</v>
      </c>
      <c r="X614" s="10">
        <v>-0.10059751840725123</v>
      </c>
      <c r="Y614" s="10">
        <v>7.3824634874395501E-2</v>
      </c>
      <c r="Z614" s="11">
        <v>443.63</v>
      </c>
      <c r="AA614" s="11">
        <v>43.761693302977704</v>
      </c>
      <c r="AB614" s="11">
        <v>17033</v>
      </c>
      <c r="AC614" s="12" t="s">
        <v>2094</v>
      </c>
      <c r="AD614" s="8">
        <v>17</v>
      </c>
      <c r="AE614" s="8">
        <v>33</v>
      </c>
      <c r="AF614" s="13"/>
      <c r="AG614" s="13"/>
      <c r="AH614" s="13"/>
      <c r="AJ614" s="13"/>
      <c r="AK614" s="13"/>
      <c r="AL614" s="13"/>
      <c r="AM614" s="13"/>
      <c r="AN614" s="13" t="s">
        <v>510</v>
      </c>
    </row>
    <row r="615" spans="1:40" x14ac:dyDescent="0.2">
      <c r="A615" s="8" t="s">
        <v>2037</v>
      </c>
      <c r="B615" s="8" t="s">
        <v>2095</v>
      </c>
      <c r="C615" s="8" t="str">
        <f t="shared" si="9"/>
        <v>Cumberland County IL</v>
      </c>
      <c r="D615" s="9">
        <v>10898</v>
      </c>
      <c r="E615" s="8" t="s">
        <v>218</v>
      </c>
      <c r="F615" s="9">
        <v>1028</v>
      </c>
      <c r="G615" s="9">
        <v>4200</v>
      </c>
      <c r="H615" s="9">
        <v>5513</v>
      </c>
      <c r="I615" s="10">
        <v>0.18646834754217304</v>
      </c>
      <c r="J615" s="10">
        <v>0.76183566116452017</v>
      </c>
      <c r="K615" s="9">
        <v>-3172</v>
      </c>
      <c r="L615" s="9">
        <v>3172</v>
      </c>
      <c r="M615" s="10">
        <v>-0.57536731362234717</v>
      </c>
      <c r="N615" s="10">
        <v>0.57536731362234717</v>
      </c>
      <c r="O615" s="9">
        <v>1640</v>
      </c>
      <c r="P615" s="9">
        <v>3506</v>
      </c>
      <c r="Q615" s="9">
        <v>5290</v>
      </c>
      <c r="R615" s="10">
        <v>0.31001890359168244</v>
      </c>
      <c r="S615" s="10">
        <v>0.66275992438563325</v>
      </c>
      <c r="T615" s="9">
        <v>-1866</v>
      </c>
      <c r="U615" s="10">
        <v>-0.35274102079395081</v>
      </c>
      <c r="V615" s="9">
        <v>-612</v>
      </c>
      <c r="W615" s="9">
        <v>694</v>
      </c>
      <c r="X615" s="10">
        <v>-0.1235505560495094</v>
      </c>
      <c r="Y615" s="10">
        <v>9.9075736778886925E-2</v>
      </c>
      <c r="Z615" s="11">
        <v>346.02</v>
      </c>
      <c r="AA615" s="11">
        <v>31.495289289636439</v>
      </c>
      <c r="AB615" s="11">
        <v>17035</v>
      </c>
      <c r="AC615" s="12" t="s">
        <v>2096</v>
      </c>
      <c r="AD615" s="8">
        <v>17</v>
      </c>
      <c r="AE615" s="8">
        <v>35</v>
      </c>
      <c r="AF615" s="13" t="s">
        <v>2087</v>
      </c>
      <c r="AG615" s="13"/>
      <c r="AH615" s="13" t="s">
        <v>2088</v>
      </c>
      <c r="AJ615" s="13" t="s">
        <v>498</v>
      </c>
      <c r="AK615" s="13"/>
      <c r="AL615" s="13"/>
      <c r="AM615" s="13"/>
      <c r="AN615" s="13" t="s">
        <v>505</v>
      </c>
    </row>
    <row r="616" spans="1:40" x14ac:dyDescent="0.2">
      <c r="A616" s="8" t="s">
        <v>2037</v>
      </c>
      <c r="B616" s="8" t="s">
        <v>567</v>
      </c>
      <c r="C616" s="8" t="str">
        <f t="shared" si="9"/>
        <v>DeKalb County IL</v>
      </c>
      <c r="D616" s="9">
        <v>104352</v>
      </c>
      <c r="E616" s="8" t="s">
        <v>218</v>
      </c>
      <c r="F616" s="9">
        <v>20348</v>
      </c>
      <c r="G616" s="9">
        <v>19051</v>
      </c>
      <c r="H616" s="9">
        <v>42605</v>
      </c>
      <c r="I616" s="10">
        <v>0.47759652622931581</v>
      </c>
      <c r="J616" s="10">
        <v>0.44715408989555216</v>
      </c>
      <c r="K616" s="9">
        <v>1297</v>
      </c>
      <c r="L616" s="9">
        <v>-1297</v>
      </c>
      <c r="M616" s="10">
        <v>3.0442436333763645E-2</v>
      </c>
      <c r="N616" s="10">
        <v>-3.0442436333763645E-2</v>
      </c>
      <c r="O616" s="9">
        <v>21171</v>
      </c>
      <c r="P616" s="9">
        <v>18906</v>
      </c>
      <c r="Q616" s="9">
        <v>41020</v>
      </c>
      <c r="R616" s="10">
        <v>0.5161140906874695</v>
      </c>
      <c r="S616" s="10">
        <v>0.46089712335446126</v>
      </c>
      <c r="T616" s="9">
        <v>2265</v>
      </c>
      <c r="U616" s="10">
        <v>5.5216967333008238E-2</v>
      </c>
      <c r="V616" s="9">
        <v>-823</v>
      </c>
      <c r="W616" s="9">
        <v>145</v>
      </c>
      <c r="X616" s="10">
        <v>-3.8517564458153686E-2</v>
      </c>
      <c r="Y616" s="10">
        <v>-1.3743033458909093E-2</v>
      </c>
      <c r="Z616" s="11">
        <v>631.30999999999995</v>
      </c>
      <c r="AA616" s="11">
        <v>165.29438786016379</v>
      </c>
      <c r="AB616" s="11">
        <v>17037</v>
      </c>
      <c r="AC616" s="12" t="s">
        <v>2097</v>
      </c>
      <c r="AD616" s="8">
        <v>17</v>
      </c>
      <c r="AE616" s="8">
        <v>37</v>
      </c>
      <c r="AF616" s="13" t="s">
        <v>2090</v>
      </c>
      <c r="AG616" s="13" t="s">
        <v>2064</v>
      </c>
      <c r="AH616" s="13" t="s">
        <v>2091</v>
      </c>
      <c r="AI616" s="14">
        <v>9551031</v>
      </c>
      <c r="AJ616" s="13" t="s">
        <v>486</v>
      </c>
      <c r="AK616" s="13" t="s">
        <v>2066</v>
      </c>
      <c r="AL616" s="13" t="s">
        <v>2098</v>
      </c>
      <c r="AM616" s="13" t="s">
        <v>2099</v>
      </c>
      <c r="AN616" s="13" t="s">
        <v>505</v>
      </c>
    </row>
    <row r="617" spans="1:40" x14ac:dyDescent="0.2">
      <c r="A617" s="8" t="s">
        <v>2037</v>
      </c>
      <c r="B617" s="8" t="s">
        <v>2100</v>
      </c>
      <c r="C617" s="8" t="str">
        <f t="shared" si="9"/>
        <v>De Witt County IL</v>
      </c>
      <c r="D617" s="9">
        <v>16247</v>
      </c>
      <c r="E617" s="8" t="s">
        <v>218</v>
      </c>
      <c r="F617" s="9">
        <v>1907</v>
      </c>
      <c r="G617" s="9">
        <v>5072</v>
      </c>
      <c r="H617" s="9">
        <v>7469</v>
      </c>
      <c r="I617" s="10">
        <v>0.25532199759003882</v>
      </c>
      <c r="J617" s="10">
        <v>0.67907350381577181</v>
      </c>
      <c r="K617" s="9">
        <v>-3165</v>
      </c>
      <c r="L617" s="9">
        <v>3165</v>
      </c>
      <c r="M617" s="10">
        <v>-0.42375150622573299</v>
      </c>
      <c r="N617" s="10">
        <v>0.42375150622573299</v>
      </c>
      <c r="O617" s="9">
        <v>2598</v>
      </c>
      <c r="P617" s="9">
        <v>4576</v>
      </c>
      <c r="Q617" s="9">
        <v>7338</v>
      </c>
      <c r="R617" s="10">
        <v>0.35404742436631237</v>
      </c>
      <c r="S617" s="10">
        <v>0.62360316162442087</v>
      </c>
      <c r="T617" s="9">
        <v>-1978</v>
      </c>
      <c r="U617" s="10">
        <v>-0.2695557372581085</v>
      </c>
      <c r="V617" s="9">
        <v>-691</v>
      </c>
      <c r="W617" s="9">
        <v>496</v>
      </c>
      <c r="X617" s="10">
        <v>-9.872542677627355E-2</v>
      </c>
      <c r="Y617" s="10">
        <v>5.5470342191350941E-2</v>
      </c>
      <c r="Z617" s="11">
        <v>397.51</v>
      </c>
      <c r="AA617" s="11">
        <v>40.871927750245277</v>
      </c>
      <c r="AB617" s="11">
        <v>17039</v>
      </c>
      <c r="AC617" s="12" t="s">
        <v>2101</v>
      </c>
      <c r="AD617" s="8">
        <v>17</v>
      </c>
      <c r="AE617" s="8">
        <v>39</v>
      </c>
      <c r="AF617" s="13" t="s">
        <v>2102</v>
      </c>
      <c r="AG617" s="13" t="s">
        <v>119</v>
      </c>
      <c r="AH617" s="13" t="s">
        <v>2103</v>
      </c>
      <c r="AI617" s="14">
        <v>189413</v>
      </c>
      <c r="AJ617" s="13" t="s">
        <v>486</v>
      </c>
      <c r="AK617" s="13" t="s">
        <v>2104</v>
      </c>
      <c r="AL617" s="13"/>
      <c r="AM617" s="13"/>
      <c r="AN617" s="13" t="s">
        <v>505</v>
      </c>
    </row>
    <row r="618" spans="1:40" x14ac:dyDescent="0.2">
      <c r="A618" s="8" t="s">
        <v>2037</v>
      </c>
      <c r="B618" s="8" t="s">
        <v>1182</v>
      </c>
      <c r="C618" s="8" t="str">
        <f t="shared" si="9"/>
        <v>Douglas County IL</v>
      </c>
      <c r="D618" s="9">
        <v>19823</v>
      </c>
      <c r="E618" s="8" t="s">
        <v>218</v>
      </c>
      <c r="F618" s="9">
        <v>1946</v>
      </c>
      <c r="G618" s="9">
        <v>5695</v>
      </c>
      <c r="H618" s="9">
        <v>8089</v>
      </c>
      <c r="I618" s="10">
        <v>0.24057361849425146</v>
      </c>
      <c r="J618" s="10">
        <v>0.70404252688836688</v>
      </c>
      <c r="K618" s="9">
        <v>-3749</v>
      </c>
      <c r="L618" s="9">
        <v>3749</v>
      </c>
      <c r="M618" s="10">
        <v>-0.46346890839411542</v>
      </c>
      <c r="N618" s="10">
        <v>0.46346890839411542</v>
      </c>
      <c r="O618" s="9">
        <v>2426</v>
      </c>
      <c r="P618" s="9">
        <v>5331</v>
      </c>
      <c r="Q618" s="9">
        <v>7889</v>
      </c>
      <c r="R618" s="10">
        <v>0.30751679553809103</v>
      </c>
      <c r="S618" s="10">
        <v>0.67575104575991884</v>
      </c>
      <c r="T618" s="9">
        <v>-2905</v>
      </c>
      <c r="U618" s="10">
        <v>-0.36823425022182782</v>
      </c>
      <c r="V618" s="9">
        <v>-480</v>
      </c>
      <c r="W618" s="9">
        <v>364</v>
      </c>
      <c r="X618" s="10">
        <v>-6.6943177043839563E-2</v>
      </c>
      <c r="Y618" s="10">
        <v>2.8291481128448037E-2</v>
      </c>
      <c r="Z618" s="11">
        <v>416.67</v>
      </c>
      <c r="AA618" s="11">
        <v>47.574819401444785</v>
      </c>
      <c r="AB618" s="11">
        <v>17041</v>
      </c>
      <c r="AC618" s="12" t="s">
        <v>2105</v>
      </c>
      <c r="AD618" s="8">
        <v>17</v>
      </c>
      <c r="AE618" s="8">
        <v>41</v>
      </c>
      <c r="AF618" s="13"/>
      <c r="AG618" s="13"/>
      <c r="AH618" s="13"/>
      <c r="AJ618" s="13"/>
      <c r="AK618" s="13"/>
      <c r="AL618" s="13"/>
      <c r="AM618" s="13"/>
      <c r="AN618" s="13" t="s">
        <v>510</v>
      </c>
    </row>
    <row r="619" spans="1:40" x14ac:dyDescent="0.2">
      <c r="A619" s="8" t="s">
        <v>2037</v>
      </c>
      <c r="B619" s="8" t="s">
        <v>2106</v>
      </c>
      <c r="C619" s="8" t="str">
        <f t="shared" si="9"/>
        <v>DuPage County IL</v>
      </c>
      <c r="D619" s="9">
        <v>933736</v>
      </c>
      <c r="E619" s="8" t="s">
        <v>218</v>
      </c>
      <c r="F619" s="9">
        <v>222499</v>
      </c>
      <c r="G619" s="9">
        <v>164355</v>
      </c>
      <c r="H619" s="9">
        <v>412929</v>
      </c>
      <c r="I619" s="10">
        <v>0.53883113077550859</v>
      </c>
      <c r="J619" s="10">
        <v>0.39802242031923163</v>
      </c>
      <c r="K619" s="9">
        <v>58144</v>
      </c>
      <c r="L619" s="9">
        <v>-58144</v>
      </c>
      <c r="M619" s="10">
        <v>0.14080871045627696</v>
      </c>
      <c r="N619" s="10">
        <v>-0.14080871045627696</v>
      </c>
      <c r="O619" s="9">
        <v>197411</v>
      </c>
      <c r="P619" s="9">
        <v>193333</v>
      </c>
      <c r="Q619" s="9">
        <v>397173</v>
      </c>
      <c r="R619" s="10">
        <v>0.49704033255029922</v>
      </c>
      <c r="S619" s="10">
        <v>0.48677276652743262</v>
      </c>
      <c r="T619" s="9">
        <v>4078</v>
      </c>
      <c r="U619" s="10">
        <v>1.0267566022866603E-2</v>
      </c>
      <c r="V619" s="9">
        <v>25088</v>
      </c>
      <c r="W619" s="9">
        <v>-28978</v>
      </c>
      <c r="X619" s="10">
        <v>4.1790798225209369E-2</v>
      </c>
      <c r="Y619" s="10">
        <v>-8.8750346208200992E-2</v>
      </c>
      <c r="Z619" s="11">
        <v>327.5</v>
      </c>
      <c r="AA619" s="11">
        <v>2851.102290076336</v>
      </c>
      <c r="AB619" s="11">
        <v>17043</v>
      </c>
      <c r="AC619" s="12" t="s">
        <v>2107</v>
      </c>
      <c r="AD619" s="8">
        <v>17</v>
      </c>
      <c r="AE619" s="8">
        <v>43</v>
      </c>
      <c r="AF619" s="13" t="s">
        <v>2090</v>
      </c>
      <c r="AG619" s="13" t="s">
        <v>2064</v>
      </c>
      <c r="AH619" s="13" t="s">
        <v>2091</v>
      </c>
      <c r="AI619" s="14">
        <v>9551031</v>
      </c>
      <c r="AJ619" s="13" t="s">
        <v>486</v>
      </c>
      <c r="AK619" s="13" t="s">
        <v>2066</v>
      </c>
      <c r="AL619" s="13" t="s">
        <v>2092</v>
      </c>
      <c r="AM619" s="13" t="s">
        <v>2093</v>
      </c>
      <c r="AN619" s="13" t="s">
        <v>487</v>
      </c>
    </row>
    <row r="620" spans="1:40" x14ac:dyDescent="0.2">
      <c r="A620" s="8" t="s">
        <v>2037</v>
      </c>
      <c r="B620" s="8" t="s">
        <v>2108</v>
      </c>
      <c r="C620" s="8" t="str">
        <f t="shared" si="9"/>
        <v>Edgar County IL</v>
      </c>
      <c r="D620" s="9">
        <v>17664</v>
      </c>
      <c r="E620" s="8" t="s">
        <v>218</v>
      </c>
      <c r="F620" s="9">
        <v>1778</v>
      </c>
      <c r="G620" s="9">
        <v>5634</v>
      </c>
      <c r="H620" s="9">
        <v>7783</v>
      </c>
      <c r="I620" s="10">
        <v>0.22844661441603495</v>
      </c>
      <c r="J620" s="10">
        <v>0.7238853912373121</v>
      </c>
      <c r="K620" s="9">
        <v>-3856</v>
      </c>
      <c r="L620" s="9">
        <v>3856</v>
      </c>
      <c r="M620" s="10">
        <v>-0.49543877682127713</v>
      </c>
      <c r="N620" s="10">
        <v>0.49543877682127713</v>
      </c>
      <c r="O620" s="9">
        <v>2563</v>
      </c>
      <c r="P620" s="9">
        <v>5125</v>
      </c>
      <c r="Q620" s="9">
        <v>7810</v>
      </c>
      <c r="R620" s="10">
        <v>0.32816901408450705</v>
      </c>
      <c r="S620" s="10">
        <v>0.65620998719590273</v>
      </c>
      <c r="T620" s="9">
        <v>-2562</v>
      </c>
      <c r="U620" s="10">
        <v>-0.32804097311139568</v>
      </c>
      <c r="V620" s="9">
        <v>-785</v>
      </c>
      <c r="W620" s="9">
        <v>509</v>
      </c>
      <c r="X620" s="10">
        <v>-9.97223996684721E-2</v>
      </c>
      <c r="Y620" s="10">
        <v>6.767540404140937E-2</v>
      </c>
      <c r="Z620" s="11">
        <v>623.37</v>
      </c>
      <c r="AA620" s="11">
        <v>28.336301073198904</v>
      </c>
      <c r="AB620" s="11">
        <v>17045</v>
      </c>
      <c r="AC620" s="12" t="s">
        <v>2109</v>
      </c>
      <c r="AD620" s="8">
        <v>17</v>
      </c>
      <c r="AE620" s="8">
        <v>45</v>
      </c>
      <c r="AF620" s="13"/>
      <c r="AG620" s="13"/>
      <c r="AH620" s="13"/>
      <c r="AJ620" s="13"/>
      <c r="AK620" s="13"/>
      <c r="AL620" s="13"/>
      <c r="AM620" s="13"/>
      <c r="AN620" s="13" t="s">
        <v>510</v>
      </c>
    </row>
    <row r="621" spans="1:40" x14ac:dyDescent="0.2">
      <c r="A621" s="8" t="s">
        <v>2037</v>
      </c>
      <c r="B621" s="8" t="s">
        <v>2110</v>
      </c>
      <c r="C621" s="8" t="str">
        <f t="shared" si="9"/>
        <v>Edwards County IL</v>
      </c>
      <c r="D621" s="9">
        <v>6534</v>
      </c>
      <c r="E621" s="8" t="s">
        <v>218</v>
      </c>
      <c r="F621" s="9">
        <v>432</v>
      </c>
      <c r="G621" s="9">
        <v>2777</v>
      </c>
      <c r="H621" s="9">
        <v>3312</v>
      </c>
      <c r="I621" s="10">
        <v>0.13043478260869565</v>
      </c>
      <c r="J621" s="10">
        <v>0.83846618357487923</v>
      </c>
      <c r="K621" s="9">
        <v>-2345</v>
      </c>
      <c r="L621" s="9">
        <v>2345</v>
      </c>
      <c r="M621" s="10">
        <v>-0.70803140096618356</v>
      </c>
      <c r="N621" s="10">
        <v>0.70803140096618356</v>
      </c>
      <c r="O621" s="9">
        <v>754</v>
      </c>
      <c r="P621" s="9">
        <v>2402</v>
      </c>
      <c r="Q621" s="9">
        <v>3225</v>
      </c>
      <c r="R621" s="10">
        <v>0.23379844961240309</v>
      </c>
      <c r="S621" s="10">
        <v>0.74480620155038757</v>
      </c>
      <c r="T621" s="9">
        <v>-1648</v>
      </c>
      <c r="U621" s="10">
        <v>-0.51100775193798453</v>
      </c>
      <c r="V621" s="9">
        <v>-322</v>
      </c>
      <c r="W621" s="9">
        <v>375</v>
      </c>
      <c r="X621" s="10">
        <v>-0.10336366700370744</v>
      </c>
      <c r="Y621" s="10">
        <v>9.3659982024491661E-2</v>
      </c>
      <c r="Z621" s="11">
        <v>222.42</v>
      </c>
      <c r="AA621" s="11">
        <v>29.376854599406531</v>
      </c>
      <c r="AB621" s="11">
        <v>17047</v>
      </c>
      <c r="AC621" s="12" t="s">
        <v>2111</v>
      </c>
      <c r="AD621" s="8">
        <v>17</v>
      </c>
      <c r="AE621" s="8">
        <v>47</v>
      </c>
      <c r="AF621" s="13"/>
      <c r="AG621" s="13"/>
      <c r="AH621" s="13"/>
      <c r="AJ621" s="13"/>
      <c r="AK621" s="13"/>
      <c r="AL621" s="13"/>
      <c r="AM621" s="13"/>
      <c r="AN621" s="13" t="s">
        <v>510</v>
      </c>
    </row>
    <row r="622" spans="1:40" x14ac:dyDescent="0.2">
      <c r="A622" s="8" t="s">
        <v>2037</v>
      </c>
      <c r="B622" s="8" t="s">
        <v>1685</v>
      </c>
      <c r="C622" s="8" t="str">
        <f t="shared" si="9"/>
        <v>Effingham County IL</v>
      </c>
      <c r="D622" s="9">
        <v>34371</v>
      </c>
      <c r="E622" s="8" t="s">
        <v>218</v>
      </c>
      <c r="F622" s="9">
        <v>3071</v>
      </c>
      <c r="G622" s="9">
        <v>13613</v>
      </c>
      <c r="H622" s="9">
        <v>17428</v>
      </c>
      <c r="I622" s="10">
        <v>0.17621069543263715</v>
      </c>
      <c r="J622" s="10">
        <v>0.78109938030755111</v>
      </c>
      <c r="K622" s="9">
        <v>-10542</v>
      </c>
      <c r="L622" s="9">
        <v>10542</v>
      </c>
      <c r="M622" s="10">
        <v>-0.60488868487491398</v>
      </c>
      <c r="N622" s="10">
        <v>0.60488868487491398</v>
      </c>
      <c r="O622" s="9">
        <v>3855</v>
      </c>
      <c r="P622" s="9">
        <v>12491</v>
      </c>
      <c r="Q622" s="9">
        <v>16595</v>
      </c>
      <c r="R622" s="10">
        <v>0.23229888520638747</v>
      </c>
      <c r="S622" s="10">
        <v>0.75269659536004818</v>
      </c>
      <c r="T622" s="9">
        <v>-8636</v>
      </c>
      <c r="U622" s="10">
        <v>-0.52039771015366076</v>
      </c>
      <c r="V622" s="9">
        <v>-784</v>
      </c>
      <c r="W622" s="9">
        <v>1122</v>
      </c>
      <c r="X622" s="10">
        <v>-5.6088189773750324E-2</v>
      </c>
      <c r="Y622" s="10">
        <v>2.8402784947502924E-2</v>
      </c>
      <c r="Z622" s="11">
        <v>478.78</v>
      </c>
      <c r="AA622" s="11">
        <v>71.788712978821181</v>
      </c>
      <c r="AB622" s="11">
        <v>17049</v>
      </c>
      <c r="AC622" s="12" t="s">
        <v>2112</v>
      </c>
      <c r="AD622" s="8">
        <v>17</v>
      </c>
      <c r="AE622" s="8">
        <v>49</v>
      </c>
      <c r="AF622" s="13" t="s">
        <v>2113</v>
      </c>
      <c r="AG622" s="13"/>
      <c r="AH622" s="13" t="s">
        <v>2114</v>
      </c>
      <c r="AJ622" s="13" t="s">
        <v>498</v>
      </c>
      <c r="AK622" s="13"/>
      <c r="AL622" s="13"/>
      <c r="AM622" s="13"/>
      <c r="AN622" s="13" t="s">
        <v>487</v>
      </c>
    </row>
    <row r="623" spans="1:40" x14ac:dyDescent="0.2">
      <c r="A623" s="8" t="s">
        <v>2037</v>
      </c>
      <c r="B623" s="8" t="s">
        <v>584</v>
      </c>
      <c r="C623" s="8" t="str">
        <f t="shared" si="9"/>
        <v>Fayette County IL</v>
      </c>
      <c r="D623" s="9">
        <v>22043</v>
      </c>
      <c r="E623" s="8" t="s">
        <v>218</v>
      </c>
      <c r="F623" s="9">
        <v>1814</v>
      </c>
      <c r="G623" s="9">
        <v>7363</v>
      </c>
      <c r="H623" s="9">
        <v>9515</v>
      </c>
      <c r="I623" s="10">
        <v>0.19064634787178139</v>
      </c>
      <c r="J623" s="10">
        <v>0.77383079348397266</v>
      </c>
      <c r="K623" s="9">
        <v>-5549</v>
      </c>
      <c r="L623" s="9">
        <v>5549</v>
      </c>
      <c r="M623" s="10">
        <v>-0.58318444561219129</v>
      </c>
      <c r="N623" s="10">
        <v>0.58318444561219129</v>
      </c>
      <c r="O623" s="9">
        <v>2848</v>
      </c>
      <c r="P623" s="9">
        <v>5950</v>
      </c>
      <c r="Q623" s="9">
        <v>8963</v>
      </c>
      <c r="R623" s="10">
        <v>0.3177507530960616</v>
      </c>
      <c r="S623" s="10">
        <v>0.66384023206515674</v>
      </c>
      <c r="T623" s="9">
        <v>-3102</v>
      </c>
      <c r="U623" s="10">
        <v>-0.34608947896909514</v>
      </c>
      <c r="V623" s="9">
        <v>-1034</v>
      </c>
      <c r="W623" s="9">
        <v>1413</v>
      </c>
      <c r="X623" s="10">
        <v>-0.12710440522428021</v>
      </c>
      <c r="Y623" s="10">
        <v>0.10999056141881591</v>
      </c>
      <c r="Z623" s="11">
        <v>716.48</v>
      </c>
      <c r="AA623" s="11">
        <v>30.765687807056722</v>
      </c>
      <c r="AB623" s="11">
        <v>17051</v>
      </c>
      <c r="AC623" s="12" t="s">
        <v>2115</v>
      </c>
      <c r="AD623" s="8">
        <v>17</v>
      </c>
      <c r="AE623" s="8">
        <v>51</v>
      </c>
      <c r="AF623" s="13"/>
      <c r="AG623" s="13"/>
      <c r="AH623" s="13"/>
      <c r="AJ623" s="13"/>
      <c r="AK623" s="13"/>
      <c r="AL623" s="13"/>
      <c r="AM623" s="13"/>
      <c r="AN623" s="13" t="s">
        <v>510</v>
      </c>
    </row>
    <row r="624" spans="1:40" x14ac:dyDescent="0.2">
      <c r="A624" s="8" t="s">
        <v>2037</v>
      </c>
      <c r="B624" s="8" t="s">
        <v>2116</v>
      </c>
      <c r="C624" s="8" t="str">
        <f t="shared" si="9"/>
        <v>Ford County IL</v>
      </c>
      <c r="D624" s="9">
        <v>13736</v>
      </c>
      <c r="E624" s="8" t="s">
        <v>218</v>
      </c>
      <c r="F624" s="9">
        <v>1410</v>
      </c>
      <c r="G624" s="9">
        <v>4474</v>
      </c>
      <c r="H624" s="9">
        <v>6289</v>
      </c>
      <c r="I624" s="10">
        <v>0.22420098584830656</v>
      </c>
      <c r="J624" s="10">
        <v>0.71140085864207347</v>
      </c>
      <c r="K624" s="9">
        <v>-3064</v>
      </c>
      <c r="L624" s="9">
        <v>3064</v>
      </c>
      <c r="M624" s="10">
        <v>-0.48719987279376692</v>
      </c>
      <c r="N624" s="10">
        <v>0.48719987279376692</v>
      </c>
      <c r="O624" s="9">
        <v>1654</v>
      </c>
      <c r="P624" s="9">
        <v>4225</v>
      </c>
      <c r="Q624" s="9">
        <v>6000</v>
      </c>
      <c r="R624" s="10">
        <v>0.27566666666666667</v>
      </c>
      <c r="S624" s="10">
        <v>0.70416666666666672</v>
      </c>
      <c r="T624" s="9">
        <v>-2571</v>
      </c>
      <c r="U624" s="10">
        <v>-0.42850000000000005</v>
      </c>
      <c r="V624" s="9">
        <v>-244</v>
      </c>
      <c r="W624" s="9">
        <v>249</v>
      </c>
      <c r="X624" s="10">
        <v>-5.1465680818360116E-2</v>
      </c>
      <c r="Y624" s="10">
        <v>7.2341919754067563E-3</v>
      </c>
      <c r="Z624" s="11">
        <v>485.62</v>
      </c>
      <c r="AA624" s="11">
        <v>28.285490712903094</v>
      </c>
      <c r="AB624" s="11">
        <v>17053</v>
      </c>
      <c r="AC624" s="12" t="s">
        <v>2117</v>
      </c>
      <c r="AD624" s="8">
        <v>17</v>
      </c>
      <c r="AE624" s="8">
        <v>53</v>
      </c>
      <c r="AF624" s="13" t="s">
        <v>2073</v>
      </c>
      <c r="AG624" s="13"/>
      <c r="AH624" s="13" t="s">
        <v>2074</v>
      </c>
      <c r="AI624" s="14">
        <v>238984</v>
      </c>
      <c r="AJ624" s="13" t="s">
        <v>486</v>
      </c>
      <c r="AK624" s="13"/>
      <c r="AL624" s="13"/>
      <c r="AM624" s="13"/>
      <c r="AN624" s="13" t="s">
        <v>505</v>
      </c>
    </row>
    <row r="625" spans="1:40" x14ac:dyDescent="0.2">
      <c r="A625" s="8" t="s">
        <v>2037</v>
      </c>
      <c r="B625" s="8" t="s">
        <v>586</v>
      </c>
      <c r="C625" s="8" t="str">
        <f t="shared" si="9"/>
        <v>Franklin County IL</v>
      </c>
      <c r="D625" s="9">
        <v>39485</v>
      </c>
      <c r="E625" s="8" t="s">
        <v>218</v>
      </c>
      <c r="F625" s="9">
        <v>4711</v>
      </c>
      <c r="G625" s="9">
        <v>13101</v>
      </c>
      <c r="H625" s="9">
        <v>18533</v>
      </c>
      <c r="I625" s="10">
        <v>0.25419521933847733</v>
      </c>
      <c r="J625" s="10">
        <v>0.70690120325905137</v>
      </c>
      <c r="K625" s="9">
        <v>-8390</v>
      </c>
      <c r="L625" s="9">
        <v>8390</v>
      </c>
      <c r="M625" s="10">
        <v>-0.45270598392057404</v>
      </c>
      <c r="N625" s="10">
        <v>0.45270598392057404</v>
      </c>
      <c r="O625" s="9">
        <v>7245</v>
      </c>
      <c r="P625" s="9">
        <v>10253</v>
      </c>
      <c r="Q625" s="9">
        <v>17891</v>
      </c>
      <c r="R625" s="10">
        <v>0.40495221060868591</v>
      </c>
      <c r="S625" s="10">
        <v>0.57308143759432117</v>
      </c>
      <c r="T625" s="9">
        <v>-3008</v>
      </c>
      <c r="U625" s="10">
        <v>-0.16812922698563526</v>
      </c>
      <c r="V625" s="9">
        <v>-2534</v>
      </c>
      <c r="W625" s="9">
        <v>2848</v>
      </c>
      <c r="X625" s="10">
        <v>-0.15075699127020858</v>
      </c>
      <c r="Y625" s="10">
        <v>0.13381976566473019</v>
      </c>
      <c r="Z625" s="11">
        <v>408.89</v>
      </c>
      <c r="AA625" s="11">
        <v>96.566313678495447</v>
      </c>
      <c r="AB625" s="11">
        <v>17055</v>
      </c>
      <c r="AC625" s="12" t="s">
        <v>2118</v>
      </c>
      <c r="AD625" s="8">
        <v>17</v>
      </c>
      <c r="AE625" s="8">
        <v>55</v>
      </c>
      <c r="AF625" s="13"/>
      <c r="AG625" s="13"/>
      <c r="AH625" s="13"/>
      <c r="AJ625" s="13"/>
      <c r="AK625" s="13"/>
      <c r="AL625" s="13"/>
      <c r="AM625" s="13"/>
      <c r="AN625" s="13" t="s">
        <v>510</v>
      </c>
    </row>
    <row r="626" spans="1:40" x14ac:dyDescent="0.2">
      <c r="A626" s="8" t="s">
        <v>2037</v>
      </c>
      <c r="B626" s="8" t="s">
        <v>817</v>
      </c>
      <c r="C626" s="8" t="str">
        <f t="shared" si="9"/>
        <v>Fulton County IL</v>
      </c>
      <c r="D626" s="9">
        <v>35699</v>
      </c>
      <c r="E626" s="8" t="s">
        <v>218</v>
      </c>
      <c r="F626" s="9">
        <v>6118</v>
      </c>
      <c r="G626" s="9">
        <v>8482</v>
      </c>
      <c r="H626" s="9">
        <v>15609</v>
      </c>
      <c r="I626" s="10">
        <v>0.39195336024088667</v>
      </c>
      <c r="J626" s="10">
        <v>0.54340444615286054</v>
      </c>
      <c r="K626" s="9">
        <v>-2364</v>
      </c>
      <c r="L626" s="9">
        <v>2364</v>
      </c>
      <c r="M626" s="10">
        <v>-0.15145108591197387</v>
      </c>
      <c r="N626" s="10">
        <v>0.15145108591197387</v>
      </c>
      <c r="O626" s="9">
        <v>8324</v>
      </c>
      <c r="P626" s="9">
        <v>6622</v>
      </c>
      <c r="Q626" s="9">
        <v>15337</v>
      </c>
      <c r="R626" s="10">
        <v>0.54273977961791742</v>
      </c>
      <c r="S626" s="10">
        <v>0.43176631675034233</v>
      </c>
      <c r="T626" s="9">
        <v>1702</v>
      </c>
      <c r="U626" s="10">
        <v>0.11097346286757509</v>
      </c>
      <c r="V626" s="9">
        <v>-2206</v>
      </c>
      <c r="W626" s="9">
        <v>1860</v>
      </c>
      <c r="X626" s="10">
        <v>-0.15078641937703074</v>
      </c>
      <c r="Y626" s="10">
        <v>0.11163812940251822</v>
      </c>
      <c r="Z626" s="11">
        <v>865.6</v>
      </c>
      <c r="AA626" s="11">
        <v>41.241913123844732</v>
      </c>
      <c r="AB626" s="11">
        <v>17057</v>
      </c>
      <c r="AC626" s="12" t="s">
        <v>2119</v>
      </c>
      <c r="AD626" s="8">
        <v>17</v>
      </c>
      <c r="AE626" s="8">
        <v>57</v>
      </c>
      <c r="AF626" s="13" t="s">
        <v>2120</v>
      </c>
      <c r="AG626" s="13" t="s">
        <v>340</v>
      </c>
      <c r="AH626" s="13" t="s">
        <v>2121</v>
      </c>
      <c r="AJ626" s="13" t="s">
        <v>498</v>
      </c>
      <c r="AK626" s="13" t="s">
        <v>2122</v>
      </c>
      <c r="AL626" s="13"/>
      <c r="AM626" s="13"/>
      <c r="AN626" s="13" t="s">
        <v>487</v>
      </c>
    </row>
    <row r="627" spans="1:40" x14ac:dyDescent="0.2">
      <c r="A627" s="8" t="s">
        <v>2037</v>
      </c>
      <c r="B627" s="8" t="s">
        <v>2123</v>
      </c>
      <c r="C627" s="8" t="str">
        <f t="shared" si="9"/>
        <v>Gallatin County IL</v>
      </c>
      <c r="D627" s="9">
        <v>5265</v>
      </c>
      <c r="E627" s="8" t="s">
        <v>218</v>
      </c>
      <c r="F627" s="9">
        <v>656</v>
      </c>
      <c r="G627" s="9">
        <v>1942</v>
      </c>
      <c r="H627" s="9">
        <v>2691</v>
      </c>
      <c r="I627" s="10">
        <v>0.24377554812337421</v>
      </c>
      <c r="J627" s="10">
        <v>0.72166480862133031</v>
      </c>
      <c r="K627" s="9">
        <v>-1286</v>
      </c>
      <c r="L627" s="9">
        <v>1286</v>
      </c>
      <c r="M627" s="10">
        <v>-0.4778892604979561</v>
      </c>
      <c r="N627" s="10">
        <v>0.4778892604979561</v>
      </c>
      <c r="O627" s="9">
        <v>1028</v>
      </c>
      <c r="P627" s="9">
        <v>1492</v>
      </c>
      <c r="Q627" s="9">
        <v>2569</v>
      </c>
      <c r="R627" s="10">
        <v>0.40015570260801869</v>
      </c>
      <c r="S627" s="10">
        <v>0.58077072790969253</v>
      </c>
      <c r="T627" s="9">
        <v>-464</v>
      </c>
      <c r="U627" s="10">
        <v>-0.18061502530167384</v>
      </c>
      <c r="V627" s="9">
        <v>-372</v>
      </c>
      <c r="W627" s="9">
        <v>450</v>
      </c>
      <c r="X627" s="10">
        <v>-0.15638015448464448</v>
      </c>
      <c r="Y627" s="10">
        <v>0.14089408071163778</v>
      </c>
      <c r="Z627" s="11">
        <v>323.07</v>
      </c>
      <c r="AA627" s="11">
        <v>16.296777788095458</v>
      </c>
      <c r="AB627" s="11">
        <v>17059</v>
      </c>
      <c r="AC627" s="12" t="s">
        <v>2124</v>
      </c>
      <c r="AD627" s="8">
        <v>17</v>
      </c>
      <c r="AE627" s="8">
        <v>59</v>
      </c>
      <c r="AF627" s="13"/>
      <c r="AG627" s="13"/>
      <c r="AH627" s="13"/>
      <c r="AJ627" s="13"/>
      <c r="AK627" s="13"/>
      <c r="AL627" s="13"/>
      <c r="AM627" s="13"/>
      <c r="AN627" s="13" t="s">
        <v>510</v>
      </c>
    </row>
    <row r="628" spans="1:40" x14ac:dyDescent="0.2">
      <c r="A628" s="8" t="s">
        <v>2037</v>
      </c>
      <c r="B628" s="8" t="s">
        <v>592</v>
      </c>
      <c r="C628" s="8" t="str">
        <f t="shared" si="9"/>
        <v>Greene County IL</v>
      </c>
      <c r="D628" s="9">
        <v>13241</v>
      </c>
      <c r="E628" s="8" t="s">
        <v>218</v>
      </c>
      <c r="F628" s="9">
        <v>1202</v>
      </c>
      <c r="G628" s="9">
        <v>4139</v>
      </c>
      <c r="H628" s="9">
        <v>5542</v>
      </c>
      <c r="I628" s="10">
        <v>0.21688920967159869</v>
      </c>
      <c r="J628" s="10">
        <v>0.74684229520028866</v>
      </c>
      <c r="K628" s="9">
        <v>-2937</v>
      </c>
      <c r="L628" s="9">
        <v>2937</v>
      </c>
      <c r="M628" s="10">
        <v>-0.52995308552869003</v>
      </c>
      <c r="N628" s="10">
        <v>0.52995308552869003</v>
      </c>
      <c r="O628" s="9">
        <v>2023</v>
      </c>
      <c r="P628" s="9">
        <v>3446</v>
      </c>
      <c r="Q628" s="9">
        <v>5614</v>
      </c>
      <c r="R628" s="10">
        <v>0.36034912718204487</v>
      </c>
      <c r="S628" s="10">
        <v>0.61382258639116494</v>
      </c>
      <c r="T628" s="9">
        <v>-1423</v>
      </c>
      <c r="U628" s="10">
        <v>-0.25347345920912007</v>
      </c>
      <c r="V628" s="9">
        <v>-821</v>
      </c>
      <c r="W628" s="9">
        <v>693</v>
      </c>
      <c r="X628" s="10">
        <v>-0.14345991751044618</v>
      </c>
      <c r="Y628" s="10">
        <v>0.13301970880912373</v>
      </c>
      <c r="Z628" s="11">
        <v>543.02</v>
      </c>
      <c r="AA628" s="11">
        <v>24.384000589296896</v>
      </c>
      <c r="AB628" s="11">
        <v>17061</v>
      </c>
      <c r="AC628" s="12" t="s">
        <v>2125</v>
      </c>
      <c r="AD628" s="8">
        <v>17</v>
      </c>
      <c r="AE628" s="8">
        <v>61</v>
      </c>
      <c r="AF628" s="13"/>
      <c r="AG628" s="13"/>
      <c r="AH628" s="13"/>
      <c r="AJ628" s="13"/>
      <c r="AK628" s="13"/>
      <c r="AL628" s="13"/>
      <c r="AM628" s="13"/>
      <c r="AN628" s="13" t="s">
        <v>510</v>
      </c>
    </row>
    <row r="629" spans="1:40" x14ac:dyDescent="0.2">
      <c r="A629" s="8" t="s">
        <v>2037</v>
      </c>
      <c r="B629" s="8" t="s">
        <v>2126</v>
      </c>
      <c r="C629" s="8" t="str">
        <f t="shared" si="9"/>
        <v>Grundy County IL</v>
      </c>
      <c r="D629" s="9">
        <v>50541</v>
      </c>
      <c r="E629" s="8" t="s">
        <v>218</v>
      </c>
      <c r="F629" s="9">
        <v>8021</v>
      </c>
      <c r="G629" s="9">
        <v>13417</v>
      </c>
      <c r="H629" s="9">
        <v>22891</v>
      </c>
      <c r="I629" s="10">
        <v>0.35039972041413658</v>
      </c>
      <c r="J629" s="10">
        <v>0.5861255515268009</v>
      </c>
      <c r="K629" s="9">
        <v>-5396</v>
      </c>
      <c r="L629" s="9">
        <v>5396</v>
      </c>
      <c r="M629" s="10">
        <v>-0.23572583111266432</v>
      </c>
      <c r="N629" s="10">
        <v>0.23572583111266432</v>
      </c>
      <c r="O629" s="9">
        <v>9319</v>
      </c>
      <c r="P629" s="9">
        <v>11198</v>
      </c>
      <c r="Q629" s="9">
        <v>20956</v>
      </c>
      <c r="R629" s="10">
        <v>0.44469364382515747</v>
      </c>
      <c r="S629" s="10">
        <v>0.53435770185149833</v>
      </c>
      <c r="T629" s="9">
        <v>-1879</v>
      </c>
      <c r="U629" s="10">
        <v>-8.9664058026340865E-2</v>
      </c>
      <c r="V629" s="9">
        <v>-1298</v>
      </c>
      <c r="W629" s="9">
        <v>2219</v>
      </c>
      <c r="X629" s="10">
        <v>-9.4293923411020886E-2</v>
      </c>
      <c r="Y629" s="10">
        <v>5.1767849675302569E-2</v>
      </c>
      <c r="Z629" s="11">
        <v>418.04</v>
      </c>
      <c r="AA629" s="11">
        <v>120.89991388383886</v>
      </c>
      <c r="AB629" s="11">
        <v>17063</v>
      </c>
      <c r="AC629" s="12" t="s">
        <v>2127</v>
      </c>
      <c r="AD629" s="8">
        <v>17</v>
      </c>
      <c r="AE629" s="8">
        <v>63</v>
      </c>
      <c r="AF629" s="13" t="s">
        <v>2090</v>
      </c>
      <c r="AG629" s="13" t="s">
        <v>2064</v>
      </c>
      <c r="AH629" s="13" t="s">
        <v>2091</v>
      </c>
      <c r="AI629" s="14">
        <v>9551031</v>
      </c>
      <c r="AJ629" s="13" t="s">
        <v>486</v>
      </c>
      <c r="AK629" s="13" t="s">
        <v>2066</v>
      </c>
      <c r="AL629" s="13" t="s">
        <v>2092</v>
      </c>
      <c r="AM629" s="13" t="s">
        <v>2093</v>
      </c>
      <c r="AN629" s="13" t="s">
        <v>505</v>
      </c>
    </row>
    <row r="630" spans="1:40" x14ac:dyDescent="0.2">
      <c r="A630" s="8" t="s">
        <v>2037</v>
      </c>
      <c r="B630" s="8" t="s">
        <v>1441</v>
      </c>
      <c r="C630" s="8" t="str">
        <f t="shared" si="9"/>
        <v>Hamilton County IL</v>
      </c>
      <c r="D630" s="9">
        <v>8200</v>
      </c>
      <c r="E630" s="8" t="s">
        <v>218</v>
      </c>
      <c r="F630" s="9">
        <v>800</v>
      </c>
      <c r="G630" s="9">
        <v>3205</v>
      </c>
      <c r="H630" s="9">
        <v>4143</v>
      </c>
      <c r="I630" s="10">
        <v>0.19309678976587014</v>
      </c>
      <c r="J630" s="10">
        <v>0.77359401399951722</v>
      </c>
      <c r="K630" s="9">
        <v>-2405</v>
      </c>
      <c r="L630" s="9">
        <v>2405</v>
      </c>
      <c r="M630" s="10">
        <v>-0.58049722423364702</v>
      </c>
      <c r="N630" s="10">
        <v>0.58049722423364702</v>
      </c>
      <c r="O630" s="9">
        <v>1266</v>
      </c>
      <c r="P630" s="9">
        <v>2566</v>
      </c>
      <c r="Q630" s="9">
        <v>3935</v>
      </c>
      <c r="R630" s="10">
        <v>0.32172808132147396</v>
      </c>
      <c r="S630" s="10">
        <v>0.65209656925031767</v>
      </c>
      <c r="T630" s="9">
        <v>-1300</v>
      </c>
      <c r="U630" s="10">
        <v>-0.33036848792884371</v>
      </c>
      <c r="V630" s="9">
        <v>-466</v>
      </c>
      <c r="W630" s="9">
        <v>639</v>
      </c>
      <c r="X630" s="10">
        <v>-0.12863129155560382</v>
      </c>
      <c r="Y630" s="10">
        <v>0.12149744474919955</v>
      </c>
      <c r="Z630" s="11">
        <v>434.67</v>
      </c>
      <c r="AA630" s="11">
        <v>18.864886005475416</v>
      </c>
      <c r="AB630" s="11">
        <v>17065</v>
      </c>
      <c r="AC630" s="12" t="s">
        <v>2128</v>
      </c>
      <c r="AD630" s="8">
        <v>17</v>
      </c>
      <c r="AE630" s="8">
        <v>65</v>
      </c>
      <c r="AF630" s="13"/>
      <c r="AG630" s="13"/>
      <c r="AH630" s="13"/>
      <c r="AJ630" s="13"/>
      <c r="AK630" s="13"/>
      <c r="AL630" s="13"/>
      <c r="AM630" s="13"/>
      <c r="AN630" s="13" t="s">
        <v>510</v>
      </c>
    </row>
    <row r="631" spans="1:40" x14ac:dyDescent="0.2">
      <c r="A631" s="8" t="s">
        <v>2037</v>
      </c>
      <c r="B631" s="8" t="s">
        <v>1726</v>
      </c>
      <c r="C631" s="8" t="str">
        <f t="shared" si="9"/>
        <v>Hancock County IL</v>
      </c>
      <c r="D631" s="9">
        <v>18543</v>
      </c>
      <c r="E631" s="8" t="s">
        <v>218</v>
      </c>
      <c r="F631" s="9">
        <v>1744</v>
      </c>
      <c r="G631" s="9">
        <v>5713</v>
      </c>
      <c r="H631" s="9">
        <v>7818</v>
      </c>
      <c r="I631" s="10">
        <v>0.22307495523151702</v>
      </c>
      <c r="J631" s="10">
        <v>0.73074955231517014</v>
      </c>
      <c r="K631" s="9">
        <v>-3969</v>
      </c>
      <c r="L631" s="9">
        <v>3969</v>
      </c>
      <c r="M631" s="10">
        <v>-0.50767459708365315</v>
      </c>
      <c r="N631" s="10">
        <v>0.50767459708365315</v>
      </c>
      <c r="O631" s="9">
        <v>3246</v>
      </c>
      <c r="P631" s="9">
        <v>4810</v>
      </c>
      <c r="Q631" s="9">
        <v>8229</v>
      </c>
      <c r="R631" s="10">
        <v>0.39445862194677361</v>
      </c>
      <c r="S631" s="10">
        <v>0.58451816745655605</v>
      </c>
      <c r="T631" s="9">
        <v>-1564</v>
      </c>
      <c r="U631" s="10">
        <v>-0.19005954550978243</v>
      </c>
      <c r="V631" s="9">
        <v>-1502</v>
      </c>
      <c r="W631" s="9">
        <v>903</v>
      </c>
      <c r="X631" s="10">
        <v>-0.17138366671525659</v>
      </c>
      <c r="Y631" s="10">
        <v>0.14623138485861409</v>
      </c>
      <c r="Z631" s="11">
        <v>793.73</v>
      </c>
      <c r="AA631" s="11">
        <v>23.361848487520945</v>
      </c>
      <c r="AB631" s="11">
        <v>17067</v>
      </c>
      <c r="AC631" s="12" t="s">
        <v>2129</v>
      </c>
      <c r="AD631" s="8">
        <v>17</v>
      </c>
      <c r="AE631" s="8">
        <v>67</v>
      </c>
      <c r="AF631" s="13" t="s">
        <v>2130</v>
      </c>
      <c r="AG631" s="13"/>
      <c r="AH631" s="13" t="s">
        <v>2131</v>
      </c>
      <c r="AJ631" s="13" t="s">
        <v>498</v>
      </c>
      <c r="AK631" s="13"/>
      <c r="AL631" s="13"/>
      <c r="AM631" s="13"/>
      <c r="AN631" s="13" t="s">
        <v>505</v>
      </c>
    </row>
    <row r="632" spans="1:40" x14ac:dyDescent="0.2">
      <c r="A632" s="8" t="s">
        <v>2037</v>
      </c>
      <c r="B632" s="8" t="s">
        <v>2132</v>
      </c>
      <c r="C632" s="8" t="str">
        <f t="shared" si="9"/>
        <v>Hardin County IL</v>
      </c>
      <c r="D632" s="9">
        <v>4135</v>
      </c>
      <c r="E632" s="8" t="s">
        <v>218</v>
      </c>
      <c r="F632" s="9">
        <v>419</v>
      </c>
      <c r="G632" s="9">
        <v>1650</v>
      </c>
      <c r="H632" s="9">
        <v>2133</v>
      </c>
      <c r="I632" s="10">
        <v>0.19643694327238631</v>
      </c>
      <c r="J632" s="10">
        <v>0.77355836849507731</v>
      </c>
      <c r="K632" s="9">
        <v>-1231</v>
      </c>
      <c r="L632" s="9">
        <v>1231</v>
      </c>
      <c r="M632" s="10">
        <v>-0.57712142522269105</v>
      </c>
      <c r="N632" s="10">
        <v>0.57712142522269105</v>
      </c>
      <c r="O632" s="9">
        <v>742</v>
      </c>
      <c r="P632" s="9">
        <v>1535</v>
      </c>
      <c r="Q632" s="9">
        <v>2330</v>
      </c>
      <c r="R632" s="10">
        <v>0.31845493562231758</v>
      </c>
      <c r="S632" s="10">
        <v>0.65879828326180256</v>
      </c>
      <c r="T632" s="9">
        <v>-793</v>
      </c>
      <c r="U632" s="10">
        <v>-0.34034334763948498</v>
      </c>
      <c r="V632" s="9">
        <v>-323</v>
      </c>
      <c r="W632" s="9">
        <v>115</v>
      </c>
      <c r="X632" s="10">
        <v>-0.12201799234993127</v>
      </c>
      <c r="Y632" s="10">
        <v>0.11476008523327474</v>
      </c>
      <c r="Z632" s="11">
        <v>177.53</v>
      </c>
      <c r="AA632" s="11">
        <v>23.291837999211399</v>
      </c>
      <c r="AB632" s="11">
        <v>17069</v>
      </c>
      <c r="AC632" s="12" t="s">
        <v>2133</v>
      </c>
      <c r="AD632" s="8">
        <v>17</v>
      </c>
      <c r="AE632" s="8">
        <v>69</v>
      </c>
      <c r="AF632" s="13"/>
      <c r="AG632" s="13"/>
      <c r="AH632" s="13"/>
      <c r="AJ632" s="13"/>
      <c r="AK632" s="13"/>
      <c r="AL632" s="13"/>
      <c r="AM632" s="13"/>
      <c r="AN632" s="13" t="s">
        <v>510</v>
      </c>
    </row>
    <row r="633" spans="1:40" x14ac:dyDescent="0.2">
      <c r="A633" s="8" t="s">
        <v>2037</v>
      </c>
      <c r="B633" s="8" t="s">
        <v>2134</v>
      </c>
      <c r="C633" s="8" t="str">
        <f t="shared" si="9"/>
        <v>Henderson County IL</v>
      </c>
      <c r="D633" s="9">
        <v>6995</v>
      </c>
      <c r="E633" s="8" t="s">
        <v>218</v>
      </c>
      <c r="F633" s="9">
        <v>1151</v>
      </c>
      <c r="G633" s="9">
        <v>2153</v>
      </c>
      <c r="H633" s="9">
        <v>3480</v>
      </c>
      <c r="I633" s="10">
        <v>0.33074712643678161</v>
      </c>
      <c r="J633" s="10">
        <v>0.6186781609195402</v>
      </c>
      <c r="K633" s="9">
        <v>-1002</v>
      </c>
      <c r="L633" s="9">
        <v>1002</v>
      </c>
      <c r="M633" s="10">
        <v>-0.28793103448275859</v>
      </c>
      <c r="N633" s="10">
        <v>0.28793103448275859</v>
      </c>
      <c r="O633" s="9">
        <v>1977</v>
      </c>
      <c r="P633" s="9">
        <v>1538</v>
      </c>
      <c r="Q633" s="9">
        <v>3563</v>
      </c>
      <c r="R633" s="10">
        <v>0.55486949200112268</v>
      </c>
      <c r="S633" s="10">
        <v>0.43165871456637667</v>
      </c>
      <c r="T633" s="9">
        <v>439</v>
      </c>
      <c r="U633" s="10">
        <v>0.12321077743474601</v>
      </c>
      <c r="V633" s="9">
        <v>-826</v>
      </c>
      <c r="W633" s="9">
        <v>615</v>
      </c>
      <c r="X633" s="10">
        <v>-0.22412236556434106</v>
      </c>
      <c r="Y633" s="10">
        <v>0.18701944635316353</v>
      </c>
      <c r="Z633" s="11">
        <v>378.87</v>
      </c>
      <c r="AA633" s="11">
        <v>18.46279726555283</v>
      </c>
      <c r="AB633" s="11">
        <v>17071</v>
      </c>
      <c r="AC633" s="12" t="s">
        <v>2135</v>
      </c>
      <c r="AD633" s="8">
        <v>17</v>
      </c>
      <c r="AE633" s="8">
        <v>71</v>
      </c>
      <c r="AF633" s="13" t="s">
        <v>2136</v>
      </c>
      <c r="AG633" s="13"/>
      <c r="AH633" s="13" t="s">
        <v>2137</v>
      </c>
      <c r="AJ633" s="13" t="s">
        <v>498</v>
      </c>
      <c r="AK633" s="13"/>
      <c r="AL633" s="13"/>
      <c r="AM633" s="13"/>
      <c r="AN633" s="13" t="s">
        <v>505</v>
      </c>
    </row>
    <row r="634" spans="1:40" x14ac:dyDescent="0.2">
      <c r="A634" s="8" t="s">
        <v>2037</v>
      </c>
      <c r="B634" s="8" t="s">
        <v>598</v>
      </c>
      <c r="C634" s="8" t="str">
        <f t="shared" si="9"/>
        <v>Henry County IL</v>
      </c>
      <c r="D634" s="9">
        <v>49489</v>
      </c>
      <c r="E634" s="8" t="s">
        <v>218</v>
      </c>
      <c r="F634" s="9">
        <v>8835</v>
      </c>
      <c r="G634" s="9">
        <v>13962</v>
      </c>
      <c r="H634" s="9">
        <v>24232</v>
      </c>
      <c r="I634" s="10">
        <v>0.36460052822713768</v>
      </c>
      <c r="J634" s="10">
        <v>0.57618025751072965</v>
      </c>
      <c r="K634" s="9">
        <v>-5127</v>
      </c>
      <c r="L634" s="9">
        <v>5127</v>
      </c>
      <c r="M634" s="10">
        <v>-0.21157972928359198</v>
      </c>
      <c r="N634" s="10">
        <v>0.21157972928359198</v>
      </c>
      <c r="O634" s="9">
        <v>12316</v>
      </c>
      <c r="P634" s="9">
        <v>11564</v>
      </c>
      <c r="Q634" s="9">
        <v>24279</v>
      </c>
      <c r="R634" s="10">
        <v>0.50726965690514436</v>
      </c>
      <c r="S634" s="10">
        <v>0.47629638782486922</v>
      </c>
      <c r="T634" s="9">
        <v>752</v>
      </c>
      <c r="U634" s="10">
        <v>3.0973269080275145E-2</v>
      </c>
      <c r="V634" s="9">
        <v>-3481</v>
      </c>
      <c r="W634" s="9">
        <v>2398</v>
      </c>
      <c r="X634" s="10">
        <v>-0.14266912867800668</v>
      </c>
      <c r="Y634" s="10">
        <v>9.9883869685860438E-2</v>
      </c>
      <c r="Z634" s="11">
        <v>822.99</v>
      </c>
      <c r="AA634" s="11">
        <v>60.133172942563093</v>
      </c>
      <c r="AB634" s="11">
        <v>17073</v>
      </c>
      <c r="AC634" s="12" t="s">
        <v>2138</v>
      </c>
      <c r="AD634" s="8">
        <v>17</v>
      </c>
      <c r="AE634" s="8">
        <v>73</v>
      </c>
      <c r="AF634" s="13" t="s">
        <v>2139</v>
      </c>
      <c r="AG634" s="13" t="s">
        <v>156</v>
      </c>
      <c r="AH634" s="13" t="s">
        <v>2140</v>
      </c>
      <c r="AI634" s="14">
        <v>383606</v>
      </c>
      <c r="AJ634" s="13" t="s">
        <v>486</v>
      </c>
      <c r="AK634" s="13" t="s">
        <v>2141</v>
      </c>
      <c r="AL634" s="13"/>
      <c r="AM634" s="13"/>
      <c r="AN634" s="13" t="s">
        <v>505</v>
      </c>
    </row>
    <row r="635" spans="1:40" x14ac:dyDescent="0.2">
      <c r="A635" s="8" t="s">
        <v>2037</v>
      </c>
      <c r="B635" s="8" t="s">
        <v>2142</v>
      </c>
      <c r="C635" s="8" t="str">
        <f t="shared" si="9"/>
        <v>Iroquois County IL</v>
      </c>
      <c r="D635" s="9">
        <v>28672</v>
      </c>
      <c r="E635" s="8" t="s">
        <v>218</v>
      </c>
      <c r="F635" s="9">
        <v>2496</v>
      </c>
      <c r="G635" s="9">
        <v>9728</v>
      </c>
      <c r="H635" s="9">
        <v>12923</v>
      </c>
      <c r="I635" s="10">
        <v>0.19314400680956434</v>
      </c>
      <c r="J635" s="10">
        <v>0.7527663855141995</v>
      </c>
      <c r="K635" s="9">
        <v>-7232</v>
      </c>
      <c r="L635" s="9">
        <v>7232</v>
      </c>
      <c r="M635" s="10">
        <v>-0.55962237870463516</v>
      </c>
      <c r="N635" s="10">
        <v>0.55962237870463516</v>
      </c>
      <c r="O635" s="9">
        <v>3408</v>
      </c>
      <c r="P635" s="9">
        <v>9115</v>
      </c>
      <c r="Q635" s="9">
        <v>12770</v>
      </c>
      <c r="R635" s="10">
        <v>0.26687548942834771</v>
      </c>
      <c r="S635" s="10">
        <v>0.71378230227094752</v>
      </c>
      <c r="T635" s="9">
        <v>-5707</v>
      </c>
      <c r="U635" s="10">
        <v>-0.44690681284259981</v>
      </c>
      <c r="V635" s="9">
        <v>-912</v>
      </c>
      <c r="W635" s="9">
        <v>613</v>
      </c>
      <c r="X635" s="10">
        <v>-7.3731482618783373E-2</v>
      </c>
      <c r="Y635" s="10">
        <v>3.8984083243251977E-2</v>
      </c>
      <c r="Z635" s="11">
        <v>1117.32</v>
      </c>
      <c r="AA635" s="11">
        <v>25.661404074034298</v>
      </c>
      <c r="AB635" s="11">
        <v>17075</v>
      </c>
      <c r="AC635" s="12" t="s">
        <v>2143</v>
      </c>
      <c r="AD635" s="8">
        <v>17</v>
      </c>
      <c r="AE635" s="8">
        <v>75</v>
      </c>
      <c r="AF635" s="13"/>
      <c r="AG635" s="13"/>
      <c r="AH635" s="13"/>
      <c r="AJ635" s="13"/>
      <c r="AK635" s="13"/>
      <c r="AL635" s="13"/>
      <c r="AM635" s="13"/>
      <c r="AN635" s="13" t="s">
        <v>510</v>
      </c>
    </row>
    <row r="636" spans="1:40" x14ac:dyDescent="0.2">
      <c r="A636" s="8" t="s">
        <v>2037</v>
      </c>
      <c r="B636" s="8" t="s">
        <v>602</v>
      </c>
      <c r="C636" s="8" t="str">
        <f t="shared" si="9"/>
        <v>Jackson County IL</v>
      </c>
      <c r="D636" s="9">
        <v>59362</v>
      </c>
      <c r="E636" s="8" t="s">
        <v>218</v>
      </c>
      <c r="F636" s="9">
        <v>11619</v>
      </c>
      <c r="G636" s="9">
        <v>10889</v>
      </c>
      <c r="H636" s="9">
        <v>24509</v>
      </c>
      <c r="I636" s="10">
        <v>0.47407074952058426</v>
      </c>
      <c r="J636" s="10">
        <v>0.4442857725733404</v>
      </c>
      <c r="K636" s="9">
        <v>730</v>
      </c>
      <c r="L636" s="9">
        <v>-730</v>
      </c>
      <c r="M636" s="10">
        <v>2.9784976947243857E-2</v>
      </c>
      <c r="N636" s="10">
        <v>-2.9784976947243857E-2</v>
      </c>
      <c r="O636" s="9">
        <v>11306</v>
      </c>
      <c r="P636" s="9">
        <v>9130</v>
      </c>
      <c r="Q636" s="9">
        <v>21190</v>
      </c>
      <c r="R636" s="10">
        <v>0.53355356300141576</v>
      </c>
      <c r="S636" s="10">
        <v>0.43086361491269465</v>
      </c>
      <c r="T636" s="9">
        <v>2176</v>
      </c>
      <c r="U636" s="10">
        <v>0.10268994808872112</v>
      </c>
      <c r="V636" s="9">
        <v>313</v>
      </c>
      <c r="W636" s="9">
        <v>1759</v>
      </c>
      <c r="X636" s="10">
        <v>-5.9482813480831509E-2</v>
      </c>
      <c r="Y636" s="10">
        <v>1.342215766064575E-2</v>
      </c>
      <c r="Z636" s="11">
        <v>584.08000000000004</v>
      </c>
      <c r="AA636" s="11">
        <v>101.63333789891794</v>
      </c>
      <c r="AB636" s="11">
        <v>17077</v>
      </c>
      <c r="AC636" s="12" t="s">
        <v>2144</v>
      </c>
      <c r="AD636" s="8">
        <v>17</v>
      </c>
      <c r="AE636" s="8">
        <v>77</v>
      </c>
      <c r="AF636" s="13" t="s">
        <v>2145</v>
      </c>
      <c r="AG636" s="13"/>
      <c r="AH636" s="13" t="s">
        <v>2146</v>
      </c>
      <c r="AI636" s="14">
        <v>126828</v>
      </c>
      <c r="AJ636" s="13" t="s">
        <v>486</v>
      </c>
      <c r="AK636" s="13"/>
      <c r="AL636" s="13"/>
      <c r="AM636" s="13"/>
      <c r="AN636" s="13" t="s">
        <v>487</v>
      </c>
    </row>
    <row r="637" spans="1:40" x14ac:dyDescent="0.2">
      <c r="A637" s="8" t="s">
        <v>2037</v>
      </c>
      <c r="B637" s="8" t="s">
        <v>1745</v>
      </c>
      <c r="C637" s="8" t="str">
        <f t="shared" si="9"/>
        <v>Jasper County IL</v>
      </c>
      <c r="D637" s="9">
        <v>9607</v>
      </c>
      <c r="E637" s="8" t="s">
        <v>218</v>
      </c>
      <c r="F637" s="9">
        <v>924</v>
      </c>
      <c r="G637" s="9">
        <v>3973</v>
      </c>
      <c r="H637" s="9">
        <v>5104</v>
      </c>
      <c r="I637" s="10">
        <v>0.18103448275862069</v>
      </c>
      <c r="J637" s="10">
        <v>0.77840909090909094</v>
      </c>
      <c r="K637" s="9">
        <v>-3049</v>
      </c>
      <c r="L637" s="9">
        <v>3049</v>
      </c>
      <c r="M637" s="10">
        <v>-0.59737460815047028</v>
      </c>
      <c r="N637" s="10">
        <v>0.59737460815047028</v>
      </c>
      <c r="O637" s="9">
        <v>1434</v>
      </c>
      <c r="P637" s="9">
        <v>3511</v>
      </c>
      <c r="Q637" s="9">
        <v>5038</v>
      </c>
      <c r="R637" s="10">
        <v>0.28463676061929338</v>
      </c>
      <c r="S637" s="10">
        <v>0.69690353314807463</v>
      </c>
      <c r="T637" s="9">
        <v>-2077</v>
      </c>
      <c r="U637" s="10">
        <v>-0.41226677252878124</v>
      </c>
      <c r="V637" s="9">
        <v>-510</v>
      </c>
      <c r="W637" s="9">
        <v>462</v>
      </c>
      <c r="X637" s="10">
        <v>-0.10360227786067269</v>
      </c>
      <c r="Y637" s="10">
        <v>8.1505557761016312E-2</v>
      </c>
      <c r="Z637" s="11">
        <v>494.51</v>
      </c>
      <c r="AA637" s="11">
        <v>19.427311884491719</v>
      </c>
      <c r="AB637" s="11">
        <v>17079</v>
      </c>
      <c r="AC637" s="12" t="s">
        <v>2147</v>
      </c>
      <c r="AD637" s="8">
        <v>17</v>
      </c>
      <c r="AE637" s="8">
        <v>79</v>
      </c>
      <c r="AF637" s="13"/>
      <c r="AG637" s="13"/>
      <c r="AH637" s="13"/>
      <c r="AJ637" s="13"/>
      <c r="AK637" s="13"/>
      <c r="AL637" s="13"/>
      <c r="AM637" s="13"/>
      <c r="AN637" s="13" t="s">
        <v>510</v>
      </c>
    </row>
    <row r="638" spans="1:40" x14ac:dyDescent="0.2">
      <c r="A638" s="8" t="s">
        <v>2037</v>
      </c>
      <c r="B638" s="8" t="s">
        <v>608</v>
      </c>
      <c r="C638" s="8" t="str">
        <f t="shared" si="9"/>
        <v>Jefferson County IL</v>
      </c>
      <c r="D638" s="9">
        <v>38353</v>
      </c>
      <c r="E638" s="8" t="s">
        <v>218</v>
      </c>
      <c r="F638" s="9">
        <v>4408</v>
      </c>
      <c r="G638" s="9">
        <v>11681</v>
      </c>
      <c r="H638" s="9">
        <v>16818</v>
      </c>
      <c r="I638" s="10">
        <v>0.262100130812225</v>
      </c>
      <c r="J638" s="10">
        <v>0.69455345463194196</v>
      </c>
      <c r="K638" s="9">
        <v>-7273</v>
      </c>
      <c r="L638" s="9">
        <v>7273</v>
      </c>
      <c r="M638" s="10">
        <v>-0.43245332381971696</v>
      </c>
      <c r="N638" s="10">
        <v>0.43245332381971696</v>
      </c>
      <c r="O638" s="9">
        <v>6080</v>
      </c>
      <c r="P638" s="9">
        <v>9805</v>
      </c>
      <c r="Q638" s="9">
        <v>16303</v>
      </c>
      <c r="R638" s="10">
        <v>0.37293749616634975</v>
      </c>
      <c r="S638" s="10">
        <v>0.60142305097221371</v>
      </c>
      <c r="T638" s="9">
        <v>-3725</v>
      </c>
      <c r="U638" s="10">
        <v>-0.22848555480586397</v>
      </c>
      <c r="V638" s="9">
        <v>-1672</v>
      </c>
      <c r="W638" s="9">
        <v>1876</v>
      </c>
      <c r="X638" s="10">
        <v>-0.11083736535412475</v>
      </c>
      <c r="Y638" s="10">
        <v>9.3130403659728245E-2</v>
      </c>
      <c r="Z638" s="11">
        <v>571.16999999999996</v>
      </c>
      <c r="AA638" s="11">
        <v>67.148134530875225</v>
      </c>
      <c r="AB638" s="11">
        <v>17081</v>
      </c>
      <c r="AC638" s="12" t="s">
        <v>2148</v>
      </c>
      <c r="AD638" s="8">
        <v>17</v>
      </c>
      <c r="AE638" s="8">
        <v>81</v>
      </c>
      <c r="AF638" s="13" t="s">
        <v>2149</v>
      </c>
      <c r="AG638" s="13"/>
      <c r="AH638" s="13" t="s">
        <v>2150</v>
      </c>
      <c r="AJ638" s="13" t="s">
        <v>498</v>
      </c>
      <c r="AK638" s="13"/>
      <c r="AL638" s="13"/>
      <c r="AM638" s="13"/>
      <c r="AN638" s="13" t="s">
        <v>487</v>
      </c>
    </row>
    <row r="639" spans="1:40" x14ac:dyDescent="0.2">
      <c r="A639" s="8" t="s">
        <v>2037</v>
      </c>
      <c r="B639" s="8" t="s">
        <v>2151</v>
      </c>
      <c r="C639" s="8" t="str">
        <f t="shared" si="9"/>
        <v>Jersey County IL</v>
      </c>
      <c r="D639" s="9">
        <v>22372</v>
      </c>
      <c r="E639" s="8" t="s">
        <v>218</v>
      </c>
      <c r="F639" s="9">
        <v>2673</v>
      </c>
      <c r="G639" s="9">
        <v>7737</v>
      </c>
      <c r="H639" s="9">
        <v>10909</v>
      </c>
      <c r="I639" s="10">
        <v>0.24502704189201577</v>
      </c>
      <c r="J639" s="10">
        <v>0.70923091025758545</v>
      </c>
      <c r="K639" s="9">
        <v>-5064</v>
      </c>
      <c r="L639" s="9">
        <v>5064</v>
      </c>
      <c r="M639" s="10">
        <v>-0.46420386836556971</v>
      </c>
      <c r="N639" s="10">
        <v>0.46420386836556971</v>
      </c>
      <c r="O639" s="9">
        <v>3656</v>
      </c>
      <c r="P639" s="9">
        <v>6032</v>
      </c>
      <c r="Q639" s="9">
        <v>9940</v>
      </c>
      <c r="R639" s="10">
        <v>0.36780684104627764</v>
      </c>
      <c r="S639" s="10">
        <v>0.606841046277666</v>
      </c>
      <c r="T639" s="9">
        <v>-2376</v>
      </c>
      <c r="U639" s="10">
        <v>-0.23903420523138835</v>
      </c>
      <c r="V639" s="9">
        <v>-983</v>
      </c>
      <c r="W639" s="9">
        <v>1705</v>
      </c>
      <c r="X639" s="10">
        <v>-0.12277979915426188</v>
      </c>
      <c r="Y639" s="10">
        <v>0.10238986397991945</v>
      </c>
      <c r="Z639" s="11">
        <v>369.27</v>
      </c>
      <c r="AA639" s="11">
        <v>60.584396241232703</v>
      </c>
      <c r="AB639" s="11">
        <v>17083</v>
      </c>
      <c r="AC639" s="12" t="s">
        <v>2152</v>
      </c>
      <c r="AD639" s="8">
        <v>17</v>
      </c>
      <c r="AE639" s="8">
        <v>83</v>
      </c>
      <c r="AF639" s="13" t="s">
        <v>2050</v>
      </c>
      <c r="AG639" s="13" t="s">
        <v>2051</v>
      </c>
      <c r="AH639" s="13" t="s">
        <v>2052</v>
      </c>
      <c r="AI639" s="14">
        <v>2811588</v>
      </c>
      <c r="AJ639" s="13" t="s">
        <v>486</v>
      </c>
      <c r="AK639" s="13" t="s">
        <v>2053</v>
      </c>
      <c r="AL639" s="13"/>
      <c r="AM639" s="13"/>
      <c r="AN639" s="13" t="s">
        <v>505</v>
      </c>
    </row>
    <row r="640" spans="1:40" x14ac:dyDescent="0.2">
      <c r="A640" s="8" t="s">
        <v>2037</v>
      </c>
      <c r="B640" s="8" t="s">
        <v>2153</v>
      </c>
      <c r="C640" s="8" t="str">
        <f t="shared" si="9"/>
        <v>Jo Daviess County IL</v>
      </c>
      <c r="D640" s="9">
        <v>22086</v>
      </c>
      <c r="E640" s="8" t="s">
        <v>218</v>
      </c>
      <c r="F640" s="9">
        <v>4452</v>
      </c>
      <c r="G640" s="9">
        <v>6113</v>
      </c>
      <c r="H640" s="9">
        <v>11177</v>
      </c>
      <c r="I640" s="10">
        <v>0.39831797441173838</v>
      </c>
      <c r="J640" s="10">
        <v>0.54692672452357516</v>
      </c>
      <c r="K640" s="9">
        <v>-1661</v>
      </c>
      <c r="L640" s="9">
        <v>1661</v>
      </c>
      <c r="M640" s="10">
        <v>-0.14860875011183677</v>
      </c>
      <c r="N640" s="10">
        <v>0.14860875011183677</v>
      </c>
      <c r="O640" s="9">
        <v>5660</v>
      </c>
      <c r="P640" s="9">
        <v>5529</v>
      </c>
      <c r="Q640" s="9">
        <v>11411</v>
      </c>
      <c r="R640" s="10">
        <v>0.4960126194023311</v>
      </c>
      <c r="S640" s="10">
        <v>0.48453246867058103</v>
      </c>
      <c r="T640" s="9">
        <v>131</v>
      </c>
      <c r="U640" s="10">
        <v>1.1480150731750072E-2</v>
      </c>
      <c r="V640" s="9">
        <v>-1208</v>
      </c>
      <c r="W640" s="9">
        <v>584</v>
      </c>
      <c r="X640" s="10">
        <v>-9.7694644990592716E-2</v>
      </c>
      <c r="Y640" s="10">
        <v>6.2394255852994129E-2</v>
      </c>
      <c r="Z640" s="11">
        <v>601.09</v>
      </c>
      <c r="AA640" s="11">
        <v>36.743249762930674</v>
      </c>
      <c r="AB640" s="11">
        <v>17085</v>
      </c>
      <c r="AC640" s="12" t="s">
        <v>2154</v>
      </c>
      <c r="AD640" s="8">
        <v>17</v>
      </c>
      <c r="AE640" s="8">
        <v>85</v>
      </c>
      <c r="AF640" s="13"/>
      <c r="AG640" s="13"/>
      <c r="AH640" s="13"/>
      <c r="AJ640" s="13"/>
      <c r="AK640" s="13"/>
      <c r="AL640" s="13"/>
      <c r="AM640" s="13"/>
      <c r="AN640" s="13" t="s">
        <v>510</v>
      </c>
    </row>
    <row r="641" spans="1:40" x14ac:dyDescent="0.2">
      <c r="A641" s="8" t="s">
        <v>2037</v>
      </c>
      <c r="B641" s="8" t="s">
        <v>848</v>
      </c>
      <c r="C641" s="8" t="str">
        <f t="shared" si="9"/>
        <v>Johnson County IL</v>
      </c>
      <c r="D641" s="9">
        <v>12762</v>
      </c>
      <c r="E641" s="8" t="s">
        <v>218</v>
      </c>
      <c r="F641" s="9">
        <v>1135</v>
      </c>
      <c r="G641" s="9">
        <v>4644</v>
      </c>
      <c r="H641" s="9">
        <v>6017</v>
      </c>
      <c r="I641" s="10">
        <v>0.18863220874189796</v>
      </c>
      <c r="J641" s="10">
        <v>0.77181319594482301</v>
      </c>
      <c r="K641" s="9">
        <v>-3509</v>
      </c>
      <c r="L641" s="9">
        <v>3509</v>
      </c>
      <c r="M641" s="10">
        <v>-0.58318098720292499</v>
      </c>
      <c r="N641" s="10">
        <v>0.58318098720292499</v>
      </c>
      <c r="O641" s="9">
        <v>1571</v>
      </c>
      <c r="P641" s="9">
        <v>3959</v>
      </c>
      <c r="Q641" s="9">
        <v>5666</v>
      </c>
      <c r="R641" s="10">
        <v>0.27726791387222027</v>
      </c>
      <c r="S641" s="10">
        <v>0.69872926226614895</v>
      </c>
      <c r="T641" s="9">
        <v>-2388</v>
      </c>
      <c r="U641" s="10">
        <v>-0.42146134839392868</v>
      </c>
      <c r="V641" s="9">
        <v>-436</v>
      </c>
      <c r="W641" s="9">
        <v>685</v>
      </c>
      <c r="X641" s="10">
        <v>-8.8635705130322318E-2</v>
      </c>
      <c r="Y641" s="10">
        <v>7.3083933678674051E-2</v>
      </c>
      <c r="Z641" s="11">
        <v>343.92</v>
      </c>
      <c r="AA641" s="11">
        <v>37.107466852756453</v>
      </c>
      <c r="AB641" s="11">
        <v>17087</v>
      </c>
      <c r="AC641" s="12" t="s">
        <v>2155</v>
      </c>
      <c r="AD641" s="8">
        <v>17</v>
      </c>
      <c r="AE641" s="8">
        <v>87</v>
      </c>
      <c r="AF641" s="13"/>
      <c r="AG641" s="13"/>
      <c r="AH641" s="13"/>
      <c r="AJ641" s="13"/>
      <c r="AK641" s="13"/>
      <c r="AL641" s="13"/>
      <c r="AM641" s="13"/>
      <c r="AN641" s="13" t="s">
        <v>510</v>
      </c>
    </row>
    <row r="642" spans="1:40" x14ac:dyDescent="0.2">
      <c r="A642" s="8" t="s">
        <v>2037</v>
      </c>
      <c r="B642" s="8" t="s">
        <v>2156</v>
      </c>
      <c r="C642" s="8" t="str">
        <f t="shared" si="9"/>
        <v>Kane County IL</v>
      </c>
      <c r="D642" s="9">
        <v>530847</v>
      </c>
      <c r="E642" s="8" t="s">
        <v>218</v>
      </c>
      <c r="F642" s="9">
        <v>99389</v>
      </c>
      <c r="G642" s="9">
        <v>82087</v>
      </c>
      <c r="H642" s="9">
        <v>193500</v>
      </c>
      <c r="I642" s="10">
        <v>0.5136382428940568</v>
      </c>
      <c r="J642" s="10">
        <v>0.42422222222222222</v>
      </c>
      <c r="K642" s="9">
        <v>17302</v>
      </c>
      <c r="L642" s="9">
        <v>-17302</v>
      </c>
      <c r="M642" s="10">
        <v>8.9416020671834573E-2</v>
      </c>
      <c r="N642" s="10">
        <v>-8.9416020671834573E-2</v>
      </c>
      <c r="O642" s="9">
        <v>91120</v>
      </c>
      <c r="P642" s="9">
        <v>89502</v>
      </c>
      <c r="Q642" s="9">
        <v>183631</v>
      </c>
      <c r="R642" s="10">
        <v>0.49621251313775999</v>
      </c>
      <c r="S642" s="10">
        <v>0.48740136469332518</v>
      </c>
      <c r="T642" s="9">
        <v>1618</v>
      </c>
      <c r="U642" s="10">
        <v>8.8111484444348132E-3</v>
      </c>
      <c r="V642" s="9">
        <v>8269</v>
      </c>
      <c r="W642" s="9">
        <v>-7415</v>
      </c>
      <c r="X642" s="10">
        <v>1.7425729756296804E-2</v>
      </c>
      <c r="Y642" s="10">
        <v>-6.3179142471102956E-2</v>
      </c>
      <c r="Z642" s="11">
        <v>520.05999999999995</v>
      </c>
      <c r="AA642" s="11">
        <v>1020.7418374802909</v>
      </c>
      <c r="AB642" s="11">
        <v>17089</v>
      </c>
      <c r="AC642" s="12" t="s">
        <v>2157</v>
      </c>
      <c r="AD642" s="8">
        <v>17</v>
      </c>
      <c r="AE642" s="8">
        <v>89</v>
      </c>
      <c r="AF642" s="13" t="s">
        <v>2090</v>
      </c>
      <c r="AG642" s="13" t="s">
        <v>2064</v>
      </c>
      <c r="AH642" s="13" t="s">
        <v>2091</v>
      </c>
      <c r="AI642" s="14">
        <v>9551031</v>
      </c>
      <c r="AJ642" s="13" t="s">
        <v>486</v>
      </c>
      <c r="AK642" s="13" t="s">
        <v>2066</v>
      </c>
      <c r="AL642" s="13" t="s">
        <v>2098</v>
      </c>
      <c r="AM642" s="13" t="s">
        <v>2099</v>
      </c>
      <c r="AN642" s="13" t="s">
        <v>487</v>
      </c>
    </row>
    <row r="643" spans="1:40" x14ac:dyDescent="0.2">
      <c r="A643" s="8" t="s">
        <v>2037</v>
      </c>
      <c r="B643" s="8" t="s">
        <v>2158</v>
      </c>
      <c r="C643" s="8" t="str">
        <f t="shared" si="9"/>
        <v>Kankakee County IL</v>
      </c>
      <c r="D643" s="9">
        <v>110879</v>
      </c>
      <c r="E643" s="8" t="s">
        <v>218</v>
      </c>
      <c r="F643" s="9">
        <v>18908</v>
      </c>
      <c r="G643" s="9">
        <v>25081</v>
      </c>
      <c r="H643" s="9">
        <v>46556</v>
      </c>
      <c r="I643" s="10">
        <v>0.40613454764154994</v>
      </c>
      <c r="J643" s="10">
        <v>0.53872755391356641</v>
      </c>
      <c r="K643" s="9">
        <v>-6173</v>
      </c>
      <c r="L643" s="9">
        <v>6173</v>
      </c>
      <c r="M643" s="10">
        <v>-0.13259300627201648</v>
      </c>
      <c r="N643" s="10">
        <v>0.13259300627201648</v>
      </c>
      <c r="O643" s="9">
        <v>21574</v>
      </c>
      <c r="P643" s="9">
        <v>23115</v>
      </c>
      <c r="Q643" s="9">
        <v>45452</v>
      </c>
      <c r="R643" s="10">
        <v>0.47465458065651678</v>
      </c>
      <c r="S643" s="10">
        <v>0.50855847927483944</v>
      </c>
      <c r="T643" s="9">
        <v>-1541</v>
      </c>
      <c r="U643" s="10">
        <v>-3.3903898618322659E-2</v>
      </c>
      <c r="V643" s="9">
        <v>-2666</v>
      </c>
      <c r="W643" s="9">
        <v>1966</v>
      </c>
      <c r="X643" s="10">
        <v>-6.8520033014966841E-2</v>
      </c>
      <c r="Y643" s="10">
        <v>3.0169074638726978E-2</v>
      </c>
      <c r="Z643" s="11">
        <v>676.56</v>
      </c>
      <c r="AA643" s="11">
        <v>163.8864254463758</v>
      </c>
      <c r="AB643" s="11">
        <v>17091</v>
      </c>
      <c r="AC643" s="12" t="s">
        <v>2159</v>
      </c>
      <c r="AD643" s="8">
        <v>17</v>
      </c>
      <c r="AE643" s="8">
        <v>91</v>
      </c>
      <c r="AF643" s="13" t="s">
        <v>2160</v>
      </c>
      <c r="AG643" s="13" t="s">
        <v>2064</v>
      </c>
      <c r="AH643" s="13" t="s">
        <v>2161</v>
      </c>
      <c r="AI643" s="14">
        <v>110879</v>
      </c>
      <c r="AJ643" s="13" t="s">
        <v>486</v>
      </c>
      <c r="AK643" s="13" t="s">
        <v>2066</v>
      </c>
      <c r="AL643" s="13"/>
      <c r="AM643" s="13"/>
      <c r="AN643" s="13" t="s">
        <v>487</v>
      </c>
    </row>
    <row r="644" spans="1:40" x14ac:dyDescent="0.2">
      <c r="A644" s="8" t="s">
        <v>2037</v>
      </c>
      <c r="B644" s="8" t="s">
        <v>2162</v>
      </c>
      <c r="C644" s="8" t="str">
        <f t="shared" si="9"/>
        <v>Kendall County IL</v>
      </c>
      <c r="D644" s="9">
        <v>123355</v>
      </c>
      <c r="E644" s="8" t="s">
        <v>218</v>
      </c>
      <c r="F644" s="9">
        <v>23392</v>
      </c>
      <c r="G644" s="9">
        <v>24152</v>
      </c>
      <c r="H644" s="9">
        <v>50815</v>
      </c>
      <c r="I644" s="10">
        <v>0.46033651480861948</v>
      </c>
      <c r="J644" s="10">
        <v>0.47529272852504184</v>
      </c>
      <c r="K644" s="9">
        <v>-760</v>
      </c>
      <c r="L644" s="9">
        <v>760</v>
      </c>
      <c r="M644" s="10">
        <v>-1.4956213716422362E-2</v>
      </c>
      <c r="N644" s="10">
        <v>1.4956213716422362E-2</v>
      </c>
      <c r="O644" s="9">
        <v>21219</v>
      </c>
      <c r="P644" s="9">
        <v>23076</v>
      </c>
      <c r="Q644" s="9">
        <v>45042</v>
      </c>
      <c r="R644" s="10">
        <v>0.47109364593046488</v>
      </c>
      <c r="S644" s="10">
        <v>0.51232183295590783</v>
      </c>
      <c r="T644" s="9">
        <v>-1857</v>
      </c>
      <c r="U644" s="10">
        <v>-4.1228187025442953E-2</v>
      </c>
      <c r="V644" s="9">
        <v>2173</v>
      </c>
      <c r="W644" s="9">
        <v>1076</v>
      </c>
      <c r="X644" s="10">
        <v>-1.0757131121845398E-2</v>
      </c>
      <c r="Y644" s="10">
        <v>-3.7029104430865989E-2</v>
      </c>
      <c r="Z644" s="11">
        <v>320.33999999999997</v>
      </c>
      <c r="AA644" s="11">
        <v>385.07523256539929</v>
      </c>
      <c r="AB644" s="11">
        <v>17093</v>
      </c>
      <c r="AC644" s="12" t="s">
        <v>2163</v>
      </c>
      <c r="AD644" s="8">
        <v>17</v>
      </c>
      <c r="AE644" s="8">
        <v>93</v>
      </c>
      <c r="AF644" s="13" t="s">
        <v>2090</v>
      </c>
      <c r="AG644" s="13" t="s">
        <v>2064</v>
      </c>
      <c r="AH644" s="13" t="s">
        <v>2091</v>
      </c>
      <c r="AI644" s="14">
        <v>9551031</v>
      </c>
      <c r="AJ644" s="13" t="s">
        <v>486</v>
      </c>
      <c r="AK644" s="13" t="s">
        <v>2066</v>
      </c>
      <c r="AL644" s="13" t="s">
        <v>2092</v>
      </c>
      <c r="AM644" s="13" t="s">
        <v>2093</v>
      </c>
      <c r="AN644" s="13" t="s">
        <v>487</v>
      </c>
    </row>
    <row r="645" spans="1:40" x14ac:dyDescent="0.2">
      <c r="A645" s="8" t="s">
        <v>2037</v>
      </c>
      <c r="B645" s="8" t="s">
        <v>2164</v>
      </c>
      <c r="C645" s="8" t="str">
        <f t="shared" si="9"/>
        <v>Knox County IL</v>
      </c>
      <c r="D645" s="9">
        <v>51441</v>
      </c>
      <c r="E645" s="8" t="s">
        <v>218</v>
      </c>
      <c r="F645" s="9">
        <v>9939</v>
      </c>
      <c r="G645" s="9">
        <v>10658</v>
      </c>
      <c r="H645" s="9">
        <v>21964</v>
      </c>
      <c r="I645" s="10">
        <v>0.45251320342378437</v>
      </c>
      <c r="J645" s="10">
        <v>0.48524858859952652</v>
      </c>
      <c r="K645" s="9">
        <v>-719</v>
      </c>
      <c r="L645" s="9">
        <v>719</v>
      </c>
      <c r="M645" s="10">
        <v>-3.2735385175742149E-2</v>
      </c>
      <c r="N645" s="10">
        <v>3.2735385175742149E-2</v>
      </c>
      <c r="O645" s="9">
        <v>12993</v>
      </c>
      <c r="P645" s="9">
        <v>9133</v>
      </c>
      <c r="Q645" s="9">
        <v>22517</v>
      </c>
      <c r="R645" s="10">
        <v>0.57703068792467915</v>
      </c>
      <c r="S645" s="10">
        <v>0.40560465426122483</v>
      </c>
      <c r="T645" s="9">
        <v>3860</v>
      </c>
      <c r="U645" s="10">
        <v>0.17142603366345432</v>
      </c>
      <c r="V645" s="9">
        <v>-3054</v>
      </c>
      <c r="W645" s="9">
        <v>1525</v>
      </c>
      <c r="X645" s="10">
        <v>-0.12451748450089478</v>
      </c>
      <c r="Y645" s="10">
        <v>7.9643934338301692E-2</v>
      </c>
      <c r="Z645" s="11">
        <v>716.4</v>
      </c>
      <c r="AA645" s="11">
        <v>71.804857621440533</v>
      </c>
      <c r="AB645" s="11">
        <v>17095</v>
      </c>
      <c r="AC645" s="12" t="s">
        <v>2165</v>
      </c>
      <c r="AD645" s="8">
        <v>17</v>
      </c>
      <c r="AE645" s="8">
        <v>95</v>
      </c>
      <c r="AF645" s="13" t="s">
        <v>2166</v>
      </c>
      <c r="AG645" s="13"/>
      <c r="AH645" s="13" t="s">
        <v>2167</v>
      </c>
      <c r="AJ645" s="13" t="s">
        <v>498</v>
      </c>
      <c r="AK645" s="13"/>
      <c r="AL645" s="13"/>
      <c r="AM645" s="13"/>
      <c r="AN645" s="13" t="s">
        <v>487</v>
      </c>
    </row>
    <row r="646" spans="1:40" x14ac:dyDescent="0.2">
      <c r="A646" s="8" t="s">
        <v>2037</v>
      </c>
      <c r="B646" s="8" t="s">
        <v>993</v>
      </c>
      <c r="C646" s="8" t="str">
        <f t="shared" si="9"/>
        <v>Lake County IL</v>
      </c>
      <c r="D646" s="9">
        <v>703910</v>
      </c>
      <c r="E646" s="8" t="s">
        <v>218</v>
      </c>
      <c r="F646" s="9">
        <v>168186</v>
      </c>
      <c r="G646" s="9">
        <v>108608</v>
      </c>
      <c r="H646" s="9">
        <v>293574</v>
      </c>
      <c r="I646" s="10">
        <v>0.57289133233869483</v>
      </c>
      <c r="J646" s="10">
        <v>0.36995101746067433</v>
      </c>
      <c r="K646" s="9">
        <v>59578</v>
      </c>
      <c r="L646" s="9">
        <v>-59578</v>
      </c>
      <c r="M646" s="10">
        <v>0.2029403148780205</v>
      </c>
      <c r="N646" s="10">
        <v>-0.2029403148780205</v>
      </c>
      <c r="O646" s="9">
        <v>151552</v>
      </c>
      <c r="P646" s="9">
        <v>128609</v>
      </c>
      <c r="Q646" s="9">
        <v>284032</v>
      </c>
      <c r="R646" s="10">
        <v>0.53357368183866605</v>
      </c>
      <c r="S646" s="10">
        <v>0.45279757210455163</v>
      </c>
      <c r="T646" s="9">
        <v>22943</v>
      </c>
      <c r="U646" s="10">
        <v>8.0776109734114421E-2</v>
      </c>
      <c r="V646" s="9">
        <v>16634</v>
      </c>
      <c r="W646" s="9">
        <v>-20001</v>
      </c>
      <c r="X646" s="10">
        <v>3.9317650500028778E-2</v>
      </c>
      <c r="Y646" s="10">
        <v>-8.2846554643877302E-2</v>
      </c>
      <c r="Z646" s="11">
        <v>443.67</v>
      </c>
      <c r="AA646" s="11">
        <v>1586.5620844321229</v>
      </c>
      <c r="AB646" s="11">
        <v>17097</v>
      </c>
      <c r="AC646" s="12" t="s">
        <v>2168</v>
      </c>
      <c r="AD646" s="8">
        <v>17</v>
      </c>
      <c r="AE646" s="8">
        <v>97</v>
      </c>
      <c r="AF646" s="13" t="s">
        <v>2090</v>
      </c>
      <c r="AG646" s="13" t="s">
        <v>2064</v>
      </c>
      <c r="AH646" s="13" t="s">
        <v>2091</v>
      </c>
      <c r="AI646" s="14">
        <v>9551031</v>
      </c>
      <c r="AJ646" s="13" t="s">
        <v>486</v>
      </c>
      <c r="AK646" s="13" t="s">
        <v>2066</v>
      </c>
      <c r="AL646" s="13" t="s">
        <v>2169</v>
      </c>
      <c r="AM646" s="13" t="s">
        <v>2170</v>
      </c>
      <c r="AN646" s="13" t="s">
        <v>487</v>
      </c>
    </row>
    <row r="647" spans="1:40" x14ac:dyDescent="0.2">
      <c r="A647" s="8" t="s">
        <v>2037</v>
      </c>
      <c r="B647" s="8" t="s">
        <v>2171</v>
      </c>
      <c r="C647" s="8" t="str">
        <f t="shared" si="9"/>
        <v>LaSalle County IL</v>
      </c>
      <c r="D647" s="9">
        <v>111333</v>
      </c>
      <c r="E647" s="8" t="s">
        <v>218</v>
      </c>
      <c r="F647" s="9">
        <v>19277</v>
      </c>
      <c r="G647" s="9">
        <v>26269</v>
      </c>
      <c r="H647" s="9">
        <v>48447</v>
      </c>
      <c r="I647" s="10">
        <v>0.39789873469977499</v>
      </c>
      <c r="J647" s="10">
        <v>0.54222139657770352</v>
      </c>
      <c r="K647" s="9">
        <v>-6992</v>
      </c>
      <c r="L647" s="9">
        <v>6992</v>
      </c>
      <c r="M647" s="10">
        <v>-0.14432266187792853</v>
      </c>
      <c r="N647" s="10">
        <v>0.14432266187792853</v>
      </c>
      <c r="O647" s="9">
        <v>23023</v>
      </c>
      <c r="P647" s="9">
        <v>23207</v>
      </c>
      <c r="Q647" s="9">
        <v>47146</v>
      </c>
      <c r="R647" s="10">
        <v>0.48833411105926272</v>
      </c>
      <c r="S647" s="10">
        <v>0.49223688117761843</v>
      </c>
      <c r="T647" s="9">
        <v>-184</v>
      </c>
      <c r="U647" s="10">
        <v>-3.902770118355714E-3</v>
      </c>
      <c r="V647" s="9">
        <v>-3746</v>
      </c>
      <c r="W647" s="9">
        <v>3062</v>
      </c>
      <c r="X647" s="10">
        <v>-9.0435376359487729E-2</v>
      </c>
      <c r="Y647" s="10">
        <v>4.9984515400085083E-2</v>
      </c>
      <c r="Z647" s="11">
        <v>1135.1199999999999</v>
      </c>
      <c r="AA647" s="11">
        <v>98.080379166960327</v>
      </c>
      <c r="AB647" s="11">
        <v>17099</v>
      </c>
      <c r="AC647" s="12" t="s">
        <v>2172</v>
      </c>
      <c r="AD647" s="8">
        <v>17</v>
      </c>
      <c r="AE647" s="8">
        <v>99</v>
      </c>
      <c r="AF647" s="13" t="s">
        <v>2063</v>
      </c>
      <c r="AG647" s="13" t="s">
        <v>2064</v>
      </c>
      <c r="AH647" s="13" t="s">
        <v>2065</v>
      </c>
      <c r="AJ647" s="13" t="s">
        <v>498</v>
      </c>
      <c r="AK647" s="13" t="s">
        <v>2066</v>
      </c>
      <c r="AL647" s="13"/>
      <c r="AM647" s="13"/>
      <c r="AN647" s="13" t="s">
        <v>487</v>
      </c>
    </row>
    <row r="648" spans="1:40" x14ac:dyDescent="0.2">
      <c r="A648" s="8" t="s">
        <v>2037</v>
      </c>
      <c r="B648" s="8" t="s">
        <v>614</v>
      </c>
      <c r="C648" s="8" t="str">
        <f t="shared" si="9"/>
        <v>Lawrence County IL</v>
      </c>
      <c r="D648" s="9">
        <v>16491</v>
      </c>
      <c r="E648" s="8" t="s">
        <v>218</v>
      </c>
      <c r="F648" s="9">
        <v>1288</v>
      </c>
      <c r="G648" s="9">
        <v>4517</v>
      </c>
      <c r="H648" s="9">
        <v>6039</v>
      </c>
      <c r="I648" s="10">
        <v>0.2132803444278854</v>
      </c>
      <c r="J648" s="10">
        <v>0.74797151846332177</v>
      </c>
      <c r="K648" s="9">
        <v>-3229</v>
      </c>
      <c r="L648" s="9">
        <v>3229</v>
      </c>
      <c r="M648" s="10">
        <v>-0.53469117403543631</v>
      </c>
      <c r="N648" s="10">
        <v>0.53469117403543631</v>
      </c>
      <c r="O648" s="9">
        <v>2010</v>
      </c>
      <c r="P648" s="9">
        <v>3853</v>
      </c>
      <c r="Q648" s="9">
        <v>5984</v>
      </c>
      <c r="R648" s="10">
        <v>0.33589572192513367</v>
      </c>
      <c r="S648" s="10">
        <v>0.64388368983957223</v>
      </c>
      <c r="T648" s="9">
        <v>-1843</v>
      </c>
      <c r="U648" s="10">
        <v>-0.30798796791443855</v>
      </c>
      <c r="V648" s="9">
        <v>-722</v>
      </c>
      <c r="W648" s="9">
        <v>664</v>
      </c>
      <c r="X648" s="10">
        <v>-0.12261537749724827</v>
      </c>
      <c r="Y648" s="10">
        <v>0.10408782862374955</v>
      </c>
      <c r="Z648" s="11">
        <v>372.18</v>
      </c>
      <c r="AA648" s="11">
        <v>44.309205223279058</v>
      </c>
      <c r="AB648" s="11">
        <v>17101</v>
      </c>
      <c r="AC648" s="12" t="s">
        <v>2173</v>
      </c>
      <c r="AD648" s="8">
        <v>17</v>
      </c>
      <c r="AE648" s="8">
        <v>101</v>
      </c>
      <c r="AF648" s="13"/>
      <c r="AG648" s="13"/>
      <c r="AH648" s="13"/>
      <c r="AJ648" s="13"/>
      <c r="AK648" s="13"/>
      <c r="AL648" s="13"/>
      <c r="AM648" s="13"/>
      <c r="AN648" s="13" t="s">
        <v>510</v>
      </c>
    </row>
    <row r="649" spans="1:40" x14ac:dyDescent="0.2">
      <c r="A649" s="8" t="s">
        <v>2037</v>
      </c>
      <c r="B649" s="8" t="s">
        <v>618</v>
      </c>
      <c r="C649" s="8" t="str">
        <f t="shared" si="9"/>
        <v>Lee County IL</v>
      </c>
      <c r="D649" s="9">
        <v>34584</v>
      </c>
      <c r="E649" s="8" t="s">
        <v>218</v>
      </c>
      <c r="F649" s="9">
        <v>5499</v>
      </c>
      <c r="G649" s="9">
        <v>8597</v>
      </c>
      <c r="H649" s="9">
        <v>15215</v>
      </c>
      <c r="I649" s="10">
        <v>0.36141965165954648</v>
      </c>
      <c r="J649" s="10">
        <v>0.56503450542228062</v>
      </c>
      <c r="K649" s="9">
        <v>-3098</v>
      </c>
      <c r="L649" s="9">
        <v>3098</v>
      </c>
      <c r="M649" s="10">
        <v>-0.20361485376273414</v>
      </c>
      <c r="N649" s="10">
        <v>0.20361485376273414</v>
      </c>
      <c r="O649" s="9">
        <v>6932</v>
      </c>
      <c r="P649" s="9">
        <v>8046</v>
      </c>
      <c r="Q649" s="9">
        <v>15275</v>
      </c>
      <c r="R649" s="10">
        <v>0.45381342062193125</v>
      </c>
      <c r="S649" s="10">
        <v>0.52674304418985274</v>
      </c>
      <c r="T649" s="9">
        <v>-1114</v>
      </c>
      <c r="U649" s="10">
        <v>-7.2929623567921487E-2</v>
      </c>
      <c r="V649" s="9">
        <v>-1433</v>
      </c>
      <c r="W649" s="9">
        <v>551</v>
      </c>
      <c r="X649" s="10">
        <v>-9.239376896238477E-2</v>
      </c>
      <c r="Y649" s="10">
        <v>3.8291461232427881E-2</v>
      </c>
      <c r="Z649" s="11">
        <v>724.9</v>
      </c>
      <c r="AA649" s="11">
        <v>47.708649468892261</v>
      </c>
      <c r="AB649" s="11">
        <v>17103</v>
      </c>
      <c r="AC649" s="12" t="s">
        <v>2174</v>
      </c>
      <c r="AD649" s="8">
        <v>17</v>
      </c>
      <c r="AE649" s="8">
        <v>103</v>
      </c>
      <c r="AF649" s="13" t="s">
        <v>2175</v>
      </c>
      <c r="AG649" s="13" t="s">
        <v>162</v>
      </c>
      <c r="AH649" s="13" t="s">
        <v>2176</v>
      </c>
      <c r="AJ649" s="13" t="s">
        <v>498</v>
      </c>
      <c r="AK649" s="13" t="s">
        <v>2177</v>
      </c>
      <c r="AL649" s="13"/>
      <c r="AM649" s="13"/>
      <c r="AN649" s="13" t="s">
        <v>487</v>
      </c>
    </row>
    <row r="650" spans="1:40" x14ac:dyDescent="0.2">
      <c r="A650" s="8" t="s">
        <v>2037</v>
      </c>
      <c r="B650" s="8" t="s">
        <v>2178</v>
      </c>
      <c r="C650" s="8" t="str">
        <f t="shared" si="9"/>
        <v>Livingston County IL</v>
      </c>
      <c r="D650" s="9">
        <v>36671</v>
      </c>
      <c r="E650" s="8" t="s">
        <v>218</v>
      </c>
      <c r="F650" s="9">
        <v>4005</v>
      </c>
      <c r="G650" s="9">
        <v>10197</v>
      </c>
      <c r="H650" s="9">
        <v>15096</v>
      </c>
      <c r="I650" s="10">
        <v>0.265302066772655</v>
      </c>
      <c r="J650" s="10">
        <v>0.67547694753577103</v>
      </c>
      <c r="K650" s="9">
        <v>-6192</v>
      </c>
      <c r="L650" s="9">
        <v>6192</v>
      </c>
      <c r="M650" s="10">
        <v>-0.41017488076311603</v>
      </c>
      <c r="N650" s="10">
        <v>0.41017488076311603</v>
      </c>
      <c r="O650" s="9">
        <v>5014</v>
      </c>
      <c r="P650" s="9">
        <v>9745</v>
      </c>
      <c r="Q650" s="9">
        <v>15019</v>
      </c>
      <c r="R650" s="10">
        <v>0.33384379785604901</v>
      </c>
      <c r="S650" s="10">
        <v>0.64884479659098471</v>
      </c>
      <c r="T650" s="9">
        <v>-4731</v>
      </c>
      <c r="U650" s="10">
        <v>-0.3150009987349357</v>
      </c>
      <c r="V650" s="9">
        <v>-1009</v>
      </c>
      <c r="W650" s="9">
        <v>452</v>
      </c>
      <c r="X650" s="10">
        <v>-6.8541731083394009E-2</v>
      </c>
      <c r="Y650" s="10">
        <v>2.6632150944786326E-2</v>
      </c>
      <c r="Z650" s="11">
        <v>1044.29</v>
      </c>
      <c r="AA650" s="11">
        <v>35.115724559269935</v>
      </c>
      <c r="AB650" s="11">
        <v>17105</v>
      </c>
      <c r="AC650" s="12" t="s">
        <v>2179</v>
      </c>
      <c r="AD650" s="8">
        <v>17</v>
      </c>
      <c r="AE650" s="8">
        <v>105</v>
      </c>
      <c r="AF650" s="13" t="s">
        <v>2180</v>
      </c>
      <c r="AG650" s="13" t="s">
        <v>119</v>
      </c>
      <c r="AH650" s="13" t="s">
        <v>2181</v>
      </c>
      <c r="AJ650" s="13" t="s">
        <v>498</v>
      </c>
      <c r="AK650" s="13" t="s">
        <v>2104</v>
      </c>
      <c r="AL650" s="13"/>
      <c r="AM650" s="13"/>
      <c r="AN650" s="13" t="s">
        <v>487</v>
      </c>
    </row>
    <row r="651" spans="1:40" x14ac:dyDescent="0.2">
      <c r="A651" s="8" t="s">
        <v>2037</v>
      </c>
      <c r="B651" s="8" t="s">
        <v>860</v>
      </c>
      <c r="C651" s="8" t="str">
        <f t="shared" si="9"/>
        <v>Logan County IL</v>
      </c>
      <c r="D651" s="9">
        <v>29494</v>
      </c>
      <c r="E651" s="8" t="s">
        <v>218</v>
      </c>
      <c r="F651" s="9">
        <v>3301</v>
      </c>
      <c r="G651" s="9">
        <v>8167</v>
      </c>
      <c r="H651" s="9">
        <v>12130</v>
      </c>
      <c r="I651" s="10">
        <v>0.27213520197856556</v>
      </c>
      <c r="J651" s="10">
        <v>0.67328936521022253</v>
      </c>
      <c r="K651" s="9">
        <v>-4866</v>
      </c>
      <c r="L651" s="9">
        <v>4866</v>
      </c>
      <c r="M651" s="10">
        <v>-0.40115416323165698</v>
      </c>
      <c r="N651" s="10">
        <v>0.40115416323165698</v>
      </c>
      <c r="O651" s="9">
        <v>3974</v>
      </c>
      <c r="P651" s="9">
        <v>7835</v>
      </c>
      <c r="Q651" s="9">
        <v>12037</v>
      </c>
      <c r="R651" s="10">
        <v>0.33014870814987124</v>
      </c>
      <c r="S651" s="10">
        <v>0.65090969510675423</v>
      </c>
      <c r="T651" s="9">
        <v>-3861</v>
      </c>
      <c r="U651" s="10">
        <v>-0.32076098695688299</v>
      </c>
      <c r="V651" s="9">
        <v>-673</v>
      </c>
      <c r="W651" s="9">
        <v>332</v>
      </c>
      <c r="X651" s="10">
        <v>-5.8013506171305684E-2</v>
      </c>
      <c r="Y651" s="10">
        <v>2.2379670103468308E-2</v>
      </c>
      <c r="Z651" s="11">
        <v>618.05999999999995</v>
      </c>
      <c r="AA651" s="11">
        <v>47.720286056369936</v>
      </c>
      <c r="AB651" s="11">
        <v>17107</v>
      </c>
      <c r="AC651" s="12" t="s">
        <v>2182</v>
      </c>
      <c r="AD651" s="8">
        <v>17</v>
      </c>
      <c r="AE651" s="8">
        <v>107</v>
      </c>
      <c r="AF651" s="13" t="s">
        <v>2183</v>
      </c>
      <c r="AG651" s="13" t="s">
        <v>2078</v>
      </c>
      <c r="AH651" s="13" t="s">
        <v>2184</v>
      </c>
      <c r="AJ651" s="13" t="s">
        <v>498</v>
      </c>
      <c r="AK651" s="13" t="s">
        <v>2080</v>
      </c>
      <c r="AL651" s="13"/>
      <c r="AM651" s="13"/>
      <c r="AN651" s="13" t="s">
        <v>487</v>
      </c>
    </row>
    <row r="652" spans="1:40" x14ac:dyDescent="0.2">
      <c r="A652" s="8" t="s">
        <v>2037</v>
      </c>
      <c r="B652" s="8" t="s">
        <v>2185</v>
      </c>
      <c r="C652" s="8" t="str">
        <f t="shared" si="9"/>
        <v>McDonough County IL</v>
      </c>
      <c r="D652" s="9">
        <v>31333</v>
      </c>
      <c r="E652" s="8" t="s">
        <v>218</v>
      </c>
      <c r="F652" s="9">
        <v>5278</v>
      </c>
      <c r="G652" s="9">
        <v>6789</v>
      </c>
      <c r="H652" s="9">
        <v>12910</v>
      </c>
      <c r="I652" s="10">
        <v>0.40883036405886908</v>
      </c>
      <c r="J652" s="10">
        <v>0.52587141750580946</v>
      </c>
      <c r="K652" s="9">
        <v>-1511</v>
      </c>
      <c r="L652" s="9">
        <v>1511</v>
      </c>
      <c r="M652" s="10">
        <v>-0.11704105344694038</v>
      </c>
      <c r="N652" s="10">
        <v>0.11704105344694038</v>
      </c>
      <c r="O652" s="9">
        <v>5957</v>
      </c>
      <c r="P652" s="9">
        <v>6142</v>
      </c>
      <c r="Q652" s="9">
        <v>12439</v>
      </c>
      <c r="R652" s="10">
        <v>0.47889701744513224</v>
      </c>
      <c r="S652" s="10">
        <v>0.49376959562665806</v>
      </c>
      <c r="T652" s="9">
        <v>-185</v>
      </c>
      <c r="U652" s="10">
        <v>-1.487257818152582E-2</v>
      </c>
      <c r="V652" s="9">
        <v>-679</v>
      </c>
      <c r="W652" s="9">
        <v>647</v>
      </c>
      <c r="X652" s="10">
        <v>-7.0066653386263167E-2</v>
      </c>
      <c r="Y652" s="10">
        <v>3.2101821879151393E-2</v>
      </c>
      <c r="Z652" s="11">
        <v>589.41</v>
      </c>
      <c r="AA652" s="11">
        <v>53.15993960061757</v>
      </c>
      <c r="AB652" s="11">
        <v>17109</v>
      </c>
      <c r="AC652" s="12" t="s">
        <v>2186</v>
      </c>
      <c r="AD652" s="8">
        <v>17</v>
      </c>
      <c r="AE652" s="8">
        <v>109</v>
      </c>
      <c r="AF652" s="13" t="s">
        <v>2187</v>
      </c>
      <c r="AG652" s="13"/>
      <c r="AH652" s="13" t="s">
        <v>2188</v>
      </c>
      <c r="AJ652" s="13" t="s">
        <v>498</v>
      </c>
      <c r="AK652" s="13"/>
      <c r="AL652" s="13"/>
      <c r="AM652" s="13"/>
      <c r="AN652" s="13" t="s">
        <v>487</v>
      </c>
    </row>
    <row r="653" spans="1:40" x14ac:dyDescent="0.2">
      <c r="A653" s="8" t="s">
        <v>2037</v>
      </c>
      <c r="B653" s="8" t="s">
        <v>2189</v>
      </c>
      <c r="C653" s="8" t="str">
        <f t="shared" si="9"/>
        <v>McHenry County IL</v>
      </c>
      <c r="D653" s="9">
        <v>307343</v>
      </c>
      <c r="E653" s="8" t="s">
        <v>218</v>
      </c>
      <c r="F653" s="9">
        <v>59827</v>
      </c>
      <c r="G653" s="9">
        <v>71117</v>
      </c>
      <c r="H653" s="9">
        <v>140145</v>
      </c>
      <c r="I653" s="10">
        <v>0.42689357451211246</v>
      </c>
      <c r="J653" s="10">
        <v>0.50745299511220521</v>
      </c>
      <c r="K653" s="9">
        <v>-11290</v>
      </c>
      <c r="L653" s="9">
        <v>11290</v>
      </c>
      <c r="M653" s="10">
        <v>-8.0559420600092746E-2</v>
      </c>
      <c r="N653" s="10">
        <v>8.0559420600092746E-2</v>
      </c>
      <c r="O653" s="9">
        <v>59691</v>
      </c>
      <c r="P653" s="9">
        <v>71488</v>
      </c>
      <c r="Q653" s="9">
        <v>133589</v>
      </c>
      <c r="R653" s="10">
        <v>0.44682571169781943</v>
      </c>
      <c r="S653" s="10">
        <v>0.53513388078359747</v>
      </c>
      <c r="T653" s="9">
        <v>-11797</v>
      </c>
      <c r="U653" s="10">
        <v>-8.8308169085778043E-2</v>
      </c>
      <c r="V653" s="9">
        <v>136</v>
      </c>
      <c r="W653" s="9">
        <v>-371</v>
      </c>
      <c r="X653" s="10">
        <v>-1.9932137185706966E-2</v>
      </c>
      <c r="Y653" s="10">
        <v>-2.7680885671392264E-2</v>
      </c>
      <c r="Z653" s="11">
        <v>603.16999999999996</v>
      </c>
      <c r="AA653" s="11">
        <v>509.54623074755045</v>
      </c>
      <c r="AB653" s="11">
        <v>17111</v>
      </c>
      <c r="AC653" s="12" t="s">
        <v>2190</v>
      </c>
      <c r="AD653" s="8">
        <v>17</v>
      </c>
      <c r="AE653" s="8">
        <v>111</v>
      </c>
      <c r="AF653" s="13" t="s">
        <v>2090</v>
      </c>
      <c r="AG653" s="13" t="s">
        <v>2064</v>
      </c>
      <c r="AH653" s="13" t="s">
        <v>2091</v>
      </c>
      <c r="AI653" s="14">
        <v>9551031</v>
      </c>
      <c r="AJ653" s="13" t="s">
        <v>486</v>
      </c>
      <c r="AK653" s="13" t="s">
        <v>2066</v>
      </c>
      <c r="AL653" s="13" t="s">
        <v>2092</v>
      </c>
      <c r="AM653" s="13" t="s">
        <v>2093</v>
      </c>
      <c r="AN653" s="13" t="s">
        <v>487</v>
      </c>
    </row>
    <row r="654" spans="1:40" x14ac:dyDescent="0.2">
      <c r="A654" s="8" t="s">
        <v>2037</v>
      </c>
      <c r="B654" s="8" t="s">
        <v>2191</v>
      </c>
      <c r="C654" s="8" t="str">
        <f t="shared" si="9"/>
        <v>McLean County IL</v>
      </c>
      <c r="D654" s="9">
        <v>173166</v>
      </c>
      <c r="E654" s="8" t="s">
        <v>218</v>
      </c>
      <c r="F654" s="9">
        <v>35918</v>
      </c>
      <c r="G654" s="9">
        <v>37081</v>
      </c>
      <c r="H654" s="9">
        <v>78995</v>
      </c>
      <c r="I654" s="10">
        <v>0.45468700550667762</v>
      </c>
      <c r="J654" s="10">
        <v>0.46940945629470221</v>
      </c>
      <c r="K654" s="9">
        <v>-1163</v>
      </c>
      <c r="L654" s="9">
        <v>1163</v>
      </c>
      <c r="M654" s="10">
        <v>-1.4722450788024588E-2</v>
      </c>
      <c r="N654" s="10">
        <v>1.4722450788024588E-2</v>
      </c>
      <c r="O654" s="9">
        <v>31590</v>
      </c>
      <c r="P654" s="9">
        <v>39638</v>
      </c>
      <c r="Q654" s="9">
        <v>72756</v>
      </c>
      <c r="R654" s="10">
        <v>0.43419099455714993</v>
      </c>
      <c r="S654" s="10">
        <v>0.54480730111605913</v>
      </c>
      <c r="T654" s="9">
        <v>-8048</v>
      </c>
      <c r="U654" s="10">
        <v>-0.11061630655890919</v>
      </c>
      <c r="V654" s="9">
        <v>4328</v>
      </c>
      <c r="W654" s="9">
        <v>-2557</v>
      </c>
      <c r="X654" s="10">
        <v>2.0496010949527688E-2</v>
      </c>
      <c r="Y654" s="10">
        <v>-7.5397844821356919E-2</v>
      </c>
      <c r="Z654" s="11">
        <v>1183.3800000000001</v>
      </c>
      <c r="AA654" s="11">
        <v>146.33169396136489</v>
      </c>
      <c r="AB654" s="11">
        <v>17113</v>
      </c>
      <c r="AC654" s="12" t="s">
        <v>2192</v>
      </c>
      <c r="AD654" s="8">
        <v>17</v>
      </c>
      <c r="AE654" s="8">
        <v>113</v>
      </c>
      <c r="AF654" s="13" t="s">
        <v>2102</v>
      </c>
      <c r="AG654" s="13" t="s">
        <v>119</v>
      </c>
      <c r="AH654" s="13" t="s">
        <v>2103</v>
      </c>
      <c r="AI654" s="14">
        <v>189413</v>
      </c>
      <c r="AJ654" s="13" t="s">
        <v>486</v>
      </c>
      <c r="AK654" s="13" t="s">
        <v>2104</v>
      </c>
      <c r="AL654" s="13"/>
      <c r="AM654" s="13"/>
      <c r="AN654" s="13" t="s">
        <v>487</v>
      </c>
    </row>
    <row r="655" spans="1:40" x14ac:dyDescent="0.2">
      <c r="A655" s="8" t="s">
        <v>2037</v>
      </c>
      <c r="B655" s="8" t="s">
        <v>628</v>
      </c>
      <c r="C655" s="8" t="str">
        <f t="shared" si="9"/>
        <v>Macon County IL</v>
      </c>
      <c r="D655" s="9">
        <v>107303</v>
      </c>
      <c r="E655" s="8" t="s">
        <v>218</v>
      </c>
      <c r="F655" s="9">
        <v>18211</v>
      </c>
      <c r="G655" s="9">
        <v>26782</v>
      </c>
      <c r="H655" s="9">
        <v>47283</v>
      </c>
      <c r="I655" s="10">
        <v>0.38514899646807521</v>
      </c>
      <c r="J655" s="10">
        <v>0.56641922043863546</v>
      </c>
      <c r="K655" s="9">
        <v>-8571</v>
      </c>
      <c r="L655" s="9">
        <v>8571</v>
      </c>
      <c r="M655" s="10">
        <v>-0.18127022397056025</v>
      </c>
      <c r="N655" s="10">
        <v>0.18127022397056025</v>
      </c>
      <c r="O655" s="9">
        <v>22688</v>
      </c>
      <c r="P655" s="9">
        <v>25249</v>
      </c>
      <c r="Q655" s="9">
        <v>48742</v>
      </c>
      <c r="R655" s="10">
        <v>0.46547125682163226</v>
      </c>
      <c r="S655" s="10">
        <v>0.51801321242460296</v>
      </c>
      <c r="T655" s="9">
        <v>-2561</v>
      </c>
      <c r="U655" s="10">
        <v>-5.2541955602970702E-2</v>
      </c>
      <c r="V655" s="9">
        <v>-4477</v>
      </c>
      <c r="W655" s="9">
        <v>1533</v>
      </c>
      <c r="X655" s="10">
        <v>-8.0322260353557051E-2</v>
      </c>
      <c r="Y655" s="10">
        <v>4.8406008014032498E-2</v>
      </c>
      <c r="Z655" s="11">
        <v>580.69000000000005</v>
      </c>
      <c r="AA655" s="11">
        <v>184.78534157640047</v>
      </c>
      <c r="AB655" s="11">
        <v>17115</v>
      </c>
      <c r="AC655" s="12" t="s">
        <v>2193</v>
      </c>
      <c r="AD655" s="8">
        <v>17</v>
      </c>
      <c r="AE655" s="8">
        <v>115</v>
      </c>
      <c r="AF655" s="13" t="s">
        <v>2194</v>
      </c>
      <c r="AG655" s="13"/>
      <c r="AH655" s="13" t="s">
        <v>2195</v>
      </c>
      <c r="AI655" s="14">
        <v>107303</v>
      </c>
      <c r="AJ655" s="13" t="s">
        <v>486</v>
      </c>
      <c r="AK655" s="13"/>
      <c r="AL655" s="13"/>
      <c r="AM655" s="13"/>
      <c r="AN655" s="13" t="s">
        <v>487</v>
      </c>
    </row>
    <row r="656" spans="1:40" x14ac:dyDescent="0.2">
      <c r="A656" s="8" t="s">
        <v>2037</v>
      </c>
      <c r="B656" s="8" t="s">
        <v>2196</v>
      </c>
      <c r="C656" s="8" t="str">
        <f t="shared" si="9"/>
        <v>Macoupin County IL</v>
      </c>
      <c r="D656" s="9">
        <v>46045</v>
      </c>
      <c r="E656" s="8" t="s">
        <v>218</v>
      </c>
      <c r="F656" s="9">
        <v>6532</v>
      </c>
      <c r="G656" s="9">
        <v>14194</v>
      </c>
      <c r="H656" s="9">
        <v>21881</v>
      </c>
      <c r="I656" s="10">
        <v>0.29852383346282163</v>
      </c>
      <c r="J656" s="10">
        <v>0.64869064485169781</v>
      </c>
      <c r="K656" s="9">
        <v>-7662</v>
      </c>
      <c r="L656" s="9">
        <v>7662</v>
      </c>
      <c r="M656" s="10">
        <v>-0.35016681138887618</v>
      </c>
      <c r="N656" s="10">
        <v>0.35016681138887618</v>
      </c>
      <c r="O656" s="9">
        <v>9440</v>
      </c>
      <c r="P656" s="9">
        <v>10909</v>
      </c>
      <c r="Q656" s="9">
        <v>20947</v>
      </c>
      <c r="R656" s="10">
        <v>0.45066119253353704</v>
      </c>
      <c r="S656" s="10">
        <v>0.52079056666825796</v>
      </c>
      <c r="T656" s="9">
        <v>-1469</v>
      </c>
      <c r="U656" s="10">
        <v>-7.0129374134720923E-2</v>
      </c>
      <c r="V656" s="9">
        <v>-2908</v>
      </c>
      <c r="W656" s="9">
        <v>3285</v>
      </c>
      <c r="X656" s="10">
        <v>-0.15213735907071541</v>
      </c>
      <c r="Y656" s="10">
        <v>0.12790007818343985</v>
      </c>
      <c r="Z656" s="11">
        <v>862.91</v>
      </c>
      <c r="AA656" s="11">
        <v>53.360141845615416</v>
      </c>
      <c r="AB656" s="11">
        <v>17117</v>
      </c>
      <c r="AC656" s="12" t="s">
        <v>2197</v>
      </c>
      <c r="AD656" s="8">
        <v>17</v>
      </c>
      <c r="AE656" s="8">
        <v>117</v>
      </c>
      <c r="AF656" s="13" t="s">
        <v>2050</v>
      </c>
      <c r="AG656" s="13" t="s">
        <v>2051</v>
      </c>
      <c r="AH656" s="13" t="s">
        <v>2052</v>
      </c>
      <c r="AI656" s="14">
        <v>2811588</v>
      </c>
      <c r="AJ656" s="13" t="s">
        <v>486</v>
      </c>
      <c r="AK656" s="13" t="s">
        <v>2053</v>
      </c>
      <c r="AL656" s="13"/>
      <c r="AM656" s="13"/>
      <c r="AN656" s="13" t="s">
        <v>505</v>
      </c>
    </row>
    <row r="657" spans="1:40" x14ac:dyDescent="0.2">
      <c r="A657" s="8" t="s">
        <v>2037</v>
      </c>
      <c r="B657" s="8" t="s">
        <v>630</v>
      </c>
      <c r="C657" s="8" t="str">
        <f t="shared" si="9"/>
        <v>Madison County IL</v>
      </c>
      <c r="D657" s="9">
        <v>266209</v>
      </c>
      <c r="E657" s="8" t="s">
        <v>218</v>
      </c>
      <c r="F657" s="9">
        <v>50336</v>
      </c>
      <c r="G657" s="9">
        <v>70295</v>
      </c>
      <c r="H657" s="9">
        <v>127902</v>
      </c>
      <c r="I657" s="10">
        <v>0.39355131272380417</v>
      </c>
      <c r="J657" s="10">
        <v>0.54960047536395051</v>
      </c>
      <c r="K657" s="9">
        <v>-19959</v>
      </c>
      <c r="L657" s="9">
        <v>19959</v>
      </c>
      <c r="M657" s="10">
        <v>-0.15604916264014634</v>
      </c>
      <c r="N657" s="10">
        <v>0.15604916264014634</v>
      </c>
      <c r="O657" s="9">
        <v>58813</v>
      </c>
      <c r="P657" s="9">
        <v>60481</v>
      </c>
      <c r="Q657" s="9">
        <v>122203</v>
      </c>
      <c r="R657" s="10">
        <v>0.48127296383885831</v>
      </c>
      <c r="S657" s="10">
        <v>0.49492238324754712</v>
      </c>
      <c r="T657" s="9">
        <v>-1668</v>
      </c>
      <c r="U657" s="10">
        <v>-1.3649419408688801E-2</v>
      </c>
      <c r="V657" s="9">
        <v>-8477</v>
      </c>
      <c r="W657" s="9">
        <v>9814</v>
      </c>
      <c r="X657" s="10">
        <v>-8.7721651115054144E-2</v>
      </c>
      <c r="Y657" s="10">
        <v>5.4678092116403398E-2</v>
      </c>
      <c r="Z657" s="11">
        <v>715.58</v>
      </c>
      <c r="AA657" s="11">
        <v>372.01850247351797</v>
      </c>
      <c r="AB657" s="11">
        <v>17119</v>
      </c>
      <c r="AC657" s="12" t="s">
        <v>2198</v>
      </c>
      <c r="AD657" s="8">
        <v>17</v>
      </c>
      <c r="AE657" s="8">
        <v>119</v>
      </c>
      <c r="AF657" s="13" t="s">
        <v>2050</v>
      </c>
      <c r="AG657" s="13" t="s">
        <v>2051</v>
      </c>
      <c r="AH657" s="13" t="s">
        <v>2052</v>
      </c>
      <c r="AI657" s="14">
        <v>2811588</v>
      </c>
      <c r="AJ657" s="13" t="s">
        <v>486</v>
      </c>
      <c r="AK657" s="13" t="s">
        <v>2053</v>
      </c>
      <c r="AL657" s="13"/>
      <c r="AM657" s="13"/>
      <c r="AN657" s="13" t="s">
        <v>487</v>
      </c>
    </row>
    <row r="658" spans="1:40" x14ac:dyDescent="0.2">
      <c r="A658" s="8" t="s">
        <v>2037</v>
      </c>
      <c r="B658" s="8" t="s">
        <v>634</v>
      </c>
      <c r="C658" s="8" t="str">
        <f t="shared" si="9"/>
        <v>Marion County IL</v>
      </c>
      <c r="D658" s="9">
        <v>38339</v>
      </c>
      <c r="E658" s="8" t="s">
        <v>218</v>
      </c>
      <c r="F658" s="9">
        <v>4231</v>
      </c>
      <c r="G658" s="9">
        <v>11677</v>
      </c>
      <c r="H658" s="9">
        <v>16600</v>
      </c>
      <c r="I658" s="10">
        <v>0.25487951807228915</v>
      </c>
      <c r="J658" s="10">
        <v>0.70343373493975903</v>
      </c>
      <c r="K658" s="9">
        <v>-7446</v>
      </c>
      <c r="L658" s="9">
        <v>7446</v>
      </c>
      <c r="M658" s="10">
        <v>-0.44855421686746988</v>
      </c>
      <c r="N658" s="10">
        <v>0.44855421686746988</v>
      </c>
      <c r="O658" s="9">
        <v>6210</v>
      </c>
      <c r="P658" s="9">
        <v>9229</v>
      </c>
      <c r="Q658" s="9">
        <v>15728</v>
      </c>
      <c r="R658" s="10">
        <v>0.39483723296032552</v>
      </c>
      <c r="S658" s="10">
        <v>0.58678789420142419</v>
      </c>
      <c r="T658" s="9">
        <v>-3019</v>
      </c>
      <c r="U658" s="10">
        <v>-0.19195066124109866</v>
      </c>
      <c r="V658" s="9">
        <v>-1979</v>
      </c>
      <c r="W658" s="9">
        <v>2448</v>
      </c>
      <c r="X658" s="10">
        <v>-0.13995771488803638</v>
      </c>
      <c r="Y658" s="10">
        <v>0.11664584073833484</v>
      </c>
      <c r="Z658" s="11">
        <v>572.36</v>
      </c>
      <c r="AA658" s="11">
        <v>66.984065972464876</v>
      </c>
      <c r="AB658" s="11">
        <v>17121</v>
      </c>
      <c r="AC658" s="12" t="s">
        <v>2199</v>
      </c>
      <c r="AD658" s="8">
        <v>17</v>
      </c>
      <c r="AE658" s="8">
        <v>121</v>
      </c>
      <c r="AF658" s="13" t="s">
        <v>2200</v>
      </c>
      <c r="AG658" s="13" t="s">
        <v>2051</v>
      </c>
      <c r="AH658" s="13" t="s">
        <v>2201</v>
      </c>
      <c r="AJ658" s="13" t="s">
        <v>498</v>
      </c>
      <c r="AK658" s="13" t="s">
        <v>2053</v>
      </c>
      <c r="AL658" s="13"/>
      <c r="AM658" s="13"/>
      <c r="AN658" s="13" t="s">
        <v>487</v>
      </c>
    </row>
    <row r="659" spans="1:40" x14ac:dyDescent="0.2">
      <c r="A659" s="8" t="s">
        <v>2037</v>
      </c>
      <c r="B659" s="8" t="s">
        <v>636</v>
      </c>
      <c r="C659" s="8" t="str">
        <f t="shared" si="9"/>
        <v>Marshall County IL</v>
      </c>
      <c r="D659" s="9">
        <v>11982</v>
      </c>
      <c r="E659" s="8" t="s">
        <v>218</v>
      </c>
      <c r="F659" s="9">
        <v>1784</v>
      </c>
      <c r="G659" s="9">
        <v>3776</v>
      </c>
      <c r="H659" s="9">
        <v>5903</v>
      </c>
      <c r="I659" s="10">
        <v>0.30221921057089618</v>
      </c>
      <c r="J659" s="10">
        <v>0.63967474165678473</v>
      </c>
      <c r="K659" s="9">
        <v>-1992</v>
      </c>
      <c r="L659" s="9">
        <v>1992</v>
      </c>
      <c r="M659" s="10">
        <v>-0.33745553108588855</v>
      </c>
      <c r="N659" s="10">
        <v>0.33745553108588855</v>
      </c>
      <c r="O659" s="9">
        <v>2452</v>
      </c>
      <c r="P659" s="9">
        <v>3287</v>
      </c>
      <c r="Q659" s="9">
        <v>5842</v>
      </c>
      <c r="R659" s="10">
        <v>0.41971927422115712</v>
      </c>
      <c r="S659" s="10">
        <v>0.562649777473468</v>
      </c>
      <c r="T659" s="9">
        <v>-835</v>
      </c>
      <c r="U659" s="10">
        <v>-0.14293050325231088</v>
      </c>
      <c r="V659" s="9">
        <v>-668</v>
      </c>
      <c r="W659" s="9">
        <v>489</v>
      </c>
      <c r="X659" s="10">
        <v>-0.11750006365026094</v>
      </c>
      <c r="Y659" s="10">
        <v>7.7024964183316724E-2</v>
      </c>
      <c r="Z659" s="11">
        <v>386.79</v>
      </c>
      <c r="AA659" s="11">
        <v>30.978050104707979</v>
      </c>
      <c r="AB659" s="11">
        <v>17123</v>
      </c>
      <c r="AC659" s="12" t="s">
        <v>2202</v>
      </c>
      <c r="AD659" s="8">
        <v>17</v>
      </c>
      <c r="AE659" s="8">
        <v>123</v>
      </c>
      <c r="AF659" s="13" t="s">
        <v>2203</v>
      </c>
      <c r="AG659" s="13" t="s">
        <v>340</v>
      </c>
      <c r="AH659" s="13" t="s">
        <v>2204</v>
      </c>
      <c r="AI659" s="14">
        <v>378018</v>
      </c>
      <c r="AJ659" s="13" t="s">
        <v>486</v>
      </c>
      <c r="AK659" s="13" t="s">
        <v>2122</v>
      </c>
      <c r="AL659" s="13"/>
      <c r="AM659" s="13"/>
      <c r="AN659" s="13" t="s">
        <v>505</v>
      </c>
    </row>
    <row r="660" spans="1:40" x14ac:dyDescent="0.2">
      <c r="A660" s="8" t="s">
        <v>2037</v>
      </c>
      <c r="B660" s="8" t="s">
        <v>2205</v>
      </c>
      <c r="C660" s="8" t="str">
        <f t="shared" si="9"/>
        <v>Mason County IL</v>
      </c>
      <c r="D660" s="9">
        <v>13701</v>
      </c>
      <c r="E660" s="8" t="s">
        <v>218</v>
      </c>
      <c r="F660" s="9">
        <v>2008</v>
      </c>
      <c r="G660" s="9">
        <v>4051</v>
      </c>
      <c r="H660" s="9">
        <v>6433</v>
      </c>
      <c r="I660" s="10">
        <v>0.31214052541582465</v>
      </c>
      <c r="J660" s="10">
        <v>0.62972174724078966</v>
      </c>
      <c r="K660" s="9">
        <v>-2043</v>
      </c>
      <c r="L660" s="9">
        <v>2043</v>
      </c>
      <c r="M660" s="10">
        <v>-0.31758122182496501</v>
      </c>
      <c r="N660" s="10">
        <v>0.31758122182496501</v>
      </c>
      <c r="O660" s="9">
        <v>2867</v>
      </c>
      <c r="P660" s="9">
        <v>3265</v>
      </c>
      <c r="Q660" s="9">
        <v>6272</v>
      </c>
      <c r="R660" s="10">
        <v>0.45711096938775508</v>
      </c>
      <c r="S660" s="10">
        <v>0.52056760204081631</v>
      </c>
      <c r="T660" s="9">
        <v>-398</v>
      </c>
      <c r="U660" s="10">
        <v>-6.3456632653061229E-2</v>
      </c>
      <c r="V660" s="9">
        <v>-859</v>
      </c>
      <c r="W660" s="9">
        <v>786</v>
      </c>
      <c r="X660" s="10">
        <v>-0.14497044397193043</v>
      </c>
      <c r="Y660" s="10">
        <v>0.10915414519997335</v>
      </c>
      <c r="Z660" s="11">
        <v>539.24</v>
      </c>
      <c r="AA660" s="11">
        <v>25.407981603738595</v>
      </c>
      <c r="AB660" s="11">
        <v>17125</v>
      </c>
      <c r="AC660" s="12" t="s">
        <v>2206</v>
      </c>
      <c r="AD660" s="8">
        <v>17</v>
      </c>
      <c r="AE660" s="8">
        <v>125</v>
      </c>
      <c r="AF660" s="13"/>
      <c r="AG660" s="13"/>
      <c r="AH660" s="13"/>
      <c r="AJ660" s="13"/>
      <c r="AK660" s="13"/>
      <c r="AL660" s="13"/>
      <c r="AM660" s="13"/>
      <c r="AN660" s="13" t="s">
        <v>510</v>
      </c>
    </row>
    <row r="661" spans="1:40" x14ac:dyDescent="0.2">
      <c r="A661" s="8" t="s">
        <v>2037</v>
      </c>
      <c r="B661" s="8" t="s">
        <v>2207</v>
      </c>
      <c r="C661" s="8" t="str">
        <f t="shared" si="9"/>
        <v>Massac County IL</v>
      </c>
      <c r="D661" s="9">
        <v>14766</v>
      </c>
      <c r="E661" s="8" t="s">
        <v>218</v>
      </c>
      <c r="F661" s="9">
        <v>1555</v>
      </c>
      <c r="G661" s="9">
        <v>4844</v>
      </c>
      <c r="H661" s="9">
        <v>6633</v>
      </c>
      <c r="I661" s="10">
        <v>0.23443389115030905</v>
      </c>
      <c r="J661" s="10">
        <v>0.73028795416855119</v>
      </c>
      <c r="K661" s="9">
        <v>-3289</v>
      </c>
      <c r="L661" s="9">
        <v>3289</v>
      </c>
      <c r="M661" s="10">
        <v>-0.49585406301824214</v>
      </c>
      <c r="N661" s="10">
        <v>0.49585406301824214</v>
      </c>
      <c r="O661" s="9">
        <v>2092</v>
      </c>
      <c r="P661" s="9">
        <v>4278</v>
      </c>
      <c r="Q661" s="9">
        <v>6492</v>
      </c>
      <c r="R661" s="10">
        <v>0.32224276032039434</v>
      </c>
      <c r="S661" s="10">
        <v>0.65896487985212571</v>
      </c>
      <c r="T661" s="9">
        <v>-2186</v>
      </c>
      <c r="U661" s="10">
        <v>-0.33672211953173137</v>
      </c>
      <c r="V661" s="9">
        <v>-537</v>
      </c>
      <c r="W661" s="9">
        <v>566</v>
      </c>
      <c r="X661" s="10">
        <v>-8.7808869170085291E-2</v>
      </c>
      <c r="Y661" s="10">
        <v>7.1323074316425483E-2</v>
      </c>
      <c r="Z661" s="11">
        <v>237.22</v>
      </c>
      <c r="AA661" s="11">
        <v>62.246016356125118</v>
      </c>
      <c r="AB661" s="11">
        <v>17127</v>
      </c>
      <c r="AC661" s="12" t="s">
        <v>2208</v>
      </c>
      <c r="AD661" s="8">
        <v>17</v>
      </c>
      <c r="AE661" s="8">
        <v>127</v>
      </c>
      <c r="AF661" s="13" t="s">
        <v>2209</v>
      </c>
      <c r="AG661" s="13" t="s">
        <v>2210</v>
      </c>
      <c r="AH661" s="13" t="s">
        <v>2211</v>
      </c>
      <c r="AJ661" s="13" t="s">
        <v>498</v>
      </c>
      <c r="AK661" s="13" t="s">
        <v>2212</v>
      </c>
      <c r="AL661" s="13"/>
      <c r="AM661" s="13"/>
      <c r="AN661" s="13" t="s">
        <v>505</v>
      </c>
    </row>
    <row r="662" spans="1:40" x14ac:dyDescent="0.2">
      <c r="A662" s="8" t="s">
        <v>2037</v>
      </c>
      <c r="B662" s="8" t="s">
        <v>2213</v>
      </c>
      <c r="C662" s="8" t="str">
        <f t="shared" si="9"/>
        <v>Menard County IL</v>
      </c>
      <c r="D662" s="9">
        <v>12444</v>
      </c>
      <c r="E662" s="8" t="s">
        <v>218</v>
      </c>
      <c r="F662" s="9">
        <v>1808</v>
      </c>
      <c r="G662" s="9">
        <v>4230</v>
      </c>
      <c r="H662" s="9">
        <v>6423</v>
      </c>
      <c r="I662" s="10">
        <v>0.28148840105869533</v>
      </c>
      <c r="J662" s="10">
        <v>0.65857076132648296</v>
      </c>
      <c r="K662" s="9">
        <v>-2422</v>
      </c>
      <c r="L662" s="9">
        <v>2422</v>
      </c>
      <c r="M662" s="10">
        <v>-0.37708236026778763</v>
      </c>
      <c r="N662" s="10">
        <v>0.37708236026778763</v>
      </c>
      <c r="O662" s="9">
        <v>2095</v>
      </c>
      <c r="P662" s="9">
        <v>3944</v>
      </c>
      <c r="Q662" s="9">
        <v>6142</v>
      </c>
      <c r="R662" s="10">
        <v>0.3410941061543471</v>
      </c>
      <c r="S662" s="10">
        <v>0.64213611201563003</v>
      </c>
      <c r="T662" s="9">
        <v>-1849</v>
      </c>
      <c r="U662" s="10">
        <v>-0.30104200586128294</v>
      </c>
      <c r="V662" s="9">
        <v>-287</v>
      </c>
      <c r="W662" s="9">
        <v>286</v>
      </c>
      <c r="X662" s="10">
        <v>-5.9605705095651773E-2</v>
      </c>
      <c r="Y662" s="10">
        <v>1.6434649310852922E-2</v>
      </c>
      <c r="Z662" s="11">
        <v>314.44</v>
      </c>
      <c r="AA662" s="11">
        <v>39.575117669507698</v>
      </c>
      <c r="AB662" s="11">
        <v>17129</v>
      </c>
      <c r="AC662" s="12" t="s">
        <v>2214</v>
      </c>
      <c r="AD662" s="8">
        <v>17</v>
      </c>
      <c r="AE662" s="8">
        <v>129</v>
      </c>
      <c r="AF662" s="13" t="s">
        <v>2215</v>
      </c>
      <c r="AG662" s="13" t="s">
        <v>2078</v>
      </c>
      <c r="AH662" s="13" t="s">
        <v>2216</v>
      </c>
      <c r="AI662" s="14">
        <v>211156</v>
      </c>
      <c r="AJ662" s="13" t="s">
        <v>486</v>
      </c>
      <c r="AK662" s="13" t="s">
        <v>2080</v>
      </c>
      <c r="AL662" s="13"/>
      <c r="AM662" s="13"/>
      <c r="AN662" s="13" t="s">
        <v>505</v>
      </c>
    </row>
    <row r="663" spans="1:40" x14ac:dyDescent="0.2">
      <c r="A663" s="8" t="s">
        <v>2037</v>
      </c>
      <c r="B663" s="8" t="s">
        <v>2217</v>
      </c>
      <c r="C663" s="8" t="str">
        <f t="shared" si="9"/>
        <v>Mercer County IL</v>
      </c>
      <c r="D663" s="9">
        <v>15858</v>
      </c>
      <c r="E663" s="8" t="s">
        <v>218</v>
      </c>
      <c r="F663" s="9">
        <v>3061</v>
      </c>
      <c r="G663" s="9">
        <v>4800</v>
      </c>
      <c r="H663" s="9">
        <v>8417</v>
      </c>
      <c r="I663" s="10">
        <v>0.36366876559344186</v>
      </c>
      <c r="J663" s="10">
        <v>0.57027444457645238</v>
      </c>
      <c r="K663" s="9">
        <v>-1739</v>
      </c>
      <c r="L663" s="9">
        <v>1739</v>
      </c>
      <c r="M663" s="10">
        <v>-0.20660567898301052</v>
      </c>
      <c r="N663" s="10">
        <v>0.20660567898301052</v>
      </c>
      <c r="O663" s="9">
        <v>4503</v>
      </c>
      <c r="P663" s="9">
        <v>3874</v>
      </c>
      <c r="Q663" s="9">
        <v>8525</v>
      </c>
      <c r="R663" s="10">
        <v>0.52821114369501465</v>
      </c>
      <c r="S663" s="10">
        <v>0.4544281524926686</v>
      </c>
      <c r="T663" s="9">
        <v>629</v>
      </c>
      <c r="U663" s="10">
        <v>7.3782991202346049E-2</v>
      </c>
      <c r="V663" s="9">
        <v>-1442</v>
      </c>
      <c r="W663" s="9">
        <v>926</v>
      </c>
      <c r="X663" s="10">
        <v>-0.16454237810157279</v>
      </c>
      <c r="Y663" s="10">
        <v>0.11584629208378378</v>
      </c>
      <c r="Z663" s="11">
        <v>561.20000000000005</v>
      </c>
      <c r="AA663" s="11">
        <v>28.257305773342836</v>
      </c>
      <c r="AB663" s="11">
        <v>17131</v>
      </c>
      <c r="AC663" s="12" t="s">
        <v>2218</v>
      </c>
      <c r="AD663" s="8">
        <v>17</v>
      </c>
      <c r="AE663" s="8">
        <v>131</v>
      </c>
      <c r="AF663" s="13" t="s">
        <v>2139</v>
      </c>
      <c r="AG663" s="13" t="s">
        <v>156</v>
      </c>
      <c r="AH663" s="13" t="s">
        <v>2140</v>
      </c>
      <c r="AI663" s="14">
        <v>383606</v>
      </c>
      <c r="AJ663" s="13" t="s">
        <v>486</v>
      </c>
      <c r="AK663" s="13" t="s">
        <v>2141</v>
      </c>
      <c r="AL663" s="13"/>
      <c r="AM663" s="13"/>
      <c r="AN663" s="13" t="s">
        <v>505</v>
      </c>
    </row>
    <row r="664" spans="1:40" x14ac:dyDescent="0.2">
      <c r="A664" s="8" t="s">
        <v>2037</v>
      </c>
      <c r="B664" s="8" t="s">
        <v>644</v>
      </c>
      <c r="C664" s="8" t="str">
        <f t="shared" si="9"/>
        <v>Monroe County IL</v>
      </c>
      <c r="D664" s="9">
        <v>33879</v>
      </c>
      <c r="E664" s="8" t="s">
        <v>218</v>
      </c>
      <c r="F664" s="9">
        <v>5522</v>
      </c>
      <c r="G664" s="9">
        <v>12614</v>
      </c>
      <c r="H664" s="9">
        <v>19074</v>
      </c>
      <c r="I664" s="10">
        <v>0.28950403690888121</v>
      </c>
      <c r="J664" s="10">
        <v>0.66131907308377902</v>
      </c>
      <c r="K664" s="9">
        <v>-7092</v>
      </c>
      <c r="L664" s="9">
        <v>7092</v>
      </c>
      <c r="M664" s="10">
        <v>-0.37181503617489781</v>
      </c>
      <c r="N664" s="10">
        <v>0.37181503617489781</v>
      </c>
      <c r="O664" s="9">
        <v>6205</v>
      </c>
      <c r="P664" s="9">
        <v>10879</v>
      </c>
      <c r="Q664" s="9">
        <v>17407</v>
      </c>
      <c r="R664" s="10">
        <v>0.35646578962486358</v>
      </c>
      <c r="S664" s="10">
        <v>0.62497845694260934</v>
      </c>
      <c r="T664" s="9">
        <v>-4674</v>
      </c>
      <c r="U664" s="10">
        <v>-0.26851266731774576</v>
      </c>
      <c r="V664" s="9">
        <v>-683</v>
      </c>
      <c r="W664" s="9">
        <v>1735</v>
      </c>
      <c r="X664" s="10">
        <v>-6.696175271598237E-2</v>
      </c>
      <c r="Y664" s="10">
        <v>3.6340616141169679E-2</v>
      </c>
      <c r="Z664" s="11">
        <v>385.01</v>
      </c>
      <c r="AA664" s="11">
        <v>87.995117009947791</v>
      </c>
      <c r="AB664" s="11">
        <v>17133</v>
      </c>
      <c r="AC664" s="12" t="s">
        <v>2219</v>
      </c>
      <c r="AD664" s="8">
        <v>17</v>
      </c>
      <c r="AE664" s="8">
        <v>133</v>
      </c>
      <c r="AF664" s="13" t="s">
        <v>2050</v>
      </c>
      <c r="AG664" s="13" t="s">
        <v>2051</v>
      </c>
      <c r="AH664" s="13" t="s">
        <v>2052</v>
      </c>
      <c r="AI664" s="14">
        <v>2811588</v>
      </c>
      <c r="AJ664" s="13" t="s">
        <v>486</v>
      </c>
      <c r="AK664" s="13" t="s">
        <v>2053</v>
      </c>
      <c r="AL664" s="13"/>
      <c r="AM664" s="13"/>
      <c r="AN664" s="13" t="s">
        <v>487</v>
      </c>
    </row>
    <row r="665" spans="1:40" x14ac:dyDescent="0.2">
      <c r="A665" s="8" t="s">
        <v>2037</v>
      </c>
      <c r="B665" s="8" t="s">
        <v>646</v>
      </c>
      <c r="C665" s="8" t="str">
        <f t="shared" si="9"/>
        <v>Montgomery County IL</v>
      </c>
      <c r="D665" s="9">
        <v>28898</v>
      </c>
      <c r="E665" s="8" t="s">
        <v>218</v>
      </c>
      <c r="F665" s="9">
        <v>3490</v>
      </c>
      <c r="G665" s="9">
        <v>8616</v>
      </c>
      <c r="H665" s="9">
        <v>12829</v>
      </c>
      <c r="I665" s="10">
        <v>0.27203990957985813</v>
      </c>
      <c r="J665" s="10">
        <v>0.67160339855015982</v>
      </c>
      <c r="K665" s="9">
        <v>-5126</v>
      </c>
      <c r="L665" s="9">
        <v>5126</v>
      </c>
      <c r="M665" s="10">
        <v>-0.39956348897030169</v>
      </c>
      <c r="N665" s="10">
        <v>0.39956348897030169</v>
      </c>
      <c r="O665" s="9">
        <v>5053</v>
      </c>
      <c r="P665" s="9">
        <v>6771</v>
      </c>
      <c r="Q665" s="9">
        <v>12120</v>
      </c>
      <c r="R665" s="10">
        <v>0.41691419141914193</v>
      </c>
      <c r="S665" s="10">
        <v>0.55866336633663372</v>
      </c>
      <c r="T665" s="9">
        <v>-1718</v>
      </c>
      <c r="U665" s="10">
        <v>-0.14174917491749178</v>
      </c>
      <c r="V665" s="9">
        <v>-1563</v>
      </c>
      <c r="W665" s="9">
        <v>1845</v>
      </c>
      <c r="X665" s="10">
        <v>-0.1448742818392838</v>
      </c>
      <c r="Y665" s="10">
        <v>0.11294003221352611</v>
      </c>
      <c r="Z665" s="11">
        <v>703.69</v>
      </c>
      <c r="AA665" s="11">
        <v>41.066378661058131</v>
      </c>
      <c r="AB665" s="11">
        <v>17135</v>
      </c>
      <c r="AC665" s="12" t="s">
        <v>2220</v>
      </c>
      <c r="AD665" s="8">
        <v>17</v>
      </c>
      <c r="AE665" s="8">
        <v>135</v>
      </c>
      <c r="AF665" s="13"/>
      <c r="AG665" s="13"/>
      <c r="AH665" s="13"/>
      <c r="AJ665" s="13"/>
      <c r="AK665" s="13"/>
      <c r="AL665" s="13"/>
      <c r="AM665" s="13"/>
      <c r="AN665" s="13" t="s">
        <v>510</v>
      </c>
    </row>
    <row r="666" spans="1:40" x14ac:dyDescent="0.2">
      <c r="A666" s="8" t="s">
        <v>2037</v>
      </c>
      <c r="B666" s="8" t="s">
        <v>648</v>
      </c>
      <c r="C666" s="8" t="str">
        <f t="shared" si="9"/>
        <v>Morgan County IL</v>
      </c>
      <c r="D666" s="9">
        <v>34828</v>
      </c>
      <c r="E666" s="8" t="s">
        <v>218</v>
      </c>
      <c r="F666" s="9">
        <v>4693</v>
      </c>
      <c r="G666" s="9">
        <v>9060</v>
      </c>
      <c r="H666" s="9">
        <v>14607</v>
      </c>
      <c r="I666" s="10">
        <v>0.32128431573902921</v>
      </c>
      <c r="J666" s="10">
        <v>0.62025056479769969</v>
      </c>
      <c r="K666" s="9">
        <v>-4367</v>
      </c>
      <c r="L666" s="9">
        <v>4367</v>
      </c>
      <c r="M666" s="10">
        <v>-0.29896624905867047</v>
      </c>
      <c r="N666" s="10">
        <v>0.29896624905867047</v>
      </c>
      <c r="O666" s="9">
        <v>5792</v>
      </c>
      <c r="P666" s="9">
        <v>7962</v>
      </c>
      <c r="Q666" s="9">
        <v>14071</v>
      </c>
      <c r="R666" s="10">
        <v>0.41162675005330113</v>
      </c>
      <c r="S666" s="10">
        <v>0.56584464501456899</v>
      </c>
      <c r="T666" s="9">
        <v>-2170</v>
      </c>
      <c r="U666" s="10">
        <v>-0.15421789496126787</v>
      </c>
      <c r="V666" s="9">
        <v>-1099</v>
      </c>
      <c r="W666" s="9">
        <v>1098</v>
      </c>
      <c r="X666" s="10">
        <v>-9.0342434314271913E-2</v>
      </c>
      <c r="Y666" s="10">
        <v>5.4405919783130696E-2</v>
      </c>
      <c r="Z666" s="11">
        <v>568.79</v>
      </c>
      <c r="AA666" s="11">
        <v>61.231737548128486</v>
      </c>
      <c r="AB666" s="11">
        <v>17137</v>
      </c>
      <c r="AC666" s="12" t="s">
        <v>2221</v>
      </c>
      <c r="AD666" s="8">
        <v>17</v>
      </c>
      <c r="AE666" s="8">
        <v>137</v>
      </c>
      <c r="AF666" s="13" t="s">
        <v>2222</v>
      </c>
      <c r="AG666" s="13" t="s">
        <v>2078</v>
      </c>
      <c r="AH666" s="13" t="s">
        <v>2223</v>
      </c>
      <c r="AJ666" s="13" t="s">
        <v>498</v>
      </c>
      <c r="AK666" s="13" t="s">
        <v>2080</v>
      </c>
      <c r="AL666" s="13"/>
      <c r="AM666" s="13"/>
      <c r="AN666" s="13" t="s">
        <v>487</v>
      </c>
    </row>
    <row r="667" spans="1:40" x14ac:dyDescent="0.2">
      <c r="A667" s="8" t="s">
        <v>2037</v>
      </c>
      <c r="B667" s="8" t="s">
        <v>2224</v>
      </c>
      <c r="C667" s="8" t="str">
        <f t="shared" si="9"/>
        <v>Moultrie County IL</v>
      </c>
      <c r="D667" s="9">
        <v>14931</v>
      </c>
      <c r="E667" s="8" t="s">
        <v>218</v>
      </c>
      <c r="F667" s="9">
        <v>1476</v>
      </c>
      <c r="G667" s="9">
        <v>4453</v>
      </c>
      <c r="H667" s="9">
        <v>6209</v>
      </c>
      <c r="I667" s="10">
        <v>0.23771943952327268</v>
      </c>
      <c r="J667" s="10">
        <v>0.71718473184087617</v>
      </c>
      <c r="K667" s="9">
        <v>-2977</v>
      </c>
      <c r="L667" s="9">
        <v>2977</v>
      </c>
      <c r="M667" s="10">
        <v>-0.47946529231760349</v>
      </c>
      <c r="N667" s="10">
        <v>0.47946529231760349</v>
      </c>
      <c r="O667" s="9">
        <v>2142</v>
      </c>
      <c r="P667" s="9">
        <v>3781</v>
      </c>
      <c r="Q667" s="9">
        <v>6052</v>
      </c>
      <c r="R667" s="10">
        <v>0.3539325842696629</v>
      </c>
      <c r="S667" s="10">
        <v>0.62475214805023138</v>
      </c>
      <c r="T667" s="9">
        <v>-1639</v>
      </c>
      <c r="U667" s="10">
        <v>-0.27081956378056848</v>
      </c>
      <c r="V667" s="9">
        <v>-666</v>
      </c>
      <c r="W667" s="9">
        <v>672</v>
      </c>
      <c r="X667" s="10">
        <v>-0.11621314474639022</v>
      </c>
      <c r="Y667" s="10">
        <v>9.2432583790644784E-2</v>
      </c>
      <c r="Z667" s="11">
        <v>335.94</v>
      </c>
      <c r="AA667" s="11">
        <v>44.445436685122345</v>
      </c>
      <c r="AB667" s="11">
        <v>17139</v>
      </c>
      <c r="AC667" s="12" t="s">
        <v>2225</v>
      </c>
      <c r="AD667" s="8">
        <v>17</v>
      </c>
      <c r="AE667" s="8">
        <v>139</v>
      </c>
      <c r="AF667" s="13"/>
      <c r="AG667" s="13"/>
      <c r="AH667" s="13"/>
      <c r="AJ667" s="13"/>
      <c r="AK667" s="13"/>
      <c r="AL667" s="13"/>
      <c r="AM667" s="13"/>
      <c r="AN667" s="13" t="s">
        <v>510</v>
      </c>
    </row>
    <row r="668" spans="1:40" x14ac:dyDescent="0.2">
      <c r="A668" s="8" t="s">
        <v>2037</v>
      </c>
      <c r="B668" s="8" t="s">
        <v>2226</v>
      </c>
      <c r="C668" s="8" t="str">
        <f t="shared" si="9"/>
        <v>Ogle County IL</v>
      </c>
      <c r="D668" s="9">
        <v>51659</v>
      </c>
      <c r="E668" s="8" t="s">
        <v>218</v>
      </c>
      <c r="F668" s="9">
        <v>8025</v>
      </c>
      <c r="G668" s="9">
        <v>14344</v>
      </c>
      <c r="H668" s="9">
        <v>23798</v>
      </c>
      <c r="I668" s="10">
        <v>0.33721321119421799</v>
      </c>
      <c r="J668" s="10">
        <v>0.60273972602739723</v>
      </c>
      <c r="K668" s="9">
        <v>-6319</v>
      </c>
      <c r="L668" s="9">
        <v>6319</v>
      </c>
      <c r="M668" s="10">
        <v>-0.26552651483317924</v>
      </c>
      <c r="N668" s="10">
        <v>0.26552651483317924</v>
      </c>
      <c r="O668" s="9">
        <v>9504</v>
      </c>
      <c r="P668" s="9">
        <v>13409</v>
      </c>
      <c r="Q668" s="9">
        <v>23342</v>
      </c>
      <c r="R668" s="10">
        <v>0.4071630537229029</v>
      </c>
      <c r="S668" s="10">
        <v>0.57445805843543829</v>
      </c>
      <c r="T668" s="9">
        <v>-3905</v>
      </c>
      <c r="U668" s="10">
        <v>-0.16729500471253539</v>
      </c>
      <c r="V668" s="9">
        <v>-1479</v>
      </c>
      <c r="W668" s="9">
        <v>935</v>
      </c>
      <c r="X668" s="10">
        <v>-6.9949842528684913E-2</v>
      </c>
      <c r="Y668" s="10">
        <v>2.8281667591958937E-2</v>
      </c>
      <c r="Z668" s="11">
        <v>758.57</v>
      </c>
      <c r="AA668" s="11">
        <v>68.100504897372687</v>
      </c>
      <c r="AB668" s="11">
        <v>17141</v>
      </c>
      <c r="AC668" s="12" t="s">
        <v>2227</v>
      </c>
      <c r="AD668" s="8">
        <v>17</v>
      </c>
      <c r="AE668" s="8">
        <v>141</v>
      </c>
      <c r="AF668" s="13" t="s">
        <v>2228</v>
      </c>
      <c r="AG668" s="13" t="s">
        <v>2056</v>
      </c>
      <c r="AH668" s="13" t="s">
        <v>2229</v>
      </c>
      <c r="AJ668" s="13" t="s">
        <v>498</v>
      </c>
      <c r="AK668" s="13" t="s">
        <v>2058</v>
      </c>
      <c r="AL668" s="13"/>
      <c r="AM668" s="13"/>
      <c r="AN668" s="13" t="s">
        <v>487</v>
      </c>
    </row>
    <row r="669" spans="1:40" x14ac:dyDescent="0.2">
      <c r="A669" s="8" t="s">
        <v>2037</v>
      </c>
      <c r="B669" s="8" t="s">
        <v>2230</v>
      </c>
      <c r="C669" s="8" t="str">
        <f t="shared" si="9"/>
        <v>Peoria County IL</v>
      </c>
      <c r="D669" s="9">
        <v>186221</v>
      </c>
      <c r="E669" s="8" t="s">
        <v>218</v>
      </c>
      <c r="F669" s="9">
        <v>37436</v>
      </c>
      <c r="G669" s="9">
        <v>35299</v>
      </c>
      <c r="H669" s="9">
        <v>77465</v>
      </c>
      <c r="I669" s="10">
        <v>0.48326340928161104</v>
      </c>
      <c r="J669" s="10">
        <v>0.45567675724520751</v>
      </c>
      <c r="K669" s="9">
        <v>2137</v>
      </c>
      <c r="L669" s="9">
        <v>-2137</v>
      </c>
      <c r="M669" s="10">
        <v>2.7586652036403536E-2</v>
      </c>
      <c r="N669" s="10">
        <v>-2.7586652036403536E-2</v>
      </c>
      <c r="O669" s="9">
        <v>40050</v>
      </c>
      <c r="P669" s="9">
        <v>36617</v>
      </c>
      <c r="Q669" s="9">
        <v>78060</v>
      </c>
      <c r="R669" s="10">
        <v>0.5130668716372021</v>
      </c>
      <c r="S669" s="10">
        <v>0.46908788111708943</v>
      </c>
      <c r="T669" s="9">
        <v>3433</v>
      </c>
      <c r="U669" s="10">
        <v>4.3978990520112671E-2</v>
      </c>
      <c r="V669" s="9">
        <v>-2614</v>
      </c>
      <c r="W669" s="9">
        <v>-1318</v>
      </c>
      <c r="X669" s="10">
        <v>-2.9803462355591059E-2</v>
      </c>
      <c r="Y669" s="10">
        <v>-1.3411123871881925E-2</v>
      </c>
      <c r="Z669" s="11">
        <v>619.21</v>
      </c>
      <c r="AA669" s="11">
        <v>300.73965213740087</v>
      </c>
      <c r="AB669" s="11">
        <v>17143</v>
      </c>
      <c r="AC669" s="12" t="s">
        <v>2231</v>
      </c>
      <c r="AD669" s="8">
        <v>17</v>
      </c>
      <c r="AE669" s="8">
        <v>143</v>
      </c>
      <c r="AF669" s="13" t="s">
        <v>2203</v>
      </c>
      <c r="AG669" s="13" t="s">
        <v>340</v>
      </c>
      <c r="AH669" s="13" t="s">
        <v>2204</v>
      </c>
      <c r="AI669" s="14">
        <v>378018</v>
      </c>
      <c r="AJ669" s="13" t="s">
        <v>486</v>
      </c>
      <c r="AK669" s="13" t="s">
        <v>2122</v>
      </c>
      <c r="AL669" s="13"/>
      <c r="AM669" s="13"/>
      <c r="AN669" s="13" t="s">
        <v>487</v>
      </c>
    </row>
    <row r="670" spans="1:40" x14ac:dyDescent="0.2">
      <c r="A670" s="8" t="s">
        <v>2037</v>
      </c>
      <c r="B670" s="8" t="s">
        <v>650</v>
      </c>
      <c r="C670" s="8" t="str">
        <f t="shared" si="9"/>
        <v>Perry County IL</v>
      </c>
      <c r="D670" s="9">
        <v>21543</v>
      </c>
      <c r="E670" s="8" t="s">
        <v>218</v>
      </c>
      <c r="F670" s="9">
        <v>2433</v>
      </c>
      <c r="G670" s="9">
        <v>6816</v>
      </c>
      <c r="H670" s="9">
        <v>9706</v>
      </c>
      <c r="I670" s="10">
        <v>0.25066968885225632</v>
      </c>
      <c r="J670" s="10">
        <v>0.70224603338141356</v>
      </c>
      <c r="K670" s="9">
        <v>-4383</v>
      </c>
      <c r="L670" s="9">
        <v>4383</v>
      </c>
      <c r="M670" s="10">
        <v>-0.45157634452915724</v>
      </c>
      <c r="N670" s="10">
        <v>0.45157634452915724</v>
      </c>
      <c r="O670" s="9">
        <v>3813</v>
      </c>
      <c r="P670" s="9">
        <v>5497</v>
      </c>
      <c r="Q670" s="9">
        <v>9533</v>
      </c>
      <c r="R670" s="10">
        <v>0.39997902024546311</v>
      </c>
      <c r="S670" s="10">
        <v>0.57662855344592467</v>
      </c>
      <c r="T670" s="9">
        <v>-1684</v>
      </c>
      <c r="U670" s="10">
        <v>-0.17664953320046156</v>
      </c>
      <c r="V670" s="9">
        <v>-1380</v>
      </c>
      <c r="W670" s="9">
        <v>1319</v>
      </c>
      <c r="X670" s="10">
        <v>-0.14930933139320679</v>
      </c>
      <c r="Y670" s="10">
        <v>0.12561747993548888</v>
      </c>
      <c r="Z670" s="11">
        <v>441.76</v>
      </c>
      <c r="AA670" s="11">
        <v>48.766298442593268</v>
      </c>
      <c r="AB670" s="11">
        <v>17145</v>
      </c>
      <c r="AC670" s="12" t="s">
        <v>2232</v>
      </c>
      <c r="AD670" s="8">
        <v>17</v>
      </c>
      <c r="AE670" s="8">
        <v>145</v>
      </c>
      <c r="AF670" s="13"/>
      <c r="AG670" s="13"/>
      <c r="AH670" s="13"/>
      <c r="AJ670" s="13"/>
      <c r="AK670" s="13"/>
      <c r="AL670" s="13"/>
      <c r="AM670" s="13"/>
      <c r="AN670" s="13" t="s">
        <v>510</v>
      </c>
    </row>
    <row r="671" spans="1:40" x14ac:dyDescent="0.2">
      <c r="A671" s="8" t="s">
        <v>2037</v>
      </c>
      <c r="B671" s="8" t="s">
        <v>2233</v>
      </c>
      <c r="C671" s="8" t="str">
        <f t="shared" si="9"/>
        <v>Piatt County IL</v>
      </c>
      <c r="D671" s="9">
        <v>16387</v>
      </c>
      <c r="E671" s="8" t="s">
        <v>218</v>
      </c>
      <c r="F671" s="9">
        <v>2633</v>
      </c>
      <c r="G671" s="9">
        <v>5623</v>
      </c>
      <c r="H671" s="9">
        <v>8899</v>
      </c>
      <c r="I671" s="10">
        <v>0.29587594111697946</v>
      </c>
      <c r="J671" s="10">
        <v>0.63186874929767389</v>
      </c>
      <c r="K671" s="9">
        <v>-2990</v>
      </c>
      <c r="L671" s="9">
        <v>2990</v>
      </c>
      <c r="M671" s="10">
        <v>-0.33599280818069444</v>
      </c>
      <c r="N671" s="10">
        <v>0.33599280818069444</v>
      </c>
      <c r="O671" s="9">
        <v>3081</v>
      </c>
      <c r="P671" s="9">
        <v>5412</v>
      </c>
      <c r="Q671" s="9">
        <v>8697</v>
      </c>
      <c r="R671" s="10">
        <v>0.35426008968609868</v>
      </c>
      <c r="S671" s="10">
        <v>0.62228354605036218</v>
      </c>
      <c r="T671" s="9">
        <v>-2331</v>
      </c>
      <c r="U671" s="10">
        <v>-0.2680234563642635</v>
      </c>
      <c r="V671" s="9">
        <v>-448</v>
      </c>
      <c r="W671" s="9">
        <v>211</v>
      </c>
      <c r="X671" s="10">
        <v>-5.8384148569119221E-2</v>
      </c>
      <c r="Y671" s="10">
        <v>9.5852032473117132E-3</v>
      </c>
      <c r="Z671" s="11">
        <v>439.2</v>
      </c>
      <c r="AA671" s="11">
        <v>37.311020036429873</v>
      </c>
      <c r="AB671" s="11">
        <v>17147</v>
      </c>
      <c r="AC671" s="12" t="s">
        <v>2234</v>
      </c>
      <c r="AD671" s="8">
        <v>17</v>
      </c>
      <c r="AE671" s="8">
        <v>147</v>
      </c>
      <c r="AF671" s="13" t="s">
        <v>2073</v>
      </c>
      <c r="AG671" s="13"/>
      <c r="AH671" s="13" t="s">
        <v>2074</v>
      </c>
      <c r="AI671" s="14">
        <v>238984</v>
      </c>
      <c r="AJ671" s="13" t="s">
        <v>486</v>
      </c>
      <c r="AK671" s="13"/>
      <c r="AL671" s="13"/>
      <c r="AM671" s="13"/>
      <c r="AN671" s="13" t="s">
        <v>505</v>
      </c>
    </row>
    <row r="672" spans="1:40" x14ac:dyDescent="0.2">
      <c r="A672" s="8" t="s">
        <v>2037</v>
      </c>
      <c r="B672" s="8" t="s">
        <v>654</v>
      </c>
      <c r="C672" s="8" t="str">
        <f t="shared" si="9"/>
        <v>Pike County IL</v>
      </c>
      <c r="D672" s="9">
        <v>15989</v>
      </c>
      <c r="E672" s="8" t="s">
        <v>218</v>
      </c>
      <c r="F672" s="9">
        <v>1412</v>
      </c>
      <c r="G672" s="9">
        <v>5749</v>
      </c>
      <c r="H672" s="9">
        <v>7458</v>
      </c>
      <c r="I672" s="10">
        <v>0.18932689729149907</v>
      </c>
      <c r="J672" s="10">
        <v>0.77085009385894343</v>
      </c>
      <c r="K672" s="9">
        <v>-4337</v>
      </c>
      <c r="L672" s="9">
        <v>4337</v>
      </c>
      <c r="M672" s="10">
        <v>-0.58152319656744433</v>
      </c>
      <c r="N672" s="10">
        <v>0.58152319656744433</v>
      </c>
      <c r="O672" s="9">
        <v>2276</v>
      </c>
      <c r="P672" s="9">
        <v>4853</v>
      </c>
      <c r="Q672" s="9">
        <v>7275</v>
      </c>
      <c r="R672" s="10">
        <v>0.31285223367697595</v>
      </c>
      <c r="S672" s="10">
        <v>0.66707903780068734</v>
      </c>
      <c r="T672" s="9">
        <v>-2577</v>
      </c>
      <c r="U672" s="10">
        <v>-0.35422680412371138</v>
      </c>
      <c r="V672" s="9">
        <v>-864</v>
      </c>
      <c r="W672" s="9">
        <v>896</v>
      </c>
      <c r="X672" s="10">
        <v>-0.12352533638547689</v>
      </c>
      <c r="Y672" s="10">
        <v>0.10377105605825609</v>
      </c>
      <c r="Z672" s="11">
        <v>831.38</v>
      </c>
      <c r="AA672" s="11">
        <v>19.231879525608026</v>
      </c>
      <c r="AB672" s="11">
        <v>17149</v>
      </c>
      <c r="AC672" s="12" t="s">
        <v>2235</v>
      </c>
      <c r="AD672" s="8">
        <v>17</v>
      </c>
      <c r="AE672" s="8">
        <v>149</v>
      </c>
      <c r="AF672" s="13"/>
      <c r="AG672" s="13"/>
      <c r="AH672" s="13"/>
      <c r="AJ672" s="13"/>
      <c r="AK672" s="13"/>
      <c r="AL672" s="13"/>
      <c r="AM672" s="13"/>
      <c r="AN672" s="13" t="s">
        <v>510</v>
      </c>
    </row>
    <row r="673" spans="1:40" x14ac:dyDescent="0.2">
      <c r="A673" s="8" t="s">
        <v>2037</v>
      </c>
      <c r="B673" s="8" t="s">
        <v>890</v>
      </c>
      <c r="C673" s="8" t="str">
        <f t="shared" ref="C673:C736" si="10">B673&amp;" "&amp;A673</f>
        <v>Pope County IL</v>
      </c>
      <c r="D673" s="9">
        <v>4226</v>
      </c>
      <c r="E673" s="8" t="s">
        <v>218</v>
      </c>
      <c r="F673" s="9">
        <v>374</v>
      </c>
      <c r="G673" s="9">
        <v>1678</v>
      </c>
      <c r="H673" s="9">
        <v>2132</v>
      </c>
      <c r="I673" s="10">
        <v>0.17542213883677299</v>
      </c>
      <c r="J673" s="10">
        <v>0.78705440900562851</v>
      </c>
      <c r="K673" s="9">
        <v>-1304</v>
      </c>
      <c r="L673" s="9">
        <v>1304</v>
      </c>
      <c r="M673" s="10">
        <v>-0.61163227016885546</v>
      </c>
      <c r="N673" s="10">
        <v>0.61163227016885546</v>
      </c>
      <c r="O673" s="9">
        <v>649</v>
      </c>
      <c r="P673" s="9">
        <v>1511</v>
      </c>
      <c r="Q673" s="9">
        <v>2219</v>
      </c>
      <c r="R673" s="10">
        <v>0.29247408742676884</v>
      </c>
      <c r="S673" s="10">
        <v>0.68093735917079767</v>
      </c>
      <c r="T673" s="9">
        <v>-862</v>
      </c>
      <c r="U673" s="10">
        <v>-0.38846327174402884</v>
      </c>
      <c r="V673" s="9">
        <v>-275</v>
      </c>
      <c r="W673" s="9">
        <v>167</v>
      </c>
      <c r="X673" s="10">
        <v>-0.11705194858999585</v>
      </c>
      <c r="Y673" s="10">
        <v>0.10611704983483083</v>
      </c>
      <c r="Z673" s="11">
        <v>368.77</v>
      </c>
      <c r="AA673" s="11">
        <v>11.459717439054154</v>
      </c>
      <c r="AB673" s="11">
        <v>17151</v>
      </c>
      <c r="AC673" s="12" t="s">
        <v>2236</v>
      </c>
      <c r="AD673" s="8">
        <v>17</v>
      </c>
      <c r="AE673" s="8">
        <v>151</v>
      </c>
      <c r="AF673" s="13"/>
      <c r="AG673" s="13"/>
      <c r="AH673" s="13"/>
      <c r="AJ673" s="13"/>
      <c r="AK673" s="13"/>
      <c r="AL673" s="13"/>
      <c r="AM673" s="13"/>
      <c r="AN673" s="13" t="s">
        <v>510</v>
      </c>
    </row>
    <row r="674" spans="1:40" x14ac:dyDescent="0.2">
      <c r="A674" s="8" t="s">
        <v>2037</v>
      </c>
      <c r="B674" s="8" t="s">
        <v>896</v>
      </c>
      <c r="C674" s="8" t="str">
        <f t="shared" si="10"/>
        <v>Pulaski County IL</v>
      </c>
      <c r="D674" s="9">
        <v>5678</v>
      </c>
      <c r="E674" s="8" t="s">
        <v>218</v>
      </c>
      <c r="F674" s="9">
        <v>817</v>
      </c>
      <c r="G674" s="9">
        <v>1583</v>
      </c>
      <c r="H674" s="9">
        <v>2473</v>
      </c>
      <c r="I674" s="10">
        <v>0.3303679741205014</v>
      </c>
      <c r="J674" s="10">
        <v>0.64011322280630811</v>
      </c>
      <c r="K674" s="9">
        <v>-766</v>
      </c>
      <c r="L674" s="9">
        <v>766</v>
      </c>
      <c r="M674" s="10">
        <v>-0.30974524868580672</v>
      </c>
      <c r="N674" s="10">
        <v>0.30974524868580672</v>
      </c>
      <c r="O674" s="9">
        <v>1389</v>
      </c>
      <c r="P674" s="9">
        <v>1562</v>
      </c>
      <c r="Q674" s="9">
        <v>3001</v>
      </c>
      <c r="R674" s="10">
        <v>0.46284571809396868</v>
      </c>
      <c r="S674" s="10">
        <v>0.52049316894368547</v>
      </c>
      <c r="T674" s="9">
        <v>-173</v>
      </c>
      <c r="U674" s="10">
        <v>-5.7647450849716786E-2</v>
      </c>
      <c r="V674" s="9">
        <v>-572</v>
      </c>
      <c r="W674" s="9">
        <v>21</v>
      </c>
      <c r="X674" s="10">
        <v>-0.13247774397346729</v>
      </c>
      <c r="Y674" s="10">
        <v>0.11962005386262264</v>
      </c>
      <c r="Z674" s="11">
        <v>199.19</v>
      </c>
      <c r="AA674" s="11">
        <v>28.505447060595412</v>
      </c>
      <c r="AB674" s="11">
        <v>17153</v>
      </c>
      <c r="AC674" s="12" t="s">
        <v>2237</v>
      </c>
      <c r="AD674" s="8">
        <v>17</v>
      </c>
      <c r="AE674" s="8">
        <v>153</v>
      </c>
      <c r="AF674" s="13"/>
      <c r="AG674" s="13"/>
      <c r="AH674" s="13"/>
      <c r="AJ674" s="13"/>
      <c r="AK674" s="13"/>
      <c r="AL674" s="13"/>
      <c r="AM674" s="13"/>
      <c r="AN674" s="13" t="s">
        <v>510</v>
      </c>
    </row>
    <row r="675" spans="1:40" x14ac:dyDescent="0.2">
      <c r="A675" s="8" t="s">
        <v>2037</v>
      </c>
      <c r="B675" s="8" t="s">
        <v>1525</v>
      </c>
      <c r="C675" s="8" t="str">
        <f t="shared" si="10"/>
        <v>Putnam County IL</v>
      </c>
      <c r="D675" s="9">
        <v>5644</v>
      </c>
      <c r="E675" s="8" t="s">
        <v>218</v>
      </c>
      <c r="F675" s="9">
        <v>1143</v>
      </c>
      <c r="G675" s="9">
        <v>1762</v>
      </c>
      <c r="H675" s="9">
        <v>3076</v>
      </c>
      <c r="I675" s="10">
        <v>0.37158647594278282</v>
      </c>
      <c r="J675" s="10">
        <v>0.57282184655396617</v>
      </c>
      <c r="K675" s="9">
        <v>-619</v>
      </c>
      <c r="L675" s="9">
        <v>619</v>
      </c>
      <c r="M675" s="10">
        <v>-0.20123537061118335</v>
      </c>
      <c r="N675" s="10">
        <v>0.20123537061118335</v>
      </c>
      <c r="O675" s="9">
        <v>1558</v>
      </c>
      <c r="P675" s="9">
        <v>1500</v>
      </c>
      <c r="Q675" s="9">
        <v>3132</v>
      </c>
      <c r="R675" s="10">
        <v>0.49744572158365263</v>
      </c>
      <c r="S675" s="10">
        <v>0.47892720306513409</v>
      </c>
      <c r="T675" s="9">
        <v>58</v>
      </c>
      <c r="U675" s="10">
        <v>1.8518518518518545E-2</v>
      </c>
      <c r="V675" s="9">
        <v>-415</v>
      </c>
      <c r="W675" s="9">
        <v>262</v>
      </c>
      <c r="X675" s="10">
        <v>-0.12585924564086981</v>
      </c>
      <c r="Y675" s="10">
        <v>9.3894643488832086E-2</v>
      </c>
      <c r="Z675" s="11">
        <v>160.16</v>
      </c>
      <c r="AA675" s="11">
        <v>35.239760239760237</v>
      </c>
      <c r="AB675" s="11">
        <v>17155</v>
      </c>
      <c r="AC675" s="12" t="s">
        <v>2238</v>
      </c>
      <c r="AD675" s="8">
        <v>17</v>
      </c>
      <c r="AE675" s="8">
        <v>155</v>
      </c>
      <c r="AF675" s="13" t="s">
        <v>2063</v>
      </c>
      <c r="AG675" s="13" t="s">
        <v>2064</v>
      </c>
      <c r="AH675" s="13" t="s">
        <v>2065</v>
      </c>
      <c r="AJ675" s="13" t="s">
        <v>498</v>
      </c>
      <c r="AK675" s="13" t="s">
        <v>2066</v>
      </c>
      <c r="AL675" s="13"/>
      <c r="AM675" s="13"/>
      <c r="AN675" s="13" t="s">
        <v>505</v>
      </c>
    </row>
    <row r="676" spans="1:40" x14ac:dyDescent="0.2">
      <c r="A676" s="8" t="s">
        <v>2037</v>
      </c>
      <c r="B676" s="8" t="s">
        <v>658</v>
      </c>
      <c r="C676" s="8" t="str">
        <f t="shared" si="10"/>
        <v>Randolph County IL</v>
      </c>
      <c r="D676" s="9">
        <v>32852</v>
      </c>
      <c r="E676" s="8" t="s">
        <v>218</v>
      </c>
      <c r="F676" s="9">
        <v>3421</v>
      </c>
      <c r="G676" s="9">
        <v>9992</v>
      </c>
      <c r="H676" s="9">
        <v>14032</v>
      </c>
      <c r="I676" s="10">
        <v>0.24379988597491448</v>
      </c>
      <c r="J676" s="10">
        <v>0.71208665906499435</v>
      </c>
      <c r="K676" s="9">
        <v>-6571</v>
      </c>
      <c r="L676" s="9">
        <v>6571</v>
      </c>
      <c r="M676" s="10">
        <v>-0.46828677309007988</v>
      </c>
      <c r="N676" s="10">
        <v>0.46828677309007988</v>
      </c>
      <c r="O676" s="9">
        <v>5753</v>
      </c>
      <c r="P676" s="9">
        <v>8284</v>
      </c>
      <c r="Q676" s="9">
        <v>14380</v>
      </c>
      <c r="R676" s="10">
        <v>0.40006954102920722</v>
      </c>
      <c r="S676" s="10">
        <v>0.57607788595271214</v>
      </c>
      <c r="T676" s="9">
        <v>-2531</v>
      </c>
      <c r="U676" s="10">
        <v>-0.17600834492350492</v>
      </c>
      <c r="V676" s="9">
        <v>-2332</v>
      </c>
      <c r="W676" s="9">
        <v>1708</v>
      </c>
      <c r="X676" s="10">
        <v>-0.15626965505429274</v>
      </c>
      <c r="Y676" s="10">
        <v>0.13600877311228221</v>
      </c>
      <c r="Z676" s="11">
        <v>575.5</v>
      </c>
      <c r="AA676" s="11">
        <v>57.084274543874891</v>
      </c>
      <c r="AB676" s="11">
        <v>17157</v>
      </c>
      <c r="AC676" s="12" t="s">
        <v>2239</v>
      </c>
      <c r="AD676" s="8">
        <v>17</v>
      </c>
      <c r="AE676" s="8">
        <v>157</v>
      </c>
      <c r="AF676" s="13"/>
      <c r="AG676" s="13"/>
      <c r="AH676" s="13"/>
      <c r="AJ676" s="13"/>
      <c r="AK676" s="13"/>
      <c r="AL676" s="13"/>
      <c r="AM676" s="13"/>
      <c r="AN676" s="13" t="s">
        <v>510</v>
      </c>
    </row>
    <row r="677" spans="1:40" x14ac:dyDescent="0.2">
      <c r="A677" s="8" t="s">
        <v>2037</v>
      </c>
      <c r="B677" s="8" t="s">
        <v>2240</v>
      </c>
      <c r="C677" s="8" t="str">
        <f t="shared" si="10"/>
        <v>Richland County IL</v>
      </c>
      <c r="D677" s="9">
        <v>16029</v>
      </c>
      <c r="E677" s="8" t="s">
        <v>218</v>
      </c>
      <c r="F677" s="9">
        <v>1579</v>
      </c>
      <c r="G677" s="9">
        <v>5736</v>
      </c>
      <c r="H677" s="9">
        <v>7630</v>
      </c>
      <c r="I677" s="10">
        <v>0.20694626474442987</v>
      </c>
      <c r="J677" s="10">
        <v>0.75176933158584536</v>
      </c>
      <c r="K677" s="9">
        <v>-4157</v>
      </c>
      <c r="L677" s="9">
        <v>4157</v>
      </c>
      <c r="M677" s="10">
        <v>-0.54482306684141546</v>
      </c>
      <c r="N677" s="10">
        <v>0.54482306684141546</v>
      </c>
      <c r="O677" s="9">
        <v>2360</v>
      </c>
      <c r="P677" s="9">
        <v>4750</v>
      </c>
      <c r="Q677" s="9">
        <v>7274</v>
      </c>
      <c r="R677" s="10">
        <v>0.32444322243607371</v>
      </c>
      <c r="S677" s="10">
        <v>0.65301072312345343</v>
      </c>
      <c r="T677" s="9">
        <v>-2390</v>
      </c>
      <c r="U677" s="10">
        <v>-0.32856750068737972</v>
      </c>
      <c r="V677" s="9">
        <v>-781</v>
      </c>
      <c r="W677" s="9">
        <v>986</v>
      </c>
      <c r="X677" s="10">
        <v>-0.11749695769164384</v>
      </c>
      <c r="Y677" s="10">
        <v>9.8758608462391928E-2</v>
      </c>
      <c r="Z677" s="11">
        <v>359.99</v>
      </c>
      <c r="AA677" s="11">
        <v>44.526236839912215</v>
      </c>
      <c r="AB677" s="11">
        <v>17159</v>
      </c>
      <c r="AC677" s="12" t="s">
        <v>2241</v>
      </c>
      <c r="AD677" s="8">
        <v>17</v>
      </c>
      <c r="AE677" s="8">
        <v>159</v>
      </c>
      <c r="AF677" s="13"/>
      <c r="AG677" s="13"/>
      <c r="AH677" s="13"/>
      <c r="AJ677" s="13"/>
      <c r="AK677" s="13"/>
      <c r="AL677" s="13"/>
      <c r="AM677" s="13"/>
      <c r="AN677" s="13" t="s">
        <v>510</v>
      </c>
    </row>
    <row r="678" spans="1:40" x14ac:dyDescent="0.2">
      <c r="A678" s="8" t="s">
        <v>2037</v>
      </c>
      <c r="B678" s="8" t="s">
        <v>2242</v>
      </c>
      <c r="C678" s="8" t="str">
        <f t="shared" si="10"/>
        <v>Rock Island County IL</v>
      </c>
      <c r="D678" s="9">
        <v>146133</v>
      </c>
      <c r="E678" s="8" t="s">
        <v>218</v>
      </c>
      <c r="F678" s="9">
        <v>32258</v>
      </c>
      <c r="G678" s="9">
        <v>26969</v>
      </c>
      <c r="H678" s="9">
        <v>62971</v>
      </c>
      <c r="I678" s="10">
        <v>0.51226755173016147</v>
      </c>
      <c r="J678" s="10">
        <v>0.42827650823394897</v>
      </c>
      <c r="K678" s="9">
        <v>5289</v>
      </c>
      <c r="L678" s="9">
        <v>-5289</v>
      </c>
      <c r="M678" s="10">
        <v>8.3991043496212503E-2</v>
      </c>
      <c r="N678" s="10">
        <v>-8.3991043496212503E-2</v>
      </c>
      <c r="O678" s="9">
        <v>39081</v>
      </c>
      <c r="P678" s="9">
        <v>24888</v>
      </c>
      <c r="Q678" s="9">
        <v>64880</v>
      </c>
      <c r="R678" s="10">
        <v>0.60235819975339089</v>
      </c>
      <c r="S678" s="10">
        <v>0.38360049321824907</v>
      </c>
      <c r="T678" s="9">
        <v>14193</v>
      </c>
      <c r="U678" s="10">
        <v>0.21875770653514182</v>
      </c>
      <c r="V678" s="9">
        <v>-6823</v>
      </c>
      <c r="W678" s="9">
        <v>2081</v>
      </c>
      <c r="X678" s="10">
        <v>-9.0090648023229414E-2</v>
      </c>
      <c r="Y678" s="10">
        <v>4.4676015015699899E-2</v>
      </c>
      <c r="Z678" s="11">
        <v>427.64</v>
      </c>
      <c r="AA678" s="11">
        <v>341.71967075109904</v>
      </c>
      <c r="AB678" s="11">
        <v>17161</v>
      </c>
      <c r="AC678" s="12" t="s">
        <v>2243</v>
      </c>
      <c r="AD678" s="8">
        <v>17</v>
      </c>
      <c r="AE678" s="8">
        <v>161</v>
      </c>
      <c r="AF678" s="13" t="s">
        <v>2139</v>
      </c>
      <c r="AG678" s="13" t="s">
        <v>156</v>
      </c>
      <c r="AH678" s="13" t="s">
        <v>2140</v>
      </c>
      <c r="AI678" s="14">
        <v>383606</v>
      </c>
      <c r="AJ678" s="13" t="s">
        <v>486</v>
      </c>
      <c r="AK678" s="13" t="s">
        <v>2141</v>
      </c>
      <c r="AL678" s="13"/>
      <c r="AM678" s="13"/>
      <c r="AN678" s="13" t="s">
        <v>487</v>
      </c>
    </row>
    <row r="679" spans="1:40" x14ac:dyDescent="0.2">
      <c r="A679" s="8" t="s">
        <v>2037</v>
      </c>
      <c r="B679" s="8" t="s">
        <v>664</v>
      </c>
      <c r="C679" s="8" t="str">
        <f t="shared" si="10"/>
        <v>St. Clair County IL</v>
      </c>
      <c r="D679" s="9">
        <v>264052</v>
      </c>
      <c r="E679" s="8" t="s">
        <v>218</v>
      </c>
      <c r="F679" s="9">
        <v>60180</v>
      </c>
      <c r="G679" s="9">
        <v>53479</v>
      </c>
      <c r="H679" s="9">
        <v>119201</v>
      </c>
      <c r="I679" s="10">
        <v>0.50486153639650677</v>
      </c>
      <c r="J679" s="10">
        <v>0.44864556505398445</v>
      </c>
      <c r="K679" s="9">
        <v>6701</v>
      </c>
      <c r="L679" s="9">
        <v>-6701</v>
      </c>
      <c r="M679" s="10">
        <v>5.621597134252232E-2</v>
      </c>
      <c r="N679" s="10">
        <v>-5.621597134252232E-2</v>
      </c>
      <c r="O679" s="9">
        <v>66749</v>
      </c>
      <c r="P679" s="9">
        <v>49610</v>
      </c>
      <c r="Q679" s="9">
        <v>118379</v>
      </c>
      <c r="R679" s="10">
        <v>0.56385845462455331</v>
      </c>
      <c r="S679" s="10">
        <v>0.41907770803943267</v>
      </c>
      <c r="T679" s="9">
        <v>17139</v>
      </c>
      <c r="U679" s="10">
        <v>0.14478074658512063</v>
      </c>
      <c r="V679" s="9">
        <v>-6569</v>
      </c>
      <c r="W679" s="9">
        <v>3869</v>
      </c>
      <c r="X679" s="10">
        <v>-5.8996918228046535E-2</v>
      </c>
      <c r="Y679" s="10">
        <v>2.9567857014551779E-2</v>
      </c>
      <c r="Z679" s="11">
        <v>657.76</v>
      </c>
      <c r="AA679" s="11">
        <v>401.44125516905865</v>
      </c>
      <c r="AB679" s="11">
        <v>17163</v>
      </c>
      <c r="AC679" s="12" t="s">
        <v>2244</v>
      </c>
      <c r="AD679" s="8">
        <v>17</v>
      </c>
      <c r="AE679" s="8">
        <v>163</v>
      </c>
      <c r="AF679" s="13" t="s">
        <v>2050</v>
      </c>
      <c r="AG679" s="13" t="s">
        <v>2051</v>
      </c>
      <c r="AH679" s="13" t="s">
        <v>2052</v>
      </c>
      <c r="AI679" s="14">
        <v>2811588</v>
      </c>
      <c r="AJ679" s="13" t="s">
        <v>486</v>
      </c>
      <c r="AK679" s="13" t="s">
        <v>2053</v>
      </c>
      <c r="AL679" s="13"/>
      <c r="AM679" s="13"/>
      <c r="AN679" s="13" t="s">
        <v>487</v>
      </c>
    </row>
    <row r="680" spans="1:40" x14ac:dyDescent="0.2">
      <c r="A680" s="8" t="s">
        <v>2037</v>
      </c>
      <c r="B680" s="8" t="s">
        <v>903</v>
      </c>
      <c r="C680" s="8" t="str">
        <f t="shared" si="10"/>
        <v>Saline County IL</v>
      </c>
      <c r="D680" s="9">
        <v>24548</v>
      </c>
      <c r="E680" s="8" t="s">
        <v>218</v>
      </c>
      <c r="F680" s="9">
        <v>2551</v>
      </c>
      <c r="G680" s="9">
        <v>8248</v>
      </c>
      <c r="H680" s="9">
        <v>11234</v>
      </c>
      <c r="I680" s="10">
        <v>0.22707851166102902</v>
      </c>
      <c r="J680" s="10">
        <v>0.73419975075663169</v>
      </c>
      <c r="K680" s="9">
        <v>-5697</v>
      </c>
      <c r="L680" s="9">
        <v>5697</v>
      </c>
      <c r="M680" s="10">
        <v>-0.50712123909560269</v>
      </c>
      <c r="N680" s="10">
        <v>0.50712123909560269</v>
      </c>
      <c r="O680" s="9">
        <v>3697</v>
      </c>
      <c r="P680" s="9">
        <v>6803</v>
      </c>
      <c r="Q680" s="9">
        <v>10713</v>
      </c>
      <c r="R680" s="10">
        <v>0.34509474470269763</v>
      </c>
      <c r="S680" s="10">
        <v>0.63502286941099595</v>
      </c>
      <c r="T680" s="9">
        <v>-3106</v>
      </c>
      <c r="U680" s="10">
        <v>-0.28992812470829832</v>
      </c>
      <c r="V680" s="9">
        <v>-1146</v>
      </c>
      <c r="W680" s="9">
        <v>1445</v>
      </c>
      <c r="X680" s="10">
        <v>-0.11801623304166861</v>
      </c>
      <c r="Y680" s="10">
        <v>9.9176881345635737E-2</v>
      </c>
      <c r="Z680" s="11">
        <v>379.82</v>
      </c>
      <c r="AA680" s="11">
        <v>64.630614501606019</v>
      </c>
      <c r="AB680" s="11">
        <v>17165</v>
      </c>
      <c r="AC680" s="12" t="s">
        <v>2245</v>
      </c>
      <c r="AD680" s="8">
        <v>17</v>
      </c>
      <c r="AE680" s="8">
        <v>165</v>
      </c>
      <c r="AF680" s="13"/>
      <c r="AG680" s="13"/>
      <c r="AH680" s="13"/>
      <c r="AJ680" s="13"/>
      <c r="AK680" s="13"/>
      <c r="AL680" s="13"/>
      <c r="AM680" s="13"/>
      <c r="AN680" s="13" t="s">
        <v>510</v>
      </c>
    </row>
    <row r="681" spans="1:40" x14ac:dyDescent="0.2">
      <c r="A681" s="8" t="s">
        <v>2037</v>
      </c>
      <c r="B681" s="8" t="s">
        <v>2246</v>
      </c>
      <c r="C681" s="8" t="str">
        <f t="shared" si="10"/>
        <v>Sangamon County IL</v>
      </c>
      <c r="D681" s="9">
        <v>198712</v>
      </c>
      <c r="E681" s="8" t="s">
        <v>218</v>
      </c>
      <c r="F681" s="9">
        <v>40731</v>
      </c>
      <c r="G681" s="9">
        <v>49823</v>
      </c>
      <c r="H681" s="9">
        <v>96472</v>
      </c>
      <c r="I681" s="10">
        <v>0.42220540675014512</v>
      </c>
      <c r="J681" s="10">
        <v>0.51645036901899</v>
      </c>
      <c r="K681" s="9">
        <v>-9092</v>
      </c>
      <c r="L681" s="9">
        <v>9092</v>
      </c>
      <c r="M681" s="10">
        <v>-9.4244962268844878E-2</v>
      </c>
      <c r="N681" s="10">
        <v>9.4244962268844878E-2</v>
      </c>
      <c r="O681" s="9">
        <v>41961</v>
      </c>
      <c r="P681" s="9">
        <v>50131</v>
      </c>
      <c r="Q681" s="9">
        <v>94032</v>
      </c>
      <c r="R681" s="10">
        <v>0.44624170495150589</v>
      </c>
      <c r="S681" s="10">
        <v>0.53312702058873573</v>
      </c>
      <c r="T681" s="9">
        <v>-8170</v>
      </c>
      <c r="U681" s="10">
        <v>-8.6885315637229843E-2</v>
      </c>
      <c r="V681" s="9">
        <v>-1230</v>
      </c>
      <c r="W681" s="9">
        <v>-308</v>
      </c>
      <c r="X681" s="10">
        <v>-2.4036298201360773E-2</v>
      </c>
      <c r="Y681" s="10">
        <v>-1.6676651569745737E-2</v>
      </c>
      <c r="Z681" s="11">
        <v>868.3</v>
      </c>
      <c r="AA681" s="11">
        <v>228.85177933893817</v>
      </c>
      <c r="AB681" s="11">
        <v>17167</v>
      </c>
      <c r="AC681" s="12" t="s">
        <v>2247</v>
      </c>
      <c r="AD681" s="8">
        <v>17</v>
      </c>
      <c r="AE681" s="8">
        <v>167</v>
      </c>
      <c r="AF681" s="13" t="s">
        <v>2215</v>
      </c>
      <c r="AG681" s="13" t="s">
        <v>2078</v>
      </c>
      <c r="AH681" s="13" t="s">
        <v>2216</v>
      </c>
      <c r="AI681" s="14">
        <v>211156</v>
      </c>
      <c r="AJ681" s="13" t="s">
        <v>486</v>
      </c>
      <c r="AK681" s="13" t="s">
        <v>2080</v>
      </c>
      <c r="AL681" s="13"/>
      <c r="AM681" s="13"/>
      <c r="AN681" s="13" t="s">
        <v>487</v>
      </c>
    </row>
    <row r="682" spans="1:40" x14ac:dyDescent="0.2">
      <c r="A682" s="8" t="s">
        <v>2037</v>
      </c>
      <c r="B682" s="8" t="s">
        <v>2248</v>
      </c>
      <c r="C682" s="8" t="str">
        <f t="shared" si="10"/>
        <v>Schuyler County IL</v>
      </c>
      <c r="D682" s="9">
        <v>7032</v>
      </c>
      <c r="E682" s="8" t="s">
        <v>218</v>
      </c>
      <c r="F682" s="9">
        <v>1074</v>
      </c>
      <c r="G682" s="9">
        <v>2523</v>
      </c>
      <c r="H682" s="9">
        <v>3792</v>
      </c>
      <c r="I682" s="10">
        <v>0.28322784810126583</v>
      </c>
      <c r="J682" s="10">
        <v>0.66534810126582278</v>
      </c>
      <c r="K682" s="9">
        <v>-1449</v>
      </c>
      <c r="L682" s="9">
        <v>1449</v>
      </c>
      <c r="M682" s="10">
        <v>-0.38212025316455694</v>
      </c>
      <c r="N682" s="10">
        <v>0.38212025316455694</v>
      </c>
      <c r="O682" s="9">
        <v>1726</v>
      </c>
      <c r="P682" s="9">
        <v>2062</v>
      </c>
      <c r="Q682" s="9">
        <v>3882</v>
      </c>
      <c r="R682" s="10">
        <v>0.44461617722823288</v>
      </c>
      <c r="S682" s="10">
        <v>0.53116950025759913</v>
      </c>
      <c r="T682" s="9">
        <v>-336</v>
      </c>
      <c r="U682" s="10">
        <v>-8.6553323029366247E-2</v>
      </c>
      <c r="V682" s="9">
        <v>-652</v>
      </c>
      <c r="W682" s="9">
        <v>461</v>
      </c>
      <c r="X682" s="10">
        <v>-0.16138832912696705</v>
      </c>
      <c r="Y682" s="10">
        <v>0.13417860100822365</v>
      </c>
      <c r="Z682" s="11">
        <v>437.27</v>
      </c>
      <c r="AA682" s="11">
        <v>16.081597182518809</v>
      </c>
      <c r="AB682" s="11">
        <v>17169</v>
      </c>
      <c r="AC682" s="12" t="s">
        <v>2249</v>
      </c>
      <c r="AD682" s="8">
        <v>17</v>
      </c>
      <c r="AE682" s="8">
        <v>169</v>
      </c>
      <c r="AF682" s="13"/>
      <c r="AG682" s="13"/>
      <c r="AH682" s="13"/>
      <c r="AJ682" s="13"/>
      <c r="AK682" s="13"/>
      <c r="AL682" s="13"/>
      <c r="AM682" s="13"/>
      <c r="AN682" s="13" t="s">
        <v>510</v>
      </c>
    </row>
    <row r="683" spans="1:40" x14ac:dyDescent="0.2">
      <c r="A683" s="8" t="s">
        <v>2037</v>
      </c>
      <c r="B683" s="8" t="s">
        <v>905</v>
      </c>
      <c r="C683" s="8" t="str">
        <f t="shared" si="10"/>
        <v>Scott County IL</v>
      </c>
      <c r="D683" s="9">
        <v>5092</v>
      </c>
      <c r="E683" s="8" t="s">
        <v>218</v>
      </c>
      <c r="F683" s="9">
        <v>528</v>
      </c>
      <c r="G683" s="9">
        <v>1965</v>
      </c>
      <c r="H683" s="9">
        <v>2583</v>
      </c>
      <c r="I683" s="10">
        <v>0.20441347270615565</v>
      </c>
      <c r="J683" s="10">
        <v>0.76074332171893144</v>
      </c>
      <c r="K683" s="9">
        <v>-1437</v>
      </c>
      <c r="L683" s="9">
        <v>1437</v>
      </c>
      <c r="M683" s="10">
        <v>-0.55632984901277582</v>
      </c>
      <c r="N683" s="10">
        <v>0.55632984901277582</v>
      </c>
      <c r="O683" s="9">
        <v>910</v>
      </c>
      <c r="P683" s="9">
        <v>1586</v>
      </c>
      <c r="Q683" s="9">
        <v>2554</v>
      </c>
      <c r="R683" s="10">
        <v>0.35630383711824587</v>
      </c>
      <c r="S683" s="10">
        <v>0.62098668754894282</v>
      </c>
      <c r="T683" s="9">
        <v>-676</v>
      </c>
      <c r="U683" s="10">
        <v>-0.26468285043069695</v>
      </c>
      <c r="V683" s="9">
        <v>-382</v>
      </c>
      <c r="W683" s="9">
        <v>379</v>
      </c>
      <c r="X683" s="10">
        <v>-0.15189036441209022</v>
      </c>
      <c r="Y683" s="10">
        <v>0.13975663416998862</v>
      </c>
      <c r="Z683" s="11">
        <v>250.91</v>
      </c>
      <c r="AA683" s="11">
        <v>20.294129369096488</v>
      </c>
      <c r="AB683" s="11">
        <v>17171</v>
      </c>
      <c r="AC683" s="12" t="s">
        <v>2250</v>
      </c>
      <c r="AD683" s="8">
        <v>17</v>
      </c>
      <c r="AE683" s="8">
        <v>171</v>
      </c>
      <c r="AF683" s="13" t="s">
        <v>2222</v>
      </c>
      <c r="AG683" s="13" t="s">
        <v>2078</v>
      </c>
      <c r="AH683" s="13" t="s">
        <v>2223</v>
      </c>
      <c r="AJ683" s="13" t="s">
        <v>498</v>
      </c>
      <c r="AK683" s="13" t="s">
        <v>2080</v>
      </c>
      <c r="AL683" s="13"/>
      <c r="AM683" s="13"/>
      <c r="AN683" s="13" t="s">
        <v>505</v>
      </c>
    </row>
    <row r="684" spans="1:40" x14ac:dyDescent="0.2">
      <c r="A684" s="8" t="s">
        <v>2037</v>
      </c>
      <c r="B684" s="8" t="s">
        <v>666</v>
      </c>
      <c r="C684" s="8" t="str">
        <f t="shared" si="10"/>
        <v>Shelby County IL</v>
      </c>
      <c r="D684" s="9">
        <v>21775</v>
      </c>
      <c r="E684" s="8" t="s">
        <v>218</v>
      </c>
      <c r="F684" s="9">
        <v>2279</v>
      </c>
      <c r="G684" s="9">
        <v>8209</v>
      </c>
      <c r="H684" s="9">
        <v>10912</v>
      </c>
      <c r="I684" s="10">
        <v>0.20885263929618769</v>
      </c>
      <c r="J684" s="10">
        <v>0.7522910557184751</v>
      </c>
      <c r="K684" s="9">
        <v>-5930</v>
      </c>
      <c r="L684" s="9">
        <v>5930</v>
      </c>
      <c r="M684" s="10">
        <v>-0.54343841642228741</v>
      </c>
      <c r="N684" s="10">
        <v>0.54343841642228741</v>
      </c>
      <c r="O684" s="9">
        <v>3336</v>
      </c>
      <c r="P684" s="9">
        <v>6837</v>
      </c>
      <c r="Q684" s="9">
        <v>10383</v>
      </c>
      <c r="R684" s="10">
        <v>0.32129442357700089</v>
      </c>
      <c r="S684" s="10">
        <v>0.65848020803236063</v>
      </c>
      <c r="T684" s="9">
        <v>-3501</v>
      </c>
      <c r="U684" s="10">
        <v>-0.33718578445535974</v>
      </c>
      <c r="V684" s="9">
        <v>-1057</v>
      </c>
      <c r="W684" s="9">
        <v>1372</v>
      </c>
      <c r="X684" s="10">
        <v>-0.1124417842808132</v>
      </c>
      <c r="Y684" s="10">
        <v>9.3810847686114474E-2</v>
      </c>
      <c r="Z684" s="11">
        <v>758.52</v>
      </c>
      <c r="AA684" s="11">
        <v>28.707219321837261</v>
      </c>
      <c r="AB684" s="11">
        <v>17173</v>
      </c>
      <c r="AC684" s="12" t="s">
        <v>2251</v>
      </c>
      <c r="AD684" s="8">
        <v>17</v>
      </c>
      <c r="AE684" s="8">
        <v>173</v>
      </c>
      <c r="AF684" s="13"/>
      <c r="AG684" s="13"/>
      <c r="AH684" s="13"/>
      <c r="AJ684" s="13"/>
      <c r="AK684" s="13"/>
      <c r="AL684" s="13"/>
      <c r="AM684" s="13"/>
      <c r="AN684" s="13" t="s">
        <v>510</v>
      </c>
    </row>
    <row r="685" spans="1:40" x14ac:dyDescent="0.2">
      <c r="A685" s="8" t="s">
        <v>2037</v>
      </c>
      <c r="B685" s="8" t="s">
        <v>2252</v>
      </c>
      <c r="C685" s="8" t="str">
        <f t="shared" si="10"/>
        <v>Stark County IL</v>
      </c>
      <c r="D685" s="9">
        <v>5788</v>
      </c>
      <c r="E685" s="8" t="s">
        <v>218</v>
      </c>
      <c r="F685" s="9">
        <v>748</v>
      </c>
      <c r="G685" s="9">
        <v>1777</v>
      </c>
      <c r="H685" s="9">
        <v>2707</v>
      </c>
      <c r="I685" s="10">
        <v>0.27632065016623569</v>
      </c>
      <c r="J685" s="10">
        <v>0.65644625046176575</v>
      </c>
      <c r="K685" s="9">
        <v>-1029</v>
      </c>
      <c r="L685" s="9">
        <v>1029</v>
      </c>
      <c r="M685" s="10">
        <v>-0.38012560029553005</v>
      </c>
      <c r="N685" s="10">
        <v>0.38012560029553005</v>
      </c>
      <c r="O685" s="9">
        <v>1095</v>
      </c>
      <c r="P685" s="9">
        <v>1527</v>
      </c>
      <c r="Q685" s="9">
        <v>2661</v>
      </c>
      <c r="R685" s="10">
        <v>0.41149943630214203</v>
      </c>
      <c r="S685" s="10">
        <v>0.57384441939120634</v>
      </c>
      <c r="T685" s="9">
        <v>-432</v>
      </c>
      <c r="U685" s="10">
        <v>-0.16234498308906431</v>
      </c>
      <c r="V685" s="9">
        <v>-347</v>
      </c>
      <c r="W685" s="9">
        <v>250</v>
      </c>
      <c r="X685" s="10">
        <v>-0.13517878613590634</v>
      </c>
      <c r="Y685" s="10">
        <v>8.2601831070559406E-2</v>
      </c>
      <c r="Z685" s="11">
        <v>288.08</v>
      </c>
      <c r="AA685" s="11">
        <v>20.091641210774785</v>
      </c>
      <c r="AB685" s="11">
        <v>17175</v>
      </c>
      <c r="AC685" s="12" t="s">
        <v>2253</v>
      </c>
      <c r="AD685" s="8">
        <v>17</v>
      </c>
      <c r="AE685" s="8">
        <v>175</v>
      </c>
      <c r="AF685" s="13" t="s">
        <v>2203</v>
      </c>
      <c r="AG685" s="13" t="s">
        <v>340</v>
      </c>
      <c r="AH685" s="13" t="s">
        <v>2204</v>
      </c>
      <c r="AI685" s="14">
        <v>378018</v>
      </c>
      <c r="AJ685" s="13" t="s">
        <v>486</v>
      </c>
      <c r="AK685" s="13" t="s">
        <v>2122</v>
      </c>
      <c r="AL685" s="13"/>
      <c r="AM685" s="13"/>
      <c r="AN685" s="13" t="s">
        <v>505</v>
      </c>
    </row>
    <row r="686" spans="1:40" x14ac:dyDescent="0.2">
      <c r="A686" s="8" t="s">
        <v>2037</v>
      </c>
      <c r="B686" s="8" t="s">
        <v>2254</v>
      </c>
      <c r="C686" s="8" t="str">
        <f t="shared" si="10"/>
        <v>Stephenson County IL</v>
      </c>
      <c r="D686" s="9">
        <v>45749</v>
      </c>
      <c r="E686" s="8" t="s">
        <v>218</v>
      </c>
      <c r="F686" s="9">
        <v>7531</v>
      </c>
      <c r="G686" s="9">
        <v>10845</v>
      </c>
      <c r="H686" s="9">
        <v>19525</v>
      </c>
      <c r="I686" s="10">
        <v>0.38571062740076822</v>
      </c>
      <c r="J686" s="10">
        <v>0.55544174135723434</v>
      </c>
      <c r="K686" s="9">
        <v>-3314</v>
      </c>
      <c r="L686" s="9">
        <v>3314</v>
      </c>
      <c r="M686" s="10">
        <v>-0.16973111395646612</v>
      </c>
      <c r="N686" s="10">
        <v>0.16973111395646612</v>
      </c>
      <c r="O686" s="9">
        <v>7954</v>
      </c>
      <c r="P686" s="9">
        <v>8742</v>
      </c>
      <c r="Q686" s="9">
        <v>17029</v>
      </c>
      <c r="R686" s="10">
        <v>0.46708555992718304</v>
      </c>
      <c r="S686" s="10">
        <v>0.51335956309824415</v>
      </c>
      <c r="T686" s="9">
        <v>-788</v>
      </c>
      <c r="U686" s="10">
        <v>-4.6274003171061118E-2</v>
      </c>
      <c r="V686" s="9">
        <v>-423</v>
      </c>
      <c r="W686" s="9">
        <v>2103</v>
      </c>
      <c r="X686" s="10">
        <v>-8.1374932526414812E-2</v>
      </c>
      <c r="Y686" s="10">
        <v>4.2082178258990188E-2</v>
      </c>
      <c r="Z686" s="11">
        <v>564.52</v>
      </c>
      <c r="AA686" s="11">
        <v>81.040530007794231</v>
      </c>
      <c r="AB686" s="11">
        <v>17177</v>
      </c>
      <c r="AC686" s="12" t="s">
        <v>2255</v>
      </c>
      <c r="AD686" s="8">
        <v>17</v>
      </c>
      <c r="AE686" s="8">
        <v>177</v>
      </c>
      <c r="AF686" s="13" t="s">
        <v>2256</v>
      </c>
      <c r="AG686" s="13" t="s">
        <v>2056</v>
      </c>
      <c r="AH686" s="13" t="s">
        <v>2257</v>
      </c>
      <c r="AJ686" s="13" t="s">
        <v>498</v>
      </c>
      <c r="AK686" s="13" t="s">
        <v>2058</v>
      </c>
      <c r="AL686" s="13"/>
      <c r="AM686" s="13"/>
      <c r="AN686" s="13" t="s">
        <v>487</v>
      </c>
    </row>
    <row r="687" spans="1:40" x14ac:dyDescent="0.2">
      <c r="A687" s="8" t="s">
        <v>2037</v>
      </c>
      <c r="B687" s="8" t="s">
        <v>2258</v>
      </c>
      <c r="C687" s="8" t="str">
        <f t="shared" si="10"/>
        <v>Tazewell County IL</v>
      </c>
      <c r="D687" s="9">
        <v>134800</v>
      </c>
      <c r="E687" s="8" t="s">
        <v>218</v>
      </c>
      <c r="F687" s="9">
        <v>20568</v>
      </c>
      <c r="G687" s="9">
        <v>38620</v>
      </c>
      <c r="H687" s="9">
        <v>63347</v>
      </c>
      <c r="I687" s="10">
        <v>0.32468783052078237</v>
      </c>
      <c r="J687" s="10">
        <v>0.60965791592340601</v>
      </c>
      <c r="K687" s="9">
        <v>-18052</v>
      </c>
      <c r="L687" s="9">
        <v>18052</v>
      </c>
      <c r="M687" s="10">
        <v>-0.28497008540262364</v>
      </c>
      <c r="N687" s="10">
        <v>0.28497008540262364</v>
      </c>
      <c r="O687" s="9">
        <v>24385</v>
      </c>
      <c r="P687" s="9">
        <v>35266</v>
      </c>
      <c r="Q687" s="9">
        <v>60903</v>
      </c>
      <c r="R687" s="10">
        <v>0.40039078534719141</v>
      </c>
      <c r="S687" s="10">
        <v>0.57905193504425068</v>
      </c>
      <c r="T687" s="9">
        <v>-10881</v>
      </c>
      <c r="U687" s="10">
        <v>-0.17866114969705926</v>
      </c>
      <c r="V687" s="9">
        <v>-3817</v>
      </c>
      <c r="W687" s="9">
        <v>3354</v>
      </c>
      <c r="X687" s="10">
        <v>-7.5702954826409041E-2</v>
      </c>
      <c r="Y687" s="10">
        <v>3.0605980879155337E-2</v>
      </c>
      <c r="Z687" s="11">
        <v>648.97</v>
      </c>
      <c r="AA687" s="11">
        <v>207.71376180717135</v>
      </c>
      <c r="AB687" s="11">
        <v>17179</v>
      </c>
      <c r="AC687" s="12" t="s">
        <v>2259</v>
      </c>
      <c r="AD687" s="8">
        <v>17</v>
      </c>
      <c r="AE687" s="8">
        <v>179</v>
      </c>
      <c r="AF687" s="13" t="s">
        <v>2203</v>
      </c>
      <c r="AG687" s="13" t="s">
        <v>340</v>
      </c>
      <c r="AH687" s="13" t="s">
        <v>2204</v>
      </c>
      <c r="AI687" s="14">
        <v>378018</v>
      </c>
      <c r="AJ687" s="13" t="s">
        <v>486</v>
      </c>
      <c r="AK687" s="13" t="s">
        <v>2122</v>
      </c>
      <c r="AL687" s="13"/>
      <c r="AM687" s="13"/>
      <c r="AN687" s="13" t="s">
        <v>487</v>
      </c>
    </row>
    <row r="688" spans="1:40" x14ac:dyDescent="0.2">
      <c r="A688" s="8" t="s">
        <v>2037</v>
      </c>
      <c r="B688" s="8" t="s">
        <v>917</v>
      </c>
      <c r="C688" s="8" t="str">
        <f t="shared" si="10"/>
        <v>Union County IL</v>
      </c>
      <c r="D688" s="9">
        <v>17408</v>
      </c>
      <c r="E688" s="8" t="s">
        <v>218</v>
      </c>
      <c r="F688" s="9">
        <v>2389</v>
      </c>
      <c r="G688" s="9">
        <v>5780</v>
      </c>
      <c r="H688" s="9">
        <v>8514</v>
      </c>
      <c r="I688" s="10">
        <v>0.28059666431759456</v>
      </c>
      <c r="J688" s="10">
        <v>0.6788818416725394</v>
      </c>
      <c r="K688" s="9">
        <v>-3391</v>
      </c>
      <c r="L688" s="9">
        <v>3391</v>
      </c>
      <c r="M688" s="10">
        <v>-0.39828517735494484</v>
      </c>
      <c r="N688" s="10">
        <v>0.39828517735494484</v>
      </c>
      <c r="O688" s="9">
        <v>3135</v>
      </c>
      <c r="P688" s="9">
        <v>4951</v>
      </c>
      <c r="Q688" s="9">
        <v>8274</v>
      </c>
      <c r="R688" s="10">
        <v>0.37889775199419867</v>
      </c>
      <c r="S688" s="10">
        <v>0.59838046893884456</v>
      </c>
      <c r="T688" s="9">
        <v>-1816</v>
      </c>
      <c r="U688" s="10">
        <v>-0.21948271694464588</v>
      </c>
      <c r="V688" s="9">
        <v>-746</v>
      </c>
      <c r="W688" s="9">
        <v>829</v>
      </c>
      <c r="X688" s="10">
        <v>-9.8301087676604115E-2</v>
      </c>
      <c r="Y688" s="10">
        <v>8.0501372733694843E-2</v>
      </c>
      <c r="Z688" s="11">
        <v>413.46</v>
      </c>
      <c r="AA688" s="11">
        <v>42.103226430609979</v>
      </c>
      <c r="AB688" s="11">
        <v>17181</v>
      </c>
      <c r="AC688" s="12" t="s">
        <v>2260</v>
      </c>
      <c r="AD688" s="8">
        <v>17</v>
      </c>
      <c r="AE688" s="8">
        <v>181</v>
      </c>
      <c r="AF688" s="13"/>
      <c r="AG688" s="13"/>
      <c r="AH688" s="13"/>
      <c r="AJ688" s="13"/>
      <c r="AK688" s="13"/>
      <c r="AL688" s="13"/>
      <c r="AM688" s="13"/>
      <c r="AN688" s="13" t="s">
        <v>510</v>
      </c>
    </row>
    <row r="689" spans="1:40" x14ac:dyDescent="0.2">
      <c r="A689" s="8" t="s">
        <v>2037</v>
      </c>
      <c r="B689" s="8" t="s">
        <v>2261</v>
      </c>
      <c r="C689" s="8" t="str">
        <f t="shared" si="10"/>
        <v>Vermilion County IL</v>
      </c>
      <c r="D689" s="9">
        <v>79282</v>
      </c>
      <c r="E689" s="8" t="s">
        <v>218</v>
      </c>
      <c r="F689" s="9">
        <v>9876</v>
      </c>
      <c r="G689" s="9">
        <v>18582</v>
      </c>
      <c r="H689" s="9">
        <v>29799</v>
      </c>
      <c r="I689" s="10">
        <v>0.33142051746702911</v>
      </c>
      <c r="J689" s="10">
        <v>0.62357797241518176</v>
      </c>
      <c r="K689" s="9">
        <v>-8706</v>
      </c>
      <c r="L689" s="9">
        <v>8706</v>
      </c>
      <c r="M689" s="10">
        <v>-0.29215745494815265</v>
      </c>
      <c r="N689" s="10">
        <v>0.29215745494815265</v>
      </c>
      <c r="O689" s="9">
        <v>10773</v>
      </c>
      <c r="P689" s="9">
        <v>14888</v>
      </c>
      <c r="Q689" s="9">
        <v>26153</v>
      </c>
      <c r="R689" s="10">
        <v>0.41192215042251368</v>
      </c>
      <c r="S689" s="10">
        <v>0.56926547623599588</v>
      </c>
      <c r="T689" s="9">
        <v>-4115</v>
      </c>
      <c r="U689" s="10">
        <v>-0.1573433258134822</v>
      </c>
      <c r="V689" s="9">
        <v>-897</v>
      </c>
      <c r="W689" s="9">
        <v>3694</v>
      </c>
      <c r="X689" s="10">
        <v>-8.050163295548457E-2</v>
      </c>
      <c r="Y689" s="10">
        <v>5.4312496179185876E-2</v>
      </c>
      <c r="Z689" s="11">
        <v>898.37</v>
      </c>
      <c r="AA689" s="11">
        <v>88.250943375224011</v>
      </c>
      <c r="AB689" s="11">
        <v>17183</v>
      </c>
      <c r="AC689" s="12" t="s">
        <v>2262</v>
      </c>
      <c r="AD689" s="8">
        <v>17</v>
      </c>
      <c r="AE689" s="8">
        <v>183</v>
      </c>
      <c r="AF689" s="13" t="s">
        <v>2263</v>
      </c>
      <c r="AG689" s="13"/>
      <c r="AH689" s="13" t="s">
        <v>2264</v>
      </c>
      <c r="AI689" s="14">
        <v>79282</v>
      </c>
      <c r="AJ689" s="13" t="s">
        <v>486</v>
      </c>
      <c r="AK689" s="13"/>
      <c r="AL689" s="13"/>
      <c r="AM689" s="13"/>
      <c r="AN689" s="13" t="s">
        <v>487</v>
      </c>
    </row>
    <row r="690" spans="1:40" x14ac:dyDescent="0.2">
      <c r="A690" s="8" t="s">
        <v>2037</v>
      </c>
      <c r="B690" s="8" t="s">
        <v>2265</v>
      </c>
      <c r="C690" s="8" t="str">
        <f t="shared" si="10"/>
        <v>Wabash County IL</v>
      </c>
      <c r="D690" s="9">
        <v>11542</v>
      </c>
      <c r="E690" s="8" t="s">
        <v>218</v>
      </c>
      <c r="F690" s="9">
        <v>1146</v>
      </c>
      <c r="G690" s="9">
        <v>4039</v>
      </c>
      <c r="H690" s="9">
        <v>5402</v>
      </c>
      <c r="I690" s="10">
        <v>0.21214365049981487</v>
      </c>
      <c r="J690" s="10">
        <v>0.74768604220659018</v>
      </c>
      <c r="K690" s="9">
        <v>-2893</v>
      </c>
      <c r="L690" s="9">
        <v>2893</v>
      </c>
      <c r="M690" s="10">
        <v>-0.53554239170677531</v>
      </c>
      <c r="N690" s="10">
        <v>0.53554239170677531</v>
      </c>
      <c r="O690" s="9">
        <v>1588</v>
      </c>
      <c r="P690" s="9">
        <v>3473</v>
      </c>
      <c r="Q690" s="9">
        <v>5127</v>
      </c>
      <c r="R690" s="10">
        <v>0.3097327872049932</v>
      </c>
      <c r="S690" s="10">
        <v>0.67739418763409398</v>
      </c>
      <c r="T690" s="9">
        <v>-1885</v>
      </c>
      <c r="U690" s="10">
        <v>-0.36766140042910078</v>
      </c>
      <c r="V690" s="9">
        <v>-442</v>
      </c>
      <c r="W690" s="9">
        <v>566</v>
      </c>
      <c r="X690" s="10">
        <v>-9.7589136705178325E-2</v>
      </c>
      <c r="Y690" s="10">
        <v>7.0291854572496204E-2</v>
      </c>
      <c r="Z690" s="11">
        <v>223.25</v>
      </c>
      <c r="AA690" s="11">
        <v>51.699888017917132</v>
      </c>
      <c r="AB690" s="11">
        <v>17185</v>
      </c>
      <c r="AC690" s="12" t="s">
        <v>2266</v>
      </c>
      <c r="AD690" s="8">
        <v>17</v>
      </c>
      <c r="AE690" s="8">
        <v>185</v>
      </c>
      <c r="AF690" s="13"/>
      <c r="AG690" s="13"/>
      <c r="AH690" s="13"/>
      <c r="AJ690" s="13"/>
      <c r="AK690" s="13"/>
      <c r="AL690" s="13"/>
      <c r="AM690" s="13"/>
      <c r="AN690" s="13" t="s">
        <v>510</v>
      </c>
    </row>
    <row r="691" spans="1:40" x14ac:dyDescent="0.2">
      <c r="A691" s="8" t="s">
        <v>2037</v>
      </c>
      <c r="B691" s="8" t="s">
        <v>1882</v>
      </c>
      <c r="C691" s="8" t="str">
        <f t="shared" si="10"/>
        <v>Warren County IL</v>
      </c>
      <c r="D691" s="9">
        <v>17527</v>
      </c>
      <c r="E691" s="8" t="s">
        <v>218</v>
      </c>
      <c r="F691" s="9">
        <v>2983</v>
      </c>
      <c r="G691" s="9">
        <v>4267</v>
      </c>
      <c r="H691" s="9">
        <v>7700</v>
      </c>
      <c r="I691" s="10">
        <v>0.38740259740259742</v>
      </c>
      <c r="J691" s="10">
        <v>0.55415584415584418</v>
      </c>
      <c r="K691" s="9">
        <v>-1284</v>
      </c>
      <c r="L691" s="9">
        <v>1284</v>
      </c>
      <c r="M691" s="10">
        <v>-0.16675324675324676</v>
      </c>
      <c r="N691" s="10">
        <v>0.16675324675324676</v>
      </c>
      <c r="O691" s="9">
        <v>3893</v>
      </c>
      <c r="P691" s="9">
        <v>3460</v>
      </c>
      <c r="Q691" s="9">
        <v>7476</v>
      </c>
      <c r="R691" s="10">
        <v>0.52073301230604596</v>
      </c>
      <c r="S691" s="10">
        <v>0.46281433921883358</v>
      </c>
      <c r="T691" s="9">
        <v>433</v>
      </c>
      <c r="U691" s="10">
        <v>5.791867308721238E-2</v>
      </c>
      <c r="V691" s="9">
        <v>-910</v>
      </c>
      <c r="W691" s="9">
        <v>807</v>
      </c>
      <c r="X691" s="10">
        <v>-0.13333041490344855</v>
      </c>
      <c r="Y691" s="10">
        <v>9.1341504937010598E-2</v>
      </c>
      <c r="Z691" s="11">
        <v>542.41</v>
      </c>
      <c r="AA691" s="11">
        <v>32.313194815729801</v>
      </c>
      <c r="AB691" s="11">
        <v>17187</v>
      </c>
      <c r="AC691" s="12" t="s">
        <v>2267</v>
      </c>
      <c r="AD691" s="8">
        <v>17</v>
      </c>
      <c r="AE691" s="8">
        <v>187</v>
      </c>
      <c r="AF691" s="13"/>
      <c r="AG691" s="13"/>
      <c r="AH691" s="13"/>
      <c r="AJ691" s="13"/>
      <c r="AK691" s="13"/>
      <c r="AL691" s="13"/>
      <c r="AM691" s="13"/>
      <c r="AN691" s="13" t="s">
        <v>510</v>
      </c>
    </row>
    <row r="692" spans="1:40" x14ac:dyDescent="0.2">
      <c r="A692" s="8" t="s">
        <v>2037</v>
      </c>
      <c r="B692" s="8" t="s">
        <v>680</v>
      </c>
      <c r="C692" s="8" t="str">
        <f t="shared" si="10"/>
        <v>Washington County IL</v>
      </c>
      <c r="D692" s="9">
        <v>14270</v>
      </c>
      <c r="E692" s="8" t="s">
        <v>218</v>
      </c>
      <c r="F692" s="9">
        <v>1446</v>
      </c>
      <c r="G692" s="9">
        <v>5566</v>
      </c>
      <c r="H692" s="9">
        <v>7376</v>
      </c>
      <c r="I692" s="10">
        <v>0.19604121475054229</v>
      </c>
      <c r="J692" s="10">
        <v>0.75460954446854667</v>
      </c>
      <c r="K692" s="9">
        <v>-4120</v>
      </c>
      <c r="L692" s="9">
        <v>4120</v>
      </c>
      <c r="M692" s="10">
        <v>-0.55856832971800441</v>
      </c>
      <c r="N692" s="10">
        <v>0.55856832971800441</v>
      </c>
      <c r="O692" s="9">
        <v>2448</v>
      </c>
      <c r="P692" s="9">
        <v>4787</v>
      </c>
      <c r="Q692" s="9">
        <v>7398</v>
      </c>
      <c r="R692" s="10">
        <v>0.33090024330900242</v>
      </c>
      <c r="S692" s="10">
        <v>0.6470667748040011</v>
      </c>
      <c r="T692" s="9">
        <v>-2339</v>
      </c>
      <c r="U692" s="10">
        <v>-0.31616653149499868</v>
      </c>
      <c r="V692" s="9">
        <v>-1002</v>
      </c>
      <c r="W692" s="9">
        <v>779</v>
      </c>
      <c r="X692" s="10">
        <v>-0.13485902855846013</v>
      </c>
      <c r="Y692" s="10">
        <v>0.10754276966454557</v>
      </c>
      <c r="Z692" s="11">
        <v>562.57000000000005</v>
      </c>
      <c r="AA692" s="11">
        <v>25.365732264429312</v>
      </c>
      <c r="AB692" s="11">
        <v>17189</v>
      </c>
      <c r="AC692" s="12" t="s">
        <v>2268</v>
      </c>
      <c r="AD692" s="8">
        <v>17</v>
      </c>
      <c r="AE692" s="8">
        <v>189</v>
      </c>
      <c r="AF692" s="13"/>
      <c r="AG692" s="13"/>
      <c r="AH692" s="13"/>
      <c r="AJ692" s="13"/>
      <c r="AK692" s="13"/>
      <c r="AL692" s="13"/>
      <c r="AM692" s="13"/>
      <c r="AN692" s="13" t="s">
        <v>510</v>
      </c>
    </row>
    <row r="693" spans="1:40" x14ac:dyDescent="0.2">
      <c r="A693" s="8" t="s">
        <v>2037</v>
      </c>
      <c r="B693" s="8" t="s">
        <v>1885</v>
      </c>
      <c r="C693" s="8" t="str">
        <f t="shared" si="10"/>
        <v>Wayne County IL</v>
      </c>
      <c r="D693" s="9">
        <v>16423</v>
      </c>
      <c r="E693" s="8" t="s">
        <v>218</v>
      </c>
      <c r="F693" s="9">
        <v>1048</v>
      </c>
      <c r="G693" s="9">
        <v>6963</v>
      </c>
      <c r="H693" s="9">
        <v>8256</v>
      </c>
      <c r="I693" s="10">
        <v>0.12693798449612403</v>
      </c>
      <c r="J693" s="10">
        <v>0.84338662790697672</v>
      </c>
      <c r="K693" s="9">
        <v>-5915</v>
      </c>
      <c r="L693" s="9">
        <v>5915</v>
      </c>
      <c r="M693" s="10">
        <v>-0.71644864341085268</v>
      </c>
      <c r="N693" s="10">
        <v>0.71644864341085268</v>
      </c>
      <c r="O693" s="9">
        <v>1514</v>
      </c>
      <c r="P693" s="9">
        <v>5984</v>
      </c>
      <c r="Q693" s="9">
        <v>7676</v>
      </c>
      <c r="R693" s="10">
        <v>0.1972381448671183</v>
      </c>
      <c r="S693" s="10">
        <v>0.77957269411151642</v>
      </c>
      <c r="T693" s="9">
        <v>-4470</v>
      </c>
      <c r="U693" s="10">
        <v>-0.58233454924439809</v>
      </c>
      <c r="V693" s="9">
        <v>-466</v>
      </c>
      <c r="W693" s="9">
        <v>979</v>
      </c>
      <c r="X693" s="10">
        <v>-7.0300160370994264E-2</v>
      </c>
      <c r="Y693" s="10">
        <v>6.3813933795460298E-2</v>
      </c>
      <c r="Z693" s="11">
        <v>713.81</v>
      </c>
      <c r="AA693" s="11">
        <v>23.007523010324878</v>
      </c>
      <c r="AB693" s="11">
        <v>17191</v>
      </c>
      <c r="AC693" s="12" t="s">
        <v>2269</v>
      </c>
      <c r="AD693" s="8">
        <v>17</v>
      </c>
      <c r="AE693" s="8">
        <v>191</v>
      </c>
      <c r="AF693" s="13"/>
      <c r="AG693" s="13"/>
      <c r="AH693" s="13"/>
      <c r="AJ693" s="13"/>
      <c r="AK693" s="13"/>
      <c r="AL693" s="13"/>
      <c r="AM693" s="13"/>
      <c r="AN693" s="13" t="s">
        <v>510</v>
      </c>
    </row>
    <row r="694" spans="1:40" x14ac:dyDescent="0.2">
      <c r="A694" s="8" t="s">
        <v>2037</v>
      </c>
      <c r="B694" s="8" t="s">
        <v>924</v>
      </c>
      <c r="C694" s="8" t="str">
        <f t="shared" si="10"/>
        <v>White County IL</v>
      </c>
      <c r="D694" s="9">
        <v>14327</v>
      </c>
      <c r="E694" s="8" t="s">
        <v>218</v>
      </c>
      <c r="F694" s="9">
        <v>1412</v>
      </c>
      <c r="G694" s="9">
        <v>5639</v>
      </c>
      <c r="H694" s="9">
        <v>7289</v>
      </c>
      <c r="I694" s="10">
        <v>0.19371655919879271</v>
      </c>
      <c r="J694" s="10">
        <v>0.77363149951982435</v>
      </c>
      <c r="K694" s="9">
        <v>-4227</v>
      </c>
      <c r="L694" s="9">
        <v>4227</v>
      </c>
      <c r="M694" s="10">
        <v>-0.57991494032103164</v>
      </c>
      <c r="N694" s="10">
        <v>0.57991494032103164</v>
      </c>
      <c r="O694" s="9">
        <v>2187</v>
      </c>
      <c r="P694" s="9">
        <v>4729</v>
      </c>
      <c r="Q694" s="9">
        <v>7059</v>
      </c>
      <c r="R694" s="10">
        <v>0.30981725456863579</v>
      </c>
      <c r="S694" s="10">
        <v>0.66992491854370306</v>
      </c>
      <c r="T694" s="9">
        <v>-2542</v>
      </c>
      <c r="U694" s="10">
        <v>-0.36010766397506727</v>
      </c>
      <c r="V694" s="9">
        <v>-775</v>
      </c>
      <c r="W694" s="9">
        <v>910</v>
      </c>
      <c r="X694" s="10">
        <v>-0.11610069536984308</v>
      </c>
      <c r="Y694" s="10">
        <v>0.10370658097612129</v>
      </c>
      <c r="Z694" s="11">
        <v>494.77</v>
      </c>
      <c r="AA694" s="11">
        <v>28.956889059563029</v>
      </c>
      <c r="AB694" s="11">
        <v>17193</v>
      </c>
      <c r="AC694" s="12" t="s">
        <v>2270</v>
      </c>
      <c r="AD694" s="8">
        <v>17</v>
      </c>
      <c r="AE694" s="8">
        <v>193</v>
      </c>
      <c r="AF694" s="13"/>
      <c r="AG694" s="13"/>
      <c r="AH694" s="13"/>
      <c r="AJ694" s="13"/>
      <c r="AK694" s="13"/>
      <c r="AL694" s="13"/>
      <c r="AM694" s="13"/>
      <c r="AN694" s="13" t="s">
        <v>510</v>
      </c>
    </row>
    <row r="695" spans="1:40" x14ac:dyDescent="0.2">
      <c r="A695" s="8" t="s">
        <v>2037</v>
      </c>
      <c r="B695" s="8" t="s">
        <v>2271</v>
      </c>
      <c r="C695" s="8" t="str">
        <f t="shared" si="10"/>
        <v>Whiteside County IL</v>
      </c>
      <c r="D695" s="9">
        <v>57079</v>
      </c>
      <c r="E695" s="8" t="s">
        <v>218</v>
      </c>
      <c r="F695" s="9">
        <v>11005</v>
      </c>
      <c r="G695" s="9">
        <v>12597</v>
      </c>
      <c r="H695" s="9">
        <v>25210</v>
      </c>
      <c r="I695" s="10">
        <v>0.4365331217770726</v>
      </c>
      <c r="J695" s="10">
        <v>0.49968266560888536</v>
      </c>
      <c r="K695" s="9">
        <v>-1592</v>
      </c>
      <c r="L695" s="9">
        <v>1592</v>
      </c>
      <c r="M695" s="10">
        <v>-6.314954383181276E-2</v>
      </c>
      <c r="N695" s="10">
        <v>6.314954383181276E-2</v>
      </c>
      <c r="O695" s="9">
        <v>12393</v>
      </c>
      <c r="P695" s="9">
        <v>8676</v>
      </c>
      <c r="Q695" s="9">
        <v>21492</v>
      </c>
      <c r="R695" s="10">
        <v>0.5766331658291457</v>
      </c>
      <c r="S695" s="10">
        <v>0.40368509212730319</v>
      </c>
      <c r="T695" s="9">
        <v>3717</v>
      </c>
      <c r="U695" s="10">
        <v>0.17294807370184251</v>
      </c>
      <c r="V695" s="9">
        <v>-1388</v>
      </c>
      <c r="W695" s="9">
        <v>3921</v>
      </c>
      <c r="X695" s="10">
        <v>-0.1401000440520731</v>
      </c>
      <c r="Y695" s="10">
        <v>9.5997573481582166E-2</v>
      </c>
      <c r="Z695" s="11">
        <v>684.25</v>
      </c>
      <c r="AA695" s="11">
        <v>83.418341249543289</v>
      </c>
      <c r="AB695" s="11">
        <v>17195</v>
      </c>
      <c r="AC695" s="12" t="s">
        <v>2272</v>
      </c>
      <c r="AD695" s="8">
        <v>17</v>
      </c>
      <c r="AE695" s="8">
        <v>195</v>
      </c>
      <c r="AF695" s="13" t="s">
        <v>2273</v>
      </c>
      <c r="AG695" s="13" t="s">
        <v>162</v>
      </c>
      <c r="AH695" s="13" t="s">
        <v>2274</v>
      </c>
      <c r="AJ695" s="13" t="s">
        <v>498</v>
      </c>
      <c r="AK695" s="13" t="s">
        <v>2177</v>
      </c>
      <c r="AL695" s="13"/>
      <c r="AM695" s="13"/>
      <c r="AN695" s="13" t="s">
        <v>487</v>
      </c>
    </row>
    <row r="696" spans="1:40" x14ac:dyDescent="0.2">
      <c r="A696" s="8" t="s">
        <v>2037</v>
      </c>
      <c r="B696" s="8" t="s">
        <v>2275</v>
      </c>
      <c r="C696" s="8" t="str">
        <f t="shared" si="10"/>
        <v>Will County IL</v>
      </c>
      <c r="D696" s="9">
        <v>687263</v>
      </c>
      <c r="E696" s="8" t="s">
        <v>218</v>
      </c>
      <c r="F696" s="9">
        <v>146230</v>
      </c>
      <c r="G696" s="9">
        <v>129726</v>
      </c>
      <c r="H696" s="9">
        <v>291010</v>
      </c>
      <c r="I696" s="10">
        <v>0.50249132332222257</v>
      </c>
      <c r="J696" s="10">
        <v>0.44577849558434418</v>
      </c>
      <c r="K696" s="9">
        <v>16504</v>
      </c>
      <c r="L696" s="9">
        <v>-16504</v>
      </c>
      <c r="M696" s="10">
        <v>5.6712827737878391E-2</v>
      </c>
      <c r="N696" s="10">
        <v>-5.6712827737878391E-2</v>
      </c>
      <c r="O696" s="9">
        <v>127522</v>
      </c>
      <c r="P696" s="9">
        <v>118366</v>
      </c>
      <c r="Q696" s="9">
        <v>249708</v>
      </c>
      <c r="R696" s="10">
        <v>0.51068447947202333</v>
      </c>
      <c r="S696" s="10">
        <v>0.47401765261825812</v>
      </c>
      <c r="T696" s="9">
        <v>9156</v>
      </c>
      <c r="U696" s="10">
        <v>3.6666826853765211E-2</v>
      </c>
      <c r="V696" s="9">
        <v>18708</v>
      </c>
      <c r="W696" s="9">
        <v>11360</v>
      </c>
      <c r="X696" s="10">
        <v>-8.1931561498007621E-3</v>
      </c>
      <c r="Y696" s="10">
        <v>-2.8239157033913942E-2</v>
      </c>
      <c r="Z696" s="11">
        <v>836.91</v>
      </c>
      <c r="AA696" s="11">
        <v>821.19104802189008</v>
      </c>
      <c r="AB696" s="11">
        <v>17197</v>
      </c>
      <c r="AC696" s="12" t="s">
        <v>2276</v>
      </c>
      <c r="AD696" s="8">
        <v>17</v>
      </c>
      <c r="AE696" s="8">
        <v>197</v>
      </c>
      <c r="AF696" s="13" t="s">
        <v>2090</v>
      </c>
      <c r="AG696" s="13" t="s">
        <v>2064</v>
      </c>
      <c r="AH696" s="13" t="s">
        <v>2091</v>
      </c>
      <c r="AI696" s="14">
        <v>9551031</v>
      </c>
      <c r="AJ696" s="13" t="s">
        <v>486</v>
      </c>
      <c r="AK696" s="13" t="s">
        <v>2066</v>
      </c>
      <c r="AL696" s="13" t="s">
        <v>2092</v>
      </c>
      <c r="AM696" s="13" t="s">
        <v>2093</v>
      </c>
      <c r="AN696" s="13" t="s">
        <v>487</v>
      </c>
    </row>
    <row r="697" spans="1:40" x14ac:dyDescent="0.2">
      <c r="A697" s="8" t="s">
        <v>2037</v>
      </c>
      <c r="B697" s="8" t="s">
        <v>2277</v>
      </c>
      <c r="C697" s="8" t="str">
        <f t="shared" si="10"/>
        <v>Williamson County IL</v>
      </c>
      <c r="D697" s="9">
        <v>67466</v>
      </c>
      <c r="E697" s="8" t="s">
        <v>218</v>
      </c>
      <c r="F697" s="9">
        <v>8539</v>
      </c>
      <c r="G697" s="9">
        <v>21503</v>
      </c>
      <c r="H697" s="9">
        <v>31422</v>
      </c>
      <c r="I697" s="10">
        <v>0.27175227547578129</v>
      </c>
      <c r="J697" s="10">
        <v>0.68432945070332885</v>
      </c>
      <c r="K697" s="9">
        <v>-12964</v>
      </c>
      <c r="L697" s="9">
        <v>12964</v>
      </c>
      <c r="M697" s="10">
        <v>-0.41257717522754755</v>
      </c>
      <c r="N697" s="10">
        <v>0.41257717522754755</v>
      </c>
      <c r="O697" s="9">
        <v>10622</v>
      </c>
      <c r="P697" s="9">
        <v>17880</v>
      </c>
      <c r="Q697" s="9">
        <v>29079</v>
      </c>
      <c r="R697" s="10">
        <v>0.3652807868221053</v>
      </c>
      <c r="S697" s="10">
        <v>0.61487671515526665</v>
      </c>
      <c r="T697" s="9">
        <v>-7258</v>
      </c>
      <c r="U697" s="10">
        <v>-0.24959592833316135</v>
      </c>
      <c r="V697" s="9">
        <v>-2083</v>
      </c>
      <c r="W697" s="9">
        <v>3623</v>
      </c>
      <c r="X697" s="10">
        <v>-9.3528511346324006E-2</v>
      </c>
      <c r="Y697" s="10">
        <v>6.9452735548062194E-2</v>
      </c>
      <c r="Z697" s="11">
        <v>420.15</v>
      </c>
      <c r="AA697" s="11">
        <v>160.57598476734501</v>
      </c>
      <c r="AB697" s="11">
        <v>17199</v>
      </c>
      <c r="AC697" s="12" t="s">
        <v>2278</v>
      </c>
      <c r="AD697" s="8">
        <v>17</v>
      </c>
      <c r="AE697" s="8">
        <v>199</v>
      </c>
      <c r="AF697" s="13" t="s">
        <v>2145</v>
      </c>
      <c r="AG697" s="13"/>
      <c r="AH697" s="13" t="s">
        <v>2146</v>
      </c>
      <c r="AI697" s="14">
        <v>126828</v>
      </c>
      <c r="AJ697" s="13" t="s">
        <v>486</v>
      </c>
      <c r="AK697" s="13"/>
      <c r="AL697" s="13"/>
      <c r="AM697" s="13"/>
      <c r="AN697" s="13" t="s">
        <v>487</v>
      </c>
    </row>
    <row r="698" spans="1:40" x14ac:dyDescent="0.2">
      <c r="A698" s="8" t="s">
        <v>2037</v>
      </c>
      <c r="B698" s="8" t="s">
        <v>2279</v>
      </c>
      <c r="C698" s="8" t="str">
        <f t="shared" si="10"/>
        <v>Winnebago County IL</v>
      </c>
      <c r="D698" s="9">
        <v>287078</v>
      </c>
      <c r="E698" s="8" t="s">
        <v>218</v>
      </c>
      <c r="F698" s="9">
        <v>52595</v>
      </c>
      <c r="G698" s="9">
        <v>53922</v>
      </c>
      <c r="H698" s="9">
        <v>113027</v>
      </c>
      <c r="I698" s="10">
        <v>0.46533129252302546</v>
      </c>
      <c r="J698" s="10">
        <v>0.47707185008891678</v>
      </c>
      <c r="K698" s="9">
        <v>-1327</v>
      </c>
      <c r="L698" s="9">
        <v>1327</v>
      </c>
      <c r="M698" s="10">
        <v>-1.1740557565891319E-2</v>
      </c>
      <c r="N698" s="10">
        <v>1.1740557565891319E-2</v>
      </c>
      <c r="O698" s="9">
        <v>60334</v>
      </c>
      <c r="P698" s="9">
        <v>53722</v>
      </c>
      <c r="Q698" s="9">
        <v>116101</v>
      </c>
      <c r="R698" s="10">
        <v>0.51966821991197321</v>
      </c>
      <c r="S698" s="10">
        <v>0.46271780604818219</v>
      </c>
      <c r="T698" s="9">
        <v>6612</v>
      </c>
      <c r="U698" s="10">
        <v>5.6950413863791016E-2</v>
      </c>
      <c r="V698" s="9">
        <v>-7739</v>
      </c>
      <c r="W698" s="9">
        <v>200</v>
      </c>
      <c r="X698" s="10">
        <v>-5.4336927388947742E-2</v>
      </c>
      <c r="Y698" s="10">
        <v>1.4354044040734593E-2</v>
      </c>
      <c r="Z698" s="11">
        <v>513.36</v>
      </c>
      <c r="AA698" s="11">
        <v>559.21380707495712</v>
      </c>
      <c r="AB698" s="11">
        <v>17201</v>
      </c>
      <c r="AC698" s="12" t="s">
        <v>2280</v>
      </c>
      <c r="AD698" s="8">
        <v>17</v>
      </c>
      <c r="AE698" s="8">
        <v>201</v>
      </c>
      <c r="AF698" s="13" t="s">
        <v>2055</v>
      </c>
      <c r="AG698" s="13" t="s">
        <v>2056</v>
      </c>
      <c r="AH698" s="13" t="s">
        <v>2057</v>
      </c>
      <c r="AI698" s="14">
        <v>340663</v>
      </c>
      <c r="AJ698" s="13" t="s">
        <v>486</v>
      </c>
      <c r="AK698" s="13" t="s">
        <v>2058</v>
      </c>
      <c r="AL698" s="13"/>
      <c r="AM698" s="13"/>
      <c r="AN698" s="13" t="s">
        <v>487</v>
      </c>
    </row>
    <row r="699" spans="1:40" x14ac:dyDescent="0.2">
      <c r="A699" s="8" t="s">
        <v>2037</v>
      </c>
      <c r="B699" s="8" t="s">
        <v>2281</v>
      </c>
      <c r="C699" s="8" t="str">
        <f t="shared" si="10"/>
        <v>Woodford County IL</v>
      </c>
      <c r="D699" s="9">
        <v>39227</v>
      </c>
      <c r="E699" s="8" t="s">
        <v>218</v>
      </c>
      <c r="F699" s="9">
        <v>5068</v>
      </c>
      <c r="G699" s="9">
        <v>13180</v>
      </c>
      <c r="H699" s="9">
        <v>19389</v>
      </c>
      <c r="I699" s="10">
        <v>0.26138532157408839</v>
      </c>
      <c r="J699" s="10">
        <v>0.67976687812677294</v>
      </c>
      <c r="K699" s="9">
        <v>-8112</v>
      </c>
      <c r="L699" s="9">
        <v>8112</v>
      </c>
      <c r="M699" s="10">
        <v>-0.41838155655268455</v>
      </c>
      <c r="N699" s="10">
        <v>0.41838155655268455</v>
      </c>
      <c r="O699" s="9">
        <v>5564</v>
      </c>
      <c r="P699" s="9">
        <v>12947</v>
      </c>
      <c r="Q699" s="9">
        <v>18848</v>
      </c>
      <c r="R699" s="10">
        <v>0.29520373514431242</v>
      </c>
      <c r="S699" s="10">
        <v>0.68691638370118846</v>
      </c>
      <c r="T699" s="9">
        <v>-7383</v>
      </c>
      <c r="U699" s="10">
        <v>-0.39171264855687604</v>
      </c>
      <c r="V699" s="9">
        <v>-496</v>
      </c>
      <c r="W699" s="9">
        <v>233</v>
      </c>
      <c r="X699" s="10">
        <v>-3.3818413570224026E-2</v>
      </c>
      <c r="Y699" s="10">
        <v>-7.1495055744155156E-3</v>
      </c>
      <c r="Z699" s="11">
        <v>527.79999999999995</v>
      </c>
      <c r="AA699" s="11">
        <v>74.321712769988636</v>
      </c>
      <c r="AB699" s="11">
        <v>17203</v>
      </c>
      <c r="AC699" s="12" t="s">
        <v>2282</v>
      </c>
      <c r="AD699" s="8">
        <v>17</v>
      </c>
      <c r="AE699" s="8">
        <v>203</v>
      </c>
      <c r="AF699" s="13" t="s">
        <v>2203</v>
      </c>
      <c r="AG699" s="13" t="s">
        <v>340</v>
      </c>
      <c r="AH699" s="13" t="s">
        <v>2204</v>
      </c>
      <c r="AI699" s="14">
        <v>378018</v>
      </c>
      <c r="AJ699" s="13" t="s">
        <v>486</v>
      </c>
      <c r="AK699" s="13" t="s">
        <v>2122</v>
      </c>
      <c r="AL699" s="13"/>
      <c r="AM699" s="13"/>
      <c r="AN699" s="13" t="s">
        <v>487</v>
      </c>
    </row>
    <row r="700" spans="1:40" x14ac:dyDescent="0.2">
      <c r="A700" s="8" t="s">
        <v>2283</v>
      </c>
      <c r="B700" s="8" t="s">
        <v>1140</v>
      </c>
      <c r="C700" s="8" t="str">
        <f t="shared" si="10"/>
        <v>Adams County IN</v>
      </c>
      <c r="D700" s="9">
        <v>34980</v>
      </c>
      <c r="E700" s="8" t="s">
        <v>445</v>
      </c>
      <c r="F700" s="9">
        <v>2802</v>
      </c>
      <c r="G700" s="9">
        <v>9642</v>
      </c>
      <c r="H700" s="9">
        <v>13039</v>
      </c>
      <c r="I700" s="10">
        <v>0.21489378019786792</v>
      </c>
      <c r="J700" s="10">
        <v>0.73947388603420505</v>
      </c>
      <c r="K700" s="9">
        <v>-6840</v>
      </c>
      <c r="L700" s="9">
        <v>6840</v>
      </c>
      <c r="M700" s="10">
        <v>-0.52458010583633707</v>
      </c>
      <c r="N700" s="10">
        <v>0.52458010583633707</v>
      </c>
      <c r="O700" s="9">
        <v>3800</v>
      </c>
      <c r="P700" s="9">
        <v>8936</v>
      </c>
      <c r="Q700" s="9">
        <v>12998</v>
      </c>
      <c r="R700" s="10">
        <v>0.29235266964148332</v>
      </c>
      <c r="S700" s="10">
        <v>0.68749038313586708</v>
      </c>
      <c r="T700" s="9">
        <v>-5136</v>
      </c>
      <c r="U700" s="10">
        <v>-0.39513771349438376</v>
      </c>
      <c r="V700" s="9">
        <v>-998</v>
      </c>
      <c r="W700" s="9">
        <v>706</v>
      </c>
      <c r="X700" s="10">
        <v>-7.7458889443615397E-2</v>
      </c>
      <c r="Y700" s="10">
        <v>5.1983502898337974E-2</v>
      </c>
      <c r="Z700" s="11">
        <v>339.03</v>
      </c>
      <c r="AA700" s="11">
        <v>103.17671002566145</v>
      </c>
      <c r="AB700" s="11">
        <v>18001</v>
      </c>
      <c r="AC700" s="12" t="s">
        <v>2284</v>
      </c>
      <c r="AD700" s="8">
        <v>18</v>
      </c>
      <c r="AE700" s="8">
        <v>1</v>
      </c>
      <c r="AF700" s="13" t="s">
        <v>2285</v>
      </c>
      <c r="AG700" s="13" t="s">
        <v>2286</v>
      </c>
      <c r="AH700" s="13" t="s">
        <v>2287</v>
      </c>
      <c r="AJ700" s="13" t="s">
        <v>498</v>
      </c>
      <c r="AK700" s="13" t="s">
        <v>2288</v>
      </c>
      <c r="AL700" s="13"/>
      <c r="AM700" s="13"/>
      <c r="AN700" s="13" t="s">
        <v>487</v>
      </c>
    </row>
    <row r="701" spans="1:40" x14ac:dyDescent="0.2">
      <c r="A701" s="8" t="s">
        <v>2283</v>
      </c>
      <c r="B701" s="8" t="s">
        <v>2289</v>
      </c>
      <c r="C701" s="8" t="str">
        <f t="shared" si="10"/>
        <v>Allen County IN</v>
      </c>
      <c r="D701" s="9">
        <v>368450</v>
      </c>
      <c r="E701" s="8" t="s">
        <v>445</v>
      </c>
      <c r="F701" s="9">
        <v>55222</v>
      </c>
      <c r="G701" s="9">
        <v>83801</v>
      </c>
      <c r="H701" s="9">
        <v>145787</v>
      </c>
      <c r="I701" s="10">
        <v>0.37878548841803455</v>
      </c>
      <c r="J701" s="10">
        <v>0.57481805647965867</v>
      </c>
      <c r="K701" s="9">
        <v>-28579</v>
      </c>
      <c r="L701" s="9">
        <v>28579</v>
      </c>
      <c r="M701" s="10">
        <v>-0.19603256806162411</v>
      </c>
      <c r="N701" s="10">
        <v>0.19603256806162411</v>
      </c>
      <c r="O701" s="9">
        <v>59834</v>
      </c>
      <c r="P701" s="9">
        <v>84378</v>
      </c>
      <c r="Q701" s="9">
        <v>146405</v>
      </c>
      <c r="R701" s="10">
        <v>0.40868822786107034</v>
      </c>
      <c r="S701" s="10">
        <v>0.57633277551996176</v>
      </c>
      <c r="T701" s="9">
        <v>-24544</v>
      </c>
      <c r="U701" s="10">
        <v>-0.16764454765889142</v>
      </c>
      <c r="V701" s="9">
        <v>-4612</v>
      </c>
      <c r="W701" s="9">
        <v>-577</v>
      </c>
      <c r="X701" s="10">
        <v>-2.9902739443035786E-2</v>
      </c>
      <c r="Y701" s="10">
        <v>-1.5147190403030919E-3</v>
      </c>
      <c r="Z701" s="11">
        <v>657.31</v>
      </c>
      <c r="AA701" s="11">
        <v>560.54220991617353</v>
      </c>
      <c r="AB701" s="11">
        <v>18003</v>
      </c>
      <c r="AC701" s="12" t="s">
        <v>2290</v>
      </c>
      <c r="AD701" s="8">
        <v>18</v>
      </c>
      <c r="AE701" s="8">
        <v>3</v>
      </c>
      <c r="AF701" s="13" t="s">
        <v>2291</v>
      </c>
      <c r="AG701" s="13" t="s">
        <v>2286</v>
      </c>
      <c r="AH701" s="13" t="s">
        <v>2292</v>
      </c>
      <c r="AI701" s="14">
        <v>429820</v>
      </c>
      <c r="AJ701" s="13" t="s">
        <v>486</v>
      </c>
      <c r="AK701" s="13" t="s">
        <v>2288</v>
      </c>
      <c r="AL701" s="13"/>
      <c r="AM701" s="13"/>
      <c r="AN701" s="13" t="s">
        <v>487</v>
      </c>
    </row>
    <row r="702" spans="1:40" x14ac:dyDescent="0.2">
      <c r="A702" s="8" t="s">
        <v>2283</v>
      </c>
      <c r="B702" s="8" t="s">
        <v>2293</v>
      </c>
      <c r="C702" s="8" t="str">
        <f t="shared" si="10"/>
        <v>Bartholomew County IN</v>
      </c>
      <c r="D702" s="9">
        <v>81162</v>
      </c>
      <c r="E702" s="8" t="s">
        <v>445</v>
      </c>
      <c r="F702" s="9">
        <v>9841</v>
      </c>
      <c r="G702" s="9">
        <v>20637</v>
      </c>
      <c r="H702" s="9">
        <v>32389</v>
      </c>
      <c r="I702" s="10">
        <v>0.30383772268362713</v>
      </c>
      <c r="J702" s="10">
        <v>0.63716076445706871</v>
      </c>
      <c r="K702" s="9">
        <v>-10796</v>
      </c>
      <c r="L702" s="9">
        <v>10796</v>
      </c>
      <c r="M702" s="10">
        <v>-0.33332304177344158</v>
      </c>
      <c r="N702" s="10">
        <v>0.33332304177344158</v>
      </c>
      <c r="O702" s="9">
        <v>10622</v>
      </c>
      <c r="P702" s="9">
        <v>18083</v>
      </c>
      <c r="Q702" s="9">
        <v>29313</v>
      </c>
      <c r="R702" s="10">
        <v>0.36236482106915019</v>
      </c>
      <c r="S702" s="10">
        <v>0.61689352846859757</v>
      </c>
      <c r="T702" s="9">
        <v>-7461</v>
      </c>
      <c r="U702" s="10">
        <v>-0.25452870739944738</v>
      </c>
      <c r="V702" s="9">
        <v>-781</v>
      </c>
      <c r="W702" s="9">
        <v>2554</v>
      </c>
      <c r="X702" s="10">
        <v>-5.8527098385523058E-2</v>
      </c>
      <c r="Y702" s="10">
        <v>2.0267235988471133E-2</v>
      </c>
      <c r="Z702" s="11">
        <v>406.91</v>
      </c>
      <c r="AA702" s="11">
        <v>199.45933990317269</v>
      </c>
      <c r="AB702" s="11">
        <v>18005</v>
      </c>
      <c r="AC702" s="12" t="s">
        <v>2294</v>
      </c>
      <c r="AD702" s="8">
        <v>18</v>
      </c>
      <c r="AE702" s="8">
        <v>5</v>
      </c>
      <c r="AF702" s="13" t="s">
        <v>2295</v>
      </c>
      <c r="AG702" s="13" t="s">
        <v>2296</v>
      </c>
      <c r="AH702" s="13" t="s">
        <v>2297</v>
      </c>
      <c r="AI702" s="14">
        <v>81162</v>
      </c>
      <c r="AJ702" s="13" t="s">
        <v>486</v>
      </c>
      <c r="AK702" s="13" t="s">
        <v>2298</v>
      </c>
      <c r="AL702" s="13"/>
      <c r="AM702" s="13"/>
      <c r="AN702" s="13" t="s">
        <v>487</v>
      </c>
    </row>
    <row r="703" spans="1:40" x14ac:dyDescent="0.2">
      <c r="A703" s="8" t="s">
        <v>2283</v>
      </c>
      <c r="B703" s="8" t="s">
        <v>754</v>
      </c>
      <c r="C703" s="8" t="str">
        <f t="shared" si="10"/>
        <v>Benton County IN</v>
      </c>
      <c r="D703" s="9">
        <v>8681</v>
      </c>
      <c r="E703" s="8" t="s">
        <v>445</v>
      </c>
      <c r="F703" s="9">
        <v>860</v>
      </c>
      <c r="G703" s="9">
        <v>2579</v>
      </c>
      <c r="H703" s="9">
        <v>3654</v>
      </c>
      <c r="I703" s="10">
        <v>0.23535851122058019</v>
      </c>
      <c r="J703" s="10">
        <v>0.70580186097427478</v>
      </c>
      <c r="K703" s="9">
        <v>-1719</v>
      </c>
      <c r="L703" s="9">
        <v>1719</v>
      </c>
      <c r="M703" s="10">
        <v>-0.47044334975369462</v>
      </c>
      <c r="N703" s="10">
        <v>0.47044334975369462</v>
      </c>
      <c r="O703" s="9">
        <v>1159</v>
      </c>
      <c r="P703" s="9">
        <v>2329</v>
      </c>
      <c r="Q703" s="9">
        <v>3577</v>
      </c>
      <c r="R703" s="10">
        <v>0.32401453732177804</v>
      </c>
      <c r="S703" s="10">
        <v>0.65110427732736931</v>
      </c>
      <c r="T703" s="9">
        <v>-1170</v>
      </c>
      <c r="U703" s="10">
        <v>-0.32708974000559127</v>
      </c>
      <c r="V703" s="9">
        <v>-299</v>
      </c>
      <c r="W703" s="9">
        <v>250</v>
      </c>
      <c r="X703" s="10">
        <v>-8.8656026101197855E-2</v>
      </c>
      <c r="Y703" s="10">
        <v>5.4697583646905468E-2</v>
      </c>
      <c r="Z703" s="11">
        <v>406.42</v>
      </c>
      <c r="AA703" s="11">
        <v>21.359677181241079</v>
      </c>
      <c r="AB703" s="11">
        <v>18007</v>
      </c>
      <c r="AC703" s="12" t="s">
        <v>2299</v>
      </c>
      <c r="AD703" s="8">
        <v>18</v>
      </c>
      <c r="AE703" s="8">
        <v>7</v>
      </c>
      <c r="AF703" s="13" t="s">
        <v>2300</v>
      </c>
      <c r="AG703" s="13" t="s">
        <v>2301</v>
      </c>
      <c r="AH703" s="13" t="s">
        <v>2302</v>
      </c>
      <c r="AI703" s="14">
        <v>214363</v>
      </c>
      <c r="AJ703" s="13" t="s">
        <v>486</v>
      </c>
      <c r="AK703" s="13" t="s">
        <v>2303</v>
      </c>
      <c r="AL703" s="13"/>
      <c r="AM703" s="13"/>
      <c r="AN703" s="13" t="s">
        <v>505</v>
      </c>
    </row>
    <row r="704" spans="1:40" x14ac:dyDescent="0.2">
      <c r="A704" s="8" t="s">
        <v>2283</v>
      </c>
      <c r="B704" s="8" t="s">
        <v>2304</v>
      </c>
      <c r="C704" s="8" t="str">
        <f t="shared" si="10"/>
        <v>Blackford County IN</v>
      </c>
      <c r="D704" s="9">
        <v>12298</v>
      </c>
      <c r="E704" s="8" t="s">
        <v>445</v>
      </c>
      <c r="F704" s="9">
        <v>1243</v>
      </c>
      <c r="G704" s="9">
        <v>3349</v>
      </c>
      <c r="H704" s="9">
        <v>4822</v>
      </c>
      <c r="I704" s="10">
        <v>0.2577768560763169</v>
      </c>
      <c r="J704" s="10">
        <v>0.69452509332227297</v>
      </c>
      <c r="K704" s="9">
        <v>-2106</v>
      </c>
      <c r="L704" s="9">
        <v>2106</v>
      </c>
      <c r="M704" s="10">
        <v>-0.43674823724595607</v>
      </c>
      <c r="N704" s="10">
        <v>0.43674823724595607</v>
      </c>
      <c r="O704" s="9">
        <v>1927</v>
      </c>
      <c r="P704" s="9">
        <v>2710</v>
      </c>
      <c r="Q704" s="9">
        <v>4740</v>
      </c>
      <c r="R704" s="10">
        <v>0.40654008438818567</v>
      </c>
      <c r="S704" s="10">
        <v>0.57172995780590719</v>
      </c>
      <c r="T704" s="9">
        <v>-783</v>
      </c>
      <c r="U704" s="10">
        <v>-0.16518987341772151</v>
      </c>
      <c r="V704" s="9">
        <v>-684</v>
      </c>
      <c r="W704" s="9">
        <v>639</v>
      </c>
      <c r="X704" s="10">
        <v>-0.14876322831186878</v>
      </c>
      <c r="Y704" s="10">
        <v>0.12279513551636578</v>
      </c>
      <c r="Z704" s="11">
        <v>165.08</v>
      </c>
      <c r="AA704" s="11">
        <v>74.497213472255865</v>
      </c>
      <c r="AB704" s="11">
        <v>18009</v>
      </c>
      <c r="AC704" s="12" t="s">
        <v>2305</v>
      </c>
      <c r="AD704" s="8">
        <v>18</v>
      </c>
      <c r="AE704" s="8">
        <v>9</v>
      </c>
      <c r="AF704" s="13"/>
      <c r="AG704" s="13"/>
      <c r="AH704" s="13"/>
      <c r="AJ704" s="13"/>
      <c r="AK704" s="13"/>
      <c r="AL704" s="13"/>
      <c r="AM704" s="13"/>
      <c r="AN704" s="13" t="s">
        <v>510</v>
      </c>
    </row>
    <row r="705" spans="1:40" x14ac:dyDescent="0.2">
      <c r="A705" s="8" t="s">
        <v>2283</v>
      </c>
      <c r="B705" s="8" t="s">
        <v>758</v>
      </c>
      <c r="C705" s="8" t="str">
        <f t="shared" si="10"/>
        <v>Boone County IN</v>
      </c>
      <c r="D705" s="9">
        <v>63344</v>
      </c>
      <c r="E705" s="8" t="s">
        <v>445</v>
      </c>
      <c r="F705" s="9">
        <v>10181</v>
      </c>
      <c r="G705" s="9">
        <v>19654</v>
      </c>
      <c r="H705" s="9">
        <v>32061</v>
      </c>
      <c r="I705" s="10">
        <v>0.31755091856149215</v>
      </c>
      <c r="J705" s="10">
        <v>0.6130189326596176</v>
      </c>
      <c r="K705" s="9">
        <v>-9473</v>
      </c>
      <c r="L705" s="9">
        <v>9473</v>
      </c>
      <c r="M705" s="10">
        <v>-0.29546801409812545</v>
      </c>
      <c r="N705" s="10">
        <v>0.29546801409812545</v>
      </c>
      <c r="O705" s="9">
        <v>8326</v>
      </c>
      <c r="P705" s="9">
        <v>18807</v>
      </c>
      <c r="Q705" s="9">
        <v>27725</v>
      </c>
      <c r="R705" s="10">
        <v>0.30030658250676284</v>
      </c>
      <c r="S705" s="10">
        <v>0.67834084761045987</v>
      </c>
      <c r="T705" s="9">
        <v>-10481</v>
      </c>
      <c r="U705" s="10">
        <v>-0.37803426510369703</v>
      </c>
      <c r="V705" s="9">
        <v>1855</v>
      </c>
      <c r="W705" s="9">
        <v>847</v>
      </c>
      <c r="X705" s="10">
        <v>1.7244336054729303E-2</v>
      </c>
      <c r="Y705" s="10">
        <v>-6.5321914950842275E-2</v>
      </c>
      <c r="Z705" s="11">
        <v>422.91</v>
      </c>
      <c r="AA705" s="11">
        <v>149.78127734033245</v>
      </c>
      <c r="AB705" s="11">
        <v>18011</v>
      </c>
      <c r="AC705" s="12" t="s">
        <v>2306</v>
      </c>
      <c r="AD705" s="8">
        <v>18</v>
      </c>
      <c r="AE705" s="8">
        <v>11</v>
      </c>
      <c r="AF705" s="13" t="s">
        <v>2307</v>
      </c>
      <c r="AG705" s="13" t="s">
        <v>2296</v>
      </c>
      <c r="AH705" s="13" t="s">
        <v>2308</v>
      </c>
      <c r="AI705" s="14">
        <v>1988817</v>
      </c>
      <c r="AJ705" s="13" t="s">
        <v>486</v>
      </c>
      <c r="AK705" s="13" t="s">
        <v>2298</v>
      </c>
      <c r="AL705" s="13"/>
      <c r="AM705" s="13"/>
      <c r="AN705" s="13" t="s">
        <v>487</v>
      </c>
    </row>
    <row r="706" spans="1:40" x14ac:dyDescent="0.2">
      <c r="A706" s="8" t="s">
        <v>2283</v>
      </c>
      <c r="B706" s="8" t="s">
        <v>2059</v>
      </c>
      <c r="C706" s="8" t="str">
        <f t="shared" si="10"/>
        <v>Brown County IN</v>
      </c>
      <c r="D706" s="9">
        <v>14977</v>
      </c>
      <c r="E706" s="8" t="s">
        <v>445</v>
      </c>
      <c r="F706" s="9">
        <v>2518</v>
      </c>
      <c r="G706" s="9">
        <v>5015</v>
      </c>
      <c r="H706" s="9">
        <v>7908</v>
      </c>
      <c r="I706" s="10">
        <v>0.31841173495194741</v>
      </c>
      <c r="J706" s="10">
        <v>0.63416793120890236</v>
      </c>
      <c r="K706" s="9">
        <v>-2497</v>
      </c>
      <c r="L706" s="9">
        <v>2497</v>
      </c>
      <c r="M706" s="10">
        <v>-0.31575619625695495</v>
      </c>
      <c r="N706" s="10">
        <v>0.31575619625695495</v>
      </c>
      <c r="O706" s="9">
        <v>3056</v>
      </c>
      <c r="P706" s="9">
        <v>4330</v>
      </c>
      <c r="Q706" s="9">
        <v>7590</v>
      </c>
      <c r="R706" s="10">
        <v>0.40263504611330697</v>
      </c>
      <c r="S706" s="10">
        <v>0.57048748353096179</v>
      </c>
      <c r="T706" s="9">
        <v>-1274</v>
      </c>
      <c r="U706" s="10">
        <v>-0.16785243741765482</v>
      </c>
      <c r="V706" s="9">
        <v>-538</v>
      </c>
      <c r="W706" s="9">
        <v>685</v>
      </c>
      <c r="X706" s="10">
        <v>-8.422331116135956E-2</v>
      </c>
      <c r="Y706" s="10">
        <v>6.3680447677940566E-2</v>
      </c>
      <c r="Z706" s="11">
        <v>311.98</v>
      </c>
      <c r="AA706" s="11">
        <v>48.006282454003461</v>
      </c>
      <c r="AB706" s="11">
        <v>18013</v>
      </c>
      <c r="AC706" s="12" t="s">
        <v>2309</v>
      </c>
      <c r="AD706" s="8">
        <v>18</v>
      </c>
      <c r="AE706" s="8">
        <v>13</v>
      </c>
      <c r="AF706" s="13" t="s">
        <v>2307</v>
      </c>
      <c r="AG706" s="13" t="s">
        <v>2296</v>
      </c>
      <c r="AH706" s="13" t="s">
        <v>2308</v>
      </c>
      <c r="AI706" s="14">
        <v>1988817</v>
      </c>
      <c r="AJ706" s="13" t="s">
        <v>486</v>
      </c>
      <c r="AK706" s="13" t="s">
        <v>2298</v>
      </c>
      <c r="AL706" s="13"/>
      <c r="AM706" s="13"/>
      <c r="AN706" s="13" t="s">
        <v>505</v>
      </c>
    </row>
    <row r="707" spans="1:40" x14ac:dyDescent="0.2">
      <c r="A707" s="8" t="s">
        <v>2283</v>
      </c>
      <c r="B707" s="8" t="s">
        <v>767</v>
      </c>
      <c r="C707" s="8" t="str">
        <f t="shared" si="10"/>
        <v>Carroll County IN</v>
      </c>
      <c r="D707" s="9">
        <v>19856</v>
      </c>
      <c r="E707" s="8" t="s">
        <v>445</v>
      </c>
      <c r="F707" s="9">
        <v>1891</v>
      </c>
      <c r="G707" s="9">
        <v>6273</v>
      </c>
      <c r="H707" s="9">
        <v>8609</v>
      </c>
      <c r="I707" s="10">
        <v>0.21965385062144269</v>
      </c>
      <c r="J707" s="10">
        <v>0.72865605761412477</v>
      </c>
      <c r="K707" s="9">
        <v>-4382</v>
      </c>
      <c r="L707" s="9">
        <v>4382</v>
      </c>
      <c r="M707" s="10">
        <v>-0.50900220699268206</v>
      </c>
      <c r="N707" s="10">
        <v>0.50900220699268206</v>
      </c>
      <c r="O707" s="9">
        <v>2631</v>
      </c>
      <c r="P707" s="9">
        <v>4993</v>
      </c>
      <c r="Q707" s="9">
        <v>7793</v>
      </c>
      <c r="R707" s="10">
        <v>0.3376106762479148</v>
      </c>
      <c r="S707" s="10">
        <v>0.64070319517515717</v>
      </c>
      <c r="T707" s="9">
        <v>-2362</v>
      </c>
      <c r="U707" s="10">
        <v>-0.30309251892724237</v>
      </c>
      <c r="V707" s="9">
        <v>-740</v>
      </c>
      <c r="W707" s="9">
        <v>1280</v>
      </c>
      <c r="X707" s="10">
        <v>-0.11795682562647211</v>
      </c>
      <c r="Y707" s="10">
        <v>8.7952862438967605E-2</v>
      </c>
      <c r="Z707" s="11">
        <v>372.22</v>
      </c>
      <c r="AA707" s="11">
        <v>53.344796088334853</v>
      </c>
      <c r="AB707" s="11">
        <v>18015</v>
      </c>
      <c r="AC707" s="12" t="s">
        <v>2310</v>
      </c>
      <c r="AD707" s="8">
        <v>18</v>
      </c>
      <c r="AE707" s="8">
        <v>15</v>
      </c>
      <c r="AF707" s="13" t="s">
        <v>2300</v>
      </c>
      <c r="AG707" s="13" t="s">
        <v>2301</v>
      </c>
      <c r="AH707" s="13" t="s">
        <v>2302</v>
      </c>
      <c r="AI707" s="14">
        <v>214363</v>
      </c>
      <c r="AJ707" s="13" t="s">
        <v>486</v>
      </c>
      <c r="AK707" s="13" t="s">
        <v>2303</v>
      </c>
      <c r="AL707" s="13"/>
      <c r="AM707" s="13"/>
      <c r="AN707" s="13" t="s">
        <v>505</v>
      </c>
    </row>
    <row r="708" spans="1:40" x14ac:dyDescent="0.2">
      <c r="A708" s="8" t="s">
        <v>2283</v>
      </c>
      <c r="B708" s="8" t="s">
        <v>2069</v>
      </c>
      <c r="C708" s="8" t="str">
        <f t="shared" si="10"/>
        <v>Cass County IN</v>
      </c>
      <c r="D708" s="9">
        <v>37979</v>
      </c>
      <c r="E708" s="8" t="s">
        <v>445</v>
      </c>
      <c r="F708" s="9">
        <v>3758</v>
      </c>
      <c r="G708" s="9">
        <v>9697</v>
      </c>
      <c r="H708" s="9">
        <v>14135</v>
      </c>
      <c r="I708" s="10">
        <v>0.26586487442518569</v>
      </c>
      <c r="J708" s="10">
        <v>0.68602759108595679</v>
      </c>
      <c r="K708" s="9">
        <v>-5939</v>
      </c>
      <c r="L708" s="9">
        <v>5939</v>
      </c>
      <c r="M708" s="10">
        <v>-0.4201627166607711</v>
      </c>
      <c r="N708" s="10">
        <v>0.4201627166607711</v>
      </c>
      <c r="O708" s="9">
        <v>5365</v>
      </c>
      <c r="P708" s="9">
        <v>8432</v>
      </c>
      <c r="Q708" s="9">
        <v>14137</v>
      </c>
      <c r="R708" s="10">
        <v>0.37950060125910728</v>
      </c>
      <c r="S708" s="10">
        <v>0.59644903444861008</v>
      </c>
      <c r="T708" s="9">
        <v>-3067</v>
      </c>
      <c r="U708" s="10">
        <v>-0.2169484331895028</v>
      </c>
      <c r="V708" s="9">
        <v>-1607</v>
      </c>
      <c r="W708" s="9">
        <v>1265</v>
      </c>
      <c r="X708" s="10">
        <v>-0.11363572683392159</v>
      </c>
      <c r="Y708" s="10">
        <v>8.9578556637346707E-2</v>
      </c>
      <c r="Z708" s="11">
        <v>412.16</v>
      </c>
      <c r="AA708" s="11">
        <v>92.146253881987576</v>
      </c>
      <c r="AB708" s="11">
        <v>18017</v>
      </c>
      <c r="AC708" s="12" t="s">
        <v>2311</v>
      </c>
      <c r="AD708" s="8">
        <v>18</v>
      </c>
      <c r="AE708" s="8">
        <v>17</v>
      </c>
      <c r="AF708" s="13" t="s">
        <v>2312</v>
      </c>
      <c r="AG708" s="13"/>
      <c r="AH708" s="13" t="s">
        <v>2313</v>
      </c>
      <c r="AJ708" s="13" t="s">
        <v>498</v>
      </c>
      <c r="AK708" s="13"/>
      <c r="AL708" s="13"/>
      <c r="AM708" s="13"/>
      <c r="AN708" s="13" t="s">
        <v>487</v>
      </c>
    </row>
    <row r="709" spans="1:40" x14ac:dyDescent="0.2">
      <c r="A709" s="8" t="s">
        <v>2283</v>
      </c>
      <c r="B709" s="8" t="s">
        <v>771</v>
      </c>
      <c r="C709" s="8" t="str">
        <f t="shared" si="10"/>
        <v>Clark County IN</v>
      </c>
      <c r="D709" s="9">
        <v>115371</v>
      </c>
      <c r="E709" s="8" t="s">
        <v>445</v>
      </c>
      <c r="F709" s="9">
        <v>18791</v>
      </c>
      <c r="G709" s="9">
        <v>30012</v>
      </c>
      <c r="H709" s="9">
        <v>51104</v>
      </c>
      <c r="I709" s="10">
        <v>0.36770115842204132</v>
      </c>
      <c r="J709" s="10">
        <v>0.58727301189730741</v>
      </c>
      <c r="K709" s="9">
        <v>-11221</v>
      </c>
      <c r="L709" s="9">
        <v>11221</v>
      </c>
      <c r="M709" s="10">
        <v>-0.21957185347526609</v>
      </c>
      <c r="N709" s="10">
        <v>0.21957185347526609</v>
      </c>
      <c r="O709" s="9">
        <v>20775</v>
      </c>
      <c r="P709" s="9">
        <v>25422</v>
      </c>
      <c r="Q709" s="9">
        <v>47062</v>
      </c>
      <c r="R709" s="10">
        <v>0.44143895287068124</v>
      </c>
      <c r="S709" s="10">
        <v>0.54018103777994986</v>
      </c>
      <c r="T709" s="9">
        <v>-4647</v>
      </c>
      <c r="U709" s="10">
        <v>-9.8742084909268613E-2</v>
      </c>
      <c r="V709" s="9">
        <v>-1984</v>
      </c>
      <c r="W709" s="9">
        <v>4590</v>
      </c>
      <c r="X709" s="10">
        <v>-7.3737794448639926E-2</v>
      </c>
      <c r="Y709" s="10">
        <v>4.7091974117357549E-2</v>
      </c>
      <c r="Z709" s="11">
        <v>372.86</v>
      </c>
      <c r="AA709" s="11">
        <v>309.42176688301237</v>
      </c>
      <c r="AB709" s="11">
        <v>18019</v>
      </c>
      <c r="AC709" s="12" t="s">
        <v>2314</v>
      </c>
      <c r="AD709" s="8">
        <v>18</v>
      </c>
      <c r="AE709" s="8">
        <v>19</v>
      </c>
      <c r="AF709" s="13" t="s">
        <v>2315</v>
      </c>
      <c r="AG709" s="13" t="s">
        <v>2316</v>
      </c>
      <c r="AH709" s="13" t="s">
        <v>2317</v>
      </c>
      <c r="AI709" s="14">
        <v>1278413</v>
      </c>
      <c r="AJ709" s="13" t="s">
        <v>486</v>
      </c>
      <c r="AK709" s="13" t="s">
        <v>2318</v>
      </c>
      <c r="AL709" s="13"/>
      <c r="AM709" s="13"/>
      <c r="AN709" s="13" t="s">
        <v>487</v>
      </c>
    </row>
    <row r="710" spans="1:40" x14ac:dyDescent="0.2">
      <c r="A710" s="8" t="s">
        <v>2283</v>
      </c>
      <c r="B710" s="8" t="s">
        <v>531</v>
      </c>
      <c r="C710" s="8" t="str">
        <f t="shared" si="10"/>
        <v>Clay County IN</v>
      </c>
      <c r="D710" s="9">
        <v>26503</v>
      </c>
      <c r="E710" s="8" t="s">
        <v>445</v>
      </c>
      <c r="F710" s="9">
        <v>2306</v>
      </c>
      <c r="G710" s="9">
        <v>8528</v>
      </c>
      <c r="H710" s="9">
        <v>11259</v>
      </c>
      <c r="I710" s="10">
        <v>0.20481392663646861</v>
      </c>
      <c r="J710" s="10">
        <v>0.75743849364952487</v>
      </c>
      <c r="K710" s="9">
        <v>-6222</v>
      </c>
      <c r="L710" s="9">
        <v>6222</v>
      </c>
      <c r="M710" s="10">
        <v>-0.55262456701305629</v>
      </c>
      <c r="N710" s="10">
        <v>0.55262456701305629</v>
      </c>
      <c r="O710" s="9">
        <v>3630</v>
      </c>
      <c r="P710" s="9">
        <v>7065</v>
      </c>
      <c r="Q710" s="9">
        <v>10922</v>
      </c>
      <c r="R710" s="10">
        <v>0.33235671122505034</v>
      </c>
      <c r="S710" s="10">
        <v>0.64685954953305258</v>
      </c>
      <c r="T710" s="9">
        <v>-3435</v>
      </c>
      <c r="U710" s="10">
        <v>-0.31450283830800224</v>
      </c>
      <c r="V710" s="9">
        <v>-1324</v>
      </c>
      <c r="W710" s="9">
        <v>1463</v>
      </c>
      <c r="X710" s="10">
        <v>-0.12754278458858173</v>
      </c>
      <c r="Y710" s="10">
        <v>0.11057894411647229</v>
      </c>
      <c r="Z710" s="11">
        <v>357.54</v>
      </c>
      <c r="AA710" s="11">
        <v>74.125971919225819</v>
      </c>
      <c r="AB710" s="11">
        <v>18021</v>
      </c>
      <c r="AC710" s="12" t="s">
        <v>2319</v>
      </c>
      <c r="AD710" s="8">
        <v>18</v>
      </c>
      <c r="AE710" s="8">
        <v>21</v>
      </c>
      <c r="AF710" s="13" t="s">
        <v>2320</v>
      </c>
      <c r="AG710" s="13"/>
      <c r="AH710" s="13" t="s">
        <v>2321</v>
      </c>
      <c r="AI710" s="14">
        <v>171019</v>
      </c>
      <c r="AJ710" s="13" t="s">
        <v>486</v>
      </c>
      <c r="AK710" s="13"/>
      <c r="AL710" s="13"/>
      <c r="AM710" s="13"/>
      <c r="AN710" s="13" t="s">
        <v>487</v>
      </c>
    </row>
    <row r="711" spans="1:40" x14ac:dyDescent="0.2">
      <c r="A711" s="8" t="s">
        <v>2283</v>
      </c>
      <c r="B711" s="8" t="s">
        <v>2083</v>
      </c>
      <c r="C711" s="8" t="str">
        <f t="shared" si="10"/>
        <v>Clinton County IN</v>
      </c>
      <c r="D711" s="9">
        <v>32609</v>
      </c>
      <c r="E711" s="8" t="s">
        <v>445</v>
      </c>
      <c r="F711" s="9">
        <v>2819</v>
      </c>
      <c r="G711" s="9">
        <v>8530</v>
      </c>
      <c r="H711" s="9">
        <v>11896</v>
      </c>
      <c r="I711" s="10">
        <v>0.23697041022192333</v>
      </c>
      <c r="J711" s="10">
        <v>0.71704774714189645</v>
      </c>
      <c r="K711" s="9">
        <v>-5711</v>
      </c>
      <c r="L711" s="9">
        <v>5711</v>
      </c>
      <c r="M711" s="10">
        <v>-0.48007733691997312</v>
      </c>
      <c r="N711" s="10">
        <v>0.48007733691997312</v>
      </c>
      <c r="O711" s="9">
        <v>3307</v>
      </c>
      <c r="P711" s="9">
        <v>6338</v>
      </c>
      <c r="Q711" s="9">
        <v>9879</v>
      </c>
      <c r="R711" s="10">
        <v>0.33475048081789655</v>
      </c>
      <c r="S711" s="10">
        <v>0.64156291122583253</v>
      </c>
      <c r="T711" s="9">
        <v>-3031</v>
      </c>
      <c r="U711" s="10">
        <v>-0.30681243040793599</v>
      </c>
      <c r="V711" s="9">
        <v>-488</v>
      </c>
      <c r="W711" s="9">
        <v>2192</v>
      </c>
      <c r="X711" s="10">
        <v>-9.7780070595973212E-2</v>
      </c>
      <c r="Y711" s="10">
        <v>7.5484835916063919E-2</v>
      </c>
      <c r="Z711" s="11">
        <v>405.07</v>
      </c>
      <c r="AA711" s="11">
        <v>80.502135433381881</v>
      </c>
      <c r="AB711" s="11">
        <v>18023</v>
      </c>
      <c r="AC711" s="12" t="s">
        <v>2322</v>
      </c>
      <c r="AD711" s="8">
        <v>18</v>
      </c>
      <c r="AE711" s="8">
        <v>23</v>
      </c>
      <c r="AF711" s="13" t="s">
        <v>2323</v>
      </c>
      <c r="AG711" s="13" t="s">
        <v>2301</v>
      </c>
      <c r="AH711" s="13" t="s">
        <v>2324</v>
      </c>
      <c r="AJ711" s="13" t="s">
        <v>498</v>
      </c>
      <c r="AK711" s="13" t="s">
        <v>2303</v>
      </c>
      <c r="AL711" s="13"/>
      <c r="AM711" s="13"/>
      <c r="AN711" s="13" t="s">
        <v>487</v>
      </c>
    </row>
    <row r="712" spans="1:40" x14ac:dyDescent="0.2">
      <c r="A712" s="8" t="s">
        <v>2283</v>
      </c>
      <c r="B712" s="8" t="s">
        <v>795</v>
      </c>
      <c r="C712" s="8" t="str">
        <f t="shared" si="10"/>
        <v>Crawford County IN</v>
      </c>
      <c r="D712" s="9">
        <v>10483</v>
      </c>
      <c r="E712" s="8" t="s">
        <v>445</v>
      </c>
      <c r="F712" s="9">
        <v>1323</v>
      </c>
      <c r="G712" s="9">
        <v>3013</v>
      </c>
      <c r="H712" s="9">
        <v>4591</v>
      </c>
      <c r="I712" s="10">
        <v>0.28817251143541711</v>
      </c>
      <c r="J712" s="10">
        <v>0.65628403397952517</v>
      </c>
      <c r="K712" s="9">
        <v>-1690</v>
      </c>
      <c r="L712" s="9">
        <v>1690</v>
      </c>
      <c r="M712" s="10">
        <v>-0.36811152254410806</v>
      </c>
      <c r="N712" s="10">
        <v>0.36811152254410806</v>
      </c>
      <c r="O712" s="9">
        <v>2040</v>
      </c>
      <c r="P712" s="9">
        <v>2418</v>
      </c>
      <c r="Q712" s="9">
        <v>4586</v>
      </c>
      <c r="R712" s="10">
        <v>0.44483209768861753</v>
      </c>
      <c r="S712" s="10">
        <v>0.52725686873092015</v>
      </c>
      <c r="T712" s="9">
        <v>-378</v>
      </c>
      <c r="U712" s="10">
        <v>-8.2424771042302614E-2</v>
      </c>
      <c r="V712" s="9">
        <v>-717</v>
      </c>
      <c r="W712" s="9">
        <v>595</v>
      </c>
      <c r="X712" s="10">
        <v>-0.15665958625320042</v>
      </c>
      <c r="Y712" s="10">
        <v>0.12902716524860502</v>
      </c>
      <c r="Z712" s="11">
        <v>305.64</v>
      </c>
      <c r="AA712" s="11">
        <v>34.298521135976969</v>
      </c>
      <c r="AB712" s="11">
        <v>18025</v>
      </c>
      <c r="AC712" s="12" t="s">
        <v>2325</v>
      </c>
      <c r="AD712" s="8">
        <v>18</v>
      </c>
      <c r="AE712" s="8">
        <v>25</v>
      </c>
      <c r="AF712" s="13"/>
      <c r="AG712" s="13"/>
      <c r="AH712" s="13"/>
      <c r="AJ712" s="13"/>
      <c r="AK712" s="13"/>
      <c r="AL712" s="13"/>
      <c r="AM712" s="13"/>
      <c r="AN712" s="13" t="s">
        <v>510</v>
      </c>
    </row>
    <row r="713" spans="1:40" x14ac:dyDescent="0.2">
      <c r="A713" s="8" t="s">
        <v>2283</v>
      </c>
      <c r="B713" s="8" t="s">
        <v>2326</v>
      </c>
      <c r="C713" s="8" t="str">
        <f t="shared" si="10"/>
        <v>Daviess County IN</v>
      </c>
      <c r="D713" s="9">
        <v>32906</v>
      </c>
      <c r="E713" s="8" t="s">
        <v>445</v>
      </c>
      <c r="F713" s="9">
        <v>1800</v>
      </c>
      <c r="G713" s="9">
        <v>8545</v>
      </c>
      <c r="H713" s="9">
        <v>10736</v>
      </c>
      <c r="I713" s="10">
        <v>0.1676602086438152</v>
      </c>
      <c r="J713" s="10">
        <v>0.79592026825633388</v>
      </c>
      <c r="K713" s="9">
        <v>-6745</v>
      </c>
      <c r="L713" s="9">
        <v>6745</v>
      </c>
      <c r="M713" s="10">
        <v>-0.62826005961251874</v>
      </c>
      <c r="N713" s="10">
        <v>0.62826005961251874</v>
      </c>
      <c r="O713" s="9">
        <v>2437</v>
      </c>
      <c r="P713" s="9">
        <v>7638</v>
      </c>
      <c r="Q713" s="9">
        <v>10246</v>
      </c>
      <c r="R713" s="10">
        <v>0.23784891665040014</v>
      </c>
      <c r="S713" s="10">
        <v>0.74546164356822175</v>
      </c>
      <c r="T713" s="9">
        <v>-5201</v>
      </c>
      <c r="U713" s="10">
        <v>-0.50761272691782167</v>
      </c>
      <c r="V713" s="9">
        <v>-637</v>
      </c>
      <c r="W713" s="9">
        <v>907</v>
      </c>
      <c r="X713" s="10">
        <v>-7.0188708006584943E-2</v>
      </c>
      <c r="Y713" s="10">
        <v>5.045862468811213E-2</v>
      </c>
      <c r="Z713" s="11">
        <v>429.49</v>
      </c>
      <c r="AA713" s="11">
        <v>76.616452071061019</v>
      </c>
      <c r="AB713" s="11">
        <v>18027</v>
      </c>
      <c r="AC713" s="12" t="s">
        <v>2327</v>
      </c>
      <c r="AD713" s="8">
        <v>18</v>
      </c>
      <c r="AE713" s="8">
        <v>27</v>
      </c>
      <c r="AF713" s="13" t="s">
        <v>2328</v>
      </c>
      <c r="AG713" s="13"/>
      <c r="AH713" s="13" t="s">
        <v>2329</v>
      </c>
      <c r="AJ713" s="13" t="s">
        <v>498</v>
      </c>
      <c r="AK713" s="13"/>
      <c r="AL713" s="13"/>
      <c r="AM713" s="13"/>
      <c r="AN713" s="13" t="s">
        <v>487</v>
      </c>
    </row>
    <row r="714" spans="1:40" x14ac:dyDescent="0.2">
      <c r="A714" s="8" t="s">
        <v>2283</v>
      </c>
      <c r="B714" s="8" t="s">
        <v>2330</v>
      </c>
      <c r="C714" s="8" t="str">
        <f t="shared" si="10"/>
        <v>Dearborn County IN</v>
      </c>
      <c r="D714" s="9">
        <v>49455</v>
      </c>
      <c r="E714" s="8" t="s">
        <v>445</v>
      </c>
      <c r="F714" s="9">
        <v>4883</v>
      </c>
      <c r="G714" s="9">
        <v>18110</v>
      </c>
      <c r="H714" s="9">
        <v>23910</v>
      </c>
      <c r="I714" s="10">
        <v>0.20422417398578002</v>
      </c>
      <c r="J714" s="10">
        <v>0.7574236721037223</v>
      </c>
      <c r="K714" s="9">
        <v>-13227</v>
      </c>
      <c r="L714" s="9">
        <v>13227</v>
      </c>
      <c r="M714" s="10">
        <v>-0.55319949811794222</v>
      </c>
      <c r="N714" s="10">
        <v>0.55319949811794222</v>
      </c>
      <c r="O714" s="9">
        <v>6527</v>
      </c>
      <c r="P714" s="9">
        <v>15391</v>
      </c>
      <c r="Q714" s="9">
        <v>22352</v>
      </c>
      <c r="R714" s="10">
        <v>0.2920096635647817</v>
      </c>
      <c r="S714" s="10">
        <v>0.68857372942018613</v>
      </c>
      <c r="T714" s="9">
        <v>-8864</v>
      </c>
      <c r="U714" s="10">
        <v>-0.39656406585540444</v>
      </c>
      <c r="V714" s="9">
        <v>-1644</v>
      </c>
      <c r="W714" s="9">
        <v>2719</v>
      </c>
      <c r="X714" s="10">
        <v>-8.7785489579001674E-2</v>
      </c>
      <c r="Y714" s="10">
        <v>6.8849942683536169E-2</v>
      </c>
      <c r="Z714" s="11">
        <v>305.02999999999997</v>
      </c>
      <c r="AA714" s="11">
        <v>162.13159361374292</v>
      </c>
      <c r="AB714" s="11">
        <v>18029</v>
      </c>
      <c r="AC714" s="12" t="s">
        <v>2331</v>
      </c>
      <c r="AD714" s="8">
        <v>18</v>
      </c>
      <c r="AE714" s="8">
        <v>29</v>
      </c>
      <c r="AF714" s="13" t="s">
        <v>2332</v>
      </c>
      <c r="AG714" s="13" t="s">
        <v>2333</v>
      </c>
      <c r="AH714" s="13" t="s">
        <v>2334</v>
      </c>
      <c r="AI714" s="14">
        <v>2157719</v>
      </c>
      <c r="AJ714" s="13" t="s">
        <v>486</v>
      </c>
      <c r="AK714" s="13" t="s">
        <v>2335</v>
      </c>
      <c r="AL714" s="13"/>
      <c r="AM714" s="13"/>
      <c r="AN714" s="13" t="s">
        <v>505</v>
      </c>
    </row>
    <row r="715" spans="1:40" x14ac:dyDescent="0.2">
      <c r="A715" s="8" t="s">
        <v>2283</v>
      </c>
      <c r="B715" s="8" t="s">
        <v>1669</v>
      </c>
      <c r="C715" s="8" t="str">
        <f t="shared" si="10"/>
        <v>Decatur County IN</v>
      </c>
      <c r="D715" s="9">
        <v>26521</v>
      </c>
      <c r="E715" s="8" t="s">
        <v>445</v>
      </c>
      <c r="F715" s="9">
        <v>2121</v>
      </c>
      <c r="G715" s="9">
        <v>8488</v>
      </c>
      <c r="H715" s="9">
        <v>11095</v>
      </c>
      <c r="I715" s="10">
        <v>0.19116719242902208</v>
      </c>
      <c r="J715" s="10">
        <v>0.76502929247408746</v>
      </c>
      <c r="K715" s="9">
        <v>-6367</v>
      </c>
      <c r="L715" s="9">
        <v>6367</v>
      </c>
      <c r="M715" s="10">
        <v>-0.57386210004506544</v>
      </c>
      <c r="N715" s="10">
        <v>0.57386210004506544</v>
      </c>
      <c r="O715" s="9">
        <v>2941</v>
      </c>
      <c r="P715" s="9">
        <v>7119</v>
      </c>
      <c r="Q715" s="9">
        <v>10303</v>
      </c>
      <c r="R715" s="10">
        <v>0.2854508395612928</v>
      </c>
      <c r="S715" s="10">
        <v>0.690963796952344</v>
      </c>
      <c r="T715" s="9">
        <v>-4178</v>
      </c>
      <c r="U715" s="10">
        <v>-0.4055129573910512</v>
      </c>
      <c r="V715" s="9">
        <v>-820</v>
      </c>
      <c r="W715" s="9">
        <v>1369</v>
      </c>
      <c r="X715" s="10">
        <v>-9.428364713227072E-2</v>
      </c>
      <c r="Y715" s="10">
        <v>7.4065495521743463E-2</v>
      </c>
      <c r="Z715" s="11">
        <v>372.57</v>
      </c>
      <c r="AA715" s="11">
        <v>71.183938588721588</v>
      </c>
      <c r="AB715" s="11">
        <v>18031</v>
      </c>
      <c r="AC715" s="12" t="s">
        <v>2336</v>
      </c>
      <c r="AD715" s="8">
        <v>18</v>
      </c>
      <c r="AE715" s="8">
        <v>31</v>
      </c>
      <c r="AF715" s="13" t="s">
        <v>2337</v>
      </c>
      <c r="AG715" s="13" t="s">
        <v>2296</v>
      </c>
      <c r="AH715" s="13" t="s">
        <v>2338</v>
      </c>
      <c r="AJ715" s="13" t="s">
        <v>498</v>
      </c>
      <c r="AK715" s="13" t="s">
        <v>2298</v>
      </c>
      <c r="AL715" s="13"/>
      <c r="AM715" s="13"/>
      <c r="AN715" s="13" t="s">
        <v>487</v>
      </c>
    </row>
    <row r="716" spans="1:40" x14ac:dyDescent="0.2">
      <c r="A716" s="8" t="s">
        <v>2283</v>
      </c>
      <c r="B716" s="8" t="s">
        <v>567</v>
      </c>
      <c r="C716" s="8" t="str">
        <f t="shared" si="10"/>
        <v>DeKalb County IN</v>
      </c>
      <c r="D716" s="9">
        <v>42589</v>
      </c>
      <c r="E716" s="8" t="s">
        <v>445</v>
      </c>
      <c r="F716" s="9">
        <v>3941</v>
      </c>
      <c r="G716" s="9">
        <v>12054</v>
      </c>
      <c r="H716" s="9">
        <v>16816</v>
      </c>
      <c r="I716" s="10">
        <v>0.23436013320647003</v>
      </c>
      <c r="J716" s="10">
        <v>0.71681731684110372</v>
      </c>
      <c r="K716" s="9">
        <v>-8113</v>
      </c>
      <c r="L716" s="9">
        <v>8113</v>
      </c>
      <c r="M716" s="10">
        <v>-0.48245718363463369</v>
      </c>
      <c r="N716" s="10">
        <v>0.48245718363463369</v>
      </c>
      <c r="O716" s="9">
        <v>5419</v>
      </c>
      <c r="P716" s="9">
        <v>10586</v>
      </c>
      <c r="Q716" s="9">
        <v>16314</v>
      </c>
      <c r="R716" s="10">
        <v>0.33216868946916761</v>
      </c>
      <c r="S716" s="10">
        <v>0.64889052347676845</v>
      </c>
      <c r="T716" s="9">
        <v>-5167</v>
      </c>
      <c r="U716" s="10">
        <v>-0.31672183400760084</v>
      </c>
      <c r="V716" s="9">
        <v>-1478</v>
      </c>
      <c r="W716" s="9">
        <v>1468</v>
      </c>
      <c r="X716" s="10">
        <v>-9.7808556262697577E-2</v>
      </c>
      <c r="Y716" s="10">
        <v>6.7926793364335269E-2</v>
      </c>
      <c r="Z716" s="11">
        <v>362.82</v>
      </c>
      <c r="AA716" s="11">
        <v>117.38327545339287</v>
      </c>
      <c r="AB716" s="11">
        <v>18033</v>
      </c>
      <c r="AC716" s="12" t="s">
        <v>2339</v>
      </c>
      <c r="AD716" s="8">
        <v>18</v>
      </c>
      <c r="AE716" s="8">
        <v>33</v>
      </c>
      <c r="AF716" s="13" t="s">
        <v>2340</v>
      </c>
      <c r="AG716" s="13" t="s">
        <v>2286</v>
      </c>
      <c r="AH716" s="13" t="s">
        <v>2341</v>
      </c>
      <c r="AJ716" s="13" t="s">
        <v>498</v>
      </c>
      <c r="AK716" s="13" t="s">
        <v>2288</v>
      </c>
      <c r="AL716" s="13"/>
      <c r="AM716" s="13"/>
      <c r="AN716" s="13" t="s">
        <v>487</v>
      </c>
    </row>
    <row r="717" spans="1:40" x14ac:dyDescent="0.2">
      <c r="A717" s="8" t="s">
        <v>2283</v>
      </c>
      <c r="B717" s="8" t="s">
        <v>2342</v>
      </c>
      <c r="C717" s="8" t="str">
        <f t="shared" si="10"/>
        <v>Delaware County IN</v>
      </c>
      <c r="D717" s="9">
        <v>116852</v>
      </c>
      <c r="E717" s="8" t="s">
        <v>445</v>
      </c>
      <c r="F717" s="9">
        <v>18100</v>
      </c>
      <c r="G717" s="9">
        <v>24217</v>
      </c>
      <c r="H717" s="9">
        <v>44699</v>
      </c>
      <c r="I717" s="10">
        <v>0.40493075907738429</v>
      </c>
      <c r="J717" s="10">
        <v>0.54177945815342621</v>
      </c>
      <c r="K717" s="9">
        <v>-6117</v>
      </c>
      <c r="L717" s="9">
        <v>6117</v>
      </c>
      <c r="M717" s="10">
        <v>-0.13684869907604191</v>
      </c>
      <c r="N717" s="10">
        <v>0.13684869907604191</v>
      </c>
      <c r="O717" s="9">
        <v>22630</v>
      </c>
      <c r="P717" s="9">
        <v>21231</v>
      </c>
      <c r="Q717" s="9">
        <v>44924</v>
      </c>
      <c r="R717" s="10">
        <v>0.50373964918529068</v>
      </c>
      <c r="S717" s="10">
        <v>0.47259816579111386</v>
      </c>
      <c r="T717" s="9">
        <v>1399</v>
      </c>
      <c r="U717" s="10">
        <v>3.1141483394176828E-2</v>
      </c>
      <c r="V717" s="9">
        <v>-4530</v>
      </c>
      <c r="W717" s="9">
        <v>2986</v>
      </c>
      <c r="X717" s="10">
        <v>-9.8808890107906389E-2</v>
      </c>
      <c r="Y717" s="10">
        <v>6.9181292362312352E-2</v>
      </c>
      <c r="Z717" s="11">
        <v>392.12</v>
      </c>
      <c r="AA717" s="11">
        <v>298.00061205753343</v>
      </c>
      <c r="AB717" s="11">
        <v>18035</v>
      </c>
      <c r="AC717" s="12" t="s">
        <v>2343</v>
      </c>
      <c r="AD717" s="8">
        <v>18</v>
      </c>
      <c r="AE717" s="8">
        <v>35</v>
      </c>
      <c r="AF717" s="13" t="s">
        <v>2344</v>
      </c>
      <c r="AG717" s="13" t="s">
        <v>2296</v>
      </c>
      <c r="AH717" s="13" t="s">
        <v>2345</v>
      </c>
      <c r="AI717" s="14">
        <v>116852</v>
      </c>
      <c r="AJ717" s="13" t="s">
        <v>486</v>
      </c>
      <c r="AK717" s="13" t="s">
        <v>2298</v>
      </c>
      <c r="AL717" s="13"/>
      <c r="AM717" s="13"/>
      <c r="AN717" s="13" t="s">
        <v>487</v>
      </c>
    </row>
    <row r="718" spans="1:40" x14ac:dyDescent="0.2">
      <c r="A718" s="8" t="s">
        <v>2283</v>
      </c>
      <c r="B718" s="8" t="s">
        <v>2346</v>
      </c>
      <c r="C718" s="8" t="str">
        <f t="shared" si="10"/>
        <v>Dubois County IN</v>
      </c>
      <c r="D718" s="9">
        <v>42461</v>
      </c>
      <c r="E718" s="8" t="s">
        <v>445</v>
      </c>
      <c r="F718" s="9">
        <v>5389</v>
      </c>
      <c r="G718" s="9">
        <v>13365</v>
      </c>
      <c r="H718" s="9">
        <v>19917</v>
      </c>
      <c r="I718" s="10">
        <v>0.27057287744138175</v>
      </c>
      <c r="J718" s="10">
        <v>0.67103479439674651</v>
      </c>
      <c r="K718" s="9">
        <v>-7976</v>
      </c>
      <c r="L718" s="9">
        <v>7976</v>
      </c>
      <c r="M718" s="10">
        <v>-0.40046191695536476</v>
      </c>
      <c r="N718" s="10">
        <v>0.40046191695536476</v>
      </c>
      <c r="O718" s="9">
        <v>6522</v>
      </c>
      <c r="P718" s="9">
        <v>11654</v>
      </c>
      <c r="Q718" s="9">
        <v>18542</v>
      </c>
      <c r="R718" s="10">
        <v>0.35174199115521521</v>
      </c>
      <c r="S718" s="10">
        <v>0.62851903785999352</v>
      </c>
      <c r="T718" s="9">
        <v>-5132</v>
      </c>
      <c r="U718" s="10">
        <v>-0.27677704670477832</v>
      </c>
      <c r="V718" s="9">
        <v>-1133</v>
      </c>
      <c r="W718" s="9">
        <v>1711</v>
      </c>
      <c r="X718" s="10">
        <v>-8.1169113713833452E-2</v>
      </c>
      <c r="Y718" s="10">
        <v>4.2515756536752991E-2</v>
      </c>
      <c r="Z718" s="11">
        <v>427.27</v>
      </c>
      <c r="AA718" s="11">
        <v>99.377442834741501</v>
      </c>
      <c r="AB718" s="11">
        <v>18037</v>
      </c>
      <c r="AC718" s="12" t="s">
        <v>2347</v>
      </c>
      <c r="AD718" s="8">
        <v>18</v>
      </c>
      <c r="AE718" s="8">
        <v>37</v>
      </c>
      <c r="AF718" s="13" t="s">
        <v>2348</v>
      </c>
      <c r="AG718" s="13"/>
      <c r="AH718" s="13" t="s">
        <v>2349</v>
      </c>
      <c r="AJ718" s="13" t="s">
        <v>498</v>
      </c>
      <c r="AK718" s="13"/>
      <c r="AL718" s="13"/>
      <c r="AM718" s="13"/>
      <c r="AN718" s="13" t="s">
        <v>487</v>
      </c>
    </row>
    <row r="719" spans="1:40" x14ac:dyDescent="0.2">
      <c r="A719" s="8" t="s">
        <v>2283</v>
      </c>
      <c r="B719" s="8" t="s">
        <v>2350</v>
      </c>
      <c r="C719" s="8" t="str">
        <f t="shared" si="10"/>
        <v>Elkhart County IN</v>
      </c>
      <c r="D719" s="9">
        <v>203474</v>
      </c>
      <c r="E719" s="8" t="s">
        <v>445</v>
      </c>
      <c r="F719" s="9">
        <v>20667</v>
      </c>
      <c r="G719" s="9">
        <v>41810</v>
      </c>
      <c r="H719" s="9">
        <v>65187</v>
      </c>
      <c r="I719" s="10">
        <v>0.31704174145151642</v>
      </c>
      <c r="J719" s="10">
        <v>0.64138555233405437</v>
      </c>
      <c r="K719" s="9">
        <v>-21143</v>
      </c>
      <c r="L719" s="9">
        <v>21143</v>
      </c>
      <c r="M719" s="10">
        <v>-0.32434381088253794</v>
      </c>
      <c r="N719" s="10">
        <v>0.32434381088253794</v>
      </c>
      <c r="O719" s="9">
        <v>24376</v>
      </c>
      <c r="P719" s="9">
        <v>42348</v>
      </c>
      <c r="Q719" s="9">
        <v>67768</v>
      </c>
      <c r="R719" s="10">
        <v>0.35969779246842165</v>
      </c>
      <c r="S719" s="10">
        <v>0.62489670641010509</v>
      </c>
      <c r="T719" s="9">
        <v>-17972</v>
      </c>
      <c r="U719" s="10">
        <v>-0.26519891394168343</v>
      </c>
      <c r="V719" s="9">
        <v>-3709</v>
      </c>
      <c r="W719" s="9">
        <v>-538</v>
      </c>
      <c r="X719" s="10">
        <v>-4.2656051016905228E-2</v>
      </c>
      <c r="Y719" s="10">
        <v>1.648884592394928E-2</v>
      </c>
      <c r="Z719" s="11">
        <v>463.17</v>
      </c>
      <c r="AA719" s="11">
        <v>439.30738173888636</v>
      </c>
      <c r="AB719" s="11">
        <v>18039</v>
      </c>
      <c r="AC719" s="12" t="s">
        <v>2351</v>
      </c>
      <c r="AD719" s="8">
        <v>18</v>
      </c>
      <c r="AE719" s="8">
        <v>39</v>
      </c>
      <c r="AF719" s="13" t="s">
        <v>2352</v>
      </c>
      <c r="AG719" s="13" t="s">
        <v>291</v>
      </c>
      <c r="AH719" s="13" t="s">
        <v>2353</v>
      </c>
      <c r="AI719" s="14">
        <v>203474</v>
      </c>
      <c r="AJ719" s="13" t="s">
        <v>486</v>
      </c>
      <c r="AK719" s="13" t="s">
        <v>2354</v>
      </c>
      <c r="AL719" s="13"/>
      <c r="AM719" s="13"/>
      <c r="AN719" s="13" t="s">
        <v>487</v>
      </c>
    </row>
    <row r="720" spans="1:40" x14ac:dyDescent="0.2">
      <c r="A720" s="8" t="s">
        <v>2283</v>
      </c>
      <c r="B720" s="8" t="s">
        <v>584</v>
      </c>
      <c r="C720" s="8" t="str">
        <f t="shared" si="10"/>
        <v>Fayette County IN</v>
      </c>
      <c r="D720" s="9">
        <v>23434</v>
      </c>
      <c r="E720" s="8" t="s">
        <v>445</v>
      </c>
      <c r="F720" s="9">
        <v>2252</v>
      </c>
      <c r="G720" s="9">
        <v>6839</v>
      </c>
      <c r="H720" s="9">
        <v>9530</v>
      </c>
      <c r="I720" s="10">
        <v>0.23630640083945437</v>
      </c>
      <c r="J720" s="10">
        <v>0.71762854144805877</v>
      </c>
      <c r="K720" s="9">
        <v>-4587</v>
      </c>
      <c r="L720" s="9">
        <v>4587</v>
      </c>
      <c r="M720" s="10">
        <v>-0.4813221406086044</v>
      </c>
      <c r="N720" s="10">
        <v>0.4813221406086044</v>
      </c>
      <c r="O720" s="9">
        <v>3553</v>
      </c>
      <c r="P720" s="9">
        <v>5044</v>
      </c>
      <c r="Q720" s="9">
        <v>8816</v>
      </c>
      <c r="R720" s="10">
        <v>0.40301724137931033</v>
      </c>
      <c r="S720" s="10">
        <v>0.57214156079854805</v>
      </c>
      <c r="T720" s="9">
        <v>-1491</v>
      </c>
      <c r="U720" s="10">
        <v>-0.16912431941923772</v>
      </c>
      <c r="V720" s="9">
        <v>-1301</v>
      </c>
      <c r="W720" s="9">
        <v>1795</v>
      </c>
      <c r="X720" s="10">
        <v>-0.16671084053985596</v>
      </c>
      <c r="Y720" s="10">
        <v>0.14548698064951071</v>
      </c>
      <c r="Z720" s="11">
        <v>215.01</v>
      </c>
      <c r="AA720" s="11">
        <v>108.99027952188271</v>
      </c>
      <c r="AB720" s="11">
        <v>18041</v>
      </c>
      <c r="AC720" s="12" t="s">
        <v>2355</v>
      </c>
      <c r="AD720" s="8">
        <v>18</v>
      </c>
      <c r="AE720" s="8">
        <v>41</v>
      </c>
      <c r="AF720" s="13" t="s">
        <v>2356</v>
      </c>
      <c r="AG720" s="13" t="s">
        <v>2357</v>
      </c>
      <c r="AH720" s="13" t="s">
        <v>2358</v>
      </c>
      <c r="AJ720" s="13" t="s">
        <v>498</v>
      </c>
      <c r="AK720" s="13" t="s">
        <v>2359</v>
      </c>
      <c r="AL720" s="13"/>
      <c r="AM720" s="13"/>
      <c r="AN720" s="13" t="s">
        <v>487</v>
      </c>
    </row>
    <row r="721" spans="1:40" x14ac:dyDescent="0.2">
      <c r="A721" s="8" t="s">
        <v>2283</v>
      </c>
      <c r="B721" s="8" t="s">
        <v>1695</v>
      </c>
      <c r="C721" s="8" t="str">
        <f t="shared" si="10"/>
        <v>Floyd County IN</v>
      </c>
      <c r="D721" s="9">
        <v>76778</v>
      </c>
      <c r="E721" s="8" t="s">
        <v>445</v>
      </c>
      <c r="F721" s="9">
        <v>13939</v>
      </c>
      <c r="G721" s="9">
        <v>21427</v>
      </c>
      <c r="H721" s="9">
        <v>37225</v>
      </c>
      <c r="I721" s="10">
        <v>0.37445265278710543</v>
      </c>
      <c r="J721" s="10">
        <v>0.57560779046339827</v>
      </c>
      <c r="K721" s="9">
        <v>-7488</v>
      </c>
      <c r="L721" s="9">
        <v>7488</v>
      </c>
      <c r="M721" s="10">
        <v>-0.20115513767629284</v>
      </c>
      <c r="N721" s="10">
        <v>0.20115513767629284</v>
      </c>
      <c r="O721" s="9">
        <v>14805</v>
      </c>
      <c r="P721" s="9">
        <v>19868</v>
      </c>
      <c r="Q721" s="9">
        <v>35283</v>
      </c>
      <c r="R721" s="10">
        <v>0.41960717626052207</v>
      </c>
      <c r="S721" s="10">
        <v>0.56310404444066553</v>
      </c>
      <c r="T721" s="9">
        <v>-5063</v>
      </c>
      <c r="U721" s="10">
        <v>-0.14349686818014346</v>
      </c>
      <c r="V721" s="9">
        <v>-866</v>
      </c>
      <c r="W721" s="9">
        <v>1559</v>
      </c>
      <c r="X721" s="10">
        <v>-4.5154523473416641E-2</v>
      </c>
      <c r="Y721" s="10">
        <v>1.2503746022732742E-2</v>
      </c>
      <c r="Z721" s="11">
        <v>147.94</v>
      </c>
      <c r="AA721" s="11">
        <v>518.9806678383128</v>
      </c>
      <c r="AB721" s="11">
        <v>18043</v>
      </c>
      <c r="AC721" s="12" t="s">
        <v>2360</v>
      </c>
      <c r="AD721" s="8">
        <v>18</v>
      </c>
      <c r="AE721" s="8">
        <v>43</v>
      </c>
      <c r="AF721" s="13" t="s">
        <v>2315</v>
      </c>
      <c r="AG721" s="13" t="s">
        <v>2316</v>
      </c>
      <c r="AH721" s="13" t="s">
        <v>2317</v>
      </c>
      <c r="AI721" s="14">
        <v>1278413</v>
      </c>
      <c r="AJ721" s="13" t="s">
        <v>486</v>
      </c>
      <c r="AK721" s="13" t="s">
        <v>2318</v>
      </c>
      <c r="AL721" s="13"/>
      <c r="AM721" s="13"/>
      <c r="AN721" s="13" t="s">
        <v>487</v>
      </c>
    </row>
    <row r="722" spans="1:40" x14ac:dyDescent="0.2">
      <c r="A722" s="8" t="s">
        <v>2283</v>
      </c>
      <c r="B722" s="8" t="s">
        <v>2361</v>
      </c>
      <c r="C722" s="8" t="str">
        <f t="shared" si="10"/>
        <v>Fountain County IN</v>
      </c>
      <c r="D722" s="9">
        <v>16591</v>
      </c>
      <c r="E722" s="8" t="s">
        <v>445</v>
      </c>
      <c r="F722" s="9">
        <v>1476</v>
      </c>
      <c r="G722" s="9">
        <v>5661</v>
      </c>
      <c r="H722" s="9">
        <v>7474</v>
      </c>
      <c r="I722" s="10">
        <v>0.19748461332619749</v>
      </c>
      <c r="J722" s="10">
        <v>0.75742574257425743</v>
      </c>
      <c r="K722" s="9">
        <v>-4185</v>
      </c>
      <c r="L722" s="9">
        <v>4185</v>
      </c>
      <c r="M722" s="10">
        <v>-0.55994112924805994</v>
      </c>
      <c r="N722" s="10">
        <v>0.55994112924805994</v>
      </c>
      <c r="O722" s="9">
        <v>2233</v>
      </c>
      <c r="P722" s="9">
        <v>4660</v>
      </c>
      <c r="Q722" s="9">
        <v>7103</v>
      </c>
      <c r="R722" s="10">
        <v>0.31437420808109251</v>
      </c>
      <c r="S722" s="10">
        <v>0.65606081937209626</v>
      </c>
      <c r="T722" s="9">
        <v>-2427</v>
      </c>
      <c r="U722" s="10">
        <v>-0.34168661129100375</v>
      </c>
      <c r="V722" s="9">
        <v>-757</v>
      </c>
      <c r="W722" s="9">
        <v>1001</v>
      </c>
      <c r="X722" s="10">
        <v>-0.11688959475489502</v>
      </c>
      <c r="Y722" s="10">
        <v>0.10136492320216117</v>
      </c>
      <c r="Z722" s="11">
        <v>395.66</v>
      </c>
      <c r="AA722" s="11">
        <v>41.932467269878174</v>
      </c>
      <c r="AB722" s="11">
        <v>18045</v>
      </c>
      <c r="AC722" s="12" t="s">
        <v>2362</v>
      </c>
      <c r="AD722" s="8">
        <v>18</v>
      </c>
      <c r="AE722" s="8">
        <v>45</v>
      </c>
      <c r="AF722" s="13"/>
      <c r="AG722" s="13"/>
      <c r="AH722" s="13"/>
      <c r="AJ722" s="13"/>
      <c r="AK722" s="13"/>
      <c r="AL722" s="13"/>
      <c r="AM722" s="13"/>
      <c r="AN722" s="13" t="s">
        <v>510</v>
      </c>
    </row>
    <row r="723" spans="1:40" x14ac:dyDescent="0.2">
      <c r="A723" s="8" t="s">
        <v>2283</v>
      </c>
      <c r="B723" s="8" t="s">
        <v>586</v>
      </c>
      <c r="C723" s="8" t="str">
        <f t="shared" si="10"/>
        <v>Franklin County IN</v>
      </c>
      <c r="D723" s="9">
        <v>22872</v>
      </c>
      <c r="E723" s="8" t="s">
        <v>445</v>
      </c>
      <c r="F723" s="9">
        <v>1967</v>
      </c>
      <c r="G723" s="9">
        <v>8665</v>
      </c>
      <c r="H723" s="9">
        <v>10990</v>
      </c>
      <c r="I723" s="10">
        <v>0.17898089171974521</v>
      </c>
      <c r="J723" s="10">
        <v>0.78844404003639668</v>
      </c>
      <c r="K723" s="9">
        <v>-6698</v>
      </c>
      <c r="L723" s="9">
        <v>6698</v>
      </c>
      <c r="M723" s="10">
        <v>-0.60946314831665149</v>
      </c>
      <c r="N723" s="10">
        <v>0.60946314831665149</v>
      </c>
      <c r="O723" s="9">
        <v>2907</v>
      </c>
      <c r="P723" s="9">
        <v>7421</v>
      </c>
      <c r="Q723" s="9">
        <v>10549</v>
      </c>
      <c r="R723" s="10">
        <v>0.27557114418428286</v>
      </c>
      <c r="S723" s="10">
        <v>0.70347900274907571</v>
      </c>
      <c r="T723" s="9">
        <v>-4514</v>
      </c>
      <c r="U723" s="10">
        <v>-0.42790785856479285</v>
      </c>
      <c r="V723" s="9">
        <v>-940</v>
      </c>
      <c r="W723" s="9">
        <v>1244</v>
      </c>
      <c r="X723" s="10">
        <v>-9.6590252464537646E-2</v>
      </c>
      <c r="Y723" s="10">
        <v>8.4965037287320966E-2</v>
      </c>
      <c r="Z723" s="11">
        <v>384.43</v>
      </c>
      <c r="AA723" s="11">
        <v>59.495877012720129</v>
      </c>
      <c r="AB723" s="11">
        <v>18047</v>
      </c>
      <c r="AC723" s="12" t="s">
        <v>2363</v>
      </c>
      <c r="AD723" s="8">
        <v>18</v>
      </c>
      <c r="AE723" s="8">
        <v>47</v>
      </c>
      <c r="AF723" s="13"/>
      <c r="AG723" s="13"/>
      <c r="AH723" s="13"/>
      <c r="AJ723" s="13"/>
      <c r="AK723" s="13"/>
      <c r="AL723" s="13"/>
      <c r="AM723" s="13"/>
      <c r="AN723" s="13" t="s">
        <v>510</v>
      </c>
    </row>
    <row r="724" spans="1:40" x14ac:dyDescent="0.2">
      <c r="A724" s="8" t="s">
        <v>2283</v>
      </c>
      <c r="B724" s="8" t="s">
        <v>817</v>
      </c>
      <c r="C724" s="8" t="str">
        <f t="shared" si="10"/>
        <v>Fulton County IN</v>
      </c>
      <c r="D724" s="9">
        <v>20315</v>
      </c>
      <c r="E724" s="8" t="s">
        <v>445</v>
      </c>
      <c r="F724" s="9">
        <v>1960</v>
      </c>
      <c r="G724" s="9">
        <v>6010</v>
      </c>
      <c r="H724" s="9">
        <v>8374</v>
      </c>
      <c r="I724" s="10">
        <v>0.23405779794602341</v>
      </c>
      <c r="J724" s="10">
        <v>0.7176976355385718</v>
      </c>
      <c r="K724" s="9">
        <v>-4050</v>
      </c>
      <c r="L724" s="9">
        <v>4050</v>
      </c>
      <c r="M724" s="10">
        <v>-0.48363983759254836</v>
      </c>
      <c r="N724" s="10">
        <v>0.48363983759254836</v>
      </c>
      <c r="O724" s="9">
        <v>2621</v>
      </c>
      <c r="P724" s="9">
        <v>5315</v>
      </c>
      <c r="Q724" s="9">
        <v>8120</v>
      </c>
      <c r="R724" s="10">
        <v>0.32278325123152707</v>
      </c>
      <c r="S724" s="10">
        <v>0.65455665024630538</v>
      </c>
      <c r="T724" s="9">
        <v>-2694</v>
      </c>
      <c r="U724" s="10">
        <v>-0.33177339901477831</v>
      </c>
      <c r="V724" s="9">
        <v>-661</v>
      </c>
      <c r="W724" s="9">
        <v>695</v>
      </c>
      <c r="X724" s="10">
        <v>-8.8725453285503658E-2</v>
      </c>
      <c r="Y724" s="10">
        <v>6.3140985292266416E-2</v>
      </c>
      <c r="Z724" s="11">
        <v>368.39</v>
      </c>
      <c r="AA724" s="11">
        <v>55.145362251961238</v>
      </c>
      <c r="AB724" s="11">
        <v>18049</v>
      </c>
      <c r="AC724" s="12" t="s">
        <v>2364</v>
      </c>
      <c r="AD724" s="8">
        <v>18</v>
      </c>
      <c r="AE724" s="8">
        <v>49</v>
      </c>
      <c r="AF724" s="13"/>
      <c r="AG724" s="13"/>
      <c r="AH724" s="13"/>
      <c r="AJ724" s="13"/>
      <c r="AK724" s="13"/>
      <c r="AL724" s="13"/>
      <c r="AM724" s="13"/>
      <c r="AN724" s="13" t="s">
        <v>510</v>
      </c>
    </row>
    <row r="725" spans="1:40" x14ac:dyDescent="0.2">
      <c r="A725" s="8" t="s">
        <v>2283</v>
      </c>
      <c r="B725" s="8" t="s">
        <v>2365</v>
      </c>
      <c r="C725" s="8" t="str">
        <f t="shared" si="10"/>
        <v>Gibson County IN</v>
      </c>
      <c r="D725" s="9">
        <v>33775</v>
      </c>
      <c r="E725" s="8" t="s">
        <v>445</v>
      </c>
      <c r="F725" s="9">
        <v>3720</v>
      </c>
      <c r="G725" s="9">
        <v>11079</v>
      </c>
      <c r="H725" s="9">
        <v>15472</v>
      </c>
      <c r="I725" s="10">
        <v>0.2404343329886246</v>
      </c>
      <c r="J725" s="10">
        <v>0.71606773526370215</v>
      </c>
      <c r="K725" s="9">
        <v>-7359</v>
      </c>
      <c r="L725" s="9">
        <v>7359</v>
      </c>
      <c r="M725" s="10">
        <v>-0.47563340227507755</v>
      </c>
      <c r="N725" s="10">
        <v>0.47563340227507755</v>
      </c>
      <c r="O725" s="9">
        <v>4928</v>
      </c>
      <c r="P725" s="9">
        <v>9487</v>
      </c>
      <c r="Q725" s="9">
        <v>14718</v>
      </c>
      <c r="R725" s="10">
        <v>0.33482810164424515</v>
      </c>
      <c r="S725" s="10">
        <v>0.64458486207365129</v>
      </c>
      <c r="T725" s="9">
        <v>-4559</v>
      </c>
      <c r="U725" s="10">
        <v>-0.30975676042940614</v>
      </c>
      <c r="V725" s="9">
        <v>-1208</v>
      </c>
      <c r="W725" s="9">
        <v>1592</v>
      </c>
      <c r="X725" s="10">
        <v>-9.4393768655620547E-2</v>
      </c>
      <c r="Y725" s="10">
        <v>7.1482873190050866E-2</v>
      </c>
      <c r="Z725" s="11">
        <v>487.49</v>
      </c>
      <c r="AA725" s="11">
        <v>69.283472481486797</v>
      </c>
      <c r="AB725" s="11">
        <v>18051</v>
      </c>
      <c r="AC725" s="12" t="s">
        <v>2366</v>
      </c>
      <c r="AD725" s="8">
        <v>18</v>
      </c>
      <c r="AE725" s="8">
        <v>51</v>
      </c>
      <c r="AF725" s="13"/>
      <c r="AG725" s="13"/>
      <c r="AH725" s="13"/>
      <c r="AJ725" s="13"/>
      <c r="AK725" s="13"/>
      <c r="AL725" s="13"/>
      <c r="AM725" s="13"/>
      <c r="AN725" s="13" t="s">
        <v>510</v>
      </c>
    </row>
    <row r="726" spans="1:40" x14ac:dyDescent="0.2">
      <c r="A726" s="8" t="s">
        <v>2283</v>
      </c>
      <c r="B726" s="8" t="s">
        <v>825</v>
      </c>
      <c r="C726" s="8" t="str">
        <f t="shared" si="10"/>
        <v>Grant County IN</v>
      </c>
      <c r="D726" s="9">
        <v>67979</v>
      </c>
      <c r="E726" s="8" t="s">
        <v>445</v>
      </c>
      <c r="F726" s="9">
        <v>7029</v>
      </c>
      <c r="G726" s="9">
        <v>17009</v>
      </c>
      <c r="H726" s="9">
        <v>25239</v>
      </c>
      <c r="I726" s="10">
        <v>0.27849756329490077</v>
      </c>
      <c r="J726" s="10">
        <v>0.67391735013273113</v>
      </c>
      <c r="K726" s="9">
        <v>-9980</v>
      </c>
      <c r="L726" s="9">
        <v>9980</v>
      </c>
      <c r="M726" s="10">
        <v>-0.39541978683783036</v>
      </c>
      <c r="N726" s="10">
        <v>0.39541978683783036</v>
      </c>
      <c r="O726" s="9">
        <v>9589</v>
      </c>
      <c r="P726" s="9">
        <v>15148</v>
      </c>
      <c r="Q726" s="9">
        <v>25258</v>
      </c>
      <c r="R726" s="10">
        <v>0.37964209359410878</v>
      </c>
      <c r="S726" s="10">
        <v>0.59973077836724997</v>
      </c>
      <c r="T726" s="9">
        <v>-5559</v>
      </c>
      <c r="U726" s="10">
        <v>-0.2200886847731412</v>
      </c>
      <c r="V726" s="9">
        <v>-2560</v>
      </c>
      <c r="W726" s="9">
        <v>1861</v>
      </c>
      <c r="X726" s="10">
        <v>-0.101144530299208</v>
      </c>
      <c r="Y726" s="10">
        <v>7.4186571765481157E-2</v>
      </c>
      <c r="Z726" s="11">
        <v>414.07</v>
      </c>
      <c r="AA726" s="11">
        <v>164.17272441857656</v>
      </c>
      <c r="AB726" s="11">
        <v>18053</v>
      </c>
      <c r="AC726" s="12" t="s">
        <v>2367</v>
      </c>
      <c r="AD726" s="8">
        <v>18</v>
      </c>
      <c r="AE726" s="8">
        <v>53</v>
      </c>
      <c r="AF726" s="13" t="s">
        <v>2368</v>
      </c>
      <c r="AG726" s="13"/>
      <c r="AH726" s="13" t="s">
        <v>2369</v>
      </c>
      <c r="AJ726" s="13" t="s">
        <v>498</v>
      </c>
      <c r="AK726" s="13"/>
      <c r="AL726" s="13"/>
      <c r="AM726" s="13"/>
      <c r="AN726" s="13" t="s">
        <v>487</v>
      </c>
    </row>
    <row r="727" spans="1:40" x14ac:dyDescent="0.2">
      <c r="A727" s="8" t="s">
        <v>2283</v>
      </c>
      <c r="B727" s="8" t="s">
        <v>592</v>
      </c>
      <c r="C727" s="8" t="str">
        <f t="shared" si="10"/>
        <v>Greene County IN</v>
      </c>
      <c r="D727" s="9">
        <v>32441</v>
      </c>
      <c r="E727" s="8" t="s">
        <v>445</v>
      </c>
      <c r="F727" s="9">
        <v>2929</v>
      </c>
      <c r="G727" s="9">
        <v>10275</v>
      </c>
      <c r="H727" s="9">
        <v>13763</v>
      </c>
      <c r="I727" s="10">
        <v>0.21281697304366781</v>
      </c>
      <c r="J727" s="10">
        <v>0.74656688222044609</v>
      </c>
      <c r="K727" s="9">
        <v>-7346</v>
      </c>
      <c r="L727" s="9">
        <v>7346</v>
      </c>
      <c r="M727" s="10">
        <v>-0.53374990917677834</v>
      </c>
      <c r="N727" s="10">
        <v>0.53374990917677834</v>
      </c>
      <c r="O727" s="9">
        <v>4340</v>
      </c>
      <c r="P727" s="9">
        <v>8457</v>
      </c>
      <c r="Q727" s="9">
        <v>13101</v>
      </c>
      <c r="R727" s="10">
        <v>0.33127242195252271</v>
      </c>
      <c r="S727" s="10">
        <v>0.64552324250057247</v>
      </c>
      <c r="T727" s="9">
        <v>-4117</v>
      </c>
      <c r="U727" s="10">
        <v>-0.31425082054804976</v>
      </c>
      <c r="V727" s="9">
        <v>-1411</v>
      </c>
      <c r="W727" s="9">
        <v>1818</v>
      </c>
      <c r="X727" s="10">
        <v>-0.1184554489088549</v>
      </c>
      <c r="Y727" s="10">
        <v>0.10104363971987362</v>
      </c>
      <c r="Z727" s="11">
        <v>542.5</v>
      </c>
      <c r="AA727" s="11">
        <v>59.799078341013825</v>
      </c>
      <c r="AB727" s="11">
        <v>18055</v>
      </c>
      <c r="AC727" s="12" t="s">
        <v>2370</v>
      </c>
      <c r="AD727" s="8">
        <v>18</v>
      </c>
      <c r="AE727" s="8">
        <v>55</v>
      </c>
      <c r="AF727" s="13"/>
      <c r="AG727" s="13"/>
      <c r="AH727" s="13"/>
      <c r="AJ727" s="13"/>
      <c r="AK727" s="13"/>
      <c r="AL727" s="13"/>
      <c r="AM727" s="13"/>
      <c r="AN727" s="13" t="s">
        <v>510</v>
      </c>
    </row>
    <row r="728" spans="1:40" x14ac:dyDescent="0.2">
      <c r="A728" s="8" t="s">
        <v>2283</v>
      </c>
      <c r="B728" s="8" t="s">
        <v>1441</v>
      </c>
      <c r="C728" s="8" t="str">
        <f t="shared" si="10"/>
        <v>Hamilton County IN</v>
      </c>
      <c r="D728" s="9">
        <v>309697</v>
      </c>
      <c r="E728" s="8" t="s">
        <v>445</v>
      </c>
      <c r="F728" s="9">
        <v>57214</v>
      </c>
      <c r="G728" s="9">
        <v>87299</v>
      </c>
      <c r="H728" s="9">
        <v>153630</v>
      </c>
      <c r="I728" s="10">
        <v>0.3724142420100241</v>
      </c>
      <c r="J728" s="10">
        <v>0.5682418798411768</v>
      </c>
      <c r="K728" s="9">
        <v>-30085</v>
      </c>
      <c r="L728" s="9">
        <v>30085</v>
      </c>
      <c r="M728" s="10">
        <v>-0.1958276378311527</v>
      </c>
      <c r="N728" s="10">
        <v>0.1958276378311527</v>
      </c>
      <c r="O728" s="9">
        <v>43794</v>
      </c>
      <c r="P728" s="9">
        <v>90740</v>
      </c>
      <c r="Q728" s="9">
        <v>136803</v>
      </c>
      <c r="R728" s="10">
        <v>0.32012455867195894</v>
      </c>
      <c r="S728" s="10">
        <v>0.66328954774383597</v>
      </c>
      <c r="T728" s="9">
        <v>-46946</v>
      </c>
      <c r="U728" s="10">
        <v>-0.34316498907187704</v>
      </c>
      <c r="V728" s="9">
        <v>13420</v>
      </c>
      <c r="W728" s="9">
        <v>-3441</v>
      </c>
      <c r="X728" s="10">
        <v>5.2289683338065163E-2</v>
      </c>
      <c r="Y728" s="10">
        <v>-9.5047667902659172E-2</v>
      </c>
      <c r="Z728" s="11">
        <v>394.27</v>
      </c>
      <c r="AA728" s="11">
        <v>785.49471174575797</v>
      </c>
      <c r="AB728" s="11">
        <v>18057</v>
      </c>
      <c r="AC728" s="12" t="s">
        <v>2371</v>
      </c>
      <c r="AD728" s="8">
        <v>18</v>
      </c>
      <c r="AE728" s="8">
        <v>57</v>
      </c>
      <c r="AF728" s="13" t="s">
        <v>2307</v>
      </c>
      <c r="AG728" s="13" t="s">
        <v>2296</v>
      </c>
      <c r="AH728" s="13" t="s">
        <v>2308</v>
      </c>
      <c r="AI728" s="14">
        <v>1988817</v>
      </c>
      <c r="AJ728" s="13" t="s">
        <v>486</v>
      </c>
      <c r="AK728" s="13" t="s">
        <v>2298</v>
      </c>
      <c r="AL728" s="13"/>
      <c r="AM728" s="13"/>
      <c r="AN728" s="13" t="s">
        <v>487</v>
      </c>
    </row>
    <row r="729" spans="1:40" x14ac:dyDescent="0.2">
      <c r="A729" s="8" t="s">
        <v>2283</v>
      </c>
      <c r="B729" s="8" t="s">
        <v>1726</v>
      </c>
      <c r="C729" s="8" t="str">
        <f t="shared" si="10"/>
        <v>Hancock County IN</v>
      </c>
      <c r="D729" s="9">
        <v>72520</v>
      </c>
      <c r="E729" s="8" t="s">
        <v>445</v>
      </c>
      <c r="F729" s="9">
        <v>8901</v>
      </c>
      <c r="G729" s="9">
        <v>25050</v>
      </c>
      <c r="H729" s="9">
        <v>36027</v>
      </c>
      <c r="I729" s="10">
        <v>0.24706470147389459</v>
      </c>
      <c r="J729" s="10">
        <v>0.69531184944624869</v>
      </c>
      <c r="K729" s="9">
        <v>-16149</v>
      </c>
      <c r="L729" s="9">
        <v>16149</v>
      </c>
      <c r="M729" s="10">
        <v>-0.4482471479723541</v>
      </c>
      <c r="N729" s="10">
        <v>0.4482471479723541</v>
      </c>
      <c r="O729" s="9">
        <v>9303</v>
      </c>
      <c r="P729" s="9">
        <v>22750</v>
      </c>
      <c r="Q729" s="9">
        <v>32758</v>
      </c>
      <c r="R729" s="10">
        <v>0.2839916966847793</v>
      </c>
      <c r="S729" s="10">
        <v>0.69448684290860252</v>
      </c>
      <c r="T729" s="9">
        <v>-13447</v>
      </c>
      <c r="U729" s="10">
        <v>-0.41049514622382322</v>
      </c>
      <c r="V729" s="9">
        <v>-402</v>
      </c>
      <c r="W729" s="9">
        <v>2300</v>
      </c>
      <c r="X729" s="10">
        <v>-3.6926995210884717E-2</v>
      </c>
      <c r="Y729" s="10">
        <v>8.2500653764616683E-4</v>
      </c>
      <c r="Z729" s="11">
        <v>306.02</v>
      </c>
      <c r="AA729" s="11">
        <v>236.97797529573231</v>
      </c>
      <c r="AB729" s="11">
        <v>18059</v>
      </c>
      <c r="AC729" s="12" t="s">
        <v>2372</v>
      </c>
      <c r="AD729" s="8">
        <v>18</v>
      </c>
      <c r="AE729" s="8">
        <v>59</v>
      </c>
      <c r="AF729" s="13" t="s">
        <v>2307</v>
      </c>
      <c r="AG729" s="13" t="s">
        <v>2296</v>
      </c>
      <c r="AH729" s="13" t="s">
        <v>2308</v>
      </c>
      <c r="AI729" s="14">
        <v>1988817</v>
      </c>
      <c r="AJ729" s="13" t="s">
        <v>486</v>
      </c>
      <c r="AK729" s="13" t="s">
        <v>2298</v>
      </c>
      <c r="AL729" s="13"/>
      <c r="AM729" s="13"/>
      <c r="AN729" s="13" t="s">
        <v>487</v>
      </c>
    </row>
    <row r="730" spans="1:40" x14ac:dyDescent="0.2">
      <c r="A730" s="8" t="s">
        <v>2283</v>
      </c>
      <c r="B730" s="8" t="s">
        <v>2373</v>
      </c>
      <c r="C730" s="8" t="str">
        <f t="shared" si="10"/>
        <v>Harrison County IN</v>
      </c>
      <c r="D730" s="9">
        <v>39578</v>
      </c>
      <c r="E730" s="8" t="s">
        <v>445</v>
      </c>
      <c r="F730" s="9">
        <v>4776</v>
      </c>
      <c r="G730" s="9">
        <v>12993</v>
      </c>
      <c r="H730" s="9">
        <v>18528</v>
      </c>
      <c r="I730" s="10">
        <v>0.25777202072538863</v>
      </c>
      <c r="J730" s="10">
        <v>0.7012629533678757</v>
      </c>
      <c r="K730" s="9">
        <v>-8217</v>
      </c>
      <c r="L730" s="9">
        <v>8217</v>
      </c>
      <c r="M730" s="10">
        <v>-0.44349093264248707</v>
      </c>
      <c r="N730" s="10">
        <v>0.44349093264248707</v>
      </c>
      <c r="O730" s="9">
        <v>6600</v>
      </c>
      <c r="P730" s="9">
        <v>10629</v>
      </c>
      <c r="Q730" s="9">
        <v>17646</v>
      </c>
      <c r="R730" s="10">
        <v>0.37402244134648077</v>
      </c>
      <c r="S730" s="10">
        <v>0.60234614076844606</v>
      </c>
      <c r="T730" s="9">
        <v>-4029</v>
      </c>
      <c r="U730" s="10">
        <v>-0.22832369942196529</v>
      </c>
      <c r="V730" s="9">
        <v>-1824</v>
      </c>
      <c r="W730" s="9">
        <v>2364</v>
      </c>
      <c r="X730" s="10">
        <v>-0.11625042062109214</v>
      </c>
      <c r="Y730" s="10">
        <v>9.8916812599429638E-2</v>
      </c>
      <c r="Z730" s="11">
        <v>484.52</v>
      </c>
      <c r="AA730" s="11">
        <v>81.684966564847684</v>
      </c>
      <c r="AB730" s="11">
        <v>18061</v>
      </c>
      <c r="AC730" s="12" t="s">
        <v>2374</v>
      </c>
      <c r="AD730" s="8">
        <v>18</v>
      </c>
      <c r="AE730" s="8">
        <v>61</v>
      </c>
      <c r="AF730" s="13" t="s">
        <v>2315</v>
      </c>
      <c r="AG730" s="13" t="s">
        <v>2316</v>
      </c>
      <c r="AH730" s="13" t="s">
        <v>2317</v>
      </c>
      <c r="AI730" s="14">
        <v>1278413</v>
      </c>
      <c r="AJ730" s="13" t="s">
        <v>486</v>
      </c>
      <c r="AK730" s="13" t="s">
        <v>2318</v>
      </c>
      <c r="AL730" s="13"/>
      <c r="AM730" s="13"/>
      <c r="AN730" s="13" t="s">
        <v>505</v>
      </c>
    </row>
    <row r="731" spans="1:40" x14ac:dyDescent="0.2">
      <c r="A731" s="8" t="s">
        <v>2283</v>
      </c>
      <c r="B731" s="8" t="s">
        <v>2375</v>
      </c>
      <c r="C731" s="8" t="str">
        <f t="shared" si="10"/>
        <v>Hendricks County IN</v>
      </c>
      <c r="D731" s="9">
        <v>158192</v>
      </c>
      <c r="E731" s="8" t="s">
        <v>445</v>
      </c>
      <c r="F731" s="9">
        <v>22595</v>
      </c>
      <c r="G731" s="9">
        <v>48326</v>
      </c>
      <c r="H731" s="9">
        <v>75258</v>
      </c>
      <c r="I731" s="10">
        <v>0.30023386218076481</v>
      </c>
      <c r="J731" s="10">
        <v>0.6421377129341731</v>
      </c>
      <c r="K731" s="9">
        <v>-25731</v>
      </c>
      <c r="L731" s="9">
        <v>25731</v>
      </c>
      <c r="M731" s="10">
        <v>-0.34190385075340829</v>
      </c>
      <c r="N731" s="10">
        <v>0.34190385075340829</v>
      </c>
      <c r="O731" s="9">
        <v>21100</v>
      </c>
      <c r="P731" s="9">
        <v>44308</v>
      </c>
      <c r="Q731" s="9">
        <v>66590</v>
      </c>
      <c r="R731" s="10">
        <v>0.31686439405316114</v>
      </c>
      <c r="S731" s="10">
        <v>0.66538519297191767</v>
      </c>
      <c r="T731" s="9">
        <v>-23208</v>
      </c>
      <c r="U731" s="10">
        <v>-0.34852079891875654</v>
      </c>
      <c r="V731" s="9">
        <v>1495</v>
      </c>
      <c r="W731" s="9">
        <v>4018</v>
      </c>
      <c r="X731" s="10">
        <v>-1.6630531872396326E-2</v>
      </c>
      <c r="Y731" s="10">
        <v>-2.3247480037744572E-2</v>
      </c>
      <c r="Z731" s="11">
        <v>406.91</v>
      </c>
      <c r="AA731" s="11">
        <v>388.76410016957067</v>
      </c>
      <c r="AB731" s="11">
        <v>18063</v>
      </c>
      <c r="AC731" s="12" t="s">
        <v>2376</v>
      </c>
      <c r="AD731" s="8">
        <v>18</v>
      </c>
      <c r="AE731" s="8">
        <v>63</v>
      </c>
      <c r="AF731" s="13" t="s">
        <v>2307</v>
      </c>
      <c r="AG731" s="13" t="s">
        <v>2296</v>
      </c>
      <c r="AH731" s="13" t="s">
        <v>2308</v>
      </c>
      <c r="AI731" s="14">
        <v>1988817</v>
      </c>
      <c r="AJ731" s="13" t="s">
        <v>486</v>
      </c>
      <c r="AK731" s="13" t="s">
        <v>2298</v>
      </c>
      <c r="AL731" s="13"/>
      <c r="AM731" s="13"/>
      <c r="AN731" s="13" t="s">
        <v>487</v>
      </c>
    </row>
    <row r="732" spans="1:40" x14ac:dyDescent="0.2">
      <c r="A732" s="8" t="s">
        <v>2283</v>
      </c>
      <c r="B732" s="8" t="s">
        <v>598</v>
      </c>
      <c r="C732" s="8" t="str">
        <f t="shared" si="10"/>
        <v>Henry County IN</v>
      </c>
      <c r="D732" s="9">
        <v>48985</v>
      </c>
      <c r="E732" s="8" t="s">
        <v>445</v>
      </c>
      <c r="F732" s="9">
        <v>5124</v>
      </c>
      <c r="G732" s="9">
        <v>13895</v>
      </c>
      <c r="H732" s="9">
        <v>20075</v>
      </c>
      <c r="I732" s="10">
        <v>0.25524283935242842</v>
      </c>
      <c r="J732" s="10">
        <v>0.69215442092154422</v>
      </c>
      <c r="K732" s="9">
        <v>-8771</v>
      </c>
      <c r="L732" s="9">
        <v>8771</v>
      </c>
      <c r="M732" s="10">
        <v>-0.4369115815691158</v>
      </c>
      <c r="N732" s="10">
        <v>0.4369115815691158</v>
      </c>
      <c r="O732" s="9">
        <v>7613</v>
      </c>
      <c r="P732" s="9">
        <v>10836</v>
      </c>
      <c r="Q732" s="9">
        <v>18996</v>
      </c>
      <c r="R732" s="10">
        <v>0.40076858285954936</v>
      </c>
      <c r="S732" s="10">
        <v>0.57043588123815536</v>
      </c>
      <c r="T732" s="9">
        <v>-3223</v>
      </c>
      <c r="U732" s="10">
        <v>-0.169667298378606</v>
      </c>
      <c r="V732" s="9">
        <v>-2489</v>
      </c>
      <c r="W732" s="9">
        <v>3059</v>
      </c>
      <c r="X732" s="10">
        <v>-0.14552574350712094</v>
      </c>
      <c r="Y732" s="10">
        <v>0.12171853968338886</v>
      </c>
      <c r="Z732" s="11">
        <v>391.88</v>
      </c>
      <c r="AA732" s="11">
        <v>125</v>
      </c>
      <c r="AB732" s="11">
        <v>18065</v>
      </c>
      <c r="AC732" s="12" t="s">
        <v>2377</v>
      </c>
      <c r="AD732" s="8">
        <v>18</v>
      </c>
      <c r="AE732" s="8">
        <v>65</v>
      </c>
      <c r="AF732" s="13" t="s">
        <v>2378</v>
      </c>
      <c r="AG732" s="13" t="s">
        <v>2296</v>
      </c>
      <c r="AH732" s="13" t="s">
        <v>2379</v>
      </c>
      <c r="AJ732" s="13" t="s">
        <v>498</v>
      </c>
      <c r="AK732" s="13" t="s">
        <v>2298</v>
      </c>
      <c r="AL732" s="13"/>
      <c r="AM732" s="13"/>
      <c r="AN732" s="13" t="s">
        <v>487</v>
      </c>
    </row>
    <row r="733" spans="1:40" x14ac:dyDescent="0.2">
      <c r="A733" s="8" t="s">
        <v>2283</v>
      </c>
      <c r="B733" s="8" t="s">
        <v>838</v>
      </c>
      <c r="C733" s="8" t="str">
        <f t="shared" si="10"/>
        <v>Howard County IN</v>
      </c>
      <c r="D733" s="9">
        <v>82556</v>
      </c>
      <c r="E733" s="8" t="s">
        <v>445</v>
      </c>
      <c r="F733" s="9">
        <v>11215</v>
      </c>
      <c r="G733" s="9">
        <v>23675</v>
      </c>
      <c r="H733" s="9">
        <v>36754</v>
      </c>
      <c r="I733" s="10">
        <v>0.30513685585242423</v>
      </c>
      <c r="J733" s="10">
        <v>0.64414757577406545</v>
      </c>
      <c r="K733" s="9">
        <v>-12460</v>
      </c>
      <c r="L733" s="9">
        <v>12460</v>
      </c>
      <c r="M733" s="10">
        <v>-0.33901071992164122</v>
      </c>
      <c r="N733" s="10">
        <v>0.33901071992164122</v>
      </c>
      <c r="O733" s="9">
        <v>15097</v>
      </c>
      <c r="P733" s="9">
        <v>20284</v>
      </c>
      <c r="Q733" s="9">
        <v>36194</v>
      </c>
      <c r="R733" s="10">
        <v>0.41711333370171849</v>
      </c>
      <c r="S733" s="10">
        <v>0.56042437973144721</v>
      </c>
      <c r="T733" s="9">
        <v>-5187</v>
      </c>
      <c r="U733" s="10">
        <v>-0.14331104602972872</v>
      </c>
      <c r="V733" s="9">
        <v>-3882</v>
      </c>
      <c r="W733" s="9">
        <v>3391</v>
      </c>
      <c r="X733" s="10">
        <v>-0.11197647784929426</v>
      </c>
      <c r="Y733" s="10">
        <v>8.3723196042618242E-2</v>
      </c>
      <c r="Z733" s="11">
        <v>293.06</v>
      </c>
      <c r="AA733" s="11">
        <v>281.70340544598378</v>
      </c>
      <c r="AB733" s="11">
        <v>18067</v>
      </c>
      <c r="AC733" s="12" t="s">
        <v>2380</v>
      </c>
      <c r="AD733" s="8">
        <v>18</v>
      </c>
      <c r="AE733" s="8">
        <v>67</v>
      </c>
      <c r="AF733" s="13" t="s">
        <v>2381</v>
      </c>
      <c r="AG733" s="13" t="s">
        <v>2382</v>
      </c>
      <c r="AH733" s="13" t="s">
        <v>2383</v>
      </c>
      <c r="AI733" s="14">
        <v>82556</v>
      </c>
      <c r="AJ733" s="13" t="s">
        <v>486</v>
      </c>
      <c r="AK733" s="13" t="s">
        <v>2384</v>
      </c>
      <c r="AL733" s="13"/>
      <c r="AM733" s="13"/>
      <c r="AN733" s="13" t="s">
        <v>487</v>
      </c>
    </row>
    <row r="734" spans="1:40" x14ac:dyDescent="0.2">
      <c r="A734" s="8" t="s">
        <v>2283</v>
      </c>
      <c r="B734" s="8" t="s">
        <v>2385</v>
      </c>
      <c r="C734" s="8" t="str">
        <f t="shared" si="10"/>
        <v>Huntington County IN</v>
      </c>
      <c r="D734" s="9">
        <v>36630</v>
      </c>
      <c r="E734" s="8" t="s">
        <v>445</v>
      </c>
      <c r="F734" s="9">
        <v>3506</v>
      </c>
      <c r="G734" s="9">
        <v>11649</v>
      </c>
      <c r="H734" s="9">
        <v>15974</v>
      </c>
      <c r="I734" s="10">
        <v>0.21948165769375236</v>
      </c>
      <c r="J734" s="10">
        <v>0.72924752723175157</v>
      </c>
      <c r="K734" s="9">
        <v>-8143</v>
      </c>
      <c r="L734" s="9">
        <v>8143</v>
      </c>
      <c r="M734" s="10">
        <v>-0.50976586953799918</v>
      </c>
      <c r="N734" s="10">
        <v>0.50976586953799918</v>
      </c>
      <c r="O734" s="9">
        <v>4596</v>
      </c>
      <c r="P734" s="9">
        <v>10862</v>
      </c>
      <c r="Q734" s="9">
        <v>15753</v>
      </c>
      <c r="R734" s="10">
        <v>0.29175395162826129</v>
      </c>
      <c r="S734" s="10">
        <v>0.6895194566114391</v>
      </c>
      <c r="T734" s="9">
        <v>-6266</v>
      </c>
      <c r="U734" s="10">
        <v>-0.39776550498317781</v>
      </c>
      <c r="V734" s="9">
        <v>-1090</v>
      </c>
      <c r="W734" s="9">
        <v>787</v>
      </c>
      <c r="X734" s="10">
        <v>-7.227229393450893E-2</v>
      </c>
      <c r="Y734" s="10">
        <v>3.9728070620312472E-2</v>
      </c>
      <c r="Z734" s="11">
        <v>382.65</v>
      </c>
      <c r="AA734" s="11">
        <v>95.727165817326551</v>
      </c>
      <c r="AB734" s="11">
        <v>18069</v>
      </c>
      <c r="AC734" s="12" t="s">
        <v>2386</v>
      </c>
      <c r="AD734" s="8">
        <v>18</v>
      </c>
      <c r="AE734" s="8">
        <v>69</v>
      </c>
      <c r="AF734" s="13" t="s">
        <v>2387</v>
      </c>
      <c r="AG734" s="13" t="s">
        <v>2286</v>
      </c>
      <c r="AH734" s="13" t="s">
        <v>2388</v>
      </c>
      <c r="AJ734" s="13" t="s">
        <v>498</v>
      </c>
      <c r="AK734" s="13" t="s">
        <v>2288</v>
      </c>
      <c r="AL734" s="13"/>
      <c r="AM734" s="13"/>
      <c r="AN734" s="13" t="s">
        <v>487</v>
      </c>
    </row>
    <row r="735" spans="1:40" x14ac:dyDescent="0.2">
      <c r="A735" s="8" t="s">
        <v>2283</v>
      </c>
      <c r="B735" s="8" t="s">
        <v>602</v>
      </c>
      <c r="C735" s="8" t="str">
        <f t="shared" si="10"/>
        <v>Jackson County IN</v>
      </c>
      <c r="D735" s="9">
        <v>44069</v>
      </c>
      <c r="E735" s="8" t="s">
        <v>445</v>
      </c>
      <c r="F735" s="9">
        <v>3843</v>
      </c>
      <c r="G735" s="9">
        <v>12857</v>
      </c>
      <c r="H735" s="9">
        <v>17532</v>
      </c>
      <c r="I735" s="10">
        <v>0.21919917864476385</v>
      </c>
      <c r="J735" s="10">
        <v>0.7333447410449464</v>
      </c>
      <c r="K735" s="9">
        <v>-9014</v>
      </c>
      <c r="L735" s="9">
        <v>9014</v>
      </c>
      <c r="M735" s="10">
        <v>-0.5141455624001825</v>
      </c>
      <c r="N735" s="10">
        <v>0.5141455624001825</v>
      </c>
      <c r="O735" s="9">
        <v>5838</v>
      </c>
      <c r="P735" s="9">
        <v>10419</v>
      </c>
      <c r="Q735" s="9">
        <v>16704</v>
      </c>
      <c r="R735" s="10">
        <v>0.3494971264367816</v>
      </c>
      <c r="S735" s="10">
        <v>0.62374281609195403</v>
      </c>
      <c r="T735" s="9">
        <v>-4581</v>
      </c>
      <c r="U735" s="10">
        <v>-0.27424568965517243</v>
      </c>
      <c r="V735" s="9">
        <v>-1995</v>
      </c>
      <c r="W735" s="9">
        <v>2438</v>
      </c>
      <c r="X735" s="10">
        <v>-0.13029794779201775</v>
      </c>
      <c r="Y735" s="10">
        <v>0.10960192495299237</v>
      </c>
      <c r="Z735" s="11">
        <v>509.31</v>
      </c>
      <c r="AA735" s="11">
        <v>86.526869686438516</v>
      </c>
      <c r="AB735" s="11">
        <v>18071</v>
      </c>
      <c r="AC735" s="12" t="s">
        <v>2389</v>
      </c>
      <c r="AD735" s="8">
        <v>18</v>
      </c>
      <c r="AE735" s="8">
        <v>71</v>
      </c>
      <c r="AF735" s="13" t="s">
        <v>2390</v>
      </c>
      <c r="AG735" s="13" t="s">
        <v>2296</v>
      </c>
      <c r="AH735" s="13" t="s">
        <v>2391</v>
      </c>
      <c r="AJ735" s="13" t="s">
        <v>498</v>
      </c>
      <c r="AK735" s="13" t="s">
        <v>2298</v>
      </c>
      <c r="AL735" s="13"/>
      <c r="AM735" s="13"/>
      <c r="AN735" s="13" t="s">
        <v>487</v>
      </c>
    </row>
    <row r="736" spans="1:40" x14ac:dyDescent="0.2">
      <c r="A736" s="8" t="s">
        <v>2283</v>
      </c>
      <c r="B736" s="8" t="s">
        <v>1745</v>
      </c>
      <c r="C736" s="8" t="str">
        <f t="shared" si="10"/>
        <v>Jasper County IN</v>
      </c>
      <c r="D736" s="9">
        <v>33470</v>
      </c>
      <c r="E736" s="8" t="s">
        <v>445</v>
      </c>
      <c r="F736" s="9">
        <v>3329</v>
      </c>
      <c r="G736" s="9">
        <v>9382</v>
      </c>
      <c r="H736" s="9">
        <v>13331</v>
      </c>
      <c r="I736" s="10">
        <v>0.24971870077263522</v>
      </c>
      <c r="J736" s="10">
        <v>0.70377316030305304</v>
      </c>
      <c r="K736" s="9">
        <v>-6053</v>
      </c>
      <c r="L736" s="9">
        <v>6053</v>
      </c>
      <c r="M736" s="10">
        <v>-0.45405445953041779</v>
      </c>
      <c r="N736" s="10">
        <v>0.45405445953041779</v>
      </c>
      <c r="O736" s="9">
        <v>4672</v>
      </c>
      <c r="P736" s="9">
        <v>7955</v>
      </c>
      <c r="Q736" s="9">
        <v>12891</v>
      </c>
      <c r="R736" s="10">
        <v>0.36242339616786906</v>
      </c>
      <c r="S736" s="10">
        <v>0.6170971995966178</v>
      </c>
      <c r="T736" s="9">
        <v>-3283</v>
      </c>
      <c r="U736" s="10">
        <v>-0.25467380342874874</v>
      </c>
      <c r="V736" s="9">
        <v>-1343</v>
      </c>
      <c r="W736" s="9">
        <v>1427</v>
      </c>
      <c r="X736" s="10">
        <v>-0.11270469539523384</v>
      </c>
      <c r="Y736" s="10">
        <v>8.667596070643524E-2</v>
      </c>
      <c r="Z736" s="11">
        <v>559.63</v>
      </c>
      <c r="AA736" s="11">
        <v>59.807372728409845</v>
      </c>
      <c r="AB736" s="11">
        <v>18073</v>
      </c>
      <c r="AC736" s="12" t="s">
        <v>2392</v>
      </c>
      <c r="AD736" s="8">
        <v>18</v>
      </c>
      <c r="AE736" s="8">
        <v>73</v>
      </c>
      <c r="AF736" s="13" t="s">
        <v>2090</v>
      </c>
      <c r="AG736" s="13" t="s">
        <v>2064</v>
      </c>
      <c r="AH736" s="13" t="s">
        <v>2091</v>
      </c>
      <c r="AI736" s="14">
        <v>9551031</v>
      </c>
      <c r="AJ736" s="13" t="s">
        <v>486</v>
      </c>
      <c r="AK736" s="13" t="s">
        <v>2066</v>
      </c>
      <c r="AL736" s="13" t="s">
        <v>2393</v>
      </c>
      <c r="AM736" s="13" t="s">
        <v>2394</v>
      </c>
      <c r="AN736" s="13" t="s">
        <v>505</v>
      </c>
    </row>
    <row r="737" spans="1:40" x14ac:dyDescent="0.2">
      <c r="A737" s="8" t="s">
        <v>2283</v>
      </c>
      <c r="B737" s="8" t="s">
        <v>2395</v>
      </c>
      <c r="C737" s="8" t="str">
        <f t="shared" ref="C737:C800" si="11">B737&amp;" "&amp;A737</f>
        <v>Jay County IN</v>
      </c>
      <c r="D737" s="9">
        <v>21121</v>
      </c>
      <c r="E737" s="8" t="s">
        <v>445</v>
      </c>
      <c r="F737" s="9">
        <v>1889</v>
      </c>
      <c r="G737" s="9">
        <v>5697</v>
      </c>
      <c r="H737" s="9">
        <v>7962</v>
      </c>
      <c r="I737" s="10">
        <v>0.23725194674704847</v>
      </c>
      <c r="J737" s="10">
        <v>0.71552373775433309</v>
      </c>
      <c r="K737" s="9">
        <v>-3808</v>
      </c>
      <c r="L737" s="9">
        <v>3808</v>
      </c>
      <c r="M737" s="10">
        <v>-0.47827179100728462</v>
      </c>
      <c r="N737" s="10">
        <v>0.47827179100728462</v>
      </c>
      <c r="O737" s="9">
        <v>3063</v>
      </c>
      <c r="P737" s="9">
        <v>4643</v>
      </c>
      <c r="Q737" s="9">
        <v>7897</v>
      </c>
      <c r="R737" s="10">
        <v>0.38786881094086362</v>
      </c>
      <c r="S737" s="10">
        <v>0.58794478916044068</v>
      </c>
      <c r="T737" s="9">
        <v>-1580</v>
      </c>
      <c r="U737" s="10">
        <v>-0.20007597821957707</v>
      </c>
      <c r="V737" s="9">
        <v>-1174</v>
      </c>
      <c r="W737" s="9">
        <v>1054</v>
      </c>
      <c r="X737" s="10">
        <v>-0.15061686419381515</v>
      </c>
      <c r="Y737" s="10">
        <v>0.12757894859389241</v>
      </c>
      <c r="Z737" s="11">
        <v>383.91</v>
      </c>
      <c r="AA737" s="11">
        <v>55.015498424109815</v>
      </c>
      <c r="AB737" s="11">
        <v>18075</v>
      </c>
      <c r="AC737" s="12" t="s">
        <v>2396</v>
      </c>
      <c r="AD737" s="8">
        <v>18</v>
      </c>
      <c r="AE737" s="8">
        <v>75</v>
      </c>
      <c r="AF737" s="13"/>
      <c r="AG737" s="13"/>
      <c r="AH737" s="13"/>
      <c r="AJ737" s="13"/>
      <c r="AK737" s="13"/>
      <c r="AL737" s="13"/>
      <c r="AM737" s="13"/>
      <c r="AN737" s="13" t="s">
        <v>510</v>
      </c>
    </row>
    <row r="738" spans="1:40" x14ac:dyDescent="0.2">
      <c r="A738" s="8" t="s">
        <v>2283</v>
      </c>
      <c r="B738" s="8" t="s">
        <v>608</v>
      </c>
      <c r="C738" s="8" t="str">
        <f t="shared" si="11"/>
        <v>Jefferson County IN</v>
      </c>
      <c r="D738" s="9">
        <v>32416</v>
      </c>
      <c r="E738" s="8" t="s">
        <v>445</v>
      </c>
      <c r="F738" s="9">
        <v>4325</v>
      </c>
      <c r="G738" s="9">
        <v>8538</v>
      </c>
      <c r="H738" s="9">
        <v>13461</v>
      </c>
      <c r="I738" s="10">
        <v>0.32129856622836345</v>
      </c>
      <c r="J738" s="10">
        <v>0.63427679964341432</v>
      </c>
      <c r="K738" s="9">
        <v>-4213</v>
      </c>
      <c r="L738" s="9">
        <v>4213</v>
      </c>
      <c r="M738" s="10">
        <v>-0.31297823341505088</v>
      </c>
      <c r="N738" s="10">
        <v>0.31297823341505088</v>
      </c>
      <c r="O738" s="9">
        <v>5728</v>
      </c>
      <c r="P738" s="9">
        <v>7096</v>
      </c>
      <c r="Q738" s="9">
        <v>13120</v>
      </c>
      <c r="R738" s="10">
        <v>0.43658536585365854</v>
      </c>
      <c r="S738" s="10">
        <v>0.5408536585365854</v>
      </c>
      <c r="T738" s="9">
        <v>-1368</v>
      </c>
      <c r="U738" s="10">
        <v>-0.10426829268292687</v>
      </c>
      <c r="V738" s="9">
        <v>-1403</v>
      </c>
      <c r="W738" s="9">
        <v>1442</v>
      </c>
      <c r="X738" s="10">
        <v>-0.11528679962529509</v>
      </c>
      <c r="Y738" s="10">
        <v>9.3423141106828922E-2</v>
      </c>
      <c r="Z738" s="11">
        <v>360.63</v>
      </c>
      <c r="AA738" s="11">
        <v>89.887141946038881</v>
      </c>
      <c r="AB738" s="11">
        <v>18077</v>
      </c>
      <c r="AC738" s="12" t="s">
        <v>2397</v>
      </c>
      <c r="AD738" s="8">
        <v>18</v>
      </c>
      <c r="AE738" s="8">
        <v>77</v>
      </c>
      <c r="AF738" s="13" t="s">
        <v>2398</v>
      </c>
      <c r="AG738" s="13" t="s">
        <v>2316</v>
      </c>
      <c r="AH738" s="13" t="s">
        <v>2399</v>
      </c>
      <c r="AJ738" s="13" t="s">
        <v>498</v>
      </c>
      <c r="AK738" s="13" t="s">
        <v>2318</v>
      </c>
      <c r="AL738" s="13"/>
      <c r="AM738" s="13"/>
      <c r="AN738" s="13" t="s">
        <v>487</v>
      </c>
    </row>
    <row r="739" spans="1:40" x14ac:dyDescent="0.2">
      <c r="A739" s="8" t="s">
        <v>2283</v>
      </c>
      <c r="B739" s="8" t="s">
        <v>2400</v>
      </c>
      <c r="C739" s="8" t="str">
        <f t="shared" si="11"/>
        <v>Jennings County IN</v>
      </c>
      <c r="D739" s="9">
        <v>27897</v>
      </c>
      <c r="E739" s="8" t="s">
        <v>445</v>
      </c>
      <c r="F739" s="9">
        <v>2364</v>
      </c>
      <c r="G739" s="9">
        <v>8222</v>
      </c>
      <c r="H739" s="9">
        <v>11115</v>
      </c>
      <c r="I739" s="10">
        <v>0.21268556005398109</v>
      </c>
      <c r="J739" s="10">
        <v>0.73972109761583449</v>
      </c>
      <c r="K739" s="9">
        <v>-5858</v>
      </c>
      <c r="L739" s="9">
        <v>5858</v>
      </c>
      <c r="M739" s="10">
        <v>-0.5270355375618534</v>
      </c>
      <c r="N739" s="10">
        <v>0.5270355375618534</v>
      </c>
      <c r="O739" s="9">
        <v>3818</v>
      </c>
      <c r="P739" s="9">
        <v>6112</v>
      </c>
      <c r="Q739" s="9">
        <v>10237</v>
      </c>
      <c r="R739" s="10">
        <v>0.37296082836768585</v>
      </c>
      <c r="S739" s="10">
        <v>0.59704991696786169</v>
      </c>
      <c r="T739" s="9">
        <v>-2294</v>
      </c>
      <c r="U739" s="10">
        <v>-0.22408908860017585</v>
      </c>
      <c r="V739" s="9">
        <v>-1454</v>
      </c>
      <c r="W739" s="9">
        <v>2110</v>
      </c>
      <c r="X739" s="10">
        <v>-0.16027526831370476</v>
      </c>
      <c r="Y739" s="10">
        <v>0.1426711806479728</v>
      </c>
      <c r="Z739" s="11">
        <v>376.58</v>
      </c>
      <c r="AA739" s="11">
        <v>74.079876785809134</v>
      </c>
      <c r="AB739" s="11">
        <v>18079</v>
      </c>
      <c r="AC739" s="12" t="s">
        <v>2401</v>
      </c>
      <c r="AD739" s="8">
        <v>18</v>
      </c>
      <c r="AE739" s="8">
        <v>79</v>
      </c>
      <c r="AF739" s="13" t="s">
        <v>2402</v>
      </c>
      <c r="AG739" s="13" t="s">
        <v>2296</v>
      </c>
      <c r="AH739" s="13" t="s">
        <v>2403</v>
      </c>
      <c r="AJ739" s="13" t="s">
        <v>498</v>
      </c>
      <c r="AK739" s="13" t="s">
        <v>2298</v>
      </c>
      <c r="AL739" s="13"/>
      <c r="AM739" s="13"/>
      <c r="AN739" s="13" t="s">
        <v>487</v>
      </c>
    </row>
    <row r="740" spans="1:40" x14ac:dyDescent="0.2">
      <c r="A740" s="8" t="s">
        <v>2283</v>
      </c>
      <c r="B740" s="8" t="s">
        <v>848</v>
      </c>
      <c r="C740" s="8" t="str">
        <f t="shared" si="11"/>
        <v>Johnson County IN</v>
      </c>
      <c r="D740" s="9">
        <v>149633</v>
      </c>
      <c r="E740" s="8" t="s">
        <v>445</v>
      </c>
      <c r="F740" s="9">
        <v>17318</v>
      </c>
      <c r="G740" s="9">
        <v>45456</v>
      </c>
      <c r="H740" s="9">
        <v>66229</v>
      </c>
      <c r="I740" s="10">
        <v>0.26148665992239051</v>
      </c>
      <c r="J740" s="10">
        <v>0.68634586057467273</v>
      </c>
      <c r="K740" s="9">
        <v>-28138</v>
      </c>
      <c r="L740" s="9">
        <v>28138</v>
      </c>
      <c r="M740" s="10">
        <v>-0.42485920065228222</v>
      </c>
      <c r="N740" s="10">
        <v>0.42485920065228222</v>
      </c>
      <c r="O740" s="9">
        <v>17080</v>
      </c>
      <c r="P740" s="9">
        <v>39136</v>
      </c>
      <c r="Q740" s="9">
        <v>57362</v>
      </c>
      <c r="R740" s="10">
        <v>0.2977580976953384</v>
      </c>
      <c r="S740" s="10">
        <v>0.68226351940308916</v>
      </c>
      <c r="T740" s="9">
        <v>-22056</v>
      </c>
      <c r="U740" s="10">
        <v>-0.38450542170775076</v>
      </c>
      <c r="V740" s="9">
        <v>238</v>
      </c>
      <c r="W740" s="9">
        <v>6320</v>
      </c>
      <c r="X740" s="10">
        <v>-3.627143777294789E-2</v>
      </c>
      <c r="Y740" s="10">
        <v>4.08234117158357E-3</v>
      </c>
      <c r="Z740" s="11">
        <v>320.43</v>
      </c>
      <c r="AA740" s="11">
        <v>466.97562650188809</v>
      </c>
      <c r="AB740" s="11">
        <v>18081</v>
      </c>
      <c r="AC740" s="12" t="s">
        <v>2404</v>
      </c>
      <c r="AD740" s="8">
        <v>18</v>
      </c>
      <c r="AE740" s="8">
        <v>81</v>
      </c>
      <c r="AF740" s="13" t="s">
        <v>2307</v>
      </c>
      <c r="AG740" s="13" t="s">
        <v>2296</v>
      </c>
      <c r="AH740" s="13" t="s">
        <v>2308</v>
      </c>
      <c r="AI740" s="14">
        <v>1988817</v>
      </c>
      <c r="AJ740" s="13" t="s">
        <v>486</v>
      </c>
      <c r="AK740" s="13" t="s">
        <v>2298</v>
      </c>
      <c r="AL740" s="13"/>
      <c r="AM740" s="13"/>
      <c r="AN740" s="13" t="s">
        <v>487</v>
      </c>
    </row>
    <row r="741" spans="1:40" x14ac:dyDescent="0.2">
      <c r="A741" s="8" t="s">
        <v>2283</v>
      </c>
      <c r="B741" s="8" t="s">
        <v>2164</v>
      </c>
      <c r="C741" s="8" t="str">
        <f t="shared" si="11"/>
        <v>Knox County IN</v>
      </c>
      <c r="D741" s="9">
        <v>37927</v>
      </c>
      <c r="E741" s="8" t="s">
        <v>445</v>
      </c>
      <c r="F741" s="9">
        <v>3772</v>
      </c>
      <c r="G741" s="9">
        <v>11077</v>
      </c>
      <c r="H741" s="9">
        <v>15483</v>
      </c>
      <c r="I741" s="10">
        <v>0.24362203707291868</v>
      </c>
      <c r="J741" s="10">
        <v>0.71542982626106055</v>
      </c>
      <c r="K741" s="9">
        <v>-7305</v>
      </c>
      <c r="L741" s="9">
        <v>7305</v>
      </c>
      <c r="M741" s="10">
        <v>-0.47180778918814187</v>
      </c>
      <c r="N741" s="10">
        <v>0.47180778918814187</v>
      </c>
      <c r="O741" s="9">
        <v>5228</v>
      </c>
      <c r="P741" s="9">
        <v>9612</v>
      </c>
      <c r="Q741" s="9">
        <v>15145</v>
      </c>
      <c r="R741" s="10">
        <v>0.34519643446682075</v>
      </c>
      <c r="S741" s="10">
        <v>0.63466490590954105</v>
      </c>
      <c r="T741" s="9">
        <v>-4384</v>
      </c>
      <c r="U741" s="10">
        <v>-0.28946847144272031</v>
      </c>
      <c r="V741" s="9">
        <v>-1456</v>
      </c>
      <c r="W741" s="9">
        <v>1465</v>
      </c>
      <c r="X741" s="10">
        <v>-0.10157439739390206</v>
      </c>
      <c r="Y741" s="10">
        <v>8.0764920351519498E-2</v>
      </c>
      <c r="Z741" s="11">
        <v>516.03</v>
      </c>
      <c r="AA741" s="11">
        <v>73.497664864445866</v>
      </c>
      <c r="AB741" s="11">
        <v>18083</v>
      </c>
      <c r="AC741" s="12" t="s">
        <v>2405</v>
      </c>
      <c r="AD741" s="8">
        <v>18</v>
      </c>
      <c r="AE741" s="8">
        <v>83</v>
      </c>
      <c r="AF741" s="13" t="s">
        <v>2406</v>
      </c>
      <c r="AG741" s="13"/>
      <c r="AH741" s="13" t="s">
        <v>2407</v>
      </c>
      <c r="AJ741" s="13" t="s">
        <v>498</v>
      </c>
      <c r="AK741" s="13"/>
      <c r="AL741" s="13"/>
      <c r="AM741" s="13"/>
      <c r="AN741" s="13" t="s">
        <v>487</v>
      </c>
    </row>
    <row r="742" spans="1:40" x14ac:dyDescent="0.2">
      <c r="A742" s="8" t="s">
        <v>2283</v>
      </c>
      <c r="B742" s="8" t="s">
        <v>2408</v>
      </c>
      <c r="C742" s="8" t="str">
        <f t="shared" si="11"/>
        <v>Kosciusko County IN</v>
      </c>
      <c r="D742" s="9">
        <v>78620</v>
      </c>
      <c r="E742" s="8" t="s">
        <v>445</v>
      </c>
      <c r="F742" s="9">
        <v>6311</v>
      </c>
      <c r="G742" s="9">
        <v>23909</v>
      </c>
      <c r="H742" s="9">
        <v>31907</v>
      </c>
      <c r="I742" s="10">
        <v>0.1977935876140032</v>
      </c>
      <c r="J742" s="10">
        <v>0.74933400194314725</v>
      </c>
      <c r="K742" s="9">
        <v>-17598</v>
      </c>
      <c r="L742" s="9">
        <v>17598</v>
      </c>
      <c r="M742" s="10">
        <v>-0.55154041432914402</v>
      </c>
      <c r="N742" s="10">
        <v>0.55154041432914402</v>
      </c>
      <c r="O742" s="9">
        <v>6862</v>
      </c>
      <c r="P742" s="9">
        <v>22553</v>
      </c>
      <c r="Q742" s="9">
        <v>30039</v>
      </c>
      <c r="R742" s="10">
        <v>0.22843636605745865</v>
      </c>
      <c r="S742" s="10">
        <v>0.75079063883617958</v>
      </c>
      <c r="T742" s="9">
        <v>-15691</v>
      </c>
      <c r="U742" s="10">
        <v>-0.52235427277872093</v>
      </c>
      <c r="V742" s="9">
        <v>-551</v>
      </c>
      <c r="W742" s="9">
        <v>1356</v>
      </c>
      <c r="X742" s="10">
        <v>-3.0642778443455448E-2</v>
      </c>
      <c r="Y742" s="10">
        <v>-1.4566368930323259E-3</v>
      </c>
      <c r="Z742" s="11">
        <v>531.38</v>
      </c>
      <c r="AA742" s="11">
        <v>147.95438292747187</v>
      </c>
      <c r="AB742" s="11">
        <v>18085</v>
      </c>
      <c r="AC742" s="12" t="s">
        <v>2409</v>
      </c>
      <c r="AD742" s="8">
        <v>18</v>
      </c>
      <c r="AE742" s="8">
        <v>85</v>
      </c>
      <c r="AF742" s="13" t="s">
        <v>2410</v>
      </c>
      <c r="AG742" s="13"/>
      <c r="AH742" s="13" t="s">
        <v>2411</v>
      </c>
      <c r="AJ742" s="13" t="s">
        <v>498</v>
      </c>
      <c r="AK742" s="13"/>
      <c r="AL742" s="13"/>
      <c r="AM742" s="13"/>
      <c r="AN742" s="13" t="s">
        <v>487</v>
      </c>
    </row>
    <row r="743" spans="1:40" x14ac:dyDescent="0.2">
      <c r="A743" s="8" t="s">
        <v>2283</v>
      </c>
      <c r="B743" s="8" t="s">
        <v>2412</v>
      </c>
      <c r="C743" s="8" t="str">
        <f t="shared" si="11"/>
        <v>LaGrange County IN</v>
      </c>
      <c r="D743" s="9">
        <v>38809</v>
      </c>
      <c r="E743" s="8" t="s">
        <v>445</v>
      </c>
      <c r="F743" s="9">
        <v>2080</v>
      </c>
      <c r="G743" s="9">
        <v>7025</v>
      </c>
      <c r="H743" s="9">
        <v>9552</v>
      </c>
      <c r="I743" s="10">
        <v>0.21775544388609716</v>
      </c>
      <c r="J743" s="10">
        <v>0.73544807370184251</v>
      </c>
      <c r="K743" s="9">
        <v>-4945</v>
      </c>
      <c r="L743" s="9">
        <v>4945</v>
      </c>
      <c r="M743" s="10">
        <v>-0.51769262981574538</v>
      </c>
      <c r="N743" s="10">
        <v>0.51769262981574538</v>
      </c>
      <c r="O743" s="9">
        <v>2897</v>
      </c>
      <c r="P743" s="9">
        <v>6227</v>
      </c>
      <c r="Q743" s="9">
        <v>9311</v>
      </c>
      <c r="R743" s="10">
        <v>0.31113736440768985</v>
      </c>
      <c r="S743" s="10">
        <v>0.66877886370959083</v>
      </c>
      <c r="T743" s="9">
        <v>-3330</v>
      </c>
      <c r="U743" s="10">
        <v>-0.35764149930190098</v>
      </c>
      <c r="V743" s="9">
        <v>-817</v>
      </c>
      <c r="W743" s="9">
        <v>798</v>
      </c>
      <c r="X743" s="10">
        <v>-9.3381920521592693E-2</v>
      </c>
      <c r="Y743" s="10">
        <v>6.6669209992251677E-2</v>
      </c>
      <c r="Z743" s="11">
        <v>379.62</v>
      </c>
      <c r="AA743" s="11">
        <v>102.23117854696802</v>
      </c>
      <c r="AB743" s="11">
        <v>18087</v>
      </c>
      <c r="AC743" s="12" t="s">
        <v>2413</v>
      </c>
      <c r="AD743" s="8">
        <v>18</v>
      </c>
      <c r="AE743" s="8">
        <v>87</v>
      </c>
      <c r="AF743" s="13"/>
      <c r="AG743" s="13"/>
      <c r="AH743" s="13"/>
      <c r="AJ743" s="13"/>
      <c r="AK743" s="13"/>
      <c r="AL743" s="13"/>
      <c r="AM743" s="13"/>
      <c r="AN743" s="13" t="s">
        <v>510</v>
      </c>
    </row>
    <row r="744" spans="1:40" x14ac:dyDescent="0.2">
      <c r="A744" s="8" t="s">
        <v>2283</v>
      </c>
      <c r="B744" s="8" t="s">
        <v>993</v>
      </c>
      <c r="C744" s="8" t="str">
        <f t="shared" si="11"/>
        <v>Lake County IN</v>
      </c>
      <c r="D744" s="9">
        <v>487865</v>
      </c>
      <c r="E744" s="8" t="s">
        <v>445</v>
      </c>
      <c r="F744" s="9">
        <v>116896</v>
      </c>
      <c r="G744" s="9">
        <v>75565</v>
      </c>
      <c r="H744" s="9">
        <v>200247</v>
      </c>
      <c r="I744" s="10">
        <v>0.58375905756390856</v>
      </c>
      <c r="J744" s="10">
        <v>0.37735896168232236</v>
      </c>
      <c r="K744" s="9">
        <v>41331</v>
      </c>
      <c r="L744" s="9">
        <v>-41331</v>
      </c>
      <c r="M744" s="10">
        <v>0.2064000958815862</v>
      </c>
      <c r="N744" s="10">
        <v>-0.2064000958815862</v>
      </c>
      <c r="O744" s="9">
        <v>130824</v>
      </c>
      <c r="P744" s="9">
        <v>68397</v>
      </c>
      <c r="Q744" s="9">
        <v>201648</v>
      </c>
      <c r="R744" s="10">
        <v>0.64877410140442748</v>
      </c>
      <c r="S744" s="10">
        <v>0.33919007379195432</v>
      </c>
      <c r="T744" s="9">
        <v>62427</v>
      </c>
      <c r="U744" s="10">
        <v>0.30958402761247317</v>
      </c>
      <c r="V744" s="9">
        <v>-13928</v>
      </c>
      <c r="W744" s="9">
        <v>7168</v>
      </c>
      <c r="X744" s="10">
        <v>-6.5015043840518927E-2</v>
      </c>
      <c r="Y744" s="10">
        <v>3.8168887890368042E-2</v>
      </c>
      <c r="Z744" s="11">
        <v>498.96</v>
      </c>
      <c r="AA744" s="11">
        <v>977.76374859708199</v>
      </c>
      <c r="AB744" s="11">
        <v>18089</v>
      </c>
      <c r="AC744" s="12" t="s">
        <v>2414</v>
      </c>
      <c r="AD744" s="8">
        <v>18</v>
      </c>
      <c r="AE744" s="8">
        <v>89</v>
      </c>
      <c r="AF744" s="13" t="s">
        <v>2090</v>
      </c>
      <c r="AG744" s="13" t="s">
        <v>2064</v>
      </c>
      <c r="AH744" s="13" t="s">
        <v>2091</v>
      </c>
      <c r="AI744" s="14">
        <v>9551031</v>
      </c>
      <c r="AJ744" s="13" t="s">
        <v>486</v>
      </c>
      <c r="AK744" s="13" t="s">
        <v>2066</v>
      </c>
      <c r="AL744" s="13" t="s">
        <v>2393</v>
      </c>
      <c r="AM744" s="13" t="s">
        <v>2394</v>
      </c>
      <c r="AN744" s="13" t="s">
        <v>487</v>
      </c>
    </row>
    <row r="745" spans="1:40" x14ac:dyDescent="0.2">
      <c r="A745" s="8" t="s">
        <v>2283</v>
      </c>
      <c r="B745" s="8" t="s">
        <v>2415</v>
      </c>
      <c r="C745" s="8" t="str">
        <f t="shared" si="11"/>
        <v>LaPorte County IN</v>
      </c>
      <c r="D745" s="9">
        <v>110884</v>
      </c>
      <c r="E745" s="8" t="s">
        <v>445</v>
      </c>
      <c r="F745" s="9">
        <v>19795</v>
      </c>
      <c r="G745" s="9">
        <v>22678</v>
      </c>
      <c r="H745" s="9">
        <v>44994</v>
      </c>
      <c r="I745" s="10">
        <v>0.4399475485620305</v>
      </c>
      <c r="J745" s="10">
        <v>0.5040227585900342</v>
      </c>
      <c r="K745" s="9">
        <v>-2883</v>
      </c>
      <c r="L745" s="9">
        <v>2883</v>
      </c>
      <c r="M745" s="10">
        <v>-6.4075210028003704E-2</v>
      </c>
      <c r="N745" s="10">
        <v>6.4075210028003704E-2</v>
      </c>
      <c r="O745" s="9">
        <v>24104</v>
      </c>
      <c r="P745" s="9">
        <v>18609</v>
      </c>
      <c r="Q745" s="9">
        <v>43657</v>
      </c>
      <c r="R745" s="10">
        <v>0.55212222553084267</v>
      </c>
      <c r="S745" s="10">
        <v>0.42625466706370113</v>
      </c>
      <c r="T745" s="9">
        <v>5495</v>
      </c>
      <c r="U745" s="10">
        <v>0.12586755846714154</v>
      </c>
      <c r="V745" s="9">
        <v>-4309</v>
      </c>
      <c r="W745" s="9">
        <v>4069</v>
      </c>
      <c r="X745" s="10">
        <v>-0.11217467696881217</v>
      </c>
      <c r="Y745" s="10">
        <v>7.7768091526333072E-2</v>
      </c>
      <c r="Z745" s="11">
        <v>598.29999999999995</v>
      </c>
      <c r="AA745" s="11">
        <v>185.33177335784725</v>
      </c>
      <c r="AB745" s="11">
        <v>18091</v>
      </c>
      <c r="AC745" s="12" t="s">
        <v>2416</v>
      </c>
      <c r="AD745" s="8">
        <v>18</v>
      </c>
      <c r="AE745" s="8">
        <v>91</v>
      </c>
      <c r="AF745" s="13" t="s">
        <v>2417</v>
      </c>
      <c r="AG745" s="13" t="s">
        <v>2064</v>
      </c>
      <c r="AH745" s="13" t="s">
        <v>2418</v>
      </c>
      <c r="AI745" s="14">
        <v>110884</v>
      </c>
      <c r="AJ745" s="13" t="s">
        <v>486</v>
      </c>
      <c r="AK745" s="13" t="s">
        <v>2066</v>
      </c>
      <c r="AL745" s="13"/>
      <c r="AM745" s="13"/>
      <c r="AN745" s="13" t="s">
        <v>487</v>
      </c>
    </row>
    <row r="746" spans="1:40" x14ac:dyDescent="0.2">
      <c r="A746" s="8" t="s">
        <v>2283</v>
      </c>
      <c r="B746" s="8" t="s">
        <v>614</v>
      </c>
      <c r="C746" s="8" t="str">
        <f t="shared" si="11"/>
        <v>Lawrence County IN</v>
      </c>
      <c r="D746" s="9">
        <v>45495</v>
      </c>
      <c r="E746" s="8" t="s">
        <v>445</v>
      </c>
      <c r="F746" s="9">
        <v>4210</v>
      </c>
      <c r="G746" s="9">
        <v>14034</v>
      </c>
      <c r="H746" s="9">
        <v>19076</v>
      </c>
      <c r="I746" s="10">
        <v>0.22069616271755085</v>
      </c>
      <c r="J746" s="10">
        <v>0.73568882365275734</v>
      </c>
      <c r="K746" s="9">
        <v>-9824</v>
      </c>
      <c r="L746" s="9">
        <v>9824</v>
      </c>
      <c r="M746" s="10">
        <v>-0.51499266093520646</v>
      </c>
      <c r="N746" s="10">
        <v>0.51499266093520646</v>
      </c>
      <c r="O746" s="9">
        <v>5779</v>
      </c>
      <c r="P746" s="9">
        <v>11622</v>
      </c>
      <c r="Q746" s="9">
        <v>17822</v>
      </c>
      <c r="R746" s="10">
        <v>0.32426214790708113</v>
      </c>
      <c r="S746" s="10">
        <v>0.65211536303445183</v>
      </c>
      <c r="T746" s="9">
        <v>-5843</v>
      </c>
      <c r="U746" s="10">
        <v>-0.3278532151273707</v>
      </c>
      <c r="V746" s="9">
        <v>-1569</v>
      </c>
      <c r="W746" s="9">
        <v>2412</v>
      </c>
      <c r="X746" s="10">
        <v>-0.10356598518953028</v>
      </c>
      <c r="Y746" s="10">
        <v>8.3573460618305506E-2</v>
      </c>
      <c r="Z746" s="11">
        <v>449.17</v>
      </c>
      <c r="AA746" s="11">
        <v>101.28681790858694</v>
      </c>
      <c r="AB746" s="11">
        <v>18093</v>
      </c>
      <c r="AC746" s="12" t="s">
        <v>2419</v>
      </c>
      <c r="AD746" s="8">
        <v>18</v>
      </c>
      <c r="AE746" s="8">
        <v>93</v>
      </c>
      <c r="AF746" s="13" t="s">
        <v>2420</v>
      </c>
      <c r="AG746" s="13" t="s">
        <v>2421</v>
      </c>
      <c r="AH746" s="13" t="s">
        <v>2422</v>
      </c>
      <c r="AJ746" s="13" t="s">
        <v>498</v>
      </c>
      <c r="AK746" s="13" t="s">
        <v>2423</v>
      </c>
      <c r="AL746" s="13"/>
      <c r="AM746" s="13"/>
      <c r="AN746" s="13" t="s">
        <v>487</v>
      </c>
    </row>
    <row r="747" spans="1:40" x14ac:dyDescent="0.2">
      <c r="A747" s="8" t="s">
        <v>2283</v>
      </c>
      <c r="B747" s="8" t="s">
        <v>630</v>
      </c>
      <c r="C747" s="8" t="str">
        <f t="shared" si="11"/>
        <v>Madison County IN</v>
      </c>
      <c r="D747" s="9">
        <v>129723</v>
      </c>
      <c r="E747" s="8" t="s">
        <v>445</v>
      </c>
      <c r="F747" s="9">
        <v>18595</v>
      </c>
      <c r="G747" s="9">
        <v>32376</v>
      </c>
      <c r="H747" s="9">
        <v>53660</v>
      </c>
      <c r="I747" s="10">
        <v>0.34653373089824824</v>
      </c>
      <c r="J747" s="10">
        <v>0.60335445396943721</v>
      </c>
      <c r="K747" s="9">
        <v>-13781</v>
      </c>
      <c r="L747" s="9">
        <v>13781</v>
      </c>
      <c r="M747" s="10">
        <v>-0.25682072307118897</v>
      </c>
      <c r="N747" s="10">
        <v>0.25682072307118897</v>
      </c>
      <c r="O747" s="9">
        <v>24404</v>
      </c>
      <c r="P747" s="9">
        <v>26755</v>
      </c>
      <c r="Q747" s="9">
        <v>52340</v>
      </c>
      <c r="R747" s="10">
        <v>0.46625907527703475</v>
      </c>
      <c r="S747" s="10">
        <v>0.51117692013756211</v>
      </c>
      <c r="T747" s="9">
        <v>-2351</v>
      </c>
      <c r="U747" s="10">
        <v>-4.4917844860527356E-2</v>
      </c>
      <c r="V747" s="9">
        <v>-5809</v>
      </c>
      <c r="W747" s="9">
        <v>5621</v>
      </c>
      <c r="X747" s="10">
        <v>-0.11972534437878651</v>
      </c>
      <c r="Y747" s="10">
        <v>9.2177533831875103E-2</v>
      </c>
      <c r="Z747" s="11">
        <v>451.92</v>
      </c>
      <c r="AA747" s="11">
        <v>287.04859267126926</v>
      </c>
      <c r="AB747" s="11">
        <v>18095</v>
      </c>
      <c r="AC747" s="12" t="s">
        <v>2424</v>
      </c>
      <c r="AD747" s="8">
        <v>18</v>
      </c>
      <c r="AE747" s="8">
        <v>95</v>
      </c>
      <c r="AF747" s="13" t="s">
        <v>2307</v>
      </c>
      <c r="AG747" s="13" t="s">
        <v>2296</v>
      </c>
      <c r="AH747" s="13" t="s">
        <v>2308</v>
      </c>
      <c r="AI747" s="14">
        <v>1988817</v>
      </c>
      <c r="AJ747" s="13" t="s">
        <v>486</v>
      </c>
      <c r="AK747" s="13" t="s">
        <v>2298</v>
      </c>
      <c r="AL747" s="13"/>
      <c r="AM747" s="13"/>
      <c r="AN747" s="13" t="s">
        <v>505</v>
      </c>
    </row>
    <row r="748" spans="1:40" x14ac:dyDescent="0.2">
      <c r="A748" s="8" t="s">
        <v>2283</v>
      </c>
      <c r="B748" s="8" t="s">
        <v>634</v>
      </c>
      <c r="C748" s="8" t="str">
        <f t="shared" si="11"/>
        <v>Marion County IN</v>
      </c>
      <c r="D748" s="9">
        <v>939020</v>
      </c>
      <c r="E748" s="8" t="s">
        <v>445</v>
      </c>
      <c r="F748" s="9">
        <v>212676</v>
      </c>
      <c r="G748" s="9">
        <v>130228</v>
      </c>
      <c r="H748" s="9">
        <v>361070</v>
      </c>
      <c r="I748" s="10">
        <v>0.58901598028083202</v>
      </c>
      <c r="J748" s="10">
        <v>0.36067244578613566</v>
      </c>
      <c r="K748" s="9">
        <v>82448</v>
      </c>
      <c r="L748" s="9">
        <v>-82448</v>
      </c>
      <c r="M748" s="10">
        <v>0.22834353449469635</v>
      </c>
      <c r="N748" s="10">
        <v>-0.22834353449469635</v>
      </c>
      <c r="O748" s="9">
        <v>215474</v>
      </c>
      <c r="P748" s="9">
        <v>136131</v>
      </c>
      <c r="Q748" s="9">
        <v>357745</v>
      </c>
      <c r="R748" s="10">
        <v>0.60231170246963617</v>
      </c>
      <c r="S748" s="10">
        <v>0.38052523445470937</v>
      </c>
      <c r="T748" s="9">
        <v>79343</v>
      </c>
      <c r="U748" s="10">
        <v>0.2217864680149268</v>
      </c>
      <c r="V748" s="9">
        <v>-2798</v>
      </c>
      <c r="W748" s="9">
        <v>-5903</v>
      </c>
      <c r="X748" s="10">
        <v>-1.3295722188804149E-2</v>
      </c>
      <c r="Y748" s="10">
        <v>-1.9852788668573706E-2</v>
      </c>
      <c r="Z748" s="11">
        <v>396.3</v>
      </c>
      <c r="AA748" s="11">
        <v>2369.4675750693918</v>
      </c>
      <c r="AB748" s="11">
        <v>18097</v>
      </c>
      <c r="AC748" s="12" t="s">
        <v>2425</v>
      </c>
      <c r="AD748" s="8">
        <v>18</v>
      </c>
      <c r="AE748" s="8">
        <v>97</v>
      </c>
      <c r="AF748" s="13" t="s">
        <v>2307</v>
      </c>
      <c r="AG748" s="13" t="s">
        <v>2296</v>
      </c>
      <c r="AH748" s="13" t="s">
        <v>2308</v>
      </c>
      <c r="AI748" s="14">
        <v>1988817</v>
      </c>
      <c r="AJ748" s="13" t="s">
        <v>486</v>
      </c>
      <c r="AK748" s="13" t="s">
        <v>2298</v>
      </c>
      <c r="AL748" s="13"/>
      <c r="AM748" s="13"/>
      <c r="AN748" s="13" t="s">
        <v>487</v>
      </c>
    </row>
    <row r="749" spans="1:40" x14ac:dyDescent="0.2">
      <c r="A749" s="8" t="s">
        <v>2283</v>
      </c>
      <c r="B749" s="8" t="s">
        <v>636</v>
      </c>
      <c r="C749" s="8" t="str">
        <f t="shared" si="11"/>
        <v>Marshall County IN</v>
      </c>
      <c r="D749" s="9">
        <v>46857</v>
      </c>
      <c r="E749" s="8" t="s">
        <v>445</v>
      </c>
      <c r="F749" s="9">
        <v>4798</v>
      </c>
      <c r="G749" s="9">
        <v>12286</v>
      </c>
      <c r="H749" s="9">
        <v>18008</v>
      </c>
      <c r="I749" s="10">
        <v>0.26643713904931143</v>
      </c>
      <c r="J749" s="10">
        <v>0.68225233229675697</v>
      </c>
      <c r="K749" s="9">
        <v>-7488</v>
      </c>
      <c r="L749" s="9">
        <v>7488</v>
      </c>
      <c r="M749" s="10">
        <v>-0.41581519324744554</v>
      </c>
      <c r="N749" s="10">
        <v>0.41581519324744554</v>
      </c>
      <c r="O749" s="9">
        <v>6136</v>
      </c>
      <c r="P749" s="9">
        <v>11260</v>
      </c>
      <c r="Q749" s="9">
        <v>17751</v>
      </c>
      <c r="R749" s="10">
        <v>0.34567066644132727</v>
      </c>
      <c r="S749" s="10">
        <v>0.63433046025576023</v>
      </c>
      <c r="T749" s="9">
        <v>-5124</v>
      </c>
      <c r="U749" s="10">
        <v>-0.28865979381443296</v>
      </c>
      <c r="V749" s="9">
        <v>-1338</v>
      </c>
      <c r="W749" s="9">
        <v>1026</v>
      </c>
      <c r="X749" s="10">
        <v>-7.9233527392015835E-2</v>
      </c>
      <c r="Y749" s="10">
        <v>4.7921872040996738E-2</v>
      </c>
      <c r="Z749" s="11">
        <v>443.63</v>
      </c>
      <c r="AA749" s="11">
        <v>105.62180195207718</v>
      </c>
      <c r="AB749" s="11">
        <v>18099</v>
      </c>
      <c r="AC749" s="12" t="s">
        <v>2426</v>
      </c>
      <c r="AD749" s="8">
        <v>18</v>
      </c>
      <c r="AE749" s="8">
        <v>99</v>
      </c>
      <c r="AF749" s="13" t="s">
        <v>2427</v>
      </c>
      <c r="AG749" s="13" t="s">
        <v>291</v>
      </c>
      <c r="AH749" s="13" t="s">
        <v>2428</v>
      </c>
      <c r="AJ749" s="13" t="s">
        <v>498</v>
      </c>
      <c r="AK749" s="13" t="s">
        <v>2354</v>
      </c>
      <c r="AL749" s="13"/>
      <c r="AM749" s="13"/>
      <c r="AN749" s="13" t="s">
        <v>487</v>
      </c>
    </row>
    <row r="750" spans="1:40" x14ac:dyDescent="0.2">
      <c r="A750" s="8" t="s">
        <v>2283</v>
      </c>
      <c r="B750" s="8" t="s">
        <v>1490</v>
      </c>
      <c r="C750" s="8" t="str">
        <f t="shared" si="11"/>
        <v>Martin County IN</v>
      </c>
      <c r="D750" s="9">
        <v>10226</v>
      </c>
      <c r="E750" s="8" t="s">
        <v>445</v>
      </c>
      <c r="F750" s="9">
        <v>881</v>
      </c>
      <c r="G750" s="9">
        <v>3695</v>
      </c>
      <c r="H750" s="9">
        <v>4807</v>
      </c>
      <c r="I750" s="10">
        <v>0.18327439151237779</v>
      </c>
      <c r="J750" s="10">
        <v>0.76867068857915544</v>
      </c>
      <c r="K750" s="9">
        <v>-2814</v>
      </c>
      <c r="L750" s="9">
        <v>2814</v>
      </c>
      <c r="M750" s="10">
        <v>-0.58539629706677765</v>
      </c>
      <c r="N750" s="10">
        <v>0.58539629706677765</v>
      </c>
      <c r="O750" s="9">
        <v>1351</v>
      </c>
      <c r="P750" s="9">
        <v>3262</v>
      </c>
      <c r="Q750" s="9">
        <v>4742</v>
      </c>
      <c r="R750" s="10">
        <v>0.28490088570223532</v>
      </c>
      <c r="S750" s="10">
        <v>0.68789540278363559</v>
      </c>
      <c r="T750" s="9">
        <v>-1911</v>
      </c>
      <c r="U750" s="10">
        <v>-0.40299451708140027</v>
      </c>
      <c r="V750" s="9">
        <v>-470</v>
      </c>
      <c r="W750" s="9">
        <v>433</v>
      </c>
      <c r="X750" s="10">
        <v>-0.10162649418985753</v>
      </c>
      <c r="Y750" s="10">
        <v>8.0775285795519847E-2</v>
      </c>
      <c r="Z750" s="11">
        <v>335.74</v>
      </c>
      <c r="AA750" s="11">
        <v>30.458092571632811</v>
      </c>
      <c r="AB750" s="11">
        <v>18101</v>
      </c>
      <c r="AC750" s="12" t="s">
        <v>2429</v>
      </c>
      <c r="AD750" s="8">
        <v>18</v>
      </c>
      <c r="AE750" s="8">
        <v>101</v>
      </c>
      <c r="AF750" s="13"/>
      <c r="AG750" s="13"/>
      <c r="AH750" s="13"/>
      <c r="AJ750" s="13"/>
      <c r="AK750" s="13"/>
      <c r="AL750" s="13"/>
      <c r="AM750" s="13"/>
      <c r="AN750" s="13" t="s">
        <v>510</v>
      </c>
    </row>
    <row r="751" spans="1:40" x14ac:dyDescent="0.2">
      <c r="A751" s="8" t="s">
        <v>2283</v>
      </c>
      <c r="B751" s="8" t="s">
        <v>2430</v>
      </c>
      <c r="C751" s="8" t="str">
        <f t="shared" si="11"/>
        <v>Miami County IN</v>
      </c>
      <c r="D751" s="9">
        <v>35862</v>
      </c>
      <c r="E751" s="8" t="s">
        <v>445</v>
      </c>
      <c r="F751" s="9">
        <v>2766</v>
      </c>
      <c r="G751" s="9">
        <v>9975</v>
      </c>
      <c r="H751" s="9">
        <v>13440</v>
      </c>
      <c r="I751" s="10">
        <v>0.20580357142857142</v>
      </c>
      <c r="J751" s="10">
        <v>0.7421875</v>
      </c>
      <c r="K751" s="9">
        <v>-7209</v>
      </c>
      <c r="L751" s="9">
        <v>7209</v>
      </c>
      <c r="M751" s="10">
        <v>-0.53638392857142858</v>
      </c>
      <c r="N751" s="10">
        <v>0.53638392857142858</v>
      </c>
      <c r="O751" s="9">
        <v>4220</v>
      </c>
      <c r="P751" s="9">
        <v>8163</v>
      </c>
      <c r="Q751" s="9">
        <v>12758</v>
      </c>
      <c r="R751" s="10">
        <v>0.33077284840884152</v>
      </c>
      <c r="S751" s="10">
        <v>0.63983382975387992</v>
      </c>
      <c r="T751" s="9">
        <v>-3943</v>
      </c>
      <c r="U751" s="10">
        <v>-0.3090609813450384</v>
      </c>
      <c r="V751" s="9">
        <v>-1454</v>
      </c>
      <c r="W751" s="9">
        <v>1812</v>
      </c>
      <c r="X751" s="10">
        <v>-0.12496927698027011</v>
      </c>
      <c r="Y751" s="10">
        <v>0.10235367024612008</v>
      </c>
      <c r="Z751" s="11">
        <v>373.84</v>
      </c>
      <c r="AA751" s="11">
        <v>95.928739567729522</v>
      </c>
      <c r="AB751" s="11">
        <v>18103</v>
      </c>
      <c r="AC751" s="12" t="s">
        <v>2431</v>
      </c>
      <c r="AD751" s="8">
        <v>18</v>
      </c>
      <c r="AE751" s="8">
        <v>103</v>
      </c>
      <c r="AF751" s="13" t="s">
        <v>2432</v>
      </c>
      <c r="AG751" s="13" t="s">
        <v>2382</v>
      </c>
      <c r="AH751" s="13" t="s">
        <v>2433</v>
      </c>
      <c r="AJ751" s="13" t="s">
        <v>498</v>
      </c>
      <c r="AK751" s="13" t="s">
        <v>2384</v>
      </c>
      <c r="AL751" s="13"/>
      <c r="AM751" s="13"/>
      <c r="AN751" s="13" t="s">
        <v>487</v>
      </c>
    </row>
    <row r="752" spans="1:40" x14ac:dyDescent="0.2">
      <c r="A752" s="8" t="s">
        <v>2283</v>
      </c>
      <c r="B752" s="8" t="s">
        <v>644</v>
      </c>
      <c r="C752" s="8" t="str">
        <f t="shared" si="11"/>
        <v>Monroe County IN</v>
      </c>
      <c r="D752" s="9">
        <v>144705</v>
      </c>
      <c r="E752" s="8" t="s">
        <v>445</v>
      </c>
      <c r="F752" s="9">
        <v>34183</v>
      </c>
      <c r="G752" s="9">
        <v>20527</v>
      </c>
      <c r="H752" s="9">
        <v>57623</v>
      </c>
      <c r="I752" s="10">
        <v>0.59321798587369623</v>
      </c>
      <c r="J752" s="10">
        <v>0.35622928344584626</v>
      </c>
      <c r="K752" s="9">
        <v>13656</v>
      </c>
      <c r="L752" s="9">
        <v>-13656</v>
      </c>
      <c r="M752" s="10">
        <v>0.23698870242784997</v>
      </c>
      <c r="N752" s="10">
        <v>-0.23698870242784997</v>
      </c>
      <c r="O752" s="9">
        <v>22885</v>
      </c>
      <c r="P752" s="9">
        <v>16254</v>
      </c>
      <c r="Q752" s="9">
        <v>40200</v>
      </c>
      <c r="R752" s="10">
        <v>0.56927860696517418</v>
      </c>
      <c r="S752" s="10">
        <v>0.40432835820895524</v>
      </c>
      <c r="T752" s="9">
        <v>6631</v>
      </c>
      <c r="U752" s="10">
        <v>0.16495024875621894</v>
      </c>
      <c r="V752" s="9">
        <v>11298</v>
      </c>
      <c r="W752" s="9">
        <v>4273</v>
      </c>
      <c r="X752" s="10">
        <v>2.3939378908522047E-2</v>
      </c>
      <c r="Y752" s="10">
        <v>-4.8099074763108984E-2</v>
      </c>
      <c r="Z752" s="11">
        <v>394.51</v>
      </c>
      <c r="AA752" s="11">
        <v>366.79678588628934</v>
      </c>
      <c r="AB752" s="11">
        <v>18105</v>
      </c>
      <c r="AC752" s="12" t="s">
        <v>2434</v>
      </c>
      <c r="AD752" s="8">
        <v>18</v>
      </c>
      <c r="AE752" s="8">
        <v>105</v>
      </c>
      <c r="AF752" s="13" t="s">
        <v>2435</v>
      </c>
      <c r="AG752" s="13" t="s">
        <v>2421</v>
      </c>
      <c r="AH752" s="13" t="s">
        <v>2436</v>
      </c>
      <c r="AI752" s="14">
        <v>165577</v>
      </c>
      <c r="AJ752" s="13" t="s">
        <v>486</v>
      </c>
      <c r="AK752" s="13" t="s">
        <v>2423</v>
      </c>
      <c r="AL752" s="13"/>
      <c r="AM752" s="13"/>
      <c r="AN752" s="13" t="s">
        <v>487</v>
      </c>
    </row>
    <row r="753" spans="1:40" x14ac:dyDescent="0.2">
      <c r="A753" s="8" t="s">
        <v>2283</v>
      </c>
      <c r="B753" s="8" t="s">
        <v>646</v>
      </c>
      <c r="C753" s="8" t="str">
        <f t="shared" si="11"/>
        <v>Montgomery County IN</v>
      </c>
      <c r="D753" s="9">
        <v>38227</v>
      </c>
      <c r="E753" s="8" t="s">
        <v>445</v>
      </c>
      <c r="F753" s="9">
        <v>3362</v>
      </c>
      <c r="G753" s="9">
        <v>11051</v>
      </c>
      <c r="H753" s="9">
        <v>15101</v>
      </c>
      <c r="I753" s="10">
        <v>0.22263426263161379</v>
      </c>
      <c r="J753" s="10">
        <v>0.73180584067280308</v>
      </c>
      <c r="K753" s="9">
        <v>-7689</v>
      </c>
      <c r="L753" s="9">
        <v>7689</v>
      </c>
      <c r="M753" s="10">
        <v>-0.50917157804118929</v>
      </c>
      <c r="N753" s="10">
        <v>0.50917157804118929</v>
      </c>
      <c r="O753" s="9">
        <v>4244</v>
      </c>
      <c r="P753" s="9">
        <v>9768</v>
      </c>
      <c r="Q753" s="9">
        <v>14349</v>
      </c>
      <c r="R753" s="10">
        <v>0.29576974005157153</v>
      </c>
      <c r="S753" s="10">
        <v>0.68074430273886677</v>
      </c>
      <c r="T753" s="9">
        <v>-5524</v>
      </c>
      <c r="U753" s="10">
        <v>-0.38497456268729524</v>
      </c>
      <c r="V753" s="9">
        <v>-882</v>
      </c>
      <c r="W753" s="9">
        <v>1283</v>
      </c>
      <c r="X753" s="10">
        <v>-7.313547741995774E-2</v>
      </c>
      <c r="Y753" s="10">
        <v>5.1061537933936307E-2</v>
      </c>
      <c r="Z753" s="11">
        <v>504.61</v>
      </c>
      <c r="AA753" s="11">
        <v>75.755533976734512</v>
      </c>
      <c r="AB753" s="11">
        <v>18107</v>
      </c>
      <c r="AC753" s="12" t="s">
        <v>2437</v>
      </c>
      <c r="AD753" s="8">
        <v>18</v>
      </c>
      <c r="AE753" s="8">
        <v>107</v>
      </c>
      <c r="AF753" s="13" t="s">
        <v>2438</v>
      </c>
      <c r="AG753" s="13" t="s">
        <v>2296</v>
      </c>
      <c r="AH753" s="13" t="s">
        <v>2439</v>
      </c>
      <c r="AJ753" s="13" t="s">
        <v>498</v>
      </c>
      <c r="AK753" s="13" t="s">
        <v>2298</v>
      </c>
      <c r="AL753" s="13"/>
      <c r="AM753" s="13"/>
      <c r="AN753" s="13" t="s">
        <v>487</v>
      </c>
    </row>
    <row r="754" spans="1:40" x14ac:dyDescent="0.2">
      <c r="A754" s="8" t="s">
        <v>2283</v>
      </c>
      <c r="B754" s="8" t="s">
        <v>648</v>
      </c>
      <c r="C754" s="8" t="str">
        <f t="shared" si="11"/>
        <v>Morgan County IN</v>
      </c>
      <c r="D754" s="9">
        <v>69648</v>
      </c>
      <c r="E754" s="8" t="s">
        <v>445</v>
      </c>
      <c r="F754" s="9">
        <v>6037</v>
      </c>
      <c r="G754" s="9">
        <v>23671</v>
      </c>
      <c r="H754" s="9">
        <v>31180</v>
      </c>
      <c r="I754" s="10">
        <v>0.19361770365618985</v>
      </c>
      <c r="J754" s="10">
        <v>0.75917254650416932</v>
      </c>
      <c r="K754" s="9">
        <v>-17634</v>
      </c>
      <c r="L754" s="9">
        <v>17634</v>
      </c>
      <c r="M754" s="10">
        <v>-0.56555484284797952</v>
      </c>
      <c r="N754" s="10">
        <v>0.56555484284797952</v>
      </c>
      <c r="O754" s="9">
        <v>7969</v>
      </c>
      <c r="P754" s="9">
        <v>19591</v>
      </c>
      <c r="Q754" s="9">
        <v>28251</v>
      </c>
      <c r="R754" s="10">
        <v>0.28207851049520372</v>
      </c>
      <c r="S754" s="10">
        <v>0.69346217832997059</v>
      </c>
      <c r="T754" s="9">
        <v>-11622</v>
      </c>
      <c r="U754" s="10">
        <v>-0.41138366783476688</v>
      </c>
      <c r="V754" s="9">
        <v>-1932</v>
      </c>
      <c r="W754" s="9">
        <v>4080</v>
      </c>
      <c r="X754" s="10">
        <v>-8.8460806839013861E-2</v>
      </c>
      <c r="Y754" s="10">
        <v>6.571036817419873E-2</v>
      </c>
      <c r="Z754" s="11">
        <v>403.97</v>
      </c>
      <c r="AA754" s="11">
        <v>172.40884224076044</v>
      </c>
      <c r="AB754" s="11">
        <v>18109</v>
      </c>
      <c r="AC754" s="12" t="s">
        <v>2440</v>
      </c>
      <c r="AD754" s="8">
        <v>18</v>
      </c>
      <c r="AE754" s="8">
        <v>109</v>
      </c>
      <c r="AF754" s="13" t="s">
        <v>2307</v>
      </c>
      <c r="AG754" s="13" t="s">
        <v>2296</v>
      </c>
      <c r="AH754" s="13" t="s">
        <v>2308</v>
      </c>
      <c r="AI754" s="14">
        <v>1988817</v>
      </c>
      <c r="AJ754" s="13" t="s">
        <v>486</v>
      </c>
      <c r="AK754" s="13" t="s">
        <v>2298</v>
      </c>
      <c r="AL754" s="13"/>
      <c r="AM754" s="13"/>
      <c r="AN754" s="13" t="s">
        <v>487</v>
      </c>
    </row>
    <row r="755" spans="1:40" x14ac:dyDescent="0.2">
      <c r="A755" s="8" t="s">
        <v>2283</v>
      </c>
      <c r="B755" s="8" t="s">
        <v>876</v>
      </c>
      <c r="C755" s="8" t="str">
        <f t="shared" si="11"/>
        <v>Newton County IN</v>
      </c>
      <c r="D755" s="9">
        <v>14008</v>
      </c>
      <c r="E755" s="8" t="s">
        <v>445</v>
      </c>
      <c r="F755" s="9">
        <v>1403</v>
      </c>
      <c r="G755" s="9">
        <v>4074</v>
      </c>
      <c r="H755" s="9">
        <v>5791</v>
      </c>
      <c r="I755" s="10">
        <v>0.24227249179761698</v>
      </c>
      <c r="J755" s="10">
        <v>0.70350543947504751</v>
      </c>
      <c r="K755" s="9">
        <v>-2671</v>
      </c>
      <c r="L755" s="9">
        <v>2671</v>
      </c>
      <c r="M755" s="10">
        <v>-0.4612329476774305</v>
      </c>
      <c r="N755" s="10">
        <v>0.4612329476774305</v>
      </c>
      <c r="O755" s="9">
        <v>2212</v>
      </c>
      <c r="P755" s="9">
        <v>3291</v>
      </c>
      <c r="Q755" s="9">
        <v>5652</v>
      </c>
      <c r="R755" s="10">
        <v>0.39136588818117479</v>
      </c>
      <c r="S755" s="10">
        <v>0.58227176220806798</v>
      </c>
      <c r="T755" s="9">
        <v>-1079</v>
      </c>
      <c r="U755" s="10">
        <v>-0.19090587402689319</v>
      </c>
      <c r="V755" s="9">
        <v>-809</v>
      </c>
      <c r="W755" s="9">
        <v>783</v>
      </c>
      <c r="X755" s="10">
        <v>-0.14909339638355781</v>
      </c>
      <c r="Y755" s="10">
        <v>0.12123367726697953</v>
      </c>
      <c r="Z755" s="11">
        <v>401.76</v>
      </c>
      <c r="AA755" s="11">
        <v>34.866587017124651</v>
      </c>
      <c r="AB755" s="11">
        <v>18111</v>
      </c>
      <c r="AC755" s="12" t="s">
        <v>2441</v>
      </c>
      <c r="AD755" s="8">
        <v>18</v>
      </c>
      <c r="AE755" s="8">
        <v>111</v>
      </c>
      <c r="AF755" s="13" t="s">
        <v>2090</v>
      </c>
      <c r="AG755" s="13" t="s">
        <v>2064</v>
      </c>
      <c r="AH755" s="13" t="s">
        <v>2091</v>
      </c>
      <c r="AI755" s="14">
        <v>9551031</v>
      </c>
      <c r="AJ755" s="13" t="s">
        <v>486</v>
      </c>
      <c r="AK755" s="13" t="s">
        <v>2066</v>
      </c>
      <c r="AL755" s="13" t="s">
        <v>2393</v>
      </c>
      <c r="AM755" s="13" t="s">
        <v>2394</v>
      </c>
      <c r="AN755" s="13" t="s">
        <v>505</v>
      </c>
    </row>
    <row r="756" spans="1:40" x14ac:dyDescent="0.2">
      <c r="A756" s="8" t="s">
        <v>2283</v>
      </c>
      <c r="B756" s="8" t="s">
        <v>2442</v>
      </c>
      <c r="C756" s="8" t="str">
        <f t="shared" si="11"/>
        <v>Noble County IN</v>
      </c>
      <c r="D756" s="9">
        <v>47733</v>
      </c>
      <c r="E756" s="8" t="s">
        <v>445</v>
      </c>
      <c r="F756" s="9">
        <v>3904</v>
      </c>
      <c r="G756" s="9">
        <v>12198</v>
      </c>
      <c r="H756" s="9">
        <v>16890</v>
      </c>
      <c r="I756" s="10">
        <v>0.23114268798105389</v>
      </c>
      <c r="J756" s="10">
        <v>0.72220248667850795</v>
      </c>
      <c r="K756" s="9">
        <v>-8294</v>
      </c>
      <c r="L756" s="9">
        <v>8294</v>
      </c>
      <c r="M756" s="10">
        <v>-0.49105979869745409</v>
      </c>
      <c r="N756" s="10">
        <v>0.49105979869745409</v>
      </c>
      <c r="O756" s="9">
        <v>5229</v>
      </c>
      <c r="P756" s="9">
        <v>10680</v>
      </c>
      <c r="Q756" s="9">
        <v>16244</v>
      </c>
      <c r="R756" s="10">
        <v>0.32190347205121889</v>
      </c>
      <c r="S756" s="10">
        <v>0.65747352868751541</v>
      </c>
      <c r="T756" s="9">
        <v>-5451</v>
      </c>
      <c r="U756" s="10">
        <v>-0.33557005663629652</v>
      </c>
      <c r="V756" s="9">
        <v>-1325</v>
      </c>
      <c r="W756" s="9">
        <v>1518</v>
      </c>
      <c r="X756" s="10">
        <v>-9.0760784070164996E-2</v>
      </c>
      <c r="Y756" s="10">
        <v>6.4728957990992542E-2</v>
      </c>
      <c r="Z756" s="11">
        <v>410.84</v>
      </c>
      <c r="AA756" s="11">
        <v>116.18391587966119</v>
      </c>
      <c r="AB756" s="11">
        <v>18113</v>
      </c>
      <c r="AC756" s="12" t="s">
        <v>2443</v>
      </c>
      <c r="AD756" s="8">
        <v>18</v>
      </c>
      <c r="AE756" s="8">
        <v>113</v>
      </c>
      <c r="AF756" s="13" t="s">
        <v>2444</v>
      </c>
      <c r="AG756" s="13" t="s">
        <v>2286</v>
      </c>
      <c r="AH756" s="13" t="s">
        <v>2445</v>
      </c>
      <c r="AJ756" s="13" t="s">
        <v>498</v>
      </c>
      <c r="AK756" s="13" t="s">
        <v>2288</v>
      </c>
      <c r="AL756" s="13"/>
      <c r="AM756" s="13"/>
      <c r="AN756" s="13" t="s">
        <v>487</v>
      </c>
    </row>
    <row r="757" spans="1:40" x14ac:dyDescent="0.2">
      <c r="A757" s="8" t="s">
        <v>2283</v>
      </c>
      <c r="B757" s="8" t="s">
        <v>2446</v>
      </c>
      <c r="C757" s="8" t="str">
        <f t="shared" si="11"/>
        <v>Ohio County IN</v>
      </c>
      <c r="D757" s="9">
        <v>5938</v>
      </c>
      <c r="E757" s="8" t="s">
        <v>445</v>
      </c>
      <c r="F757" s="9">
        <v>686</v>
      </c>
      <c r="G757" s="9">
        <v>2118</v>
      </c>
      <c r="H757" s="9">
        <v>2917</v>
      </c>
      <c r="I757" s="10">
        <v>0.23517312307164895</v>
      </c>
      <c r="J757" s="10">
        <v>0.72608844703462461</v>
      </c>
      <c r="K757" s="9">
        <v>-1432</v>
      </c>
      <c r="L757" s="9">
        <v>1432</v>
      </c>
      <c r="M757" s="10">
        <v>-0.49091532396297566</v>
      </c>
      <c r="N757" s="10">
        <v>0.49091532396297566</v>
      </c>
      <c r="O757" s="9">
        <v>992</v>
      </c>
      <c r="P757" s="9">
        <v>1757</v>
      </c>
      <c r="Q757" s="9">
        <v>2812</v>
      </c>
      <c r="R757" s="10">
        <v>0.35277382645803701</v>
      </c>
      <c r="S757" s="10">
        <v>0.62482219061166433</v>
      </c>
      <c r="T757" s="9">
        <v>-765</v>
      </c>
      <c r="U757" s="10">
        <v>-0.27204836415362732</v>
      </c>
      <c r="V757" s="9">
        <v>-306</v>
      </c>
      <c r="W757" s="9">
        <v>361</v>
      </c>
      <c r="X757" s="10">
        <v>-0.11760070338638806</v>
      </c>
      <c r="Y757" s="10">
        <v>0.10126625642296028</v>
      </c>
      <c r="Z757" s="11">
        <v>86.14</v>
      </c>
      <c r="AA757" s="11">
        <v>68.934293011376823</v>
      </c>
      <c r="AB757" s="11">
        <v>18115</v>
      </c>
      <c r="AC757" s="12" t="s">
        <v>2447</v>
      </c>
      <c r="AD757" s="8">
        <v>18</v>
      </c>
      <c r="AE757" s="8">
        <v>115</v>
      </c>
      <c r="AF757" s="13" t="s">
        <v>2332</v>
      </c>
      <c r="AG757" s="13" t="s">
        <v>2333</v>
      </c>
      <c r="AH757" s="13" t="s">
        <v>2334</v>
      </c>
      <c r="AI757" s="14">
        <v>2157719</v>
      </c>
      <c r="AJ757" s="13" t="s">
        <v>486</v>
      </c>
      <c r="AK757" s="13" t="s">
        <v>2335</v>
      </c>
      <c r="AL757" s="13"/>
      <c r="AM757" s="13"/>
      <c r="AN757" s="13" t="s">
        <v>505</v>
      </c>
    </row>
    <row r="758" spans="1:40" x14ac:dyDescent="0.2">
      <c r="A758" s="8" t="s">
        <v>2283</v>
      </c>
      <c r="B758" s="8" t="s">
        <v>1044</v>
      </c>
      <c r="C758" s="8" t="str">
        <f t="shared" si="11"/>
        <v>Orange County IN</v>
      </c>
      <c r="D758" s="9">
        <v>19605</v>
      </c>
      <c r="E758" s="8" t="s">
        <v>445</v>
      </c>
      <c r="F758" s="9">
        <v>2048</v>
      </c>
      <c r="G758" s="9">
        <v>5800</v>
      </c>
      <c r="H758" s="9">
        <v>8189</v>
      </c>
      <c r="I758" s="10">
        <v>0.25009158627427036</v>
      </c>
      <c r="J758" s="10">
        <v>0.70826718769080477</v>
      </c>
      <c r="K758" s="9">
        <v>-3752</v>
      </c>
      <c r="L758" s="9">
        <v>3752</v>
      </c>
      <c r="M758" s="10">
        <v>-0.45817560141653441</v>
      </c>
      <c r="N758" s="10">
        <v>0.45817560141653441</v>
      </c>
      <c r="O758" s="9">
        <v>2939</v>
      </c>
      <c r="P758" s="9">
        <v>4615</v>
      </c>
      <c r="Q758" s="9">
        <v>7753</v>
      </c>
      <c r="R758" s="10">
        <v>0.37907906616793502</v>
      </c>
      <c r="S758" s="10">
        <v>0.59525345027731202</v>
      </c>
      <c r="T758" s="9">
        <v>-1676</v>
      </c>
      <c r="U758" s="10">
        <v>-0.216174384109377</v>
      </c>
      <c r="V758" s="9">
        <v>-891</v>
      </c>
      <c r="W758" s="9">
        <v>1185</v>
      </c>
      <c r="X758" s="10">
        <v>-0.12898747989366466</v>
      </c>
      <c r="Y758" s="10">
        <v>0.11301373741349274</v>
      </c>
      <c r="Z758" s="11">
        <v>398.39</v>
      </c>
      <c r="AA758" s="11">
        <v>49.210572554531993</v>
      </c>
      <c r="AB758" s="11">
        <v>18117</v>
      </c>
      <c r="AC758" s="12" t="s">
        <v>2448</v>
      </c>
      <c r="AD758" s="8">
        <v>18</v>
      </c>
      <c r="AE758" s="8">
        <v>117</v>
      </c>
      <c r="AF758" s="13"/>
      <c r="AG758" s="13"/>
      <c r="AH758" s="13"/>
      <c r="AJ758" s="13"/>
      <c r="AK758" s="13"/>
      <c r="AL758" s="13"/>
      <c r="AM758" s="13"/>
      <c r="AN758" s="13" t="s">
        <v>510</v>
      </c>
    </row>
    <row r="759" spans="1:40" x14ac:dyDescent="0.2">
      <c r="A759" s="8" t="s">
        <v>2283</v>
      </c>
      <c r="B759" s="8" t="s">
        <v>2449</v>
      </c>
      <c r="C759" s="8" t="str">
        <f t="shared" si="11"/>
        <v>Owen County IN</v>
      </c>
      <c r="D759" s="9">
        <v>20872</v>
      </c>
      <c r="E759" s="8" t="s">
        <v>445</v>
      </c>
      <c r="F759" s="9">
        <v>1946</v>
      </c>
      <c r="G759" s="9">
        <v>6151</v>
      </c>
      <c r="H759" s="9">
        <v>8520</v>
      </c>
      <c r="I759" s="10">
        <v>0.22840375586854461</v>
      </c>
      <c r="J759" s="10">
        <v>0.72194835680751168</v>
      </c>
      <c r="K759" s="9">
        <v>-4205</v>
      </c>
      <c r="L759" s="9">
        <v>4205</v>
      </c>
      <c r="M759" s="10">
        <v>-0.49354460093896707</v>
      </c>
      <c r="N759" s="10">
        <v>0.49354460093896707</v>
      </c>
      <c r="O759" s="9">
        <v>2823</v>
      </c>
      <c r="P759" s="9">
        <v>5062</v>
      </c>
      <c r="Q759" s="9">
        <v>8107</v>
      </c>
      <c r="R759" s="10">
        <v>0.34821758973726408</v>
      </c>
      <c r="S759" s="10">
        <v>0.62439866781793507</v>
      </c>
      <c r="T759" s="9">
        <v>-2239</v>
      </c>
      <c r="U759" s="10">
        <v>-0.27618107808067099</v>
      </c>
      <c r="V759" s="9">
        <v>-877</v>
      </c>
      <c r="W759" s="9">
        <v>1089</v>
      </c>
      <c r="X759" s="10">
        <v>-0.11981383386871947</v>
      </c>
      <c r="Y759" s="10">
        <v>9.7549688989576611E-2</v>
      </c>
      <c r="Z759" s="11">
        <v>385.29</v>
      </c>
      <c r="AA759" s="11">
        <v>54.172181992784651</v>
      </c>
      <c r="AB759" s="11">
        <v>18119</v>
      </c>
      <c r="AC759" s="12" t="s">
        <v>2450</v>
      </c>
      <c r="AD759" s="8">
        <v>18</v>
      </c>
      <c r="AE759" s="8">
        <v>119</v>
      </c>
      <c r="AF759" s="13" t="s">
        <v>2435</v>
      </c>
      <c r="AG759" s="13" t="s">
        <v>2421</v>
      </c>
      <c r="AH759" s="13" t="s">
        <v>2436</v>
      </c>
      <c r="AI759" s="14">
        <v>165577</v>
      </c>
      <c r="AJ759" s="13" t="s">
        <v>486</v>
      </c>
      <c r="AK759" s="13" t="s">
        <v>2423</v>
      </c>
      <c r="AL759" s="13"/>
      <c r="AM759" s="13"/>
      <c r="AN759" s="13" t="s">
        <v>505</v>
      </c>
    </row>
    <row r="760" spans="1:40" x14ac:dyDescent="0.2">
      <c r="A760" s="8" t="s">
        <v>2283</v>
      </c>
      <c r="B760" s="8" t="s">
        <v>2451</v>
      </c>
      <c r="C760" s="8" t="str">
        <f t="shared" si="11"/>
        <v>Parke County IN</v>
      </c>
      <c r="D760" s="9">
        <v>16901</v>
      </c>
      <c r="E760" s="8" t="s">
        <v>445</v>
      </c>
      <c r="F760" s="9">
        <v>1441</v>
      </c>
      <c r="G760" s="9">
        <v>4863</v>
      </c>
      <c r="H760" s="9">
        <v>6576</v>
      </c>
      <c r="I760" s="10">
        <v>0.21913017031630169</v>
      </c>
      <c r="J760" s="10">
        <v>0.73950729927007297</v>
      </c>
      <c r="K760" s="9">
        <v>-3422</v>
      </c>
      <c r="L760" s="9">
        <v>3422</v>
      </c>
      <c r="M760" s="10">
        <v>-0.52037712895377131</v>
      </c>
      <c r="N760" s="10">
        <v>0.52037712895377131</v>
      </c>
      <c r="O760" s="9">
        <v>2106</v>
      </c>
      <c r="P760" s="9">
        <v>4228</v>
      </c>
      <c r="Q760" s="9">
        <v>6504</v>
      </c>
      <c r="R760" s="10">
        <v>0.32380073800738007</v>
      </c>
      <c r="S760" s="10">
        <v>0.65006150061500612</v>
      </c>
      <c r="T760" s="9">
        <v>-2122</v>
      </c>
      <c r="U760" s="10">
        <v>-0.32626076260762604</v>
      </c>
      <c r="V760" s="9">
        <v>-665</v>
      </c>
      <c r="W760" s="9">
        <v>635</v>
      </c>
      <c r="X760" s="10">
        <v>-0.10467056769107838</v>
      </c>
      <c r="Y760" s="10">
        <v>8.9445798655066855E-2</v>
      </c>
      <c r="Z760" s="11">
        <v>444.66</v>
      </c>
      <c r="AA760" s="11">
        <v>38.008815724373676</v>
      </c>
      <c r="AB760" s="11">
        <v>18121</v>
      </c>
      <c r="AC760" s="12" t="s">
        <v>2452</v>
      </c>
      <c r="AD760" s="8">
        <v>18</v>
      </c>
      <c r="AE760" s="8">
        <v>121</v>
      </c>
      <c r="AF760" s="13"/>
      <c r="AG760" s="13"/>
      <c r="AH760" s="13"/>
      <c r="AJ760" s="13"/>
      <c r="AK760" s="13"/>
      <c r="AL760" s="13"/>
      <c r="AM760" s="13"/>
      <c r="AN760" s="13" t="s">
        <v>510</v>
      </c>
    </row>
    <row r="761" spans="1:40" x14ac:dyDescent="0.2">
      <c r="A761" s="8" t="s">
        <v>2283</v>
      </c>
      <c r="B761" s="8" t="s">
        <v>650</v>
      </c>
      <c r="C761" s="8" t="str">
        <f t="shared" si="11"/>
        <v>Perry County IN</v>
      </c>
      <c r="D761" s="9">
        <v>19347</v>
      </c>
      <c r="E761" s="8" t="s">
        <v>445</v>
      </c>
      <c r="F761" s="9">
        <v>3062</v>
      </c>
      <c r="G761" s="9">
        <v>4556</v>
      </c>
      <c r="H761" s="9">
        <v>8025</v>
      </c>
      <c r="I761" s="10">
        <v>0.3815576323987539</v>
      </c>
      <c r="J761" s="10">
        <v>0.56772585669781928</v>
      </c>
      <c r="K761" s="9">
        <v>-1494</v>
      </c>
      <c r="L761" s="9">
        <v>1494</v>
      </c>
      <c r="M761" s="10">
        <v>-0.18616822429906538</v>
      </c>
      <c r="N761" s="10">
        <v>0.18616822429906538</v>
      </c>
      <c r="O761" s="9">
        <v>4314</v>
      </c>
      <c r="P761" s="9">
        <v>3403</v>
      </c>
      <c r="Q761" s="9">
        <v>7866</v>
      </c>
      <c r="R761" s="10">
        <v>0.54843630816170863</v>
      </c>
      <c r="S761" s="10">
        <v>0.43262140859394865</v>
      </c>
      <c r="T761" s="9">
        <v>911</v>
      </c>
      <c r="U761" s="10">
        <v>0.11581489956775998</v>
      </c>
      <c r="V761" s="9">
        <v>-1252</v>
      </c>
      <c r="W761" s="9">
        <v>1153</v>
      </c>
      <c r="X761" s="10">
        <v>-0.16687867576295473</v>
      </c>
      <c r="Y761" s="10">
        <v>0.13510444810387062</v>
      </c>
      <c r="Z761" s="11">
        <v>381.73</v>
      </c>
      <c r="AA761" s="11">
        <v>50.682419511172817</v>
      </c>
      <c r="AB761" s="11">
        <v>18123</v>
      </c>
      <c r="AC761" s="12" t="s">
        <v>2453</v>
      </c>
      <c r="AD761" s="8">
        <v>18</v>
      </c>
      <c r="AE761" s="8">
        <v>123</v>
      </c>
      <c r="AF761" s="13"/>
      <c r="AG761" s="13"/>
      <c r="AH761" s="13"/>
      <c r="AJ761" s="13"/>
      <c r="AK761" s="13"/>
      <c r="AL761" s="13"/>
      <c r="AM761" s="13"/>
      <c r="AN761" s="13" t="s">
        <v>510</v>
      </c>
    </row>
    <row r="762" spans="1:40" x14ac:dyDescent="0.2">
      <c r="A762" s="8" t="s">
        <v>2283</v>
      </c>
      <c r="B762" s="8" t="s">
        <v>654</v>
      </c>
      <c r="C762" s="8" t="str">
        <f t="shared" si="11"/>
        <v>Pike County IN</v>
      </c>
      <c r="D762" s="9">
        <v>12594</v>
      </c>
      <c r="E762" s="8" t="s">
        <v>445</v>
      </c>
      <c r="F762" s="9">
        <v>1297</v>
      </c>
      <c r="G762" s="9">
        <v>4398</v>
      </c>
      <c r="H762" s="9">
        <v>5977</v>
      </c>
      <c r="I762" s="10">
        <v>0.21699849422787351</v>
      </c>
      <c r="J762" s="10">
        <v>0.73582064580893425</v>
      </c>
      <c r="K762" s="9">
        <v>-3101</v>
      </c>
      <c r="L762" s="9">
        <v>3101</v>
      </c>
      <c r="M762" s="10">
        <v>-0.51882215158106071</v>
      </c>
      <c r="N762" s="10">
        <v>0.51882215158106071</v>
      </c>
      <c r="O762" s="9">
        <v>2125</v>
      </c>
      <c r="P762" s="9">
        <v>3627</v>
      </c>
      <c r="Q762" s="9">
        <v>5924</v>
      </c>
      <c r="R762" s="10">
        <v>0.35871033085752868</v>
      </c>
      <c r="S762" s="10">
        <v>0.61225523295070894</v>
      </c>
      <c r="T762" s="9">
        <v>-1502</v>
      </c>
      <c r="U762" s="10">
        <v>-0.25354490209318026</v>
      </c>
      <c r="V762" s="9">
        <v>-828</v>
      </c>
      <c r="W762" s="9">
        <v>771</v>
      </c>
      <c r="X762" s="10">
        <v>-0.14171183662965517</v>
      </c>
      <c r="Y762" s="10">
        <v>0.12356541285822531</v>
      </c>
      <c r="Z762" s="11">
        <v>334.24</v>
      </c>
      <c r="AA762" s="11">
        <v>37.67951172809957</v>
      </c>
      <c r="AB762" s="11">
        <v>18125</v>
      </c>
      <c r="AC762" s="12" t="s">
        <v>2454</v>
      </c>
      <c r="AD762" s="8">
        <v>18</v>
      </c>
      <c r="AE762" s="8">
        <v>125</v>
      </c>
      <c r="AF762" s="13" t="s">
        <v>2348</v>
      </c>
      <c r="AG762" s="13"/>
      <c r="AH762" s="13" t="s">
        <v>2349</v>
      </c>
      <c r="AJ762" s="13" t="s">
        <v>498</v>
      </c>
      <c r="AK762" s="13"/>
      <c r="AL762" s="13"/>
      <c r="AM762" s="13"/>
      <c r="AN762" s="13" t="s">
        <v>505</v>
      </c>
    </row>
    <row r="763" spans="1:40" x14ac:dyDescent="0.2">
      <c r="A763" s="8" t="s">
        <v>2283</v>
      </c>
      <c r="B763" s="8" t="s">
        <v>2455</v>
      </c>
      <c r="C763" s="8" t="str">
        <f t="shared" si="11"/>
        <v>Porter County IN</v>
      </c>
      <c r="D763" s="9">
        <v>167688</v>
      </c>
      <c r="E763" s="8" t="s">
        <v>445</v>
      </c>
      <c r="F763" s="9">
        <v>33531</v>
      </c>
      <c r="G763" s="9">
        <v>38719</v>
      </c>
      <c r="H763" s="9">
        <v>76492</v>
      </c>
      <c r="I763" s="10">
        <v>0.43835956701354389</v>
      </c>
      <c r="J763" s="10">
        <v>0.5061836531924907</v>
      </c>
      <c r="K763" s="9">
        <v>-5188</v>
      </c>
      <c r="L763" s="9">
        <v>5188</v>
      </c>
      <c r="M763" s="10">
        <v>-6.7824086178946807E-2</v>
      </c>
      <c r="N763" s="10">
        <v>6.7824086178946807E-2</v>
      </c>
      <c r="O763" s="9">
        <v>36950</v>
      </c>
      <c r="P763" s="9">
        <v>34197</v>
      </c>
      <c r="Q763" s="9">
        <v>72487</v>
      </c>
      <c r="R763" s="10">
        <v>0.50974657524797551</v>
      </c>
      <c r="S763" s="10">
        <v>0.47176735138714526</v>
      </c>
      <c r="T763" s="9">
        <v>2753</v>
      </c>
      <c r="U763" s="10">
        <v>3.7979223860830247E-2</v>
      </c>
      <c r="V763" s="9">
        <v>-3419</v>
      </c>
      <c r="W763" s="9">
        <v>4522</v>
      </c>
      <c r="X763" s="10">
        <v>-7.1387008234431615E-2</v>
      </c>
      <c r="Y763" s="10">
        <v>3.4416301805345439E-2</v>
      </c>
      <c r="Z763" s="11">
        <v>418.15</v>
      </c>
      <c r="AA763" s="11">
        <v>401.02355614014112</v>
      </c>
      <c r="AB763" s="11">
        <v>18127</v>
      </c>
      <c r="AC763" s="12" t="s">
        <v>2456</v>
      </c>
      <c r="AD763" s="8">
        <v>18</v>
      </c>
      <c r="AE763" s="8">
        <v>127</v>
      </c>
      <c r="AF763" s="13" t="s">
        <v>2090</v>
      </c>
      <c r="AG763" s="13" t="s">
        <v>2064</v>
      </c>
      <c r="AH763" s="13" t="s">
        <v>2091</v>
      </c>
      <c r="AI763" s="14">
        <v>9551031</v>
      </c>
      <c r="AJ763" s="13" t="s">
        <v>486</v>
      </c>
      <c r="AK763" s="13" t="s">
        <v>2066</v>
      </c>
      <c r="AL763" s="13" t="s">
        <v>2393</v>
      </c>
      <c r="AM763" s="13" t="s">
        <v>2394</v>
      </c>
      <c r="AN763" s="13" t="s">
        <v>487</v>
      </c>
    </row>
    <row r="764" spans="1:40" x14ac:dyDescent="0.2">
      <c r="A764" s="8" t="s">
        <v>2283</v>
      </c>
      <c r="B764" s="8" t="s">
        <v>2457</v>
      </c>
      <c r="C764" s="8" t="str">
        <f t="shared" si="11"/>
        <v>Posey County IN</v>
      </c>
      <c r="D764" s="9">
        <v>25512</v>
      </c>
      <c r="E764" s="8" t="s">
        <v>445</v>
      </c>
      <c r="F764" s="9">
        <v>3515</v>
      </c>
      <c r="G764" s="9">
        <v>8393</v>
      </c>
      <c r="H764" s="9">
        <v>12448</v>
      </c>
      <c r="I764" s="10">
        <v>0.28237467866323906</v>
      </c>
      <c r="J764" s="10">
        <v>0.67424485861182515</v>
      </c>
      <c r="K764" s="9">
        <v>-4878</v>
      </c>
      <c r="L764" s="9">
        <v>4878</v>
      </c>
      <c r="M764" s="10">
        <v>-0.39187017994858608</v>
      </c>
      <c r="N764" s="10">
        <v>0.39187017994858608</v>
      </c>
      <c r="O764" s="9">
        <v>4531</v>
      </c>
      <c r="P764" s="9">
        <v>7427</v>
      </c>
      <c r="Q764" s="9">
        <v>12216</v>
      </c>
      <c r="R764" s="10">
        <v>0.37090700720366732</v>
      </c>
      <c r="S764" s="10">
        <v>0.60797314996725604</v>
      </c>
      <c r="T764" s="9">
        <v>-2896</v>
      </c>
      <c r="U764" s="10">
        <v>-0.23706614276358873</v>
      </c>
      <c r="V764" s="9">
        <v>-1016</v>
      </c>
      <c r="W764" s="9">
        <v>966</v>
      </c>
      <c r="X764" s="10">
        <v>-8.8532328540428251E-2</v>
      </c>
      <c r="Y764" s="10">
        <v>6.6271708644569105E-2</v>
      </c>
      <c r="Z764" s="11">
        <v>409.57</v>
      </c>
      <c r="AA764" s="11">
        <v>62.28971848524062</v>
      </c>
      <c r="AB764" s="11">
        <v>18129</v>
      </c>
      <c r="AC764" s="12" t="s">
        <v>2458</v>
      </c>
      <c r="AD764" s="8">
        <v>18</v>
      </c>
      <c r="AE764" s="8">
        <v>129</v>
      </c>
      <c r="AF764" s="13" t="s">
        <v>2459</v>
      </c>
      <c r="AG764" s="13"/>
      <c r="AH764" s="13" t="s">
        <v>2460</v>
      </c>
      <c r="AI764" s="14">
        <v>315693</v>
      </c>
      <c r="AJ764" s="13" t="s">
        <v>486</v>
      </c>
      <c r="AK764" s="13"/>
      <c r="AL764" s="13"/>
      <c r="AM764" s="13"/>
      <c r="AN764" s="13" t="s">
        <v>505</v>
      </c>
    </row>
    <row r="765" spans="1:40" x14ac:dyDescent="0.2">
      <c r="A765" s="8" t="s">
        <v>2283</v>
      </c>
      <c r="B765" s="8" t="s">
        <v>896</v>
      </c>
      <c r="C765" s="8" t="str">
        <f t="shared" si="11"/>
        <v>Pulaski County IN</v>
      </c>
      <c r="D765" s="9">
        <v>12889</v>
      </c>
      <c r="E765" s="8" t="s">
        <v>445</v>
      </c>
      <c r="F765" s="9">
        <v>1327</v>
      </c>
      <c r="G765" s="9">
        <v>3854</v>
      </c>
      <c r="H765" s="9">
        <v>5437</v>
      </c>
      <c r="I765" s="10">
        <v>0.24406842008460547</v>
      </c>
      <c r="J765" s="10">
        <v>0.70884679050947208</v>
      </c>
      <c r="K765" s="9">
        <v>-2527</v>
      </c>
      <c r="L765" s="9">
        <v>2527</v>
      </c>
      <c r="M765" s="10">
        <v>-0.46477837042486658</v>
      </c>
      <c r="N765" s="10">
        <v>0.46477837042486658</v>
      </c>
      <c r="O765" s="9">
        <v>1899</v>
      </c>
      <c r="P765" s="9">
        <v>3366</v>
      </c>
      <c r="Q765" s="9">
        <v>5399</v>
      </c>
      <c r="R765" s="10">
        <v>0.35173180218558991</v>
      </c>
      <c r="S765" s="10">
        <v>0.6234487868123727</v>
      </c>
      <c r="T765" s="9">
        <v>-1467</v>
      </c>
      <c r="U765" s="10">
        <v>-0.27171698462678279</v>
      </c>
      <c r="V765" s="9">
        <v>-572</v>
      </c>
      <c r="W765" s="9">
        <v>488</v>
      </c>
      <c r="X765" s="10">
        <v>-0.10766338210098444</v>
      </c>
      <c r="Y765" s="10">
        <v>8.5398003697099378E-2</v>
      </c>
      <c r="Z765" s="11">
        <v>433.65</v>
      </c>
      <c r="AA765" s="11">
        <v>29.72212613859103</v>
      </c>
      <c r="AB765" s="11">
        <v>18131</v>
      </c>
      <c r="AC765" s="12" t="s">
        <v>2461</v>
      </c>
      <c r="AD765" s="8">
        <v>18</v>
      </c>
      <c r="AE765" s="8">
        <v>131</v>
      </c>
      <c r="AF765" s="13"/>
      <c r="AG765" s="13"/>
      <c r="AH765" s="13"/>
      <c r="AJ765" s="13"/>
      <c r="AK765" s="13"/>
      <c r="AL765" s="13"/>
      <c r="AM765" s="13"/>
      <c r="AN765" s="13" t="s">
        <v>510</v>
      </c>
    </row>
    <row r="766" spans="1:40" x14ac:dyDescent="0.2">
      <c r="A766" s="8" t="s">
        <v>2283</v>
      </c>
      <c r="B766" s="8" t="s">
        <v>1525</v>
      </c>
      <c r="C766" s="8" t="str">
        <f t="shared" si="11"/>
        <v>Putnam County IN</v>
      </c>
      <c r="D766" s="9">
        <v>37585</v>
      </c>
      <c r="E766" s="8" t="s">
        <v>445</v>
      </c>
      <c r="F766" s="9">
        <v>3356</v>
      </c>
      <c r="G766" s="9">
        <v>10637</v>
      </c>
      <c r="H766" s="9">
        <v>14680</v>
      </c>
      <c r="I766" s="10">
        <v>0.22861035422343323</v>
      </c>
      <c r="J766" s="10">
        <v>0.72459128065395095</v>
      </c>
      <c r="K766" s="9">
        <v>-7281</v>
      </c>
      <c r="L766" s="9">
        <v>7281</v>
      </c>
      <c r="M766" s="10">
        <v>-0.49598092643051772</v>
      </c>
      <c r="N766" s="10">
        <v>0.49598092643051772</v>
      </c>
      <c r="O766" s="9">
        <v>4504</v>
      </c>
      <c r="P766" s="9">
        <v>9004</v>
      </c>
      <c r="Q766" s="9">
        <v>13813</v>
      </c>
      <c r="R766" s="10">
        <v>0.32606964453775428</v>
      </c>
      <c r="S766" s="10">
        <v>0.65184970679794396</v>
      </c>
      <c r="T766" s="9">
        <v>-4500</v>
      </c>
      <c r="U766" s="10">
        <v>-0.32578006226018968</v>
      </c>
      <c r="V766" s="9">
        <v>-1148</v>
      </c>
      <c r="W766" s="9">
        <v>1633</v>
      </c>
      <c r="X766" s="10">
        <v>-9.7459290314321045E-2</v>
      </c>
      <c r="Y766" s="10">
        <v>7.2741573856006991E-2</v>
      </c>
      <c r="Z766" s="11">
        <v>480.53</v>
      </c>
      <c r="AA766" s="11">
        <v>78.215720142342832</v>
      </c>
      <c r="AB766" s="11">
        <v>18133</v>
      </c>
      <c r="AC766" s="12" t="s">
        <v>2462</v>
      </c>
      <c r="AD766" s="8">
        <v>18</v>
      </c>
      <c r="AE766" s="8">
        <v>133</v>
      </c>
      <c r="AF766" s="13" t="s">
        <v>2307</v>
      </c>
      <c r="AG766" s="13" t="s">
        <v>2296</v>
      </c>
      <c r="AH766" s="13" t="s">
        <v>2308</v>
      </c>
      <c r="AI766" s="14">
        <v>1988817</v>
      </c>
      <c r="AJ766" s="13" t="s">
        <v>486</v>
      </c>
      <c r="AK766" s="13" t="s">
        <v>2298</v>
      </c>
      <c r="AL766" s="13"/>
      <c r="AM766" s="13"/>
      <c r="AN766" s="13" t="s">
        <v>505</v>
      </c>
    </row>
    <row r="767" spans="1:40" x14ac:dyDescent="0.2">
      <c r="A767" s="8" t="s">
        <v>2283</v>
      </c>
      <c r="B767" s="8" t="s">
        <v>658</v>
      </c>
      <c r="C767" s="8" t="str">
        <f t="shared" si="11"/>
        <v>Randolph County IN</v>
      </c>
      <c r="D767" s="9">
        <v>25172</v>
      </c>
      <c r="E767" s="8" t="s">
        <v>445</v>
      </c>
      <c r="F767" s="9">
        <v>2446</v>
      </c>
      <c r="G767" s="9">
        <v>7515</v>
      </c>
      <c r="H767" s="9">
        <v>10456</v>
      </c>
      <c r="I767" s="10">
        <v>0.23393267023718439</v>
      </c>
      <c r="J767" s="10">
        <v>0.71872609028309109</v>
      </c>
      <c r="K767" s="9">
        <v>-5069</v>
      </c>
      <c r="L767" s="9">
        <v>5069</v>
      </c>
      <c r="M767" s="10">
        <v>-0.4847934200459067</v>
      </c>
      <c r="N767" s="10">
        <v>0.4847934200459067</v>
      </c>
      <c r="O767" s="9">
        <v>3768</v>
      </c>
      <c r="P767" s="9">
        <v>6218</v>
      </c>
      <c r="Q767" s="9">
        <v>10188</v>
      </c>
      <c r="R767" s="10">
        <v>0.36984687868080096</v>
      </c>
      <c r="S767" s="10">
        <v>0.61032587357675694</v>
      </c>
      <c r="T767" s="9">
        <v>-2450</v>
      </c>
      <c r="U767" s="10">
        <v>-0.24047899489595598</v>
      </c>
      <c r="V767" s="9">
        <v>-1322</v>
      </c>
      <c r="W767" s="9">
        <v>1297</v>
      </c>
      <c r="X767" s="10">
        <v>-0.13591420844361657</v>
      </c>
      <c r="Y767" s="10">
        <v>0.10840021670633415</v>
      </c>
      <c r="Z767" s="11">
        <v>452.38</v>
      </c>
      <c r="AA767" s="11">
        <v>55.643485565232773</v>
      </c>
      <c r="AB767" s="11">
        <v>18135</v>
      </c>
      <c r="AC767" s="12" t="s">
        <v>2463</v>
      </c>
      <c r="AD767" s="8">
        <v>18</v>
      </c>
      <c r="AE767" s="8">
        <v>135</v>
      </c>
      <c r="AF767" s="13"/>
      <c r="AG767" s="13"/>
      <c r="AH767" s="13"/>
      <c r="AJ767" s="13"/>
      <c r="AK767" s="13"/>
      <c r="AL767" s="13"/>
      <c r="AM767" s="13"/>
      <c r="AN767" s="13" t="s">
        <v>510</v>
      </c>
    </row>
    <row r="768" spans="1:40" x14ac:dyDescent="0.2">
      <c r="A768" s="8" t="s">
        <v>2283</v>
      </c>
      <c r="B768" s="8" t="s">
        <v>2464</v>
      </c>
      <c r="C768" s="8" t="str">
        <f t="shared" si="11"/>
        <v>Ripley County IN</v>
      </c>
      <c r="D768" s="9">
        <v>28701</v>
      </c>
      <c r="E768" s="8" t="s">
        <v>445</v>
      </c>
      <c r="F768" s="9">
        <v>2471</v>
      </c>
      <c r="G768" s="9">
        <v>9806</v>
      </c>
      <c r="H768" s="9">
        <v>12790</v>
      </c>
      <c r="I768" s="10">
        <v>0.19319781078967943</v>
      </c>
      <c r="J768" s="10">
        <v>0.76669272869429239</v>
      </c>
      <c r="K768" s="9">
        <v>-7335</v>
      </c>
      <c r="L768" s="9">
        <v>7335</v>
      </c>
      <c r="M768" s="10">
        <v>-0.57349491790461293</v>
      </c>
      <c r="N768" s="10">
        <v>0.57349491790461293</v>
      </c>
      <c r="O768" s="9">
        <v>3241</v>
      </c>
      <c r="P768" s="9">
        <v>7484</v>
      </c>
      <c r="Q768" s="9">
        <v>10982</v>
      </c>
      <c r="R768" s="10">
        <v>0.29511928610453469</v>
      </c>
      <c r="S768" s="10">
        <v>0.68147878346384994</v>
      </c>
      <c r="T768" s="9">
        <v>-4243</v>
      </c>
      <c r="U768" s="10">
        <v>-0.38635949735931524</v>
      </c>
      <c r="V768" s="9">
        <v>-770</v>
      </c>
      <c r="W768" s="9">
        <v>2322</v>
      </c>
      <c r="X768" s="10">
        <v>-0.10192147531485526</v>
      </c>
      <c r="Y768" s="10">
        <v>8.5213945230442456E-2</v>
      </c>
      <c r="Z768" s="11">
        <v>446.43</v>
      </c>
      <c r="AA768" s="11">
        <v>64.290034271890335</v>
      </c>
      <c r="AB768" s="11">
        <v>18137</v>
      </c>
      <c r="AC768" s="12" t="s">
        <v>2465</v>
      </c>
      <c r="AD768" s="8">
        <v>18</v>
      </c>
      <c r="AE768" s="8">
        <v>137</v>
      </c>
      <c r="AF768" s="13"/>
      <c r="AG768" s="13"/>
      <c r="AH768" s="13"/>
      <c r="AJ768" s="13"/>
      <c r="AK768" s="13"/>
      <c r="AL768" s="13"/>
      <c r="AM768" s="13"/>
      <c r="AN768" s="13" t="s">
        <v>510</v>
      </c>
    </row>
    <row r="769" spans="1:40" x14ac:dyDescent="0.2">
      <c r="A769" s="8" t="s">
        <v>2283</v>
      </c>
      <c r="B769" s="8" t="s">
        <v>2466</v>
      </c>
      <c r="C769" s="8" t="str">
        <f t="shared" si="11"/>
        <v>Rush County IN</v>
      </c>
      <c r="D769" s="9">
        <v>16672</v>
      </c>
      <c r="E769" s="8" t="s">
        <v>445</v>
      </c>
      <c r="F769" s="9">
        <v>1525</v>
      </c>
      <c r="G769" s="9">
        <v>5292</v>
      </c>
      <c r="H769" s="9">
        <v>7214</v>
      </c>
      <c r="I769" s="10">
        <v>0.21139451067369006</v>
      </c>
      <c r="J769" s="10">
        <v>0.73357360687551987</v>
      </c>
      <c r="K769" s="9">
        <v>-3767</v>
      </c>
      <c r="L769" s="9">
        <v>3767</v>
      </c>
      <c r="M769" s="10">
        <v>-0.52217909620182978</v>
      </c>
      <c r="N769" s="10">
        <v>0.52217909620182978</v>
      </c>
      <c r="O769" s="9">
        <v>2221</v>
      </c>
      <c r="P769" s="9">
        <v>4633</v>
      </c>
      <c r="Q769" s="9">
        <v>7026</v>
      </c>
      <c r="R769" s="10">
        <v>0.31611158553942498</v>
      </c>
      <c r="S769" s="10">
        <v>0.65940791346427552</v>
      </c>
      <c r="T769" s="9">
        <v>-2412</v>
      </c>
      <c r="U769" s="10">
        <v>-0.34329632792485054</v>
      </c>
      <c r="V769" s="9">
        <v>-696</v>
      </c>
      <c r="W769" s="9">
        <v>659</v>
      </c>
      <c r="X769" s="10">
        <v>-0.10471707486573492</v>
      </c>
      <c r="Y769" s="10">
        <v>7.4165693411244349E-2</v>
      </c>
      <c r="Z769" s="11">
        <v>408.12</v>
      </c>
      <c r="AA769" s="11">
        <v>40.850730177398802</v>
      </c>
      <c r="AB769" s="11">
        <v>18139</v>
      </c>
      <c r="AC769" s="12" t="s">
        <v>2467</v>
      </c>
      <c r="AD769" s="8">
        <v>18</v>
      </c>
      <c r="AE769" s="8">
        <v>139</v>
      </c>
      <c r="AF769" s="13"/>
      <c r="AG769" s="13"/>
      <c r="AH769" s="13"/>
      <c r="AJ769" s="13"/>
      <c r="AK769" s="13"/>
      <c r="AL769" s="13"/>
      <c r="AM769" s="13"/>
      <c r="AN769" s="13" t="s">
        <v>510</v>
      </c>
    </row>
    <row r="770" spans="1:40" x14ac:dyDescent="0.2">
      <c r="A770" s="8" t="s">
        <v>2283</v>
      </c>
      <c r="B770" s="8" t="s">
        <v>2468</v>
      </c>
      <c r="C770" s="8" t="str">
        <f t="shared" si="11"/>
        <v>St. Joseph County IN</v>
      </c>
      <c r="D770" s="9">
        <v>268441</v>
      </c>
      <c r="E770" s="8" t="s">
        <v>445</v>
      </c>
      <c r="F770" s="9">
        <v>52247</v>
      </c>
      <c r="G770" s="9">
        <v>52019</v>
      </c>
      <c r="H770" s="9">
        <v>109452</v>
      </c>
      <c r="I770" s="10">
        <v>0.47735080217812376</v>
      </c>
      <c r="J770" s="10">
        <v>0.4752676972554179</v>
      </c>
      <c r="K770" s="9">
        <v>228</v>
      </c>
      <c r="L770" s="9">
        <v>-228</v>
      </c>
      <c r="M770" s="10">
        <v>2.0831049227058585E-3</v>
      </c>
      <c r="N770" s="10">
        <v>-2.0831049227058585E-3</v>
      </c>
      <c r="O770" s="9">
        <v>56458</v>
      </c>
      <c r="P770" s="9">
        <v>52575</v>
      </c>
      <c r="Q770" s="9">
        <v>110644</v>
      </c>
      <c r="R770" s="10">
        <v>0.51026716315389897</v>
      </c>
      <c r="S770" s="10">
        <v>0.47517262571852065</v>
      </c>
      <c r="T770" s="9">
        <v>3883</v>
      </c>
      <c r="U770" s="10">
        <v>3.5094537435378326E-2</v>
      </c>
      <c r="V770" s="9">
        <v>-4211</v>
      </c>
      <c r="W770" s="9">
        <v>-556</v>
      </c>
      <c r="X770" s="10">
        <v>-3.2916360975775216E-2</v>
      </c>
      <c r="Y770" s="10">
        <v>9.5071536897251008E-5</v>
      </c>
      <c r="Z770" s="11">
        <v>457.85</v>
      </c>
      <c r="AA770" s="11">
        <v>586.30774271049472</v>
      </c>
      <c r="AB770" s="11">
        <v>18141</v>
      </c>
      <c r="AC770" s="12" t="s">
        <v>2469</v>
      </c>
      <c r="AD770" s="8">
        <v>18</v>
      </c>
      <c r="AE770" s="8">
        <v>141</v>
      </c>
      <c r="AF770" s="13" t="s">
        <v>2470</v>
      </c>
      <c r="AG770" s="13" t="s">
        <v>291</v>
      </c>
      <c r="AH770" s="13" t="s">
        <v>2471</v>
      </c>
      <c r="AI770" s="14">
        <v>320098</v>
      </c>
      <c r="AJ770" s="13" t="s">
        <v>486</v>
      </c>
      <c r="AK770" s="13" t="s">
        <v>2354</v>
      </c>
      <c r="AL770" s="13"/>
      <c r="AM770" s="13"/>
      <c r="AN770" s="13" t="s">
        <v>487</v>
      </c>
    </row>
    <row r="771" spans="1:40" x14ac:dyDescent="0.2">
      <c r="A771" s="8" t="s">
        <v>2283</v>
      </c>
      <c r="B771" s="8" t="s">
        <v>905</v>
      </c>
      <c r="C771" s="8" t="str">
        <f t="shared" si="11"/>
        <v>Scott County IN</v>
      </c>
      <c r="D771" s="9">
        <v>23744</v>
      </c>
      <c r="E771" s="8" t="s">
        <v>445</v>
      </c>
      <c r="F771" s="9">
        <v>2642</v>
      </c>
      <c r="G771" s="9">
        <v>6074</v>
      </c>
      <c r="H771" s="9">
        <v>9060</v>
      </c>
      <c r="I771" s="10">
        <v>0.29161147902869755</v>
      </c>
      <c r="J771" s="10">
        <v>0.67041942604856508</v>
      </c>
      <c r="K771" s="9">
        <v>-3432</v>
      </c>
      <c r="L771" s="9">
        <v>3432</v>
      </c>
      <c r="M771" s="10">
        <v>-0.37880794701986753</v>
      </c>
      <c r="N771" s="10">
        <v>0.37880794701986753</v>
      </c>
      <c r="O771" s="9">
        <v>3998</v>
      </c>
      <c r="P771" s="9">
        <v>4539</v>
      </c>
      <c r="Q771" s="9">
        <v>8716</v>
      </c>
      <c r="R771" s="10">
        <v>0.45869664983937586</v>
      </c>
      <c r="S771" s="10">
        <v>0.52076640660853601</v>
      </c>
      <c r="T771" s="9">
        <v>-541</v>
      </c>
      <c r="U771" s="10">
        <v>-6.2069756769160156E-2</v>
      </c>
      <c r="V771" s="9">
        <v>-1356</v>
      </c>
      <c r="W771" s="9">
        <v>1535</v>
      </c>
      <c r="X771" s="10">
        <v>-0.16708517081067831</v>
      </c>
      <c r="Y771" s="10">
        <v>0.14965301944002907</v>
      </c>
      <c r="Z771" s="11">
        <v>190.4</v>
      </c>
      <c r="AA771" s="11">
        <v>124.70588235294117</v>
      </c>
      <c r="AB771" s="11">
        <v>18143</v>
      </c>
      <c r="AC771" s="12" t="s">
        <v>2472</v>
      </c>
      <c r="AD771" s="8">
        <v>18</v>
      </c>
      <c r="AE771" s="8">
        <v>143</v>
      </c>
      <c r="AF771" s="13" t="s">
        <v>2315</v>
      </c>
      <c r="AG771" s="13" t="s">
        <v>2316</v>
      </c>
      <c r="AH771" s="13" t="s">
        <v>2317</v>
      </c>
      <c r="AI771" s="14">
        <v>1278413</v>
      </c>
      <c r="AJ771" s="13" t="s">
        <v>486</v>
      </c>
      <c r="AK771" s="13" t="s">
        <v>2318</v>
      </c>
      <c r="AL771" s="13"/>
      <c r="AM771" s="13"/>
      <c r="AN771" s="13" t="s">
        <v>505</v>
      </c>
    </row>
    <row r="772" spans="1:40" x14ac:dyDescent="0.2">
      <c r="A772" s="8" t="s">
        <v>2283</v>
      </c>
      <c r="B772" s="8" t="s">
        <v>666</v>
      </c>
      <c r="C772" s="8" t="str">
        <f t="shared" si="11"/>
        <v>Shelby County IN</v>
      </c>
      <c r="D772" s="9">
        <v>44478</v>
      </c>
      <c r="E772" s="8" t="s">
        <v>445</v>
      </c>
      <c r="F772" s="9">
        <v>4247</v>
      </c>
      <c r="G772" s="9">
        <v>12718</v>
      </c>
      <c r="H772" s="9">
        <v>17935</v>
      </c>
      <c r="I772" s="10">
        <v>0.23679955394480068</v>
      </c>
      <c r="J772" s="10">
        <v>0.70911625313632565</v>
      </c>
      <c r="K772" s="9">
        <v>-8471</v>
      </c>
      <c r="L772" s="9">
        <v>8471</v>
      </c>
      <c r="M772" s="10">
        <v>-0.47231669919152497</v>
      </c>
      <c r="N772" s="10">
        <v>0.47231669919152497</v>
      </c>
      <c r="O772" s="9">
        <v>5357</v>
      </c>
      <c r="P772" s="9">
        <v>10972</v>
      </c>
      <c r="Q772" s="9">
        <v>16743</v>
      </c>
      <c r="R772" s="10">
        <v>0.31995460789583707</v>
      </c>
      <c r="S772" s="10">
        <v>0.65531864062593326</v>
      </c>
      <c r="T772" s="9">
        <v>-5615</v>
      </c>
      <c r="U772" s="10">
        <v>-0.33536403273009618</v>
      </c>
      <c r="V772" s="9">
        <v>-1110</v>
      </c>
      <c r="W772" s="9">
        <v>1746</v>
      </c>
      <c r="X772" s="10">
        <v>-8.3155053951036395E-2</v>
      </c>
      <c r="Y772" s="10">
        <v>5.379761251039239E-2</v>
      </c>
      <c r="Z772" s="11">
        <v>411.15</v>
      </c>
      <c r="AA772" s="11">
        <v>108.17949653411165</v>
      </c>
      <c r="AB772" s="11">
        <v>18145</v>
      </c>
      <c r="AC772" s="12" t="s">
        <v>2473</v>
      </c>
      <c r="AD772" s="8">
        <v>18</v>
      </c>
      <c r="AE772" s="8">
        <v>145</v>
      </c>
      <c r="AF772" s="13" t="s">
        <v>2307</v>
      </c>
      <c r="AG772" s="13" t="s">
        <v>2296</v>
      </c>
      <c r="AH772" s="13" t="s">
        <v>2308</v>
      </c>
      <c r="AI772" s="14">
        <v>1988817</v>
      </c>
      <c r="AJ772" s="13" t="s">
        <v>486</v>
      </c>
      <c r="AK772" s="13" t="s">
        <v>2298</v>
      </c>
      <c r="AL772" s="13"/>
      <c r="AM772" s="13"/>
      <c r="AN772" s="13" t="s">
        <v>505</v>
      </c>
    </row>
    <row r="773" spans="1:40" x14ac:dyDescent="0.2">
      <c r="A773" s="8" t="s">
        <v>2283</v>
      </c>
      <c r="B773" s="8" t="s">
        <v>2474</v>
      </c>
      <c r="C773" s="8" t="str">
        <f t="shared" si="11"/>
        <v>Spencer County IN</v>
      </c>
      <c r="D773" s="9">
        <v>20715</v>
      </c>
      <c r="E773" s="8" t="s">
        <v>445</v>
      </c>
      <c r="F773" s="9">
        <v>2861</v>
      </c>
      <c r="G773" s="9">
        <v>6572</v>
      </c>
      <c r="H773" s="9">
        <v>9959</v>
      </c>
      <c r="I773" s="10">
        <v>0.28727783914047594</v>
      </c>
      <c r="J773" s="10">
        <v>0.65990561301335471</v>
      </c>
      <c r="K773" s="9">
        <v>-3711</v>
      </c>
      <c r="L773" s="9">
        <v>3711</v>
      </c>
      <c r="M773" s="10">
        <v>-0.37262777387287876</v>
      </c>
      <c r="N773" s="10">
        <v>0.37262777387287876</v>
      </c>
      <c r="O773" s="9">
        <v>4026</v>
      </c>
      <c r="P773" s="9">
        <v>5515</v>
      </c>
      <c r="Q773" s="9">
        <v>9725</v>
      </c>
      <c r="R773" s="10">
        <v>0.4139845758354756</v>
      </c>
      <c r="S773" s="10">
        <v>0.56709511568123394</v>
      </c>
      <c r="T773" s="9">
        <v>-1489</v>
      </c>
      <c r="U773" s="10">
        <v>-0.15311053984575834</v>
      </c>
      <c r="V773" s="9">
        <v>-1165</v>
      </c>
      <c r="W773" s="9">
        <v>1057</v>
      </c>
      <c r="X773" s="10">
        <v>-0.12670673669499966</v>
      </c>
      <c r="Y773" s="10">
        <v>9.2810497332120767E-2</v>
      </c>
      <c r="Z773" s="11">
        <v>396.74</v>
      </c>
      <c r="AA773" s="11">
        <v>52.213036245400012</v>
      </c>
      <c r="AB773" s="11">
        <v>18147</v>
      </c>
      <c r="AC773" s="12" t="s">
        <v>2475</v>
      </c>
      <c r="AD773" s="8">
        <v>18</v>
      </c>
      <c r="AE773" s="8">
        <v>147</v>
      </c>
      <c r="AF773" s="13"/>
      <c r="AG773" s="13"/>
      <c r="AH773" s="13"/>
      <c r="AJ773" s="13"/>
      <c r="AK773" s="13"/>
      <c r="AL773" s="13"/>
      <c r="AM773" s="13"/>
      <c r="AN773" s="13" t="s">
        <v>510</v>
      </c>
    </row>
    <row r="774" spans="1:40" x14ac:dyDescent="0.2">
      <c r="A774" s="8" t="s">
        <v>2283</v>
      </c>
      <c r="B774" s="8" t="s">
        <v>2476</v>
      </c>
      <c r="C774" s="8" t="str">
        <f t="shared" si="11"/>
        <v>Starke County IN</v>
      </c>
      <c r="D774" s="9">
        <v>22958</v>
      </c>
      <c r="E774" s="8" t="s">
        <v>445</v>
      </c>
      <c r="F774" s="9">
        <v>2489</v>
      </c>
      <c r="G774" s="9">
        <v>6367</v>
      </c>
      <c r="H774" s="9">
        <v>9226</v>
      </c>
      <c r="I774" s="10">
        <v>0.26978105354433124</v>
      </c>
      <c r="J774" s="10">
        <v>0.69011489269455883</v>
      </c>
      <c r="K774" s="9">
        <v>-3878</v>
      </c>
      <c r="L774" s="9">
        <v>3878</v>
      </c>
      <c r="M774" s="10">
        <v>-0.4203338391502276</v>
      </c>
      <c r="N774" s="10">
        <v>0.4203338391502276</v>
      </c>
      <c r="O774" s="9">
        <v>3809</v>
      </c>
      <c r="P774" s="9">
        <v>4738</v>
      </c>
      <c r="Q774" s="9">
        <v>8752</v>
      </c>
      <c r="R774" s="10">
        <v>0.43521480804387569</v>
      </c>
      <c r="S774" s="10">
        <v>0.5413619744058501</v>
      </c>
      <c r="T774" s="9">
        <v>-929</v>
      </c>
      <c r="U774" s="10">
        <v>-0.10614716636197441</v>
      </c>
      <c r="V774" s="9">
        <v>-1320</v>
      </c>
      <c r="W774" s="9">
        <v>1629</v>
      </c>
      <c r="X774" s="10">
        <v>-0.16543375449954445</v>
      </c>
      <c r="Y774" s="10">
        <v>0.14875291828870874</v>
      </c>
      <c r="Z774" s="11">
        <v>309.13</v>
      </c>
      <c r="AA774" s="11">
        <v>74.266489826286673</v>
      </c>
      <c r="AB774" s="11">
        <v>18149</v>
      </c>
      <c r="AC774" s="12" t="s">
        <v>2477</v>
      </c>
      <c r="AD774" s="8">
        <v>18</v>
      </c>
      <c r="AE774" s="8">
        <v>149</v>
      </c>
      <c r="AF774" s="13"/>
      <c r="AG774" s="13"/>
      <c r="AH774" s="13"/>
      <c r="AJ774" s="13"/>
      <c r="AK774" s="13"/>
      <c r="AL774" s="13"/>
      <c r="AM774" s="13"/>
      <c r="AN774" s="13" t="s">
        <v>510</v>
      </c>
    </row>
    <row r="775" spans="1:40" x14ac:dyDescent="0.2">
      <c r="A775" s="8" t="s">
        <v>2283</v>
      </c>
      <c r="B775" s="8" t="s">
        <v>2478</v>
      </c>
      <c r="C775" s="8" t="str">
        <f t="shared" si="11"/>
        <v>Steuben County IN</v>
      </c>
      <c r="D775" s="9">
        <v>34372</v>
      </c>
      <c r="E775" s="8" t="s">
        <v>445</v>
      </c>
      <c r="F775" s="9">
        <v>3741</v>
      </c>
      <c r="G775" s="9">
        <v>10127</v>
      </c>
      <c r="H775" s="9">
        <v>14530</v>
      </c>
      <c r="I775" s="10">
        <v>0.25746730901582932</v>
      </c>
      <c r="J775" s="10">
        <v>0.69697178251892633</v>
      </c>
      <c r="K775" s="9">
        <v>-6386</v>
      </c>
      <c r="L775" s="9">
        <v>6386</v>
      </c>
      <c r="M775" s="10">
        <v>-0.43950447350309702</v>
      </c>
      <c r="N775" s="10">
        <v>0.43950447350309702</v>
      </c>
      <c r="O775" s="9">
        <v>4846</v>
      </c>
      <c r="P775" s="9">
        <v>8542</v>
      </c>
      <c r="Q775" s="9">
        <v>13677</v>
      </c>
      <c r="R775" s="10">
        <v>0.35431746728083646</v>
      </c>
      <c r="S775" s="10">
        <v>0.62455216787307155</v>
      </c>
      <c r="T775" s="9">
        <v>-3696</v>
      </c>
      <c r="U775" s="10">
        <v>-0.27023470059223509</v>
      </c>
      <c r="V775" s="9">
        <v>-1105</v>
      </c>
      <c r="W775" s="9">
        <v>1585</v>
      </c>
      <c r="X775" s="10">
        <v>-9.6850158265007147E-2</v>
      </c>
      <c r="Y775" s="10">
        <v>7.241961464585478E-2</v>
      </c>
      <c r="Z775" s="11">
        <v>308.94</v>
      </c>
      <c r="AA775" s="11">
        <v>111.25784942059947</v>
      </c>
      <c r="AB775" s="11">
        <v>18151</v>
      </c>
      <c r="AC775" s="12" t="s">
        <v>2479</v>
      </c>
      <c r="AD775" s="8">
        <v>18</v>
      </c>
      <c r="AE775" s="8">
        <v>151</v>
      </c>
      <c r="AF775" s="13" t="s">
        <v>2480</v>
      </c>
      <c r="AG775" s="13" t="s">
        <v>2286</v>
      </c>
      <c r="AH775" s="13" t="s">
        <v>2481</v>
      </c>
      <c r="AJ775" s="13" t="s">
        <v>498</v>
      </c>
      <c r="AK775" s="13" t="s">
        <v>2288</v>
      </c>
      <c r="AL775" s="13"/>
      <c r="AM775" s="13"/>
      <c r="AN775" s="13" t="s">
        <v>487</v>
      </c>
    </row>
    <row r="776" spans="1:40" x14ac:dyDescent="0.2">
      <c r="A776" s="8" t="s">
        <v>2283</v>
      </c>
      <c r="B776" s="8" t="s">
        <v>2482</v>
      </c>
      <c r="C776" s="8" t="str">
        <f t="shared" si="11"/>
        <v>Sullivan County IN</v>
      </c>
      <c r="D776" s="9">
        <v>20928</v>
      </c>
      <c r="E776" s="8" t="s">
        <v>445</v>
      </c>
      <c r="F776" s="9">
        <v>2113</v>
      </c>
      <c r="G776" s="9">
        <v>6138</v>
      </c>
      <c r="H776" s="9">
        <v>8559</v>
      </c>
      <c r="I776" s="10">
        <v>0.2468746348872532</v>
      </c>
      <c r="J776" s="10">
        <v>0.71713985278654047</v>
      </c>
      <c r="K776" s="9">
        <v>-4025</v>
      </c>
      <c r="L776" s="9">
        <v>4025</v>
      </c>
      <c r="M776" s="10">
        <v>-0.47026521789928727</v>
      </c>
      <c r="N776" s="10">
        <v>0.47026521789928727</v>
      </c>
      <c r="O776" s="9">
        <v>3191</v>
      </c>
      <c r="P776" s="9">
        <v>4902</v>
      </c>
      <c r="Q776" s="9">
        <v>8289</v>
      </c>
      <c r="R776" s="10">
        <v>0.38496802991917001</v>
      </c>
      <c r="S776" s="10">
        <v>0.59138617444806374</v>
      </c>
      <c r="T776" s="9">
        <v>-1711</v>
      </c>
      <c r="U776" s="10">
        <v>-0.20641814452889373</v>
      </c>
      <c r="V776" s="9">
        <v>-1078</v>
      </c>
      <c r="W776" s="9">
        <v>1236</v>
      </c>
      <c r="X776" s="10">
        <v>-0.13809339503191681</v>
      </c>
      <c r="Y776" s="10">
        <v>0.12575367833847673</v>
      </c>
      <c r="Z776" s="11">
        <v>447.14</v>
      </c>
      <c r="AA776" s="11">
        <v>46.804132933756769</v>
      </c>
      <c r="AB776" s="11">
        <v>18153</v>
      </c>
      <c r="AC776" s="12" t="s">
        <v>2483</v>
      </c>
      <c r="AD776" s="8">
        <v>18</v>
      </c>
      <c r="AE776" s="8">
        <v>153</v>
      </c>
      <c r="AF776" s="13" t="s">
        <v>2320</v>
      </c>
      <c r="AG776" s="13"/>
      <c r="AH776" s="13" t="s">
        <v>2321</v>
      </c>
      <c r="AI776" s="14">
        <v>171019</v>
      </c>
      <c r="AJ776" s="13" t="s">
        <v>486</v>
      </c>
      <c r="AK776" s="13"/>
      <c r="AL776" s="13"/>
      <c r="AM776" s="13"/>
      <c r="AN776" s="13" t="s">
        <v>505</v>
      </c>
    </row>
    <row r="777" spans="1:40" x14ac:dyDescent="0.2">
      <c r="A777" s="8" t="s">
        <v>2283</v>
      </c>
      <c r="B777" s="8" t="s">
        <v>2484</v>
      </c>
      <c r="C777" s="8" t="str">
        <f t="shared" si="11"/>
        <v>Switzerland County IN</v>
      </c>
      <c r="D777" s="9">
        <v>10524</v>
      </c>
      <c r="E777" s="8" t="s">
        <v>445</v>
      </c>
      <c r="F777" s="9">
        <v>930</v>
      </c>
      <c r="G777" s="9">
        <v>2558</v>
      </c>
      <c r="H777" s="9">
        <v>3639</v>
      </c>
      <c r="I777" s="10">
        <v>0.25556471558120364</v>
      </c>
      <c r="J777" s="10">
        <v>0.70294036823303108</v>
      </c>
      <c r="K777" s="9">
        <v>-1628</v>
      </c>
      <c r="L777" s="9">
        <v>1628</v>
      </c>
      <c r="M777" s="10">
        <v>-0.44737565265182744</v>
      </c>
      <c r="N777" s="10">
        <v>0.44737565265182744</v>
      </c>
      <c r="O777" s="9">
        <v>1437</v>
      </c>
      <c r="P777" s="9">
        <v>1872</v>
      </c>
      <c r="Q777" s="9">
        <v>3397</v>
      </c>
      <c r="R777" s="10">
        <v>0.42302031204003532</v>
      </c>
      <c r="S777" s="10">
        <v>0.5510744774801295</v>
      </c>
      <c r="T777" s="9">
        <v>-435</v>
      </c>
      <c r="U777" s="10">
        <v>-0.12805416544009418</v>
      </c>
      <c r="V777" s="9">
        <v>-507</v>
      </c>
      <c r="W777" s="9">
        <v>686</v>
      </c>
      <c r="X777" s="10">
        <v>-0.16745559645883168</v>
      </c>
      <c r="Y777" s="10">
        <v>0.15186589075290158</v>
      </c>
      <c r="Z777" s="11">
        <v>220.63</v>
      </c>
      <c r="AA777" s="11">
        <v>47.699768843765582</v>
      </c>
      <c r="AB777" s="11">
        <v>18155</v>
      </c>
      <c r="AC777" s="12" t="s">
        <v>2485</v>
      </c>
      <c r="AD777" s="8">
        <v>18</v>
      </c>
      <c r="AE777" s="8">
        <v>155</v>
      </c>
      <c r="AF777" s="13"/>
      <c r="AG777" s="13"/>
      <c r="AH777" s="13"/>
      <c r="AJ777" s="13"/>
      <c r="AK777" s="13"/>
      <c r="AL777" s="13"/>
      <c r="AM777" s="13"/>
      <c r="AN777" s="13" t="s">
        <v>510</v>
      </c>
    </row>
    <row r="778" spans="1:40" x14ac:dyDescent="0.2">
      <c r="A778" s="8" t="s">
        <v>2283</v>
      </c>
      <c r="B778" s="8" t="s">
        <v>2486</v>
      </c>
      <c r="C778" s="8" t="str">
        <f t="shared" si="11"/>
        <v>Tippecanoe County IN</v>
      </c>
      <c r="D778" s="9">
        <v>185826</v>
      </c>
      <c r="E778" s="8" t="s">
        <v>445</v>
      </c>
      <c r="F778" s="9">
        <v>27207</v>
      </c>
      <c r="G778" s="9">
        <v>30711</v>
      </c>
      <c r="H778" s="9">
        <v>61916</v>
      </c>
      <c r="I778" s="10">
        <v>0.43941792105433169</v>
      </c>
      <c r="J778" s="10">
        <v>0.49601072420699011</v>
      </c>
      <c r="K778" s="9">
        <v>-3504</v>
      </c>
      <c r="L778" s="9">
        <v>3504</v>
      </c>
      <c r="M778" s="10">
        <v>-5.6592803152658411E-2</v>
      </c>
      <c r="N778" s="10">
        <v>5.6592803152658411E-2</v>
      </c>
      <c r="O778" s="9">
        <v>26642</v>
      </c>
      <c r="P778" s="9">
        <v>28708</v>
      </c>
      <c r="Q778" s="9">
        <v>56696</v>
      </c>
      <c r="R778" s="10">
        <v>0.46990969380555947</v>
      </c>
      <c r="S778" s="10">
        <v>0.50634965429659939</v>
      </c>
      <c r="T778" s="9">
        <v>-2066</v>
      </c>
      <c r="U778" s="10">
        <v>-3.6439960491039924E-2</v>
      </c>
      <c r="V778" s="9">
        <v>565</v>
      </c>
      <c r="W778" s="9">
        <v>2003</v>
      </c>
      <c r="X778" s="10">
        <v>-3.0491772751227775E-2</v>
      </c>
      <c r="Y778" s="10">
        <v>-1.0338930089609288E-2</v>
      </c>
      <c r="Z778" s="11">
        <v>499.81</v>
      </c>
      <c r="AA778" s="11">
        <v>371.79328144694983</v>
      </c>
      <c r="AB778" s="11">
        <v>18157</v>
      </c>
      <c r="AC778" s="12" t="s">
        <v>2487</v>
      </c>
      <c r="AD778" s="8">
        <v>18</v>
      </c>
      <c r="AE778" s="8">
        <v>157</v>
      </c>
      <c r="AF778" s="13" t="s">
        <v>2300</v>
      </c>
      <c r="AG778" s="13" t="s">
        <v>2301</v>
      </c>
      <c r="AH778" s="13" t="s">
        <v>2302</v>
      </c>
      <c r="AI778" s="14">
        <v>214363</v>
      </c>
      <c r="AJ778" s="13" t="s">
        <v>486</v>
      </c>
      <c r="AK778" s="13" t="s">
        <v>2303</v>
      </c>
      <c r="AL778" s="13"/>
      <c r="AM778" s="13"/>
      <c r="AN778" s="13" t="s">
        <v>487</v>
      </c>
    </row>
    <row r="779" spans="1:40" x14ac:dyDescent="0.2">
      <c r="A779" s="8" t="s">
        <v>2283</v>
      </c>
      <c r="B779" s="8" t="s">
        <v>2488</v>
      </c>
      <c r="C779" s="8" t="str">
        <f t="shared" si="11"/>
        <v>Tipton County IN</v>
      </c>
      <c r="D779" s="9">
        <v>15267</v>
      </c>
      <c r="E779" s="8" t="s">
        <v>445</v>
      </c>
      <c r="F779" s="9">
        <v>1587</v>
      </c>
      <c r="G779" s="9">
        <v>5589</v>
      </c>
      <c r="H779" s="9">
        <v>7510</v>
      </c>
      <c r="I779" s="10">
        <v>0.21131824234354193</v>
      </c>
      <c r="J779" s="10">
        <v>0.74420772303595206</v>
      </c>
      <c r="K779" s="9">
        <v>-4002</v>
      </c>
      <c r="L779" s="9">
        <v>4002</v>
      </c>
      <c r="M779" s="10">
        <v>-0.53288948069241016</v>
      </c>
      <c r="N779" s="10">
        <v>0.53288948069241016</v>
      </c>
      <c r="O779" s="9">
        <v>2432</v>
      </c>
      <c r="P779" s="9">
        <v>4773</v>
      </c>
      <c r="Q779" s="9">
        <v>7364</v>
      </c>
      <c r="R779" s="10">
        <v>0.33025529603476372</v>
      </c>
      <c r="S779" s="10">
        <v>0.64815317762085822</v>
      </c>
      <c r="T779" s="9">
        <v>-2341</v>
      </c>
      <c r="U779" s="10">
        <v>-0.3178978815860945</v>
      </c>
      <c r="V779" s="9">
        <v>-845</v>
      </c>
      <c r="W779" s="9">
        <v>816</v>
      </c>
      <c r="X779" s="10">
        <v>-0.11893705369122179</v>
      </c>
      <c r="Y779" s="10">
        <v>9.6054545415093839E-2</v>
      </c>
      <c r="Z779" s="11">
        <v>260.54000000000002</v>
      </c>
      <c r="AA779" s="11">
        <v>58.597528210639439</v>
      </c>
      <c r="AB779" s="11">
        <v>18159</v>
      </c>
      <c r="AC779" s="12" t="s">
        <v>2489</v>
      </c>
      <c r="AD779" s="8">
        <v>18</v>
      </c>
      <c r="AE779" s="8">
        <v>159</v>
      </c>
      <c r="AF779" s="13"/>
      <c r="AG779" s="13"/>
      <c r="AH779" s="13"/>
      <c r="AJ779" s="13"/>
      <c r="AK779" s="13"/>
      <c r="AL779" s="13"/>
      <c r="AM779" s="13"/>
      <c r="AN779" s="13" t="s">
        <v>510</v>
      </c>
    </row>
    <row r="780" spans="1:40" x14ac:dyDescent="0.2">
      <c r="A780" s="8" t="s">
        <v>2283</v>
      </c>
      <c r="B780" s="8" t="s">
        <v>917</v>
      </c>
      <c r="C780" s="8" t="str">
        <f t="shared" si="11"/>
        <v>Union County IN</v>
      </c>
      <c r="D780" s="9">
        <v>7182</v>
      </c>
      <c r="E780" s="8" t="s">
        <v>445</v>
      </c>
      <c r="F780" s="9">
        <v>715</v>
      </c>
      <c r="G780" s="9">
        <v>2445</v>
      </c>
      <c r="H780" s="9">
        <v>3286</v>
      </c>
      <c r="I780" s="10">
        <v>0.2175897748021911</v>
      </c>
      <c r="J780" s="10">
        <v>0.74406573341448567</v>
      </c>
      <c r="K780" s="9">
        <v>-1730</v>
      </c>
      <c r="L780" s="9">
        <v>1730</v>
      </c>
      <c r="M780" s="10">
        <v>-0.52647595861229457</v>
      </c>
      <c r="N780" s="10">
        <v>0.52647595861229457</v>
      </c>
      <c r="O780" s="9">
        <v>1018</v>
      </c>
      <c r="P780" s="9">
        <v>2022</v>
      </c>
      <c r="Q780" s="9">
        <v>3099</v>
      </c>
      <c r="R780" s="10">
        <v>0.32849306227815422</v>
      </c>
      <c r="S780" s="10">
        <v>0.65246853823814133</v>
      </c>
      <c r="T780" s="9">
        <v>-1004</v>
      </c>
      <c r="U780" s="10">
        <v>-0.3239754759599871</v>
      </c>
      <c r="V780" s="9">
        <v>-303</v>
      </c>
      <c r="W780" s="9">
        <v>423</v>
      </c>
      <c r="X780" s="10">
        <v>-0.11090328747596312</v>
      </c>
      <c r="Y780" s="10">
        <v>9.1597195176344348E-2</v>
      </c>
      <c r="Z780" s="11">
        <v>161.22</v>
      </c>
      <c r="AA780" s="11">
        <v>44.547822850762934</v>
      </c>
      <c r="AB780" s="11">
        <v>18161</v>
      </c>
      <c r="AC780" s="12" t="s">
        <v>2490</v>
      </c>
      <c r="AD780" s="8">
        <v>18</v>
      </c>
      <c r="AE780" s="8">
        <v>161</v>
      </c>
      <c r="AF780" s="13" t="s">
        <v>2332</v>
      </c>
      <c r="AG780" s="13" t="s">
        <v>2333</v>
      </c>
      <c r="AH780" s="13" t="s">
        <v>2334</v>
      </c>
      <c r="AI780" s="14">
        <v>2157719</v>
      </c>
      <c r="AJ780" s="13" t="s">
        <v>486</v>
      </c>
      <c r="AK780" s="13" t="s">
        <v>2335</v>
      </c>
      <c r="AL780" s="13"/>
      <c r="AM780" s="13"/>
      <c r="AN780" s="13" t="s">
        <v>505</v>
      </c>
    </row>
    <row r="781" spans="1:40" x14ac:dyDescent="0.2">
      <c r="A781" s="8" t="s">
        <v>2283</v>
      </c>
      <c r="B781" s="8" t="s">
        <v>2491</v>
      </c>
      <c r="C781" s="8" t="str">
        <f t="shared" si="11"/>
        <v>Vanderburgh County IN</v>
      </c>
      <c r="D781" s="9">
        <v>181877</v>
      </c>
      <c r="E781" s="8" t="s">
        <v>445</v>
      </c>
      <c r="F781" s="9">
        <v>28296</v>
      </c>
      <c r="G781" s="9">
        <v>40422</v>
      </c>
      <c r="H781" s="9">
        <v>71957</v>
      </c>
      <c r="I781" s="10">
        <v>0.39323484859013019</v>
      </c>
      <c r="J781" s="10">
        <v>0.56175215753852992</v>
      </c>
      <c r="K781" s="9">
        <v>-12126</v>
      </c>
      <c r="L781" s="9">
        <v>12126</v>
      </c>
      <c r="M781" s="10">
        <v>-0.16851730894839972</v>
      </c>
      <c r="N781" s="10">
        <v>0.16851730894839972</v>
      </c>
      <c r="O781" s="9">
        <v>31659</v>
      </c>
      <c r="P781" s="9">
        <v>39504</v>
      </c>
      <c r="Q781" s="9">
        <v>72416</v>
      </c>
      <c r="R781" s="10">
        <v>0.43718239063190456</v>
      </c>
      <c r="S781" s="10">
        <v>0.54551480335837388</v>
      </c>
      <c r="T781" s="9">
        <v>-7845</v>
      </c>
      <c r="U781" s="10">
        <v>-0.10833241272646932</v>
      </c>
      <c r="V781" s="9">
        <v>-3363</v>
      </c>
      <c r="W781" s="9">
        <v>918</v>
      </c>
      <c r="X781" s="10">
        <v>-4.3947542041774368E-2</v>
      </c>
      <c r="Y781" s="10">
        <v>1.6237354180156038E-2</v>
      </c>
      <c r="Z781" s="11">
        <v>233.48</v>
      </c>
      <c r="AA781" s="11">
        <v>778.98321055336646</v>
      </c>
      <c r="AB781" s="11">
        <v>18163</v>
      </c>
      <c r="AC781" s="12" t="s">
        <v>2492</v>
      </c>
      <c r="AD781" s="8">
        <v>18</v>
      </c>
      <c r="AE781" s="8">
        <v>163</v>
      </c>
      <c r="AF781" s="13" t="s">
        <v>2459</v>
      </c>
      <c r="AG781" s="13"/>
      <c r="AH781" s="13" t="s">
        <v>2460</v>
      </c>
      <c r="AI781" s="14">
        <v>315693</v>
      </c>
      <c r="AJ781" s="13" t="s">
        <v>486</v>
      </c>
      <c r="AK781" s="13"/>
      <c r="AL781" s="13"/>
      <c r="AM781" s="13"/>
      <c r="AN781" s="13" t="s">
        <v>487</v>
      </c>
    </row>
    <row r="782" spans="1:40" x14ac:dyDescent="0.2">
      <c r="A782" s="8" t="s">
        <v>2283</v>
      </c>
      <c r="B782" s="8" t="s">
        <v>2493</v>
      </c>
      <c r="C782" s="8" t="str">
        <f t="shared" si="11"/>
        <v>Vermillion County IN</v>
      </c>
      <c r="D782" s="9">
        <v>15692</v>
      </c>
      <c r="E782" s="8" t="s">
        <v>445</v>
      </c>
      <c r="F782" s="9">
        <v>2081</v>
      </c>
      <c r="G782" s="9">
        <v>4511</v>
      </c>
      <c r="H782" s="9">
        <v>6913</v>
      </c>
      <c r="I782" s="10">
        <v>0.30102705048459422</v>
      </c>
      <c r="J782" s="10">
        <v>0.65253869521191954</v>
      </c>
      <c r="K782" s="9">
        <v>-2430</v>
      </c>
      <c r="L782" s="9">
        <v>2430</v>
      </c>
      <c r="M782" s="10">
        <v>-0.35151164472732532</v>
      </c>
      <c r="N782" s="10">
        <v>0.35151164472732532</v>
      </c>
      <c r="O782" s="9">
        <v>2979</v>
      </c>
      <c r="P782" s="9">
        <v>3426</v>
      </c>
      <c r="Q782" s="9">
        <v>6578</v>
      </c>
      <c r="R782" s="10">
        <v>0.45287321374277895</v>
      </c>
      <c r="S782" s="10">
        <v>0.52082699908786867</v>
      </c>
      <c r="T782" s="9">
        <v>-447</v>
      </c>
      <c r="U782" s="10">
        <v>-6.7953785345089723E-2</v>
      </c>
      <c r="V782" s="9">
        <v>-898</v>
      </c>
      <c r="W782" s="9">
        <v>1085</v>
      </c>
      <c r="X782" s="10">
        <v>-0.15184616325818473</v>
      </c>
      <c r="Y782" s="10">
        <v>0.13171169612405087</v>
      </c>
      <c r="Z782" s="11">
        <v>256.88</v>
      </c>
      <c r="AA782" s="11">
        <v>61.086888819682343</v>
      </c>
      <c r="AB782" s="11">
        <v>18165</v>
      </c>
      <c r="AC782" s="12" t="s">
        <v>2494</v>
      </c>
      <c r="AD782" s="8">
        <v>18</v>
      </c>
      <c r="AE782" s="8">
        <v>165</v>
      </c>
      <c r="AF782" s="13" t="s">
        <v>2320</v>
      </c>
      <c r="AG782" s="13"/>
      <c r="AH782" s="13" t="s">
        <v>2321</v>
      </c>
      <c r="AI782" s="14">
        <v>171019</v>
      </c>
      <c r="AJ782" s="13" t="s">
        <v>486</v>
      </c>
      <c r="AK782" s="13"/>
      <c r="AL782" s="13"/>
      <c r="AM782" s="13"/>
      <c r="AN782" s="13" t="s">
        <v>505</v>
      </c>
    </row>
    <row r="783" spans="1:40" x14ac:dyDescent="0.2">
      <c r="A783" s="8" t="s">
        <v>2283</v>
      </c>
      <c r="B783" s="8" t="s">
        <v>2495</v>
      </c>
      <c r="C783" s="8" t="str">
        <f t="shared" si="11"/>
        <v>Vigo County IN</v>
      </c>
      <c r="D783" s="9">
        <v>107896</v>
      </c>
      <c r="E783" s="8" t="s">
        <v>445</v>
      </c>
      <c r="F783" s="9">
        <v>15922</v>
      </c>
      <c r="G783" s="9">
        <v>21924</v>
      </c>
      <c r="H783" s="9">
        <v>39569</v>
      </c>
      <c r="I783" s="10">
        <v>0.40238570598195555</v>
      </c>
      <c r="J783" s="10">
        <v>0.55407010538552903</v>
      </c>
      <c r="K783" s="9">
        <v>-6002</v>
      </c>
      <c r="L783" s="9">
        <v>6002</v>
      </c>
      <c r="M783" s="10">
        <v>-0.15168439940357348</v>
      </c>
      <c r="N783" s="10">
        <v>0.15168439940357348</v>
      </c>
      <c r="O783" s="9">
        <v>19707</v>
      </c>
      <c r="P783" s="9">
        <v>19368</v>
      </c>
      <c r="Q783" s="9">
        <v>39843</v>
      </c>
      <c r="R783" s="10">
        <v>0.49461636924930352</v>
      </c>
      <c r="S783" s="10">
        <v>0.48610797379715381</v>
      </c>
      <c r="T783" s="9">
        <v>339</v>
      </c>
      <c r="U783" s="10">
        <v>8.5083954521497085E-3</v>
      </c>
      <c r="V783" s="9">
        <v>-3785</v>
      </c>
      <c r="W783" s="9">
        <v>2556</v>
      </c>
      <c r="X783" s="10">
        <v>-9.2230663267347968E-2</v>
      </c>
      <c r="Y783" s="10">
        <v>6.7962131588375219E-2</v>
      </c>
      <c r="Z783" s="11">
        <v>403.31</v>
      </c>
      <c r="AA783" s="11">
        <v>267.52622052515437</v>
      </c>
      <c r="AB783" s="11">
        <v>18167</v>
      </c>
      <c r="AC783" s="12" t="s">
        <v>2496</v>
      </c>
      <c r="AD783" s="8">
        <v>18</v>
      </c>
      <c r="AE783" s="8">
        <v>167</v>
      </c>
      <c r="AF783" s="13" t="s">
        <v>2320</v>
      </c>
      <c r="AG783" s="13"/>
      <c r="AH783" s="13" t="s">
        <v>2321</v>
      </c>
      <c r="AI783" s="14">
        <v>171019</v>
      </c>
      <c r="AJ783" s="13" t="s">
        <v>486</v>
      </c>
      <c r="AK783" s="13"/>
      <c r="AL783" s="13"/>
      <c r="AM783" s="13"/>
      <c r="AN783" s="13" t="s">
        <v>487</v>
      </c>
    </row>
    <row r="784" spans="1:40" x14ac:dyDescent="0.2">
      <c r="A784" s="8" t="s">
        <v>2283</v>
      </c>
      <c r="B784" s="8" t="s">
        <v>2265</v>
      </c>
      <c r="C784" s="8" t="str">
        <f t="shared" si="11"/>
        <v>Wabash County IN</v>
      </c>
      <c r="D784" s="9">
        <v>32138</v>
      </c>
      <c r="E784" s="8" t="s">
        <v>445</v>
      </c>
      <c r="F784" s="9">
        <v>3018</v>
      </c>
      <c r="G784" s="9">
        <v>9819</v>
      </c>
      <c r="H784" s="9">
        <v>13415</v>
      </c>
      <c r="I784" s="10">
        <v>0.22497204621692135</v>
      </c>
      <c r="J784" s="10">
        <v>0.73194185613119644</v>
      </c>
      <c r="K784" s="9">
        <v>-6801</v>
      </c>
      <c r="L784" s="9">
        <v>6801</v>
      </c>
      <c r="M784" s="10">
        <v>-0.50696980991427509</v>
      </c>
      <c r="N784" s="10">
        <v>0.50696980991427509</v>
      </c>
      <c r="O784" s="9">
        <v>3929</v>
      </c>
      <c r="P784" s="9">
        <v>8528</v>
      </c>
      <c r="Q784" s="9">
        <v>12702</v>
      </c>
      <c r="R784" s="10">
        <v>0.30932136671390331</v>
      </c>
      <c r="S784" s="10">
        <v>0.67139033223114475</v>
      </c>
      <c r="T784" s="9">
        <v>-4599</v>
      </c>
      <c r="U784" s="10">
        <v>-0.36206896551724144</v>
      </c>
      <c r="V784" s="9">
        <v>-911</v>
      </c>
      <c r="W784" s="9">
        <v>1291</v>
      </c>
      <c r="X784" s="10">
        <v>-8.4349320496981961E-2</v>
      </c>
      <c r="Y784" s="10">
        <v>6.0551523900051696E-2</v>
      </c>
      <c r="Z784" s="11">
        <v>412.43</v>
      </c>
      <c r="AA784" s="11">
        <v>77.923526416604034</v>
      </c>
      <c r="AB784" s="11">
        <v>18169</v>
      </c>
      <c r="AC784" s="12" t="s">
        <v>2497</v>
      </c>
      <c r="AD784" s="8">
        <v>18</v>
      </c>
      <c r="AE784" s="8">
        <v>169</v>
      </c>
      <c r="AF784" s="13" t="s">
        <v>2498</v>
      </c>
      <c r="AG784" s="13"/>
      <c r="AH784" s="13" t="s">
        <v>2499</v>
      </c>
      <c r="AJ784" s="13" t="s">
        <v>498</v>
      </c>
      <c r="AK784" s="13"/>
      <c r="AL784" s="13"/>
      <c r="AM784" s="13"/>
      <c r="AN784" s="13" t="s">
        <v>487</v>
      </c>
    </row>
    <row r="785" spans="1:40" x14ac:dyDescent="0.2">
      <c r="A785" s="8" t="s">
        <v>2283</v>
      </c>
      <c r="B785" s="8" t="s">
        <v>1882</v>
      </c>
      <c r="C785" s="8" t="str">
        <f t="shared" si="11"/>
        <v>Warren County IN</v>
      </c>
      <c r="D785" s="9">
        <v>8269</v>
      </c>
      <c r="E785" s="8" t="s">
        <v>445</v>
      </c>
      <c r="F785" s="9">
        <v>839</v>
      </c>
      <c r="G785" s="9">
        <v>2896</v>
      </c>
      <c r="H785" s="9">
        <v>3919</v>
      </c>
      <c r="I785" s="10">
        <v>0.214085225822914</v>
      </c>
      <c r="J785" s="10">
        <v>0.73896402143403928</v>
      </c>
      <c r="K785" s="9">
        <v>-2057</v>
      </c>
      <c r="L785" s="9">
        <v>2057</v>
      </c>
      <c r="M785" s="10">
        <v>-0.52487879561112527</v>
      </c>
      <c r="N785" s="10">
        <v>0.52487879561112527</v>
      </c>
      <c r="O785" s="9">
        <v>1324</v>
      </c>
      <c r="P785" s="9">
        <v>2377</v>
      </c>
      <c r="Q785" s="9">
        <v>3798</v>
      </c>
      <c r="R785" s="10">
        <v>0.34860452869931541</v>
      </c>
      <c r="S785" s="10">
        <v>0.62585571353343861</v>
      </c>
      <c r="T785" s="9">
        <v>-1053</v>
      </c>
      <c r="U785" s="10">
        <v>-0.2772511848341232</v>
      </c>
      <c r="V785" s="9">
        <v>-485</v>
      </c>
      <c r="W785" s="9">
        <v>519</v>
      </c>
      <c r="X785" s="10">
        <v>-0.1345193028764014</v>
      </c>
      <c r="Y785" s="10">
        <v>0.11310830790060067</v>
      </c>
      <c r="Z785" s="11">
        <v>364.68</v>
      </c>
      <c r="AA785" s="11">
        <v>22.674673686519689</v>
      </c>
      <c r="AB785" s="11">
        <v>18171</v>
      </c>
      <c r="AC785" s="12" t="s">
        <v>2500</v>
      </c>
      <c r="AD785" s="8">
        <v>18</v>
      </c>
      <c r="AE785" s="8">
        <v>171</v>
      </c>
      <c r="AF785" s="13"/>
      <c r="AG785" s="13"/>
      <c r="AH785" s="13"/>
      <c r="AJ785" s="13"/>
      <c r="AK785" s="13"/>
      <c r="AL785" s="13"/>
      <c r="AM785" s="13"/>
      <c r="AN785" s="13" t="s">
        <v>510</v>
      </c>
    </row>
    <row r="786" spans="1:40" x14ac:dyDescent="0.2">
      <c r="A786" s="8" t="s">
        <v>2283</v>
      </c>
      <c r="B786" s="8" t="s">
        <v>2501</v>
      </c>
      <c r="C786" s="8" t="str">
        <f t="shared" si="11"/>
        <v>Warrick County IN</v>
      </c>
      <c r="D786" s="9">
        <v>61897</v>
      </c>
      <c r="E786" s="8" t="s">
        <v>445</v>
      </c>
      <c r="F786" s="9">
        <v>9086</v>
      </c>
      <c r="G786" s="9">
        <v>19133</v>
      </c>
      <c r="H786" s="9">
        <v>29609</v>
      </c>
      <c r="I786" s="10">
        <v>0.30686615556080921</v>
      </c>
      <c r="J786" s="10">
        <v>0.64618865885372689</v>
      </c>
      <c r="K786" s="9">
        <v>-10047</v>
      </c>
      <c r="L786" s="9">
        <v>10047</v>
      </c>
      <c r="M786" s="10">
        <v>-0.33932250329291769</v>
      </c>
      <c r="N786" s="10">
        <v>0.33932250329291769</v>
      </c>
      <c r="O786" s="9">
        <v>8791</v>
      </c>
      <c r="P786" s="9">
        <v>15350</v>
      </c>
      <c r="Q786" s="9">
        <v>24627</v>
      </c>
      <c r="R786" s="10">
        <v>0.35696593170097862</v>
      </c>
      <c r="S786" s="10">
        <v>0.62329963048686399</v>
      </c>
      <c r="T786" s="9">
        <v>-6559</v>
      </c>
      <c r="U786" s="10">
        <v>-0.26633369878588536</v>
      </c>
      <c r="V786" s="9">
        <v>295</v>
      </c>
      <c r="W786" s="9">
        <v>3783</v>
      </c>
      <c r="X786" s="10">
        <v>-5.0099776140169416E-2</v>
      </c>
      <c r="Y786" s="10">
        <v>2.2889028366862907E-2</v>
      </c>
      <c r="Z786" s="11">
        <v>384.82</v>
      </c>
      <c r="AA786" s="11">
        <v>160.84662959305649</v>
      </c>
      <c r="AB786" s="11">
        <v>18173</v>
      </c>
      <c r="AC786" s="12" t="s">
        <v>2502</v>
      </c>
      <c r="AD786" s="8">
        <v>18</v>
      </c>
      <c r="AE786" s="8">
        <v>173</v>
      </c>
      <c r="AF786" s="13" t="s">
        <v>2459</v>
      </c>
      <c r="AG786" s="13"/>
      <c r="AH786" s="13" t="s">
        <v>2460</v>
      </c>
      <c r="AI786" s="14">
        <v>315693</v>
      </c>
      <c r="AJ786" s="13" t="s">
        <v>486</v>
      </c>
      <c r="AK786" s="13"/>
      <c r="AL786" s="13"/>
      <c r="AM786" s="13"/>
      <c r="AN786" s="13" t="s">
        <v>487</v>
      </c>
    </row>
    <row r="787" spans="1:40" x14ac:dyDescent="0.2">
      <c r="A787" s="8" t="s">
        <v>2283</v>
      </c>
      <c r="B787" s="8" t="s">
        <v>680</v>
      </c>
      <c r="C787" s="8" t="str">
        <f t="shared" si="11"/>
        <v>Washington County IN</v>
      </c>
      <c r="D787" s="9">
        <v>27827</v>
      </c>
      <c r="E787" s="8" t="s">
        <v>445</v>
      </c>
      <c r="F787" s="9">
        <v>2636</v>
      </c>
      <c r="G787" s="9">
        <v>8206</v>
      </c>
      <c r="H787" s="9">
        <v>11333</v>
      </c>
      <c r="I787" s="10">
        <v>0.23259507632577428</v>
      </c>
      <c r="J787" s="10">
        <v>0.7240801200035295</v>
      </c>
      <c r="K787" s="9">
        <v>-5570</v>
      </c>
      <c r="L787" s="9">
        <v>5570</v>
      </c>
      <c r="M787" s="10">
        <v>-0.49148504367775525</v>
      </c>
      <c r="N787" s="10">
        <v>0.49148504367775525</v>
      </c>
      <c r="O787" s="9">
        <v>3909</v>
      </c>
      <c r="P787" s="9">
        <v>6532</v>
      </c>
      <c r="Q787" s="9">
        <v>10725</v>
      </c>
      <c r="R787" s="10">
        <v>0.36447552447552445</v>
      </c>
      <c r="S787" s="10">
        <v>0.60904428904428909</v>
      </c>
      <c r="T787" s="9">
        <v>-2623</v>
      </c>
      <c r="U787" s="10">
        <v>-0.24456876456876464</v>
      </c>
      <c r="V787" s="9">
        <v>-1273</v>
      </c>
      <c r="W787" s="9">
        <v>1674</v>
      </c>
      <c r="X787" s="10">
        <v>-0.13188044814975017</v>
      </c>
      <c r="Y787" s="10">
        <v>0.11503583095924041</v>
      </c>
      <c r="Z787" s="11">
        <v>513.73</v>
      </c>
      <c r="AA787" s="11">
        <v>54.166585560508437</v>
      </c>
      <c r="AB787" s="11">
        <v>18175</v>
      </c>
      <c r="AC787" s="12" t="s">
        <v>2503</v>
      </c>
      <c r="AD787" s="8">
        <v>18</v>
      </c>
      <c r="AE787" s="8">
        <v>175</v>
      </c>
      <c r="AF787" s="13" t="s">
        <v>2315</v>
      </c>
      <c r="AG787" s="13" t="s">
        <v>2316</v>
      </c>
      <c r="AH787" s="13" t="s">
        <v>2317</v>
      </c>
      <c r="AI787" s="14">
        <v>1278413</v>
      </c>
      <c r="AJ787" s="13" t="s">
        <v>486</v>
      </c>
      <c r="AK787" s="13" t="s">
        <v>2318</v>
      </c>
      <c r="AL787" s="13"/>
      <c r="AM787" s="13"/>
      <c r="AN787" s="13" t="s">
        <v>505</v>
      </c>
    </row>
    <row r="788" spans="1:40" x14ac:dyDescent="0.2">
      <c r="A788" s="8" t="s">
        <v>2283</v>
      </c>
      <c r="B788" s="8" t="s">
        <v>1885</v>
      </c>
      <c r="C788" s="8" t="str">
        <f t="shared" si="11"/>
        <v>Wayne County IN</v>
      </c>
      <c r="D788" s="9">
        <v>67001</v>
      </c>
      <c r="E788" s="8" t="s">
        <v>445</v>
      </c>
      <c r="F788" s="9">
        <v>8322</v>
      </c>
      <c r="G788" s="9">
        <v>16028</v>
      </c>
      <c r="H788" s="9">
        <v>25575</v>
      </c>
      <c r="I788" s="10">
        <v>0.32539589442815248</v>
      </c>
      <c r="J788" s="10">
        <v>0.62670576735092864</v>
      </c>
      <c r="K788" s="9">
        <v>-7706</v>
      </c>
      <c r="L788" s="9">
        <v>7706</v>
      </c>
      <c r="M788" s="10">
        <v>-0.30130987292277617</v>
      </c>
      <c r="N788" s="10">
        <v>0.30130987292277617</v>
      </c>
      <c r="O788" s="9">
        <v>10591</v>
      </c>
      <c r="P788" s="9">
        <v>14321</v>
      </c>
      <c r="Q788" s="9">
        <v>25458</v>
      </c>
      <c r="R788" s="10">
        <v>0.4160185403409537</v>
      </c>
      <c r="S788" s="10">
        <v>0.5625343703354545</v>
      </c>
      <c r="T788" s="9">
        <v>-3730</v>
      </c>
      <c r="U788" s="10">
        <v>-0.1465158299945008</v>
      </c>
      <c r="V788" s="9">
        <v>-2269</v>
      </c>
      <c r="W788" s="9">
        <v>1707</v>
      </c>
      <c r="X788" s="10">
        <v>-9.0622645912801225E-2</v>
      </c>
      <c r="Y788" s="10">
        <v>6.4171397015474141E-2</v>
      </c>
      <c r="Z788" s="11">
        <v>401.74</v>
      </c>
      <c r="AA788" s="11">
        <v>166.77701996316026</v>
      </c>
      <c r="AB788" s="11">
        <v>18177</v>
      </c>
      <c r="AC788" s="12" t="s">
        <v>2504</v>
      </c>
      <c r="AD788" s="8">
        <v>18</v>
      </c>
      <c r="AE788" s="8">
        <v>177</v>
      </c>
      <c r="AF788" s="13" t="s">
        <v>2505</v>
      </c>
      <c r="AG788" s="13" t="s">
        <v>2357</v>
      </c>
      <c r="AH788" s="13" t="s">
        <v>2506</v>
      </c>
      <c r="AJ788" s="13" t="s">
        <v>498</v>
      </c>
      <c r="AK788" s="13" t="s">
        <v>2359</v>
      </c>
      <c r="AL788" s="13"/>
      <c r="AM788" s="13"/>
      <c r="AN788" s="13" t="s">
        <v>487</v>
      </c>
    </row>
    <row r="789" spans="1:40" x14ac:dyDescent="0.2">
      <c r="A789" s="8" t="s">
        <v>2283</v>
      </c>
      <c r="B789" s="8" t="s">
        <v>2507</v>
      </c>
      <c r="C789" s="8" t="str">
        <f t="shared" si="11"/>
        <v>Wells County IN</v>
      </c>
      <c r="D789" s="9">
        <v>27964</v>
      </c>
      <c r="E789" s="8" t="s">
        <v>445</v>
      </c>
      <c r="F789" s="9">
        <v>2585</v>
      </c>
      <c r="G789" s="9">
        <v>9999</v>
      </c>
      <c r="H789" s="9">
        <v>13123</v>
      </c>
      <c r="I789" s="10">
        <v>0.19698239731768649</v>
      </c>
      <c r="J789" s="10">
        <v>0.7619446772841576</v>
      </c>
      <c r="K789" s="9">
        <v>-7414</v>
      </c>
      <c r="L789" s="9">
        <v>7414</v>
      </c>
      <c r="M789" s="10">
        <v>-0.56496227996647108</v>
      </c>
      <c r="N789" s="10">
        <v>0.56496227996647108</v>
      </c>
      <c r="O789" s="9">
        <v>3434</v>
      </c>
      <c r="P789" s="9">
        <v>9255</v>
      </c>
      <c r="Q789" s="9">
        <v>12922</v>
      </c>
      <c r="R789" s="10">
        <v>0.2657483361708714</v>
      </c>
      <c r="S789" s="10">
        <v>0.71622039931899084</v>
      </c>
      <c r="T789" s="9">
        <v>-5821</v>
      </c>
      <c r="U789" s="10">
        <v>-0.45047206314811944</v>
      </c>
      <c r="V789" s="9">
        <v>-849</v>
      </c>
      <c r="W789" s="9">
        <v>744</v>
      </c>
      <c r="X789" s="10">
        <v>-6.876593885318491E-2</v>
      </c>
      <c r="Y789" s="10">
        <v>4.572427796516676E-2</v>
      </c>
      <c r="Z789" s="11">
        <v>368.09</v>
      </c>
      <c r="AA789" s="11">
        <v>75.970550680540086</v>
      </c>
      <c r="AB789" s="11">
        <v>18179</v>
      </c>
      <c r="AC789" s="12" t="s">
        <v>2508</v>
      </c>
      <c r="AD789" s="8">
        <v>18</v>
      </c>
      <c r="AE789" s="8">
        <v>179</v>
      </c>
      <c r="AF789" s="13" t="s">
        <v>2291</v>
      </c>
      <c r="AG789" s="13" t="s">
        <v>2286</v>
      </c>
      <c r="AH789" s="13" t="s">
        <v>2292</v>
      </c>
      <c r="AI789" s="14">
        <v>429820</v>
      </c>
      <c r="AJ789" s="13" t="s">
        <v>486</v>
      </c>
      <c r="AK789" s="13" t="s">
        <v>2288</v>
      </c>
      <c r="AL789" s="13"/>
      <c r="AM789" s="13"/>
      <c r="AN789" s="13" t="s">
        <v>505</v>
      </c>
    </row>
    <row r="790" spans="1:40" x14ac:dyDescent="0.2">
      <c r="A790" s="8" t="s">
        <v>2283</v>
      </c>
      <c r="B790" s="8" t="s">
        <v>924</v>
      </c>
      <c r="C790" s="8" t="str">
        <f t="shared" si="11"/>
        <v>White County IN</v>
      </c>
      <c r="D790" s="9">
        <v>24293</v>
      </c>
      <c r="E790" s="8" t="s">
        <v>445</v>
      </c>
      <c r="F790" s="9">
        <v>2563</v>
      </c>
      <c r="G790" s="9">
        <v>6813</v>
      </c>
      <c r="H790" s="9">
        <v>9902</v>
      </c>
      <c r="I790" s="10">
        <v>0.25883659866693598</v>
      </c>
      <c r="J790" s="10">
        <v>0.68804281963239755</v>
      </c>
      <c r="K790" s="9">
        <v>-4250</v>
      </c>
      <c r="L790" s="9">
        <v>4250</v>
      </c>
      <c r="M790" s="10">
        <v>-0.42920622096546157</v>
      </c>
      <c r="N790" s="10">
        <v>0.42920622096546157</v>
      </c>
      <c r="O790" s="9">
        <v>3635</v>
      </c>
      <c r="P790" s="9">
        <v>5970</v>
      </c>
      <c r="Q790" s="9">
        <v>9901</v>
      </c>
      <c r="R790" s="10">
        <v>0.36713463286536713</v>
      </c>
      <c r="S790" s="10">
        <v>0.60296939703060293</v>
      </c>
      <c r="T790" s="9">
        <v>-2335</v>
      </c>
      <c r="U790" s="10">
        <v>-0.2358347641652358</v>
      </c>
      <c r="V790" s="9">
        <v>-1072</v>
      </c>
      <c r="W790" s="9">
        <v>843</v>
      </c>
      <c r="X790" s="10">
        <v>-0.10829803419843115</v>
      </c>
      <c r="Y790" s="10">
        <v>8.5073422601794624E-2</v>
      </c>
      <c r="Z790" s="11">
        <v>505.13</v>
      </c>
      <c r="AA790" s="11">
        <v>48.092570229445883</v>
      </c>
      <c r="AB790" s="11">
        <v>18181</v>
      </c>
      <c r="AC790" s="12" t="s">
        <v>2509</v>
      </c>
      <c r="AD790" s="8">
        <v>18</v>
      </c>
      <c r="AE790" s="8">
        <v>181</v>
      </c>
      <c r="AF790" s="13"/>
      <c r="AG790" s="13"/>
      <c r="AH790" s="13"/>
      <c r="AJ790" s="13"/>
      <c r="AK790" s="13"/>
      <c r="AL790" s="13"/>
      <c r="AM790" s="13"/>
      <c r="AN790" s="13" t="s">
        <v>510</v>
      </c>
    </row>
    <row r="791" spans="1:40" x14ac:dyDescent="0.2">
      <c r="A791" s="8" t="s">
        <v>2283</v>
      </c>
      <c r="B791" s="8" t="s">
        <v>2510</v>
      </c>
      <c r="C791" s="8" t="str">
        <f t="shared" si="11"/>
        <v>Whitley County IN</v>
      </c>
      <c r="D791" s="9">
        <v>33406</v>
      </c>
      <c r="E791" s="8" t="s">
        <v>445</v>
      </c>
      <c r="F791" s="9">
        <v>3379</v>
      </c>
      <c r="G791" s="9">
        <v>11357</v>
      </c>
      <c r="H791" s="9">
        <v>15535</v>
      </c>
      <c r="I791" s="10">
        <v>0.21750885098165432</v>
      </c>
      <c r="J791" s="10">
        <v>0.73105889925973611</v>
      </c>
      <c r="K791" s="9">
        <v>-7978</v>
      </c>
      <c r="L791" s="9">
        <v>7978</v>
      </c>
      <c r="M791" s="10">
        <v>-0.51355004827808182</v>
      </c>
      <c r="N791" s="10">
        <v>0.51355004827808182</v>
      </c>
      <c r="O791" s="9">
        <v>4420</v>
      </c>
      <c r="P791" s="9">
        <v>10257</v>
      </c>
      <c r="Q791" s="9">
        <v>15005</v>
      </c>
      <c r="R791" s="10">
        <v>0.29456847717427526</v>
      </c>
      <c r="S791" s="10">
        <v>0.68357214261912691</v>
      </c>
      <c r="T791" s="9">
        <v>-5837</v>
      </c>
      <c r="U791" s="10">
        <v>-0.38900366544485165</v>
      </c>
      <c r="V791" s="9">
        <v>-1041</v>
      </c>
      <c r="W791" s="9">
        <v>1100</v>
      </c>
      <c r="X791" s="10">
        <v>-7.7059626192620939E-2</v>
      </c>
      <c r="Y791" s="10">
        <v>4.7486756640609196E-2</v>
      </c>
      <c r="Z791" s="11">
        <v>335.57</v>
      </c>
      <c r="AA791" s="11">
        <v>99.550019370027115</v>
      </c>
      <c r="AB791" s="11">
        <v>18183</v>
      </c>
      <c r="AC791" s="12" t="s">
        <v>2511</v>
      </c>
      <c r="AD791" s="8">
        <v>18</v>
      </c>
      <c r="AE791" s="8">
        <v>183</v>
      </c>
      <c r="AF791" s="13" t="s">
        <v>2291</v>
      </c>
      <c r="AG791" s="13" t="s">
        <v>2286</v>
      </c>
      <c r="AH791" s="13" t="s">
        <v>2292</v>
      </c>
      <c r="AI791" s="14">
        <v>429820</v>
      </c>
      <c r="AJ791" s="13" t="s">
        <v>486</v>
      </c>
      <c r="AK791" s="13" t="s">
        <v>2288</v>
      </c>
      <c r="AL791" s="13"/>
      <c r="AM791" s="13"/>
      <c r="AN791" s="13" t="s">
        <v>505</v>
      </c>
    </row>
    <row r="792" spans="1:40" x14ac:dyDescent="0.2">
      <c r="A792" s="8" t="s">
        <v>2512</v>
      </c>
      <c r="B792" s="8" t="s">
        <v>2513</v>
      </c>
      <c r="C792" s="8" t="str">
        <f t="shared" si="11"/>
        <v>Adair County IA</v>
      </c>
      <c r="D792" s="9">
        <v>7228</v>
      </c>
      <c r="E792" s="8" t="s">
        <v>445</v>
      </c>
      <c r="F792" s="9">
        <v>1127</v>
      </c>
      <c r="G792" s="9">
        <v>2456</v>
      </c>
      <c r="H792" s="9">
        <v>3759</v>
      </c>
      <c r="I792" s="10">
        <v>0.29981378026070765</v>
      </c>
      <c r="J792" s="10">
        <v>0.65336525671721202</v>
      </c>
      <c r="K792" s="9">
        <v>-1329</v>
      </c>
      <c r="L792" s="9">
        <v>1329</v>
      </c>
      <c r="M792" s="10">
        <v>-0.35355147645650437</v>
      </c>
      <c r="N792" s="10">
        <v>0.35355147645650437</v>
      </c>
      <c r="O792" s="9">
        <v>1788</v>
      </c>
      <c r="P792" s="9">
        <v>2110</v>
      </c>
      <c r="Q792" s="9">
        <v>3959</v>
      </c>
      <c r="R792" s="10">
        <v>0.45162919929275069</v>
      </c>
      <c r="S792" s="10">
        <v>0.53296286941146753</v>
      </c>
      <c r="T792" s="9">
        <v>-322</v>
      </c>
      <c r="U792" s="10">
        <v>-8.1333670118716839E-2</v>
      </c>
      <c r="V792" s="9">
        <v>-661</v>
      </c>
      <c r="W792" s="9">
        <v>346</v>
      </c>
      <c r="X792" s="10">
        <v>-0.15181541903204304</v>
      </c>
      <c r="Y792" s="10">
        <v>0.12040238730574448</v>
      </c>
      <c r="Z792" s="11">
        <v>569.27</v>
      </c>
      <c r="AA792" s="11">
        <v>12.696962776889702</v>
      </c>
      <c r="AB792" s="11">
        <v>19001</v>
      </c>
      <c r="AC792" s="12" t="s">
        <v>2514</v>
      </c>
      <c r="AD792" s="8">
        <v>19</v>
      </c>
      <c r="AE792" s="8">
        <v>1</v>
      </c>
      <c r="AF792" s="13"/>
      <c r="AG792" s="13"/>
      <c r="AH792" s="13"/>
      <c r="AJ792" s="13"/>
      <c r="AK792" s="13"/>
      <c r="AL792" s="13"/>
      <c r="AM792" s="13"/>
      <c r="AN792" s="13" t="s">
        <v>510</v>
      </c>
    </row>
    <row r="793" spans="1:40" x14ac:dyDescent="0.2">
      <c r="A793" s="8" t="s">
        <v>2512</v>
      </c>
      <c r="B793" s="8" t="s">
        <v>1140</v>
      </c>
      <c r="C793" s="8" t="str">
        <f t="shared" si="11"/>
        <v>Adams County IA</v>
      </c>
      <c r="D793" s="9">
        <v>3796</v>
      </c>
      <c r="E793" s="8" t="s">
        <v>445</v>
      </c>
      <c r="F793" s="9">
        <v>565</v>
      </c>
      <c r="G793" s="9">
        <v>1393</v>
      </c>
      <c r="H793" s="9">
        <v>2082</v>
      </c>
      <c r="I793" s="10">
        <v>0.27137367915465899</v>
      </c>
      <c r="J793" s="10">
        <v>0.66906820365033626</v>
      </c>
      <c r="K793" s="9">
        <v>-828</v>
      </c>
      <c r="L793" s="9">
        <v>828</v>
      </c>
      <c r="M793" s="10">
        <v>-0.39769452449567727</v>
      </c>
      <c r="N793" s="10">
        <v>0.39769452449567727</v>
      </c>
      <c r="O793" s="9">
        <v>1018</v>
      </c>
      <c r="P793" s="9">
        <v>1103</v>
      </c>
      <c r="Q793" s="9">
        <v>2158</v>
      </c>
      <c r="R793" s="10">
        <v>0.47173308619091753</v>
      </c>
      <c r="S793" s="10">
        <v>0.51112140871177014</v>
      </c>
      <c r="T793" s="9">
        <v>-85</v>
      </c>
      <c r="U793" s="10">
        <v>-3.9388322520852614E-2</v>
      </c>
      <c r="V793" s="9">
        <v>-453</v>
      </c>
      <c r="W793" s="9">
        <v>290</v>
      </c>
      <c r="X793" s="10">
        <v>-0.20035940703625854</v>
      </c>
      <c r="Y793" s="10">
        <v>0.15794679493856612</v>
      </c>
      <c r="Z793" s="11">
        <v>423.44</v>
      </c>
      <c r="AA793" s="11">
        <v>8.9646703192896275</v>
      </c>
      <c r="AB793" s="11">
        <v>19003</v>
      </c>
      <c r="AC793" s="12" t="s">
        <v>2515</v>
      </c>
      <c r="AD793" s="8">
        <v>19</v>
      </c>
      <c r="AE793" s="8">
        <v>3</v>
      </c>
      <c r="AF793" s="13"/>
      <c r="AG793" s="13"/>
      <c r="AH793" s="13"/>
      <c r="AJ793" s="13"/>
      <c r="AK793" s="13"/>
      <c r="AL793" s="13"/>
      <c r="AM793" s="13"/>
      <c r="AN793" s="13" t="s">
        <v>510</v>
      </c>
    </row>
    <row r="794" spans="1:40" x14ac:dyDescent="0.2">
      <c r="A794" s="8" t="s">
        <v>2512</v>
      </c>
      <c r="B794" s="8" t="s">
        <v>2516</v>
      </c>
      <c r="C794" s="8" t="str">
        <f t="shared" si="11"/>
        <v>Allamakee County IA</v>
      </c>
      <c r="D794" s="9">
        <v>13886</v>
      </c>
      <c r="E794" s="8" t="s">
        <v>445</v>
      </c>
      <c r="F794" s="9">
        <v>2409</v>
      </c>
      <c r="G794" s="9">
        <v>4072</v>
      </c>
      <c r="H794" s="9">
        <v>6837</v>
      </c>
      <c r="I794" s="10">
        <v>0.35234752084247478</v>
      </c>
      <c r="J794" s="10">
        <v>0.59558285797864563</v>
      </c>
      <c r="K794" s="9">
        <v>-1663</v>
      </c>
      <c r="L794" s="9">
        <v>1663</v>
      </c>
      <c r="M794" s="10">
        <v>-0.24323533713617085</v>
      </c>
      <c r="N794" s="10">
        <v>0.24323533713617085</v>
      </c>
      <c r="O794" s="9">
        <v>3511</v>
      </c>
      <c r="P794" s="9">
        <v>3230</v>
      </c>
      <c r="Q794" s="9">
        <v>6824</v>
      </c>
      <c r="R794" s="10">
        <v>0.51450762016412666</v>
      </c>
      <c r="S794" s="10">
        <v>0.47332942555685814</v>
      </c>
      <c r="T794" s="9">
        <v>281</v>
      </c>
      <c r="U794" s="10">
        <v>4.1178194607268515E-2</v>
      </c>
      <c r="V794" s="9">
        <v>-1102</v>
      </c>
      <c r="W794" s="9">
        <v>842</v>
      </c>
      <c r="X794" s="10">
        <v>-0.16216009932165187</v>
      </c>
      <c r="Y794" s="10">
        <v>0.12225343242178749</v>
      </c>
      <c r="Z794" s="11">
        <v>639.08000000000004</v>
      </c>
      <c r="AA794" s="11">
        <v>21.72810915691306</v>
      </c>
      <c r="AB794" s="11">
        <v>19005</v>
      </c>
      <c r="AC794" s="12" t="s">
        <v>2517</v>
      </c>
      <c r="AD794" s="8">
        <v>19</v>
      </c>
      <c r="AE794" s="8">
        <v>5</v>
      </c>
      <c r="AF794" s="13"/>
      <c r="AG794" s="13"/>
      <c r="AH794" s="13"/>
      <c r="AJ794" s="13"/>
      <c r="AK794" s="13"/>
      <c r="AL794" s="13"/>
      <c r="AM794" s="13"/>
      <c r="AN794" s="13" t="s">
        <v>510</v>
      </c>
    </row>
    <row r="795" spans="1:40" x14ac:dyDescent="0.2">
      <c r="A795" s="8" t="s">
        <v>2512</v>
      </c>
      <c r="B795" s="8" t="s">
        <v>2518</v>
      </c>
      <c r="C795" s="8" t="str">
        <f t="shared" si="11"/>
        <v>Appanoose County IA</v>
      </c>
      <c r="D795" s="9">
        <v>12529</v>
      </c>
      <c r="E795" s="8" t="s">
        <v>445</v>
      </c>
      <c r="F795" s="9">
        <v>1813</v>
      </c>
      <c r="G795" s="9">
        <v>4031</v>
      </c>
      <c r="H795" s="9">
        <v>6096</v>
      </c>
      <c r="I795" s="10">
        <v>0.29740813648293962</v>
      </c>
      <c r="J795" s="10">
        <v>0.66125328083989499</v>
      </c>
      <c r="K795" s="9">
        <v>-2218</v>
      </c>
      <c r="L795" s="9">
        <v>2218</v>
      </c>
      <c r="M795" s="10">
        <v>-0.36384514435695536</v>
      </c>
      <c r="N795" s="10">
        <v>0.36384514435695536</v>
      </c>
      <c r="O795" s="9">
        <v>2934</v>
      </c>
      <c r="P795" s="9">
        <v>3153</v>
      </c>
      <c r="Q795" s="9">
        <v>6176</v>
      </c>
      <c r="R795" s="10">
        <v>0.47506476683937826</v>
      </c>
      <c r="S795" s="10">
        <v>0.51052461139896377</v>
      </c>
      <c r="T795" s="9">
        <v>-219</v>
      </c>
      <c r="U795" s="10">
        <v>-3.5459844559585507E-2</v>
      </c>
      <c r="V795" s="9">
        <v>-1121</v>
      </c>
      <c r="W795" s="9">
        <v>878</v>
      </c>
      <c r="X795" s="10">
        <v>-0.17765663035643864</v>
      </c>
      <c r="Y795" s="10">
        <v>0.15072866944093122</v>
      </c>
      <c r="Z795" s="11">
        <v>497.29</v>
      </c>
      <c r="AA795" s="11">
        <v>25.19455448531038</v>
      </c>
      <c r="AB795" s="11">
        <v>19007</v>
      </c>
      <c r="AC795" s="12" t="s">
        <v>2519</v>
      </c>
      <c r="AD795" s="8">
        <v>19</v>
      </c>
      <c r="AE795" s="8">
        <v>7</v>
      </c>
      <c r="AF795" s="13"/>
      <c r="AG795" s="13"/>
      <c r="AH795" s="13"/>
      <c r="AJ795" s="13"/>
      <c r="AK795" s="13"/>
      <c r="AL795" s="13"/>
      <c r="AM795" s="13"/>
      <c r="AN795" s="13" t="s">
        <v>510</v>
      </c>
    </row>
    <row r="796" spans="1:40" x14ac:dyDescent="0.2">
      <c r="A796" s="8" t="s">
        <v>2512</v>
      </c>
      <c r="B796" s="8" t="s">
        <v>2520</v>
      </c>
      <c r="C796" s="8" t="str">
        <f t="shared" si="11"/>
        <v>Audubon County IA</v>
      </c>
      <c r="D796" s="9">
        <v>5773</v>
      </c>
      <c r="E796" s="8" t="s">
        <v>445</v>
      </c>
      <c r="F796" s="9">
        <v>1079</v>
      </c>
      <c r="G796" s="9">
        <v>2135</v>
      </c>
      <c r="H796" s="9">
        <v>3379</v>
      </c>
      <c r="I796" s="10">
        <v>0.31932524415507546</v>
      </c>
      <c r="J796" s="10">
        <v>0.63184374075170169</v>
      </c>
      <c r="K796" s="9">
        <v>-1056</v>
      </c>
      <c r="L796" s="9">
        <v>1056</v>
      </c>
      <c r="M796" s="10">
        <v>-0.31251849659662623</v>
      </c>
      <c r="N796" s="10">
        <v>0.31251849659662623</v>
      </c>
      <c r="O796" s="9">
        <v>1608</v>
      </c>
      <c r="P796" s="9">
        <v>1800</v>
      </c>
      <c r="Q796" s="9">
        <v>3439</v>
      </c>
      <c r="R796" s="10">
        <v>0.46757778423960455</v>
      </c>
      <c r="S796" s="10">
        <v>0.52340796743239315</v>
      </c>
      <c r="T796" s="9">
        <v>-192</v>
      </c>
      <c r="U796" s="10">
        <v>-5.5830183192788596E-2</v>
      </c>
      <c r="V796" s="9">
        <v>-529</v>
      </c>
      <c r="W796" s="9">
        <v>335</v>
      </c>
      <c r="X796" s="10">
        <v>-0.14825254008452909</v>
      </c>
      <c r="Y796" s="10">
        <v>0.10843577331930854</v>
      </c>
      <c r="Z796" s="11">
        <v>442.96</v>
      </c>
      <c r="AA796" s="11">
        <v>13.032779483474807</v>
      </c>
      <c r="AB796" s="11">
        <v>19009</v>
      </c>
      <c r="AC796" s="12" t="s">
        <v>2521</v>
      </c>
      <c r="AD796" s="8">
        <v>19</v>
      </c>
      <c r="AE796" s="8">
        <v>9</v>
      </c>
      <c r="AF796" s="13"/>
      <c r="AG796" s="13"/>
      <c r="AH796" s="13"/>
      <c r="AJ796" s="13"/>
      <c r="AK796" s="13"/>
      <c r="AL796" s="13"/>
      <c r="AM796" s="13"/>
      <c r="AN796" s="13" t="s">
        <v>510</v>
      </c>
    </row>
    <row r="797" spans="1:40" x14ac:dyDescent="0.2">
      <c r="A797" s="8" t="s">
        <v>2512</v>
      </c>
      <c r="B797" s="8" t="s">
        <v>754</v>
      </c>
      <c r="C797" s="8" t="str">
        <f t="shared" si="11"/>
        <v>Benton County IA</v>
      </c>
      <c r="D797" s="9">
        <v>25658</v>
      </c>
      <c r="E797" s="8" t="s">
        <v>445</v>
      </c>
      <c r="F797" s="9">
        <v>4672</v>
      </c>
      <c r="G797" s="9">
        <v>8226</v>
      </c>
      <c r="H797" s="9">
        <v>13690</v>
      </c>
      <c r="I797" s="10">
        <v>0.34127100073046018</v>
      </c>
      <c r="J797" s="10">
        <v>0.60087655222790359</v>
      </c>
      <c r="K797" s="9">
        <v>-3554</v>
      </c>
      <c r="L797" s="9">
        <v>3554</v>
      </c>
      <c r="M797" s="10">
        <v>-0.25960555149744341</v>
      </c>
      <c r="N797" s="10">
        <v>0.25960555149744341</v>
      </c>
      <c r="O797" s="9">
        <v>6850</v>
      </c>
      <c r="P797" s="9">
        <v>6935</v>
      </c>
      <c r="Q797" s="9">
        <v>13959</v>
      </c>
      <c r="R797" s="10">
        <v>0.49072283114836307</v>
      </c>
      <c r="S797" s="10">
        <v>0.49681209255677339</v>
      </c>
      <c r="T797" s="9">
        <v>-85</v>
      </c>
      <c r="U797" s="10">
        <v>-6.089261408410318E-3</v>
      </c>
      <c r="V797" s="9">
        <v>-2178</v>
      </c>
      <c r="W797" s="9">
        <v>1291</v>
      </c>
      <c r="X797" s="10">
        <v>-0.14945183041790289</v>
      </c>
      <c r="Y797" s="10">
        <v>0.10406445967113021</v>
      </c>
      <c r="Z797" s="11">
        <v>716.27</v>
      </c>
      <c r="AA797" s="11">
        <v>35.82168735253466</v>
      </c>
      <c r="AB797" s="11">
        <v>19011</v>
      </c>
      <c r="AC797" s="12" t="s">
        <v>2522</v>
      </c>
      <c r="AD797" s="8">
        <v>19</v>
      </c>
      <c r="AE797" s="8">
        <v>11</v>
      </c>
      <c r="AF797" s="13" t="s">
        <v>2523</v>
      </c>
      <c r="AG797" s="13" t="s">
        <v>2524</v>
      </c>
      <c r="AH797" s="13" t="s">
        <v>2525</v>
      </c>
      <c r="AI797" s="14">
        <v>266040</v>
      </c>
      <c r="AJ797" s="13" t="s">
        <v>486</v>
      </c>
      <c r="AK797" s="13" t="s">
        <v>2526</v>
      </c>
      <c r="AL797" s="13"/>
      <c r="AM797" s="13"/>
      <c r="AN797" s="13" t="s">
        <v>505</v>
      </c>
    </row>
    <row r="798" spans="1:40" x14ac:dyDescent="0.2">
      <c r="A798" s="8" t="s">
        <v>2512</v>
      </c>
      <c r="B798" s="8" t="s">
        <v>2527</v>
      </c>
      <c r="C798" s="8" t="str">
        <f t="shared" si="11"/>
        <v>Black Hawk County IA</v>
      </c>
      <c r="D798" s="9">
        <v>133455</v>
      </c>
      <c r="E798" s="8" t="s">
        <v>445</v>
      </c>
      <c r="F798" s="9">
        <v>32006</v>
      </c>
      <c r="G798" s="9">
        <v>27382</v>
      </c>
      <c r="H798" s="9">
        <v>63221</v>
      </c>
      <c r="I798" s="10">
        <v>0.50625583271381347</v>
      </c>
      <c r="J798" s="10">
        <v>0.43311557868429795</v>
      </c>
      <c r="K798" s="9">
        <v>4624</v>
      </c>
      <c r="L798" s="9">
        <v>-4624</v>
      </c>
      <c r="M798" s="10">
        <v>7.3140254029515517E-2</v>
      </c>
      <c r="N798" s="10">
        <v>-7.3140254029515517E-2</v>
      </c>
      <c r="O798" s="9">
        <v>39338</v>
      </c>
      <c r="P798" s="9">
        <v>26078</v>
      </c>
      <c r="Q798" s="9">
        <v>66205</v>
      </c>
      <c r="R798" s="10">
        <v>0.59418472925005661</v>
      </c>
      <c r="S798" s="10">
        <v>0.39389774186239712</v>
      </c>
      <c r="T798" s="9">
        <v>13260</v>
      </c>
      <c r="U798" s="10">
        <v>0.20028698738765949</v>
      </c>
      <c r="V798" s="9">
        <v>-7332</v>
      </c>
      <c r="W798" s="9">
        <v>1304</v>
      </c>
      <c r="X798" s="10">
        <v>-8.792889653624314E-2</v>
      </c>
      <c r="Y798" s="10">
        <v>3.9217836821900831E-2</v>
      </c>
      <c r="Z798" s="11">
        <v>565.77</v>
      </c>
      <c r="AA798" s="11">
        <v>235.88207222016015</v>
      </c>
      <c r="AB798" s="11">
        <v>19013</v>
      </c>
      <c r="AC798" s="12" t="s">
        <v>2528</v>
      </c>
      <c r="AD798" s="8">
        <v>19</v>
      </c>
      <c r="AE798" s="8">
        <v>13</v>
      </c>
      <c r="AF798" s="13" t="s">
        <v>2529</v>
      </c>
      <c r="AG798" s="13"/>
      <c r="AH798" s="13" t="s">
        <v>2530</v>
      </c>
      <c r="AI798" s="14">
        <v>170612</v>
      </c>
      <c r="AJ798" s="13" t="s">
        <v>486</v>
      </c>
      <c r="AK798" s="13"/>
      <c r="AL798" s="13"/>
      <c r="AM798" s="13"/>
      <c r="AN798" s="13" t="s">
        <v>487</v>
      </c>
    </row>
    <row r="799" spans="1:40" x14ac:dyDescent="0.2">
      <c r="A799" s="8" t="s">
        <v>2512</v>
      </c>
      <c r="B799" s="8" t="s">
        <v>758</v>
      </c>
      <c r="C799" s="8" t="str">
        <f t="shared" si="11"/>
        <v>Boone County IA</v>
      </c>
      <c r="D799" s="9">
        <v>26643</v>
      </c>
      <c r="E799" s="8" t="s">
        <v>445</v>
      </c>
      <c r="F799" s="9">
        <v>5517</v>
      </c>
      <c r="G799" s="9">
        <v>7458</v>
      </c>
      <c r="H799" s="9">
        <v>13984</v>
      </c>
      <c r="I799" s="10">
        <v>0.39452231121281467</v>
      </c>
      <c r="J799" s="10">
        <v>0.5333237986270023</v>
      </c>
      <c r="K799" s="9">
        <v>-1941</v>
      </c>
      <c r="L799" s="9">
        <v>1941</v>
      </c>
      <c r="M799" s="10">
        <v>-0.13880148741418763</v>
      </c>
      <c r="N799" s="10">
        <v>0.13880148741418763</v>
      </c>
      <c r="O799" s="9">
        <v>7457</v>
      </c>
      <c r="P799" s="9">
        <v>6540</v>
      </c>
      <c r="Q799" s="9">
        <v>14237</v>
      </c>
      <c r="R799" s="10">
        <v>0.52377607642059421</v>
      </c>
      <c r="S799" s="10">
        <v>0.45936643955889583</v>
      </c>
      <c r="T799" s="9">
        <v>917</v>
      </c>
      <c r="U799" s="10">
        <v>6.4409636861698372E-2</v>
      </c>
      <c r="V799" s="9">
        <v>-1940</v>
      </c>
      <c r="W799" s="9">
        <v>918</v>
      </c>
      <c r="X799" s="10">
        <v>-0.12925376520777954</v>
      </c>
      <c r="Y799" s="10">
        <v>7.3957359068106465E-2</v>
      </c>
      <c r="Z799" s="11">
        <v>571.57000000000005</v>
      </c>
      <c r="AA799" s="11">
        <v>46.613713106006259</v>
      </c>
      <c r="AB799" s="11">
        <v>19015</v>
      </c>
      <c r="AC799" s="12" t="s">
        <v>2531</v>
      </c>
      <c r="AD799" s="8">
        <v>19</v>
      </c>
      <c r="AE799" s="8">
        <v>15</v>
      </c>
      <c r="AF799" s="13" t="s">
        <v>2532</v>
      </c>
      <c r="AG799" s="13" t="s">
        <v>2533</v>
      </c>
      <c r="AH799" s="13" t="s">
        <v>2534</v>
      </c>
      <c r="AJ799" s="13" t="s">
        <v>498</v>
      </c>
      <c r="AK799" s="13" t="s">
        <v>2535</v>
      </c>
      <c r="AL799" s="13"/>
      <c r="AM799" s="13"/>
      <c r="AN799" s="13" t="s">
        <v>487</v>
      </c>
    </row>
    <row r="800" spans="1:40" x14ac:dyDescent="0.2">
      <c r="A800" s="8" t="s">
        <v>2512</v>
      </c>
      <c r="B800" s="8" t="s">
        <v>2536</v>
      </c>
      <c r="C800" s="8" t="str">
        <f t="shared" si="11"/>
        <v>Bremer County IA</v>
      </c>
      <c r="D800" s="9">
        <v>24722</v>
      </c>
      <c r="E800" s="8" t="s">
        <v>445</v>
      </c>
      <c r="F800" s="9">
        <v>5349</v>
      </c>
      <c r="G800" s="9">
        <v>7199</v>
      </c>
      <c r="H800" s="9">
        <v>13350</v>
      </c>
      <c r="I800" s="10">
        <v>0.4006741573033708</v>
      </c>
      <c r="J800" s="10">
        <v>0.53925093632958798</v>
      </c>
      <c r="K800" s="9">
        <v>-1850</v>
      </c>
      <c r="L800" s="9">
        <v>1850</v>
      </c>
      <c r="M800" s="10">
        <v>-0.13857677902621718</v>
      </c>
      <c r="N800" s="10">
        <v>0.13857677902621718</v>
      </c>
      <c r="O800" s="9">
        <v>6710</v>
      </c>
      <c r="P800" s="9">
        <v>6383</v>
      </c>
      <c r="Q800" s="9">
        <v>13218</v>
      </c>
      <c r="R800" s="10">
        <v>0.50764109547586622</v>
      </c>
      <c r="S800" s="10">
        <v>0.48290210319261612</v>
      </c>
      <c r="T800" s="9">
        <v>327</v>
      </c>
      <c r="U800" s="10">
        <v>2.4738992283250105E-2</v>
      </c>
      <c r="V800" s="9">
        <v>-1361</v>
      </c>
      <c r="W800" s="9">
        <v>816</v>
      </c>
      <c r="X800" s="10">
        <v>-0.10696693817249542</v>
      </c>
      <c r="Y800" s="10">
        <v>5.6348833136971865E-2</v>
      </c>
      <c r="Z800" s="11">
        <v>435.48</v>
      </c>
      <c r="AA800" s="11">
        <v>56.76954165518508</v>
      </c>
      <c r="AB800" s="11">
        <v>19017</v>
      </c>
      <c r="AC800" s="12" t="s">
        <v>2537</v>
      </c>
      <c r="AD800" s="8">
        <v>19</v>
      </c>
      <c r="AE800" s="8">
        <v>17</v>
      </c>
      <c r="AF800" s="13" t="s">
        <v>2529</v>
      </c>
      <c r="AG800" s="13"/>
      <c r="AH800" s="13" t="s">
        <v>2530</v>
      </c>
      <c r="AI800" s="14">
        <v>170612</v>
      </c>
      <c r="AJ800" s="13" t="s">
        <v>486</v>
      </c>
      <c r="AK800" s="13"/>
      <c r="AL800" s="13"/>
      <c r="AM800" s="13"/>
      <c r="AN800" s="13" t="s">
        <v>505</v>
      </c>
    </row>
    <row r="801" spans="1:40" x14ac:dyDescent="0.2">
      <c r="A801" s="8" t="s">
        <v>2512</v>
      </c>
      <c r="B801" s="8" t="s">
        <v>2538</v>
      </c>
      <c r="C801" s="8" t="str">
        <f t="shared" ref="C801:C864" si="12">B801&amp;" "&amp;A801</f>
        <v>Buchanan County IA</v>
      </c>
      <c r="D801" s="9">
        <v>21062</v>
      </c>
      <c r="E801" s="8" t="s">
        <v>445</v>
      </c>
      <c r="F801" s="9">
        <v>3966</v>
      </c>
      <c r="G801" s="9">
        <v>5504</v>
      </c>
      <c r="H801" s="9">
        <v>10137</v>
      </c>
      <c r="I801" s="10">
        <v>0.39124001183782187</v>
      </c>
      <c r="J801" s="10">
        <v>0.5429614284305021</v>
      </c>
      <c r="K801" s="9">
        <v>-1538</v>
      </c>
      <c r="L801" s="9">
        <v>1538</v>
      </c>
      <c r="M801" s="10">
        <v>-0.15172141659268024</v>
      </c>
      <c r="N801" s="10">
        <v>0.15172141659268024</v>
      </c>
      <c r="O801" s="9">
        <v>5903</v>
      </c>
      <c r="P801" s="9">
        <v>4443</v>
      </c>
      <c r="Q801" s="9">
        <v>10478</v>
      </c>
      <c r="R801" s="10">
        <v>0.56337087230387484</v>
      </c>
      <c r="S801" s="10">
        <v>0.42403130368390912</v>
      </c>
      <c r="T801" s="9">
        <v>1460</v>
      </c>
      <c r="U801" s="10">
        <v>0.13933956861996571</v>
      </c>
      <c r="V801" s="9">
        <v>-1937</v>
      </c>
      <c r="W801" s="9">
        <v>1061</v>
      </c>
      <c r="X801" s="10">
        <v>-0.17213086046605297</v>
      </c>
      <c r="Y801" s="10">
        <v>0.11893012474659298</v>
      </c>
      <c r="Z801" s="11">
        <v>571.02</v>
      </c>
      <c r="AA801" s="11">
        <v>36.884872683969036</v>
      </c>
      <c r="AB801" s="11">
        <v>19019</v>
      </c>
      <c r="AC801" s="12" t="s">
        <v>2539</v>
      </c>
      <c r="AD801" s="8">
        <v>19</v>
      </c>
      <c r="AE801" s="8">
        <v>19</v>
      </c>
      <c r="AF801" s="13"/>
      <c r="AG801" s="13"/>
      <c r="AH801" s="13"/>
      <c r="AJ801" s="13"/>
      <c r="AK801" s="13"/>
      <c r="AL801" s="13"/>
      <c r="AM801" s="13"/>
      <c r="AN801" s="13" t="s">
        <v>510</v>
      </c>
    </row>
    <row r="802" spans="1:40" x14ac:dyDescent="0.2">
      <c r="A802" s="8" t="s">
        <v>2512</v>
      </c>
      <c r="B802" s="8" t="s">
        <v>2540</v>
      </c>
      <c r="C802" s="8" t="str">
        <f t="shared" si="12"/>
        <v>Buena Vista County IA</v>
      </c>
      <c r="D802" s="9">
        <v>20493</v>
      </c>
      <c r="E802" s="8" t="s">
        <v>445</v>
      </c>
      <c r="F802" s="9">
        <v>2851</v>
      </c>
      <c r="G802" s="9">
        <v>4895</v>
      </c>
      <c r="H802" s="9">
        <v>8179</v>
      </c>
      <c r="I802" s="10">
        <v>0.34857562049150265</v>
      </c>
      <c r="J802" s="10">
        <v>0.59848392223988267</v>
      </c>
      <c r="K802" s="9">
        <v>-2044</v>
      </c>
      <c r="L802" s="9">
        <v>2044</v>
      </c>
      <c r="M802" s="10">
        <v>-0.24990830174838002</v>
      </c>
      <c r="N802" s="10">
        <v>0.24990830174838002</v>
      </c>
      <c r="O802" s="9">
        <v>3683</v>
      </c>
      <c r="P802" s="9">
        <v>4548</v>
      </c>
      <c r="Q802" s="9">
        <v>8322</v>
      </c>
      <c r="R802" s="10">
        <v>0.44256188416246095</v>
      </c>
      <c r="S802" s="10">
        <v>0.54650324441240083</v>
      </c>
      <c r="T802" s="9">
        <v>-865</v>
      </c>
      <c r="U802" s="10">
        <v>-0.10394136024993988</v>
      </c>
      <c r="V802" s="9">
        <v>-832</v>
      </c>
      <c r="W802" s="9">
        <v>347</v>
      </c>
      <c r="X802" s="10">
        <v>-9.3986263670958303E-2</v>
      </c>
      <c r="Y802" s="10">
        <v>5.1980677827481836E-2</v>
      </c>
      <c r="Z802" s="11">
        <v>574.91999999999996</v>
      </c>
      <c r="AA802" s="11">
        <v>35.644959298685038</v>
      </c>
      <c r="AB802" s="11">
        <v>19021</v>
      </c>
      <c r="AC802" s="12" t="s">
        <v>2541</v>
      </c>
      <c r="AD802" s="8">
        <v>19</v>
      </c>
      <c r="AE802" s="8">
        <v>21</v>
      </c>
      <c r="AF802" s="13" t="s">
        <v>2542</v>
      </c>
      <c r="AG802" s="13"/>
      <c r="AH802" s="13" t="s">
        <v>2543</v>
      </c>
      <c r="AJ802" s="13" t="s">
        <v>498</v>
      </c>
      <c r="AK802" s="13"/>
      <c r="AL802" s="13"/>
      <c r="AM802" s="13"/>
      <c r="AN802" s="13" t="s">
        <v>487</v>
      </c>
    </row>
    <row r="803" spans="1:40" x14ac:dyDescent="0.2">
      <c r="A803" s="8" t="s">
        <v>2512</v>
      </c>
      <c r="B803" s="8" t="s">
        <v>511</v>
      </c>
      <c r="C803" s="8" t="str">
        <f t="shared" si="12"/>
        <v>Butler County IA</v>
      </c>
      <c r="D803" s="9">
        <v>14915</v>
      </c>
      <c r="E803" s="8" t="s">
        <v>445</v>
      </c>
      <c r="F803" s="9">
        <v>2163</v>
      </c>
      <c r="G803" s="9">
        <v>4918</v>
      </c>
      <c r="H803" s="9">
        <v>7457</v>
      </c>
      <c r="I803" s="10">
        <v>0.29006302802735684</v>
      </c>
      <c r="J803" s="10">
        <v>0.65951455008716642</v>
      </c>
      <c r="K803" s="9">
        <v>-2755</v>
      </c>
      <c r="L803" s="9">
        <v>2755</v>
      </c>
      <c r="M803" s="10">
        <v>-0.36945152205980958</v>
      </c>
      <c r="N803" s="10">
        <v>0.36945152205980958</v>
      </c>
      <c r="O803" s="9">
        <v>3321</v>
      </c>
      <c r="P803" s="9">
        <v>4104</v>
      </c>
      <c r="Q803" s="9">
        <v>7510</v>
      </c>
      <c r="R803" s="10">
        <v>0.44221038615179759</v>
      </c>
      <c r="S803" s="10">
        <v>0.54647137150466041</v>
      </c>
      <c r="T803" s="9">
        <v>-783</v>
      </c>
      <c r="U803" s="10">
        <v>-0.10426098535286282</v>
      </c>
      <c r="V803" s="9">
        <v>-1158</v>
      </c>
      <c r="W803" s="9">
        <v>814</v>
      </c>
      <c r="X803" s="10">
        <v>-0.15214735812444075</v>
      </c>
      <c r="Y803" s="10">
        <v>0.11304317858250601</v>
      </c>
      <c r="Z803" s="11">
        <v>580.13</v>
      </c>
      <c r="AA803" s="11">
        <v>25.709754710151174</v>
      </c>
      <c r="AB803" s="11">
        <v>19023</v>
      </c>
      <c r="AC803" s="12" t="s">
        <v>2544</v>
      </c>
      <c r="AD803" s="8">
        <v>19</v>
      </c>
      <c r="AE803" s="8">
        <v>23</v>
      </c>
      <c r="AF803" s="13"/>
      <c r="AG803" s="13"/>
      <c r="AH803" s="13"/>
      <c r="AJ803" s="13"/>
      <c r="AK803" s="13"/>
      <c r="AL803" s="13"/>
      <c r="AM803" s="13"/>
      <c r="AN803" s="13" t="s">
        <v>510</v>
      </c>
    </row>
    <row r="804" spans="1:40" x14ac:dyDescent="0.2">
      <c r="A804" s="8" t="s">
        <v>2512</v>
      </c>
      <c r="B804" s="8" t="s">
        <v>513</v>
      </c>
      <c r="C804" s="8" t="str">
        <f t="shared" si="12"/>
        <v>Calhoun County IA</v>
      </c>
      <c r="D804" s="9">
        <v>9818</v>
      </c>
      <c r="E804" s="8" t="s">
        <v>445</v>
      </c>
      <c r="F804" s="9">
        <v>1396</v>
      </c>
      <c r="G804" s="9">
        <v>3466</v>
      </c>
      <c r="H804" s="9">
        <v>5105</v>
      </c>
      <c r="I804" s="10">
        <v>0.27345739471106756</v>
      </c>
      <c r="J804" s="10">
        <v>0.67894221351616058</v>
      </c>
      <c r="K804" s="9">
        <v>-2070</v>
      </c>
      <c r="L804" s="9">
        <v>2070</v>
      </c>
      <c r="M804" s="10">
        <v>-0.40548481880509302</v>
      </c>
      <c r="N804" s="10">
        <v>0.40548481880509302</v>
      </c>
      <c r="O804" s="9">
        <v>2232</v>
      </c>
      <c r="P804" s="9">
        <v>2890</v>
      </c>
      <c r="Q804" s="9">
        <v>5190</v>
      </c>
      <c r="R804" s="10">
        <v>0.4300578034682081</v>
      </c>
      <c r="S804" s="10">
        <v>0.55684007707129091</v>
      </c>
      <c r="T804" s="9">
        <v>-658</v>
      </c>
      <c r="U804" s="10">
        <v>-0.12678227360308281</v>
      </c>
      <c r="V804" s="9">
        <v>-836</v>
      </c>
      <c r="W804" s="9">
        <v>576</v>
      </c>
      <c r="X804" s="10">
        <v>-0.15660040875714054</v>
      </c>
      <c r="Y804" s="10">
        <v>0.12210213644486967</v>
      </c>
      <c r="Z804" s="11">
        <v>569.97</v>
      </c>
      <c r="AA804" s="11">
        <v>17.225468007088093</v>
      </c>
      <c r="AB804" s="11">
        <v>19025</v>
      </c>
      <c r="AC804" s="12" t="s">
        <v>2545</v>
      </c>
      <c r="AD804" s="8">
        <v>19</v>
      </c>
      <c r="AE804" s="8">
        <v>25</v>
      </c>
      <c r="AF804" s="13"/>
      <c r="AG804" s="13"/>
      <c r="AH804" s="13"/>
      <c r="AJ804" s="13"/>
      <c r="AK804" s="13"/>
      <c r="AL804" s="13"/>
      <c r="AM804" s="13"/>
      <c r="AN804" s="13" t="s">
        <v>510</v>
      </c>
    </row>
    <row r="805" spans="1:40" x14ac:dyDescent="0.2">
      <c r="A805" s="8" t="s">
        <v>2512</v>
      </c>
      <c r="B805" s="8" t="s">
        <v>767</v>
      </c>
      <c r="C805" s="8" t="str">
        <f t="shared" si="12"/>
        <v>Carroll County IA</v>
      </c>
      <c r="D805" s="9">
        <v>20498</v>
      </c>
      <c r="E805" s="8" t="s">
        <v>445</v>
      </c>
      <c r="F805" s="9">
        <v>3305</v>
      </c>
      <c r="G805" s="9">
        <v>6627</v>
      </c>
      <c r="H805" s="9">
        <v>10435</v>
      </c>
      <c r="I805" s="10">
        <v>0.31672256827982748</v>
      </c>
      <c r="J805" s="10">
        <v>0.63507426928605659</v>
      </c>
      <c r="K805" s="9">
        <v>-3322</v>
      </c>
      <c r="L805" s="9">
        <v>3322</v>
      </c>
      <c r="M805" s="10">
        <v>-0.31835170100622912</v>
      </c>
      <c r="N805" s="10">
        <v>0.31835170100622912</v>
      </c>
      <c r="O805" s="9">
        <v>4912</v>
      </c>
      <c r="P805" s="9">
        <v>5577</v>
      </c>
      <c r="Q805" s="9">
        <v>10581</v>
      </c>
      <c r="R805" s="10">
        <v>0.46422833380587847</v>
      </c>
      <c r="S805" s="10">
        <v>0.5270768358378225</v>
      </c>
      <c r="T805" s="9">
        <v>-665</v>
      </c>
      <c r="U805" s="10">
        <v>-6.2848502031944031E-2</v>
      </c>
      <c r="V805" s="9">
        <v>-1607</v>
      </c>
      <c r="W805" s="9">
        <v>1050</v>
      </c>
      <c r="X805" s="10">
        <v>-0.14750576552605099</v>
      </c>
      <c r="Y805" s="10">
        <v>0.10799743344823409</v>
      </c>
      <c r="Z805" s="11">
        <v>569.44000000000005</v>
      </c>
      <c r="AA805" s="11">
        <v>35.996768755268327</v>
      </c>
      <c r="AB805" s="11">
        <v>19027</v>
      </c>
      <c r="AC805" s="12" t="s">
        <v>2546</v>
      </c>
      <c r="AD805" s="8">
        <v>19</v>
      </c>
      <c r="AE805" s="8">
        <v>27</v>
      </c>
      <c r="AF805" s="13" t="s">
        <v>2547</v>
      </c>
      <c r="AG805" s="13"/>
      <c r="AH805" s="13" t="s">
        <v>2548</v>
      </c>
      <c r="AJ805" s="13" t="s">
        <v>498</v>
      </c>
      <c r="AK805" s="13"/>
      <c r="AL805" s="13"/>
      <c r="AM805" s="13"/>
      <c r="AN805" s="13" t="s">
        <v>487</v>
      </c>
    </row>
    <row r="806" spans="1:40" x14ac:dyDescent="0.2">
      <c r="A806" s="8" t="s">
        <v>2512</v>
      </c>
      <c r="B806" s="8" t="s">
        <v>2069</v>
      </c>
      <c r="C806" s="8" t="str">
        <f t="shared" si="12"/>
        <v>Cass County IA</v>
      </c>
      <c r="D806" s="9">
        <v>13427</v>
      </c>
      <c r="E806" s="8" t="s">
        <v>445</v>
      </c>
      <c r="F806" s="9">
        <v>1946</v>
      </c>
      <c r="G806" s="9">
        <v>4755</v>
      </c>
      <c r="H806" s="9">
        <v>7055</v>
      </c>
      <c r="I806" s="10">
        <v>0.27583274273564845</v>
      </c>
      <c r="J806" s="10">
        <v>0.67399007795889443</v>
      </c>
      <c r="K806" s="9">
        <v>-2809</v>
      </c>
      <c r="L806" s="9">
        <v>2809</v>
      </c>
      <c r="M806" s="10">
        <v>-0.39815733522324598</v>
      </c>
      <c r="N806" s="10">
        <v>0.39815733522324598</v>
      </c>
      <c r="O806" s="9">
        <v>2856</v>
      </c>
      <c r="P806" s="9">
        <v>4212</v>
      </c>
      <c r="Q806" s="9">
        <v>7167</v>
      </c>
      <c r="R806" s="10">
        <v>0.39849309334449562</v>
      </c>
      <c r="S806" s="10">
        <v>0.58769359564671408</v>
      </c>
      <c r="T806" s="9">
        <v>-1356</v>
      </c>
      <c r="U806" s="10">
        <v>-0.18920050230221847</v>
      </c>
      <c r="V806" s="9">
        <v>-910</v>
      </c>
      <c r="W806" s="9">
        <v>543</v>
      </c>
      <c r="X806" s="10">
        <v>-0.12266035060884717</v>
      </c>
      <c r="Y806" s="10">
        <v>8.6296482312180345E-2</v>
      </c>
      <c r="Z806" s="11">
        <v>564.27</v>
      </c>
      <c r="AA806" s="11">
        <v>23.795346199514416</v>
      </c>
      <c r="AB806" s="11">
        <v>19029</v>
      </c>
      <c r="AC806" s="12" t="s">
        <v>2549</v>
      </c>
      <c r="AD806" s="8">
        <v>19</v>
      </c>
      <c r="AE806" s="8">
        <v>29</v>
      </c>
      <c r="AF806" s="13"/>
      <c r="AG806" s="13"/>
      <c r="AH806" s="13"/>
      <c r="AJ806" s="13"/>
      <c r="AK806" s="13"/>
      <c r="AL806" s="13"/>
      <c r="AM806" s="13"/>
      <c r="AN806" s="13" t="s">
        <v>510</v>
      </c>
    </row>
    <row r="807" spans="1:40" x14ac:dyDescent="0.2">
      <c r="A807" s="8" t="s">
        <v>2512</v>
      </c>
      <c r="B807" s="8" t="s">
        <v>2550</v>
      </c>
      <c r="C807" s="8" t="str">
        <f t="shared" si="12"/>
        <v>Cedar County IA</v>
      </c>
      <c r="D807" s="9">
        <v>18340</v>
      </c>
      <c r="E807" s="8" t="s">
        <v>445</v>
      </c>
      <c r="F807" s="9">
        <v>3578</v>
      </c>
      <c r="G807" s="9">
        <v>5275</v>
      </c>
      <c r="H807" s="9">
        <v>9386</v>
      </c>
      <c r="I807" s="10">
        <v>0.38120605156616238</v>
      </c>
      <c r="J807" s="10">
        <v>0.56200724483272957</v>
      </c>
      <c r="K807" s="9">
        <v>-1697</v>
      </c>
      <c r="L807" s="9">
        <v>1697</v>
      </c>
      <c r="M807" s="10">
        <v>-0.18080119326656718</v>
      </c>
      <c r="N807" s="10">
        <v>0.18080119326656718</v>
      </c>
      <c r="O807" s="9">
        <v>4931</v>
      </c>
      <c r="P807" s="9">
        <v>4510</v>
      </c>
      <c r="Q807" s="9">
        <v>9548</v>
      </c>
      <c r="R807" s="10">
        <v>0.51644323418516969</v>
      </c>
      <c r="S807" s="10">
        <v>0.47235023041474655</v>
      </c>
      <c r="T807" s="9">
        <v>421</v>
      </c>
      <c r="U807" s="10">
        <v>4.4093003770423134E-2</v>
      </c>
      <c r="V807" s="9">
        <v>-1353</v>
      </c>
      <c r="W807" s="9">
        <v>765</v>
      </c>
      <c r="X807" s="10">
        <v>-0.1352371826190073</v>
      </c>
      <c r="Y807" s="10">
        <v>8.9657014417983016E-2</v>
      </c>
      <c r="Z807" s="11">
        <v>579.44000000000005</v>
      </c>
      <c r="AA807" s="11">
        <v>31.651249482258731</v>
      </c>
      <c r="AB807" s="11">
        <v>19031</v>
      </c>
      <c r="AC807" s="12" t="s">
        <v>2551</v>
      </c>
      <c r="AD807" s="8">
        <v>19</v>
      </c>
      <c r="AE807" s="8">
        <v>31</v>
      </c>
      <c r="AF807" s="13"/>
      <c r="AG807" s="13"/>
      <c r="AH807" s="13"/>
      <c r="AJ807" s="13"/>
      <c r="AK807" s="13"/>
      <c r="AL807" s="13"/>
      <c r="AM807" s="13"/>
      <c r="AN807" s="13" t="s">
        <v>510</v>
      </c>
    </row>
    <row r="808" spans="1:40" x14ac:dyDescent="0.2">
      <c r="A808" s="8" t="s">
        <v>2512</v>
      </c>
      <c r="B808" s="8" t="s">
        <v>2552</v>
      </c>
      <c r="C808" s="8" t="str">
        <f t="shared" si="12"/>
        <v>Cerro Gordo County IA</v>
      </c>
      <c r="D808" s="9">
        <v>43017</v>
      </c>
      <c r="E808" s="8" t="s">
        <v>445</v>
      </c>
      <c r="F808" s="9">
        <v>9840</v>
      </c>
      <c r="G808" s="9">
        <v>11583</v>
      </c>
      <c r="H808" s="9">
        <v>22633</v>
      </c>
      <c r="I808" s="10">
        <v>0.43476339857729862</v>
      </c>
      <c r="J808" s="10">
        <v>0.51177484204480184</v>
      </c>
      <c r="K808" s="9">
        <v>-1743</v>
      </c>
      <c r="L808" s="9">
        <v>1743</v>
      </c>
      <c r="M808" s="10">
        <v>-7.7011443467503216E-2</v>
      </c>
      <c r="N808" s="10">
        <v>7.7011443467503216E-2</v>
      </c>
      <c r="O808" s="9">
        <v>13204</v>
      </c>
      <c r="P808" s="9">
        <v>10084</v>
      </c>
      <c r="Q808" s="9">
        <v>23548</v>
      </c>
      <c r="R808" s="10">
        <v>0.56072702564973675</v>
      </c>
      <c r="S808" s="10">
        <v>0.42823169695940205</v>
      </c>
      <c r="T808" s="9">
        <v>3120</v>
      </c>
      <c r="U808" s="10">
        <v>0.1324953286903347</v>
      </c>
      <c r="V808" s="9">
        <v>-3364</v>
      </c>
      <c r="W808" s="9">
        <v>1499</v>
      </c>
      <c r="X808" s="10">
        <v>-0.12596362707243813</v>
      </c>
      <c r="Y808" s="10">
        <v>8.3543145085399784E-2</v>
      </c>
      <c r="Z808" s="11">
        <v>568.30999999999995</v>
      </c>
      <c r="AA808" s="11">
        <v>75.692843694462539</v>
      </c>
      <c r="AB808" s="11">
        <v>19033</v>
      </c>
      <c r="AC808" s="12" t="s">
        <v>2553</v>
      </c>
      <c r="AD808" s="8">
        <v>19</v>
      </c>
      <c r="AE808" s="8">
        <v>33</v>
      </c>
      <c r="AF808" s="13" t="s">
        <v>2554</v>
      </c>
      <c r="AG808" s="13"/>
      <c r="AH808" s="13" t="s">
        <v>2555</v>
      </c>
      <c r="AJ808" s="13" t="s">
        <v>498</v>
      </c>
      <c r="AK808" s="13"/>
      <c r="AL808" s="13"/>
      <c r="AM808" s="13"/>
      <c r="AN808" s="13" t="s">
        <v>487</v>
      </c>
    </row>
    <row r="809" spans="1:40" x14ac:dyDescent="0.2">
      <c r="A809" s="8" t="s">
        <v>2512</v>
      </c>
      <c r="B809" s="8" t="s">
        <v>523</v>
      </c>
      <c r="C809" s="8" t="str">
        <f t="shared" si="12"/>
        <v>Cherokee County IA</v>
      </c>
      <c r="D809" s="9">
        <v>11574</v>
      </c>
      <c r="E809" s="8" t="s">
        <v>445</v>
      </c>
      <c r="F809" s="9">
        <v>1676</v>
      </c>
      <c r="G809" s="9">
        <v>4188</v>
      </c>
      <c r="H809" s="9">
        <v>6186</v>
      </c>
      <c r="I809" s="10">
        <v>0.27093436792757841</v>
      </c>
      <c r="J809" s="10">
        <v>0.67701260911736183</v>
      </c>
      <c r="K809" s="9">
        <v>-2512</v>
      </c>
      <c r="L809" s="9">
        <v>2512</v>
      </c>
      <c r="M809" s="10">
        <v>-0.40607824118978342</v>
      </c>
      <c r="N809" s="10">
        <v>0.40607824118978342</v>
      </c>
      <c r="O809" s="9">
        <v>2623</v>
      </c>
      <c r="P809" s="9">
        <v>3656</v>
      </c>
      <c r="Q809" s="9">
        <v>6367</v>
      </c>
      <c r="R809" s="10">
        <v>0.41196795979268103</v>
      </c>
      <c r="S809" s="10">
        <v>0.57421077430501022</v>
      </c>
      <c r="T809" s="9">
        <v>-1033</v>
      </c>
      <c r="U809" s="10">
        <v>-0.16224281451232919</v>
      </c>
      <c r="V809" s="9">
        <v>-947</v>
      </c>
      <c r="W809" s="9">
        <v>532</v>
      </c>
      <c r="X809" s="10">
        <v>-0.14103359186510261</v>
      </c>
      <c r="Y809" s="10">
        <v>0.10280183481235161</v>
      </c>
      <c r="Z809" s="11">
        <v>576.91</v>
      </c>
      <c r="AA809" s="11">
        <v>20.062054739907438</v>
      </c>
      <c r="AB809" s="11">
        <v>19035</v>
      </c>
      <c r="AC809" s="12" t="s">
        <v>2556</v>
      </c>
      <c r="AD809" s="8">
        <v>19</v>
      </c>
      <c r="AE809" s="8">
        <v>35</v>
      </c>
      <c r="AF809" s="13"/>
      <c r="AG809" s="13"/>
      <c r="AH809" s="13"/>
      <c r="AJ809" s="13"/>
      <c r="AK809" s="13"/>
      <c r="AL809" s="13"/>
      <c r="AM809" s="13"/>
      <c r="AN809" s="13" t="s">
        <v>510</v>
      </c>
    </row>
    <row r="810" spans="1:40" x14ac:dyDescent="0.2">
      <c r="A810" s="8" t="s">
        <v>2512</v>
      </c>
      <c r="B810" s="8" t="s">
        <v>2557</v>
      </c>
      <c r="C810" s="8" t="str">
        <f t="shared" si="12"/>
        <v>Chickasaw County IA</v>
      </c>
      <c r="D810" s="9">
        <v>12097</v>
      </c>
      <c r="E810" s="8" t="s">
        <v>445</v>
      </c>
      <c r="F810" s="9">
        <v>2264</v>
      </c>
      <c r="G810" s="9">
        <v>3739</v>
      </c>
      <c r="H810" s="9">
        <v>6367</v>
      </c>
      <c r="I810" s="10">
        <v>0.35558347730485312</v>
      </c>
      <c r="J810" s="10">
        <v>0.58724674100832419</v>
      </c>
      <c r="K810" s="9">
        <v>-1475</v>
      </c>
      <c r="L810" s="9">
        <v>1475</v>
      </c>
      <c r="M810" s="10">
        <v>-0.23166326370347107</v>
      </c>
      <c r="N810" s="10">
        <v>0.23166326370347107</v>
      </c>
      <c r="O810" s="9">
        <v>3552</v>
      </c>
      <c r="P810" s="9">
        <v>2836</v>
      </c>
      <c r="Q810" s="9">
        <v>6462</v>
      </c>
      <c r="R810" s="10">
        <v>0.54967502321262762</v>
      </c>
      <c r="S810" s="10">
        <v>0.43887341380377592</v>
      </c>
      <c r="T810" s="9">
        <v>716</v>
      </c>
      <c r="U810" s="10">
        <v>0.1108016094088517</v>
      </c>
      <c r="V810" s="9">
        <v>-1288</v>
      </c>
      <c r="W810" s="9">
        <v>903</v>
      </c>
      <c r="X810" s="10">
        <v>-0.1940915459077745</v>
      </c>
      <c r="Y810" s="10">
        <v>0.14837332720454827</v>
      </c>
      <c r="Z810" s="11">
        <v>504.38</v>
      </c>
      <c r="AA810" s="11">
        <v>23.983901027003451</v>
      </c>
      <c r="AB810" s="11">
        <v>19037</v>
      </c>
      <c r="AC810" s="12" t="s">
        <v>2558</v>
      </c>
      <c r="AD810" s="8">
        <v>19</v>
      </c>
      <c r="AE810" s="8">
        <v>37</v>
      </c>
      <c r="AF810" s="13"/>
      <c r="AG810" s="13"/>
      <c r="AH810" s="13"/>
      <c r="AJ810" s="13"/>
      <c r="AK810" s="13"/>
      <c r="AL810" s="13"/>
      <c r="AM810" s="13"/>
      <c r="AN810" s="13" t="s">
        <v>510</v>
      </c>
    </row>
    <row r="811" spans="1:40" x14ac:dyDescent="0.2">
      <c r="A811" s="8" t="s">
        <v>2512</v>
      </c>
      <c r="B811" s="8" t="s">
        <v>529</v>
      </c>
      <c r="C811" s="8" t="str">
        <f t="shared" si="12"/>
        <v>Clarke County IA</v>
      </c>
      <c r="D811" s="9">
        <v>9259</v>
      </c>
      <c r="E811" s="8" t="s">
        <v>445</v>
      </c>
      <c r="F811" s="9">
        <v>1463</v>
      </c>
      <c r="G811" s="9">
        <v>2706</v>
      </c>
      <c r="H811" s="9">
        <v>4405</v>
      </c>
      <c r="I811" s="10">
        <v>0.33212258796821792</v>
      </c>
      <c r="J811" s="10">
        <v>0.61430192962542562</v>
      </c>
      <c r="K811" s="9">
        <v>-1243</v>
      </c>
      <c r="L811" s="9">
        <v>1243</v>
      </c>
      <c r="M811" s="10">
        <v>-0.28217934165720771</v>
      </c>
      <c r="N811" s="10">
        <v>0.28217934165720771</v>
      </c>
      <c r="O811" s="9">
        <v>2187</v>
      </c>
      <c r="P811" s="9">
        <v>2124</v>
      </c>
      <c r="Q811" s="9">
        <v>4398</v>
      </c>
      <c r="R811" s="10">
        <v>0.49727148703956342</v>
      </c>
      <c r="S811" s="10">
        <v>0.48294679399727147</v>
      </c>
      <c r="T811" s="9">
        <v>63</v>
      </c>
      <c r="U811" s="10">
        <v>1.4324693042291947E-2</v>
      </c>
      <c r="V811" s="9">
        <v>-724</v>
      </c>
      <c r="W811" s="9">
        <v>582</v>
      </c>
      <c r="X811" s="10">
        <v>-0.1651488990713455</v>
      </c>
      <c r="Y811" s="10">
        <v>0.13135513562815415</v>
      </c>
      <c r="Z811" s="11">
        <v>431.17</v>
      </c>
      <c r="AA811" s="11">
        <v>21.474128533988914</v>
      </c>
      <c r="AB811" s="11">
        <v>19039</v>
      </c>
      <c r="AC811" s="12" t="s">
        <v>2559</v>
      </c>
      <c r="AD811" s="8">
        <v>19</v>
      </c>
      <c r="AE811" s="8">
        <v>39</v>
      </c>
      <c r="AF811" s="13"/>
      <c r="AG811" s="13"/>
      <c r="AH811" s="13"/>
      <c r="AJ811" s="13"/>
      <c r="AK811" s="13"/>
      <c r="AL811" s="13"/>
      <c r="AM811" s="13"/>
      <c r="AN811" s="13" t="s">
        <v>510</v>
      </c>
    </row>
    <row r="812" spans="1:40" x14ac:dyDescent="0.2">
      <c r="A812" s="8" t="s">
        <v>2512</v>
      </c>
      <c r="B812" s="8" t="s">
        <v>531</v>
      </c>
      <c r="C812" s="8" t="str">
        <f t="shared" si="12"/>
        <v>Clay County IA</v>
      </c>
      <c r="D812" s="9">
        <v>16507</v>
      </c>
      <c r="E812" s="8" t="s">
        <v>445</v>
      </c>
      <c r="F812" s="9">
        <v>2246</v>
      </c>
      <c r="G812" s="9">
        <v>5870</v>
      </c>
      <c r="H812" s="9">
        <v>8542</v>
      </c>
      <c r="I812" s="10">
        <v>0.26293608054319834</v>
      </c>
      <c r="J812" s="10">
        <v>0.68719269491922264</v>
      </c>
      <c r="K812" s="9">
        <v>-3624</v>
      </c>
      <c r="L812" s="9">
        <v>3624</v>
      </c>
      <c r="M812" s="10">
        <v>-0.4242566143760243</v>
      </c>
      <c r="N812" s="10">
        <v>0.4242566143760243</v>
      </c>
      <c r="O812" s="9">
        <v>3363</v>
      </c>
      <c r="P812" s="9">
        <v>4934</v>
      </c>
      <c r="Q812" s="9">
        <v>8400</v>
      </c>
      <c r="R812" s="10">
        <v>0.40035714285714286</v>
      </c>
      <c r="S812" s="10">
        <v>0.58738095238095234</v>
      </c>
      <c r="T812" s="9">
        <v>-1571</v>
      </c>
      <c r="U812" s="10">
        <v>-0.18702380952380948</v>
      </c>
      <c r="V812" s="9">
        <v>-1117</v>
      </c>
      <c r="W812" s="9">
        <v>936</v>
      </c>
      <c r="X812" s="10">
        <v>-0.13742106231394452</v>
      </c>
      <c r="Y812" s="10">
        <v>9.9811742538270298E-2</v>
      </c>
      <c r="Z812" s="11">
        <v>567.24</v>
      </c>
      <c r="AA812" s="11">
        <v>29.100557083421478</v>
      </c>
      <c r="AB812" s="11">
        <v>19041</v>
      </c>
      <c r="AC812" s="12" t="s">
        <v>2560</v>
      </c>
      <c r="AD812" s="8">
        <v>19</v>
      </c>
      <c r="AE812" s="8">
        <v>41</v>
      </c>
      <c r="AF812" s="13" t="s">
        <v>2561</v>
      </c>
      <c r="AG812" s="13"/>
      <c r="AH812" s="13" t="s">
        <v>2562</v>
      </c>
      <c r="AJ812" s="13" t="s">
        <v>498</v>
      </c>
      <c r="AK812" s="13"/>
      <c r="AL812" s="13"/>
      <c r="AM812" s="13"/>
      <c r="AN812" s="13" t="s">
        <v>487</v>
      </c>
    </row>
    <row r="813" spans="1:40" x14ac:dyDescent="0.2">
      <c r="A813" s="8" t="s">
        <v>2512</v>
      </c>
      <c r="B813" s="8" t="s">
        <v>1642</v>
      </c>
      <c r="C813" s="8" t="str">
        <f t="shared" si="12"/>
        <v>Clayton County IA</v>
      </c>
      <c r="D813" s="9">
        <v>17644</v>
      </c>
      <c r="E813" s="8" t="s">
        <v>445</v>
      </c>
      <c r="F813" s="9">
        <v>3236</v>
      </c>
      <c r="G813" s="9">
        <v>5309</v>
      </c>
      <c r="H813" s="9">
        <v>9098</v>
      </c>
      <c r="I813" s="10">
        <v>0.35568256759727412</v>
      </c>
      <c r="J813" s="10">
        <v>0.58353484282259838</v>
      </c>
      <c r="K813" s="9">
        <v>-2073</v>
      </c>
      <c r="L813" s="9">
        <v>2073</v>
      </c>
      <c r="M813" s="10">
        <v>-0.22785227522532425</v>
      </c>
      <c r="N813" s="10">
        <v>0.22785227522532425</v>
      </c>
      <c r="O813" s="9">
        <v>4768</v>
      </c>
      <c r="P813" s="9">
        <v>4146</v>
      </c>
      <c r="Q813" s="9">
        <v>9035</v>
      </c>
      <c r="R813" s="10">
        <v>0.52772551189817374</v>
      </c>
      <c r="S813" s="10">
        <v>0.45888212506917542</v>
      </c>
      <c r="T813" s="9">
        <v>622</v>
      </c>
      <c r="U813" s="10">
        <v>6.8843386828998321E-2</v>
      </c>
      <c r="V813" s="9">
        <v>-1532</v>
      </c>
      <c r="W813" s="9">
        <v>1163</v>
      </c>
      <c r="X813" s="10">
        <v>-0.17204294430089961</v>
      </c>
      <c r="Y813" s="10">
        <v>0.12465271775342296</v>
      </c>
      <c r="Z813" s="11">
        <v>778.54</v>
      </c>
      <c r="AA813" s="11">
        <v>22.662933182623888</v>
      </c>
      <c r="AB813" s="11">
        <v>19043</v>
      </c>
      <c r="AC813" s="12" t="s">
        <v>2563</v>
      </c>
      <c r="AD813" s="8">
        <v>19</v>
      </c>
      <c r="AE813" s="8">
        <v>43</v>
      </c>
      <c r="AF813" s="13"/>
      <c r="AG813" s="13"/>
      <c r="AH813" s="13"/>
      <c r="AJ813" s="13"/>
      <c r="AK813" s="13"/>
      <c r="AL813" s="13"/>
      <c r="AM813" s="13"/>
      <c r="AN813" s="13" t="s">
        <v>510</v>
      </c>
    </row>
    <row r="814" spans="1:40" x14ac:dyDescent="0.2">
      <c r="A814" s="8" t="s">
        <v>2512</v>
      </c>
      <c r="B814" s="8" t="s">
        <v>2083</v>
      </c>
      <c r="C814" s="8" t="str">
        <f t="shared" si="12"/>
        <v>Clinton County IA</v>
      </c>
      <c r="D814" s="9">
        <v>47768</v>
      </c>
      <c r="E814" s="8" t="s">
        <v>445</v>
      </c>
      <c r="F814" s="9">
        <v>10079</v>
      </c>
      <c r="G814" s="9">
        <v>11249</v>
      </c>
      <c r="H814" s="9">
        <v>22748</v>
      </c>
      <c r="I814" s="10">
        <v>0.44307191841040972</v>
      </c>
      <c r="J814" s="10">
        <v>0.4945050114295762</v>
      </c>
      <c r="K814" s="9">
        <v>-1170</v>
      </c>
      <c r="L814" s="9">
        <v>1170</v>
      </c>
      <c r="M814" s="10">
        <v>-5.1433093019166487E-2</v>
      </c>
      <c r="N814" s="10">
        <v>5.1433093019166487E-2</v>
      </c>
      <c r="O814" s="9">
        <v>15123</v>
      </c>
      <c r="P814" s="9">
        <v>9423</v>
      </c>
      <c r="Q814" s="9">
        <v>24873</v>
      </c>
      <c r="R814" s="10">
        <v>0.60800868411530573</v>
      </c>
      <c r="S814" s="10">
        <v>0.37884453021348452</v>
      </c>
      <c r="T814" s="9">
        <v>5700</v>
      </c>
      <c r="U814" s="10">
        <v>0.22916415390182121</v>
      </c>
      <c r="V814" s="9">
        <v>-5044</v>
      </c>
      <c r="W814" s="9">
        <v>1826</v>
      </c>
      <c r="X814" s="10">
        <v>-0.16493676570489602</v>
      </c>
      <c r="Y814" s="10">
        <v>0.11566048121609168</v>
      </c>
      <c r="Z814" s="11">
        <v>694.92</v>
      </c>
      <c r="AA814" s="11">
        <v>68.738847637138093</v>
      </c>
      <c r="AB814" s="11">
        <v>19045</v>
      </c>
      <c r="AC814" s="12" t="s">
        <v>2564</v>
      </c>
      <c r="AD814" s="8">
        <v>19</v>
      </c>
      <c r="AE814" s="8">
        <v>45</v>
      </c>
      <c r="AF814" s="13" t="s">
        <v>2565</v>
      </c>
      <c r="AG814" s="13" t="s">
        <v>156</v>
      </c>
      <c r="AH814" s="13" t="s">
        <v>2566</v>
      </c>
      <c r="AJ814" s="13" t="s">
        <v>498</v>
      </c>
      <c r="AK814" s="13" t="s">
        <v>2141</v>
      </c>
      <c r="AL814" s="13"/>
      <c r="AM814" s="13"/>
      <c r="AN814" s="13" t="s">
        <v>487</v>
      </c>
    </row>
    <row r="815" spans="1:40" x14ac:dyDescent="0.2">
      <c r="A815" s="8" t="s">
        <v>2512</v>
      </c>
      <c r="B815" s="8" t="s">
        <v>795</v>
      </c>
      <c r="C815" s="8" t="str">
        <f t="shared" si="12"/>
        <v>Crawford County IA</v>
      </c>
      <c r="D815" s="9">
        <v>17094</v>
      </c>
      <c r="E815" s="8" t="s">
        <v>445</v>
      </c>
      <c r="F815" s="9">
        <v>1985</v>
      </c>
      <c r="G815" s="9">
        <v>4608</v>
      </c>
      <c r="H815" s="9">
        <v>6862</v>
      </c>
      <c r="I815" s="10">
        <v>0.28927426406295542</v>
      </c>
      <c r="J815" s="10">
        <v>0.67152433692800928</v>
      </c>
      <c r="K815" s="9">
        <v>-2623</v>
      </c>
      <c r="L815" s="9">
        <v>2623</v>
      </c>
      <c r="M815" s="10">
        <v>-0.38225007286505386</v>
      </c>
      <c r="N815" s="10">
        <v>0.38225007286505386</v>
      </c>
      <c r="O815" s="9">
        <v>3035</v>
      </c>
      <c r="P815" s="9">
        <v>3584</v>
      </c>
      <c r="Q815" s="9">
        <v>6686</v>
      </c>
      <c r="R815" s="10">
        <v>0.45393359258151361</v>
      </c>
      <c r="S815" s="10">
        <v>0.53604546814238707</v>
      </c>
      <c r="T815" s="9">
        <v>-549</v>
      </c>
      <c r="U815" s="10">
        <v>-8.211187556087346E-2</v>
      </c>
      <c r="V815" s="9">
        <v>-1050</v>
      </c>
      <c r="W815" s="9">
        <v>1024</v>
      </c>
      <c r="X815" s="10">
        <v>-0.16465932851855819</v>
      </c>
      <c r="Y815" s="10">
        <v>0.13547886878562221</v>
      </c>
      <c r="Z815" s="11">
        <v>714.19</v>
      </c>
      <c r="AA815" s="11">
        <v>23.934807264173397</v>
      </c>
      <c r="AB815" s="11">
        <v>19047</v>
      </c>
      <c r="AC815" s="12" t="s">
        <v>2567</v>
      </c>
      <c r="AD815" s="8">
        <v>19</v>
      </c>
      <c r="AE815" s="8">
        <v>47</v>
      </c>
      <c r="AF815" s="13"/>
      <c r="AG815" s="13"/>
      <c r="AH815" s="13"/>
      <c r="AJ815" s="13"/>
      <c r="AK815" s="13"/>
      <c r="AL815" s="13"/>
      <c r="AM815" s="13"/>
      <c r="AN815" s="13" t="s">
        <v>510</v>
      </c>
    </row>
    <row r="816" spans="1:40" x14ac:dyDescent="0.2">
      <c r="A816" s="8" t="s">
        <v>2512</v>
      </c>
      <c r="B816" s="8" t="s">
        <v>563</v>
      </c>
      <c r="C816" s="8" t="str">
        <f t="shared" si="12"/>
        <v>Dallas County IA</v>
      </c>
      <c r="D816" s="9">
        <v>80133</v>
      </c>
      <c r="E816" s="8" t="s">
        <v>445</v>
      </c>
      <c r="F816" s="9">
        <v>15662</v>
      </c>
      <c r="G816" s="9">
        <v>19288</v>
      </c>
      <c r="H816" s="9">
        <v>37617</v>
      </c>
      <c r="I816" s="10">
        <v>0.41635430789270811</v>
      </c>
      <c r="J816" s="10">
        <v>0.51274689635005455</v>
      </c>
      <c r="K816" s="9">
        <v>-3626</v>
      </c>
      <c r="L816" s="9">
        <v>3626</v>
      </c>
      <c r="M816" s="10">
        <v>-9.639258845734644E-2</v>
      </c>
      <c r="N816" s="10">
        <v>9.639258845734644E-2</v>
      </c>
      <c r="O816" s="9">
        <v>16466</v>
      </c>
      <c r="P816" s="9">
        <v>20921</v>
      </c>
      <c r="Q816" s="9">
        <v>37799</v>
      </c>
      <c r="R816" s="10">
        <v>0.43561998994682399</v>
      </c>
      <c r="S816" s="10">
        <v>0.55348025080028573</v>
      </c>
      <c r="T816" s="9">
        <v>-4455</v>
      </c>
      <c r="U816" s="10">
        <v>-0.11786026085346174</v>
      </c>
      <c r="V816" s="9">
        <v>-804</v>
      </c>
      <c r="W816" s="9">
        <v>-1633</v>
      </c>
      <c r="X816" s="10">
        <v>-1.9265682054115885E-2</v>
      </c>
      <c r="Y816" s="10">
        <v>-4.0733354450231185E-2</v>
      </c>
      <c r="Z816" s="11">
        <v>588.45000000000005</v>
      </c>
      <c r="AA816" s="11">
        <v>136.17639561560028</v>
      </c>
      <c r="AB816" s="11">
        <v>19049</v>
      </c>
      <c r="AC816" s="12" t="s">
        <v>2568</v>
      </c>
      <c r="AD816" s="8">
        <v>19</v>
      </c>
      <c r="AE816" s="8">
        <v>49</v>
      </c>
      <c r="AF816" s="13" t="s">
        <v>2569</v>
      </c>
      <c r="AG816" s="13" t="s">
        <v>2533</v>
      </c>
      <c r="AH816" s="13" t="s">
        <v>2570</v>
      </c>
      <c r="AI816" s="14">
        <v>622899</v>
      </c>
      <c r="AJ816" s="13" t="s">
        <v>486</v>
      </c>
      <c r="AK816" s="13" t="s">
        <v>2535</v>
      </c>
      <c r="AL816" s="13"/>
      <c r="AM816" s="13"/>
      <c r="AN816" s="13" t="s">
        <v>487</v>
      </c>
    </row>
    <row r="817" spans="1:40" x14ac:dyDescent="0.2">
      <c r="A817" s="8" t="s">
        <v>2512</v>
      </c>
      <c r="B817" s="8" t="s">
        <v>2571</v>
      </c>
      <c r="C817" s="8" t="str">
        <f t="shared" si="12"/>
        <v>Davis County IA</v>
      </c>
      <c r="D817" s="9">
        <v>8769</v>
      </c>
      <c r="E817" s="8" t="s">
        <v>445</v>
      </c>
      <c r="F817" s="9">
        <v>976</v>
      </c>
      <c r="G817" s="9">
        <v>2721</v>
      </c>
      <c r="H817" s="9">
        <v>3858</v>
      </c>
      <c r="I817" s="10">
        <v>0.25298081907724207</v>
      </c>
      <c r="J817" s="10">
        <v>0.70528771384136857</v>
      </c>
      <c r="K817" s="9">
        <v>-1745</v>
      </c>
      <c r="L817" s="9">
        <v>1745</v>
      </c>
      <c r="M817" s="10">
        <v>-0.4523068947641265</v>
      </c>
      <c r="N817" s="10">
        <v>0.4523068947641265</v>
      </c>
      <c r="O817" s="9">
        <v>1518</v>
      </c>
      <c r="P817" s="9">
        <v>2133</v>
      </c>
      <c r="Q817" s="9">
        <v>3738</v>
      </c>
      <c r="R817" s="10">
        <v>0.406099518459069</v>
      </c>
      <c r="S817" s="10">
        <v>0.5706260032102729</v>
      </c>
      <c r="T817" s="9">
        <v>-615</v>
      </c>
      <c r="U817" s="10">
        <v>-0.16452648475120391</v>
      </c>
      <c r="V817" s="9">
        <v>-542</v>
      </c>
      <c r="W817" s="9">
        <v>588</v>
      </c>
      <c r="X817" s="10">
        <v>-0.15311869938182693</v>
      </c>
      <c r="Y817" s="10">
        <v>0.13466171063109567</v>
      </c>
      <c r="Z817" s="11">
        <v>502.19</v>
      </c>
      <c r="AA817" s="11">
        <v>17.461518548756448</v>
      </c>
      <c r="AB817" s="11">
        <v>19051</v>
      </c>
      <c r="AC817" s="12" t="s">
        <v>2572</v>
      </c>
      <c r="AD817" s="8">
        <v>19</v>
      </c>
      <c r="AE817" s="8">
        <v>51</v>
      </c>
      <c r="AF817" s="13" t="s">
        <v>2573</v>
      </c>
      <c r="AG817" s="13"/>
      <c r="AH817" s="13" t="s">
        <v>2574</v>
      </c>
      <c r="AJ817" s="13" t="s">
        <v>498</v>
      </c>
      <c r="AK817" s="13"/>
      <c r="AL817" s="13"/>
      <c r="AM817" s="13"/>
      <c r="AN817" s="13" t="s">
        <v>505</v>
      </c>
    </row>
    <row r="818" spans="1:40" x14ac:dyDescent="0.2">
      <c r="A818" s="8" t="s">
        <v>2512</v>
      </c>
      <c r="B818" s="8" t="s">
        <v>1669</v>
      </c>
      <c r="C818" s="8" t="str">
        <f t="shared" si="12"/>
        <v>Decatur County IA</v>
      </c>
      <c r="D818" s="9">
        <v>8220</v>
      </c>
      <c r="E818" s="8" t="s">
        <v>445</v>
      </c>
      <c r="F818" s="9">
        <v>1201</v>
      </c>
      <c r="G818" s="9">
        <v>2296</v>
      </c>
      <c r="H818" s="9">
        <v>3703</v>
      </c>
      <c r="I818" s="10">
        <v>0.32433162300837159</v>
      </c>
      <c r="J818" s="10">
        <v>0.62003780718336488</v>
      </c>
      <c r="K818" s="9">
        <v>-1095</v>
      </c>
      <c r="L818" s="9">
        <v>1095</v>
      </c>
      <c r="M818" s="10">
        <v>-0.29570618417499328</v>
      </c>
      <c r="N818" s="10">
        <v>0.29570618417499328</v>
      </c>
      <c r="O818" s="9">
        <v>1790</v>
      </c>
      <c r="P818" s="9">
        <v>1945</v>
      </c>
      <c r="Q818" s="9">
        <v>3812</v>
      </c>
      <c r="R818" s="10">
        <v>0.46956977964323188</v>
      </c>
      <c r="S818" s="10">
        <v>0.51023084994753409</v>
      </c>
      <c r="T818" s="9">
        <v>-155</v>
      </c>
      <c r="U818" s="10">
        <v>-4.0661070304302216E-2</v>
      </c>
      <c r="V818" s="9">
        <v>-589</v>
      </c>
      <c r="W818" s="9">
        <v>351</v>
      </c>
      <c r="X818" s="10">
        <v>-0.14523815663486028</v>
      </c>
      <c r="Y818" s="10">
        <v>0.10980695723583078</v>
      </c>
      <c r="Z818" s="11">
        <v>531.88</v>
      </c>
      <c r="AA818" s="11">
        <v>15.454613822666767</v>
      </c>
      <c r="AB818" s="11">
        <v>19053</v>
      </c>
      <c r="AC818" s="12" t="s">
        <v>2575</v>
      </c>
      <c r="AD818" s="8">
        <v>19</v>
      </c>
      <c r="AE818" s="8">
        <v>53</v>
      </c>
      <c r="AF818" s="13"/>
      <c r="AG818" s="13"/>
      <c r="AH818" s="13"/>
      <c r="AJ818" s="13"/>
      <c r="AK818" s="13"/>
      <c r="AL818" s="13"/>
      <c r="AM818" s="13"/>
      <c r="AN818" s="13" t="s">
        <v>510</v>
      </c>
    </row>
    <row r="819" spans="1:40" x14ac:dyDescent="0.2">
      <c r="A819" s="8" t="s">
        <v>2512</v>
      </c>
      <c r="B819" s="8" t="s">
        <v>2342</v>
      </c>
      <c r="C819" s="8" t="str">
        <f t="shared" si="12"/>
        <v>Delaware County IA</v>
      </c>
      <c r="D819" s="9">
        <v>17403</v>
      </c>
      <c r="E819" s="8" t="s">
        <v>445</v>
      </c>
      <c r="F819" s="9">
        <v>2956</v>
      </c>
      <c r="G819" s="9">
        <v>5688</v>
      </c>
      <c r="H819" s="9">
        <v>9165</v>
      </c>
      <c r="I819" s="10">
        <v>0.32253136933987997</v>
      </c>
      <c r="J819" s="10">
        <v>0.62062193126022913</v>
      </c>
      <c r="K819" s="9">
        <v>-2732</v>
      </c>
      <c r="L819" s="9">
        <v>2732</v>
      </c>
      <c r="M819" s="10">
        <v>-0.29809056192034916</v>
      </c>
      <c r="N819" s="10">
        <v>0.29809056192034916</v>
      </c>
      <c r="O819" s="9">
        <v>4605</v>
      </c>
      <c r="P819" s="9">
        <v>4628</v>
      </c>
      <c r="Q819" s="9">
        <v>9323</v>
      </c>
      <c r="R819" s="10">
        <v>0.493939718974579</v>
      </c>
      <c r="S819" s="10">
        <v>0.49640673602917518</v>
      </c>
      <c r="T819" s="9">
        <v>-23</v>
      </c>
      <c r="U819" s="10">
        <v>-2.4670170545961767E-3</v>
      </c>
      <c r="V819" s="9">
        <v>-1649</v>
      </c>
      <c r="W819" s="9">
        <v>1060</v>
      </c>
      <c r="X819" s="10">
        <v>-0.17140834963469903</v>
      </c>
      <c r="Y819" s="10">
        <v>0.12421519523105395</v>
      </c>
      <c r="Z819" s="11">
        <v>577.76</v>
      </c>
      <c r="AA819" s="11">
        <v>30.121503738576571</v>
      </c>
      <c r="AB819" s="11">
        <v>19055</v>
      </c>
      <c r="AC819" s="12" t="s">
        <v>2576</v>
      </c>
      <c r="AD819" s="8">
        <v>19</v>
      </c>
      <c r="AE819" s="8">
        <v>55</v>
      </c>
      <c r="AF819" s="13"/>
      <c r="AG819" s="13"/>
      <c r="AH819" s="13"/>
      <c r="AJ819" s="13"/>
      <c r="AK819" s="13"/>
      <c r="AL819" s="13"/>
      <c r="AM819" s="13"/>
      <c r="AN819" s="13" t="s">
        <v>510</v>
      </c>
    </row>
    <row r="820" spans="1:40" x14ac:dyDescent="0.2">
      <c r="A820" s="8" t="s">
        <v>2512</v>
      </c>
      <c r="B820" s="8" t="s">
        <v>2577</v>
      </c>
      <c r="C820" s="8" t="str">
        <f t="shared" si="12"/>
        <v>Des Moines County IA</v>
      </c>
      <c r="D820" s="9">
        <v>40055</v>
      </c>
      <c r="E820" s="8" t="s">
        <v>445</v>
      </c>
      <c r="F820" s="9">
        <v>8178</v>
      </c>
      <c r="G820" s="9">
        <v>9479</v>
      </c>
      <c r="H820" s="9">
        <v>18713</v>
      </c>
      <c r="I820" s="10">
        <v>0.43702239085127986</v>
      </c>
      <c r="J820" s="10">
        <v>0.50654625126917119</v>
      </c>
      <c r="K820" s="9">
        <v>-1301</v>
      </c>
      <c r="L820" s="9">
        <v>1301</v>
      </c>
      <c r="M820" s="10">
        <v>-6.9523860417891326E-2</v>
      </c>
      <c r="N820" s="10">
        <v>6.9523860417891326E-2</v>
      </c>
      <c r="O820" s="9">
        <v>11873</v>
      </c>
      <c r="P820" s="9">
        <v>8130</v>
      </c>
      <c r="Q820" s="9">
        <v>20264</v>
      </c>
      <c r="R820" s="10">
        <v>0.58591590998815635</v>
      </c>
      <c r="S820" s="10">
        <v>0.40120410580339516</v>
      </c>
      <c r="T820" s="9">
        <v>3743</v>
      </c>
      <c r="U820" s="10">
        <v>0.18471180418476119</v>
      </c>
      <c r="V820" s="9">
        <v>-3695</v>
      </c>
      <c r="W820" s="9">
        <v>1349</v>
      </c>
      <c r="X820" s="10">
        <v>-0.14889351913687648</v>
      </c>
      <c r="Y820" s="10">
        <v>0.10534214546577603</v>
      </c>
      <c r="Z820" s="11">
        <v>416.12</v>
      </c>
      <c r="AA820" s="11">
        <v>96.258290877631453</v>
      </c>
      <c r="AB820" s="11">
        <v>19057</v>
      </c>
      <c r="AC820" s="12" t="s">
        <v>2578</v>
      </c>
      <c r="AD820" s="8">
        <v>19</v>
      </c>
      <c r="AE820" s="8">
        <v>57</v>
      </c>
      <c r="AF820" s="13" t="s">
        <v>2136</v>
      </c>
      <c r="AG820" s="13"/>
      <c r="AH820" s="13" t="s">
        <v>2137</v>
      </c>
      <c r="AJ820" s="13" t="s">
        <v>498</v>
      </c>
      <c r="AK820" s="13"/>
      <c r="AL820" s="13"/>
      <c r="AM820" s="13"/>
      <c r="AN820" s="13" t="s">
        <v>487</v>
      </c>
    </row>
    <row r="821" spans="1:40" x14ac:dyDescent="0.2">
      <c r="A821" s="8" t="s">
        <v>2512</v>
      </c>
      <c r="B821" s="8" t="s">
        <v>2579</v>
      </c>
      <c r="C821" s="8" t="str">
        <f t="shared" si="12"/>
        <v>Dickinson County IA</v>
      </c>
      <c r="D821" s="9">
        <v>17111</v>
      </c>
      <c r="E821" s="8" t="s">
        <v>445</v>
      </c>
      <c r="F821" s="9">
        <v>3051</v>
      </c>
      <c r="G821" s="9">
        <v>6743</v>
      </c>
      <c r="H821" s="9">
        <v>10247</v>
      </c>
      <c r="I821" s="10">
        <v>0.29774568166292575</v>
      </c>
      <c r="J821" s="10">
        <v>0.65804625744120226</v>
      </c>
      <c r="K821" s="9">
        <v>-3692</v>
      </c>
      <c r="L821" s="9">
        <v>3692</v>
      </c>
      <c r="M821" s="10">
        <v>-0.36030057577827651</v>
      </c>
      <c r="N821" s="10">
        <v>0.36030057577827651</v>
      </c>
      <c r="O821" s="9">
        <v>4088</v>
      </c>
      <c r="P821" s="9">
        <v>5911</v>
      </c>
      <c r="Q821" s="9">
        <v>10118</v>
      </c>
      <c r="R821" s="10">
        <v>0.40403241747380908</v>
      </c>
      <c r="S821" s="10">
        <v>0.58420636489424782</v>
      </c>
      <c r="T821" s="9">
        <v>-1823</v>
      </c>
      <c r="U821" s="10">
        <v>-0.18017394742043874</v>
      </c>
      <c r="V821" s="9">
        <v>-1037</v>
      </c>
      <c r="W821" s="9">
        <v>832</v>
      </c>
      <c r="X821" s="10">
        <v>-0.10628673581088333</v>
      </c>
      <c r="Y821" s="10">
        <v>7.3839892546954444E-2</v>
      </c>
      <c r="Z821" s="11">
        <v>380.61</v>
      </c>
      <c r="AA821" s="11">
        <v>44.956779905940465</v>
      </c>
      <c r="AB821" s="11">
        <v>19059</v>
      </c>
      <c r="AC821" s="12" t="s">
        <v>2580</v>
      </c>
      <c r="AD821" s="8">
        <v>19</v>
      </c>
      <c r="AE821" s="8">
        <v>59</v>
      </c>
      <c r="AF821" s="13" t="s">
        <v>2581</v>
      </c>
      <c r="AG821" s="13"/>
      <c r="AH821" s="13" t="s">
        <v>2582</v>
      </c>
      <c r="AJ821" s="13" t="s">
        <v>498</v>
      </c>
      <c r="AK821" s="13"/>
      <c r="AL821" s="13"/>
      <c r="AM821" s="13"/>
      <c r="AN821" s="13" t="s">
        <v>487</v>
      </c>
    </row>
    <row r="822" spans="1:40" x14ac:dyDescent="0.2">
      <c r="A822" s="8" t="s">
        <v>2512</v>
      </c>
      <c r="B822" s="8" t="s">
        <v>2583</v>
      </c>
      <c r="C822" s="8" t="str">
        <f t="shared" si="12"/>
        <v>Dubuque County IA</v>
      </c>
      <c r="D822" s="9">
        <v>97125</v>
      </c>
      <c r="E822" s="8" t="s">
        <v>445</v>
      </c>
      <c r="F822" s="9">
        <v>22774</v>
      </c>
      <c r="G822" s="9">
        <v>23384</v>
      </c>
      <c r="H822" s="9">
        <v>49037</v>
      </c>
      <c r="I822" s="10">
        <v>0.46442482207312846</v>
      </c>
      <c r="J822" s="10">
        <v>0.47686440850786144</v>
      </c>
      <c r="K822" s="9">
        <v>-610</v>
      </c>
      <c r="L822" s="9">
        <v>610</v>
      </c>
      <c r="M822" s="10">
        <v>-1.2439586434732974E-2</v>
      </c>
      <c r="N822" s="10">
        <v>1.2439586434732974E-2</v>
      </c>
      <c r="O822" s="9">
        <v>28600</v>
      </c>
      <c r="P822" s="9">
        <v>21265</v>
      </c>
      <c r="Q822" s="9">
        <v>50516</v>
      </c>
      <c r="R822" s="10">
        <v>0.56615725710665932</v>
      </c>
      <c r="S822" s="10">
        <v>0.42095573679626258</v>
      </c>
      <c r="T822" s="9">
        <v>7335</v>
      </c>
      <c r="U822" s="10">
        <v>0.14520152031039674</v>
      </c>
      <c r="V822" s="9">
        <v>-5826</v>
      </c>
      <c r="W822" s="9">
        <v>2119</v>
      </c>
      <c r="X822" s="10">
        <v>-0.10173243503353085</v>
      </c>
      <c r="Y822" s="10">
        <v>5.5908671711598856E-2</v>
      </c>
      <c r="Z822" s="11">
        <v>608.30999999999995</v>
      </c>
      <c r="AA822" s="11">
        <v>159.66365833210043</v>
      </c>
      <c r="AB822" s="11">
        <v>19061</v>
      </c>
      <c r="AC822" s="12" t="s">
        <v>2584</v>
      </c>
      <c r="AD822" s="8">
        <v>19</v>
      </c>
      <c r="AE822" s="8">
        <v>61</v>
      </c>
      <c r="AF822" s="13" t="s">
        <v>2585</v>
      </c>
      <c r="AG822" s="13"/>
      <c r="AH822" s="13" t="s">
        <v>2586</v>
      </c>
      <c r="AI822" s="14">
        <v>97125</v>
      </c>
      <c r="AJ822" s="13" t="s">
        <v>486</v>
      </c>
      <c r="AK822" s="13"/>
      <c r="AL822" s="13"/>
      <c r="AM822" s="13"/>
      <c r="AN822" s="13" t="s">
        <v>487</v>
      </c>
    </row>
    <row r="823" spans="1:40" x14ac:dyDescent="0.2">
      <c r="A823" s="8" t="s">
        <v>2512</v>
      </c>
      <c r="B823" s="8" t="s">
        <v>2587</v>
      </c>
      <c r="C823" s="8" t="str">
        <f t="shared" si="12"/>
        <v>Emmet County IA</v>
      </c>
      <c r="D823" s="9">
        <v>9769</v>
      </c>
      <c r="E823" s="8" t="s">
        <v>445</v>
      </c>
      <c r="F823" s="9">
        <v>1356</v>
      </c>
      <c r="G823" s="9">
        <v>3121</v>
      </c>
      <c r="H823" s="9">
        <v>4707</v>
      </c>
      <c r="I823" s="10">
        <v>0.28808158062460165</v>
      </c>
      <c r="J823" s="10">
        <v>0.6630550244316975</v>
      </c>
      <c r="K823" s="9">
        <v>-1765</v>
      </c>
      <c r="L823" s="9">
        <v>1765</v>
      </c>
      <c r="M823" s="10">
        <v>-0.37497344380709585</v>
      </c>
      <c r="N823" s="10">
        <v>0.37497344380709585</v>
      </c>
      <c r="O823" s="9">
        <v>2087</v>
      </c>
      <c r="P823" s="9">
        <v>2499</v>
      </c>
      <c r="Q823" s="9">
        <v>4646</v>
      </c>
      <c r="R823" s="10">
        <v>0.44920361601377529</v>
      </c>
      <c r="S823" s="10">
        <v>0.53788204907447268</v>
      </c>
      <c r="T823" s="9">
        <v>-412</v>
      </c>
      <c r="U823" s="10">
        <v>-8.8678433060697393E-2</v>
      </c>
      <c r="V823" s="9">
        <v>-731</v>
      </c>
      <c r="W823" s="9">
        <v>622</v>
      </c>
      <c r="X823" s="10">
        <v>-0.16112203538917363</v>
      </c>
      <c r="Y823" s="10">
        <v>0.12517297535722482</v>
      </c>
      <c r="Z823" s="11">
        <v>395.88</v>
      </c>
      <c r="AA823" s="11">
        <v>24.676669697888251</v>
      </c>
      <c r="AB823" s="11">
        <v>19063</v>
      </c>
      <c r="AC823" s="12" t="s">
        <v>2588</v>
      </c>
      <c r="AD823" s="8">
        <v>19</v>
      </c>
      <c r="AE823" s="8">
        <v>63</v>
      </c>
      <c r="AF823" s="13"/>
      <c r="AG823" s="13"/>
      <c r="AH823" s="13"/>
      <c r="AJ823" s="13"/>
      <c r="AK823" s="13"/>
      <c r="AL823" s="13"/>
      <c r="AM823" s="13"/>
      <c r="AN823" s="13" t="s">
        <v>510</v>
      </c>
    </row>
    <row r="824" spans="1:40" x14ac:dyDescent="0.2">
      <c r="A824" s="8" t="s">
        <v>2512</v>
      </c>
      <c r="B824" s="8" t="s">
        <v>584</v>
      </c>
      <c r="C824" s="8" t="str">
        <f t="shared" si="12"/>
        <v>Fayette County IA</v>
      </c>
      <c r="D824" s="9">
        <v>20257</v>
      </c>
      <c r="E824" s="8" t="s">
        <v>445</v>
      </c>
      <c r="F824" s="9">
        <v>3666</v>
      </c>
      <c r="G824" s="9">
        <v>5591</v>
      </c>
      <c r="H824" s="9">
        <v>9813</v>
      </c>
      <c r="I824" s="10">
        <v>0.37358605930907979</v>
      </c>
      <c r="J824" s="10">
        <v>0.56975440741873029</v>
      </c>
      <c r="K824" s="9">
        <v>-1925</v>
      </c>
      <c r="L824" s="9">
        <v>1925</v>
      </c>
      <c r="M824" s="10">
        <v>-0.1961683481096505</v>
      </c>
      <c r="N824" s="10">
        <v>0.1961683481096505</v>
      </c>
      <c r="O824" s="9">
        <v>5709</v>
      </c>
      <c r="P824" s="9">
        <v>4484</v>
      </c>
      <c r="Q824" s="9">
        <v>10309</v>
      </c>
      <c r="R824" s="10">
        <v>0.55378795227471145</v>
      </c>
      <c r="S824" s="10">
        <v>0.43495974391308567</v>
      </c>
      <c r="T824" s="9">
        <v>1225</v>
      </c>
      <c r="U824" s="10">
        <v>0.11882820836162578</v>
      </c>
      <c r="V824" s="9">
        <v>-2043</v>
      </c>
      <c r="W824" s="9">
        <v>1107</v>
      </c>
      <c r="X824" s="10">
        <v>-0.18020189296563166</v>
      </c>
      <c r="Y824" s="10">
        <v>0.13479466350564462</v>
      </c>
      <c r="Z824" s="11">
        <v>730.81</v>
      </c>
      <c r="AA824" s="11">
        <v>27.718558859347848</v>
      </c>
      <c r="AB824" s="11">
        <v>19065</v>
      </c>
      <c r="AC824" s="12" t="s">
        <v>2589</v>
      </c>
      <c r="AD824" s="8">
        <v>19</v>
      </c>
      <c r="AE824" s="8">
        <v>65</v>
      </c>
      <c r="AF824" s="13"/>
      <c r="AG824" s="13"/>
      <c r="AH824" s="13"/>
      <c r="AJ824" s="13"/>
      <c r="AK824" s="13"/>
      <c r="AL824" s="13"/>
      <c r="AM824" s="13"/>
      <c r="AN824" s="13" t="s">
        <v>510</v>
      </c>
    </row>
    <row r="825" spans="1:40" x14ac:dyDescent="0.2">
      <c r="A825" s="8" t="s">
        <v>2512</v>
      </c>
      <c r="B825" s="8" t="s">
        <v>1695</v>
      </c>
      <c r="C825" s="8" t="str">
        <f t="shared" si="12"/>
        <v>Floyd County IA</v>
      </c>
      <c r="D825" s="9">
        <v>15960</v>
      </c>
      <c r="E825" s="8" t="s">
        <v>445</v>
      </c>
      <c r="F825" s="9">
        <v>3177</v>
      </c>
      <c r="G825" s="9">
        <v>4371</v>
      </c>
      <c r="H825" s="9">
        <v>7985</v>
      </c>
      <c r="I825" s="10">
        <v>0.39787100814026299</v>
      </c>
      <c r="J825" s="10">
        <v>0.54740137758296803</v>
      </c>
      <c r="K825" s="9">
        <v>-1194</v>
      </c>
      <c r="L825" s="9">
        <v>1194</v>
      </c>
      <c r="M825" s="10">
        <v>-0.14953036944270504</v>
      </c>
      <c r="N825" s="10">
        <v>0.14953036944270504</v>
      </c>
      <c r="O825" s="9">
        <v>4674</v>
      </c>
      <c r="P825" s="9">
        <v>3466</v>
      </c>
      <c r="Q825" s="9">
        <v>8228</v>
      </c>
      <c r="R825" s="10">
        <v>0.56806028196402525</v>
      </c>
      <c r="S825" s="10">
        <v>0.42124453087019931</v>
      </c>
      <c r="T825" s="9">
        <v>1208</v>
      </c>
      <c r="U825" s="10">
        <v>0.14681575109382594</v>
      </c>
      <c r="V825" s="9">
        <v>-1497</v>
      </c>
      <c r="W825" s="9">
        <v>905</v>
      </c>
      <c r="X825" s="10">
        <v>-0.17018927382376225</v>
      </c>
      <c r="Y825" s="10">
        <v>0.12615684671276872</v>
      </c>
      <c r="Z825" s="11">
        <v>500.63</v>
      </c>
      <c r="AA825" s="11">
        <v>31.879831412420351</v>
      </c>
      <c r="AB825" s="11">
        <v>19067</v>
      </c>
      <c r="AC825" s="12" t="s">
        <v>2590</v>
      </c>
      <c r="AD825" s="8">
        <v>19</v>
      </c>
      <c r="AE825" s="8">
        <v>67</v>
      </c>
      <c r="AF825" s="13"/>
      <c r="AG825" s="13"/>
      <c r="AH825" s="13"/>
      <c r="AJ825" s="13"/>
      <c r="AK825" s="13"/>
      <c r="AL825" s="13"/>
      <c r="AM825" s="13"/>
      <c r="AN825" s="13" t="s">
        <v>510</v>
      </c>
    </row>
    <row r="826" spans="1:40" x14ac:dyDescent="0.2">
      <c r="A826" s="8" t="s">
        <v>2512</v>
      </c>
      <c r="B826" s="8" t="s">
        <v>586</v>
      </c>
      <c r="C826" s="8" t="str">
        <f t="shared" si="12"/>
        <v>Franklin County IA</v>
      </c>
      <c r="D826" s="9">
        <v>10295</v>
      </c>
      <c r="E826" s="8" t="s">
        <v>445</v>
      </c>
      <c r="F826" s="9">
        <v>1490</v>
      </c>
      <c r="G826" s="9">
        <v>3153</v>
      </c>
      <c r="H826" s="9">
        <v>4915</v>
      </c>
      <c r="I826" s="10">
        <v>0.30315361139369279</v>
      </c>
      <c r="J826" s="10">
        <v>0.64150559511698879</v>
      </c>
      <c r="K826" s="9">
        <v>-1663</v>
      </c>
      <c r="L826" s="9">
        <v>1663</v>
      </c>
      <c r="M826" s="10">
        <v>-0.338351983723296</v>
      </c>
      <c r="N826" s="10">
        <v>0.338351983723296</v>
      </c>
      <c r="O826" s="9">
        <v>2256</v>
      </c>
      <c r="P826" s="9">
        <v>2818</v>
      </c>
      <c r="Q826" s="9">
        <v>5133</v>
      </c>
      <c r="R826" s="10">
        <v>0.43950905902980714</v>
      </c>
      <c r="S826" s="10">
        <v>0.5489966880966296</v>
      </c>
      <c r="T826" s="9">
        <v>-562</v>
      </c>
      <c r="U826" s="10">
        <v>-0.10948762906682247</v>
      </c>
      <c r="V826" s="9">
        <v>-766</v>
      </c>
      <c r="W826" s="9">
        <v>335</v>
      </c>
      <c r="X826" s="10">
        <v>-0.13635544763611435</v>
      </c>
      <c r="Y826" s="10">
        <v>9.2508907020359188E-2</v>
      </c>
      <c r="Z826" s="11">
        <v>581.97</v>
      </c>
      <c r="AA826" s="11">
        <v>17.689915287729608</v>
      </c>
      <c r="AB826" s="11">
        <v>19069</v>
      </c>
      <c r="AC826" s="12" t="s">
        <v>2591</v>
      </c>
      <c r="AD826" s="8">
        <v>19</v>
      </c>
      <c r="AE826" s="8">
        <v>69</v>
      </c>
      <c r="AF826" s="13"/>
      <c r="AG826" s="13"/>
      <c r="AH826" s="13"/>
      <c r="AJ826" s="13"/>
      <c r="AK826" s="13"/>
      <c r="AL826" s="13"/>
      <c r="AM826" s="13"/>
      <c r="AN826" s="13" t="s">
        <v>510</v>
      </c>
    </row>
    <row r="827" spans="1:40" x14ac:dyDescent="0.2">
      <c r="A827" s="8" t="s">
        <v>2512</v>
      </c>
      <c r="B827" s="8" t="s">
        <v>1195</v>
      </c>
      <c r="C827" s="8" t="str">
        <f t="shared" si="12"/>
        <v>Fremont County IA</v>
      </c>
      <c r="D827" s="9">
        <v>6906</v>
      </c>
      <c r="E827" s="8" t="s">
        <v>445</v>
      </c>
      <c r="F827" s="9">
        <v>959</v>
      </c>
      <c r="G827" s="9">
        <v>2401</v>
      </c>
      <c r="H827" s="9">
        <v>3554</v>
      </c>
      <c r="I827" s="10">
        <v>0.26983680360157569</v>
      </c>
      <c r="J827" s="10">
        <v>0.67557681485649967</v>
      </c>
      <c r="K827" s="9">
        <v>-1442</v>
      </c>
      <c r="L827" s="9">
        <v>1442</v>
      </c>
      <c r="M827" s="10">
        <v>-0.40574001125492398</v>
      </c>
      <c r="N827" s="10">
        <v>0.40574001125492398</v>
      </c>
      <c r="O827" s="9">
        <v>1636</v>
      </c>
      <c r="P827" s="9">
        <v>1971</v>
      </c>
      <c r="Q827" s="9">
        <v>3655</v>
      </c>
      <c r="R827" s="10">
        <v>0.44760601915184678</v>
      </c>
      <c r="S827" s="10">
        <v>0.53926128590971267</v>
      </c>
      <c r="T827" s="9">
        <v>-335</v>
      </c>
      <c r="U827" s="10">
        <v>-9.1655266757865894E-2</v>
      </c>
      <c r="V827" s="9">
        <v>-677</v>
      </c>
      <c r="W827" s="9">
        <v>430</v>
      </c>
      <c r="X827" s="10">
        <v>-0.17776921555027109</v>
      </c>
      <c r="Y827" s="10">
        <v>0.136315528946787</v>
      </c>
      <c r="Z827" s="11">
        <v>511.15</v>
      </c>
      <c r="AA827" s="11">
        <v>13.510711141543579</v>
      </c>
      <c r="AB827" s="11">
        <v>19071</v>
      </c>
      <c r="AC827" s="12" t="s">
        <v>2592</v>
      </c>
      <c r="AD827" s="8">
        <v>19</v>
      </c>
      <c r="AE827" s="8">
        <v>71</v>
      </c>
      <c r="AF827" s="13"/>
      <c r="AG827" s="13"/>
      <c r="AH827" s="13"/>
      <c r="AJ827" s="13"/>
      <c r="AK827" s="13"/>
      <c r="AL827" s="13"/>
      <c r="AM827" s="13"/>
      <c r="AN827" s="13" t="s">
        <v>510</v>
      </c>
    </row>
    <row r="828" spans="1:40" x14ac:dyDescent="0.2">
      <c r="A828" s="8" t="s">
        <v>2512</v>
      </c>
      <c r="B828" s="8" t="s">
        <v>592</v>
      </c>
      <c r="C828" s="8" t="str">
        <f t="shared" si="12"/>
        <v>Greene County IA</v>
      </c>
      <c r="D828" s="9">
        <v>9027</v>
      </c>
      <c r="E828" s="8" t="s">
        <v>445</v>
      </c>
      <c r="F828" s="9">
        <v>1688</v>
      </c>
      <c r="G828" s="9">
        <v>2819</v>
      </c>
      <c r="H828" s="9">
        <v>4762</v>
      </c>
      <c r="I828" s="10">
        <v>0.35447291054178914</v>
      </c>
      <c r="J828" s="10">
        <v>0.5919781604367913</v>
      </c>
      <c r="K828" s="9">
        <v>-1131</v>
      </c>
      <c r="L828" s="9">
        <v>1131</v>
      </c>
      <c r="M828" s="10">
        <v>-0.23750524989500216</v>
      </c>
      <c r="N828" s="10">
        <v>0.23750524989500216</v>
      </c>
      <c r="O828" s="9">
        <v>2369</v>
      </c>
      <c r="P828" s="9">
        <v>2373</v>
      </c>
      <c r="Q828" s="9">
        <v>4804</v>
      </c>
      <c r="R828" s="10">
        <v>0.49313072439633637</v>
      </c>
      <c r="S828" s="10">
        <v>0.49396336386344714</v>
      </c>
      <c r="T828" s="9">
        <v>-4</v>
      </c>
      <c r="U828" s="10">
        <v>-8.3263946711076287E-4</v>
      </c>
      <c r="V828" s="9">
        <v>-681</v>
      </c>
      <c r="W828" s="9">
        <v>446</v>
      </c>
      <c r="X828" s="10">
        <v>-0.13865781385454723</v>
      </c>
      <c r="Y828" s="10">
        <v>9.8014796573344165E-2</v>
      </c>
      <c r="Z828" s="11">
        <v>569.57000000000005</v>
      </c>
      <c r="AA828" s="11">
        <v>15.848798216198183</v>
      </c>
      <c r="AB828" s="11">
        <v>19073</v>
      </c>
      <c r="AC828" s="12" t="s">
        <v>2593</v>
      </c>
      <c r="AD828" s="8">
        <v>19</v>
      </c>
      <c r="AE828" s="8">
        <v>73</v>
      </c>
      <c r="AF828" s="13"/>
      <c r="AG828" s="13"/>
      <c r="AH828" s="13"/>
      <c r="AJ828" s="13"/>
      <c r="AK828" s="13"/>
      <c r="AL828" s="13"/>
      <c r="AM828" s="13"/>
      <c r="AN828" s="13" t="s">
        <v>510</v>
      </c>
    </row>
    <row r="829" spans="1:40" x14ac:dyDescent="0.2">
      <c r="A829" s="8" t="s">
        <v>2512</v>
      </c>
      <c r="B829" s="8" t="s">
        <v>2126</v>
      </c>
      <c r="C829" s="8" t="str">
        <f t="shared" si="12"/>
        <v>Grundy County IA</v>
      </c>
      <c r="D829" s="9">
        <v>12435</v>
      </c>
      <c r="E829" s="8" t="s">
        <v>445</v>
      </c>
      <c r="F829" s="9">
        <v>1847</v>
      </c>
      <c r="G829" s="9">
        <v>4516</v>
      </c>
      <c r="H829" s="9">
        <v>6766</v>
      </c>
      <c r="I829" s="10">
        <v>0.27298255985811409</v>
      </c>
      <c r="J829" s="10">
        <v>0.66745492166715936</v>
      </c>
      <c r="K829" s="9">
        <v>-2669</v>
      </c>
      <c r="L829" s="9">
        <v>2669</v>
      </c>
      <c r="M829" s="10">
        <v>-0.39447236180904527</v>
      </c>
      <c r="N829" s="10">
        <v>0.39447236180904527</v>
      </c>
      <c r="O829" s="9">
        <v>2615</v>
      </c>
      <c r="P829" s="9">
        <v>4205</v>
      </c>
      <c r="Q829" s="9">
        <v>6890</v>
      </c>
      <c r="R829" s="10">
        <v>0.37953555878084178</v>
      </c>
      <c r="S829" s="10">
        <v>0.61030478955007261</v>
      </c>
      <c r="T829" s="9">
        <v>-1590</v>
      </c>
      <c r="U829" s="10">
        <v>-0.23076923076923084</v>
      </c>
      <c r="V829" s="9">
        <v>-768</v>
      </c>
      <c r="W829" s="9">
        <v>311</v>
      </c>
      <c r="X829" s="10">
        <v>-0.10655299892272768</v>
      </c>
      <c r="Y829" s="10">
        <v>5.7150132117086749E-2</v>
      </c>
      <c r="Z829" s="11">
        <v>501.86</v>
      </c>
      <c r="AA829" s="11">
        <v>24.777826485474037</v>
      </c>
      <c r="AB829" s="11">
        <v>19075</v>
      </c>
      <c r="AC829" s="12" t="s">
        <v>2594</v>
      </c>
      <c r="AD829" s="8">
        <v>19</v>
      </c>
      <c r="AE829" s="8">
        <v>75</v>
      </c>
      <c r="AF829" s="13" t="s">
        <v>2529</v>
      </c>
      <c r="AG829" s="13"/>
      <c r="AH829" s="13" t="s">
        <v>2530</v>
      </c>
      <c r="AI829" s="14">
        <v>170612</v>
      </c>
      <c r="AJ829" s="13" t="s">
        <v>486</v>
      </c>
      <c r="AK829" s="13"/>
      <c r="AL829" s="13"/>
      <c r="AM829" s="13"/>
      <c r="AN829" s="13" t="s">
        <v>505</v>
      </c>
    </row>
    <row r="830" spans="1:40" x14ac:dyDescent="0.2">
      <c r="A830" s="8" t="s">
        <v>2512</v>
      </c>
      <c r="B830" s="8" t="s">
        <v>2595</v>
      </c>
      <c r="C830" s="8" t="str">
        <f t="shared" si="12"/>
        <v>Guthrie County IA</v>
      </c>
      <c r="D830" s="9">
        <v>10676</v>
      </c>
      <c r="E830" s="8" t="s">
        <v>445</v>
      </c>
      <c r="F830" s="9">
        <v>1720</v>
      </c>
      <c r="G830" s="9">
        <v>3603</v>
      </c>
      <c r="H830" s="9">
        <v>5654</v>
      </c>
      <c r="I830" s="10">
        <v>0.30420940926777501</v>
      </c>
      <c r="J830" s="10">
        <v>0.63724796604174039</v>
      </c>
      <c r="K830" s="9">
        <v>-1883</v>
      </c>
      <c r="L830" s="9">
        <v>1883</v>
      </c>
      <c r="M830" s="10">
        <v>-0.33303855677396538</v>
      </c>
      <c r="N830" s="10">
        <v>0.33303855677396538</v>
      </c>
      <c r="O830" s="9">
        <v>2565</v>
      </c>
      <c r="P830" s="9">
        <v>3164</v>
      </c>
      <c r="Q830" s="9">
        <v>5843</v>
      </c>
      <c r="R830" s="10">
        <v>0.43898682183809684</v>
      </c>
      <c r="S830" s="10">
        <v>0.54150265274687659</v>
      </c>
      <c r="T830" s="9">
        <v>-599</v>
      </c>
      <c r="U830" s="10">
        <v>-0.10251583090877975</v>
      </c>
      <c r="V830" s="9">
        <v>-845</v>
      </c>
      <c r="W830" s="9">
        <v>439</v>
      </c>
      <c r="X830" s="10">
        <v>-0.13477741257032183</v>
      </c>
      <c r="Y830" s="10">
        <v>9.5745313294863799E-2</v>
      </c>
      <c r="Z830" s="11">
        <v>590.62</v>
      </c>
      <c r="AA830" s="11">
        <v>18.075920219430429</v>
      </c>
      <c r="AB830" s="11">
        <v>19077</v>
      </c>
      <c r="AC830" s="12" t="s">
        <v>2596</v>
      </c>
      <c r="AD830" s="8">
        <v>19</v>
      </c>
      <c r="AE830" s="8">
        <v>77</v>
      </c>
      <c r="AF830" s="13" t="s">
        <v>2569</v>
      </c>
      <c r="AG830" s="13" t="s">
        <v>2533</v>
      </c>
      <c r="AH830" s="13" t="s">
        <v>2570</v>
      </c>
      <c r="AI830" s="14">
        <v>622899</v>
      </c>
      <c r="AJ830" s="13" t="s">
        <v>486</v>
      </c>
      <c r="AK830" s="13" t="s">
        <v>2535</v>
      </c>
      <c r="AL830" s="13"/>
      <c r="AM830" s="13"/>
      <c r="AN830" s="13" t="s">
        <v>505</v>
      </c>
    </row>
    <row r="831" spans="1:40" x14ac:dyDescent="0.2">
      <c r="A831" s="8" t="s">
        <v>2512</v>
      </c>
      <c r="B831" s="8" t="s">
        <v>1441</v>
      </c>
      <c r="C831" s="8" t="str">
        <f t="shared" si="12"/>
        <v>Hamilton County IA</v>
      </c>
      <c r="D831" s="9">
        <v>15190</v>
      </c>
      <c r="E831" s="8" t="s">
        <v>445</v>
      </c>
      <c r="F831" s="9">
        <v>2715</v>
      </c>
      <c r="G831" s="9">
        <v>4450</v>
      </c>
      <c r="H831" s="9">
        <v>7589</v>
      </c>
      <c r="I831" s="10">
        <v>0.35775464488074843</v>
      </c>
      <c r="J831" s="10">
        <v>0.58637501647120838</v>
      </c>
      <c r="K831" s="9">
        <v>-1735</v>
      </c>
      <c r="L831" s="9">
        <v>1735</v>
      </c>
      <c r="M831" s="10">
        <v>-0.22862037159045995</v>
      </c>
      <c r="N831" s="10">
        <v>0.22862037159045995</v>
      </c>
      <c r="O831" s="9">
        <v>3776</v>
      </c>
      <c r="P831" s="9">
        <v>3986</v>
      </c>
      <c r="Q831" s="9">
        <v>7872</v>
      </c>
      <c r="R831" s="10">
        <v>0.47967479674796748</v>
      </c>
      <c r="S831" s="10">
        <v>0.50635162601626016</v>
      </c>
      <c r="T831" s="9">
        <v>-210</v>
      </c>
      <c r="U831" s="10">
        <v>-2.6676829268292679E-2</v>
      </c>
      <c r="V831" s="9">
        <v>-1061</v>
      </c>
      <c r="W831" s="9">
        <v>464</v>
      </c>
      <c r="X831" s="10">
        <v>-0.12192015186721905</v>
      </c>
      <c r="Y831" s="10">
        <v>8.0023390454948218E-2</v>
      </c>
      <c r="Z831" s="11">
        <v>576.75</v>
      </c>
      <c r="AA831" s="11">
        <v>26.337234503684439</v>
      </c>
      <c r="AB831" s="11">
        <v>19079</v>
      </c>
      <c r="AC831" s="12" t="s">
        <v>2597</v>
      </c>
      <c r="AD831" s="8">
        <v>19</v>
      </c>
      <c r="AE831" s="8">
        <v>79</v>
      </c>
      <c r="AF831" s="13"/>
      <c r="AG831" s="13"/>
      <c r="AH831" s="13"/>
      <c r="AJ831" s="13"/>
      <c r="AK831" s="13"/>
      <c r="AL831" s="13"/>
      <c r="AM831" s="13"/>
      <c r="AN831" s="13" t="s">
        <v>510</v>
      </c>
    </row>
    <row r="832" spans="1:40" x14ac:dyDescent="0.2">
      <c r="A832" s="8" t="s">
        <v>2512</v>
      </c>
      <c r="B832" s="8" t="s">
        <v>1726</v>
      </c>
      <c r="C832" s="8" t="str">
        <f t="shared" si="12"/>
        <v>Hancock County IA</v>
      </c>
      <c r="D832" s="9">
        <v>10974</v>
      </c>
      <c r="E832" s="8" t="s">
        <v>445</v>
      </c>
      <c r="F832" s="9">
        <v>1582</v>
      </c>
      <c r="G832" s="9">
        <v>3972</v>
      </c>
      <c r="H832" s="9">
        <v>5815</v>
      </c>
      <c r="I832" s="10">
        <v>0.27205503009458298</v>
      </c>
      <c r="J832" s="10">
        <v>0.68306104901117803</v>
      </c>
      <c r="K832" s="9">
        <v>-2390</v>
      </c>
      <c r="L832" s="9">
        <v>2390</v>
      </c>
      <c r="M832" s="10">
        <v>-0.41100601891659505</v>
      </c>
      <c r="N832" s="10">
        <v>0.41100601891659505</v>
      </c>
      <c r="O832" s="9">
        <v>2506</v>
      </c>
      <c r="P832" s="9">
        <v>3306</v>
      </c>
      <c r="Q832" s="9">
        <v>5881</v>
      </c>
      <c r="R832" s="10">
        <v>0.42611800714164255</v>
      </c>
      <c r="S832" s="10">
        <v>0.56214929433769767</v>
      </c>
      <c r="T832" s="9">
        <v>-800</v>
      </c>
      <c r="U832" s="10">
        <v>-0.13603128719605512</v>
      </c>
      <c r="V832" s="9">
        <v>-924</v>
      </c>
      <c r="W832" s="9">
        <v>666</v>
      </c>
      <c r="X832" s="10">
        <v>-0.15406297704705957</v>
      </c>
      <c r="Y832" s="10">
        <v>0.12091175467348036</v>
      </c>
      <c r="Z832" s="11">
        <v>571.01</v>
      </c>
      <c r="AA832" s="11">
        <v>19.218577608097931</v>
      </c>
      <c r="AB832" s="11">
        <v>19081</v>
      </c>
      <c r="AC832" s="12" t="s">
        <v>2598</v>
      </c>
      <c r="AD832" s="8">
        <v>19</v>
      </c>
      <c r="AE832" s="8">
        <v>81</v>
      </c>
      <c r="AF832" s="13"/>
      <c r="AG832" s="13"/>
      <c r="AH832" s="13"/>
      <c r="AJ832" s="13"/>
      <c r="AK832" s="13"/>
      <c r="AL832" s="13"/>
      <c r="AM832" s="13"/>
      <c r="AN832" s="13" t="s">
        <v>510</v>
      </c>
    </row>
    <row r="833" spans="1:40" x14ac:dyDescent="0.2">
      <c r="A833" s="8" t="s">
        <v>2512</v>
      </c>
      <c r="B833" s="8" t="s">
        <v>2132</v>
      </c>
      <c r="C833" s="8" t="str">
        <f t="shared" si="12"/>
        <v>Hardin County IA</v>
      </c>
      <c r="D833" s="9">
        <v>17367</v>
      </c>
      <c r="E833" s="8" t="s">
        <v>445</v>
      </c>
      <c r="F833" s="9">
        <v>2774</v>
      </c>
      <c r="G833" s="9">
        <v>5231</v>
      </c>
      <c r="H833" s="9">
        <v>8423</v>
      </c>
      <c r="I833" s="10">
        <v>0.32933634097115044</v>
      </c>
      <c r="J833" s="10">
        <v>0.62103763504689535</v>
      </c>
      <c r="K833" s="9">
        <v>-2457</v>
      </c>
      <c r="L833" s="9">
        <v>2457</v>
      </c>
      <c r="M833" s="10">
        <v>-0.29170129407574491</v>
      </c>
      <c r="N833" s="10">
        <v>0.29170129407574491</v>
      </c>
      <c r="O833" s="9">
        <v>4021</v>
      </c>
      <c r="P833" s="9">
        <v>4647</v>
      </c>
      <c r="Q833" s="9">
        <v>8775</v>
      </c>
      <c r="R833" s="10">
        <v>0.45823361823361825</v>
      </c>
      <c r="S833" s="10">
        <v>0.5295726495726496</v>
      </c>
      <c r="T833" s="9">
        <v>-626</v>
      </c>
      <c r="U833" s="10">
        <v>-7.1339031339031356E-2</v>
      </c>
      <c r="V833" s="9">
        <v>-1247</v>
      </c>
      <c r="W833" s="9">
        <v>584</v>
      </c>
      <c r="X833" s="10">
        <v>-0.1288972772624678</v>
      </c>
      <c r="Y833" s="10">
        <v>9.1464985474245752E-2</v>
      </c>
      <c r="Z833" s="11">
        <v>569.30999999999995</v>
      </c>
      <c r="AA833" s="11">
        <v>30.505348579859835</v>
      </c>
      <c r="AB833" s="11">
        <v>19083</v>
      </c>
      <c r="AC833" s="12" t="s">
        <v>2599</v>
      </c>
      <c r="AD833" s="8">
        <v>19</v>
      </c>
      <c r="AE833" s="8">
        <v>83</v>
      </c>
      <c r="AF833" s="13"/>
      <c r="AG833" s="13"/>
      <c r="AH833" s="13"/>
      <c r="AJ833" s="13"/>
      <c r="AK833" s="13"/>
      <c r="AL833" s="13"/>
      <c r="AM833" s="13"/>
      <c r="AN833" s="13" t="s">
        <v>510</v>
      </c>
    </row>
    <row r="834" spans="1:40" x14ac:dyDescent="0.2">
      <c r="A834" s="8" t="s">
        <v>2512</v>
      </c>
      <c r="B834" s="8" t="s">
        <v>2373</v>
      </c>
      <c r="C834" s="8" t="str">
        <f t="shared" si="12"/>
        <v>Harrison County IA</v>
      </c>
      <c r="D834" s="9">
        <v>14265</v>
      </c>
      <c r="E834" s="8" t="s">
        <v>445</v>
      </c>
      <c r="F834" s="9">
        <v>2123</v>
      </c>
      <c r="G834" s="9">
        <v>4892</v>
      </c>
      <c r="H834" s="9">
        <v>7378</v>
      </c>
      <c r="I834" s="10">
        <v>0.28774735700731907</v>
      </c>
      <c r="J834" s="10">
        <v>0.66305231770127404</v>
      </c>
      <c r="K834" s="9">
        <v>-2769</v>
      </c>
      <c r="L834" s="9">
        <v>2769</v>
      </c>
      <c r="M834" s="10">
        <v>-0.37530496069395497</v>
      </c>
      <c r="N834" s="10">
        <v>0.37530496069395497</v>
      </c>
      <c r="O834" s="9">
        <v>3131</v>
      </c>
      <c r="P834" s="9">
        <v>4059</v>
      </c>
      <c r="Q834" s="9">
        <v>7282</v>
      </c>
      <c r="R834" s="10">
        <v>0.42996429552320792</v>
      </c>
      <c r="S834" s="10">
        <v>0.55740181268882172</v>
      </c>
      <c r="T834" s="9">
        <v>-928</v>
      </c>
      <c r="U834" s="10">
        <v>-0.1274375171656138</v>
      </c>
      <c r="V834" s="9">
        <v>-1008</v>
      </c>
      <c r="W834" s="9">
        <v>833</v>
      </c>
      <c r="X834" s="10">
        <v>-0.14221693851588885</v>
      </c>
      <c r="Y834" s="10">
        <v>0.10565050501245232</v>
      </c>
      <c r="Z834" s="11">
        <v>696.85</v>
      </c>
      <c r="AA834" s="11">
        <v>20.470689531463012</v>
      </c>
      <c r="AB834" s="11">
        <v>19085</v>
      </c>
      <c r="AC834" s="12" t="s">
        <v>2600</v>
      </c>
      <c r="AD834" s="8">
        <v>19</v>
      </c>
      <c r="AE834" s="8">
        <v>85</v>
      </c>
      <c r="AF834" s="13" t="s">
        <v>2601</v>
      </c>
      <c r="AG834" s="13" t="s">
        <v>2602</v>
      </c>
      <c r="AH834" s="13" t="s">
        <v>2603</v>
      </c>
      <c r="AI834" s="14">
        <v>915312</v>
      </c>
      <c r="AJ834" s="13" t="s">
        <v>486</v>
      </c>
      <c r="AK834" s="13" t="s">
        <v>2604</v>
      </c>
      <c r="AL834" s="13"/>
      <c r="AM834" s="13"/>
      <c r="AN834" s="13" t="s">
        <v>505</v>
      </c>
    </row>
    <row r="835" spans="1:40" x14ac:dyDescent="0.2">
      <c r="A835" s="8" t="s">
        <v>2512</v>
      </c>
      <c r="B835" s="8" t="s">
        <v>598</v>
      </c>
      <c r="C835" s="8" t="str">
        <f t="shared" si="12"/>
        <v>Henry County IA</v>
      </c>
      <c r="D835" s="9">
        <v>19950</v>
      </c>
      <c r="E835" s="8" t="s">
        <v>445</v>
      </c>
      <c r="F835" s="9">
        <v>2897</v>
      </c>
      <c r="G835" s="9">
        <v>5764</v>
      </c>
      <c r="H835" s="9">
        <v>9286</v>
      </c>
      <c r="I835" s="10">
        <v>0.31197501615334911</v>
      </c>
      <c r="J835" s="10">
        <v>0.62071936248115445</v>
      </c>
      <c r="K835" s="9">
        <v>-2867</v>
      </c>
      <c r="L835" s="9">
        <v>2867</v>
      </c>
      <c r="M835" s="10">
        <v>-0.30874434632780534</v>
      </c>
      <c r="N835" s="10">
        <v>0.30874434632780534</v>
      </c>
      <c r="O835" s="9">
        <v>4451</v>
      </c>
      <c r="P835" s="9">
        <v>5025</v>
      </c>
      <c r="Q835" s="9">
        <v>9613</v>
      </c>
      <c r="R835" s="10">
        <v>0.46301882866951005</v>
      </c>
      <c r="S835" s="10">
        <v>0.52272963694996355</v>
      </c>
      <c r="T835" s="9">
        <v>-574</v>
      </c>
      <c r="U835" s="10">
        <v>-5.9710808280453498E-2</v>
      </c>
      <c r="V835" s="9">
        <v>-1554</v>
      </c>
      <c r="W835" s="9">
        <v>739</v>
      </c>
      <c r="X835" s="10">
        <v>-0.15104381251616095</v>
      </c>
      <c r="Y835" s="10">
        <v>9.7989725531190897E-2</v>
      </c>
      <c r="Z835" s="11">
        <v>434.33</v>
      </c>
      <c r="AA835" s="11">
        <v>45.932816061520043</v>
      </c>
      <c r="AB835" s="11">
        <v>19087</v>
      </c>
      <c r="AC835" s="12" t="s">
        <v>2605</v>
      </c>
      <c r="AD835" s="8">
        <v>19</v>
      </c>
      <c r="AE835" s="8">
        <v>87</v>
      </c>
      <c r="AF835" s="13"/>
      <c r="AG835" s="13"/>
      <c r="AH835" s="13"/>
      <c r="AJ835" s="13"/>
      <c r="AK835" s="13"/>
      <c r="AL835" s="13"/>
      <c r="AM835" s="13"/>
      <c r="AN835" s="13" t="s">
        <v>510</v>
      </c>
    </row>
    <row r="836" spans="1:40" x14ac:dyDescent="0.2">
      <c r="A836" s="8" t="s">
        <v>2512</v>
      </c>
      <c r="B836" s="8" t="s">
        <v>838</v>
      </c>
      <c r="C836" s="8" t="str">
        <f t="shared" si="12"/>
        <v>Howard County IA</v>
      </c>
      <c r="D836" s="9">
        <v>9410</v>
      </c>
      <c r="E836" s="8" t="s">
        <v>445</v>
      </c>
      <c r="F836" s="9">
        <v>1674</v>
      </c>
      <c r="G836" s="9">
        <v>2611</v>
      </c>
      <c r="H836" s="9">
        <v>4507</v>
      </c>
      <c r="I836" s="10">
        <v>0.37142223208342579</v>
      </c>
      <c r="J836" s="10">
        <v>0.57932105613490126</v>
      </c>
      <c r="K836" s="9">
        <v>-937</v>
      </c>
      <c r="L836" s="9">
        <v>937</v>
      </c>
      <c r="M836" s="10">
        <v>-0.20789882405147547</v>
      </c>
      <c r="N836" s="10">
        <v>0.20789882405147547</v>
      </c>
      <c r="O836" s="9">
        <v>2767</v>
      </c>
      <c r="P836" s="9">
        <v>1793</v>
      </c>
      <c r="Q836" s="9">
        <v>4625</v>
      </c>
      <c r="R836" s="10">
        <v>0.59827027027027024</v>
      </c>
      <c r="S836" s="10">
        <v>0.38767567567567568</v>
      </c>
      <c r="T836" s="9">
        <v>974</v>
      </c>
      <c r="U836" s="10">
        <v>0.21059459459459456</v>
      </c>
      <c r="V836" s="9">
        <v>-1093</v>
      </c>
      <c r="W836" s="9">
        <v>818</v>
      </c>
      <c r="X836" s="10">
        <v>-0.22684803818684446</v>
      </c>
      <c r="Y836" s="10">
        <v>0.19164538045922558</v>
      </c>
      <c r="Z836" s="11">
        <v>473.25</v>
      </c>
      <c r="AA836" s="11">
        <v>19.883782356048599</v>
      </c>
      <c r="AB836" s="11">
        <v>19089</v>
      </c>
      <c r="AC836" s="12" t="s">
        <v>2606</v>
      </c>
      <c r="AD836" s="8">
        <v>19</v>
      </c>
      <c r="AE836" s="8">
        <v>89</v>
      </c>
      <c r="AF836" s="13"/>
      <c r="AG836" s="13"/>
      <c r="AH836" s="13"/>
      <c r="AJ836" s="13"/>
      <c r="AK836" s="13"/>
      <c r="AL836" s="13"/>
      <c r="AM836" s="13"/>
      <c r="AN836" s="13" t="s">
        <v>510</v>
      </c>
    </row>
    <row r="837" spans="1:40" x14ac:dyDescent="0.2">
      <c r="A837" s="8" t="s">
        <v>2512</v>
      </c>
      <c r="B837" s="8" t="s">
        <v>973</v>
      </c>
      <c r="C837" s="8" t="str">
        <f t="shared" si="12"/>
        <v>Humboldt County IA</v>
      </c>
      <c r="D837" s="9">
        <v>9555</v>
      </c>
      <c r="E837" s="8" t="s">
        <v>445</v>
      </c>
      <c r="F837" s="9">
        <v>1251</v>
      </c>
      <c r="G837" s="9">
        <v>3564</v>
      </c>
      <c r="H837" s="9">
        <v>5033</v>
      </c>
      <c r="I837" s="10">
        <v>0.24855950725213591</v>
      </c>
      <c r="J837" s="10">
        <v>0.70812636598450229</v>
      </c>
      <c r="K837" s="9">
        <v>-2313</v>
      </c>
      <c r="L837" s="9">
        <v>2313</v>
      </c>
      <c r="M837" s="10">
        <v>-0.45956685873236636</v>
      </c>
      <c r="N837" s="10">
        <v>0.45956685873236636</v>
      </c>
      <c r="O837" s="9">
        <v>1967</v>
      </c>
      <c r="P837" s="9">
        <v>3099</v>
      </c>
      <c r="Q837" s="9">
        <v>5124</v>
      </c>
      <c r="R837" s="10">
        <v>0.38387978142076501</v>
      </c>
      <c r="S837" s="10">
        <v>0.60480093676814983</v>
      </c>
      <c r="T837" s="9">
        <v>-1132</v>
      </c>
      <c r="U837" s="10">
        <v>-0.22092115534738482</v>
      </c>
      <c r="V837" s="9">
        <v>-716</v>
      </c>
      <c r="W837" s="9">
        <v>465</v>
      </c>
      <c r="X837" s="10">
        <v>-0.1353202741686291</v>
      </c>
      <c r="Y837" s="10">
        <v>0.10332542921635246</v>
      </c>
      <c r="Z837" s="11">
        <v>434.35</v>
      </c>
      <c r="AA837" s="11">
        <v>21.99838839645447</v>
      </c>
      <c r="AB837" s="11">
        <v>19091</v>
      </c>
      <c r="AC837" s="12" t="s">
        <v>2607</v>
      </c>
      <c r="AD837" s="8">
        <v>19</v>
      </c>
      <c r="AE837" s="8">
        <v>91</v>
      </c>
      <c r="AF837" s="13"/>
      <c r="AG837" s="13"/>
      <c r="AH837" s="13"/>
      <c r="AJ837" s="13"/>
      <c r="AK837" s="13"/>
      <c r="AL837" s="13"/>
      <c r="AM837" s="13"/>
      <c r="AN837" s="13" t="s">
        <v>510</v>
      </c>
    </row>
    <row r="838" spans="1:40" x14ac:dyDescent="0.2">
      <c r="A838" s="8" t="s">
        <v>2512</v>
      </c>
      <c r="B838" s="8" t="s">
        <v>2608</v>
      </c>
      <c r="C838" s="8" t="str">
        <f t="shared" si="12"/>
        <v>Ida County IA</v>
      </c>
      <c r="D838" s="9">
        <v>7028</v>
      </c>
      <c r="E838" s="8" t="s">
        <v>445</v>
      </c>
      <c r="F838" s="9">
        <v>792</v>
      </c>
      <c r="G838" s="9">
        <v>2655</v>
      </c>
      <c r="H838" s="9">
        <v>3590</v>
      </c>
      <c r="I838" s="10">
        <v>0.22061281337047353</v>
      </c>
      <c r="J838" s="10">
        <v>0.73955431754874656</v>
      </c>
      <c r="K838" s="9">
        <v>-1863</v>
      </c>
      <c r="L838" s="9">
        <v>1863</v>
      </c>
      <c r="M838" s="10">
        <v>-0.51894150417827301</v>
      </c>
      <c r="N838" s="10">
        <v>0.51894150417827301</v>
      </c>
      <c r="O838" s="9">
        <v>1317</v>
      </c>
      <c r="P838" s="9">
        <v>2276</v>
      </c>
      <c r="Q838" s="9">
        <v>3626</v>
      </c>
      <c r="R838" s="10">
        <v>0.36321014892443465</v>
      </c>
      <c r="S838" s="10">
        <v>0.6276889134031991</v>
      </c>
      <c r="T838" s="9">
        <v>-959</v>
      </c>
      <c r="U838" s="10">
        <v>-0.26447876447876445</v>
      </c>
      <c r="V838" s="9">
        <v>-525</v>
      </c>
      <c r="W838" s="9">
        <v>379</v>
      </c>
      <c r="X838" s="10">
        <v>-0.14259733555396112</v>
      </c>
      <c r="Y838" s="10">
        <v>0.11186540414554746</v>
      </c>
      <c r="Z838" s="11">
        <v>431.51</v>
      </c>
      <c r="AA838" s="11">
        <v>16.286992190215756</v>
      </c>
      <c r="AB838" s="11">
        <v>19093</v>
      </c>
      <c r="AC838" s="12" t="s">
        <v>2609</v>
      </c>
      <c r="AD838" s="8">
        <v>19</v>
      </c>
      <c r="AE838" s="8">
        <v>93</v>
      </c>
      <c r="AF838" s="13"/>
      <c r="AG838" s="13"/>
      <c r="AH838" s="13"/>
      <c r="AJ838" s="13"/>
      <c r="AK838" s="13"/>
      <c r="AL838" s="13"/>
      <c r="AM838" s="13"/>
      <c r="AN838" s="13" t="s">
        <v>510</v>
      </c>
    </row>
    <row r="839" spans="1:40" x14ac:dyDescent="0.2">
      <c r="A839" s="8" t="s">
        <v>2512</v>
      </c>
      <c r="B839" s="8" t="s">
        <v>2610</v>
      </c>
      <c r="C839" s="8" t="str">
        <f t="shared" si="12"/>
        <v>Iowa County IA</v>
      </c>
      <c r="D839" s="9">
        <v>16401</v>
      </c>
      <c r="E839" s="8" t="s">
        <v>445</v>
      </c>
      <c r="F839" s="9">
        <v>3070</v>
      </c>
      <c r="G839" s="9">
        <v>5193</v>
      </c>
      <c r="H839" s="9">
        <v>8789</v>
      </c>
      <c r="I839" s="10">
        <v>0.34930026169074979</v>
      </c>
      <c r="J839" s="10">
        <v>0.59085220161565588</v>
      </c>
      <c r="K839" s="9">
        <v>-2123</v>
      </c>
      <c r="L839" s="9">
        <v>2123</v>
      </c>
      <c r="M839" s="10">
        <v>-0.24155193992490609</v>
      </c>
      <c r="N839" s="10">
        <v>0.24155193992490609</v>
      </c>
      <c r="O839" s="9">
        <v>4118</v>
      </c>
      <c r="P839" s="9">
        <v>4551</v>
      </c>
      <c r="Q839" s="9">
        <v>8788</v>
      </c>
      <c r="R839" s="10">
        <v>0.46859353664087394</v>
      </c>
      <c r="S839" s="10">
        <v>0.5178652708238507</v>
      </c>
      <c r="T839" s="9">
        <v>-433</v>
      </c>
      <c r="U839" s="10">
        <v>-4.9271734182976756E-2</v>
      </c>
      <c r="V839" s="9">
        <v>-1048</v>
      </c>
      <c r="W839" s="9">
        <v>642</v>
      </c>
      <c r="X839" s="10">
        <v>-0.11929327495012415</v>
      </c>
      <c r="Y839" s="10">
        <v>7.2986930791805182E-2</v>
      </c>
      <c r="Z839" s="11">
        <v>586.46</v>
      </c>
      <c r="AA839" s="11">
        <v>27.966101694915253</v>
      </c>
      <c r="AB839" s="11">
        <v>19095</v>
      </c>
      <c r="AC839" s="12" t="s">
        <v>2611</v>
      </c>
      <c r="AD839" s="8">
        <v>19</v>
      </c>
      <c r="AE839" s="8">
        <v>95</v>
      </c>
      <c r="AF839" s="13"/>
      <c r="AG839" s="13"/>
      <c r="AH839" s="13"/>
      <c r="AJ839" s="13"/>
      <c r="AK839" s="13"/>
      <c r="AL839" s="13"/>
      <c r="AM839" s="13"/>
      <c r="AN839" s="13" t="s">
        <v>510</v>
      </c>
    </row>
    <row r="840" spans="1:40" x14ac:dyDescent="0.2">
      <c r="A840" s="8" t="s">
        <v>2512</v>
      </c>
      <c r="B840" s="8" t="s">
        <v>602</v>
      </c>
      <c r="C840" s="8" t="str">
        <f t="shared" si="12"/>
        <v>Jackson County IA</v>
      </c>
      <c r="D840" s="9">
        <v>19444</v>
      </c>
      <c r="E840" s="8" t="s">
        <v>445</v>
      </c>
      <c r="F840" s="9">
        <v>3837</v>
      </c>
      <c r="G840" s="9">
        <v>5821</v>
      </c>
      <c r="H840" s="9">
        <v>10204</v>
      </c>
      <c r="I840" s="10">
        <v>0.37602900823206586</v>
      </c>
      <c r="J840" s="10">
        <v>0.57046256370050963</v>
      </c>
      <c r="K840" s="9">
        <v>-1984</v>
      </c>
      <c r="L840" s="9">
        <v>1984</v>
      </c>
      <c r="M840" s="10">
        <v>-0.19443355546844376</v>
      </c>
      <c r="N840" s="10">
        <v>0.19443355546844376</v>
      </c>
      <c r="O840" s="9">
        <v>5877</v>
      </c>
      <c r="P840" s="9">
        <v>4171</v>
      </c>
      <c r="Q840" s="9">
        <v>10166</v>
      </c>
      <c r="R840" s="10">
        <v>0.57810348219555385</v>
      </c>
      <c r="S840" s="10">
        <v>0.41028919929175683</v>
      </c>
      <c r="T840" s="9">
        <v>1706</v>
      </c>
      <c r="U840" s="10">
        <v>0.16781428290379702</v>
      </c>
      <c r="V840" s="9">
        <v>-2040</v>
      </c>
      <c r="W840" s="9">
        <v>1650</v>
      </c>
      <c r="X840" s="10">
        <v>-0.20207447396348799</v>
      </c>
      <c r="Y840" s="10">
        <v>0.16017336440875279</v>
      </c>
      <c r="Z840" s="11">
        <v>636.04</v>
      </c>
      <c r="AA840" s="11">
        <v>30.570404377083204</v>
      </c>
      <c r="AB840" s="11">
        <v>19097</v>
      </c>
      <c r="AC840" s="12" t="s">
        <v>2612</v>
      </c>
      <c r="AD840" s="8">
        <v>19</v>
      </c>
      <c r="AE840" s="8">
        <v>97</v>
      </c>
      <c r="AF840" s="13"/>
      <c r="AG840" s="13"/>
      <c r="AH840" s="13"/>
      <c r="AJ840" s="13"/>
      <c r="AK840" s="13"/>
      <c r="AL840" s="13"/>
      <c r="AM840" s="13"/>
      <c r="AN840" s="13" t="s">
        <v>510</v>
      </c>
    </row>
    <row r="841" spans="1:40" x14ac:dyDescent="0.2">
      <c r="A841" s="8" t="s">
        <v>2512</v>
      </c>
      <c r="B841" s="8" t="s">
        <v>1745</v>
      </c>
      <c r="C841" s="8" t="str">
        <f t="shared" si="12"/>
        <v>Jasper County IA</v>
      </c>
      <c r="D841" s="9">
        <v>36827</v>
      </c>
      <c r="E841" s="8" t="s">
        <v>445</v>
      </c>
      <c r="F841" s="9">
        <v>7108</v>
      </c>
      <c r="G841" s="9">
        <v>10556</v>
      </c>
      <c r="H841" s="9">
        <v>18776</v>
      </c>
      <c r="I841" s="10">
        <v>0.3785683851725607</v>
      </c>
      <c r="J841" s="10">
        <v>0.56220707285896887</v>
      </c>
      <c r="K841" s="9">
        <v>-3448</v>
      </c>
      <c r="L841" s="9">
        <v>3448</v>
      </c>
      <c r="M841" s="10">
        <v>-0.18363868768640818</v>
      </c>
      <c r="N841" s="10">
        <v>0.18363868768640818</v>
      </c>
      <c r="O841" s="9">
        <v>10240</v>
      </c>
      <c r="P841" s="9">
        <v>8868</v>
      </c>
      <c r="Q841" s="9">
        <v>19385</v>
      </c>
      <c r="R841" s="10">
        <v>0.52824348723239622</v>
      </c>
      <c r="S841" s="10">
        <v>0.45746711374774313</v>
      </c>
      <c r="T841" s="9">
        <v>1372</v>
      </c>
      <c r="U841" s="10">
        <v>7.0776373484653099E-2</v>
      </c>
      <c r="V841" s="9">
        <v>-3132</v>
      </c>
      <c r="W841" s="9">
        <v>1688</v>
      </c>
      <c r="X841" s="10">
        <v>-0.14967510205983553</v>
      </c>
      <c r="Y841" s="10">
        <v>0.10473995911122574</v>
      </c>
      <c r="Z841" s="11">
        <v>730.42</v>
      </c>
      <c r="AA841" s="11">
        <v>50.418937049916487</v>
      </c>
      <c r="AB841" s="11">
        <v>19099</v>
      </c>
      <c r="AC841" s="12" t="s">
        <v>2613</v>
      </c>
      <c r="AD841" s="8">
        <v>19</v>
      </c>
      <c r="AE841" s="8">
        <v>99</v>
      </c>
      <c r="AF841" s="13" t="s">
        <v>2614</v>
      </c>
      <c r="AG841" s="13" t="s">
        <v>2533</v>
      </c>
      <c r="AH841" s="13" t="s">
        <v>2615</v>
      </c>
      <c r="AJ841" s="13" t="s">
        <v>498</v>
      </c>
      <c r="AK841" s="13" t="s">
        <v>2535</v>
      </c>
      <c r="AL841" s="13"/>
      <c r="AM841" s="13"/>
      <c r="AN841" s="13" t="s">
        <v>487</v>
      </c>
    </row>
    <row r="842" spans="1:40" x14ac:dyDescent="0.2">
      <c r="A842" s="8" t="s">
        <v>2512</v>
      </c>
      <c r="B842" s="8" t="s">
        <v>608</v>
      </c>
      <c r="C842" s="8" t="str">
        <f t="shared" si="12"/>
        <v>Jefferson County IA</v>
      </c>
      <c r="D842" s="9">
        <v>17555</v>
      </c>
      <c r="E842" s="8" t="s">
        <v>445</v>
      </c>
      <c r="F842" s="9">
        <v>3702</v>
      </c>
      <c r="G842" s="9">
        <v>3738</v>
      </c>
      <c r="H842" s="9">
        <v>8001</v>
      </c>
      <c r="I842" s="10">
        <v>0.46269216347956504</v>
      </c>
      <c r="J842" s="10">
        <v>0.46719160104986879</v>
      </c>
      <c r="K842" s="9">
        <v>-36</v>
      </c>
      <c r="L842" s="9">
        <v>36</v>
      </c>
      <c r="M842" s="10">
        <v>-4.4994375703037437E-3</v>
      </c>
      <c r="N842" s="10">
        <v>4.4994375703037437E-3</v>
      </c>
      <c r="O842" s="9">
        <v>4772</v>
      </c>
      <c r="P842" s="9">
        <v>3429</v>
      </c>
      <c r="Q842" s="9">
        <v>8405</v>
      </c>
      <c r="R842" s="10">
        <v>0.56775728732897091</v>
      </c>
      <c r="S842" s="10">
        <v>0.40797144556811421</v>
      </c>
      <c r="T842" s="9">
        <v>1343</v>
      </c>
      <c r="U842" s="10">
        <v>0.15978584176085669</v>
      </c>
      <c r="V842" s="9">
        <v>-1070</v>
      </c>
      <c r="W842" s="9">
        <v>309</v>
      </c>
      <c r="X842" s="10">
        <v>-0.10506512384940586</v>
      </c>
      <c r="Y842" s="10">
        <v>5.9220155481754577E-2</v>
      </c>
      <c r="Z842" s="11">
        <v>435.51</v>
      </c>
      <c r="AA842" s="11">
        <v>40.309062937705221</v>
      </c>
      <c r="AB842" s="11">
        <v>19101</v>
      </c>
      <c r="AC842" s="12" t="s">
        <v>2616</v>
      </c>
      <c r="AD842" s="8">
        <v>19</v>
      </c>
      <c r="AE842" s="8">
        <v>101</v>
      </c>
      <c r="AF842" s="13" t="s">
        <v>2617</v>
      </c>
      <c r="AG842" s="13"/>
      <c r="AH842" s="13" t="s">
        <v>2618</v>
      </c>
      <c r="AJ842" s="13" t="s">
        <v>498</v>
      </c>
      <c r="AK842" s="13"/>
      <c r="AL842" s="13"/>
      <c r="AM842" s="13"/>
      <c r="AN842" s="13" t="s">
        <v>487</v>
      </c>
    </row>
    <row r="843" spans="1:40" x14ac:dyDescent="0.2">
      <c r="A843" s="8" t="s">
        <v>2512</v>
      </c>
      <c r="B843" s="8" t="s">
        <v>848</v>
      </c>
      <c r="C843" s="8" t="str">
        <f t="shared" si="12"/>
        <v>Johnson County IA</v>
      </c>
      <c r="D843" s="9">
        <v>144251</v>
      </c>
      <c r="E843" s="8" t="s">
        <v>445</v>
      </c>
      <c r="F843" s="9">
        <v>49942</v>
      </c>
      <c r="G843" s="9">
        <v>20993</v>
      </c>
      <c r="H843" s="9">
        <v>75637</v>
      </c>
      <c r="I843" s="10">
        <v>0.66028531009955449</v>
      </c>
      <c r="J843" s="10">
        <v>0.27754934754154714</v>
      </c>
      <c r="K843" s="9">
        <v>28949</v>
      </c>
      <c r="L843" s="9">
        <v>-28949</v>
      </c>
      <c r="M843" s="10">
        <v>0.38273596255800735</v>
      </c>
      <c r="N843" s="10">
        <v>-0.38273596255800735</v>
      </c>
      <c r="O843" s="9">
        <v>50090</v>
      </c>
      <c r="P843" s="9">
        <v>23556</v>
      </c>
      <c r="Q843" s="9">
        <v>74928</v>
      </c>
      <c r="R843" s="10">
        <v>0.66850843476404009</v>
      </c>
      <c r="S843" s="10">
        <v>0.31438180653427289</v>
      </c>
      <c r="T843" s="9">
        <v>26534</v>
      </c>
      <c r="U843" s="10">
        <v>0.3541266282297672</v>
      </c>
      <c r="V843" s="9">
        <v>-148</v>
      </c>
      <c r="W843" s="9">
        <v>-2563</v>
      </c>
      <c r="X843" s="10">
        <v>-8.2231246644856038E-3</v>
      </c>
      <c r="Y843" s="10">
        <v>-3.6832458992725747E-2</v>
      </c>
      <c r="Z843" s="11">
        <v>614.04</v>
      </c>
      <c r="AA843" s="11">
        <v>234.92117777343498</v>
      </c>
      <c r="AB843" s="11">
        <v>19103</v>
      </c>
      <c r="AC843" s="12" t="s">
        <v>2619</v>
      </c>
      <c r="AD843" s="8">
        <v>19</v>
      </c>
      <c r="AE843" s="8">
        <v>103</v>
      </c>
      <c r="AF843" s="13" t="s">
        <v>2620</v>
      </c>
      <c r="AG843" s="13" t="s">
        <v>2524</v>
      </c>
      <c r="AH843" s="13" t="s">
        <v>2621</v>
      </c>
      <c r="AI843" s="14">
        <v>166498</v>
      </c>
      <c r="AJ843" s="13" t="s">
        <v>486</v>
      </c>
      <c r="AK843" s="13" t="s">
        <v>2526</v>
      </c>
      <c r="AL843" s="13"/>
      <c r="AM843" s="13"/>
      <c r="AN843" s="13" t="s">
        <v>487</v>
      </c>
    </row>
    <row r="844" spans="1:40" x14ac:dyDescent="0.2">
      <c r="A844" s="8" t="s">
        <v>2512</v>
      </c>
      <c r="B844" s="8" t="s">
        <v>1755</v>
      </c>
      <c r="C844" s="8" t="str">
        <f t="shared" si="12"/>
        <v>Jones County IA</v>
      </c>
      <c r="D844" s="9">
        <v>20466</v>
      </c>
      <c r="E844" s="8" t="s">
        <v>445</v>
      </c>
      <c r="F844" s="9">
        <v>3779</v>
      </c>
      <c r="G844" s="9">
        <v>5718</v>
      </c>
      <c r="H844" s="9">
        <v>10011</v>
      </c>
      <c r="I844" s="10">
        <v>0.37748476675656778</v>
      </c>
      <c r="J844" s="10">
        <v>0.57117171111777043</v>
      </c>
      <c r="K844" s="9">
        <v>-1939</v>
      </c>
      <c r="L844" s="9">
        <v>1939</v>
      </c>
      <c r="M844" s="10">
        <v>-0.19368694436120265</v>
      </c>
      <c r="N844" s="10">
        <v>0.19368694436120265</v>
      </c>
      <c r="O844" s="9">
        <v>5514</v>
      </c>
      <c r="P844" s="9">
        <v>4712</v>
      </c>
      <c r="Q844" s="9">
        <v>10371</v>
      </c>
      <c r="R844" s="10">
        <v>0.53167486259762797</v>
      </c>
      <c r="S844" s="10">
        <v>0.45434384340950729</v>
      </c>
      <c r="T844" s="9">
        <v>802</v>
      </c>
      <c r="U844" s="10">
        <v>7.7331019188120687E-2</v>
      </c>
      <c r="V844" s="9">
        <v>-1735</v>
      </c>
      <c r="W844" s="9">
        <v>1006</v>
      </c>
      <c r="X844" s="10">
        <v>-0.15419009584106019</v>
      </c>
      <c r="Y844" s="10">
        <v>0.11682786770826314</v>
      </c>
      <c r="Z844" s="11">
        <v>575.62</v>
      </c>
      <c r="AA844" s="11">
        <v>35.554706229804381</v>
      </c>
      <c r="AB844" s="11">
        <v>19105</v>
      </c>
      <c r="AC844" s="12" t="s">
        <v>2622</v>
      </c>
      <c r="AD844" s="8">
        <v>19</v>
      </c>
      <c r="AE844" s="8">
        <v>105</v>
      </c>
      <c r="AF844" s="13" t="s">
        <v>2523</v>
      </c>
      <c r="AG844" s="13" t="s">
        <v>2524</v>
      </c>
      <c r="AH844" s="13" t="s">
        <v>2525</v>
      </c>
      <c r="AI844" s="14">
        <v>266040</v>
      </c>
      <c r="AJ844" s="13" t="s">
        <v>486</v>
      </c>
      <c r="AK844" s="13" t="s">
        <v>2526</v>
      </c>
      <c r="AL844" s="13"/>
      <c r="AM844" s="13"/>
      <c r="AN844" s="13" t="s">
        <v>505</v>
      </c>
    </row>
    <row r="845" spans="1:40" x14ac:dyDescent="0.2">
      <c r="A845" s="8" t="s">
        <v>2512</v>
      </c>
      <c r="B845" s="8" t="s">
        <v>2623</v>
      </c>
      <c r="C845" s="8" t="str">
        <f t="shared" si="12"/>
        <v>Keokuk County IA</v>
      </c>
      <c r="D845" s="9">
        <v>10163</v>
      </c>
      <c r="E845" s="8" t="s">
        <v>445</v>
      </c>
      <c r="F845" s="9">
        <v>1265</v>
      </c>
      <c r="G845" s="9">
        <v>3385</v>
      </c>
      <c r="H845" s="9">
        <v>4858</v>
      </c>
      <c r="I845" s="10">
        <v>0.26039522437216961</v>
      </c>
      <c r="J845" s="10">
        <v>0.69678880197612181</v>
      </c>
      <c r="K845" s="9">
        <v>-2120</v>
      </c>
      <c r="L845" s="9">
        <v>2120</v>
      </c>
      <c r="M845" s="10">
        <v>-0.4363935776039522</v>
      </c>
      <c r="N845" s="10">
        <v>0.4363935776039522</v>
      </c>
      <c r="O845" s="9">
        <v>2298</v>
      </c>
      <c r="P845" s="9">
        <v>2840</v>
      </c>
      <c r="Q845" s="9">
        <v>5221</v>
      </c>
      <c r="R845" s="10">
        <v>0.44014556598352805</v>
      </c>
      <c r="S845" s="10">
        <v>0.54395709634169698</v>
      </c>
      <c r="T845" s="9">
        <v>-542</v>
      </c>
      <c r="U845" s="10">
        <v>-0.10381153035816892</v>
      </c>
      <c r="V845" s="9">
        <v>-1033</v>
      </c>
      <c r="W845" s="9">
        <v>545</v>
      </c>
      <c r="X845" s="10">
        <v>-0.17975034161135844</v>
      </c>
      <c r="Y845" s="10">
        <v>0.15283170563442483</v>
      </c>
      <c r="Z845" s="11">
        <v>579.17999999999995</v>
      </c>
      <c r="AA845" s="11">
        <v>17.547221934459063</v>
      </c>
      <c r="AB845" s="11">
        <v>19107</v>
      </c>
      <c r="AC845" s="12" t="s">
        <v>2624</v>
      </c>
      <c r="AD845" s="8">
        <v>19</v>
      </c>
      <c r="AE845" s="8">
        <v>107</v>
      </c>
      <c r="AF845" s="13"/>
      <c r="AG845" s="13"/>
      <c r="AH845" s="13"/>
      <c r="AJ845" s="13"/>
      <c r="AK845" s="13"/>
      <c r="AL845" s="13"/>
      <c r="AM845" s="13"/>
      <c r="AN845" s="13" t="s">
        <v>510</v>
      </c>
    </row>
    <row r="846" spans="1:40" x14ac:dyDescent="0.2">
      <c r="A846" s="8" t="s">
        <v>2512</v>
      </c>
      <c r="B846" s="8" t="s">
        <v>2625</v>
      </c>
      <c r="C846" s="8" t="str">
        <f t="shared" si="12"/>
        <v>Kossuth County IA</v>
      </c>
      <c r="D846" s="9">
        <v>15165</v>
      </c>
      <c r="E846" s="8" t="s">
        <v>445</v>
      </c>
      <c r="F846" s="9">
        <v>2529</v>
      </c>
      <c r="G846" s="9">
        <v>5637</v>
      </c>
      <c r="H846" s="9">
        <v>8505</v>
      </c>
      <c r="I846" s="10">
        <v>0.29735449735449737</v>
      </c>
      <c r="J846" s="10">
        <v>0.66278659611992941</v>
      </c>
      <c r="K846" s="9">
        <v>-3108</v>
      </c>
      <c r="L846" s="9">
        <v>3108</v>
      </c>
      <c r="M846" s="10">
        <v>-0.36543209876543203</v>
      </c>
      <c r="N846" s="10">
        <v>0.36543209876543203</v>
      </c>
      <c r="O846" s="9">
        <v>3824</v>
      </c>
      <c r="P846" s="9">
        <v>4914</v>
      </c>
      <c r="Q846" s="9">
        <v>8833</v>
      </c>
      <c r="R846" s="10">
        <v>0.4329219970564927</v>
      </c>
      <c r="S846" s="10">
        <v>0.55632288010868336</v>
      </c>
      <c r="T846" s="9">
        <v>-1090</v>
      </c>
      <c r="U846" s="10">
        <v>-0.12340088305219066</v>
      </c>
      <c r="V846" s="9">
        <v>-1295</v>
      </c>
      <c r="W846" s="9">
        <v>723</v>
      </c>
      <c r="X846" s="10">
        <v>-0.13556749970199533</v>
      </c>
      <c r="Y846" s="10">
        <v>0.10646371601124605</v>
      </c>
      <c r="Z846" s="11">
        <v>972.72</v>
      </c>
      <c r="AA846" s="11">
        <v>15.590303478904515</v>
      </c>
      <c r="AB846" s="11">
        <v>19109</v>
      </c>
      <c r="AC846" s="12" t="s">
        <v>2626</v>
      </c>
      <c r="AD846" s="8">
        <v>19</v>
      </c>
      <c r="AE846" s="8">
        <v>109</v>
      </c>
      <c r="AF846" s="13"/>
      <c r="AG846" s="13"/>
      <c r="AH846" s="13"/>
      <c r="AJ846" s="13"/>
      <c r="AK846" s="13"/>
      <c r="AL846" s="13"/>
      <c r="AM846" s="13"/>
      <c r="AN846" s="13" t="s">
        <v>510</v>
      </c>
    </row>
    <row r="847" spans="1:40" x14ac:dyDescent="0.2">
      <c r="A847" s="8" t="s">
        <v>2512</v>
      </c>
      <c r="B847" s="8" t="s">
        <v>618</v>
      </c>
      <c r="C847" s="8" t="str">
        <f t="shared" si="12"/>
        <v>Lee County IA</v>
      </c>
      <c r="D847" s="9">
        <v>35089</v>
      </c>
      <c r="E847" s="8" t="s">
        <v>445</v>
      </c>
      <c r="F847" s="9">
        <v>6195</v>
      </c>
      <c r="G847" s="9">
        <v>8762</v>
      </c>
      <c r="H847" s="9">
        <v>15893</v>
      </c>
      <c r="I847" s="10">
        <v>0.38979424904045806</v>
      </c>
      <c r="J847" s="10">
        <v>0.55131189832001515</v>
      </c>
      <c r="K847" s="9">
        <v>-2567</v>
      </c>
      <c r="L847" s="9">
        <v>2567</v>
      </c>
      <c r="M847" s="10">
        <v>-0.16151764927955709</v>
      </c>
      <c r="N847" s="10">
        <v>0.16151764927955709</v>
      </c>
      <c r="O847" s="9">
        <v>9428</v>
      </c>
      <c r="P847" s="9">
        <v>6787</v>
      </c>
      <c r="Q847" s="9">
        <v>16488</v>
      </c>
      <c r="R847" s="10">
        <v>0.57180980106744295</v>
      </c>
      <c r="S847" s="10">
        <v>0.4116327025715672</v>
      </c>
      <c r="T847" s="9">
        <v>2641</v>
      </c>
      <c r="U847" s="10">
        <v>0.16017709849587575</v>
      </c>
      <c r="V847" s="9">
        <v>-3233</v>
      </c>
      <c r="W847" s="9">
        <v>1975</v>
      </c>
      <c r="X847" s="10">
        <v>-0.18201555202698488</v>
      </c>
      <c r="Y847" s="10">
        <v>0.13967919574844795</v>
      </c>
      <c r="Z847" s="11">
        <v>517.52</v>
      </c>
      <c r="AA847" s="11">
        <v>67.80221054258773</v>
      </c>
      <c r="AB847" s="11">
        <v>19111</v>
      </c>
      <c r="AC847" s="12" t="s">
        <v>2627</v>
      </c>
      <c r="AD847" s="8">
        <v>19</v>
      </c>
      <c r="AE847" s="8">
        <v>111</v>
      </c>
      <c r="AF847" s="13" t="s">
        <v>2130</v>
      </c>
      <c r="AG847" s="13"/>
      <c r="AH847" s="13" t="s">
        <v>2131</v>
      </c>
      <c r="AJ847" s="13" t="s">
        <v>498</v>
      </c>
      <c r="AK847" s="13"/>
      <c r="AL847" s="13"/>
      <c r="AM847" s="13"/>
      <c r="AN847" s="13" t="s">
        <v>487</v>
      </c>
    </row>
    <row r="848" spans="1:40" x14ac:dyDescent="0.2">
      <c r="A848" s="8" t="s">
        <v>2512</v>
      </c>
      <c r="B848" s="8" t="s">
        <v>2628</v>
      </c>
      <c r="C848" s="8" t="str">
        <f t="shared" si="12"/>
        <v>Linn County IA</v>
      </c>
      <c r="D848" s="9">
        <v>219916</v>
      </c>
      <c r="E848" s="8" t="s">
        <v>445</v>
      </c>
      <c r="F848" s="9">
        <v>58481</v>
      </c>
      <c r="G848" s="9">
        <v>48183</v>
      </c>
      <c r="H848" s="9">
        <v>114664</v>
      </c>
      <c r="I848" s="10">
        <v>0.51002058187399701</v>
      </c>
      <c r="J848" s="10">
        <v>0.42021035372915649</v>
      </c>
      <c r="K848" s="9">
        <v>10298</v>
      </c>
      <c r="L848" s="9">
        <v>-10298</v>
      </c>
      <c r="M848" s="10">
        <v>8.981022814484052E-2</v>
      </c>
      <c r="N848" s="10">
        <v>-8.981022814484052E-2</v>
      </c>
      <c r="O848" s="9">
        <v>68028</v>
      </c>
      <c r="P848" s="9">
        <v>47427</v>
      </c>
      <c r="Q848" s="9">
        <v>117122</v>
      </c>
      <c r="R848" s="10">
        <v>0.58083024538515393</v>
      </c>
      <c r="S848" s="10">
        <v>0.40493673263776231</v>
      </c>
      <c r="T848" s="9">
        <v>20601</v>
      </c>
      <c r="U848" s="10">
        <v>0.17589351274739162</v>
      </c>
      <c r="V848" s="9">
        <v>-9547</v>
      </c>
      <c r="W848" s="9">
        <v>756</v>
      </c>
      <c r="X848" s="10">
        <v>-7.0809663511156917E-2</v>
      </c>
      <c r="Y848" s="10">
        <v>1.5273621091394185E-2</v>
      </c>
      <c r="Z848" s="11">
        <v>716.88</v>
      </c>
      <c r="AA848" s="11">
        <v>306.76821783283117</v>
      </c>
      <c r="AB848" s="11">
        <v>19113</v>
      </c>
      <c r="AC848" s="12" t="s">
        <v>2629</v>
      </c>
      <c r="AD848" s="8">
        <v>19</v>
      </c>
      <c r="AE848" s="8">
        <v>113</v>
      </c>
      <c r="AF848" s="13" t="s">
        <v>2523</v>
      </c>
      <c r="AG848" s="13" t="s">
        <v>2524</v>
      </c>
      <c r="AH848" s="13" t="s">
        <v>2525</v>
      </c>
      <c r="AI848" s="14">
        <v>266040</v>
      </c>
      <c r="AJ848" s="13" t="s">
        <v>486</v>
      </c>
      <c r="AK848" s="13" t="s">
        <v>2526</v>
      </c>
      <c r="AL848" s="13"/>
      <c r="AM848" s="13"/>
      <c r="AN848" s="13" t="s">
        <v>487</v>
      </c>
    </row>
    <row r="849" spans="1:40" x14ac:dyDescent="0.2">
      <c r="A849" s="8" t="s">
        <v>2512</v>
      </c>
      <c r="B849" s="8" t="s">
        <v>2630</v>
      </c>
      <c r="C849" s="8" t="str">
        <f t="shared" si="12"/>
        <v>Louisa County IA</v>
      </c>
      <c r="D849" s="9">
        <v>11185</v>
      </c>
      <c r="E849" s="8" t="s">
        <v>445</v>
      </c>
      <c r="F849" s="9">
        <v>1643</v>
      </c>
      <c r="G849" s="9">
        <v>3060</v>
      </c>
      <c r="H849" s="9">
        <v>4943</v>
      </c>
      <c r="I849" s="10">
        <v>0.33238923730528019</v>
      </c>
      <c r="J849" s="10">
        <v>0.61905725268055833</v>
      </c>
      <c r="K849" s="9">
        <v>-1417</v>
      </c>
      <c r="L849" s="9">
        <v>1417</v>
      </c>
      <c r="M849" s="10">
        <v>-0.28666801537527814</v>
      </c>
      <c r="N849" s="10">
        <v>0.28666801537527814</v>
      </c>
      <c r="O849" s="9">
        <v>2449</v>
      </c>
      <c r="P849" s="9">
        <v>2416</v>
      </c>
      <c r="Q849" s="9">
        <v>4921</v>
      </c>
      <c r="R849" s="10">
        <v>0.49766307661044501</v>
      </c>
      <c r="S849" s="10">
        <v>0.49095712253606988</v>
      </c>
      <c r="T849" s="9">
        <v>33</v>
      </c>
      <c r="U849" s="10">
        <v>6.7059540743751311E-3</v>
      </c>
      <c r="V849" s="9">
        <v>-806</v>
      </c>
      <c r="W849" s="9">
        <v>644</v>
      </c>
      <c r="X849" s="10">
        <v>-0.16527383930516482</v>
      </c>
      <c r="Y849" s="10">
        <v>0.12810013014448846</v>
      </c>
      <c r="Z849" s="11">
        <v>401.77</v>
      </c>
      <c r="AA849" s="11">
        <v>27.839311048609904</v>
      </c>
      <c r="AB849" s="11">
        <v>19115</v>
      </c>
      <c r="AC849" s="12" t="s">
        <v>2631</v>
      </c>
      <c r="AD849" s="8">
        <v>19</v>
      </c>
      <c r="AE849" s="8">
        <v>115</v>
      </c>
      <c r="AF849" s="13"/>
      <c r="AG849" s="13"/>
      <c r="AH849" s="13"/>
      <c r="AJ849" s="13"/>
      <c r="AK849" s="13"/>
      <c r="AL849" s="13"/>
      <c r="AM849" s="13"/>
      <c r="AN849" s="13" t="s">
        <v>510</v>
      </c>
    </row>
    <row r="850" spans="1:40" x14ac:dyDescent="0.2">
      <c r="A850" s="8" t="s">
        <v>2512</v>
      </c>
      <c r="B850" s="8" t="s">
        <v>2632</v>
      </c>
      <c r="C850" s="8" t="str">
        <f t="shared" si="12"/>
        <v>Lucas County IA</v>
      </c>
      <c r="D850" s="9">
        <v>8682</v>
      </c>
      <c r="E850" s="8" t="s">
        <v>445</v>
      </c>
      <c r="F850" s="9">
        <v>1236</v>
      </c>
      <c r="G850" s="9">
        <v>2873</v>
      </c>
      <c r="H850" s="9">
        <v>4297</v>
      </c>
      <c r="I850" s="10">
        <v>0.28764254130788924</v>
      </c>
      <c r="J850" s="10">
        <v>0.66860600418896909</v>
      </c>
      <c r="K850" s="9">
        <v>-1637</v>
      </c>
      <c r="L850" s="9">
        <v>1637</v>
      </c>
      <c r="M850" s="10">
        <v>-0.38096346288107985</v>
      </c>
      <c r="N850" s="10">
        <v>0.38096346288107985</v>
      </c>
      <c r="O850" s="9">
        <v>1977</v>
      </c>
      <c r="P850" s="9">
        <v>2248</v>
      </c>
      <c r="Q850" s="9">
        <v>4273</v>
      </c>
      <c r="R850" s="10">
        <v>0.46267259536625321</v>
      </c>
      <c r="S850" s="10">
        <v>0.52609407910133399</v>
      </c>
      <c r="T850" s="9">
        <v>-271</v>
      </c>
      <c r="U850" s="10">
        <v>-6.3421483735080775E-2</v>
      </c>
      <c r="V850" s="9">
        <v>-741</v>
      </c>
      <c r="W850" s="9">
        <v>625</v>
      </c>
      <c r="X850" s="10">
        <v>-0.17503005405836397</v>
      </c>
      <c r="Y850" s="10">
        <v>0.14251192508763511</v>
      </c>
      <c r="Z850" s="11">
        <v>430.59</v>
      </c>
      <c r="AA850" s="11">
        <v>20.163032118720825</v>
      </c>
      <c r="AB850" s="11">
        <v>19117</v>
      </c>
      <c r="AC850" s="12" t="s">
        <v>2633</v>
      </c>
      <c r="AD850" s="8">
        <v>19</v>
      </c>
      <c r="AE850" s="8">
        <v>117</v>
      </c>
      <c r="AF850" s="13"/>
      <c r="AG850" s="13"/>
      <c r="AH850" s="13"/>
      <c r="AJ850" s="13"/>
      <c r="AK850" s="13"/>
      <c r="AL850" s="13"/>
      <c r="AM850" s="13"/>
      <c r="AN850" s="13" t="s">
        <v>510</v>
      </c>
    </row>
    <row r="851" spans="1:40" x14ac:dyDescent="0.2">
      <c r="A851" s="8" t="s">
        <v>2512</v>
      </c>
      <c r="B851" s="8" t="s">
        <v>2634</v>
      </c>
      <c r="C851" s="8" t="str">
        <f t="shared" si="12"/>
        <v>Lyon County IA</v>
      </c>
      <c r="D851" s="9">
        <v>11745</v>
      </c>
      <c r="E851" s="8" t="s">
        <v>445</v>
      </c>
      <c r="F851" s="9">
        <v>917</v>
      </c>
      <c r="G851" s="9">
        <v>5188</v>
      </c>
      <c r="H851" s="9">
        <v>6336</v>
      </c>
      <c r="I851" s="10">
        <v>0.14472853535353536</v>
      </c>
      <c r="J851" s="10">
        <v>0.81881313131313127</v>
      </c>
      <c r="K851" s="9">
        <v>-4271</v>
      </c>
      <c r="L851" s="9">
        <v>4271</v>
      </c>
      <c r="M851" s="10">
        <v>-0.67408459595959591</v>
      </c>
      <c r="N851" s="10">
        <v>0.67408459595959591</v>
      </c>
      <c r="O851" s="9">
        <v>1416</v>
      </c>
      <c r="P851" s="9">
        <v>4965</v>
      </c>
      <c r="Q851" s="9">
        <v>6466</v>
      </c>
      <c r="R851" s="10">
        <v>0.21899164862356943</v>
      </c>
      <c r="S851" s="10">
        <v>0.76786266625425303</v>
      </c>
      <c r="T851" s="9">
        <v>-3549</v>
      </c>
      <c r="U851" s="10">
        <v>-0.54887101763068358</v>
      </c>
      <c r="V851" s="9">
        <v>-499</v>
      </c>
      <c r="W851" s="9">
        <v>223</v>
      </c>
      <c r="X851" s="10">
        <v>-7.426311327003407E-2</v>
      </c>
      <c r="Y851" s="10">
        <v>5.0950465058878236E-2</v>
      </c>
      <c r="Z851" s="11">
        <v>587.65</v>
      </c>
      <c r="AA851" s="11">
        <v>19.98638645452225</v>
      </c>
      <c r="AB851" s="11">
        <v>19119</v>
      </c>
      <c r="AC851" s="12" t="s">
        <v>2635</v>
      </c>
      <c r="AD851" s="8">
        <v>19</v>
      </c>
      <c r="AE851" s="8">
        <v>119</v>
      </c>
      <c r="AF851" s="13"/>
      <c r="AG851" s="13"/>
      <c r="AH851" s="13"/>
      <c r="AJ851" s="13"/>
      <c r="AK851" s="13"/>
      <c r="AL851" s="13"/>
      <c r="AM851" s="13"/>
      <c r="AN851" s="13" t="s">
        <v>510</v>
      </c>
    </row>
    <row r="852" spans="1:40" x14ac:dyDescent="0.2">
      <c r="A852" s="8" t="s">
        <v>2512</v>
      </c>
      <c r="B852" s="8" t="s">
        <v>630</v>
      </c>
      <c r="C852" s="8" t="str">
        <f t="shared" si="12"/>
        <v>Madison County IA</v>
      </c>
      <c r="D852" s="9">
        <v>15753</v>
      </c>
      <c r="E852" s="8" t="s">
        <v>445</v>
      </c>
      <c r="F852" s="9">
        <v>2666</v>
      </c>
      <c r="G852" s="9">
        <v>5336</v>
      </c>
      <c r="H852" s="9">
        <v>8523</v>
      </c>
      <c r="I852" s="10">
        <v>0.31280065704564119</v>
      </c>
      <c r="J852" s="10">
        <v>0.62607063240642968</v>
      </c>
      <c r="K852" s="9">
        <v>-2670</v>
      </c>
      <c r="L852" s="9">
        <v>2670</v>
      </c>
      <c r="M852" s="10">
        <v>-0.31326997536078849</v>
      </c>
      <c r="N852" s="10">
        <v>0.31326997536078849</v>
      </c>
      <c r="O852" s="9">
        <v>3508</v>
      </c>
      <c r="P852" s="9">
        <v>4492</v>
      </c>
      <c r="Q852" s="9">
        <v>8140</v>
      </c>
      <c r="R852" s="10">
        <v>0.43095823095823094</v>
      </c>
      <c r="S852" s="10">
        <v>0.55184275184275189</v>
      </c>
      <c r="T852" s="9">
        <v>-984</v>
      </c>
      <c r="U852" s="10">
        <v>-0.12088452088452095</v>
      </c>
      <c r="V852" s="9">
        <v>-842</v>
      </c>
      <c r="W852" s="9">
        <v>844</v>
      </c>
      <c r="X852" s="10">
        <v>-0.11815757391258974</v>
      </c>
      <c r="Y852" s="10">
        <v>7.4227880563677795E-2</v>
      </c>
      <c r="Z852" s="11">
        <v>561.01</v>
      </c>
      <c r="AA852" s="11">
        <v>28.079713374093153</v>
      </c>
      <c r="AB852" s="11">
        <v>19121</v>
      </c>
      <c r="AC852" s="12" t="s">
        <v>2636</v>
      </c>
      <c r="AD852" s="8">
        <v>19</v>
      </c>
      <c r="AE852" s="8">
        <v>121</v>
      </c>
      <c r="AF852" s="13" t="s">
        <v>2569</v>
      </c>
      <c r="AG852" s="13" t="s">
        <v>2533</v>
      </c>
      <c r="AH852" s="13" t="s">
        <v>2570</v>
      </c>
      <c r="AI852" s="14">
        <v>622899</v>
      </c>
      <c r="AJ852" s="13" t="s">
        <v>486</v>
      </c>
      <c r="AK852" s="13" t="s">
        <v>2535</v>
      </c>
      <c r="AL852" s="13"/>
      <c r="AM852" s="13"/>
      <c r="AN852" s="13" t="s">
        <v>505</v>
      </c>
    </row>
    <row r="853" spans="1:40" x14ac:dyDescent="0.2">
      <c r="A853" s="8" t="s">
        <v>2512</v>
      </c>
      <c r="B853" s="8" t="s">
        <v>2637</v>
      </c>
      <c r="C853" s="8" t="str">
        <f t="shared" si="12"/>
        <v>Mahaska County IA</v>
      </c>
      <c r="D853" s="9">
        <v>22324</v>
      </c>
      <c r="E853" s="8" t="s">
        <v>445</v>
      </c>
      <c r="F853" s="9">
        <v>2606</v>
      </c>
      <c r="G853" s="9">
        <v>7404</v>
      </c>
      <c r="H853" s="9">
        <v>10494</v>
      </c>
      <c r="I853" s="10">
        <v>0.2483323804078521</v>
      </c>
      <c r="J853" s="10">
        <v>0.70554602630074326</v>
      </c>
      <c r="K853" s="9">
        <v>-4798</v>
      </c>
      <c r="L853" s="9">
        <v>4798</v>
      </c>
      <c r="M853" s="10">
        <v>-0.45721364589289115</v>
      </c>
      <c r="N853" s="10">
        <v>0.45721364589289115</v>
      </c>
      <c r="O853" s="9">
        <v>4207</v>
      </c>
      <c r="P853" s="9">
        <v>6420</v>
      </c>
      <c r="Q853" s="9">
        <v>10777</v>
      </c>
      <c r="R853" s="10">
        <v>0.39036837709937833</v>
      </c>
      <c r="S853" s="10">
        <v>0.59571309269741113</v>
      </c>
      <c r="T853" s="9">
        <v>-2213</v>
      </c>
      <c r="U853" s="10">
        <v>-0.2053447155980328</v>
      </c>
      <c r="V853" s="9">
        <v>-1601</v>
      </c>
      <c r="W853" s="9">
        <v>984</v>
      </c>
      <c r="X853" s="10">
        <v>-0.14203599669152622</v>
      </c>
      <c r="Y853" s="10">
        <v>0.10983293360333213</v>
      </c>
      <c r="Z853" s="11">
        <v>570.86</v>
      </c>
      <c r="AA853" s="11">
        <v>39.105910380828924</v>
      </c>
      <c r="AB853" s="11">
        <v>19123</v>
      </c>
      <c r="AC853" s="12" t="s">
        <v>2638</v>
      </c>
      <c r="AD853" s="8">
        <v>19</v>
      </c>
      <c r="AE853" s="8">
        <v>123</v>
      </c>
      <c r="AF853" s="13" t="s">
        <v>2639</v>
      </c>
      <c r="AG853" s="13" t="s">
        <v>338</v>
      </c>
      <c r="AH853" s="13" t="s">
        <v>2640</v>
      </c>
      <c r="AJ853" s="13" t="s">
        <v>498</v>
      </c>
      <c r="AK853" s="13" t="s">
        <v>2641</v>
      </c>
      <c r="AL853" s="13"/>
      <c r="AM853" s="13"/>
      <c r="AN853" s="13" t="s">
        <v>487</v>
      </c>
    </row>
    <row r="854" spans="1:40" x14ac:dyDescent="0.2">
      <c r="A854" s="8" t="s">
        <v>2512</v>
      </c>
      <c r="B854" s="8" t="s">
        <v>634</v>
      </c>
      <c r="C854" s="8" t="str">
        <f t="shared" si="12"/>
        <v>Marion County IA</v>
      </c>
      <c r="D854" s="9">
        <v>33294</v>
      </c>
      <c r="E854" s="8" t="s">
        <v>445</v>
      </c>
      <c r="F854" s="9">
        <v>5469</v>
      </c>
      <c r="G854" s="9">
        <v>10940</v>
      </c>
      <c r="H854" s="9">
        <v>17554</v>
      </c>
      <c r="I854" s="10">
        <v>0.31155292241084653</v>
      </c>
      <c r="J854" s="10">
        <v>0.6232197789677566</v>
      </c>
      <c r="K854" s="9">
        <v>-5471</v>
      </c>
      <c r="L854" s="9">
        <v>5471</v>
      </c>
      <c r="M854" s="10">
        <v>-0.31166685655691007</v>
      </c>
      <c r="N854" s="10">
        <v>0.31166685655691007</v>
      </c>
      <c r="O854" s="9">
        <v>7478</v>
      </c>
      <c r="P854" s="9">
        <v>9810</v>
      </c>
      <c r="Q854" s="9">
        <v>17536</v>
      </c>
      <c r="R854" s="10">
        <v>0.42643704379562042</v>
      </c>
      <c r="S854" s="10">
        <v>0.55942062043795615</v>
      </c>
      <c r="T854" s="9">
        <v>-2332</v>
      </c>
      <c r="U854" s="10">
        <v>-0.13298357664233573</v>
      </c>
      <c r="V854" s="9">
        <v>-2009</v>
      </c>
      <c r="W854" s="9">
        <v>1130</v>
      </c>
      <c r="X854" s="10">
        <v>-0.11488412138477389</v>
      </c>
      <c r="Y854" s="10">
        <v>6.3799158529800448E-2</v>
      </c>
      <c r="Z854" s="11">
        <v>554.53</v>
      </c>
      <c r="AA854" s="11">
        <v>60.04003390258417</v>
      </c>
      <c r="AB854" s="11">
        <v>19125</v>
      </c>
      <c r="AC854" s="12" t="s">
        <v>2642</v>
      </c>
      <c r="AD854" s="8">
        <v>19</v>
      </c>
      <c r="AE854" s="8">
        <v>125</v>
      </c>
      <c r="AF854" s="13" t="s">
        <v>2643</v>
      </c>
      <c r="AG854" s="13" t="s">
        <v>338</v>
      </c>
      <c r="AH854" s="13" t="s">
        <v>2644</v>
      </c>
      <c r="AJ854" s="13" t="s">
        <v>498</v>
      </c>
      <c r="AK854" s="13" t="s">
        <v>2641</v>
      </c>
      <c r="AL854" s="13"/>
      <c r="AM854" s="13"/>
      <c r="AN854" s="13" t="s">
        <v>487</v>
      </c>
    </row>
    <row r="855" spans="1:40" x14ac:dyDescent="0.2">
      <c r="A855" s="8" t="s">
        <v>2512</v>
      </c>
      <c r="B855" s="8" t="s">
        <v>636</v>
      </c>
      <c r="C855" s="8" t="str">
        <f t="shared" si="12"/>
        <v>Marshall County IA</v>
      </c>
      <c r="D855" s="9">
        <v>40746</v>
      </c>
      <c r="E855" s="8" t="s">
        <v>445</v>
      </c>
      <c r="F855" s="9">
        <v>7623</v>
      </c>
      <c r="G855" s="9">
        <v>9125</v>
      </c>
      <c r="H855" s="9">
        <v>17700</v>
      </c>
      <c r="I855" s="10">
        <v>0.4306779661016949</v>
      </c>
      <c r="J855" s="10">
        <v>0.5155367231638418</v>
      </c>
      <c r="K855" s="9">
        <v>-1502</v>
      </c>
      <c r="L855" s="9">
        <v>1502</v>
      </c>
      <c r="M855" s="10">
        <v>-8.4858757062146906E-2</v>
      </c>
      <c r="N855" s="10">
        <v>8.4858757062146906E-2</v>
      </c>
      <c r="O855" s="9">
        <v>10085</v>
      </c>
      <c r="P855" s="9">
        <v>8411</v>
      </c>
      <c r="Q855" s="9">
        <v>18727</v>
      </c>
      <c r="R855" s="10">
        <v>0.53852726010572971</v>
      </c>
      <c r="S855" s="10">
        <v>0.44913760880012815</v>
      </c>
      <c r="T855" s="9">
        <v>1674</v>
      </c>
      <c r="U855" s="10">
        <v>8.9389651305601558E-2</v>
      </c>
      <c r="V855" s="9">
        <v>-2462</v>
      </c>
      <c r="W855" s="9">
        <v>714</v>
      </c>
      <c r="X855" s="10">
        <v>-0.10784929400403481</v>
      </c>
      <c r="Y855" s="10">
        <v>6.6399114363713652E-2</v>
      </c>
      <c r="Z855" s="11">
        <v>572.5</v>
      </c>
      <c r="AA855" s="11">
        <v>71.172052401746726</v>
      </c>
      <c r="AB855" s="11">
        <v>19127</v>
      </c>
      <c r="AC855" s="12" t="s">
        <v>2645</v>
      </c>
      <c r="AD855" s="8">
        <v>19</v>
      </c>
      <c r="AE855" s="8">
        <v>127</v>
      </c>
      <c r="AF855" s="13" t="s">
        <v>2646</v>
      </c>
      <c r="AG855" s="13"/>
      <c r="AH855" s="13" t="s">
        <v>2647</v>
      </c>
      <c r="AJ855" s="13" t="s">
        <v>498</v>
      </c>
      <c r="AK855" s="13"/>
      <c r="AL855" s="13"/>
      <c r="AM855" s="13"/>
      <c r="AN855" s="13" t="s">
        <v>487</v>
      </c>
    </row>
    <row r="856" spans="1:40" x14ac:dyDescent="0.2">
      <c r="A856" s="8" t="s">
        <v>2512</v>
      </c>
      <c r="B856" s="8" t="s">
        <v>2648</v>
      </c>
      <c r="C856" s="8" t="str">
        <f t="shared" si="12"/>
        <v>Mills County IA</v>
      </c>
      <c r="D856" s="9">
        <v>14844</v>
      </c>
      <c r="E856" s="8" t="s">
        <v>445</v>
      </c>
      <c r="F856" s="9">
        <v>2080</v>
      </c>
      <c r="G856" s="9">
        <v>5050</v>
      </c>
      <c r="H856" s="9">
        <v>7608</v>
      </c>
      <c r="I856" s="10">
        <v>0.2733964248159832</v>
      </c>
      <c r="J856" s="10">
        <v>0.66377497371188221</v>
      </c>
      <c r="K856" s="9">
        <v>-2970</v>
      </c>
      <c r="L856" s="9">
        <v>2970</v>
      </c>
      <c r="M856" s="10">
        <v>-0.39037854889589901</v>
      </c>
      <c r="N856" s="10">
        <v>0.39037854889589901</v>
      </c>
      <c r="O856" s="9">
        <v>2842</v>
      </c>
      <c r="P856" s="9">
        <v>4211</v>
      </c>
      <c r="Q856" s="9">
        <v>7169</v>
      </c>
      <c r="R856" s="10">
        <v>0.39642906960524482</v>
      </c>
      <c r="S856" s="10">
        <v>0.58739015204352074</v>
      </c>
      <c r="T856" s="9">
        <v>-1369</v>
      </c>
      <c r="U856" s="10">
        <v>-0.19096108243827592</v>
      </c>
      <c r="V856" s="9">
        <v>-762</v>
      </c>
      <c r="W856" s="9">
        <v>839</v>
      </c>
      <c r="X856" s="10">
        <v>-0.12303264478926162</v>
      </c>
      <c r="Y856" s="10">
        <v>7.6384821668361469E-2</v>
      </c>
      <c r="Z856" s="11">
        <v>437.44</v>
      </c>
      <c r="AA856" s="11">
        <v>33.933796634967081</v>
      </c>
      <c r="AB856" s="11">
        <v>19129</v>
      </c>
      <c r="AC856" s="12" t="s">
        <v>2649</v>
      </c>
      <c r="AD856" s="8">
        <v>19</v>
      </c>
      <c r="AE856" s="8">
        <v>129</v>
      </c>
      <c r="AF856" s="13" t="s">
        <v>2601</v>
      </c>
      <c r="AG856" s="13" t="s">
        <v>2602</v>
      </c>
      <c r="AH856" s="13" t="s">
        <v>2603</v>
      </c>
      <c r="AI856" s="14">
        <v>915312</v>
      </c>
      <c r="AJ856" s="13" t="s">
        <v>486</v>
      </c>
      <c r="AK856" s="13" t="s">
        <v>2604</v>
      </c>
      <c r="AL856" s="13"/>
      <c r="AM856" s="13"/>
      <c r="AN856" s="13" t="s">
        <v>505</v>
      </c>
    </row>
    <row r="857" spans="1:40" x14ac:dyDescent="0.2">
      <c r="A857" s="8" t="s">
        <v>2512</v>
      </c>
      <c r="B857" s="8" t="s">
        <v>1782</v>
      </c>
      <c r="C857" s="8" t="str">
        <f t="shared" si="12"/>
        <v>Mitchell County IA</v>
      </c>
      <c r="D857" s="9">
        <v>10832</v>
      </c>
      <c r="E857" s="8" t="s">
        <v>445</v>
      </c>
      <c r="F857" s="9">
        <v>1879</v>
      </c>
      <c r="G857" s="9">
        <v>3180</v>
      </c>
      <c r="H857" s="9">
        <v>5360</v>
      </c>
      <c r="I857" s="10">
        <v>0.35055970149253729</v>
      </c>
      <c r="J857" s="10">
        <v>0.59328358208955223</v>
      </c>
      <c r="K857" s="9">
        <v>-1301</v>
      </c>
      <c r="L857" s="9">
        <v>1301</v>
      </c>
      <c r="M857" s="10">
        <v>-0.24272388059701494</v>
      </c>
      <c r="N857" s="10">
        <v>0.24272388059701494</v>
      </c>
      <c r="O857" s="9">
        <v>2831</v>
      </c>
      <c r="P857" s="9">
        <v>2643</v>
      </c>
      <c r="Q857" s="9">
        <v>5580</v>
      </c>
      <c r="R857" s="10">
        <v>0.50734767025089611</v>
      </c>
      <c r="S857" s="10">
        <v>0.4736559139784946</v>
      </c>
      <c r="T857" s="9">
        <v>188</v>
      </c>
      <c r="U857" s="10">
        <v>3.3691756272401507E-2</v>
      </c>
      <c r="V857" s="9">
        <v>-952</v>
      </c>
      <c r="W857" s="9">
        <v>537</v>
      </c>
      <c r="X857" s="10">
        <v>-0.15678796875835882</v>
      </c>
      <c r="Y857" s="10">
        <v>0.11962766811105763</v>
      </c>
      <c r="Z857" s="11">
        <v>469.13</v>
      </c>
      <c r="AA857" s="11">
        <v>23.089548739155457</v>
      </c>
      <c r="AB857" s="11">
        <v>19131</v>
      </c>
      <c r="AC857" s="12" t="s">
        <v>2650</v>
      </c>
      <c r="AD857" s="8">
        <v>19</v>
      </c>
      <c r="AE857" s="8">
        <v>131</v>
      </c>
      <c r="AF857" s="13"/>
      <c r="AG857" s="13"/>
      <c r="AH857" s="13"/>
      <c r="AJ857" s="13"/>
      <c r="AK857" s="13"/>
      <c r="AL857" s="13"/>
      <c r="AM857" s="13"/>
      <c r="AN857" s="13" t="s">
        <v>510</v>
      </c>
    </row>
    <row r="858" spans="1:40" x14ac:dyDescent="0.2">
      <c r="A858" s="8" t="s">
        <v>2512</v>
      </c>
      <c r="B858" s="8" t="s">
        <v>2651</v>
      </c>
      <c r="C858" s="8" t="str">
        <f t="shared" si="12"/>
        <v>Monona County IA</v>
      </c>
      <c r="D858" s="9">
        <v>8979</v>
      </c>
      <c r="E858" s="8" t="s">
        <v>445</v>
      </c>
      <c r="F858" s="9">
        <v>1244</v>
      </c>
      <c r="G858" s="9">
        <v>3115</v>
      </c>
      <c r="H858" s="9">
        <v>4525</v>
      </c>
      <c r="I858" s="10">
        <v>0.2749171270718232</v>
      </c>
      <c r="J858" s="10">
        <v>0.68839779005524859</v>
      </c>
      <c r="K858" s="9">
        <v>-1871</v>
      </c>
      <c r="L858" s="9">
        <v>1871</v>
      </c>
      <c r="M858" s="10">
        <v>-0.4134806629834254</v>
      </c>
      <c r="N858" s="10">
        <v>0.4134806629834254</v>
      </c>
      <c r="O858" s="9">
        <v>2098</v>
      </c>
      <c r="P858" s="9">
        <v>2555</v>
      </c>
      <c r="Q858" s="9">
        <v>4707</v>
      </c>
      <c r="R858" s="10">
        <v>0.44571914170384536</v>
      </c>
      <c r="S858" s="10">
        <v>0.54280858296154666</v>
      </c>
      <c r="T858" s="9">
        <v>-457</v>
      </c>
      <c r="U858" s="10">
        <v>-9.7089441257701303E-2</v>
      </c>
      <c r="V858" s="9">
        <v>-854</v>
      </c>
      <c r="W858" s="9">
        <v>560</v>
      </c>
      <c r="X858" s="10">
        <v>-0.17080201463202216</v>
      </c>
      <c r="Y858" s="10">
        <v>0.14558920709370193</v>
      </c>
      <c r="Z858" s="11">
        <v>694.07</v>
      </c>
      <c r="AA858" s="11">
        <v>12.936735487775007</v>
      </c>
      <c r="AB858" s="11">
        <v>19133</v>
      </c>
      <c r="AC858" s="12" t="s">
        <v>2652</v>
      </c>
      <c r="AD858" s="8">
        <v>19</v>
      </c>
      <c r="AE858" s="8">
        <v>133</v>
      </c>
      <c r="AF858" s="13"/>
      <c r="AG858" s="13"/>
      <c r="AH858" s="13"/>
      <c r="AJ858" s="13"/>
      <c r="AK858" s="13"/>
      <c r="AL858" s="13"/>
      <c r="AM858" s="13"/>
      <c r="AN858" s="13" t="s">
        <v>510</v>
      </c>
    </row>
    <row r="859" spans="1:40" x14ac:dyDescent="0.2">
      <c r="A859" s="8" t="s">
        <v>2512</v>
      </c>
      <c r="B859" s="8" t="s">
        <v>644</v>
      </c>
      <c r="C859" s="8" t="str">
        <f t="shared" si="12"/>
        <v>Monroe County IA</v>
      </c>
      <c r="D859" s="9">
        <v>7973</v>
      </c>
      <c r="E859" s="8" t="s">
        <v>445</v>
      </c>
      <c r="F859" s="9">
        <v>1053</v>
      </c>
      <c r="G859" s="9">
        <v>2635</v>
      </c>
      <c r="H859" s="9">
        <v>3844</v>
      </c>
      <c r="I859" s="10">
        <v>0.27393340270551508</v>
      </c>
      <c r="J859" s="10">
        <v>0.68548387096774188</v>
      </c>
      <c r="K859" s="9">
        <v>-1582</v>
      </c>
      <c r="L859" s="9">
        <v>1582</v>
      </c>
      <c r="M859" s="10">
        <v>-0.4115504682622268</v>
      </c>
      <c r="N859" s="10">
        <v>0.4115504682622268</v>
      </c>
      <c r="O859" s="9">
        <v>1729</v>
      </c>
      <c r="P859" s="9">
        <v>2022</v>
      </c>
      <c r="Q859" s="9">
        <v>3802</v>
      </c>
      <c r="R859" s="10">
        <v>0.45476065228826934</v>
      </c>
      <c r="S859" s="10">
        <v>0.5318253550762756</v>
      </c>
      <c r="T859" s="9">
        <v>-293</v>
      </c>
      <c r="U859" s="10">
        <v>-7.7064702788006256E-2</v>
      </c>
      <c r="V859" s="9">
        <v>-676</v>
      </c>
      <c r="W859" s="9">
        <v>613</v>
      </c>
      <c r="X859" s="10">
        <v>-0.18082724958275426</v>
      </c>
      <c r="Y859" s="10">
        <v>0.15365851589146629</v>
      </c>
      <c r="Z859" s="11">
        <v>433.72</v>
      </c>
      <c r="AA859" s="11">
        <v>18.382827630729501</v>
      </c>
      <c r="AB859" s="11">
        <v>19135</v>
      </c>
      <c r="AC859" s="12" t="s">
        <v>2653</v>
      </c>
      <c r="AD859" s="8">
        <v>19</v>
      </c>
      <c r="AE859" s="8">
        <v>135</v>
      </c>
      <c r="AF859" s="13"/>
      <c r="AG859" s="13"/>
      <c r="AH859" s="13"/>
      <c r="AJ859" s="13"/>
      <c r="AK859" s="13"/>
      <c r="AL859" s="13"/>
      <c r="AM859" s="13"/>
      <c r="AN859" s="13" t="s">
        <v>510</v>
      </c>
    </row>
    <row r="860" spans="1:40" x14ac:dyDescent="0.2">
      <c r="A860" s="8" t="s">
        <v>2512</v>
      </c>
      <c r="B860" s="8" t="s">
        <v>646</v>
      </c>
      <c r="C860" s="8" t="str">
        <f t="shared" si="12"/>
        <v>Montgomery County IA</v>
      </c>
      <c r="D860" s="9">
        <v>10234</v>
      </c>
      <c r="E860" s="8" t="s">
        <v>445</v>
      </c>
      <c r="F860" s="9">
        <v>1312</v>
      </c>
      <c r="G860" s="9">
        <v>3431</v>
      </c>
      <c r="H860" s="9">
        <v>4998</v>
      </c>
      <c r="I860" s="10">
        <v>0.26250500200080035</v>
      </c>
      <c r="J860" s="10">
        <v>0.68647458983593435</v>
      </c>
      <c r="K860" s="9">
        <v>-2119</v>
      </c>
      <c r="L860" s="9">
        <v>2119</v>
      </c>
      <c r="M860" s="10">
        <v>-0.423969587835134</v>
      </c>
      <c r="N860" s="10">
        <v>0.423969587835134</v>
      </c>
      <c r="O860" s="9">
        <v>1919</v>
      </c>
      <c r="P860" s="9">
        <v>2999</v>
      </c>
      <c r="Q860" s="9">
        <v>5000</v>
      </c>
      <c r="R860" s="10">
        <v>0.38379999999999997</v>
      </c>
      <c r="S860" s="10">
        <v>0.5998</v>
      </c>
      <c r="T860" s="9">
        <v>-1080</v>
      </c>
      <c r="U860" s="10">
        <v>-0.21600000000000003</v>
      </c>
      <c r="V860" s="9">
        <v>-607</v>
      </c>
      <c r="W860" s="9">
        <v>432</v>
      </c>
      <c r="X860" s="10">
        <v>-0.12129499799919963</v>
      </c>
      <c r="Y860" s="10">
        <v>8.6674589835934346E-2</v>
      </c>
      <c r="Z860" s="11">
        <v>424.1</v>
      </c>
      <c r="AA860" s="11">
        <v>24.131101155387878</v>
      </c>
      <c r="AB860" s="11">
        <v>19137</v>
      </c>
      <c r="AC860" s="12" t="s">
        <v>2654</v>
      </c>
      <c r="AD860" s="8">
        <v>19</v>
      </c>
      <c r="AE860" s="8">
        <v>137</v>
      </c>
      <c r="AF860" s="13"/>
      <c r="AG860" s="13"/>
      <c r="AH860" s="13"/>
      <c r="AJ860" s="13"/>
      <c r="AK860" s="13"/>
      <c r="AL860" s="13"/>
      <c r="AM860" s="13"/>
      <c r="AN860" s="13" t="s">
        <v>510</v>
      </c>
    </row>
    <row r="861" spans="1:40" x14ac:dyDescent="0.2">
      <c r="A861" s="8" t="s">
        <v>2512</v>
      </c>
      <c r="B861" s="8" t="s">
        <v>2655</v>
      </c>
      <c r="C861" s="8" t="str">
        <f t="shared" si="12"/>
        <v>Muscatine County IA</v>
      </c>
      <c r="D861" s="9">
        <v>43011</v>
      </c>
      <c r="E861" s="8" t="s">
        <v>445</v>
      </c>
      <c r="F861" s="9">
        <v>8284</v>
      </c>
      <c r="G861" s="9">
        <v>9549</v>
      </c>
      <c r="H861" s="9">
        <v>19086</v>
      </c>
      <c r="I861" s="10">
        <v>0.43403541863145761</v>
      </c>
      <c r="J861" s="10">
        <v>0.50031436655139894</v>
      </c>
      <c r="K861" s="9">
        <v>-1265</v>
      </c>
      <c r="L861" s="9">
        <v>1265</v>
      </c>
      <c r="M861" s="10">
        <v>-6.6278947919941322E-2</v>
      </c>
      <c r="N861" s="10">
        <v>6.6278947919941322E-2</v>
      </c>
      <c r="O861" s="9">
        <v>11213</v>
      </c>
      <c r="P861" s="9">
        <v>8152</v>
      </c>
      <c r="Q861" s="9">
        <v>19726</v>
      </c>
      <c r="R861" s="10">
        <v>0.56843759505221536</v>
      </c>
      <c r="S861" s="10">
        <v>0.41326168508567374</v>
      </c>
      <c r="T861" s="9">
        <v>3061</v>
      </c>
      <c r="U861" s="10">
        <v>0.15517590996654163</v>
      </c>
      <c r="V861" s="9">
        <v>-2929</v>
      </c>
      <c r="W861" s="9">
        <v>1397</v>
      </c>
      <c r="X861" s="10">
        <v>-0.13440217642075775</v>
      </c>
      <c r="Y861" s="10">
        <v>8.7052681465725201E-2</v>
      </c>
      <c r="Z861" s="11">
        <v>437.47</v>
      </c>
      <c r="AA861" s="11">
        <v>98.317598921068864</v>
      </c>
      <c r="AB861" s="11">
        <v>19139</v>
      </c>
      <c r="AC861" s="12" t="s">
        <v>2656</v>
      </c>
      <c r="AD861" s="8">
        <v>19</v>
      </c>
      <c r="AE861" s="8">
        <v>139</v>
      </c>
      <c r="AF861" s="13" t="s">
        <v>2657</v>
      </c>
      <c r="AG861" s="13" t="s">
        <v>156</v>
      </c>
      <c r="AH861" s="13" t="s">
        <v>2658</v>
      </c>
      <c r="AJ861" s="13" t="s">
        <v>498</v>
      </c>
      <c r="AK861" s="13" t="s">
        <v>2141</v>
      </c>
      <c r="AL861" s="13"/>
      <c r="AM861" s="13"/>
      <c r="AN861" s="13" t="s">
        <v>487</v>
      </c>
    </row>
    <row r="862" spans="1:40" x14ac:dyDescent="0.2">
      <c r="A862" s="8" t="s">
        <v>2512</v>
      </c>
      <c r="B862" s="8" t="s">
        <v>2659</v>
      </c>
      <c r="C862" s="8" t="str">
        <f t="shared" si="12"/>
        <v>O'Brien County IA</v>
      </c>
      <c r="D862" s="9">
        <v>13984</v>
      </c>
      <c r="E862" s="8" t="s">
        <v>445</v>
      </c>
      <c r="F862" s="9">
        <v>1314</v>
      </c>
      <c r="G862" s="9">
        <v>5735</v>
      </c>
      <c r="H862" s="9">
        <v>7348</v>
      </c>
      <c r="I862" s="10">
        <v>0.17882416984213392</v>
      </c>
      <c r="J862" s="10">
        <v>0.78048448557430594</v>
      </c>
      <c r="K862" s="9">
        <v>-4421</v>
      </c>
      <c r="L862" s="9">
        <v>4421</v>
      </c>
      <c r="M862" s="10">
        <v>-0.60166031573217205</v>
      </c>
      <c r="N862" s="10">
        <v>0.60166031573217205</v>
      </c>
      <c r="O862" s="9">
        <v>1964</v>
      </c>
      <c r="P862" s="9">
        <v>5259</v>
      </c>
      <c r="Q862" s="9">
        <v>7295</v>
      </c>
      <c r="R862" s="10">
        <v>0.26922549691569569</v>
      </c>
      <c r="S862" s="10">
        <v>0.72090472926662097</v>
      </c>
      <c r="T862" s="9">
        <v>-3295</v>
      </c>
      <c r="U862" s="10">
        <v>-0.45167923235092527</v>
      </c>
      <c r="V862" s="9">
        <v>-650</v>
      </c>
      <c r="W862" s="9">
        <v>476</v>
      </c>
      <c r="X862" s="10">
        <v>-9.0401327073561771E-2</v>
      </c>
      <c r="Y862" s="10">
        <v>5.9579756307684972E-2</v>
      </c>
      <c r="Z862" s="11">
        <v>573.04</v>
      </c>
      <c r="AA862" s="11">
        <v>24.403183023872682</v>
      </c>
      <c r="AB862" s="11">
        <v>19141</v>
      </c>
      <c r="AC862" s="12" t="s">
        <v>2660</v>
      </c>
      <c r="AD862" s="8">
        <v>19</v>
      </c>
      <c r="AE862" s="8">
        <v>141</v>
      </c>
      <c r="AF862" s="13"/>
      <c r="AG862" s="13"/>
      <c r="AH862" s="13"/>
      <c r="AJ862" s="13"/>
      <c r="AK862" s="13"/>
      <c r="AL862" s="13"/>
      <c r="AM862" s="13"/>
      <c r="AN862" s="13" t="s">
        <v>510</v>
      </c>
    </row>
    <row r="863" spans="1:40" x14ac:dyDescent="0.2">
      <c r="A863" s="8" t="s">
        <v>2512</v>
      </c>
      <c r="B863" s="8" t="s">
        <v>1512</v>
      </c>
      <c r="C863" s="8" t="str">
        <f t="shared" si="12"/>
        <v>Osceola County IA</v>
      </c>
      <c r="D863" s="9">
        <v>6154</v>
      </c>
      <c r="E863" s="8" t="s">
        <v>445</v>
      </c>
      <c r="F863" s="9">
        <v>552</v>
      </c>
      <c r="G863" s="9">
        <v>2528</v>
      </c>
      <c r="H863" s="9">
        <v>3197</v>
      </c>
      <c r="I863" s="10">
        <v>0.17266187050359713</v>
      </c>
      <c r="J863" s="10">
        <v>0.79074131998748831</v>
      </c>
      <c r="K863" s="9">
        <v>-1976</v>
      </c>
      <c r="L863" s="9">
        <v>1976</v>
      </c>
      <c r="M863" s="10">
        <v>-0.61807944948389115</v>
      </c>
      <c r="N863" s="10">
        <v>0.61807944948389115</v>
      </c>
      <c r="O863" s="9">
        <v>909</v>
      </c>
      <c r="P863" s="9">
        <v>2225</v>
      </c>
      <c r="Q863" s="9">
        <v>3179</v>
      </c>
      <c r="R863" s="10">
        <v>0.28593897452028938</v>
      </c>
      <c r="S863" s="10">
        <v>0.69990563070147849</v>
      </c>
      <c r="T863" s="9">
        <v>-1316</v>
      </c>
      <c r="U863" s="10">
        <v>-0.41396665618118911</v>
      </c>
      <c r="V863" s="9">
        <v>-357</v>
      </c>
      <c r="W863" s="9">
        <v>303</v>
      </c>
      <c r="X863" s="10">
        <v>-0.11327710401669225</v>
      </c>
      <c r="Y863" s="10">
        <v>9.0835689286009824E-2</v>
      </c>
      <c r="Z863" s="11">
        <v>398.68</v>
      </c>
      <c r="AA863" s="11">
        <v>15.435938597371326</v>
      </c>
      <c r="AB863" s="11">
        <v>19143</v>
      </c>
      <c r="AC863" s="12" t="s">
        <v>2661</v>
      </c>
      <c r="AD863" s="8">
        <v>19</v>
      </c>
      <c r="AE863" s="8">
        <v>143</v>
      </c>
      <c r="AF863" s="13"/>
      <c r="AG863" s="13"/>
      <c r="AH863" s="13"/>
      <c r="AJ863" s="13"/>
      <c r="AK863" s="13"/>
      <c r="AL863" s="13"/>
      <c r="AM863" s="13"/>
      <c r="AN863" s="13" t="s">
        <v>510</v>
      </c>
    </row>
    <row r="864" spans="1:40" x14ac:dyDescent="0.2">
      <c r="A864" s="8" t="s">
        <v>2512</v>
      </c>
      <c r="B864" s="8" t="s">
        <v>2662</v>
      </c>
      <c r="C864" s="8" t="str">
        <f t="shared" si="12"/>
        <v>Page County IA</v>
      </c>
      <c r="D864" s="9">
        <v>15527</v>
      </c>
      <c r="E864" s="8" t="s">
        <v>445</v>
      </c>
      <c r="F864" s="9">
        <v>1801</v>
      </c>
      <c r="G864" s="9">
        <v>4875</v>
      </c>
      <c r="H864" s="9">
        <v>6968</v>
      </c>
      <c r="I864" s="10">
        <v>0.25846727898966704</v>
      </c>
      <c r="J864" s="10">
        <v>0.69962686567164178</v>
      </c>
      <c r="K864" s="9">
        <v>-3074</v>
      </c>
      <c r="L864" s="9">
        <v>3074</v>
      </c>
      <c r="M864" s="10">
        <v>-0.44115958668197475</v>
      </c>
      <c r="N864" s="10">
        <v>0.44115958668197475</v>
      </c>
      <c r="O864" s="9">
        <v>2588</v>
      </c>
      <c r="P864" s="9">
        <v>4338</v>
      </c>
      <c r="Q864" s="9">
        <v>7014</v>
      </c>
      <c r="R864" s="10">
        <v>0.36897633304818933</v>
      </c>
      <c r="S864" s="10">
        <v>0.61847733105218139</v>
      </c>
      <c r="T864" s="9">
        <v>-1750</v>
      </c>
      <c r="U864" s="10">
        <v>-0.24950099800399206</v>
      </c>
      <c r="V864" s="9">
        <v>-787</v>
      </c>
      <c r="W864" s="9">
        <v>537</v>
      </c>
      <c r="X864" s="10">
        <v>-0.11050905405852229</v>
      </c>
      <c r="Y864" s="10">
        <v>8.1149534619460395E-2</v>
      </c>
      <c r="Z864" s="11">
        <v>534.94000000000005</v>
      </c>
      <c r="AA864" s="11">
        <v>29.025685123565257</v>
      </c>
      <c r="AB864" s="11">
        <v>19145</v>
      </c>
      <c r="AC864" s="12" t="s">
        <v>2663</v>
      </c>
      <c r="AD864" s="8">
        <v>19</v>
      </c>
      <c r="AE864" s="8">
        <v>145</v>
      </c>
      <c r="AF864" s="13"/>
      <c r="AG864" s="13"/>
      <c r="AH864" s="13"/>
      <c r="AJ864" s="13"/>
      <c r="AK864" s="13"/>
      <c r="AL864" s="13"/>
      <c r="AM864" s="13"/>
      <c r="AN864" s="13" t="s">
        <v>510</v>
      </c>
    </row>
    <row r="865" spans="1:40" x14ac:dyDescent="0.2">
      <c r="A865" s="8" t="s">
        <v>2512</v>
      </c>
      <c r="B865" s="8" t="s">
        <v>2664</v>
      </c>
      <c r="C865" s="8" t="str">
        <f t="shared" ref="C865:C928" si="13">B865&amp;" "&amp;A865</f>
        <v>Palo Alto County IA</v>
      </c>
      <c r="D865" s="9">
        <v>9133</v>
      </c>
      <c r="E865" s="8" t="s">
        <v>445</v>
      </c>
      <c r="F865" s="9">
        <v>1395</v>
      </c>
      <c r="G865" s="9">
        <v>3079</v>
      </c>
      <c r="H865" s="9">
        <v>4674</v>
      </c>
      <c r="I865" s="10">
        <v>0.29845956354300385</v>
      </c>
      <c r="J865" s="10">
        <v>0.65875053487376978</v>
      </c>
      <c r="K865" s="9">
        <v>-1684</v>
      </c>
      <c r="L865" s="9">
        <v>1684</v>
      </c>
      <c r="M865" s="10">
        <v>-0.36029097133076593</v>
      </c>
      <c r="N865" s="10">
        <v>0.36029097133076593</v>
      </c>
      <c r="O865" s="9">
        <v>2124</v>
      </c>
      <c r="P865" s="9">
        <v>2649</v>
      </c>
      <c r="Q865" s="9">
        <v>4857</v>
      </c>
      <c r="R865" s="10">
        <v>0.43730697961704756</v>
      </c>
      <c r="S865" s="10">
        <v>0.54539839407041379</v>
      </c>
      <c r="T865" s="9">
        <v>-525</v>
      </c>
      <c r="U865" s="10">
        <v>-0.10809141445336623</v>
      </c>
      <c r="V865" s="9">
        <v>-729</v>
      </c>
      <c r="W865" s="9">
        <v>430</v>
      </c>
      <c r="X865" s="10">
        <v>-0.13884741607404372</v>
      </c>
      <c r="Y865" s="10">
        <v>0.11335214080335598</v>
      </c>
      <c r="Z865" s="11">
        <v>563.84</v>
      </c>
      <c r="AA865" s="11">
        <v>16.197857548240634</v>
      </c>
      <c r="AB865" s="11">
        <v>19147</v>
      </c>
      <c r="AC865" s="12" t="s">
        <v>2665</v>
      </c>
      <c r="AD865" s="8">
        <v>19</v>
      </c>
      <c r="AE865" s="8">
        <v>147</v>
      </c>
      <c r="AF865" s="13"/>
      <c r="AG865" s="13"/>
      <c r="AH865" s="13"/>
      <c r="AJ865" s="13"/>
      <c r="AK865" s="13"/>
      <c r="AL865" s="13"/>
      <c r="AM865" s="13"/>
      <c r="AN865" s="13" t="s">
        <v>510</v>
      </c>
    </row>
    <row r="866" spans="1:40" x14ac:dyDescent="0.2">
      <c r="A866" s="8" t="s">
        <v>2512</v>
      </c>
      <c r="B866" s="8" t="s">
        <v>2666</v>
      </c>
      <c r="C866" s="8" t="str">
        <f t="shared" si="13"/>
        <v>Plymouth County IA</v>
      </c>
      <c r="D866" s="9">
        <v>24800</v>
      </c>
      <c r="E866" s="8" t="s">
        <v>445</v>
      </c>
      <c r="F866" s="9">
        <v>2878</v>
      </c>
      <c r="G866" s="9">
        <v>9659</v>
      </c>
      <c r="H866" s="9">
        <v>13057</v>
      </c>
      <c r="I866" s="10">
        <v>0.22041816650072757</v>
      </c>
      <c r="J866" s="10">
        <v>0.73975645247759825</v>
      </c>
      <c r="K866" s="9">
        <v>-6781</v>
      </c>
      <c r="L866" s="9">
        <v>6781</v>
      </c>
      <c r="M866" s="10">
        <v>-0.51933828597687071</v>
      </c>
      <c r="N866" s="10">
        <v>0.51933828597687071</v>
      </c>
      <c r="O866" s="9">
        <v>4148</v>
      </c>
      <c r="P866" s="9">
        <v>8577</v>
      </c>
      <c r="Q866" s="9">
        <v>12909</v>
      </c>
      <c r="R866" s="10">
        <v>0.32132620652258115</v>
      </c>
      <c r="S866" s="10">
        <v>0.66442017197304204</v>
      </c>
      <c r="T866" s="9">
        <v>-4429</v>
      </c>
      <c r="U866" s="10">
        <v>-0.34309396545046089</v>
      </c>
      <c r="V866" s="9">
        <v>-1270</v>
      </c>
      <c r="W866" s="9">
        <v>1082</v>
      </c>
      <c r="X866" s="10">
        <v>-0.10090804002185358</v>
      </c>
      <c r="Y866" s="10">
        <v>7.5336280504556208E-2</v>
      </c>
      <c r="Z866" s="11">
        <v>862.89</v>
      </c>
      <c r="AA866" s="11">
        <v>28.740627426439058</v>
      </c>
      <c r="AB866" s="11">
        <v>19149</v>
      </c>
      <c r="AC866" s="12" t="s">
        <v>2667</v>
      </c>
      <c r="AD866" s="8">
        <v>19</v>
      </c>
      <c r="AE866" s="8">
        <v>149</v>
      </c>
      <c r="AF866" s="13" t="s">
        <v>2668</v>
      </c>
      <c r="AG866" s="13" t="s">
        <v>2669</v>
      </c>
      <c r="AH866" s="13" t="s">
        <v>2670</v>
      </c>
      <c r="AI866" s="14">
        <v>169069</v>
      </c>
      <c r="AJ866" s="13" t="s">
        <v>486</v>
      </c>
      <c r="AK866" s="13" t="s">
        <v>2671</v>
      </c>
      <c r="AL866" s="13"/>
      <c r="AM866" s="13"/>
      <c r="AN866" s="13" t="s">
        <v>505</v>
      </c>
    </row>
    <row r="867" spans="1:40" x14ac:dyDescent="0.2">
      <c r="A867" s="8" t="s">
        <v>2512</v>
      </c>
      <c r="B867" s="8" t="s">
        <v>2672</v>
      </c>
      <c r="C867" s="8" t="str">
        <f t="shared" si="13"/>
        <v>Pocahontas County IA</v>
      </c>
      <c r="D867" s="9">
        <v>7008</v>
      </c>
      <c r="E867" s="8" t="s">
        <v>445</v>
      </c>
      <c r="F867" s="9">
        <v>962</v>
      </c>
      <c r="G867" s="9">
        <v>2692</v>
      </c>
      <c r="H867" s="9">
        <v>3831</v>
      </c>
      <c r="I867" s="10">
        <v>0.25110937092143043</v>
      </c>
      <c r="J867" s="10">
        <v>0.70268859305664322</v>
      </c>
      <c r="K867" s="9">
        <v>-1730</v>
      </c>
      <c r="L867" s="9">
        <v>1730</v>
      </c>
      <c r="M867" s="10">
        <v>-0.45157922213521279</v>
      </c>
      <c r="N867" s="10">
        <v>0.45157922213521279</v>
      </c>
      <c r="O867" s="9">
        <v>1518</v>
      </c>
      <c r="P867" s="9">
        <v>2388</v>
      </c>
      <c r="Q867" s="9">
        <v>3992</v>
      </c>
      <c r="R867" s="10">
        <v>0.38026052104208419</v>
      </c>
      <c r="S867" s="10">
        <v>0.59819639278557113</v>
      </c>
      <c r="T867" s="9">
        <v>-870</v>
      </c>
      <c r="U867" s="10">
        <v>-0.21793587174348694</v>
      </c>
      <c r="V867" s="9">
        <v>-556</v>
      </c>
      <c r="W867" s="9">
        <v>304</v>
      </c>
      <c r="X867" s="10">
        <v>-0.12915115012065376</v>
      </c>
      <c r="Y867" s="10">
        <v>0.10449220027107209</v>
      </c>
      <c r="Z867" s="11">
        <v>577.24</v>
      </c>
      <c r="AA867" s="11">
        <v>12.140530801746241</v>
      </c>
      <c r="AB867" s="11">
        <v>19151</v>
      </c>
      <c r="AC867" s="12" t="s">
        <v>2673</v>
      </c>
      <c r="AD867" s="8">
        <v>19</v>
      </c>
      <c r="AE867" s="8">
        <v>151</v>
      </c>
      <c r="AF867" s="13"/>
      <c r="AG867" s="13"/>
      <c r="AH867" s="13"/>
      <c r="AJ867" s="13"/>
      <c r="AK867" s="13"/>
      <c r="AL867" s="13"/>
      <c r="AM867" s="13"/>
      <c r="AN867" s="13" t="s">
        <v>510</v>
      </c>
    </row>
    <row r="868" spans="1:40" x14ac:dyDescent="0.2">
      <c r="A868" s="8" t="s">
        <v>2512</v>
      </c>
      <c r="B868" s="8" t="s">
        <v>888</v>
      </c>
      <c r="C868" s="8" t="str">
        <f t="shared" si="13"/>
        <v>Polk County IA</v>
      </c>
      <c r="D868" s="9">
        <v>467711</v>
      </c>
      <c r="E868" s="8" t="s">
        <v>445</v>
      </c>
      <c r="F868" s="9">
        <v>119671</v>
      </c>
      <c r="G868" s="9">
        <v>93421</v>
      </c>
      <c r="H868" s="9">
        <v>228420</v>
      </c>
      <c r="I868" s="10">
        <v>0.52390771386043256</v>
      </c>
      <c r="J868" s="10">
        <v>0.40898782943700202</v>
      </c>
      <c r="K868" s="9">
        <v>26250</v>
      </c>
      <c r="L868" s="9">
        <v>-26250</v>
      </c>
      <c r="M868" s="10">
        <v>0.11491988442343054</v>
      </c>
      <c r="N868" s="10">
        <v>-0.11491988442343054</v>
      </c>
      <c r="O868" s="9">
        <v>128264</v>
      </c>
      <c r="P868" s="9">
        <v>96029</v>
      </c>
      <c r="Q868" s="9">
        <v>227563</v>
      </c>
      <c r="R868" s="10">
        <v>0.56364171679930397</v>
      </c>
      <c r="S868" s="10">
        <v>0.42198863611395526</v>
      </c>
      <c r="T868" s="9">
        <v>32235</v>
      </c>
      <c r="U868" s="10">
        <v>0.14165308068534871</v>
      </c>
      <c r="V868" s="9">
        <v>-8593</v>
      </c>
      <c r="W868" s="9">
        <v>-2608</v>
      </c>
      <c r="X868" s="10">
        <v>-3.9734002938871416E-2</v>
      </c>
      <c r="Y868" s="10">
        <v>-1.3000806676953247E-2</v>
      </c>
      <c r="Z868" s="11">
        <v>573.79999999999995</v>
      </c>
      <c r="AA868" s="11">
        <v>815.11153712094813</v>
      </c>
      <c r="AB868" s="11">
        <v>19153</v>
      </c>
      <c r="AC868" s="12" t="s">
        <v>2674</v>
      </c>
      <c r="AD868" s="8">
        <v>19</v>
      </c>
      <c r="AE868" s="8">
        <v>153</v>
      </c>
      <c r="AF868" s="13" t="s">
        <v>2569</v>
      </c>
      <c r="AG868" s="13" t="s">
        <v>2533</v>
      </c>
      <c r="AH868" s="13" t="s">
        <v>2570</v>
      </c>
      <c r="AI868" s="14">
        <v>622899</v>
      </c>
      <c r="AJ868" s="13" t="s">
        <v>486</v>
      </c>
      <c r="AK868" s="13" t="s">
        <v>2535</v>
      </c>
      <c r="AL868" s="13"/>
      <c r="AM868" s="13"/>
      <c r="AN868" s="13" t="s">
        <v>487</v>
      </c>
    </row>
    <row r="869" spans="1:40" x14ac:dyDescent="0.2">
      <c r="A869" s="8" t="s">
        <v>2512</v>
      </c>
      <c r="B869" s="8" t="s">
        <v>2675</v>
      </c>
      <c r="C869" s="8" t="str">
        <f t="shared" si="13"/>
        <v>Pottawattamie County IA</v>
      </c>
      <c r="D869" s="9">
        <v>93671</v>
      </c>
      <c r="E869" s="8" t="s">
        <v>445</v>
      </c>
      <c r="F869" s="9">
        <v>15341</v>
      </c>
      <c r="G869" s="9">
        <v>24441</v>
      </c>
      <c r="H869" s="9">
        <v>42226</v>
      </c>
      <c r="I869" s="10">
        <v>0.36330696727134942</v>
      </c>
      <c r="J869" s="10">
        <v>0.5788140008525553</v>
      </c>
      <c r="K869" s="9">
        <v>-9100</v>
      </c>
      <c r="L869" s="9">
        <v>9100</v>
      </c>
      <c r="M869" s="10">
        <v>-0.21550703358120588</v>
      </c>
      <c r="N869" s="10">
        <v>0.21550703358120588</v>
      </c>
      <c r="O869" s="9">
        <v>19347</v>
      </c>
      <c r="P869" s="9">
        <v>21751</v>
      </c>
      <c r="Q869" s="9">
        <v>41679</v>
      </c>
      <c r="R869" s="10">
        <v>0.46419059958252357</v>
      </c>
      <c r="S869" s="10">
        <v>0.52186952662012043</v>
      </c>
      <c r="T869" s="9">
        <v>-2404</v>
      </c>
      <c r="U869" s="10">
        <v>-5.7678927037596861E-2</v>
      </c>
      <c r="V869" s="9">
        <v>-4006</v>
      </c>
      <c r="W869" s="9">
        <v>2690</v>
      </c>
      <c r="X869" s="10">
        <v>-0.10088363231117414</v>
      </c>
      <c r="Y869" s="10">
        <v>5.6944474232434872E-2</v>
      </c>
      <c r="Z869" s="11">
        <v>950.28</v>
      </c>
      <c r="AA869" s="11">
        <v>98.571999831628574</v>
      </c>
      <c r="AB869" s="11">
        <v>19155</v>
      </c>
      <c r="AC869" s="12" t="s">
        <v>2676</v>
      </c>
      <c r="AD869" s="8">
        <v>19</v>
      </c>
      <c r="AE869" s="8">
        <v>155</v>
      </c>
      <c r="AF869" s="13" t="s">
        <v>2601</v>
      </c>
      <c r="AG869" s="13" t="s">
        <v>2602</v>
      </c>
      <c r="AH869" s="13" t="s">
        <v>2603</v>
      </c>
      <c r="AI869" s="14">
        <v>915312</v>
      </c>
      <c r="AJ869" s="13" t="s">
        <v>486</v>
      </c>
      <c r="AK869" s="13" t="s">
        <v>2604</v>
      </c>
      <c r="AL869" s="13"/>
      <c r="AM869" s="13"/>
      <c r="AN869" s="13" t="s">
        <v>487</v>
      </c>
    </row>
    <row r="870" spans="1:40" x14ac:dyDescent="0.2">
      <c r="A870" s="8" t="s">
        <v>2512</v>
      </c>
      <c r="B870" s="8" t="s">
        <v>2677</v>
      </c>
      <c r="C870" s="8" t="str">
        <f t="shared" si="13"/>
        <v>Poweshiek County IA</v>
      </c>
      <c r="D870" s="9">
        <v>18550</v>
      </c>
      <c r="E870" s="8" t="s">
        <v>445</v>
      </c>
      <c r="F870" s="9">
        <v>4272</v>
      </c>
      <c r="G870" s="9">
        <v>4936</v>
      </c>
      <c r="H870" s="9">
        <v>9693</v>
      </c>
      <c r="I870" s="10">
        <v>0.44073042401733209</v>
      </c>
      <c r="J870" s="10">
        <v>0.50923346745073761</v>
      </c>
      <c r="K870" s="9">
        <v>-664</v>
      </c>
      <c r="L870" s="9">
        <v>664</v>
      </c>
      <c r="M870" s="10">
        <v>-6.8503043433405519E-2</v>
      </c>
      <c r="N870" s="10">
        <v>6.8503043433405519E-2</v>
      </c>
      <c r="O870" s="9">
        <v>5307</v>
      </c>
      <c r="P870" s="9">
        <v>4409</v>
      </c>
      <c r="Q870" s="9">
        <v>9858</v>
      </c>
      <c r="R870" s="10">
        <v>0.53834449178332322</v>
      </c>
      <c r="S870" s="10">
        <v>0.44725096368431733</v>
      </c>
      <c r="T870" s="9">
        <v>898</v>
      </c>
      <c r="U870" s="10">
        <v>9.1093528099005894E-2</v>
      </c>
      <c r="V870" s="9">
        <v>-1035</v>
      </c>
      <c r="W870" s="9">
        <v>527</v>
      </c>
      <c r="X870" s="10">
        <v>-9.761406776599113E-2</v>
      </c>
      <c r="Y870" s="10">
        <v>6.1982503766420283E-2</v>
      </c>
      <c r="Z870" s="11">
        <v>584.92999999999995</v>
      </c>
      <c r="AA870" s="11">
        <v>31.713196450857371</v>
      </c>
      <c r="AB870" s="11">
        <v>19157</v>
      </c>
      <c r="AC870" s="12" t="s">
        <v>2678</v>
      </c>
      <c r="AD870" s="8">
        <v>19</v>
      </c>
      <c r="AE870" s="8">
        <v>157</v>
      </c>
      <c r="AF870" s="13"/>
      <c r="AG870" s="13"/>
      <c r="AH870" s="13"/>
      <c r="AJ870" s="13"/>
      <c r="AK870" s="13"/>
      <c r="AL870" s="13"/>
      <c r="AM870" s="13"/>
      <c r="AN870" s="13" t="s">
        <v>510</v>
      </c>
    </row>
    <row r="871" spans="1:40" x14ac:dyDescent="0.2">
      <c r="A871" s="8" t="s">
        <v>2512</v>
      </c>
      <c r="B871" s="8" t="s">
        <v>2679</v>
      </c>
      <c r="C871" s="8" t="str">
        <f t="shared" si="13"/>
        <v>Ringgold County IA</v>
      </c>
      <c r="D871" s="9">
        <v>5068</v>
      </c>
      <c r="E871" s="8" t="s">
        <v>445</v>
      </c>
      <c r="F871" s="9">
        <v>753</v>
      </c>
      <c r="G871" s="9">
        <v>1820</v>
      </c>
      <c r="H871" s="9">
        <v>2684</v>
      </c>
      <c r="I871" s="10">
        <v>0.28055141579731746</v>
      </c>
      <c r="J871" s="10">
        <v>0.67809239940387478</v>
      </c>
      <c r="K871" s="9">
        <v>-1067</v>
      </c>
      <c r="L871" s="9">
        <v>1067</v>
      </c>
      <c r="M871" s="10">
        <v>-0.39754098360655732</v>
      </c>
      <c r="N871" s="10">
        <v>0.39754098360655732</v>
      </c>
      <c r="O871" s="9">
        <v>1181</v>
      </c>
      <c r="P871" s="9">
        <v>1366</v>
      </c>
      <c r="Q871" s="9">
        <v>2578</v>
      </c>
      <c r="R871" s="10">
        <v>0.45810705973622962</v>
      </c>
      <c r="S871" s="10">
        <v>0.52986811481768814</v>
      </c>
      <c r="T871" s="9">
        <v>-185</v>
      </c>
      <c r="U871" s="10">
        <v>-7.1761055081458525E-2</v>
      </c>
      <c r="V871" s="9">
        <v>-428</v>
      </c>
      <c r="W871" s="9">
        <v>454</v>
      </c>
      <c r="X871" s="10">
        <v>-0.17755564393891216</v>
      </c>
      <c r="Y871" s="10">
        <v>0.14822428458618664</v>
      </c>
      <c r="Z871" s="11">
        <v>535.5</v>
      </c>
      <c r="AA871" s="11">
        <v>9.4640522875816995</v>
      </c>
      <c r="AB871" s="11">
        <v>19159</v>
      </c>
      <c r="AC871" s="12" t="s">
        <v>2680</v>
      </c>
      <c r="AD871" s="8">
        <v>19</v>
      </c>
      <c r="AE871" s="8">
        <v>159</v>
      </c>
      <c r="AF871" s="13"/>
      <c r="AG871" s="13"/>
      <c r="AH871" s="13"/>
      <c r="AJ871" s="13"/>
      <c r="AK871" s="13"/>
      <c r="AL871" s="13"/>
      <c r="AM871" s="13"/>
      <c r="AN871" s="13" t="s">
        <v>510</v>
      </c>
    </row>
    <row r="872" spans="1:40" x14ac:dyDescent="0.2">
      <c r="A872" s="8" t="s">
        <v>2512</v>
      </c>
      <c r="B872" s="8" t="s">
        <v>2681</v>
      </c>
      <c r="C872" s="8" t="str">
        <f t="shared" si="13"/>
        <v>Sac County IA</v>
      </c>
      <c r="D872" s="9">
        <v>10021</v>
      </c>
      <c r="E872" s="8" t="s">
        <v>445</v>
      </c>
      <c r="F872" s="9">
        <v>1269</v>
      </c>
      <c r="G872" s="9">
        <v>3692</v>
      </c>
      <c r="H872" s="9">
        <v>5158</v>
      </c>
      <c r="I872" s="10">
        <v>0.24602559131446297</v>
      </c>
      <c r="J872" s="10">
        <v>0.71578131058549821</v>
      </c>
      <c r="K872" s="9">
        <v>-2423</v>
      </c>
      <c r="L872" s="9">
        <v>2423</v>
      </c>
      <c r="M872" s="10">
        <v>-0.46975571927103521</v>
      </c>
      <c r="N872" s="10">
        <v>0.46975571927103521</v>
      </c>
      <c r="O872" s="9">
        <v>2117</v>
      </c>
      <c r="P872" s="9">
        <v>3086</v>
      </c>
      <c r="Q872" s="9">
        <v>5256</v>
      </c>
      <c r="R872" s="10">
        <v>0.40277777777777779</v>
      </c>
      <c r="S872" s="10">
        <v>0.58713850837138504</v>
      </c>
      <c r="T872" s="9">
        <v>-969</v>
      </c>
      <c r="U872" s="10">
        <v>-0.18436073059360725</v>
      </c>
      <c r="V872" s="9">
        <v>-848</v>
      </c>
      <c r="W872" s="9">
        <v>606</v>
      </c>
      <c r="X872" s="10">
        <v>-0.15675218646331482</v>
      </c>
      <c r="Y872" s="10">
        <v>0.12864280221411317</v>
      </c>
      <c r="Z872" s="11">
        <v>575.01</v>
      </c>
      <c r="AA872" s="11">
        <v>17.427522999600008</v>
      </c>
      <c r="AB872" s="11">
        <v>19161</v>
      </c>
      <c r="AC872" s="12" t="s">
        <v>2682</v>
      </c>
      <c r="AD872" s="8">
        <v>19</v>
      </c>
      <c r="AE872" s="8">
        <v>161</v>
      </c>
      <c r="AF872" s="13"/>
      <c r="AG872" s="13"/>
      <c r="AH872" s="13"/>
      <c r="AJ872" s="13"/>
      <c r="AK872" s="13"/>
      <c r="AL872" s="13"/>
      <c r="AM872" s="13"/>
      <c r="AN872" s="13" t="s">
        <v>510</v>
      </c>
    </row>
    <row r="873" spans="1:40" x14ac:dyDescent="0.2">
      <c r="A873" s="8" t="s">
        <v>2512</v>
      </c>
      <c r="B873" s="8" t="s">
        <v>905</v>
      </c>
      <c r="C873" s="8" t="str">
        <f t="shared" si="13"/>
        <v>Scott County IA</v>
      </c>
      <c r="D873" s="9">
        <v>172126</v>
      </c>
      <c r="E873" s="8" t="s">
        <v>445</v>
      </c>
      <c r="F873" s="9">
        <v>40302</v>
      </c>
      <c r="G873" s="9">
        <v>39083</v>
      </c>
      <c r="H873" s="9">
        <v>84878</v>
      </c>
      <c r="I873" s="10">
        <v>0.47482268667970501</v>
      </c>
      <c r="J873" s="10">
        <v>0.46046089681660735</v>
      </c>
      <c r="K873" s="9">
        <v>1219</v>
      </c>
      <c r="L873" s="9">
        <v>-1219</v>
      </c>
      <c r="M873" s="10">
        <v>1.4361789863097663E-2</v>
      </c>
      <c r="N873" s="10">
        <v>-1.4361789863097663E-2</v>
      </c>
      <c r="O873" s="9">
        <v>50581</v>
      </c>
      <c r="P873" s="9">
        <v>38223</v>
      </c>
      <c r="Q873" s="9">
        <v>89826</v>
      </c>
      <c r="R873" s="10">
        <v>0.56309977066773542</v>
      </c>
      <c r="S873" s="10">
        <v>0.42552267717587333</v>
      </c>
      <c r="T873" s="9">
        <v>12358</v>
      </c>
      <c r="U873" s="10">
        <v>0.13757709349186209</v>
      </c>
      <c r="V873" s="9">
        <v>-10279</v>
      </c>
      <c r="W873" s="9">
        <v>860</v>
      </c>
      <c r="X873" s="10">
        <v>-8.8277083988030414E-2</v>
      </c>
      <c r="Y873" s="10">
        <v>3.4938219640734014E-2</v>
      </c>
      <c r="Z873" s="11">
        <v>458.09</v>
      </c>
      <c r="AA873" s="11">
        <v>375.74712392761251</v>
      </c>
      <c r="AB873" s="11">
        <v>19163</v>
      </c>
      <c r="AC873" s="12" t="s">
        <v>2683</v>
      </c>
      <c r="AD873" s="8">
        <v>19</v>
      </c>
      <c r="AE873" s="8">
        <v>163</v>
      </c>
      <c r="AF873" s="13" t="s">
        <v>2139</v>
      </c>
      <c r="AG873" s="13" t="s">
        <v>156</v>
      </c>
      <c r="AH873" s="13" t="s">
        <v>2140</v>
      </c>
      <c r="AI873" s="14">
        <v>383606</v>
      </c>
      <c r="AJ873" s="13" t="s">
        <v>486</v>
      </c>
      <c r="AK873" s="13" t="s">
        <v>2141</v>
      </c>
      <c r="AL873" s="13"/>
      <c r="AM873" s="13"/>
      <c r="AN873" s="13" t="s">
        <v>487</v>
      </c>
    </row>
    <row r="874" spans="1:40" x14ac:dyDescent="0.2">
      <c r="A874" s="8" t="s">
        <v>2512</v>
      </c>
      <c r="B874" s="8" t="s">
        <v>666</v>
      </c>
      <c r="C874" s="8" t="str">
        <f t="shared" si="13"/>
        <v>Shelby County IA</v>
      </c>
      <c r="D874" s="9">
        <v>11927</v>
      </c>
      <c r="E874" s="8" t="s">
        <v>445</v>
      </c>
      <c r="F874" s="9">
        <v>1649</v>
      </c>
      <c r="G874" s="9">
        <v>4340</v>
      </c>
      <c r="H874" s="9">
        <v>6270</v>
      </c>
      <c r="I874" s="10">
        <v>0.26299840510366829</v>
      </c>
      <c r="J874" s="10">
        <v>0.69218500797448168</v>
      </c>
      <c r="K874" s="9">
        <v>-2691</v>
      </c>
      <c r="L874" s="9">
        <v>2691</v>
      </c>
      <c r="M874" s="10">
        <v>-0.42918660287081339</v>
      </c>
      <c r="N874" s="10">
        <v>0.42918660287081339</v>
      </c>
      <c r="O874" s="9">
        <v>2468</v>
      </c>
      <c r="P874" s="9">
        <v>3903</v>
      </c>
      <c r="Q874" s="9">
        <v>6456</v>
      </c>
      <c r="R874" s="10">
        <v>0.38228004956629491</v>
      </c>
      <c r="S874" s="10">
        <v>0.6045539033457249</v>
      </c>
      <c r="T874" s="9">
        <v>-1435</v>
      </c>
      <c r="U874" s="10">
        <v>-0.22227385377942999</v>
      </c>
      <c r="V874" s="9">
        <v>-819</v>
      </c>
      <c r="W874" s="9">
        <v>437</v>
      </c>
      <c r="X874" s="10">
        <v>-0.11928164446262662</v>
      </c>
      <c r="Y874" s="10">
        <v>8.7631104628756784E-2</v>
      </c>
      <c r="Z874" s="11">
        <v>590.78</v>
      </c>
      <c r="AA874" s="11">
        <v>20.188564270963813</v>
      </c>
      <c r="AB874" s="11">
        <v>19165</v>
      </c>
      <c r="AC874" s="12" t="s">
        <v>2684</v>
      </c>
      <c r="AD874" s="8">
        <v>19</v>
      </c>
      <c r="AE874" s="8">
        <v>165</v>
      </c>
      <c r="AF874" s="13"/>
      <c r="AG874" s="13"/>
      <c r="AH874" s="13"/>
      <c r="AJ874" s="13"/>
      <c r="AK874" s="13"/>
      <c r="AL874" s="13"/>
      <c r="AM874" s="13"/>
      <c r="AN874" s="13" t="s">
        <v>510</v>
      </c>
    </row>
    <row r="875" spans="1:40" x14ac:dyDescent="0.2">
      <c r="A875" s="8" t="s">
        <v>2512</v>
      </c>
      <c r="B875" s="8" t="s">
        <v>2685</v>
      </c>
      <c r="C875" s="8" t="str">
        <f t="shared" si="13"/>
        <v>Sioux County IA</v>
      </c>
      <c r="D875" s="9">
        <v>34937</v>
      </c>
      <c r="E875" s="8" t="s">
        <v>445</v>
      </c>
      <c r="F875" s="9">
        <v>2289</v>
      </c>
      <c r="G875" s="9">
        <v>14761</v>
      </c>
      <c r="H875" s="9">
        <v>17989</v>
      </c>
      <c r="I875" s="10">
        <v>0.12724442714992495</v>
      </c>
      <c r="J875" s="10">
        <v>0.82055700705986989</v>
      </c>
      <c r="K875" s="9">
        <v>-12472</v>
      </c>
      <c r="L875" s="9">
        <v>12472</v>
      </c>
      <c r="M875" s="10">
        <v>-0.69331257990994488</v>
      </c>
      <c r="N875" s="10">
        <v>0.69331257990994488</v>
      </c>
      <c r="O875" s="9">
        <v>2683</v>
      </c>
      <c r="P875" s="9">
        <v>14361</v>
      </c>
      <c r="Q875" s="9">
        <v>17181</v>
      </c>
      <c r="R875" s="10">
        <v>0.15616087538560036</v>
      </c>
      <c r="S875" s="10">
        <v>0.8358651999301554</v>
      </c>
      <c r="T875" s="9">
        <v>-11678</v>
      </c>
      <c r="U875" s="10">
        <v>-0.67970432454455509</v>
      </c>
      <c r="V875" s="9">
        <v>-394</v>
      </c>
      <c r="W875" s="9">
        <v>400</v>
      </c>
      <c r="X875" s="10">
        <v>-2.8916448235675407E-2</v>
      </c>
      <c r="Y875" s="10">
        <v>-1.5308192870285509E-2</v>
      </c>
      <c r="Z875" s="11">
        <v>768.33</v>
      </c>
      <c r="AA875" s="11">
        <v>45.471346947275258</v>
      </c>
      <c r="AB875" s="11">
        <v>19167</v>
      </c>
      <c r="AC875" s="12" t="s">
        <v>2686</v>
      </c>
      <c r="AD875" s="8">
        <v>19</v>
      </c>
      <c r="AE875" s="8">
        <v>167</v>
      </c>
      <c r="AF875" s="13"/>
      <c r="AG875" s="13"/>
      <c r="AH875" s="13"/>
      <c r="AJ875" s="13"/>
      <c r="AK875" s="13"/>
      <c r="AL875" s="13"/>
      <c r="AM875" s="13"/>
      <c r="AN875" s="13" t="s">
        <v>510</v>
      </c>
    </row>
    <row r="876" spans="1:40" x14ac:dyDescent="0.2">
      <c r="A876" s="8" t="s">
        <v>2512</v>
      </c>
      <c r="B876" s="8" t="s">
        <v>2687</v>
      </c>
      <c r="C876" s="8" t="str">
        <f t="shared" si="13"/>
        <v>Story County IA</v>
      </c>
      <c r="D876" s="9">
        <v>96021</v>
      </c>
      <c r="E876" s="8" t="s">
        <v>445</v>
      </c>
      <c r="F876" s="9">
        <v>25085</v>
      </c>
      <c r="G876" s="9">
        <v>19111</v>
      </c>
      <c r="H876" s="9">
        <v>48910</v>
      </c>
      <c r="I876" s="10">
        <v>0.51288080147209159</v>
      </c>
      <c r="J876" s="10">
        <v>0.39073809037006746</v>
      </c>
      <c r="K876" s="9">
        <v>5974</v>
      </c>
      <c r="L876" s="9">
        <v>-5974</v>
      </c>
      <c r="M876" s="10">
        <v>0.12214271110202413</v>
      </c>
      <c r="N876" s="10">
        <v>-0.12214271110202413</v>
      </c>
      <c r="O876" s="9">
        <v>25940</v>
      </c>
      <c r="P876" s="9">
        <v>19557</v>
      </c>
      <c r="Q876" s="9">
        <v>46529</v>
      </c>
      <c r="R876" s="10">
        <v>0.55750177308775173</v>
      </c>
      <c r="S876" s="10">
        <v>0.420318511036128</v>
      </c>
      <c r="T876" s="9">
        <v>6383</v>
      </c>
      <c r="U876" s="10">
        <v>0.13718326205162373</v>
      </c>
      <c r="V876" s="9">
        <v>-855</v>
      </c>
      <c r="W876" s="9">
        <v>-446</v>
      </c>
      <c r="X876" s="10">
        <v>-4.4620971615660143E-2</v>
      </c>
      <c r="Y876" s="10">
        <v>-2.9580420666060536E-2</v>
      </c>
      <c r="Z876" s="11">
        <v>572.82000000000005</v>
      </c>
      <c r="AA876" s="11">
        <v>167.62857442128416</v>
      </c>
      <c r="AB876" s="11">
        <v>19169</v>
      </c>
      <c r="AC876" s="12" t="s">
        <v>2688</v>
      </c>
      <c r="AD876" s="8">
        <v>19</v>
      </c>
      <c r="AE876" s="8">
        <v>169</v>
      </c>
      <c r="AF876" s="13" t="s">
        <v>2689</v>
      </c>
      <c r="AG876" s="13" t="s">
        <v>2533</v>
      </c>
      <c r="AH876" s="13" t="s">
        <v>2690</v>
      </c>
      <c r="AI876" s="14">
        <v>96021</v>
      </c>
      <c r="AJ876" s="13" t="s">
        <v>486</v>
      </c>
      <c r="AK876" s="13" t="s">
        <v>2535</v>
      </c>
      <c r="AL876" s="13"/>
      <c r="AM876" s="13"/>
      <c r="AN876" s="13" t="s">
        <v>487</v>
      </c>
    </row>
    <row r="877" spans="1:40" x14ac:dyDescent="0.2">
      <c r="A877" s="8" t="s">
        <v>2512</v>
      </c>
      <c r="B877" s="8" t="s">
        <v>2691</v>
      </c>
      <c r="C877" s="8" t="str">
        <f t="shared" si="13"/>
        <v>Tama County IA</v>
      </c>
      <c r="D877" s="9">
        <v>17337</v>
      </c>
      <c r="E877" s="8" t="s">
        <v>445</v>
      </c>
      <c r="F877" s="9">
        <v>3194</v>
      </c>
      <c r="G877" s="9">
        <v>4968</v>
      </c>
      <c r="H877" s="9">
        <v>8636</v>
      </c>
      <c r="I877" s="10">
        <v>0.36984715145900882</v>
      </c>
      <c r="J877" s="10">
        <v>0.57526632700324221</v>
      </c>
      <c r="K877" s="9">
        <v>-1774</v>
      </c>
      <c r="L877" s="9">
        <v>1774</v>
      </c>
      <c r="M877" s="10">
        <v>-0.20541917554423339</v>
      </c>
      <c r="N877" s="10">
        <v>0.20541917554423339</v>
      </c>
      <c r="O877" s="9">
        <v>4737</v>
      </c>
      <c r="P877" s="9">
        <v>4076</v>
      </c>
      <c r="Q877" s="9">
        <v>8930</v>
      </c>
      <c r="R877" s="10">
        <v>0.53045912653975369</v>
      </c>
      <c r="S877" s="10">
        <v>0.45643896976483761</v>
      </c>
      <c r="T877" s="9">
        <v>661</v>
      </c>
      <c r="U877" s="10">
        <v>7.4020156774916079E-2</v>
      </c>
      <c r="V877" s="9">
        <v>-1543</v>
      </c>
      <c r="W877" s="9">
        <v>892</v>
      </c>
      <c r="X877" s="10">
        <v>-0.16061197508074487</v>
      </c>
      <c r="Y877" s="10">
        <v>0.1188273572384046</v>
      </c>
      <c r="Z877" s="11">
        <v>721.01</v>
      </c>
      <c r="AA877" s="11">
        <v>24.04543626301993</v>
      </c>
      <c r="AB877" s="11">
        <v>19171</v>
      </c>
      <c r="AC877" s="12" t="s">
        <v>2692</v>
      </c>
      <c r="AD877" s="8">
        <v>19</v>
      </c>
      <c r="AE877" s="8">
        <v>171</v>
      </c>
      <c r="AF877" s="13"/>
      <c r="AG877" s="13"/>
      <c r="AH877" s="13"/>
      <c r="AJ877" s="13"/>
      <c r="AK877" s="13"/>
      <c r="AL877" s="13"/>
      <c r="AM877" s="13"/>
      <c r="AN877" s="13" t="s">
        <v>510</v>
      </c>
    </row>
    <row r="878" spans="1:40" x14ac:dyDescent="0.2">
      <c r="A878" s="8" t="s">
        <v>2512</v>
      </c>
      <c r="B878" s="8" t="s">
        <v>1544</v>
      </c>
      <c r="C878" s="8" t="str">
        <f t="shared" si="13"/>
        <v>Taylor County IA</v>
      </c>
      <c r="D878" s="9">
        <v>6205</v>
      </c>
      <c r="E878" s="8" t="s">
        <v>445</v>
      </c>
      <c r="F878" s="9">
        <v>755</v>
      </c>
      <c r="G878" s="9">
        <v>2108</v>
      </c>
      <c r="H878" s="9">
        <v>3003</v>
      </c>
      <c r="I878" s="10">
        <v>0.2514152514152514</v>
      </c>
      <c r="J878" s="10">
        <v>0.70196470196470195</v>
      </c>
      <c r="K878" s="9">
        <v>-1353</v>
      </c>
      <c r="L878" s="9">
        <v>1353</v>
      </c>
      <c r="M878" s="10">
        <v>-0.45054945054945056</v>
      </c>
      <c r="N878" s="10">
        <v>0.45054945054945056</v>
      </c>
      <c r="O878" s="9">
        <v>1261</v>
      </c>
      <c r="P878" s="9">
        <v>1680</v>
      </c>
      <c r="Q878" s="9">
        <v>2978</v>
      </c>
      <c r="R878" s="10">
        <v>0.42343854936198794</v>
      </c>
      <c r="S878" s="10">
        <v>0.5641370047011417</v>
      </c>
      <c r="T878" s="9">
        <v>-419</v>
      </c>
      <c r="U878" s="10">
        <v>-0.14069845533915376</v>
      </c>
      <c r="V878" s="9">
        <v>-506</v>
      </c>
      <c r="W878" s="9">
        <v>428</v>
      </c>
      <c r="X878" s="10">
        <v>-0.17202329794673654</v>
      </c>
      <c r="Y878" s="10">
        <v>0.13782769726356026</v>
      </c>
      <c r="Z878" s="11">
        <v>531.9</v>
      </c>
      <c r="AA878" s="11">
        <v>11.66572664034593</v>
      </c>
      <c r="AB878" s="11">
        <v>19173</v>
      </c>
      <c r="AC878" s="12" t="s">
        <v>2693</v>
      </c>
      <c r="AD878" s="8">
        <v>19</v>
      </c>
      <c r="AE878" s="8">
        <v>173</v>
      </c>
      <c r="AF878" s="13"/>
      <c r="AG878" s="13"/>
      <c r="AH878" s="13"/>
      <c r="AJ878" s="13"/>
      <c r="AK878" s="13"/>
      <c r="AL878" s="13"/>
      <c r="AM878" s="13"/>
      <c r="AN878" s="13" t="s">
        <v>510</v>
      </c>
    </row>
    <row r="879" spans="1:40" x14ac:dyDescent="0.2">
      <c r="A879" s="8" t="s">
        <v>2512</v>
      </c>
      <c r="B879" s="8" t="s">
        <v>917</v>
      </c>
      <c r="C879" s="8" t="str">
        <f t="shared" si="13"/>
        <v>Union County IA</v>
      </c>
      <c r="D879" s="9">
        <v>12469</v>
      </c>
      <c r="E879" s="8" t="s">
        <v>445</v>
      </c>
      <c r="F879" s="9">
        <v>1920</v>
      </c>
      <c r="G879" s="9">
        <v>3521</v>
      </c>
      <c r="H879" s="9">
        <v>5768</v>
      </c>
      <c r="I879" s="10">
        <v>0.33287101248266299</v>
      </c>
      <c r="J879" s="10">
        <v>0.6104368932038835</v>
      </c>
      <c r="K879" s="9">
        <v>-1601</v>
      </c>
      <c r="L879" s="9">
        <v>1601</v>
      </c>
      <c r="M879" s="10">
        <v>-0.27756588072122051</v>
      </c>
      <c r="N879" s="10">
        <v>0.27756588072122051</v>
      </c>
      <c r="O879" s="9">
        <v>3029</v>
      </c>
      <c r="P879" s="9">
        <v>2800</v>
      </c>
      <c r="Q879" s="9">
        <v>5899</v>
      </c>
      <c r="R879" s="10">
        <v>0.51347686048482799</v>
      </c>
      <c r="S879" s="10">
        <v>0.47465672147821664</v>
      </c>
      <c r="T879" s="9">
        <v>229</v>
      </c>
      <c r="U879" s="10">
        <v>3.8820139006611354E-2</v>
      </c>
      <c r="V879" s="9">
        <v>-1109</v>
      </c>
      <c r="W879" s="9">
        <v>721</v>
      </c>
      <c r="X879" s="10">
        <v>-0.180605848002165</v>
      </c>
      <c r="Y879" s="10">
        <v>0.13578017172566686</v>
      </c>
      <c r="Z879" s="11">
        <v>423.65</v>
      </c>
      <c r="AA879" s="11">
        <v>29.432314410480352</v>
      </c>
      <c r="AB879" s="11">
        <v>19175</v>
      </c>
      <c r="AC879" s="12" t="s">
        <v>2694</v>
      </c>
      <c r="AD879" s="8">
        <v>19</v>
      </c>
      <c r="AE879" s="8">
        <v>175</v>
      </c>
      <c r="AF879" s="13"/>
      <c r="AG879" s="13"/>
      <c r="AH879" s="13"/>
      <c r="AJ879" s="13"/>
      <c r="AK879" s="13"/>
      <c r="AL879" s="13"/>
      <c r="AM879" s="13"/>
      <c r="AN879" s="13" t="s">
        <v>510</v>
      </c>
    </row>
    <row r="880" spans="1:40" x14ac:dyDescent="0.2">
      <c r="A880" s="8" t="s">
        <v>2512</v>
      </c>
      <c r="B880" s="8" t="s">
        <v>921</v>
      </c>
      <c r="C880" s="8" t="str">
        <f t="shared" si="13"/>
        <v>Van Buren County IA</v>
      </c>
      <c r="D880" s="9">
        <v>7344</v>
      </c>
      <c r="E880" s="8" t="s">
        <v>445</v>
      </c>
      <c r="F880" s="9">
        <v>843</v>
      </c>
      <c r="G880" s="9">
        <v>2524</v>
      </c>
      <c r="H880" s="9">
        <v>3526</v>
      </c>
      <c r="I880" s="10">
        <v>0.23908111174134997</v>
      </c>
      <c r="J880" s="10">
        <v>0.71582529778786164</v>
      </c>
      <c r="K880" s="9">
        <v>-1681</v>
      </c>
      <c r="L880" s="9">
        <v>1681</v>
      </c>
      <c r="M880" s="10">
        <v>-0.4767441860465117</v>
      </c>
      <c r="N880" s="10">
        <v>0.4767441860465117</v>
      </c>
      <c r="O880" s="9">
        <v>1398</v>
      </c>
      <c r="P880" s="9">
        <v>2058</v>
      </c>
      <c r="Q880" s="9">
        <v>3540</v>
      </c>
      <c r="R880" s="10">
        <v>0.39491525423728813</v>
      </c>
      <c r="S880" s="10">
        <v>0.58135593220338988</v>
      </c>
      <c r="T880" s="9">
        <v>-660</v>
      </c>
      <c r="U880" s="10">
        <v>-0.18644067796610175</v>
      </c>
      <c r="V880" s="9">
        <v>-555</v>
      </c>
      <c r="W880" s="9">
        <v>466</v>
      </c>
      <c r="X880" s="10">
        <v>-0.15583414249593816</v>
      </c>
      <c r="Y880" s="10">
        <v>0.13446936558447176</v>
      </c>
      <c r="Z880" s="11">
        <v>484.79</v>
      </c>
      <c r="AA880" s="11">
        <v>15.148827327296354</v>
      </c>
      <c r="AB880" s="11">
        <v>19177</v>
      </c>
      <c r="AC880" s="12" t="s">
        <v>2695</v>
      </c>
      <c r="AD880" s="8">
        <v>19</v>
      </c>
      <c r="AE880" s="8">
        <v>177</v>
      </c>
      <c r="AF880" s="13"/>
      <c r="AG880" s="13"/>
      <c r="AH880" s="13"/>
      <c r="AJ880" s="13"/>
      <c r="AK880" s="13"/>
      <c r="AL880" s="13"/>
      <c r="AM880" s="13"/>
      <c r="AN880" s="13" t="s">
        <v>510</v>
      </c>
    </row>
    <row r="881" spans="1:40" x14ac:dyDescent="0.2">
      <c r="A881" s="8" t="s">
        <v>2512</v>
      </c>
      <c r="B881" s="8" t="s">
        <v>2696</v>
      </c>
      <c r="C881" s="8" t="str">
        <f t="shared" si="13"/>
        <v>Wapello County IA</v>
      </c>
      <c r="D881" s="9">
        <v>35173</v>
      </c>
      <c r="E881" s="8" t="s">
        <v>445</v>
      </c>
      <c r="F881" s="9">
        <v>5591</v>
      </c>
      <c r="G881" s="9">
        <v>8710</v>
      </c>
      <c r="H881" s="9">
        <v>14996</v>
      </c>
      <c r="I881" s="10">
        <v>0.3728327554014404</v>
      </c>
      <c r="J881" s="10">
        <v>0.58082155241397704</v>
      </c>
      <c r="K881" s="9">
        <v>-3119</v>
      </c>
      <c r="L881" s="9">
        <v>3119</v>
      </c>
      <c r="M881" s="10">
        <v>-0.20798879701253664</v>
      </c>
      <c r="N881" s="10">
        <v>0.20798879701253664</v>
      </c>
      <c r="O881" s="9">
        <v>8616</v>
      </c>
      <c r="P881" s="9">
        <v>6777</v>
      </c>
      <c r="Q881" s="9">
        <v>15630</v>
      </c>
      <c r="R881" s="10">
        <v>0.55124760076775436</v>
      </c>
      <c r="S881" s="10">
        <v>0.43358925143953936</v>
      </c>
      <c r="T881" s="9">
        <v>1839</v>
      </c>
      <c r="U881" s="10">
        <v>0.11765834932821501</v>
      </c>
      <c r="V881" s="9">
        <v>-3025</v>
      </c>
      <c r="W881" s="9">
        <v>1933</v>
      </c>
      <c r="X881" s="10">
        <v>-0.17841484536631397</v>
      </c>
      <c r="Y881" s="10">
        <v>0.14723230097443768</v>
      </c>
      <c r="Z881" s="11">
        <v>431.83</v>
      </c>
      <c r="AA881" s="11">
        <v>81.451033971701833</v>
      </c>
      <c r="AB881" s="11">
        <v>19179</v>
      </c>
      <c r="AC881" s="12" t="s">
        <v>2697</v>
      </c>
      <c r="AD881" s="8">
        <v>19</v>
      </c>
      <c r="AE881" s="8">
        <v>179</v>
      </c>
      <c r="AF881" s="13" t="s">
        <v>2573</v>
      </c>
      <c r="AG881" s="13"/>
      <c r="AH881" s="13" t="s">
        <v>2574</v>
      </c>
      <c r="AJ881" s="13" t="s">
        <v>498</v>
      </c>
      <c r="AK881" s="13"/>
      <c r="AL881" s="13"/>
      <c r="AM881" s="13"/>
      <c r="AN881" s="13" t="s">
        <v>487</v>
      </c>
    </row>
    <row r="882" spans="1:40" x14ac:dyDescent="0.2">
      <c r="A882" s="8" t="s">
        <v>2512</v>
      </c>
      <c r="B882" s="8" t="s">
        <v>1882</v>
      </c>
      <c r="C882" s="8" t="str">
        <f t="shared" si="13"/>
        <v>Warren County IA</v>
      </c>
      <c r="D882" s="9">
        <v>48626</v>
      </c>
      <c r="E882" s="8" t="s">
        <v>445</v>
      </c>
      <c r="F882" s="9">
        <v>10371</v>
      </c>
      <c r="G882" s="9">
        <v>14773</v>
      </c>
      <c r="H882" s="9">
        <v>26916</v>
      </c>
      <c r="I882" s="10">
        <v>0.38530985287561303</v>
      </c>
      <c r="J882" s="10">
        <v>0.54885569921236443</v>
      </c>
      <c r="K882" s="9">
        <v>-4402</v>
      </c>
      <c r="L882" s="9">
        <v>4402</v>
      </c>
      <c r="M882" s="10">
        <v>-0.1635458463367514</v>
      </c>
      <c r="N882" s="10">
        <v>0.1635458463367514</v>
      </c>
      <c r="O882" s="9">
        <v>12521</v>
      </c>
      <c r="P882" s="9">
        <v>13031</v>
      </c>
      <c r="Q882" s="9">
        <v>25875</v>
      </c>
      <c r="R882" s="10">
        <v>0.48390338164251206</v>
      </c>
      <c r="S882" s="10">
        <v>0.50361352657004832</v>
      </c>
      <c r="T882" s="9">
        <v>-510</v>
      </c>
      <c r="U882" s="10">
        <v>-1.9710144927536255E-2</v>
      </c>
      <c r="V882" s="9">
        <v>-2150</v>
      </c>
      <c r="W882" s="9">
        <v>1742</v>
      </c>
      <c r="X882" s="10">
        <v>-9.859352876689903E-2</v>
      </c>
      <c r="Y882" s="10">
        <v>4.5242172642316114E-2</v>
      </c>
      <c r="Z882" s="11">
        <v>569.83000000000004</v>
      </c>
      <c r="AA882" s="11">
        <v>85.334222487408525</v>
      </c>
      <c r="AB882" s="11">
        <v>19181</v>
      </c>
      <c r="AC882" s="12" t="s">
        <v>2698</v>
      </c>
      <c r="AD882" s="8">
        <v>19</v>
      </c>
      <c r="AE882" s="8">
        <v>181</v>
      </c>
      <c r="AF882" s="13" t="s">
        <v>2569</v>
      </c>
      <c r="AG882" s="13" t="s">
        <v>2533</v>
      </c>
      <c r="AH882" s="13" t="s">
        <v>2570</v>
      </c>
      <c r="AI882" s="14">
        <v>622899</v>
      </c>
      <c r="AJ882" s="13" t="s">
        <v>486</v>
      </c>
      <c r="AK882" s="13" t="s">
        <v>2535</v>
      </c>
      <c r="AL882" s="13"/>
      <c r="AM882" s="13"/>
      <c r="AN882" s="13" t="s">
        <v>505</v>
      </c>
    </row>
    <row r="883" spans="1:40" x14ac:dyDescent="0.2">
      <c r="A883" s="8" t="s">
        <v>2512</v>
      </c>
      <c r="B883" s="8" t="s">
        <v>680</v>
      </c>
      <c r="C883" s="8" t="str">
        <f t="shared" si="13"/>
        <v>Washington County IA</v>
      </c>
      <c r="D883" s="9">
        <v>22247</v>
      </c>
      <c r="E883" s="8" t="s">
        <v>445</v>
      </c>
      <c r="F883" s="9">
        <v>3938</v>
      </c>
      <c r="G883" s="9">
        <v>6170</v>
      </c>
      <c r="H883" s="9">
        <v>10824</v>
      </c>
      <c r="I883" s="10">
        <v>0.36382113821138212</v>
      </c>
      <c r="J883" s="10">
        <v>0.57002956393200299</v>
      </c>
      <c r="K883" s="9">
        <v>-2232</v>
      </c>
      <c r="L883" s="9">
        <v>2232</v>
      </c>
      <c r="M883" s="10">
        <v>-0.20620842572062087</v>
      </c>
      <c r="N883" s="10">
        <v>0.20620842572062087</v>
      </c>
      <c r="O883" s="9">
        <v>5081</v>
      </c>
      <c r="P883" s="9">
        <v>5540</v>
      </c>
      <c r="Q883" s="9">
        <v>10880</v>
      </c>
      <c r="R883" s="10">
        <v>0.46700367647058821</v>
      </c>
      <c r="S883" s="10">
        <v>0.5091911764705882</v>
      </c>
      <c r="T883" s="9">
        <v>-459</v>
      </c>
      <c r="U883" s="10">
        <v>-4.2187499999999989E-2</v>
      </c>
      <c r="V883" s="9">
        <v>-1143</v>
      </c>
      <c r="W883" s="9">
        <v>630</v>
      </c>
      <c r="X883" s="10">
        <v>-0.10318253825920609</v>
      </c>
      <c r="Y883" s="10">
        <v>6.0838387461414789E-2</v>
      </c>
      <c r="Z883" s="11">
        <v>568.84</v>
      </c>
      <c r="AA883" s="11">
        <v>39.109415652907671</v>
      </c>
      <c r="AB883" s="11">
        <v>19183</v>
      </c>
      <c r="AC883" s="12" t="s">
        <v>2699</v>
      </c>
      <c r="AD883" s="8">
        <v>19</v>
      </c>
      <c r="AE883" s="8">
        <v>183</v>
      </c>
      <c r="AF883" s="13" t="s">
        <v>2620</v>
      </c>
      <c r="AG883" s="13" t="s">
        <v>2524</v>
      </c>
      <c r="AH883" s="13" t="s">
        <v>2621</v>
      </c>
      <c r="AI883" s="14">
        <v>166498</v>
      </c>
      <c r="AJ883" s="13" t="s">
        <v>486</v>
      </c>
      <c r="AK883" s="13" t="s">
        <v>2526</v>
      </c>
      <c r="AL883" s="13"/>
      <c r="AM883" s="13"/>
      <c r="AN883" s="13" t="s">
        <v>505</v>
      </c>
    </row>
    <row r="884" spans="1:40" x14ac:dyDescent="0.2">
      <c r="A884" s="8" t="s">
        <v>2512</v>
      </c>
      <c r="B884" s="8" t="s">
        <v>1885</v>
      </c>
      <c r="C884" s="8" t="str">
        <f t="shared" si="13"/>
        <v>Wayne County IA</v>
      </c>
      <c r="D884" s="9">
        <v>6385</v>
      </c>
      <c r="E884" s="8" t="s">
        <v>445</v>
      </c>
      <c r="F884" s="9">
        <v>719</v>
      </c>
      <c r="G884" s="9">
        <v>2069</v>
      </c>
      <c r="H884" s="9">
        <v>2921</v>
      </c>
      <c r="I884" s="10">
        <v>0.24614857925368025</v>
      </c>
      <c r="J884" s="10">
        <v>0.70831906881205065</v>
      </c>
      <c r="K884" s="9">
        <v>-1350</v>
      </c>
      <c r="L884" s="9">
        <v>1350</v>
      </c>
      <c r="M884" s="10">
        <v>-0.46217048955837037</v>
      </c>
      <c r="N884" s="10">
        <v>0.46217048955837037</v>
      </c>
      <c r="O884" s="9">
        <v>1251</v>
      </c>
      <c r="P884" s="9">
        <v>1583</v>
      </c>
      <c r="Q884" s="9">
        <v>2886</v>
      </c>
      <c r="R884" s="10">
        <v>0.43347193347193347</v>
      </c>
      <c r="S884" s="10">
        <v>0.54851004851004848</v>
      </c>
      <c r="T884" s="9">
        <v>-332</v>
      </c>
      <c r="U884" s="10">
        <v>-0.11503811503811501</v>
      </c>
      <c r="V884" s="9">
        <v>-532</v>
      </c>
      <c r="W884" s="9">
        <v>486</v>
      </c>
      <c r="X884" s="10">
        <v>-0.18732335421825322</v>
      </c>
      <c r="Y884" s="10">
        <v>0.15980902030200217</v>
      </c>
      <c r="Z884" s="11">
        <v>525.44000000000005</v>
      </c>
      <c r="AA884" s="11">
        <v>12.151720462850182</v>
      </c>
      <c r="AB884" s="11">
        <v>19185</v>
      </c>
      <c r="AC884" s="12" t="s">
        <v>2700</v>
      </c>
      <c r="AD884" s="8">
        <v>19</v>
      </c>
      <c r="AE884" s="8">
        <v>185</v>
      </c>
      <c r="AF884" s="13"/>
      <c r="AG884" s="13"/>
      <c r="AH884" s="13"/>
      <c r="AJ884" s="13"/>
      <c r="AK884" s="13"/>
      <c r="AL884" s="13"/>
      <c r="AM884" s="13"/>
      <c r="AN884" s="13" t="s">
        <v>510</v>
      </c>
    </row>
    <row r="885" spans="1:40" x14ac:dyDescent="0.2">
      <c r="A885" s="8" t="s">
        <v>2512</v>
      </c>
      <c r="B885" s="8" t="s">
        <v>1889</v>
      </c>
      <c r="C885" s="8" t="str">
        <f t="shared" si="13"/>
        <v>Webster County IA</v>
      </c>
      <c r="D885" s="9">
        <v>37071</v>
      </c>
      <c r="E885" s="8" t="s">
        <v>445</v>
      </c>
      <c r="F885" s="9">
        <v>6293</v>
      </c>
      <c r="G885" s="9">
        <v>10049</v>
      </c>
      <c r="H885" s="9">
        <v>17239</v>
      </c>
      <c r="I885" s="10">
        <v>0.36504437612390511</v>
      </c>
      <c r="J885" s="10">
        <v>0.58292244329717502</v>
      </c>
      <c r="K885" s="9">
        <v>-3756</v>
      </c>
      <c r="L885" s="9">
        <v>3756</v>
      </c>
      <c r="M885" s="10">
        <v>-0.21787806717326991</v>
      </c>
      <c r="N885" s="10">
        <v>0.21787806717326991</v>
      </c>
      <c r="O885" s="9">
        <v>9458</v>
      </c>
      <c r="P885" s="9">
        <v>8453</v>
      </c>
      <c r="Q885" s="9">
        <v>18118</v>
      </c>
      <c r="R885" s="10">
        <v>0.52202229826691693</v>
      </c>
      <c r="S885" s="10">
        <v>0.46655259962468265</v>
      </c>
      <c r="T885" s="9">
        <v>1005</v>
      </c>
      <c r="U885" s="10">
        <v>5.5469698642234277E-2</v>
      </c>
      <c r="V885" s="9">
        <v>-3165</v>
      </c>
      <c r="W885" s="9">
        <v>1596</v>
      </c>
      <c r="X885" s="10">
        <v>-0.15697792214301182</v>
      </c>
      <c r="Y885" s="10">
        <v>0.11636984367249237</v>
      </c>
      <c r="Z885" s="11">
        <v>715.62</v>
      </c>
      <c r="AA885" s="11">
        <v>51.802632682149742</v>
      </c>
      <c r="AB885" s="11">
        <v>19187</v>
      </c>
      <c r="AC885" s="12" t="s">
        <v>2701</v>
      </c>
      <c r="AD885" s="8">
        <v>19</v>
      </c>
      <c r="AE885" s="8">
        <v>187</v>
      </c>
      <c r="AF885" s="13" t="s">
        <v>2702</v>
      </c>
      <c r="AG885" s="13"/>
      <c r="AH885" s="13" t="s">
        <v>2703</v>
      </c>
      <c r="AJ885" s="13" t="s">
        <v>498</v>
      </c>
      <c r="AK885" s="13"/>
      <c r="AL885" s="13"/>
      <c r="AM885" s="13"/>
      <c r="AN885" s="13" t="s">
        <v>487</v>
      </c>
    </row>
    <row r="886" spans="1:40" x14ac:dyDescent="0.2">
      <c r="A886" s="8" t="s">
        <v>2512</v>
      </c>
      <c r="B886" s="8" t="s">
        <v>2279</v>
      </c>
      <c r="C886" s="8" t="str">
        <f t="shared" si="13"/>
        <v>Winnebago County IA</v>
      </c>
      <c r="D886" s="9">
        <v>10609</v>
      </c>
      <c r="E886" s="8" t="s">
        <v>445</v>
      </c>
      <c r="F886" s="9">
        <v>1920</v>
      </c>
      <c r="G886" s="9">
        <v>3437</v>
      </c>
      <c r="H886" s="9">
        <v>5717</v>
      </c>
      <c r="I886" s="10">
        <v>0.33584047577400733</v>
      </c>
      <c r="J886" s="10">
        <v>0.6011894350183663</v>
      </c>
      <c r="K886" s="9">
        <v>-1517</v>
      </c>
      <c r="L886" s="9">
        <v>1517</v>
      </c>
      <c r="M886" s="10">
        <v>-0.26534895924435897</v>
      </c>
      <c r="N886" s="10">
        <v>0.26534895924435897</v>
      </c>
      <c r="O886" s="9">
        <v>2895</v>
      </c>
      <c r="P886" s="9">
        <v>2897</v>
      </c>
      <c r="Q886" s="9">
        <v>5878</v>
      </c>
      <c r="R886" s="10">
        <v>0.4925144607009187</v>
      </c>
      <c r="S886" s="10">
        <v>0.49285471248724055</v>
      </c>
      <c r="T886" s="9">
        <v>-2</v>
      </c>
      <c r="U886" s="10">
        <v>-3.402517863218546E-4</v>
      </c>
      <c r="V886" s="9">
        <v>-975</v>
      </c>
      <c r="W886" s="9">
        <v>540</v>
      </c>
      <c r="X886" s="10">
        <v>-0.15667398492691137</v>
      </c>
      <c r="Y886" s="10">
        <v>0.10833472253112575</v>
      </c>
      <c r="Z886" s="11">
        <v>400.49</v>
      </c>
      <c r="AA886" s="11">
        <v>26.490049689130814</v>
      </c>
      <c r="AB886" s="11">
        <v>19189</v>
      </c>
      <c r="AC886" s="12" t="s">
        <v>2704</v>
      </c>
      <c r="AD886" s="8">
        <v>19</v>
      </c>
      <c r="AE886" s="8">
        <v>189</v>
      </c>
      <c r="AF886" s="13"/>
      <c r="AG886" s="13"/>
      <c r="AH886" s="13"/>
      <c r="AJ886" s="13"/>
      <c r="AK886" s="13"/>
      <c r="AL886" s="13"/>
      <c r="AM886" s="13"/>
      <c r="AN886" s="13" t="s">
        <v>510</v>
      </c>
    </row>
    <row r="887" spans="1:40" x14ac:dyDescent="0.2">
      <c r="A887" s="8" t="s">
        <v>2512</v>
      </c>
      <c r="B887" s="8" t="s">
        <v>2705</v>
      </c>
      <c r="C887" s="8" t="str">
        <f t="shared" si="13"/>
        <v>Winneshiek County IA</v>
      </c>
      <c r="D887" s="9">
        <v>20709</v>
      </c>
      <c r="E887" s="8" t="s">
        <v>445</v>
      </c>
      <c r="F887" s="9">
        <v>5238</v>
      </c>
      <c r="G887" s="9">
        <v>5332</v>
      </c>
      <c r="H887" s="9">
        <v>11217</v>
      </c>
      <c r="I887" s="10">
        <v>0.46696977801551215</v>
      </c>
      <c r="J887" s="10">
        <v>0.47534991530712312</v>
      </c>
      <c r="K887" s="9">
        <v>-94</v>
      </c>
      <c r="L887" s="9">
        <v>94</v>
      </c>
      <c r="M887" s="10">
        <v>-8.3801372916109673E-3</v>
      </c>
      <c r="N887" s="10">
        <v>8.3801372916109673E-3</v>
      </c>
      <c r="O887" s="9">
        <v>6245</v>
      </c>
      <c r="P887" s="9">
        <v>4618</v>
      </c>
      <c r="Q887" s="9">
        <v>11016</v>
      </c>
      <c r="R887" s="10">
        <v>0.56690268700072621</v>
      </c>
      <c r="S887" s="10">
        <v>0.41920842411038489</v>
      </c>
      <c r="T887" s="9">
        <v>1627</v>
      </c>
      <c r="U887" s="10">
        <v>0.14769426289034132</v>
      </c>
      <c r="V887" s="9">
        <v>-1007</v>
      </c>
      <c r="W887" s="9">
        <v>714</v>
      </c>
      <c r="X887" s="10">
        <v>-9.9932908985214064E-2</v>
      </c>
      <c r="Y887" s="10">
        <v>5.6141491196738225E-2</v>
      </c>
      <c r="Z887" s="11">
        <v>689.87</v>
      </c>
      <c r="AA887" s="11">
        <v>30.018699175206923</v>
      </c>
      <c r="AB887" s="11">
        <v>19191</v>
      </c>
      <c r="AC887" s="12" t="s">
        <v>2706</v>
      </c>
      <c r="AD887" s="8">
        <v>19</v>
      </c>
      <c r="AE887" s="8">
        <v>191</v>
      </c>
      <c r="AF887" s="13"/>
      <c r="AG887" s="13"/>
      <c r="AH887" s="13"/>
      <c r="AJ887" s="13"/>
      <c r="AK887" s="13"/>
      <c r="AL887" s="13"/>
      <c r="AM887" s="13"/>
      <c r="AN887" s="13" t="s">
        <v>510</v>
      </c>
    </row>
    <row r="888" spans="1:40" x14ac:dyDescent="0.2">
      <c r="A888" s="8" t="s">
        <v>2512</v>
      </c>
      <c r="B888" s="8" t="s">
        <v>2707</v>
      </c>
      <c r="C888" s="8" t="str">
        <f t="shared" si="13"/>
        <v>Woodbury County IA</v>
      </c>
      <c r="D888" s="9">
        <v>102782</v>
      </c>
      <c r="E888" s="8" t="s">
        <v>445</v>
      </c>
      <c r="F888" s="9">
        <v>16102</v>
      </c>
      <c r="G888" s="9">
        <v>24627</v>
      </c>
      <c r="H888" s="9">
        <v>42933</v>
      </c>
      <c r="I888" s="10">
        <v>0.37504949572589852</v>
      </c>
      <c r="J888" s="10">
        <v>0.57361470197749986</v>
      </c>
      <c r="K888" s="9">
        <v>-8525</v>
      </c>
      <c r="L888" s="9">
        <v>8525</v>
      </c>
      <c r="M888" s="10">
        <v>-0.19856520625160134</v>
      </c>
      <c r="N888" s="10">
        <v>0.19856520625160134</v>
      </c>
      <c r="O888" s="9">
        <v>22026</v>
      </c>
      <c r="P888" s="9">
        <v>22136</v>
      </c>
      <c r="Q888" s="9">
        <v>44702</v>
      </c>
      <c r="R888" s="10">
        <v>0.49272963178381279</v>
      </c>
      <c r="S888" s="10">
        <v>0.49519037179544539</v>
      </c>
      <c r="T888" s="9">
        <v>-110</v>
      </c>
      <c r="U888" s="10">
        <v>-2.4607400116326006E-3</v>
      </c>
      <c r="V888" s="9">
        <v>-5924</v>
      </c>
      <c r="W888" s="9">
        <v>2491</v>
      </c>
      <c r="X888" s="10">
        <v>-0.11768013605791428</v>
      </c>
      <c r="Y888" s="10">
        <v>7.8424330182054469E-2</v>
      </c>
      <c r="Z888" s="11">
        <v>872.83</v>
      </c>
      <c r="AA888" s="11">
        <v>117.75718066519254</v>
      </c>
      <c r="AB888" s="11">
        <v>19193</v>
      </c>
      <c r="AC888" s="12" t="s">
        <v>2708</v>
      </c>
      <c r="AD888" s="8">
        <v>19</v>
      </c>
      <c r="AE888" s="8">
        <v>193</v>
      </c>
      <c r="AF888" s="13" t="s">
        <v>2668</v>
      </c>
      <c r="AG888" s="13" t="s">
        <v>2669</v>
      </c>
      <c r="AH888" s="13" t="s">
        <v>2670</v>
      </c>
      <c r="AI888" s="14">
        <v>169069</v>
      </c>
      <c r="AJ888" s="13" t="s">
        <v>486</v>
      </c>
      <c r="AK888" s="13" t="s">
        <v>2671</v>
      </c>
      <c r="AL888" s="13"/>
      <c r="AM888" s="13"/>
      <c r="AN888" s="13" t="s">
        <v>487</v>
      </c>
    </row>
    <row r="889" spans="1:40" x14ac:dyDescent="0.2">
      <c r="A889" s="8" t="s">
        <v>2512</v>
      </c>
      <c r="B889" s="8" t="s">
        <v>1901</v>
      </c>
      <c r="C889" s="8" t="str">
        <f t="shared" si="13"/>
        <v>Worth County IA</v>
      </c>
      <c r="D889" s="9">
        <v>7569</v>
      </c>
      <c r="E889" s="8" t="s">
        <v>445</v>
      </c>
      <c r="F889" s="9">
        <v>1523</v>
      </c>
      <c r="G889" s="9">
        <v>2443</v>
      </c>
      <c r="H889" s="9">
        <v>4216</v>
      </c>
      <c r="I889" s="10">
        <v>0.36124288425047441</v>
      </c>
      <c r="J889" s="10">
        <v>0.57945920303605314</v>
      </c>
      <c r="K889" s="9">
        <v>-920</v>
      </c>
      <c r="L889" s="9">
        <v>920</v>
      </c>
      <c r="M889" s="10">
        <v>-0.21821631878557873</v>
      </c>
      <c r="N889" s="10">
        <v>0.21821631878557873</v>
      </c>
      <c r="O889" s="9">
        <v>2343</v>
      </c>
      <c r="P889" s="9">
        <v>1743</v>
      </c>
      <c r="Q889" s="9">
        <v>4143</v>
      </c>
      <c r="R889" s="10">
        <v>0.56553222302679218</v>
      </c>
      <c r="S889" s="10">
        <v>0.42070963070238959</v>
      </c>
      <c r="T889" s="9">
        <v>600</v>
      </c>
      <c r="U889" s="10">
        <v>0.14482259232440259</v>
      </c>
      <c r="V889" s="9">
        <v>-820</v>
      </c>
      <c r="W889" s="9">
        <v>700</v>
      </c>
      <c r="X889" s="10">
        <v>-0.20428933877631777</v>
      </c>
      <c r="Y889" s="10">
        <v>0.15874957233366355</v>
      </c>
      <c r="Z889" s="11">
        <v>400.12</v>
      </c>
      <c r="AA889" s="11">
        <v>18.916824952514247</v>
      </c>
      <c r="AB889" s="11">
        <v>19195</v>
      </c>
      <c r="AC889" s="12" t="s">
        <v>2709</v>
      </c>
      <c r="AD889" s="8">
        <v>19</v>
      </c>
      <c r="AE889" s="8">
        <v>195</v>
      </c>
      <c r="AF889" s="13" t="s">
        <v>2554</v>
      </c>
      <c r="AG889" s="13"/>
      <c r="AH889" s="13" t="s">
        <v>2555</v>
      </c>
      <c r="AJ889" s="13" t="s">
        <v>498</v>
      </c>
      <c r="AK889" s="13"/>
      <c r="AL889" s="13"/>
      <c r="AM889" s="13"/>
      <c r="AN889" s="13" t="s">
        <v>505</v>
      </c>
    </row>
    <row r="890" spans="1:40" x14ac:dyDescent="0.2">
      <c r="A890" s="8" t="s">
        <v>2512</v>
      </c>
      <c r="B890" s="8" t="s">
        <v>2710</v>
      </c>
      <c r="C890" s="8" t="str">
        <f t="shared" si="13"/>
        <v>Wright County IA</v>
      </c>
      <c r="D890" s="9">
        <v>12773</v>
      </c>
      <c r="E890" s="8" t="s">
        <v>445</v>
      </c>
      <c r="F890" s="9">
        <v>1890</v>
      </c>
      <c r="G890" s="9">
        <v>3790</v>
      </c>
      <c r="H890" s="9">
        <v>5949</v>
      </c>
      <c r="I890" s="10">
        <v>0.31770045385779122</v>
      </c>
      <c r="J890" s="10">
        <v>0.63708186249789878</v>
      </c>
      <c r="K890" s="9">
        <v>-1900</v>
      </c>
      <c r="L890" s="9">
        <v>1900</v>
      </c>
      <c r="M890" s="10">
        <v>-0.31938140864010756</v>
      </c>
      <c r="N890" s="10">
        <v>0.31938140864010756</v>
      </c>
      <c r="O890" s="9">
        <v>2794</v>
      </c>
      <c r="P890" s="9">
        <v>3309</v>
      </c>
      <c r="Q890" s="9">
        <v>6174</v>
      </c>
      <c r="R890" s="10">
        <v>0.45254292193067702</v>
      </c>
      <c r="S890" s="10">
        <v>0.53595724003887268</v>
      </c>
      <c r="T890" s="9">
        <v>-515</v>
      </c>
      <c r="U890" s="10">
        <v>-8.3414318108195662E-2</v>
      </c>
      <c r="V890" s="9">
        <v>-904</v>
      </c>
      <c r="W890" s="9">
        <v>481</v>
      </c>
      <c r="X890" s="10">
        <v>-0.1348424680728858</v>
      </c>
      <c r="Y890" s="10">
        <v>0.10112462245902609</v>
      </c>
      <c r="Z890" s="11">
        <v>580.41999999999996</v>
      </c>
      <c r="AA890" s="11">
        <v>22.006478067606217</v>
      </c>
      <c r="AB890" s="11">
        <v>19197</v>
      </c>
      <c r="AC890" s="12" t="s">
        <v>2711</v>
      </c>
      <c r="AD890" s="8">
        <v>19</v>
      </c>
      <c r="AE890" s="8">
        <v>197</v>
      </c>
      <c r="AF890" s="13"/>
      <c r="AG890" s="13"/>
      <c r="AH890" s="13"/>
      <c r="AJ890" s="13"/>
      <c r="AK890" s="13"/>
      <c r="AL890" s="13"/>
      <c r="AM890" s="13"/>
      <c r="AN890" s="13" t="s">
        <v>510</v>
      </c>
    </row>
    <row r="891" spans="1:40" x14ac:dyDescent="0.2">
      <c r="A891" s="8" t="s">
        <v>2712</v>
      </c>
      <c r="B891" s="8" t="s">
        <v>2289</v>
      </c>
      <c r="C891" s="8" t="str">
        <f t="shared" si="13"/>
        <v>Allen County KS</v>
      </c>
      <c r="D891" s="9">
        <v>12717</v>
      </c>
      <c r="E891" s="8" t="s">
        <v>445</v>
      </c>
      <c r="F891" s="9">
        <v>1398</v>
      </c>
      <c r="G891" s="9">
        <v>3575</v>
      </c>
      <c r="H891" s="9">
        <v>5314</v>
      </c>
      <c r="I891" s="10">
        <v>0.26307866014301845</v>
      </c>
      <c r="J891" s="10">
        <v>0.67275122318404212</v>
      </c>
      <c r="K891" s="9">
        <v>-2177</v>
      </c>
      <c r="L891" s="9">
        <v>2177</v>
      </c>
      <c r="M891" s="10">
        <v>-0.40967256304102367</v>
      </c>
      <c r="N891" s="10">
        <v>0.40967256304102367</v>
      </c>
      <c r="O891" s="9">
        <v>1842</v>
      </c>
      <c r="P891" s="9">
        <v>3261</v>
      </c>
      <c r="Q891" s="9">
        <v>5221</v>
      </c>
      <c r="R891" s="10">
        <v>0.35280597586669221</v>
      </c>
      <c r="S891" s="10">
        <v>0.62459298984868794</v>
      </c>
      <c r="T891" s="9">
        <v>-1419</v>
      </c>
      <c r="U891" s="10">
        <v>-0.27178701398199573</v>
      </c>
      <c r="V891" s="9">
        <v>-444</v>
      </c>
      <c r="W891" s="9">
        <v>314</v>
      </c>
      <c r="X891" s="10">
        <v>-8.9727315723673762E-2</v>
      </c>
      <c r="Y891" s="10">
        <v>4.8158233335354184E-2</v>
      </c>
      <c r="Z891" s="11">
        <v>500.3</v>
      </c>
      <c r="AA891" s="11">
        <v>25.41874875074955</v>
      </c>
      <c r="AB891" s="11">
        <v>20001</v>
      </c>
      <c r="AC891" s="12" t="s">
        <v>2713</v>
      </c>
      <c r="AD891" s="8">
        <v>20</v>
      </c>
      <c r="AE891" s="8">
        <v>1</v>
      </c>
      <c r="AF891" s="13"/>
      <c r="AG891" s="13"/>
      <c r="AH891" s="13"/>
      <c r="AJ891" s="13"/>
      <c r="AK891" s="13"/>
      <c r="AL891" s="13"/>
      <c r="AM891" s="13"/>
      <c r="AN891" s="13" t="s">
        <v>510</v>
      </c>
    </row>
    <row r="892" spans="1:40" x14ac:dyDescent="0.2">
      <c r="A892" s="8" t="s">
        <v>2712</v>
      </c>
      <c r="B892" s="8" t="s">
        <v>2714</v>
      </c>
      <c r="C892" s="8" t="str">
        <f t="shared" si="13"/>
        <v>Anderson County KS</v>
      </c>
      <c r="D892" s="9">
        <v>7808</v>
      </c>
      <c r="E892" s="8" t="s">
        <v>445</v>
      </c>
      <c r="F892" s="9">
        <v>665</v>
      </c>
      <c r="G892" s="9">
        <v>2386</v>
      </c>
      <c r="H892" s="9">
        <v>3277</v>
      </c>
      <c r="I892" s="10">
        <v>0.20292950869697896</v>
      </c>
      <c r="J892" s="10">
        <v>0.72810497406164176</v>
      </c>
      <c r="K892" s="9">
        <v>-1721</v>
      </c>
      <c r="L892" s="9">
        <v>1721</v>
      </c>
      <c r="M892" s="10">
        <v>-0.52517546536466275</v>
      </c>
      <c r="N892" s="10">
        <v>0.52517546536466275</v>
      </c>
      <c r="O892" s="9">
        <v>937</v>
      </c>
      <c r="P892" s="9">
        <v>2246</v>
      </c>
      <c r="Q892" s="9">
        <v>3274</v>
      </c>
      <c r="R892" s="10">
        <v>0.28619425778863777</v>
      </c>
      <c r="S892" s="10">
        <v>0.68601099572388513</v>
      </c>
      <c r="T892" s="9">
        <v>-1309</v>
      </c>
      <c r="U892" s="10">
        <v>-0.39981673793524736</v>
      </c>
      <c r="V892" s="9">
        <v>-272</v>
      </c>
      <c r="W892" s="9">
        <v>140</v>
      </c>
      <c r="X892" s="10">
        <v>-8.3264749091658818E-2</v>
      </c>
      <c r="Y892" s="10">
        <v>4.2093978337756632E-2</v>
      </c>
      <c r="Z892" s="11">
        <v>579.65</v>
      </c>
      <c r="AA892" s="11">
        <v>13.47019753299405</v>
      </c>
      <c r="AB892" s="11">
        <v>20003</v>
      </c>
      <c r="AC892" s="12" t="s">
        <v>2715</v>
      </c>
      <c r="AD892" s="8">
        <v>20</v>
      </c>
      <c r="AE892" s="8">
        <v>3</v>
      </c>
      <c r="AF892" s="13"/>
      <c r="AG892" s="13"/>
      <c r="AH892" s="13"/>
      <c r="AJ892" s="13"/>
      <c r="AK892" s="13"/>
      <c r="AL892" s="13"/>
      <c r="AM892" s="13"/>
      <c r="AN892" s="13" t="s">
        <v>510</v>
      </c>
    </row>
    <row r="893" spans="1:40" x14ac:dyDescent="0.2">
      <c r="A893" s="8" t="s">
        <v>2712</v>
      </c>
      <c r="B893" s="8" t="s">
        <v>2716</v>
      </c>
      <c r="C893" s="8" t="str">
        <f t="shared" si="13"/>
        <v>Atchison County KS</v>
      </c>
      <c r="D893" s="9">
        <v>16398</v>
      </c>
      <c r="E893" s="8" t="s">
        <v>445</v>
      </c>
      <c r="F893" s="9">
        <v>1946</v>
      </c>
      <c r="G893" s="9">
        <v>3977</v>
      </c>
      <c r="H893" s="9">
        <v>6393</v>
      </c>
      <c r="I893" s="10">
        <v>0.30439543250430157</v>
      </c>
      <c r="J893" s="10">
        <v>0.62208665728140156</v>
      </c>
      <c r="K893" s="9">
        <v>-2031</v>
      </c>
      <c r="L893" s="9">
        <v>2031</v>
      </c>
      <c r="M893" s="10">
        <v>-0.31769122477709999</v>
      </c>
      <c r="N893" s="10">
        <v>0.31769122477709999</v>
      </c>
      <c r="O893" s="9">
        <v>2486</v>
      </c>
      <c r="P893" s="9">
        <v>3836</v>
      </c>
      <c r="Q893" s="9">
        <v>6499</v>
      </c>
      <c r="R893" s="10">
        <v>0.38252038775196184</v>
      </c>
      <c r="S893" s="10">
        <v>0.59024465302354212</v>
      </c>
      <c r="T893" s="9">
        <v>-1350</v>
      </c>
      <c r="U893" s="10">
        <v>-0.20772426527158028</v>
      </c>
      <c r="V893" s="9">
        <v>-540</v>
      </c>
      <c r="W893" s="9">
        <v>141</v>
      </c>
      <c r="X893" s="10">
        <v>-7.8124955247660277E-2</v>
      </c>
      <c r="Y893" s="10">
        <v>3.1842004257859435E-2</v>
      </c>
      <c r="Z893" s="11">
        <v>431.17</v>
      </c>
      <c r="AA893" s="11">
        <v>38.031402926919775</v>
      </c>
      <c r="AB893" s="11">
        <v>20005</v>
      </c>
      <c r="AC893" s="12" t="s">
        <v>2717</v>
      </c>
      <c r="AD893" s="8">
        <v>20</v>
      </c>
      <c r="AE893" s="8">
        <v>5</v>
      </c>
      <c r="AF893" s="13" t="s">
        <v>2718</v>
      </c>
      <c r="AG893" s="13" t="s">
        <v>2719</v>
      </c>
      <c r="AH893" s="13" t="s">
        <v>2720</v>
      </c>
      <c r="AJ893" s="13" t="s">
        <v>498</v>
      </c>
      <c r="AK893" s="13" t="s">
        <v>2721</v>
      </c>
      <c r="AL893" s="13"/>
      <c r="AM893" s="13"/>
      <c r="AN893" s="13" t="s">
        <v>487</v>
      </c>
    </row>
    <row r="894" spans="1:40" x14ac:dyDescent="0.2">
      <c r="A894" s="8" t="s">
        <v>2712</v>
      </c>
      <c r="B894" s="8" t="s">
        <v>2722</v>
      </c>
      <c r="C894" s="8" t="str">
        <f t="shared" si="13"/>
        <v>Barber County KS</v>
      </c>
      <c r="D894" s="9">
        <v>4823</v>
      </c>
      <c r="E894" s="8" t="s">
        <v>445</v>
      </c>
      <c r="F894" s="9">
        <v>281</v>
      </c>
      <c r="G894" s="9">
        <v>1822</v>
      </c>
      <c r="H894" s="9">
        <v>2209</v>
      </c>
      <c r="I894" s="10">
        <v>0.12720688094160254</v>
      </c>
      <c r="J894" s="10">
        <v>0.82480760525124486</v>
      </c>
      <c r="K894" s="9">
        <v>-1541</v>
      </c>
      <c r="L894" s="9">
        <v>1541</v>
      </c>
      <c r="M894" s="10">
        <v>-0.69760072430964226</v>
      </c>
      <c r="N894" s="10">
        <v>0.69760072430964226</v>
      </c>
      <c r="O894" s="9">
        <v>473</v>
      </c>
      <c r="P894" s="9">
        <v>1753</v>
      </c>
      <c r="Q894" s="9">
        <v>2282</v>
      </c>
      <c r="R894" s="10">
        <v>0.2072743207712533</v>
      </c>
      <c r="S894" s="10">
        <v>0.76818580192813324</v>
      </c>
      <c r="T894" s="9">
        <v>-1280</v>
      </c>
      <c r="U894" s="10">
        <v>-0.56091148115687994</v>
      </c>
      <c r="V894" s="9">
        <v>-192</v>
      </c>
      <c r="W894" s="9">
        <v>69</v>
      </c>
      <c r="X894" s="10">
        <v>-8.0067439829650755E-2</v>
      </c>
      <c r="Y894" s="10">
        <v>5.6621803323111619E-2</v>
      </c>
      <c r="Z894" s="11">
        <v>1134.07</v>
      </c>
      <c r="AA894" s="11">
        <v>4.2528238997592744</v>
      </c>
      <c r="AB894" s="11">
        <v>20007</v>
      </c>
      <c r="AC894" s="12" t="s">
        <v>2723</v>
      </c>
      <c r="AD894" s="8">
        <v>20</v>
      </c>
      <c r="AE894" s="8">
        <v>7</v>
      </c>
      <c r="AF894" s="13"/>
      <c r="AG894" s="13"/>
      <c r="AH894" s="13"/>
      <c r="AJ894" s="13"/>
      <c r="AK894" s="13"/>
      <c r="AL894" s="13"/>
      <c r="AM894" s="13"/>
      <c r="AN894" s="13" t="s">
        <v>510</v>
      </c>
    </row>
    <row r="895" spans="1:40" x14ac:dyDescent="0.2">
      <c r="A895" s="8" t="s">
        <v>2712</v>
      </c>
      <c r="B895" s="8" t="s">
        <v>2724</v>
      </c>
      <c r="C895" s="8" t="str">
        <f t="shared" si="13"/>
        <v>Barton County KS</v>
      </c>
      <c r="D895" s="9">
        <v>27103</v>
      </c>
      <c r="E895" s="8" t="s">
        <v>445</v>
      </c>
      <c r="F895" s="9">
        <v>1823</v>
      </c>
      <c r="G895" s="9">
        <v>7766</v>
      </c>
      <c r="H895" s="9">
        <v>10088</v>
      </c>
      <c r="I895" s="10">
        <v>0.18070975416336241</v>
      </c>
      <c r="J895" s="10">
        <v>0.76982553528945286</v>
      </c>
      <c r="K895" s="9">
        <v>-5943</v>
      </c>
      <c r="L895" s="9">
        <v>5943</v>
      </c>
      <c r="M895" s="10">
        <v>-0.58911578112609042</v>
      </c>
      <c r="N895" s="10">
        <v>0.58911578112609042</v>
      </c>
      <c r="O895" s="9">
        <v>2693</v>
      </c>
      <c r="P895" s="9">
        <v>9132</v>
      </c>
      <c r="Q895" s="9">
        <v>12010</v>
      </c>
      <c r="R895" s="10">
        <v>0.22422980849292257</v>
      </c>
      <c r="S895" s="10">
        <v>0.76036636136552871</v>
      </c>
      <c r="T895" s="9">
        <v>-6439</v>
      </c>
      <c r="U895" s="10">
        <v>-0.53613655287260609</v>
      </c>
      <c r="V895" s="9">
        <v>-870</v>
      </c>
      <c r="W895" s="9">
        <v>-1366</v>
      </c>
      <c r="X895" s="10">
        <v>-4.3520054329560159E-2</v>
      </c>
      <c r="Y895" s="10">
        <v>9.4591739239241468E-3</v>
      </c>
      <c r="Z895" s="11">
        <v>895.4</v>
      </c>
      <c r="AA895" s="11">
        <v>30.269153450971633</v>
      </c>
      <c r="AB895" s="11">
        <v>20009</v>
      </c>
      <c r="AC895" s="12" t="s">
        <v>2725</v>
      </c>
      <c r="AD895" s="8">
        <v>20</v>
      </c>
      <c r="AE895" s="8">
        <v>9</v>
      </c>
      <c r="AF895" s="13" t="s">
        <v>2726</v>
      </c>
      <c r="AG895" s="13"/>
      <c r="AH895" s="13" t="s">
        <v>2727</v>
      </c>
      <c r="AJ895" s="13" t="s">
        <v>498</v>
      </c>
      <c r="AK895" s="13"/>
      <c r="AL895" s="13"/>
      <c r="AM895" s="13"/>
      <c r="AN895" s="13" t="s">
        <v>487</v>
      </c>
    </row>
    <row r="896" spans="1:40" x14ac:dyDescent="0.2">
      <c r="A896" s="8" t="s">
        <v>2712</v>
      </c>
      <c r="B896" s="8" t="s">
        <v>2728</v>
      </c>
      <c r="C896" s="8" t="str">
        <f t="shared" si="13"/>
        <v>Bourbon County KS</v>
      </c>
      <c r="D896" s="9">
        <v>14712</v>
      </c>
      <c r="E896" s="8" t="s">
        <v>445</v>
      </c>
      <c r="F896" s="9">
        <v>1306</v>
      </c>
      <c r="G896" s="9">
        <v>4314</v>
      </c>
      <c r="H896" s="9">
        <v>5918</v>
      </c>
      <c r="I896" s="10">
        <v>0.22068266306184522</v>
      </c>
      <c r="J896" s="10">
        <v>0.72896248732679958</v>
      </c>
      <c r="K896" s="9">
        <v>-3008</v>
      </c>
      <c r="L896" s="9">
        <v>3008</v>
      </c>
      <c r="M896" s="10">
        <v>-0.50827982426495433</v>
      </c>
      <c r="N896" s="10">
        <v>0.50827982426495433</v>
      </c>
      <c r="O896" s="9">
        <v>1951</v>
      </c>
      <c r="P896" s="9">
        <v>4022</v>
      </c>
      <c r="Q896" s="9">
        <v>6118</v>
      </c>
      <c r="R896" s="10">
        <v>0.31889506374632232</v>
      </c>
      <c r="S896" s="10">
        <v>0.65740438051650862</v>
      </c>
      <c r="T896" s="9">
        <v>-2071</v>
      </c>
      <c r="U896" s="10">
        <v>-0.33850931677018631</v>
      </c>
      <c r="V896" s="9">
        <v>-645</v>
      </c>
      <c r="W896" s="9">
        <v>292</v>
      </c>
      <c r="X896" s="10">
        <v>-9.8212400684477091E-2</v>
      </c>
      <c r="Y896" s="10">
        <v>7.1558106810290956E-2</v>
      </c>
      <c r="Z896" s="11">
        <v>635.47</v>
      </c>
      <c r="AA896" s="11">
        <v>23.151368278596944</v>
      </c>
      <c r="AB896" s="11">
        <v>20011</v>
      </c>
      <c r="AC896" s="12" t="s">
        <v>2729</v>
      </c>
      <c r="AD896" s="8">
        <v>20</v>
      </c>
      <c r="AE896" s="8">
        <v>11</v>
      </c>
      <c r="AF896" s="13"/>
      <c r="AG896" s="13"/>
      <c r="AH896" s="13"/>
      <c r="AJ896" s="13"/>
      <c r="AK896" s="13"/>
      <c r="AL896" s="13"/>
      <c r="AM896" s="13"/>
      <c r="AN896" s="13" t="s">
        <v>510</v>
      </c>
    </row>
    <row r="897" spans="1:40" x14ac:dyDescent="0.2">
      <c r="A897" s="8" t="s">
        <v>2712</v>
      </c>
      <c r="B897" s="8" t="s">
        <v>2059</v>
      </c>
      <c r="C897" s="8" t="str">
        <f t="shared" si="13"/>
        <v>Brown County KS</v>
      </c>
      <c r="D897" s="9">
        <v>9776</v>
      </c>
      <c r="E897" s="8" t="s">
        <v>445</v>
      </c>
      <c r="F897" s="9">
        <v>850</v>
      </c>
      <c r="G897" s="9">
        <v>2861</v>
      </c>
      <c r="H897" s="9">
        <v>3960</v>
      </c>
      <c r="I897" s="10">
        <v>0.21464646464646464</v>
      </c>
      <c r="J897" s="10">
        <v>0.72247474747474749</v>
      </c>
      <c r="K897" s="9">
        <v>-2011</v>
      </c>
      <c r="L897" s="9">
        <v>2011</v>
      </c>
      <c r="M897" s="10">
        <v>-0.50782828282828285</v>
      </c>
      <c r="N897" s="10">
        <v>0.50782828282828285</v>
      </c>
      <c r="O897" s="9">
        <v>1039</v>
      </c>
      <c r="P897" s="9">
        <v>2738</v>
      </c>
      <c r="Q897" s="9">
        <v>3865</v>
      </c>
      <c r="R897" s="10">
        <v>0.26882276843467012</v>
      </c>
      <c r="S897" s="10">
        <v>0.70840879689521341</v>
      </c>
      <c r="T897" s="9">
        <v>-1699</v>
      </c>
      <c r="U897" s="10">
        <v>-0.43958602846054329</v>
      </c>
      <c r="V897" s="9">
        <v>-189</v>
      </c>
      <c r="W897" s="9">
        <v>123</v>
      </c>
      <c r="X897" s="10">
        <v>-5.4176303788205482E-2</v>
      </c>
      <c r="Y897" s="10">
        <v>1.4065950579534081E-2</v>
      </c>
      <c r="Z897" s="11">
        <v>570.87</v>
      </c>
      <c r="AA897" s="11">
        <v>17.124739432795558</v>
      </c>
      <c r="AB897" s="11">
        <v>20013</v>
      </c>
      <c r="AC897" s="12" t="s">
        <v>2730</v>
      </c>
      <c r="AD897" s="8">
        <v>20</v>
      </c>
      <c r="AE897" s="8">
        <v>13</v>
      </c>
      <c r="AF897" s="13"/>
      <c r="AG897" s="13"/>
      <c r="AH897" s="13"/>
      <c r="AJ897" s="13"/>
      <c r="AK897" s="13"/>
      <c r="AL897" s="13"/>
      <c r="AM897" s="13"/>
      <c r="AN897" s="13" t="s">
        <v>510</v>
      </c>
    </row>
    <row r="898" spans="1:40" x14ac:dyDescent="0.2">
      <c r="A898" s="8" t="s">
        <v>2712</v>
      </c>
      <c r="B898" s="8" t="s">
        <v>511</v>
      </c>
      <c r="C898" s="8" t="str">
        <f t="shared" si="13"/>
        <v>Butler County KS</v>
      </c>
      <c r="D898" s="9">
        <v>66741</v>
      </c>
      <c r="E898" s="8" t="s">
        <v>445</v>
      </c>
      <c r="F898" s="9">
        <v>6489</v>
      </c>
      <c r="G898" s="9">
        <v>18781</v>
      </c>
      <c r="H898" s="9">
        <v>27051</v>
      </c>
      <c r="I898" s="10">
        <v>0.23988022623932573</v>
      </c>
      <c r="J898" s="10">
        <v>0.69428117259990385</v>
      </c>
      <c r="K898" s="9">
        <v>-12292</v>
      </c>
      <c r="L898" s="9">
        <v>12292</v>
      </c>
      <c r="M898" s="10">
        <v>-0.45440094636057815</v>
      </c>
      <c r="N898" s="10">
        <v>0.45440094636057815</v>
      </c>
      <c r="O898" s="9">
        <v>7124</v>
      </c>
      <c r="P898" s="9">
        <v>17764</v>
      </c>
      <c r="Q898" s="9">
        <v>25452</v>
      </c>
      <c r="R898" s="10">
        <v>0.27989941851327987</v>
      </c>
      <c r="S898" s="10">
        <v>0.69794122269369796</v>
      </c>
      <c r="T898" s="9">
        <v>-10640</v>
      </c>
      <c r="U898" s="10">
        <v>-0.41804180418041809</v>
      </c>
      <c r="V898" s="9">
        <v>-635</v>
      </c>
      <c r="W898" s="9">
        <v>1017</v>
      </c>
      <c r="X898" s="10">
        <v>-4.0019192273954146E-2</v>
      </c>
      <c r="Y898" s="10">
        <v>-3.6600500937941094E-3</v>
      </c>
      <c r="Z898" s="11">
        <v>1429.86</v>
      </c>
      <c r="AA898" s="11">
        <v>46.676597708866609</v>
      </c>
      <c r="AB898" s="11">
        <v>20015</v>
      </c>
      <c r="AC898" s="12" t="s">
        <v>2731</v>
      </c>
      <c r="AD898" s="8">
        <v>20</v>
      </c>
      <c r="AE898" s="8">
        <v>15</v>
      </c>
      <c r="AF898" s="13" t="s">
        <v>2732</v>
      </c>
      <c r="AG898" s="13" t="s">
        <v>2733</v>
      </c>
      <c r="AH898" s="13" t="s">
        <v>2734</v>
      </c>
      <c r="AI898" s="14">
        <v>644610</v>
      </c>
      <c r="AJ898" s="13" t="s">
        <v>486</v>
      </c>
      <c r="AK898" s="13" t="s">
        <v>2735</v>
      </c>
      <c r="AL898" s="13"/>
      <c r="AM898" s="13"/>
      <c r="AN898" s="13" t="s">
        <v>505</v>
      </c>
    </row>
    <row r="899" spans="1:40" x14ac:dyDescent="0.2">
      <c r="A899" s="8" t="s">
        <v>2712</v>
      </c>
      <c r="B899" s="8" t="s">
        <v>2736</v>
      </c>
      <c r="C899" s="8" t="str">
        <f t="shared" si="13"/>
        <v>Chase County KS</v>
      </c>
      <c r="D899" s="9">
        <v>2679</v>
      </c>
      <c r="E899" s="8" t="s">
        <v>445</v>
      </c>
      <c r="F899" s="9">
        <v>313</v>
      </c>
      <c r="G899" s="9">
        <v>964</v>
      </c>
      <c r="H899" s="9">
        <v>1342</v>
      </c>
      <c r="I899" s="10">
        <v>0.23323397913561847</v>
      </c>
      <c r="J899" s="10">
        <v>0.71833084947839043</v>
      </c>
      <c r="K899" s="9">
        <v>-651</v>
      </c>
      <c r="L899" s="9">
        <v>651</v>
      </c>
      <c r="M899" s="10">
        <v>-0.48509687034277194</v>
      </c>
      <c r="N899" s="10">
        <v>0.48509687034277194</v>
      </c>
      <c r="O899" s="9">
        <v>343</v>
      </c>
      <c r="P899" s="9">
        <v>857</v>
      </c>
      <c r="Q899" s="9">
        <v>1233</v>
      </c>
      <c r="R899" s="10">
        <v>0.2781832927818329</v>
      </c>
      <c r="S899" s="10">
        <v>0.69505271695052717</v>
      </c>
      <c r="T899" s="9">
        <v>-514</v>
      </c>
      <c r="U899" s="10">
        <v>-0.41686942416869427</v>
      </c>
      <c r="V899" s="9">
        <v>-30</v>
      </c>
      <c r="W899" s="9">
        <v>107</v>
      </c>
      <c r="X899" s="10">
        <v>-4.4949313646214434E-2</v>
      </c>
      <c r="Y899" s="10">
        <v>2.327813252786326E-2</v>
      </c>
      <c r="Z899" s="11">
        <v>773.06</v>
      </c>
      <c r="AA899" s="11">
        <v>3.4654489949033711</v>
      </c>
      <c r="AB899" s="11">
        <v>20017</v>
      </c>
      <c r="AC899" s="12" t="s">
        <v>2737</v>
      </c>
      <c r="AD899" s="8">
        <v>20</v>
      </c>
      <c r="AE899" s="8">
        <v>17</v>
      </c>
      <c r="AF899" s="13"/>
      <c r="AG899" s="13"/>
      <c r="AH899" s="13"/>
      <c r="AJ899" s="13"/>
      <c r="AK899" s="13"/>
      <c r="AL899" s="13"/>
      <c r="AM899" s="13"/>
      <c r="AN899" s="13" t="s">
        <v>510</v>
      </c>
    </row>
    <row r="900" spans="1:40" x14ac:dyDescent="0.2">
      <c r="A900" s="8" t="s">
        <v>2712</v>
      </c>
      <c r="B900" s="8" t="s">
        <v>2738</v>
      </c>
      <c r="C900" s="8" t="str">
        <f t="shared" si="13"/>
        <v>Chautauqua County KS</v>
      </c>
      <c r="D900" s="9">
        <v>3402</v>
      </c>
      <c r="E900" s="8" t="s">
        <v>445</v>
      </c>
      <c r="F900" s="9">
        <v>236</v>
      </c>
      <c r="G900" s="9">
        <v>1552</v>
      </c>
      <c r="H900" s="9">
        <v>1845</v>
      </c>
      <c r="I900" s="10">
        <v>0.12791327913279132</v>
      </c>
      <c r="J900" s="10">
        <v>0.8411924119241192</v>
      </c>
      <c r="K900" s="9">
        <v>-1316</v>
      </c>
      <c r="L900" s="9">
        <v>1316</v>
      </c>
      <c r="M900" s="10">
        <v>-0.71327913279132793</v>
      </c>
      <c r="N900" s="10">
        <v>0.71327913279132793</v>
      </c>
      <c r="O900" s="9">
        <v>259</v>
      </c>
      <c r="P900" s="9">
        <v>1201</v>
      </c>
      <c r="Q900" s="9">
        <v>1502</v>
      </c>
      <c r="R900" s="10">
        <v>0.17243675099866845</v>
      </c>
      <c r="S900" s="10">
        <v>0.7996005326231691</v>
      </c>
      <c r="T900" s="9">
        <v>-942</v>
      </c>
      <c r="U900" s="10">
        <v>-0.62716378162450059</v>
      </c>
      <c r="V900" s="9">
        <v>-23</v>
      </c>
      <c r="W900" s="9">
        <v>351</v>
      </c>
      <c r="X900" s="10">
        <v>-4.4523471865877129E-2</v>
      </c>
      <c r="Y900" s="10">
        <v>4.1591879300950096E-2</v>
      </c>
      <c r="Z900" s="11">
        <v>638.88</v>
      </c>
      <c r="AA900" s="11">
        <v>5.3249436513899324</v>
      </c>
      <c r="AB900" s="11">
        <v>20019</v>
      </c>
      <c r="AC900" s="12" t="s">
        <v>2739</v>
      </c>
      <c r="AD900" s="8">
        <v>20</v>
      </c>
      <c r="AE900" s="8">
        <v>19</v>
      </c>
      <c r="AF900" s="13"/>
      <c r="AG900" s="13"/>
      <c r="AH900" s="13"/>
      <c r="AJ900" s="13"/>
      <c r="AK900" s="13"/>
      <c r="AL900" s="13"/>
      <c r="AM900" s="13"/>
      <c r="AN900" s="13" t="s">
        <v>510</v>
      </c>
    </row>
    <row r="901" spans="1:40" x14ac:dyDescent="0.2">
      <c r="A901" s="8" t="s">
        <v>2712</v>
      </c>
      <c r="B901" s="8" t="s">
        <v>523</v>
      </c>
      <c r="C901" s="8" t="str">
        <f t="shared" si="13"/>
        <v>Cherokee County KS</v>
      </c>
      <c r="D901" s="9">
        <v>20533</v>
      </c>
      <c r="E901" s="8" t="s">
        <v>445</v>
      </c>
      <c r="F901" s="9">
        <v>1959</v>
      </c>
      <c r="G901" s="9">
        <v>6017</v>
      </c>
      <c r="H901" s="9">
        <v>8386</v>
      </c>
      <c r="I901" s="10">
        <v>0.23360362508943477</v>
      </c>
      <c r="J901" s="10">
        <v>0.71750536608633442</v>
      </c>
      <c r="K901" s="9">
        <v>-4058</v>
      </c>
      <c r="L901" s="9">
        <v>4058</v>
      </c>
      <c r="M901" s="10">
        <v>-0.48390174099689964</v>
      </c>
      <c r="N901" s="10">
        <v>0.48390174099689964</v>
      </c>
      <c r="O901" s="9">
        <v>2868</v>
      </c>
      <c r="P901" s="9">
        <v>5345</v>
      </c>
      <c r="Q901" s="9">
        <v>8396</v>
      </c>
      <c r="R901" s="10">
        <v>0.34159123392091473</v>
      </c>
      <c r="S901" s="10">
        <v>0.6366126727012863</v>
      </c>
      <c r="T901" s="9">
        <v>-2477</v>
      </c>
      <c r="U901" s="10">
        <v>-0.29502143878037157</v>
      </c>
      <c r="V901" s="9">
        <v>-909</v>
      </c>
      <c r="W901" s="9">
        <v>672</v>
      </c>
      <c r="X901" s="10">
        <v>-0.10798760883147995</v>
      </c>
      <c r="Y901" s="10">
        <v>8.089269338504812E-2</v>
      </c>
      <c r="Z901" s="11">
        <v>587.57000000000005</v>
      </c>
      <c r="AA901" s="11">
        <v>34.945623500178698</v>
      </c>
      <c r="AB901" s="11">
        <v>20021</v>
      </c>
      <c r="AC901" s="12" t="s">
        <v>2740</v>
      </c>
      <c r="AD901" s="8">
        <v>20</v>
      </c>
      <c r="AE901" s="8">
        <v>21</v>
      </c>
      <c r="AF901" s="13"/>
      <c r="AG901" s="13"/>
      <c r="AH901" s="13"/>
      <c r="AJ901" s="13"/>
      <c r="AK901" s="13"/>
      <c r="AL901" s="13"/>
      <c r="AM901" s="13"/>
      <c r="AN901" s="13" t="s">
        <v>510</v>
      </c>
    </row>
    <row r="902" spans="1:40" x14ac:dyDescent="0.2">
      <c r="A902" s="8" t="s">
        <v>2712</v>
      </c>
      <c r="B902" s="8" t="s">
        <v>1164</v>
      </c>
      <c r="C902" s="8" t="str">
        <f t="shared" si="13"/>
        <v>Cheyenne County KS</v>
      </c>
      <c r="D902" s="9">
        <v>2679</v>
      </c>
      <c r="E902" s="8" t="s">
        <v>445</v>
      </c>
      <c r="F902" s="9">
        <v>188</v>
      </c>
      <c r="G902" s="9">
        <v>1172</v>
      </c>
      <c r="H902" s="9">
        <v>1409</v>
      </c>
      <c r="I902" s="10">
        <v>0.1334279630943932</v>
      </c>
      <c r="J902" s="10">
        <v>0.83179559971611072</v>
      </c>
      <c r="K902" s="9">
        <v>-984</v>
      </c>
      <c r="L902" s="9">
        <v>984</v>
      </c>
      <c r="M902" s="10">
        <v>-0.69836763662171752</v>
      </c>
      <c r="N902" s="10">
        <v>0.69836763662171752</v>
      </c>
      <c r="O902" s="9">
        <v>231</v>
      </c>
      <c r="P902" s="9">
        <v>1157</v>
      </c>
      <c r="Q902" s="9">
        <v>1422</v>
      </c>
      <c r="R902" s="10">
        <v>0.16244725738396623</v>
      </c>
      <c r="S902" s="10">
        <v>0.81364275668073138</v>
      </c>
      <c r="T902" s="9">
        <v>-926</v>
      </c>
      <c r="U902" s="10">
        <v>-0.65119549929676512</v>
      </c>
      <c r="V902" s="9">
        <v>-43</v>
      </c>
      <c r="W902" s="9">
        <v>15</v>
      </c>
      <c r="X902" s="10">
        <v>-2.9019294289573033E-2</v>
      </c>
      <c r="Y902" s="10">
        <v>1.815284303537934E-2</v>
      </c>
      <c r="Z902" s="11">
        <v>1019.89</v>
      </c>
      <c r="AA902" s="11">
        <v>2.6267538656129581</v>
      </c>
      <c r="AB902" s="11">
        <v>20023</v>
      </c>
      <c r="AC902" s="12" t="s">
        <v>2741</v>
      </c>
      <c r="AD902" s="8">
        <v>20</v>
      </c>
      <c r="AE902" s="8">
        <v>23</v>
      </c>
      <c r="AF902" s="13"/>
      <c r="AG902" s="13"/>
      <c r="AH902" s="13"/>
      <c r="AJ902" s="13"/>
      <c r="AK902" s="13"/>
      <c r="AL902" s="13"/>
      <c r="AM902" s="13"/>
      <c r="AN902" s="13" t="s">
        <v>510</v>
      </c>
    </row>
    <row r="903" spans="1:40" x14ac:dyDescent="0.2">
      <c r="A903" s="8" t="s">
        <v>2712</v>
      </c>
      <c r="B903" s="8" t="s">
        <v>771</v>
      </c>
      <c r="C903" s="8" t="str">
        <f t="shared" si="13"/>
        <v>Clark County KS</v>
      </c>
      <c r="D903" s="9">
        <v>2096</v>
      </c>
      <c r="E903" s="8" t="s">
        <v>445</v>
      </c>
      <c r="F903" s="9">
        <v>118</v>
      </c>
      <c r="G903" s="9">
        <v>813</v>
      </c>
      <c r="H903" s="9">
        <v>983</v>
      </c>
      <c r="I903" s="10">
        <v>0.12004069175991862</v>
      </c>
      <c r="J903" s="10">
        <v>0.82706002034588</v>
      </c>
      <c r="K903" s="9">
        <v>-695</v>
      </c>
      <c r="L903" s="9">
        <v>695</v>
      </c>
      <c r="M903" s="10">
        <v>-0.70701932858596139</v>
      </c>
      <c r="N903" s="10">
        <v>0.70701932858596139</v>
      </c>
      <c r="O903" s="9">
        <v>171</v>
      </c>
      <c r="P903" s="9">
        <v>791</v>
      </c>
      <c r="Q903" s="9">
        <v>1000</v>
      </c>
      <c r="R903" s="10">
        <v>0.17100000000000001</v>
      </c>
      <c r="S903" s="10">
        <v>0.79100000000000004</v>
      </c>
      <c r="T903" s="9">
        <v>-620</v>
      </c>
      <c r="U903" s="10">
        <v>-0.62</v>
      </c>
      <c r="V903" s="9">
        <v>-53</v>
      </c>
      <c r="W903" s="9">
        <v>22</v>
      </c>
      <c r="X903" s="10">
        <v>-5.0959308240081394E-2</v>
      </c>
      <c r="Y903" s="10">
        <v>3.6060020345879962E-2</v>
      </c>
      <c r="Z903" s="11">
        <v>974.63</v>
      </c>
      <c r="AA903" s="11">
        <v>2.1505596995783014</v>
      </c>
      <c r="AB903" s="11">
        <v>20025</v>
      </c>
      <c r="AC903" s="12" t="s">
        <v>2742</v>
      </c>
      <c r="AD903" s="8">
        <v>20</v>
      </c>
      <c r="AE903" s="8">
        <v>25</v>
      </c>
      <c r="AF903" s="13"/>
      <c r="AG903" s="13"/>
      <c r="AH903" s="13"/>
      <c r="AJ903" s="13"/>
      <c r="AK903" s="13"/>
      <c r="AL903" s="13"/>
      <c r="AM903" s="13"/>
      <c r="AN903" s="13" t="s">
        <v>510</v>
      </c>
    </row>
    <row r="904" spans="1:40" x14ac:dyDescent="0.2">
      <c r="A904" s="8" t="s">
        <v>2712</v>
      </c>
      <c r="B904" s="8" t="s">
        <v>531</v>
      </c>
      <c r="C904" s="8" t="str">
        <f t="shared" si="13"/>
        <v>Clay County KS</v>
      </c>
      <c r="D904" s="9">
        <v>8347</v>
      </c>
      <c r="E904" s="8" t="s">
        <v>445</v>
      </c>
      <c r="F904" s="9">
        <v>665</v>
      </c>
      <c r="G904" s="9">
        <v>2831</v>
      </c>
      <c r="H904" s="9">
        <v>3727</v>
      </c>
      <c r="I904" s="10">
        <v>0.17842768983096324</v>
      </c>
      <c r="J904" s="10">
        <v>0.75959216528038642</v>
      </c>
      <c r="K904" s="9">
        <v>-2166</v>
      </c>
      <c r="L904" s="9">
        <v>2166</v>
      </c>
      <c r="M904" s="10">
        <v>-0.58116447544942318</v>
      </c>
      <c r="N904" s="10">
        <v>0.58116447544942318</v>
      </c>
      <c r="O904" s="9">
        <v>811</v>
      </c>
      <c r="P904" s="9">
        <v>2715</v>
      </c>
      <c r="Q904" s="9">
        <v>3584</v>
      </c>
      <c r="R904" s="10">
        <v>0.22628348214285715</v>
      </c>
      <c r="S904" s="10">
        <v>0.7575334821428571</v>
      </c>
      <c r="T904" s="9">
        <v>-1904</v>
      </c>
      <c r="U904" s="10">
        <v>-0.53125</v>
      </c>
      <c r="V904" s="9">
        <v>-146</v>
      </c>
      <c r="W904" s="9">
        <v>116</v>
      </c>
      <c r="X904" s="10">
        <v>-4.7855792311893908E-2</v>
      </c>
      <c r="Y904" s="10">
        <v>2.0586831375293269E-3</v>
      </c>
      <c r="Z904" s="11">
        <v>645.29999999999995</v>
      </c>
      <c r="AA904" s="11">
        <v>12.935068960173563</v>
      </c>
      <c r="AB904" s="11">
        <v>20027</v>
      </c>
      <c r="AC904" s="12" t="s">
        <v>2743</v>
      </c>
      <c r="AD904" s="8">
        <v>20</v>
      </c>
      <c r="AE904" s="8">
        <v>27</v>
      </c>
      <c r="AF904" s="13"/>
      <c r="AG904" s="13"/>
      <c r="AH904" s="13"/>
      <c r="AJ904" s="13"/>
      <c r="AK904" s="13"/>
      <c r="AL904" s="13"/>
      <c r="AM904" s="13"/>
      <c r="AN904" s="13" t="s">
        <v>510</v>
      </c>
    </row>
    <row r="905" spans="1:40" x14ac:dyDescent="0.2">
      <c r="A905" s="8" t="s">
        <v>2712</v>
      </c>
      <c r="B905" s="8" t="s">
        <v>2744</v>
      </c>
      <c r="C905" s="8" t="str">
        <f t="shared" si="13"/>
        <v>Cloud County KS</v>
      </c>
      <c r="D905" s="9">
        <v>9219</v>
      </c>
      <c r="E905" s="8" t="s">
        <v>445</v>
      </c>
      <c r="F905" s="9">
        <v>744</v>
      </c>
      <c r="G905" s="9">
        <v>2856</v>
      </c>
      <c r="H905" s="9">
        <v>3831</v>
      </c>
      <c r="I905" s="10">
        <v>0.19420516836335161</v>
      </c>
      <c r="J905" s="10">
        <v>0.74549725920125298</v>
      </c>
      <c r="K905" s="9">
        <v>-2112</v>
      </c>
      <c r="L905" s="9">
        <v>2112</v>
      </c>
      <c r="M905" s="10">
        <v>-0.55129209083790132</v>
      </c>
      <c r="N905" s="10">
        <v>0.55129209083790132</v>
      </c>
      <c r="O905" s="9">
        <v>951</v>
      </c>
      <c r="P905" s="9">
        <v>2886</v>
      </c>
      <c r="Q905" s="9">
        <v>3957</v>
      </c>
      <c r="R905" s="10">
        <v>0.24033358605003791</v>
      </c>
      <c r="S905" s="10">
        <v>0.72934040940106137</v>
      </c>
      <c r="T905" s="9">
        <v>-1935</v>
      </c>
      <c r="U905" s="10">
        <v>-0.48900682335102347</v>
      </c>
      <c r="V905" s="9">
        <v>-207</v>
      </c>
      <c r="W905" s="9">
        <v>-30</v>
      </c>
      <c r="X905" s="10">
        <v>-4.6128417686686296E-2</v>
      </c>
      <c r="Y905" s="10">
        <v>1.6156849800191608E-2</v>
      </c>
      <c r="Z905" s="11">
        <v>715.34</v>
      </c>
      <c r="AA905" s="11">
        <v>12.887577934967986</v>
      </c>
      <c r="AB905" s="11">
        <v>20029</v>
      </c>
      <c r="AC905" s="12" t="s">
        <v>2745</v>
      </c>
      <c r="AD905" s="8">
        <v>20</v>
      </c>
      <c r="AE905" s="8">
        <v>29</v>
      </c>
      <c r="AF905" s="13"/>
      <c r="AG905" s="13"/>
      <c r="AH905" s="13"/>
      <c r="AJ905" s="13"/>
      <c r="AK905" s="13"/>
      <c r="AL905" s="13"/>
      <c r="AM905" s="13"/>
      <c r="AN905" s="13" t="s">
        <v>510</v>
      </c>
    </row>
    <row r="906" spans="1:40" x14ac:dyDescent="0.2">
      <c r="A906" s="8" t="s">
        <v>2712</v>
      </c>
      <c r="B906" s="8" t="s">
        <v>2746</v>
      </c>
      <c r="C906" s="8" t="str">
        <f t="shared" si="13"/>
        <v>Coffey County KS</v>
      </c>
      <c r="D906" s="9">
        <v>8384</v>
      </c>
      <c r="E906" s="8" t="s">
        <v>445</v>
      </c>
      <c r="F906" s="9">
        <v>719</v>
      </c>
      <c r="G906" s="9">
        <v>2990</v>
      </c>
      <c r="H906" s="9">
        <v>3962</v>
      </c>
      <c r="I906" s="10">
        <v>0.18147400302877334</v>
      </c>
      <c r="J906" s="10">
        <v>0.7546693589096416</v>
      </c>
      <c r="K906" s="9">
        <v>-2271</v>
      </c>
      <c r="L906" s="9">
        <v>2271</v>
      </c>
      <c r="M906" s="10">
        <v>-0.57319535588086823</v>
      </c>
      <c r="N906" s="10">
        <v>0.57319535588086823</v>
      </c>
      <c r="O906" s="9">
        <v>884</v>
      </c>
      <c r="P906" s="9">
        <v>2860</v>
      </c>
      <c r="Q906" s="9">
        <v>3839</v>
      </c>
      <c r="R906" s="10">
        <v>0.23026829903620735</v>
      </c>
      <c r="S906" s="10">
        <v>0.74498567335243548</v>
      </c>
      <c r="T906" s="9">
        <v>-1976</v>
      </c>
      <c r="U906" s="10">
        <v>-0.5147173743162281</v>
      </c>
      <c r="V906" s="9">
        <v>-165</v>
      </c>
      <c r="W906" s="9">
        <v>130</v>
      </c>
      <c r="X906" s="10">
        <v>-4.8794296007434013E-2</v>
      </c>
      <c r="Y906" s="10">
        <v>9.683685557206112E-3</v>
      </c>
      <c r="Z906" s="11">
        <v>626.95000000000005</v>
      </c>
      <c r="AA906" s="11">
        <v>13.372677246989392</v>
      </c>
      <c r="AB906" s="11">
        <v>20031</v>
      </c>
      <c r="AC906" s="12" t="s">
        <v>2747</v>
      </c>
      <c r="AD906" s="8">
        <v>20</v>
      </c>
      <c r="AE906" s="8">
        <v>31</v>
      </c>
      <c r="AF906" s="13"/>
      <c r="AG906" s="13"/>
      <c r="AH906" s="13"/>
      <c r="AJ906" s="13"/>
      <c r="AK906" s="13"/>
      <c r="AL906" s="13"/>
      <c r="AM906" s="13"/>
      <c r="AN906" s="13" t="s">
        <v>510</v>
      </c>
    </row>
    <row r="907" spans="1:40" x14ac:dyDescent="0.2">
      <c r="A907" s="8" t="s">
        <v>2712</v>
      </c>
      <c r="B907" s="8" t="s">
        <v>2748</v>
      </c>
      <c r="C907" s="8" t="str">
        <f t="shared" si="13"/>
        <v>Comanche County KS</v>
      </c>
      <c r="D907" s="9">
        <v>1843</v>
      </c>
      <c r="E907" s="8" t="s">
        <v>445</v>
      </c>
      <c r="F907" s="9">
        <v>102</v>
      </c>
      <c r="G907" s="9">
        <v>705</v>
      </c>
      <c r="H907" s="9">
        <v>857</v>
      </c>
      <c r="I907" s="10">
        <v>0.11901983663943991</v>
      </c>
      <c r="J907" s="10">
        <v>0.82263710618436403</v>
      </c>
      <c r="K907" s="9">
        <v>-603</v>
      </c>
      <c r="L907" s="9">
        <v>603</v>
      </c>
      <c r="M907" s="10">
        <v>-0.7036172695449241</v>
      </c>
      <c r="N907" s="10">
        <v>0.7036172695449241</v>
      </c>
      <c r="O907" s="9">
        <v>141</v>
      </c>
      <c r="P907" s="9">
        <v>756</v>
      </c>
      <c r="Q907" s="9">
        <v>915</v>
      </c>
      <c r="R907" s="10">
        <v>0.1540983606557377</v>
      </c>
      <c r="S907" s="10">
        <v>0.82622950819672136</v>
      </c>
      <c r="T907" s="9">
        <v>-615</v>
      </c>
      <c r="U907" s="10">
        <v>-0.67213114754098369</v>
      </c>
      <c r="V907" s="9">
        <v>-39</v>
      </c>
      <c r="W907" s="9">
        <v>-51</v>
      </c>
      <c r="X907" s="10">
        <v>-3.5078524016297796E-2</v>
      </c>
      <c r="Y907" s="10">
        <v>-3.5924020123573319E-3</v>
      </c>
      <c r="Z907" s="11">
        <v>788.3</v>
      </c>
      <c r="AA907" s="11">
        <v>2.3379424077127999</v>
      </c>
      <c r="AB907" s="11">
        <v>20033</v>
      </c>
      <c r="AC907" s="12" t="s">
        <v>2749</v>
      </c>
      <c r="AD907" s="8">
        <v>20</v>
      </c>
      <c r="AE907" s="8">
        <v>33</v>
      </c>
      <c r="AF907" s="13"/>
      <c r="AG907" s="13"/>
      <c r="AH907" s="13"/>
      <c r="AJ907" s="13"/>
      <c r="AK907" s="13"/>
      <c r="AL907" s="13"/>
      <c r="AM907" s="13"/>
      <c r="AN907" s="13" t="s">
        <v>510</v>
      </c>
    </row>
    <row r="908" spans="1:40" x14ac:dyDescent="0.2">
      <c r="A908" s="8" t="s">
        <v>2712</v>
      </c>
      <c r="B908" s="8" t="s">
        <v>2750</v>
      </c>
      <c r="C908" s="8" t="str">
        <f t="shared" si="13"/>
        <v>Cowley County KS</v>
      </c>
      <c r="D908" s="9">
        <v>35788</v>
      </c>
      <c r="E908" s="8" t="s">
        <v>445</v>
      </c>
      <c r="F908" s="9">
        <v>3436</v>
      </c>
      <c r="G908" s="9">
        <v>8016</v>
      </c>
      <c r="H908" s="9">
        <v>12171</v>
      </c>
      <c r="I908" s="10">
        <v>0.28231040999096213</v>
      </c>
      <c r="J908" s="10">
        <v>0.65861473995563224</v>
      </c>
      <c r="K908" s="9">
        <v>-4580</v>
      </c>
      <c r="L908" s="9">
        <v>4580</v>
      </c>
      <c r="M908" s="10">
        <v>-0.37630432996467011</v>
      </c>
      <c r="N908" s="10">
        <v>0.37630432996467011</v>
      </c>
      <c r="O908" s="9">
        <v>4219</v>
      </c>
      <c r="P908" s="9">
        <v>7932</v>
      </c>
      <c r="Q908" s="9">
        <v>12444</v>
      </c>
      <c r="R908" s="10">
        <v>0.33903889424622308</v>
      </c>
      <c r="S908" s="10">
        <v>0.63741562198649948</v>
      </c>
      <c r="T908" s="9">
        <v>-3713</v>
      </c>
      <c r="U908" s="10">
        <v>-0.2983767277402764</v>
      </c>
      <c r="V908" s="9">
        <v>-783</v>
      </c>
      <c r="W908" s="9">
        <v>84</v>
      </c>
      <c r="X908" s="10">
        <v>-5.6728484255260947E-2</v>
      </c>
      <c r="Y908" s="10">
        <v>2.1199117969132764E-2</v>
      </c>
      <c r="Z908" s="11">
        <v>1125.75</v>
      </c>
      <c r="AA908" s="11">
        <v>31.790361980901622</v>
      </c>
      <c r="AB908" s="11">
        <v>20035</v>
      </c>
      <c r="AC908" s="12" t="s">
        <v>2751</v>
      </c>
      <c r="AD908" s="8">
        <v>20</v>
      </c>
      <c r="AE908" s="8">
        <v>35</v>
      </c>
      <c r="AF908" s="13" t="s">
        <v>2752</v>
      </c>
      <c r="AG908" s="13" t="s">
        <v>2733</v>
      </c>
      <c r="AH908" s="13" t="s">
        <v>2753</v>
      </c>
      <c r="AJ908" s="13" t="s">
        <v>498</v>
      </c>
      <c r="AK908" s="13" t="s">
        <v>2735</v>
      </c>
      <c r="AL908" s="13"/>
      <c r="AM908" s="13"/>
      <c r="AN908" s="13" t="s">
        <v>487</v>
      </c>
    </row>
    <row r="909" spans="1:40" x14ac:dyDescent="0.2">
      <c r="A909" s="8" t="s">
        <v>2712</v>
      </c>
      <c r="B909" s="8" t="s">
        <v>795</v>
      </c>
      <c r="C909" s="8" t="str">
        <f t="shared" si="13"/>
        <v>Crawford County KS</v>
      </c>
      <c r="D909" s="9">
        <v>39217</v>
      </c>
      <c r="E909" s="8" t="s">
        <v>445</v>
      </c>
      <c r="F909" s="9">
        <v>5064</v>
      </c>
      <c r="G909" s="9">
        <v>8394</v>
      </c>
      <c r="H909" s="9">
        <v>14404</v>
      </c>
      <c r="I909" s="10">
        <v>0.35156900860871981</v>
      </c>
      <c r="J909" s="10">
        <v>0.58275479033601774</v>
      </c>
      <c r="K909" s="9">
        <v>-3330</v>
      </c>
      <c r="L909" s="9">
        <v>3330</v>
      </c>
      <c r="M909" s="10">
        <v>-0.23118578172729792</v>
      </c>
      <c r="N909" s="10">
        <v>0.23118578172729792</v>
      </c>
      <c r="O909" s="9">
        <v>6545</v>
      </c>
      <c r="P909" s="9">
        <v>7480</v>
      </c>
      <c r="Q909" s="9">
        <v>14385</v>
      </c>
      <c r="R909" s="10">
        <v>0.45498783454987834</v>
      </c>
      <c r="S909" s="10">
        <v>0.51998609662843243</v>
      </c>
      <c r="T909" s="9">
        <v>-935</v>
      </c>
      <c r="U909" s="10">
        <v>-6.4998262078554081E-2</v>
      </c>
      <c r="V909" s="9">
        <v>-1481</v>
      </c>
      <c r="W909" s="9">
        <v>914</v>
      </c>
      <c r="X909" s="10">
        <v>-0.10341882594115853</v>
      </c>
      <c r="Y909" s="10">
        <v>6.276869370758531E-2</v>
      </c>
      <c r="Z909" s="11">
        <v>589.76</v>
      </c>
      <c r="AA909" s="11">
        <v>66.496540965816607</v>
      </c>
      <c r="AB909" s="11">
        <v>20037</v>
      </c>
      <c r="AC909" s="12" t="s">
        <v>2754</v>
      </c>
      <c r="AD909" s="8">
        <v>20</v>
      </c>
      <c r="AE909" s="8">
        <v>37</v>
      </c>
      <c r="AF909" s="13" t="s">
        <v>2755</v>
      </c>
      <c r="AG909" s="13"/>
      <c r="AH909" s="13" t="s">
        <v>2756</v>
      </c>
      <c r="AJ909" s="13" t="s">
        <v>498</v>
      </c>
      <c r="AK909" s="13"/>
      <c r="AL909" s="13"/>
      <c r="AM909" s="13"/>
      <c r="AN909" s="13" t="s">
        <v>487</v>
      </c>
    </row>
    <row r="910" spans="1:40" x14ac:dyDescent="0.2">
      <c r="A910" s="8" t="s">
        <v>2712</v>
      </c>
      <c r="B910" s="8" t="s">
        <v>1669</v>
      </c>
      <c r="C910" s="8" t="str">
        <f t="shared" si="13"/>
        <v>Decatur County KS</v>
      </c>
      <c r="D910" s="9">
        <v>2932</v>
      </c>
      <c r="E910" s="8" t="s">
        <v>445</v>
      </c>
      <c r="F910" s="9">
        <v>178</v>
      </c>
      <c r="G910" s="9">
        <v>1220</v>
      </c>
      <c r="H910" s="9">
        <v>1460</v>
      </c>
      <c r="I910" s="10">
        <v>0.12191780821917808</v>
      </c>
      <c r="J910" s="10">
        <v>0.83561643835616439</v>
      </c>
      <c r="K910" s="9">
        <v>-1042</v>
      </c>
      <c r="L910" s="9">
        <v>1042</v>
      </c>
      <c r="M910" s="10">
        <v>-0.71369863013698631</v>
      </c>
      <c r="N910" s="10">
        <v>0.71369863013698631</v>
      </c>
      <c r="O910" s="9">
        <v>266</v>
      </c>
      <c r="P910" s="9">
        <v>1219</v>
      </c>
      <c r="Q910" s="9">
        <v>1533</v>
      </c>
      <c r="R910" s="10">
        <v>0.17351598173515981</v>
      </c>
      <c r="S910" s="10">
        <v>0.79517286366601436</v>
      </c>
      <c r="T910" s="9">
        <v>-953</v>
      </c>
      <c r="U910" s="10">
        <v>-0.62165688193085455</v>
      </c>
      <c r="V910" s="9">
        <v>-88</v>
      </c>
      <c r="W910" s="9">
        <v>1</v>
      </c>
      <c r="X910" s="10">
        <v>-5.1598173515981727E-2</v>
      </c>
      <c r="Y910" s="10">
        <v>4.044357469015003E-2</v>
      </c>
      <c r="Z910" s="11">
        <v>893.52</v>
      </c>
      <c r="AA910" s="11">
        <v>3.2814038857552155</v>
      </c>
      <c r="AB910" s="11">
        <v>20039</v>
      </c>
      <c r="AC910" s="12" t="s">
        <v>2757</v>
      </c>
      <c r="AD910" s="8">
        <v>20</v>
      </c>
      <c r="AE910" s="8">
        <v>39</v>
      </c>
      <c r="AF910" s="13"/>
      <c r="AG910" s="13"/>
      <c r="AH910" s="13"/>
      <c r="AJ910" s="13"/>
      <c r="AK910" s="13"/>
      <c r="AL910" s="13"/>
      <c r="AM910" s="13"/>
      <c r="AN910" s="13" t="s">
        <v>510</v>
      </c>
    </row>
    <row r="911" spans="1:40" x14ac:dyDescent="0.2">
      <c r="A911" s="8" t="s">
        <v>2712</v>
      </c>
      <c r="B911" s="8" t="s">
        <v>2579</v>
      </c>
      <c r="C911" s="8" t="str">
        <f t="shared" si="13"/>
        <v>Dickinson County KS</v>
      </c>
      <c r="D911" s="9">
        <v>19303</v>
      </c>
      <c r="E911" s="8" t="s">
        <v>445</v>
      </c>
      <c r="F911" s="9">
        <v>1582</v>
      </c>
      <c r="G911" s="9">
        <v>5905</v>
      </c>
      <c r="H911" s="9">
        <v>8008</v>
      </c>
      <c r="I911" s="10">
        <v>0.19755244755244755</v>
      </c>
      <c r="J911" s="10">
        <v>0.73738761238761241</v>
      </c>
      <c r="K911" s="9">
        <v>-4323</v>
      </c>
      <c r="L911" s="9">
        <v>4323</v>
      </c>
      <c r="M911" s="10">
        <v>-0.53983516483516492</v>
      </c>
      <c r="N911" s="10">
        <v>0.53983516483516492</v>
      </c>
      <c r="O911" s="9">
        <v>1962</v>
      </c>
      <c r="P911" s="9">
        <v>5709</v>
      </c>
      <c r="Q911" s="9">
        <v>7854</v>
      </c>
      <c r="R911" s="10">
        <v>0.24980901451489687</v>
      </c>
      <c r="S911" s="10">
        <v>0.72689075630252098</v>
      </c>
      <c r="T911" s="9">
        <v>-3747</v>
      </c>
      <c r="U911" s="10">
        <v>-0.47708174178762408</v>
      </c>
      <c r="V911" s="9">
        <v>-380</v>
      </c>
      <c r="W911" s="9">
        <v>196</v>
      </c>
      <c r="X911" s="10">
        <v>-5.2256566962449319E-2</v>
      </c>
      <c r="Y911" s="10">
        <v>1.0496856085091433E-2</v>
      </c>
      <c r="Z911" s="11">
        <v>847.07</v>
      </c>
      <c r="AA911" s="11">
        <v>22.787963214374255</v>
      </c>
      <c r="AB911" s="11">
        <v>20041</v>
      </c>
      <c r="AC911" s="12" t="s">
        <v>2758</v>
      </c>
      <c r="AD911" s="8">
        <v>20</v>
      </c>
      <c r="AE911" s="8">
        <v>41</v>
      </c>
      <c r="AF911" s="13"/>
      <c r="AG911" s="13"/>
      <c r="AH911" s="13"/>
      <c r="AJ911" s="13"/>
      <c r="AK911" s="13"/>
      <c r="AL911" s="13"/>
      <c r="AM911" s="13"/>
      <c r="AN911" s="13" t="s">
        <v>510</v>
      </c>
    </row>
    <row r="912" spans="1:40" x14ac:dyDescent="0.2">
      <c r="A912" s="8" t="s">
        <v>2712</v>
      </c>
      <c r="B912" s="8" t="s">
        <v>2759</v>
      </c>
      <c r="C912" s="8" t="str">
        <f t="shared" si="13"/>
        <v>Doniphan County KS</v>
      </c>
      <c r="D912" s="9">
        <v>7797</v>
      </c>
      <c r="E912" s="8" t="s">
        <v>445</v>
      </c>
      <c r="F912" s="9">
        <v>584</v>
      </c>
      <c r="G912" s="9">
        <v>2601</v>
      </c>
      <c r="H912" s="9">
        <v>3366</v>
      </c>
      <c r="I912" s="10">
        <v>0.17349970291146763</v>
      </c>
      <c r="J912" s="10">
        <v>0.77272727272727271</v>
      </c>
      <c r="K912" s="9">
        <v>-2017</v>
      </c>
      <c r="L912" s="9">
        <v>2017</v>
      </c>
      <c r="M912" s="10">
        <v>-0.59922756981580505</v>
      </c>
      <c r="N912" s="10">
        <v>0.59922756981580505</v>
      </c>
      <c r="O912" s="9">
        <v>885</v>
      </c>
      <c r="P912" s="9">
        <v>2397</v>
      </c>
      <c r="Q912" s="9">
        <v>3369</v>
      </c>
      <c r="R912" s="10">
        <v>0.26268922528940336</v>
      </c>
      <c r="S912" s="10">
        <v>0.71148708815672301</v>
      </c>
      <c r="T912" s="9">
        <v>-1512</v>
      </c>
      <c r="U912" s="10">
        <v>-0.44879786286731965</v>
      </c>
      <c r="V912" s="9">
        <v>-301</v>
      </c>
      <c r="W912" s="9">
        <v>204</v>
      </c>
      <c r="X912" s="10">
        <v>-8.9189522377935732E-2</v>
      </c>
      <c r="Y912" s="10">
        <v>6.1240184570549694E-2</v>
      </c>
      <c r="Z912" s="11">
        <v>393.41</v>
      </c>
      <c r="AA912" s="11">
        <v>19.819018326936273</v>
      </c>
      <c r="AB912" s="11">
        <v>20043</v>
      </c>
      <c r="AC912" s="12" t="s">
        <v>2760</v>
      </c>
      <c r="AD912" s="8">
        <v>20</v>
      </c>
      <c r="AE912" s="8">
        <v>43</v>
      </c>
      <c r="AF912" s="13" t="s">
        <v>2761</v>
      </c>
      <c r="AG912" s="13" t="s">
        <v>2719</v>
      </c>
      <c r="AH912" s="13" t="s">
        <v>2762</v>
      </c>
      <c r="AI912" s="14">
        <v>126880</v>
      </c>
      <c r="AJ912" s="13" t="s">
        <v>486</v>
      </c>
      <c r="AK912" s="13" t="s">
        <v>2721</v>
      </c>
      <c r="AL912" s="13"/>
      <c r="AM912" s="13"/>
      <c r="AN912" s="13" t="s">
        <v>505</v>
      </c>
    </row>
    <row r="913" spans="1:40" x14ac:dyDescent="0.2">
      <c r="A913" s="8" t="s">
        <v>2712</v>
      </c>
      <c r="B913" s="8" t="s">
        <v>1182</v>
      </c>
      <c r="C913" s="8" t="str">
        <f t="shared" si="13"/>
        <v>Douglas County KS</v>
      </c>
      <c r="D913" s="9">
        <v>118053</v>
      </c>
      <c r="E913" s="8" t="s">
        <v>445</v>
      </c>
      <c r="F913" s="9">
        <v>30089</v>
      </c>
      <c r="G913" s="9">
        <v>14308</v>
      </c>
      <c r="H913" s="9">
        <v>48231</v>
      </c>
      <c r="I913" s="10">
        <v>0.62385187949658938</v>
      </c>
      <c r="J913" s="10">
        <v>0.29665567788351888</v>
      </c>
      <c r="K913" s="9">
        <v>15781</v>
      </c>
      <c r="L913" s="9">
        <v>-15781</v>
      </c>
      <c r="M913" s="10">
        <v>0.3271962016130705</v>
      </c>
      <c r="N913" s="10">
        <v>-0.3271962016130705</v>
      </c>
      <c r="O913" s="9">
        <v>28012</v>
      </c>
      <c r="P913" s="9">
        <v>17028</v>
      </c>
      <c r="Q913" s="9">
        <v>46283</v>
      </c>
      <c r="R913" s="10">
        <v>0.60523302292418379</v>
      </c>
      <c r="S913" s="10">
        <v>0.36791046388522786</v>
      </c>
      <c r="T913" s="9">
        <v>10984</v>
      </c>
      <c r="U913" s="10">
        <v>0.23732255903895594</v>
      </c>
      <c r="V913" s="9">
        <v>2077</v>
      </c>
      <c r="W913" s="9">
        <v>-2720</v>
      </c>
      <c r="X913" s="10">
        <v>1.8618856572405584E-2</v>
      </c>
      <c r="Y913" s="10">
        <v>-7.1254786001708981E-2</v>
      </c>
      <c r="Z913" s="11">
        <v>455.87</v>
      </c>
      <c r="AA913" s="11">
        <v>258.9619847763617</v>
      </c>
      <c r="AB913" s="11">
        <v>20045</v>
      </c>
      <c r="AC913" s="12" t="s">
        <v>2763</v>
      </c>
      <c r="AD913" s="8">
        <v>20</v>
      </c>
      <c r="AE913" s="8">
        <v>45</v>
      </c>
      <c r="AF913" s="13" t="s">
        <v>2764</v>
      </c>
      <c r="AG913" s="13" t="s">
        <v>2719</v>
      </c>
      <c r="AH913" s="13" t="s">
        <v>2765</v>
      </c>
      <c r="AI913" s="14">
        <v>118053</v>
      </c>
      <c r="AJ913" s="13" t="s">
        <v>486</v>
      </c>
      <c r="AK913" s="13" t="s">
        <v>2721</v>
      </c>
      <c r="AL913" s="13"/>
      <c r="AM913" s="13"/>
      <c r="AN913" s="13" t="s">
        <v>487</v>
      </c>
    </row>
    <row r="914" spans="1:40" x14ac:dyDescent="0.2">
      <c r="A914" s="8" t="s">
        <v>2712</v>
      </c>
      <c r="B914" s="8" t="s">
        <v>2110</v>
      </c>
      <c r="C914" s="8" t="str">
        <f t="shared" si="13"/>
        <v>Edwards County KS</v>
      </c>
      <c r="D914" s="9">
        <v>2968</v>
      </c>
      <c r="E914" s="8" t="s">
        <v>445</v>
      </c>
      <c r="F914" s="9">
        <v>208</v>
      </c>
      <c r="G914" s="9">
        <v>1033</v>
      </c>
      <c r="H914" s="9">
        <v>1308</v>
      </c>
      <c r="I914" s="10">
        <v>0.15902140672782875</v>
      </c>
      <c r="J914" s="10">
        <v>0.78975535168195721</v>
      </c>
      <c r="K914" s="9">
        <v>-825</v>
      </c>
      <c r="L914" s="9">
        <v>825</v>
      </c>
      <c r="M914" s="10">
        <v>-0.63073394495412849</v>
      </c>
      <c r="N914" s="10">
        <v>0.63073394495412849</v>
      </c>
      <c r="O914" s="9">
        <v>291</v>
      </c>
      <c r="P914" s="9">
        <v>1048</v>
      </c>
      <c r="Q914" s="9">
        <v>1365</v>
      </c>
      <c r="R914" s="10">
        <v>0.21318681318681318</v>
      </c>
      <c r="S914" s="10">
        <v>0.76776556776556781</v>
      </c>
      <c r="T914" s="9">
        <v>-757</v>
      </c>
      <c r="U914" s="10">
        <v>-0.55457875457875461</v>
      </c>
      <c r="V914" s="9">
        <v>-83</v>
      </c>
      <c r="W914" s="9">
        <v>-15</v>
      </c>
      <c r="X914" s="10">
        <v>-5.4165406458984433E-2</v>
      </c>
      <c r="Y914" s="10">
        <v>2.1989783916389394E-2</v>
      </c>
      <c r="Z914" s="11">
        <v>621.89</v>
      </c>
      <c r="AA914" s="11">
        <v>4.772548199842416</v>
      </c>
      <c r="AB914" s="11">
        <v>20047</v>
      </c>
      <c r="AC914" s="12" t="s">
        <v>2766</v>
      </c>
      <c r="AD914" s="8">
        <v>20</v>
      </c>
      <c r="AE914" s="8">
        <v>47</v>
      </c>
      <c r="AF914" s="13"/>
      <c r="AG914" s="13"/>
      <c r="AH914" s="13"/>
      <c r="AJ914" s="13"/>
      <c r="AK914" s="13"/>
      <c r="AL914" s="13"/>
      <c r="AM914" s="13"/>
      <c r="AN914" s="13" t="s">
        <v>510</v>
      </c>
    </row>
    <row r="915" spans="1:40" x14ac:dyDescent="0.2">
      <c r="A915" s="8" t="s">
        <v>2712</v>
      </c>
      <c r="B915" s="8" t="s">
        <v>2767</v>
      </c>
      <c r="C915" s="8" t="str">
        <f t="shared" si="13"/>
        <v>Elk County KS</v>
      </c>
      <c r="D915" s="9">
        <v>2605</v>
      </c>
      <c r="E915" s="8" t="s">
        <v>445</v>
      </c>
      <c r="F915" s="9">
        <v>160</v>
      </c>
      <c r="G915" s="9">
        <v>1048</v>
      </c>
      <c r="H915" s="9">
        <v>1259</v>
      </c>
      <c r="I915" s="10">
        <v>0.12708498808578236</v>
      </c>
      <c r="J915" s="10">
        <v>0.83240667196187446</v>
      </c>
      <c r="K915" s="9">
        <v>-888</v>
      </c>
      <c r="L915" s="9">
        <v>888</v>
      </c>
      <c r="M915" s="10">
        <v>-0.70532168387609206</v>
      </c>
      <c r="N915" s="10">
        <v>0.70532168387609206</v>
      </c>
      <c r="O915" s="9">
        <v>277</v>
      </c>
      <c r="P915" s="9">
        <v>1040</v>
      </c>
      <c r="Q915" s="9">
        <v>1356</v>
      </c>
      <c r="R915" s="10">
        <v>0.20427728613569321</v>
      </c>
      <c r="S915" s="10">
        <v>0.76696165191740417</v>
      </c>
      <c r="T915" s="9">
        <v>-763</v>
      </c>
      <c r="U915" s="10">
        <v>-0.56268436578171099</v>
      </c>
      <c r="V915" s="9">
        <v>-117</v>
      </c>
      <c r="W915" s="9">
        <v>8</v>
      </c>
      <c r="X915" s="10">
        <v>-7.7192298049910846E-2</v>
      </c>
      <c r="Y915" s="10">
        <v>6.5445020044470281E-2</v>
      </c>
      <c r="Z915" s="11">
        <v>644.27</v>
      </c>
      <c r="AA915" s="11">
        <v>4.0433358685023357</v>
      </c>
      <c r="AB915" s="11">
        <v>20049</v>
      </c>
      <c r="AC915" s="12" t="s">
        <v>2768</v>
      </c>
      <c r="AD915" s="8">
        <v>20</v>
      </c>
      <c r="AE915" s="8">
        <v>49</v>
      </c>
      <c r="AF915" s="13"/>
      <c r="AG915" s="13"/>
      <c r="AH915" s="13"/>
      <c r="AJ915" s="13"/>
      <c r="AK915" s="13"/>
      <c r="AL915" s="13"/>
      <c r="AM915" s="13"/>
      <c r="AN915" s="13" t="s">
        <v>510</v>
      </c>
    </row>
    <row r="916" spans="1:40" x14ac:dyDescent="0.2">
      <c r="A916" s="8" t="s">
        <v>2712</v>
      </c>
      <c r="B916" s="8" t="s">
        <v>2769</v>
      </c>
      <c r="C916" s="8" t="str">
        <f t="shared" si="13"/>
        <v>Ellis County KS</v>
      </c>
      <c r="D916" s="9">
        <v>29029</v>
      </c>
      <c r="E916" s="8" t="s">
        <v>445</v>
      </c>
      <c r="F916" s="9">
        <v>2669</v>
      </c>
      <c r="G916" s="9">
        <v>8311</v>
      </c>
      <c r="H916" s="9">
        <v>11660</v>
      </c>
      <c r="I916" s="10">
        <v>0.22890222984562608</v>
      </c>
      <c r="J916" s="10">
        <v>0.71277873070325903</v>
      </c>
      <c r="K916" s="9">
        <v>-5642</v>
      </c>
      <c r="L916" s="9">
        <v>5642</v>
      </c>
      <c r="M916" s="10">
        <v>-0.48387650085763295</v>
      </c>
      <c r="N916" s="10">
        <v>0.48387650085763295</v>
      </c>
      <c r="O916" s="9">
        <v>3464</v>
      </c>
      <c r="P916" s="9">
        <v>9057</v>
      </c>
      <c r="Q916" s="9">
        <v>12779</v>
      </c>
      <c r="R916" s="10">
        <v>0.27106972376555288</v>
      </c>
      <c r="S916" s="10">
        <v>0.70874090304405668</v>
      </c>
      <c r="T916" s="9">
        <v>-5593</v>
      </c>
      <c r="U916" s="10">
        <v>-0.4376711792785038</v>
      </c>
      <c r="V916" s="9">
        <v>-795</v>
      </c>
      <c r="W916" s="9">
        <v>-746</v>
      </c>
      <c r="X916" s="10">
        <v>-4.2167493919926802E-2</v>
      </c>
      <c r="Y916" s="10">
        <v>4.0378276592023532E-3</v>
      </c>
      <c r="Z916" s="11">
        <v>899.91</v>
      </c>
      <c r="AA916" s="11">
        <v>32.257670211465594</v>
      </c>
      <c r="AB916" s="11">
        <v>20051</v>
      </c>
      <c r="AC916" s="12" t="s">
        <v>2770</v>
      </c>
      <c r="AD916" s="8">
        <v>20</v>
      </c>
      <c r="AE916" s="8">
        <v>51</v>
      </c>
      <c r="AF916" s="13" t="s">
        <v>2771</v>
      </c>
      <c r="AG916" s="13"/>
      <c r="AH916" s="13" t="s">
        <v>2772</v>
      </c>
      <c r="AJ916" s="13" t="s">
        <v>498</v>
      </c>
      <c r="AK916" s="13"/>
      <c r="AL916" s="13"/>
      <c r="AM916" s="13"/>
      <c r="AN916" s="13" t="s">
        <v>487</v>
      </c>
    </row>
    <row r="917" spans="1:40" x14ac:dyDescent="0.2">
      <c r="A917" s="8" t="s">
        <v>2712</v>
      </c>
      <c r="B917" s="8" t="s">
        <v>2773</v>
      </c>
      <c r="C917" s="8" t="str">
        <f t="shared" si="13"/>
        <v>Ellsworth County KS</v>
      </c>
      <c r="D917" s="9">
        <v>6343</v>
      </c>
      <c r="E917" s="8" t="s">
        <v>445</v>
      </c>
      <c r="F917" s="9">
        <v>515</v>
      </c>
      <c r="G917" s="9">
        <v>1933</v>
      </c>
      <c r="H917" s="9">
        <v>2626</v>
      </c>
      <c r="I917" s="10">
        <v>0.19611576542269613</v>
      </c>
      <c r="J917" s="10">
        <v>0.73610053313023605</v>
      </c>
      <c r="K917" s="9">
        <v>-1418</v>
      </c>
      <c r="L917" s="9">
        <v>1418</v>
      </c>
      <c r="M917" s="10">
        <v>-0.53998476770753989</v>
      </c>
      <c r="N917" s="10">
        <v>0.53998476770753989</v>
      </c>
      <c r="O917" s="9">
        <v>696</v>
      </c>
      <c r="P917" s="9">
        <v>1905</v>
      </c>
      <c r="Q917" s="9">
        <v>2677</v>
      </c>
      <c r="R917" s="10">
        <v>0.25999252895031749</v>
      </c>
      <c r="S917" s="10">
        <v>0.71161748225625698</v>
      </c>
      <c r="T917" s="9">
        <v>-1209</v>
      </c>
      <c r="U917" s="10">
        <v>-0.45162495330593949</v>
      </c>
      <c r="V917" s="9">
        <v>-181</v>
      </c>
      <c r="W917" s="9">
        <v>28</v>
      </c>
      <c r="X917" s="10">
        <v>-6.3876763527621366E-2</v>
      </c>
      <c r="Y917" s="10">
        <v>2.4483050873979062E-2</v>
      </c>
      <c r="Z917" s="11">
        <v>715.85</v>
      </c>
      <c r="AA917" s="11">
        <v>8.860794859258224</v>
      </c>
      <c r="AB917" s="11">
        <v>20053</v>
      </c>
      <c r="AC917" s="12" t="s">
        <v>2774</v>
      </c>
      <c r="AD917" s="8">
        <v>20</v>
      </c>
      <c r="AE917" s="8">
        <v>53</v>
      </c>
      <c r="AF917" s="13"/>
      <c r="AG917" s="13"/>
      <c r="AH917" s="13"/>
      <c r="AJ917" s="13"/>
      <c r="AK917" s="13"/>
      <c r="AL917" s="13"/>
      <c r="AM917" s="13"/>
      <c r="AN917" s="13" t="s">
        <v>510</v>
      </c>
    </row>
    <row r="918" spans="1:40" x14ac:dyDescent="0.2">
      <c r="A918" s="8" t="s">
        <v>2712</v>
      </c>
      <c r="B918" s="8" t="s">
        <v>2775</v>
      </c>
      <c r="C918" s="8" t="str">
        <f t="shared" si="13"/>
        <v>Finney County KS</v>
      </c>
      <c r="D918" s="9">
        <v>37118</v>
      </c>
      <c r="E918" s="8" t="s">
        <v>445</v>
      </c>
      <c r="F918" s="9">
        <v>3006</v>
      </c>
      <c r="G918" s="9">
        <v>6155</v>
      </c>
      <c r="H918" s="9">
        <v>9731</v>
      </c>
      <c r="I918" s="10">
        <v>0.30890967012640014</v>
      </c>
      <c r="J918" s="10">
        <v>0.63251464392148804</v>
      </c>
      <c r="K918" s="9">
        <v>-3149</v>
      </c>
      <c r="L918" s="9">
        <v>3149</v>
      </c>
      <c r="M918" s="10">
        <v>-0.3236049737950879</v>
      </c>
      <c r="N918" s="10">
        <v>0.3236049737950879</v>
      </c>
      <c r="O918" s="9">
        <v>2307</v>
      </c>
      <c r="P918" s="9">
        <v>5108</v>
      </c>
      <c r="Q918" s="9">
        <v>7593</v>
      </c>
      <c r="R918" s="10">
        <v>0.30383247728170681</v>
      </c>
      <c r="S918" s="10">
        <v>0.67272487817726856</v>
      </c>
      <c r="T918" s="9">
        <v>-2801</v>
      </c>
      <c r="U918" s="10">
        <v>-0.36889240089556175</v>
      </c>
      <c r="V918" s="9">
        <v>699</v>
      </c>
      <c r="W918" s="9">
        <v>1047</v>
      </c>
      <c r="X918" s="10">
        <v>5.0771928446933234E-3</v>
      </c>
      <c r="Y918" s="10">
        <v>-4.0210234255780519E-2</v>
      </c>
      <c r="Z918" s="11">
        <v>1301.97</v>
      </c>
      <c r="AA918" s="11">
        <v>28.509105432536849</v>
      </c>
      <c r="AB918" s="11">
        <v>20055</v>
      </c>
      <c r="AC918" s="12" t="s">
        <v>2776</v>
      </c>
      <c r="AD918" s="8">
        <v>20</v>
      </c>
      <c r="AE918" s="8">
        <v>55</v>
      </c>
      <c r="AF918" s="13" t="s">
        <v>2777</v>
      </c>
      <c r="AG918" s="13"/>
      <c r="AH918" s="13" t="s">
        <v>2778</v>
      </c>
      <c r="AJ918" s="13" t="s">
        <v>498</v>
      </c>
      <c r="AK918" s="13"/>
      <c r="AL918" s="13"/>
      <c r="AM918" s="13"/>
      <c r="AN918" s="13" t="s">
        <v>487</v>
      </c>
    </row>
    <row r="919" spans="1:40" x14ac:dyDescent="0.2">
      <c r="A919" s="8" t="s">
        <v>2712</v>
      </c>
      <c r="B919" s="8" t="s">
        <v>2116</v>
      </c>
      <c r="C919" s="8" t="str">
        <f t="shared" si="13"/>
        <v>Ford County KS</v>
      </c>
      <c r="D919" s="9">
        <v>34536</v>
      </c>
      <c r="E919" s="8" t="s">
        <v>445</v>
      </c>
      <c r="F919" s="9">
        <v>2032</v>
      </c>
      <c r="G919" s="9">
        <v>4994</v>
      </c>
      <c r="H919" s="9">
        <v>7425</v>
      </c>
      <c r="I919" s="10">
        <v>0.27367003367003367</v>
      </c>
      <c r="J919" s="10">
        <v>0.67259259259259263</v>
      </c>
      <c r="K919" s="9">
        <v>-2962</v>
      </c>
      <c r="L919" s="9">
        <v>2962</v>
      </c>
      <c r="M919" s="10">
        <v>-0.39892255892255896</v>
      </c>
      <c r="N919" s="10">
        <v>0.39892255892255896</v>
      </c>
      <c r="O919" s="9">
        <v>2468</v>
      </c>
      <c r="P919" s="9">
        <v>5459</v>
      </c>
      <c r="Q919" s="9">
        <v>8082</v>
      </c>
      <c r="R919" s="10">
        <v>0.30536995793120514</v>
      </c>
      <c r="S919" s="10">
        <v>0.67545162088591937</v>
      </c>
      <c r="T919" s="9">
        <v>-2991</v>
      </c>
      <c r="U919" s="10">
        <v>-0.37008166295471423</v>
      </c>
      <c r="V919" s="9">
        <v>-436</v>
      </c>
      <c r="W919" s="9">
        <v>-465</v>
      </c>
      <c r="X919" s="10">
        <v>-3.1699924261171464E-2</v>
      </c>
      <c r="Y919" s="10">
        <v>-2.8590282933267375E-3</v>
      </c>
      <c r="Z919" s="11">
        <v>1098.27</v>
      </c>
      <c r="AA919" s="11">
        <v>31.445819334043541</v>
      </c>
      <c r="AB919" s="11">
        <v>20057</v>
      </c>
      <c r="AC919" s="12" t="s">
        <v>2779</v>
      </c>
      <c r="AD919" s="8">
        <v>20</v>
      </c>
      <c r="AE919" s="8">
        <v>57</v>
      </c>
      <c r="AF919" s="13" t="s">
        <v>2780</v>
      </c>
      <c r="AG919" s="13"/>
      <c r="AH919" s="13" t="s">
        <v>2781</v>
      </c>
      <c r="AJ919" s="13" t="s">
        <v>498</v>
      </c>
      <c r="AK919" s="13"/>
      <c r="AL919" s="13"/>
      <c r="AM919" s="13"/>
      <c r="AN919" s="13" t="s">
        <v>487</v>
      </c>
    </row>
    <row r="920" spans="1:40" x14ac:dyDescent="0.2">
      <c r="A920" s="8" t="s">
        <v>2712</v>
      </c>
      <c r="B920" s="8" t="s">
        <v>586</v>
      </c>
      <c r="C920" s="8" t="str">
        <f t="shared" si="13"/>
        <v>Franklin County KS</v>
      </c>
      <c r="D920" s="9">
        <v>25609</v>
      </c>
      <c r="E920" s="8" t="s">
        <v>445</v>
      </c>
      <c r="F920" s="9">
        <v>2829</v>
      </c>
      <c r="G920" s="9">
        <v>7025</v>
      </c>
      <c r="H920" s="9">
        <v>10658</v>
      </c>
      <c r="I920" s="10">
        <v>0.26543441546256336</v>
      </c>
      <c r="J920" s="10">
        <v>0.65912929255019703</v>
      </c>
      <c r="K920" s="9">
        <v>-4196</v>
      </c>
      <c r="L920" s="9">
        <v>4196</v>
      </c>
      <c r="M920" s="10">
        <v>-0.39369487708763368</v>
      </c>
      <c r="N920" s="10">
        <v>0.39369487708763368</v>
      </c>
      <c r="O920" s="9">
        <v>3611</v>
      </c>
      <c r="P920" s="9">
        <v>6893</v>
      </c>
      <c r="Q920" s="9">
        <v>10806</v>
      </c>
      <c r="R920" s="10">
        <v>0.33416620396076252</v>
      </c>
      <c r="S920" s="10">
        <v>0.63788635942994631</v>
      </c>
      <c r="T920" s="9">
        <v>-3282</v>
      </c>
      <c r="U920" s="10">
        <v>-0.30372015546918379</v>
      </c>
      <c r="V920" s="9">
        <v>-782</v>
      </c>
      <c r="W920" s="9">
        <v>132</v>
      </c>
      <c r="X920" s="10">
        <v>-6.8731788498199164E-2</v>
      </c>
      <c r="Y920" s="10">
        <v>2.1242933120250718E-2</v>
      </c>
      <c r="Z920" s="11">
        <v>571.76</v>
      </c>
      <c r="AA920" s="11">
        <v>44.78977193227928</v>
      </c>
      <c r="AB920" s="11">
        <v>20059</v>
      </c>
      <c r="AC920" s="12" t="s">
        <v>2782</v>
      </c>
      <c r="AD920" s="8">
        <v>20</v>
      </c>
      <c r="AE920" s="8">
        <v>59</v>
      </c>
      <c r="AF920" s="13" t="s">
        <v>2783</v>
      </c>
      <c r="AG920" s="13" t="s">
        <v>2719</v>
      </c>
      <c r="AH920" s="13" t="s">
        <v>2784</v>
      </c>
      <c r="AJ920" s="13" t="s">
        <v>498</v>
      </c>
      <c r="AK920" s="13" t="s">
        <v>2721</v>
      </c>
      <c r="AL920" s="13"/>
      <c r="AM920" s="13"/>
      <c r="AN920" s="13" t="s">
        <v>487</v>
      </c>
    </row>
    <row r="921" spans="1:40" x14ac:dyDescent="0.2">
      <c r="A921" s="8" t="s">
        <v>2712</v>
      </c>
      <c r="B921" s="8" t="s">
        <v>2785</v>
      </c>
      <c r="C921" s="8" t="str">
        <f t="shared" si="13"/>
        <v>Geary County KS</v>
      </c>
      <c r="D921" s="9">
        <v>37030</v>
      </c>
      <c r="E921" s="8" t="s">
        <v>445</v>
      </c>
      <c r="F921" s="9">
        <v>2569</v>
      </c>
      <c r="G921" s="9">
        <v>4116</v>
      </c>
      <c r="H921" s="9">
        <v>7129</v>
      </c>
      <c r="I921" s="10">
        <v>0.36035909664749616</v>
      </c>
      <c r="J921" s="10">
        <v>0.57736007855239169</v>
      </c>
      <c r="K921" s="9">
        <v>-1547</v>
      </c>
      <c r="L921" s="9">
        <v>1547</v>
      </c>
      <c r="M921" s="10">
        <v>-0.21700098190489553</v>
      </c>
      <c r="N921" s="10">
        <v>0.21700098190489553</v>
      </c>
      <c r="O921" s="9">
        <v>3158</v>
      </c>
      <c r="P921" s="9">
        <v>4242</v>
      </c>
      <c r="Q921" s="9">
        <v>7526</v>
      </c>
      <c r="R921" s="10">
        <v>0.41961201169279833</v>
      </c>
      <c r="S921" s="10">
        <v>0.5636460271060324</v>
      </c>
      <c r="T921" s="9">
        <v>-1084</v>
      </c>
      <c r="U921" s="10">
        <v>-0.14403401541323407</v>
      </c>
      <c r="V921" s="9">
        <v>-589</v>
      </c>
      <c r="W921" s="9">
        <v>-126</v>
      </c>
      <c r="X921" s="10">
        <v>-5.9252915045302168E-2</v>
      </c>
      <c r="Y921" s="10">
        <v>1.3714051446359288E-2</v>
      </c>
      <c r="Z921" s="11">
        <v>384.62</v>
      </c>
      <c r="AA921" s="11">
        <v>96.276844677863863</v>
      </c>
      <c r="AB921" s="11">
        <v>20061</v>
      </c>
      <c r="AC921" s="12" t="s">
        <v>2786</v>
      </c>
      <c r="AD921" s="8">
        <v>20</v>
      </c>
      <c r="AE921" s="8">
        <v>61</v>
      </c>
      <c r="AF921" s="13" t="s">
        <v>2787</v>
      </c>
      <c r="AG921" s="13" t="s">
        <v>2788</v>
      </c>
      <c r="AH921" s="13" t="s">
        <v>2789</v>
      </c>
      <c r="AJ921" s="13" t="s">
        <v>498</v>
      </c>
      <c r="AK921" s="13" t="s">
        <v>2790</v>
      </c>
      <c r="AL921" s="13"/>
      <c r="AM921" s="13"/>
      <c r="AN921" s="13" t="s">
        <v>487</v>
      </c>
    </row>
    <row r="922" spans="1:40" x14ac:dyDescent="0.2">
      <c r="A922" s="8" t="s">
        <v>2712</v>
      </c>
      <c r="B922" s="8" t="s">
        <v>2791</v>
      </c>
      <c r="C922" s="8" t="str">
        <f t="shared" si="13"/>
        <v>Gove County KS</v>
      </c>
      <c r="D922" s="9">
        <v>2640</v>
      </c>
      <c r="E922" s="8" t="s">
        <v>445</v>
      </c>
      <c r="F922" s="9">
        <v>149</v>
      </c>
      <c r="G922" s="9">
        <v>1127</v>
      </c>
      <c r="H922" s="9">
        <v>1328</v>
      </c>
      <c r="I922" s="10">
        <v>0.11219879518072289</v>
      </c>
      <c r="J922" s="10">
        <v>0.84864457831325302</v>
      </c>
      <c r="K922" s="9">
        <v>-978</v>
      </c>
      <c r="L922" s="9">
        <v>978</v>
      </c>
      <c r="M922" s="10">
        <v>-0.73644578313253017</v>
      </c>
      <c r="N922" s="10">
        <v>0.73644578313253017</v>
      </c>
      <c r="O922" s="9">
        <v>174</v>
      </c>
      <c r="P922" s="9">
        <v>1155</v>
      </c>
      <c r="Q922" s="9">
        <v>1368</v>
      </c>
      <c r="R922" s="10">
        <v>0.12719298245614036</v>
      </c>
      <c r="S922" s="10">
        <v>0.8442982456140351</v>
      </c>
      <c r="T922" s="9">
        <v>-981</v>
      </c>
      <c r="U922" s="10">
        <v>-0.71710526315789469</v>
      </c>
      <c r="V922" s="9">
        <v>-25</v>
      </c>
      <c r="W922" s="9">
        <v>-28</v>
      </c>
      <c r="X922" s="10">
        <v>-1.4994187275417473E-2</v>
      </c>
      <c r="Y922" s="10">
        <v>4.3463326992179141E-3</v>
      </c>
      <c r="Z922" s="11">
        <v>1071.67</v>
      </c>
      <c r="AA922" s="11">
        <v>2.4634449037483552</v>
      </c>
      <c r="AB922" s="11">
        <v>20063</v>
      </c>
      <c r="AC922" s="12" t="s">
        <v>2792</v>
      </c>
      <c r="AD922" s="8">
        <v>20</v>
      </c>
      <c r="AE922" s="8">
        <v>63</v>
      </c>
      <c r="AF922" s="13"/>
      <c r="AG922" s="13"/>
      <c r="AH922" s="13"/>
      <c r="AJ922" s="13"/>
      <c r="AK922" s="13"/>
      <c r="AL922" s="13"/>
      <c r="AM922" s="13"/>
      <c r="AN922" s="13" t="s">
        <v>510</v>
      </c>
    </row>
    <row r="923" spans="1:40" x14ac:dyDescent="0.2">
      <c r="A923" s="8" t="s">
        <v>2712</v>
      </c>
      <c r="B923" s="8" t="s">
        <v>703</v>
      </c>
      <c r="C923" s="8" t="str">
        <f t="shared" si="13"/>
        <v>Graham County KS</v>
      </c>
      <c r="D923" s="9">
        <v>2591</v>
      </c>
      <c r="E923" s="8" t="s">
        <v>445</v>
      </c>
      <c r="F923" s="9">
        <v>185</v>
      </c>
      <c r="G923" s="9">
        <v>1013</v>
      </c>
      <c r="H923" s="9">
        <v>1265</v>
      </c>
      <c r="I923" s="10">
        <v>0.14624505928853754</v>
      </c>
      <c r="J923" s="10">
        <v>0.80079051383399213</v>
      </c>
      <c r="K923" s="9">
        <v>-828</v>
      </c>
      <c r="L923" s="9">
        <v>828</v>
      </c>
      <c r="M923" s="10">
        <v>-0.65454545454545454</v>
      </c>
      <c r="N923" s="10">
        <v>0.65454545454545454</v>
      </c>
      <c r="O923" s="9">
        <v>248</v>
      </c>
      <c r="P923" s="9">
        <v>1044</v>
      </c>
      <c r="Q923" s="9">
        <v>1319</v>
      </c>
      <c r="R923" s="10">
        <v>0.18802122820318423</v>
      </c>
      <c r="S923" s="10">
        <v>0.79150871872630779</v>
      </c>
      <c r="T923" s="9">
        <v>-796</v>
      </c>
      <c r="U923" s="10">
        <v>-0.60348749052312356</v>
      </c>
      <c r="V923" s="9">
        <v>-63</v>
      </c>
      <c r="W923" s="9">
        <v>-31</v>
      </c>
      <c r="X923" s="10">
        <v>-4.1776168914646694E-2</v>
      </c>
      <c r="Y923" s="10">
        <v>9.281795107684343E-3</v>
      </c>
      <c r="Z923" s="11">
        <v>898.52</v>
      </c>
      <c r="AA923" s="11">
        <v>2.8836308596358458</v>
      </c>
      <c r="AB923" s="11">
        <v>20065</v>
      </c>
      <c r="AC923" s="12" t="s">
        <v>2793</v>
      </c>
      <c r="AD923" s="8">
        <v>20</v>
      </c>
      <c r="AE923" s="8">
        <v>65</v>
      </c>
      <c r="AF923" s="13"/>
      <c r="AG923" s="13"/>
      <c r="AH923" s="13"/>
      <c r="AJ923" s="13"/>
      <c r="AK923" s="13"/>
      <c r="AL923" s="13"/>
      <c r="AM923" s="13"/>
      <c r="AN923" s="13" t="s">
        <v>510</v>
      </c>
    </row>
    <row r="924" spans="1:40" x14ac:dyDescent="0.2">
      <c r="A924" s="8" t="s">
        <v>2712</v>
      </c>
      <c r="B924" s="8" t="s">
        <v>825</v>
      </c>
      <c r="C924" s="8" t="str">
        <f t="shared" si="13"/>
        <v>Grant County KS</v>
      </c>
      <c r="D924" s="9">
        <v>7733</v>
      </c>
      <c r="E924" s="8" t="s">
        <v>445</v>
      </c>
      <c r="F924" s="9">
        <v>427</v>
      </c>
      <c r="G924" s="9">
        <v>1755</v>
      </c>
      <c r="H924" s="9">
        <v>2311</v>
      </c>
      <c r="I924" s="10">
        <v>0.18476849848550411</v>
      </c>
      <c r="J924" s="10">
        <v>0.75941151016875807</v>
      </c>
      <c r="K924" s="9">
        <v>-1328</v>
      </c>
      <c r="L924" s="9">
        <v>1328</v>
      </c>
      <c r="M924" s="10">
        <v>-0.57464301168325393</v>
      </c>
      <c r="N924" s="10">
        <v>0.57464301168325393</v>
      </c>
      <c r="O924" s="9">
        <v>437</v>
      </c>
      <c r="P924" s="9">
        <v>1742</v>
      </c>
      <c r="Q924" s="9">
        <v>2215</v>
      </c>
      <c r="R924" s="10">
        <v>0.19729119638826184</v>
      </c>
      <c r="S924" s="10">
        <v>0.78645598194130928</v>
      </c>
      <c r="T924" s="9">
        <v>-1305</v>
      </c>
      <c r="U924" s="10">
        <v>-0.58916478555304741</v>
      </c>
      <c r="V924" s="9">
        <v>-10</v>
      </c>
      <c r="W924" s="9">
        <v>13</v>
      </c>
      <c r="X924" s="10">
        <v>-1.2522697902757729E-2</v>
      </c>
      <c r="Y924" s="10">
        <v>-2.7044471772551204E-2</v>
      </c>
      <c r="Z924" s="11">
        <v>574.79999999999995</v>
      </c>
      <c r="AA924" s="11">
        <v>13.45337508698678</v>
      </c>
      <c r="AB924" s="11">
        <v>20067</v>
      </c>
      <c r="AC924" s="12" t="s">
        <v>2794</v>
      </c>
      <c r="AD924" s="8">
        <v>20</v>
      </c>
      <c r="AE924" s="8">
        <v>67</v>
      </c>
      <c r="AF924" s="13"/>
      <c r="AG924" s="13"/>
      <c r="AH924" s="13"/>
      <c r="AJ924" s="13"/>
      <c r="AK924" s="13"/>
      <c r="AL924" s="13"/>
      <c r="AM924" s="13"/>
      <c r="AN924" s="13" t="s">
        <v>510</v>
      </c>
    </row>
    <row r="925" spans="1:40" x14ac:dyDescent="0.2">
      <c r="A925" s="8" t="s">
        <v>2712</v>
      </c>
      <c r="B925" s="8" t="s">
        <v>2795</v>
      </c>
      <c r="C925" s="8" t="str">
        <f t="shared" si="13"/>
        <v>Gray County KS</v>
      </c>
      <c r="D925" s="9">
        <v>6133</v>
      </c>
      <c r="E925" s="8" t="s">
        <v>445</v>
      </c>
      <c r="F925" s="9">
        <v>257</v>
      </c>
      <c r="G925" s="9">
        <v>1651</v>
      </c>
      <c r="H925" s="9">
        <v>2011</v>
      </c>
      <c r="I925" s="10">
        <v>0.12779711586275486</v>
      </c>
      <c r="J925" s="10">
        <v>0.82098458478368974</v>
      </c>
      <c r="K925" s="9">
        <v>-1394</v>
      </c>
      <c r="L925" s="9">
        <v>1394</v>
      </c>
      <c r="M925" s="10">
        <v>-0.69318746892093486</v>
      </c>
      <c r="N925" s="10">
        <v>0.69318746892093486</v>
      </c>
      <c r="O925" s="9">
        <v>304</v>
      </c>
      <c r="P925" s="9">
        <v>1568</v>
      </c>
      <c r="Q925" s="9">
        <v>1901</v>
      </c>
      <c r="R925" s="10">
        <v>0.1599158337716991</v>
      </c>
      <c r="S925" s="10">
        <v>0.82482903734876378</v>
      </c>
      <c r="T925" s="9">
        <v>-1264</v>
      </c>
      <c r="U925" s="10">
        <v>-0.66491320357706463</v>
      </c>
      <c r="V925" s="9">
        <v>-47</v>
      </c>
      <c r="W925" s="9">
        <v>83</v>
      </c>
      <c r="X925" s="10">
        <v>-3.2118717908944244E-2</v>
      </c>
      <c r="Y925" s="10">
        <v>-3.8444525650740413E-3</v>
      </c>
      <c r="Z925" s="11">
        <v>868.87</v>
      </c>
      <c r="AA925" s="11">
        <v>7.0585933453796308</v>
      </c>
      <c r="AB925" s="11">
        <v>20069</v>
      </c>
      <c r="AC925" s="12" t="s">
        <v>2796</v>
      </c>
      <c r="AD925" s="8">
        <v>20</v>
      </c>
      <c r="AE925" s="8">
        <v>69</v>
      </c>
      <c r="AF925" s="13"/>
      <c r="AG925" s="13"/>
      <c r="AH925" s="13"/>
      <c r="AJ925" s="13"/>
      <c r="AK925" s="13"/>
      <c r="AL925" s="13"/>
      <c r="AM925" s="13"/>
      <c r="AN925" s="13" t="s">
        <v>510</v>
      </c>
    </row>
    <row r="926" spans="1:40" x14ac:dyDescent="0.2">
      <c r="A926" s="8" t="s">
        <v>2712</v>
      </c>
      <c r="B926" s="8" t="s">
        <v>2797</v>
      </c>
      <c r="C926" s="8" t="str">
        <f t="shared" si="13"/>
        <v>Greeley County KS</v>
      </c>
      <c r="D926" s="9">
        <v>1330</v>
      </c>
      <c r="E926" s="8" t="s">
        <v>445</v>
      </c>
      <c r="F926" s="9">
        <v>83</v>
      </c>
      <c r="G926" s="9">
        <v>523</v>
      </c>
      <c r="H926" s="9">
        <v>639</v>
      </c>
      <c r="I926" s="10">
        <v>0.12989045383411579</v>
      </c>
      <c r="J926" s="10">
        <v>0.81846635367762133</v>
      </c>
      <c r="K926" s="9">
        <v>-440</v>
      </c>
      <c r="L926" s="9">
        <v>440</v>
      </c>
      <c r="M926" s="10">
        <v>-0.68857589984350553</v>
      </c>
      <c r="N926" s="10">
        <v>0.68857589984350553</v>
      </c>
      <c r="O926" s="9">
        <v>112</v>
      </c>
      <c r="P926" s="9">
        <v>539</v>
      </c>
      <c r="Q926" s="9">
        <v>665</v>
      </c>
      <c r="R926" s="10">
        <v>0.16842105263157894</v>
      </c>
      <c r="S926" s="10">
        <v>0.81052631578947365</v>
      </c>
      <c r="T926" s="9">
        <v>-427</v>
      </c>
      <c r="U926" s="10">
        <v>-0.64210526315789473</v>
      </c>
      <c r="V926" s="9">
        <v>-29</v>
      </c>
      <c r="W926" s="9">
        <v>-16</v>
      </c>
      <c r="X926" s="10">
        <v>-3.853059879746315E-2</v>
      </c>
      <c r="Y926" s="10">
        <v>7.9400378881476774E-3</v>
      </c>
      <c r="Z926" s="11">
        <v>778.45</v>
      </c>
      <c r="AA926" s="11">
        <v>1.7085233476780781</v>
      </c>
      <c r="AB926" s="11">
        <v>20071</v>
      </c>
      <c r="AC926" s="12" t="s">
        <v>2798</v>
      </c>
      <c r="AD926" s="8">
        <v>20</v>
      </c>
      <c r="AE926" s="8">
        <v>71</v>
      </c>
      <c r="AF926" s="13"/>
      <c r="AG926" s="13"/>
      <c r="AH926" s="13"/>
      <c r="AJ926" s="13"/>
      <c r="AK926" s="13"/>
      <c r="AL926" s="13"/>
      <c r="AM926" s="13"/>
      <c r="AN926" s="13" t="s">
        <v>510</v>
      </c>
    </row>
    <row r="927" spans="1:40" x14ac:dyDescent="0.2">
      <c r="A927" s="8" t="s">
        <v>2712</v>
      </c>
      <c r="B927" s="8" t="s">
        <v>2799</v>
      </c>
      <c r="C927" s="8" t="str">
        <f t="shared" si="13"/>
        <v>Greenwood County KS</v>
      </c>
      <c r="D927" s="9">
        <v>6244</v>
      </c>
      <c r="E927" s="8" t="s">
        <v>445</v>
      </c>
      <c r="F927" s="9">
        <v>484</v>
      </c>
      <c r="G927" s="9">
        <v>2146</v>
      </c>
      <c r="H927" s="9">
        <v>2811</v>
      </c>
      <c r="I927" s="10">
        <v>0.17218071860547848</v>
      </c>
      <c r="J927" s="10">
        <v>0.76342938456065457</v>
      </c>
      <c r="K927" s="9">
        <v>-1662</v>
      </c>
      <c r="L927" s="9">
        <v>1662</v>
      </c>
      <c r="M927" s="10">
        <v>-0.59124866595517611</v>
      </c>
      <c r="N927" s="10">
        <v>0.59124866595517611</v>
      </c>
      <c r="O927" s="9">
        <v>653</v>
      </c>
      <c r="P927" s="9">
        <v>1986</v>
      </c>
      <c r="Q927" s="9">
        <v>2706</v>
      </c>
      <c r="R927" s="10">
        <v>0.24131559497413155</v>
      </c>
      <c r="S927" s="10">
        <v>0.73392461197339243</v>
      </c>
      <c r="T927" s="9">
        <v>-1333</v>
      </c>
      <c r="U927" s="10">
        <v>-0.49260901699926085</v>
      </c>
      <c r="V927" s="9">
        <v>-169</v>
      </c>
      <c r="W927" s="9">
        <v>160</v>
      </c>
      <c r="X927" s="10">
        <v>-6.9134876368653064E-2</v>
      </c>
      <c r="Y927" s="10">
        <v>2.950477258726214E-2</v>
      </c>
      <c r="Z927" s="11">
        <v>1143.3</v>
      </c>
      <c r="AA927" s="11">
        <v>5.4613837138108989</v>
      </c>
      <c r="AB927" s="11">
        <v>20073</v>
      </c>
      <c r="AC927" s="12" t="s">
        <v>2800</v>
      </c>
      <c r="AD927" s="8">
        <v>20</v>
      </c>
      <c r="AE927" s="8">
        <v>73</v>
      </c>
      <c r="AF927" s="13"/>
      <c r="AG927" s="13"/>
      <c r="AH927" s="13"/>
      <c r="AJ927" s="13"/>
      <c r="AK927" s="13"/>
      <c r="AL927" s="13"/>
      <c r="AM927" s="13"/>
      <c r="AN927" s="13" t="s">
        <v>510</v>
      </c>
    </row>
    <row r="928" spans="1:40" x14ac:dyDescent="0.2">
      <c r="A928" s="8" t="s">
        <v>2712</v>
      </c>
      <c r="B928" s="8" t="s">
        <v>1441</v>
      </c>
      <c r="C928" s="8" t="str">
        <f t="shared" si="13"/>
        <v>Hamilton County KS</v>
      </c>
      <c r="D928" s="9">
        <v>2474</v>
      </c>
      <c r="E928" s="8" t="s">
        <v>445</v>
      </c>
      <c r="F928" s="9">
        <v>114</v>
      </c>
      <c r="G928" s="9">
        <v>690</v>
      </c>
      <c r="H928" s="9">
        <v>847</v>
      </c>
      <c r="I928" s="10">
        <v>0.13459268004722549</v>
      </c>
      <c r="J928" s="10">
        <v>0.81463990554899646</v>
      </c>
      <c r="K928" s="9">
        <v>-576</v>
      </c>
      <c r="L928" s="9">
        <v>576</v>
      </c>
      <c r="M928" s="10">
        <v>-0.68004722550177099</v>
      </c>
      <c r="N928" s="10">
        <v>0.68004722550177099</v>
      </c>
      <c r="O928" s="9">
        <v>159</v>
      </c>
      <c r="P928" s="9">
        <v>678</v>
      </c>
      <c r="Q928" s="9">
        <v>857</v>
      </c>
      <c r="R928" s="10">
        <v>0.1855309218203034</v>
      </c>
      <c r="S928" s="10">
        <v>0.79113185530921826</v>
      </c>
      <c r="T928" s="9">
        <v>-519</v>
      </c>
      <c r="U928" s="10">
        <v>-0.60560093348891486</v>
      </c>
      <c r="V928" s="9">
        <v>-45</v>
      </c>
      <c r="W928" s="9">
        <v>12</v>
      </c>
      <c r="X928" s="10">
        <v>-5.0938241773077902E-2</v>
      </c>
      <c r="Y928" s="10">
        <v>2.35080502397782E-2</v>
      </c>
      <c r="Z928" s="11">
        <v>996.51</v>
      </c>
      <c r="AA928" s="11">
        <v>2.4826644991018654</v>
      </c>
      <c r="AB928" s="11">
        <v>20075</v>
      </c>
      <c r="AC928" s="12" t="s">
        <v>2801</v>
      </c>
      <c r="AD928" s="8">
        <v>20</v>
      </c>
      <c r="AE928" s="8">
        <v>75</v>
      </c>
      <c r="AF928" s="13"/>
      <c r="AG928" s="13"/>
      <c r="AH928" s="13"/>
      <c r="AJ928" s="13"/>
      <c r="AK928" s="13"/>
      <c r="AL928" s="13"/>
      <c r="AM928" s="13"/>
      <c r="AN928" s="13" t="s">
        <v>510</v>
      </c>
    </row>
    <row r="929" spans="1:40" x14ac:dyDescent="0.2">
      <c r="A929" s="8" t="s">
        <v>2712</v>
      </c>
      <c r="B929" s="8" t="s">
        <v>2802</v>
      </c>
      <c r="C929" s="8" t="str">
        <f t="shared" ref="C929:C992" si="14">B929&amp;" "&amp;A929</f>
        <v>Harper County KS</v>
      </c>
      <c r="D929" s="9">
        <v>5817</v>
      </c>
      <c r="E929" s="8" t="s">
        <v>445</v>
      </c>
      <c r="F929" s="9">
        <v>388</v>
      </c>
      <c r="G929" s="9">
        <v>1950</v>
      </c>
      <c r="H929" s="9">
        <v>2513</v>
      </c>
      <c r="I929" s="10">
        <v>0.15439713489852766</v>
      </c>
      <c r="J929" s="10">
        <v>0.77596498209311582</v>
      </c>
      <c r="K929" s="9">
        <v>-1562</v>
      </c>
      <c r="L929" s="9">
        <v>1562</v>
      </c>
      <c r="M929" s="10">
        <v>-0.62156784719458813</v>
      </c>
      <c r="N929" s="10">
        <v>0.62156784719458813</v>
      </c>
      <c r="O929" s="9">
        <v>536</v>
      </c>
      <c r="P929" s="9">
        <v>1723</v>
      </c>
      <c r="Q929" s="9">
        <v>2335</v>
      </c>
      <c r="R929" s="10">
        <v>0.22955032119914348</v>
      </c>
      <c r="S929" s="10">
        <v>0.73790149892933621</v>
      </c>
      <c r="T929" s="9">
        <v>-1187</v>
      </c>
      <c r="U929" s="10">
        <v>-0.50835117773019278</v>
      </c>
      <c r="V929" s="9">
        <v>-148</v>
      </c>
      <c r="W929" s="9">
        <v>227</v>
      </c>
      <c r="X929" s="10">
        <v>-7.5153186300615821E-2</v>
      </c>
      <c r="Y929" s="10">
        <v>3.806348316377961E-2</v>
      </c>
      <c r="Z929" s="11">
        <v>801.27</v>
      </c>
      <c r="AA929" s="11">
        <v>7.2597251862668015</v>
      </c>
      <c r="AB929" s="11">
        <v>20077</v>
      </c>
      <c r="AC929" s="12" t="s">
        <v>2803</v>
      </c>
      <c r="AD929" s="8">
        <v>20</v>
      </c>
      <c r="AE929" s="8">
        <v>77</v>
      </c>
      <c r="AF929" s="13"/>
      <c r="AG929" s="13"/>
      <c r="AH929" s="13"/>
      <c r="AJ929" s="13"/>
      <c r="AK929" s="13"/>
      <c r="AL929" s="13"/>
      <c r="AM929" s="13"/>
      <c r="AN929" s="13" t="s">
        <v>510</v>
      </c>
    </row>
    <row r="930" spans="1:40" x14ac:dyDescent="0.2">
      <c r="A930" s="8" t="s">
        <v>2712</v>
      </c>
      <c r="B930" s="8" t="s">
        <v>2804</v>
      </c>
      <c r="C930" s="8" t="str">
        <f t="shared" si="14"/>
        <v>Harvey County KS</v>
      </c>
      <c r="D930" s="9">
        <v>35073</v>
      </c>
      <c r="E930" s="8" t="s">
        <v>445</v>
      </c>
      <c r="F930" s="9">
        <v>5006</v>
      </c>
      <c r="G930" s="9">
        <v>8503</v>
      </c>
      <c r="H930" s="9">
        <v>14540</v>
      </c>
      <c r="I930" s="10">
        <v>0.34429160935350756</v>
      </c>
      <c r="J930" s="10">
        <v>0.58480055020632737</v>
      </c>
      <c r="K930" s="9">
        <v>-3497</v>
      </c>
      <c r="L930" s="9">
        <v>3497</v>
      </c>
      <c r="M930" s="10">
        <v>-0.24050894085281982</v>
      </c>
      <c r="N930" s="10">
        <v>0.24050894085281982</v>
      </c>
      <c r="O930" s="9">
        <v>5162</v>
      </c>
      <c r="P930" s="9">
        <v>8352</v>
      </c>
      <c r="Q930" s="9">
        <v>13805</v>
      </c>
      <c r="R930" s="10">
        <v>0.37392249185077869</v>
      </c>
      <c r="S930" s="10">
        <v>0.60499818906193403</v>
      </c>
      <c r="T930" s="9">
        <v>-3190</v>
      </c>
      <c r="U930" s="10">
        <v>-0.23107569721115534</v>
      </c>
      <c r="V930" s="9">
        <v>-156</v>
      </c>
      <c r="W930" s="9">
        <v>151</v>
      </c>
      <c r="X930" s="10">
        <v>-2.9630882497271138E-2</v>
      </c>
      <c r="Y930" s="10">
        <v>-2.0197638855606659E-2</v>
      </c>
      <c r="Z930" s="11">
        <v>539.75</v>
      </c>
      <c r="AA930" s="11">
        <v>64.980083371931457</v>
      </c>
      <c r="AB930" s="11">
        <v>20079</v>
      </c>
      <c r="AC930" s="12" t="s">
        <v>2805</v>
      </c>
      <c r="AD930" s="8">
        <v>20</v>
      </c>
      <c r="AE930" s="8">
        <v>79</v>
      </c>
      <c r="AF930" s="13" t="s">
        <v>2732</v>
      </c>
      <c r="AG930" s="13" t="s">
        <v>2733</v>
      </c>
      <c r="AH930" s="13" t="s">
        <v>2734</v>
      </c>
      <c r="AI930" s="14">
        <v>644610</v>
      </c>
      <c r="AJ930" s="13" t="s">
        <v>486</v>
      </c>
      <c r="AK930" s="13" t="s">
        <v>2735</v>
      </c>
      <c r="AL930" s="13"/>
      <c r="AM930" s="13"/>
      <c r="AN930" s="13" t="s">
        <v>505</v>
      </c>
    </row>
    <row r="931" spans="1:40" x14ac:dyDescent="0.2">
      <c r="A931" s="8" t="s">
        <v>2712</v>
      </c>
      <c r="B931" s="8" t="s">
        <v>2806</v>
      </c>
      <c r="C931" s="8" t="str">
        <f t="shared" si="14"/>
        <v>Haskell County KS</v>
      </c>
      <c r="D931" s="9">
        <v>4064</v>
      </c>
      <c r="E931" s="8" t="s">
        <v>445</v>
      </c>
      <c r="F931" s="9">
        <v>228</v>
      </c>
      <c r="G931" s="9">
        <v>1011</v>
      </c>
      <c r="H931" s="9">
        <v>1300</v>
      </c>
      <c r="I931" s="10">
        <v>0.17538461538461539</v>
      </c>
      <c r="J931" s="10">
        <v>0.77769230769230768</v>
      </c>
      <c r="K931" s="9">
        <v>-783</v>
      </c>
      <c r="L931" s="9">
        <v>783</v>
      </c>
      <c r="M931" s="10">
        <v>-0.60230769230769232</v>
      </c>
      <c r="N931" s="10">
        <v>0.60230769230769232</v>
      </c>
      <c r="O931" s="9">
        <v>202</v>
      </c>
      <c r="P931" s="9">
        <v>1131</v>
      </c>
      <c r="Q931" s="9">
        <v>1355</v>
      </c>
      <c r="R931" s="10">
        <v>0.14907749077490776</v>
      </c>
      <c r="S931" s="10">
        <v>0.83468634686346865</v>
      </c>
      <c r="T931" s="9">
        <v>-929</v>
      </c>
      <c r="U931" s="10">
        <v>-0.68560885608856093</v>
      </c>
      <c r="V931" s="9">
        <v>26</v>
      </c>
      <c r="W931" s="9">
        <v>-120</v>
      </c>
      <c r="X931" s="10">
        <v>2.6307124609707633E-2</v>
      </c>
      <c r="Y931" s="10">
        <v>-5.6994039171160971E-2</v>
      </c>
      <c r="Z931" s="11">
        <v>577.52</v>
      </c>
      <c r="AA931" s="11">
        <v>7.0369857320958582</v>
      </c>
      <c r="AB931" s="11">
        <v>20081</v>
      </c>
      <c r="AC931" s="12" t="s">
        <v>2807</v>
      </c>
      <c r="AD931" s="8">
        <v>20</v>
      </c>
      <c r="AE931" s="8">
        <v>81</v>
      </c>
      <c r="AF931" s="13"/>
      <c r="AG931" s="13"/>
      <c r="AH931" s="13"/>
      <c r="AJ931" s="13"/>
      <c r="AK931" s="13"/>
      <c r="AL931" s="13"/>
      <c r="AM931" s="13"/>
      <c r="AN931" s="13" t="s">
        <v>510</v>
      </c>
    </row>
    <row r="932" spans="1:40" x14ac:dyDescent="0.2">
      <c r="A932" s="8" t="s">
        <v>2712</v>
      </c>
      <c r="B932" s="8" t="s">
        <v>2808</v>
      </c>
      <c r="C932" s="8" t="str">
        <f t="shared" si="14"/>
        <v>Hodgeman County KS</v>
      </c>
      <c r="D932" s="9">
        <v>1893</v>
      </c>
      <c r="E932" s="8" t="s">
        <v>445</v>
      </c>
      <c r="F932" s="9">
        <v>124</v>
      </c>
      <c r="G932" s="9">
        <v>845</v>
      </c>
      <c r="H932" s="9">
        <v>1006</v>
      </c>
      <c r="I932" s="10">
        <v>0.12326043737574553</v>
      </c>
      <c r="J932" s="10">
        <v>0.83996023856858848</v>
      </c>
      <c r="K932" s="9">
        <v>-721</v>
      </c>
      <c r="L932" s="9">
        <v>721</v>
      </c>
      <c r="M932" s="10">
        <v>-0.71669980119284293</v>
      </c>
      <c r="N932" s="10">
        <v>0.71669980119284293</v>
      </c>
      <c r="O932" s="9">
        <v>178</v>
      </c>
      <c r="P932" s="9">
        <v>857</v>
      </c>
      <c r="Q932" s="9">
        <v>1050</v>
      </c>
      <c r="R932" s="10">
        <v>0.16952380952380952</v>
      </c>
      <c r="S932" s="10">
        <v>0.81619047619047624</v>
      </c>
      <c r="T932" s="9">
        <v>-679</v>
      </c>
      <c r="U932" s="10">
        <v>-0.64666666666666672</v>
      </c>
      <c r="V932" s="9">
        <v>-54</v>
      </c>
      <c r="W932" s="9">
        <v>-12</v>
      </c>
      <c r="X932" s="10">
        <v>-4.6263372148063989E-2</v>
      </c>
      <c r="Y932" s="10">
        <v>2.3769762378112236E-2</v>
      </c>
      <c r="Z932" s="11">
        <v>859.99</v>
      </c>
      <c r="AA932" s="11">
        <v>2.2011883859114643</v>
      </c>
      <c r="AB932" s="11">
        <v>20083</v>
      </c>
      <c r="AC932" s="12" t="s">
        <v>2809</v>
      </c>
      <c r="AD932" s="8">
        <v>20</v>
      </c>
      <c r="AE932" s="8">
        <v>83</v>
      </c>
      <c r="AF932" s="13"/>
      <c r="AG932" s="13"/>
      <c r="AH932" s="13"/>
      <c r="AJ932" s="13"/>
      <c r="AK932" s="13"/>
      <c r="AL932" s="13"/>
      <c r="AM932" s="13"/>
      <c r="AN932" s="13" t="s">
        <v>510</v>
      </c>
    </row>
    <row r="933" spans="1:40" x14ac:dyDescent="0.2">
      <c r="A933" s="8" t="s">
        <v>2712</v>
      </c>
      <c r="B933" s="8" t="s">
        <v>602</v>
      </c>
      <c r="C933" s="8" t="str">
        <f t="shared" si="14"/>
        <v>Jackson County KS</v>
      </c>
      <c r="D933" s="9">
        <v>13338</v>
      </c>
      <c r="E933" s="8" t="s">
        <v>445</v>
      </c>
      <c r="F933" s="9">
        <v>1489</v>
      </c>
      <c r="G933" s="9">
        <v>3888</v>
      </c>
      <c r="H933" s="9">
        <v>5727</v>
      </c>
      <c r="I933" s="10">
        <v>0.25999650777021127</v>
      </c>
      <c r="J933" s="10">
        <v>0.67888947092718699</v>
      </c>
      <c r="K933" s="9">
        <v>-2399</v>
      </c>
      <c r="L933" s="9">
        <v>2399</v>
      </c>
      <c r="M933" s="10">
        <v>-0.41889296315697572</v>
      </c>
      <c r="N933" s="10">
        <v>0.41889296315697572</v>
      </c>
      <c r="O933" s="9">
        <v>1870</v>
      </c>
      <c r="P933" s="9">
        <v>3476</v>
      </c>
      <c r="Q933" s="9">
        <v>5474</v>
      </c>
      <c r="R933" s="10">
        <v>0.34161490683229812</v>
      </c>
      <c r="S933" s="10">
        <v>0.63500182681768358</v>
      </c>
      <c r="T933" s="9">
        <v>-1606</v>
      </c>
      <c r="U933" s="10">
        <v>-0.29338691998538546</v>
      </c>
      <c r="V933" s="9">
        <v>-381</v>
      </c>
      <c r="W933" s="9">
        <v>412</v>
      </c>
      <c r="X933" s="10">
        <v>-8.1618399062086844E-2</v>
      </c>
      <c r="Y933" s="10">
        <v>4.388764410950341E-2</v>
      </c>
      <c r="Z933" s="11">
        <v>656.22</v>
      </c>
      <c r="AA933" s="11">
        <v>20.325500594312881</v>
      </c>
      <c r="AB933" s="11">
        <v>20085</v>
      </c>
      <c r="AC933" s="12" t="s">
        <v>2810</v>
      </c>
      <c r="AD933" s="8">
        <v>20</v>
      </c>
      <c r="AE933" s="8">
        <v>85</v>
      </c>
      <c r="AF933" s="13" t="s">
        <v>2811</v>
      </c>
      <c r="AG933" s="13"/>
      <c r="AH933" s="13" t="s">
        <v>2812</v>
      </c>
      <c r="AI933" s="14">
        <v>233791</v>
      </c>
      <c r="AJ933" s="13" t="s">
        <v>486</v>
      </c>
      <c r="AK933" s="13"/>
      <c r="AL933" s="13"/>
      <c r="AM933" s="13"/>
      <c r="AN933" s="13" t="s">
        <v>505</v>
      </c>
    </row>
    <row r="934" spans="1:40" x14ac:dyDescent="0.2">
      <c r="A934" s="8" t="s">
        <v>2712</v>
      </c>
      <c r="B934" s="8" t="s">
        <v>608</v>
      </c>
      <c r="C934" s="8" t="str">
        <f t="shared" si="14"/>
        <v>Jefferson County KS</v>
      </c>
      <c r="D934" s="9">
        <v>18930</v>
      </c>
      <c r="E934" s="8" t="s">
        <v>445</v>
      </c>
      <c r="F934" s="9">
        <v>2483</v>
      </c>
      <c r="G934" s="9">
        <v>5112</v>
      </c>
      <c r="H934" s="9">
        <v>8151</v>
      </c>
      <c r="I934" s="10">
        <v>0.30462519936204147</v>
      </c>
      <c r="J934" s="10">
        <v>0.62716231137283773</v>
      </c>
      <c r="K934" s="9">
        <v>-2629</v>
      </c>
      <c r="L934" s="9">
        <v>2629</v>
      </c>
      <c r="M934" s="10">
        <v>-0.32253711201079627</v>
      </c>
      <c r="N934" s="10">
        <v>0.32253711201079627</v>
      </c>
      <c r="O934" s="9">
        <v>2883</v>
      </c>
      <c r="P934" s="9">
        <v>4647</v>
      </c>
      <c r="Q934" s="9">
        <v>7725</v>
      </c>
      <c r="R934" s="10">
        <v>0.37320388349514561</v>
      </c>
      <c r="S934" s="10">
        <v>0.60155339805825248</v>
      </c>
      <c r="T934" s="9">
        <v>-1764</v>
      </c>
      <c r="U934" s="10">
        <v>-0.22834951456310687</v>
      </c>
      <c r="V934" s="9">
        <v>-400</v>
      </c>
      <c r="W934" s="9">
        <v>465</v>
      </c>
      <c r="X934" s="10">
        <v>-6.857868413310414E-2</v>
      </c>
      <c r="Y934" s="10">
        <v>2.5608913314585258E-2</v>
      </c>
      <c r="Z934" s="11">
        <v>532.57000000000005</v>
      </c>
      <c r="AA934" s="11">
        <v>35.544623242015128</v>
      </c>
      <c r="AB934" s="11">
        <v>20087</v>
      </c>
      <c r="AC934" s="12" t="s">
        <v>2813</v>
      </c>
      <c r="AD934" s="8">
        <v>20</v>
      </c>
      <c r="AE934" s="8">
        <v>87</v>
      </c>
      <c r="AF934" s="13" t="s">
        <v>2811</v>
      </c>
      <c r="AG934" s="13"/>
      <c r="AH934" s="13" t="s">
        <v>2812</v>
      </c>
      <c r="AI934" s="14">
        <v>233791</v>
      </c>
      <c r="AJ934" s="13" t="s">
        <v>486</v>
      </c>
      <c r="AK934" s="13"/>
      <c r="AL934" s="13"/>
      <c r="AM934" s="13"/>
      <c r="AN934" s="13" t="s">
        <v>505</v>
      </c>
    </row>
    <row r="935" spans="1:40" x14ac:dyDescent="0.2">
      <c r="A935" s="8" t="s">
        <v>2712</v>
      </c>
      <c r="B935" s="8" t="s">
        <v>2814</v>
      </c>
      <c r="C935" s="8" t="str">
        <f t="shared" si="14"/>
        <v>Jewell County KS</v>
      </c>
      <c r="D935" s="9">
        <v>2970</v>
      </c>
      <c r="E935" s="8" t="s">
        <v>445</v>
      </c>
      <c r="F935" s="9">
        <v>180</v>
      </c>
      <c r="G935" s="9">
        <v>1204</v>
      </c>
      <c r="H935" s="9">
        <v>1483</v>
      </c>
      <c r="I935" s="10">
        <v>0.12137559002022927</v>
      </c>
      <c r="J935" s="10">
        <v>0.81186783546864461</v>
      </c>
      <c r="K935" s="9">
        <v>-1024</v>
      </c>
      <c r="L935" s="9">
        <v>1024</v>
      </c>
      <c r="M935" s="10">
        <v>-0.69049224544841536</v>
      </c>
      <c r="N935" s="10">
        <v>0.69049224544841536</v>
      </c>
      <c r="O935" s="9">
        <v>225</v>
      </c>
      <c r="P935" s="9">
        <v>1220</v>
      </c>
      <c r="Q935" s="9">
        <v>1477</v>
      </c>
      <c r="R935" s="10">
        <v>0.15233581584292485</v>
      </c>
      <c r="S935" s="10">
        <v>0.82599864590385919</v>
      </c>
      <c r="T935" s="9">
        <v>-995</v>
      </c>
      <c r="U935" s="10">
        <v>-0.6736628300609343</v>
      </c>
      <c r="V935" s="9">
        <v>-45</v>
      </c>
      <c r="W935" s="9">
        <v>-16</v>
      </c>
      <c r="X935" s="10">
        <v>-3.0960225822695586E-2</v>
      </c>
      <c r="Y935" s="10">
        <v>-1.413081043521458E-2</v>
      </c>
      <c r="Z935" s="11">
        <v>909.78</v>
      </c>
      <c r="AA935" s="11">
        <v>3.2645254896788236</v>
      </c>
      <c r="AB935" s="11">
        <v>20089</v>
      </c>
      <c r="AC935" s="12" t="s">
        <v>2815</v>
      </c>
      <c r="AD935" s="8">
        <v>20</v>
      </c>
      <c r="AE935" s="8">
        <v>89</v>
      </c>
      <c r="AF935" s="13"/>
      <c r="AG935" s="13"/>
      <c r="AH935" s="13"/>
      <c r="AJ935" s="13"/>
      <c r="AK935" s="13"/>
      <c r="AL935" s="13"/>
      <c r="AM935" s="13"/>
      <c r="AN935" s="13" t="s">
        <v>510</v>
      </c>
    </row>
    <row r="936" spans="1:40" x14ac:dyDescent="0.2">
      <c r="A936" s="8" t="s">
        <v>2712</v>
      </c>
      <c r="B936" s="8" t="s">
        <v>848</v>
      </c>
      <c r="C936" s="8" t="str">
        <f t="shared" si="14"/>
        <v>Johnson County KS</v>
      </c>
      <c r="D936" s="9">
        <v>580159</v>
      </c>
      <c r="E936" s="8" t="s">
        <v>445</v>
      </c>
      <c r="F936" s="9">
        <v>126324</v>
      </c>
      <c r="G936" s="9">
        <v>133907</v>
      </c>
      <c r="H936" s="9">
        <v>279753</v>
      </c>
      <c r="I936" s="10">
        <v>0.45155547929780915</v>
      </c>
      <c r="J936" s="10">
        <v>0.478661533567111</v>
      </c>
      <c r="K936" s="9">
        <v>-7583</v>
      </c>
      <c r="L936" s="9">
        <v>7583</v>
      </c>
      <c r="M936" s="10">
        <v>-2.7106054269301849E-2</v>
      </c>
      <c r="N936" s="10">
        <v>2.7106054269301849E-2</v>
      </c>
      <c r="O936" s="9">
        <v>107651</v>
      </c>
      <c r="P936" s="9">
        <v>155442</v>
      </c>
      <c r="Q936" s="9">
        <v>268145</v>
      </c>
      <c r="R936" s="10">
        <v>0.40146562494172927</v>
      </c>
      <c r="S936" s="10">
        <v>0.579693822372224</v>
      </c>
      <c r="T936" s="9">
        <v>-47791</v>
      </c>
      <c r="U936" s="10">
        <v>-0.17822819743049473</v>
      </c>
      <c r="V936" s="9">
        <v>18673</v>
      </c>
      <c r="W936" s="9">
        <v>-21535</v>
      </c>
      <c r="X936" s="10">
        <v>5.0089854356079877E-2</v>
      </c>
      <c r="Y936" s="10">
        <v>-0.101032288805113</v>
      </c>
      <c r="Z936" s="11">
        <v>473.38</v>
      </c>
      <c r="AA936" s="11">
        <v>1225.5671976002366</v>
      </c>
      <c r="AB936" s="11">
        <v>20091</v>
      </c>
      <c r="AC936" s="12" t="s">
        <v>2816</v>
      </c>
      <c r="AD936" s="8">
        <v>20</v>
      </c>
      <c r="AE936" s="8">
        <v>91</v>
      </c>
      <c r="AF936" s="13" t="s">
        <v>2817</v>
      </c>
      <c r="AG936" s="13" t="s">
        <v>2719</v>
      </c>
      <c r="AH936" s="13" t="s">
        <v>2818</v>
      </c>
      <c r="AI936" s="14">
        <v>2087471</v>
      </c>
      <c r="AJ936" s="13" t="s">
        <v>486</v>
      </c>
      <c r="AK936" s="13" t="s">
        <v>2721</v>
      </c>
      <c r="AL936" s="13"/>
      <c r="AM936" s="13"/>
      <c r="AN936" s="13" t="s">
        <v>487</v>
      </c>
    </row>
    <row r="937" spans="1:40" x14ac:dyDescent="0.2">
      <c r="A937" s="8" t="s">
        <v>2712</v>
      </c>
      <c r="B937" s="8" t="s">
        <v>2819</v>
      </c>
      <c r="C937" s="8" t="str">
        <f t="shared" si="14"/>
        <v>Kearny County KS</v>
      </c>
      <c r="D937" s="9">
        <v>3956</v>
      </c>
      <c r="E937" s="8" t="s">
        <v>445</v>
      </c>
      <c r="F937" s="9">
        <v>224</v>
      </c>
      <c r="G937" s="9">
        <v>1048</v>
      </c>
      <c r="H937" s="9">
        <v>1325</v>
      </c>
      <c r="I937" s="10">
        <v>0.16905660377358492</v>
      </c>
      <c r="J937" s="10">
        <v>0.79094339622641507</v>
      </c>
      <c r="K937" s="9">
        <v>-824</v>
      </c>
      <c r="L937" s="9">
        <v>824</v>
      </c>
      <c r="M937" s="10">
        <v>-0.62188679245283018</v>
      </c>
      <c r="N937" s="10">
        <v>0.62188679245283018</v>
      </c>
      <c r="O937" s="9">
        <v>261</v>
      </c>
      <c r="P937" s="9">
        <v>1060</v>
      </c>
      <c r="Q937" s="9">
        <v>1341</v>
      </c>
      <c r="R937" s="10">
        <v>0.19463087248322147</v>
      </c>
      <c r="S937" s="10">
        <v>0.79045488441461598</v>
      </c>
      <c r="T937" s="9">
        <v>-799</v>
      </c>
      <c r="U937" s="10">
        <v>-0.59582401193139445</v>
      </c>
      <c r="V937" s="9">
        <v>-37</v>
      </c>
      <c r="W937" s="9">
        <v>-12</v>
      </c>
      <c r="X937" s="10">
        <v>-2.5574268709636555E-2</v>
      </c>
      <c r="Y937" s="10">
        <v>4.885118117990972E-4</v>
      </c>
      <c r="Z937" s="11">
        <v>870.54</v>
      </c>
      <c r="AA937" s="11">
        <v>4.5443058331610269</v>
      </c>
      <c r="AB937" s="11">
        <v>20093</v>
      </c>
      <c r="AC937" s="12" t="s">
        <v>2820</v>
      </c>
      <c r="AD937" s="8">
        <v>20</v>
      </c>
      <c r="AE937" s="8">
        <v>93</v>
      </c>
      <c r="AF937" s="13" t="s">
        <v>2777</v>
      </c>
      <c r="AG937" s="13"/>
      <c r="AH937" s="13" t="s">
        <v>2778</v>
      </c>
      <c r="AJ937" s="13" t="s">
        <v>498</v>
      </c>
      <c r="AK937" s="13"/>
      <c r="AL937" s="13"/>
      <c r="AM937" s="13"/>
      <c r="AN937" s="13" t="s">
        <v>505</v>
      </c>
    </row>
    <row r="938" spans="1:40" x14ac:dyDescent="0.2">
      <c r="A938" s="8" t="s">
        <v>2712</v>
      </c>
      <c r="B938" s="8" t="s">
        <v>2821</v>
      </c>
      <c r="C938" s="8" t="str">
        <f t="shared" si="14"/>
        <v>Kingman County KS</v>
      </c>
      <c r="D938" s="9">
        <v>7687</v>
      </c>
      <c r="E938" s="8" t="s">
        <v>445</v>
      </c>
      <c r="F938" s="9">
        <v>594</v>
      </c>
      <c r="G938" s="9">
        <v>2507</v>
      </c>
      <c r="H938" s="9">
        <v>3281</v>
      </c>
      <c r="I938" s="10">
        <v>0.18104236513258154</v>
      </c>
      <c r="J938" s="10">
        <v>0.76409631209996953</v>
      </c>
      <c r="K938" s="9">
        <v>-1913</v>
      </c>
      <c r="L938" s="9">
        <v>1913</v>
      </c>
      <c r="M938" s="10">
        <v>-0.58305394696738799</v>
      </c>
      <c r="N938" s="10">
        <v>0.58305394696738799</v>
      </c>
      <c r="O938" s="9">
        <v>731</v>
      </c>
      <c r="P938" s="9">
        <v>2371</v>
      </c>
      <c r="Q938" s="9">
        <v>3199</v>
      </c>
      <c r="R938" s="10">
        <v>0.22850890903407314</v>
      </c>
      <c r="S938" s="10">
        <v>0.74116911534854646</v>
      </c>
      <c r="T938" s="9">
        <v>-1640</v>
      </c>
      <c r="U938" s="10">
        <v>-0.51266020631447329</v>
      </c>
      <c r="V938" s="9">
        <v>-137</v>
      </c>
      <c r="W938" s="9">
        <v>136</v>
      </c>
      <c r="X938" s="10">
        <v>-4.7466543901491604E-2</v>
      </c>
      <c r="Y938" s="10">
        <v>2.2927196751423073E-2</v>
      </c>
      <c r="Z938" s="11">
        <v>863.36</v>
      </c>
      <c r="AA938" s="11">
        <v>8.9035859896219414</v>
      </c>
      <c r="AB938" s="11">
        <v>20095</v>
      </c>
      <c r="AC938" s="12" t="s">
        <v>2822</v>
      </c>
      <c r="AD938" s="8">
        <v>20</v>
      </c>
      <c r="AE938" s="8">
        <v>95</v>
      </c>
      <c r="AF938" s="13" t="s">
        <v>2732</v>
      </c>
      <c r="AG938" s="13" t="s">
        <v>2733</v>
      </c>
      <c r="AH938" s="13" t="s">
        <v>2734</v>
      </c>
      <c r="AI938" s="14">
        <v>644610</v>
      </c>
      <c r="AJ938" s="13" t="s">
        <v>486</v>
      </c>
      <c r="AK938" s="13" t="s">
        <v>2735</v>
      </c>
      <c r="AL938" s="13"/>
      <c r="AM938" s="13"/>
      <c r="AN938" s="13" t="s">
        <v>505</v>
      </c>
    </row>
    <row r="939" spans="1:40" x14ac:dyDescent="0.2">
      <c r="A939" s="8" t="s">
        <v>2712</v>
      </c>
      <c r="B939" s="8" t="s">
        <v>1217</v>
      </c>
      <c r="C939" s="8" t="str">
        <f t="shared" si="14"/>
        <v>Kiowa County KS</v>
      </c>
      <c r="D939" s="9">
        <v>2564</v>
      </c>
      <c r="E939" s="8" t="s">
        <v>445</v>
      </c>
      <c r="F939" s="9">
        <v>111</v>
      </c>
      <c r="G939" s="9">
        <v>855</v>
      </c>
      <c r="H939" s="9">
        <v>1023</v>
      </c>
      <c r="I939" s="10">
        <v>0.10850439882697947</v>
      </c>
      <c r="J939" s="10">
        <v>0.83577712609970678</v>
      </c>
      <c r="K939" s="9">
        <v>-744</v>
      </c>
      <c r="L939" s="9">
        <v>744</v>
      </c>
      <c r="M939" s="10">
        <v>-0.72727272727272729</v>
      </c>
      <c r="N939" s="10">
        <v>0.72727272727272729</v>
      </c>
      <c r="O939" s="9">
        <v>160</v>
      </c>
      <c r="P939" s="9">
        <v>970</v>
      </c>
      <c r="Q939" s="9">
        <v>1133</v>
      </c>
      <c r="R939" s="10">
        <v>0.14121800529567519</v>
      </c>
      <c r="S939" s="10">
        <v>0.85613415710503094</v>
      </c>
      <c r="T939" s="9">
        <v>-810</v>
      </c>
      <c r="U939" s="10">
        <v>-0.71491615180935575</v>
      </c>
      <c r="V939" s="9">
        <v>-49</v>
      </c>
      <c r="W939" s="9">
        <v>-115</v>
      </c>
      <c r="X939" s="10">
        <v>-3.2713606468695713E-2</v>
      </c>
      <c r="Y939" s="10">
        <v>-2.0357031005324155E-2</v>
      </c>
      <c r="Z939" s="11">
        <v>722.64</v>
      </c>
      <c r="AA939" s="11">
        <v>3.5481014059559395</v>
      </c>
      <c r="AB939" s="11">
        <v>20097</v>
      </c>
      <c r="AC939" s="12" t="s">
        <v>2823</v>
      </c>
      <c r="AD939" s="8">
        <v>20</v>
      </c>
      <c r="AE939" s="8">
        <v>97</v>
      </c>
      <c r="AF939" s="13"/>
      <c r="AG939" s="13"/>
      <c r="AH939" s="13"/>
      <c r="AJ939" s="13"/>
      <c r="AK939" s="13"/>
      <c r="AL939" s="13"/>
      <c r="AM939" s="13"/>
      <c r="AN939" s="13" t="s">
        <v>510</v>
      </c>
    </row>
    <row r="940" spans="1:40" x14ac:dyDescent="0.2">
      <c r="A940" s="8" t="s">
        <v>2712</v>
      </c>
      <c r="B940" s="8" t="s">
        <v>2824</v>
      </c>
      <c r="C940" s="8" t="str">
        <f t="shared" si="14"/>
        <v>Labette County KS</v>
      </c>
      <c r="D940" s="9">
        <v>20803</v>
      </c>
      <c r="E940" s="8" t="s">
        <v>445</v>
      </c>
      <c r="F940" s="9">
        <v>2234</v>
      </c>
      <c r="G940" s="9">
        <v>5232</v>
      </c>
      <c r="H940" s="9">
        <v>7919</v>
      </c>
      <c r="I940" s="10">
        <v>0.2821063265563834</v>
      </c>
      <c r="J940" s="10">
        <v>0.66068948099507518</v>
      </c>
      <c r="K940" s="9">
        <v>-2998</v>
      </c>
      <c r="L940" s="9">
        <v>2998</v>
      </c>
      <c r="M940" s="10">
        <v>-0.37858315443869178</v>
      </c>
      <c r="N940" s="10">
        <v>0.37858315443869178</v>
      </c>
      <c r="O940" s="9">
        <v>3074</v>
      </c>
      <c r="P940" s="9">
        <v>4668</v>
      </c>
      <c r="Q940" s="9">
        <v>7907</v>
      </c>
      <c r="R940" s="10">
        <v>0.3887694447957506</v>
      </c>
      <c r="S940" s="10">
        <v>0.5903629695206779</v>
      </c>
      <c r="T940" s="9">
        <v>-1594</v>
      </c>
      <c r="U940" s="10">
        <v>-0.20159352472492731</v>
      </c>
      <c r="V940" s="9">
        <v>-840</v>
      </c>
      <c r="W940" s="9">
        <v>564</v>
      </c>
      <c r="X940" s="10">
        <v>-0.10666311823936719</v>
      </c>
      <c r="Y940" s="10">
        <v>7.032651147439728E-2</v>
      </c>
      <c r="Z940" s="11">
        <v>645.29999999999995</v>
      </c>
      <c r="AA940" s="11">
        <v>32.237718890438558</v>
      </c>
      <c r="AB940" s="11">
        <v>20099</v>
      </c>
      <c r="AC940" s="12" t="s">
        <v>2825</v>
      </c>
      <c r="AD940" s="8">
        <v>20</v>
      </c>
      <c r="AE940" s="8">
        <v>99</v>
      </c>
      <c r="AF940" s="13" t="s">
        <v>2826</v>
      </c>
      <c r="AG940" s="13"/>
      <c r="AH940" s="13" t="s">
        <v>2827</v>
      </c>
      <c r="AJ940" s="13" t="s">
        <v>498</v>
      </c>
      <c r="AK940" s="13"/>
      <c r="AL940" s="13"/>
      <c r="AM940" s="13"/>
      <c r="AN940" s="13" t="s">
        <v>487</v>
      </c>
    </row>
    <row r="941" spans="1:40" x14ac:dyDescent="0.2">
      <c r="A941" s="8" t="s">
        <v>2712</v>
      </c>
      <c r="B941" s="8" t="s">
        <v>2828</v>
      </c>
      <c r="C941" s="8" t="str">
        <f t="shared" si="14"/>
        <v>Lane County KS</v>
      </c>
      <c r="D941" s="9">
        <v>1670</v>
      </c>
      <c r="E941" s="8" t="s">
        <v>445</v>
      </c>
      <c r="F941" s="9">
        <v>104</v>
      </c>
      <c r="G941" s="9">
        <v>684</v>
      </c>
      <c r="H941" s="9">
        <v>831</v>
      </c>
      <c r="I941" s="10">
        <v>0.12515042117930206</v>
      </c>
      <c r="J941" s="10">
        <v>0.82310469314079426</v>
      </c>
      <c r="K941" s="9">
        <v>-580</v>
      </c>
      <c r="L941" s="9">
        <v>580</v>
      </c>
      <c r="M941" s="10">
        <v>-0.69795427196149218</v>
      </c>
      <c r="N941" s="10">
        <v>0.69795427196149218</v>
      </c>
      <c r="O941" s="9">
        <v>170</v>
      </c>
      <c r="P941" s="9">
        <v>732</v>
      </c>
      <c r="Q941" s="9">
        <v>917</v>
      </c>
      <c r="R941" s="10">
        <v>0.18538713195201745</v>
      </c>
      <c r="S941" s="10">
        <v>0.79825517993456929</v>
      </c>
      <c r="T941" s="9">
        <v>-562</v>
      </c>
      <c r="U941" s="10">
        <v>-0.6128680479825519</v>
      </c>
      <c r="V941" s="9">
        <v>-66</v>
      </c>
      <c r="W941" s="9">
        <v>-48</v>
      </c>
      <c r="X941" s="10">
        <v>-6.0236710772715391E-2</v>
      </c>
      <c r="Y941" s="10">
        <v>2.4849513206224971E-2</v>
      </c>
      <c r="Z941" s="11">
        <v>717.46</v>
      </c>
      <c r="AA941" s="11">
        <v>2.3276558971928747</v>
      </c>
      <c r="AB941" s="11">
        <v>20101</v>
      </c>
      <c r="AC941" s="12" t="s">
        <v>2829</v>
      </c>
      <c r="AD941" s="8">
        <v>20</v>
      </c>
      <c r="AE941" s="8">
        <v>101</v>
      </c>
      <c r="AF941" s="13"/>
      <c r="AG941" s="13"/>
      <c r="AH941" s="13"/>
      <c r="AJ941" s="13"/>
      <c r="AK941" s="13"/>
      <c r="AL941" s="13"/>
      <c r="AM941" s="13"/>
      <c r="AN941" s="13" t="s">
        <v>510</v>
      </c>
    </row>
    <row r="942" spans="1:40" x14ac:dyDescent="0.2">
      <c r="A942" s="8" t="s">
        <v>2712</v>
      </c>
      <c r="B942" s="8" t="s">
        <v>2830</v>
      </c>
      <c r="C942" s="8" t="str">
        <f t="shared" si="14"/>
        <v>Leavenworth County KS</v>
      </c>
      <c r="D942" s="9">
        <v>79315</v>
      </c>
      <c r="E942" s="8" t="s">
        <v>445</v>
      </c>
      <c r="F942" s="9">
        <v>10064</v>
      </c>
      <c r="G942" s="9">
        <v>17387</v>
      </c>
      <c r="H942" s="9">
        <v>29676</v>
      </c>
      <c r="I942" s="10">
        <v>0.33912926270386845</v>
      </c>
      <c r="J942" s="10">
        <v>0.58589432538077912</v>
      </c>
      <c r="K942" s="9">
        <v>-7323</v>
      </c>
      <c r="L942" s="9">
        <v>7323</v>
      </c>
      <c r="M942" s="10">
        <v>-0.24676506267691067</v>
      </c>
      <c r="N942" s="10">
        <v>0.24676506267691067</v>
      </c>
      <c r="O942" s="9">
        <v>11072</v>
      </c>
      <c r="P942" s="9">
        <v>16825</v>
      </c>
      <c r="Q942" s="9">
        <v>28532</v>
      </c>
      <c r="R942" s="10">
        <v>0.38805551661292581</v>
      </c>
      <c r="S942" s="10">
        <v>0.5896887705032946</v>
      </c>
      <c r="T942" s="9">
        <v>-5753</v>
      </c>
      <c r="U942" s="10">
        <v>-0.20163325389036879</v>
      </c>
      <c r="V942" s="9">
        <v>-1008</v>
      </c>
      <c r="W942" s="9">
        <v>562</v>
      </c>
      <c r="X942" s="10">
        <v>-4.892625390905736E-2</v>
      </c>
      <c r="Y942" s="10">
        <v>-3.7944451225154774E-3</v>
      </c>
      <c r="Z942" s="11">
        <v>462.83</v>
      </c>
      <c r="AA942" s="11">
        <v>171.36961735410409</v>
      </c>
      <c r="AB942" s="11">
        <v>20103</v>
      </c>
      <c r="AC942" s="12" t="s">
        <v>2831</v>
      </c>
      <c r="AD942" s="8">
        <v>20</v>
      </c>
      <c r="AE942" s="8">
        <v>103</v>
      </c>
      <c r="AF942" s="13" t="s">
        <v>2817</v>
      </c>
      <c r="AG942" s="13" t="s">
        <v>2719</v>
      </c>
      <c r="AH942" s="13" t="s">
        <v>2818</v>
      </c>
      <c r="AI942" s="14">
        <v>2087471</v>
      </c>
      <c r="AJ942" s="13" t="s">
        <v>486</v>
      </c>
      <c r="AK942" s="13" t="s">
        <v>2721</v>
      </c>
      <c r="AL942" s="13"/>
      <c r="AM942" s="13"/>
      <c r="AN942" s="13" t="s">
        <v>505</v>
      </c>
    </row>
    <row r="943" spans="1:40" x14ac:dyDescent="0.2">
      <c r="A943" s="8" t="s">
        <v>2712</v>
      </c>
      <c r="B943" s="8" t="s">
        <v>854</v>
      </c>
      <c r="C943" s="8" t="str">
        <f t="shared" si="14"/>
        <v>Lincoln County KS</v>
      </c>
      <c r="D943" s="9">
        <v>3105</v>
      </c>
      <c r="E943" s="8" t="s">
        <v>445</v>
      </c>
      <c r="F943" s="9">
        <v>214</v>
      </c>
      <c r="G943" s="9">
        <v>1168</v>
      </c>
      <c r="H943" s="9">
        <v>1448</v>
      </c>
      <c r="I943" s="10">
        <v>0.1477900552486188</v>
      </c>
      <c r="J943" s="10">
        <v>0.8066298342541437</v>
      </c>
      <c r="K943" s="9">
        <v>-954</v>
      </c>
      <c r="L943" s="9">
        <v>954</v>
      </c>
      <c r="M943" s="10">
        <v>-0.65883977900552493</v>
      </c>
      <c r="N943" s="10">
        <v>0.65883977900552493</v>
      </c>
      <c r="O943" s="9">
        <v>284</v>
      </c>
      <c r="P943" s="9">
        <v>1148</v>
      </c>
      <c r="Q943" s="9">
        <v>1459</v>
      </c>
      <c r="R943" s="10">
        <v>0.19465387251542152</v>
      </c>
      <c r="S943" s="10">
        <v>0.78684030157642215</v>
      </c>
      <c r="T943" s="9">
        <v>-864</v>
      </c>
      <c r="U943" s="10">
        <v>-0.59218642906100061</v>
      </c>
      <c r="V943" s="9">
        <v>-70</v>
      </c>
      <c r="W943" s="9">
        <v>20</v>
      </c>
      <c r="X943" s="10">
        <v>-4.6863817266802721E-2</v>
      </c>
      <c r="Y943" s="10">
        <v>1.9789532677721544E-2</v>
      </c>
      <c r="Z943" s="11">
        <v>719.4</v>
      </c>
      <c r="AA943" s="11">
        <v>4.3160967472894081</v>
      </c>
      <c r="AB943" s="11">
        <v>20105</v>
      </c>
      <c r="AC943" s="12" t="s">
        <v>2832</v>
      </c>
      <c r="AD943" s="8">
        <v>20</v>
      </c>
      <c r="AE943" s="8">
        <v>105</v>
      </c>
      <c r="AF943" s="13"/>
      <c r="AG943" s="13"/>
      <c r="AH943" s="13"/>
      <c r="AJ943" s="13"/>
      <c r="AK943" s="13"/>
      <c r="AL943" s="13"/>
      <c r="AM943" s="13"/>
      <c r="AN943" s="13" t="s">
        <v>510</v>
      </c>
    </row>
    <row r="944" spans="1:40" x14ac:dyDescent="0.2">
      <c r="A944" s="8" t="s">
        <v>2712</v>
      </c>
      <c r="B944" s="8" t="s">
        <v>2628</v>
      </c>
      <c r="C944" s="8" t="str">
        <f t="shared" si="14"/>
        <v>Linn County KS</v>
      </c>
      <c r="D944" s="9">
        <v>9536</v>
      </c>
      <c r="E944" s="8" t="s">
        <v>445</v>
      </c>
      <c r="F944" s="9">
        <v>721</v>
      </c>
      <c r="G944" s="9">
        <v>3377</v>
      </c>
      <c r="H944" s="9">
        <v>4279</v>
      </c>
      <c r="I944" s="10">
        <v>0.16849731245618135</v>
      </c>
      <c r="J944" s="10">
        <v>0.78920308483290491</v>
      </c>
      <c r="K944" s="9">
        <v>-2656</v>
      </c>
      <c r="L944" s="9">
        <v>2656</v>
      </c>
      <c r="M944" s="10">
        <v>-0.62070577237672353</v>
      </c>
      <c r="N944" s="10">
        <v>0.62070577237672353</v>
      </c>
      <c r="O944" s="9">
        <v>1108</v>
      </c>
      <c r="P944" s="9">
        <v>3079</v>
      </c>
      <c r="Q944" s="9">
        <v>4294</v>
      </c>
      <c r="R944" s="10">
        <v>0.25803446669771773</v>
      </c>
      <c r="S944" s="10">
        <v>0.71704704238472283</v>
      </c>
      <c r="T944" s="9">
        <v>-1971</v>
      </c>
      <c r="U944" s="10">
        <v>-0.4590125756870051</v>
      </c>
      <c r="V944" s="9">
        <v>-387</v>
      </c>
      <c r="W944" s="9">
        <v>298</v>
      </c>
      <c r="X944" s="10">
        <v>-8.9537154241536382E-2</v>
      </c>
      <c r="Y944" s="10">
        <v>7.2156042448182078E-2</v>
      </c>
      <c r="Z944" s="11">
        <v>594.05999999999995</v>
      </c>
      <c r="AA944" s="11">
        <v>16.052250614416053</v>
      </c>
      <c r="AB944" s="11">
        <v>20107</v>
      </c>
      <c r="AC944" s="12" t="s">
        <v>2833</v>
      </c>
      <c r="AD944" s="8">
        <v>20</v>
      </c>
      <c r="AE944" s="8">
        <v>107</v>
      </c>
      <c r="AF944" s="13" t="s">
        <v>2817</v>
      </c>
      <c r="AG944" s="13" t="s">
        <v>2719</v>
      </c>
      <c r="AH944" s="13" t="s">
        <v>2818</v>
      </c>
      <c r="AI944" s="14">
        <v>2087471</v>
      </c>
      <c r="AJ944" s="13" t="s">
        <v>486</v>
      </c>
      <c r="AK944" s="13" t="s">
        <v>2721</v>
      </c>
      <c r="AL944" s="13"/>
      <c r="AM944" s="13"/>
      <c r="AN944" s="13" t="s">
        <v>505</v>
      </c>
    </row>
    <row r="945" spans="1:40" x14ac:dyDescent="0.2">
      <c r="A945" s="8" t="s">
        <v>2712</v>
      </c>
      <c r="B945" s="8" t="s">
        <v>860</v>
      </c>
      <c r="C945" s="8" t="str">
        <f t="shared" si="14"/>
        <v>Logan County KS</v>
      </c>
      <c r="D945" s="9">
        <v>2825</v>
      </c>
      <c r="E945" s="8" t="s">
        <v>445</v>
      </c>
      <c r="F945" s="9">
        <v>149</v>
      </c>
      <c r="G945" s="9">
        <v>1124</v>
      </c>
      <c r="H945" s="9">
        <v>1348</v>
      </c>
      <c r="I945" s="10">
        <v>0.11053412462908012</v>
      </c>
      <c r="J945" s="10">
        <v>0.83382789317507422</v>
      </c>
      <c r="K945" s="9">
        <v>-975</v>
      </c>
      <c r="L945" s="9">
        <v>975</v>
      </c>
      <c r="M945" s="10">
        <v>-0.72329376854599414</v>
      </c>
      <c r="N945" s="10">
        <v>0.72329376854599414</v>
      </c>
      <c r="O945" s="9">
        <v>194</v>
      </c>
      <c r="P945" s="9">
        <v>1084</v>
      </c>
      <c r="Q945" s="9">
        <v>1302</v>
      </c>
      <c r="R945" s="10">
        <v>0.14900153609831029</v>
      </c>
      <c r="S945" s="10">
        <v>0.83256528417818743</v>
      </c>
      <c r="T945" s="9">
        <v>-890</v>
      </c>
      <c r="U945" s="10">
        <v>-0.68356374807987708</v>
      </c>
      <c r="V945" s="9">
        <v>-45</v>
      </c>
      <c r="W945" s="9">
        <v>40</v>
      </c>
      <c r="X945" s="10">
        <v>-3.8467411469230176E-2</v>
      </c>
      <c r="Y945" s="10">
        <v>1.2626089968867937E-3</v>
      </c>
      <c r="Z945" s="11">
        <v>1072.99</v>
      </c>
      <c r="AA945" s="11">
        <v>2.6328297561021072</v>
      </c>
      <c r="AB945" s="11">
        <v>20109</v>
      </c>
      <c r="AC945" s="12" t="s">
        <v>2834</v>
      </c>
      <c r="AD945" s="8">
        <v>20</v>
      </c>
      <c r="AE945" s="8">
        <v>109</v>
      </c>
      <c r="AF945" s="13"/>
      <c r="AG945" s="13"/>
      <c r="AH945" s="13"/>
      <c r="AJ945" s="13"/>
      <c r="AK945" s="13"/>
      <c r="AL945" s="13"/>
      <c r="AM945" s="13"/>
      <c r="AN945" s="13" t="s">
        <v>510</v>
      </c>
    </row>
    <row r="946" spans="1:40" x14ac:dyDescent="0.2">
      <c r="A946" s="8" t="s">
        <v>2712</v>
      </c>
      <c r="B946" s="8" t="s">
        <v>2634</v>
      </c>
      <c r="C946" s="8" t="str">
        <f t="shared" si="14"/>
        <v>Lyon County KS</v>
      </c>
      <c r="D946" s="9">
        <v>33339</v>
      </c>
      <c r="E946" s="8" t="s">
        <v>445</v>
      </c>
      <c r="F946" s="9">
        <v>4456</v>
      </c>
      <c r="G946" s="9">
        <v>6354</v>
      </c>
      <c r="H946" s="9">
        <v>11745</v>
      </c>
      <c r="I946" s="10">
        <v>0.37939548744146445</v>
      </c>
      <c r="J946" s="10">
        <v>0.54099616858237543</v>
      </c>
      <c r="K946" s="9">
        <v>-1898</v>
      </c>
      <c r="L946" s="9">
        <v>1898</v>
      </c>
      <c r="M946" s="10">
        <v>-0.16160068114091097</v>
      </c>
      <c r="N946" s="10">
        <v>0.16160068114091097</v>
      </c>
      <c r="O946" s="9">
        <v>4972</v>
      </c>
      <c r="P946" s="9">
        <v>6358</v>
      </c>
      <c r="Q946" s="9">
        <v>11614</v>
      </c>
      <c r="R946" s="10">
        <v>0.428104012398829</v>
      </c>
      <c r="S946" s="10">
        <v>0.54744274151885652</v>
      </c>
      <c r="T946" s="9">
        <v>-1386</v>
      </c>
      <c r="U946" s="10">
        <v>-0.11933872912002752</v>
      </c>
      <c r="V946" s="9">
        <v>-516</v>
      </c>
      <c r="W946" s="9">
        <v>-4</v>
      </c>
      <c r="X946" s="10">
        <v>-4.8708524957364552E-2</v>
      </c>
      <c r="Y946" s="10">
        <v>-6.4465729364810986E-3</v>
      </c>
      <c r="Z946" s="11">
        <v>847.47</v>
      </c>
      <c r="AA946" s="11">
        <v>39.339445644093594</v>
      </c>
      <c r="AB946" s="11">
        <v>20111</v>
      </c>
      <c r="AC946" s="12" t="s">
        <v>2835</v>
      </c>
      <c r="AD946" s="8">
        <v>20</v>
      </c>
      <c r="AE946" s="8">
        <v>111</v>
      </c>
      <c r="AF946" s="13" t="s">
        <v>2836</v>
      </c>
      <c r="AG946" s="13"/>
      <c r="AH946" s="13" t="s">
        <v>2837</v>
      </c>
      <c r="AJ946" s="13" t="s">
        <v>498</v>
      </c>
      <c r="AK946" s="13"/>
      <c r="AL946" s="13"/>
      <c r="AM946" s="13"/>
      <c r="AN946" s="13" t="s">
        <v>487</v>
      </c>
    </row>
    <row r="947" spans="1:40" x14ac:dyDescent="0.2">
      <c r="A947" s="8" t="s">
        <v>2712</v>
      </c>
      <c r="B947" s="8" t="s">
        <v>2838</v>
      </c>
      <c r="C947" s="8" t="str">
        <f t="shared" si="14"/>
        <v>McPherson County KS</v>
      </c>
      <c r="D947" s="9">
        <v>28941</v>
      </c>
      <c r="E947" s="8" t="s">
        <v>445</v>
      </c>
      <c r="F947" s="9">
        <v>3183</v>
      </c>
      <c r="G947" s="9">
        <v>8407</v>
      </c>
      <c r="H947" s="9">
        <v>12443</v>
      </c>
      <c r="I947" s="10">
        <v>0.25580647753757135</v>
      </c>
      <c r="J947" s="10">
        <v>0.6756409226070883</v>
      </c>
      <c r="K947" s="9">
        <v>-5224</v>
      </c>
      <c r="L947" s="9">
        <v>5224</v>
      </c>
      <c r="M947" s="10">
        <v>-0.41983444506951695</v>
      </c>
      <c r="N947" s="10">
        <v>0.41983444506951695</v>
      </c>
      <c r="O947" s="9">
        <v>3384</v>
      </c>
      <c r="P947" s="9">
        <v>8399</v>
      </c>
      <c r="Q947" s="9">
        <v>12060</v>
      </c>
      <c r="R947" s="10">
        <v>0.28059701492537314</v>
      </c>
      <c r="S947" s="10">
        <v>0.69643449419568826</v>
      </c>
      <c r="T947" s="9">
        <v>-5015</v>
      </c>
      <c r="U947" s="10">
        <v>-0.41583747927031511</v>
      </c>
      <c r="V947" s="9">
        <v>-201</v>
      </c>
      <c r="W947" s="9">
        <v>8</v>
      </c>
      <c r="X947" s="10">
        <v>-2.4790537387801792E-2</v>
      </c>
      <c r="Y947" s="10">
        <v>-2.0793571588599957E-2</v>
      </c>
      <c r="Z947" s="11">
        <v>898.27</v>
      </c>
      <c r="AA947" s="11">
        <v>32.218597971656628</v>
      </c>
      <c r="AB947" s="11">
        <v>20113</v>
      </c>
      <c r="AC947" s="12" t="s">
        <v>2839</v>
      </c>
      <c r="AD947" s="8">
        <v>20</v>
      </c>
      <c r="AE947" s="8">
        <v>113</v>
      </c>
      <c r="AF947" s="13" t="s">
        <v>2840</v>
      </c>
      <c r="AG947" s="13"/>
      <c r="AH947" s="13" t="s">
        <v>2841</v>
      </c>
      <c r="AJ947" s="13" t="s">
        <v>498</v>
      </c>
      <c r="AK947" s="13"/>
      <c r="AL947" s="13"/>
      <c r="AM947" s="13"/>
      <c r="AN947" s="13" t="s">
        <v>487</v>
      </c>
    </row>
    <row r="948" spans="1:40" x14ac:dyDescent="0.2">
      <c r="A948" s="8" t="s">
        <v>2712</v>
      </c>
      <c r="B948" s="8" t="s">
        <v>634</v>
      </c>
      <c r="C948" s="8" t="str">
        <f t="shared" si="14"/>
        <v>Marion County KS</v>
      </c>
      <c r="D948" s="9">
        <v>12103</v>
      </c>
      <c r="E948" s="8" t="s">
        <v>445</v>
      </c>
      <c r="F948" s="9">
        <v>1177</v>
      </c>
      <c r="G948" s="9">
        <v>3928</v>
      </c>
      <c r="H948" s="9">
        <v>5465</v>
      </c>
      <c r="I948" s="10">
        <v>0.21537053979871912</v>
      </c>
      <c r="J948" s="10">
        <v>0.71875571820677031</v>
      </c>
      <c r="K948" s="9">
        <v>-2751</v>
      </c>
      <c r="L948" s="9">
        <v>2751</v>
      </c>
      <c r="M948" s="10">
        <v>-0.50338517840805119</v>
      </c>
      <c r="N948" s="10">
        <v>0.50338517840805119</v>
      </c>
      <c r="O948" s="9">
        <v>1371</v>
      </c>
      <c r="P948" s="9">
        <v>3865</v>
      </c>
      <c r="Q948" s="9">
        <v>5368</v>
      </c>
      <c r="R948" s="10">
        <v>0.25540238450074515</v>
      </c>
      <c r="S948" s="10">
        <v>0.72000745156482859</v>
      </c>
      <c r="T948" s="9">
        <v>-2494</v>
      </c>
      <c r="U948" s="10">
        <v>-0.46460506706408344</v>
      </c>
      <c r="V948" s="9">
        <v>-194</v>
      </c>
      <c r="W948" s="9">
        <v>63</v>
      </c>
      <c r="X948" s="10">
        <v>-4.0031844702026032E-2</v>
      </c>
      <c r="Y948" s="10">
        <v>-1.2517333580582823E-3</v>
      </c>
      <c r="Z948" s="11">
        <v>944.29</v>
      </c>
      <c r="AA948" s="11">
        <v>12.817037139014499</v>
      </c>
      <c r="AB948" s="11">
        <v>20115</v>
      </c>
      <c r="AC948" s="12" t="s">
        <v>2842</v>
      </c>
      <c r="AD948" s="8">
        <v>20</v>
      </c>
      <c r="AE948" s="8">
        <v>115</v>
      </c>
      <c r="AF948" s="13"/>
      <c r="AG948" s="13"/>
      <c r="AH948" s="13"/>
      <c r="AJ948" s="13"/>
      <c r="AK948" s="13"/>
      <c r="AL948" s="13"/>
      <c r="AM948" s="13"/>
      <c r="AN948" s="13" t="s">
        <v>510</v>
      </c>
    </row>
    <row r="949" spans="1:40" x14ac:dyDescent="0.2">
      <c r="A949" s="8" t="s">
        <v>2712</v>
      </c>
      <c r="B949" s="8" t="s">
        <v>636</v>
      </c>
      <c r="C949" s="8" t="str">
        <f t="shared" si="14"/>
        <v>Marshall County KS</v>
      </c>
      <c r="D949" s="9">
        <v>9936</v>
      </c>
      <c r="E949" s="8" t="s">
        <v>445</v>
      </c>
      <c r="F949" s="9">
        <v>1060</v>
      </c>
      <c r="G949" s="9">
        <v>3250</v>
      </c>
      <c r="H949" s="9">
        <v>4578</v>
      </c>
      <c r="I949" s="10">
        <v>0.23154215814766274</v>
      </c>
      <c r="J949" s="10">
        <v>0.70991699432066402</v>
      </c>
      <c r="K949" s="9">
        <v>-2190</v>
      </c>
      <c r="L949" s="9">
        <v>2190</v>
      </c>
      <c r="M949" s="10">
        <v>-0.47837483617300125</v>
      </c>
      <c r="N949" s="10">
        <v>0.47837483617300125</v>
      </c>
      <c r="O949" s="9">
        <v>1451</v>
      </c>
      <c r="P949" s="9">
        <v>3123</v>
      </c>
      <c r="Q949" s="9">
        <v>4679</v>
      </c>
      <c r="R949" s="10">
        <v>0.31010899764907029</v>
      </c>
      <c r="S949" s="10">
        <v>0.66745030989527676</v>
      </c>
      <c r="T949" s="9">
        <v>-1672</v>
      </c>
      <c r="U949" s="10">
        <v>-0.35734131224620647</v>
      </c>
      <c r="V949" s="9">
        <v>-391</v>
      </c>
      <c r="W949" s="9">
        <v>127</v>
      </c>
      <c r="X949" s="10">
        <v>-7.8566839501407554E-2</v>
      </c>
      <c r="Y949" s="10">
        <v>4.2466684425387258E-2</v>
      </c>
      <c r="Z949" s="11">
        <v>900.18</v>
      </c>
      <c r="AA949" s="11">
        <v>11.037792441511698</v>
      </c>
      <c r="AB949" s="11">
        <v>20117</v>
      </c>
      <c r="AC949" s="12" t="s">
        <v>2843</v>
      </c>
      <c r="AD949" s="8">
        <v>20</v>
      </c>
      <c r="AE949" s="8">
        <v>117</v>
      </c>
      <c r="AF949" s="13"/>
      <c r="AG949" s="13"/>
      <c r="AH949" s="13"/>
      <c r="AJ949" s="13"/>
      <c r="AK949" s="13"/>
      <c r="AL949" s="13"/>
      <c r="AM949" s="13"/>
      <c r="AN949" s="13" t="s">
        <v>510</v>
      </c>
    </row>
    <row r="950" spans="1:40" x14ac:dyDescent="0.2">
      <c r="A950" s="8" t="s">
        <v>2712</v>
      </c>
      <c r="B950" s="8" t="s">
        <v>2844</v>
      </c>
      <c r="C950" s="8" t="str">
        <f t="shared" si="14"/>
        <v>Meade County KS</v>
      </c>
      <c r="D950" s="9">
        <v>4330</v>
      </c>
      <c r="E950" s="8" t="s">
        <v>445</v>
      </c>
      <c r="F950" s="9">
        <v>206</v>
      </c>
      <c r="G950" s="9">
        <v>1390</v>
      </c>
      <c r="H950" s="9">
        <v>1675</v>
      </c>
      <c r="I950" s="10">
        <v>0.12298507462686567</v>
      </c>
      <c r="J950" s="10">
        <v>0.82985074626865674</v>
      </c>
      <c r="K950" s="9">
        <v>-1184</v>
      </c>
      <c r="L950" s="9">
        <v>1184</v>
      </c>
      <c r="M950" s="10">
        <v>-0.70686567164179104</v>
      </c>
      <c r="N950" s="10">
        <v>0.70686567164179104</v>
      </c>
      <c r="O950" s="9">
        <v>254</v>
      </c>
      <c r="P950" s="9">
        <v>1394</v>
      </c>
      <c r="Q950" s="9">
        <v>1648</v>
      </c>
      <c r="R950" s="10">
        <v>0.154126213592233</v>
      </c>
      <c r="S950" s="10">
        <v>0.845873786407767</v>
      </c>
      <c r="T950" s="9">
        <v>-1140</v>
      </c>
      <c r="U950" s="10">
        <v>-0.69174757281553401</v>
      </c>
      <c r="V950" s="9">
        <v>-48</v>
      </c>
      <c r="W950" s="9">
        <v>-4</v>
      </c>
      <c r="X950" s="10">
        <v>-3.1141138965367327E-2</v>
      </c>
      <c r="Y950" s="10">
        <v>-1.6023040139110267E-2</v>
      </c>
      <c r="Z950" s="11">
        <v>978.09</v>
      </c>
      <c r="AA950" s="11">
        <v>4.4269954707644485</v>
      </c>
      <c r="AB950" s="11">
        <v>20119</v>
      </c>
      <c r="AC950" s="12" t="s">
        <v>2845</v>
      </c>
      <c r="AD950" s="8">
        <v>20</v>
      </c>
      <c r="AE950" s="8">
        <v>119</v>
      </c>
      <c r="AF950" s="13"/>
      <c r="AG950" s="13"/>
      <c r="AH950" s="13"/>
      <c r="AJ950" s="13"/>
      <c r="AK950" s="13"/>
      <c r="AL950" s="13"/>
      <c r="AM950" s="13"/>
      <c r="AN950" s="13" t="s">
        <v>510</v>
      </c>
    </row>
    <row r="951" spans="1:40" x14ac:dyDescent="0.2">
      <c r="A951" s="8" t="s">
        <v>2712</v>
      </c>
      <c r="B951" s="8" t="s">
        <v>2430</v>
      </c>
      <c r="C951" s="8" t="str">
        <f t="shared" si="14"/>
        <v>Miami County KS</v>
      </c>
      <c r="D951" s="9">
        <v>32553</v>
      </c>
      <c r="E951" s="8" t="s">
        <v>445</v>
      </c>
      <c r="F951" s="9">
        <v>3949</v>
      </c>
      <c r="G951" s="9">
        <v>9839</v>
      </c>
      <c r="H951" s="9">
        <v>14712</v>
      </c>
      <c r="I951" s="10">
        <v>0.26842033713974989</v>
      </c>
      <c r="J951" s="10">
        <v>0.66877379010331706</v>
      </c>
      <c r="K951" s="9">
        <v>-5890</v>
      </c>
      <c r="L951" s="9">
        <v>5890</v>
      </c>
      <c r="M951" s="10">
        <v>-0.40035345296356717</v>
      </c>
      <c r="N951" s="10">
        <v>0.40035345296356717</v>
      </c>
      <c r="O951" s="9">
        <v>4635</v>
      </c>
      <c r="P951" s="9">
        <v>9726</v>
      </c>
      <c r="Q951" s="9">
        <v>14642</v>
      </c>
      <c r="R951" s="10">
        <v>0.31655511542139053</v>
      </c>
      <c r="S951" s="10">
        <v>0.66425351727906023</v>
      </c>
      <c r="T951" s="9">
        <v>-5091</v>
      </c>
      <c r="U951" s="10">
        <v>-0.3476984018576697</v>
      </c>
      <c r="V951" s="9">
        <v>-686</v>
      </c>
      <c r="W951" s="9">
        <v>113</v>
      </c>
      <c r="X951" s="10">
        <v>-4.8134778281640644E-2</v>
      </c>
      <c r="Y951" s="10">
        <v>4.5202728242568213E-3</v>
      </c>
      <c r="Z951" s="11">
        <v>575.66</v>
      </c>
      <c r="AA951" s="11">
        <v>56.549004620783101</v>
      </c>
      <c r="AB951" s="11">
        <v>20121</v>
      </c>
      <c r="AC951" s="12" t="s">
        <v>2846</v>
      </c>
      <c r="AD951" s="8">
        <v>20</v>
      </c>
      <c r="AE951" s="8">
        <v>121</v>
      </c>
      <c r="AF951" s="13" t="s">
        <v>2817</v>
      </c>
      <c r="AG951" s="13" t="s">
        <v>2719</v>
      </c>
      <c r="AH951" s="13" t="s">
        <v>2818</v>
      </c>
      <c r="AI951" s="14">
        <v>2087471</v>
      </c>
      <c r="AJ951" s="13" t="s">
        <v>486</v>
      </c>
      <c r="AK951" s="13" t="s">
        <v>2721</v>
      </c>
      <c r="AL951" s="13"/>
      <c r="AM951" s="13"/>
      <c r="AN951" s="13" t="s">
        <v>505</v>
      </c>
    </row>
    <row r="952" spans="1:40" x14ac:dyDescent="0.2">
      <c r="A952" s="8" t="s">
        <v>2712</v>
      </c>
      <c r="B952" s="8" t="s">
        <v>1782</v>
      </c>
      <c r="C952" s="8" t="str">
        <f t="shared" si="14"/>
        <v>Mitchell County KS</v>
      </c>
      <c r="D952" s="9">
        <v>6282</v>
      </c>
      <c r="E952" s="8" t="s">
        <v>445</v>
      </c>
      <c r="F952" s="9">
        <v>469</v>
      </c>
      <c r="G952" s="9">
        <v>2216</v>
      </c>
      <c r="H952" s="9">
        <v>2824</v>
      </c>
      <c r="I952" s="10">
        <v>0.16607648725212465</v>
      </c>
      <c r="J952" s="10">
        <v>0.7847025495750708</v>
      </c>
      <c r="K952" s="9">
        <v>-1747</v>
      </c>
      <c r="L952" s="9">
        <v>1747</v>
      </c>
      <c r="M952" s="10">
        <v>-0.61862606232294615</v>
      </c>
      <c r="N952" s="10">
        <v>0.61862606232294615</v>
      </c>
      <c r="O952" s="9">
        <v>576</v>
      </c>
      <c r="P952" s="9">
        <v>2293</v>
      </c>
      <c r="Q952" s="9">
        <v>2923</v>
      </c>
      <c r="R952" s="10">
        <v>0.19705781731098188</v>
      </c>
      <c r="S952" s="10">
        <v>0.78446801231611363</v>
      </c>
      <c r="T952" s="9">
        <v>-1717</v>
      </c>
      <c r="U952" s="10">
        <v>-0.58741019500513181</v>
      </c>
      <c r="V952" s="9">
        <v>-107</v>
      </c>
      <c r="W952" s="9">
        <v>-77</v>
      </c>
      <c r="X952" s="10">
        <v>-3.0981330058857226E-2</v>
      </c>
      <c r="Y952" s="10">
        <v>2.3453725895716815E-4</v>
      </c>
      <c r="Z952" s="11">
        <v>701.79</v>
      </c>
      <c r="AA952" s="11">
        <v>8.9513957166673794</v>
      </c>
      <c r="AB952" s="11">
        <v>20123</v>
      </c>
      <c r="AC952" s="12" t="s">
        <v>2847</v>
      </c>
      <c r="AD952" s="8">
        <v>20</v>
      </c>
      <c r="AE952" s="8">
        <v>123</v>
      </c>
      <c r="AF952" s="13"/>
      <c r="AG952" s="13"/>
      <c r="AH952" s="13"/>
      <c r="AJ952" s="13"/>
      <c r="AK952" s="13"/>
      <c r="AL952" s="13"/>
      <c r="AM952" s="13"/>
      <c r="AN952" s="13" t="s">
        <v>510</v>
      </c>
    </row>
    <row r="953" spans="1:40" x14ac:dyDescent="0.2">
      <c r="A953" s="8" t="s">
        <v>2712</v>
      </c>
      <c r="B953" s="8" t="s">
        <v>646</v>
      </c>
      <c r="C953" s="8" t="str">
        <f t="shared" si="14"/>
        <v>Montgomery County KS</v>
      </c>
      <c r="D953" s="9">
        <v>33314</v>
      </c>
      <c r="E953" s="8" t="s">
        <v>445</v>
      </c>
      <c r="F953" s="9">
        <v>2557</v>
      </c>
      <c r="G953" s="9">
        <v>8466</v>
      </c>
      <c r="H953" s="9">
        <v>11623</v>
      </c>
      <c r="I953" s="10">
        <v>0.21999483782156071</v>
      </c>
      <c r="J953" s="10">
        <v>0.7283833777854255</v>
      </c>
      <c r="K953" s="9">
        <v>-5909</v>
      </c>
      <c r="L953" s="9">
        <v>5909</v>
      </c>
      <c r="M953" s="10">
        <v>-0.50838853996386479</v>
      </c>
      <c r="N953" s="10">
        <v>0.50838853996386479</v>
      </c>
      <c r="O953" s="9">
        <v>3406</v>
      </c>
      <c r="P953" s="9">
        <v>8417</v>
      </c>
      <c r="Q953" s="9">
        <v>12093</v>
      </c>
      <c r="R953" s="10">
        <v>0.281650541635657</v>
      </c>
      <c r="S953" s="10">
        <v>0.69602249235094682</v>
      </c>
      <c r="T953" s="9">
        <v>-5011</v>
      </c>
      <c r="U953" s="10">
        <v>-0.41437195071528982</v>
      </c>
      <c r="V953" s="9">
        <v>-849</v>
      </c>
      <c r="W953" s="9">
        <v>49</v>
      </c>
      <c r="X953" s="10">
        <v>-6.1655703814096297E-2</v>
      </c>
      <c r="Y953" s="10">
        <v>3.2360885434478681E-2</v>
      </c>
      <c r="Z953" s="11">
        <v>643.53</v>
      </c>
      <c r="AA953" s="11">
        <v>51.767594362345193</v>
      </c>
      <c r="AB953" s="11">
        <v>20125</v>
      </c>
      <c r="AC953" s="12" t="s">
        <v>2848</v>
      </c>
      <c r="AD953" s="8">
        <v>20</v>
      </c>
      <c r="AE953" s="8">
        <v>125</v>
      </c>
      <c r="AF953" s="13" t="s">
        <v>2849</v>
      </c>
      <c r="AG953" s="13"/>
      <c r="AH953" s="13" t="s">
        <v>2850</v>
      </c>
      <c r="AJ953" s="13" t="s">
        <v>498</v>
      </c>
      <c r="AK953" s="13"/>
      <c r="AL953" s="13"/>
      <c r="AM953" s="13"/>
      <c r="AN953" s="13" t="s">
        <v>487</v>
      </c>
    </row>
    <row r="954" spans="1:40" x14ac:dyDescent="0.2">
      <c r="A954" s="8" t="s">
        <v>2712</v>
      </c>
      <c r="B954" s="8" t="s">
        <v>2851</v>
      </c>
      <c r="C954" s="8" t="str">
        <f t="shared" si="14"/>
        <v>Morris County KS</v>
      </c>
      <c r="D954" s="9">
        <v>5645</v>
      </c>
      <c r="E954" s="8" t="s">
        <v>445</v>
      </c>
      <c r="F954" s="9">
        <v>586</v>
      </c>
      <c r="G954" s="9">
        <v>1790</v>
      </c>
      <c r="H954" s="9">
        <v>2568</v>
      </c>
      <c r="I954" s="10">
        <v>0.22819314641744548</v>
      </c>
      <c r="J954" s="10">
        <v>0.6970404984423676</v>
      </c>
      <c r="K954" s="9">
        <v>-1204</v>
      </c>
      <c r="L954" s="9">
        <v>1204</v>
      </c>
      <c r="M954" s="10">
        <v>-0.46884735202492211</v>
      </c>
      <c r="N954" s="10">
        <v>0.46884735202492211</v>
      </c>
      <c r="O954" s="9">
        <v>705</v>
      </c>
      <c r="P954" s="9">
        <v>1750</v>
      </c>
      <c r="Q954" s="9">
        <v>2526</v>
      </c>
      <c r="R954" s="10">
        <v>0.27909738717339666</v>
      </c>
      <c r="S954" s="10">
        <v>0.69279493269992087</v>
      </c>
      <c r="T954" s="9">
        <v>-1045</v>
      </c>
      <c r="U954" s="10">
        <v>-0.41369754552652421</v>
      </c>
      <c r="V954" s="9">
        <v>-119</v>
      </c>
      <c r="W954" s="9">
        <v>40</v>
      </c>
      <c r="X954" s="10">
        <v>-5.090424075595118E-2</v>
      </c>
      <c r="Y954" s="10">
        <v>4.2455657424467219E-3</v>
      </c>
      <c r="Z954" s="11">
        <v>695.28</v>
      </c>
      <c r="AA954" s="11">
        <v>8.1190311816821996</v>
      </c>
      <c r="AB954" s="11">
        <v>20127</v>
      </c>
      <c r="AC954" s="12" t="s">
        <v>2852</v>
      </c>
      <c r="AD954" s="8">
        <v>20</v>
      </c>
      <c r="AE954" s="8">
        <v>127</v>
      </c>
      <c r="AF954" s="13"/>
      <c r="AG954" s="13"/>
      <c r="AH954" s="13"/>
      <c r="AJ954" s="13"/>
      <c r="AK954" s="13"/>
      <c r="AL954" s="13"/>
      <c r="AM954" s="13"/>
      <c r="AN954" s="13" t="s">
        <v>510</v>
      </c>
    </row>
    <row r="955" spans="1:40" x14ac:dyDescent="0.2">
      <c r="A955" s="8" t="s">
        <v>2712</v>
      </c>
      <c r="B955" s="8" t="s">
        <v>2853</v>
      </c>
      <c r="C955" s="8" t="str">
        <f t="shared" si="14"/>
        <v>Morton County KS</v>
      </c>
      <c r="D955" s="9">
        <v>3007</v>
      </c>
      <c r="E955" s="8" t="s">
        <v>445</v>
      </c>
      <c r="F955" s="9">
        <v>145</v>
      </c>
      <c r="G955" s="9">
        <v>970</v>
      </c>
      <c r="H955" s="9">
        <v>1160</v>
      </c>
      <c r="I955" s="10">
        <v>0.125</v>
      </c>
      <c r="J955" s="10">
        <v>0.83620689655172409</v>
      </c>
      <c r="K955" s="9">
        <v>-825</v>
      </c>
      <c r="L955" s="9">
        <v>825</v>
      </c>
      <c r="M955" s="10">
        <v>-0.71120689655172409</v>
      </c>
      <c r="N955" s="10">
        <v>0.71120689655172409</v>
      </c>
      <c r="O955" s="9">
        <v>180</v>
      </c>
      <c r="P955" s="9">
        <v>1050</v>
      </c>
      <c r="Q955" s="9">
        <v>1247</v>
      </c>
      <c r="R955" s="10">
        <v>0.14434643143544507</v>
      </c>
      <c r="S955" s="10">
        <v>0.84202085004009619</v>
      </c>
      <c r="T955" s="9">
        <v>-870</v>
      </c>
      <c r="U955" s="10">
        <v>-0.69767441860465107</v>
      </c>
      <c r="V955" s="9">
        <v>-35</v>
      </c>
      <c r="W955" s="9">
        <v>-80</v>
      </c>
      <c r="X955" s="10">
        <v>-1.9346431435445066E-2</v>
      </c>
      <c r="Y955" s="10">
        <v>-5.8139534883721034E-3</v>
      </c>
      <c r="Z955" s="11">
        <v>729.73</v>
      </c>
      <c r="AA955" s="11">
        <v>4.1207021775177122</v>
      </c>
      <c r="AB955" s="11">
        <v>20129</v>
      </c>
      <c r="AC955" s="12" t="s">
        <v>2854</v>
      </c>
      <c r="AD955" s="8">
        <v>20</v>
      </c>
      <c r="AE955" s="8">
        <v>129</v>
      </c>
      <c r="AF955" s="13"/>
      <c r="AG955" s="13"/>
      <c r="AH955" s="13"/>
      <c r="AJ955" s="13"/>
      <c r="AK955" s="13"/>
      <c r="AL955" s="13"/>
      <c r="AM955" s="13"/>
      <c r="AN955" s="13" t="s">
        <v>510</v>
      </c>
    </row>
    <row r="956" spans="1:40" x14ac:dyDescent="0.2">
      <c r="A956" s="8" t="s">
        <v>2712</v>
      </c>
      <c r="B956" s="8" t="s">
        <v>2855</v>
      </c>
      <c r="C956" s="8" t="str">
        <f t="shared" si="14"/>
        <v>Nemaha County KS</v>
      </c>
      <c r="D956" s="9">
        <v>10227</v>
      </c>
      <c r="E956" s="8" t="s">
        <v>445</v>
      </c>
      <c r="F956" s="9">
        <v>714</v>
      </c>
      <c r="G956" s="9">
        <v>4066</v>
      </c>
      <c r="H956" s="9">
        <v>5025</v>
      </c>
      <c r="I956" s="10">
        <v>0.14208955223880598</v>
      </c>
      <c r="J956" s="10">
        <v>0.80915422885572141</v>
      </c>
      <c r="K956" s="9">
        <v>-3352</v>
      </c>
      <c r="L956" s="9">
        <v>3352</v>
      </c>
      <c r="M956" s="10">
        <v>-0.66706467661691549</v>
      </c>
      <c r="N956" s="10">
        <v>0.66706467661691549</v>
      </c>
      <c r="O956" s="9">
        <v>988</v>
      </c>
      <c r="P956" s="9">
        <v>3878</v>
      </c>
      <c r="Q956" s="9">
        <v>4959</v>
      </c>
      <c r="R956" s="10">
        <v>0.19923371647509577</v>
      </c>
      <c r="S956" s="10">
        <v>0.78201250252066945</v>
      </c>
      <c r="T956" s="9">
        <v>-2890</v>
      </c>
      <c r="U956" s="10">
        <v>-0.58277878604557365</v>
      </c>
      <c r="V956" s="9">
        <v>-274</v>
      </c>
      <c r="W956" s="9">
        <v>188</v>
      </c>
      <c r="X956" s="10">
        <v>-5.7144164236289791E-2</v>
      </c>
      <c r="Y956" s="10">
        <v>2.7141726335051963E-2</v>
      </c>
      <c r="Z956" s="11">
        <v>717.43</v>
      </c>
      <c r="AA956" s="11">
        <v>14.255049273099816</v>
      </c>
      <c r="AB956" s="11">
        <v>20131</v>
      </c>
      <c r="AC956" s="12" t="s">
        <v>2856</v>
      </c>
      <c r="AD956" s="8">
        <v>20</v>
      </c>
      <c r="AE956" s="8">
        <v>131</v>
      </c>
      <c r="AF956" s="13"/>
      <c r="AG956" s="13"/>
      <c r="AH956" s="13"/>
      <c r="AJ956" s="13"/>
      <c r="AK956" s="13"/>
      <c r="AL956" s="13"/>
      <c r="AM956" s="13"/>
      <c r="AN956" s="13" t="s">
        <v>510</v>
      </c>
    </row>
    <row r="957" spans="1:40" x14ac:dyDescent="0.2">
      <c r="A957" s="8" t="s">
        <v>2712</v>
      </c>
      <c r="B957" s="8" t="s">
        <v>2857</v>
      </c>
      <c r="C957" s="8" t="str">
        <f t="shared" si="14"/>
        <v>Neosho County KS</v>
      </c>
      <c r="D957" s="9">
        <v>16346</v>
      </c>
      <c r="E957" s="8" t="s">
        <v>445</v>
      </c>
      <c r="F957" s="9">
        <v>1464</v>
      </c>
      <c r="G957" s="9">
        <v>4340</v>
      </c>
      <c r="H957" s="9">
        <v>6151</v>
      </c>
      <c r="I957" s="10">
        <v>0.23801007966184359</v>
      </c>
      <c r="J957" s="10">
        <v>0.70557632905218659</v>
      </c>
      <c r="K957" s="9">
        <v>-2876</v>
      </c>
      <c r="L957" s="9">
        <v>2876</v>
      </c>
      <c r="M957" s="10">
        <v>-0.46756624939034297</v>
      </c>
      <c r="N957" s="10">
        <v>0.46756624939034297</v>
      </c>
      <c r="O957" s="9">
        <v>2012</v>
      </c>
      <c r="P957" s="9">
        <v>4193</v>
      </c>
      <c r="Q957" s="9">
        <v>6359</v>
      </c>
      <c r="R957" s="10">
        <v>0.31640194999213711</v>
      </c>
      <c r="S957" s="10">
        <v>0.65938040572417045</v>
      </c>
      <c r="T957" s="9">
        <v>-2181</v>
      </c>
      <c r="U957" s="10">
        <v>-0.34297845573203334</v>
      </c>
      <c r="V957" s="9">
        <v>-548</v>
      </c>
      <c r="W957" s="9">
        <v>147</v>
      </c>
      <c r="X957" s="10">
        <v>-7.8391870330293517E-2</v>
      </c>
      <c r="Y957" s="10">
        <v>4.6195923328016142E-2</v>
      </c>
      <c r="Z957" s="11">
        <v>571.47</v>
      </c>
      <c r="AA957" s="11">
        <v>28.603426251596758</v>
      </c>
      <c r="AB957" s="11">
        <v>20133</v>
      </c>
      <c r="AC957" s="12" t="s">
        <v>2858</v>
      </c>
      <c r="AD957" s="8">
        <v>20</v>
      </c>
      <c r="AE957" s="8">
        <v>133</v>
      </c>
      <c r="AF957" s="13"/>
      <c r="AG957" s="13"/>
      <c r="AH957" s="13"/>
      <c r="AJ957" s="13"/>
      <c r="AK957" s="13"/>
      <c r="AL957" s="13"/>
      <c r="AM957" s="13"/>
      <c r="AN957" s="13" t="s">
        <v>510</v>
      </c>
    </row>
    <row r="958" spans="1:40" x14ac:dyDescent="0.2">
      <c r="A958" s="8" t="s">
        <v>2712</v>
      </c>
      <c r="B958" s="8" t="s">
        <v>2859</v>
      </c>
      <c r="C958" s="8" t="str">
        <f t="shared" si="14"/>
        <v>Ness County KS</v>
      </c>
      <c r="D958" s="9">
        <v>3005</v>
      </c>
      <c r="E958" s="8" t="s">
        <v>445</v>
      </c>
      <c r="F958" s="9">
        <v>160</v>
      </c>
      <c r="G958" s="9">
        <v>1216</v>
      </c>
      <c r="H958" s="9">
        <v>1435</v>
      </c>
      <c r="I958" s="10">
        <v>0.11149825783972125</v>
      </c>
      <c r="J958" s="10">
        <v>0.84738675958188159</v>
      </c>
      <c r="K958" s="9">
        <v>-1056</v>
      </c>
      <c r="L958" s="9">
        <v>1056</v>
      </c>
      <c r="M958" s="10">
        <v>-0.73588850174216036</v>
      </c>
      <c r="N958" s="10">
        <v>0.73588850174216036</v>
      </c>
      <c r="O958" s="9">
        <v>211</v>
      </c>
      <c r="P958" s="9">
        <v>1190</v>
      </c>
      <c r="Q958" s="9">
        <v>1417</v>
      </c>
      <c r="R958" s="10">
        <v>0.14890613973182781</v>
      </c>
      <c r="S958" s="10">
        <v>0.839802399435427</v>
      </c>
      <c r="T958" s="9">
        <v>-979</v>
      </c>
      <c r="U958" s="10">
        <v>-0.69089625970359925</v>
      </c>
      <c r="V958" s="9">
        <v>-51</v>
      </c>
      <c r="W958" s="9">
        <v>26</v>
      </c>
      <c r="X958" s="10">
        <v>-3.7407881892106559E-2</v>
      </c>
      <c r="Y958" s="10">
        <v>7.5843601464545829E-3</v>
      </c>
      <c r="Z958" s="11">
        <v>1074.75</v>
      </c>
      <c r="AA958" s="11">
        <v>2.7959990695510584</v>
      </c>
      <c r="AB958" s="11">
        <v>20135</v>
      </c>
      <c r="AC958" s="12" t="s">
        <v>2860</v>
      </c>
      <c r="AD958" s="8">
        <v>20</v>
      </c>
      <c r="AE958" s="8">
        <v>135</v>
      </c>
      <c r="AF958" s="13"/>
      <c r="AG958" s="13"/>
      <c r="AH958" s="13"/>
      <c r="AJ958" s="13"/>
      <c r="AK958" s="13"/>
      <c r="AL958" s="13"/>
      <c r="AM958" s="13"/>
      <c r="AN958" s="13" t="s">
        <v>510</v>
      </c>
    </row>
    <row r="959" spans="1:40" x14ac:dyDescent="0.2">
      <c r="A959" s="8" t="s">
        <v>2712</v>
      </c>
      <c r="B959" s="8" t="s">
        <v>2861</v>
      </c>
      <c r="C959" s="8" t="str">
        <f t="shared" si="14"/>
        <v>Norton County KS</v>
      </c>
      <c r="D959" s="9">
        <v>5550</v>
      </c>
      <c r="E959" s="8" t="s">
        <v>445</v>
      </c>
      <c r="F959" s="9">
        <v>277</v>
      </c>
      <c r="G959" s="9">
        <v>1808</v>
      </c>
      <c r="H959" s="9">
        <v>2190</v>
      </c>
      <c r="I959" s="10">
        <v>0.12648401826484018</v>
      </c>
      <c r="J959" s="10">
        <v>0.82557077625570774</v>
      </c>
      <c r="K959" s="9">
        <v>-1531</v>
      </c>
      <c r="L959" s="9">
        <v>1531</v>
      </c>
      <c r="M959" s="10">
        <v>-0.6990867579908675</v>
      </c>
      <c r="N959" s="10">
        <v>0.6990867579908675</v>
      </c>
      <c r="O959" s="9">
        <v>393</v>
      </c>
      <c r="P959" s="9">
        <v>1855</v>
      </c>
      <c r="Q959" s="9">
        <v>2296</v>
      </c>
      <c r="R959" s="10">
        <v>0.17116724738675959</v>
      </c>
      <c r="S959" s="10">
        <v>0.80792682926829273</v>
      </c>
      <c r="T959" s="9">
        <v>-1462</v>
      </c>
      <c r="U959" s="10">
        <v>-0.63675958188153314</v>
      </c>
      <c r="V959" s="9">
        <v>-116</v>
      </c>
      <c r="W959" s="9">
        <v>-47</v>
      </c>
      <c r="X959" s="10">
        <v>-4.468322912191941E-2</v>
      </c>
      <c r="Y959" s="10">
        <v>1.7643946987415005E-2</v>
      </c>
      <c r="Z959" s="11">
        <v>878.13</v>
      </c>
      <c r="AA959" s="11">
        <v>6.3202487103276281</v>
      </c>
      <c r="AB959" s="11">
        <v>20137</v>
      </c>
      <c r="AC959" s="12" t="s">
        <v>2862</v>
      </c>
      <c r="AD959" s="8">
        <v>20</v>
      </c>
      <c r="AE959" s="8">
        <v>137</v>
      </c>
      <c r="AF959" s="13"/>
      <c r="AG959" s="13"/>
      <c r="AH959" s="13"/>
      <c r="AJ959" s="13"/>
      <c r="AK959" s="13"/>
      <c r="AL959" s="13"/>
      <c r="AM959" s="13"/>
      <c r="AN959" s="13" t="s">
        <v>510</v>
      </c>
    </row>
    <row r="960" spans="1:40" x14ac:dyDescent="0.2">
      <c r="A960" s="8" t="s">
        <v>2712</v>
      </c>
      <c r="B960" s="8" t="s">
        <v>2863</v>
      </c>
      <c r="C960" s="8" t="str">
        <f t="shared" si="14"/>
        <v>Osage County KS</v>
      </c>
      <c r="D960" s="9">
        <v>15847</v>
      </c>
      <c r="E960" s="8" t="s">
        <v>445</v>
      </c>
      <c r="F960" s="9">
        <v>1730</v>
      </c>
      <c r="G960" s="9">
        <v>4713</v>
      </c>
      <c r="H960" s="9">
        <v>6894</v>
      </c>
      <c r="I960" s="10">
        <v>0.25094284885407603</v>
      </c>
      <c r="J960" s="10">
        <v>0.68363794604003481</v>
      </c>
      <c r="K960" s="9">
        <v>-2983</v>
      </c>
      <c r="L960" s="9">
        <v>2983</v>
      </c>
      <c r="M960" s="10">
        <v>-0.43269509718595878</v>
      </c>
      <c r="N960" s="10">
        <v>0.43269509718595878</v>
      </c>
      <c r="O960" s="9">
        <v>2228</v>
      </c>
      <c r="P960" s="9">
        <v>4336</v>
      </c>
      <c r="Q960" s="9">
        <v>6771</v>
      </c>
      <c r="R960" s="10">
        <v>0.32905036183724706</v>
      </c>
      <c r="S960" s="10">
        <v>0.64037808300103383</v>
      </c>
      <c r="T960" s="9">
        <v>-2108</v>
      </c>
      <c r="U960" s="10">
        <v>-0.31132772116378676</v>
      </c>
      <c r="V960" s="9">
        <v>-498</v>
      </c>
      <c r="W960" s="9">
        <v>377</v>
      </c>
      <c r="X960" s="10">
        <v>-7.8107512983171035E-2</v>
      </c>
      <c r="Y960" s="10">
        <v>4.3259863039000979E-2</v>
      </c>
      <c r="Z960" s="11">
        <v>705.52</v>
      </c>
      <c r="AA960" s="11">
        <v>22.461446876063047</v>
      </c>
      <c r="AB960" s="11">
        <v>20139</v>
      </c>
      <c r="AC960" s="12" t="s">
        <v>2864</v>
      </c>
      <c r="AD960" s="8">
        <v>20</v>
      </c>
      <c r="AE960" s="8">
        <v>139</v>
      </c>
      <c r="AF960" s="13" t="s">
        <v>2811</v>
      </c>
      <c r="AG960" s="13"/>
      <c r="AH960" s="13" t="s">
        <v>2812</v>
      </c>
      <c r="AI960" s="14">
        <v>233791</v>
      </c>
      <c r="AJ960" s="13" t="s">
        <v>486</v>
      </c>
      <c r="AK960" s="13"/>
      <c r="AL960" s="13"/>
      <c r="AM960" s="13"/>
      <c r="AN960" s="13" t="s">
        <v>505</v>
      </c>
    </row>
    <row r="961" spans="1:40" x14ac:dyDescent="0.2">
      <c r="A961" s="8" t="s">
        <v>2712</v>
      </c>
      <c r="B961" s="8" t="s">
        <v>2865</v>
      </c>
      <c r="C961" s="8" t="str">
        <f t="shared" si="14"/>
        <v>Osborne County KS</v>
      </c>
      <c r="D961" s="9">
        <v>3683</v>
      </c>
      <c r="E961" s="8" t="s">
        <v>445</v>
      </c>
      <c r="F961" s="9">
        <v>231</v>
      </c>
      <c r="G961" s="9">
        <v>1437</v>
      </c>
      <c r="H961" s="9">
        <v>1753</v>
      </c>
      <c r="I961" s="10">
        <v>0.13177410154021676</v>
      </c>
      <c r="J961" s="10">
        <v>0.81973759269823165</v>
      </c>
      <c r="K961" s="9">
        <v>-1206</v>
      </c>
      <c r="L961" s="9">
        <v>1206</v>
      </c>
      <c r="M961" s="10">
        <v>-0.68796349115801492</v>
      </c>
      <c r="N961" s="10">
        <v>0.68796349115801492</v>
      </c>
      <c r="O961" s="9">
        <v>320</v>
      </c>
      <c r="P961" s="9">
        <v>1448</v>
      </c>
      <c r="Q961" s="9">
        <v>1802</v>
      </c>
      <c r="R961" s="10">
        <v>0.17758046614872364</v>
      </c>
      <c r="S961" s="10">
        <v>0.80355160932297442</v>
      </c>
      <c r="T961" s="9">
        <v>-1128</v>
      </c>
      <c r="U961" s="10">
        <v>-0.62597114317425073</v>
      </c>
      <c r="V961" s="9">
        <v>-89</v>
      </c>
      <c r="W961" s="9">
        <v>-11</v>
      </c>
      <c r="X961" s="10">
        <v>-4.5806364608506872E-2</v>
      </c>
      <c r="Y961" s="10">
        <v>1.6185983375257229E-2</v>
      </c>
      <c r="Z961" s="11">
        <v>892.5</v>
      </c>
      <c r="AA961" s="11">
        <v>4.1266106442577035</v>
      </c>
      <c r="AB961" s="11">
        <v>20141</v>
      </c>
      <c r="AC961" s="12" t="s">
        <v>2866</v>
      </c>
      <c r="AD961" s="8">
        <v>20</v>
      </c>
      <c r="AE961" s="8">
        <v>141</v>
      </c>
      <c r="AF961" s="13"/>
      <c r="AG961" s="13"/>
      <c r="AH961" s="13"/>
      <c r="AJ961" s="13"/>
      <c r="AK961" s="13"/>
      <c r="AL961" s="13"/>
      <c r="AM961" s="13"/>
      <c r="AN961" s="13" t="s">
        <v>510</v>
      </c>
    </row>
    <row r="962" spans="1:40" x14ac:dyDescent="0.2">
      <c r="A962" s="8" t="s">
        <v>2712</v>
      </c>
      <c r="B962" s="8" t="s">
        <v>2867</v>
      </c>
      <c r="C962" s="8" t="str">
        <f t="shared" si="14"/>
        <v>Ottawa County KS</v>
      </c>
      <c r="D962" s="9">
        <v>5975</v>
      </c>
      <c r="E962" s="8" t="s">
        <v>445</v>
      </c>
      <c r="F962" s="9">
        <v>424</v>
      </c>
      <c r="G962" s="9">
        <v>2261</v>
      </c>
      <c r="H962" s="9">
        <v>2866</v>
      </c>
      <c r="I962" s="10">
        <v>0.14794138171667831</v>
      </c>
      <c r="J962" s="10">
        <v>0.78890439637124909</v>
      </c>
      <c r="K962" s="9">
        <v>-1837</v>
      </c>
      <c r="L962" s="9">
        <v>1837</v>
      </c>
      <c r="M962" s="10">
        <v>-0.64096301465457084</v>
      </c>
      <c r="N962" s="10">
        <v>0.64096301465457084</v>
      </c>
      <c r="O962" s="9">
        <v>548</v>
      </c>
      <c r="P962" s="9">
        <v>2260</v>
      </c>
      <c r="Q962" s="9">
        <v>2888</v>
      </c>
      <c r="R962" s="10">
        <v>0.18975069252077562</v>
      </c>
      <c r="S962" s="10">
        <v>0.7825484764542936</v>
      </c>
      <c r="T962" s="9">
        <v>-1712</v>
      </c>
      <c r="U962" s="10">
        <v>-0.59279778393351801</v>
      </c>
      <c r="V962" s="9">
        <v>-124</v>
      </c>
      <c r="W962" s="9">
        <v>1</v>
      </c>
      <c r="X962" s="10">
        <v>-4.1809310804097305E-2</v>
      </c>
      <c r="Y962" s="10">
        <v>6.3559199169554992E-3</v>
      </c>
      <c r="Z962" s="11">
        <v>720.73</v>
      </c>
      <c r="AA962" s="11">
        <v>8.2902057636007935</v>
      </c>
      <c r="AB962" s="11">
        <v>20143</v>
      </c>
      <c r="AC962" s="12" t="s">
        <v>2868</v>
      </c>
      <c r="AD962" s="8">
        <v>20</v>
      </c>
      <c r="AE962" s="8">
        <v>143</v>
      </c>
      <c r="AF962" s="13" t="s">
        <v>2869</v>
      </c>
      <c r="AG962" s="13"/>
      <c r="AH962" s="13" t="s">
        <v>2870</v>
      </c>
      <c r="AJ962" s="13" t="s">
        <v>498</v>
      </c>
      <c r="AK962" s="13"/>
      <c r="AL962" s="13"/>
      <c r="AM962" s="13"/>
      <c r="AN962" s="13" t="s">
        <v>505</v>
      </c>
    </row>
    <row r="963" spans="1:40" x14ac:dyDescent="0.2">
      <c r="A963" s="8" t="s">
        <v>2712</v>
      </c>
      <c r="B963" s="8" t="s">
        <v>2871</v>
      </c>
      <c r="C963" s="8" t="str">
        <f t="shared" si="14"/>
        <v>Pawnee County KS</v>
      </c>
      <c r="D963" s="9">
        <v>6838</v>
      </c>
      <c r="E963" s="8" t="s">
        <v>445</v>
      </c>
      <c r="F963" s="9">
        <v>567</v>
      </c>
      <c r="G963" s="9">
        <v>1872</v>
      </c>
      <c r="H963" s="9">
        <v>2602</v>
      </c>
      <c r="I963" s="10">
        <v>0.21790930053804766</v>
      </c>
      <c r="J963" s="10">
        <v>0.71944657955418911</v>
      </c>
      <c r="K963" s="9">
        <v>-1305</v>
      </c>
      <c r="L963" s="9">
        <v>1305</v>
      </c>
      <c r="M963" s="10">
        <v>-0.50153727901614142</v>
      </c>
      <c r="N963" s="10">
        <v>0.50153727901614142</v>
      </c>
      <c r="O963" s="9">
        <v>704</v>
      </c>
      <c r="P963" s="9">
        <v>1808</v>
      </c>
      <c r="Q963" s="9">
        <v>2565</v>
      </c>
      <c r="R963" s="10">
        <v>0.27446393762183235</v>
      </c>
      <c r="S963" s="10">
        <v>0.70487329434697854</v>
      </c>
      <c r="T963" s="9">
        <v>-1104</v>
      </c>
      <c r="U963" s="10">
        <v>-0.43040935672514619</v>
      </c>
      <c r="V963" s="9">
        <v>-137</v>
      </c>
      <c r="W963" s="9">
        <v>64</v>
      </c>
      <c r="X963" s="10">
        <v>-5.6554637083784692E-2</v>
      </c>
      <c r="Y963" s="10">
        <v>1.4573285207210573E-2</v>
      </c>
      <c r="Z963" s="11">
        <v>754.26</v>
      </c>
      <c r="AA963" s="11">
        <v>9.0658393657359539</v>
      </c>
      <c r="AB963" s="11">
        <v>20145</v>
      </c>
      <c r="AC963" s="12" t="s">
        <v>2872</v>
      </c>
      <c r="AD963" s="8">
        <v>20</v>
      </c>
      <c r="AE963" s="8">
        <v>145</v>
      </c>
      <c r="AF963" s="13"/>
      <c r="AG963" s="13"/>
      <c r="AH963" s="13"/>
      <c r="AJ963" s="13"/>
      <c r="AK963" s="13"/>
      <c r="AL963" s="13"/>
      <c r="AM963" s="13"/>
      <c r="AN963" s="13" t="s">
        <v>510</v>
      </c>
    </row>
    <row r="964" spans="1:40" x14ac:dyDescent="0.2">
      <c r="A964" s="8" t="s">
        <v>2712</v>
      </c>
      <c r="B964" s="8" t="s">
        <v>881</v>
      </c>
      <c r="C964" s="8" t="str">
        <f t="shared" si="14"/>
        <v>Phillips County KS</v>
      </c>
      <c r="D964" s="9">
        <v>5428</v>
      </c>
      <c r="E964" s="8" t="s">
        <v>445</v>
      </c>
      <c r="F964" s="9">
        <v>296</v>
      </c>
      <c r="G964" s="9">
        <v>2200</v>
      </c>
      <c r="H964" s="9">
        <v>2611</v>
      </c>
      <c r="I964" s="10">
        <v>0.11336652623515894</v>
      </c>
      <c r="J964" s="10">
        <v>0.84258904634239751</v>
      </c>
      <c r="K964" s="9">
        <v>-1904</v>
      </c>
      <c r="L964" s="9">
        <v>1904</v>
      </c>
      <c r="M964" s="10">
        <v>-0.72922252010723854</v>
      </c>
      <c r="N964" s="10">
        <v>0.72922252010723854</v>
      </c>
      <c r="O964" s="9">
        <v>376</v>
      </c>
      <c r="P964" s="9">
        <v>2116</v>
      </c>
      <c r="Q964" s="9">
        <v>2537</v>
      </c>
      <c r="R964" s="10">
        <v>0.14820654316121404</v>
      </c>
      <c r="S964" s="10">
        <v>0.83405597162002365</v>
      </c>
      <c r="T964" s="9">
        <v>-1740</v>
      </c>
      <c r="U964" s="10">
        <v>-0.68584942845880958</v>
      </c>
      <c r="V964" s="9">
        <v>-80</v>
      </c>
      <c r="W964" s="9">
        <v>84</v>
      </c>
      <c r="X964" s="10">
        <v>-3.4840016926055095E-2</v>
      </c>
      <c r="Y964" s="10">
        <v>8.5330747223738568E-3</v>
      </c>
      <c r="Z964" s="11">
        <v>885.88</v>
      </c>
      <c r="AA964" s="11">
        <v>6.127240709802682</v>
      </c>
      <c r="AB964" s="11">
        <v>20147</v>
      </c>
      <c r="AC964" s="12" t="s">
        <v>2873</v>
      </c>
      <c r="AD964" s="8">
        <v>20</v>
      </c>
      <c r="AE964" s="8">
        <v>147</v>
      </c>
      <c r="AF964" s="13"/>
      <c r="AG964" s="13"/>
      <c r="AH964" s="13"/>
      <c r="AJ964" s="13"/>
      <c r="AK964" s="13"/>
      <c r="AL964" s="13"/>
      <c r="AM964" s="13"/>
      <c r="AN964" s="13" t="s">
        <v>510</v>
      </c>
    </row>
    <row r="965" spans="1:40" x14ac:dyDescent="0.2">
      <c r="A965" s="8" t="s">
        <v>2712</v>
      </c>
      <c r="B965" s="8" t="s">
        <v>2874</v>
      </c>
      <c r="C965" s="8" t="str">
        <f t="shared" si="14"/>
        <v>Pottawatomie County KS</v>
      </c>
      <c r="D965" s="9">
        <v>23298</v>
      </c>
      <c r="E965" s="8" t="s">
        <v>445</v>
      </c>
      <c r="F965" s="9">
        <v>2191</v>
      </c>
      <c r="G965" s="9">
        <v>7451</v>
      </c>
      <c r="H965" s="9">
        <v>10359</v>
      </c>
      <c r="I965" s="10">
        <v>0.21150690221063809</v>
      </c>
      <c r="J965" s="10">
        <v>0.7192779225793996</v>
      </c>
      <c r="K965" s="9">
        <v>-5260</v>
      </c>
      <c r="L965" s="9">
        <v>5260</v>
      </c>
      <c r="M965" s="10">
        <v>-0.50777102036876154</v>
      </c>
      <c r="N965" s="10">
        <v>0.50777102036876154</v>
      </c>
      <c r="O965" s="9">
        <v>2291</v>
      </c>
      <c r="P965" s="9">
        <v>6692</v>
      </c>
      <c r="Q965" s="9">
        <v>9303</v>
      </c>
      <c r="R965" s="10">
        <v>0.24626464581317856</v>
      </c>
      <c r="S965" s="10">
        <v>0.71933784800601952</v>
      </c>
      <c r="T965" s="9">
        <v>-4401</v>
      </c>
      <c r="U965" s="10">
        <v>-0.47307320219284099</v>
      </c>
      <c r="V965" s="9">
        <v>-100</v>
      </c>
      <c r="W965" s="9">
        <v>759</v>
      </c>
      <c r="X965" s="10">
        <v>-3.475774360254047E-2</v>
      </c>
      <c r="Y965" s="10">
        <v>-5.9925426619922284E-5</v>
      </c>
      <c r="Z965" s="11">
        <v>841.02</v>
      </c>
      <c r="AA965" s="11">
        <v>27.702076050510094</v>
      </c>
      <c r="AB965" s="11">
        <v>20149</v>
      </c>
      <c r="AC965" s="12" t="s">
        <v>2875</v>
      </c>
      <c r="AD965" s="8">
        <v>20</v>
      </c>
      <c r="AE965" s="8">
        <v>149</v>
      </c>
      <c r="AF965" s="13" t="s">
        <v>2876</v>
      </c>
      <c r="AG965" s="13" t="s">
        <v>2788</v>
      </c>
      <c r="AH965" s="13" t="s">
        <v>2877</v>
      </c>
      <c r="AI965" s="14">
        <v>98545</v>
      </c>
      <c r="AJ965" s="13" t="s">
        <v>486</v>
      </c>
      <c r="AK965" s="13" t="s">
        <v>2790</v>
      </c>
      <c r="AL965" s="13"/>
      <c r="AM965" s="13"/>
      <c r="AN965" s="13" t="s">
        <v>505</v>
      </c>
    </row>
    <row r="966" spans="1:40" x14ac:dyDescent="0.2">
      <c r="A966" s="8" t="s">
        <v>2712</v>
      </c>
      <c r="B966" s="8" t="s">
        <v>2878</v>
      </c>
      <c r="C966" s="8" t="str">
        <f t="shared" si="14"/>
        <v>Pratt County KS</v>
      </c>
      <c r="D966" s="9">
        <v>9691</v>
      </c>
      <c r="E966" s="8" t="s">
        <v>445</v>
      </c>
      <c r="F966" s="9">
        <v>769</v>
      </c>
      <c r="G966" s="9">
        <v>2824</v>
      </c>
      <c r="H966" s="9">
        <v>3806</v>
      </c>
      <c r="I966" s="10">
        <v>0.20204939569101418</v>
      </c>
      <c r="J966" s="10">
        <v>0.74198633736205988</v>
      </c>
      <c r="K966" s="9">
        <v>-2055</v>
      </c>
      <c r="L966" s="9">
        <v>2055</v>
      </c>
      <c r="M966" s="10">
        <v>-0.53993694167104567</v>
      </c>
      <c r="N966" s="10">
        <v>0.53993694167104567</v>
      </c>
      <c r="O966" s="9">
        <v>974</v>
      </c>
      <c r="P966" s="9">
        <v>2730</v>
      </c>
      <c r="Q966" s="9">
        <v>3752</v>
      </c>
      <c r="R966" s="10">
        <v>0.25959488272921111</v>
      </c>
      <c r="S966" s="10">
        <v>0.72761194029850751</v>
      </c>
      <c r="T966" s="9">
        <v>-1756</v>
      </c>
      <c r="U966" s="10">
        <v>-0.4680170575692964</v>
      </c>
      <c r="V966" s="9">
        <v>-205</v>
      </c>
      <c r="W966" s="9">
        <v>94</v>
      </c>
      <c r="X966" s="10">
        <v>-5.7545487038196924E-2</v>
      </c>
      <c r="Y966" s="10">
        <v>1.4374397063552369E-2</v>
      </c>
      <c r="Z966" s="11">
        <v>735.05</v>
      </c>
      <c r="AA966" s="11">
        <v>13.184137133528333</v>
      </c>
      <c r="AB966" s="11">
        <v>20151</v>
      </c>
      <c r="AC966" s="12" t="s">
        <v>2879</v>
      </c>
      <c r="AD966" s="8">
        <v>20</v>
      </c>
      <c r="AE966" s="8">
        <v>151</v>
      </c>
      <c r="AF966" s="13"/>
      <c r="AG966" s="13"/>
      <c r="AH966" s="13"/>
      <c r="AJ966" s="13"/>
      <c r="AK966" s="13"/>
      <c r="AL966" s="13"/>
      <c r="AM966" s="13"/>
      <c r="AN966" s="13" t="s">
        <v>510</v>
      </c>
    </row>
    <row r="967" spans="1:40" x14ac:dyDescent="0.2">
      <c r="A967" s="8" t="s">
        <v>2712</v>
      </c>
      <c r="B967" s="8" t="s">
        <v>2880</v>
      </c>
      <c r="C967" s="8" t="str">
        <f t="shared" si="14"/>
        <v>Rawlins County KS</v>
      </c>
      <c r="D967" s="9">
        <v>2506</v>
      </c>
      <c r="E967" s="8" t="s">
        <v>445</v>
      </c>
      <c r="F967" s="9">
        <v>160</v>
      </c>
      <c r="G967" s="9">
        <v>1209</v>
      </c>
      <c r="H967" s="9">
        <v>1448</v>
      </c>
      <c r="I967" s="10">
        <v>0.11049723756906077</v>
      </c>
      <c r="J967" s="10">
        <v>0.83494475138121549</v>
      </c>
      <c r="K967" s="9">
        <v>-1049</v>
      </c>
      <c r="L967" s="9">
        <v>1049</v>
      </c>
      <c r="M967" s="10">
        <v>-0.72444751381215466</v>
      </c>
      <c r="N967" s="10">
        <v>0.72444751381215466</v>
      </c>
      <c r="O967" s="9">
        <v>184</v>
      </c>
      <c r="P967" s="9">
        <v>1207</v>
      </c>
      <c r="Q967" s="9">
        <v>1420</v>
      </c>
      <c r="R967" s="10">
        <v>0.12957746478873239</v>
      </c>
      <c r="S967" s="10">
        <v>0.85</v>
      </c>
      <c r="T967" s="9">
        <v>-1023</v>
      </c>
      <c r="U967" s="10">
        <v>-0.72042253521126765</v>
      </c>
      <c r="V967" s="9">
        <v>-24</v>
      </c>
      <c r="W967" s="9">
        <v>2</v>
      </c>
      <c r="X967" s="10">
        <v>-1.9080227219671619E-2</v>
      </c>
      <c r="Y967" s="10">
        <v>-1.5055248618784489E-2</v>
      </c>
      <c r="Z967" s="11">
        <v>1069.42</v>
      </c>
      <c r="AA967" s="11">
        <v>2.3433262890164759</v>
      </c>
      <c r="AB967" s="11">
        <v>20153</v>
      </c>
      <c r="AC967" s="12" t="s">
        <v>2881</v>
      </c>
      <c r="AD967" s="8">
        <v>20</v>
      </c>
      <c r="AE967" s="8">
        <v>153</v>
      </c>
      <c r="AF967" s="13"/>
      <c r="AG967" s="13"/>
      <c r="AH967" s="13"/>
      <c r="AJ967" s="13"/>
      <c r="AK967" s="13"/>
      <c r="AL967" s="13"/>
      <c r="AM967" s="13"/>
      <c r="AN967" s="13" t="s">
        <v>510</v>
      </c>
    </row>
    <row r="968" spans="1:40" x14ac:dyDescent="0.2">
      <c r="A968" s="8" t="s">
        <v>2712</v>
      </c>
      <c r="B968" s="8" t="s">
        <v>2882</v>
      </c>
      <c r="C968" s="8" t="str">
        <f t="shared" si="14"/>
        <v>Reno County KS</v>
      </c>
      <c r="D968" s="9">
        <v>63718</v>
      </c>
      <c r="E968" s="8" t="s">
        <v>445</v>
      </c>
      <c r="F968" s="9">
        <v>6670</v>
      </c>
      <c r="G968" s="9">
        <v>15100</v>
      </c>
      <c r="H968" s="9">
        <v>23448</v>
      </c>
      <c r="I968" s="10">
        <v>0.28445922893210507</v>
      </c>
      <c r="J968" s="10">
        <v>0.64397816444899347</v>
      </c>
      <c r="K968" s="9">
        <v>-8430</v>
      </c>
      <c r="L968" s="9">
        <v>8430</v>
      </c>
      <c r="M968" s="10">
        <v>-0.3595189355168884</v>
      </c>
      <c r="N968" s="10">
        <v>0.3595189355168884</v>
      </c>
      <c r="O968" s="9">
        <v>7888</v>
      </c>
      <c r="P968" s="9">
        <v>15398</v>
      </c>
      <c r="Q968" s="9">
        <v>23869</v>
      </c>
      <c r="R968" s="10">
        <v>0.33047048472914659</v>
      </c>
      <c r="S968" s="10">
        <v>0.64510452888684067</v>
      </c>
      <c r="T968" s="9">
        <v>-7510</v>
      </c>
      <c r="U968" s="10">
        <v>-0.31463404415769408</v>
      </c>
      <c r="V968" s="9">
        <v>-1218</v>
      </c>
      <c r="W968" s="9">
        <v>-298</v>
      </c>
      <c r="X968" s="10">
        <v>-4.6011255797041517E-2</v>
      </c>
      <c r="Y968" s="10">
        <v>-1.1263644378471938E-3</v>
      </c>
      <c r="Z968" s="11">
        <v>1255.3499999999999</v>
      </c>
      <c r="AA968" s="11">
        <v>50.757159357947984</v>
      </c>
      <c r="AB968" s="11">
        <v>20155</v>
      </c>
      <c r="AC968" s="12" t="s">
        <v>2883</v>
      </c>
      <c r="AD968" s="8">
        <v>20</v>
      </c>
      <c r="AE968" s="8">
        <v>155</v>
      </c>
      <c r="AF968" s="13" t="s">
        <v>2884</v>
      </c>
      <c r="AG968" s="13"/>
      <c r="AH968" s="13" t="s">
        <v>2885</v>
      </c>
      <c r="AJ968" s="13" t="s">
        <v>498</v>
      </c>
      <c r="AK968" s="13"/>
      <c r="AL968" s="13"/>
      <c r="AM968" s="13"/>
      <c r="AN968" s="13" t="s">
        <v>487</v>
      </c>
    </row>
    <row r="969" spans="1:40" x14ac:dyDescent="0.2">
      <c r="A969" s="8" t="s">
        <v>2712</v>
      </c>
      <c r="B969" s="8" t="s">
        <v>2886</v>
      </c>
      <c r="C969" s="8" t="str">
        <f t="shared" si="14"/>
        <v>Republic County KS</v>
      </c>
      <c r="D969" s="9">
        <v>4725</v>
      </c>
      <c r="E969" s="8" t="s">
        <v>445</v>
      </c>
      <c r="F969" s="9">
        <v>370</v>
      </c>
      <c r="G969" s="9">
        <v>1993</v>
      </c>
      <c r="H969" s="9">
        <v>2484</v>
      </c>
      <c r="I969" s="10">
        <v>0.14895330112721417</v>
      </c>
      <c r="J969" s="10">
        <v>0.80233494363929148</v>
      </c>
      <c r="K969" s="9">
        <v>-1623</v>
      </c>
      <c r="L969" s="9">
        <v>1623</v>
      </c>
      <c r="M969" s="10">
        <v>-0.65338164251207731</v>
      </c>
      <c r="N969" s="10">
        <v>0.65338164251207731</v>
      </c>
      <c r="O969" s="9">
        <v>470</v>
      </c>
      <c r="P969" s="9">
        <v>2098</v>
      </c>
      <c r="Q969" s="9">
        <v>2640</v>
      </c>
      <c r="R969" s="10">
        <v>0.17803030303030304</v>
      </c>
      <c r="S969" s="10">
        <v>0.79469696969696968</v>
      </c>
      <c r="T969" s="9">
        <v>-1628</v>
      </c>
      <c r="U969" s="10">
        <v>-0.6166666666666667</v>
      </c>
      <c r="V969" s="9">
        <v>-100</v>
      </c>
      <c r="W969" s="9">
        <v>-105</v>
      </c>
      <c r="X969" s="10">
        <v>-2.9077001903088873E-2</v>
      </c>
      <c r="Y969" s="10">
        <v>7.6379739423217963E-3</v>
      </c>
      <c r="Z969" s="11">
        <v>717.37</v>
      </c>
      <c r="AA969" s="11">
        <v>6.5865592372137112</v>
      </c>
      <c r="AB969" s="11">
        <v>20157</v>
      </c>
      <c r="AC969" s="12" t="s">
        <v>2887</v>
      </c>
      <c r="AD969" s="8">
        <v>20</v>
      </c>
      <c r="AE969" s="8">
        <v>157</v>
      </c>
      <c r="AF969" s="13"/>
      <c r="AG969" s="13"/>
      <c r="AH969" s="13"/>
      <c r="AJ969" s="13"/>
      <c r="AK969" s="13"/>
      <c r="AL969" s="13"/>
      <c r="AM969" s="13"/>
      <c r="AN969" s="13" t="s">
        <v>510</v>
      </c>
    </row>
    <row r="970" spans="1:40" x14ac:dyDescent="0.2">
      <c r="A970" s="8" t="s">
        <v>2712</v>
      </c>
      <c r="B970" s="8" t="s">
        <v>2888</v>
      </c>
      <c r="C970" s="8" t="str">
        <f t="shared" si="14"/>
        <v>Rice County KS</v>
      </c>
      <c r="D970" s="9">
        <v>9977</v>
      </c>
      <c r="E970" s="8" t="s">
        <v>445</v>
      </c>
      <c r="F970" s="9">
        <v>668</v>
      </c>
      <c r="G970" s="9">
        <v>2652</v>
      </c>
      <c r="H970" s="9">
        <v>3567</v>
      </c>
      <c r="I970" s="10">
        <v>0.1872722175497617</v>
      </c>
      <c r="J970" s="10">
        <v>0.74348191757779647</v>
      </c>
      <c r="K970" s="9">
        <v>-1984</v>
      </c>
      <c r="L970" s="9">
        <v>1984</v>
      </c>
      <c r="M970" s="10">
        <v>-0.55620970002803483</v>
      </c>
      <c r="N970" s="10">
        <v>0.55620970002803483</v>
      </c>
      <c r="O970" s="9">
        <v>899</v>
      </c>
      <c r="P970" s="9">
        <v>2631</v>
      </c>
      <c r="Q970" s="9">
        <v>3622</v>
      </c>
      <c r="R970" s="10">
        <v>0.24820541137493099</v>
      </c>
      <c r="S970" s="10">
        <v>0.72639425731639973</v>
      </c>
      <c r="T970" s="9">
        <v>-1732</v>
      </c>
      <c r="U970" s="10">
        <v>-0.47818884594146871</v>
      </c>
      <c r="V970" s="9">
        <v>-231</v>
      </c>
      <c r="W970" s="9">
        <v>21</v>
      </c>
      <c r="X970" s="10">
        <v>-6.0933193825169291E-2</v>
      </c>
      <c r="Y970" s="10">
        <v>1.7087660261396742E-2</v>
      </c>
      <c r="Z970" s="11">
        <v>726.24</v>
      </c>
      <c r="AA970" s="11">
        <v>13.737882793566865</v>
      </c>
      <c r="AB970" s="11">
        <v>20159</v>
      </c>
      <c r="AC970" s="12" t="s">
        <v>2889</v>
      </c>
      <c r="AD970" s="8">
        <v>20</v>
      </c>
      <c r="AE970" s="8">
        <v>159</v>
      </c>
      <c r="AF970" s="13"/>
      <c r="AG970" s="13"/>
      <c r="AH970" s="13"/>
      <c r="AJ970" s="13"/>
      <c r="AK970" s="13"/>
      <c r="AL970" s="13"/>
      <c r="AM970" s="13"/>
      <c r="AN970" s="13" t="s">
        <v>510</v>
      </c>
    </row>
    <row r="971" spans="1:40" x14ac:dyDescent="0.2">
      <c r="A971" s="8" t="s">
        <v>2712</v>
      </c>
      <c r="B971" s="8" t="s">
        <v>2890</v>
      </c>
      <c r="C971" s="8" t="str">
        <f t="shared" si="14"/>
        <v>Riley County KS</v>
      </c>
      <c r="D971" s="9">
        <v>75247</v>
      </c>
      <c r="E971" s="8" t="s">
        <v>445</v>
      </c>
      <c r="F971" s="9">
        <v>8892</v>
      </c>
      <c r="G971" s="9">
        <v>9817</v>
      </c>
      <c r="H971" s="9">
        <v>20475</v>
      </c>
      <c r="I971" s="10">
        <v>0.43428571428571427</v>
      </c>
      <c r="J971" s="10">
        <v>0.47946275946275946</v>
      </c>
      <c r="K971" s="9">
        <v>-925</v>
      </c>
      <c r="L971" s="9">
        <v>925</v>
      </c>
      <c r="M971" s="10">
        <v>-4.5177045177045183E-2</v>
      </c>
      <c r="N971" s="10">
        <v>4.5177045177045183E-2</v>
      </c>
      <c r="O971" s="9">
        <v>8587</v>
      </c>
      <c r="P971" s="9">
        <v>11157</v>
      </c>
      <c r="Q971" s="9">
        <v>20266</v>
      </c>
      <c r="R971" s="10">
        <v>0.42371459587486432</v>
      </c>
      <c r="S971" s="10">
        <v>0.55052797789400965</v>
      </c>
      <c r="T971" s="9">
        <v>-2570</v>
      </c>
      <c r="U971" s="10">
        <v>-0.12681338201914533</v>
      </c>
      <c r="V971" s="9">
        <v>305</v>
      </c>
      <c r="W971" s="9">
        <v>-1340</v>
      </c>
      <c r="X971" s="10">
        <v>1.0571118410849956E-2</v>
      </c>
      <c r="Y971" s="10">
        <v>-7.1065218431250188E-2</v>
      </c>
      <c r="Z971" s="11">
        <v>609.77</v>
      </c>
      <c r="AA971" s="11">
        <v>123.40226642832543</v>
      </c>
      <c r="AB971" s="11">
        <v>20161</v>
      </c>
      <c r="AC971" s="12" t="s">
        <v>2891</v>
      </c>
      <c r="AD971" s="8">
        <v>20</v>
      </c>
      <c r="AE971" s="8">
        <v>161</v>
      </c>
      <c r="AF971" s="13" t="s">
        <v>2876</v>
      </c>
      <c r="AG971" s="13" t="s">
        <v>2788</v>
      </c>
      <c r="AH971" s="13" t="s">
        <v>2877</v>
      </c>
      <c r="AI971" s="14">
        <v>98545</v>
      </c>
      <c r="AJ971" s="13" t="s">
        <v>486</v>
      </c>
      <c r="AK971" s="13" t="s">
        <v>2790</v>
      </c>
      <c r="AL971" s="13"/>
      <c r="AM971" s="13"/>
      <c r="AN971" s="13" t="s">
        <v>487</v>
      </c>
    </row>
    <row r="972" spans="1:40" x14ac:dyDescent="0.2">
      <c r="A972" s="8" t="s">
        <v>2712</v>
      </c>
      <c r="B972" s="8" t="s">
        <v>2892</v>
      </c>
      <c r="C972" s="8" t="str">
        <f t="shared" si="14"/>
        <v>Rooks County KS</v>
      </c>
      <c r="D972" s="9">
        <v>5174</v>
      </c>
      <c r="E972" s="8" t="s">
        <v>445</v>
      </c>
      <c r="F972" s="9">
        <v>273</v>
      </c>
      <c r="G972" s="9">
        <v>1999</v>
      </c>
      <c r="H972" s="9">
        <v>2378</v>
      </c>
      <c r="I972" s="10">
        <v>0.11480235492010092</v>
      </c>
      <c r="J972" s="10">
        <v>0.84062237174095877</v>
      </c>
      <c r="K972" s="9">
        <v>-1726</v>
      </c>
      <c r="L972" s="9">
        <v>1726</v>
      </c>
      <c r="M972" s="10">
        <v>-0.72582001682085784</v>
      </c>
      <c r="N972" s="10">
        <v>0.72582001682085784</v>
      </c>
      <c r="O972" s="9">
        <v>398</v>
      </c>
      <c r="P972" s="9">
        <v>2159</v>
      </c>
      <c r="Q972" s="9">
        <v>2625</v>
      </c>
      <c r="R972" s="10">
        <v>0.15161904761904763</v>
      </c>
      <c r="S972" s="10">
        <v>0.82247619047619047</v>
      </c>
      <c r="T972" s="9">
        <v>-1761</v>
      </c>
      <c r="U972" s="10">
        <v>-0.67085714285714282</v>
      </c>
      <c r="V972" s="9">
        <v>-125</v>
      </c>
      <c r="W972" s="9">
        <v>-160</v>
      </c>
      <c r="X972" s="10">
        <v>-3.6816692698946704E-2</v>
      </c>
      <c r="Y972" s="10">
        <v>1.8146181264768302E-2</v>
      </c>
      <c r="Z972" s="11">
        <v>890.53</v>
      </c>
      <c r="AA972" s="11">
        <v>5.810023244584686</v>
      </c>
      <c r="AB972" s="11">
        <v>20163</v>
      </c>
      <c r="AC972" s="12" t="s">
        <v>2893</v>
      </c>
      <c r="AD972" s="8">
        <v>20</v>
      </c>
      <c r="AE972" s="8">
        <v>163</v>
      </c>
      <c r="AF972" s="13"/>
      <c r="AG972" s="13"/>
      <c r="AH972" s="13"/>
      <c r="AJ972" s="13"/>
      <c r="AK972" s="13"/>
      <c r="AL972" s="13"/>
      <c r="AM972" s="13"/>
      <c r="AN972" s="13" t="s">
        <v>510</v>
      </c>
    </row>
    <row r="973" spans="1:40" x14ac:dyDescent="0.2">
      <c r="A973" s="8" t="s">
        <v>2712</v>
      </c>
      <c r="B973" s="8" t="s">
        <v>2466</v>
      </c>
      <c r="C973" s="8" t="str">
        <f t="shared" si="14"/>
        <v>Rush County KS</v>
      </c>
      <c r="D973" s="9">
        <v>3130</v>
      </c>
      <c r="E973" s="8" t="s">
        <v>445</v>
      </c>
      <c r="F973" s="9">
        <v>227</v>
      </c>
      <c r="G973" s="9">
        <v>1177</v>
      </c>
      <c r="H973" s="9">
        <v>1474</v>
      </c>
      <c r="I973" s="10">
        <v>0.15400271370420623</v>
      </c>
      <c r="J973" s="10">
        <v>0.79850746268656714</v>
      </c>
      <c r="K973" s="9">
        <v>-950</v>
      </c>
      <c r="L973" s="9">
        <v>950</v>
      </c>
      <c r="M973" s="10">
        <v>-0.64450474898236088</v>
      </c>
      <c r="N973" s="10">
        <v>0.64450474898236088</v>
      </c>
      <c r="O973" s="9">
        <v>361</v>
      </c>
      <c r="P973" s="9">
        <v>1151</v>
      </c>
      <c r="Q973" s="9">
        <v>1549</v>
      </c>
      <c r="R973" s="10">
        <v>0.23305358295674627</v>
      </c>
      <c r="S973" s="10">
        <v>0.74306003873466753</v>
      </c>
      <c r="T973" s="9">
        <v>-790</v>
      </c>
      <c r="U973" s="10">
        <v>-0.51000645577792125</v>
      </c>
      <c r="V973" s="9">
        <v>-134</v>
      </c>
      <c r="W973" s="9">
        <v>26</v>
      </c>
      <c r="X973" s="10">
        <v>-7.905086925254004E-2</v>
      </c>
      <c r="Y973" s="10">
        <v>5.544742395189961E-2</v>
      </c>
      <c r="Z973" s="11">
        <v>717.76</v>
      </c>
      <c r="AA973" s="11">
        <v>4.360789121711993</v>
      </c>
      <c r="AB973" s="11">
        <v>20165</v>
      </c>
      <c r="AC973" s="12" t="s">
        <v>2894</v>
      </c>
      <c r="AD973" s="8">
        <v>20</v>
      </c>
      <c r="AE973" s="8">
        <v>165</v>
      </c>
      <c r="AF973" s="13"/>
      <c r="AG973" s="13"/>
      <c r="AH973" s="13"/>
      <c r="AJ973" s="13"/>
      <c r="AK973" s="13"/>
      <c r="AL973" s="13"/>
      <c r="AM973" s="13"/>
      <c r="AN973" s="13" t="s">
        <v>510</v>
      </c>
    </row>
    <row r="974" spans="1:40" x14ac:dyDescent="0.2">
      <c r="A974" s="8" t="s">
        <v>2712</v>
      </c>
      <c r="B974" s="8" t="s">
        <v>660</v>
      </c>
      <c r="C974" s="8" t="str">
        <f t="shared" si="14"/>
        <v>Russell County KS</v>
      </c>
      <c r="D974" s="9">
        <v>7039</v>
      </c>
      <c r="E974" s="8" t="s">
        <v>445</v>
      </c>
      <c r="F974" s="9">
        <v>454</v>
      </c>
      <c r="G974" s="9">
        <v>2544</v>
      </c>
      <c r="H974" s="9">
        <v>3148</v>
      </c>
      <c r="I974" s="10">
        <v>0.14421855146124524</v>
      </c>
      <c r="J974" s="10">
        <v>0.80813214739517159</v>
      </c>
      <c r="K974" s="9">
        <v>-2090</v>
      </c>
      <c r="L974" s="9">
        <v>2090</v>
      </c>
      <c r="M974" s="10">
        <v>-0.6639135959339264</v>
      </c>
      <c r="N974" s="10">
        <v>0.6639135959339264</v>
      </c>
      <c r="O974" s="9">
        <v>584</v>
      </c>
      <c r="P974" s="9">
        <v>2505</v>
      </c>
      <c r="Q974" s="9">
        <v>3140</v>
      </c>
      <c r="R974" s="10">
        <v>0.1859872611464968</v>
      </c>
      <c r="S974" s="10">
        <v>0.79777070063694266</v>
      </c>
      <c r="T974" s="9">
        <v>-1921</v>
      </c>
      <c r="U974" s="10">
        <v>-0.61178343949044589</v>
      </c>
      <c r="V974" s="9">
        <v>-130</v>
      </c>
      <c r="W974" s="9">
        <v>39</v>
      </c>
      <c r="X974" s="10">
        <v>-4.1768709685251565E-2</v>
      </c>
      <c r="Y974" s="10">
        <v>1.036144675822892E-2</v>
      </c>
      <c r="Z974" s="11">
        <v>886.26</v>
      </c>
      <c r="AA974" s="11">
        <v>7.9423645431363257</v>
      </c>
      <c r="AB974" s="11">
        <v>20167</v>
      </c>
      <c r="AC974" s="12" t="s">
        <v>2895</v>
      </c>
      <c r="AD974" s="8">
        <v>20</v>
      </c>
      <c r="AE974" s="8">
        <v>167</v>
      </c>
      <c r="AF974" s="13"/>
      <c r="AG974" s="13"/>
      <c r="AH974" s="13"/>
      <c r="AJ974" s="13"/>
      <c r="AK974" s="13"/>
      <c r="AL974" s="13"/>
      <c r="AM974" s="13"/>
      <c r="AN974" s="13" t="s">
        <v>510</v>
      </c>
    </row>
    <row r="975" spans="1:40" x14ac:dyDescent="0.2">
      <c r="A975" s="8" t="s">
        <v>2712</v>
      </c>
      <c r="B975" s="8" t="s">
        <v>903</v>
      </c>
      <c r="C975" s="8" t="str">
        <f t="shared" si="14"/>
        <v>Saline County KS</v>
      </c>
      <c r="D975" s="9">
        <v>55691</v>
      </c>
      <c r="E975" s="8" t="s">
        <v>445</v>
      </c>
      <c r="F975" s="9">
        <v>6084</v>
      </c>
      <c r="G975" s="9">
        <v>13367</v>
      </c>
      <c r="H975" s="9">
        <v>21206</v>
      </c>
      <c r="I975" s="10">
        <v>0.28689993398094876</v>
      </c>
      <c r="J975" s="10">
        <v>0.63034046967839286</v>
      </c>
      <c r="K975" s="9">
        <v>-7283</v>
      </c>
      <c r="L975" s="9">
        <v>7283</v>
      </c>
      <c r="M975" s="10">
        <v>-0.34344053569744409</v>
      </c>
      <c r="N975" s="10">
        <v>0.34344053569744409</v>
      </c>
      <c r="O975" s="9">
        <v>6910</v>
      </c>
      <c r="P975" s="9">
        <v>13697</v>
      </c>
      <c r="Q975" s="9">
        <v>21102</v>
      </c>
      <c r="R975" s="10">
        <v>0.3274571130698512</v>
      </c>
      <c r="S975" s="10">
        <v>0.64908539474931282</v>
      </c>
      <c r="T975" s="9">
        <v>-6787</v>
      </c>
      <c r="U975" s="10">
        <v>-0.32162828167946161</v>
      </c>
      <c r="V975" s="9">
        <v>-826</v>
      </c>
      <c r="W975" s="9">
        <v>-330</v>
      </c>
      <c r="X975" s="10">
        <v>-4.055717908890244E-2</v>
      </c>
      <c r="Y975" s="10">
        <v>-1.874492507091996E-2</v>
      </c>
      <c r="Z975" s="11">
        <v>720.23</v>
      </c>
      <c r="AA975" s="11">
        <v>77.323910417505516</v>
      </c>
      <c r="AB975" s="11">
        <v>20169</v>
      </c>
      <c r="AC975" s="12" t="s">
        <v>2896</v>
      </c>
      <c r="AD975" s="8">
        <v>20</v>
      </c>
      <c r="AE975" s="8">
        <v>169</v>
      </c>
      <c r="AF975" s="13" t="s">
        <v>2869</v>
      </c>
      <c r="AG975" s="13"/>
      <c r="AH975" s="13" t="s">
        <v>2870</v>
      </c>
      <c r="AJ975" s="13" t="s">
        <v>498</v>
      </c>
      <c r="AK975" s="13"/>
      <c r="AL975" s="13"/>
      <c r="AM975" s="13"/>
      <c r="AN975" s="13" t="s">
        <v>487</v>
      </c>
    </row>
    <row r="976" spans="1:40" x14ac:dyDescent="0.2">
      <c r="A976" s="8" t="s">
        <v>2712</v>
      </c>
      <c r="B976" s="8" t="s">
        <v>905</v>
      </c>
      <c r="C976" s="8" t="str">
        <f t="shared" si="14"/>
        <v>Scott County KS</v>
      </c>
      <c r="D976" s="9">
        <v>4964</v>
      </c>
      <c r="E976" s="8" t="s">
        <v>445</v>
      </c>
      <c r="F976" s="9">
        <v>232</v>
      </c>
      <c r="G976" s="9">
        <v>1832</v>
      </c>
      <c r="H976" s="9">
        <v>2159</v>
      </c>
      <c r="I976" s="10">
        <v>0.10745715609078277</v>
      </c>
      <c r="J976" s="10">
        <v>0.84854099119962945</v>
      </c>
      <c r="K976" s="9">
        <v>-1600</v>
      </c>
      <c r="L976" s="9">
        <v>1600</v>
      </c>
      <c r="M976" s="10">
        <v>-0.74108383510884668</v>
      </c>
      <c r="N976" s="10">
        <v>0.74108383510884668</v>
      </c>
      <c r="O976" s="9">
        <v>271</v>
      </c>
      <c r="P976" s="9">
        <v>1702</v>
      </c>
      <c r="Q976" s="9">
        <v>2019</v>
      </c>
      <c r="R976" s="10">
        <v>0.1342248637939574</v>
      </c>
      <c r="S976" s="10">
        <v>0.84299157999009411</v>
      </c>
      <c r="T976" s="9">
        <v>-1431</v>
      </c>
      <c r="U976" s="10">
        <v>-0.70876671619613674</v>
      </c>
      <c r="V976" s="9">
        <v>-39</v>
      </c>
      <c r="W976" s="9">
        <v>130</v>
      </c>
      <c r="X976" s="10">
        <v>-2.6767707703174631E-2</v>
      </c>
      <c r="Y976" s="10">
        <v>5.5494112095353376E-3</v>
      </c>
      <c r="Z976" s="11">
        <v>717.54</v>
      </c>
      <c r="AA976" s="11">
        <v>6.9180812219527832</v>
      </c>
      <c r="AB976" s="11">
        <v>20171</v>
      </c>
      <c r="AC976" s="12" t="s">
        <v>2897</v>
      </c>
      <c r="AD976" s="8">
        <v>20</v>
      </c>
      <c r="AE976" s="8">
        <v>171</v>
      </c>
      <c r="AF976" s="13"/>
      <c r="AG976" s="13"/>
      <c r="AH976" s="13"/>
      <c r="AJ976" s="13"/>
      <c r="AK976" s="13"/>
      <c r="AL976" s="13"/>
      <c r="AM976" s="13"/>
      <c r="AN976" s="13" t="s">
        <v>510</v>
      </c>
    </row>
    <row r="977" spans="1:40" x14ac:dyDescent="0.2">
      <c r="A977" s="8" t="s">
        <v>2712</v>
      </c>
      <c r="B977" s="8" t="s">
        <v>1286</v>
      </c>
      <c r="C977" s="8" t="str">
        <f t="shared" si="14"/>
        <v>Sedgwick County KS</v>
      </c>
      <c r="D977" s="9">
        <v>511574</v>
      </c>
      <c r="E977" s="8" t="s">
        <v>445</v>
      </c>
      <c r="F977" s="9">
        <v>66716</v>
      </c>
      <c r="G977" s="9">
        <v>101319</v>
      </c>
      <c r="H977" s="9">
        <v>180750</v>
      </c>
      <c r="I977" s="10">
        <v>0.36910650069156292</v>
      </c>
      <c r="J977" s="10">
        <v>0.5605477178423236</v>
      </c>
      <c r="K977" s="9">
        <v>-34603</v>
      </c>
      <c r="L977" s="9">
        <v>34603</v>
      </c>
      <c r="M977" s="10">
        <v>-0.19144121715076068</v>
      </c>
      <c r="N977" s="10">
        <v>0.19144121715076068</v>
      </c>
      <c r="O977" s="9">
        <v>69373</v>
      </c>
      <c r="P977" s="9">
        <v>104411</v>
      </c>
      <c r="Q977" s="9">
        <v>177852</v>
      </c>
      <c r="R977" s="10">
        <v>0.39006027483525629</v>
      </c>
      <c r="S977" s="10">
        <v>0.58706677462159551</v>
      </c>
      <c r="T977" s="9">
        <v>-35038</v>
      </c>
      <c r="U977" s="10">
        <v>-0.19700649978633922</v>
      </c>
      <c r="V977" s="9">
        <v>-2657</v>
      </c>
      <c r="W977" s="9">
        <v>-3092</v>
      </c>
      <c r="X977" s="10">
        <v>-2.0953774143693371E-2</v>
      </c>
      <c r="Y977" s="10">
        <v>-2.651905677927191E-2</v>
      </c>
      <c r="Z977" s="11">
        <v>997.51</v>
      </c>
      <c r="AA977" s="11">
        <v>512.85099898747887</v>
      </c>
      <c r="AB977" s="11">
        <v>20173</v>
      </c>
      <c r="AC977" s="12" t="s">
        <v>2898</v>
      </c>
      <c r="AD977" s="8">
        <v>20</v>
      </c>
      <c r="AE977" s="8">
        <v>173</v>
      </c>
      <c r="AF977" s="13" t="s">
        <v>2732</v>
      </c>
      <c r="AG977" s="13" t="s">
        <v>2733</v>
      </c>
      <c r="AH977" s="13" t="s">
        <v>2734</v>
      </c>
      <c r="AI977" s="14">
        <v>644610</v>
      </c>
      <c r="AJ977" s="13" t="s">
        <v>486</v>
      </c>
      <c r="AK977" s="13" t="s">
        <v>2735</v>
      </c>
      <c r="AL977" s="13"/>
      <c r="AM977" s="13"/>
      <c r="AN977" s="13" t="s">
        <v>487</v>
      </c>
    </row>
    <row r="978" spans="1:40" x14ac:dyDescent="0.2">
      <c r="A978" s="8" t="s">
        <v>2712</v>
      </c>
      <c r="B978" s="8" t="s">
        <v>2899</v>
      </c>
      <c r="C978" s="8" t="str">
        <f t="shared" si="14"/>
        <v>Seward County KS</v>
      </c>
      <c r="D978" s="9">
        <v>23152</v>
      </c>
      <c r="E978" s="8" t="s">
        <v>445</v>
      </c>
      <c r="F978" s="9">
        <v>1491</v>
      </c>
      <c r="G978" s="9">
        <v>3025</v>
      </c>
      <c r="H978" s="9">
        <v>4743</v>
      </c>
      <c r="I978" s="10">
        <v>0.31435800126502211</v>
      </c>
      <c r="J978" s="10">
        <v>0.63778199451823736</v>
      </c>
      <c r="K978" s="9">
        <v>-1534</v>
      </c>
      <c r="L978" s="9">
        <v>1534</v>
      </c>
      <c r="M978" s="10">
        <v>-0.32342399325321525</v>
      </c>
      <c r="N978" s="10">
        <v>0.32342399325321525</v>
      </c>
      <c r="O978" s="9">
        <v>1393</v>
      </c>
      <c r="P978" s="9">
        <v>3495</v>
      </c>
      <c r="Q978" s="9">
        <v>4955</v>
      </c>
      <c r="R978" s="10">
        <v>0.28113017154389508</v>
      </c>
      <c r="S978" s="10">
        <v>0.70534813319878908</v>
      </c>
      <c r="T978" s="9">
        <v>-2102</v>
      </c>
      <c r="U978" s="10">
        <v>-0.424217961654894</v>
      </c>
      <c r="V978" s="9">
        <v>98</v>
      </c>
      <c r="W978" s="9">
        <v>-470</v>
      </c>
      <c r="X978" s="10">
        <v>3.3227829721127033E-2</v>
      </c>
      <c r="Y978" s="10">
        <v>-6.7566138680551724E-2</v>
      </c>
      <c r="Z978" s="11">
        <v>639.5</v>
      </c>
      <c r="AA978" s="11">
        <v>36.203283815480845</v>
      </c>
      <c r="AB978" s="11">
        <v>20175</v>
      </c>
      <c r="AC978" s="12" t="s">
        <v>2900</v>
      </c>
      <c r="AD978" s="8">
        <v>20</v>
      </c>
      <c r="AE978" s="8">
        <v>175</v>
      </c>
      <c r="AF978" s="13" t="s">
        <v>2901</v>
      </c>
      <c r="AG978" s="13"/>
      <c r="AH978" s="13" t="s">
        <v>2902</v>
      </c>
      <c r="AJ978" s="13" t="s">
        <v>498</v>
      </c>
      <c r="AK978" s="13"/>
      <c r="AL978" s="13"/>
      <c r="AM978" s="13"/>
      <c r="AN978" s="13" t="s">
        <v>487</v>
      </c>
    </row>
    <row r="979" spans="1:40" x14ac:dyDescent="0.2">
      <c r="A979" s="8" t="s">
        <v>2712</v>
      </c>
      <c r="B979" s="8" t="s">
        <v>2903</v>
      </c>
      <c r="C979" s="8" t="str">
        <f t="shared" si="14"/>
        <v>Shawnee County KS</v>
      </c>
      <c r="D979" s="9">
        <v>178725</v>
      </c>
      <c r="E979" s="8" t="s">
        <v>445</v>
      </c>
      <c r="F979" s="9">
        <v>33270</v>
      </c>
      <c r="G979" s="9">
        <v>35349</v>
      </c>
      <c r="H979" s="9">
        <v>73648</v>
      </c>
      <c r="I979" s="10">
        <v>0.45174342819900065</v>
      </c>
      <c r="J979" s="10">
        <v>0.4799723006734738</v>
      </c>
      <c r="K979" s="9">
        <v>-2079</v>
      </c>
      <c r="L979" s="9">
        <v>2079</v>
      </c>
      <c r="M979" s="10">
        <v>-2.8228872474473143E-2</v>
      </c>
      <c r="N979" s="10">
        <v>2.8228872474473143E-2</v>
      </c>
      <c r="O979" s="9">
        <v>35959</v>
      </c>
      <c r="P979" s="9">
        <v>37226</v>
      </c>
      <c r="Q979" s="9">
        <v>74844</v>
      </c>
      <c r="R979" s="10">
        <v>0.48045267489711935</v>
      </c>
      <c r="S979" s="10">
        <v>0.49738121960344184</v>
      </c>
      <c r="T979" s="9">
        <v>-1267</v>
      </c>
      <c r="U979" s="10">
        <v>-1.692854470632249E-2</v>
      </c>
      <c r="V979" s="9">
        <v>-2689</v>
      </c>
      <c r="W979" s="9">
        <v>-1877</v>
      </c>
      <c r="X979" s="10">
        <v>-2.8709246698118696E-2</v>
      </c>
      <c r="Y979" s="10">
        <v>-1.7408918929968042E-2</v>
      </c>
      <c r="Z979" s="11">
        <v>544.02</v>
      </c>
      <c r="AA979" s="11">
        <v>328.52652476011912</v>
      </c>
      <c r="AB979" s="11">
        <v>20177</v>
      </c>
      <c r="AC979" s="12" t="s">
        <v>2904</v>
      </c>
      <c r="AD979" s="8">
        <v>20</v>
      </c>
      <c r="AE979" s="8">
        <v>177</v>
      </c>
      <c r="AF979" s="13" t="s">
        <v>2811</v>
      </c>
      <c r="AG979" s="13"/>
      <c r="AH979" s="13" t="s">
        <v>2812</v>
      </c>
      <c r="AI979" s="14">
        <v>233791</v>
      </c>
      <c r="AJ979" s="13" t="s">
        <v>486</v>
      </c>
      <c r="AK979" s="13"/>
      <c r="AL979" s="13"/>
      <c r="AM979" s="13"/>
      <c r="AN979" s="13" t="s">
        <v>487</v>
      </c>
    </row>
    <row r="980" spans="1:40" x14ac:dyDescent="0.2">
      <c r="A980" s="8" t="s">
        <v>2712</v>
      </c>
      <c r="B980" s="8" t="s">
        <v>2905</v>
      </c>
      <c r="C980" s="8" t="str">
        <f t="shared" si="14"/>
        <v>Sheridan County KS</v>
      </c>
      <c r="D980" s="9">
        <v>2512</v>
      </c>
      <c r="E980" s="8" t="s">
        <v>445</v>
      </c>
      <c r="F980" s="9">
        <v>126</v>
      </c>
      <c r="G980" s="9">
        <v>1186</v>
      </c>
      <c r="H980" s="9">
        <v>1362</v>
      </c>
      <c r="I980" s="10">
        <v>9.2511013215859028E-2</v>
      </c>
      <c r="J980" s="10">
        <v>0.87077826725403817</v>
      </c>
      <c r="K980" s="9">
        <v>-1060</v>
      </c>
      <c r="L980" s="9">
        <v>1060</v>
      </c>
      <c r="M980" s="10">
        <v>-0.7782672540381792</v>
      </c>
      <c r="N980" s="10">
        <v>0.7782672540381792</v>
      </c>
      <c r="O980" s="9">
        <v>165</v>
      </c>
      <c r="P980" s="9">
        <v>1136</v>
      </c>
      <c r="Q980" s="9">
        <v>1320</v>
      </c>
      <c r="R980" s="10">
        <v>0.125</v>
      </c>
      <c r="S980" s="10">
        <v>0.8606060606060606</v>
      </c>
      <c r="T980" s="9">
        <v>-971</v>
      </c>
      <c r="U980" s="10">
        <v>-0.7356060606060606</v>
      </c>
      <c r="V980" s="9">
        <v>-39</v>
      </c>
      <c r="W980" s="9">
        <v>50</v>
      </c>
      <c r="X980" s="10">
        <v>-3.2488986784140972E-2</v>
      </c>
      <c r="Y980" s="10">
        <v>1.0172206647977577E-2</v>
      </c>
      <c r="Z980" s="11">
        <v>895.96</v>
      </c>
      <c r="AA980" s="11">
        <v>2.8036965935979286</v>
      </c>
      <c r="AB980" s="11">
        <v>20179</v>
      </c>
      <c r="AC980" s="12" t="s">
        <v>2906</v>
      </c>
      <c r="AD980" s="8">
        <v>20</v>
      </c>
      <c r="AE980" s="8">
        <v>179</v>
      </c>
      <c r="AF980" s="13"/>
      <c r="AG980" s="13"/>
      <c r="AH980" s="13"/>
      <c r="AJ980" s="13"/>
      <c r="AK980" s="13"/>
      <c r="AL980" s="13"/>
      <c r="AM980" s="13"/>
      <c r="AN980" s="13" t="s">
        <v>510</v>
      </c>
    </row>
    <row r="981" spans="1:40" x14ac:dyDescent="0.2">
      <c r="A981" s="8" t="s">
        <v>2712</v>
      </c>
      <c r="B981" s="8" t="s">
        <v>2907</v>
      </c>
      <c r="C981" s="8" t="str">
        <f t="shared" si="14"/>
        <v>Sherman County KS</v>
      </c>
      <c r="D981" s="9">
        <v>5983</v>
      </c>
      <c r="E981" s="8" t="s">
        <v>445</v>
      </c>
      <c r="F981" s="9">
        <v>340</v>
      </c>
      <c r="G981" s="9">
        <v>2043</v>
      </c>
      <c r="H981" s="9">
        <v>2537</v>
      </c>
      <c r="I981" s="10">
        <v>0.13401655498620418</v>
      </c>
      <c r="J981" s="10">
        <v>0.80528182893180922</v>
      </c>
      <c r="K981" s="9">
        <v>-1703</v>
      </c>
      <c r="L981" s="9">
        <v>1703</v>
      </c>
      <c r="M981" s="10">
        <v>-0.67126527394560509</v>
      </c>
      <c r="N981" s="10">
        <v>0.67126527394560509</v>
      </c>
      <c r="O981" s="9">
        <v>575</v>
      </c>
      <c r="P981" s="9">
        <v>1967</v>
      </c>
      <c r="Q981" s="9">
        <v>2606</v>
      </c>
      <c r="R981" s="10">
        <v>0.22064466615502687</v>
      </c>
      <c r="S981" s="10">
        <v>0.75479662317728324</v>
      </c>
      <c r="T981" s="9">
        <v>-1392</v>
      </c>
      <c r="U981" s="10">
        <v>-0.53415195702225637</v>
      </c>
      <c r="V981" s="9">
        <v>-235</v>
      </c>
      <c r="W981" s="9">
        <v>76</v>
      </c>
      <c r="X981" s="10">
        <v>-8.6628111168822686E-2</v>
      </c>
      <c r="Y981" s="10">
        <v>5.0485205754525975E-2</v>
      </c>
      <c r="Z981" s="11">
        <v>1056.07</v>
      </c>
      <c r="AA981" s="11">
        <v>5.6653441533231703</v>
      </c>
      <c r="AB981" s="11">
        <v>20181</v>
      </c>
      <c r="AC981" s="12" t="s">
        <v>2908</v>
      </c>
      <c r="AD981" s="8">
        <v>20</v>
      </c>
      <c r="AE981" s="8">
        <v>181</v>
      </c>
      <c r="AF981" s="13"/>
      <c r="AG981" s="13"/>
      <c r="AH981" s="13"/>
      <c r="AJ981" s="13"/>
      <c r="AK981" s="13"/>
      <c r="AL981" s="13"/>
      <c r="AM981" s="13"/>
      <c r="AN981" s="13" t="s">
        <v>510</v>
      </c>
    </row>
    <row r="982" spans="1:40" x14ac:dyDescent="0.2">
      <c r="A982" s="8" t="s">
        <v>2712</v>
      </c>
      <c r="B982" s="8" t="s">
        <v>2909</v>
      </c>
      <c r="C982" s="8" t="str">
        <f t="shared" si="14"/>
        <v>Smith County KS</v>
      </c>
      <c r="D982" s="9">
        <v>3704</v>
      </c>
      <c r="E982" s="8" t="s">
        <v>445</v>
      </c>
      <c r="F982" s="9">
        <v>295</v>
      </c>
      <c r="G982" s="9">
        <v>1635</v>
      </c>
      <c r="H982" s="9">
        <v>2014</v>
      </c>
      <c r="I982" s="10">
        <v>0.1464746772591857</v>
      </c>
      <c r="J982" s="10">
        <v>0.81181727904667333</v>
      </c>
      <c r="K982" s="9">
        <v>-1340</v>
      </c>
      <c r="L982" s="9">
        <v>1340</v>
      </c>
      <c r="M982" s="10">
        <v>-0.66534260178748761</v>
      </c>
      <c r="N982" s="10">
        <v>0.66534260178748761</v>
      </c>
      <c r="O982" s="9">
        <v>345</v>
      </c>
      <c r="P982" s="9">
        <v>1598</v>
      </c>
      <c r="Q982" s="9">
        <v>1983</v>
      </c>
      <c r="R982" s="10">
        <v>0.17397881996974282</v>
      </c>
      <c r="S982" s="10">
        <v>0.80584972264246091</v>
      </c>
      <c r="T982" s="9">
        <v>-1253</v>
      </c>
      <c r="U982" s="10">
        <v>-0.63187090267271806</v>
      </c>
      <c r="V982" s="9">
        <v>-50</v>
      </c>
      <c r="W982" s="9">
        <v>37</v>
      </c>
      <c r="X982" s="10">
        <v>-2.7504142710557122E-2</v>
      </c>
      <c r="Y982" s="10">
        <v>5.9675564042124263E-3</v>
      </c>
      <c r="Z982" s="11">
        <v>895.47</v>
      </c>
      <c r="AA982" s="11">
        <v>4.1363753112890436</v>
      </c>
      <c r="AB982" s="11">
        <v>20183</v>
      </c>
      <c r="AC982" s="12" t="s">
        <v>2910</v>
      </c>
      <c r="AD982" s="8">
        <v>20</v>
      </c>
      <c r="AE982" s="8">
        <v>183</v>
      </c>
      <c r="AF982" s="13"/>
      <c r="AG982" s="13"/>
      <c r="AH982" s="13"/>
      <c r="AJ982" s="13"/>
      <c r="AK982" s="13"/>
      <c r="AL982" s="13"/>
      <c r="AM982" s="13"/>
      <c r="AN982" s="13" t="s">
        <v>510</v>
      </c>
    </row>
    <row r="983" spans="1:40" x14ac:dyDescent="0.2">
      <c r="A983" s="8" t="s">
        <v>2712</v>
      </c>
      <c r="B983" s="8" t="s">
        <v>2911</v>
      </c>
      <c r="C983" s="8" t="str">
        <f t="shared" si="14"/>
        <v>Stafford County KS</v>
      </c>
      <c r="D983" s="9">
        <v>4236</v>
      </c>
      <c r="E983" s="8" t="s">
        <v>445</v>
      </c>
      <c r="F983" s="9">
        <v>303</v>
      </c>
      <c r="G983" s="9">
        <v>1485</v>
      </c>
      <c r="H983" s="9">
        <v>1884</v>
      </c>
      <c r="I983" s="10">
        <v>0.160828025477707</v>
      </c>
      <c r="J983" s="10">
        <v>0.78821656050955413</v>
      </c>
      <c r="K983" s="9">
        <v>-1182</v>
      </c>
      <c r="L983" s="9">
        <v>1182</v>
      </c>
      <c r="M983" s="10">
        <v>-0.62738853503184711</v>
      </c>
      <c r="N983" s="10">
        <v>0.62738853503184711</v>
      </c>
      <c r="O983" s="9">
        <v>403</v>
      </c>
      <c r="P983" s="9">
        <v>1382</v>
      </c>
      <c r="Q983" s="9">
        <v>1833</v>
      </c>
      <c r="R983" s="10">
        <v>0.21985815602836881</v>
      </c>
      <c r="S983" s="10">
        <v>0.75395526459356244</v>
      </c>
      <c r="T983" s="9">
        <v>-979</v>
      </c>
      <c r="U983" s="10">
        <v>-0.53409710856519366</v>
      </c>
      <c r="V983" s="9">
        <v>-100</v>
      </c>
      <c r="W983" s="9">
        <v>103</v>
      </c>
      <c r="X983" s="10">
        <v>-5.9030130550661808E-2</v>
      </c>
      <c r="Y983" s="10">
        <v>3.4261295915991696E-2</v>
      </c>
      <c r="Z983" s="11">
        <v>792.05</v>
      </c>
      <c r="AA983" s="11">
        <v>5.3481472129284766</v>
      </c>
      <c r="AB983" s="11">
        <v>20185</v>
      </c>
      <c r="AC983" s="12" t="s">
        <v>2912</v>
      </c>
      <c r="AD983" s="8">
        <v>20</v>
      </c>
      <c r="AE983" s="8">
        <v>185</v>
      </c>
      <c r="AF983" s="13"/>
      <c r="AG983" s="13"/>
      <c r="AH983" s="13"/>
      <c r="AJ983" s="13"/>
      <c r="AK983" s="13"/>
      <c r="AL983" s="13"/>
      <c r="AM983" s="13"/>
      <c r="AN983" s="13" t="s">
        <v>510</v>
      </c>
    </row>
    <row r="984" spans="1:40" x14ac:dyDescent="0.2">
      <c r="A984" s="8" t="s">
        <v>2712</v>
      </c>
      <c r="B984" s="8" t="s">
        <v>2913</v>
      </c>
      <c r="C984" s="8" t="str">
        <f t="shared" si="14"/>
        <v>Stanton County KS</v>
      </c>
      <c r="D984" s="9">
        <v>2072</v>
      </c>
      <c r="E984" s="8" t="s">
        <v>445</v>
      </c>
      <c r="F984" s="9">
        <v>132</v>
      </c>
      <c r="G984" s="9">
        <v>580</v>
      </c>
      <c r="H984" s="9">
        <v>742</v>
      </c>
      <c r="I984" s="10">
        <v>0.17789757412398921</v>
      </c>
      <c r="J984" s="10">
        <v>0.78167115902964956</v>
      </c>
      <c r="K984" s="9">
        <v>-448</v>
      </c>
      <c r="L984" s="9">
        <v>448</v>
      </c>
      <c r="M984" s="10">
        <v>-0.60377358490566035</v>
      </c>
      <c r="N984" s="10">
        <v>0.60377358490566035</v>
      </c>
      <c r="O984" s="9">
        <v>135</v>
      </c>
      <c r="P984" s="9">
        <v>571</v>
      </c>
      <c r="Q984" s="9">
        <v>713</v>
      </c>
      <c r="R984" s="10">
        <v>0.18934081346423562</v>
      </c>
      <c r="S984" s="10">
        <v>0.80084151472650766</v>
      </c>
      <c r="T984" s="9">
        <v>-436</v>
      </c>
      <c r="U984" s="10">
        <v>-0.61150070126227207</v>
      </c>
      <c r="V984" s="9">
        <v>-3</v>
      </c>
      <c r="W984" s="9">
        <v>9</v>
      </c>
      <c r="X984" s="10">
        <v>-1.1443239340246408E-2</v>
      </c>
      <c r="Y984" s="10">
        <v>-1.9170355696858099E-2</v>
      </c>
      <c r="Z984" s="11">
        <v>680.35</v>
      </c>
      <c r="AA984" s="11">
        <v>3.0454912912471519</v>
      </c>
      <c r="AB984" s="11">
        <v>20187</v>
      </c>
      <c r="AC984" s="12" t="s">
        <v>2914</v>
      </c>
      <c r="AD984" s="8">
        <v>20</v>
      </c>
      <c r="AE984" s="8">
        <v>187</v>
      </c>
      <c r="AF984" s="13"/>
      <c r="AG984" s="13"/>
      <c r="AH984" s="13"/>
      <c r="AJ984" s="13"/>
      <c r="AK984" s="13"/>
      <c r="AL984" s="13"/>
      <c r="AM984" s="13"/>
      <c r="AN984" s="13" t="s">
        <v>510</v>
      </c>
    </row>
    <row r="985" spans="1:40" x14ac:dyDescent="0.2">
      <c r="A985" s="8" t="s">
        <v>2712</v>
      </c>
      <c r="B985" s="8" t="s">
        <v>2915</v>
      </c>
      <c r="C985" s="8" t="str">
        <f t="shared" si="14"/>
        <v>Stevens County KS</v>
      </c>
      <c r="D985" s="9">
        <v>5806</v>
      </c>
      <c r="E985" s="8" t="s">
        <v>445</v>
      </c>
      <c r="F985" s="9">
        <v>215</v>
      </c>
      <c r="G985" s="9">
        <v>1564</v>
      </c>
      <c r="H985" s="9">
        <v>1853</v>
      </c>
      <c r="I985" s="10">
        <v>0.11602806260118727</v>
      </c>
      <c r="J985" s="10">
        <v>0.84403669724770647</v>
      </c>
      <c r="K985" s="9">
        <v>-1349</v>
      </c>
      <c r="L985" s="9">
        <v>1349</v>
      </c>
      <c r="M985" s="10">
        <v>-0.72800863464651921</v>
      </c>
      <c r="N985" s="10">
        <v>0.72800863464651921</v>
      </c>
      <c r="O985" s="9">
        <v>241</v>
      </c>
      <c r="P985" s="9">
        <v>1724</v>
      </c>
      <c r="Q985" s="9">
        <v>1998</v>
      </c>
      <c r="R985" s="10">
        <v>0.12062062062062062</v>
      </c>
      <c r="S985" s="10">
        <v>0.86286286286286284</v>
      </c>
      <c r="T985" s="9">
        <v>-1483</v>
      </c>
      <c r="U985" s="10">
        <v>-0.74224224224224222</v>
      </c>
      <c r="V985" s="9">
        <v>-26</v>
      </c>
      <c r="W985" s="9">
        <v>-160</v>
      </c>
      <c r="X985" s="10">
        <v>-4.5925580194333543E-3</v>
      </c>
      <c r="Y985" s="10">
        <v>-1.8826165615156376E-2</v>
      </c>
      <c r="Z985" s="11">
        <v>727.29</v>
      </c>
      <c r="AA985" s="11">
        <v>7.983060402315445</v>
      </c>
      <c r="AB985" s="11">
        <v>20189</v>
      </c>
      <c r="AC985" s="12" t="s">
        <v>2916</v>
      </c>
      <c r="AD985" s="8">
        <v>20</v>
      </c>
      <c r="AE985" s="8">
        <v>189</v>
      </c>
      <c r="AF985" s="13"/>
      <c r="AG985" s="13"/>
      <c r="AH985" s="13"/>
      <c r="AJ985" s="13"/>
      <c r="AK985" s="13"/>
      <c r="AL985" s="13"/>
      <c r="AM985" s="13"/>
      <c r="AN985" s="13" t="s">
        <v>510</v>
      </c>
    </row>
    <row r="986" spans="1:40" x14ac:dyDescent="0.2">
      <c r="A986" s="8" t="s">
        <v>2712</v>
      </c>
      <c r="B986" s="8" t="s">
        <v>2917</v>
      </c>
      <c r="C986" s="8" t="str">
        <f t="shared" si="14"/>
        <v>Sumner County KS</v>
      </c>
      <c r="D986" s="9">
        <v>23535</v>
      </c>
      <c r="E986" s="8" t="s">
        <v>445</v>
      </c>
      <c r="F986" s="9">
        <v>2039</v>
      </c>
      <c r="G986" s="9">
        <v>6844</v>
      </c>
      <c r="H986" s="9">
        <v>9494</v>
      </c>
      <c r="I986" s="10">
        <v>0.21476722140299137</v>
      </c>
      <c r="J986" s="10">
        <v>0.72087634295344427</v>
      </c>
      <c r="K986" s="9">
        <v>-4805</v>
      </c>
      <c r="L986" s="9">
        <v>4805</v>
      </c>
      <c r="M986" s="10">
        <v>-0.50610912155045296</v>
      </c>
      <c r="N986" s="10">
        <v>0.50610912155045296</v>
      </c>
      <c r="O986" s="9">
        <v>2617</v>
      </c>
      <c r="P986" s="9">
        <v>6162</v>
      </c>
      <c r="Q986" s="9">
        <v>8989</v>
      </c>
      <c r="R986" s="10">
        <v>0.29113360774279673</v>
      </c>
      <c r="S986" s="10">
        <v>0.68550450550673048</v>
      </c>
      <c r="T986" s="9">
        <v>-3545</v>
      </c>
      <c r="U986" s="10">
        <v>-0.39437089776393375</v>
      </c>
      <c r="V986" s="9">
        <v>-578</v>
      </c>
      <c r="W986" s="9">
        <v>682</v>
      </c>
      <c r="X986" s="10">
        <v>-7.6366386339805359E-2</v>
      </c>
      <c r="Y986" s="10">
        <v>3.5371837446713794E-2</v>
      </c>
      <c r="Z986" s="11">
        <v>1181.94</v>
      </c>
      <c r="AA986" s="11">
        <v>19.91217828316158</v>
      </c>
      <c r="AB986" s="11">
        <v>20191</v>
      </c>
      <c r="AC986" s="12" t="s">
        <v>2918</v>
      </c>
      <c r="AD986" s="8">
        <v>20</v>
      </c>
      <c r="AE986" s="8">
        <v>191</v>
      </c>
      <c r="AF986" s="13" t="s">
        <v>2732</v>
      </c>
      <c r="AG986" s="13" t="s">
        <v>2733</v>
      </c>
      <c r="AH986" s="13" t="s">
        <v>2734</v>
      </c>
      <c r="AI986" s="14">
        <v>644610</v>
      </c>
      <c r="AJ986" s="13" t="s">
        <v>486</v>
      </c>
      <c r="AK986" s="13" t="s">
        <v>2735</v>
      </c>
      <c r="AL986" s="13"/>
      <c r="AM986" s="13"/>
      <c r="AN986" s="13" t="s">
        <v>505</v>
      </c>
    </row>
    <row r="987" spans="1:40" x14ac:dyDescent="0.2">
      <c r="A987" s="8" t="s">
        <v>2712</v>
      </c>
      <c r="B987" s="8" t="s">
        <v>1851</v>
      </c>
      <c r="C987" s="8" t="str">
        <f t="shared" si="14"/>
        <v>Thomas County KS</v>
      </c>
      <c r="D987" s="9">
        <v>7904</v>
      </c>
      <c r="E987" s="8" t="s">
        <v>445</v>
      </c>
      <c r="F987" s="9">
        <v>467</v>
      </c>
      <c r="G987" s="9">
        <v>2832</v>
      </c>
      <c r="H987" s="9">
        <v>3483</v>
      </c>
      <c r="I987" s="10">
        <v>0.13407981625035889</v>
      </c>
      <c r="J987" s="10">
        <v>0.81309216192937128</v>
      </c>
      <c r="K987" s="9">
        <v>-2365</v>
      </c>
      <c r="L987" s="9">
        <v>2365</v>
      </c>
      <c r="M987" s="10">
        <v>-0.67901234567901236</v>
      </c>
      <c r="N987" s="10">
        <v>0.67901234567901236</v>
      </c>
      <c r="O987" s="9">
        <v>576</v>
      </c>
      <c r="P987" s="9">
        <v>2729</v>
      </c>
      <c r="Q987" s="9">
        <v>3388</v>
      </c>
      <c r="R987" s="10">
        <v>0.17001180637544275</v>
      </c>
      <c r="S987" s="10">
        <v>0.80548996458087363</v>
      </c>
      <c r="T987" s="9">
        <v>-2153</v>
      </c>
      <c r="U987" s="10">
        <v>-0.63547815820543085</v>
      </c>
      <c r="V987" s="9">
        <v>-109</v>
      </c>
      <c r="W987" s="9">
        <v>103</v>
      </c>
      <c r="X987" s="10">
        <v>-3.5931990125083857E-2</v>
      </c>
      <c r="Y987" s="10">
        <v>7.6021973484976524E-3</v>
      </c>
      <c r="Z987" s="11">
        <v>1074.69</v>
      </c>
      <c r="AA987" s="11">
        <v>7.3546790237184672</v>
      </c>
      <c r="AB987" s="11">
        <v>20193</v>
      </c>
      <c r="AC987" s="12" t="s">
        <v>2919</v>
      </c>
      <c r="AD987" s="8">
        <v>20</v>
      </c>
      <c r="AE987" s="8">
        <v>193</v>
      </c>
      <c r="AF987" s="13"/>
      <c r="AG987" s="13"/>
      <c r="AH987" s="13"/>
      <c r="AJ987" s="13"/>
      <c r="AK987" s="13"/>
      <c r="AL987" s="13"/>
      <c r="AM987" s="13"/>
      <c r="AN987" s="13" t="s">
        <v>510</v>
      </c>
    </row>
    <row r="988" spans="1:40" x14ac:dyDescent="0.2">
      <c r="A988" s="8" t="s">
        <v>2712</v>
      </c>
      <c r="B988" s="8" t="s">
        <v>2920</v>
      </c>
      <c r="C988" s="8" t="str">
        <f t="shared" si="14"/>
        <v>Trego County KS</v>
      </c>
      <c r="D988" s="9">
        <v>2927</v>
      </c>
      <c r="E988" s="8" t="s">
        <v>445</v>
      </c>
      <c r="F988" s="9">
        <v>193</v>
      </c>
      <c r="G988" s="9">
        <v>1211</v>
      </c>
      <c r="H988" s="9">
        <v>1459</v>
      </c>
      <c r="I988" s="10">
        <v>0.13228238519533927</v>
      </c>
      <c r="J988" s="10">
        <v>0.83002056202878682</v>
      </c>
      <c r="K988" s="9">
        <v>-1018</v>
      </c>
      <c r="L988" s="9">
        <v>1018</v>
      </c>
      <c r="M988" s="10">
        <v>-0.69773817683344752</v>
      </c>
      <c r="N988" s="10">
        <v>0.69773817683344752</v>
      </c>
      <c r="O988" s="9">
        <v>289</v>
      </c>
      <c r="P988" s="9">
        <v>1230</v>
      </c>
      <c r="Q988" s="9">
        <v>1544</v>
      </c>
      <c r="R988" s="10">
        <v>0.18717616580310881</v>
      </c>
      <c r="S988" s="10">
        <v>0.79663212435233166</v>
      </c>
      <c r="T988" s="9">
        <v>-941</v>
      </c>
      <c r="U988" s="10">
        <v>-0.60945595854922285</v>
      </c>
      <c r="V988" s="9">
        <v>-96</v>
      </c>
      <c r="W988" s="9">
        <v>-19</v>
      </c>
      <c r="X988" s="10">
        <v>-5.4893780607769532E-2</v>
      </c>
      <c r="Y988" s="10">
        <v>3.3388437676455163E-2</v>
      </c>
      <c r="Z988" s="11">
        <v>889.48</v>
      </c>
      <c r="AA988" s="11">
        <v>3.2906866933489227</v>
      </c>
      <c r="AB988" s="11">
        <v>20195</v>
      </c>
      <c r="AC988" s="12" t="s">
        <v>2921</v>
      </c>
      <c r="AD988" s="8">
        <v>20</v>
      </c>
      <c r="AE988" s="8">
        <v>195</v>
      </c>
      <c r="AF988" s="13"/>
      <c r="AG988" s="13"/>
      <c r="AH988" s="13"/>
      <c r="AJ988" s="13"/>
      <c r="AK988" s="13"/>
      <c r="AL988" s="13"/>
      <c r="AM988" s="13"/>
      <c r="AN988" s="13" t="s">
        <v>510</v>
      </c>
    </row>
    <row r="989" spans="1:40" x14ac:dyDescent="0.2">
      <c r="A989" s="8" t="s">
        <v>2712</v>
      </c>
      <c r="B989" s="8" t="s">
        <v>2922</v>
      </c>
      <c r="C989" s="8" t="str">
        <f t="shared" si="14"/>
        <v>Wabaunsee County KS</v>
      </c>
      <c r="D989" s="9">
        <v>6951</v>
      </c>
      <c r="E989" s="8" t="s">
        <v>445</v>
      </c>
      <c r="F989" s="9">
        <v>773</v>
      </c>
      <c r="G989" s="9">
        <v>2358</v>
      </c>
      <c r="H989" s="9">
        <v>3340</v>
      </c>
      <c r="I989" s="10">
        <v>0.231437125748503</v>
      </c>
      <c r="J989" s="10">
        <v>0.70598802395209581</v>
      </c>
      <c r="K989" s="9">
        <v>-1585</v>
      </c>
      <c r="L989" s="9">
        <v>1585</v>
      </c>
      <c r="M989" s="10">
        <v>-0.47455089820359281</v>
      </c>
      <c r="N989" s="10">
        <v>0.47455089820359281</v>
      </c>
      <c r="O989" s="9">
        <v>908</v>
      </c>
      <c r="P989" s="9">
        <v>2230</v>
      </c>
      <c r="Q989" s="9">
        <v>3229</v>
      </c>
      <c r="R989" s="10">
        <v>0.28120161040569835</v>
      </c>
      <c r="S989" s="10">
        <v>0.6906162898730257</v>
      </c>
      <c r="T989" s="9">
        <v>-1322</v>
      </c>
      <c r="U989" s="10">
        <v>-0.40941467946732735</v>
      </c>
      <c r="V989" s="9">
        <v>-135</v>
      </c>
      <c r="W989" s="9">
        <v>128</v>
      </c>
      <c r="X989" s="10">
        <v>-4.9764484657195351E-2</v>
      </c>
      <c r="Y989" s="10">
        <v>1.537173407907011E-2</v>
      </c>
      <c r="Z989" s="11">
        <v>794.3</v>
      </c>
      <c r="AA989" s="11">
        <v>8.7511015988921059</v>
      </c>
      <c r="AB989" s="11">
        <v>20197</v>
      </c>
      <c r="AC989" s="12" t="s">
        <v>2923</v>
      </c>
      <c r="AD989" s="8">
        <v>20</v>
      </c>
      <c r="AE989" s="8">
        <v>197</v>
      </c>
      <c r="AF989" s="13" t="s">
        <v>2811</v>
      </c>
      <c r="AG989" s="13"/>
      <c r="AH989" s="13" t="s">
        <v>2812</v>
      </c>
      <c r="AI989" s="14">
        <v>233791</v>
      </c>
      <c r="AJ989" s="13" t="s">
        <v>486</v>
      </c>
      <c r="AK989" s="13"/>
      <c r="AL989" s="13"/>
      <c r="AM989" s="13"/>
      <c r="AN989" s="13" t="s">
        <v>505</v>
      </c>
    </row>
    <row r="990" spans="1:40" x14ac:dyDescent="0.2">
      <c r="A990" s="8" t="s">
        <v>2712</v>
      </c>
      <c r="B990" s="8" t="s">
        <v>2924</v>
      </c>
      <c r="C990" s="8" t="str">
        <f t="shared" si="14"/>
        <v>Wallace County KS</v>
      </c>
      <c r="D990" s="9">
        <v>1518</v>
      </c>
      <c r="E990" s="8" t="s">
        <v>445</v>
      </c>
      <c r="F990" s="9">
        <v>45</v>
      </c>
      <c r="G990" s="9">
        <v>711</v>
      </c>
      <c r="H990" s="9">
        <v>779</v>
      </c>
      <c r="I990" s="10">
        <v>5.7766367137355584E-2</v>
      </c>
      <c r="J990" s="10">
        <v>0.9127086007702182</v>
      </c>
      <c r="K990" s="9">
        <v>-666</v>
      </c>
      <c r="L990" s="9">
        <v>666</v>
      </c>
      <c r="M990" s="10">
        <v>-0.85494223363286259</v>
      </c>
      <c r="N990" s="10">
        <v>0.85494223363286259</v>
      </c>
      <c r="O990" s="9">
        <v>68</v>
      </c>
      <c r="P990" s="9">
        <v>702</v>
      </c>
      <c r="Q990" s="9">
        <v>781</v>
      </c>
      <c r="R990" s="10">
        <v>8.706786171574904E-2</v>
      </c>
      <c r="S990" s="10">
        <v>0.8988476312419974</v>
      </c>
      <c r="T990" s="9">
        <v>-634</v>
      </c>
      <c r="U990" s="10">
        <v>-0.81177976952624831</v>
      </c>
      <c r="V990" s="9">
        <v>-23</v>
      </c>
      <c r="W990" s="9">
        <v>9</v>
      </c>
      <c r="X990" s="10">
        <v>-2.9301494578393456E-2</v>
      </c>
      <c r="Y990" s="10">
        <v>1.3860969528220801E-2</v>
      </c>
      <c r="Z990" s="11">
        <v>913.65</v>
      </c>
      <c r="AA990" s="11">
        <v>1.6614677392874733</v>
      </c>
      <c r="AB990" s="11">
        <v>20199</v>
      </c>
      <c r="AC990" s="12" t="s">
        <v>2925</v>
      </c>
      <c r="AD990" s="8">
        <v>20</v>
      </c>
      <c r="AE990" s="8">
        <v>199</v>
      </c>
      <c r="AF990" s="13"/>
      <c r="AG990" s="13"/>
      <c r="AH990" s="13"/>
      <c r="AJ990" s="13"/>
      <c r="AK990" s="13"/>
      <c r="AL990" s="13"/>
      <c r="AM990" s="13"/>
      <c r="AN990" s="13" t="s">
        <v>510</v>
      </c>
    </row>
    <row r="991" spans="1:40" x14ac:dyDescent="0.2">
      <c r="A991" s="8" t="s">
        <v>2712</v>
      </c>
      <c r="B991" s="8" t="s">
        <v>680</v>
      </c>
      <c r="C991" s="8" t="str">
        <f t="shared" si="14"/>
        <v>Washington County KS</v>
      </c>
      <c r="D991" s="9">
        <v>5598</v>
      </c>
      <c r="E991" s="8" t="s">
        <v>445</v>
      </c>
      <c r="F991" s="9">
        <v>378</v>
      </c>
      <c r="G991" s="9">
        <v>2136</v>
      </c>
      <c r="H991" s="9">
        <v>2677</v>
      </c>
      <c r="I991" s="10">
        <v>0.14120283899887934</v>
      </c>
      <c r="J991" s="10">
        <v>0.7979081060889055</v>
      </c>
      <c r="K991" s="9">
        <v>-1758</v>
      </c>
      <c r="L991" s="9">
        <v>1758</v>
      </c>
      <c r="M991" s="10">
        <v>-0.65670526709002619</v>
      </c>
      <c r="N991" s="10">
        <v>0.65670526709002619</v>
      </c>
      <c r="O991" s="9">
        <v>515</v>
      </c>
      <c r="P991" s="9">
        <v>2300</v>
      </c>
      <c r="Q991" s="9">
        <v>2863</v>
      </c>
      <c r="R991" s="10">
        <v>0.1798812434509256</v>
      </c>
      <c r="S991" s="10">
        <v>0.80335312609151244</v>
      </c>
      <c r="T991" s="9">
        <v>-1785</v>
      </c>
      <c r="U991" s="10">
        <v>-0.62347188264058684</v>
      </c>
      <c r="V991" s="9">
        <v>-137</v>
      </c>
      <c r="W991" s="9">
        <v>-164</v>
      </c>
      <c r="X991" s="10">
        <v>-3.8678404452046261E-2</v>
      </c>
      <c r="Y991" s="10">
        <v>-5.4450200026069373E-3</v>
      </c>
      <c r="Z991" s="11">
        <v>894.76</v>
      </c>
      <c r="AA991" s="11">
        <v>6.2564263042603603</v>
      </c>
      <c r="AB991" s="11">
        <v>20201</v>
      </c>
      <c r="AC991" s="12" t="s">
        <v>2926</v>
      </c>
      <c r="AD991" s="8">
        <v>20</v>
      </c>
      <c r="AE991" s="8">
        <v>201</v>
      </c>
      <c r="AF991" s="13"/>
      <c r="AG991" s="13"/>
      <c r="AH991" s="13"/>
      <c r="AJ991" s="13"/>
      <c r="AK991" s="13"/>
      <c r="AL991" s="13"/>
      <c r="AM991" s="13"/>
      <c r="AN991" s="13" t="s">
        <v>510</v>
      </c>
    </row>
    <row r="992" spans="1:40" x14ac:dyDescent="0.2">
      <c r="A992" s="8" t="s">
        <v>2712</v>
      </c>
      <c r="B992" s="8" t="s">
        <v>2927</v>
      </c>
      <c r="C992" s="8" t="str">
        <f t="shared" si="14"/>
        <v>Wichita County KS</v>
      </c>
      <c r="D992" s="9">
        <v>2157</v>
      </c>
      <c r="E992" s="8" t="s">
        <v>445</v>
      </c>
      <c r="F992" s="9">
        <v>139</v>
      </c>
      <c r="G992" s="9">
        <v>765</v>
      </c>
      <c r="H992" s="9">
        <v>934</v>
      </c>
      <c r="I992" s="10">
        <v>0.14882226980728053</v>
      </c>
      <c r="J992" s="10">
        <v>0.81905781584582438</v>
      </c>
      <c r="K992" s="9">
        <v>-626</v>
      </c>
      <c r="L992" s="9">
        <v>626</v>
      </c>
      <c r="M992" s="10">
        <v>-0.67023554603854385</v>
      </c>
      <c r="N992" s="10">
        <v>0.67023554603854385</v>
      </c>
      <c r="O992" s="9">
        <v>157</v>
      </c>
      <c r="P992" s="9">
        <v>821</v>
      </c>
      <c r="Q992" s="9">
        <v>987</v>
      </c>
      <c r="R992" s="10">
        <v>0.15906788247213779</v>
      </c>
      <c r="S992" s="10">
        <v>0.83181357649442755</v>
      </c>
      <c r="T992" s="9">
        <v>-664</v>
      </c>
      <c r="U992" s="10">
        <v>-0.67274569402228979</v>
      </c>
      <c r="V992" s="9">
        <v>-18</v>
      </c>
      <c r="W992" s="9">
        <v>-56</v>
      </c>
      <c r="X992" s="10">
        <v>-1.0245612664857268E-2</v>
      </c>
      <c r="Y992" s="10">
        <v>-1.2755760648603176E-2</v>
      </c>
      <c r="Z992" s="11">
        <v>718.57</v>
      </c>
      <c r="AA992" s="11">
        <v>3.0017952321972805</v>
      </c>
      <c r="AB992" s="11">
        <v>20203</v>
      </c>
      <c r="AC992" s="12" t="s">
        <v>2928</v>
      </c>
      <c r="AD992" s="8">
        <v>20</v>
      </c>
      <c r="AE992" s="8">
        <v>203</v>
      </c>
      <c r="AF992" s="13"/>
      <c r="AG992" s="13"/>
      <c r="AH992" s="13"/>
      <c r="AJ992" s="13"/>
      <c r="AK992" s="13"/>
      <c r="AL992" s="13"/>
      <c r="AM992" s="13"/>
      <c r="AN992" s="13" t="s">
        <v>510</v>
      </c>
    </row>
    <row r="993" spans="1:40" x14ac:dyDescent="0.2">
      <c r="A993" s="8" t="s">
        <v>2712</v>
      </c>
      <c r="B993" s="8" t="s">
        <v>2929</v>
      </c>
      <c r="C993" s="8" t="str">
        <f t="shared" ref="C993:C1056" si="15">B993&amp;" "&amp;A993</f>
        <v>Wilson County KS</v>
      </c>
      <c r="D993" s="9">
        <v>8856</v>
      </c>
      <c r="E993" s="8" t="s">
        <v>445</v>
      </c>
      <c r="F993" s="9">
        <v>550</v>
      </c>
      <c r="G993" s="9">
        <v>2747</v>
      </c>
      <c r="H993" s="9">
        <v>3482</v>
      </c>
      <c r="I993" s="10">
        <v>0.15795519816197587</v>
      </c>
      <c r="J993" s="10">
        <v>0.78891441700172316</v>
      </c>
      <c r="K993" s="9">
        <v>-2197</v>
      </c>
      <c r="L993" s="9">
        <v>2197</v>
      </c>
      <c r="M993" s="10">
        <v>-0.63095921883974726</v>
      </c>
      <c r="N993" s="10">
        <v>0.63095921883974726</v>
      </c>
      <c r="O993" s="9">
        <v>813</v>
      </c>
      <c r="P993" s="9">
        <v>2812</v>
      </c>
      <c r="Q993" s="9">
        <v>3699</v>
      </c>
      <c r="R993" s="10">
        <v>0.21978913219789131</v>
      </c>
      <c r="S993" s="10">
        <v>0.76020546093538799</v>
      </c>
      <c r="T993" s="9">
        <v>-1999</v>
      </c>
      <c r="U993" s="10">
        <v>-0.54041632873749668</v>
      </c>
      <c r="V993" s="9">
        <v>-263</v>
      </c>
      <c r="W993" s="9">
        <v>-65</v>
      </c>
      <c r="X993" s="10">
        <v>-6.1833934035915444E-2</v>
      </c>
      <c r="Y993" s="10">
        <v>2.8708956066335167E-2</v>
      </c>
      <c r="Z993" s="11">
        <v>570.41999999999996</v>
      </c>
      <c r="AA993" s="11">
        <v>15.525402335121491</v>
      </c>
      <c r="AB993" s="11">
        <v>20205</v>
      </c>
      <c r="AC993" s="12" t="s">
        <v>2930</v>
      </c>
      <c r="AD993" s="8">
        <v>20</v>
      </c>
      <c r="AE993" s="8">
        <v>205</v>
      </c>
      <c r="AF993" s="13"/>
      <c r="AG993" s="13"/>
      <c r="AH993" s="13"/>
      <c r="AJ993" s="13"/>
      <c r="AK993" s="13"/>
      <c r="AL993" s="13"/>
      <c r="AM993" s="13"/>
      <c r="AN993" s="13" t="s">
        <v>510</v>
      </c>
    </row>
    <row r="994" spans="1:40" x14ac:dyDescent="0.2">
      <c r="A994" s="8" t="s">
        <v>2712</v>
      </c>
      <c r="B994" s="8" t="s">
        <v>2931</v>
      </c>
      <c r="C994" s="8" t="str">
        <f t="shared" si="15"/>
        <v>Woodson County KS</v>
      </c>
      <c r="D994" s="9">
        <v>3115</v>
      </c>
      <c r="E994" s="8" t="s">
        <v>445</v>
      </c>
      <c r="F994" s="9">
        <v>270</v>
      </c>
      <c r="G994" s="9">
        <v>1063</v>
      </c>
      <c r="H994" s="9">
        <v>1420</v>
      </c>
      <c r="I994" s="10">
        <v>0.19014084507042253</v>
      </c>
      <c r="J994" s="10">
        <v>0.74859154929577465</v>
      </c>
      <c r="K994" s="9">
        <v>-793</v>
      </c>
      <c r="L994" s="9">
        <v>793</v>
      </c>
      <c r="M994" s="10">
        <v>-0.55845070422535215</v>
      </c>
      <c r="N994" s="10">
        <v>0.55845070422535215</v>
      </c>
      <c r="O994" s="9">
        <v>377</v>
      </c>
      <c r="P994" s="9">
        <v>1030</v>
      </c>
      <c r="Q994" s="9">
        <v>1435</v>
      </c>
      <c r="R994" s="10">
        <v>0.2627177700348432</v>
      </c>
      <c r="S994" s="10">
        <v>0.71777003484320556</v>
      </c>
      <c r="T994" s="9">
        <v>-653</v>
      </c>
      <c r="U994" s="10">
        <v>-0.45505226480836236</v>
      </c>
      <c r="V994" s="9">
        <v>-107</v>
      </c>
      <c r="W994" s="9">
        <v>33</v>
      </c>
      <c r="X994" s="10">
        <v>-7.2576924964420669E-2</v>
      </c>
      <c r="Y994" s="10">
        <v>3.0821514452569088E-2</v>
      </c>
      <c r="Z994" s="11">
        <v>497.82</v>
      </c>
      <c r="AA994" s="11">
        <v>6.2572817484231251</v>
      </c>
      <c r="AB994" s="11">
        <v>20207</v>
      </c>
      <c r="AC994" s="12" t="s">
        <v>2932</v>
      </c>
      <c r="AD994" s="8">
        <v>20</v>
      </c>
      <c r="AE994" s="8">
        <v>207</v>
      </c>
      <c r="AF994" s="13"/>
      <c r="AG994" s="13"/>
      <c r="AH994" s="13"/>
      <c r="AJ994" s="13"/>
      <c r="AK994" s="13"/>
      <c r="AL994" s="13"/>
      <c r="AM994" s="13"/>
      <c r="AN994" s="13" t="s">
        <v>510</v>
      </c>
    </row>
    <row r="995" spans="1:40" x14ac:dyDescent="0.2">
      <c r="A995" s="8" t="s">
        <v>2712</v>
      </c>
      <c r="B995" s="8" t="s">
        <v>2933</v>
      </c>
      <c r="C995" s="8" t="str">
        <f t="shared" si="15"/>
        <v>Wyandotte County KS</v>
      </c>
      <c r="D995" s="9">
        <v>163369</v>
      </c>
      <c r="E995" s="8" t="s">
        <v>445</v>
      </c>
      <c r="F995" s="9">
        <v>29346</v>
      </c>
      <c r="G995" s="9">
        <v>15520</v>
      </c>
      <c r="H995" s="9">
        <v>47467</v>
      </c>
      <c r="I995" s="10">
        <v>0.61824004044915415</v>
      </c>
      <c r="J995" s="10">
        <v>0.32696399603935367</v>
      </c>
      <c r="K995" s="9">
        <v>13826</v>
      </c>
      <c r="L995" s="9">
        <v>-13826</v>
      </c>
      <c r="M995" s="10">
        <v>0.29127604440980048</v>
      </c>
      <c r="N995" s="10">
        <v>-0.29127604440980048</v>
      </c>
      <c r="O995" s="9">
        <v>33265</v>
      </c>
      <c r="P995" s="9">
        <v>15273</v>
      </c>
      <c r="Q995" s="9">
        <v>49422</v>
      </c>
      <c r="R995" s="10">
        <v>0.67308081421229415</v>
      </c>
      <c r="S995" s="10">
        <v>0.30903241471409493</v>
      </c>
      <c r="T995" s="9">
        <v>17992</v>
      </c>
      <c r="U995" s="10">
        <v>0.36404839949819923</v>
      </c>
      <c r="V995" s="9">
        <v>-3919</v>
      </c>
      <c r="W995" s="9">
        <v>247</v>
      </c>
      <c r="X995" s="10">
        <v>-5.4840773763140005E-2</v>
      </c>
      <c r="Y995" s="10">
        <v>1.7931581325258739E-2</v>
      </c>
      <c r="Z995" s="11">
        <v>151.6</v>
      </c>
      <c r="AA995" s="11">
        <v>1077.6319261213721</v>
      </c>
      <c r="AB995" s="11">
        <v>20209</v>
      </c>
      <c r="AC995" s="12" t="s">
        <v>2934</v>
      </c>
      <c r="AD995" s="8">
        <v>20</v>
      </c>
      <c r="AE995" s="8">
        <v>209</v>
      </c>
      <c r="AF995" s="13" t="s">
        <v>2817</v>
      </c>
      <c r="AG995" s="13" t="s">
        <v>2719</v>
      </c>
      <c r="AH995" s="13" t="s">
        <v>2818</v>
      </c>
      <c r="AI995" s="14">
        <v>2087471</v>
      </c>
      <c r="AJ995" s="13" t="s">
        <v>486</v>
      </c>
      <c r="AK995" s="13" t="s">
        <v>2721</v>
      </c>
      <c r="AL995" s="13"/>
      <c r="AM995" s="13"/>
      <c r="AN995" s="13" t="s">
        <v>487</v>
      </c>
    </row>
    <row r="996" spans="1:40" x14ac:dyDescent="0.2">
      <c r="A996" s="8" t="s">
        <v>2935</v>
      </c>
      <c r="B996" s="8" t="s">
        <v>2513</v>
      </c>
      <c r="C996" s="8" t="str">
        <f t="shared" si="15"/>
        <v>Adair County KY</v>
      </c>
      <c r="D996" s="9">
        <v>19027</v>
      </c>
      <c r="E996" s="8" t="s">
        <v>445</v>
      </c>
      <c r="F996" s="9">
        <v>1323</v>
      </c>
      <c r="G996" s="9">
        <v>6637</v>
      </c>
      <c r="H996" s="9">
        <v>8228</v>
      </c>
      <c r="I996" s="10">
        <v>0.16079241614000972</v>
      </c>
      <c r="J996" s="10">
        <v>0.80663587749149246</v>
      </c>
      <c r="K996" s="9">
        <v>-5314</v>
      </c>
      <c r="L996" s="9">
        <v>5314</v>
      </c>
      <c r="M996" s="10">
        <v>-0.64584346135148274</v>
      </c>
      <c r="N996" s="10">
        <v>0.64584346135148274</v>
      </c>
      <c r="O996" s="9">
        <v>1660</v>
      </c>
      <c r="P996" s="9">
        <v>5841</v>
      </c>
      <c r="Q996" s="9">
        <v>7600</v>
      </c>
      <c r="R996" s="10">
        <v>0.21842105263157896</v>
      </c>
      <c r="S996" s="10">
        <v>0.76855263157894738</v>
      </c>
      <c r="T996" s="9">
        <v>-4181</v>
      </c>
      <c r="U996" s="10">
        <v>-0.55013157894736842</v>
      </c>
      <c r="V996" s="9">
        <v>-337</v>
      </c>
      <c r="W996" s="9">
        <v>796</v>
      </c>
      <c r="X996" s="10">
        <v>-5.7628636491569241E-2</v>
      </c>
      <c r="Y996" s="10">
        <v>3.8083245912545083E-2</v>
      </c>
      <c r="Z996" s="11">
        <v>405.28</v>
      </c>
      <c r="AA996" s="11">
        <v>46.947789182787211</v>
      </c>
      <c r="AB996" s="11">
        <v>21001</v>
      </c>
      <c r="AC996" s="12" t="s">
        <v>2936</v>
      </c>
      <c r="AD996" s="8">
        <v>21</v>
      </c>
      <c r="AE996" s="8">
        <v>1</v>
      </c>
      <c r="AF996" s="13"/>
      <c r="AG996" s="13"/>
      <c r="AH996" s="13"/>
      <c r="AJ996" s="13"/>
      <c r="AK996" s="13"/>
      <c r="AL996" s="13"/>
      <c r="AM996" s="13"/>
      <c r="AN996" s="13" t="s">
        <v>510</v>
      </c>
    </row>
    <row r="997" spans="1:40" x14ac:dyDescent="0.2">
      <c r="A997" s="8" t="s">
        <v>2935</v>
      </c>
      <c r="B997" s="8" t="s">
        <v>2289</v>
      </c>
      <c r="C997" s="8" t="str">
        <f t="shared" si="15"/>
        <v>Allen County KY</v>
      </c>
      <c r="D997" s="9">
        <v>20640</v>
      </c>
      <c r="E997" s="8" t="s">
        <v>445</v>
      </c>
      <c r="F997" s="9">
        <v>1349</v>
      </c>
      <c r="G997" s="9">
        <v>6466</v>
      </c>
      <c r="H997" s="9">
        <v>8085</v>
      </c>
      <c r="I997" s="10">
        <v>0.16685219542362401</v>
      </c>
      <c r="J997" s="10">
        <v>0.79975262832405691</v>
      </c>
      <c r="K997" s="9">
        <v>-5117</v>
      </c>
      <c r="L997" s="9">
        <v>5117</v>
      </c>
      <c r="M997" s="10">
        <v>-0.63290043290043285</v>
      </c>
      <c r="N997" s="10">
        <v>0.63290043290043285</v>
      </c>
      <c r="O997" s="9">
        <v>1808</v>
      </c>
      <c r="P997" s="9">
        <v>5184</v>
      </c>
      <c r="Q997" s="9">
        <v>7099</v>
      </c>
      <c r="R997" s="10">
        <v>0.25468375827581352</v>
      </c>
      <c r="S997" s="10">
        <v>0.73024369629525288</v>
      </c>
      <c r="T997" s="9">
        <v>-3376</v>
      </c>
      <c r="U997" s="10">
        <v>-0.47555993801943935</v>
      </c>
      <c r="V997" s="9">
        <v>-459</v>
      </c>
      <c r="W997" s="9">
        <v>1282</v>
      </c>
      <c r="X997" s="10">
        <v>-8.7831562852189515E-2</v>
      </c>
      <c r="Y997" s="10">
        <v>6.9508932028804038E-2</v>
      </c>
      <c r="Z997" s="11">
        <v>344.34</v>
      </c>
      <c r="AA997" s="11">
        <v>59.940756229308249</v>
      </c>
      <c r="AB997" s="11">
        <v>21003</v>
      </c>
      <c r="AC997" s="12" t="s">
        <v>2937</v>
      </c>
      <c r="AD997" s="8">
        <v>21</v>
      </c>
      <c r="AE997" s="8">
        <v>3</v>
      </c>
      <c r="AF997" s="13" t="s">
        <v>2938</v>
      </c>
      <c r="AG997" s="13" t="s">
        <v>87</v>
      </c>
      <c r="AH997" s="13" t="s">
        <v>2939</v>
      </c>
      <c r="AI997" s="14">
        <v>168436</v>
      </c>
      <c r="AJ997" s="13" t="s">
        <v>486</v>
      </c>
      <c r="AK997" s="13" t="s">
        <v>2940</v>
      </c>
      <c r="AL997" s="13"/>
      <c r="AM997" s="13"/>
      <c r="AN997" s="13" t="s">
        <v>505</v>
      </c>
    </row>
    <row r="998" spans="1:40" x14ac:dyDescent="0.2">
      <c r="A998" s="8" t="s">
        <v>2935</v>
      </c>
      <c r="B998" s="8" t="s">
        <v>2714</v>
      </c>
      <c r="C998" s="8" t="str">
        <f t="shared" si="15"/>
        <v>Anderson County KY</v>
      </c>
      <c r="D998" s="9">
        <v>21979</v>
      </c>
      <c r="E998" s="8" t="s">
        <v>445</v>
      </c>
      <c r="F998" s="9">
        <v>2634</v>
      </c>
      <c r="G998" s="9">
        <v>8242</v>
      </c>
      <c r="H998" s="9">
        <v>11414</v>
      </c>
      <c r="I998" s="10">
        <v>0.23076923076923078</v>
      </c>
      <c r="J998" s="10">
        <v>0.72209567198177671</v>
      </c>
      <c r="K998" s="9">
        <v>-5608</v>
      </c>
      <c r="L998" s="9">
        <v>5608</v>
      </c>
      <c r="M998" s="10">
        <v>-0.49132644121254593</v>
      </c>
      <c r="N998" s="10">
        <v>0.49132644121254593</v>
      </c>
      <c r="O998" s="9">
        <v>3315</v>
      </c>
      <c r="P998" s="9">
        <v>6822</v>
      </c>
      <c r="Q998" s="9">
        <v>10318</v>
      </c>
      <c r="R998" s="10">
        <v>0.32128319441752279</v>
      </c>
      <c r="S998" s="10">
        <v>0.66117464624927313</v>
      </c>
      <c r="T998" s="9">
        <v>-3507</v>
      </c>
      <c r="U998" s="10">
        <v>-0.33989145183175035</v>
      </c>
      <c r="V998" s="9">
        <v>-681</v>
      </c>
      <c r="W998" s="9">
        <v>1420</v>
      </c>
      <c r="X998" s="10">
        <v>-9.0513963648292006E-2</v>
      </c>
      <c r="Y998" s="10">
        <v>6.0921025732503575E-2</v>
      </c>
      <c r="Z998" s="11">
        <v>201.83</v>
      </c>
      <c r="AA998" s="11">
        <v>108.89857801119753</v>
      </c>
      <c r="AB998" s="11">
        <v>21005</v>
      </c>
      <c r="AC998" s="12" t="s">
        <v>2941</v>
      </c>
      <c r="AD998" s="8">
        <v>21</v>
      </c>
      <c r="AE998" s="8">
        <v>5</v>
      </c>
      <c r="AF998" s="13" t="s">
        <v>2942</v>
      </c>
      <c r="AG998" s="13" t="s">
        <v>2943</v>
      </c>
      <c r="AH998" s="13" t="s">
        <v>2944</v>
      </c>
      <c r="AJ998" s="13" t="s">
        <v>498</v>
      </c>
      <c r="AK998" s="13" t="s">
        <v>2945</v>
      </c>
      <c r="AL998" s="13"/>
      <c r="AM998" s="13"/>
      <c r="AN998" s="13" t="s">
        <v>505</v>
      </c>
    </row>
    <row r="999" spans="1:40" x14ac:dyDescent="0.2">
      <c r="A999" s="8" t="s">
        <v>2935</v>
      </c>
      <c r="B999" s="8" t="s">
        <v>2946</v>
      </c>
      <c r="C999" s="8" t="str">
        <f t="shared" si="15"/>
        <v>Ballard County KY</v>
      </c>
      <c r="D999" s="9">
        <v>8212</v>
      </c>
      <c r="E999" s="8" t="s">
        <v>445</v>
      </c>
      <c r="F999" s="9">
        <v>816</v>
      </c>
      <c r="G999" s="9">
        <v>3161</v>
      </c>
      <c r="H999" s="9">
        <v>4097</v>
      </c>
      <c r="I999" s="10">
        <v>0.19917012448132779</v>
      </c>
      <c r="J999" s="10">
        <v>0.77154015133024167</v>
      </c>
      <c r="K999" s="9">
        <v>-2345</v>
      </c>
      <c r="L999" s="9">
        <v>2345</v>
      </c>
      <c r="M999" s="10">
        <v>-0.57237002684891392</v>
      </c>
      <c r="N999" s="10">
        <v>0.57237002684891392</v>
      </c>
      <c r="O999" s="9">
        <v>1189</v>
      </c>
      <c r="P999" s="9">
        <v>2647</v>
      </c>
      <c r="Q999" s="9">
        <v>3895</v>
      </c>
      <c r="R999" s="10">
        <v>0.30526315789473685</v>
      </c>
      <c r="S999" s="10">
        <v>0.67958921694480101</v>
      </c>
      <c r="T999" s="9">
        <v>-1458</v>
      </c>
      <c r="U999" s="10">
        <v>-0.37432605905006416</v>
      </c>
      <c r="V999" s="9">
        <v>-373</v>
      </c>
      <c r="W999" s="9">
        <v>514</v>
      </c>
      <c r="X999" s="10">
        <v>-0.10609303341340906</v>
      </c>
      <c r="Y999" s="10">
        <v>9.1950934385440664E-2</v>
      </c>
      <c r="Z999" s="11">
        <v>246.66</v>
      </c>
      <c r="AA999" s="11">
        <v>33.292791697072893</v>
      </c>
      <c r="AB999" s="11">
        <v>21007</v>
      </c>
      <c r="AC999" s="12" t="s">
        <v>2947</v>
      </c>
      <c r="AD999" s="8">
        <v>21</v>
      </c>
      <c r="AE999" s="8">
        <v>7</v>
      </c>
      <c r="AF999" s="13" t="s">
        <v>2209</v>
      </c>
      <c r="AG999" s="13" t="s">
        <v>2210</v>
      </c>
      <c r="AH999" s="13" t="s">
        <v>2211</v>
      </c>
      <c r="AJ999" s="13" t="s">
        <v>498</v>
      </c>
      <c r="AK999" s="13" t="s">
        <v>2212</v>
      </c>
      <c r="AL999" s="13"/>
      <c r="AM999" s="13"/>
      <c r="AN999" s="13" t="s">
        <v>505</v>
      </c>
    </row>
    <row r="1000" spans="1:40" x14ac:dyDescent="0.2">
      <c r="A1000" s="8" t="s">
        <v>2935</v>
      </c>
      <c r="B1000" s="8" t="s">
        <v>2948</v>
      </c>
      <c r="C1000" s="8" t="str">
        <f t="shared" si="15"/>
        <v>Barren County KY</v>
      </c>
      <c r="D1000" s="9">
        <v>43570</v>
      </c>
      <c r="E1000" s="8" t="s">
        <v>445</v>
      </c>
      <c r="F1000" s="9">
        <v>4275</v>
      </c>
      <c r="G1000" s="9">
        <v>13483</v>
      </c>
      <c r="H1000" s="9">
        <v>18473</v>
      </c>
      <c r="I1000" s="10">
        <v>0.23141882747794079</v>
      </c>
      <c r="J1000" s="10">
        <v>0.72987603529475453</v>
      </c>
      <c r="K1000" s="9">
        <v>-9208</v>
      </c>
      <c r="L1000" s="9">
        <v>9208</v>
      </c>
      <c r="M1000" s="10">
        <v>-0.49845720781681374</v>
      </c>
      <c r="N1000" s="10">
        <v>0.49845720781681374</v>
      </c>
      <c r="O1000" s="9">
        <v>5400</v>
      </c>
      <c r="P1000" s="9">
        <v>10922</v>
      </c>
      <c r="Q1000" s="9">
        <v>16565</v>
      </c>
      <c r="R1000" s="10">
        <v>0.32598853003320255</v>
      </c>
      <c r="S1000" s="10">
        <v>0.65934198611530337</v>
      </c>
      <c r="T1000" s="9">
        <v>-5522</v>
      </c>
      <c r="U1000" s="10">
        <v>-0.33335345608210082</v>
      </c>
      <c r="V1000" s="9">
        <v>-1125</v>
      </c>
      <c r="W1000" s="9">
        <v>2561</v>
      </c>
      <c r="X1000" s="10">
        <v>-9.4569702555261759E-2</v>
      </c>
      <c r="Y1000" s="10">
        <v>7.0534049179451164E-2</v>
      </c>
      <c r="Z1000" s="11">
        <v>487.54</v>
      </c>
      <c r="AA1000" s="11">
        <v>89.367026295278336</v>
      </c>
      <c r="AB1000" s="11">
        <v>21009</v>
      </c>
      <c r="AC1000" s="12" t="s">
        <v>2949</v>
      </c>
      <c r="AD1000" s="8">
        <v>21</v>
      </c>
      <c r="AE1000" s="8">
        <v>9</v>
      </c>
      <c r="AF1000" s="13" t="s">
        <v>2950</v>
      </c>
      <c r="AG1000" s="13" t="s">
        <v>87</v>
      </c>
      <c r="AH1000" s="13" t="s">
        <v>2951</v>
      </c>
      <c r="AJ1000" s="13" t="s">
        <v>498</v>
      </c>
      <c r="AK1000" s="13" t="s">
        <v>2940</v>
      </c>
      <c r="AL1000" s="13"/>
      <c r="AM1000" s="13"/>
      <c r="AN1000" s="13" t="s">
        <v>487</v>
      </c>
    </row>
    <row r="1001" spans="1:40" x14ac:dyDescent="0.2">
      <c r="A1001" s="8" t="s">
        <v>2935</v>
      </c>
      <c r="B1001" s="8" t="s">
        <v>2952</v>
      </c>
      <c r="C1001" s="8" t="str">
        <f t="shared" si="15"/>
        <v>Bath County KY</v>
      </c>
      <c r="D1001" s="9">
        <v>12228</v>
      </c>
      <c r="E1001" s="8" t="s">
        <v>445</v>
      </c>
      <c r="F1001" s="9">
        <v>1361</v>
      </c>
      <c r="G1001" s="9">
        <v>3082</v>
      </c>
      <c r="H1001" s="9">
        <v>4577</v>
      </c>
      <c r="I1001" s="10">
        <v>0.29735634695215207</v>
      </c>
      <c r="J1001" s="10">
        <v>0.6733668341708543</v>
      </c>
      <c r="K1001" s="9">
        <v>-1721</v>
      </c>
      <c r="L1001" s="9">
        <v>1721</v>
      </c>
      <c r="M1001" s="10">
        <v>-0.37601048721870223</v>
      </c>
      <c r="N1001" s="10">
        <v>0.37601048721870223</v>
      </c>
      <c r="O1001" s="9">
        <v>1770</v>
      </c>
      <c r="P1001" s="9">
        <v>2275</v>
      </c>
      <c r="Q1001" s="9">
        <v>4122</v>
      </c>
      <c r="R1001" s="10">
        <v>0.4294032023289665</v>
      </c>
      <c r="S1001" s="10">
        <v>0.55191654536632706</v>
      </c>
      <c r="T1001" s="9">
        <v>-505</v>
      </c>
      <c r="U1001" s="10">
        <v>-0.12251334303736056</v>
      </c>
      <c r="V1001" s="9">
        <v>-409</v>
      </c>
      <c r="W1001" s="9">
        <v>807</v>
      </c>
      <c r="X1001" s="10">
        <v>-0.13204685537681443</v>
      </c>
      <c r="Y1001" s="10">
        <v>0.12145028880452724</v>
      </c>
      <c r="Z1001" s="11">
        <v>278.79000000000002</v>
      </c>
      <c r="AA1001" s="11">
        <v>43.860970623049603</v>
      </c>
      <c r="AB1001" s="11">
        <v>21011</v>
      </c>
      <c r="AC1001" s="12" t="s">
        <v>2953</v>
      </c>
      <c r="AD1001" s="8">
        <v>21</v>
      </c>
      <c r="AE1001" s="8">
        <v>11</v>
      </c>
      <c r="AF1001" s="13" t="s">
        <v>2954</v>
      </c>
      <c r="AG1001" s="13" t="s">
        <v>2943</v>
      </c>
      <c r="AH1001" s="13" t="s">
        <v>2955</v>
      </c>
      <c r="AJ1001" s="13" t="s">
        <v>498</v>
      </c>
      <c r="AK1001" s="13" t="s">
        <v>2945</v>
      </c>
      <c r="AL1001" s="13"/>
      <c r="AM1001" s="13"/>
      <c r="AN1001" s="13" t="s">
        <v>505</v>
      </c>
    </row>
    <row r="1002" spans="1:40" x14ac:dyDescent="0.2">
      <c r="A1002" s="8" t="s">
        <v>2935</v>
      </c>
      <c r="B1002" s="8" t="s">
        <v>2956</v>
      </c>
      <c r="C1002" s="8" t="str">
        <f t="shared" si="15"/>
        <v>Bell County KY</v>
      </c>
      <c r="D1002" s="9">
        <v>27337</v>
      </c>
      <c r="E1002" s="8" t="s">
        <v>445</v>
      </c>
      <c r="F1002" s="9">
        <v>1720</v>
      </c>
      <c r="G1002" s="9">
        <v>7764</v>
      </c>
      <c r="H1002" s="9">
        <v>9714</v>
      </c>
      <c r="I1002" s="10">
        <v>0.17706403129503809</v>
      </c>
      <c r="J1002" s="10">
        <v>0.79925880172946262</v>
      </c>
      <c r="K1002" s="9">
        <v>-6044</v>
      </c>
      <c r="L1002" s="9">
        <v>6044</v>
      </c>
      <c r="M1002" s="10">
        <v>-0.6221947704344245</v>
      </c>
      <c r="N1002" s="10">
        <v>0.6221947704344245</v>
      </c>
      <c r="O1002" s="9">
        <v>2224</v>
      </c>
      <c r="P1002" s="9">
        <v>7127</v>
      </c>
      <c r="Q1002" s="9">
        <v>9482</v>
      </c>
      <c r="R1002" s="10">
        <v>0.23454967306475427</v>
      </c>
      <c r="S1002" s="10">
        <v>0.75163467622864377</v>
      </c>
      <c r="T1002" s="9">
        <v>-4903</v>
      </c>
      <c r="U1002" s="10">
        <v>-0.5170850031638895</v>
      </c>
      <c r="V1002" s="9">
        <v>-504</v>
      </c>
      <c r="W1002" s="9">
        <v>637</v>
      </c>
      <c r="X1002" s="10">
        <v>-5.7485641769716184E-2</v>
      </c>
      <c r="Y1002" s="10">
        <v>4.7624125500818848E-2</v>
      </c>
      <c r="Z1002" s="11">
        <v>359</v>
      </c>
      <c r="AA1002" s="11">
        <v>76.147632311977716</v>
      </c>
      <c r="AB1002" s="11">
        <v>21013</v>
      </c>
      <c r="AC1002" s="12" t="s">
        <v>2957</v>
      </c>
      <c r="AD1002" s="8">
        <v>21</v>
      </c>
      <c r="AE1002" s="8">
        <v>13</v>
      </c>
      <c r="AF1002" s="13" t="s">
        <v>2958</v>
      </c>
      <c r="AG1002" s="13"/>
      <c r="AH1002" s="13" t="s">
        <v>2959</v>
      </c>
      <c r="AJ1002" s="13" t="s">
        <v>498</v>
      </c>
      <c r="AK1002" s="13"/>
      <c r="AL1002" s="13"/>
      <c r="AM1002" s="13"/>
      <c r="AN1002" s="13" t="s">
        <v>487</v>
      </c>
    </row>
    <row r="1003" spans="1:40" x14ac:dyDescent="0.2">
      <c r="A1003" s="8" t="s">
        <v>2935</v>
      </c>
      <c r="B1003" s="8" t="s">
        <v>758</v>
      </c>
      <c r="C1003" s="8" t="str">
        <f t="shared" si="15"/>
        <v>Boone County KY</v>
      </c>
      <c r="D1003" s="9">
        <v>127712</v>
      </c>
      <c r="E1003" s="8" t="s">
        <v>445</v>
      </c>
      <c r="F1003" s="9">
        <v>15026</v>
      </c>
      <c r="G1003" s="9">
        <v>39082</v>
      </c>
      <c r="H1003" s="9">
        <v>57550</v>
      </c>
      <c r="I1003" s="10">
        <v>0.26109470026064291</v>
      </c>
      <c r="J1003" s="10">
        <v>0.67909643788010421</v>
      </c>
      <c r="K1003" s="9">
        <v>-24056</v>
      </c>
      <c r="L1003" s="9">
        <v>24056</v>
      </c>
      <c r="M1003" s="10">
        <v>-0.4180017376194613</v>
      </c>
      <c r="N1003" s="10">
        <v>0.4180017376194613</v>
      </c>
      <c r="O1003" s="9">
        <v>15628</v>
      </c>
      <c r="P1003" s="9">
        <v>35920</v>
      </c>
      <c r="Q1003" s="9">
        <v>52495</v>
      </c>
      <c r="R1003" s="10">
        <v>0.29770454328983714</v>
      </c>
      <c r="S1003" s="10">
        <v>0.68425564339460898</v>
      </c>
      <c r="T1003" s="9">
        <v>-20292</v>
      </c>
      <c r="U1003" s="10">
        <v>-0.38655110010477184</v>
      </c>
      <c r="V1003" s="9">
        <v>-602</v>
      </c>
      <c r="W1003" s="9">
        <v>3162</v>
      </c>
      <c r="X1003" s="10">
        <v>-3.6609843029194233E-2</v>
      </c>
      <c r="Y1003" s="10">
        <v>-5.1592055145047722E-3</v>
      </c>
      <c r="Z1003" s="11">
        <v>246.36</v>
      </c>
      <c r="AA1003" s="11">
        <v>518.39584348108451</v>
      </c>
      <c r="AB1003" s="11">
        <v>21015</v>
      </c>
      <c r="AC1003" s="12" t="s">
        <v>2960</v>
      </c>
      <c r="AD1003" s="8">
        <v>21</v>
      </c>
      <c r="AE1003" s="8">
        <v>15</v>
      </c>
      <c r="AF1003" s="13" t="s">
        <v>2332</v>
      </c>
      <c r="AG1003" s="13" t="s">
        <v>2333</v>
      </c>
      <c r="AH1003" s="13" t="s">
        <v>2334</v>
      </c>
      <c r="AI1003" s="14">
        <v>2157719</v>
      </c>
      <c r="AJ1003" s="13" t="s">
        <v>486</v>
      </c>
      <c r="AK1003" s="13" t="s">
        <v>2335</v>
      </c>
      <c r="AL1003" s="13"/>
      <c r="AM1003" s="13"/>
      <c r="AN1003" s="13" t="s">
        <v>487</v>
      </c>
    </row>
    <row r="1004" spans="1:40" x14ac:dyDescent="0.2">
      <c r="A1004" s="8" t="s">
        <v>2935</v>
      </c>
      <c r="B1004" s="8" t="s">
        <v>2728</v>
      </c>
      <c r="C1004" s="8" t="str">
        <f t="shared" si="15"/>
        <v>Bourbon County KY</v>
      </c>
      <c r="D1004" s="9">
        <v>20116</v>
      </c>
      <c r="E1004" s="8" t="s">
        <v>445</v>
      </c>
      <c r="F1004" s="9">
        <v>2791</v>
      </c>
      <c r="G1004" s="9">
        <v>5569</v>
      </c>
      <c r="H1004" s="9">
        <v>8791</v>
      </c>
      <c r="I1004" s="10">
        <v>0.31748379024001822</v>
      </c>
      <c r="J1004" s="10">
        <v>0.6334887953588898</v>
      </c>
      <c r="K1004" s="9">
        <v>-2778</v>
      </c>
      <c r="L1004" s="9">
        <v>2778</v>
      </c>
      <c r="M1004" s="10">
        <v>-0.31600500511887158</v>
      </c>
      <c r="N1004" s="10">
        <v>0.31600500511887158</v>
      </c>
      <c r="O1004" s="9">
        <v>3075</v>
      </c>
      <c r="P1004" s="9">
        <v>4692</v>
      </c>
      <c r="Q1004" s="9">
        <v>7909</v>
      </c>
      <c r="R1004" s="10">
        <v>0.38879757238588947</v>
      </c>
      <c r="S1004" s="10">
        <v>0.5932481982551524</v>
      </c>
      <c r="T1004" s="9">
        <v>-1617</v>
      </c>
      <c r="U1004" s="10">
        <v>-0.20445062586926294</v>
      </c>
      <c r="V1004" s="9">
        <v>-284</v>
      </c>
      <c r="W1004" s="9">
        <v>877</v>
      </c>
      <c r="X1004" s="10">
        <v>-7.1313782145871252E-2</v>
      </c>
      <c r="Y1004" s="10">
        <v>4.0240597103737397E-2</v>
      </c>
      <c r="Z1004" s="11">
        <v>289.72000000000003</v>
      </c>
      <c r="AA1004" s="11">
        <v>69.432555570896028</v>
      </c>
      <c r="AB1004" s="11">
        <v>21017</v>
      </c>
      <c r="AC1004" s="12" t="s">
        <v>2961</v>
      </c>
      <c r="AD1004" s="8">
        <v>21</v>
      </c>
      <c r="AE1004" s="8">
        <v>17</v>
      </c>
      <c r="AF1004" s="13" t="s">
        <v>2962</v>
      </c>
      <c r="AG1004" s="13" t="s">
        <v>2943</v>
      </c>
      <c r="AH1004" s="13" t="s">
        <v>2963</v>
      </c>
      <c r="AI1004" s="14">
        <v>500535</v>
      </c>
      <c r="AJ1004" s="13" t="s">
        <v>486</v>
      </c>
      <c r="AK1004" s="13" t="s">
        <v>2945</v>
      </c>
      <c r="AL1004" s="13"/>
      <c r="AM1004" s="13"/>
      <c r="AN1004" s="13" t="s">
        <v>505</v>
      </c>
    </row>
    <row r="1005" spans="1:40" x14ac:dyDescent="0.2">
      <c r="A1005" s="8" t="s">
        <v>2935</v>
      </c>
      <c r="B1005" s="8" t="s">
        <v>2964</v>
      </c>
      <c r="C1005" s="8" t="str">
        <f t="shared" si="15"/>
        <v>Boyd County KY</v>
      </c>
      <c r="D1005" s="9">
        <v>48325</v>
      </c>
      <c r="E1005" s="8" t="s">
        <v>445</v>
      </c>
      <c r="F1005" s="9">
        <v>6021</v>
      </c>
      <c r="G1005" s="9">
        <v>13591</v>
      </c>
      <c r="H1005" s="9">
        <v>20443</v>
      </c>
      <c r="I1005" s="10">
        <v>0.2945262437020007</v>
      </c>
      <c r="J1005" s="10">
        <v>0.66482414518417066</v>
      </c>
      <c r="K1005" s="9">
        <v>-7570</v>
      </c>
      <c r="L1005" s="9">
        <v>7570</v>
      </c>
      <c r="M1005" s="10">
        <v>-0.37029790148216996</v>
      </c>
      <c r="N1005" s="10">
        <v>0.37029790148216996</v>
      </c>
      <c r="O1005" s="9">
        <v>7776</v>
      </c>
      <c r="P1005" s="9">
        <v>10883</v>
      </c>
      <c r="Q1005" s="9">
        <v>19040</v>
      </c>
      <c r="R1005" s="10">
        <v>0.40840336134453781</v>
      </c>
      <c r="S1005" s="10">
        <v>0.57158613445378148</v>
      </c>
      <c r="T1005" s="9">
        <v>-3107</v>
      </c>
      <c r="U1005" s="10">
        <v>-0.16318277310924367</v>
      </c>
      <c r="V1005" s="9">
        <v>-1755</v>
      </c>
      <c r="W1005" s="9">
        <v>2708</v>
      </c>
      <c r="X1005" s="10">
        <v>-0.11387711764253711</v>
      </c>
      <c r="Y1005" s="10">
        <v>9.3238010730389176E-2</v>
      </c>
      <c r="Z1005" s="11">
        <v>159.86000000000001</v>
      </c>
      <c r="AA1005" s="11">
        <v>302.2957587889403</v>
      </c>
      <c r="AB1005" s="11">
        <v>21019</v>
      </c>
      <c r="AC1005" s="12" t="s">
        <v>2965</v>
      </c>
      <c r="AD1005" s="8">
        <v>21</v>
      </c>
      <c r="AE1005" s="8">
        <v>19</v>
      </c>
      <c r="AF1005" s="13" t="s">
        <v>2966</v>
      </c>
      <c r="AG1005" s="13" t="s">
        <v>89</v>
      </c>
      <c r="AH1005" s="13" t="s">
        <v>2967</v>
      </c>
      <c r="AI1005" s="14">
        <v>361580</v>
      </c>
      <c r="AJ1005" s="13" t="s">
        <v>486</v>
      </c>
      <c r="AK1005" s="13" t="s">
        <v>2968</v>
      </c>
      <c r="AL1005" s="13"/>
      <c r="AM1005" s="13"/>
      <c r="AN1005" s="13" t="s">
        <v>487</v>
      </c>
    </row>
    <row r="1006" spans="1:40" x14ac:dyDescent="0.2">
      <c r="A1006" s="8" t="s">
        <v>2935</v>
      </c>
      <c r="B1006" s="8" t="s">
        <v>2969</v>
      </c>
      <c r="C1006" s="8" t="str">
        <f t="shared" si="15"/>
        <v>Boyle County KY</v>
      </c>
      <c r="D1006" s="9">
        <v>29809</v>
      </c>
      <c r="E1006" s="8" t="s">
        <v>445</v>
      </c>
      <c r="F1006" s="9">
        <v>4281</v>
      </c>
      <c r="G1006" s="9">
        <v>8040</v>
      </c>
      <c r="H1006" s="9">
        <v>12928</v>
      </c>
      <c r="I1006" s="10">
        <v>0.33114170792079206</v>
      </c>
      <c r="J1006" s="10">
        <v>0.62190594059405946</v>
      </c>
      <c r="K1006" s="9">
        <v>-3759</v>
      </c>
      <c r="L1006" s="9">
        <v>3759</v>
      </c>
      <c r="M1006" s="10">
        <v>-0.2907642326732674</v>
      </c>
      <c r="N1006" s="10">
        <v>0.2907642326732674</v>
      </c>
      <c r="O1006" s="9">
        <v>4471</v>
      </c>
      <c r="P1006" s="9">
        <v>7703</v>
      </c>
      <c r="Q1006" s="9">
        <v>12368</v>
      </c>
      <c r="R1006" s="10">
        <v>0.36149741267787838</v>
      </c>
      <c r="S1006" s="10">
        <v>0.62281694695989653</v>
      </c>
      <c r="T1006" s="9">
        <v>-3232</v>
      </c>
      <c r="U1006" s="10">
        <v>-0.26131953428201815</v>
      </c>
      <c r="V1006" s="9">
        <v>-190</v>
      </c>
      <c r="W1006" s="9">
        <v>337</v>
      </c>
      <c r="X1006" s="10">
        <v>-3.0355704757086321E-2</v>
      </c>
      <c r="Y1006" s="10">
        <v>-9.1100636583707484E-4</v>
      </c>
      <c r="Z1006" s="11">
        <v>180.17</v>
      </c>
      <c r="AA1006" s="11">
        <v>165.44929788533054</v>
      </c>
      <c r="AB1006" s="11">
        <v>21021</v>
      </c>
      <c r="AC1006" s="12" t="s">
        <v>2970</v>
      </c>
      <c r="AD1006" s="8">
        <v>21</v>
      </c>
      <c r="AE1006" s="8">
        <v>21</v>
      </c>
      <c r="AF1006" s="13" t="s">
        <v>2971</v>
      </c>
      <c r="AG1006" s="13"/>
      <c r="AH1006" s="13" t="s">
        <v>2972</v>
      </c>
      <c r="AJ1006" s="13" t="s">
        <v>498</v>
      </c>
      <c r="AK1006" s="13"/>
      <c r="AL1006" s="13"/>
      <c r="AM1006" s="13"/>
      <c r="AN1006" s="13" t="s">
        <v>487</v>
      </c>
    </row>
    <row r="1007" spans="1:40" x14ac:dyDescent="0.2">
      <c r="A1007" s="8" t="s">
        <v>2935</v>
      </c>
      <c r="B1007" s="8" t="s">
        <v>2973</v>
      </c>
      <c r="C1007" s="8" t="str">
        <f t="shared" si="15"/>
        <v>Bracken County KY</v>
      </c>
      <c r="D1007" s="9">
        <v>8321</v>
      </c>
      <c r="E1007" s="8" t="s">
        <v>445</v>
      </c>
      <c r="F1007" s="9">
        <v>705</v>
      </c>
      <c r="G1007" s="9">
        <v>2711</v>
      </c>
      <c r="H1007" s="9">
        <v>3522</v>
      </c>
      <c r="I1007" s="10">
        <v>0.20017035775127767</v>
      </c>
      <c r="J1007" s="10">
        <v>0.76973310618966495</v>
      </c>
      <c r="K1007" s="9">
        <v>-2006</v>
      </c>
      <c r="L1007" s="9">
        <v>2006</v>
      </c>
      <c r="M1007" s="10">
        <v>-0.56956274843838728</v>
      </c>
      <c r="N1007" s="10">
        <v>0.56956274843838728</v>
      </c>
      <c r="O1007" s="9">
        <v>1147</v>
      </c>
      <c r="P1007" s="9">
        <v>2029</v>
      </c>
      <c r="Q1007" s="9">
        <v>3230</v>
      </c>
      <c r="R1007" s="10">
        <v>0.35510835913312694</v>
      </c>
      <c r="S1007" s="10">
        <v>0.62817337461300304</v>
      </c>
      <c r="T1007" s="9">
        <v>-882</v>
      </c>
      <c r="U1007" s="10">
        <v>-0.27306501547987611</v>
      </c>
      <c r="V1007" s="9">
        <v>-442</v>
      </c>
      <c r="W1007" s="9">
        <v>682</v>
      </c>
      <c r="X1007" s="10">
        <v>-0.15493800138184927</v>
      </c>
      <c r="Y1007" s="10">
        <v>0.14155973157666191</v>
      </c>
      <c r="Z1007" s="11">
        <v>205.61</v>
      </c>
      <c r="AA1007" s="11">
        <v>40.469821506736054</v>
      </c>
      <c r="AB1007" s="11">
        <v>21023</v>
      </c>
      <c r="AC1007" s="12" t="s">
        <v>2974</v>
      </c>
      <c r="AD1007" s="8">
        <v>21</v>
      </c>
      <c r="AE1007" s="8">
        <v>23</v>
      </c>
      <c r="AF1007" s="13" t="s">
        <v>2332</v>
      </c>
      <c r="AG1007" s="13" t="s">
        <v>2333</v>
      </c>
      <c r="AH1007" s="13" t="s">
        <v>2334</v>
      </c>
      <c r="AI1007" s="14">
        <v>2157719</v>
      </c>
      <c r="AJ1007" s="13" t="s">
        <v>486</v>
      </c>
      <c r="AK1007" s="13" t="s">
        <v>2335</v>
      </c>
      <c r="AL1007" s="13"/>
      <c r="AM1007" s="13"/>
      <c r="AN1007" s="13" t="s">
        <v>505</v>
      </c>
    </row>
    <row r="1008" spans="1:40" x14ac:dyDescent="0.2">
      <c r="A1008" s="8" t="s">
        <v>2935</v>
      </c>
      <c r="B1008" s="8" t="s">
        <v>2975</v>
      </c>
      <c r="C1008" s="8" t="str">
        <f t="shared" si="15"/>
        <v>Breathitt County KY</v>
      </c>
      <c r="D1008" s="9">
        <v>13484</v>
      </c>
      <c r="E1008" s="8" t="s">
        <v>445</v>
      </c>
      <c r="F1008" s="9">
        <v>1537</v>
      </c>
      <c r="G1008" s="9">
        <v>3991</v>
      </c>
      <c r="H1008" s="9">
        <v>5728</v>
      </c>
      <c r="I1008" s="10">
        <v>0.26833100558659218</v>
      </c>
      <c r="J1008" s="10">
        <v>0.69675279329608941</v>
      </c>
      <c r="K1008" s="9">
        <v>-2454</v>
      </c>
      <c r="L1008" s="9">
        <v>2454</v>
      </c>
      <c r="M1008" s="10">
        <v>-0.42842178770949724</v>
      </c>
      <c r="N1008" s="10">
        <v>0.42842178770949724</v>
      </c>
      <c r="O1008" s="9">
        <v>1562</v>
      </c>
      <c r="P1008" s="9">
        <v>3318</v>
      </c>
      <c r="Q1008" s="9">
        <v>5008</v>
      </c>
      <c r="R1008" s="10">
        <v>0.31190095846645366</v>
      </c>
      <c r="S1008" s="10">
        <v>0.66253993610223638</v>
      </c>
      <c r="T1008" s="9">
        <v>-1756</v>
      </c>
      <c r="U1008" s="10">
        <v>-0.35063897763578272</v>
      </c>
      <c r="V1008" s="9">
        <v>-25</v>
      </c>
      <c r="W1008" s="9">
        <v>673</v>
      </c>
      <c r="X1008" s="10">
        <v>-4.3569952879861484E-2</v>
      </c>
      <c r="Y1008" s="10">
        <v>3.421285719385303E-2</v>
      </c>
      <c r="Z1008" s="11">
        <v>492.41</v>
      </c>
      <c r="AA1008" s="11">
        <v>27.383684328100564</v>
      </c>
      <c r="AB1008" s="11">
        <v>21025</v>
      </c>
      <c r="AC1008" s="12" t="s">
        <v>2976</v>
      </c>
      <c r="AD1008" s="8">
        <v>21</v>
      </c>
      <c r="AE1008" s="8">
        <v>25</v>
      </c>
      <c r="AF1008" s="13"/>
      <c r="AG1008" s="13"/>
      <c r="AH1008" s="13"/>
      <c r="AJ1008" s="13"/>
      <c r="AK1008" s="13"/>
      <c r="AL1008" s="13"/>
      <c r="AM1008" s="13"/>
      <c r="AN1008" s="13" t="s">
        <v>510</v>
      </c>
    </row>
    <row r="1009" spans="1:40" x14ac:dyDescent="0.2">
      <c r="A1009" s="8" t="s">
        <v>2935</v>
      </c>
      <c r="B1009" s="8" t="s">
        <v>2977</v>
      </c>
      <c r="C1009" s="8" t="str">
        <f t="shared" si="15"/>
        <v>Breckinridge County KY</v>
      </c>
      <c r="D1009" s="9">
        <v>20018</v>
      </c>
      <c r="E1009" s="8" t="s">
        <v>445</v>
      </c>
      <c r="F1009" s="9">
        <v>1960</v>
      </c>
      <c r="G1009" s="9">
        <v>6484</v>
      </c>
      <c r="H1009" s="9">
        <v>8765</v>
      </c>
      <c r="I1009" s="10">
        <v>0.22361665715915574</v>
      </c>
      <c r="J1009" s="10">
        <v>0.73976041072447229</v>
      </c>
      <c r="K1009" s="9">
        <v>-4524</v>
      </c>
      <c r="L1009" s="9">
        <v>4524</v>
      </c>
      <c r="M1009" s="10">
        <v>-0.51614375356531661</v>
      </c>
      <c r="N1009" s="10">
        <v>0.51614375356531661</v>
      </c>
      <c r="O1009" s="9">
        <v>2825</v>
      </c>
      <c r="P1009" s="9">
        <v>5025</v>
      </c>
      <c r="Q1009" s="9">
        <v>7967</v>
      </c>
      <c r="R1009" s="10">
        <v>0.35458767415589304</v>
      </c>
      <c r="S1009" s="10">
        <v>0.63072674783481864</v>
      </c>
      <c r="T1009" s="9">
        <v>-2200</v>
      </c>
      <c r="U1009" s="10">
        <v>-0.2761390736789256</v>
      </c>
      <c r="V1009" s="9">
        <v>-865</v>
      </c>
      <c r="W1009" s="9">
        <v>1459</v>
      </c>
      <c r="X1009" s="10">
        <v>-0.1309710169967373</v>
      </c>
      <c r="Y1009" s="10">
        <v>0.10903366288965366</v>
      </c>
      <c r="Z1009" s="11">
        <v>567.16999999999996</v>
      </c>
      <c r="AA1009" s="11">
        <v>35.294532503482202</v>
      </c>
      <c r="AB1009" s="11">
        <v>21027</v>
      </c>
      <c r="AC1009" s="12" t="s">
        <v>2978</v>
      </c>
      <c r="AD1009" s="8">
        <v>21</v>
      </c>
      <c r="AE1009" s="8">
        <v>27</v>
      </c>
      <c r="AF1009" s="13"/>
      <c r="AG1009" s="13"/>
      <c r="AH1009" s="13"/>
      <c r="AJ1009" s="13"/>
      <c r="AK1009" s="13"/>
      <c r="AL1009" s="13"/>
      <c r="AM1009" s="13"/>
      <c r="AN1009" s="13" t="s">
        <v>510</v>
      </c>
    </row>
    <row r="1010" spans="1:40" x14ac:dyDescent="0.2">
      <c r="A1010" s="8" t="s">
        <v>2935</v>
      </c>
      <c r="B1010" s="8" t="s">
        <v>2979</v>
      </c>
      <c r="C1010" s="8" t="str">
        <f t="shared" si="15"/>
        <v>Bullitt County KY</v>
      </c>
      <c r="D1010" s="9">
        <v>78702</v>
      </c>
      <c r="E1010" s="8" t="s">
        <v>445</v>
      </c>
      <c r="F1010" s="9">
        <v>8255</v>
      </c>
      <c r="G1010" s="9">
        <v>26210</v>
      </c>
      <c r="H1010" s="9">
        <v>36036</v>
      </c>
      <c r="I1010" s="10">
        <v>0.22907647907647907</v>
      </c>
      <c r="J1010" s="10">
        <v>0.72732822732822733</v>
      </c>
      <c r="K1010" s="9">
        <v>-17955</v>
      </c>
      <c r="L1010" s="9">
        <v>17955</v>
      </c>
      <c r="M1010" s="10">
        <v>-0.49825174825174823</v>
      </c>
      <c r="N1010" s="10">
        <v>0.49825174825174823</v>
      </c>
      <c r="O1010" s="9">
        <v>9971</v>
      </c>
      <c r="P1010" s="9">
        <v>21306</v>
      </c>
      <c r="Q1010" s="9">
        <v>31775</v>
      </c>
      <c r="R1010" s="10">
        <v>0.31380015735641226</v>
      </c>
      <c r="S1010" s="10">
        <v>0.67052714398111724</v>
      </c>
      <c r="T1010" s="9">
        <v>-11335</v>
      </c>
      <c r="U1010" s="10">
        <v>-0.35672698662470498</v>
      </c>
      <c r="V1010" s="9">
        <v>-1716</v>
      </c>
      <c r="W1010" s="9">
        <v>4904</v>
      </c>
      <c r="X1010" s="10">
        <v>-8.4723678279933184E-2</v>
      </c>
      <c r="Y1010" s="10">
        <v>5.6801083347110093E-2</v>
      </c>
      <c r="Z1010" s="11">
        <v>297.02</v>
      </c>
      <c r="AA1010" s="11">
        <v>264.97205575382128</v>
      </c>
      <c r="AB1010" s="11">
        <v>21029</v>
      </c>
      <c r="AC1010" s="12" t="s">
        <v>2980</v>
      </c>
      <c r="AD1010" s="8">
        <v>21</v>
      </c>
      <c r="AE1010" s="8">
        <v>29</v>
      </c>
      <c r="AF1010" s="13" t="s">
        <v>2315</v>
      </c>
      <c r="AG1010" s="13" t="s">
        <v>2316</v>
      </c>
      <c r="AH1010" s="13" t="s">
        <v>2317</v>
      </c>
      <c r="AI1010" s="14">
        <v>1278413</v>
      </c>
      <c r="AJ1010" s="13" t="s">
        <v>486</v>
      </c>
      <c r="AK1010" s="13" t="s">
        <v>2318</v>
      </c>
      <c r="AL1010" s="13"/>
      <c r="AM1010" s="13"/>
      <c r="AN1010" s="13" t="s">
        <v>487</v>
      </c>
    </row>
    <row r="1011" spans="1:40" x14ac:dyDescent="0.2">
      <c r="A1011" s="8" t="s">
        <v>2935</v>
      </c>
      <c r="B1011" s="8" t="s">
        <v>511</v>
      </c>
      <c r="C1011" s="8" t="str">
        <f t="shared" si="15"/>
        <v>Butler County KY</v>
      </c>
      <c r="D1011" s="9">
        <v>12938</v>
      </c>
      <c r="E1011" s="8" t="s">
        <v>445</v>
      </c>
      <c r="F1011" s="9">
        <v>947</v>
      </c>
      <c r="G1011" s="9">
        <v>4428</v>
      </c>
      <c r="H1011" s="9">
        <v>5575</v>
      </c>
      <c r="I1011" s="10">
        <v>0.16986547085201795</v>
      </c>
      <c r="J1011" s="10">
        <v>0.79426008968609862</v>
      </c>
      <c r="K1011" s="9">
        <v>-3481</v>
      </c>
      <c r="L1011" s="9">
        <v>3481</v>
      </c>
      <c r="M1011" s="10">
        <v>-0.62439461883408065</v>
      </c>
      <c r="N1011" s="10">
        <v>0.62439461883408065</v>
      </c>
      <c r="O1011" s="9">
        <v>1293</v>
      </c>
      <c r="P1011" s="9">
        <v>3716</v>
      </c>
      <c r="Q1011" s="9">
        <v>5058</v>
      </c>
      <c r="R1011" s="10">
        <v>0.25563463819691579</v>
      </c>
      <c r="S1011" s="10">
        <v>0.7346777382364571</v>
      </c>
      <c r="T1011" s="9">
        <v>-2423</v>
      </c>
      <c r="U1011" s="10">
        <v>-0.47904310003954131</v>
      </c>
      <c r="V1011" s="9">
        <v>-346</v>
      </c>
      <c r="W1011" s="9">
        <v>712</v>
      </c>
      <c r="X1011" s="10">
        <v>-8.576916734489784E-2</v>
      </c>
      <c r="Y1011" s="10">
        <v>5.9582351449641524E-2</v>
      </c>
      <c r="Z1011" s="11">
        <v>426.09</v>
      </c>
      <c r="AA1011" s="11">
        <v>30.364476988429676</v>
      </c>
      <c r="AB1011" s="11">
        <v>21031</v>
      </c>
      <c r="AC1011" s="12" t="s">
        <v>2981</v>
      </c>
      <c r="AD1011" s="8">
        <v>21</v>
      </c>
      <c r="AE1011" s="8">
        <v>31</v>
      </c>
      <c r="AF1011" s="13" t="s">
        <v>2938</v>
      </c>
      <c r="AG1011" s="13" t="s">
        <v>87</v>
      </c>
      <c r="AH1011" s="13" t="s">
        <v>2939</v>
      </c>
      <c r="AI1011" s="14">
        <v>168436</v>
      </c>
      <c r="AJ1011" s="13" t="s">
        <v>486</v>
      </c>
      <c r="AK1011" s="13" t="s">
        <v>2940</v>
      </c>
      <c r="AL1011" s="13"/>
      <c r="AM1011" s="13"/>
      <c r="AN1011" s="13" t="s">
        <v>505</v>
      </c>
    </row>
    <row r="1012" spans="1:40" x14ac:dyDescent="0.2">
      <c r="A1012" s="8" t="s">
        <v>2935</v>
      </c>
      <c r="B1012" s="8" t="s">
        <v>2982</v>
      </c>
      <c r="C1012" s="8" t="str">
        <f t="shared" si="15"/>
        <v>Caldwell County KY</v>
      </c>
      <c r="D1012" s="9">
        <v>12681</v>
      </c>
      <c r="E1012" s="8" t="s">
        <v>445</v>
      </c>
      <c r="F1012" s="9">
        <v>1260</v>
      </c>
      <c r="G1012" s="9">
        <v>4507</v>
      </c>
      <c r="H1012" s="9">
        <v>5972</v>
      </c>
      <c r="I1012" s="10">
        <v>0.21098459477561957</v>
      </c>
      <c r="J1012" s="10">
        <v>0.75468854655056927</v>
      </c>
      <c r="K1012" s="9">
        <v>-3247</v>
      </c>
      <c r="L1012" s="9">
        <v>3247</v>
      </c>
      <c r="M1012" s="10">
        <v>-0.54370395177494968</v>
      </c>
      <c r="N1012" s="10">
        <v>0.54370395177494968</v>
      </c>
      <c r="O1012" s="9">
        <v>1852</v>
      </c>
      <c r="P1012" s="9">
        <v>3904</v>
      </c>
      <c r="Q1012" s="9">
        <v>5860</v>
      </c>
      <c r="R1012" s="10">
        <v>0.31604095563139933</v>
      </c>
      <c r="S1012" s="10">
        <v>0.66621160409556313</v>
      </c>
      <c r="T1012" s="9">
        <v>-2052</v>
      </c>
      <c r="U1012" s="10">
        <v>-0.35017064846416379</v>
      </c>
      <c r="V1012" s="9">
        <v>-592</v>
      </c>
      <c r="W1012" s="9">
        <v>603</v>
      </c>
      <c r="X1012" s="10">
        <v>-0.10505636085577977</v>
      </c>
      <c r="Y1012" s="10">
        <v>8.8476942455006147E-2</v>
      </c>
      <c r="Z1012" s="11">
        <v>344.79</v>
      </c>
      <c r="AA1012" s="11">
        <v>36.778908901070217</v>
      </c>
      <c r="AB1012" s="11">
        <v>21033</v>
      </c>
      <c r="AC1012" s="12" t="s">
        <v>2983</v>
      </c>
      <c r="AD1012" s="8">
        <v>21</v>
      </c>
      <c r="AE1012" s="8">
        <v>33</v>
      </c>
      <c r="AF1012" s="13"/>
      <c r="AG1012" s="13"/>
      <c r="AH1012" s="13"/>
      <c r="AJ1012" s="13"/>
      <c r="AK1012" s="13"/>
      <c r="AL1012" s="13"/>
      <c r="AM1012" s="13"/>
      <c r="AN1012" s="13" t="s">
        <v>510</v>
      </c>
    </row>
    <row r="1013" spans="1:40" x14ac:dyDescent="0.2">
      <c r="A1013" s="8" t="s">
        <v>2935</v>
      </c>
      <c r="B1013" s="8" t="s">
        <v>2984</v>
      </c>
      <c r="C1013" s="8" t="str">
        <f t="shared" si="15"/>
        <v>Calloway County KY</v>
      </c>
      <c r="D1013" s="9">
        <v>38343</v>
      </c>
      <c r="E1013" s="8" t="s">
        <v>445</v>
      </c>
      <c r="F1013" s="9">
        <v>4749</v>
      </c>
      <c r="G1013" s="9">
        <v>10367</v>
      </c>
      <c r="H1013" s="9">
        <v>16039</v>
      </c>
      <c r="I1013" s="10">
        <v>0.2960907787268533</v>
      </c>
      <c r="J1013" s="10">
        <v>0.64636199264293281</v>
      </c>
      <c r="K1013" s="9">
        <v>-5618</v>
      </c>
      <c r="L1013" s="9">
        <v>5618</v>
      </c>
      <c r="M1013" s="10">
        <v>-0.35027121391607952</v>
      </c>
      <c r="N1013" s="10">
        <v>0.35027121391607952</v>
      </c>
      <c r="O1013" s="9">
        <v>5314</v>
      </c>
      <c r="P1013" s="9">
        <v>9438</v>
      </c>
      <c r="Q1013" s="9">
        <v>15064</v>
      </c>
      <c r="R1013" s="10">
        <v>0.35276155071694104</v>
      </c>
      <c r="S1013" s="10">
        <v>0.62652681890600104</v>
      </c>
      <c r="T1013" s="9">
        <v>-4124</v>
      </c>
      <c r="U1013" s="10">
        <v>-0.27376526818906</v>
      </c>
      <c r="V1013" s="9">
        <v>-565</v>
      </c>
      <c r="W1013" s="9">
        <v>929</v>
      </c>
      <c r="X1013" s="10">
        <v>-5.6670771990087743E-2</v>
      </c>
      <c r="Y1013" s="10">
        <v>1.9835173736931777E-2</v>
      </c>
      <c r="Z1013" s="11">
        <v>385.02</v>
      </c>
      <c r="AA1013" s="11">
        <v>99.587034439769369</v>
      </c>
      <c r="AB1013" s="11">
        <v>21035</v>
      </c>
      <c r="AC1013" s="12" t="s">
        <v>2985</v>
      </c>
      <c r="AD1013" s="8">
        <v>21</v>
      </c>
      <c r="AE1013" s="8">
        <v>35</v>
      </c>
      <c r="AF1013" s="13" t="s">
        <v>2986</v>
      </c>
      <c r="AG1013" s="13"/>
      <c r="AH1013" s="13" t="s">
        <v>2987</v>
      </c>
      <c r="AJ1013" s="13" t="s">
        <v>498</v>
      </c>
      <c r="AK1013" s="13"/>
      <c r="AL1013" s="13"/>
      <c r="AM1013" s="13"/>
      <c r="AN1013" s="13" t="s">
        <v>487</v>
      </c>
    </row>
    <row r="1014" spans="1:40" x14ac:dyDescent="0.2">
      <c r="A1014" s="8" t="s">
        <v>2935</v>
      </c>
      <c r="B1014" s="8" t="s">
        <v>2988</v>
      </c>
      <c r="C1014" s="8" t="str">
        <f t="shared" si="15"/>
        <v>Campbell County KY</v>
      </c>
      <c r="D1014" s="9">
        <v>92066</v>
      </c>
      <c r="E1014" s="8" t="s">
        <v>445</v>
      </c>
      <c r="F1014" s="9">
        <v>14658</v>
      </c>
      <c r="G1014" s="9">
        <v>25050</v>
      </c>
      <c r="H1014" s="9">
        <v>42471</v>
      </c>
      <c r="I1014" s="10">
        <v>0.34512961785689056</v>
      </c>
      <c r="J1014" s="10">
        <v>0.5898142261778625</v>
      </c>
      <c r="K1014" s="9">
        <v>-10392</v>
      </c>
      <c r="L1014" s="9">
        <v>10392</v>
      </c>
      <c r="M1014" s="10">
        <v>-0.24468460832097194</v>
      </c>
      <c r="N1014" s="10">
        <v>0.24468460832097194</v>
      </c>
      <c r="O1014" s="9">
        <v>15080</v>
      </c>
      <c r="P1014" s="9">
        <v>24240</v>
      </c>
      <c r="Q1014" s="9">
        <v>40173</v>
      </c>
      <c r="R1014" s="10">
        <v>0.3753764966519802</v>
      </c>
      <c r="S1014" s="10">
        <v>0.60339033679336873</v>
      </c>
      <c r="T1014" s="9">
        <v>-9160</v>
      </c>
      <c r="U1014" s="10">
        <v>-0.22801384014138854</v>
      </c>
      <c r="V1014" s="9">
        <v>-422</v>
      </c>
      <c r="W1014" s="9">
        <v>810</v>
      </c>
      <c r="X1014" s="10">
        <v>-3.0246878795089638E-2</v>
      </c>
      <c r="Y1014" s="10">
        <v>-1.3576110615506232E-2</v>
      </c>
      <c r="Z1014" s="11">
        <v>151.31</v>
      </c>
      <c r="AA1014" s="11">
        <v>608.45945410085255</v>
      </c>
      <c r="AB1014" s="11">
        <v>21037</v>
      </c>
      <c r="AC1014" s="12" t="s">
        <v>2989</v>
      </c>
      <c r="AD1014" s="8">
        <v>21</v>
      </c>
      <c r="AE1014" s="8">
        <v>37</v>
      </c>
      <c r="AF1014" s="13" t="s">
        <v>2332</v>
      </c>
      <c r="AG1014" s="13" t="s">
        <v>2333</v>
      </c>
      <c r="AH1014" s="13" t="s">
        <v>2334</v>
      </c>
      <c r="AI1014" s="14">
        <v>2157719</v>
      </c>
      <c r="AJ1014" s="13" t="s">
        <v>486</v>
      </c>
      <c r="AK1014" s="13" t="s">
        <v>2335</v>
      </c>
      <c r="AL1014" s="13"/>
      <c r="AM1014" s="13"/>
      <c r="AN1014" s="13" t="s">
        <v>487</v>
      </c>
    </row>
    <row r="1015" spans="1:40" x14ac:dyDescent="0.2">
      <c r="A1015" s="8" t="s">
        <v>2935</v>
      </c>
      <c r="B1015" s="8" t="s">
        <v>2990</v>
      </c>
      <c r="C1015" s="8" t="str">
        <f t="shared" si="15"/>
        <v>Carlisle County KY</v>
      </c>
      <c r="D1015" s="9">
        <v>4874</v>
      </c>
      <c r="E1015" s="8" t="s">
        <v>445</v>
      </c>
      <c r="F1015" s="9">
        <v>432</v>
      </c>
      <c r="G1015" s="9">
        <v>2094</v>
      </c>
      <c r="H1015" s="9">
        <v>2599</v>
      </c>
      <c r="I1015" s="10">
        <v>0.16621777606771834</v>
      </c>
      <c r="J1015" s="10">
        <v>0.80569449788380143</v>
      </c>
      <c r="K1015" s="9">
        <v>-1662</v>
      </c>
      <c r="L1015" s="9">
        <v>1662</v>
      </c>
      <c r="M1015" s="10">
        <v>-0.63947672181608306</v>
      </c>
      <c r="N1015" s="10">
        <v>0.63947672181608306</v>
      </c>
      <c r="O1015" s="9">
        <v>750</v>
      </c>
      <c r="P1015" s="9">
        <v>1835</v>
      </c>
      <c r="Q1015" s="9">
        <v>2619</v>
      </c>
      <c r="R1015" s="10">
        <v>0.28636884306987398</v>
      </c>
      <c r="S1015" s="10">
        <v>0.70064910271095837</v>
      </c>
      <c r="T1015" s="9">
        <v>-1085</v>
      </c>
      <c r="U1015" s="10">
        <v>-0.41428025964108439</v>
      </c>
      <c r="V1015" s="9">
        <v>-318</v>
      </c>
      <c r="W1015" s="9">
        <v>259</v>
      </c>
      <c r="X1015" s="10">
        <v>-0.12015106700215564</v>
      </c>
      <c r="Y1015" s="10">
        <v>0.10504539517284306</v>
      </c>
      <c r="Z1015" s="11">
        <v>189.43</v>
      </c>
      <c r="AA1015" s="11">
        <v>25.729821042073588</v>
      </c>
      <c r="AB1015" s="11">
        <v>21039</v>
      </c>
      <c r="AC1015" s="12" t="s">
        <v>2991</v>
      </c>
      <c r="AD1015" s="8">
        <v>21</v>
      </c>
      <c r="AE1015" s="8">
        <v>39</v>
      </c>
      <c r="AF1015" s="13"/>
      <c r="AG1015" s="13"/>
      <c r="AH1015" s="13"/>
      <c r="AJ1015" s="13"/>
      <c r="AK1015" s="13"/>
      <c r="AL1015" s="13"/>
      <c r="AM1015" s="13"/>
      <c r="AN1015" s="13" t="s">
        <v>510</v>
      </c>
    </row>
    <row r="1016" spans="1:40" x14ac:dyDescent="0.2">
      <c r="A1016" s="8" t="s">
        <v>2935</v>
      </c>
      <c r="B1016" s="8" t="s">
        <v>767</v>
      </c>
      <c r="C1016" s="8" t="str">
        <f t="shared" si="15"/>
        <v>Carroll County KY</v>
      </c>
      <c r="D1016" s="9">
        <v>10699</v>
      </c>
      <c r="E1016" s="8" t="s">
        <v>445</v>
      </c>
      <c r="F1016" s="9">
        <v>1106</v>
      </c>
      <c r="G1016" s="9">
        <v>2588</v>
      </c>
      <c r="H1016" s="9">
        <v>3851</v>
      </c>
      <c r="I1016" s="10">
        <v>0.28719813035575176</v>
      </c>
      <c r="J1016" s="10">
        <v>0.67203323811996885</v>
      </c>
      <c r="K1016" s="9">
        <v>-1482</v>
      </c>
      <c r="L1016" s="9">
        <v>1482</v>
      </c>
      <c r="M1016" s="10">
        <v>-0.38483510776421709</v>
      </c>
      <c r="N1016" s="10">
        <v>0.38483510776421709</v>
      </c>
      <c r="O1016" s="9">
        <v>1629</v>
      </c>
      <c r="P1016" s="9">
        <v>1999</v>
      </c>
      <c r="Q1016" s="9">
        <v>3680</v>
      </c>
      <c r="R1016" s="10">
        <v>0.44266304347826085</v>
      </c>
      <c r="S1016" s="10">
        <v>0.54320652173913042</v>
      </c>
      <c r="T1016" s="9">
        <v>-370</v>
      </c>
      <c r="U1016" s="10">
        <v>-0.10054347826086957</v>
      </c>
      <c r="V1016" s="9">
        <v>-523</v>
      </c>
      <c r="W1016" s="9">
        <v>589</v>
      </c>
      <c r="X1016" s="10">
        <v>-0.1554649131225091</v>
      </c>
      <c r="Y1016" s="10">
        <v>0.12882671638083842</v>
      </c>
      <c r="Z1016" s="11">
        <v>128.57</v>
      </c>
      <c r="AA1016" s="11">
        <v>83.215369059656226</v>
      </c>
      <c r="AB1016" s="11">
        <v>21041</v>
      </c>
      <c r="AC1016" s="12" t="s">
        <v>2992</v>
      </c>
      <c r="AD1016" s="8">
        <v>21</v>
      </c>
      <c r="AE1016" s="8">
        <v>41</v>
      </c>
      <c r="AF1016" s="13"/>
      <c r="AG1016" s="13"/>
      <c r="AH1016" s="13"/>
      <c r="AJ1016" s="13"/>
      <c r="AK1016" s="13"/>
      <c r="AL1016" s="13"/>
      <c r="AM1016" s="13"/>
      <c r="AN1016" s="13" t="s">
        <v>510</v>
      </c>
    </row>
    <row r="1017" spans="1:40" x14ac:dyDescent="0.2">
      <c r="A1017" s="8" t="s">
        <v>2935</v>
      </c>
      <c r="B1017" s="8" t="s">
        <v>2993</v>
      </c>
      <c r="C1017" s="8" t="str">
        <f t="shared" si="15"/>
        <v>Carter County KY</v>
      </c>
      <c r="D1017" s="9">
        <v>27158</v>
      </c>
      <c r="E1017" s="8" t="s">
        <v>445</v>
      </c>
      <c r="F1017" s="9">
        <v>2276</v>
      </c>
      <c r="G1017" s="9">
        <v>7587</v>
      </c>
      <c r="H1017" s="9">
        <v>10267</v>
      </c>
      <c r="I1017" s="10">
        <v>0.22168111424953735</v>
      </c>
      <c r="J1017" s="10">
        <v>0.73896951397681898</v>
      </c>
      <c r="K1017" s="9">
        <v>-5311</v>
      </c>
      <c r="L1017" s="9">
        <v>5311</v>
      </c>
      <c r="M1017" s="10">
        <v>-0.51728839972728169</v>
      </c>
      <c r="N1017" s="10">
        <v>0.51728839972728169</v>
      </c>
      <c r="O1017" s="9">
        <v>3383</v>
      </c>
      <c r="P1017" s="9">
        <v>5279</v>
      </c>
      <c r="Q1017" s="9">
        <v>8906</v>
      </c>
      <c r="R1017" s="10">
        <v>0.37985627666741523</v>
      </c>
      <c r="S1017" s="10">
        <v>0.59274646305861212</v>
      </c>
      <c r="T1017" s="9">
        <v>-1896</v>
      </c>
      <c r="U1017" s="10">
        <v>-0.21289018639119689</v>
      </c>
      <c r="V1017" s="9">
        <v>-1107</v>
      </c>
      <c r="W1017" s="9">
        <v>2308</v>
      </c>
      <c r="X1017" s="10">
        <v>-0.15817516241787788</v>
      </c>
      <c r="Y1017" s="10">
        <v>0.14622305091820686</v>
      </c>
      <c r="Z1017" s="11">
        <v>409.5</v>
      </c>
      <c r="AA1017" s="11">
        <v>66.319902319902326</v>
      </c>
      <c r="AB1017" s="11">
        <v>21043</v>
      </c>
      <c r="AC1017" s="12" t="s">
        <v>2994</v>
      </c>
      <c r="AD1017" s="8">
        <v>21</v>
      </c>
      <c r="AE1017" s="8">
        <v>43</v>
      </c>
      <c r="AF1017" s="13"/>
      <c r="AG1017" s="13"/>
      <c r="AH1017" s="13"/>
      <c r="AJ1017" s="13"/>
      <c r="AK1017" s="13"/>
      <c r="AL1017" s="13"/>
      <c r="AM1017" s="13"/>
      <c r="AN1017" s="13" t="s">
        <v>510</v>
      </c>
    </row>
    <row r="1018" spans="1:40" x14ac:dyDescent="0.2">
      <c r="A1018" s="8" t="s">
        <v>2935</v>
      </c>
      <c r="B1018" s="8" t="s">
        <v>2995</v>
      </c>
      <c r="C1018" s="8" t="str">
        <f t="shared" si="15"/>
        <v>Casey County KY</v>
      </c>
      <c r="D1018" s="9">
        <v>15808</v>
      </c>
      <c r="E1018" s="8" t="s">
        <v>445</v>
      </c>
      <c r="F1018" s="9">
        <v>767</v>
      </c>
      <c r="G1018" s="9">
        <v>5482</v>
      </c>
      <c r="H1018" s="9">
        <v>6438</v>
      </c>
      <c r="I1018" s="10">
        <v>0.11913637775706741</v>
      </c>
      <c r="J1018" s="10">
        <v>0.85150667909288602</v>
      </c>
      <c r="K1018" s="9">
        <v>-4715</v>
      </c>
      <c r="L1018" s="9">
        <v>4715</v>
      </c>
      <c r="M1018" s="10">
        <v>-0.7323703013358186</v>
      </c>
      <c r="N1018" s="10">
        <v>0.7323703013358186</v>
      </c>
      <c r="O1018" s="9">
        <v>1086</v>
      </c>
      <c r="P1018" s="9">
        <v>4904</v>
      </c>
      <c r="Q1018" s="9">
        <v>6091</v>
      </c>
      <c r="R1018" s="10">
        <v>0.17829584633065179</v>
      </c>
      <c r="S1018" s="10">
        <v>0.80512231160728942</v>
      </c>
      <c r="T1018" s="9">
        <v>-3818</v>
      </c>
      <c r="U1018" s="10">
        <v>-0.62682646527663766</v>
      </c>
      <c r="V1018" s="9">
        <v>-319</v>
      </c>
      <c r="W1018" s="9">
        <v>578</v>
      </c>
      <c r="X1018" s="10">
        <v>-5.9159468573584381E-2</v>
      </c>
      <c r="Y1018" s="10">
        <v>4.63843674855966E-2</v>
      </c>
      <c r="Z1018" s="11">
        <v>444.23</v>
      </c>
      <c r="AA1018" s="11">
        <v>35.585169844449943</v>
      </c>
      <c r="AB1018" s="11">
        <v>21045</v>
      </c>
      <c r="AC1018" s="12" t="s">
        <v>2996</v>
      </c>
      <c r="AD1018" s="8">
        <v>21</v>
      </c>
      <c r="AE1018" s="8">
        <v>45</v>
      </c>
      <c r="AF1018" s="13"/>
      <c r="AG1018" s="13"/>
      <c r="AH1018" s="13"/>
      <c r="AJ1018" s="13"/>
      <c r="AK1018" s="13"/>
      <c r="AL1018" s="13"/>
      <c r="AM1018" s="13"/>
      <c r="AN1018" s="13" t="s">
        <v>510</v>
      </c>
    </row>
    <row r="1019" spans="1:40" x14ac:dyDescent="0.2">
      <c r="A1019" s="8" t="s">
        <v>2935</v>
      </c>
      <c r="B1019" s="8" t="s">
        <v>2075</v>
      </c>
      <c r="C1019" s="8" t="str">
        <f t="shared" si="15"/>
        <v>Christian County KY</v>
      </c>
      <c r="D1019" s="9">
        <v>73309</v>
      </c>
      <c r="E1019" s="8" t="s">
        <v>445</v>
      </c>
      <c r="F1019" s="9">
        <v>7188</v>
      </c>
      <c r="G1019" s="9">
        <v>14108</v>
      </c>
      <c r="H1019" s="9">
        <v>22069</v>
      </c>
      <c r="I1019" s="10">
        <v>0.32570574108477957</v>
      </c>
      <c r="J1019" s="10">
        <v>0.63926775114413881</v>
      </c>
      <c r="K1019" s="9">
        <v>-6920</v>
      </c>
      <c r="L1019" s="9">
        <v>6920</v>
      </c>
      <c r="M1019" s="10">
        <v>-0.31356201005935924</v>
      </c>
      <c r="N1019" s="10">
        <v>0.31356201005935924</v>
      </c>
      <c r="O1019" s="9">
        <v>8252</v>
      </c>
      <c r="P1019" s="9">
        <v>13475</v>
      </c>
      <c r="Q1019" s="9">
        <v>21953</v>
      </c>
      <c r="R1019" s="10">
        <v>0.37589395526807268</v>
      </c>
      <c r="S1019" s="10">
        <v>0.61381132419259332</v>
      </c>
      <c r="T1019" s="9">
        <v>-5223</v>
      </c>
      <c r="U1019" s="10">
        <v>-0.23791736892452064</v>
      </c>
      <c r="V1019" s="9">
        <v>-1064</v>
      </c>
      <c r="W1019" s="9">
        <v>633</v>
      </c>
      <c r="X1019" s="10">
        <v>-5.0188214183293112E-2</v>
      </c>
      <c r="Y1019" s="10">
        <v>2.5456426951545486E-2</v>
      </c>
      <c r="Z1019" s="11">
        <v>717.5</v>
      </c>
      <c r="AA1019" s="11">
        <v>102.17282229965157</v>
      </c>
      <c r="AB1019" s="11">
        <v>21047</v>
      </c>
      <c r="AC1019" s="12" t="s">
        <v>2997</v>
      </c>
      <c r="AD1019" s="8">
        <v>21</v>
      </c>
      <c r="AE1019" s="8">
        <v>47</v>
      </c>
      <c r="AF1019" s="13" t="s">
        <v>2998</v>
      </c>
      <c r="AG1019" s="13"/>
      <c r="AH1019" s="13" t="s">
        <v>2999</v>
      </c>
      <c r="AI1019" s="14">
        <v>281021</v>
      </c>
      <c r="AJ1019" s="13" t="s">
        <v>486</v>
      </c>
      <c r="AK1019" s="13"/>
      <c r="AL1019" s="13"/>
      <c r="AM1019" s="13"/>
      <c r="AN1019" s="13" t="s">
        <v>505</v>
      </c>
    </row>
    <row r="1020" spans="1:40" x14ac:dyDescent="0.2">
      <c r="A1020" s="8" t="s">
        <v>2935</v>
      </c>
      <c r="B1020" s="8" t="s">
        <v>771</v>
      </c>
      <c r="C1020" s="8" t="str">
        <f t="shared" si="15"/>
        <v>Clark County KY</v>
      </c>
      <c r="D1020" s="9">
        <v>35757</v>
      </c>
      <c r="E1020" s="8" t="s">
        <v>445</v>
      </c>
      <c r="F1020" s="9">
        <v>4706</v>
      </c>
      <c r="G1020" s="9">
        <v>10710</v>
      </c>
      <c r="H1020" s="9">
        <v>16193</v>
      </c>
      <c r="I1020" s="10">
        <v>0.29061940344593346</v>
      </c>
      <c r="J1020" s="10">
        <v>0.66139689989501638</v>
      </c>
      <c r="K1020" s="9">
        <v>-6004</v>
      </c>
      <c r="L1020" s="9">
        <v>6004</v>
      </c>
      <c r="M1020" s="10">
        <v>-0.37077749644908292</v>
      </c>
      <c r="N1020" s="10">
        <v>0.37077749644908292</v>
      </c>
      <c r="O1020" s="9">
        <v>5228</v>
      </c>
      <c r="P1020" s="9">
        <v>9931</v>
      </c>
      <c r="Q1020" s="9">
        <v>15410</v>
      </c>
      <c r="R1020" s="10">
        <v>0.33926022063595068</v>
      </c>
      <c r="S1020" s="10">
        <v>0.64445165476963007</v>
      </c>
      <c r="T1020" s="9">
        <v>-4703</v>
      </c>
      <c r="U1020" s="10">
        <v>-0.30519143413367938</v>
      </c>
      <c r="V1020" s="9">
        <v>-522</v>
      </c>
      <c r="W1020" s="9">
        <v>779</v>
      </c>
      <c r="X1020" s="10">
        <v>-4.8640817190017227E-2</v>
      </c>
      <c r="Y1020" s="10">
        <v>1.694524512538631E-2</v>
      </c>
      <c r="Z1020" s="11">
        <v>252.46</v>
      </c>
      <c r="AA1020" s="11">
        <v>141.63431830785075</v>
      </c>
      <c r="AB1020" s="11">
        <v>21049</v>
      </c>
      <c r="AC1020" s="12" t="s">
        <v>3000</v>
      </c>
      <c r="AD1020" s="8">
        <v>21</v>
      </c>
      <c r="AE1020" s="8">
        <v>49</v>
      </c>
      <c r="AF1020" s="13" t="s">
        <v>2962</v>
      </c>
      <c r="AG1020" s="13" t="s">
        <v>2943</v>
      </c>
      <c r="AH1020" s="13" t="s">
        <v>2963</v>
      </c>
      <c r="AI1020" s="14">
        <v>500535</v>
      </c>
      <c r="AJ1020" s="13" t="s">
        <v>486</v>
      </c>
      <c r="AK1020" s="13" t="s">
        <v>2945</v>
      </c>
      <c r="AL1020" s="13"/>
      <c r="AM1020" s="13"/>
      <c r="AN1020" s="13" t="s">
        <v>505</v>
      </c>
    </row>
    <row r="1021" spans="1:40" x14ac:dyDescent="0.2">
      <c r="A1021" s="8" t="s">
        <v>2935</v>
      </c>
      <c r="B1021" s="8" t="s">
        <v>531</v>
      </c>
      <c r="C1021" s="8" t="str">
        <f t="shared" si="15"/>
        <v>Clay County KY</v>
      </c>
      <c r="D1021" s="9">
        <v>21013</v>
      </c>
      <c r="E1021" s="8" t="s">
        <v>445</v>
      </c>
      <c r="F1021" s="9">
        <v>752</v>
      </c>
      <c r="G1021" s="9">
        <v>5861</v>
      </c>
      <c r="H1021" s="9">
        <v>6762</v>
      </c>
      <c r="I1021" s="10">
        <v>0.11120970127181307</v>
      </c>
      <c r="J1021" s="10">
        <v>0.8667553978112984</v>
      </c>
      <c r="K1021" s="9">
        <v>-5109</v>
      </c>
      <c r="L1021" s="9">
        <v>5109</v>
      </c>
      <c r="M1021" s="10">
        <v>-0.75554569653948533</v>
      </c>
      <c r="N1021" s="10">
        <v>0.75554569653948533</v>
      </c>
      <c r="O1021" s="9">
        <v>1111</v>
      </c>
      <c r="P1021" s="9">
        <v>6176</v>
      </c>
      <c r="Q1021" s="9">
        <v>7383</v>
      </c>
      <c r="R1021" s="10">
        <v>0.15048083434918055</v>
      </c>
      <c r="S1021" s="10">
        <v>0.83651632127861308</v>
      </c>
      <c r="T1021" s="9">
        <v>-5065</v>
      </c>
      <c r="U1021" s="10">
        <v>-0.6860354869294325</v>
      </c>
      <c r="V1021" s="9">
        <v>-359</v>
      </c>
      <c r="W1021" s="9">
        <v>-315</v>
      </c>
      <c r="X1021" s="10">
        <v>-3.9271133077367487E-2</v>
      </c>
      <c r="Y1021" s="10">
        <v>3.0239076532685316E-2</v>
      </c>
      <c r="Z1021" s="11">
        <v>469.25</v>
      </c>
      <c r="AA1021" s="11">
        <v>44.77996803409696</v>
      </c>
      <c r="AB1021" s="11">
        <v>21051</v>
      </c>
      <c r="AC1021" s="12" t="s">
        <v>3001</v>
      </c>
      <c r="AD1021" s="8">
        <v>21</v>
      </c>
      <c r="AE1021" s="8">
        <v>51</v>
      </c>
      <c r="AF1021" s="13"/>
      <c r="AG1021" s="13"/>
      <c r="AH1021" s="13"/>
      <c r="AJ1021" s="13"/>
      <c r="AK1021" s="13"/>
      <c r="AL1021" s="13"/>
      <c r="AM1021" s="13"/>
      <c r="AN1021" s="13" t="s">
        <v>510</v>
      </c>
    </row>
    <row r="1022" spans="1:40" x14ac:dyDescent="0.2">
      <c r="A1022" s="8" t="s">
        <v>2935</v>
      </c>
      <c r="B1022" s="8" t="s">
        <v>2083</v>
      </c>
      <c r="C1022" s="8" t="str">
        <f t="shared" si="15"/>
        <v>Clinton County KY</v>
      </c>
      <c r="D1022" s="9">
        <v>10174</v>
      </c>
      <c r="E1022" s="8" t="s">
        <v>445</v>
      </c>
      <c r="F1022" s="9">
        <v>547</v>
      </c>
      <c r="G1022" s="9">
        <v>3809</v>
      </c>
      <c r="H1022" s="9">
        <v>4454</v>
      </c>
      <c r="I1022" s="10">
        <v>0.12281095644364616</v>
      </c>
      <c r="J1022" s="10">
        <v>0.85518634934889981</v>
      </c>
      <c r="K1022" s="9">
        <v>-3262</v>
      </c>
      <c r="L1022" s="9">
        <v>3262</v>
      </c>
      <c r="M1022" s="10">
        <v>-0.73237539290525366</v>
      </c>
      <c r="N1022" s="10">
        <v>0.73237539290525366</v>
      </c>
      <c r="O1022" s="9">
        <v>752</v>
      </c>
      <c r="P1022" s="9">
        <v>3569</v>
      </c>
      <c r="Q1022" s="9">
        <v>4393</v>
      </c>
      <c r="R1022" s="10">
        <v>0.17118142499430913</v>
      </c>
      <c r="S1022" s="10">
        <v>0.81242886410198045</v>
      </c>
      <c r="T1022" s="9">
        <v>-2817</v>
      </c>
      <c r="U1022" s="10">
        <v>-0.64124743910767135</v>
      </c>
      <c r="V1022" s="9">
        <v>-205</v>
      </c>
      <c r="W1022" s="9">
        <v>240</v>
      </c>
      <c r="X1022" s="10">
        <v>-4.8370468550662973E-2</v>
      </c>
      <c r="Y1022" s="10">
        <v>4.2757485246919358E-2</v>
      </c>
      <c r="Z1022" s="11">
        <v>197.25</v>
      </c>
      <c r="AA1022" s="11">
        <v>51.579214195183773</v>
      </c>
      <c r="AB1022" s="11">
        <v>21053</v>
      </c>
      <c r="AC1022" s="12" t="s">
        <v>3002</v>
      </c>
      <c r="AD1022" s="8">
        <v>21</v>
      </c>
      <c r="AE1022" s="8">
        <v>53</v>
      </c>
      <c r="AF1022" s="13"/>
      <c r="AG1022" s="13"/>
      <c r="AH1022" s="13"/>
      <c r="AJ1022" s="13"/>
      <c r="AK1022" s="13"/>
      <c r="AL1022" s="13"/>
      <c r="AM1022" s="13"/>
      <c r="AN1022" s="13" t="s">
        <v>510</v>
      </c>
    </row>
    <row r="1023" spans="1:40" x14ac:dyDescent="0.2">
      <c r="A1023" s="8" t="s">
        <v>2935</v>
      </c>
      <c r="B1023" s="8" t="s">
        <v>799</v>
      </c>
      <c r="C1023" s="8" t="str">
        <f t="shared" si="15"/>
        <v>Crittenden County KY</v>
      </c>
      <c r="D1023" s="9">
        <v>9183</v>
      </c>
      <c r="E1023" s="8" t="s">
        <v>445</v>
      </c>
      <c r="F1023" s="9">
        <v>617</v>
      </c>
      <c r="G1023" s="9">
        <v>3290</v>
      </c>
      <c r="H1023" s="9">
        <v>4036</v>
      </c>
      <c r="I1023" s="10">
        <v>0.15287413280475717</v>
      </c>
      <c r="J1023" s="10">
        <v>0.81516352824578786</v>
      </c>
      <c r="K1023" s="9">
        <v>-2673</v>
      </c>
      <c r="L1023" s="9">
        <v>2673</v>
      </c>
      <c r="M1023" s="10">
        <v>-0.66228939544103071</v>
      </c>
      <c r="N1023" s="10">
        <v>0.66228939544103071</v>
      </c>
      <c r="O1023" s="9">
        <v>960</v>
      </c>
      <c r="P1023" s="9">
        <v>2839</v>
      </c>
      <c r="Q1023" s="9">
        <v>3854</v>
      </c>
      <c r="R1023" s="10">
        <v>0.24909185262065386</v>
      </c>
      <c r="S1023" s="10">
        <v>0.73663725998962115</v>
      </c>
      <c r="T1023" s="9">
        <v>-1879</v>
      </c>
      <c r="U1023" s="10">
        <v>-0.48754540736896729</v>
      </c>
      <c r="V1023" s="9">
        <v>-343</v>
      </c>
      <c r="W1023" s="9">
        <v>451</v>
      </c>
      <c r="X1023" s="10">
        <v>-9.6217719815896691E-2</v>
      </c>
      <c r="Y1023" s="10">
        <v>7.8526268256166709E-2</v>
      </c>
      <c r="Z1023" s="11">
        <v>359.95</v>
      </c>
      <c r="AA1023" s="11">
        <v>25.51187664953466</v>
      </c>
      <c r="AB1023" s="11">
        <v>21055</v>
      </c>
      <c r="AC1023" s="12" t="s">
        <v>3003</v>
      </c>
      <c r="AD1023" s="8">
        <v>21</v>
      </c>
      <c r="AE1023" s="8">
        <v>55</v>
      </c>
      <c r="AF1023" s="13"/>
      <c r="AG1023" s="13"/>
      <c r="AH1023" s="13"/>
      <c r="AJ1023" s="13"/>
      <c r="AK1023" s="13"/>
      <c r="AL1023" s="13"/>
      <c r="AM1023" s="13"/>
      <c r="AN1023" s="13" t="s">
        <v>510</v>
      </c>
    </row>
    <row r="1024" spans="1:40" x14ac:dyDescent="0.2">
      <c r="A1024" s="8" t="s">
        <v>2935</v>
      </c>
      <c r="B1024" s="8" t="s">
        <v>2095</v>
      </c>
      <c r="C1024" s="8" t="str">
        <f t="shared" si="15"/>
        <v>Cumberland County KY</v>
      </c>
      <c r="D1024" s="9">
        <v>6759</v>
      </c>
      <c r="E1024" s="8" t="s">
        <v>445</v>
      </c>
      <c r="F1024" s="9">
        <v>459</v>
      </c>
      <c r="G1024" s="9">
        <v>2502</v>
      </c>
      <c r="H1024" s="9">
        <v>3061</v>
      </c>
      <c r="I1024" s="10">
        <v>0.14995099640640314</v>
      </c>
      <c r="J1024" s="10">
        <v>0.81737994119568769</v>
      </c>
      <c r="K1024" s="9">
        <v>-2043</v>
      </c>
      <c r="L1024" s="9">
        <v>2043</v>
      </c>
      <c r="M1024" s="10">
        <v>-0.6674289447892845</v>
      </c>
      <c r="N1024" s="10">
        <v>0.6674289447892845</v>
      </c>
      <c r="O1024" s="9">
        <v>599</v>
      </c>
      <c r="P1024" s="9">
        <v>2216</v>
      </c>
      <c r="Q1024" s="9">
        <v>2853</v>
      </c>
      <c r="R1024" s="10">
        <v>0.20995443392919733</v>
      </c>
      <c r="S1024" s="10">
        <v>0.77672625306694709</v>
      </c>
      <c r="T1024" s="9">
        <v>-1617</v>
      </c>
      <c r="U1024" s="10">
        <v>-0.56677181913774977</v>
      </c>
      <c r="V1024" s="9">
        <v>-140</v>
      </c>
      <c r="W1024" s="9">
        <v>286</v>
      </c>
      <c r="X1024" s="10">
        <v>-6.000343752279419E-2</v>
      </c>
      <c r="Y1024" s="10">
        <v>4.0653688128740595E-2</v>
      </c>
      <c r="Z1024" s="11">
        <v>305.18</v>
      </c>
      <c r="AA1024" s="11">
        <v>22.147585031784519</v>
      </c>
      <c r="AB1024" s="11">
        <v>21057</v>
      </c>
      <c r="AC1024" s="12" t="s">
        <v>3004</v>
      </c>
      <c r="AD1024" s="8">
        <v>21</v>
      </c>
      <c r="AE1024" s="8">
        <v>57</v>
      </c>
      <c r="AF1024" s="13"/>
      <c r="AG1024" s="13"/>
      <c r="AH1024" s="13"/>
      <c r="AJ1024" s="13"/>
      <c r="AK1024" s="13"/>
      <c r="AL1024" s="13"/>
      <c r="AM1024" s="13"/>
      <c r="AN1024" s="13" t="s">
        <v>510</v>
      </c>
    </row>
    <row r="1025" spans="1:40" x14ac:dyDescent="0.2">
      <c r="A1025" s="8" t="s">
        <v>2935</v>
      </c>
      <c r="B1025" s="8" t="s">
        <v>2326</v>
      </c>
      <c r="C1025" s="8" t="str">
        <f t="shared" si="15"/>
        <v>Daviess County KY</v>
      </c>
      <c r="D1025" s="9">
        <v>99259</v>
      </c>
      <c r="E1025" s="8" t="s">
        <v>445</v>
      </c>
      <c r="F1025" s="9">
        <v>14163</v>
      </c>
      <c r="G1025" s="9">
        <v>28907</v>
      </c>
      <c r="H1025" s="9">
        <v>45752</v>
      </c>
      <c r="I1025" s="10">
        <v>0.30956023780381187</v>
      </c>
      <c r="J1025" s="10">
        <v>0.6318193740164364</v>
      </c>
      <c r="K1025" s="9">
        <v>-14744</v>
      </c>
      <c r="L1025" s="9">
        <v>14744</v>
      </c>
      <c r="M1025" s="10">
        <v>-0.32225913621262453</v>
      </c>
      <c r="N1025" s="10">
        <v>0.32225913621262453</v>
      </c>
      <c r="O1025" s="9">
        <v>16208</v>
      </c>
      <c r="P1025" s="9">
        <v>25092</v>
      </c>
      <c r="Q1025" s="9">
        <v>42079</v>
      </c>
      <c r="R1025" s="10">
        <v>0.38518025618479529</v>
      </c>
      <c r="S1025" s="10">
        <v>0.59630694645785309</v>
      </c>
      <c r="T1025" s="9">
        <v>-8884</v>
      </c>
      <c r="U1025" s="10">
        <v>-0.2111266902730578</v>
      </c>
      <c r="V1025" s="9">
        <v>-2045</v>
      </c>
      <c r="W1025" s="9">
        <v>3815</v>
      </c>
      <c r="X1025" s="10">
        <v>-7.5620018380983423E-2</v>
      </c>
      <c r="Y1025" s="10">
        <v>3.5512427558583304E-2</v>
      </c>
      <c r="Z1025" s="11">
        <v>458.35</v>
      </c>
      <c r="AA1025" s="11">
        <v>216.55721610123268</v>
      </c>
      <c r="AB1025" s="11">
        <v>21059</v>
      </c>
      <c r="AC1025" s="12" t="s">
        <v>3005</v>
      </c>
      <c r="AD1025" s="8">
        <v>21</v>
      </c>
      <c r="AE1025" s="8">
        <v>59</v>
      </c>
      <c r="AF1025" s="13" t="s">
        <v>3006</v>
      </c>
      <c r="AG1025" s="13"/>
      <c r="AH1025" s="13" t="s">
        <v>3007</v>
      </c>
      <c r="AI1025" s="14">
        <v>117463</v>
      </c>
      <c r="AJ1025" s="13" t="s">
        <v>486</v>
      </c>
      <c r="AK1025" s="13"/>
      <c r="AL1025" s="13"/>
      <c r="AM1025" s="13"/>
      <c r="AN1025" s="13" t="s">
        <v>487</v>
      </c>
    </row>
    <row r="1026" spans="1:40" x14ac:dyDescent="0.2">
      <c r="A1026" s="8" t="s">
        <v>2935</v>
      </c>
      <c r="B1026" s="8" t="s">
        <v>3008</v>
      </c>
      <c r="C1026" s="8" t="str">
        <f t="shared" si="15"/>
        <v>Edmonson County KY</v>
      </c>
      <c r="D1026" s="9">
        <v>12007</v>
      </c>
      <c r="E1026" s="8" t="s">
        <v>445</v>
      </c>
      <c r="F1026" s="9">
        <v>979</v>
      </c>
      <c r="G1026" s="9">
        <v>4135</v>
      </c>
      <c r="H1026" s="9">
        <v>5239</v>
      </c>
      <c r="I1026" s="10">
        <v>0.18686772284787173</v>
      </c>
      <c r="J1026" s="10">
        <v>0.78927276197747664</v>
      </c>
      <c r="K1026" s="9">
        <v>-3156</v>
      </c>
      <c r="L1026" s="9">
        <v>3156</v>
      </c>
      <c r="M1026" s="10">
        <v>-0.60240503912960497</v>
      </c>
      <c r="N1026" s="10">
        <v>0.60240503912960497</v>
      </c>
      <c r="O1026" s="9">
        <v>1374</v>
      </c>
      <c r="P1026" s="9">
        <v>3232</v>
      </c>
      <c r="Q1026" s="9">
        <v>4664</v>
      </c>
      <c r="R1026" s="10">
        <v>0.29459691252144082</v>
      </c>
      <c r="S1026" s="10">
        <v>0.692967409948542</v>
      </c>
      <c r="T1026" s="9">
        <v>-1858</v>
      </c>
      <c r="U1026" s="10">
        <v>-0.39837049742710118</v>
      </c>
      <c r="V1026" s="9">
        <v>-395</v>
      </c>
      <c r="W1026" s="9">
        <v>903</v>
      </c>
      <c r="X1026" s="10">
        <v>-0.10772918967356909</v>
      </c>
      <c r="Y1026" s="10">
        <v>9.6305352028934643E-2</v>
      </c>
      <c r="Z1026" s="11">
        <v>302.88</v>
      </c>
      <c r="AA1026" s="11">
        <v>39.642762810353936</v>
      </c>
      <c r="AB1026" s="11">
        <v>21061</v>
      </c>
      <c r="AC1026" s="12" t="s">
        <v>3009</v>
      </c>
      <c r="AD1026" s="8">
        <v>21</v>
      </c>
      <c r="AE1026" s="8">
        <v>61</v>
      </c>
      <c r="AF1026" s="13" t="s">
        <v>2938</v>
      </c>
      <c r="AG1026" s="13" t="s">
        <v>87</v>
      </c>
      <c r="AH1026" s="13" t="s">
        <v>2939</v>
      </c>
      <c r="AI1026" s="14">
        <v>168436</v>
      </c>
      <c r="AJ1026" s="13" t="s">
        <v>486</v>
      </c>
      <c r="AK1026" s="13" t="s">
        <v>2940</v>
      </c>
      <c r="AL1026" s="13"/>
      <c r="AM1026" s="13"/>
      <c r="AN1026" s="13" t="s">
        <v>505</v>
      </c>
    </row>
    <row r="1027" spans="1:40" x14ac:dyDescent="0.2">
      <c r="A1027" s="8" t="s">
        <v>2935</v>
      </c>
      <c r="B1027" s="8" t="s">
        <v>3010</v>
      </c>
      <c r="C1027" s="8" t="str">
        <f t="shared" si="15"/>
        <v>Elliott County KY</v>
      </c>
      <c r="D1027" s="9">
        <v>7648</v>
      </c>
      <c r="E1027" s="8" t="s">
        <v>445</v>
      </c>
      <c r="F1027" s="9">
        <v>740</v>
      </c>
      <c r="G1027" s="9">
        <v>2000</v>
      </c>
      <c r="H1027" s="9">
        <v>2847</v>
      </c>
      <c r="I1027" s="10">
        <v>0.25992272567615032</v>
      </c>
      <c r="J1027" s="10">
        <v>0.70249385317878466</v>
      </c>
      <c r="K1027" s="9">
        <v>-1260</v>
      </c>
      <c r="L1027" s="9">
        <v>1260</v>
      </c>
      <c r="M1027" s="10">
        <v>-0.44257112750263433</v>
      </c>
      <c r="N1027" s="10">
        <v>0.44257112750263433</v>
      </c>
      <c r="O1027" s="9">
        <v>1186</v>
      </c>
      <c r="P1027" s="9">
        <v>1126</v>
      </c>
      <c r="Q1027" s="9">
        <v>2399</v>
      </c>
      <c r="R1027" s="10">
        <v>0.49437265527303043</v>
      </c>
      <c r="S1027" s="10">
        <v>0.46936223426427676</v>
      </c>
      <c r="T1027" s="9">
        <v>60</v>
      </c>
      <c r="U1027" s="10">
        <v>2.5010421008753669E-2</v>
      </c>
      <c r="V1027" s="9">
        <v>-446</v>
      </c>
      <c r="W1027" s="9">
        <v>874</v>
      </c>
      <c r="X1027" s="10">
        <v>-0.2344499295968801</v>
      </c>
      <c r="Y1027" s="10">
        <v>0.2331316189145079</v>
      </c>
      <c r="Z1027" s="11">
        <v>234.32</v>
      </c>
      <c r="AA1027" s="11">
        <v>32.639125981563673</v>
      </c>
      <c r="AB1027" s="11">
        <v>21063</v>
      </c>
      <c r="AC1027" s="12" t="s">
        <v>3011</v>
      </c>
      <c r="AD1027" s="8">
        <v>21</v>
      </c>
      <c r="AE1027" s="8">
        <v>63</v>
      </c>
      <c r="AF1027" s="13"/>
      <c r="AG1027" s="13"/>
      <c r="AH1027" s="13"/>
      <c r="AJ1027" s="13"/>
      <c r="AK1027" s="13"/>
      <c r="AL1027" s="13"/>
      <c r="AM1027" s="13"/>
      <c r="AN1027" s="13" t="s">
        <v>510</v>
      </c>
    </row>
    <row r="1028" spans="1:40" x14ac:dyDescent="0.2">
      <c r="A1028" s="8" t="s">
        <v>2935</v>
      </c>
      <c r="B1028" s="8" t="s">
        <v>3012</v>
      </c>
      <c r="C1028" s="8" t="str">
        <f t="shared" si="15"/>
        <v>Estill County KY</v>
      </c>
      <c r="D1028" s="9">
        <v>14375</v>
      </c>
      <c r="E1028" s="8" t="s">
        <v>445</v>
      </c>
      <c r="F1028" s="9">
        <v>1108</v>
      </c>
      <c r="G1028" s="9">
        <v>4236</v>
      </c>
      <c r="H1028" s="9">
        <v>5538</v>
      </c>
      <c r="I1028" s="10">
        <v>0.20007222824124232</v>
      </c>
      <c r="J1028" s="10">
        <v>0.7648970747562297</v>
      </c>
      <c r="K1028" s="9">
        <v>-3128</v>
      </c>
      <c r="L1028" s="9">
        <v>3128</v>
      </c>
      <c r="M1028" s="10">
        <v>-0.56482484651498743</v>
      </c>
      <c r="N1028" s="10">
        <v>0.56482484651498743</v>
      </c>
      <c r="O1028" s="9">
        <v>1356</v>
      </c>
      <c r="P1028" s="9">
        <v>3749</v>
      </c>
      <c r="Q1028" s="9">
        <v>5184</v>
      </c>
      <c r="R1028" s="10">
        <v>0.26157407407407407</v>
      </c>
      <c r="S1028" s="10">
        <v>0.72318672839506171</v>
      </c>
      <c r="T1028" s="9">
        <v>-2393</v>
      </c>
      <c r="U1028" s="10">
        <v>-0.46161265432098764</v>
      </c>
      <c r="V1028" s="9">
        <v>-248</v>
      </c>
      <c r="W1028" s="9">
        <v>487</v>
      </c>
      <c r="X1028" s="10">
        <v>-6.1501845832831747E-2</v>
      </c>
      <c r="Y1028" s="10">
        <v>4.1710346361167994E-2</v>
      </c>
      <c r="Z1028" s="11">
        <v>253.08</v>
      </c>
      <c r="AA1028" s="11">
        <v>56.800221273905478</v>
      </c>
      <c r="AB1028" s="11">
        <v>21065</v>
      </c>
      <c r="AC1028" s="12" t="s">
        <v>3013</v>
      </c>
      <c r="AD1028" s="8">
        <v>21</v>
      </c>
      <c r="AE1028" s="8">
        <v>65</v>
      </c>
      <c r="AF1028" s="13"/>
      <c r="AG1028" s="13"/>
      <c r="AH1028" s="13"/>
      <c r="AJ1028" s="13"/>
      <c r="AK1028" s="13"/>
      <c r="AL1028" s="13"/>
      <c r="AM1028" s="13"/>
      <c r="AN1028" s="13" t="s">
        <v>510</v>
      </c>
    </row>
    <row r="1029" spans="1:40" x14ac:dyDescent="0.2">
      <c r="A1029" s="8" t="s">
        <v>2935</v>
      </c>
      <c r="B1029" s="8" t="s">
        <v>584</v>
      </c>
      <c r="C1029" s="8" t="str">
        <f t="shared" si="15"/>
        <v>Fayette County KY</v>
      </c>
      <c r="D1029" s="9">
        <v>314488</v>
      </c>
      <c r="E1029" s="8" t="s">
        <v>445</v>
      </c>
      <c r="F1029" s="9">
        <v>69776</v>
      </c>
      <c r="G1029" s="9">
        <v>56890</v>
      </c>
      <c r="H1029" s="9">
        <v>136112</v>
      </c>
      <c r="I1029" s="10">
        <v>0.51263665216880216</v>
      </c>
      <c r="J1029" s="10">
        <v>0.41796461737392737</v>
      </c>
      <c r="K1029" s="9">
        <v>12886</v>
      </c>
      <c r="L1029" s="9">
        <v>-12886</v>
      </c>
      <c r="M1029" s="10">
        <v>9.4672034794874793E-2</v>
      </c>
      <c r="N1029" s="10">
        <v>-9.4672034794874793E-2</v>
      </c>
      <c r="O1029" s="9">
        <v>62078</v>
      </c>
      <c r="P1029" s="9">
        <v>60793</v>
      </c>
      <c r="Q1029" s="9">
        <v>125821</v>
      </c>
      <c r="R1029" s="10">
        <v>0.49338345745145884</v>
      </c>
      <c r="S1029" s="10">
        <v>0.48317053592007692</v>
      </c>
      <c r="T1029" s="9">
        <v>1285</v>
      </c>
      <c r="U1029" s="10">
        <v>1.0212921531381924E-2</v>
      </c>
      <c r="V1029" s="9">
        <v>7698</v>
      </c>
      <c r="W1029" s="9">
        <v>-3903</v>
      </c>
      <c r="X1029" s="10">
        <v>1.9253194717343325E-2</v>
      </c>
      <c r="Y1029" s="10">
        <v>-6.5205918546149544E-2</v>
      </c>
      <c r="Z1029" s="11">
        <v>283.64999999999998</v>
      </c>
      <c r="AA1029" s="11">
        <v>1108.7184910981844</v>
      </c>
      <c r="AB1029" s="11">
        <v>21067</v>
      </c>
      <c r="AC1029" s="12" t="s">
        <v>3014</v>
      </c>
      <c r="AD1029" s="8">
        <v>21</v>
      </c>
      <c r="AE1029" s="8">
        <v>67</v>
      </c>
      <c r="AF1029" s="13" t="s">
        <v>2962</v>
      </c>
      <c r="AG1029" s="13" t="s">
        <v>2943</v>
      </c>
      <c r="AH1029" s="13" t="s">
        <v>2963</v>
      </c>
      <c r="AI1029" s="14">
        <v>500535</v>
      </c>
      <c r="AJ1029" s="13" t="s">
        <v>486</v>
      </c>
      <c r="AK1029" s="13" t="s">
        <v>2945</v>
      </c>
      <c r="AL1029" s="13"/>
      <c r="AM1029" s="13"/>
      <c r="AN1029" s="13" t="s">
        <v>487</v>
      </c>
    </row>
    <row r="1030" spans="1:40" x14ac:dyDescent="0.2">
      <c r="A1030" s="8" t="s">
        <v>2935</v>
      </c>
      <c r="B1030" s="8" t="s">
        <v>3015</v>
      </c>
      <c r="C1030" s="8" t="str">
        <f t="shared" si="15"/>
        <v>Fleming County KY</v>
      </c>
      <c r="D1030" s="9">
        <v>14637</v>
      </c>
      <c r="E1030" s="8" t="s">
        <v>445</v>
      </c>
      <c r="F1030" s="9">
        <v>1348</v>
      </c>
      <c r="G1030" s="9">
        <v>4722</v>
      </c>
      <c r="H1030" s="9">
        <v>6250</v>
      </c>
      <c r="I1030" s="10">
        <v>0.21568000000000001</v>
      </c>
      <c r="J1030" s="10">
        <v>0.75551999999999997</v>
      </c>
      <c r="K1030" s="9">
        <v>-3374</v>
      </c>
      <c r="L1030" s="9">
        <v>3374</v>
      </c>
      <c r="M1030" s="10">
        <v>-0.53983999999999999</v>
      </c>
      <c r="N1030" s="10">
        <v>0.53983999999999999</v>
      </c>
      <c r="O1030" s="9">
        <v>1911</v>
      </c>
      <c r="P1030" s="9">
        <v>3780</v>
      </c>
      <c r="Q1030" s="9">
        <v>5782</v>
      </c>
      <c r="R1030" s="10">
        <v>0.33050847457627119</v>
      </c>
      <c r="S1030" s="10">
        <v>0.65375302663438262</v>
      </c>
      <c r="T1030" s="9">
        <v>-1869</v>
      </c>
      <c r="U1030" s="10">
        <v>-0.32324455205811142</v>
      </c>
      <c r="V1030" s="9">
        <v>-563</v>
      </c>
      <c r="W1030" s="9">
        <v>942</v>
      </c>
      <c r="X1030" s="10">
        <v>-0.11482847457627118</v>
      </c>
      <c r="Y1030" s="10">
        <v>0.10176697336561735</v>
      </c>
      <c r="Z1030" s="11">
        <v>348.54</v>
      </c>
      <c r="AA1030" s="11">
        <v>41.995179893269061</v>
      </c>
      <c r="AB1030" s="11">
        <v>21069</v>
      </c>
      <c r="AC1030" s="12" t="s">
        <v>3016</v>
      </c>
      <c r="AD1030" s="8">
        <v>21</v>
      </c>
      <c r="AE1030" s="8">
        <v>69</v>
      </c>
      <c r="AF1030" s="13"/>
      <c r="AG1030" s="13"/>
      <c r="AH1030" s="13"/>
      <c r="AJ1030" s="13"/>
      <c r="AK1030" s="13"/>
      <c r="AL1030" s="13"/>
      <c r="AM1030" s="13"/>
      <c r="AN1030" s="13" t="s">
        <v>510</v>
      </c>
    </row>
    <row r="1031" spans="1:40" x14ac:dyDescent="0.2">
      <c r="A1031" s="8" t="s">
        <v>2935</v>
      </c>
      <c r="B1031" s="8" t="s">
        <v>1695</v>
      </c>
      <c r="C1031" s="8" t="str">
        <f t="shared" si="15"/>
        <v>Floyd County KY</v>
      </c>
      <c r="D1031" s="9">
        <v>37756</v>
      </c>
      <c r="E1031" s="8" t="s">
        <v>445</v>
      </c>
      <c r="F1031" s="9">
        <v>4015</v>
      </c>
      <c r="G1031" s="9">
        <v>11993</v>
      </c>
      <c r="H1031" s="9">
        <v>16521</v>
      </c>
      <c r="I1031" s="10">
        <v>0.24302403002239573</v>
      </c>
      <c r="J1031" s="10">
        <v>0.72592458083651112</v>
      </c>
      <c r="K1031" s="9">
        <v>-7978</v>
      </c>
      <c r="L1031" s="9">
        <v>7978</v>
      </c>
      <c r="M1031" s="10">
        <v>-0.48290055081411543</v>
      </c>
      <c r="N1031" s="10">
        <v>0.48290055081411543</v>
      </c>
      <c r="O1031" s="9">
        <v>4733</v>
      </c>
      <c r="P1031" s="9">
        <v>9784</v>
      </c>
      <c r="Q1031" s="9">
        <v>14890</v>
      </c>
      <c r="R1031" s="10">
        <v>0.3178643384822028</v>
      </c>
      <c r="S1031" s="10">
        <v>0.65708529214237743</v>
      </c>
      <c r="T1031" s="9">
        <v>-5051</v>
      </c>
      <c r="U1031" s="10">
        <v>-0.33922095366017463</v>
      </c>
      <c r="V1031" s="9">
        <v>-718</v>
      </c>
      <c r="W1031" s="9">
        <v>2209</v>
      </c>
      <c r="X1031" s="10">
        <v>-7.4840308459807076E-2</v>
      </c>
      <c r="Y1031" s="10">
        <v>6.8839288694133693E-2</v>
      </c>
      <c r="Z1031" s="11">
        <v>393.35</v>
      </c>
      <c r="AA1031" s="11">
        <v>95.985763315113758</v>
      </c>
      <c r="AB1031" s="11">
        <v>21071</v>
      </c>
      <c r="AC1031" s="12" t="s">
        <v>3017</v>
      </c>
      <c r="AD1031" s="8">
        <v>21</v>
      </c>
      <c r="AE1031" s="8">
        <v>71</v>
      </c>
      <c r="AF1031" s="13"/>
      <c r="AG1031" s="13"/>
      <c r="AH1031" s="13"/>
      <c r="AJ1031" s="13"/>
      <c r="AK1031" s="13"/>
      <c r="AL1031" s="13"/>
      <c r="AM1031" s="13"/>
      <c r="AN1031" s="13" t="s">
        <v>510</v>
      </c>
    </row>
    <row r="1032" spans="1:40" x14ac:dyDescent="0.2">
      <c r="A1032" s="8" t="s">
        <v>2935</v>
      </c>
      <c r="B1032" s="8" t="s">
        <v>586</v>
      </c>
      <c r="C1032" s="8" t="str">
        <f t="shared" si="15"/>
        <v>Franklin County KY</v>
      </c>
      <c r="D1032" s="9">
        <v>50375</v>
      </c>
      <c r="E1032" s="8" t="s">
        <v>445</v>
      </c>
      <c r="F1032" s="9">
        <v>10717</v>
      </c>
      <c r="G1032" s="9">
        <v>11819</v>
      </c>
      <c r="H1032" s="9">
        <v>23840</v>
      </c>
      <c r="I1032" s="10">
        <v>0.44953859060402684</v>
      </c>
      <c r="J1032" s="10">
        <v>0.49576342281879193</v>
      </c>
      <c r="K1032" s="9">
        <v>-1102</v>
      </c>
      <c r="L1032" s="9">
        <v>1102</v>
      </c>
      <c r="M1032" s="10">
        <v>-4.6224832214765088E-2</v>
      </c>
      <c r="N1032" s="10">
        <v>4.6224832214765088E-2</v>
      </c>
      <c r="O1032" s="9">
        <v>11535</v>
      </c>
      <c r="P1032" s="9">
        <v>11345</v>
      </c>
      <c r="Q1032" s="9">
        <v>23337</v>
      </c>
      <c r="R1032" s="10">
        <v>0.49427947036894204</v>
      </c>
      <c r="S1032" s="10">
        <v>0.48613789261687451</v>
      </c>
      <c r="T1032" s="9">
        <v>190</v>
      </c>
      <c r="U1032" s="10">
        <v>8.1415777520675303E-3</v>
      </c>
      <c r="V1032" s="9">
        <v>-818</v>
      </c>
      <c r="W1032" s="9">
        <v>474</v>
      </c>
      <c r="X1032" s="10">
        <v>-4.4740879764915198E-2</v>
      </c>
      <c r="Y1032" s="10">
        <v>9.6255302019174205E-3</v>
      </c>
      <c r="Z1032" s="11">
        <v>207.75</v>
      </c>
      <c r="AA1032" s="11">
        <v>242.4789410348977</v>
      </c>
      <c r="AB1032" s="11">
        <v>21073</v>
      </c>
      <c r="AC1032" s="12" t="s">
        <v>3018</v>
      </c>
      <c r="AD1032" s="8">
        <v>21</v>
      </c>
      <c r="AE1032" s="8">
        <v>73</v>
      </c>
      <c r="AF1032" s="13" t="s">
        <v>2942</v>
      </c>
      <c r="AG1032" s="13" t="s">
        <v>2943</v>
      </c>
      <c r="AH1032" s="13" t="s">
        <v>2944</v>
      </c>
      <c r="AJ1032" s="13" t="s">
        <v>498</v>
      </c>
      <c r="AK1032" s="13" t="s">
        <v>2945</v>
      </c>
      <c r="AL1032" s="13"/>
      <c r="AM1032" s="13"/>
      <c r="AN1032" s="13" t="s">
        <v>487</v>
      </c>
    </row>
    <row r="1033" spans="1:40" x14ac:dyDescent="0.2">
      <c r="A1033" s="8" t="s">
        <v>2935</v>
      </c>
      <c r="B1033" s="8" t="s">
        <v>817</v>
      </c>
      <c r="C1033" s="8" t="str">
        <f t="shared" si="15"/>
        <v>Fulton County KY</v>
      </c>
      <c r="D1033" s="9">
        <v>6238</v>
      </c>
      <c r="E1033" s="8" t="s">
        <v>445</v>
      </c>
      <c r="F1033" s="9">
        <v>774</v>
      </c>
      <c r="G1033" s="9">
        <v>1549</v>
      </c>
      <c r="H1033" s="9">
        <v>2381</v>
      </c>
      <c r="I1033" s="10">
        <v>0.32507349853002943</v>
      </c>
      <c r="J1033" s="10">
        <v>0.65056698866022677</v>
      </c>
      <c r="K1033" s="9">
        <v>-775</v>
      </c>
      <c r="L1033" s="9">
        <v>775</v>
      </c>
      <c r="M1033" s="10">
        <v>-0.32549349013019735</v>
      </c>
      <c r="N1033" s="10">
        <v>0.32549349013019735</v>
      </c>
      <c r="O1033" s="9">
        <v>1022</v>
      </c>
      <c r="P1033" s="9">
        <v>1425</v>
      </c>
      <c r="Q1033" s="9">
        <v>2481</v>
      </c>
      <c r="R1033" s="10">
        <v>0.41193067311567916</v>
      </c>
      <c r="S1033" s="10">
        <v>0.57436517533252718</v>
      </c>
      <c r="T1033" s="9">
        <v>-403</v>
      </c>
      <c r="U1033" s="10">
        <v>-0.16243450221684802</v>
      </c>
      <c r="V1033" s="9">
        <v>-248</v>
      </c>
      <c r="W1033" s="9">
        <v>124</v>
      </c>
      <c r="X1033" s="10">
        <v>-8.6857174585649732E-2</v>
      </c>
      <c r="Y1033" s="10">
        <v>7.6201813327699597E-2</v>
      </c>
      <c r="Z1033" s="11">
        <v>205.5</v>
      </c>
      <c r="AA1033" s="11">
        <v>30.355231143552313</v>
      </c>
      <c r="AB1033" s="11">
        <v>21075</v>
      </c>
      <c r="AC1033" s="12" t="s">
        <v>3019</v>
      </c>
      <c r="AD1033" s="8">
        <v>21</v>
      </c>
      <c r="AE1033" s="8">
        <v>75</v>
      </c>
      <c r="AF1033" s="13" t="s">
        <v>3020</v>
      </c>
      <c r="AG1033" s="13" t="s">
        <v>3021</v>
      </c>
      <c r="AH1033" s="13" t="s">
        <v>3022</v>
      </c>
      <c r="AJ1033" s="13" t="s">
        <v>498</v>
      </c>
      <c r="AK1033" s="13" t="s">
        <v>3023</v>
      </c>
      <c r="AL1033" s="13"/>
      <c r="AM1033" s="13"/>
      <c r="AN1033" s="13" t="s">
        <v>505</v>
      </c>
    </row>
    <row r="1034" spans="1:40" x14ac:dyDescent="0.2">
      <c r="A1034" s="8" t="s">
        <v>2935</v>
      </c>
      <c r="B1034" s="8" t="s">
        <v>2123</v>
      </c>
      <c r="C1034" s="8" t="str">
        <f t="shared" si="15"/>
        <v>Gallatin County KY</v>
      </c>
      <c r="D1034" s="9">
        <v>8636</v>
      </c>
      <c r="E1034" s="8" t="s">
        <v>445</v>
      </c>
      <c r="F1034" s="9">
        <v>749</v>
      </c>
      <c r="G1034" s="9">
        <v>2443</v>
      </c>
      <c r="H1034" s="9">
        <v>3334</v>
      </c>
      <c r="I1034" s="10">
        <v>0.22465506898620277</v>
      </c>
      <c r="J1034" s="10">
        <v>0.73275344931013797</v>
      </c>
      <c r="K1034" s="9">
        <v>-1694</v>
      </c>
      <c r="L1034" s="9">
        <v>1694</v>
      </c>
      <c r="M1034" s="10">
        <v>-0.50809838032393517</v>
      </c>
      <c r="N1034" s="10">
        <v>0.50809838032393517</v>
      </c>
      <c r="O1034" s="9">
        <v>1238</v>
      </c>
      <c r="P1034" s="9">
        <v>1758</v>
      </c>
      <c r="Q1034" s="9">
        <v>3060</v>
      </c>
      <c r="R1034" s="10">
        <v>0.40457516339869282</v>
      </c>
      <c r="S1034" s="10">
        <v>0.57450980392156858</v>
      </c>
      <c r="T1034" s="9">
        <v>-520</v>
      </c>
      <c r="U1034" s="10">
        <v>-0.16993464052287577</v>
      </c>
      <c r="V1034" s="9">
        <v>-489</v>
      </c>
      <c r="W1034" s="9">
        <v>685</v>
      </c>
      <c r="X1034" s="10">
        <v>-0.17992009441249004</v>
      </c>
      <c r="Y1034" s="10">
        <v>0.15824364538856939</v>
      </c>
      <c r="Z1034" s="11">
        <v>101.23</v>
      </c>
      <c r="AA1034" s="11">
        <v>85.310678652573344</v>
      </c>
      <c r="AB1034" s="11">
        <v>21077</v>
      </c>
      <c r="AC1034" s="12" t="s">
        <v>3024</v>
      </c>
      <c r="AD1034" s="8">
        <v>21</v>
      </c>
      <c r="AE1034" s="8">
        <v>77</v>
      </c>
      <c r="AF1034" s="13" t="s">
        <v>2332</v>
      </c>
      <c r="AG1034" s="13" t="s">
        <v>2333</v>
      </c>
      <c r="AH1034" s="13" t="s">
        <v>2334</v>
      </c>
      <c r="AI1034" s="14">
        <v>2157719</v>
      </c>
      <c r="AJ1034" s="13" t="s">
        <v>486</v>
      </c>
      <c r="AK1034" s="13" t="s">
        <v>2335</v>
      </c>
      <c r="AL1034" s="13"/>
      <c r="AM1034" s="13"/>
      <c r="AN1034" s="13" t="s">
        <v>505</v>
      </c>
    </row>
    <row r="1035" spans="1:40" x14ac:dyDescent="0.2">
      <c r="A1035" s="8" t="s">
        <v>2935</v>
      </c>
      <c r="B1035" s="8" t="s">
        <v>3025</v>
      </c>
      <c r="C1035" s="8" t="str">
        <f t="shared" si="15"/>
        <v>Garrard County KY</v>
      </c>
      <c r="D1035" s="9">
        <v>17237</v>
      </c>
      <c r="E1035" s="8" t="s">
        <v>445</v>
      </c>
      <c r="F1035" s="9">
        <v>1453</v>
      </c>
      <c r="G1035" s="9">
        <v>5904</v>
      </c>
      <c r="H1035" s="9">
        <v>7613</v>
      </c>
      <c r="I1035" s="10">
        <v>0.19085774333377117</v>
      </c>
      <c r="J1035" s="10">
        <v>0.77551556548009981</v>
      </c>
      <c r="K1035" s="9">
        <v>-4451</v>
      </c>
      <c r="L1035" s="9">
        <v>4451</v>
      </c>
      <c r="M1035" s="10">
        <v>-0.58465782214632867</v>
      </c>
      <c r="N1035" s="10">
        <v>0.58465782214632867</v>
      </c>
      <c r="O1035" s="9">
        <v>1661</v>
      </c>
      <c r="P1035" s="9">
        <v>5310</v>
      </c>
      <c r="Q1035" s="9">
        <v>7077</v>
      </c>
      <c r="R1035" s="10">
        <v>0.23470397060901513</v>
      </c>
      <c r="S1035" s="10">
        <v>0.75031793132683344</v>
      </c>
      <c r="T1035" s="9">
        <v>-3649</v>
      </c>
      <c r="U1035" s="10">
        <v>-0.51561396071781829</v>
      </c>
      <c r="V1035" s="9">
        <v>-208</v>
      </c>
      <c r="W1035" s="9">
        <v>594</v>
      </c>
      <c r="X1035" s="10">
        <v>-4.3846227275243954E-2</v>
      </c>
      <c r="Y1035" s="10">
        <v>2.5197634153266368E-2</v>
      </c>
      <c r="Z1035" s="11">
        <v>230.08</v>
      </c>
      <c r="AA1035" s="11">
        <v>74.917420027816405</v>
      </c>
      <c r="AB1035" s="11">
        <v>21079</v>
      </c>
      <c r="AC1035" s="12" t="s">
        <v>3026</v>
      </c>
      <c r="AD1035" s="8">
        <v>21</v>
      </c>
      <c r="AE1035" s="8">
        <v>79</v>
      </c>
      <c r="AF1035" s="13"/>
      <c r="AG1035" s="13"/>
      <c r="AH1035" s="13"/>
      <c r="AJ1035" s="13"/>
      <c r="AK1035" s="13"/>
      <c r="AL1035" s="13"/>
      <c r="AM1035" s="13"/>
      <c r="AN1035" s="13" t="s">
        <v>510</v>
      </c>
    </row>
    <row r="1036" spans="1:40" x14ac:dyDescent="0.2">
      <c r="A1036" s="8" t="s">
        <v>2935</v>
      </c>
      <c r="B1036" s="8" t="s">
        <v>825</v>
      </c>
      <c r="C1036" s="8" t="str">
        <f t="shared" si="15"/>
        <v>Grant County KY</v>
      </c>
      <c r="D1036" s="9">
        <v>24757</v>
      </c>
      <c r="E1036" s="8" t="s">
        <v>445</v>
      </c>
      <c r="F1036" s="9">
        <v>1910</v>
      </c>
      <c r="G1036" s="9">
        <v>7268</v>
      </c>
      <c r="H1036" s="9">
        <v>9551</v>
      </c>
      <c r="I1036" s="10">
        <v>0.19997905978431577</v>
      </c>
      <c r="J1036" s="10">
        <v>0.76096743796461108</v>
      </c>
      <c r="K1036" s="9">
        <v>-5358</v>
      </c>
      <c r="L1036" s="9">
        <v>5358</v>
      </c>
      <c r="M1036" s="10">
        <v>-0.56098837818029534</v>
      </c>
      <c r="N1036" s="10">
        <v>0.56098837818029534</v>
      </c>
      <c r="O1036" s="9">
        <v>2810</v>
      </c>
      <c r="P1036" s="9">
        <v>5664</v>
      </c>
      <c r="Q1036" s="9">
        <v>8606</v>
      </c>
      <c r="R1036" s="10">
        <v>0.3265163839181966</v>
      </c>
      <c r="S1036" s="10">
        <v>0.65814547989774574</v>
      </c>
      <c r="T1036" s="9">
        <v>-2854</v>
      </c>
      <c r="U1036" s="10">
        <v>-0.33162909597954915</v>
      </c>
      <c r="V1036" s="9">
        <v>-900</v>
      </c>
      <c r="W1036" s="9">
        <v>1604</v>
      </c>
      <c r="X1036" s="10">
        <v>-0.12653732413388083</v>
      </c>
      <c r="Y1036" s="10">
        <v>0.10282195806686534</v>
      </c>
      <c r="Z1036" s="11">
        <v>257.97000000000003</v>
      </c>
      <c r="AA1036" s="11">
        <v>95.968523471721511</v>
      </c>
      <c r="AB1036" s="11">
        <v>21081</v>
      </c>
      <c r="AC1036" s="12" t="s">
        <v>3027</v>
      </c>
      <c r="AD1036" s="8">
        <v>21</v>
      </c>
      <c r="AE1036" s="8">
        <v>81</v>
      </c>
      <c r="AF1036" s="13" t="s">
        <v>2332</v>
      </c>
      <c r="AG1036" s="13" t="s">
        <v>2333</v>
      </c>
      <c r="AH1036" s="13" t="s">
        <v>2334</v>
      </c>
      <c r="AI1036" s="14">
        <v>2157719</v>
      </c>
      <c r="AJ1036" s="13" t="s">
        <v>486</v>
      </c>
      <c r="AK1036" s="13" t="s">
        <v>2335</v>
      </c>
      <c r="AL1036" s="13"/>
      <c r="AM1036" s="13"/>
      <c r="AN1036" s="13" t="s">
        <v>505</v>
      </c>
    </row>
    <row r="1037" spans="1:40" x14ac:dyDescent="0.2">
      <c r="A1037" s="8" t="s">
        <v>2935</v>
      </c>
      <c r="B1037" s="8" t="s">
        <v>3028</v>
      </c>
      <c r="C1037" s="8" t="str">
        <f t="shared" si="15"/>
        <v>Graves County KY</v>
      </c>
      <c r="D1037" s="9">
        <v>37421</v>
      </c>
      <c r="E1037" s="8" t="s">
        <v>445</v>
      </c>
      <c r="F1037" s="9">
        <v>3308</v>
      </c>
      <c r="G1037" s="9">
        <v>12671</v>
      </c>
      <c r="H1037" s="9">
        <v>16582</v>
      </c>
      <c r="I1037" s="10">
        <v>0.1994934266071644</v>
      </c>
      <c r="J1037" s="10">
        <v>0.76414184054999401</v>
      </c>
      <c r="K1037" s="9">
        <v>-9363</v>
      </c>
      <c r="L1037" s="9">
        <v>9363</v>
      </c>
      <c r="M1037" s="10">
        <v>-0.56464841394282961</v>
      </c>
      <c r="N1037" s="10">
        <v>0.56464841394282961</v>
      </c>
      <c r="O1037" s="9">
        <v>4547</v>
      </c>
      <c r="P1037" s="9">
        <v>10699</v>
      </c>
      <c r="Q1037" s="9">
        <v>15493</v>
      </c>
      <c r="R1037" s="10">
        <v>0.29348738139805075</v>
      </c>
      <c r="S1037" s="10">
        <v>0.69056993480926865</v>
      </c>
      <c r="T1037" s="9">
        <v>-6152</v>
      </c>
      <c r="U1037" s="10">
        <v>-0.3970825534112179</v>
      </c>
      <c r="V1037" s="9">
        <v>-1239</v>
      </c>
      <c r="W1037" s="9">
        <v>1972</v>
      </c>
      <c r="X1037" s="10">
        <v>-9.3993954790886347E-2</v>
      </c>
      <c r="Y1037" s="10">
        <v>7.3571905740725363E-2</v>
      </c>
      <c r="Z1037" s="11">
        <v>551.74</v>
      </c>
      <c r="AA1037" s="11">
        <v>67.823612571138582</v>
      </c>
      <c r="AB1037" s="11">
        <v>21083</v>
      </c>
      <c r="AC1037" s="12" t="s">
        <v>3029</v>
      </c>
      <c r="AD1037" s="8">
        <v>21</v>
      </c>
      <c r="AE1037" s="8">
        <v>83</v>
      </c>
      <c r="AF1037" s="13" t="s">
        <v>3030</v>
      </c>
      <c r="AG1037" s="13" t="s">
        <v>2210</v>
      </c>
      <c r="AH1037" s="13" t="s">
        <v>3031</v>
      </c>
      <c r="AJ1037" s="13" t="s">
        <v>498</v>
      </c>
      <c r="AK1037" s="13" t="s">
        <v>2212</v>
      </c>
      <c r="AL1037" s="13"/>
      <c r="AM1037" s="13"/>
      <c r="AN1037" s="13" t="s">
        <v>487</v>
      </c>
    </row>
    <row r="1038" spans="1:40" x14ac:dyDescent="0.2">
      <c r="A1038" s="8" t="s">
        <v>2935</v>
      </c>
      <c r="B1038" s="8" t="s">
        <v>3032</v>
      </c>
      <c r="C1038" s="8" t="str">
        <f t="shared" si="15"/>
        <v>Grayson County KY</v>
      </c>
      <c r="D1038" s="9">
        <v>26221</v>
      </c>
      <c r="E1038" s="8" t="s">
        <v>445</v>
      </c>
      <c r="F1038" s="9">
        <v>1959</v>
      </c>
      <c r="G1038" s="9">
        <v>8219</v>
      </c>
      <c r="H1038" s="9">
        <v>10564</v>
      </c>
      <c r="I1038" s="10">
        <v>0.18544112078758046</v>
      </c>
      <c r="J1038" s="10">
        <v>0.77801968951154865</v>
      </c>
      <c r="K1038" s="9">
        <v>-6260</v>
      </c>
      <c r="L1038" s="9">
        <v>6260</v>
      </c>
      <c r="M1038" s="10">
        <v>-0.59257856872396819</v>
      </c>
      <c r="N1038" s="10">
        <v>0.59257856872396819</v>
      </c>
      <c r="O1038" s="9">
        <v>2744</v>
      </c>
      <c r="P1038" s="9">
        <v>6404</v>
      </c>
      <c r="Q1038" s="9">
        <v>9269</v>
      </c>
      <c r="R1038" s="10">
        <v>0.29604056532527778</v>
      </c>
      <c r="S1038" s="10">
        <v>0.69090516776351274</v>
      </c>
      <c r="T1038" s="9">
        <v>-3660</v>
      </c>
      <c r="U1038" s="10">
        <v>-0.39486460243823496</v>
      </c>
      <c r="V1038" s="9">
        <v>-785</v>
      </c>
      <c r="W1038" s="9">
        <v>1815</v>
      </c>
      <c r="X1038" s="10">
        <v>-0.11059944453769732</v>
      </c>
      <c r="Y1038" s="10">
        <v>8.7114521748035911E-2</v>
      </c>
      <c r="Z1038" s="11">
        <v>496.7</v>
      </c>
      <c r="AA1038" s="11">
        <v>52.790416750553653</v>
      </c>
      <c r="AB1038" s="11">
        <v>21085</v>
      </c>
      <c r="AC1038" s="12" t="s">
        <v>3033</v>
      </c>
      <c r="AD1038" s="8">
        <v>21</v>
      </c>
      <c r="AE1038" s="8">
        <v>85</v>
      </c>
      <c r="AF1038" s="13"/>
      <c r="AG1038" s="13"/>
      <c r="AH1038" s="13"/>
      <c r="AJ1038" s="13"/>
      <c r="AK1038" s="13"/>
      <c r="AL1038" s="13"/>
      <c r="AM1038" s="13"/>
      <c r="AN1038" s="13" t="s">
        <v>510</v>
      </c>
    </row>
    <row r="1039" spans="1:40" x14ac:dyDescent="0.2">
      <c r="A1039" s="8" t="s">
        <v>2935</v>
      </c>
      <c r="B1039" s="8" t="s">
        <v>3034</v>
      </c>
      <c r="C1039" s="8" t="str">
        <f t="shared" si="15"/>
        <v>Green County KY</v>
      </c>
      <c r="D1039" s="9">
        <v>11010</v>
      </c>
      <c r="E1039" s="8" t="s">
        <v>445</v>
      </c>
      <c r="F1039" s="9">
        <v>832</v>
      </c>
      <c r="G1039" s="9">
        <v>4372</v>
      </c>
      <c r="H1039" s="9">
        <v>5331</v>
      </c>
      <c r="I1039" s="10">
        <v>0.1560682798724442</v>
      </c>
      <c r="J1039" s="10">
        <v>0.8201087975989495</v>
      </c>
      <c r="K1039" s="9">
        <v>-3540</v>
      </c>
      <c r="L1039" s="9">
        <v>3540</v>
      </c>
      <c r="M1039" s="10">
        <v>-0.6640405177265053</v>
      </c>
      <c r="N1039" s="10">
        <v>0.6640405177265053</v>
      </c>
      <c r="O1039" s="9">
        <v>1165</v>
      </c>
      <c r="P1039" s="9">
        <v>3634</v>
      </c>
      <c r="Q1039" s="9">
        <v>4856</v>
      </c>
      <c r="R1039" s="10">
        <v>0.23990939044481055</v>
      </c>
      <c r="S1039" s="10">
        <v>0.74835255354200991</v>
      </c>
      <c r="T1039" s="9">
        <v>-2469</v>
      </c>
      <c r="U1039" s="10">
        <v>-0.50844316309719939</v>
      </c>
      <c r="V1039" s="9">
        <v>-333</v>
      </c>
      <c r="W1039" s="9">
        <v>738</v>
      </c>
      <c r="X1039" s="10">
        <v>-8.3841110572366345E-2</v>
      </c>
      <c r="Y1039" s="10">
        <v>7.1756244056939589E-2</v>
      </c>
      <c r="Z1039" s="11">
        <v>286.02999999999997</v>
      </c>
      <c r="AA1039" s="11">
        <v>38.492465825263089</v>
      </c>
      <c r="AB1039" s="11">
        <v>21087</v>
      </c>
      <c r="AC1039" s="12" t="s">
        <v>3035</v>
      </c>
      <c r="AD1039" s="8">
        <v>21</v>
      </c>
      <c r="AE1039" s="8">
        <v>87</v>
      </c>
      <c r="AF1039" s="13"/>
      <c r="AG1039" s="13"/>
      <c r="AH1039" s="13"/>
      <c r="AJ1039" s="13"/>
      <c r="AK1039" s="13"/>
      <c r="AL1039" s="13"/>
      <c r="AM1039" s="13"/>
      <c r="AN1039" s="13" t="s">
        <v>510</v>
      </c>
    </row>
    <row r="1040" spans="1:40" x14ac:dyDescent="0.2">
      <c r="A1040" s="8" t="s">
        <v>2935</v>
      </c>
      <c r="B1040" s="8" t="s">
        <v>3036</v>
      </c>
      <c r="C1040" s="8" t="str">
        <f t="shared" si="15"/>
        <v>Greenup County KY</v>
      </c>
      <c r="D1040" s="9">
        <v>36068</v>
      </c>
      <c r="E1040" s="8" t="s">
        <v>445</v>
      </c>
      <c r="F1040" s="9">
        <v>4146</v>
      </c>
      <c r="G1040" s="9">
        <v>11546</v>
      </c>
      <c r="H1040" s="9">
        <v>16265</v>
      </c>
      <c r="I1040" s="10">
        <v>0.25490316630802334</v>
      </c>
      <c r="J1040" s="10">
        <v>0.70986781432523827</v>
      </c>
      <c r="K1040" s="9">
        <v>-7400</v>
      </c>
      <c r="L1040" s="9">
        <v>7400</v>
      </c>
      <c r="M1040" s="10">
        <v>-0.45496464801721492</v>
      </c>
      <c r="N1040" s="10">
        <v>0.45496464801721492</v>
      </c>
      <c r="O1040" s="9">
        <v>6027</v>
      </c>
      <c r="P1040" s="9">
        <v>8855</v>
      </c>
      <c r="Q1040" s="9">
        <v>15159</v>
      </c>
      <c r="R1040" s="10">
        <v>0.39758559271719768</v>
      </c>
      <c r="S1040" s="10">
        <v>0.58414143413153907</v>
      </c>
      <c r="T1040" s="9">
        <v>-2828</v>
      </c>
      <c r="U1040" s="10">
        <v>-0.18655584141434139</v>
      </c>
      <c r="V1040" s="9">
        <v>-1881</v>
      </c>
      <c r="W1040" s="9">
        <v>2691</v>
      </c>
      <c r="X1040" s="10">
        <v>-0.14268242640917433</v>
      </c>
      <c r="Y1040" s="10">
        <v>0.12572638019369919</v>
      </c>
      <c r="Z1040" s="11">
        <v>344.4</v>
      </c>
      <c r="AA1040" s="11">
        <v>104.72706155632986</v>
      </c>
      <c r="AB1040" s="11">
        <v>21089</v>
      </c>
      <c r="AC1040" s="12" t="s">
        <v>3037</v>
      </c>
      <c r="AD1040" s="8">
        <v>21</v>
      </c>
      <c r="AE1040" s="8">
        <v>89</v>
      </c>
      <c r="AF1040" s="13" t="s">
        <v>2966</v>
      </c>
      <c r="AG1040" s="13" t="s">
        <v>89</v>
      </c>
      <c r="AH1040" s="13" t="s">
        <v>2967</v>
      </c>
      <c r="AI1040" s="14">
        <v>361580</v>
      </c>
      <c r="AJ1040" s="13" t="s">
        <v>486</v>
      </c>
      <c r="AK1040" s="13" t="s">
        <v>2968</v>
      </c>
      <c r="AL1040" s="13"/>
      <c r="AM1040" s="13"/>
      <c r="AN1040" s="13" t="s">
        <v>487</v>
      </c>
    </row>
    <row r="1041" spans="1:40" x14ac:dyDescent="0.2">
      <c r="A1041" s="8" t="s">
        <v>2935</v>
      </c>
      <c r="B1041" s="8" t="s">
        <v>1726</v>
      </c>
      <c r="C1041" s="8" t="str">
        <f t="shared" si="15"/>
        <v>Hancock County KY</v>
      </c>
      <c r="D1041" s="9">
        <v>8692</v>
      </c>
      <c r="E1041" s="8" t="s">
        <v>445</v>
      </c>
      <c r="F1041" s="9">
        <v>1244</v>
      </c>
      <c r="G1041" s="9">
        <v>2788</v>
      </c>
      <c r="H1041" s="9">
        <v>4292</v>
      </c>
      <c r="I1041" s="10">
        <v>0.28984156570363467</v>
      </c>
      <c r="J1041" s="10">
        <v>0.64958061509785647</v>
      </c>
      <c r="K1041" s="9">
        <v>-1544</v>
      </c>
      <c r="L1041" s="9">
        <v>1544</v>
      </c>
      <c r="M1041" s="10">
        <v>-0.3597390493942218</v>
      </c>
      <c r="N1041" s="10">
        <v>0.3597390493942218</v>
      </c>
      <c r="O1041" s="9">
        <v>1833</v>
      </c>
      <c r="P1041" s="9">
        <v>2212</v>
      </c>
      <c r="Q1041" s="9">
        <v>4133</v>
      </c>
      <c r="R1041" s="10">
        <v>0.44350350834744739</v>
      </c>
      <c r="S1041" s="10">
        <v>0.53520445197193323</v>
      </c>
      <c r="T1041" s="9">
        <v>-379</v>
      </c>
      <c r="U1041" s="10">
        <v>-9.1700943624485831E-2</v>
      </c>
      <c r="V1041" s="9">
        <v>-589</v>
      </c>
      <c r="W1041" s="9">
        <v>576</v>
      </c>
      <c r="X1041" s="10">
        <v>-0.15366194264381272</v>
      </c>
      <c r="Y1041" s="10">
        <v>0.11437616312592325</v>
      </c>
      <c r="Z1041" s="11">
        <v>187.65</v>
      </c>
      <c r="AA1041" s="11">
        <v>46.320277111644018</v>
      </c>
      <c r="AB1041" s="11">
        <v>21091</v>
      </c>
      <c r="AC1041" s="12" t="s">
        <v>3038</v>
      </c>
      <c r="AD1041" s="8">
        <v>21</v>
      </c>
      <c r="AE1041" s="8">
        <v>91</v>
      </c>
      <c r="AF1041" s="13" t="s">
        <v>3006</v>
      </c>
      <c r="AG1041" s="13"/>
      <c r="AH1041" s="13" t="s">
        <v>3007</v>
      </c>
      <c r="AI1041" s="14">
        <v>117463</v>
      </c>
      <c r="AJ1041" s="13" t="s">
        <v>486</v>
      </c>
      <c r="AK1041" s="13"/>
      <c r="AL1041" s="13"/>
      <c r="AM1041" s="13"/>
      <c r="AN1041" s="13" t="s">
        <v>505</v>
      </c>
    </row>
    <row r="1042" spans="1:40" x14ac:dyDescent="0.2">
      <c r="A1042" s="8" t="s">
        <v>2935</v>
      </c>
      <c r="B1042" s="8" t="s">
        <v>2132</v>
      </c>
      <c r="C1042" s="8" t="str">
        <f t="shared" si="15"/>
        <v>Hardin County KY</v>
      </c>
      <c r="D1042" s="9">
        <v>106439</v>
      </c>
      <c r="E1042" s="8" t="s">
        <v>445</v>
      </c>
      <c r="F1042" s="9">
        <v>13944</v>
      </c>
      <c r="G1042" s="9">
        <v>26970</v>
      </c>
      <c r="H1042" s="9">
        <v>43113</v>
      </c>
      <c r="I1042" s="10">
        <v>0.3234291281052119</v>
      </c>
      <c r="J1042" s="10">
        <v>0.62556537471296358</v>
      </c>
      <c r="K1042" s="9">
        <v>-13026</v>
      </c>
      <c r="L1042" s="9">
        <v>13026</v>
      </c>
      <c r="M1042" s="10">
        <v>-0.30213624660775168</v>
      </c>
      <c r="N1042" s="10">
        <v>0.30213624660775168</v>
      </c>
      <c r="O1042" s="9">
        <v>15214</v>
      </c>
      <c r="P1042" s="9">
        <v>23357</v>
      </c>
      <c r="Q1042" s="9">
        <v>39212</v>
      </c>
      <c r="R1042" s="10">
        <v>0.3879934713863103</v>
      </c>
      <c r="S1042" s="10">
        <v>0.59565949199224733</v>
      </c>
      <c r="T1042" s="9">
        <v>-8143</v>
      </c>
      <c r="U1042" s="10">
        <v>-0.20766602060593703</v>
      </c>
      <c r="V1042" s="9">
        <v>-1270</v>
      </c>
      <c r="W1042" s="9">
        <v>3613</v>
      </c>
      <c r="X1042" s="10">
        <v>-6.4564343281098391E-2</v>
      </c>
      <c r="Y1042" s="10">
        <v>2.9905882720716259E-2</v>
      </c>
      <c r="Z1042" s="11">
        <v>623.28</v>
      </c>
      <c r="AA1042" s="11">
        <v>170.77236554999359</v>
      </c>
      <c r="AB1042" s="11">
        <v>21093</v>
      </c>
      <c r="AC1042" s="12" t="s">
        <v>3039</v>
      </c>
      <c r="AD1042" s="8">
        <v>21</v>
      </c>
      <c r="AE1042" s="8">
        <v>93</v>
      </c>
      <c r="AF1042" s="13" t="s">
        <v>3040</v>
      </c>
      <c r="AG1042" s="13" t="s">
        <v>2316</v>
      </c>
      <c r="AH1042" s="13" t="s">
        <v>3041</v>
      </c>
      <c r="AI1042" s="14">
        <v>148604</v>
      </c>
      <c r="AJ1042" s="13" t="s">
        <v>486</v>
      </c>
      <c r="AK1042" s="13" t="s">
        <v>2318</v>
      </c>
      <c r="AL1042" s="13"/>
      <c r="AM1042" s="13"/>
      <c r="AN1042" s="13" t="s">
        <v>487</v>
      </c>
    </row>
    <row r="1043" spans="1:40" x14ac:dyDescent="0.2">
      <c r="A1043" s="8" t="s">
        <v>2935</v>
      </c>
      <c r="B1043" s="8" t="s">
        <v>3042</v>
      </c>
      <c r="C1043" s="8" t="str">
        <f t="shared" si="15"/>
        <v>Harlan County KY</v>
      </c>
      <c r="D1043" s="9">
        <v>27703</v>
      </c>
      <c r="E1043" s="8" t="s">
        <v>445</v>
      </c>
      <c r="F1043" s="9">
        <v>1372</v>
      </c>
      <c r="G1043" s="9">
        <v>9129</v>
      </c>
      <c r="H1043" s="9">
        <v>10744</v>
      </c>
      <c r="I1043" s="10">
        <v>0.12769918093819807</v>
      </c>
      <c r="J1043" s="10">
        <v>0.84968354430379744</v>
      </c>
      <c r="K1043" s="9">
        <v>-7757</v>
      </c>
      <c r="L1043" s="9">
        <v>7757</v>
      </c>
      <c r="M1043" s="10">
        <v>-0.72198436336559935</v>
      </c>
      <c r="N1043" s="10">
        <v>0.72198436336559935</v>
      </c>
      <c r="O1043" s="9">
        <v>1830</v>
      </c>
      <c r="P1043" s="9">
        <v>8653</v>
      </c>
      <c r="Q1043" s="9">
        <v>10658</v>
      </c>
      <c r="R1043" s="10">
        <v>0.17170200788140363</v>
      </c>
      <c r="S1043" s="10">
        <v>0.81187840120097576</v>
      </c>
      <c r="T1043" s="9">
        <v>-6823</v>
      </c>
      <c r="U1043" s="10">
        <v>-0.6401763933195721</v>
      </c>
      <c r="V1043" s="9">
        <v>-458</v>
      </c>
      <c r="W1043" s="9">
        <v>476</v>
      </c>
      <c r="X1043" s="10">
        <v>-4.4002826943205564E-2</v>
      </c>
      <c r="Y1043" s="10">
        <v>3.7805143102821681E-2</v>
      </c>
      <c r="Z1043" s="11">
        <v>465.83</v>
      </c>
      <c r="AA1043" s="11">
        <v>59.470192988858599</v>
      </c>
      <c r="AB1043" s="11">
        <v>21095</v>
      </c>
      <c r="AC1043" s="12" t="s">
        <v>3043</v>
      </c>
      <c r="AD1043" s="8">
        <v>21</v>
      </c>
      <c r="AE1043" s="8">
        <v>95</v>
      </c>
      <c r="AF1043" s="13"/>
      <c r="AG1043" s="13"/>
      <c r="AH1043" s="13"/>
      <c r="AJ1043" s="13"/>
      <c r="AK1043" s="13"/>
      <c r="AL1043" s="13"/>
      <c r="AM1043" s="13"/>
      <c r="AN1043" s="13" t="s">
        <v>510</v>
      </c>
    </row>
    <row r="1044" spans="1:40" x14ac:dyDescent="0.2">
      <c r="A1044" s="8" t="s">
        <v>2935</v>
      </c>
      <c r="B1044" s="8" t="s">
        <v>2373</v>
      </c>
      <c r="C1044" s="8" t="str">
        <f t="shared" si="15"/>
        <v>Harrison County KY</v>
      </c>
      <c r="D1044" s="9">
        <v>18763</v>
      </c>
      <c r="E1044" s="8" t="s">
        <v>445</v>
      </c>
      <c r="F1044" s="9">
        <v>2031</v>
      </c>
      <c r="G1044" s="9">
        <v>5435</v>
      </c>
      <c r="H1044" s="9">
        <v>7774</v>
      </c>
      <c r="I1044" s="10">
        <v>0.26125546694108565</v>
      </c>
      <c r="J1044" s="10">
        <v>0.69912528942629282</v>
      </c>
      <c r="K1044" s="9">
        <v>-3404</v>
      </c>
      <c r="L1044" s="9">
        <v>3404</v>
      </c>
      <c r="M1044" s="10">
        <v>-0.43786982248520717</v>
      </c>
      <c r="N1044" s="10">
        <v>0.43786982248520717</v>
      </c>
      <c r="O1044" s="9">
        <v>2471</v>
      </c>
      <c r="P1044" s="9">
        <v>4556</v>
      </c>
      <c r="Q1044" s="9">
        <v>7163</v>
      </c>
      <c r="R1044" s="10">
        <v>0.34496719251710178</v>
      </c>
      <c r="S1044" s="10">
        <v>0.63604634929498816</v>
      </c>
      <c r="T1044" s="9">
        <v>-2085</v>
      </c>
      <c r="U1044" s="10">
        <v>-0.29107915677788637</v>
      </c>
      <c r="V1044" s="9">
        <v>-440</v>
      </c>
      <c r="W1044" s="9">
        <v>879</v>
      </c>
      <c r="X1044" s="10">
        <v>-8.3711725576016138E-2</v>
      </c>
      <c r="Y1044" s="10">
        <v>6.3078940131304662E-2</v>
      </c>
      <c r="Z1044" s="11">
        <v>306.36</v>
      </c>
      <c r="AA1044" s="11">
        <v>61.244940592766675</v>
      </c>
      <c r="AB1044" s="11">
        <v>21097</v>
      </c>
      <c r="AC1044" s="12" t="s">
        <v>3044</v>
      </c>
      <c r="AD1044" s="8">
        <v>21</v>
      </c>
      <c r="AE1044" s="8">
        <v>97</v>
      </c>
      <c r="AF1044" s="13"/>
      <c r="AG1044" s="13"/>
      <c r="AH1044" s="13"/>
      <c r="AJ1044" s="13"/>
      <c r="AK1044" s="13"/>
      <c r="AL1044" s="13"/>
      <c r="AM1044" s="13"/>
      <c r="AN1044" s="13" t="s">
        <v>510</v>
      </c>
    </row>
    <row r="1045" spans="1:40" x14ac:dyDescent="0.2">
      <c r="A1045" s="8" t="s">
        <v>2935</v>
      </c>
      <c r="B1045" s="8" t="s">
        <v>1732</v>
      </c>
      <c r="C1045" s="8" t="str">
        <f t="shared" si="15"/>
        <v>Hart County KY</v>
      </c>
      <c r="D1045" s="9">
        <v>18454</v>
      </c>
      <c r="E1045" s="8" t="s">
        <v>445</v>
      </c>
      <c r="F1045" s="9">
        <v>1730</v>
      </c>
      <c r="G1045" s="9">
        <v>5320</v>
      </c>
      <c r="H1045" s="9">
        <v>7261</v>
      </c>
      <c r="I1045" s="10">
        <v>0.23825919294862966</v>
      </c>
      <c r="J1045" s="10">
        <v>0.73268144883624842</v>
      </c>
      <c r="K1045" s="9">
        <v>-3590</v>
      </c>
      <c r="L1045" s="9">
        <v>3590</v>
      </c>
      <c r="M1045" s="10">
        <v>-0.49442225588761879</v>
      </c>
      <c r="N1045" s="10">
        <v>0.49442225588761879</v>
      </c>
      <c r="O1045" s="9">
        <v>2283</v>
      </c>
      <c r="P1045" s="9">
        <v>4256</v>
      </c>
      <c r="Q1045" s="9">
        <v>6621</v>
      </c>
      <c r="R1045" s="10">
        <v>0.3448119619392841</v>
      </c>
      <c r="S1045" s="10">
        <v>0.6428032019332427</v>
      </c>
      <c r="T1045" s="9">
        <v>-1973</v>
      </c>
      <c r="U1045" s="10">
        <v>-0.2979912399939586</v>
      </c>
      <c r="V1045" s="9">
        <v>-553</v>
      </c>
      <c r="W1045" s="9">
        <v>1064</v>
      </c>
      <c r="X1045" s="10">
        <v>-0.10655276899065444</v>
      </c>
      <c r="Y1045" s="10">
        <v>8.9878246903005721E-2</v>
      </c>
      <c r="Z1045" s="11">
        <v>412.09</v>
      </c>
      <c r="AA1045" s="11">
        <v>44.781479773835812</v>
      </c>
      <c r="AB1045" s="11">
        <v>21099</v>
      </c>
      <c r="AC1045" s="12" t="s">
        <v>3045</v>
      </c>
      <c r="AD1045" s="8">
        <v>21</v>
      </c>
      <c r="AE1045" s="8">
        <v>99</v>
      </c>
      <c r="AF1045" s="13"/>
      <c r="AG1045" s="13"/>
      <c r="AH1045" s="13"/>
      <c r="AJ1045" s="13"/>
      <c r="AK1045" s="13"/>
      <c r="AL1045" s="13"/>
      <c r="AM1045" s="13"/>
      <c r="AN1045" s="13" t="s">
        <v>510</v>
      </c>
    </row>
    <row r="1046" spans="1:40" x14ac:dyDescent="0.2">
      <c r="A1046" s="8" t="s">
        <v>2935</v>
      </c>
      <c r="B1046" s="8" t="s">
        <v>2134</v>
      </c>
      <c r="C1046" s="8" t="str">
        <f t="shared" si="15"/>
        <v>Henderson County KY</v>
      </c>
      <c r="D1046" s="9">
        <v>46407</v>
      </c>
      <c r="E1046" s="8" t="s">
        <v>445</v>
      </c>
      <c r="F1046" s="9">
        <v>6707</v>
      </c>
      <c r="G1046" s="9">
        <v>12159</v>
      </c>
      <c r="H1046" s="9">
        <v>19692</v>
      </c>
      <c r="I1046" s="10">
        <v>0.34059516554946173</v>
      </c>
      <c r="J1046" s="10">
        <v>0.61745886654478976</v>
      </c>
      <c r="K1046" s="9">
        <v>-5452</v>
      </c>
      <c r="L1046" s="9">
        <v>5452</v>
      </c>
      <c r="M1046" s="10">
        <v>-0.27686370099532803</v>
      </c>
      <c r="N1046" s="10">
        <v>0.27686370099532803</v>
      </c>
      <c r="O1046" s="9">
        <v>8091</v>
      </c>
      <c r="P1046" s="9">
        <v>10296</v>
      </c>
      <c r="Q1046" s="9">
        <v>18614</v>
      </c>
      <c r="R1046" s="10">
        <v>0.4346728269044805</v>
      </c>
      <c r="S1046" s="10">
        <v>0.55313205114429997</v>
      </c>
      <c r="T1046" s="9">
        <v>-2205</v>
      </c>
      <c r="U1046" s="10">
        <v>-0.11845922423981947</v>
      </c>
      <c r="V1046" s="9">
        <v>-1384</v>
      </c>
      <c r="W1046" s="9">
        <v>1863</v>
      </c>
      <c r="X1046" s="10">
        <v>-9.4077661355018771E-2</v>
      </c>
      <c r="Y1046" s="10">
        <v>6.432681540048979E-2</v>
      </c>
      <c r="Z1046" s="11">
        <v>436.67</v>
      </c>
      <c r="AA1046" s="11">
        <v>106.27476126136442</v>
      </c>
      <c r="AB1046" s="11">
        <v>21101</v>
      </c>
      <c r="AC1046" s="12" t="s">
        <v>3046</v>
      </c>
      <c r="AD1046" s="8">
        <v>21</v>
      </c>
      <c r="AE1046" s="8">
        <v>101</v>
      </c>
      <c r="AF1046" s="13" t="s">
        <v>2459</v>
      </c>
      <c r="AG1046" s="13"/>
      <c r="AH1046" s="13" t="s">
        <v>2460</v>
      </c>
      <c r="AI1046" s="14">
        <v>315693</v>
      </c>
      <c r="AJ1046" s="13" t="s">
        <v>486</v>
      </c>
      <c r="AK1046" s="13"/>
      <c r="AL1046" s="13"/>
      <c r="AM1046" s="13"/>
      <c r="AN1046" s="13" t="s">
        <v>487</v>
      </c>
    </row>
    <row r="1047" spans="1:40" x14ac:dyDescent="0.2">
      <c r="A1047" s="8" t="s">
        <v>2935</v>
      </c>
      <c r="B1047" s="8" t="s">
        <v>598</v>
      </c>
      <c r="C1047" s="8" t="str">
        <f t="shared" si="15"/>
        <v>Henry County KY</v>
      </c>
      <c r="D1047" s="9">
        <v>15620</v>
      </c>
      <c r="E1047" s="8" t="s">
        <v>445</v>
      </c>
      <c r="F1047" s="9">
        <v>1828</v>
      </c>
      <c r="G1047" s="9">
        <v>4944</v>
      </c>
      <c r="H1047" s="9">
        <v>7142</v>
      </c>
      <c r="I1047" s="10">
        <v>0.25595071408569026</v>
      </c>
      <c r="J1047" s="10">
        <v>0.69224306916830025</v>
      </c>
      <c r="K1047" s="9">
        <v>-3116</v>
      </c>
      <c r="L1047" s="9">
        <v>3116</v>
      </c>
      <c r="M1047" s="10">
        <v>-0.43629235508260999</v>
      </c>
      <c r="N1047" s="10">
        <v>0.43629235508260999</v>
      </c>
      <c r="O1047" s="9">
        <v>2529</v>
      </c>
      <c r="P1047" s="9">
        <v>3940</v>
      </c>
      <c r="Q1047" s="9">
        <v>6584</v>
      </c>
      <c r="R1047" s="10">
        <v>0.38411300121506681</v>
      </c>
      <c r="S1047" s="10">
        <v>0.59842041312272176</v>
      </c>
      <c r="T1047" s="9">
        <v>-1411</v>
      </c>
      <c r="U1047" s="10">
        <v>-0.21430741190765495</v>
      </c>
      <c r="V1047" s="9">
        <v>-701</v>
      </c>
      <c r="W1047" s="9">
        <v>1004</v>
      </c>
      <c r="X1047" s="10">
        <v>-0.12816228712937655</v>
      </c>
      <c r="Y1047" s="10">
        <v>9.382265604557849E-2</v>
      </c>
      <c r="Z1047" s="11">
        <v>286.27999999999997</v>
      </c>
      <c r="AA1047" s="11">
        <v>54.561967304736626</v>
      </c>
      <c r="AB1047" s="11">
        <v>21103</v>
      </c>
      <c r="AC1047" s="12" t="s">
        <v>3047</v>
      </c>
      <c r="AD1047" s="8">
        <v>21</v>
      </c>
      <c r="AE1047" s="8">
        <v>103</v>
      </c>
      <c r="AF1047" s="13" t="s">
        <v>2315</v>
      </c>
      <c r="AG1047" s="13" t="s">
        <v>2316</v>
      </c>
      <c r="AH1047" s="13" t="s">
        <v>2317</v>
      </c>
      <c r="AI1047" s="14">
        <v>1278413</v>
      </c>
      <c r="AJ1047" s="13" t="s">
        <v>486</v>
      </c>
      <c r="AK1047" s="13" t="s">
        <v>2318</v>
      </c>
      <c r="AL1047" s="13"/>
      <c r="AM1047" s="13"/>
      <c r="AN1047" s="13" t="s">
        <v>505</v>
      </c>
    </row>
    <row r="1048" spans="1:40" x14ac:dyDescent="0.2">
      <c r="A1048" s="8" t="s">
        <v>2935</v>
      </c>
      <c r="B1048" s="8" t="s">
        <v>3048</v>
      </c>
      <c r="C1048" s="8" t="str">
        <f t="shared" si="15"/>
        <v>Hickman County KY</v>
      </c>
      <c r="D1048" s="9">
        <v>4612</v>
      </c>
      <c r="E1048" s="8" t="s">
        <v>445</v>
      </c>
      <c r="F1048" s="9">
        <v>449</v>
      </c>
      <c r="G1048" s="9">
        <v>1657</v>
      </c>
      <c r="H1048" s="9">
        <v>2157</v>
      </c>
      <c r="I1048" s="10">
        <v>0.20815948076031526</v>
      </c>
      <c r="J1048" s="10">
        <v>0.76819656930922575</v>
      </c>
      <c r="K1048" s="9">
        <v>-1208</v>
      </c>
      <c r="L1048" s="9">
        <v>1208</v>
      </c>
      <c r="M1048" s="10">
        <v>-0.56003708854891054</v>
      </c>
      <c r="N1048" s="10">
        <v>0.56003708854891054</v>
      </c>
      <c r="O1048" s="9">
        <v>686</v>
      </c>
      <c r="P1048" s="9">
        <v>1431</v>
      </c>
      <c r="Q1048" s="9">
        <v>2139</v>
      </c>
      <c r="R1048" s="10">
        <v>0.32071061243571763</v>
      </c>
      <c r="S1048" s="10">
        <v>0.66900420757363255</v>
      </c>
      <c r="T1048" s="9">
        <v>-745</v>
      </c>
      <c r="U1048" s="10">
        <v>-0.34829359513791491</v>
      </c>
      <c r="V1048" s="9">
        <v>-237</v>
      </c>
      <c r="W1048" s="9">
        <v>226</v>
      </c>
      <c r="X1048" s="10">
        <v>-0.11255113167540237</v>
      </c>
      <c r="Y1048" s="10">
        <v>9.9192361735593204E-2</v>
      </c>
      <c r="Z1048" s="11">
        <v>242.27</v>
      </c>
      <c r="AA1048" s="11">
        <v>19.036612044413257</v>
      </c>
      <c r="AB1048" s="11">
        <v>21105</v>
      </c>
      <c r="AC1048" s="12" t="s">
        <v>3049</v>
      </c>
      <c r="AD1048" s="8">
        <v>21</v>
      </c>
      <c r="AE1048" s="8">
        <v>105</v>
      </c>
      <c r="AF1048" s="13"/>
      <c r="AG1048" s="13"/>
      <c r="AH1048" s="13"/>
      <c r="AJ1048" s="13"/>
      <c r="AK1048" s="13"/>
      <c r="AL1048" s="13"/>
      <c r="AM1048" s="13"/>
      <c r="AN1048" s="13" t="s">
        <v>510</v>
      </c>
    </row>
    <row r="1049" spans="1:40" x14ac:dyDescent="0.2">
      <c r="A1049" s="8" t="s">
        <v>2935</v>
      </c>
      <c r="B1049" s="8" t="s">
        <v>3050</v>
      </c>
      <c r="C1049" s="8" t="str">
        <f t="shared" si="15"/>
        <v>Hopkins County KY</v>
      </c>
      <c r="D1049" s="9">
        <v>46222</v>
      </c>
      <c r="E1049" s="8" t="s">
        <v>445</v>
      </c>
      <c r="F1049" s="9">
        <v>4310</v>
      </c>
      <c r="G1049" s="9">
        <v>15277</v>
      </c>
      <c r="H1049" s="9">
        <v>20325</v>
      </c>
      <c r="I1049" s="10">
        <v>0.2120541205412054</v>
      </c>
      <c r="J1049" s="10">
        <v>0.7516359163591636</v>
      </c>
      <c r="K1049" s="9">
        <v>-10967</v>
      </c>
      <c r="L1049" s="9">
        <v>10967</v>
      </c>
      <c r="M1049" s="10">
        <v>-0.53958179581795818</v>
      </c>
      <c r="N1049" s="10">
        <v>0.53958179581795818</v>
      </c>
      <c r="O1049" s="9">
        <v>5789</v>
      </c>
      <c r="P1049" s="9">
        <v>13681</v>
      </c>
      <c r="Q1049" s="9">
        <v>19765</v>
      </c>
      <c r="R1049" s="10">
        <v>0.2928914748292436</v>
      </c>
      <c r="S1049" s="10">
        <v>0.692183152036428</v>
      </c>
      <c r="T1049" s="9">
        <v>-7892</v>
      </c>
      <c r="U1049" s="10">
        <v>-0.39929167720718439</v>
      </c>
      <c r="V1049" s="9">
        <v>-1479</v>
      </c>
      <c r="W1049" s="9">
        <v>1596</v>
      </c>
      <c r="X1049" s="10">
        <v>-8.0837354288038205E-2</v>
      </c>
      <c r="Y1049" s="10">
        <v>5.9452764322735607E-2</v>
      </c>
      <c r="Z1049" s="11">
        <v>542</v>
      </c>
      <c r="AA1049" s="11">
        <v>85.280442804428048</v>
      </c>
      <c r="AB1049" s="11">
        <v>21107</v>
      </c>
      <c r="AC1049" s="12" t="s">
        <v>3051</v>
      </c>
      <c r="AD1049" s="8">
        <v>21</v>
      </c>
      <c r="AE1049" s="8">
        <v>107</v>
      </c>
      <c r="AF1049" s="13" t="s">
        <v>3052</v>
      </c>
      <c r="AG1049" s="13"/>
      <c r="AH1049" s="13" t="s">
        <v>3053</v>
      </c>
      <c r="AJ1049" s="13" t="s">
        <v>498</v>
      </c>
      <c r="AK1049" s="13"/>
      <c r="AL1049" s="13"/>
      <c r="AM1049" s="13"/>
      <c r="AN1049" s="13" t="s">
        <v>487</v>
      </c>
    </row>
    <row r="1050" spans="1:40" x14ac:dyDescent="0.2">
      <c r="A1050" s="8" t="s">
        <v>2935</v>
      </c>
      <c r="B1050" s="8" t="s">
        <v>602</v>
      </c>
      <c r="C1050" s="8" t="str">
        <f t="shared" si="15"/>
        <v>Jackson County KY</v>
      </c>
      <c r="D1050" s="9">
        <v>13352</v>
      </c>
      <c r="E1050" s="8" t="s">
        <v>445</v>
      </c>
      <c r="F1050" s="9">
        <v>482</v>
      </c>
      <c r="G1050" s="9">
        <v>4889</v>
      </c>
      <c r="H1050" s="9">
        <v>5497</v>
      </c>
      <c r="I1050" s="10">
        <v>8.7684191377114792E-2</v>
      </c>
      <c r="J1050" s="10">
        <v>0.88939421502637805</v>
      </c>
      <c r="K1050" s="9">
        <v>-4407</v>
      </c>
      <c r="L1050" s="9">
        <v>4407</v>
      </c>
      <c r="M1050" s="10">
        <v>-0.80171002364926325</v>
      </c>
      <c r="N1050" s="10">
        <v>0.80171002364926325</v>
      </c>
      <c r="O1050" s="9">
        <v>612</v>
      </c>
      <c r="P1050" s="9">
        <v>4365</v>
      </c>
      <c r="Q1050" s="9">
        <v>5061</v>
      </c>
      <c r="R1050" s="10">
        <v>0.12092471843509188</v>
      </c>
      <c r="S1050" s="10">
        <v>0.86247777119146418</v>
      </c>
      <c r="T1050" s="9">
        <v>-3753</v>
      </c>
      <c r="U1050" s="10">
        <v>-0.74155305275637229</v>
      </c>
      <c r="V1050" s="9">
        <v>-130</v>
      </c>
      <c r="W1050" s="9">
        <v>524</v>
      </c>
      <c r="X1050" s="10">
        <v>-3.3240527057977087E-2</v>
      </c>
      <c r="Y1050" s="10">
        <v>2.6916443834913872E-2</v>
      </c>
      <c r="Z1050" s="11">
        <v>345.2</v>
      </c>
      <c r="AA1050" s="11">
        <v>38.679026651216688</v>
      </c>
      <c r="AB1050" s="11">
        <v>21109</v>
      </c>
      <c r="AC1050" s="12" t="s">
        <v>3054</v>
      </c>
      <c r="AD1050" s="8">
        <v>21</v>
      </c>
      <c r="AE1050" s="8">
        <v>109</v>
      </c>
      <c r="AF1050" s="13"/>
      <c r="AG1050" s="13"/>
      <c r="AH1050" s="13"/>
      <c r="AJ1050" s="13"/>
      <c r="AK1050" s="13"/>
      <c r="AL1050" s="13"/>
      <c r="AM1050" s="13"/>
      <c r="AN1050" s="13" t="s">
        <v>510</v>
      </c>
    </row>
    <row r="1051" spans="1:40" x14ac:dyDescent="0.2">
      <c r="A1051" s="8" t="s">
        <v>2935</v>
      </c>
      <c r="B1051" s="8" t="s">
        <v>608</v>
      </c>
      <c r="C1051" s="8" t="str">
        <f t="shared" si="15"/>
        <v>Jefferson County KY</v>
      </c>
      <c r="D1051" s="9">
        <v>763623</v>
      </c>
      <c r="E1051" s="8" t="s">
        <v>445</v>
      </c>
      <c r="F1051" s="9">
        <v>190824</v>
      </c>
      <c r="G1051" s="9">
        <v>143758</v>
      </c>
      <c r="H1051" s="9">
        <v>352778</v>
      </c>
      <c r="I1051" s="10">
        <v>0.54091808446104916</v>
      </c>
      <c r="J1051" s="10">
        <v>0.40750273543134774</v>
      </c>
      <c r="K1051" s="9">
        <v>47066</v>
      </c>
      <c r="L1051" s="9">
        <v>-47066</v>
      </c>
      <c r="M1051" s="10">
        <v>0.13341534902970142</v>
      </c>
      <c r="N1051" s="10">
        <v>-0.13341534902970142</v>
      </c>
      <c r="O1051" s="9">
        <v>186164</v>
      </c>
      <c r="P1051" s="9">
        <v>148415</v>
      </c>
      <c r="Q1051" s="9">
        <v>339500</v>
      </c>
      <c r="R1051" s="10">
        <v>0.54834756995581735</v>
      </c>
      <c r="S1051" s="10">
        <v>0.43715758468335786</v>
      </c>
      <c r="T1051" s="9">
        <v>37749</v>
      </c>
      <c r="U1051" s="10">
        <v>0.11118998527245949</v>
      </c>
      <c r="V1051" s="9">
        <v>4660</v>
      </c>
      <c r="W1051" s="9">
        <v>-4657</v>
      </c>
      <c r="X1051" s="10">
        <v>-7.4294854947681843E-3</v>
      </c>
      <c r="Y1051" s="10">
        <v>-2.9654849252010118E-2</v>
      </c>
      <c r="Z1051" s="11">
        <v>380.42</v>
      </c>
      <c r="AA1051" s="11">
        <v>2007.315598548972</v>
      </c>
      <c r="AB1051" s="11">
        <v>21111</v>
      </c>
      <c r="AC1051" s="12" t="s">
        <v>3055</v>
      </c>
      <c r="AD1051" s="8">
        <v>21</v>
      </c>
      <c r="AE1051" s="8">
        <v>111</v>
      </c>
      <c r="AF1051" s="13" t="s">
        <v>2315</v>
      </c>
      <c r="AG1051" s="13" t="s">
        <v>2316</v>
      </c>
      <c r="AH1051" s="13" t="s">
        <v>2317</v>
      </c>
      <c r="AI1051" s="14">
        <v>1278413</v>
      </c>
      <c r="AJ1051" s="13" t="s">
        <v>486</v>
      </c>
      <c r="AK1051" s="13" t="s">
        <v>2318</v>
      </c>
      <c r="AL1051" s="13"/>
      <c r="AM1051" s="13"/>
      <c r="AN1051" s="13" t="s">
        <v>487</v>
      </c>
    </row>
    <row r="1052" spans="1:40" x14ac:dyDescent="0.2">
      <c r="A1052" s="8" t="s">
        <v>2935</v>
      </c>
      <c r="B1052" s="8" t="s">
        <v>3056</v>
      </c>
      <c r="C1052" s="8" t="str">
        <f t="shared" si="15"/>
        <v>Jessamine County KY</v>
      </c>
      <c r="D1052" s="9">
        <v>51961</v>
      </c>
      <c r="E1052" s="8" t="s">
        <v>445</v>
      </c>
      <c r="F1052" s="9">
        <v>6144</v>
      </c>
      <c r="G1052" s="9">
        <v>15474</v>
      </c>
      <c r="H1052" s="9">
        <v>23292</v>
      </c>
      <c r="I1052" s="10">
        <v>0.26378155589902114</v>
      </c>
      <c r="J1052" s="10">
        <v>0.66434827408552288</v>
      </c>
      <c r="K1052" s="9">
        <v>-9330</v>
      </c>
      <c r="L1052" s="9">
        <v>9330</v>
      </c>
      <c r="M1052" s="10">
        <v>-0.40056671818650175</v>
      </c>
      <c r="N1052" s="10">
        <v>0.40056671818650175</v>
      </c>
      <c r="O1052" s="9">
        <v>6001</v>
      </c>
      <c r="P1052" s="9">
        <v>14232</v>
      </c>
      <c r="Q1052" s="9">
        <v>20620</v>
      </c>
      <c r="R1052" s="10">
        <v>0.29102812803103784</v>
      </c>
      <c r="S1052" s="10">
        <v>0.69020368574199809</v>
      </c>
      <c r="T1052" s="9">
        <v>-8231</v>
      </c>
      <c r="U1052" s="10">
        <v>-0.39917555771096025</v>
      </c>
      <c r="V1052" s="9">
        <v>143</v>
      </c>
      <c r="W1052" s="9">
        <v>1242</v>
      </c>
      <c r="X1052" s="10">
        <v>-2.72465721320167E-2</v>
      </c>
      <c r="Y1052" s="10">
        <v>-2.5855411656475202E-2</v>
      </c>
      <c r="Z1052" s="11">
        <v>172.12</v>
      </c>
      <c r="AA1052" s="11">
        <v>301.88821752265858</v>
      </c>
      <c r="AB1052" s="11">
        <v>21113</v>
      </c>
      <c r="AC1052" s="12" t="s">
        <v>3057</v>
      </c>
      <c r="AD1052" s="8">
        <v>21</v>
      </c>
      <c r="AE1052" s="8">
        <v>113</v>
      </c>
      <c r="AF1052" s="13" t="s">
        <v>2962</v>
      </c>
      <c r="AG1052" s="13" t="s">
        <v>2943</v>
      </c>
      <c r="AH1052" s="13" t="s">
        <v>2963</v>
      </c>
      <c r="AI1052" s="14">
        <v>500535</v>
      </c>
      <c r="AJ1052" s="13" t="s">
        <v>486</v>
      </c>
      <c r="AK1052" s="13" t="s">
        <v>2945</v>
      </c>
      <c r="AL1052" s="13"/>
      <c r="AM1052" s="13"/>
      <c r="AN1052" s="13" t="s">
        <v>505</v>
      </c>
    </row>
    <row r="1053" spans="1:40" x14ac:dyDescent="0.2">
      <c r="A1053" s="8" t="s">
        <v>2935</v>
      </c>
      <c r="B1053" s="8" t="s">
        <v>848</v>
      </c>
      <c r="C1053" s="8" t="str">
        <f t="shared" si="15"/>
        <v>Johnson County KY</v>
      </c>
      <c r="D1053" s="9">
        <v>23175</v>
      </c>
      <c r="E1053" s="8" t="s">
        <v>445</v>
      </c>
      <c r="F1053" s="9">
        <v>1250</v>
      </c>
      <c r="G1053" s="9">
        <v>8043</v>
      </c>
      <c r="H1053" s="9">
        <v>9560</v>
      </c>
      <c r="I1053" s="10">
        <v>0.1307531380753138</v>
      </c>
      <c r="J1053" s="10">
        <v>0.84131799163179921</v>
      </c>
      <c r="K1053" s="9">
        <v>-6793</v>
      </c>
      <c r="L1053" s="9">
        <v>6793</v>
      </c>
      <c r="M1053" s="10">
        <v>-0.71056485355648547</v>
      </c>
      <c r="N1053" s="10">
        <v>0.71056485355648547</v>
      </c>
      <c r="O1053" s="9">
        <v>1723</v>
      </c>
      <c r="P1053" s="9">
        <v>7095</v>
      </c>
      <c r="Q1053" s="9">
        <v>9035</v>
      </c>
      <c r="R1053" s="10">
        <v>0.19070282235749861</v>
      </c>
      <c r="S1053" s="10">
        <v>0.78527946873270615</v>
      </c>
      <c r="T1053" s="9">
        <v>-5372</v>
      </c>
      <c r="U1053" s="10">
        <v>-0.59457664637520757</v>
      </c>
      <c r="V1053" s="9">
        <v>-473</v>
      </c>
      <c r="W1053" s="9">
        <v>948</v>
      </c>
      <c r="X1053" s="10">
        <v>-5.9949684282184806E-2</v>
      </c>
      <c r="Y1053" s="10">
        <v>5.6038522899093057E-2</v>
      </c>
      <c r="Z1053" s="11">
        <v>261.95</v>
      </c>
      <c r="AA1053" s="11">
        <v>88.471082267608324</v>
      </c>
      <c r="AB1053" s="11">
        <v>21115</v>
      </c>
      <c r="AC1053" s="12" t="s">
        <v>3058</v>
      </c>
      <c r="AD1053" s="8">
        <v>21</v>
      </c>
      <c r="AE1053" s="8">
        <v>115</v>
      </c>
      <c r="AF1053" s="13"/>
      <c r="AG1053" s="13"/>
      <c r="AH1053" s="13"/>
      <c r="AJ1053" s="13"/>
      <c r="AK1053" s="13"/>
      <c r="AL1053" s="13"/>
      <c r="AM1053" s="13"/>
      <c r="AN1053" s="13" t="s">
        <v>510</v>
      </c>
    </row>
    <row r="1054" spans="1:40" x14ac:dyDescent="0.2">
      <c r="A1054" s="8" t="s">
        <v>2935</v>
      </c>
      <c r="B1054" s="8" t="s">
        <v>3059</v>
      </c>
      <c r="C1054" s="8" t="str">
        <f t="shared" si="15"/>
        <v>Kenton County KY</v>
      </c>
      <c r="D1054" s="9">
        <v>165012</v>
      </c>
      <c r="E1054" s="8" t="s">
        <v>445</v>
      </c>
      <c r="F1054" s="9">
        <v>24213</v>
      </c>
      <c r="G1054" s="9">
        <v>42958</v>
      </c>
      <c r="H1054" s="9">
        <v>71905</v>
      </c>
      <c r="I1054" s="10">
        <v>0.33673597107294345</v>
      </c>
      <c r="J1054" s="10">
        <v>0.59742716083721581</v>
      </c>
      <c r="K1054" s="9">
        <v>-18745</v>
      </c>
      <c r="L1054" s="9">
        <v>18745</v>
      </c>
      <c r="M1054" s="10">
        <v>-0.26069118976427236</v>
      </c>
      <c r="N1054" s="10">
        <v>0.26069118976427236</v>
      </c>
      <c r="O1054" s="9">
        <v>24917</v>
      </c>
      <c r="P1054" s="9">
        <v>41387</v>
      </c>
      <c r="Q1054" s="9">
        <v>67679</v>
      </c>
      <c r="R1054" s="10">
        <v>0.36816442323320381</v>
      </c>
      <c r="S1054" s="10">
        <v>0.61151908272876376</v>
      </c>
      <c r="T1054" s="9">
        <v>-16470</v>
      </c>
      <c r="U1054" s="10">
        <v>-0.24335465949555996</v>
      </c>
      <c r="V1054" s="9">
        <v>-704</v>
      </c>
      <c r="W1054" s="9">
        <v>1571</v>
      </c>
      <c r="X1054" s="10">
        <v>-3.1428452160260356E-2</v>
      </c>
      <c r="Y1054" s="10">
        <v>-1.4091921891547954E-2</v>
      </c>
      <c r="Z1054" s="11">
        <v>160.25</v>
      </c>
      <c r="AA1054" s="11">
        <v>1029.7160686427458</v>
      </c>
      <c r="AB1054" s="11">
        <v>21117</v>
      </c>
      <c r="AC1054" s="12" t="s">
        <v>3060</v>
      </c>
      <c r="AD1054" s="8">
        <v>21</v>
      </c>
      <c r="AE1054" s="8">
        <v>117</v>
      </c>
      <c r="AF1054" s="13" t="s">
        <v>2332</v>
      </c>
      <c r="AG1054" s="13" t="s">
        <v>2333</v>
      </c>
      <c r="AH1054" s="13" t="s">
        <v>2334</v>
      </c>
      <c r="AI1054" s="14">
        <v>2157719</v>
      </c>
      <c r="AJ1054" s="13" t="s">
        <v>486</v>
      </c>
      <c r="AK1054" s="13" t="s">
        <v>2335</v>
      </c>
      <c r="AL1054" s="13"/>
      <c r="AM1054" s="13"/>
      <c r="AN1054" s="13" t="s">
        <v>487</v>
      </c>
    </row>
    <row r="1055" spans="1:40" x14ac:dyDescent="0.2">
      <c r="A1055" s="8" t="s">
        <v>2935</v>
      </c>
      <c r="B1055" s="8" t="s">
        <v>3061</v>
      </c>
      <c r="C1055" s="8" t="str">
        <f t="shared" si="15"/>
        <v>Knott County KY</v>
      </c>
      <c r="D1055" s="9">
        <v>15693</v>
      </c>
      <c r="E1055" s="8" t="s">
        <v>445</v>
      </c>
      <c r="F1055" s="9">
        <v>1245</v>
      </c>
      <c r="G1055" s="9">
        <v>4357</v>
      </c>
      <c r="H1055" s="9">
        <v>5756</v>
      </c>
      <c r="I1055" s="10">
        <v>0.21629603891591384</v>
      </c>
      <c r="J1055" s="10">
        <v>0.75694927032661574</v>
      </c>
      <c r="K1055" s="9">
        <v>-3112</v>
      </c>
      <c r="L1055" s="9">
        <v>3112</v>
      </c>
      <c r="M1055" s="10">
        <v>-0.54065323141070187</v>
      </c>
      <c r="N1055" s="10">
        <v>0.54065323141070187</v>
      </c>
      <c r="O1055" s="9">
        <v>1420</v>
      </c>
      <c r="P1055" s="9">
        <v>4130</v>
      </c>
      <c r="Q1055" s="9">
        <v>5693</v>
      </c>
      <c r="R1055" s="10">
        <v>0.24942912348498156</v>
      </c>
      <c r="S1055" s="10">
        <v>0.72545230985420694</v>
      </c>
      <c r="T1055" s="9">
        <v>-2710</v>
      </c>
      <c r="U1055" s="10">
        <v>-0.47602318636922536</v>
      </c>
      <c r="V1055" s="9">
        <v>-175</v>
      </c>
      <c r="W1055" s="9">
        <v>227</v>
      </c>
      <c r="X1055" s="10">
        <v>-3.3133084569067717E-2</v>
      </c>
      <c r="Y1055" s="10">
        <v>3.1496960472408797E-2</v>
      </c>
      <c r="Z1055" s="11">
        <v>351.52</v>
      </c>
      <c r="AA1055" s="11">
        <v>44.643263541192539</v>
      </c>
      <c r="AB1055" s="11">
        <v>21119</v>
      </c>
      <c r="AC1055" s="12" t="s">
        <v>3062</v>
      </c>
      <c r="AD1055" s="8">
        <v>21</v>
      </c>
      <c r="AE1055" s="8">
        <v>119</v>
      </c>
      <c r="AF1055" s="13"/>
      <c r="AG1055" s="13"/>
      <c r="AH1055" s="13"/>
      <c r="AJ1055" s="13"/>
      <c r="AK1055" s="13"/>
      <c r="AL1055" s="13"/>
      <c r="AM1055" s="13"/>
      <c r="AN1055" s="13" t="s">
        <v>510</v>
      </c>
    </row>
    <row r="1056" spans="1:40" x14ac:dyDescent="0.2">
      <c r="A1056" s="8" t="s">
        <v>2935</v>
      </c>
      <c r="B1056" s="8" t="s">
        <v>2164</v>
      </c>
      <c r="C1056" s="8" t="str">
        <f t="shared" si="15"/>
        <v>Knox County KY</v>
      </c>
      <c r="D1056" s="9">
        <v>31730</v>
      </c>
      <c r="E1056" s="8" t="s">
        <v>445</v>
      </c>
      <c r="F1056" s="9">
        <v>1761</v>
      </c>
      <c r="G1056" s="9">
        <v>9885</v>
      </c>
      <c r="H1056" s="9">
        <v>12001</v>
      </c>
      <c r="I1056" s="10">
        <v>0.14673777185234563</v>
      </c>
      <c r="J1056" s="10">
        <v>0.82368135988667612</v>
      </c>
      <c r="K1056" s="9">
        <v>-8124</v>
      </c>
      <c r="L1056" s="9">
        <v>8124</v>
      </c>
      <c r="M1056" s="10">
        <v>-0.67694358803433052</v>
      </c>
      <c r="N1056" s="10">
        <v>0.67694358803433052</v>
      </c>
      <c r="O1056" s="9">
        <v>2484</v>
      </c>
      <c r="P1056" s="9">
        <v>8467</v>
      </c>
      <c r="Q1056" s="9">
        <v>11100</v>
      </c>
      <c r="R1056" s="10">
        <v>0.22378378378378377</v>
      </c>
      <c r="S1056" s="10">
        <v>0.76279279279279277</v>
      </c>
      <c r="T1056" s="9">
        <v>-5983</v>
      </c>
      <c r="U1056" s="10">
        <v>-0.53900900900900894</v>
      </c>
      <c r="V1056" s="9">
        <v>-723</v>
      </c>
      <c r="W1056" s="9">
        <v>1418</v>
      </c>
      <c r="X1056" s="10">
        <v>-7.7046011931438146E-2</v>
      </c>
      <c r="Y1056" s="10">
        <v>6.088856709388335E-2</v>
      </c>
      <c r="Z1056" s="11">
        <v>386.3</v>
      </c>
      <c r="AA1056" s="11">
        <v>82.138234532746566</v>
      </c>
      <c r="AB1056" s="11">
        <v>21121</v>
      </c>
      <c r="AC1056" s="12" t="s">
        <v>3063</v>
      </c>
      <c r="AD1056" s="8">
        <v>21</v>
      </c>
      <c r="AE1056" s="8">
        <v>121</v>
      </c>
      <c r="AF1056" s="13" t="s">
        <v>3064</v>
      </c>
      <c r="AG1056" s="13"/>
      <c r="AH1056" s="13" t="s">
        <v>3065</v>
      </c>
      <c r="AJ1056" s="13" t="s">
        <v>498</v>
      </c>
      <c r="AK1056" s="13"/>
      <c r="AL1056" s="13"/>
      <c r="AM1056" s="13"/>
      <c r="AN1056" s="13" t="s">
        <v>487</v>
      </c>
    </row>
    <row r="1057" spans="1:40" x14ac:dyDescent="0.2">
      <c r="A1057" s="8" t="s">
        <v>2935</v>
      </c>
      <c r="B1057" s="8" t="s">
        <v>3066</v>
      </c>
      <c r="C1057" s="8" t="str">
        <f t="shared" ref="C1057:C1120" si="16">B1057&amp;" "&amp;A1057</f>
        <v>Larue County KY</v>
      </c>
      <c r="D1057" s="9">
        <v>14241</v>
      </c>
      <c r="E1057" s="8" t="s">
        <v>445</v>
      </c>
      <c r="F1057" s="9">
        <v>1278</v>
      </c>
      <c r="G1057" s="9">
        <v>4799</v>
      </c>
      <c r="H1057" s="9">
        <v>6359</v>
      </c>
      <c r="I1057" s="10">
        <v>0.20097499606856423</v>
      </c>
      <c r="J1057" s="10">
        <v>0.75467840855480417</v>
      </c>
      <c r="K1057" s="9">
        <v>-3521</v>
      </c>
      <c r="L1057" s="9">
        <v>3521</v>
      </c>
      <c r="M1057" s="10">
        <v>-0.55370341248623989</v>
      </c>
      <c r="N1057" s="10">
        <v>0.55370341248623989</v>
      </c>
      <c r="O1057" s="9">
        <v>1733</v>
      </c>
      <c r="P1057" s="9">
        <v>3911</v>
      </c>
      <c r="Q1057" s="9">
        <v>5764</v>
      </c>
      <c r="R1057" s="10">
        <v>0.3006592643997224</v>
      </c>
      <c r="S1057" s="10">
        <v>0.67852185981956969</v>
      </c>
      <c r="T1057" s="9">
        <v>-2178</v>
      </c>
      <c r="U1057" s="10">
        <v>-0.37786259541984729</v>
      </c>
      <c r="V1057" s="9">
        <v>-455</v>
      </c>
      <c r="W1057" s="9">
        <v>888</v>
      </c>
      <c r="X1057" s="10">
        <v>-9.9684268331158177E-2</v>
      </c>
      <c r="Y1057" s="10">
        <v>7.6156548735234475E-2</v>
      </c>
      <c r="Z1057" s="11">
        <v>261.52</v>
      </c>
      <c r="AA1057" s="11">
        <v>54.454726215968186</v>
      </c>
      <c r="AB1057" s="11">
        <v>21123</v>
      </c>
      <c r="AC1057" s="12" t="s">
        <v>3067</v>
      </c>
      <c r="AD1057" s="8">
        <v>21</v>
      </c>
      <c r="AE1057" s="8">
        <v>123</v>
      </c>
      <c r="AF1057" s="13" t="s">
        <v>3040</v>
      </c>
      <c r="AG1057" s="13" t="s">
        <v>2316</v>
      </c>
      <c r="AH1057" s="13" t="s">
        <v>3041</v>
      </c>
      <c r="AI1057" s="14">
        <v>148604</v>
      </c>
      <c r="AJ1057" s="13" t="s">
        <v>486</v>
      </c>
      <c r="AK1057" s="13" t="s">
        <v>2318</v>
      </c>
      <c r="AL1057" s="13"/>
      <c r="AM1057" s="13"/>
      <c r="AN1057" s="13" t="s">
        <v>505</v>
      </c>
    </row>
    <row r="1058" spans="1:40" x14ac:dyDescent="0.2">
      <c r="A1058" s="8" t="s">
        <v>2935</v>
      </c>
      <c r="B1058" s="8" t="s">
        <v>3068</v>
      </c>
      <c r="C1058" s="8" t="str">
        <f t="shared" si="16"/>
        <v>Laurel County KY</v>
      </c>
      <c r="D1058" s="9">
        <v>60094</v>
      </c>
      <c r="E1058" s="8" t="s">
        <v>445</v>
      </c>
      <c r="F1058" s="9">
        <v>3440</v>
      </c>
      <c r="G1058" s="9">
        <v>20592</v>
      </c>
      <c r="H1058" s="9">
        <v>24811</v>
      </c>
      <c r="I1058" s="10">
        <v>0.13864818024263431</v>
      </c>
      <c r="J1058" s="10">
        <v>0.82995445568497839</v>
      </c>
      <c r="K1058" s="9">
        <v>-17152</v>
      </c>
      <c r="L1058" s="9">
        <v>17152</v>
      </c>
      <c r="M1058" s="10">
        <v>-0.69130627544234402</v>
      </c>
      <c r="N1058" s="10">
        <v>0.69130627544234402</v>
      </c>
      <c r="O1058" s="9">
        <v>3905</v>
      </c>
      <c r="P1058" s="9">
        <v>18151</v>
      </c>
      <c r="Q1058" s="9">
        <v>22408</v>
      </c>
      <c r="R1058" s="10">
        <v>0.17426811852909674</v>
      </c>
      <c r="S1058" s="10">
        <v>0.81002320599785793</v>
      </c>
      <c r="T1058" s="9">
        <v>-14246</v>
      </c>
      <c r="U1058" s="10">
        <v>-0.63575508746876119</v>
      </c>
      <c r="V1058" s="9">
        <v>-465</v>
      </c>
      <c r="W1058" s="9">
        <v>2441</v>
      </c>
      <c r="X1058" s="10">
        <v>-3.5619938286462427E-2</v>
      </c>
      <c r="Y1058" s="10">
        <v>1.9931249687120456E-2</v>
      </c>
      <c r="Z1058" s="11">
        <v>433.95</v>
      </c>
      <c r="AA1058" s="11">
        <v>138.4813918654223</v>
      </c>
      <c r="AB1058" s="11">
        <v>21125</v>
      </c>
      <c r="AC1058" s="12" t="s">
        <v>3069</v>
      </c>
      <c r="AD1058" s="8">
        <v>21</v>
      </c>
      <c r="AE1058" s="8">
        <v>125</v>
      </c>
      <c r="AF1058" s="13" t="s">
        <v>3064</v>
      </c>
      <c r="AG1058" s="13"/>
      <c r="AH1058" s="13" t="s">
        <v>3065</v>
      </c>
      <c r="AJ1058" s="13" t="s">
        <v>498</v>
      </c>
      <c r="AK1058" s="13"/>
      <c r="AL1058" s="13"/>
      <c r="AM1058" s="13"/>
      <c r="AN1058" s="13" t="s">
        <v>487</v>
      </c>
    </row>
    <row r="1059" spans="1:40" x14ac:dyDescent="0.2">
      <c r="A1059" s="8" t="s">
        <v>2935</v>
      </c>
      <c r="B1059" s="8" t="s">
        <v>614</v>
      </c>
      <c r="C1059" s="8" t="str">
        <f t="shared" si="16"/>
        <v>Lawrence County KY</v>
      </c>
      <c r="D1059" s="9">
        <v>15745</v>
      </c>
      <c r="E1059" s="8" t="s">
        <v>445</v>
      </c>
      <c r="F1059" s="9">
        <v>1045</v>
      </c>
      <c r="G1059" s="9">
        <v>4816</v>
      </c>
      <c r="H1059" s="9">
        <v>6037</v>
      </c>
      <c r="I1059" s="10">
        <v>0.17309922146761636</v>
      </c>
      <c r="J1059" s="10">
        <v>0.79774722544310084</v>
      </c>
      <c r="K1059" s="9">
        <v>-3771</v>
      </c>
      <c r="L1059" s="9">
        <v>3771</v>
      </c>
      <c r="M1059" s="10">
        <v>-0.62464800397548448</v>
      </c>
      <c r="N1059" s="10">
        <v>0.62464800397548448</v>
      </c>
      <c r="O1059" s="9">
        <v>1520</v>
      </c>
      <c r="P1059" s="9">
        <v>3995</v>
      </c>
      <c r="Q1059" s="9">
        <v>5592</v>
      </c>
      <c r="R1059" s="10">
        <v>0.27181688125894132</v>
      </c>
      <c r="S1059" s="10">
        <v>0.71441344778254645</v>
      </c>
      <c r="T1059" s="9">
        <v>-2475</v>
      </c>
      <c r="U1059" s="10">
        <v>-0.44259656652360513</v>
      </c>
      <c r="V1059" s="9">
        <v>-475</v>
      </c>
      <c r="W1059" s="9">
        <v>821</v>
      </c>
      <c r="X1059" s="10">
        <v>-9.8717659791324963E-2</v>
      </c>
      <c r="Y1059" s="10">
        <v>8.3333777660554387E-2</v>
      </c>
      <c r="Z1059" s="11">
        <v>415.6</v>
      </c>
      <c r="AA1059" s="11">
        <v>37.884985563041383</v>
      </c>
      <c r="AB1059" s="11">
        <v>21127</v>
      </c>
      <c r="AC1059" s="12" t="s">
        <v>3070</v>
      </c>
      <c r="AD1059" s="8">
        <v>21</v>
      </c>
      <c r="AE1059" s="8">
        <v>127</v>
      </c>
      <c r="AF1059" s="13"/>
      <c r="AG1059" s="13"/>
      <c r="AH1059" s="13"/>
      <c r="AJ1059" s="13"/>
      <c r="AK1059" s="13"/>
      <c r="AL1059" s="13"/>
      <c r="AM1059" s="13"/>
      <c r="AN1059" s="13" t="s">
        <v>510</v>
      </c>
    </row>
    <row r="1060" spans="1:40" x14ac:dyDescent="0.2">
      <c r="A1060" s="8" t="s">
        <v>2935</v>
      </c>
      <c r="B1060" s="8" t="s">
        <v>618</v>
      </c>
      <c r="C1060" s="8" t="str">
        <f t="shared" si="16"/>
        <v>Lee County KY</v>
      </c>
      <c r="D1060" s="9">
        <v>6752</v>
      </c>
      <c r="E1060" s="8" t="s">
        <v>445</v>
      </c>
      <c r="F1060" s="9">
        <v>444</v>
      </c>
      <c r="G1060" s="9">
        <v>2151</v>
      </c>
      <c r="H1060" s="9">
        <v>2663</v>
      </c>
      <c r="I1060" s="10">
        <v>0.16672925272249342</v>
      </c>
      <c r="J1060" s="10">
        <v>0.80773563650018776</v>
      </c>
      <c r="K1060" s="9">
        <v>-1707</v>
      </c>
      <c r="L1060" s="9">
        <v>1707</v>
      </c>
      <c r="M1060" s="10">
        <v>-0.64100638377769437</v>
      </c>
      <c r="N1060" s="10">
        <v>0.64100638377769437</v>
      </c>
      <c r="O1060" s="9">
        <v>595</v>
      </c>
      <c r="P1060" s="9">
        <v>1977</v>
      </c>
      <c r="Q1060" s="9">
        <v>2623</v>
      </c>
      <c r="R1060" s="10">
        <v>0.22683949675943577</v>
      </c>
      <c r="S1060" s="10">
        <v>0.75371711780404116</v>
      </c>
      <c r="T1060" s="9">
        <v>-1382</v>
      </c>
      <c r="U1060" s="10">
        <v>-0.52687762104460534</v>
      </c>
      <c r="V1060" s="9">
        <v>-151</v>
      </c>
      <c r="W1060" s="9">
        <v>174</v>
      </c>
      <c r="X1060" s="10">
        <v>-6.0110244036942345E-2</v>
      </c>
      <c r="Y1060" s="10">
        <v>5.40185186961466E-2</v>
      </c>
      <c r="Z1060" s="11">
        <v>208.86</v>
      </c>
      <c r="AA1060" s="11">
        <v>32.327875131667142</v>
      </c>
      <c r="AB1060" s="11">
        <v>21129</v>
      </c>
      <c r="AC1060" s="12" t="s">
        <v>3071</v>
      </c>
      <c r="AD1060" s="8">
        <v>21</v>
      </c>
      <c r="AE1060" s="8">
        <v>129</v>
      </c>
      <c r="AF1060" s="13"/>
      <c r="AG1060" s="13"/>
      <c r="AH1060" s="13"/>
      <c r="AJ1060" s="13"/>
      <c r="AK1060" s="13"/>
      <c r="AL1060" s="13"/>
      <c r="AM1060" s="13"/>
      <c r="AN1060" s="13" t="s">
        <v>510</v>
      </c>
    </row>
    <row r="1061" spans="1:40" x14ac:dyDescent="0.2">
      <c r="A1061" s="8" t="s">
        <v>2935</v>
      </c>
      <c r="B1061" s="8" t="s">
        <v>3072</v>
      </c>
      <c r="C1061" s="8" t="str">
        <f t="shared" si="16"/>
        <v>Leslie County KY</v>
      </c>
      <c r="D1061" s="9">
        <v>10711</v>
      </c>
      <c r="E1061" s="8" t="s">
        <v>445</v>
      </c>
      <c r="F1061" s="9">
        <v>400</v>
      </c>
      <c r="G1061" s="9">
        <v>4015</v>
      </c>
      <c r="H1061" s="9">
        <v>4487</v>
      </c>
      <c r="I1061" s="10">
        <v>8.9146422999777139E-2</v>
      </c>
      <c r="J1061" s="10">
        <v>0.89480722086026299</v>
      </c>
      <c r="K1061" s="9">
        <v>-3615</v>
      </c>
      <c r="L1061" s="9">
        <v>3615</v>
      </c>
      <c r="M1061" s="10">
        <v>-0.80566079786048583</v>
      </c>
      <c r="N1061" s="10">
        <v>0.80566079786048583</v>
      </c>
      <c r="O1061" s="9">
        <v>433</v>
      </c>
      <c r="P1061" s="9">
        <v>4439</v>
      </c>
      <c r="Q1061" s="9">
        <v>4950</v>
      </c>
      <c r="R1061" s="10">
        <v>8.7474747474747469E-2</v>
      </c>
      <c r="S1061" s="10">
        <v>0.89676767676767677</v>
      </c>
      <c r="T1061" s="9">
        <v>-4006</v>
      </c>
      <c r="U1061" s="10">
        <v>-0.80929292929292929</v>
      </c>
      <c r="V1061" s="9">
        <v>-33</v>
      </c>
      <c r="W1061" s="9">
        <v>-424</v>
      </c>
      <c r="X1061" s="10">
        <v>1.67167552502967E-3</v>
      </c>
      <c r="Y1061" s="10">
        <v>-1.9604559074137828E-3</v>
      </c>
      <c r="Z1061" s="11">
        <v>400.84</v>
      </c>
      <c r="AA1061" s="11">
        <v>26.721385091308253</v>
      </c>
      <c r="AB1061" s="11">
        <v>21131</v>
      </c>
      <c r="AC1061" s="12" t="s">
        <v>3073</v>
      </c>
      <c r="AD1061" s="8">
        <v>21</v>
      </c>
      <c r="AE1061" s="8">
        <v>131</v>
      </c>
      <c r="AF1061" s="13"/>
      <c r="AG1061" s="13"/>
      <c r="AH1061" s="13"/>
      <c r="AJ1061" s="13"/>
      <c r="AK1061" s="13"/>
      <c r="AL1061" s="13"/>
      <c r="AM1061" s="13"/>
      <c r="AN1061" s="13" t="s">
        <v>510</v>
      </c>
    </row>
    <row r="1062" spans="1:40" x14ac:dyDescent="0.2">
      <c r="A1062" s="8" t="s">
        <v>2935</v>
      </c>
      <c r="B1062" s="8" t="s">
        <v>3074</v>
      </c>
      <c r="C1062" s="8" t="str">
        <f t="shared" si="16"/>
        <v>Letcher County KY</v>
      </c>
      <c r="D1062" s="9">
        <v>23123</v>
      </c>
      <c r="E1062" s="8" t="s">
        <v>445</v>
      </c>
      <c r="F1062" s="9">
        <v>1542</v>
      </c>
      <c r="G1062" s="9">
        <v>7293</v>
      </c>
      <c r="H1062" s="9">
        <v>9131</v>
      </c>
      <c r="I1062" s="10">
        <v>0.16887526010294601</v>
      </c>
      <c r="J1062" s="10">
        <v>0.79870769904720185</v>
      </c>
      <c r="K1062" s="9">
        <v>-5751</v>
      </c>
      <c r="L1062" s="9">
        <v>5751</v>
      </c>
      <c r="M1062" s="10">
        <v>-0.62983243894425578</v>
      </c>
      <c r="N1062" s="10">
        <v>0.62983243894425578</v>
      </c>
      <c r="O1062" s="9">
        <v>1702</v>
      </c>
      <c r="P1062" s="9">
        <v>6811</v>
      </c>
      <c r="Q1062" s="9">
        <v>8758</v>
      </c>
      <c r="R1062" s="10">
        <v>0.19433660653117149</v>
      </c>
      <c r="S1062" s="10">
        <v>0.77768897008449422</v>
      </c>
      <c r="T1062" s="9">
        <v>-5109</v>
      </c>
      <c r="U1062" s="10">
        <v>-0.58335236355332276</v>
      </c>
      <c r="V1062" s="9">
        <v>-160</v>
      </c>
      <c r="W1062" s="9">
        <v>482</v>
      </c>
      <c r="X1062" s="10">
        <v>-2.5461346428225479E-2</v>
      </c>
      <c r="Y1062" s="10">
        <v>2.1018728962707622E-2</v>
      </c>
      <c r="Z1062" s="11">
        <v>337.91</v>
      </c>
      <c r="AA1062" s="11">
        <v>68.429463466603522</v>
      </c>
      <c r="AB1062" s="11">
        <v>21133</v>
      </c>
      <c r="AC1062" s="12" t="s">
        <v>3075</v>
      </c>
      <c r="AD1062" s="8">
        <v>21</v>
      </c>
      <c r="AE1062" s="8">
        <v>133</v>
      </c>
      <c r="AF1062" s="13"/>
      <c r="AG1062" s="13"/>
      <c r="AH1062" s="13"/>
      <c r="AJ1062" s="13"/>
      <c r="AK1062" s="13"/>
      <c r="AL1062" s="13"/>
      <c r="AM1062" s="13"/>
      <c r="AN1062" s="13" t="s">
        <v>510</v>
      </c>
    </row>
    <row r="1063" spans="1:40" x14ac:dyDescent="0.2">
      <c r="A1063" s="8" t="s">
        <v>2935</v>
      </c>
      <c r="B1063" s="8" t="s">
        <v>2006</v>
      </c>
      <c r="C1063" s="8" t="str">
        <f t="shared" si="16"/>
        <v>Lewis County KY</v>
      </c>
      <c r="D1063" s="9">
        <v>13682</v>
      </c>
      <c r="E1063" s="8" t="s">
        <v>445</v>
      </c>
      <c r="F1063" s="9">
        <v>785</v>
      </c>
      <c r="G1063" s="9">
        <v>4363</v>
      </c>
      <c r="H1063" s="9">
        <v>5293</v>
      </c>
      <c r="I1063" s="10">
        <v>0.1483090874740223</v>
      </c>
      <c r="J1063" s="10">
        <v>0.82429624031740034</v>
      </c>
      <c r="K1063" s="9">
        <v>-3578</v>
      </c>
      <c r="L1063" s="9">
        <v>3578</v>
      </c>
      <c r="M1063" s="10">
        <v>-0.67598715284337807</v>
      </c>
      <c r="N1063" s="10">
        <v>0.67598715284337807</v>
      </c>
      <c r="O1063" s="9">
        <v>1342</v>
      </c>
      <c r="P1063" s="9">
        <v>3326</v>
      </c>
      <c r="Q1063" s="9">
        <v>4769</v>
      </c>
      <c r="R1063" s="10">
        <v>0.28140071293772279</v>
      </c>
      <c r="S1063" s="10">
        <v>0.69742084294401341</v>
      </c>
      <c r="T1063" s="9">
        <v>-1984</v>
      </c>
      <c r="U1063" s="10">
        <v>-0.41602013000629062</v>
      </c>
      <c r="V1063" s="9">
        <v>-557</v>
      </c>
      <c r="W1063" s="9">
        <v>1037</v>
      </c>
      <c r="X1063" s="10">
        <v>-0.13309162546370049</v>
      </c>
      <c r="Y1063" s="10">
        <v>0.12687539737338693</v>
      </c>
      <c r="Z1063" s="11">
        <v>482.84</v>
      </c>
      <c r="AA1063" s="11">
        <v>28.336508988484798</v>
      </c>
      <c r="AB1063" s="11">
        <v>21135</v>
      </c>
      <c r="AC1063" s="12" t="s">
        <v>3076</v>
      </c>
      <c r="AD1063" s="8">
        <v>21</v>
      </c>
      <c r="AE1063" s="8">
        <v>135</v>
      </c>
      <c r="AF1063" s="13"/>
      <c r="AG1063" s="13"/>
      <c r="AH1063" s="13"/>
      <c r="AJ1063" s="13"/>
      <c r="AK1063" s="13"/>
      <c r="AL1063" s="13"/>
      <c r="AM1063" s="13"/>
      <c r="AN1063" s="13" t="s">
        <v>510</v>
      </c>
    </row>
    <row r="1064" spans="1:40" x14ac:dyDescent="0.2">
      <c r="A1064" s="8" t="s">
        <v>2935</v>
      </c>
      <c r="B1064" s="8" t="s">
        <v>854</v>
      </c>
      <c r="C1064" s="8" t="str">
        <f t="shared" si="16"/>
        <v>Lincoln County KY</v>
      </c>
      <c r="D1064" s="9">
        <v>24463</v>
      </c>
      <c r="E1064" s="8" t="s">
        <v>445</v>
      </c>
      <c r="F1064" s="9">
        <v>1865</v>
      </c>
      <c r="G1064" s="9">
        <v>7338</v>
      </c>
      <c r="H1064" s="9">
        <v>9555</v>
      </c>
      <c r="I1064" s="10">
        <v>0.19518576661433804</v>
      </c>
      <c r="J1064" s="10">
        <v>0.76797488226059651</v>
      </c>
      <c r="K1064" s="9">
        <v>-5473</v>
      </c>
      <c r="L1064" s="9">
        <v>5473</v>
      </c>
      <c r="M1064" s="10">
        <v>-0.57278911564625845</v>
      </c>
      <c r="N1064" s="10">
        <v>0.57278911564625845</v>
      </c>
      <c r="O1064" s="9">
        <v>2582</v>
      </c>
      <c r="P1064" s="9">
        <v>6416</v>
      </c>
      <c r="Q1064" s="9">
        <v>9152</v>
      </c>
      <c r="R1064" s="10">
        <v>0.28212412587412589</v>
      </c>
      <c r="S1064" s="10">
        <v>0.70104895104895104</v>
      </c>
      <c r="T1064" s="9">
        <v>-3834</v>
      </c>
      <c r="U1064" s="10">
        <v>-0.41892482517482516</v>
      </c>
      <c r="V1064" s="9">
        <v>-717</v>
      </c>
      <c r="W1064" s="9">
        <v>922</v>
      </c>
      <c r="X1064" s="10">
        <v>-8.6938359259787851E-2</v>
      </c>
      <c r="Y1064" s="10">
        <v>6.6925931211645473E-2</v>
      </c>
      <c r="Z1064" s="11">
        <v>334.1</v>
      </c>
      <c r="AA1064" s="11">
        <v>73.220592636935038</v>
      </c>
      <c r="AB1064" s="11">
        <v>21137</v>
      </c>
      <c r="AC1064" s="12" t="s">
        <v>3077</v>
      </c>
      <c r="AD1064" s="8">
        <v>21</v>
      </c>
      <c r="AE1064" s="8">
        <v>137</v>
      </c>
      <c r="AF1064" s="13" t="s">
        <v>2971</v>
      </c>
      <c r="AG1064" s="13"/>
      <c r="AH1064" s="13" t="s">
        <v>2972</v>
      </c>
      <c r="AJ1064" s="13" t="s">
        <v>498</v>
      </c>
      <c r="AK1064" s="13"/>
      <c r="AL1064" s="13"/>
      <c r="AM1064" s="13"/>
      <c r="AN1064" s="13" t="s">
        <v>505</v>
      </c>
    </row>
    <row r="1065" spans="1:40" x14ac:dyDescent="0.2">
      <c r="A1065" s="8" t="s">
        <v>2935</v>
      </c>
      <c r="B1065" s="8" t="s">
        <v>2178</v>
      </c>
      <c r="C1065" s="8" t="str">
        <f t="shared" si="16"/>
        <v>Livingston County KY</v>
      </c>
      <c r="D1065" s="9">
        <v>9316</v>
      </c>
      <c r="E1065" s="8" t="s">
        <v>445</v>
      </c>
      <c r="F1065" s="9">
        <v>887</v>
      </c>
      <c r="G1065" s="9">
        <v>3570</v>
      </c>
      <c r="H1065" s="9">
        <v>4642</v>
      </c>
      <c r="I1065" s="10">
        <v>0.1910814304179233</v>
      </c>
      <c r="J1065" s="10">
        <v>0.76906505816458426</v>
      </c>
      <c r="K1065" s="9">
        <v>-2683</v>
      </c>
      <c r="L1065" s="9">
        <v>2683</v>
      </c>
      <c r="M1065" s="10">
        <v>-0.57798362774666101</v>
      </c>
      <c r="N1065" s="10">
        <v>0.57798362774666101</v>
      </c>
      <c r="O1065" s="9">
        <v>1346</v>
      </c>
      <c r="P1065" s="9">
        <v>3089</v>
      </c>
      <c r="Q1065" s="9">
        <v>4511</v>
      </c>
      <c r="R1065" s="10">
        <v>0.29838173354023501</v>
      </c>
      <c r="S1065" s="10">
        <v>0.68477056085125254</v>
      </c>
      <c r="T1065" s="9">
        <v>-1743</v>
      </c>
      <c r="U1065" s="10">
        <v>-0.38638882731101754</v>
      </c>
      <c r="V1065" s="9">
        <v>-459</v>
      </c>
      <c r="W1065" s="9">
        <v>481</v>
      </c>
      <c r="X1065" s="10">
        <v>-0.1073003031223117</v>
      </c>
      <c r="Y1065" s="10">
        <v>8.4294497313331718E-2</v>
      </c>
      <c r="Z1065" s="11">
        <v>313.13</v>
      </c>
      <c r="AA1065" s="11">
        <v>29.751221537380641</v>
      </c>
      <c r="AB1065" s="11">
        <v>21139</v>
      </c>
      <c r="AC1065" s="12" t="s">
        <v>3078</v>
      </c>
      <c r="AD1065" s="8">
        <v>21</v>
      </c>
      <c r="AE1065" s="8">
        <v>139</v>
      </c>
      <c r="AF1065" s="13" t="s">
        <v>2209</v>
      </c>
      <c r="AG1065" s="13" t="s">
        <v>2210</v>
      </c>
      <c r="AH1065" s="13" t="s">
        <v>2211</v>
      </c>
      <c r="AJ1065" s="13" t="s">
        <v>498</v>
      </c>
      <c r="AK1065" s="13" t="s">
        <v>2212</v>
      </c>
      <c r="AL1065" s="13"/>
      <c r="AM1065" s="13"/>
      <c r="AN1065" s="13" t="s">
        <v>505</v>
      </c>
    </row>
    <row r="1066" spans="1:40" x14ac:dyDescent="0.2">
      <c r="A1066" s="8" t="s">
        <v>2935</v>
      </c>
      <c r="B1066" s="8" t="s">
        <v>860</v>
      </c>
      <c r="C1066" s="8" t="str">
        <f t="shared" si="16"/>
        <v>Logan County KY</v>
      </c>
      <c r="D1066" s="9">
        <v>26910</v>
      </c>
      <c r="E1066" s="8" t="s">
        <v>445</v>
      </c>
      <c r="F1066" s="9">
        <v>2755</v>
      </c>
      <c r="G1066" s="9">
        <v>7778</v>
      </c>
      <c r="H1066" s="9">
        <v>10896</v>
      </c>
      <c r="I1066" s="10">
        <v>0.25284508076358297</v>
      </c>
      <c r="J1066" s="10">
        <v>0.71383994126284878</v>
      </c>
      <c r="K1066" s="9">
        <v>-5023</v>
      </c>
      <c r="L1066" s="9">
        <v>5023</v>
      </c>
      <c r="M1066" s="10">
        <v>-0.4609948604992658</v>
      </c>
      <c r="N1066" s="10">
        <v>0.4609948604992658</v>
      </c>
      <c r="O1066" s="9">
        <v>3469</v>
      </c>
      <c r="P1066" s="9">
        <v>6899</v>
      </c>
      <c r="Q1066" s="9">
        <v>10509</v>
      </c>
      <c r="R1066" s="10">
        <v>0.33009801122847082</v>
      </c>
      <c r="S1066" s="10">
        <v>0.65648491768959938</v>
      </c>
      <c r="T1066" s="9">
        <v>-3430</v>
      </c>
      <c r="U1066" s="10">
        <v>-0.32638690646112856</v>
      </c>
      <c r="V1066" s="9">
        <v>-714</v>
      </c>
      <c r="W1066" s="9">
        <v>879</v>
      </c>
      <c r="X1066" s="10">
        <v>-7.7252930464887848E-2</v>
      </c>
      <c r="Y1066" s="10">
        <v>5.7355023573249397E-2</v>
      </c>
      <c r="Z1066" s="11">
        <v>552.13</v>
      </c>
      <c r="AA1066" s="11">
        <v>48.73852172495608</v>
      </c>
      <c r="AB1066" s="11">
        <v>21141</v>
      </c>
      <c r="AC1066" s="12" t="s">
        <v>3079</v>
      </c>
      <c r="AD1066" s="8">
        <v>21</v>
      </c>
      <c r="AE1066" s="8">
        <v>141</v>
      </c>
      <c r="AF1066" s="13"/>
      <c r="AG1066" s="13"/>
      <c r="AH1066" s="13"/>
      <c r="AJ1066" s="13"/>
      <c r="AK1066" s="13"/>
      <c r="AL1066" s="13"/>
      <c r="AM1066" s="13"/>
      <c r="AN1066" s="13" t="s">
        <v>510</v>
      </c>
    </row>
    <row r="1067" spans="1:40" x14ac:dyDescent="0.2">
      <c r="A1067" s="8" t="s">
        <v>2935</v>
      </c>
      <c r="B1067" s="8" t="s">
        <v>2634</v>
      </c>
      <c r="C1067" s="8" t="str">
        <f t="shared" si="16"/>
        <v>Lyon County KY</v>
      </c>
      <c r="D1067" s="9">
        <v>8306</v>
      </c>
      <c r="E1067" s="8" t="s">
        <v>445</v>
      </c>
      <c r="F1067" s="9">
        <v>1045</v>
      </c>
      <c r="G1067" s="9">
        <v>2789</v>
      </c>
      <c r="H1067" s="9">
        <v>3959</v>
      </c>
      <c r="I1067" s="10">
        <v>0.26395554432937612</v>
      </c>
      <c r="J1067" s="10">
        <v>0.70447082596615307</v>
      </c>
      <c r="K1067" s="9">
        <v>-1744</v>
      </c>
      <c r="L1067" s="9">
        <v>1744</v>
      </c>
      <c r="M1067" s="10">
        <v>-0.44051528163677695</v>
      </c>
      <c r="N1067" s="10">
        <v>0.44051528163677695</v>
      </c>
      <c r="O1067" s="9">
        <v>1373</v>
      </c>
      <c r="P1067" s="9">
        <v>2412</v>
      </c>
      <c r="Q1067" s="9">
        <v>3838</v>
      </c>
      <c r="R1067" s="10">
        <v>0.35773840541948931</v>
      </c>
      <c r="S1067" s="10">
        <v>0.62845231891610209</v>
      </c>
      <c r="T1067" s="9">
        <v>-1039</v>
      </c>
      <c r="U1067" s="10">
        <v>-0.27071391349661278</v>
      </c>
      <c r="V1067" s="9">
        <v>-328</v>
      </c>
      <c r="W1067" s="9">
        <v>377</v>
      </c>
      <c r="X1067" s="10">
        <v>-9.378286109011319E-2</v>
      </c>
      <c r="Y1067" s="10">
        <v>7.6018507050050976E-2</v>
      </c>
      <c r="Z1067" s="11">
        <v>213.84</v>
      </c>
      <c r="AA1067" s="11">
        <v>38.842124953236066</v>
      </c>
      <c r="AB1067" s="11">
        <v>21143</v>
      </c>
      <c r="AC1067" s="12" t="s">
        <v>3080</v>
      </c>
      <c r="AD1067" s="8">
        <v>21</v>
      </c>
      <c r="AE1067" s="8">
        <v>143</v>
      </c>
      <c r="AF1067" s="13"/>
      <c r="AG1067" s="13"/>
      <c r="AH1067" s="13"/>
      <c r="AJ1067" s="13"/>
      <c r="AK1067" s="13"/>
      <c r="AL1067" s="13"/>
      <c r="AM1067" s="13"/>
      <c r="AN1067" s="13" t="s">
        <v>510</v>
      </c>
    </row>
    <row r="1068" spans="1:40" x14ac:dyDescent="0.2">
      <c r="A1068" s="8" t="s">
        <v>2935</v>
      </c>
      <c r="B1068" s="8" t="s">
        <v>3081</v>
      </c>
      <c r="C1068" s="8" t="str">
        <f t="shared" si="16"/>
        <v>McCracken County KY</v>
      </c>
      <c r="D1068" s="9">
        <v>65018</v>
      </c>
      <c r="E1068" s="8" t="s">
        <v>445</v>
      </c>
      <c r="F1068" s="9">
        <v>9134</v>
      </c>
      <c r="G1068" s="9">
        <v>20774</v>
      </c>
      <c r="H1068" s="9">
        <v>31284</v>
      </c>
      <c r="I1068" s="10">
        <v>0.29197033627413377</v>
      </c>
      <c r="J1068" s="10">
        <v>0.66404551847589821</v>
      </c>
      <c r="K1068" s="9">
        <v>-11640</v>
      </c>
      <c r="L1068" s="9">
        <v>11640</v>
      </c>
      <c r="M1068" s="10">
        <v>-0.37207518220176444</v>
      </c>
      <c r="N1068" s="10">
        <v>0.37207518220176444</v>
      </c>
      <c r="O1068" s="9">
        <v>10062</v>
      </c>
      <c r="P1068" s="9">
        <v>19979</v>
      </c>
      <c r="Q1068" s="9">
        <v>30540</v>
      </c>
      <c r="R1068" s="10">
        <v>0.3294695481335953</v>
      </c>
      <c r="S1068" s="10">
        <v>0.6541912246234447</v>
      </c>
      <c r="T1068" s="9">
        <v>-9917</v>
      </c>
      <c r="U1068" s="10">
        <v>-0.3247216764898494</v>
      </c>
      <c r="V1068" s="9">
        <v>-928</v>
      </c>
      <c r="W1068" s="9">
        <v>795</v>
      </c>
      <c r="X1068" s="10">
        <v>-3.7499211859461534E-2</v>
      </c>
      <c r="Y1068" s="10">
        <v>9.8542938524535106E-3</v>
      </c>
      <c r="Z1068" s="11">
        <v>248.74</v>
      </c>
      <c r="AA1068" s="11">
        <v>261.38940258904881</v>
      </c>
      <c r="AB1068" s="11">
        <v>21145</v>
      </c>
      <c r="AC1068" s="12" t="s">
        <v>3082</v>
      </c>
      <c r="AD1068" s="8">
        <v>21</v>
      </c>
      <c r="AE1068" s="8">
        <v>145</v>
      </c>
      <c r="AF1068" s="13" t="s">
        <v>2209</v>
      </c>
      <c r="AG1068" s="13" t="s">
        <v>2210</v>
      </c>
      <c r="AH1068" s="13" t="s">
        <v>2211</v>
      </c>
      <c r="AJ1068" s="13" t="s">
        <v>498</v>
      </c>
      <c r="AK1068" s="13" t="s">
        <v>2212</v>
      </c>
      <c r="AL1068" s="13"/>
      <c r="AM1068" s="13"/>
      <c r="AN1068" s="13" t="s">
        <v>487</v>
      </c>
    </row>
    <row r="1069" spans="1:40" x14ac:dyDescent="0.2">
      <c r="A1069" s="8" t="s">
        <v>2935</v>
      </c>
      <c r="B1069" s="8" t="s">
        <v>3083</v>
      </c>
      <c r="C1069" s="8" t="str">
        <f t="shared" si="16"/>
        <v>McCreary County KY</v>
      </c>
      <c r="D1069" s="9">
        <v>17878</v>
      </c>
      <c r="E1069" s="8" t="s">
        <v>445</v>
      </c>
      <c r="F1069" s="9">
        <v>664</v>
      </c>
      <c r="G1069" s="9">
        <v>5012</v>
      </c>
      <c r="H1069" s="9">
        <v>5772</v>
      </c>
      <c r="I1069" s="10">
        <v>0.11503811503811504</v>
      </c>
      <c r="J1069" s="10">
        <v>0.86832986832986836</v>
      </c>
      <c r="K1069" s="9">
        <v>-4348</v>
      </c>
      <c r="L1069" s="9">
        <v>4348</v>
      </c>
      <c r="M1069" s="10">
        <v>-0.75329175329175335</v>
      </c>
      <c r="N1069" s="10">
        <v>0.75329175329175335</v>
      </c>
      <c r="O1069" s="9">
        <v>1069</v>
      </c>
      <c r="P1069" s="9">
        <v>4564</v>
      </c>
      <c r="Q1069" s="9">
        <v>5704</v>
      </c>
      <c r="R1069" s="10">
        <v>0.18741234221598879</v>
      </c>
      <c r="S1069" s="10">
        <v>0.800140252454418</v>
      </c>
      <c r="T1069" s="9">
        <v>-3495</v>
      </c>
      <c r="U1069" s="10">
        <v>-0.61272791023842921</v>
      </c>
      <c r="V1069" s="9">
        <v>-405</v>
      </c>
      <c r="W1069" s="9">
        <v>448</v>
      </c>
      <c r="X1069" s="10">
        <v>-7.2374227177873757E-2</v>
      </c>
      <c r="Y1069" s="10">
        <v>6.818961587545036E-2</v>
      </c>
      <c r="Z1069" s="11">
        <v>426.8</v>
      </c>
      <c r="AA1069" s="11">
        <v>41.888472352389876</v>
      </c>
      <c r="AB1069" s="11">
        <v>21147</v>
      </c>
      <c r="AC1069" s="12" t="s">
        <v>3084</v>
      </c>
      <c r="AD1069" s="8">
        <v>21</v>
      </c>
      <c r="AE1069" s="8">
        <v>147</v>
      </c>
      <c r="AF1069" s="13"/>
      <c r="AG1069" s="13"/>
      <c r="AH1069" s="13"/>
      <c r="AJ1069" s="13"/>
      <c r="AK1069" s="13"/>
      <c r="AL1069" s="13"/>
      <c r="AM1069" s="13"/>
      <c r="AN1069" s="13" t="s">
        <v>510</v>
      </c>
    </row>
    <row r="1070" spans="1:40" x14ac:dyDescent="0.2">
      <c r="A1070" s="8" t="s">
        <v>2935</v>
      </c>
      <c r="B1070" s="8" t="s">
        <v>2191</v>
      </c>
      <c r="C1070" s="8" t="str">
        <f t="shared" si="16"/>
        <v>McLean County KY</v>
      </c>
      <c r="D1070" s="9">
        <v>9512</v>
      </c>
      <c r="E1070" s="8" t="s">
        <v>445</v>
      </c>
      <c r="F1070" s="9">
        <v>988</v>
      </c>
      <c r="G1070" s="9">
        <v>3381</v>
      </c>
      <c r="H1070" s="9">
        <v>4565</v>
      </c>
      <c r="I1070" s="10">
        <v>0.21642935377875136</v>
      </c>
      <c r="J1070" s="10">
        <v>0.74063526834611171</v>
      </c>
      <c r="K1070" s="9">
        <v>-2393</v>
      </c>
      <c r="L1070" s="9">
        <v>2393</v>
      </c>
      <c r="M1070" s="10">
        <v>-0.52420591456736032</v>
      </c>
      <c r="N1070" s="10">
        <v>0.52420591456736032</v>
      </c>
      <c r="O1070" s="9">
        <v>1432</v>
      </c>
      <c r="P1070" s="9">
        <v>2705</v>
      </c>
      <c r="Q1070" s="9">
        <v>4200</v>
      </c>
      <c r="R1070" s="10">
        <v>0.34095238095238095</v>
      </c>
      <c r="S1070" s="10">
        <v>0.64404761904761909</v>
      </c>
      <c r="T1070" s="9">
        <v>-1273</v>
      </c>
      <c r="U1070" s="10">
        <v>-0.30309523809523814</v>
      </c>
      <c r="V1070" s="9">
        <v>-444</v>
      </c>
      <c r="W1070" s="9">
        <v>676</v>
      </c>
      <c r="X1070" s="10">
        <v>-0.12452302717362959</v>
      </c>
      <c r="Y1070" s="10">
        <v>9.6587649298492617E-2</v>
      </c>
      <c r="Z1070" s="11">
        <v>252.47</v>
      </c>
      <c r="AA1070" s="11">
        <v>37.675763457044404</v>
      </c>
      <c r="AB1070" s="11">
        <v>21149</v>
      </c>
      <c r="AC1070" s="12" t="s">
        <v>3085</v>
      </c>
      <c r="AD1070" s="8">
        <v>21</v>
      </c>
      <c r="AE1070" s="8">
        <v>149</v>
      </c>
      <c r="AF1070" s="13" t="s">
        <v>3006</v>
      </c>
      <c r="AG1070" s="13"/>
      <c r="AH1070" s="13" t="s">
        <v>3007</v>
      </c>
      <c r="AI1070" s="14">
        <v>117463</v>
      </c>
      <c r="AJ1070" s="13" t="s">
        <v>486</v>
      </c>
      <c r="AK1070" s="13"/>
      <c r="AL1070" s="13"/>
      <c r="AM1070" s="13"/>
      <c r="AN1070" s="13" t="s">
        <v>505</v>
      </c>
    </row>
    <row r="1071" spans="1:40" x14ac:dyDescent="0.2">
      <c r="A1071" s="8" t="s">
        <v>2935</v>
      </c>
      <c r="B1071" s="8" t="s">
        <v>630</v>
      </c>
      <c r="C1071" s="8" t="str">
        <f t="shared" si="16"/>
        <v>Madison County KY</v>
      </c>
      <c r="D1071" s="9">
        <v>87824</v>
      </c>
      <c r="E1071" s="8" t="s">
        <v>445</v>
      </c>
      <c r="F1071" s="9">
        <v>11793</v>
      </c>
      <c r="G1071" s="9">
        <v>23431</v>
      </c>
      <c r="H1071" s="9">
        <v>37318</v>
      </c>
      <c r="I1071" s="10">
        <v>0.31601371992068172</v>
      </c>
      <c r="J1071" s="10">
        <v>0.62787394822873677</v>
      </c>
      <c r="K1071" s="9">
        <v>-11638</v>
      </c>
      <c r="L1071" s="9">
        <v>11638</v>
      </c>
      <c r="M1071" s="10">
        <v>-0.31186022830805504</v>
      </c>
      <c r="N1071" s="10">
        <v>0.31186022830805504</v>
      </c>
      <c r="O1071" s="9">
        <v>11512</v>
      </c>
      <c r="P1071" s="9">
        <v>21128</v>
      </c>
      <c r="Q1071" s="9">
        <v>33317</v>
      </c>
      <c r="R1071" s="10">
        <v>0.34552930936158716</v>
      </c>
      <c r="S1071" s="10">
        <v>0.6341507338595912</v>
      </c>
      <c r="T1071" s="9">
        <v>-9616</v>
      </c>
      <c r="U1071" s="10">
        <v>-0.28862142449800404</v>
      </c>
      <c r="V1071" s="9">
        <v>281</v>
      </c>
      <c r="W1071" s="9">
        <v>2303</v>
      </c>
      <c r="X1071" s="10">
        <v>-2.9515589440905432E-2</v>
      </c>
      <c r="Y1071" s="10">
        <v>-6.2767856308544312E-3</v>
      </c>
      <c r="Z1071" s="11">
        <v>437.29</v>
      </c>
      <c r="AA1071" s="11">
        <v>200.83697317569576</v>
      </c>
      <c r="AB1071" s="11">
        <v>21151</v>
      </c>
      <c r="AC1071" s="12" t="s">
        <v>3086</v>
      </c>
      <c r="AD1071" s="8">
        <v>21</v>
      </c>
      <c r="AE1071" s="8">
        <v>151</v>
      </c>
      <c r="AF1071" s="13" t="s">
        <v>3087</v>
      </c>
      <c r="AG1071" s="13" t="s">
        <v>2943</v>
      </c>
      <c r="AH1071" s="13" t="s">
        <v>3088</v>
      </c>
      <c r="AJ1071" s="13" t="s">
        <v>498</v>
      </c>
      <c r="AK1071" s="13" t="s">
        <v>2945</v>
      </c>
      <c r="AL1071" s="13"/>
      <c r="AM1071" s="13"/>
      <c r="AN1071" s="13" t="s">
        <v>487</v>
      </c>
    </row>
    <row r="1072" spans="1:40" x14ac:dyDescent="0.2">
      <c r="A1072" s="8" t="s">
        <v>2935</v>
      </c>
      <c r="B1072" s="8" t="s">
        <v>3089</v>
      </c>
      <c r="C1072" s="8" t="str">
        <f t="shared" si="16"/>
        <v>Magoffin County KY</v>
      </c>
      <c r="D1072" s="9">
        <v>12808</v>
      </c>
      <c r="E1072" s="8" t="s">
        <v>445</v>
      </c>
      <c r="F1072" s="9">
        <v>1172</v>
      </c>
      <c r="G1072" s="9">
        <v>3824</v>
      </c>
      <c r="H1072" s="9">
        <v>5113</v>
      </c>
      <c r="I1072" s="10">
        <v>0.22921963622139643</v>
      </c>
      <c r="J1072" s="10">
        <v>0.74789751613534128</v>
      </c>
      <c r="K1072" s="9">
        <v>-2652</v>
      </c>
      <c r="L1072" s="9">
        <v>2652</v>
      </c>
      <c r="M1072" s="10">
        <v>-0.51867787991394487</v>
      </c>
      <c r="N1072" s="10">
        <v>0.51867787991394487</v>
      </c>
      <c r="O1072" s="9">
        <v>1433</v>
      </c>
      <c r="P1072" s="9">
        <v>3391</v>
      </c>
      <c r="Q1072" s="9">
        <v>4905</v>
      </c>
      <c r="R1072" s="10">
        <v>0.29215086646279309</v>
      </c>
      <c r="S1072" s="10">
        <v>0.69133537206931706</v>
      </c>
      <c r="T1072" s="9">
        <v>-1958</v>
      </c>
      <c r="U1072" s="10">
        <v>-0.39918450560652396</v>
      </c>
      <c r="V1072" s="9">
        <v>-261</v>
      </c>
      <c r="W1072" s="9">
        <v>433</v>
      </c>
      <c r="X1072" s="10">
        <v>-6.2931230241396657E-2</v>
      </c>
      <c r="Y1072" s="10">
        <v>5.6562144066024223E-2</v>
      </c>
      <c r="Z1072" s="11">
        <v>308.44</v>
      </c>
      <c r="AA1072" s="11">
        <v>41.525094021527686</v>
      </c>
      <c r="AB1072" s="11">
        <v>21153</v>
      </c>
      <c r="AC1072" s="12" t="s">
        <v>3090</v>
      </c>
      <c r="AD1072" s="8">
        <v>21</v>
      </c>
      <c r="AE1072" s="8">
        <v>153</v>
      </c>
      <c r="AF1072" s="13"/>
      <c r="AG1072" s="13"/>
      <c r="AH1072" s="13"/>
      <c r="AJ1072" s="13"/>
      <c r="AK1072" s="13"/>
      <c r="AL1072" s="13"/>
      <c r="AM1072" s="13"/>
      <c r="AN1072" s="13" t="s">
        <v>510</v>
      </c>
    </row>
    <row r="1073" spans="1:40" x14ac:dyDescent="0.2">
      <c r="A1073" s="8" t="s">
        <v>2935</v>
      </c>
      <c r="B1073" s="8" t="s">
        <v>634</v>
      </c>
      <c r="C1073" s="8" t="str">
        <f t="shared" si="16"/>
        <v>Marion County KY</v>
      </c>
      <c r="D1073" s="9">
        <v>19365</v>
      </c>
      <c r="E1073" s="8" t="s">
        <v>445</v>
      </c>
      <c r="F1073" s="9">
        <v>2679</v>
      </c>
      <c r="G1073" s="9">
        <v>5122</v>
      </c>
      <c r="H1073" s="9">
        <v>8108</v>
      </c>
      <c r="I1073" s="10">
        <v>0.33041440552540702</v>
      </c>
      <c r="J1073" s="10">
        <v>0.63172175629008387</v>
      </c>
      <c r="K1073" s="9">
        <v>-2443</v>
      </c>
      <c r="L1073" s="9">
        <v>2443</v>
      </c>
      <c r="M1073" s="10">
        <v>-0.30130735076467685</v>
      </c>
      <c r="N1073" s="10">
        <v>0.30130735076467685</v>
      </c>
      <c r="O1073" s="9">
        <v>3418</v>
      </c>
      <c r="P1073" s="9">
        <v>3800</v>
      </c>
      <c r="Q1073" s="9">
        <v>7316</v>
      </c>
      <c r="R1073" s="10">
        <v>0.4671951886276654</v>
      </c>
      <c r="S1073" s="10">
        <v>0.51940951339529795</v>
      </c>
      <c r="T1073" s="9">
        <v>-382</v>
      </c>
      <c r="U1073" s="10">
        <v>-5.2214324767632547E-2</v>
      </c>
      <c r="V1073" s="9">
        <v>-739</v>
      </c>
      <c r="W1073" s="9">
        <v>1322</v>
      </c>
      <c r="X1073" s="10">
        <v>-0.13678078310225839</v>
      </c>
      <c r="Y1073" s="10">
        <v>0.11231224289478592</v>
      </c>
      <c r="Z1073" s="11">
        <v>343.01</v>
      </c>
      <c r="AA1073" s="11">
        <v>56.456079997667707</v>
      </c>
      <c r="AB1073" s="11">
        <v>21155</v>
      </c>
      <c r="AC1073" s="12" t="s">
        <v>3091</v>
      </c>
      <c r="AD1073" s="8">
        <v>21</v>
      </c>
      <c r="AE1073" s="8">
        <v>155</v>
      </c>
      <c r="AF1073" s="13"/>
      <c r="AG1073" s="13"/>
      <c r="AH1073" s="13"/>
      <c r="AJ1073" s="13"/>
      <c r="AK1073" s="13"/>
      <c r="AL1073" s="13"/>
      <c r="AM1073" s="13"/>
      <c r="AN1073" s="13" t="s">
        <v>510</v>
      </c>
    </row>
    <row r="1074" spans="1:40" x14ac:dyDescent="0.2">
      <c r="A1074" s="8" t="s">
        <v>2935</v>
      </c>
      <c r="B1074" s="8" t="s">
        <v>636</v>
      </c>
      <c r="C1074" s="8" t="str">
        <f t="shared" si="16"/>
        <v>Marshall County KY</v>
      </c>
      <c r="D1074" s="9">
        <v>31101</v>
      </c>
      <c r="E1074" s="8" t="s">
        <v>445</v>
      </c>
      <c r="F1074" s="9">
        <v>3672</v>
      </c>
      <c r="G1074" s="9">
        <v>12322</v>
      </c>
      <c r="H1074" s="9">
        <v>16678</v>
      </c>
      <c r="I1074" s="10">
        <v>0.22017028420673943</v>
      </c>
      <c r="J1074" s="10">
        <v>0.73881760402926011</v>
      </c>
      <c r="K1074" s="9">
        <v>-8650</v>
      </c>
      <c r="L1074" s="9">
        <v>8650</v>
      </c>
      <c r="M1074" s="10">
        <v>-0.51864731982252066</v>
      </c>
      <c r="N1074" s="10">
        <v>0.51864731982252066</v>
      </c>
      <c r="O1074" s="9">
        <v>5022</v>
      </c>
      <c r="P1074" s="9">
        <v>10402</v>
      </c>
      <c r="Q1074" s="9">
        <v>15714</v>
      </c>
      <c r="R1074" s="10">
        <v>0.31958762886597936</v>
      </c>
      <c r="S1074" s="10">
        <v>0.66195749013618432</v>
      </c>
      <c r="T1074" s="9">
        <v>-5380</v>
      </c>
      <c r="U1074" s="10">
        <v>-0.34236986127020497</v>
      </c>
      <c r="V1074" s="9">
        <v>-1350</v>
      </c>
      <c r="W1074" s="9">
        <v>1920</v>
      </c>
      <c r="X1074" s="10">
        <v>-9.9417344659239931E-2</v>
      </c>
      <c r="Y1074" s="10">
        <v>7.6860113893075788E-2</v>
      </c>
      <c r="Z1074" s="11">
        <v>301.25</v>
      </c>
      <c r="AA1074" s="11">
        <v>103.23983402489627</v>
      </c>
      <c r="AB1074" s="11">
        <v>21157</v>
      </c>
      <c r="AC1074" s="12" t="s">
        <v>3092</v>
      </c>
      <c r="AD1074" s="8">
        <v>21</v>
      </c>
      <c r="AE1074" s="8">
        <v>157</v>
      </c>
      <c r="AF1074" s="13"/>
      <c r="AG1074" s="13"/>
      <c r="AH1074" s="13"/>
      <c r="AJ1074" s="13"/>
      <c r="AK1074" s="13"/>
      <c r="AL1074" s="13"/>
      <c r="AM1074" s="13"/>
      <c r="AN1074" s="13" t="s">
        <v>510</v>
      </c>
    </row>
    <row r="1075" spans="1:40" x14ac:dyDescent="0.2">
      <c r="A1075" s="8" t="s">
        <v>2935</v>
      </c>
      <c r="B1075" s="8" t="s">
        <v>1490</v>
      </c>
      <c r="C1075" s="8" t="str">
        <f t="shared" si="16"/>
        <v>Martin County KY</v>
      </c>
      <c r="D1075" s="9">
        <v>12307</v>
      </c>
      <c r="E1075" s="8" t="s">
        <v>445</v>
      </c>
      <c r="F1075" s="9">
        <v>363</v>
      </c>
      <c r="G1075" s="9">
        <v>3503</v>
      </c>
      <c r="H1075" s="9">
        <v>3951</v>
      </c>
      <c r="I1075" s="10">
        <v>9.1875474563401671E-2</v>
      </c>
      <c r="J1075" s="10">
        <v>0.88661098456087062</v>
      </c>
      <c r="K1075" s="9">
        <v>-3140</v>
      </c>
      <c r="L1075" s="9">
        <v>3140</v>
      </c>
      <c r="M1075" s="10">
        <v>-0.79473550999746889</v>
      </c>
      <c r="N1075" s="10">
        <v>0.79473550999746889</v>
      </c>
      <c r="O1075" s="9">
        <v>574</v>
      </c>
      <c r="P1075" s="9">
        <v>3180</v>
      </c>
      <c r="Q1075" s="9">
        <v>3824</v>
      </c>
      <c r="R1075" s="10">
        <v>0.15010460251046026</v>
      </c>
      <c r="S1075" s="10">
        <v>0.83158995815899583</v>
      </c>
      <c r="T1075" s="9">
        <v>-2606</v>
      </c>
      <c r="U1075" s="10">
        <v>-0.68148535564853563</v>
      </c>
      <c r="V1075" s="9">
        <v>-211</v>
      </c>
      <c r="W1075" s="9">
        <v>323</v>
      </c>
      <c r="X1075" s="10">
        <v>-5.822912794705859E-2</v>
      </c>
      <c r="Y1075" s="10">
        <v>5.5021026401874784E-2</v>
      </c>
      <c r="Z1075" s="11">
        <v>229.61</v>
      </c>
      <c r="AA1075" s="11">
        <v>53.599581899743036</v>
      </c>
      <c r="AB1075" s="11">
        <v>21159</v>
      </c>
      <c r="AC1075" s="12" t="s">
        <v>3093</v>
      </c>
      <c r="AD1075" s="8">
        <v>21</v>
      </c>
      <c r="AE1075" s="8">
        <v>159</v>
      </c>
      <c r="AF1075" s="13"/>
      <c r="AG1075" s="13"/>
      <c r="AH1075" s="13"/>
      <c r="AJ1075" s="13"/>
      <c r="AK1075" s="13"/>
      <c r="AL1075" s="13"/>
      <c r="AM1075" s="13"/>
      <c r="AN1075" s="13" t="s">
        <v>510</v>
      </c>
    </row>
    <row r="1076" spans="1:40" x14ac:dyDescent="0.2">
      <c r="A1076" s="8" t="s">
        <v>2935</v>
      </c>
      <c r="B1076" s="8" t="s">
        <v>2205</v>
      </c>
      <c r="C1076" s="8" t="str">
        <f t="shared" si="16"/>
        <v>Mason County KY</v>
      </c>
      <c r="D1076" s="9">
        <v>17099</v>
      </c>
      <c r="E1076" s="8" t="s">
        <v>445</v>
      </c>
      <c r="F1076" s="9">
        <v>1970</v>
      </c>
      <c r="G1076" s="9">
        <v>4944</v>
      </c>
      <c r="H1076" s="9">
        <v>7212</v>
      </c>
      <c r="I1076" s="10">
        <v>0.27315585135884635</v>
      </c>
      <c r="J1076" s="10">
        <v>0.68552412645590677</v>
      </c>
      <c r="K1076" s="9">
        <v>-2974</v>
      </c>
      <c r="L1076" s="9">
        <v>2974</v>
      </c>
      <c r="M1076" s="10">
        <v>-0.41236827509706042</v>
      </c>
      <c r="N1076" s="10">
        <v>0.41236827509706042</v>
      </c>
      <c r="O1076" s="9">
        <v>2592</v>
      </c>
      <c r="P1076" s="9">
        <v>4197</v>
      </c>
      <c r="Q1076" s="9">
        <v>6879</v>
      </c>
      <c r="R1076" s="10">
        <v>0.37679895333624075</v>
      </c>
      <c r="S1076" s="10">
        <v>0.61011774967291754</v>
      </c>
      <c r="T1076" s="9">
        <v>-1605</v>
      </c>
      <c r="U1076" s="10">
        <v>-0.23331879633667679</v>
      </c>
      <c r="V1076" s="9">
        <v>-622</v>
      </c>
      <c r="W1076" s="9">
        <v>747</v>
      </c>
      <c r="X1076" s="10">
        <v>-0.1036431019773944</v>
      </c>
      <c r="Y1076" s="10">
        <v>7.5406376782989226E-2</v>
      </c>
      <c r="Z1076" s="11">
        <v>240.13</v>
      </c>
      <c r="AA1076" s="11">
        <v>71.207262732686459</v>
      </c>
      <c r="AB1076" s="11">
        <v>21161</v>
      </c>
      <c r="AC1076" s="12" t="s">
        <v>3094</v>
      </c>
      <c r="AD1076" s="8">
        <v>21</v>
      </c>
      <c r="AE1076" s="8">
        <v>161</v>
      </c>
      <c r="AF1076" s="13" t="s">
        <v>3095</v>
      </c>
      <c r="AG1076" s="13" t="s">
        <v>2333</v>
      </c>
      <c r="AH1076" s="13" t="s">
        <v>3096</v>
      </c>
      <c r="AJ1076" s="13" t="s">
        <v>498</v>
      </c>
      <c r="AK1076" s="13" t="s">
        <v>2335</v>
      </c>
      <c r="AL1076" s="13"/>
      <c r="AM1076" s="13"/>
      <c r="AN1076" s="13" t="s">
        <v>487</v>
      </c>
    </row>
    <row r="1077" spans="1:40" x14ac:dyDescent="0.2">
      <c r="A1077" s="8" t="s">
        <v>2935</v>
      </c>
      <c r="B1077" s="8" t="s">
        <v>2844</v>
      </c>
      <c r="C1077" s="8" t="str">
        <f t="shared" si="16"/>
        <v>Meade County KY</v>
      </c>
      <c r="D1077" s="9">
        <v>27924</v>
      </c>
      <c r="E1077" s="8" t="s">
        <v>445</v>
      </c>
      <c r="F1077" s="9">
        <v>3026</v>
      </c>
      <c r="G1077" s="9">
        <v>8660</v>
      </c>
      <c r="H1077" s="9">
        <v>12223</v>
      </c>
      <c r="I1077" s="10">
        <v>0.24756606397774686</v>
      </c>
      <c r="J1077" s="10">
        <v>0.7085003681583899</v>
      </c>
      <c r="K1077" s="9">
        <v>-5634</v>
      </c>
      <c r="L1077" s="9">
        <v>5634</v>
      </c>
      <c r="M1077" s="10">
        <v>-0.46093430418064307</v>
      </c>
      <c r="N1077" s="10">
        <v>0.46093430418064307</v>
      </c>
      <c r="O1077" s="9">
        <v>4122</v>
      </c>
      <c r="P1077" s="9">
        <v>6606</v>
      </c>
      <c r="Q1077" s="9">
        <v>10915</v>
      </c>
      <c r="R1077" s="10">
        <v>0.37764544205222172</v>
      </c>
      <c r="S1077" s="10">
        <v>0.60522217132386624</v>
      </c>
      <c r="T1077" s="9">
        <v>-2484</v>
      </c>
      <c r="U1077" s="10">
        <v>-0.22757672927164452</v>
      </c>
      <c r="V1077" s="9">
        <v>-1096</v>
      </c>
      <c r="W1077" s="9">
        <v>2054</v>
      </c>
      <c r="X1077" s="10">
        <v>-0.13007937807447487</v>
      </c>
      <c r="Y1077" s="10">
        <v>0.10327819683452366</v>
      </c>
      <c r="Z1077" s="11">
        <v>305.42</v>
      </c>
      <c r="AA1077" s="11">
        <v>91.428197236592226</v>
      </c>
      <c r="AB1077" s="11">
        <v>21163</v>
      </c>
      <c r="AC1077" s="12" t="s">
        <v>3097</v>
      </c>
      <c r="AD1077" s="8">
        <v>21</v>
      </c>
      <c r="AE1077" s="8">
        <v>163</v>
      </c>
      <c r="AF1077" s="13" t="s">
        <v>3040</v>
      </c>
      <c r="AG1077" s="13" t="s">
        <v>2316</v>
      </c>
      <c r="AH1077" s="13" t="s">
        <v>3041</v>
      </c>
      <c r="AI1077" s="14">
        <v>148604</v>
      </c>
      <c r="AJ1077" s="13" t="s">
        <v>486</v>
      </c>
      <c r="AK1077" s="13" t="s">
        <v>2318</v>
      </c>
      <c r="AL1077" s="13"/>
      <c r="AM1077" s="13"/>
      <c r="AN1077" s="13" t="s">
        <v>505</v>
      </c>
    </row>
    <row r="1078" spans="1:40" x14ac:dyDescent="0.2">
      <c r="A1078" s="8" t="s">
        <v>2935</v>
      </c>
      <c r="B1078" s="8" t="s">
        <v>3098</v>
      </c>
      <c r="C1078" s="8" t="str">
        <f t="shared" si="16"/>
        <v>Menifee County KY</v>
      </c>
      <c r="D1078" s="9">
        <v>6358</v>
      </c>
      <c r="E1078" s="8" t="s">
        <v>445</v>
      </c>
      <c r="F1078" s="9">
        <v>700</v>
      </c>
      <c r="G1078" s="9">
        <v>2010</v>
      </c>
      <c r="H1078" s="9">
        <v>2779</v>
      </c>
      <c r="I1078" s="10">
        <v>0.25188916876574308</v>
      </c>
      <c r="J1078" s="10">
        <v>0.72328175602734801</v>
      </c>
      <c r="K1078" s="9">
        <v>-1310</v>
      </c>
      <c r="L1078" s="9">
        <v>1310</v>
      </c>
      <c r="M1078" s="10">
        <v>-0.47139258726160493</v>
      </c>
      <c r="N1078" s="10">
        <v>0.47139258726160493</v>
      </c>
      <c r="O1078" s="9">
        <v>1048</v>
      </c>
      <c r="P1078" s="9">
        <v>1484</v>
      </c>
      <c r="Q1078" s="9">
        <v>2598</v>
      </c>
      <c r="R1078" s="10">
        <v>0.403387220939184</v>
      </c>
      <c r="S1078" s="10">
        <v>0.57120862201693612</v>
      </c>
      <c r="T1078" s="9">
        <v>-436</v>
      </c>
      <c r="U1078" s="10">
        <v>-0.16782140107775212</v>
      </c>
      <c r="V1078" s="9">
        <v>-348</v>
      </c>
      <c r="W1078" s="9">
        <v>526</v>
      </c>
      <c r="X1078" s="10">
        <v>-0.15149805217344092</v>
      </c>
      <c r="Y1078" s="10">
        <v>0.15207313401041189</v>
      </c>
      <c r="Z1078" s="11">
        <v>203.59</v>
      </c>
      <c r="AA1078" s="11">
        <v>31.229431700967631</v>
      </c>
      <c r="AB1078" s="11">
        <v>21165</v>
      </c>
      <c r="AC1078" s="12" t="s">
        <v>3099</v>
      </c>
      <c r="AD1078" s="8">
        <v>21</v>
      </c>
      <c r="AE1078" s="8">
        <v>165</v>
      </c>
      <c r="AF1078" s="13" t="s">
        <v>2954</v>
      </c>
      <c r="AG1078" s="13" t="s">
        <v>2943</v>
      </c>
      <c r="AH1078" s="13" t="s">
        <v>2955</v>
      </c>
      <c r="AJ1078" s="13" t="s">
        <v>498</v>
      </c>
      <c r="AK1078" s="13" t="s">
        <v>2945</v>
      </c>
      <c r="AL1078" s="13"/>
      <c r="AM1078" s="13"/>
      <c r="AN1078" s="13" t="s">
        <v>505</v>
      </c>
    </row>
    <row r="1079" spans="1:40" x14ac:dyDescent="0.2">
      <c r="A1079" s="8" t="s">
        <v>2935</v>
      </c>
      <c r="B1079" s="8" t="s">
        <v>2217</v>
      </c>
      <c r="C1079" s="8" t="str">
        <f t="shared" si="16"/>
        <v>Mercer County KY</v>
      </c>
      <c r="D1079" s="9">
        <v>21407</v>
      </c>
      <c r="E1079" s="8" t="s">
        <v>445</v>
      </c>
      <c r="F1079" s="9">
        <v>2395</v>
      </c>
      <c r="G1079" s="9">
        <v>7740</v>
      </c>
      <c r="H1079" s="9">
        <v>10579</v>
      </c>
      <c r="I1079" s="10">
        <v>0.22639190849796767</v>
      </c>
      <c r="J1079" s="10">
        <v>0.73163815105397489</v>
      </c>
      <c r="K1079" s="9">
        <v>-5345</v>
      </c>
      <c r="L1079" s="9">
        <v>5345</v>
      </c>
      <c r="M1079" s="10">
        <v>-0.50524624255600725</v>
      </c>
      <c r="N1079" s="10">
        <v>0.50524624255600725</v>
      </c>
      <c r="O1079" s="9">
        <v>2966</v>
      </c>
      <c r="P1079" s="9">
        <v>6820</v>
      </c>
      <c r="Q1079" s="9">
        <v>9936</v>
      </c>
      <c r="R1079" s="10">
        <v>0.29851046698872785</v>
      </c>
      <c r="S1079" s="10">
        <v>0.68639291465378427</v>
      </c>
      <c r="T1079" s="9">
        <v>-3854</v>
      </c>
      <c r="U1079" s="10">
        <v>-0.38788244766505642</v>
      </c>
      <c r="V1079" s="9">
        <v>-571</v>
      </c>
      <c r="W1079" s="9">
        <v>920</v>
      </c>
      <c r="X1079" s="10">
        <v>-7.2118558490760182E-2</v>
      </c>
      <c r="Y1079" s="10">
        <v>4.5245236400190625E-2</v>
      </c>
      <c r="Z1079" s="11">
        <v>248.8</v>
      </c>
      <c r="AA1079" s="11">
        <v>86.040996784565905</v>
      </c>
      <c r="AB1079" s="11">
        <v>21167</v>
      </c>
      <c r="AC1079" s="12" t="s">
        <v>3100</v>
      </c>
      <c r="AD1079" s="8">
        <v>21</v>
      </c>
      <c r="AE1079" s="8">
        <v>167</v>
      </c>
      <c r="AF1079" s="13"/>
      <c r="AG1079" s="13"/>
      <c r="AH1079" s="13"/>
      <c r="AJ1079" s="13"/>
      <c r="AK1079" s="13"/>
      <c r="AL1079" s="13"/>
      <c r="AM1079" s="13"/>
      <c r="AN1079" s="13" t="s">
        <v>510</v>
      </c>
    </row>
    <row r="1080" spans="1:40" x14ac:dyDescent="0.2">
      <c r="A1080" s="8" t="s">
        <v>2935</v>
      </c>
      <c r="B1080" s="8" t="s">
        <v>3101</v>
      </c>
      <c r="C1080" s="8" t="str">
        <f t="shared" si="16"/>
        <v>Metcalfe County KY</v>
      </c>
      <c r="D1080" s="9">
        <v>9909</v>
      </c>
      <c r="E1080" s="8" t="s">
        <v>445</v>
      </c>
      <c r="F1080" s="9">
        <v>976</v>
      </c>
      <c r="G1080" s="9">
        <v>3491</v>
      </c>
      <c r="H1080" s="9">
        <v>4616</v>
      </c>
      <c r="I1080" s="10">
        <v>0.21143847487001732</v>
      </c>
      <c r="J1080" s="10">
        <v>0.75628249566724437</v>
      </c>
      <c r="K1080" s="9">
        <v>-2515</v>
      </c>
      <c r="L1080" s="9">
        <v>2515</v>
      </c>
      <c r="M1080" s="10">
        <v>-0.54484402079722705</v>
      </c>
      <c r="N1080" s="10">
        <v>0.54484402079722705</v>
      </c>
      <c r="O1080" s="9">
        <v>1425</v>
      </c>
      <c r="P1080" s="9">
        <v>2676</v>
      </c>
      <c r="Q1080" s="9">
        <v>4184</v>
      </c>
      <c r="R1080" s="10">
        <v>0.34058317399617588</v>
      </c>
      <c r="S1080" s="10">
        <v>0.63957934990439769</v>
      </c>
      <c r="T1080" s="9">
        <v>-1251</v>
      </c>
      <c r="U1080" s="10">
        <v>-0.29899617590822181</v>
      </c>
      <c r="V1080" s="9">
        <v>-449</v>
      </c>
      <c r="W1080" s="9">
        <v>815</v>
      </c>
      <c r="X1080" s="10">
        <v>-0.12914469912615856</v>
      </c>
      <c r="Y1080" s="10">
        <v>0.11670314576284668</v>
      </c>
      <c r="Z1080" s="11">
        <v>289.64999999999998</v>
      </c>
      <c r="AA1080" s="11">
        <v>34.210253754531337</v>
      </c>
      <c r="AB1080" s="11">
        <v>21169</v>
      </c>
      <c r="AC1080" s="12" t="s">
        <v>3102</v>
      </c>
      <c r="AD1080" s="8">
        <v>21</v>
      </c>
      <c r="AE1080" s="8">
        <v>169</v>
      </c>
      <c r="AF1080" s="13" t="s">
        <v>2950</v>
      </c>
      <c r="AG1080" s="13" t="s">
        <v>87</v>
      </c>
      <c r="AH1080" s="13" t="s">
        <v>2951</v>
      </c>
      <c r="AJ1080" s="13" t="s">
        <v>498</v>
      </c>
      <c r="AK1080" s="13" t="s">
        <v>2940</v>
      </c>
      <c r="AL1080" s="13"/>
      <c r="AM1080" s="13"/>
      <c r="AN1080" s="13" t="s">
        <v>505</v>
      </c>
    </row>
    <row r="1081" spans="1:40" x14ac:dyDescent="0.2">
      <c r="A1081" s="8" t="s">
        <v>2935</v>
      </c>
      <c r="B1081" s="8" t="s">
        <v>644</v>
      </c>
      <c r="C1081" s="8" t="str">
        <f t="shared" si="16"/>
        <v>Monroe County KY</v>
      </c>
      <c r="D1081" s="9">
        <v>10667</v>
      </c>
      <c r="E1081" s="8" t="s">
        <v>445</v>
      </c>
      <c r="F1081" s="9">
        <v>601</v>
      </c>
      <c r="G1081" s="9">
        <v>4278</v>
      </c>
      <c r="H1081" s="9">
        <v>4991</v>
      </c>
      <c r="I1081" s="10">
        <v>0.12041675015027049</v>
      </c>
      <c r="J1081" s="10">
        <v>0.8571428571428571</v>
      </c>
      <c r="K1081" s="9">
        <v>-3677</v>
      </c>
      <c r="L1081" s="9">
        <v>3677</v>
      </c>
      <c r="M1081" s="10">
        <v>-0.73672610699258656</v>
      </c>
      <c r="N1081" s="10">
        <v>0.73672610699258656</v>
      </c>
      <c r="O1081" s="9">
        <v>936</v>
      </c>
      <c r="P1081" s="9">
        <v>3762</v>
      </c>
      <c r="Q1081" s="9">
        <v>4746</v>
      </c>
      <c r="R1081" s="10">
        <v>0.19721871049304679</v>
      </c>
      <c r="S1081" s="10">
        <v>0.79266750948166875</v>
      </c>
      <c r="T1081" s="9">
        <v>-2826</v>
      </c>
      <c r="U1081" s="10">
        <v>-0.59544879898862191</v>
      </c>
      <c r="V1081" s="9">
        <v>-335</v>
      </c>
      <c r="W1081" s="9">
        <v>516</v>
      </c>
      <c r="X1081" s="10">
        <v>-7.6801960342776296E-2</v>
      </c>
      <c r="Y1081" s="10">
        <v>6.4475347661188342E-2</v>
      </c>
      <c r="Z1081" s="11">
        <v>329.37</v>
      </c>
      <c r="AA1081" s="11">
        <v>32.386070376779912</v>
      </c>
      <c r="AB1081" s="11">
        <v>21171</v>
      </c>
      <c r="AC1081" s="12" t="s">
        <v>3103</v>
      </c>
      <c r="AD1081" s="8">
        <v>21</v>
      </c>
      <c r="AE1081" s="8">
        <v>171</v>
      </c>
      <c r="AF1081" s="13"/>
      <c r="AG1081" s="13"/>
      <c r="AH1081" s="13"/>
      <c r="AJ1081" s="13"/>
      <c r="AK1081" s="13"/>
      <c r="AL1081" s="13"/>
      <c r="AM1081" s="13"/>
      <c r="AN1081" s="13" t="s">
        <v>510</v>
      </c>
    </row>
    <row r="1082" spans="1:40" x14ac:dyDescent="0.2">
      <c r="A1082" s="8" t="s">
        <v>2935</v>
      </c>
      <c r="B1082" s="8" t="s">
        <v>646</v>
      </c>
      <c r="C1082" s="8" t="str">
        <f t="shared" si="16"/>
        <v>Montgomery County KY</v>
      </c>
      <c r="D1082" s="9">
        <v>27608</v>
      </c>
      <c r="E1082" s="8" t="s">
        <v>445</v>
      </c>
      <c r="F1082" s="9">
        <v>3158</v>
      </c>
      <c r="G1082" s="9">
        <v>7856</v>
      </c>
      <c r="H1082" s="9">
        <v>11437</v>
      </c>
      <c r="I1082" s="10">
        <v>0.27612136049663372</v>
      </c>
      <c r="J1082" s="10">
        <v>0.68689341610562216</v>
      </c>
      <c r="K1082" s="9">
        <v>-4698</v>
      </c>
      <c r="L1082" s="9">
        <v>4698</v>
      </c>
      <c r="M1082" s="10">
        <v>-0.41077205560898844</v>
      </c>
      <c r="N1082" s="10">
        <v>0.41077205560898844</v>
      </c>
      <c r="O1082" s="9">
        <v>3701</v>
      </c>
      <c r="P1082" s="9">
        <v>6398</v>
      </c>
      <c r="Q1082" s="9">
        <v>10248</v>
      </c>
      <c r="R1082" s="10">
        <v>0.36114363778298203</v>
      </c>
      <c r="S1082" s="10">
        <v>0.62431693989071035</v>
      </c>
      <c r="T1082" s="9">
        <v>-2697</v>
      </c>
      <c r="U1082" s="10">
        <v>-0.26317330210772832</v>
      </c>
      <c r="V1082" s="9">
        <v>-543</v>
      </c>
      <c r="W1082" s="9">
        <v>1458</v>
      </c>
      <c r="X1082" s="10">
        <v>-8.5022277286348313E-2</v>
      </c>
      <c r="Y1082" s="10">
        <v>6.2576476214911803E-2</v>
      </c>
      <c r="Z1082" s="11">
        <v>197.37</v>
      </c>
      <c r="AA1082" s="11">
        <v>139.87941429801896</v>
      </c>
      <c r="AB1082" s="11">
        <v>21173</v>
      </c>
      <c r="AC1082" s="12" t="s">
        <v>3104</v>
      </c>
      <c r="AD1082" s="8">
        <v>21</v>
      </c>
      <c r="AE1082" s="8">
        <v>173</v>
      </c>
      <c r="AF1082" s="13" t="s">
        <v>2954</v>
      </c>
      <c r="AG1082" s="13" t="s">
        <v>2943</v>
      </c>
      <c r="AH1082" s="13" t="s">
        <v>2955</v>
      </c>
      <c r="AJ1082" s="13" t="s">
        <v>498</v>
      </c>
      <c r="AK1082" s="13" t="s">
        <v>2945</v>
      </c>
      <c r="AL1082" s="13"/>
      <c r="AM1082" s="13"/>
      <c r="AN1082" s="13" t="s">
        <v>487</v>
      </c>
    </row>
    <row r="1083" spans="1:40" x14ac:dyDescent="0.2">
      <c r="A1083" s="8" t="s">
        <v>2935</v>
      </c>
      <c r="B1083" s="8" t="s">
        <v>648</v>
      </c>
      <c r="C1083" s="8" t="str">
        <f t="shared" si="16"/>
        <v>Morgan County KY</v>
      </c>
      <c r="D1083" s="9">
        <v>13275</v>
      </c>
      <c r="E1083" s="8" t="s">
        <v>445</v>
      </c>
      <c r="F1083" s="9">
        <v>1006</v>
      </c>
      <c r="G1083" s="9">
        <v>3628</v>
      </c>
      <c r="H1083" s="9">
        <v>4766</v>
      </c>
      <c r="I1083" s="10">
        <v>0.21107847251363826</v>
      </c>
      <c r="J1083" s="10">
        <v>0.76122534620226601</v>
      </c>
      <c r="K1083" s="9">
        <v>-2622</v>
      </c>
      <c r="L1083" s="9">
        <v>2622</v>
      </c>
      <c r="M1083" s="10">
        <v>-0.55014687368862769</v>
      </c>
      <c r="N1083" s="10">
        <v>0.55014687368862769</v>
      </c>
      <c r="O1083" s="9">
        <v>1369</v>
      </c>
      <c r="P1083" s="9">
        <v>3021</v>
      </c>
      <c r="Q1083" s="9">
        <v>4472</v>
      </c>
      <c r="R1083" s="10">
        <v>0.30612701252236135</v>
      </c>
      <c r="S1083" s="10">
        <v>0.67553667262969586</v>
      </c>
      <c r="T1083" s="9">
        <v>-1652</v>
      </c>
      <c r="U1083" s="10">
        <v>-0.3694096601073345</v>
      </c>
      <c r="V1083" s="9">
        <v>-363</v>
      </c>
      <c r="W1083" s="9">
        <v>607</v>
      </c>
      <c r="X1083" s="10">
        <v>-9.5048540008723092E-2</v>
      </c>
      <c r="Y1083" s="10">
        <v>8.5688673572570151E-2</v>
      </c>
      <c r="Z1083" s="11">
        <v>381.13</v>
      </c>
      <c r="AA1083" s="11">
        <v>34.830635216330386</v>
      </c>
      <c r="AB1083" s="11">
        <v>21175</v>
      </c>
      <c r="AC1083" s="12" t="s">
        <v>3105</v>
      </c>
      <c r="AD1083" s="8">
        <v>21</v>
      </c>
      <c r="AE1083" s="8">
        <v>175</v>
      </c>
      <c r="AF1083" s="13"/>
      <c r="AG1083" s="13"/>
      <c r="AH1083" s="13"/>
      <c r="AJ1083" s="13"/>
      <c r="AK1083" s="13"/>
      <c r="AL1083" s="13"/>
      <c r="AM1083" s="13"/>
      <c r="AN1083" s="13" t="s">
        <v>510</v>
      </c>
    </row>
    <row r="1084" spans="1:40" x14ac:dyDescent="0.2">
      <c r="A1084" s="8" t="s">
        <v>2935</v>
      </c>
      <c r="B1084" s="8" t="s">
        <v>3106</v>
      </c>
      <c r="C1084" s="8" t="str">
        <f t="shared" si="16"/>
        <v>Muhlenberg County KY</v>
      </c>
      <c r="D1084" s="9">
        <v>31183</v>
      </c>
      <c r="E1084" s="8" t="s">
        <v>445</v>
      </c>
      <c r="F1084" s="9">
        <v>3272</v>
      </c>
      <c r="G1084" s="9">
        <v>9393</v>
      </c>
      <c r="H1084" s="9">
        <v>13046</v>
      </c>
      <c r="I1084" s="10">
        <v>0.25080484439674994</v>
      </c>
      <c r="J1084" s="10">
        <v>0.71999080177832286</v>
      </c>
      <c r="K1084" s="9">
        <v>-6121</v>
      </c>
      <c r="L1084" s="9">
        <v>6121</v>
      </c>
      <c r="M1084" s="10">
        <v>-0.46918595738157293</v>
      </c>
      <c r="N1084" s="10">
        <v>0.46918595738157293</v>
      </c>
      <c r="O1084" s="9">
        <v>4771</v>
      </c>
      <c r="P1084" s="9">
        <v>7762</v>
      </c>
      <c r="Q1084" s="9">
        <v>12737</v>
      </c>
      <c r="R1084" s="10">
        <v>0.37457800109915995</v>
      </c>
      <c r="S1084" s="10">
        <v>0.60940566852477041</v>
      </c>
      <c r="T1084" s="9">
        <v>-2991</v>
      </c>
      <c r="U1084" s="10">
        <v>-0.23482766742561045</v>
      </c>
      <c r="V1084" s="9">
        <v>-1499</v>
      </c>
      <c r="W1084" s="9">
        <v>1631</v>
      </c>
      <c r="X1084" s="10">
        <v>-0.12377315670241001</v>
      </c>
      <c r="Y1084" s="10">
        <v>0.11058513325355246</v>
      </c>
      <c r="Z1084" s="11">
        <v>467.08</v>
      </c>
      <c r="AA1084" s="11">
        <v>66.76158259827011</v>
      </c>
      <c r="AB1084" s="11">
        <v>21177</v>
      </c>
      <c r="AC1084" s="12" t="s">
        <v>3107</v>
      </c>
      <c r="AD1084" s="8">
        <v>21</v>
      </c>
      <c r="AE1084" s="8">
        <v>177</v>
      </c>
      <c r="AF1084" s="13" t="s">
        <v>3108</v>
      </c>
      <c r="AG1084" s="13"/>
      <c r="AH1084" s="13" t="s">
        <v>3109</v>
      </c>
      <c r="AJ1084" s="13" t="s">
        <v>498</v>
      </c>
      <c r="AK1084" s="13"/>
      <c r="AL1084" s="13"/>
      <c r="AM1084" s="13"/>
      <c r="AN1084" s="13" t="s">
        <v>487</v>
      </c>
    </row>
    <row r="1085" spans="1:40" x14ac:dyDescent="0.2">
      <c r="A1085" s="8" t="s">
        <v>2935</v>
      </c>
      <c r="B1085" s="8" t="s">
        <v>3110</v>
      </c>
      <c r="C1085" s="8" t="str">
        <f t="shared" si="16"/>
        <v>Nelson County KY</v>
      </c>
      <c r="D1085" s="9">
        <v>45126</v>
      </c>
      <c r="E1085" s="8" t="s">
        <v>445</v>
      </c>
      <c r="F1085" s="9">
        <v>6434</v>
      </c>
      <c r="G1085" s="9">
        <v>13430</v>
      </c>
      <c r="H1085" s="9">
        <v>20761</v>
      </c>
      <c r="I1085" s="10">
        <v>0.30990800057800683</v>
      </c>
      <c r="J1085" s="10">
        <v>0.64688598815085974</v>
      </c>
      <c r="K1085" s="9">
        <v>-6996</v>
      </c>
      <c r="L1085" s="9">
        <v>6996</v>
      </c>
      <c r="M1085" s="10">
        <v>-0.33697798757285291</v>
      </c>
      <c r="N1085" s="10">
        <v>0.33697798757285291</v>
      </c>
      <c r="O1085" s="9">
        <v>7611</v>
      </c>
      <c r="P1085" s="9">
        <v>10673</v>
      </c>
      <c r="Q1085" s="9">
        <v>18532</v>
      </c>
      <c r="R1085" s="10">
        <v>0.41069501402978631</v>
      </c>
      <c r="S1085" s="10">
        <v>0.57592272825383117</v>
      </c>
      <c r="T1085" s="9">
        <v>-3062</v>
      </c>
      <c r="U1085" s="10">
        <v>-0.16522771422404486</v>
      </c>
      <c r="V1085" s="9">
        <v>-1177</v>
      </c>
      <c r="W1085" s="9">
        <v>2757</v>
      </c>
      <c r="X1085" s="10">
        <v>-0.10078701345177948</v>
      </c>
      <c r="Y1085" s="10">
        <v>7.0963259897028563E-2</v>
      </c>
      <c r="Z1085" s="11">
        <v>417.51</v>
      </c>
      <c r="AA1085" s="11">
        <v>108.08363871524035</v>
      </c>
      <c r="AB1085" s="11">
        <v>21179</v>
      </c>
      <c r="AC1085" s="12" t="s">
        <v>3111</v>
      </c>
      <c r="AD1085" s="8">
        <v>21</v>
      </c>
      <c r="AE1085" s="8">
        <v>179</v>
      </c>
      <c r="AF1085" s="13" t="s">
        <v>3112</v>
      </c>
      <c r="AG1085" s="13" t="s">
        <v>2316</v>
      </c>
      <c r="AH1085" s="13" t="s">
        <v>3113</v>
      </c>
      <c r="AJ1085" s="13" t="s">
        <v>498</v>
      </c>
      <c r="AK1085" s="13" t="s">
        <v>2318</v>
      </c>
      <c r="AL1085" s="13"/>
      <c r="AM1085" s="13"/>
      <c r="AN1085" s="13" t="s">
        <v>487</v>
      </c>
    </row>
    <row r="1086" spans="1:40" x14ac:dyDescent="0.2">
      <c r="A1086" s="8" t="s">
        <v>2935</v>
      </c>
      <c r="B1086" s="8" t="s">
        <v>3114</v>
      </c>
      <c r="C1086" s="8" t="str">
        <f t="shared" si="16"/>
        <v>Nicholas County KY</v>
      </c>
      <c r="D1086" s="9">
        <v>7131</v>
      </c>
      <c r="E1086" s="8" t="s">
        <v>445</v>
      </c>
      <c r="F1086" s="9">
        <v>787</v>
      </c>
      <c r="G1086" s="9">
        <v>1957</v>
      </c>
      <c r="H1086" s="9">
        <v>2837</v>
      </c>
      <c r="I1086" s="10">
        <v>0.27740571025731409</v>
      </c>
      <c r="J1086" s="10">
        <v>0.68981318293972504</v>
      </c>
      <c r="K1086" s="9">
        <v>-1170</v>
      </c>
      <c r="L1086" s="9">
        <v>1170</v>
      </c>
      <c r="M1086" s="10">
        <v>-0.41240747268241096</v>
      </c>
      <c r="N1086" s="10">
        <v>0.41240747268241096</v>
      </c>
      <c r="O1086" s="9">
        <v>948</v>
      </c>
      <c r="P1086" s="9">
        <v>1583</v>
      </c>
      <c r="Q1086" s="9">
        <v>2580</v>
      </c>
      <c r="R1086" s="10">
        <v>0.36744186046511629</v>
      </c>
      <c r="S1086" s="10">
        <v>0.61356589147286822</v>
      </c>
      <c r="T1086" s="9">
        <v>-635</v>
      </c>
      <c r="U1086" s="10">
        <v>-0.24612403100775193</v>
      </c>
      <c r="V1086" s="9">
        <v>-161</v>
      </c>
      <c r="W1086" s="9">
        <v>374</v>
      </c>
      <c r="X1086" s="10">
        <v>-9.0036150207802201E-2</v>
      </c>
      <c r="Y1086" s="10">
        <v>7.6247291466856826E-2</v>
      </c>
      <c r="Z1086" s="11">
        <v>195.17</v>
      </c>
      <c r="AA1086" s="11">
        <v>36.537377670748583</v>
      </c>
      <c r="AB1086" s="11">
        <v>21181</v>
      </c>
      <c r="AC1086" s="12" t="s">
        <v>3115</v>
      </c>
      <c r="AD1086" s="8">
        <v>21</v>
      </c>
      <c r="AE1086" s="8">
        <v>181</v>
      </c>
      <c r="AF1086" s="13"/>
      <c r="AG1086" s="13"/>
      <c r="AH1086" s="13"/>
      <c r="AJ1086" s="13"/>
      <c r="AK1086" s="13"/>
      <c r="AL1086" s="13"/>
      <c r="AM1086" s="13"/>
      <c r="AN1086" s="13" t="s">
        <v>510</v>
      </c>
    </row>
    <row r="1087" spans="1:40" x14ac:dyDescent="0.2">
      <c r="A1087" s="8" t="s">
        <v>2935</v>
      </c>
      <c r="B1087" s="8" t="s">
        <v>2446</v>
      </c>
      <c r="C1087" s="8" t="str">
        <f t="shared" si="16"/>
        <v>Ohio County KY</v>
      </c>
      <c r="D1087" s="9">
        <v>24216</v>
      </c>
      <c r="E1087" s="8" t="s">
        <v>445</v>
      </c>
      <c r="F1087" s="9">
        <v>2080</v>
      </c>
      <c r="G1087" s="9">
        <v>7942</v>
      </c>
      <c r="H1087" s="9">
        <v>10398</v>
      </c>
      <c r="I1087" s="10">
        <v>0.20003846893633392</v>
      </c>
      <c r="J1087" s="10">
        <v>0.76380073090979039</v>
      </c>
      <c r="K1087" s="9">
        <v>-5862</v>
      </c>
      <c r="L1087" s="9">
        <v>5862</v>
      </c>
      <c r="M1087" s="10">
        <v>-0.56376226197345647</v>
      </c>
      <c r="N1087" s="10">
        <v>0.56376226197345647</v>
      </c>
      <c r="O1087" s="9">
        <v>2987</v>
      </c>
      <c r="P1087" s="9">
        <v>6470</v>
      </c>
      <c r="Q1087" s="9">
        <v>9646</v>
      </c>
      <c r="R1087" s="10">
        <v>0.30966203607713044</v>
      </c>
      <c r="S1087" s="10">
        <v>0.67074434998963306</v>
      </c>
      <c r="T1087" s="9">
        <v>-3483</v>
      </c>
      <c r="U1087" s="10">
        <v>-0.36108231391250262</v>
      </c>
      <c r="V1087" s="9">
        <v>-907</v>
      </c>
      <c r="W1087" s="9">
        <v>1472</v>
      </c>
      <c r="X1087" s="10">
        <v>-0.10962356714079652</v>
      </c>
      <c r="Y1087" s="10">
        <v>9.3056380920157333E-2</v>
      </c>
      <c r="Z1087" s="11">
        <v>587.27</v>
      </c>
      <c r="AA1087" s="11">
        <v>41.234866415788311</v>
      </c>
      <c r="AB1087" s="11">
        <v>21183</v>
      </c>
      <c r="AC1087" s="12" t="s">
        <v>3116</v>
      </c>
      <c r="AD1087" s="8">
        <v>21</v>
      </c>
      <c r="AE1087" s="8">
        <v>183</v>
      </c>
      <c r="AF1087" s="13"/>
      <c r="AG1087" s="13"/>
      <c r="AH1087" s="13"/>
      <c r="AJ1087" s="13"/>
      <c r="AK1087" s="13"/>
      <c r="AL1087" s="13"/>
      <c r="AM1087" s="13"/>
      <c r="AN1087" s="13" t="s">
        <v>510</v>
      </c>
    </row>
    <row r="1088" spans="1:40" x14ac:dyDescent="0.2">
      <c r="A1088" s="8" t="s">
        <v>2935</v>
      </c>
      <c r="B1088" s="8" t="s">
        <v>3117</v>
      </c>
      <c r="C1088" s="8" t="str">
        <f t="shared" si="16"/>
        <v>Oldham County KY</v>
      </c>
      <c r="D1088" s="9">
        <v>64875</v>
      </c>
      <c r="E1088" s="8" t="s">
        <v>445</v>
      </c>
      <c r="F1088" s="9">
        <v>10268</v>
      </c>
      <c r="G1088" s="9">
        <v>20469</v>
      </c>
      <c r="H1088" s="9">
        <v>32838</v>
      </c>
      <c r="I1088" s="10">
        <v>0.31268652171264999</v>
      </c>
      <c r="J1088" s="10">
        <v>0.62333272428284303</v>
      </c>
      <c r="K1088" s="9">
        <v>-10201</v>
      </c>
      <c r="L1088" s="9">
        <v>10201</v>
      </c>
      <c r="M1088" s="10">
        <v>-0.31064620257019304</v>
      </c>
      <c r="N1088" s="10">
        <v>0.31064620257019304</v>
      </c>
      <c r="O1088" s="9">
        <v>9240</v>
      </c>
      <c r="P1088" s="9">
        <v>20179</v>
      </c>
      <c r="Q1088" s="9">
        <v>29873</v>
      </c>
      <c r="R1088" s="10">
        <v>0.30930940983496802</v>
      </c>
      <c r="S1088" s="10">
        <v>0.675492920028119</v>
      </c>
      <c r="T1088" s="9">
        <v>-10939</v>
      </c>
      <c r="U1088" s="10">
        <v>-0.36618351019315099</v>
      </c>
      <c r="V1088" s="9">
        <v>1028</v>
      </c>
      <c r="W1088" s="9">
        <v>290</v>
      </c>
      <c r="X1088" s="10">
        <v>3.3771118776819709E-3</v>
      </c>
      <c r="Y1088" s="10">
        <v>-5.2160195745275972E-2</v>
      </c>
      <c r="Z1088" s="11">
        <v>187.22</v>
      </c>
      <c r="AA1088" s="11">
        <v>346.51746608268348</v>
      </c>
      <c r="AB1088" s="11">
        <v>21185</v>
      </c>
      <c r="AC1088" s="12" t="s">
        <v>3118</v>
      </c>
      <c r="AD1088" s="8">
        <v>21</v>
      </c>
      <c r="AE1088" s="8">
        <v>185</v>
      </c>
      <c r="AF1088" s="13" t="s">
        <v>2315</v>
      </c>
      <c r="AG1088" s="13" t="s">
        <v>2316</v>
      </c>
      <c r="AH1088" s="13" t="s">
        <v>2317</v>
      </c>
      <c r="AI1088" s="14">
        <v>1278413</v>
      </c>
      <c r="AJ1088" s="13" t="s">
        <v>486</v>
      </c>
      <c r="AK1088" s="13" t="s">
        <v>2318</v>
      </c>
      <c r="AL1088" s="13"/>
      <c r="AM1088" s="13"/>
      <c r="AN1088" s="13" t="s">
        <v>487</v>
      </c>
    </row>
    <row r="1089" spans="1:40" x14ac:dyDescent="0.2">
      <c r="A1089" s="8" t="s">
        <v>2935</v>
      </c>
      <c r="B1089" s="8" t="s">
        <v>2449</v>
      </c>
      <c r="C1089" s="8" t="str">
        <f t="shared" si="16"/>
        <v>Owen County KY</v>
      </c>
      <c r="D1089" s="9">
        <v>10730</v>
      </c>
      <c r="E1089" s="8" t="s">
        <v>445</v>
      </c>
      <c r="F1089" s="9">
        <v>1062</v>
      </c>
      <c r="G1089" s="9">
        <v>3745</v>
      </c>
      <c r="H1089" s="9">
        <v>4997</v>
      </c>
      <c r="I1089" s="10">
        <v>0.21252751650990595</v>
      </c>
      <c r="J1089" s="10">
        <v>0.7494496698018811</v>
      </c>
      <c r="K1089" s="9">
        <v>-2683</v>
      </c>
      <c r="L1089" s="9">
        <v>2683</v>
      </c>
      <c r="M1089" s="10">
        <v>-0.53692215329197512</v>
      </c>
      <c r="N1089" s="10">
        <v>0.53692215329197512</v>
      </c>
      <c r="O1089" s="9">
        <v>1501</v>
      </c>
      <c r="P1089" s="9">
        <v>2971</v>
      </c>
      <c r="Q1089" s="9">
        <v>4555</v>
      </c>
      <c r="R1089" s="10">
        <v>0.32952799121844129</v>
      </c>
      <c r="S1089" s="10">
        <v>0.6522502744237102</v>
      </c>
      <c r="T1089" s="9">
        <v>-1470</v>
      </c>
      <c r="U1089" s="10">
        <v>-0.32272228320526891</v>
      </c>
      <c r="V1089" s="9">
        <v>-439</v>
      </c>
      <c r="W1089" s="9">
        <v>774</v>
      </c>
      <c r="X1089" s="10">
        <v>-0.11700047470853533</v>
      </c>
      <c r="Y1089" s="10">
        <v>9.7199395378170905E-2</v>
      </c>
      <c r="Z1089" s="11">
        <v>351.1</v>
      </c>
      <c r="AA1089" s="11">
        <v>30.561093705497008</v>
      </c>
      <c r="AB1089" s="11">
        <v>21187</v>
      </c>
      <c r="AC1089" s="12" t="s">
        <v>3119</v>
      </c>
      <c r="AD1089" s="8">
        <v>21</v>
      </c>
      <c r="AE1089" s="8">
        <v>187</v>
      </c>
      <c r="AF1089" s="13"/>
      <c r="AG1089" s="13"/>
      <c r="AH1089" s="13"/>
      <c r="AJ1089" s="13"/>
      <c r="AK1089" s="13"/>
      <c r="AL1089" s="13"/>
      <c r="AM1089" s="13"/>
      <c r="AN1089" s="13" t="s">
        <v>510</v>
      </c>
    </row>
    <row r="1090" spans="1:40" x14ac:dyDescent="0.2">
      <c r="A1090" s="8" t="s">
        <v>2935</v>
      </c>
      <c r="B1090" s="8" t="s">
        <v>3120</v>
      </c>
      <c r="C1090" s="8" t="str">
        <f t="shared" si="16"/>
        <v>Owsley County KY</v>
      </c>
      <c r="D1090" s="9">
        <v>4461</v>
      </c>
      <c r="E1090" s="8" t="s">
        <v>445</v>
      </c>
      <c r="F1090" s="9">
        <v>256</v>
      </c>
      <c r="G1090" s="9">
        <v>1474</v>
      </c>
      <c r="H1090" s="9">
        <v>1757</v>
      </c>
      <c r="I1090" s="10">
        <v>0.14570290267501423</v>
      </c>
      <c r="J1090" s="10">
        <v>0.83892999430848036</v>
      </c>
      <c r="K1090" s="9">
        <v>-1218</v>
      </c>
      <c r="L1090" s="9">
        <v>1218</v>
      </c>
      <c r="M1090" s="10">
        <v>-0.69322709163346619</v>
      </c>
      <c r="N1090" s="10">
        <v>0.69322709163346619</v>
      </c>
      <c r="O1090" s="9">
        <v>283</v>
      </c>
      <c r="P1090" s="9">
        <v>1279</v>
      </c>
      <c r="Q1090" s="9">
        <v>1580</v>
      </c>
      <c r="R1090" s="10">
        <v>0.17911392405063292</v>
      </c>
      <c r="S1090" s="10">
        <v>0.80949367088607593</v>
      </c>
      <c r="T1090" s="9">
        <v>-996</v>
      </c>
      <c r="U1090" s="10">
        <v>-0.63037974683544307</v>
      </c>
      <c r="V1090" s="9">
        <v>-27</v>
      </c>
      <c r="W1090" s="9">
        <v>195</v>
      </c>
      <c r="X1090" s="10">
        <v>-3.3411021375618688E-2</v>
      </c>
      <c r="Y1090" s="10">
        <v>2.9436323422404431E-2</v>
      </c>
      <c r="Z1090" s="11">
        <v>197.41</v>
      </c>
      <c r="AA1090" s="11">
        <v>22.597639430626614</v>
      </c>
      <c r="AB1090" s="11">
        <v>21189</v>
      </c>
      <c r="AC1090" s="12" t="s">
        <v>3121</v>
      </c>
      <c r="AD1090" s="8">
        <v>21</v>
      </c>
      <c r="AE1090" s="8">
        <v>189</v>
      </c>
      <c r="AF1090" s="13"/>
      <c r="AG1090" s="13"/>
      <c r="AH1090" s="13"/>
      <c r="AJ1090" s="13"/>
      <c r="AK1090" s="13"/>
      <c r="AL1090" s="13"/>
      <c r="AM1090" s="13"/>
      <c r="AN1090" s="13" t="s">
        <v>510</v>
      </c>
    </row>
    <row r="1091" spans="1:40" x14ac:dyDescent="0.2">
      <c r="A1091" s="8" t="s">
        <v>2935</v>
      </c>
      <c r="B1091" s="8" t="s">
        <v>3122</v>
      </c>
      <c r="C1091" s="8" t="str">
        <f t="shared" si="16"/>
        <v>Pendleton County KY</v>
      </c>
      <c r="D1091" s="9">
        <v>14408</v>
      </c>
      <c r="E1091" s="8" t="s">
        <v>445</v>
      </c>
      <c r="F1091" s="9">
        <v>1164</v>
      </c>
      <c r="G1091" s="9">
        <v>4604</v>
      </c>
      <c r="H1091" s="9">
        <v>6006</v>
      </c>
      <c r="I1091" s="10">
        <v>0.19380619380619379</v>
      </c>
      <c r="J1091" s="10">
        <v>0.76656676656676659</v>
      </c>
      <c r="K1091" s="9">
        <v>-3440</v>
      </c>
      <c r="L1091" s="9">
        <v>3440</v>
      </c>
      <c r="M1091" s="10">
        <v>-0.57276057276057279</v>
      </c>
      <c r="N1091" s="10">
        <v>0.57276057276057279</v>
      </c>
      <c r="O1091" s="9">
        <v>1859</v>
      </c>
      <c r="P1091" s="9">
        <v>3556</v>
      </c>
      <c r="Q1091" s="9">
        <v>5534</v>
      </c>
      <c r="R1091" s="10">
        <v>0.33592338272497291</v>
      </c>
      <c r="S1091" s="10">
        <v>0.64257318395374052</v>
      </c>
      <c r="T1091" s="9">
        <v>-1697</v>
      </c>
      <c r="U1091" s="10">
        <v>-0.30664980122876762</v>
      </c>
      <c r="V1091" s="9">
        <v>-695</v>
      </c>
      <c r="W1091" s="9">
        <v>1048</v>
      </c>
      <c r="X1091" s="10">
        <v>-0.14211718891877911</v>
      </c>
      <c r="Y1091" s="10">
        <v>0.12399358261302607</v>
      </c>
      <c r="Z1091" s="11">
        <v>277.16000000000003</v>
      </c>
      <c r="AA1091" s="11">
        <v>51.984413335257607</v>
      </c>
      <c r="AB1091" s="11">
        <v>21191</v>
      </c>
      <c r="AC1091" s="12" t="s">
        <v>3123</v>
      </c>
      <c r="AD1091" s="8">
        <v>21</v>
      </c>
      <c r="AE1091" s="8">
        <v>191</v>
      </c>
      <c r="AF1091" s="13" t="s">
        <v>2332</v>
      </c>
      <c r="AG1091" s="13" t="s">
        <v>2333</v>
      </c>
      <c r="AH1091" s="13" t="s">
        <v>2334</v>
      </c>
      <c r="AI1091" s="14">
        <v>2157719</v>
      </c>
      <c r="AJ1091" s="13" t="s">
        <v>486</v>
      </c>
      <c r="AK1091" s="13" t="s">
        <v>2335</v>
      </c>
      <c r="AL1091" s="13"/>
      <c r="AM1091" s="13"/>
      <c r="AN1091" s="13" t="s">
        <v>505</v>
      </c>
    </row>
    <row r="1092" spans="1:40" x14ac:dyDescent="0.2">
      <c r="A1092" s="8" t="s">
        <v>2935</v>
      </c>
      <c r="B1092" s="8" t="s">
        <v>650</v>
      </c>
      <c r="C1092" s="8" t="str">
        <f t="shared" si="16"/>
        <v>Perry County KY</v>
      </c>
      <c r="D1092" s="9">
        <v>27565</v>
      </c>
      <c r="E1092" s="8" t="s">
        <v>445</v>
      </c>
      <c r="F1092" s="9">
        <v>2136</v>
      </c>
      <c r="G1092" s="9">
        <v>8158</v>
      </c>
      <c r="H1092" s="9">
        <v>10566</v>
      </c>
      <c r="I1092" s="10">
        <v>0.20215786484951731</v>
      </c>
      <c r="J1092" s="10">
        <v>0.77209918606852168</v>
      </c>
      <c r="K1092" s="9">
        <v>-6022</v>
      </c>
      <c r="L1092" s="9">
        <v>6022</v>
      </c>
      <c r="M1092" s="10">
        <v>-0.56994132121900432</v>
      </c>
      <c r="N1092" s="10">
        <v>0.56994132121900432</v>
      </c>
      <c r="O1092" s="9">
        <v>2047</v>
      </c>
      <c r="P1092" s="9">
        <v>8040</v>
      </c>
      <c r="Q1092" s="9">
        <v>10240</v>
      </c>
      <c r="R1092" s="10">
        <v>0.19990234374999999</v>
      </c>
      <c r="S1092" s="10">
        <v>0.78515625</v>
      </c>
      <c r="T1092" s="9">
        <v>-5993</v>
      </c>
      <c r="U1092" s="10">
        <v>-0.58525390624999996</v>
      </c>
      <c r="V1092" s="9">
        <v>89</v>
      </c>
      <c r="W1092" s="9">
        <v>118</v>
      </c>
      <c r="X1092" s="10">
        <v>2.2555210995173214E-3</v>
      </c>
      <c r="Y1092" s="10">
        <v>-1.3057063931478319E-2</v>
      </c>
      <c r="Z1092" s="11">
        <v>339.67</v>
      </c>
      <c r="AA1092" s="11">
        <v>81.152294874436947</v>
      </c>
      <c r="AB1092" s="11">
        <v>21193</v>
      </c>
      <c r="AC1092" s="12" t="s">
        <v>3124</v>
      </c>
      <c r="AD1092" s="8">
        <v>21</v>
      </c>
      <c r="AE1092" s="8">
        <v>193</v>
      </c>
      <c r="AF1092" s="13"/>
      <c r="AG1092" s="13"/>
      <c r="AH1092" s="13"/>
      <c r="AJ1092" s="13"/>
      <c r="AK1092" s="13"/>
      <c r="AL1092" s="13"/>
      <c r="AM1092" s="13"/>
      <c r="AN1092" s="13" t="s">
        <v>510</v>
      </c>
    </row>
    <row r="1093" spans="1:40" x14ac:dyDescent="0.2">
      <c r="A1093" s="8" t="s">
        <v>2935</v>
      </c>
      <c r="B1093" s="8" t="s">
        <v>654</v>
      </c>
      <c r="C1093" s="8" t="str">
        <f t="shared" si="16"/>
        <v>Pike County KY</v>
      </c>
      <c r="D1093" s="9">
        <v>61792</v>
      </c>
      <c r="E1093" s="8" t="s">
        <v>445</v>
      </c>
      <c r="F1093" s="9">
        <v>4277</v>
      </c>
      <c r="G1093" s="9">
        <v>19740</v>
      </c>
      <c r="H1093" s="9">
        <v>24637</v>
      </c>
      <c r="I1093" s="10">
        <v>0.17360068190120551</v>
      </c>
      <c r="J1093" s="10">
        <v>0.80123391646710229</v>
      </c>
      <c r="K1093" s="9">
        <v>-15463</v>
      </c>
      <c r="L1093" s="9">
        <v>15463</v>
      </c>
      <c r="M1093" s="10">
        <v>-0.62763323456589681</v>
      </c>
      <c r="N1093" s="10">
        <v>0.62763323456589681</v>
      </c>
      <c r="O1093" s="9">
        <v>5645</v>
      </c>
      <c r="P1093" s="9">
        <v>17589</v>
      </c>
      <c r="Q1093" s="9">
        <v>23632</v>
      </c>
      <c r="R1093" s="10">
        <v>0.23887102234258634</v>
      </c>
      <c r="S1093" s="10">
        <v>0.74428740690589035</v>
      </c>
      <c r="T1093" s="9">
        <v>-11944</v>
      </c>
      <c r="U1093" s="10">
        <v>-0.50541638456330396</v>
      </c>
      <c r="V1093" s="9">
        <v>-1368</v>
      </c>
      <c r="W1093" s="9">
        <v>2151</v>
      </c>
      <c r="X1093" s="10">
        <v>-6.5270340441380831E-2</v>
      </c>
      <c r="Y1093" s="10">
        <v>5.6946509561211944E-2</v>
      </c>
      <c r="Z1093" s="11">
        <v>786.83</v>
      </c>
      <c r="AA1093" s="11">
        <v>78.532846993632674</v>
      </c>
      <c r="AB1093" s="11">
        <v>21195</v>
      </c>
      <c r="AC1093" s="12" t="s">
        <v>3125</v>
      </c>
      <c r="AD1093" s="8">
        <v>21</v>
      </c>
      <c r="AE1093" s="8">
        <v>195</v>
      </c>
      <c r="AF1093" s="13"/>
      <c r="AG1093" s="13"/>
      <c r="AH1093" s="13"/>
      <c r="AJ1093" s="13"/>
      <c r="AK1093" s="13"/>
      <c r="AL1093" s="13"/>
      <c r="AM1093" s="13"/>
      <c r="AN1093" s="13" t="s">
        <v>510</v>
      </c>
    </row>
    <row r="1094" spans="1:40" x14ac:dyDescent="0.2">
      <c r="A1094" s="8" t="s">
        <v>2935</v>
      </c>
      <c r="B1094" s="8" t="s">
        <v>3126</v>
      </c>
      <c r="C1094" s="8" t="str">
        <f t="shared" si="16"/>
        <v>Powell County KY</v>
      </c>
      <c r="D1094" s="9">
        <v>12269</v>
      </c>
      <c r="E1094" s="8" t="s">
        <v>445</v>
      </c>
      <c r="F1094" s="9">
        <v>1272</v>
      </c>
      <c r="G1094" s="9">
        <v>3513</v>
      </c>
      <c r="H1094" s="9">
        <v>4952</v>
      </c>
      <c r="I1094" s="10">
        <v>0.25686591276252019</v>
      </c>
      <c r="J1094" s="10">
        <v>0.70941033925686592</v>
      </c>
      <c r="K1094" s="9">
        <v>-2241</v>
      </c>
      <c r="L1094" s="9">
        <v>2241</v>
      </c>
      <c r="M1094" s="10">
        <v>-0.45254442649434573</v>
      </c>
      <c r="N1094" s="10">
        <v>0.45254442649434573</v>
      </c>
      <c r="O1094" s="9">
        <v>1620</v>
      </c>
      <c r="P1094" s="9">
        <v>2726</v>
      </c>
      <c r="Q1094" s="9">
        <v>4441</v>
      </c>
      <c r="R1094" s="10">
        <v>0.36478270659761314</v>
      </c>
      <c r="S1094" s="10">
        <v>0.61382571492907001</v>
      </c>
      <c r="T1094" s="9">
        <v>-1106</v>
      </c>
      <c r="U1094" s="10">
        <v>-0.24904300833145687</v>
      </c>
      <c r="V1094" s="9">
        <v>-348</v>
      </c>
      <c r="W1094" s="9">
        <v>787</v>
      </c>
      <c r="X1094" s="10">
        <v>-0.10791679383509295</v>
      </c>
      <c r="Y1094" s="10">
        <v>9.5584624327795908E-2</v>
      </c>
      <c r="Z1094" s="11">
        <v>178.98</v>
      </c>
      <c r="AA1094" s="11">
        <v>68.549558609900558</v>
      </c>
      <c r="AB1094" s="11">
        <v>21197</v>
      </c>
      <c r="AC1094" s="12" t="s">
        <v>3127</v>
      </c>
      <c r="AD1094" s="8">
        <v>21</v>
      </c>
      <c r="AE1094" s="8">
        <v>197</v>
      </c>
      <c r="AF1094" s="13"/>
      <c r="AG1094" s="13"/>
      <c r="AH1094" s="13"/>
      <c r="AJ1094" s="13"/>
      <c r="AK1094" s="13"/>
      <c r="AL1094" s="13"/>
      <c r="AM1094" s="13"/>
      <c r="AN1094" s="13" t="s">
        <v>510</v>
      </c>
    </row>
    <row r="1095" spans="1:40" x14ac:dyDescent="0.2">
      <c r="A1095" s="8" t="s">
        <v>2935</v>
      </c>
      <c r="B1095" s="8" t="s">
        <v>896</v>
      </c>
      <c r="C1095" s="8" t="str">
        <f t="shared" si="16"/>
        <v>Pulaski County KY</v>
      </c>
      <c r="D1095" s="9">
        <v>63782</v>
      </c>
      <c r="E1095" s="8" t="s">
        <v>445</v>
      </c>
      <c r="F1095" s="9">
        <v>4208</v>
      </c>
      <c r="G1095" s="9">
        <v>22900</v>
      </c>
      <c r="H1095" s="9">
        <v>28015</v>
      </c>
      <c r="I1095" s="10">
        <v>0.15020524718900588</v>
      </c>
      <c r="J1095" s="10">
        <v>0.81741923969302155</v>
      </c>
      <c r="K1095" s="9">
        <v>-18692</v>
      </c>
      <c r="L1095" s="9">
        <v>18692</v>
      </c>
      <c r="M1095" s="10">
        <v>-0.6672139925040157</v>
      </c>
      <c r="N1095" s="10">
        <v>0.6672139925040157</v>
      </c>
      <c r="O1095" s="9">
        <v>4976</v>
      </c>
      <c r="P1095" s="9">
        <v>20714</v>
      </c>
      <c r="Q1095" s="9">
        <v>26003</v>
      </c>
      <c r="R1095" s="10">
        <v>0.19136253509210477</v>
      </c>
      <c r="S1095" s="10">
        <v>0.79660039226243129</v>
      </c>
      <c r="T1095" s="9">
        <v>-15738</v>
      </c>
      <c r="U1095" s="10">
        <v>-0.60523785717032652</v>
      </c>
      <c r="V1095" s="9">
        <v>-768</v>
      </c>
      <c r="W1095" s="9">
        <v>2186</v>
      </c>
      <c r="X1095" s="10">
        <v>-4.1157287903098888E-2</v>
      </c>
      <c r="Y1095" s="10">
        <v>2.0818847430590259E-2</v>
      </c>
      <c r="Z1095" s="11">
        <v>658.41</v>
      </c>
      <c r="AA1095" s="11">
        <v>96.87276924712566</v>
      </c>
      <c r="AB1095" s="11">
        <v>21199</v>
      </c>
      <c r="AC1095" s="12" t="s">
        <v>3128</v>
      </c>
      <c r="AD1095" s="8">
        <v>21</v>
      </c>
      <c r="AE1095" s="8">
        <v>199</v>
      </c>
      <c r="AF1095" s="13" t="s">
        <v>3129</v>
      </c>
      <c r="AG1095" s="13"/>
      <c r="AH1095" s="13" t="s">
        <v>3130</v>
      </c>
      <c r="AJ1095" s="13" t="s">
        <v>498</v>
      </c>
      <c r="AK1095" s="13"/>
      <c r="AL1095" s="13"/>
      <c r="AM1095" s="13"/>
      <c r="AN1095" s="13" t="s">
        <v>487</v>
      </c>
    </row>
    <row r="1096" spans="1:40" x14ac:dyDescent="0.2">
      <c r="A1096" s="8" t="s">
        <v>2935</v>
      </c>
      <c r="B1096" s="8" t="s">
        <v>3131</v>
      </c>
      <c r="C1096" s="8" t="str">
        <f t="shared" si="16"/>
        <v>Robertson County KY</v>
      </c>
      <c r="D1096" s="9">
        <v>2138</v>
      </c>
      <c r="E1096" s="8" t="s">
        <v>445</v>
      </c>
      <c r="F1096" s="9">
        <v>222</v>
      </c>
      <c r="G1096" s="9">
        <v>759</v>
      </c>
      <c r="H1096" s="9">
        <v>1013</v>
      </c>
      <c r="I1096" s="10">
        <v>0.21915103652517276</v>
      </c>
      <c r="J1096" s="10">
        <v>0.74925962487660414</v>
      </c>
      <c r="K1096" s="9">
        <v>-537</v>
      </c>
      <c r="L1096" s="9">
        <v>537</v>
      </c>
      <c r="M1096" s="10">
        <v>-0.53010858835143138</v>
      </c>
      <c r="N1096" s="10">
        <v>0.53010858835143138</v>
      </c>
      <c r="O1096" s="9">
        <v>340</v>
      </c>
      <c r="P1096" s="9">
        <v>579</v>
      </c>
      <c r="Q1096" s="9">
        <v>935</v>
      </c>
      <c r="R1096" s="10">
        <v>0.36363636363636365</v>
      </c>
      <c r="S1096" s="10">
        <v>0.61925133689839573</v>
      </c>
      <c r="T1096" s="9">
        <v>-239</v>
      </c>
      <c r="U1096" s="10">
        <v>-0.25561497326203209</v>
      </c>
      <c r="V1096" s="9">
        <v>-118</v>
      </c>
      <c r="W1096" s="9">
        <v>180</v>
      </c>
      <c r="X1096" s="10">
        <v>-0.14448532711119089</v>
      </c>
      <c r="Y1096" s="10">
        <v>0.1300082879782084</v>
      </c>
      <c r="Z1096" s="11">
        <v>99.91</v>
      </c>
      <c r="AA1096" s="11">
        <v>21.39925933340006</v>
      </c>
      <c r="AB1096" s="11">
        <v>21201</v>
      </c>
      <c r="AC1096" s="12" t="s">
        <v>3132</v>
      </c>
      <c r="AD1096" s="8">
        <v>21</v>
      </c>
      <c r="AE1096" s="8">
        <v>201</v>
      </c>
      <c r="AF1096" s="13"/>
      <c r="AG1096" s="13"/>
      <c r="AH1096" s="13"/>
      <c r="AJ1096" s="13"/>
      <c r="AK1096" s="13"/>
      <c r="AL1096" s="13"/>
      <c r="AM1096" s="13"/>
      <c r="AN1096" s="13" t="s">
        <v>510</v>
      </c>
    </row>
    <row r="1097" spans="1:40" x14ac:dyDescent="0.2">
      <c r="A1097" s="8" t="s">
        <v>2935</v>
      </c>
      <c r="B1097" s="8" t="s">
        <v>3133</v>
      </c>
      <c r="C1097" s="8" t="str">
        <f t="shared" si="16"/>
        <v>Rockcastle County KY</v>
      </c>
      <c r="D1097" s="9">
        <v>16942</v>
      </c>
      <c r="E1097" s="8" t="s">
        <v>445</v>
      </c>
      <c r="F1097" s="9">
        <v>915</v>
      </c>
      <c r="G1097" s="9">
        <v>5609</v>
      </c>
      <c r="H1097" s="9">
        <v>6686</v>
      </c>
      <c r="I1097" s="10">
        <v>0.1368531259347891</v>
      </c>
      <c r="J1097" s="10">
        <v>0.8389171402931499</v>
      </c>
      <c r="K1097" s="9">
        <v>-4694</v>
      </c>
      <c r="L1097" s="9">
        <v>4694</v>
      </c>
      <c r="M1097" s="10">
        <v>-0.70206401435836074</v>
      </c>
      <c r="N1097" s="10">
        <v>0.70206401435836074</v>
      </c>
      <c r="O1097" s="9">
        <v>1097</v>
      </c>
      <c r="P1097" s="9">
        <v>5028</v>
      </c>
      <c r="Q1097" s="9">
        <v>6216</v>
      </c>
      <c r="R1097" s="10">
        <v>0.17648005148005147</v>
      </c>
      <c r="S1097" s="10">
        <v>0.80888030888030893</v>
      </c>
      <c r="T1097" s="9">
        <v>-3931</v>
      </c>
      <c r="U1097" s="10">
        <v>-0.6324002574002574</v>
      </c>
      <c r="V1097" s="9">
        <v>-182</v>
      </c>
      <c r="W1097" s="9">
        <v>581</v>
      </c>
      <c r="X1097" s="10">
        <v>-3.962692554526237E-2</v>
      </c>
      <c r="Y1097" s="10">
        <v>3.003683141284097E-2</v>
      </c>
      <c r="Z1097" s="11">
        <v>316.55</v>
      </c>
      <c r="AA1097" s="11">
        <v>53.520770810298529</v>
      </c>
      <c r="AB1097" s="11">
        <v>21203</v>
      </c>
      <c r="AC1097" s="12" t="s">
        <v>3134</v>
      </c>
      <c r="AD1097" s="8">
        <v>21</v>
      </c>
      <c r="AE1097" s="8">
        <v>203</v>
      </c>
      <c r="AF1097" s="13" t="s">
        <v>3087</v>
      </c>
      <c r="AG1097" s="13" t="s">
        <v>2943</v>
      </c>
      <c r="AH1097" s="13" t="s">
        <v>3088</v>
      </c>
      <c r="AJ1097" s="13" t="s">
        <v>498</v>
      </c>
      <c r="AK1097" s="13" t="s">
        <v>2945</v>
      </c>
      <c r="AL1097" s="13"/>
      <c r="AM1097" s="13"/>
      <c r="AN1097" s="13" t="s">
        <v>505</v>
      </c>
    </row>
    <row r="1098" spans="1:40" x14ac:dyDescent="0.2">
      <c r="A1098" s="8" t="s">
        <v>2935</v>
      </c>
      <c r="B1098" s="8" t="s">
        <v>3135</v>
      </c>
      <c r="C1098" s="8" t="str">
        <f t="shared" si="16"/>
        <v>Rowan County KY</v>
      </c>
      <c r="D1098" s="9">
        <v>23892</v>
      </c>
      <c r="E1098" s="8" t="s">
        <v>445</v>
      </c>
      <c r="F1098" s="9">
        <v>3295</v>
      </c>
      <c r="G1098" s="9">
        <v>5174</v>
      </c>
      <c r="H1098" s="9">
        <v>8829</v>
      </c>
      <c r="I1098" s="10">
        <v>0.37320194812549551</v>
      </c>
      <c r="J1098" s="10">
        <v>0.58602333220070224</v>
      </c>
      <c r="K1098" s="9">
        <v>-1879</v>
      </c>
      <c r="L1098" s="9">
        <v>1879</v>
      </c>
      <c r="M1098" s="10">
        <v>-0.21282138407520673</v>
      </c>
      <c r="N1098" s="10">
        <v>0.21282138407520673</v>
      </c>
      <c r="O1098" s="9">
        <v>3438</v>
      </c>
      <c r="P1098" s="9">
        <v>4035</v>
      </c>
      <c r="Q1098" s="9">
        <v>7641</v>
      </c>
      <c r="R1098" s="10">
        <v>0.44994110718492342</v>
      </c>
      <c r="S1098" s="10">
        <v>0.5280722418531606</v>
      </c>
      <c r="T1098" s="9">
        <v>-597</v>
      </c>
      <c r="U1098" s="10">
        <v>-7.8131134668237179E-2</v>
      </c>
      <c r="V1098" s="9">
        <v>-143</v>
      </c>
      <c r="W1098" s="9">
        <v>1139</v>
      </c>
      <c r="X1098" s="10">
        <v>-7.6739159059427908E-2</v>
      </c>
      <c r="Y1098" s="10">
        <v>5.7951090347541645E-2</v>
      </c>
      <c r="Z1098" s="11">
        <v>279.8</v>
      </c>
      <c r="AA1098" s="11">
        <v>85.389563974267332</v>
      </c>
      <c r="AB1098" s="11">
        <v>21205</v>
      </c>
      <c r="AC1098" s="12" t="s">
        <v>3136</v>
      </c>
      <c r="AD1098" s="8">
        <v>21</v>
      </c>
      <c r="AE1098" s="8">
        <v>205</v>
      </c>
      <c r="AF1098" s="13"/>
      <c r="AG1098" s="13"/>
      <c r="AH1098" s="13"/>
      <c r="AJ1098" s="13"/>
      <c r="AK1098" s="13"/>
      <c r="AL1098" s="13"/>
      <c r="AM1098" s="13"/>
      <c r="AN1098" s="13" t="s">
        <v>510</v>
      </c>
    </row>
    <row r="1099" spans="1:40" x14ac:dyDescent="0.2">
      <c r="A1099" s="8" t="s">
        <v>2935</v>
      </c>
      <c r="B1099" s="8" t="s">
        <v>660</v>
      </c>
      <c r="C1099" s="8" t="str">
        <f t="shared" si="16"/>
        <v>Russell County KY</v>
      </c>
      <c r="D1099" s="9">
        <v>17662</v>
      </c>
      <c r="E1099" s="8" t="s">
        <v>445</v>
      </c>
      <c r="F1099" s="9">
        <v>1093</v>
      </c>
      <c r="G1099" s="9">
        <v>6863</v>
      </c>
      <c r="H1099" s="9">
        <v>8171</v>
      </c>
      <c r="I1099" s="10">
        <v>0.13376575694529433</v>
      </c>
      <c r="J1099" s="10">
        <v>0.83992167421368258</v>
      </c>
      <c r="K1099" s="9">
        <v>-5770</v>
      </c>
      <c r="L1099" s="9">
        <v>5770</v>
      </c>
      <c r="M1099" s="10">
        <v>-0.70615591726838822</v>
      </c>
      <c r="N1099" s="10">
        <v>0.70615591726838822</v>
      </c>
      <c r="O1099" s="9">
        <v>1445</v>
      </c>
      <c r="P1099" s="9">
        <v>6346</v>
      </c>
      <c r="Q1099" s="9">
        <v>7907</v>
      </c>
      <c r="R1099" s="10">
        <v>0.18274946250158089</v>
      </c>
      <c r="S1099" s="10">
        <v>0.80257999241178701</v>
      </c>
      <c r="T1099" s="9">
        <v>-4901</v>
      </c>
      <c r="U1099" s="10">
        <v>-0.61983052991020615</v>
      </c>
      <c r="V1099" s="9">
        <v>-352</v>
      </c>
      <c r="W1099" s="9">
        <v>517</v>
      </c>
      <c r="X1099" s="10">
        <v>-4.8983705556286561E-2</v>
      </c>
      <c r="Y1099" s="10">
        <v>3.7341681801895565E-2</v>
      </c>
      <c r="Z1099" s="11">
        <v>253.66</v>
      </c>
      <c r="AA1099" s="11">
        <v>69.628636757864854</v>
      </c>
      <c r="AB1099" s="11">
        <v>21207</v>
      </c>
      <c r="AC1099" s="12" t="s">
        <v>3137</v>
      </c>
      <c r="AD1099" s="8">
        <v>21</v>
      </c>
      <c r="AE1099" s="8">
        <v>207</v>
      </c>
      <c r="AF1099" s="13"/>
      <c r="AG1099" s="13"/>
      <c r="AH1099" s="13"/>
      <c r="AJ1099" s="13"/>
      <c r="AK1099" s="13"/>
      <c r="AL1099" s="13"/>
      <c r="AM1099" s="13"/>
      <c r="AN1099" s="13" t="s">
        <v>510</v>
      </c>
    </row>
    <row r="1100" spans="1:40" x14ac:dyDescent="0.2">
      <c r="A1100" s="8" t="s">
        <v>2935</v>
      </c>
      <c r="B1100" s="8" t="s">
        <v>905</v>
      </c>
      <c r="C1100" s="8" t="str">
        <f t="shared" si="16"/>
        <v>Scott County KY</v>
      </c>
      <c r="D1100" s="9">
        <v>52420</v>
      </c>
      <c r="E1100" s="8" t="s">
        <v>445</v>
      </c>
      <c r="F1100" s="9">
        <v>7713</v>
      </c>
      <c r="G1100" s="9">
        <v>15052</v>
      </c>
      <c r="H1100" s="9">
        <v>24159</v>
      </c>
      <c r="I1100" s="10">
        <v>0.31925990314168634</v>
      </c>
      <c r="J1100" s="10">
        <v>0.62303903307256092</v>
      </c>
      <c r="K1100" s="9">
        <v>-7339</v>
      </c>
      <c r="L1100" s="9">
        <v>7339</v>
      </c>
      <c r="M1100" s="10">
        <v>-0.30377912993087458</v>
      </c>
      <c r="N1100" s="10">
        <v>0.30377912993087458</v>
      </c>
      <c r="O1100" s="9">
        <v>7532</v>
      </c>
      <c r="P1100" s="9">
        <v>12679</v>
      </c>
      <c r="Q1100" s="9">
        <v>20565</v>
      </c>
      <c r="R1100" s="10">
        <v>0.36625334305859469</v>
      </c>
      <c r="S1100" s="10">
        <v>0.61653294432287864</v>
      </c>
      <c r="T1100" s="9">
        <v>-5147</v>
      </c>
      <c r="U1100" s="10">
        <v>-0.25027960126428395</v>
      </c>
      <c r="V1100" s="9">
        <v>181</v>
      </c>
      <c r="W1100" s="9">
        <v>2373</v>
      </c>
      <c r="X1100" s="10">
        <v>-4.6993439916908353E-2</v>
      </c>
      <c r="Y1100" s="10">
        <v>6.5060887496822817E-3</v>
      </c>
      <c r="Z1100" s="11">
        <v>281.77</v>
      </c>
      <c r="AA1100" s="11">
        <v>186.03825815381342</v>
      </c>
      <c r="AB1100" s="11">
        <v>21209</v>
      </c>
      <c r="AC1100" s="12" t="s">
        <v>3138</v>
      </c>
      <c r="AD1100" s="8">
        <v>21</v>
      </c>
      <c r="AE1100" s="8">
        <v>209</v>
      </c>
      <c r="AF1100" s="13" t="s">
        <v>2962</v>
      </c>
      <c r="AG1100" s="13" t="s">
        <v>2943</v>
      </c>
      <c r="AH1100" s="13" t="s">
        <v>2963</v>
      </c>
      <c r="AI1100" s="14">
        <v>500535</v>
      </c>
      <c r="AJ1100" s="13" t="s">
        <v>486</v>
      </c>
      <c r="AK1100" s="13" t="s">
        <v>2945</v>
      </c>
      <c r="AL1100" s="13"/>
      <c r="AM1100" s="13"/>
      <c r="AN1100" s="13" t="s">
        <v>505</v>
      </c>
    </row>
    <row r="1101" spans="1:40" x14ac:dyDescent="0.2">
      <c r="A1101" s="8" t="s">
        <v>2935</v>
      </c>
      <c r="B1101" s="8" t="s">
        <v>666</v>
      </c>
      <c r="C1101" s="8" t="str">
        <f t="shared" si="16"/>
        <v>Shelby County KY</v>
      </c>
      <c r="D1101" s="9">
        <v>45632</v>
      </c>
      <c r="E1101" s="8" t="s">
        <v>445</v>
      </c>
      <c r="F1101" s="9">
        <v>6276</v>
      </c>
      <c r="G1101" s="9">
        <v>13196</v>
      </c>
      <c r="H1101" s="9">
        <v>20563</v>
      </c>
      <c r="I1101" s="10">
        <v>0.30520838399066286</v>
      </c>
      <c r="J1101" s="10">
        <v>0.6417351553761611</v>
      </c>
      <c r="K1101" s="9">
        <v>-6920</v>
      </c>
      <c r="L1101" s="9">
        <v>6920</v>
      </c>
      <c r="M1101" s="10">
        <v>-0.33652677138549825</v>
      </c>
      <c r="N1101" s="10">
        <v>0.33652677138549825</v>
      </c>
      <c r="O1101" s="9">
        <v>6634</v>
      </c>
      <c r="P1101" s="9">
        <v>11790</v>
      </c>
      <c r="Q1101" s="9">
        <v>18659</v>
      </c>
      <c r="R1101" s="10">
        <v>0.35553888204083822</v>
      </c>
      <c r="S1101" s="10">
        <v>0.63186665952087462</v>
      </c>
      <c r="T1101" s="9">
        <v>-5156</v>
      </c>
      <c r="U1101" s="10">
        <v>-0.2763277774800364</v>
      </c>
      <c r="V1101" s="9">
        <v>-358</v>
      </c>
      <c r="W1101" s="9">
        <v>1406</v>
      </c>
      <c r="X1101" s="10">
        <v>-5.0330498050175365E-2</v>
      </c>
      <c r="Y1101" s="10">
        <v>9.8684958552864854E-3</v>
      </c>
      <c r="Z1101" s="11">
        <v>379.64</v>
      </c>
      <c r="AA1101" s="11">
        <v>120.1980823938468</v>
      </c>
      <c r="AB1101" s="11">
        <v>21211</v>
      </c>
      <c r="AC1101" s="12" t="s">
        <v>3139</v>
      </c>
      <c r="AD1101" s="8">
        <v>21</v>
      </c>
      <c r="AE1101" s="8">
        <v>211</v>
      </c>
      <c r="AF1101" s="13" t="s">
        <v>2315</v>
      </c>
      <c r="AG1101" s="13" t="s">
        <v>2316</v>
      </c>
      <c r="AH1101" s="13" t="s">
        <v>2317</v>
      </c>
      <c r="AI1101" s="14">
        <v>1278413</v>
      </c>
      <c r="AJ1101" s="13" t="s">
        <v>486</v>
      </c>
      <c r="AK1101" s="13" t="s">
        <v>2318</v>
      </c>
      <c r="AL1101" s="13"/>
      <c r="AM1101" s="13"/>
      <c r="AN1101" s="13" t="s">
        <v>505</v>
      </c>
    </row>
    <row r="1102" spans="1:40" x14ac:dyDescent="0.2">
      <c r="A1102" s="8" t="s">
        <v>2935</v>
      </c>
      <c r="B1102" s="8" t="s">
        <v>3140</v>
      </c>
      <c r="C1102" s="8" t="str">
        <f t="shared" si="16"/>
        <v>Simpson County KY</v>
      </c>
      <c r="D1102" s="9">
        <v>18006</v>
      </c>
      <c r="E1102" s="8" t="s">
        <v>445</v>
      </c>
      <c r="F1102" s="9">
        <v>2144</v>
      </c>
      <c r="G1102" s="9">
        <v>5077</v>
      </c>
      <c r="H1102" s="9">
        <v>7524</v>
      </c>
      <c r="I1102" s="10">
        <v>0.28495481127060074</v>
      </c>
      <c r="J1102" s="10">
        <v>0.67477405635300369</v>
      </c>
      <c r="K1102" s="9">
        <v>-2933</v>
      </c>
      <c r="L1102" s="9">
        <v>2933</v>
      </c>
      <c r="M1102" s="10">
        <v>-0.38981924508240295</v>
      </c>
      <c r="N1102" s="10">
        <v>0.38981924508240295</v>
      </c>
      <c r="O1102" s="9">
        <v>2650</v>
      </c>
      <c r="P1102" s="9">
        <v>4355</v>
      </c>
      <c r="Q1102" s="9">
        <v>7089</v>
      </c>
      <c r="R1102" s="10">
        <v>0.37381859218507546</v>
      </c>
      <c r="S1102" s="10">
        <v>0.61433206376075611</v>
      </c>
      <c r="T1102" s="9">
        <v>-1705</v>
      </c>
      <c r="U1102" s="10">
        <v>-0.24051347157568065</v>
      </c>
      <c r="V1102" s="9">
        <v>-506</v>
      </c>
      <c r="W1102" s="9">
        <v>722</v>
      </c>
      <c r="X1102" s="10">
        <v>-8.8863780914474721E-2</v>
      </c>
      <c r="Y1102" s="10">
        <v>6.0441992592247584E-2</v>
      </c>
      <c r="Z1102" s="11">
        <v>234.2</v>
      </c>
      <c r="AA1102" s="11">
        <v>76.883005977796756</v>
      </c>
      <c r="AB1102" s="11">
        <v>21213</v>
      </c>
      <c r="AC1102" s="12" t="s">
        <v>3141</v>
      </c>
      <c r="AD1102" s="8">
        <v>21</v>
      </c>
      <c r="AE1102" s="8">
        <v>213</v>
      </c>
      <c r="AF1102" s="13"/>
      <c r="AG1102" s="13"/>
      <c r="AH1102" s="13"/>
      <c r="AJ1102" s="13"/>
      <c r="AK1102" s="13"/>
      <c r="AL1102" s="13"/>
      <c r="AM1102" s="13"/>
      <c r="AN1102" s="13" t="s">
        <v>510</v>
      </c>
    </row>
    <row r="1103" spans="1:40" x14ac:dyDescent="0.2">
      <c r="A1103" s="8" t="s">
        <v>2935</v>
      </c>
      <c r="B1103" s="8" t="s">
        <v>2474</v>
      </c>
      <c r="C1103" s="8" t="str">
        <f t="shared" si="16"/>
        <v>Spencer County KY</v>
      </c>
      <c r="D1103" s="9">
        <v>17894</v>
      </c>
      <c r="E1103" s="8" t="s">
        <v>445</v>
      </c>
      <c r="F1103" s="9">
        <v>1921</v>
      </c>
      <c r="G1103" s="9">
        <v>7196</v>
      </c>
      <c r="H1103" s="9">
        <v>9509</v>
      </c>
      <c r="I1103" s="10">
        <v>0.20201913976233044</v>
      </c>
      <c r="J1103" s="10">
        <v>0.7567567567567568</v>
      </c>
      <c r="K1103" s="9">
        <v>-5275</v>
      </c>
      <c r="L1103" s="9">
        <v>5275</v>
      </c>
      <c r="M1103" s="10">
        <v>-0.55473761699442636</v>
      </c>
      <c r="N1103" s="10">
        <v>0.55473761699442636</v>
      </c>
      <c r="O1103" s="9">
        <v>2549</v>
      </c>
      <c r="P1103" s="9">
        <v>5726</v>
      </c>
      <c r="Q1103" s="9">
        <v>8431</v>
      </c>
      <c r="R1103" s="10">
        <v>0.30233661487368046</v>
      </c>
      <c r="S1103" s="10">
        <v>0.67916024196417979</v>
      </c>
      <c r="T1103" s="9">
        <v>-3177</v>
      </c>
      <c r="U1103" s="10">
        <v>-0.37682362709049932</v>
      </c>
      <c r="V1103" s="9">
        <v>-628</v>
      </c>
      <c r="W1103" s="9">
        <v>1470</v>
      </c>
      <c r="X1103" s="10">
        <v>-0.10031747511135003</v>
      </c>
      <c r="Y1103" s="10">
        <v>7.7596514792577009E-2</v>
      </c>
      <c r="Z1103" s="11">
        <v>186.68</v>
      </c>
      <c r="AA1103" s="11">
        <v>95.853867580887069</v>
      </c>
      <c r="AB1103" s="11">
        <v>21215</v>
      </c>
      <c r="AC1103" s="12" t="s">
        <v>3142</v>
      </c>
      <c r="AD1103" s="8">
        <v>21</v>
      </c>
      <c r="AE1103" s="8">
        <v>215</v>
      </c>
      <c r="AF1103" s="13" t="s">
        <v>2315</v>
      </c>
      <c r="AG1103" s="13" t="s">
        <v>2316</v>
      </c>
      <c r="AH1103" s="13" t="s">
        <v>2317</v>
      </c>
      <c r="AI1103" s="14">
        <v>1278413</v>
      </c>
      <c r="AJ1103" s="13" t="s">
        <v>486</v>
      </c>
      <c r="AK1103" s="13" t="s">
        <v>2318</v>
      </c>
      <c r="AL1103" s="13"/>
      <c r="AM1103" s="13"/>
      <c r="AN1103" s="13" t="s">
        <v>505</v>
      </c>
    </row>
    <row r="1104" spans="1:40" x14ac:dyDescent="0.2">
      <c r="A1104" s="8" t="s">
        <v>2935</v>
      </c>
      <c r="B1104" s="8" t="s">
        <v>1544</v>
      </c>
      <c r="C1104" s="8" t="str">
        <f t="shared" si="16"/>
        <v>Taylor County KY</v>
      </c>
      <c r="D1104" s="9">
        <v>25420</v>
      </c>
      <c r="E1104" s="8" t="s">
        <v>445</v>
      </c>
      <c r="F1104" s="9">
        <v>2553</v>
      </c>
      <c r="G1104" s="9">
        <v>8320</v>
      </c>
      <c r="H1104" s="9">
        <v>11301</v>
      </c>
      <c r="I1104" s="10">
        <v>0.22590921157419697</v>
      </c>
      <c r="J1104" s="10">
        <v>0.73621803380231843</v>
      </c>
      <c r="K1104" s="9">
        <v>-5767</v>
      </c>
      <c r="L1104" s="9">
        <v>5767</v>
      </c>
      <c r="M1104" s="10">
        <v>-0.51030882222812146</v>
      </c>
      <c r="N1104" s="10">
        <v>0.51030882222812146</v>
      </c>
      <c r="O1104" s="9">
        <v>3284</v>
      </c>
      <c r="P1104" s="9">
        <v>7551</v>
      </c>
      <c r="Q1104" s="9">
        <v>10946</v>
      </c>
      <c r="R1104" s="10">
        <v>0.30001827151470856</v>
      </c>
      <c r="S1104" s="10">
        <v>0.68984103782203543</v>
      </c>
      <c r="T1104" s="9">
        <v>-4267</v>
      </c>
      <c r="U1104" s="10">
        <v>-0.38982276630732687</v>
      </c>
      <c r="V1104" s="9">
        <v>-731</v>
      </c>
      <c r="W1104" s="9">
        <v>769</v>
      </c>
      <c r="X1104" s="10">
        <v>-7.410905994051159E-2</v>
      </c>
      <c r="Y1104" s="10">
        <v>4.6376995980282998E-2</v>
      </c>
      <c r="Z1104" s="11">
        <v>266.33</v>
      </c>
      <c r="AA1104" s="11">
        <v>95.445499943678897</v>
      </c>
      <c r="AB1104" s="11">
        <v>21217</v>
      </c>
      <c r="AC1104" s="12" t="s">
        <v>3143</v>
      </c>
      <c r="AD1104" s="8">
        <v>21</v>
      </c>
      <c r="AE1104" s="8">
        <v>217</v>
      </c>
      <c r="AF1104" s="13" t="s">
        <v>3144</v>
      </c>
      <c r="AG1104" s="13"/>
      <c r="AH1104" s="13" t="s">
        <v>3145</v>
      </c>
      <c r="AJ1104" s="13" t="s">
        <v>498</v>
      </c>
      <c r="AK1104" s="13"/>
      <c r="AL1104" s="13"/>
      <c r="AM1104" s="13"/>
      <c r="AN1104" s="13" t="s">
        <v>487</v>
      </c>
    </row>
    <row r="1105" spans="1:40" x14ac:dyDescent="0.2">
      <c r="A1105" s="8" t="s">
        <v>2935</v>
      </c>
      <c r="B1105" s="8" t="s">
        <v>3146</v>
      </c>
      <c r="C1105" s="8" t="str">
        <f t="shared" si="16"/>
        <v>Todd County KY</v>
      </c>
      <c r="D1105" s="9">
        <v>12531</v>
      </c>
      <c r="E1105" s="8" t="s">
        <v>445</v>
      </c>
      <c r="F1105" s="9">
        <v>1042</v>
      </c>
      <c r="G1105" s="9">
        <v>3612</v>
      </c>
      <c r="H1105" s="9">
        <v>4771</v>
      </c>
      <c r="I1105" s="10">
        <v>0.21840285055543912</v>
      </c>
      <c r="J1105" s="10">
        <v>0.75707398868161813</v>
      </c>
      <c r="K1105" s="9">
        <v>-2570</v>
      </c>
      <c r="L1105" s="9">
        <v>2570</v>
      </c>
      <c r="M1105" s="10">
        <v>-0.53867113812617906</v>
      </c>
      <c r="N1105" s="10">
        <v>0.53867113812617906</v>
      </c>
      <c r="O1105" s="9">
        <v>1403</v>
      </c>
      <c r="P1105" s="9">
        <v>3247</v>
      </c>
      <c r="Q1105" s="9">
        <v>4718</v>
      </c>
      <c r="R1105" s="10">
        <v>0.29737176769817719</v>
      </c>
      <c r="S1105" s="10">
        <v>0.68821534548537511</v>
      </c>
      <c r="T1105" s="9">
        <v>-1844</v>
      </c>
      <c r="U1105" s="10">
        <v>-0.39084357778719792</v>
      </c>
      <c r="V1105" s="9">
        <v>-361</v>
      </c>
      <c r="W1105" s="9">
        <v>365</v>
      </c>
      <c r="X1105" s="10">
        <v>-7.8968917142738071E-2</v>
      </c>
      <c r="Y1105" s="10">
        <v>6.8858643196243019E-2</v>
      </c>
      <c r="Z1105" s="11">
        <v>374.5</v>
      </c>
      <c r="AA1105" s="11">
        <v>33.460614152202936</v>
      </c>
      <c r="AB1105" s="11">
        <v>21219</v>
      </c>
      <c r="AC1105" s="12" t="s">
        <v>3147</v>
      </c>
      <c r="AD1105" s="8">
        <v>21</v>
      </c>
      <c r="AE1105" s="8">
        <v>219</v>
      </c>
      <c r="AF1105" s="13"/>
      <c r="AG1105" s="13"/>
      <c r="AH1105" s="13"/>
      <c r="AJ1105" s="13"/>
      <c r="AK1105" s="13"/>
      <c r="AL1105" s="13"/>
      <c r="AM1105" s="13"/>
      <c r="AN1105" s="13" t="s">
        <v>510</v>
      </c>
    </row>
    <row r="1106" spans="1:40" x14ac:dyDescent="0.2">
      <c r="A1106" s="8" t="s">
        <v>2935</v>
      </c>
      <c r="B1106" s="8" t="s">
        <v>3148</v>
      </c>
      <c r="C1106" s="8" t="str">
        <f t="shared" si="16"/>
        <v>Trigg County KY</v>
      </c>
      <c r="D1106" s="9">
        <v>14233</v>
      </c>
      <c r="E1106" s="8" t="s">
        <v>445</v>
      </c>
      <c r="F1106" s="9">
        <v>1587</v>
      </c>
      <c r="G1106" s="9">
        <v>4928</v>
      </c>
      <c r="H1106" s="9">
        <v>6740</v>
      </c>
      <c r="I1106" s="10">
        <v>0.235459940652819</v>
      </c>
      <c r="J1106" s="10">
        <v>0.73115727002967357</v>
      </c>
      <c r="K1106" s="9">
        <v>-3341</v>
      </c>
      <c r="L1106" s="9">
        <v>3341</v>
      </c>
      <c r="M1106" s="10">
        <v>-0.49569732937685457</v>
      </c>
      <c r="N1106" s="10">
        <v>0.49569732937685457</v>
      </c>
      <c r="O1106" s="9">
        <v>2115</v>
      </c>
      <c r="P1106" s="9">
        <v>4520</v>
      </c>
      <c r="Q1106" s="9">
        <v>6740</v>
      </c>
      <c r="R1106" s="10">
        <v>0.31379821958456972</v>
      </c>
      <c r="S1106" s="10">
        <v>0.67062314540059342</v>
      </c>
      <c r="T1106" s="9">
        <v>-2405</v>
      </c>
      <c r="U1106" s="10">
        <v>-0.35682492581602371</v>
      </c>
      <c r="V1106" s="9">
        <v>-528</v>
      </c>
      <c r="W1106" s="9">
        <v>408</v>
      </c>
      <c r="X1106" s="10">
        <v>-7.8338278931750716E-2</v>
      </c>
      <c r="Y1106" s="10">
        <v>6.0534124629080144E-2</v>
      </c>
      <c r="Z1106" s="11">
        <v>441.43</v>
      </c>
      <c r="AA1106" s="11">
        <v>32.242937725120633</v>
      </c>
      <c r="AB1106" s="11">
        <v>21221</v>
      </c>
      <c r="AC1106" s="12" t="s">
        <v>3149</v>
      </c>
      <c r="AD1106" s="8">
        <v>21</v>
      </c>
      <c r="AE1106" s="8">
        <v>221</v>
      </c>
      <c r="AF1106" s="13" t="s">
        <v>2998</v>
      </c>
      <c r="AG1106" s="13"/>
      <c r="AH1106" s="13" t="s">
        <v>2999</v>
      </c>
      <c r="AI1106" s="14">
        <v>281021</v>
      </c>
      <c r="AJ1106" s="13" t="s">
        <v>486</v>
      </c>
      <c r="AK1106" s="13"/>
      <c r="AL1106" s="13"/>
      <c r="AM1106" s="13"/>
      <c r="AN1106" s="13" t="s">
        <v>505</v>
      </c>
    </row>
    <row r="1107" spans="1:40" x14ac:dyDescent="0.2">
      <c r="A1107" s="8" t="s">
        <v>2935</v>
      </c>
      <c r="B1107" s="8" t="s">
        <v>3150</v>
      </c>
      <c r="C1107" s="8" t="str">
        <f t="shared" si="16"/>
        <v>Trimble County KY</v>
      </c>
      <c r="D1107" s="9">
        <v>8769</v>
      </c>
      <c r="E1107" s="8" t="s">
        <v>445</v>
      </c>
      <c r="F1107" s="9">
        <v>879</v>
      </c>
      <c r="G1107" s="9">
        <v>2771</v>
      </c>
      <c r="H1107" s="9">
        <v>3786</v>
      </c>
      <c r="I1107" s="10">
        <v>0.23217115689381934</v>
      </c>
      <c r="J1107" s="10">
        <v>0.73190702588483891</v>
      </c>
      <c r="K1107" s="9">
        <v>-1892</v>
      </c>
      <c r="L1107" s="9">
        <v>1892</v>
      </c>
      <c r="M1107" s="10">
        <v>-0.49973586899101957</v>
      </c>
      <c r="N1107" s="10">
        <v>0.49973586899101957</v>
      </c>
      <c r="O1107" s="9">
        <v>1355</v>
      </c>
      <c r="P1107" s="9">
        <v>2133</v>
      </c>
      <c r="Q1107" s="9">
        <v>3540</v>
      </c>
      <c r="R1107" s="10">
        <v>0.3827683615819209</v>
      </c>
      <c r="S1107" s="10">
        <v>0.60254237288135593</v>
      </c>
      <c r="T1107" s="9">
        <v>-778</v>
      </c>
      <c r="U1107" s="10">
        <v>-0.21977401129943502</v>
      </c>
      <c r="V1107" s="9">
        <v>-476</v>
      </c>
      <c r="W1107" s="9">
        <v>638</v>
      </c>
      <c r="X1107" s="10">
        <v>-0.15059720468810156</v>
      </c>
      <c r="Y1107" s="10">
        <v>0.12936465300348299</v>
      </c>
      <c r="Z1107" s="11">
        <v>151.65</v>
      </c>
      <c r="AA1107" s="11">
        <v>57.823936696340255</v>
      </c>
      <c r="AB1107" s="11">
        <v>21223</v>
      </c>
      <c r="AC1107" s="12" t="s">
        <v>3151</v>
      </c>
      <c r="AD1107" s="8">
        <v>21</v>
      </c>
      <c r="AE1107" s="8">
        <v>223</v>
      </c>
      <c r="AF1107" s="13" t="s">
        <v>2315</v>
      </c>
      <c r="AG1107" s="13" t="s">
        <v>2316</v>
      </c>
      <c r="AH1107" s="13" t="s">
        <v>2317</v>
      </c>
      <c r="AI1107" s="14">
        <v>1278413</v>
      </c>
      <c r="AJ1107" s="13" t="s">
        <v>486</v>
      </c>
      <c r="AK1107" s="13" t="s">
        <v>2318</v>
      </c>
      <c r="AL1107" s="13"/>
      <c r="AM1107" s="13"/>
      <c r="AN1107" s="13" t="s">
        <v>505</v>
      </c>
    </row>
    <row r="1108" spans="1:40" x14ac:dyDescent="0.2">
      <c r="A1108" s="8" t="s">
        <v>2935</v>
      </c>
      <c r="B1108" s="8" t="s">
        <v>917</v>
      </c>
      <c r="C1108" s="8" t="str">
        <f t="shared" si="16"/>
        <v>Union County KY</v>
      </c>
      <c r="D1108" s="9">
        <v>15050</v>
      </c>
      <c r="E1108" s="8" t="s">
        <v>445</v>
      </c>
      <c r="F1108" s="9">
        <v>1331</v>
      </c>
      <c r="G1108" s="9">
        <v>4701</v>
      </c>
      <c r="H1108" s="9">
        <v>6209</v>
      </c>
      <c r="I1108" s="10">
        <v>0.21436624255113546</v>
      </c>
      <c r="J1108" s="10">
        <v>0.75712675148977293</v>
      </c>
      <c r="K1108" s="9">
        <v>-3370</v>
      </c>
      <c r="L1108" s="9">
        <v>3370</v>
      </c>
      <c r="M1108" s="10">
        <v>-0.54276050893863748</v>
      </c>
      <c r="N1108" s="10">
        <v>0.54276050893863748</v>
      </c>
      <c r="O1108" s="9">
        <v>1941</v>
      </c>
      <c r="P1108" s="9">
        <v>3952</v>
      </c>
      <c r="Q1108" s="9">
        <v>5975</v>
      </c>
      <c r="R1108" s="10">
        <v>0.32485355648535563</v>
      </c>
      <c r="S1108" s="10">
        <v>0.66142259414225946</v>
      </c>
      <c r="T1108" s="9">
        <v>-2011</v>
      </c>
      <c r="U1108" s="10">
        <v>-0.33656903765690382</v>
      </c>
      <c r="V1108" s="9">
        <v>-610</v>
      </c>
      <c r="W1108" s="9">
        <v>749</v>
      </c>
      <c r="X1108" s="10">
        <v>-0.11048731393422018</v>
      </c>
      <c r="Y1108" s="10">
        <v>9.5704157347513474E-2</v>
      </c>
      <c r="Z1108" s="11">
        <v>342.85</v>
      </c>
      <c r="AA1108" s="11">
        <v>43.896747848913513</v>
      </c>
      <c r="AB1108" s="11">
        <v>21225</v>
      </c>
      <c r="AC1108" s="12" t="s">
        <v>3152</v>
      </c>
      <c r="AD1108" s="8">
        <v>21</v>
      </c>
      <c r="AE1108" s="8">
        <v>225</v>
      </c>
      <c r="AF1108" s="13"/>
      <c r="AG1108" s="13"/>
      <c r="AH1108" s="13"/>
      <c r="AJ1108" s="13"/>
      <c r="AK1108" s="13"/>
      <c r="AL1108" s="13"/>
      <c r="AM1108" s="13"/>
      <c r="AN1108" s="13" t="s">
        <v>510</v>
      </c>
    </row>
    <row r="1109" spans="1:40" x14ac:dyDescent="0.2">
      <c r="A1109" s="8" t="s">
        <v>2935</v>
      </c>
      <c r="B1109" s="8" t="s">
        <v>1882</v>
      </c>
      <c r="C1109" s="8" t="str">
        <f t="shared" si="16"/>
        <v>Warren County KY</v>
      </c>
      <c r="D1109" s="9">
        <v>122851</v>
      </c>
      <c r="E1109" s="8" t="s">
        <v>445</v>
      </c>
      <c r="F1109" s="9">
        <v>16966</v>
      </c>
      <c r="G1109" s="9">
        <v>28673</v>
      </c>
      <c r="H1109" s="9">
        <v>48416</v>
      </c>
      <c r="I1109" s="10">
        <v>0.35042134831460675</v>
      </c>
      <c r="J1109" s="10">
        <v>0.59222157964309319</v>
      </c>
      <c r="K1109" s="9">
        <v>-11707</v>
      </c>
      <c r="L1109" s="9">
        <v>11707</v>
      </c>
      <c r="M1109" s="10">
        <v>-0.24180023132848644</v>
      </c>
      <c r="N1109" s="10">
        <v>0.24180023132848644</v>
      </c>
      <c r="O1109" s="9">
        <v>16805</v>
      </c>
      <c r="P1109" s="9">
        <v>26384</v>
      </c>
      <c r="Q1109" s="9">
        <v>43889</v>
      </c>
      <c r="R1109" s="10">
        <v>0.3828977648157853</v>
      </c>
      <c r="S1109" s="10">
        <v>0.60115290847364944</v>
      </c>
      <c r="T1109" s="9">
        <v>-9579</v>
      </c>
      <c r="U1109" s="10">
        <v>-0.21825514365786414</v>
      </c>
      <c r="V1109" s="9">
        <v>161</v>
      </c>
      <c r="W1109" s="9">
        <v>2289</v>
      </c>
      <c r="X1109" s="10">
        <v>-3.2476416501178551E-2</v>
      </c>
      <c r="Y1109" s="10">
        <v>-8.931328830556251E-3</v>
      </c>
      <c r="Z1109" s="11">
        <v>541.6</v>
      </c>
      <c r="AA1109" s="11">
        <v>226.82976366322009</v>
      </c>
      <c r="AB1109" s="11">
        <v>21227</v>
      </c>
      <c r="AC1109" s="12" t="s">
        <v>3153</v>
      </c>
      <c r="AD1109" s="8">
        <v>21</v>
      </c>
      <c r="AE1109" s="8">
        <v>227</v>
      </c>
      <c r="AF1109" s="13" t="s">
        <v>2938</v>
      </c>
      <c r="AG1109" s="13" t="s">
        <v>87</v>
      </c>
      <c r="AH1109" s="13" t="s">
        <v>2939</v>
      </c>
      <c r="AI1109" s="14">
        <v>168436</v>
      </c>
      <c r="AJ1109" s="13" t="s">
        <v>486</v>
      </c>
      <c r="AK1109" s="13" t="s">
        <v>2940</v>
      </c>
      <c r="AL1109" s="13"/>
      <c r="AM1109" s="13"/>
      <c r="AN1109" s="13" t="s">
        <v>487</v>
      </c>
    </row>
    <row r="1110" spans="1:40" x14ac:dyDescent="0.2">
      <c r="A1110" s="8" t="s">
        <v>2935</v>
      </c>
      <c r="B1110" s="8" t="s">
        <v>680</v>
      </c>
      <c r="C1110" s="8" t="str">
        <f t="shared" si="16"/>
        <v>Washington County KY</v>
      </c>
      <c r="D1110" s="9">
        <v>12063</v>
      </c>
      <c r="E1110" s="8" t="s">
        <v>445</v>
      </c>
      <c r="F1110" s="9">
        <v>1420</v>
      </c>
      <c r="G1110" s="9">
        <v>4013</v>
      </c>
      <c r="H1110" s="9">
        <v>5621</v>
      </c>
      <c r="I1110" s="10">
        <v>0.25262408824052662</v>
      </c>
      <c r="J1110" s="10">
        <v>0.71392990571072767</v>
      </c>
      <c r="K1110" s="9">
        <v>-2593</v>
      </c>
      <c r="L1110" s="9">
        <v>2593</v>
      </c>
      <c r="M1110" s="10">
        <v>-0.46130581747020105</v>
      </c>
      <c r="N1110" s="10">
        <v>0.46130581747020105</v>
      </c>
      <c r="O1110" s="9">
        <v>1669</v>
      </c>
      <c r="P1110" s="9">
        <v>3495</v>
      </c>
      <c r="Q1110" s="9">
        <v>5218</v>
      </c>
      <c r="R1110" s="10">
        <v>0.31985435032579534</v>
      </c>
      <c r="S1110" s="10">
        <v>0.66979685703334613</v>
      </c>
      <c r="T1110" s="9">
        <v>-1826</v>
      </c>
      <c r="U1110" s="10">
        <v>-0.34994250670755078</v>
      </c>
      <c r="V1110" s="9">
        <v>-249</v>
      </c>
      <c r="W1110" s="9">
        <v>518</v>
      </c>
      <c r="X1110" s="10">
        <v>-6.7230262085268722E-2</v>
      </c>
      <c r="Y1110" s="10">
        <v>4.4133048677381548E-2</v>
      </c>
      <c r="Z1110" s="11">
        <v>297.27</v>
      </c>
      <c r="AA1110" s="11">
        <v>40.579271369462106</v>
      </c>
      <c r="AB1110" s="11">
        <v>21229</v>
      </c>
      <c r="AC1110" s="12" t="s">
        <v>3154</v>
      </c>
      <c r="AD1110" s="8">
        <v>21</v>
      </c>
      <c r="AE1110" s="8">
        <v>229</v>
      </c>
      <c r="AF1110" s="13"/>
      <c r="AG1110" s="13"/>
      <c r="AH1110" s="13"/>
      <c r="AJ1110" s="13"/>
      <c r="AK1110" s="13"/>
      <c r="AL1110" s="13"/>
      <c r="AM1110" s="13"/>
      <c r="AN1110" s="13" t="s">
        <v>510</v>
      </c>
    </row>
    <row r="1111" spans="1:40" x14ac:dyDescent="0.2">
      <c r="A1111" s="8" t="s">
        <v>2935</v>
      </c>
      <c r="B1111" s="8" t="s">
        <v>1885</v>
      </c>
      <c r="C1111" s="8" t="str">
        <f t="shared" si="16"/>
        <v>Wayne County KY</v>
      </c>
      <c r="D1111" s="9">
        <v>20464</v>
      </c>
      <c r="E1111" s="8" t="s">
        <v>445</v>
      </c>
      <c r="F1111" s="9">
        <v>1431</v>
      </c>
      <c r="G1111" s="9">
        <v>6370</v>
      </c>
      <c r="H1111" s="9">
        <v>7988</v>
      </c>
      <c r="I1111" s="10">
        <v>0.17914371557336004</v>
      </c>
      <c r="J1111" s="10">
        <v>0.79744616925388079</v>
      </c>
      <c r="K1111" s="9">
        <v>-4939</v>
      </c>
      <c r="L1111" s="9">
        <v>4939</v>
      </c>
      <c r="M1111" s="10">
        <v>-0.61830245368052072</v>
      </c>
      <c r="N1111" s="10">
        <v>0.61830245368052072</v>
      </c>
      <c r="O1111" s="9">
        <v>1855</v>
      </c>
      <c r="P1111" s="9">
        <v>5289</v>
      </c>
      <c r="Q1111" s="9">
        <v>7210</v>
      </c>
      <c r="R1111" s="10">
        <v>0.25728155339805825</v>
      </c>
      <c r="S1111" s="10">
        <v>0.7335644937586685</v>
      </c>
      <c r="T1111" s="9">
        <v>-3434</v>
      </c>
      <c r="U1111" s="10">
        <v>-0.47628294036061025</v>
      </c>
      <c r="V1111" s="9">
        <v>-424</v>
      </c>
      <c r="W1111" s="9">
        <v>1081</v>
      </c>
      <c r="X1111" s="10">
        <v>-7.8137837824698214E-2</v>
      </c>
      <c r="Y1111" s="10">
        <v>6.3881675495212287E-2</v>
      </c>
      <c r="Z1111" s="11">
        <v>458.17</v>
      </c>
      <c r="AA1111" s="11">
        <v>44.664644127725516</v>
      </c>
      <c r="AB1111" s="11">
        <v>21231</v>
      </c>
      <c r="AC1111" s="12" t="s">
        <v>3155</v>
      </c>
      <c r="AD1111" s="8">
        <v>21</v>
      </c>
      <c r="AE1111" s="8">
        <v>231</v>
      </c>
      <c r="AF1111" s="13"/>
      <c r="AG1111" s="13"/>
      <c r="AH1111" s="13"/>
      <c r="AJ1111" s="13"/>
      <c r="AK1111" s="13"/>
      <c r="AL1111" s="13"/>
      <c r="AM1111" s="13"/>
      <c r="AN1111" s="13" t="s">
        <v>510</v>
      </c>
    </row>
    <row r="1112" spans="1:40" x14ac:dyDescent="0.2">
      <c r="A1112" s="8" t="s">
        <v>2935</v>
      </c>
      <c r="B1112" s="8" t="s">
        <v>1889</v>
      </c>
      <c r="C1112" s="8" t="str">
        <f t="shared" si="16"/>
        <v>Webster County KY</v>
      </c>
      <c r="D1112" s="9">
        <v>13170</v>
      </c>
      <c r="E1112" s="8" t="s">
        <v>445</v>
      </c>
      <c r="F1112" s="9">
        <v>1240</v>
      </c>
      <c r="G1112" s="9">
        <v>4397</v>
      </c>
      <c r="H1112" s="9">
        <v>5804</v>
      </c>
      <c r="I1112" s="10">
        <v>0.21364576154376291</v>
      </c>
      <c r="J1112" s="10">
        <v>0.75758097863542384</v>
      </c>
      <c r="K1112" s="9">
        <v>-3157</v>
      </c>
      <c r="L1112" s="9">
        <v>3157</v>
      </c>
      <c r="M1112" s="10">
        <v>-0.54393521709166093</v>
      </c>
      <c r="N1112" s="10">
        <v>0.54393521709166093</v>
      </c>
      <c r="O1112" s="9">
        <v>1765</v>
      </c>
      <c r="P1112" s="9">
        <v>3607</v>
      </c>
      <c r="Q1112" s="9">
        <v>5470</v>
      </c>
      <c r="R1112" s="10">
        <v>0.3226691042047532</v>
      </c>
      <c r="S1112" s="10">
        <v>0.65941499085923216</v>
      </c>
      <c r="T1112" s="9">
        <v>-1842</v>
      </c>
      <c r="U1112" s="10">
        <v>-0.33674588665447897</v>
      </c>
      <c r="V1112" s="9">
        <v>-525</v>
      </c>
      <c r="W1112" s="9">
        <v>790</v>
      </c>
      <c r="X1112" s="10">
        <v>-0.10902334266099029</v>
      </c>
      <c r="Y1112" s="10">
        <v>9.8165987776191677E-2</v>
      </c>
      <c r="Z1112" s="11">
        <v>331.94</v>
      </c>
      <c r="AA1112" s="11">
        <v>39.67584503223474</v>
      </c>
      <c r="AB1112" s="11">
        <v>21233</v>
      </c>
      <c r="AC1112" s="12" t="s">
        <v>3156</v>
      </c>
      <c r="AD1112" s="8">
        <v>21</v>
      </c>
      <c r="AE1112" s="8">
        <v>233</v>
      </c>
      <c r="AF1112" s="13"/>
      <c r="AG1112" s="13"/>
      <c r="AH1112" s="13"/>
      <c r="AJ1112" s="13"/>
      <c r="AK1112" s="13"/>
      <c r="AL1112" s="13"/>
      <c r="AM1112" s="13"/>
      <c r="AN1112" s="13" t="s">
        <v>510</v>
      </c>
    </row>
    <row r="1113" spans="1:40" x14ac:dyDescent="0.2">
      <c r="A1113" s="8" t="s">
        <v>2935</v>
      </c>
      <c r="B1113" s="8" t="s">
        <v>2510</v>
      </c>
      <c r="C1113" s="8" t="str">
        <f t="shared" si="16"/>
        <v>Whitley County KY</v>
      </c>
      <c r="D1113" s="9">
        <v>36129</v>
      </c>
      <c r="E1113" s="8" t="s">
        <v>445</v>
      </c>
      <c r="F1113" s="9">
        <v>2067</v>
      </c>
      <c r="G1113" s="9">
        <v>11312</v>
      </c>
      <c r="H1113" s="9">
        <v>13765</v>
      </c>
      <c r="I1113" s="10">
        <v>0.15016345804576825</v>
      </c>
      <c r="J1113" s="10">
        <v>0.82179440610243371</v>
      </c>
      <c r="K1113" s="9">
        <v>-9245</v>
      </c>
      <c r="L1113" s="9">
        <v>9245</v>
      </c>
      <c r="M1113" s="10">
        <v>-0.67163094805666546</v>
      </c>
      <c r="N1113" s="10">
        <v>0.67163094805666546</v>
      </c>
      <c r="O1113" s="9">
        <v>2683</v>
      </c>
      <c r="P1113" s="9">
        <v>10232</v>
      </c>
      <c r="Q1113" s="9">
        <v>13068</v>
      </c>
      <c r="R1113" s="10">
        <v>0.20531068258340984</v>
      </c>
      <c r="S1113" s="10">
        <v>0.78298132843587387</v>
      </c>
      <c r="T1113" s="9">
        <v>-7549</v>
      </c>
      <c r="U1113" s="10">
        <v>-0.57767064585246408</v>
      </c>
      <c r="V1113" s="9">
        <v>-616</v>
      </c>
      <c r="W1113" s="9">
        <v>1080</v>
      </c>
      <c r="X1113" s="10">
        <v>-5.5147224537641593E-2</v>
      </c>
      <c r="Y1113" s="10">
        <v>3.8813077666559836E-2</v>
      </c>
      <c r="Z1113" s="11">
        <v>437.83</v>
      </c>
      <c r="AA1113" s="11">
        <v>82.518329031816009</v>
      </c>
      <c r="AB1113" s="11">
        <v>21235</v>
      </c>
      <c r="AC1113" s="12" t="s">
        <v>3157</v>
      </c>
      <c r="AD1113" s="8">
        <v>21</v>
      </c>
      <c r="AE1113" s="8">
        <v>235</v>
      </c>
      <c r="AF1113" s="13" t="s">
        <v>3064</v>
      </c>
      <c r="AG1113" s="13"/>
      <c r="AH1113" s="13" t="s">
        <v>3065</v>
      </c>
      <c r="AJ1113" s="13" t="s">
        <v>498</v>
      </c>
      <c r="AK1113" s="13"/>
      <c r="AL1113" s="13"/>
      <c r="AM1113" s="13"/>
      <c r="AN1113" s="13" t="s">
        <v>487</v>
      </c>
    </row>
    <row r="1114" spans="1:40" x14ac:dyDescent="0.2">
      <c r="A1114" s="8" t="s">
        <v>2935</v>
      </c>
      <c r="B1114" s="8" t="s">
        <v>3158</v>
      </c>
      <c r="C1114" s="8" t="str">
        <f t="shared" si="16"/>
        <v>Wolfe County KY</v>
      </c>
      <c r="D1114" s="9">
        <v>7259</v>
      </c>
      <c r="E1114" s="8" t="s">
        <v>445</v>
      </c>
      <c r="F1114" s="9">
        <v>753</v>
      </c>
      <c r="G1114" s="9">
        <v>1804</v>
      </c>
      <c r="H1114" s="9">
        <v>2634</v>
      </c>
      <c r="I1114" s="10">
        <v>0.28587699316628701</v>
      </c>
      <c r="J1114" s="10">
        <v>0.6848899012908124</v>
      </c>
      <c r="K1114" s="9">
        <v>-1051</v>
      </c>
      <c r="L1114" s="9">
        <v>1051</v>
      </c>
      <c r="M1114" s="10">
        <v>-0.39901290812452539</v>
      </c>
      <c r="N1114" s="10">
        <v>0.39901290812452539</v>
      </c>
      <c r="O1114" s="9">
        <v>976</v>
      </c>
      <c r="P1114" s="9">
        <v>1542</v>
      </c>
      <c r="Q1114" s="9">
        <v>2559</v>
      </c>
      <c r="R1114" s="10">
        <v>0.38139898397811645</v>
      </c>
      <c r="S1114" s="10">
        <v>0.60257913247362249</v>
      </c>
      <c r="T1114" s="9">
        <v>-566</v>
      </c>
      <c r="U1114" s="10">
        <v>-0.22118014849550605</v>
      </c>
      <c r="V1114" s="9">
        <v>-223</v>
      </c>
      <c r="W1114" s="9">
        <v>262</v>
      </c>
      <c r="X1114" s="10">
        <v>-9.5521990811829438E-2</v>
      </c>
      <c r="Y1114" s="10">
        <v>8.2310768817189905E-2</v>
      </c>
      <c r="Z1114" s="11">
        <v>222.17</v>
      </c>
      <c r="AA1114" s="11">
        <v>32.673178196876265</v>
      </c>
      <c r="AB1114" s="11">
        <v>21237</v>
      </c>
      <c r="AC1114" s="12" t="s">
        <v>3159</v>
      </c>
      <c r="AD1114" s="8">
        <v>21</v>
      </c>
      <c r="AE1114" s="8">
        <v>237</v>
      </c>
      <c r="AF1114" s="13"/>
      <c r="AG1114" s="13"/>
      <c r="AH1114" s="13"/>
      <c r="AJ1114" s="13"/>
      <c r="AK1114" s="13"/>
      <c r="AL1114" s="13"/>
      <c r="AM1114" s="13"/>
      <c r="AN1114" s="13" t="s">
        <v>510</v>
      </c>
    </row>
    <row r="1115" spans="1:40" x14ac:dyDescent="0.2">
      <c r="A1115" s="8" t="s">
        <v>2935</v>
      </c>
      <c r="B1115" s="8" t="s">
        <v>2281</v>
      </c>
      <c r="C1115" s="8" t="str">
        <f t="shared" si="16"/>
        <v>Woodford County KY</v>
      </c>
      <c r="D1115" s="9">
        <v>25793</v>
      </c>
      <c r="E1115" s="8" t="s">
        <v>445</v>
      </c>
      <c r="F1115" s="9">
        <v>4958</v>
      </c>
      <c r="G1115" s="9">
        <v>7697</v>
      </c>
      <c r="H1115" s="9">
        <v>13547</v>
      </c>
      <c r="I1115" s="10">
        <v>0.36598508894958293</v>
      </c>
      <c r="J1115" s="10">
        <v>0.56817007455525204</v>
      </c>
      <c r="K1115" s="9">
        <v>-2739</v>
      </c>
      <c r="L1115" s="9">
        <v>2739</v>
      </c>
      <c r="M1115" s="10">
        <v>-0.20218498560566911</v>
      </c>
      <c r="N1115" s="10">
        <v>0.20218498560566911</v>
      </c>
      <c r="O1115" s="9">
        <v>4883</v>
      </c>
      <c r="P1115" s="9">
        <v>7218</v>
      </c>
      <c r="Q1115" s="9">
        <v>12331</v>
      </c>
      <c r="R1115" s="10">
        <v>0.39599383667180277</v>
      </c>
      <c r="S1115" s="10">
        <v>0.58535398588922227</v>
      </c>
      <c r="T1115" s="9">
        <v>-2335</v>
      </c>
      <c r="U1115" s="10">
        <v>-0.1893601492174195</v>
      </c>
      <c r="V1115" s="9">
        <v>75</v>
      </c>
      <c r="W1115" s="9">
        <v>479</v>
      </c>
      <c r="X1115" s="10">
        <v>-3.0008747722219842E-2</v>
      </c>
      <c r="Y1115" s="10">
        <v>-1.7183911333970237E-2</v>
      </c>
      <c r="Z1115" s="11">
        <v>188.78</v>
      </c>
      <c r="AA1115" s="11">
        <v>136.62993961224706</v>
      </c>
      <c r="AB1115" s="11">
        <v>21239</v>
      </c>
      <c r="AC1115" s="12" t="s">
        <v>3160</v>
      </c>
      <c r="AD1115" s="8">
        <v>21</v>
      </c>
      <c r="AE1115" s="8">
        <v>239</v>
      </c>
      <c r="AF1115" s="13" t="s">
        <v>2962</v>
      </c>
      <c r="AG1115" s="13" t="s">
        <v>2943</v>
      </c>
      <c r="AH1115" s="13" t="s">
        <v>2963</v>
      </c>
      <c r="AI1115" s="14">
        <v>500535</v>
      </c>
      <c r="AJ1115" s="13" t="s">
        <v>486</v>
      </c>
      <c r="AK1115" s="13" t="s">
        <v>2945</v>
      </c>
      <c r="AL1115" s="13"/>
      <c r="AM1115" s="13"/>
      <c r="AN1115" s="13" t="s">
        <v>505</v>
      </c>
    </row>
    <row r="1116" spans="1:40" x14ac:dyDescent="0.2">
      <c r="A1116" s="8" t="s">
        <v>3161</v>
      </c>
      <c r="B1116" s="8" t="s">
        <v>3162</v>
      </c>
      <c r="C1116" s="8" t="str">
        <f t="shared" si="16"/>
        <v>Acadia Parish LA</v>
      </c>
      <c r="D1116" s="9">
        <v>62577</v>
      </c>
      <c r="E1116" s="8" t="s">
        <v>445</v>
      </c>
      <c r="F1116" s="9">
        <v>5638</v>
      </c>
      <c r="G1116" s="9">
        <v>21159</v>
      </c>
      <c r="H1116" s="9">
        <v>27386</v>
      </c>
      <c r="I1116" s="10">
        <v>0.20587161323303879</v>
      </c>
      <c r="J1116" s="10">
        <v>0.77262104725041991</v>
      </c>
      <c r="K1116" s="9">
        <v>-15521</v>
      </c>
      <c r="L1116" s="9">
        <v>15521</v>
      </c>
      <c r="M1116" s="10">
        <v>-0.56674943401738109</v>
      </c>
      <c r="N1116" s="10">
        <v>0.56674943401738109</v>
      </c>
      <c r="O1116" s="9">
        <v>6559</v>
      </c>
      <c r="P1116" s="9">
        <v>19931</v>
      </c>
      <c r="Q1116" s="9">
        <v>26834</v>
      </c>
      <c r="R1116" s="10">
        <v>0.24442870984571813</v>
      </c>
      <c r="S1116" s="10">
        <v>0.74275173287620189</v>
      </c>
      <c r="T1116" s="9">
        <v>-13372</v>
      </c>
      <c r="U1116" s="10">
        <v>-0.49832302303048376</v>
      </c>
      <c r="V1116" s="9">
        <v>-921</v>
      </c>
      <c r="W1116" s="9">
        <v>1228</v>
      </c>
      <c r="X1116" s="10">
        <v>-3.8557096612679337E-2</v>
      </c>
      <c r="Y1116" s="10">
        <v>2.9869314374218026E-2</v>
      </c>
      <c r="Z1116" s="11">
        <v>655.12</v>
      </c>
      <c r="AA1116" s="11">
        <v>95.519904750274762</v>
      </c>
      <c r="AB1116" s="11">
        <v>22001</v>
      </c>
      <c r="AC1116" s="12" t="s">
        <v>3163</v>
      </c>
      <c r="AD1116" s="8">
        <v>22</v>
      </c>
      <c r="AE1116" s="8">
        <v>1</v>
      </c>
      <c r="AF1116" s="13" t="s">
        <v>3164</v>
      </c>
      <c r="AG1116" s="13" t="s">
        <v>3165</v>
      </c>
      <c r="AH1116" s="13" t="s">
        <v>3166</v>
      </c>
      <c r="AI1116" s="14">
        <v>490488</v>
      </c>
      <c r="AJ1116" s="13" t="s">
        <v>486</v>
      </c>
      <c r="AK1116" s="13" t="s">
        <v>3167</v>
      </c>
      <c r="AL1116" s="13"/>
      <c r="AM1116" s="13"/>
      <c r="AN1116" s="13" t="s">
        <v>505</v>
      </c>
    </row>
    <row r="1117" spans="1:40" x14ac:dyDescent="0.2">
      <c r="A1117" s="8" t="s">
        <v>3161</v>
      </c>
      <c r="B1117" s="8" t="s">
        <v>3168</v>
      </c>
      <c r="C1117" s="8" t="str">
        <f t="shared" si="16"/>
        <v>Allen Parish LA</v>
      </c>
      <c r="D1117" s="9">
        <v>25683</v>
      </c>
      <c r="E1117" s="8" t="s">
        <v>445</v>
      </c>
      <c r="F1117" s="9">
        <v>2106</v>
      </c>
      <c r="G1117" s="9">
        <v>6867</v>
      </c>
      <c r="H1117" s="9">
        <v>9245</v>
      </c>
      <c r="I1117" s="10">
        <v>0.22779881016765818</v>
      </c>
      <c r="J1117" s="10">
        <v>0.74277988101676584</v>
      </c>
      <c r="K1117" s="9">
        <v>-4761</v>
      </c>
      <c r="L1117" s="9">
        <v>4761</v>
      </c>
      <c r="M1117" s="10">
        <v>-0.5149810708491076</v>
      </c>
      <c r="N1117" s="10">
        <v>0.5149810708491076</v>
      </c>
      <c r="O1117" s="9">
        <v>2616</v>
      </c>
      <c r="P1117" s="9">
        <v>6495</v>
      </c>
      <c r="Q1117" s="9">
        <v>9306</v>
      </c>
      <c r="R1117" s="10">
        <v>0.28110896196002577</v>
      </c>
      <c r="S1117" s="10">
        <v>0.69793681495809157</v>
      </c>
      <c r="T1117" s="9">
        <v>-3879</v>
      </c>
      <c r="U1117" s="10">
        <v>-0.4168278529980658</v>
      </c>
      <c r="V1117" s="9">
        <v>-510</v>
      </c>
      <c r="W1117" s="9">
        <v>372</v>
      </c>
      <c r="X1117" s="10">
        <v>-5.3310151792367588E-2</v>
      </c>
      <c r="Y1117" s="10">
        <v>4.4843066058674275E-2</v>
      </c>
      <c r="Z1117" s="11">
        <v>761.85</v>
      </c>
      <c r="AA1117" s="11">
        <v>33.711360504036229</v>
      </c>
      <c r="AB1117" s="11">
        <v>22003</v>
      </c>
      <c r="AC1117" s="12" t="s">
        <v>3169</v>
      </c>
      <c r="AD1117" s="8">
        <v>22</v>
      </c>
      <c r="AE1117" s="8">
        <v>3</v>
      </c>
      <c r="AF1117" s="13"/>
      <c r="AG1117" s="13"/>
      <c r="AH1117" s="13"/>
      <c r="AJ1117" s="13"/>
      <c r="AK1117" s="13"/>
      <c r="AL1117" s="13"/>
      <c r="AM1117" s="13"/>
      <c r="AN1117" s="13" t="s">
        <v>510</v>
      </c>
    </row>
    <row r="1118" spans="1:40" x14ac:dyDescent="0.2">
      <c r="A1118" s="8" t="s">
        <v>3161</v>
      </c>
      <c r="B1118" s="8" t="s">
        <v>3170</v>
      </c>
      <c r="C1118" s="8" t="str">
        <f t="shared" si="16"/>
        <v>Ascension Parish LA</v>
      </c>
      <c r="D1118" s="9">
        <v>119455</v>
      </c>
      <c r="E1118" s="8" t="s">
        <v>445</v>
      </c>
      <c r="F1118" s="9">
        <v>16471</v>
      </c>
      <c r="G1118" s="9">
        <v>36135</v>
      </c>
      <c r="H1118" s="9">
        <v>54663</v>
      </c>
      <c r="I1118" s="10">
        <v>0.30131899090792674</v>
      </c>
      <c r="J1118" s="10">
        <v>0.66105043630975246</v>
      </c>
      <c r="K1118" s="9">
        <v>-19664</v>
      </c>
      <c r="L1118" s="9">
        <v>19664</v>
      </c>
      <c r="M1118" s="10">
        <v>-0.35973144540182572</v>
      </c>
      <c r="N1118" s="10">
        <v>0.35973144540182572</v>
      </c>
      <c r="O1118" s="9">
        <v>16343</v>
      </c>
      <c r="P1118" s="9">
        <v>33846</v>
      </c>
      <c r="Q1118" s="9">
        <v>51056</v>
      </c>
      <c r="R1118" s="10">
        <v>0.32009949858978376</v>
      </c>
      <c r="S1118" s="10">
        <v>0.66291914760263237</v>
      </c>
      <c r="T1118" s="9">
        <v>-17503</v>
      </c>
      <c r="U1118" s="10">
        <v>-0.34281964901284862</v>
      </c>
      <c r="V1118" s="9">
        <v>128</v>
      </c>
      <c r="W1118" s="9">
        <v>2289</v>
      </c>
      <c r="X1118" s="10">
        <v>-1.8780507681857017E-2</v>
      </c>
      <c r="Y1118" s="10">
        <v>-1.8687112928799099E-3</v>
      </c>
      <c r="Z1118" s="11">
        <v>289.98</v>
      </c>
      <c r="AA1118" s="11">
        <v>411.94220291054552</v>
      </c>
      <c r="AB1118" s="11">
        <v>22005</v>
      </c>
      <c r="AC1118" s="12" t="s">
        <v>3171</v>
      </c>
      <c r="AD1118" s="8">
        <v>22</v>
      </c>
      <c r="AE1118" s="8">
        <v>5</v>
      </c>
      <c r="AF1118" s="13" t="s">
        <v>3172</v>
      </c>
      <c r="AG1118" s="13"/>
      <c r="AH1118" s="13" t="s">
        <v>3173</v>
      </c>
      <c r="AI1118" s="14">
        <v>830480</v>
      </c>
      <c r="AJ1118" s="13" t="s">
        <v>486</v>
      </c>
      <c r="AK1118" s="13"/>
      <c r="AL1118" s="13"/>
      <c r="AM1118" s="13"/>
      <c r="AN1118" s="13" t="s">
        <v>487</v>
      </c>
    </row>
    <row r="1119" spans="1:40" x14ac:dyDescent="0.2">
      <c r="A1119" s="8" t="s">
        <v>3161</v>
      </c>
      <c r="B1119" s="8" t="s">
        <v>3174</v>
      </c>
      <c r="C1119" s="8" t="str">
        <f t="shared" si="16"/>
        <v>Assumption Parish LA</v>
      </c>
      <c r="D1119" s="9">
        <v>22842</v>
      </c>
      <c r="E1119" s="8" t="s">
        <v>445</v>
      </c>
      <c r="F1119" s="9">
        <v>3931</v>
      </c>
      <c r="G1119" s="9">
        <v>6714</v>
      </c>
      <c r="H1119" s="9">
        <v>10904</v>
      </c>
      <c r="I1119" s="10">
        <v>0.36050990462215698</v>
      </c>
      <c r="J1119" s="10">
        <v>0.61573734409391045</v>
      </c>
      <c r="K1119" s="9">
        <v>-2783</v>
      </c>
      <c r="L1119" s="9">
        <v>2783</v>
      </c>
      <c r="M1119" s="10">
        <v>-0.25522743947175347</v>
      </c>
      <c r="N1119" s="10">
        <v>0.25522743947175347</v>
      </c>
      <c r="O1119" s="9">
        <v>4754</v>
      </c>
      <c r="P1119" s="9">
        <v>6082</v>
      </c>
      <c r="Q1119" s="9">
        <v>10991</v>
      </c>
      <c r="R1119" s="10">
        <v>0.43253571103630245</v>
      </c>
      <c r="S1119" s="10">
        <v>0.55336184150668732</v>
      </c>
      <c r="T1119" s="9">
        <v>-1328</v>
      </c>
      <c r="U1119" s="10">
        <v>-0.12082613047038487</v>
      </c>
      <c r="V1119" s="9">
        <v>-823</v>
      </c>
      <c r="W1119" s="9">
        <v>632</v>
      </c>
      <c r="X1119" s="10">
        <v>-7.2025806414145466E-2</v>
      </c>
      <c r="Y1119" s="10">
        <v>6.2375502587223131E-2</v>
      </c>
      <c r="Z1119" s="11">
        <v>338.66</v>
      </c>
      <c r="AA1119" s="11">
        <v>67.448178113742387</v>
      </c>
      <c r="AB1119" s="11">
        <v>22007</v>
      </c>
      <c r="AC1119" s="12" t="s">
        <v>3175</v>
      </c>
      <c r="AD1119" s="8">
        <v>22</v>
      </c>
      <c r="AE1119" s="8">
        <v>7</v>
      </c>
      <c r="AF1119" s="13"/>
      <c r="AG1119" s="13"/>
      <c r="AH1119" s="13"/>
      <c r="AJ1119" s="13"/>
      <c r="AK1119" s="13"/>
      <c r="AL1119" s="13"/>
      <c r="AM1119" s="13"/>
      <c r="AN1119" s="13" t="s">
        <v>510</v>
      </c>
    </row>
    <row r="1120" spans="1:40" x14ac:dyDescent="0.2">
      <c r="A1120" s="8" t="s">
        <v>3161</v>
      </c>
      <c r="B1120" s="8" t="s">
        <v>3176</v>
      </c>
      <c r="C1120" s="8" t="str">
        <f t="shared" si="16"/>
        <v>Avoyelles Parish LA</v>
      </c>
      <c r="D1120" s="9">
        <v>41103</v>
      </c>
      <c r="E1120" s="8" t="s">
        <v>445</v>
      </c>
      <c r="F1120" s="9">
        <v>5032</v>
      </c>
      <c r="G1120" s="9">
        <v>11163</v>
      </c>
      <c r="H1120" s="9">
        <v>16581</v>
      </c>
      <c r="I1120" s="10">
        <v>0.30347988661721248</v>
      </c>
      <c r="J1120" s="10">
        <v>0.67324045594354986</v>
      </c>
      <c r="K1120" s="9">
        <v>-6131</v>
      </c>
      <c r="L1120" s="9">
        <v>6131</v>
      </c>
      <c r="M1120" s="10">
        <v>-0.36976056932633738</v>
      </c>
      <c r="N1120" s="10">
        <v>0.36976056932633738</v>
      </c>
      <c r="O1120" s="9">
        <v>6075</v>
      </c>
      <c r="P1120" s="9">
        <v>10667</v>
      </c>
      <c r="Q1120" s="9">
        <v>17027</v>
      </c>
      <c r="R1120" s="10">
        <v>0.35678628061314382</v>
      </c>
      <c r="S1120" s="10">
        <v>0.62647559758031357</v>
      </c>
      <c r="T1120" s="9">
        <v>-4592</v>
      </c>
      <c r="U1120" s="10">
        <v>-0.26968931696716975</v>
      </c>
      <c r="V1120" s="9">
        <v>-1043</v>
      </c>
      <c r="W1120" s="9">
        <v>496</v>
      </c>
      <c r="X1120" s="10">
        <v>-5.3306393995931345E-2</v>
      </c>
      <c r="Y1120" s="10">
        <v>4.6764858363236295E-2</v>
      </c>
      <c r="Z1120" s="11">
        <v>832.43</v>
      </c>
      <c r="AA1120" s="11">
        <v>49.377124803286769</v>
      </c>
      <c r="AB1120" s="11">
        <v>22009</v>
      </c>
      <c r="AC1120" s="12" t="s">
        <v>3177</v>
      </c>
      <c r="AD1120" s="8">
        <v>22</v>
      </c>
      <c r="AE1120" s="8">
        <v>9</v>
      </c>
      <c r="AF1120" s="13"/>
      <c r="AG1120" s="13"/>
      <c r="AH1120" s="13"/>
      <c r="AJ1120" s="13"/>
      <c r="AK1120" s="13"/>
      <c r="AL1120" s="13"/>
      <c r="AM1120" s="13"/>
      <c r="AN1120" s="13" t="s">
        <v>510</v>
      </c>
    </row>
    <row r="1121" spans="1:40" x14ac:dyDescent="0.2">
      <c r="A1121" s="8" t="s">
        <v>3161</v>
      </c>
      <c r="B1121" s="8" t="s">
        <v>3178</v>
      </c>
      <c r="C1121" s="8" t="str">
        <f t="shared" ref="C1121:C1184" si="17">B1121&amp;" "&amp;A1121</f>
        <v>Beauregard Parish LA</v>
      </c>
      <c r="D1121" s="9">
        <v>36462</v>
      </c>
      <c r="E1121" s="8" t="s">
        <v>445</v>
      </c>
      <c r="F1121" s="9">
        <v>2393</v>
      </c>
      <c r="G1121" s="9">
        <v>12238</v>
      </c>
      <c r="H1121" s="9">
        <v>15078</v>
      </c>
      <c r="I1121" s="10">
        <v>0.15870805146571162</v>
      </c>
      <c r="J1121" s="10">
        <v>0.81164610691073091</v>
      </c>
      <c r="K1121" s="9">
        <v>-9845</v>
      </c>
      <c r="L1121" s="9">
        <v>9845</v>
      </c>
      <c r="M1121" s="10">
        <v>-0.65293805544501926</v>
      </c>
      <c r="N1121" s="10">
        <v>0.65293805544501926</v>
      </c>
      <c r="O1121" s="9">
        <v>2827</v>
      </c>
      <c r="P1121" s="9">
        <v>11111</v>
      </c>
      <c r="Q1121" s="9">
        <v>14223</v>
      </c>
      <c r="R1121" s="10">
        <v>0.19876256767208042</v>
      </c>
      <c r="S1121" s="10">
        <v>0.78119946565422205</v>
      </c>
      <c r="T1121" s="9">
        <v>-8284</v>
      </c>
      <c r="U1121" s="10">
        <v>-0.5824368979821416</v>
      </c>
      <c r="V1121" s="9">
        <v>-434</v>
      </c>
      <c r="W1121" s="9">
        <v>1127</v>
      </c>
      <c r="X1121" s="10">
        <v>-4.0054516206368795E-2</v>
      </c>
      <c r="Y1121" s="10">
        <v>3.0446641256508866E-2</v>
      </c>
      <c r="Z1121" s="11">
        <v>1157.3399999999999</v>
      </c>
      <c r="AA1121" s="11">
        <v>31.505002851366065</v>
      </c>
      <c r="AB1121" s="11">
        <v>22011</v>
      </c>
      <c r="AC1121" s="12" t="s">
        <v>3179</v>
      </c>
      <c r="AD1121" s="8">
        <v>22</v>
      </c>
      <c r="AE1121" s="8">
        <v>11</v>
      </c>
      <c r="AF1121" s="13" t="s">
        <v>3180</v>
      </c>
      <c r="AG1121" s="13" t="s">
        <v>160</v>
      </c>
      <c r="AH1121" s="13" t="s">
        <v>3181</v>
      </c>
      <c r="AJ1121" s="13" t="s">
        <v>498</v>
      </c>
      <c r="AK1121" s="13" t="s">
        <v>3182</v>
      </c>
      <c r="AL1121" s="13"/>
      <c r="AM1121" s="13"/>
      <c r="AN1121" s="13" t="s">
        <v>487</v>
      </c>
    </row>
    <row r="1122" spans="1:40" x14ac:dyDescent="0.2">
      <c r="A1122" s="8" t="s">
        <v>3161</v>
      </c>
      <c r="B1122" s="8" t="s">
        <v>3183</v>
      </c>
      <c r="C1122" s="8" t="str">
        <f t="shared" si="17"/>
        <v>Bienville Parish LA</v>
      </c>
      <c r="D1122" s="9">
        <v>13786</v>
      </c>
      <c r="E1122" s="8" t="s">
        <v>445</v>
      </c>
      <c r="F1122" s="9">
        <v>3129</v>
      </c>
      <c r="G1122" s="9">
        <v>3756</v>
      </c>
      <c r="H1122" s="9">
        <v>7005</v>
      </c>
      <c r="I1122" s="10">
        <v>0.44668094218415416</v>
      </c>
      <c r="J1122" s="10">
        <v>0.53618843683083517</v>
      </c>
      <c r="K1122" s="9">
        <v>-627</v>
      </c>
      <c r="L1122" s="9">
        <v>627</v>
      </c>
      <c r="M1122" s="10">
        <v>-8.9507494646681007E-2</v>
      </c>
      <c r="N1122" s="10">
        <v>8.9507494646681007E-2</v>
      </c>
      <c r="O1122" s="9">
        <v>3490</v>
      </c>
      <c r="P1122" s="9">
        <v>3641</v>
      </c>
      <c r="Q1122" s="9">
        <v>7203</v>
      </c>
      <c r="R1122" s="10">
        <v>0.48452033874774397</v>
      </c>
      <c r="S1122" s="10">
        <v>0.5054838261835346</v>
      </c>
      <c r="T1122" s="9">
        <v>-151</v>
      </c>
      <c r="U1122" s="10">
        <v>-2.0963487435790629E-2</v>
      </c>
      <c r="V1122" s="9">
        <v>-361</v>
      </c>
      <c r="W1122" s="9">
        <v>115</v>
      </c>
      <c r="X1122" s="10">
        <v>-3.7839396563589811E-2</v>
      </c>
      <c r="Y1122" s="10">
        <v>3.0704610647300568E-2</v>
      </c>
      <c r="Z1122" s="11">
        <v>811.27</v>
      </c>
      <c r="AA1122" s="11">
        <v>16.993109568947453</v>
      </c>
      <c r="AB1122" s="11">
        <v>22013</v>
      </c>
      <c r="AC1122" s="12" t="s">
        <v>3184</v>
      </c>
      <c r="AD1122" s="8">
        <v>22</v>
      </c>
      <c r="AE1122" s="8">
        <v>13</v>
      </c>
      <c r="AF1122" s="13"/>
      <c r="AG1122" s="13"/>
      <c r="AH1122" s="13"/>
      <c r="AJ1122" s="13"/>
      <c r="AK1122" s="13"/>
      <c r="AL1122" s="13"/>
      <c r="AM1122" s="13"/>
      <c r="AN1122" s="13" t="s">
        <v>510</v>
      </c>
    </row>
    <row r="1123" spans="1:40" x14ac:dyDescent="0.2">
      <c r="A1123" s="8" t="s">
        <v>3161</v>
      </c>
      <c r="B1123" s="8" t="s">
        <v>3185</v>
      </c>
      <c r="C1123" s="8" t="str">
        <f t="shared" si="17"/>
        <v>Bossier Parish LA</v>
      </c>
      <c r="D1123" s="9">
        <v>125175</v>
      </c>
      <c r="E1123" s="8" t="s">
        <v>445</v>
      </c>
      <c r="F1123" s="9">
        <v>12638</v>
      </c>
      <c r="G1123" s="9">
        <v>35451</v>
      </c>
      <c r="H1123" s="9">
        <v>49818</v>
      </c>
      <c r="I1123" s="10">
        <v>0.25368340760367741</v>
      </c>
      <c r="J1123" s="10">
        <v>0.71161026135131877</v>
      </c>
      <c r="K1123" s="9">
        <v>-22813</v>
      </c>
      <c r="L1123" s="9">
        <v>22813</v>
      </c>
      <c r="M1123" s="10">
        <v>-0.45792685374764136</v>
      </c>
      <c r="N1123" s="10">
        <v>0.45792685374764136</v>
      </c>
      <c r="O1123" s="9">
        <v>12955</v>
      </c>
      <c r="P1123" s="9">
        <v>34986</v>
      </c>
      <c r="Q1123" s="9">
        <v>48559</v>
      </c>
      <c r="R1123" s="10">
        <v>0.26678885479519759</v>
      </c>
      <c r="S1123" s="10">
        <v>0.72048435923309784</v>
      </c>
      <c r="T1123" s="9">
        <v>-22031</v>
      </c>
      <c r="U1123" s="10">
        <v>-0.45369550443790024</v>
      </c>
      <c r="V1123" s="9">
        <v>-317</v>
      </c>
      <c r="W1123" s="9">
        <v>465</v>
      </c>
      <c r="X1123" s="10">
        <v>-1.3105447191520181E-2</v>
      </c>
      <c r="Y1123" s="10">
        <v>-8.8740978817790639E-3</v>
      </c>
      <c r="Z1123" s="11">
        <v>840.06</v>
      </c>
      <c r="AA1123" s="11">
        <v>149.00721377044499</v>
      </c>
      <c r="AB1123" s="11">
        <v>22015</v>
      </c>
      <c r="AC1123" s="12" t="s">
        <v>3186</v>
      </c>
      <c r="AD1123" s="8">
        <v>22</v>
      </c>
      <c r="AE1123" s="8">
        <v>15</v>
      </c>
      <c r="AF1123" s="13" t="s">
        <v>3187</v>
      </c>
      <c r="AG1123" s="13"/>
      <c r="AH1123" s="13" t="s">
        <v>3188</v>
      </c>
      <c r="AI1123" s="14">
        <v>443708</v>
      </c>
      <c r="AJ1123" s="13" t="s">
        <v>486</v>
      </c>
      <c r="AK1123" s="13"/>
      <c r="AL1123" s="13"/>
      <c r="AM1123" s="13"/>
      <c r="AN1123" s="13" t="s">
        <v>487</v>
      </c>
    </row>
    <row r="1124" spans="1:40" x14ac:dyDescent="0.2">
      <c r="A1124" s="8" t="s">
        <v>3161</v>
      </c>
      <c r="B1124" s="8" t="s">
        <v>3189</v>
      </c>
      <c r="C1124" s="8" t="str">
        <f t="shared" si="17"/>
        <v>Caddo Parish LA</v>
      </c>
      <c r="D1124" s="9">
        <v>251460</v>
      </c>
      <c r="E1124" s="8" t="s">
        <v>445</v>
      </c>
      <c r="F1124" s="9">
        <v>53448</v>
      </c>
      <c r="G1124" s="9">
        <v>48977</v>
      </c>
      <c r="H1124" s="9">
        <v>105737</v>
      </c>
      <c r="I1124" s="10">
        <v>0.50548057917285338</v>
      </c>
      <c r="J1124" s="10">
        <v>0.46319642130947541</v>
      </c>
      <c r="K1124" s="9">
        <v>4471</v>
      </c>
      <c r="L1124" s="9">
        <v>-4471</v>
      </c>
      <c r="M1124" s="10">
        <v>4.2284157863377969E-2</v>
      </c>
      <c r="N1124" s="10">
        <v>-4.2284157863377969E-2</v>
      </c>
      <c r="O1124" s="9">
        <v>57879</v>
      </c>
      <c r="P1124" s="9">
        <v>52378</v>
      </c>
      <c r="Q1124" s="9">
        <v>111516</v>
      </c>
      <c r="R1124" s="10">
        <v>0.51901969224147204</v>
      </c>
      <c r="S1124" s="10">
        <v>0.46969044800746079</v>
      </c>
      <c r="T1124" s="9">
        <v>5501</v>
      </c>
      <c r="U1124" s="10">
        <v>4.9329244234011249E-2</v>
      </c>
      <c r="V1124" s="9">
        <v>-4431</v>
      </c>
      <c r="W1124" s="9">
        <v>-3401</v>
      </c>
      <c r="X1124" s="10">
        <v>-1.3539113068618658E-2</v>
      </c>
      <c r="Y1124" s="10">
        <v>-6.4940266979853778E-3</v>
      </c>
      <c r="Z1124" s="11">
        <v>878.54</v>
      </c>
      <c r="AA1124" s="11">
        <v>286.22487308489087</v>
      </c>
      <c r="AB1124" s="11">
        <v>22017</v>
      </c>
      <c r="AC1124" s="12" t="s">
        <v>3190</v>
      </c>
      <c r="AD1124" s="8">
        <v>22</v>
      </c>
      <c r="AE1124" s="8">
        <v>17</v>
      </c>
      <c r="AF1124" s="13" t="s">
        <v>3187</v>
      </c>
      <c r="AG1124" s="13"/>
      <c r="AH1124" s="13" t="s">
        <v>3188</v>
      </c>
      <c r="AI1124" s="14">
        <v>443708</v>
      </c>
      <c r="AJ1124" s="13" t="s">
        <v>486</v>
      </c>
      <c r="AK1124" s="13"/>
      <c r="AL1124" s="13"/>
      <c r="AM1124" s="13"/>
      <c r="AN1124" s="13" t="s">
        <v>487</v>
      </c>
    </row>
    <row r="1125" spans="1:40" x14ac:dyDescent="0.2">
      <c r="A1125" s="8" t="s">
        <v>3161</v>
      </c>
      <c r="B1125" s="8" t="s">
        <v>3191</v>
      </c>
      <c r="C1125" s="8" t="str">
        <f t="shared" si="17"/>
        <v>Calcasieu Parish LA</v>
      </c>
      <c r="D1125" s="9">
        <v>198788</v>
      </c>
      <c r="E1125" s="8" t="s">
        <v>445</v>
      </c>
      <c r="F1125" s="9">
        <v>26293</v>
      </c>
      <c r="G1125" s="9">
        <v>54182</v>
      </c>
      <c r="H1125" s="9">
        <v>83773</v>
      </c>
      <c r="I1125" s="10">
        <v>0.31386007424826617</v>
      </c>
      <c r="J1125" s="10">
        <v>0.64677163286500428</v>
      </c>
      <c r="K1125" s="9">
        <v>-27889</v>
      </c>
      <c r="L1125" s="9">
        <v>27889</v>
      </c>
      <c r="M1125" s="10">
        <v>-0.3329115586167381</v>
      </c>
      <c r="N1125" s="10">
        <v>0.3329115586167381</v>
      </c>
      <c r="O1125" s="9">
        <v>28357</v>
      </c>
      <c r="P1125" s="9">
        <v>51844</v>
      </c>
      <c r="Q1125" s="9">
        <v>81718</v>
      </c>
      <c r="R1125" s="10">
        <v>0.34701045057392499</v>
      </c>
      <c r="S1125" s="10">
        <v>0.63442570792236719</v>
      </c>
      <c r="T1125" s="9">
        <v>-23487</v>
      </c>
      <c r="U1125" s="10">
        <v>-0.2874152573484422</v>
      </c>
      <c r="V1125" s="9">
        <v>-2064</v>
      </c>
      <c r="W1125" s="9">
        <v>2338</v>
      </c>
      <c r="X1125" s="10">
        <v>-3.3150376325658815E-2</v>
      </c>
      <c r="Y1125" s="10">
        <v>1.2345924942637088E-2</v>
      </c>
      <c r="Z1125" s="11">
        <v>1063.6600000000001</v>
      </c>
      <c r="AA1125" s="11">
        <v>186.89054773141791</v>
      </c>
      <c r="AB1125" s="11">
        <v>22019</v>
      </c>
      <c r="AC1125" s="12" t="s">
        <v>3192</v>
      </c>
      <c r="AD1125" s="8">
        <v>22</v>
      </c>
      <c r="AE1125" s="8">
        <v>19</v>
      </c>
      <c r="AF1125" s="13" t="s">
        <v>3193</v>
      </c>
      <c r="AG1125" s="13" t="s">
        <v>3194</v>
      </c>
      <c r="AH1125" s="13" t="s">
        <v>3195</v>
      </c>
      <c r="AI1125" s="14">
        <v>205605</v>
      </c>
      <c r="AJ1125" s="13" t="s">
        <v>486</v>
      </c>
      <c r="AK1125" s="13" t="s">
        <v>3196</v>
      </c>
      <c r="AL1125" s="13"/>
      <c r="AM1125" s="13"/>
      <c r="AN1125" s="13" t="s">
        <v>487</v>
      </c>
    </row>
    <row r="1126" spans="1:40" x14ac:dyDescent="0.2">
      <c r="A1126" s="8" t="s">
        <v>3161</v>
      </c>
      <c r="B1126" s="8" t="s">
        <v>3197</v>
      </c>
      <c r="C1126" s="8" t="str">
        <f t="shared" si="17"/>
        <v>Caldwell Parish LA</v>
      </c>
      <c r="D1126" s="9">
        <v>9993</v>
      </c>
      <c r="E1126" s="8" t="s">
        <v>445</v>
      </c>
      <c r="F1126" s="9">
        <v>788</v>
      </c>
      <c r="G1126" s="9">
        <v>3822</v>
      </c>
      <c r="H1126" s="9">
        <v>4692</v>
      </c>
      <c r="I1126" s="10">
        <v>0.1679454390451833</v>
      </c>
      <c r="J1126" s="10">
        <v>0.81457800511508949</v>
      </c>
      <c r="K1126" s="9">
        <v>-3034</v>
      </c>
      <c r="L1126" s="9">
        <v>3034</v>
      </c>
      <c r="M1126" s="10">
        <v>-0.64663256606990616</v>
      </c>
      <c r="N1126" s="10">
        <v>0.64663256606990616</v>
      </c>
      <c r="O1126" s="9">
        <v>1016</v>
      </c>
      <c r="P1126" s="9">
        <v>3640</v>
      </c>
      <c r="Q1126" s="9">
        <v>4716</v>
      </c>
      <c r="R1126" s="10">
        <v>0.2154368108566582</v>
      </c>
      <c r="S1126" s="10">
        <v>0.77184054283290926</v>
      </c>
      <c r="T1126" s="9">
        <v>-2624</v>
      </c>
      <c r="U1126" s="10">
        <v>-0.55640373197625104</v>
      </c>
      <c r="V1126" s="9">
        <v>-228</v>
      </c>
      <c r="W1126" s="9">
        <v>182</v>
      </c>
      <c r="X1126" s="10">
        <v>-4.7491371811474892E-2</v>
      </c>
      <c r="Y1126" s="10">
        <v>4.2737462282180227E-2</v>
      </c>
      <c r="Z1126" s="11">
        <v>529.42999999999995</v>
      </c>
      <c r="AA1126" s="11">
        <v>18.875016527208508</v>
      </c>
      <c r="AB1126" s="11">
        <v>22021</v>
      </c>
      <c r="AC1126" s="12" t="s">
        <v>3198</v>
      </c>
      <c r="AD1126" s="8">
        <v>22</v>
      </c>
      <c r="AE1126" s="8">
        <v>21</v>
      </c>
      <c r="AF1126" s="13"/>
      <c r="AG1126" s="13"/>
      <c r="AH1126" s="13"/>
      <c r="AJ1126" s="13"/>
      <c r="AK1126" s="13"/>
      <c r="AL1126" s="13"/>
      <c r="AM1126" s="13"/>
      <c r="AN1126" s="13" t="s">
        <v>510</v>
      </c>
    </row>
    <row r="1127" spans="1:40" x14ac:dyDescent="0.2">
      <c r="A1127" s="8" t="s">
        <v>3161</v>
      </c>
      <c r="B1127" s="8" t="s">
        <v>3199</v>
      </c>
      <c r="C1127" s="8" t="str">
        <f t="shared" si="17"/>
        <v>Cameron Parish LA</v>
      </c>
      <c r="D1127" s="9">
        <v>6817</v>
      </c>
      <c r="E1127" s="8" t="s">
        <v>445</v>
      </c>
      <c r="F1127" s="9">
        <v>323</v>
      </c>
      <c r="G1127" s="9">
        <v>3256</v>
      </c>
      <c r="H1127" s="9">
        <v>3692</v>
      </c>
      <c r="I1127" s="10">
        <v>8.7486457204767068E-2</v>
      </c>
      <c r="J1127" s="10">
        <v>0.8819068255687974</v>
      </c>
      <c r="K1127" s="9">
        <v>-2933</v>
      </c>
      <c r="L1127" s="9">
        <v>2933</v>
      </c>
      <c r="M1127" s="10">
        <v>-0.79442036836403029</v>
      </c>
      <c r="N1127" s="10">
        <v>0.79442036836403029</v>
      </c>
      <c r="O1127" s="9">
        <v>408</v>
      </c>
      <c r="P1127" s="9">
        <v>3260</v>
      </c>
      <c r="Q1127" s="9">
        <v>3744</v>
      </c>
      <c r="R1127" s="10">
        <v>0.10897435897435898</v>
      </c>
      <c r="S1127" s="10">
        <v>0.87072649572649574</v>
      </c>
      <c r="T1127" s="9">
        <v>-2852</v>
      </c>
      <c r="U1127" s="10">
        <v>-0.76175213675213671</v>
      </c>
      <c r="V1127" s="9">
        <v>-85</v>
      </c>
      <c r="W1127" s="9">
        <v>-4</v>
      </c>
      <c r="X1127" s="10">
        <v>-2.1487901769591908E-2</v>
      </c>
      <c r="Y1127" s="10">
        <v>1.1180329842301662E-2</v>
      </c>
      <c r="Z1127" s="11">
        <v>1284.8900000000001</v>
      </c>
      <c r="AA1127" s="11">
        <v>5.3055125341468914</v>
      </c>
      <c r="AB1127" s="11">
        <v>22023</v>
      </c>
      <c r="AC1127" s="12" t="s">
        <v>3200</v>
      </c>
      <c r="AD1127" s="8">
        <v>22</v>
      </c>
      <c r="AE1127" s="8">
        <v>23</v>
      </c>
      <c r="AF1127" s="13" t="s">
        <v>3193</v>
      </c>
      <c r="AG1127" s="13" t="s">
        <v>3194</v>
      </c>
      <c r="AH1127" s="13" t="s">
        <v>3195</v>
      </c>
      <c r="AI1127" s="14">
        <v>205605</v>
      </c>
      <c r="AJ1127" s="13" t="s">
        <v>486</v>
      </c>
      <c r="AK1127" s="13" t="s">
        <v>3196</v>
      </c>
      <c r="AL1127" s="13"/>
      <c r="AM1127" s="13"/>
      <c r="AN1127" s="13" t="s">
        <v>505</v>
      </c>
    </row>
    <row r="1128" spans="1:40" x14ac:dyDescent="0.2">
      <c r="A1128" s="8" t="s">
        <v>3161</v>
      </c>
      <c r="B1128" s="8" t="s">
        <v>3201</v>
      </c>
      <c r="C1128" s="8" t="str">
        <f t="shared" si="17"/>
        <v>Catahoula Parish LA</v>
      </c>
      <c r="D1128" s="9">
        <v>10147</v>
      </c>
      <c r="E1128" s="8" t="s">
        <v>445</v>
      </c>
      <c r="F1128" s="9">
        <v>1322</v>
      </c>
      <c r="G1128" s="9">
        <v>3479</v>
      </c>
      <c r="H1128" s="9">
        <v>4856</v>
      </c>
      <c r="I1128" s="10">
        <v>0.27224052718286657</v>
      </c>
      <c r="J1128" s="10">
        <v>0.71643327841845139</v>
      </c>
      <c r="K1128" s="9">
        <v>-2157</v>
      </c>
      <c r="L1128" s="9">
        <v>2157</v>
      </c>
      <c r="M1128" s="10">
        <v>-0.44419275123558483</v>
      </c>
      <c r="N1128" s="10">
        <v>0.44419275123558483</v>
      </c>
      <c r="O1128" s="9">
        <v>1408</v>
      </c>
      <c r="P1128" s="9">
        <v>2744</v>
      </c>
      <c r="Q1128" s="9">
        <v>4193</v>
      </c>
      <c r="R1128" s="10">
        <v>0.33579775816837587</v>
      </c>
      <c r="S1128" s="10">
        <v>0.65442404006677801</v>
      </c>
      <c r="T1128" s="9">
        <v>-1336</v>
      </c>
      <c r="U1128" s="10">
        <v>-0.31862628189840214</v>
      </c>
      <c r="V1128" s="9">
        <v>-86</v>
      </c>
      <c r="W1128" s="9">
        <v>735</v>
      </c>
      <c r="X1128" s="10">
        <v>-6.3557230985509305E-2</v>
      </c>
      <c r="Y1128" s="10">
        <v>6.2009238351673379E-2</v>
      </c>
      <c r="Z1128" s="11">
        <v>708.03</v>
      </c>
      <c r="AA1128" s="11">
        <v>14.331313644902053</v>
      </c>
      <c r="AB1128" s="11">
        <v>22025</v>
      </c>
      <c r="AC1128" s="12" t="s">
        <v>3202</v>
      </c>
      <c r="AD1128" s="8">
        <v>22</v>
      </c>
      <c r="AE1128" s="8">
        <v>25</v>
      </c>
      <c r="AF1128" s="13"/>
      <c r="AG1128" s="13"/>
      <c r="AH1128" s="13"/>
      <c r="AJ1128" s="13"/>
      <c r="AK1128" s="13"/>
      <c r="AL1128" s="13"/>
      <c r="AM1128" s="13"/>
      <c r="AN1128" s="13" t="s">
        <v>510</v>
      </c>
    </row>
    <row r="1129" spans="1:40" x14ac:dyDescent="0.2">
      <c r="A1129" s="8" t="s">
        <v>3161</v>
      </c>
      <c r="B1129" s="8" t="s">
        <v>3203</v>
      </c>
      <c r="C1129" s="8" t="str">
        <f t="shared" si="17"/>
        <v>Claiborne Parish LA</v>
      </c>
      <c r="D1129" s="9">
        <v>16295</v>
      </c>
      <c r="E1129" s="8" t="s">
        <v>445</v>
      </c>
      <c r="F1129" s="9">
        <v>2717</v>
      </c>
      <c r="G1129" s="9">
        <v>3585</v>
      </c>
      <c r="H1129" s="9">
        <v>6421</v>
      </c>
      <c r="I1129" s="10">
        <v>0.42314281264600528</v>
      </c>
      <c r="J1129" s="10">
        <v>0.55832424855941443</v>
      </c>
      <c r="K1129" s="9">
        <v>-868</v>
      </c>
      <c r="L1129" s="9">
        <v>868</v>
      </c>
      <c r="M1129" s="10">
        <v>-0.13518143591340914</v>
      </c>
      <c r="N1129" s="10">
        <v>0.13518143591340914</v>
      </c>
      <c r="O1129" s="9">
        <v>3014</v>
      </c>
      <c r="P1129" s="9">
        <v>3649</v>
      </c>
      <c r="Q1129" s="9">
        <v>6732</v>
      </c>
      <c r="R1129" s="10">
        <v>0.44771241830065361</v>
      </c>
      <c r="S1129" s="10">
        <v>0.54203802733214501</v>
      </c>
      <c r="T1129" s="9">
        <v>-635</v>
      </c>
      <c r="U1129" s="10">
        <v>-9.4325609031491398E-2</v>
      </c>
      <c r="V1129" s="9">
        <v>-297</v>
      </c>
      <c r="W1129" s="9">
        <v>-64</v>
      </c>
      <c r="X1129" s="10">
        <v>-2.456960565464833E-2</v>
      </c>
      <c r="Y1129" s="10">
        <v>1.6286221227269415E-2</v>
      </c>
      <c r="Z1129" s="11">
        <v>754.88</v>
      </c>
      <c r="AA1129" s="11">
        <v>21.586212378126326</v>
      </c>
      <c r="AB1129" s="11">
        <v>22027</v>
      </c>
      <c r="AC1129" s="12" t="s">
        <v>3204</v>
      </c>
      <c r="AD1129" s="8">
        <v>22</v>
      </c>
      <c r="AE1129" s="8">
        <v>27</v>
      </c>
      <c r="AF1129" s="13"/>
      <c r="AG1129" s="13"/>
      <c r="AH1129" s="13"/>
      <c r="AJ1129" s="13"/>
      <c r="AK1129" s="13"/>
      <c r="AL1129" s="13"/>
      <c r="AM1129" s="13"/>
      <c r="AN1129" s="13" t="s">
        <v>510</v>
      </c>
    </row>
    <row r="1130" spans="1:40" x14ac:dyDescent="0.2">
      <c r="A1130" s="8" t="s">
        <v>3161</v>
      </c>
      <c r="B1130" s="8" t="s">
        <v>3205</v>
      </c>
      <c r="C1130" s="8" t="str">
        <f t="shared" si="17"/>
        <v>Concordia Parish LA</v>
      </c>
      <c r="D1130" s="9">
        <v>20142</v>
      </c>
      <c r="E1130" s="8" t="s">
        <v>445</v>
      </c>
      <c r="F1130" s="9">
        <v>3272</v>
      </c>
      <c r="G1130" s="9">
        <v>5474</v>
      </c>
      <c r="H1130" s="9">
        <v>8869</v>
      </c>
      <c r="I1130" s="10">
        <v>0.36892547074078252</v>
      </c>
      <c r="J1130" s="10">
        <v>0.61720599842146806</v>
      </c>
      <c r="K1130" s="9">
        <v>-2202</v>
      </c>
      <c r="L1130" s="9">
        <v>2202</v>
      </c>
      <c r="M1130" s="10">
        <v>-0.24828052768068554</v>
      </c>
      <c r="N1130" s="10">
        <v>0.24828052768068554</v>
      </c>
      <c r="O1130" s="9">
        <v>3833</v>
      </c>
      <c r="P1130" s="9">
        <v>5450</v>
      </c>
      <c r="Q1130" s="9">
        <v>9380</v>
      </c>
      <c r="R1130" s="10">
        <v>0.40863539445628999</v>
      </c>
      <c r="S1130" s="10">
        <v>0.58102345415778256</v>
      </c>
      <c r="T1130" s="9">
        <v>-1617</v>
      </c>
      <c r="U1130" s="10">
        <v>-0.17238805970149257</v>
      </c>
      <c r="V1130" s="9">
        <v>-561</v>
      </c>
      <c r="W1130" s="9">
        <v>24</v>
      </c>
      <c r="X1130" s="10">
        <v>-3.9709923715507467E-2</v>
      </c>
      <c r="Y1130" s="10">
        <v>3.6182544263685501E-2</v>
      </c>
      <c r="Z1130" s="11">
        <v>696.92</v>
      </c>
      <c r="AA1130" s="11">
        <v>28.901452103541299</v>
      </c>
      <c r="AB1130" s="11">
        <v>22029</v>
      </c>
      <c r="AC1130" s="12" t="s">
        <v>3206</v>
      </c>
      <c r="AD1130" s="8">
        <v>22</v>
      </c>
      <c r="AE1130" s="8">
        <v>29</v>
      </c>
      <c r="AF1130" s="13" t="s">
        <v>3207</v>
      </c>
      <c r="AG1130" s="13"/>
      <c r="AH1130" s="13" t="s">
        <v>3208</v>
      </c>
      <c r="AJ1130" s="13" t="s">
        <v>498</v>
      </c>
      <c r="AK1130" s="13"/>
      <c r="AL1130" s="13"/>
      <c r="AM1130" s="13"/>
      <c r="AN1130" s="13" t="s">
        <v>487</v>
      </c>
    </row>
    <row r="1131" spans="1:40" x14ac:dyDescent="0.2">
      <c r="A1131" s="8" t="s">
        <v>3161</v>
      </c>
      <c r="B1131" s="8" t="s">
        <v>3209</v>
      </c>
      <c r="C1131" s="8" t="str">
        <f t="shared" si="17"/>
        <v>De Soto Parish LA</v>
      </c>
      <c r="D1131" s="9">
        <v>27052</v>
      </c>
      <c r="E1131" s="8" t="s">
        <v>445</v>
      </c>
      <c r="F1131" s="9">
        <v>5163</v>
      </c>
      <c r="G1131" s="9">
        <v>8067</v>
      </c>
      <c r="H1131" s="9">
        <v>13497</v>
      </c>
      <c r="I1131" s="10">
        <v>0.38252945098910868</v>
      </c>
      <c r="J1131" s="10">
        <v>0.5976883751944877</v>
      </c>
      <c r="K1131" s="9">
        <v>-2904</v>
      </c>
      <c r="L1131" s="9">
        <v>2904</v>
      </c>
      <c r="M1131" s="10">
        <v>-0.21515892420537902</v>
      </c>
      <c r="N1131" s="10">
        <v>0.21515892420537902</v>
      </c>
      <c r="O1131" s="9">
        <v>5552</v>
      </c>
      <c r="P1131" s="9">
        <v>7353</v>
      </c>
      <c r="Q1131" s="9">
        <v>13050</v>
      </c>
      <c r="R1131" s="10">
        <v>0.4254406130268199</v>
      </c>
      <c r="S1131" s="10">
        <v>0.56344827586206891</v>
      </c>
      <c r="T1131" s="9">
        <v>-1801</v>
      </c>
      <c r="U1131" s="10">
        <v>-0.13800766283524901</v>
      </c>
      <c r="V1131" s="9">
        <v>-389</v>
      </c>
      <c r="W1131" s="9">
        <v>714</v>
      </c>
      <c r="X1131" s="10">
        <v>-4.2911162037711226E-2</v>
      </c>
      <c r="Y1131" s="10">
        <v>3.4240099332418783E-2</v>
      </c>
      <c r="Z1131" s="11">
        <v>875.58</v>
      </c>
      <c r="AA1131" s="11">
        <v>30.896091733479519</v>
      </c>
      <c r="AB1131" s="11">
        <v>22031</v>
      </c>
      <c r="AC1131" s="12" t="s">
        <v>3210</v>
      </c>
      <c r="AD1131" s="8">
        <v>22</v>
      </c>
      <c r="AE1131" s="8">
        <v>31</v>
      </c>
      <c r="AF1131" s="13" t="s">
        <v>3187</v>
      </c>
      <c r="AG1131" s="13"/>
      <c r="AH1131" s="13" t="s">
        <v>3188</v>
      </c>
      <c r="AI1131" s="14">
        <v>443708</v>
      </c>
      <c r="AJ1131" s="13" t="s">
        <v>486</v>
      </c>
      <c r="AK1131" s="13"/>
      <c r="AL1131" s="13"/>
      <c r="AM1131" s="13"/>
      <c r="AN1131" s="13" t="s">
        <v>505</v>
      </c>
    </row>
    <row r="1132" spans="1:40" x14ac:dyDescent="0.2">
      <c r="A1132" s="8" t="s">
        <v>3161</v>
      </c>
      <c r="B1132" s="8" t="s">
        <v>3211</v>
      </c>
      <c r="C1132" s="8" t="str">
        <f t="shared" si="17"/>
        <v>East Baton Rouge Parish LA</v>
      </c>
      <c r="D1132" s="9">
        <v>446753</v>
      </c>
      <c r="E1132" s="8" t="s">
        <v>445</v>
      </c>
      <c r="F1132" s="9">
        <v>102711</v>
      </c>
      <c r="G1132" s="9">
        <v>84620</v>
      </c>
      <c r="H1132" s="9">
        <v>196332</v>
      </c>
      <c r="I1132" s="10">
        <v>0.52314956298514759</v>
      </c>
      <c r="J1132" s="10">
        <v>0.43100462481918383</v>
      </c>
      <c r="K1132" s="9">
        <v>18091</v>
      </c>
      <c r="L1132" s="9">
        <v>-18091</v>
      </c>
      <c r="M1132" s="10">
        <v>9.2144938165963752E-2</v>
      </c>
      <c r="N1132" s="10">
        <v>-9.2144938165963752E-2</v>
      </c>
      <c r="O1132" s="9">
        <v>102460</v>
      </c>
      <c r="P1132" s="9">
        <v>92235</v>
      </c>
      <c r="Q1132" s="9">
        <v>197912</v>
      </c>
      <c r="R1132" s="10">
        <v>0.51770483851408711</v>
      </c>
      <c r="S1132" s="10">
        <v>0.46604046242774566</v>
      </c>
      <c r="T1132" s="9">
        <v>10225</v>
      </c>
      <c r="U1132" s="10">
        <v>5.1664376086341446E-2</v>
      </c>
      <c r="V1132" s="9">
        <v>251</v>
      </c>
      <c r="W1132" s="9">
        <v>-7615</v>
      </c>
      <c r="X1132" s="10">
        <v>5.4447244710604803E-3</v>
      </c>
      <c r="Y1132" s="10">
        <v>-3.5035837608561826E-2</v>
      </c>
      <c r="Z1132" s="11">
        <v>455.37</v>
      </c>
      <c r="AA1132" s="11">
        <v>981.07692645540988</v>
      </c>
      <c r="AB1132" s="11">
        <v>22033</v>
      </c>
      <c r="AC1132" s="12" t="s">
        <v>3212</v>
      </c>
      <c r="AD1132" s="8">
        <v>22</v>
      </c>
      <c r="AE1132" s="8">
        <v>33</v>
      </c>
      <c r="AF1132" s="13" t="s">
        <v>3172</v>
      </c>
      <c r="AG1132" s="13"/>
      <c r="AH1132" s="13" t="s">
        <v>3173</v>
      </c>
      <c r="AI1132" s="14">
        <v>830480</v>
      </c>
      <c r="AJ1132" s="13" t="s">
        <v>486</v>
      </c>
      <c r="AK1132" s="13"/>
      <c r="AL1132" s="13"/>
      <c r="AM1132" s="13"/>
      <c r="AN1132" s="13" t="s">
        <v>487</v>
      </c>
    </row>
    <row r="1133" spans="1:40" x14ac:dyDescent="0.2">
      <c r="A1133" s="8" t="s">
        <v>3161</v>
      </c>
      <c r="B1133" s="8" t="s">
        <v>3213</v>
      </c>
      <c r="C1133" s="8" t="str">
        <f t="shared" si="17"/>
        <v>East Carroll Parish LA</v>
      </c>
      <c r="D1133" s="9">
        <v>7307</v>
      </c>
      <c r="E1133" s="8" t="s">
        <v>445</v>
      </c>
      <c r="F1133" s="9">
        <v>1838</v>
      </c>
      <c r="G1133" s="9">
        <v>1059</v>
      </c>
      <c r="H1133" s="9">
        <v>2939</v>
      </c>
      <c r="I1133" s="10">
        <v>0.62538278325961216</v>
      </c>
      <c r="J1133" s="10">
        <v>0.360326641714869</v>
      </c>
      <c r="K1133" s="9">
        <v>779</v>
      </c>
      <c r="L1133" s="9">
        <v>-779</v>
      </c>
      <c r="M1133" s="10">
        <v>0.26505614154474316</v>
      </c>
      <c r="N1133" s="10">
        <v>-0.26505614154474316</v>
      </c>
      <c r="O1133" s="9">
        <v>2244</v>
      </c>
      <c r="P1133" s="9">
        <v>1122</v>
      </c>
      <c r="Q1133" s="9">
        <v>3384</v>
      </c>
      <c r="R1133" s="10">
        <v>0.66312056737588654</v>
      </c>
      <c r="S1133" s="10">
        <v>0.33156028368794327</v>
      </c>
      <c r="T1133" s="9">
        <v>1122</v>
      </c>
      <c r="U1133" s="10">
        <v>0.33156028368794327</v>
      </c>
      <c r="V1133" s="9">
        <v>-406</v>
      </c>
      <c r="W1133" s="9">
        <v>-63</v>
      </c>
      <c r="X1133" s="10">
        <v>-3.7737784116274375E-2</v>
      </c>
      <c r="Y1133" s="10">
        <v>2.8766358026925731E-2</v>
      </c>
      <c r="Z1133" s="11">
        <v>420.7</v>
      </c>
      <c r="AA1133" s="11">
        <v>17.36867126218208</v>
      </c>
      <c r="AB1133" s="11">
        <v>22035</v>
      </c>
      <c r="AC1133" s="12" t="s">
        <v>3214</v>
      </c>
      <c r="AD1133" s="8">
        <v>22</v>
      </c>
      <c r="AE1133" s="8">
        <v>35</v>
      </c>
      <c r="AF1133" s="13"/>
      <c r="AG1133" s="13"/>
      <c r="AH1133" s="13"/>
      <c r="AJ1133" s="13"/>
      <c r="AK1133" s="13"/>
      <c r="AL1133" s="13"/>
      <c r="AM1133" s="13"/>
      <c r="AN1133" s="13" t="s">
        <v>510</v>
      </c>
    </row>
    <row r="1134" spans="1:40" x14ac:dyDescent="0.2">
      <c r="A1134" s="8" t="s">
        <v>3161</v>
      </c>
      <c r="B1134" s="8" t="s">
        <v>3215</v>
      </c>
      <c r="C1134" s="8" t="str">
        <f t="shared" si="17"/>
        <v>East Feliciana Parish LA</v>
      </c>
      <c r="D1134" s="9">
        <v>19696</v>
      </c>
      <c r="E1134" s="8" t="s">
        <v>445</v>
      </c>
      <c r="F1134" s="9">
        <v>4235</v>
      </c>
      <c r="G1134" s="9">
        <v>5569</v>
      </c>
      <c r="H1134" s="9">
        <v>10042</v>
      </c>
      <c r="I1134" s="10">
        <v>0.42172873929496119</v>
      </c>
      <c r="J1134" s="10">
        <v>0.55457080262895841</v>
      </c>
      <c r="K1134" s="9">
        <v>-1334</v>
      </c>
      <c r="L1134" s="9">
        <v>1334</v>
      </c>
      <c r="M1134" s="10">
        <v>-0.13284206333399723</v>
      </c>
      <c r="N1134" s="10">
        <v>0.13284206333399723</v>
      </c>
      <c r="O1134" s="9">
        <v>4648</v>
      </c>
      <c r="P1134" s="9">
        <v>5397</v>
      </c>
      <c r="Q1134" s="9">
        <v>10209</v>
      </c>
      <c r="R1134" s="10">
        <v>0.45528455284552843</v>
      </c>
      <c r="S1134" s="10">
        <v>0.52865119012635908</v>
      </c>
      <c r="T1134" s="9">
        <v>-749</v>
      </c>
      <c r="U1134" s="10">
        <v>-7.3366637280830649E-2</v>
      </c>
      <c r="V1134" s="9">
        <v>-413</v>
      </c>
      <c r="W1134" s="9">
        <v>172</v>
      </c>
      <c r="X1134" s="10">
        <v>-3.3555813550567248E-2</v>
      </c>
      <c r="Y1134" s="10">
        <v>2.5919612502599332E-2</v>
      </c>
      <c r="Z1134" s="11">
        <v>453.41</v>
      </c>
      <c r="AA1134" s="11">
        <v>43.439712401579143</v>
      </c>
      <c r="AB1134" s="11">
        <v>22037</v>
      </c>
      <c r="AC1134" s="12" t="s">
        <v>3216</v>
      </c>
      <c r="AD1134" s="8">
        <v>22</v>
      </c>
      <c r="AE1134" s="8">
        <v>37</v>
      </c>
      <c r="AF1134" s="13" t="s">
        <v>3172</v>
      </c>
      <c r="AG1134" s="13"/>
      <c r="AH1134" s="13" t="s">
        <v>3173</v>
      </c>
      <c r="AI1134" s="14">
        <v>830480</v>
      </c>
      <c r="AJ1134" s="13" t="s">
        <v>486</v>
      </c>
      <c r="AK1134" s="13"/>
      <c r="AL1134" s="13"/>
      <c r="AM1134" s="13"/>
      <c r="AN1134" s="13" t="s">
        <v>505</v>
      </c>
    </row>
    <row r="1135" spans="1:40" x14ac:dyDescent="0.2">
      <c r="A1135" s="8" t="s">
        <v>3161</v>
      </c>
      <c r="B1135" s="8" t="s">
        <v>3217</v>
      </c>
      <c r="C1135" s="8" t="str">
        <f t="shared" si="17"/>
        <v>Evangeline Parish LA</v>
      </c>
      <c r="D1135" s="9">
        <v>33743</v>
      </c>
      <c r="E1135" s="8" t="s">
        <v>445</v>
      </c>
      <c r="F1135" s="9">
        <v>4208</v>
      </c>
      <c r="G1135" s="9">
        <v>10357</v>
      </c>
      <c r="H1135" s="9">
        <v>14879</v>
      </c>
      <c r="I1135" s="10">
        <v>0.28281470528933395</v>
      </c>
      <c r="J1135" s="10">
        <v>0.696081725922441</v>
      </c>
      <c r="K1135" s="9">
        <v>-6149</v>
      </c>
      <c r="L1135" s="9">
        <v>6149</v>
      </c>
      <c r="M1135" s="10">
        <v>-0.41326702063310705</v>
      </c>
      <c r="N1135" s="10">
        <v>0.41326702063310705</v>
      </c>
      <c r="O1135" s="9">
        <v>5330</v>
      </c>
      <c r="P1135" s="9">
        <v>10176</v>
      </c>
      <c r="Q1135" s="9">
        <v>15765</v>
      </c>
      <c r="R1135" s="10">
        <v>0.33809070726292417</v>
      </c>
      <c r="S1135" s="10">
        <v>0.64548049476688862</v>
      </c>
      <c r="T1135" s="9">
        <v>-4846</v>
      </c>
      <c r="U1135" s="10">
        <v>-0.30738978750396445</v>
      </c>
      <c r="V1135" s="9">
        <v>-1122</v>
      </c>
      <c r="W1135" s="9">
        <v>181</v>
      </c>
      <c r="X1135" s="10">
        <v>-5.5276001973590227E-2</v>
      </c>
      <c r="Y1135" s="10">
        <v>5.0601231155552373E-2</v>
      </c>
      <c r="Z1135" s="11">
        <v>662.38</v>
      </c>
      <c r="AA1135" s="11">
        <v>50.942057429270207</v>
      </c>
      <c r="AB1135" s="11">
        <v>22039</v>
      </c>
      <c r="AC1135" s="12" t="s">
        <v>3218</v>
      </c>
      <c r="AD1135" s="8">
        <v>22</v>
      </c>
      <c r="AE1135" s="8">
        <v>39</v>
      </c>
      <c r="AF1135" s="13"/>
      <c r="AG1135" s="13"/>
      <c r="AH1135" s="13"/>
      <c r="AJ1135" s="13"/>
      <c r="AK1135" s="13"/>
      <c r="AL1135" s="13"/>
      <c r="AM1135" s="13"/>
      <c r="AN1135" s="13" t="s">
        <v>510</v>
      </c>
    </row>
    <row r="1136" spans="1:40" x14ac:dyDescent="0.2">
      <c r="A1136" s="8" t="s">
        <v>3161</v>
      </c>
      <c r="B1136" s="8" t="s">
        <v>3219</v>
      </c>
      <c r="C1136" s="8" t="str">
        <f t="shared" si="17"/>
        <v>Franklin Parish LA</v>
      </c>
      <c r="D1136" s="9">
        <v>20410</v>
      </c>
      <c r="E1136" s="8" t="s">
        <v>445</v>
      </c>
      <c r="F1136" s="9">
        <v>2506</v>
      </c>
      <c r="G1136" s="9">
        <v>6514</v>
      </c>
      <c r="H1136" s="9">
        <v>9162</v>
      </c>
      <c r="I1136" s="10">
        <v>0.2735210652695918</v>
      </c>
      <c r="J1136" s="10">
        <v>0.71098013534162852</v>
      </c>
      <c r="K1136" s="9">
        <v>-4008</v>
      </c>
      <c r="L1136" s="9">
        <v>4008</v>
      </c>
      <c r="M1136" s="10">
        <v>-0.43745907007203672</v>
      </c>
      <c r="N1136" s="10">
        <v>0.43745907007203672</v>
      </c>
      <c r="O1136" s="9">
        <v>2921</v>
      </c>
      <c r="P1136" s="9">
        <v>6294</v>
      </c>
      <c r="Q1136" s="9">
        <v>9336</v>
      </c>
      <c r="R1136" s="10">
        <v>0.31287489288774634</v>
      </c>
      <c r="S1136" s="10">
        <v>0.6741645244215938</v>
      </c>
      <c r="T1136" s="9">
        <v>-3373</v>
      </c>
      <c r="U1136" s="10">
        <v>-0.36128963153384747</v>
      </c>
      <c r="V1136" s="9">
        <v>-415</v>
      </c>
      <c r="W1136" s="9">
        <v>220</v>
      </c>
      <c r="X1136" s="10">
        <v>-3.9353827618154535E-2</v>
      </c>
      <c r="Y1136" s="10">
        <v>3.6815610920034714E-2</v>
      </c>
      <c r="Z1136" s="11">
        <v>624.59</v>
      </c>
      <c r="AA1136" s="11">
        <v>32.677436398277266</v>
      </c>
      <c r="AB1136" s="11">
        <v>22041</v>
      </c>
      <c r="AC1136" s="12" t="s">
        <v>3220</v>
      </c>
      <c r="AD1136" s="8">
        <v>22</v>
      </c>
      <c r="AE1136" s="8">
        <v>41</v>
      </c>
      <c r="AF1136" s="13"/>
      <c r="AG1136" s="13"/>
      <c r="AH1136" s="13"/>
      <c r="AJ1136" s="13"/>
      <c r="AK1136" s="13"/>
      <c r="AL1136" s="13"/>
      <c r="AM1136" s="13"/>
      <c r="AN1136" s="13" t="s">
        <v>510</v>
      </c>
    </row>
    <row r="1137" spans="1:40" x14ac:dyDescent="0.2">
      <c r="A1137" s="8" t="s">
        <v>3161</v>
      </c>
      <c r="B1137" s="8" t="s">
        <v>3221</v>
      </c>
      <c r="C1137" s="8" t="str">
        <f t="shared" si="17"/>
        <v>Grant Parish LA</v>
      </c>
      <c r="D1137" s="9">
        <v>22343</v>
      </c>
      <c r="E1137" s="8" t="s">
        <v>445</v>
      </c>
      <c r="F1137" s="9">
        <v>1181</v>
      </c>
      <c r="G1137" s="9">
        <v>7406</v>
      </c>
      <c r="H1137" s="9">
        <v>8819</v>
      </c>
      <c r="I1137" s="10">
        <v>0.1339154099104207</v>
      </c>
      <c r="J1137" s="10">
        <v>0.83977775257965759</v>
      </c>
      <c r="K1137" s="9">
        <v>-6225</v>
      </c>
      <c r="L1137" s="9">
        <v>6225</v>
      </c>
      <c r="M1137" s="10">
        <v>-0.70586234266923686</v>
      </c>
      <c r="N1137" s="10">
        <v>0.70586234266923686</v>
      </c>
      <c r="O1137" s="9">
        <v>1421</v>
      </c>
      <c r="P1137" s="9">
        <v>7082</v>
      </c>
      <c r="Q1137" s="9">
        <v>8666</v>
      </c>
      <c r="R1137" s="10">
        <v>0.16397415185783523</v>
      </c>
      <c r="S1137" s="10">
        <v>0.81721670897761367</v>
      </c>
      <c r="T1137" s="9">
        <v>-5661</v>
      </c>
      <c r="U1137" s="10">
        <v>-0.65324255711977841</v>
      </c>
      <c r="V1137" s="9">
        <v>-240</v>
      </c>
      <c r="W1137" s="9">
        <v>324</v>
      </c>
      <c r="X1137" s="10">
        <v>-3.0058741947414536E-2</v>
      </c>
      <c r="Y1137" s="10">
        <v>2.2561043602043918E-2</v>
      </c>
      <c r="Z1137" s="11">
        <v>643.03</v>
      </c>
      <c r="AA1137" s="11">
        <v>34.746434847518778</v>
      </c>
      <c r="AB1137" s="11">
        <v>22043</v>
      </c>
      <c r="AC1137" s="12" t="s">
        <v>3222</v>
      </c>
      <c r="AD1137" s="8">
        <v>22</v>
      </c>
      <c r="AE1137" s="8">
        <v>43</v>
      </c>
      <c r="AF1137" s="13" t="s">
        <v>3223</v>
      </c>
      <c r="AG1137" s="13"/>
      <c r="AH1137" s="13" t="s">
        <v>3224</v>
      </c>
      <c r="AI1137" s="14">
        <v>154484</v>
      </c>
      <c r="AJ1137" s="13" t="s">
        <v>486</v>
      </c>
      <c r="AK1137" s="13"/>
      <c r="AL1137" s="13"/>
      <c r="AM1137" s="13"/>
      <c r="AN1137" s="13" t="s">
        <v>505</v>
      </c>
    </row>
    <row r="1138" spans="1:40" x14ac:dyDescent="0.2">
      <c r="A1138" s="8" t="s">
        <v>3161</v>
      </c>
      <c r="B1138" s="8" t="s">
        <v>3225</v>
      </c>
      <c r="C1138" s="8" t="str">
        <f t="shared" si="17"/>
        <v>Iberia Parish LA</v>
      </c>
      <c r="D1138" s="9">
        <v>74103</v>
      </c>
      <c r="E1138" s="8" t="s">
        <v>445</v>
      </c>
      <c r="F1138" s="9">
        <v>10698</v>
      </c>
      <c r="G1138" s="9">
        <v>20903</v>
      </c>
      <c r="H1138" s="9">
        <v>32454</v>
      </c>
      <c r="I1138" s="10">
        <v>0.32963579219818823</v>
      </c>
      <c r="J1138" s="10">
        <v>0.64408085289948847</v>
      </c>
      <c r="K1138" s="9">
        <v>-10205</v>
      </c>
      <c r="L1138" s="9">
        <v>10205</v>
      </c>
      <c r="M1138" s="10">
        <v>-0.31444506070130024</v>
      </c>
      <c r="N1138" s="10">
        <v>0.31444506070130024</v>
      </c>
      <c r="O1138" s="9">
        <v>12129</v>
      </c>
      <c r="P1138" s="9">
        <v>20890</v>
      </c>
      <c r="Q1138" s="9">
        <v>33392</v>
      </c>
      <c r="R1138" s="10">
        <v>0.36323071394345952</v>
      </c>
      <c r="S1138" s="10">
        <v>0.62559894585529463</v>
      </c>
      <c r="T1138" s="9">
        <v>-8761</v>
      </c>
      <c r="U1138" s="10">
        <v>-0.26236823191183511</v>
      </c>
      <c r="V1138" s="9">
        <v>-1431</v>
      </c>
      <c r="W1138" s="9">
        <v>13</v>
      </c>
      <c r="X1138" s="10">
        <v>-3.3594921745271289E-2</v>
      </c>
      <c r="Y1138" s="10">
        <v>1.8481907044193835E-2</v>
      </c>
      <c r="Z1138" s="11">
        <v>574.11</v>
      </c>
      <c r="AA1138" s="11">
        <v>129.07456759157651</v>
      </c>
      <c r="AB1138" s="11">
        <v>22045</v>
      </c>
      <c r="AC1138" s="12" t="s">
        <v>3226</v>
      </c>
      <c r="AD1138" s="8">
        <v>22</v>
      </c>
      <c r="AE1138" s="8">
        <v>45</v>
      </c>
      <c r="AF1138" s="13" t="s">
        <v>3164</v>
      </c>
      <c r="AG1138" s="13" t="s">
        <v>3165</v>
      </c>
      <c r="AH1138" s="13" t="s">
        <v>3166</v>
      </c>
      <c r="AI1138" s="14">
        <v>490488</v>
      </c>
      <c r="AJ1138" s="13" t="s">
        <v>486</v>
      </c>
      <c r="AK1138" s="13" t="s">
        <v>3167</v>
      </c>
      <c r="AL1138" s="13"/>
      <c r="AM1138" s="13"/>
      <c r="AN1138" s="13" t="s">
        <v>487</v>
      </c>
    </row>
    <row r="1139" spans="1:40" x14ac:dyDescent="0.2">
      <c r="A1139" s="8" t="s">
        <v>3161</v>
      </c>
      <c r="B1139" s="8" t="s">
        <v>3227</v>
      </c>
      <c r="C1139" s="8" t="str">
        <f t="shared" si="17"/>
        <v>Iberville Parish LA</v>
      </c>
      <c r="D1139" s="9">
        <v>33095</v>
      </c>
      <c r="E1139" s="8" t="s">
        <v>445</v>
      </c>
      <c r="F1139" s="9">
        <v>8324</v>
      </c>
      <c r="G1139" s="9">
        <v>7320</v>
      </c>
      <c r="H1139" s="9">
        <v>16043</v>
      </c>
      <c r="I1139" s="10">
        <v>0.51885557564046625</v>
      </c>
      <c r="J1139" s="10">
        <v>0.45627376425855515</v>
      </c>
      <c r="K1139" s="9">
        <v>1004</v>
      </c>
      <c r="L1139" s="9">
        <v>-1004</v>
      </c>
      <c r="M1139" s="10">
        <v>6.2581811381911101E-2</v>
      </c>
      <c r="N1139" s="10">
        <v>-6.2581811381911101E-2</v>
      </c>
      <c r="O1139" s="9">
        <v>9548</v>
      </c>
      <c r="P1139" s="9">
        <v>7271</v>
      </c>
      <c r="Q1139" s="9">
        <v>17014</v>
      </c>
      <c r="R1139" s="10">
        <v>0.56118490654754905</v>
      </c>
      <c r="S1139" s="10">
        <v>0.42735394381097919</v>
      </c>
      <c r="T1139" s="9">
        <v>2277</v>
      </c>
      <c r="U1139" s="10">
        <v>0.13383096273656986</v>
      </c>
      <c r="V1139" s="9">
        <v>-1224</v>
      </c>
      <c r="W1139" s="9">
        <v>49</v>
      </c>
      <c r="X1139" s="10">
        <v>-4.2329330907082796E-2</v>
      </c>
      <c r="Y1139" s="10">
        <v>2.8919820447575961E-2</v>
      </c>
      <c r="Z1139" s="11">
        <v>618.63</v>
      </c>
      <c r="AA1139" s="11">
        <v>53.497243909930006</v>
      </c>
      <c r="AB1139" s="11">
        <v>22047</v>
      </c>
      <c r="AC1139" s="12" t="s">
        <v>3228</v>
      </c>
      <c r="AD1139" s="8">
        <v>22</v>
      </c>
      <c r="AE1139" s="8">
        <v>47</v>
      </c>
      <c r="AF1139" s="13" t="s">
        <v>3172</v>
      </c>
      <c r="AG1139" s="13"/>
      <c r="AH1139" s="13" t="s">
        <v>3173</v>
      </c>
      <c r="AI1139" s="14">
        <v>830480</v>
      </c>
      <c r="AJ1139" s="13" t="s">
        <v>486</v>
      </c>
      <c r="AK1139" s="13"/>
      <c r="AL1139" s="13"/>
      <c r="AM1139" s="13"/>
      <c r="AN1139" s="13" t="s">
        <v>487</v>
      </c>
    </row>
    <row r="1140" spans="1:40" x14ac:dyDescent="0.2">
      <c r="A1140" s="8" t="s">
        <v>3161</v>
      </c>
      <c r="B1140" s="8" t="s">
        <v>3229</v>
      </c>
      <c r="C1140" s="8" t="str">
        <f t="shared" si="17"/>
        <v>Jackson Parish LA</v>
      </c>
      <c r="D1140" s="9">
        <v>15858</v>
      </c>
      <c r="E1140" s="8" t="s">
        <v>445</v>
      </c>
      <c r="F1140" s="9">
        <v>2139</v>
      </c>
      <c r="G1140" s="9">
        <v>5169</v>
      </c>
      <c r="H1140" s="9">
        <v>7464</v>
      </c>
      <c r="I1140" s="10">
        <v>0.28657556270096463</v>
      </c>
      <c r="J1140" s="10">
        <v>0.692524115755627</v>
      </c>
      <c r="K1140" s="9">
        <v>-3030</v>
      </c>
      <c r="L1140" s="9">
        <v>3030</v>
      </c>
      <c r="M1140" s="10">
        <v>-0.40594855305466238</v>
      </c>
      <c r="N1140" s="10">
        <v>0.40594855305466238</v>
      </c>
      <c r="O1140" s="9">
        <v>2305</v>
      </c>
      <c r="P1140" s="9">
        <v>5132</v>
      </c>
      <c r="Q1140" s="9">
        <v>7529</v>
      </c>
      <c r="R1140" s="10">
        <v>0.30614955505379199</v>
      </c>
      <c r="S1140" s="10">
        <v>0.68163102669677245</v>
      </c>
      <c r="T1140" s="9">
        <v>-2827</v>
      </c>
      <c r="U1140" s="10">
        <v>-0.37548147164298046</v>
      </c>
      <c r="V1140" s="9">
        <v>-166</v>
      </c>
      <c r="W1140" s="9">
        <v>37</v>
      </c>
      <c r="X1140" s="10">
        <v>-1.9573992352827363E-2</v>
      </c>
      <c r="Y1140" s="10">
        <v>1.0893089058854555E-2</v>
      </c>
      <c r="Z1140" s="11">
        <v>569.17999999999995</v>
      </c>
      <c r="AA1140" s="11">
        <v>27.861133560560809</v>
      </c>
      <c r="AB1140" s="11">
        <v>22049</v>
      </c>
      <c r="AC1140" s="12" t="s">
        <v>3230</v>
      </c>
      <c r="AD1140" s="8">
        <v>22</v>
      </c>
      <c r="AE1140" s="8">
        <v>49</v>
      </c>
      <c r="AF1140" s="13"/>
      <c r="AG1140" s="13"/>
      <c r="AH1140" s="13"/>
      <c r="AJ1140" s="13"/>
      <c r="AK1140" s="13"/>
      <c r="AL1140" s="13"/>
      <c r="AM1140" s="13"/>
      <c r="AN1140" s="13" t="s">
        <v>510</v>
      </c>
    </row>
    <row r="1141" spans="1:40" x14ac:dyDescent="0.2">
      <c r="A1141" s="8" t="s">
        <v>3161</v>
      </c>
      <c r="B1141" s="8" t="s">
        <v>3231</v>
      </c>
      <c r="C1141" s="8" t="str">
        <f t="shared" si="17"/>
        <v>Jefferson Parish LA</v>
      </c>
      <c r="D1141" s="9">
        <v>436275</v>
      </c>
      <c r="E1141" s="8" t="s">
        <v>445</v>
      </c>
      <c r="F1141" s="9">
        <v>73540</v>
      </c>
      <c r="G1141" s="9">
        <v>100292</v>
      </c>
      <c r="H1141" s="9">
        <v>181388</v>
      </c>
      <c r="I1141" s="10">
        <v>0.40542924559507798</v>
      </c>
      <c r="J1141" s="10">
        <v>0.55291419498533534</v>
      </c>
      <c r="K1141" s="9">
        <v>-26752</v>
      </c>
      <c r="L1141" s="9">
        <v>26752</v>
      </c>
      <c r="M1141" s="10">
        <v>-0.14748494939025736</v>
      </c>
      <c r="N1141" s="10">
        <v>0.14748494939025736</v>
      </c>
      <c r="O1141" s="9">
        <v>70000</v>
      </c>
      <c r="P1141" s="9">
        <v>102325</v>
      </c>
      <c r="Q1141" s="9">
        <v>175733</v>
      </c>
      <c r="R1141" s="10">
        <v>0.3983315598094837</v>
      </c>
      <c r="S1141" s="10">
        <v>0.58227538367864884</v>
      </c>
      <c r="T1141" s="9">
        <v>-32325</v>
      </c>
      <c r="U1141" s="10">
        <v>-0.18394382386916514</v>
      </c>
      <c r="V1141" s="9">
        <v>3540</v>
      </c>
      <c r="W1141" s="9">
        <v>-2033</v>
      </c>
      <c r="X1141" s="10">
        <v>7.0976857855942765E-3</v>
      </c>
      <c r="Y1141" s="10">
        <v>-2.93611886933135E-2</v>
      </c>
      <c r="Z1141" s="11">
        <v>295.63</v>
      </c>
      <c r="AA1141" s="11">
        <v>1475.7467104150458</v>
      </c>
      <c r="AB1141" s="11">
        <v>22051</v>
      </c>
      <c r="AC1141" s="12" t="s">
        <v>3232</v>
      </c>
      <c r="AD1141" s="8">
        <v>22</v>
      </c>
      <c r="AE1141" s="8">
        <v>51</v>
      </c>
      <c r="AF1141" s="13" t="s">
        <v>3233</v>
      </c>
      <c r="AG1141" s="13" t="s">
        <v>3234</v>
      </c>
      <c r="AH1141" s="13" t="s">
        <v>3235</v>
      </c>
      <c r="AI1141" s="14">
        <v>1262888</v>
      </c>
      <c r="AJ1141" s="13" t="s">
        <v>486</v>
      </c>
      <c r="AK1141" s="13" t="s">
        <v>3236</v>
      </c>
      <c r="AL1141" s="13"/>
      <c r="AM1141" s="13"/>
      <c r="AN1141" s="13" t="s">
        <v>487</v>
      </c>
    </row>
    <row r="1142" spans="1:40" x14ac:dyDescent="0.2">
      <c r="A1142" s="8" t="s">
        <v>3161</v>
      </c>
      <c r="B1142" s="8" t="s">
        <v>3237</v>
      </c>
      <c r="C1142" s="8" t="str">
        <f t="shared" si="17"/>
        <v>Jefferson Davis Parish LA</v>
      </c>
      <c r="D1142" s="9">
        <v>31439</v>
      </c>
      <c r="E1142" s="8" t="s">
        <v>445</v>
      </c>
      <c r="F1142" s="9">
        <v>3080</v>
      </c>
      <c r="G1142" s="9">
        <v>10775</v>
      </c>
      <c r="H1142" s="9">
        <v>14277</v>
      </c>
      <c r="I1142" s="10">
        <v>0.21573159627372698</v>
      </c>
      <c r="J1142" s="10">
        <v>0.75471037332772994</v>
      </c>
      <c r="K1142" s="9">
        <v>-7695</v>
      </c>
      <c r="L1142" s="9">
        <v>7695</v>
      </c>
      <c r="M1142" s="10">
        <v>-0.53897877705400299</v>
      </c>
      <c r="N1142" s="10">
        <v>0.53897877705400299</v>
      </c>
      <c r="O1142" s="9">
        <v>3483</v>
      </c>
      <c r="P1142" s="9">
        <v>10014</v>
      </c>
      <c r="Q1142" s="9">
        <v>13733</v>
      </c>
      <c r="R1142" s="10">
        <v>0.25362266074419282</v>
      </c>
      <c r="S1142" s="10">
        <v>0.72919245612757588</v>
      </c>
      <c r="T1142" s="9">
        <v>-6531</v>
      </c>
      <c r="U1142" s="10">
        <v>-0.47556979538338306</v>
      </c>
      <c r="V1142" s="9">
        <v>-403</v>
      </c>
      <c r="W1142" s="9">
        <v>761</v>
      </c>
      <c r="X1142" s="10">
        <v>-3.7891064470465835E-2</v>
      </c>
      <c r="Y1142" s="10">
        <v>2.5517917200154061E-2</v>
      </c>
      <c r="Z1142" s="11">
        <v>651.33000000000004</v>
      </c>
      <c r="AA1142" s="11">
        <v>48.26892665776181</v>
      </c>
      <c r="AB1142" s="11">
        <v>22053</v>
      </c>
      <c r="AC1142" s="12" t="s">
        <v>3238</v>
      </c>
      <c r="AD1142" s="8">
        <v>22</v>
      </c>
      <c r="AE1142" s="8">
        <v>53</v>
      </c>
      <c r="AF1142" s="13" t="s">
        <v>3239</v>
      </c>
      <c r="AG1142" s="13" t="s">
        <v>3194</v>
      </c>
      <c r="AH1142" s="13" t="s">
        <v>3240</v>
      </c>
      <c r="AJ1142" s="13" t="s">
        <v>498</v>
      </c>
      <c r="AK1142" s="13" t="s">
        <v>3196</v>
      </c>
      <c r="AL1142" s="13"/>
      <c r="AM1142" s="13"/>
      <c r="AN1142" s="13" t="s">
        <v>487</v>
      </c>
    </row>
    <row r="1143" spans="1:40" x14ac:dyDescent="0.2">
      <c r="A1143" s="8" t="s">
        <v>3161</v>
      </c>
      <c r="B1143" s="8" t="s">
        <v>3241</v>
      </c>
      <c r="C1143" s="8" t="str">
        <f t="shared" si="17"/>
        <v>Lafayette Parish LA</v>
      </c>
      <c r="D1143" s="9">
        <v>240098</v>
      </c>
      <c r="E1143" s="8" t="s">
        <v>445</v>
      </c>
      <c r="F1143" s="9">
        <v>32726</v>
      </c>
      <c r="G1143" s="9">
        <v>68191</v>
      </c>
      <c r="H1143" s="9">
        <v>105599</v>
      </c>
      <c r="I1143" s="10">
        <v>0.30990823776740312</v>
      </c>
      <c r="J1143" s="10">
        <v>0.64575422115739733</v>
      </c>
      <c r="K1143" s="9">
        <v>-35465</v>
      </c>
      <c r="L1143" s="9">
        <v>35465</v>
      </c>
      <c r="M1143" s="10">
        <v>-0.33584598338999422</v>
      </c>
      <c r="N1143" s="10">
        <v>0.33584598338999422</v>
      </c>
      <c r="O1143" s="9">
        <v>31766</v>
      </c>
      <c r="P1143" s="9">
        <v>64989</v>
      </c>
      <c r="Q1143" s="9">
        <v>98637</v>
      </c>
      <c r="R1143" s="10">
        <v>0.32204953516428925</v>
      </c>
      <c r="S1143" s="10">
        <v>0.65887040360108273</v>
      </c>
      <c r="T1143" s="9">
        <v>-33223</v>
      </c>
      <c r="U1143" s="10">
        <v>-0.33682086843679349</v>
      </c>
      <c r="V1143" s="9">
        <v>960</v>
      </c>
      <c r="W1143" s="9">
        <v>3202</v>
      </c>
      <c r="X1143" s="10">
        <v>-1.214129739688613E-2</v>
      </c>
      <c r="Y1143" s="10">
        <v>-1.3116182443685398E-2</v>
      </c>
      <c r="Z1143" s="11">
        <v>268.72000000000003</v>
      </c>
      <c r="AA1143" s="11">
        <v>893.48764513247977</v>
      </c>
      <c r="AB1143" s="11">
        <v>22055</v>
      </c>
      <c r="AC1143" s="12" t="s">
        <v>3242</v>
      </c>
      <c r="AD1143" s="8">
        <v>22</v>
      </c>
      <c r="AE1143" s="8">
        <v>55</v>
      </c>
      <c r="AF1143" s="13" t="s">
        <v>3164</v>
      </c>
      <c r="AG1143" s="13" t="s">
        <v>3165</v>
      </c>
      <c r="AH1143" s="13" t="s">
        <v>3166</v>
      </c>
      <c r="AI1143" s="14">
        <v>490488</v>
      </c>
      <c r="AJ1143" s="13" t="s">
        <v>486</v>
      </c>
      <c r="AK1143" s="13" t="s">
        <v>3167</v>
      </c>
      <c r="AL1143" s="13"/>
      <c r="AM1143" s="13"/>
      <c r="AN1143" s="13" t="s">
        <v>487</v>
      </c>
    </row>
    <row r="1144" spans="1:40" x14ac:dyDescent="0.2">
      <c r="A1144" s="8" t="s">
        <v>3161</v>
      </c>
      <c r="B1144" s="8" t="s">
        <v>3243</v>
      </c>
      <c r="C1144" s="8" t="str">
        <f t="shared" si="17"/>
        <v>Lafourche Parish LA</v>
      </c>
      <c r="D1144" s="9">
        <v>98325</v>
      </c>
      <c r="E1144" s="8" t="s">
        <v>445</v>
      </c>
      <c r="F1144" s="9">
        <v>8423</v>
      </c>
      <c r="G1144" s="9">
        <v>31958</v>
      </c>
      <c r="H1144" s="9">
        <v>41644</v>
      </c>
      <c r="I1144" s="10">
        <v>0.20226203054461628</v>
      </c>
      <c r="J1144" s="10">
        <v>0.7674094707520891</v>
      </c>
      <c r="K1144" s="9">
        <v>-23535</v>
      </c>
      <c r="L1144" s="9">
        <v>23535</v>
      </c>
      <c r="M1144" s="10">
        <v>-0.56514744020747276</v>
      </c>
      <c r="N1144" s="10">
        <v>0.56514744020747276</v>
      </c>
      <c r="O1144" s="9">
        <v>9543</v>
      </c>
      <c r="P1144" s="9">
        <v>28332</v>
      </c>
      <c r="Q1144" s="9">
        <v>38725</v>
      </c>
      <c r="R1144" s="10">
        <v>0.24642995480955454</v>
      </c>
      <c r="S1144" s="10">
        <v>0.73162040025823116</v>
      </c>
      <c r="T1144" s="9">
        <v>-18789</v>
      </c>
      <c r="U1144" s="10">
        <v>-0.48519044544867662</v>
      </c>
      <c r="V1144" s="9">
        <v>-1120</v>
      </c>
      <c r="W1144" s="9">
        <v>3626</v>
      </c>
      <c r="X1144" s="10">
        <v>-4.4167924264938263E-2</v>
      </c>
      <c r="Y1144" s="10">
        <v>3.5789070493857933E-2</v>
      </c>
      <c r="Z1144" s="11">
        <v>1068.21</v>
      </c>
      <c r="AA1144" s="11">
        <v>92.046507709158305</v>
      </c>
      <c r="AB1144" s="11">
        <v>22057</v>
      </c>
      <c r="AC1144" s="12" t="s">
        <v>3244</v>
      </c>
      <c r="AD1144" s="8">
        <v>22</v>
      </c>
      <c r="AE1144" s="8">
        <v>57</v>
      </c>
      <c r="AF1144" s="13" t="s">
        <v>3245</v>
      </c>
      <c r="AG1144" s="13"/>
      <c r="AH1144" s="13" t="s">
        <v>3246</v>
      </c>
      <c r="AI1144" s="14">
        <v>212297</v>
      </c>
      <c r="AJ1144" s="13" t="s">
        <v>486</v>
      </c>
      <c r="AK1144" s="13"/>
      <c r="AL1144" s="13"/>
      <c r="AM1144" s="13"/>
      <c r="AN1144" s="13" t="s">
        <v>487</v>
      </c>
    </row>
    <row r="1145" spans="1:40" x14ac:dyDescent="0.2">
      <c r="A1145" s="8" t="s">
        <v>3161</v>
      </c>
      <c r="B1145" s="8" t="s">
        <v>3247</v>
      </c>
      <c r="C1145" s="8" t="str">
        <f t="shared" si="17"/>
        <v>La Salle Parish LA</v>
      </c>
      <c r="D1145" s="9">
        <v>14974</v>
      </c>
      <c r="E1145" s="8" t="s">
        <v>445</v>
      </c>
      <c r="F1145" s="9">
        <v>605</v>
      </c>
      <c r="G1145" s="9">
        <v>5835</v>
      </c>
      <c r="H1145" s="9">
        <v>6568</v>
      </c>
      <c r="I1145" s="10">
        <v>9.2113276492082827E-2</v>
      </c>
      <c r="J1145" s="10">
        <v>0.88839829476248477</v>
      </c>
      <c r="K1145" s="9">
        <v>-5230</v>
      </c>
      <c r="L1145" s="9">
        <v>5230</v>
      </c>
      <c r="M1145" s="10">
        <v>-0.79628501827040199</v>
      </c>
      <c r="N1145" s="10">
        <v>0.79628501827040199</v>
      </c>
      <c r="O1145" s="9">
        <v>764</v>
      </c>
      <c r="P1145" s="9">
        <v>5726</v>
      </c>
      <c r="Q1145" s="9">
        <v>6572</v>
      </c>
      <c r="R1145" s="10">
        <v>0.1162507608034084</v>
      </c>
      <c r="S1145" s="10">
        <v>0.87127206329884355</v>
      </c>
      <c r="T1145" s="9">
        <v>-4962</v>
      </c>
      <c r="U1145" s="10">
        <v>-0.75502130249543509</v>
      </c>
      <c r="V1145" s="9">
        <v>-159</v>
      </c>
      <c r="W1145" s="9">
        <v>109</v>
      </c>
      <c r="X1145" s="10">
        <v>-2.4137484311325577E-2</v>
      </c>
      <c r="Y1145" s="10">
        <v>1.7126231463641228E-2</v>
      </c>
      <c r="Z1145" s="11">
        <v>624.67999999999995</v>
      </c>
      <c r="AA1145" s="11">
        <v>23.9706729845681</v>
      </c>
      <c r="AB1145" s="11">
        <v>22059</v>
      </c>
      <c r="AC1145" s="12" t="s">
        <v>3248</v>
      </c>
      <c r="AD1145" s="8">
        <v>22</v>
      </c>
      <c r="AE1145" s="8">
        <v>59</v>
      </c>
      <c r="AF1145" s="13"/>
      <c r="AG1145" s="13"/>
      <c r="AH1145" s="13"/>
      <c r="AJ1145" s="13"/>
      <c r="AK1145" s="13"/>
      <c r="AL1145" s="13"/>
      <c r="AM1145" s="13"/>
      <c r="AN1145" s="13" t="s">
        <v>510</v>
      </c>
    </row>
    <row r="1146" spans="1:40" x14ac:dyDescent="0.2">
      <c r="A1146" s="8" t="s">
        <v>3161</v>
      </c>
      <c r="B1146" s="8" t="s">
        <v>3249</v>
      </c>
      <c r="C1146" s="8" t="str">
        <f t="shared" si="17"/>
        <v>Lincoln Parish LA</v>
      </c>
      <c r="D1146" s="9">
        <v>47774</v>
      </c>
      <c r="E1146" s="8" t="s">
        <v>445</v>
      </c>
      <c r="F1146" s="9">
        <v>7102</v>
      </c>
      <c r="G1146" s="9">
        <v>10761</v>
      </c>
      <c r="H1146" s="9">
        <v>18664</v>
      </c>
      <c r="I1146" s="10">
        <v>0.38051864552078868</v>
      </c>
      <c r="J1146" s="10">
        <v>0.57656450921560221</v>
      </c>
      <c r="K1146" s="9">
        <v>-3659</v>
      </c>
      <c r="L1146" s="9">
        <v>3659</v>
      </c>
      <c r="M1146" s="10">
        <v>-0.19604586369481353</v>
      </c>
      <c r="N1146" s="10">
        <v>0.19604586369481353</v>
      </c>
      <c r="O1146" s="9">
        <v>7947</v>
      </c>
      <c r="P1146" s="9">
        <v>10731</v>
      </c>
      <c r="Q1146" s="9">
        <v>18974</v>
      </c>
      <c r="R1146" s="10">
        <v>0.41883630230842206</v>
      </c>
      <c r="S1146" s="10">
        <v>0.56556340255085902</v>
      </c>
      <c r="T1146" s="9">
        <v>-2784</v>
      </c>
      <c r="U1146" s="10">
        <v>-0.14672710024243696</v>
      </c>
      <c r="V1146" s="9">
        <v>-845</v>
      </c>
      <c r="W1146" s="9">
        <v>30</v>
      </c>
      <c r="X1146" s="10">
        <v>-3.8317656787633381E-2</v>
      </c>
      <c r="Y1146" s="10">
        <v>1.1001106664743188E-2</v>
      </c>
      <c r="Z1146" s="11">
        <v>471.74</v>
      </c>
      <c r="AA1146" s="11">
        <v>101.27188705642939</v>
      </c>
      <c r="AB1146" s="11">
        <v>22061</v>
      </c>
      <c r="AC1146" s="12" t="s">
        <v>3250</v>
      </c>
      <c r="AD1146" s="8">
        <v>22</v>
      </c>
      <c r="AE1146" s="8">
        <v>61</v>
      </c>
      <c r="AF1146" s="13" t="s">
        <v>3251</v>
      </c>
      <c r="AG1146" s="13" t="s">
        <v>3252</v>
      </c>
      <c r="AH1146" s="13" t="s">
        <v>3253</v>
      </c>
      <c r="AJ1146" s="13" t="s">
        <v>498</v>
      </c>
      <c r="AK1146" s="13" t="s">
        <v>3254</v>
      </c>
      <c r="AL1146" s="13"/>
      <c r="AM1146" s="13"/>
      <c r="AN1146" s="13" t="s">
        <v>487</v>
      </c>
    </row>
    <row r="1147" spans="1:40" x14ac:dyDescent="0.2">
      <c r="A1147" s="8" t="s">
        <v>3161</v>
      </c>
      <c r="B1147" s="8" t="s">
        <v>3255</v>
      </c>
      <c r="C1147" s="8" t="str">
        <f t="shared" si="17"/>
        <v>Livingston Parish LA</v>
      </c>
      <c r="D1147" s="9">
        <v>137788</v>
      </c>
      <c r="E1147" s="8" t="s">
        <v>445</v>
      </c>
      <c r="F1147" s="9">
        <v>6950</v>
      </c>
      <c r="G1147" s="9">
        <v>48797</v>
      </c>
      <c r="H1147" s="9">
        <v>57700</v>
      </c>
      <c r="I1147" s="10">
        <v>0.12045060658578856</v>
      </c>
      <c r="J1147" s="10">
        <v>0.84570190641247833</v>
      </c>
      <c r="K1147" s="9">
        <v>-41847</v>
      </c>
      <c r="L1147" s="9">
        <v>41847</v>
      </c>
      <c r="M1147" s="10">
        <v>-0.72525129982668979</v>
      </c>
      <c r="N1147" s="10">
        <v>0.72525129982668979</v>
      </c>
      <c r="O1147" s="9">
        <v>7448</v>
      </c>
      <c r="P1147" s="9">
        <v>45488</v>
      </c>
      <c r="Q1147" s="9">
        <v>54033</v>
      </c>
      <c r="R1147" s="10">
        <v>0.13784168933799715</v>
      </c>
      <c r="S1147" s="10">
        <v>0.84185590287416945</v>
      </c>
      <c r="T1147" s="9">
        <v>-38040</v>
      </c>
      <c r="U1147" s="10">
        <v>-0.70401421353617233</v>
      </c>
      <c r="V1147" s="9">
        <v>-498</v>
      </c>
      <c r="W1147" s="9">
        <v>3309</v>
      </c>
      <c r="X1147" s="10">
        <v>-1.7391082752208589E-2</v>
      </c>
      <c r="Y1147" s="10">
        <v>3.8460035383088842E-3</v>
      </c>
      <c r="Z1147" s="11">
        <v>648.16999999999996</v>
      </c>
      <c r="AA1147" s="11">
        <v>212.58003301602974</v>
      </c>
      <c r="AB1147" s="11">
        <v>22063</v>
      </c>
      <c r="AC1147" s="12" t="s">
        <v>3256</v>
      </c>
      <c r="AD1147" s="8">
        <v>22</v>
      </c>
      <c r="AE1147" s="8">
        <v>63</v>
      </c>
      <c r="AF1147" s="13" t="s">
        <v>3172</v>
      </c>
      <c r="AG1147" s="13"/>
      <c r="AH1147" s="13" t="s">
        <v>3173</v>
      </c>
      <c r="AI1147" s="14">
        <v>830480</v>
      </c>
      <c r="AJ1147" s="13" t="s">
        <v>486</v>
      </c>
      <c r="AK1147" s="13"/>
      <c r="AL1147" s="13"/>
      <c r="AM1147" s="13"/>
      <c r="AN1147" s="13" t="s">
        <v>487</v>
      </c>
    </row>
    <row r="1148" spans="1:40" x14ac:dyDescent="0.2">
      <c r="A1148" s="8" t="s">
        <v>3161</v>
      </c>
      <c r="B1148" s="8" t="s">
        <v>3257</v>
      </c>
      <c r="C1148" s="8" t="str">
        <f t="shared" si="17"/>
        <v>Madison Parish LA</v>
      </c>
      <c r="D1148" s="9">
        <v>11514</v>
      </c>
      <c r="E1148" s="8" t="s">
        <v>445</v>
      </c>
      <c r="F1148" s="9">
        <v>2744</v>
      </c>
      <c r="G1148" s="9">
        <v>1927</v>
      </c>
      <c r="H1148" s="9">
        <v>4732</v>
      </c>
      <c r="I1148" s="10">
        <v>0.57988165680473369</v>
      </c>
      <c r="J1148" s="10">
        <v>0.40722738799661878</v>
      </c>
      <c r="K1148" s="9">
        <v>817</v>
      </c>
      <c r="L1148" s="9">
        <v>-817</v>
      </c>
      <c r="M1148" s="10">
        <v>0.17265426880811491</v>
      </c>
      <c r="N1148" s="10">
        <v>-0.17265426880811491</v>
      </c>
      <c r="O1148" s="9">
        <v>3154</v>
      </c>
      <c r="P1148" s="9">
        <v>2000</v>
      </c>
      <c r="Q1148" s="9">
        <v>5187</v>
      </c>
      <c r="R1148" s="10">
        <v>0.60805860805860801</v>
      </c>
      <c r="S1148" s="10">
        <v>0.38557933294775398</v>
      </c>
      <c r="T1148" s="9">
        <v>1154</v>
      </c>
      <c r="U1148" s="10">
        <v>0.22247927511085402</v>
      </c>
      <c r="V1148" s="9">
        <v>-410</v>
      </c>
      <c r="W1148" s="9">
        <v>-73</v>
      </c>
      <c r="X1148" s="10">
        <v>-2.8176951253874316E-2</v>
      </c>
      <c r="Y1148" s="10">
        <v>2.16480550488648E-2</v>
      </c>
      <c r="Z1148" s="11">
        <v>624.44000000000005</v>
      </c>
      <c r="AA1148" s="11">
        <v>18.43892127346102</v>
      </c>
      <c r="AB1148" s="11">
        <v>22065</v>
      </c>
      <c r="AC1148" s="12" t="s">
        <v>3258</v>
      </c>
      <c r="AD1148" s="8">
        <v>22</v>
      </c>
      <c r="AE1148" s="8">
        <v>65</v>
      </c>
      <c r="AF1148" s="13"/>
      <c r="AG1148" s="13"/>
      <c r="AH1148" s="13"/>
      <c r="AJ1148" s="13"/>
      <c r="AK1148" s="13"/>
      <c r="AL1148" s="13"/>
      <c r="AM1148" s="13"/>
      <c r="AN1148" s="13" t="s">
        <v>510</v>
      </c>
    </row>
    <row r="1149" spans="1:40" x14ac:dyDescent="0.2">
      <c r="A1149" s="8" t="s">
        <v>3161</v>
      </c>
      <c r="B1149" s="8" t="s">
        <v>3259</v>
      </c>
      <c r="C1149" s="8" t="str">
        <f t="shared" si="17"/>
        <v>Morehouse Parish LA</v>
      </c>
      <c r="D1149" s="9">
        <v>26395</v>
      </c>
      <c r="E1149" s="8" t="s">
        <v>445</v>
      </c>
      <c r="F1149" s="9">
        <v>5155</v>
      </c>
      <c r="G1149" s="9">
        <v>6502</v>
      </c>
      <c r="H1149" s="9">
        <v>11852</v>
      </c>
      <c r="I1149" s="10">
        <v>0.43494768815389806</v>
      </c>
      <c r="J1149" s="10">
        <v>0.54859939250759371</v>
      </c>
      <c r="K1149" s="9">
        <v>-1347</v>
      </c>
      <c r="L1149" s="9">
        <v>1347</v>
      </c>
      <c r="M1149" s="10">
        <v>-0.11365170435369565</v>
      </c>
      <c r="N1149" s="10">
        <v>0.11365170435369565</v>
      </c>
      <c r="O1149" s="9">
        <v>5887</v>
      </c>
      <c r="P1149" s="9">
        <v>6591</v>
      </c>
      <c r="Q1149" s="9">
        <v>12613</v>
      </c>
      <c r="R1149" s="10">
        <v>0.46674066439387935</v>
      </c>
      <c r="S1149" s="10">
        <v>0.52255609292000316</v>
      </c>
      <c r="T1149" s="9">
        <v>-704</v>
      </c>
      <c r="U1149" s="10">
        <v>-5.5815428526123811E-2</v>
      </c>
      <c r="V1149" s="9">
        <v>-732</v>
      </c>
      <c r="W1149" s="9">
        <v>-89</v>
      </c>
      <c r="X1149" s="10">
        <v>-3.1792976239981285E-2</v>
      </c>
      <c r="Y1149" s="10">
        <v>2.6043299587590552E-2</v>
      </c>
      <c r="Z1149" s="11">
        <v>794.93</v>
      </c>
      <c r="AA1149" s="11">
        <v>33.204181500257889</v>
      </c>
      <c r="AB1149" s="11">
        <v>22067</v>
      </c>
      <c r="AC1149" s="12" t="s">
        <v>3260</v>
      </c>
      <c r="AD1149" s="8">
        <v>22</v>
      </c>
      <c r="AE1149" s="8">
        <v>67</v>
      </c>
      <c r="AF1149" s="13" t="s">
        <v>3261</v>
      </c>
      <c r="AG1149" s="13" t="s">
        <v>3252</v>
      </c>
      <c r="AH1149" s="13" t="s">
        <v>3262</v>
      </c>
      <c r="AJ1149" s="13" t="s">
        <v>498</v>
      </c>
      <c r="AK1149" s="13" t="s">
        <v>3254</v>
      </c>
      <c r="AL1149" s="13"/>
      <c r="AM1149" s="13"/>
      <c r="AN1149" s="13" t="s">
        <v>487</v>
      </c>
    </row>
    <row r="1150" spans="1:40" x14ac:dyDescent="0.2">
      <c r="A1150" s="8" t="s">
        <v>3161</v>
      </c>
      <c r="B1150" s="8" t="s">
        <v>3263</v>
      </c>
      <c r="C1150" s="8" t="str">
        <f t="shared" si="17"/>
        <v>Natchitoches Parish LA</v>
      </c>
      <c r="D1150" s="9">
        <v>39179</v>
      </c>
      <c r="E1150" s="8" t="s">
        <v>445</v>
      </c>
      <c r="F1150" s="9">
        <v>7143</v>
      </c>
      <c r="G1150" s="9">
        <v>8965</v>
      </c>
      <c r="H1150" s="9">
        <v>16617</v>
      </c>
      <c r="I1150" s="10">
        <v>0.42986098573749776</v>
      </c>
      <c r="J1150" s="10">
        <v>0.53950773304447253</v>
      </c>
      <c r="K1150" s="9">
        <v>-1822</v>
      </c>
      <c r="L1150" s="9">
        <v>1822</v>
      </c>
      <c r="M1150" s="10">
        <v>-0.10964674730697477</v>
      </c>
      <c r="N1150" s="10">
        <v>0.10964674730697477</v>
      </c>
      <c r="O1150" s="9">
        <v>7941</v>
      </c>
      <c r="P1150" s="9">
        <v>9077</v>
      </c>
      <c r="Q1150" s="9">
        <v>17257</v>
      </c>
      <c r="R1150" s="10">
        <v>0.4601610940487918</v>
      </c>
      <c r="S1150" s="10">
        <v>0.52598945355507909</v>
      </c>
      <c r="T1150" s="9">
        <v>-1136</v>
      </c>
      <c r="U1150" s="10">
        <v>-6.5828359506287293E-2</v>
      </c>
      <c r="V1150" s="9">
        <v>-798</v>
      </c>
      <c r="W1150" s="9">
        <v>-112</v>
      </c>
      <c r="X1150" s="10">
        <v>-3.0300108311294038E-2</v>
      </c>
      <c r="Y1150" s="10">
        <v>1.3518279489393437E-2</v>
      </c>
      <c r="Z1150" s="11">
        <v>1252.25</v>
      </c>
      <c r="AA1150" s="11">
        <v>31.286883609502894</v>
      </c>
      <c r="AB1150" s="11">
        <v>22069</v>
      </c>
      <c r="AC1150" s="12" t="s">
        <v>3264</v>
      </c>
      <c r="AD1150" s="8">
        <v>22</v>
      </c>
      <c r="AE1150" s="8">
        <v>69</v>
      </c>
      <c r="AF1150" s="13" t="s">
        <v>3265</v>
      </c>
      <c r="AG1150" s="13"/>
      <c r="AH1150" s="13" t="s">
        <v>3266</v>
      </c>
      <c r="AJ1150" s="13" t="s">
        <v>498</v>
      </c>
      <c r="AK1150" s="13"/>
      <c r="AL1150" s="13"/>
      <c r="AM1150" s="13"/>
      <c r="AN1150" s="13" t="s">
        <v>487</v>
      </c>
    </row>
    <row r="1151" spans="1:40" x14ac:dyDescent="0.2">
      <c r="A1151" s="8" t="s">
        <v>3161</v>
      </c>
      <c r="B1151" s="8" t="s">
        <v>3267</v>
      </c>
      <c r="C1151" s="8" t="str">
        <f t="shared" si="17"/>
        <v>Orleans Parish LA</v>
      </c>
      <c r="D1151" s="9">
        <v>389617</v>
      </c>
      <c r="E1151" s="8" t="s">
        <v>445</v>
      </c>
      <c r="F1151" s="9">
        <v>133833</v>
      </c>
      <c r="G1151" s="9">
        <v>24267</v>
      </c>
      <c r="H1151" s="9">
        <v>165619</v>
      </c>
      <c r="I1151" s="10">
        <v>0.808077575640476</v>
      </c>
      <c r="J1151" s="10">
        <v>0.14652304385366413</v>
      </c>
      <c r="K1151" s="9">
        <v>109566</v>
      </c>
      <c r="L1151" s="9">
        <v>-109566</v>
      </c>
      <c r="M1151" s="10">
        <v>0.66155453178681189</v>
      </c>
      <c r="N1151" s="10">
        <v>-0.66155453178681189</v>
      </c>
      <c r="O1151" s="9">
        <v>126199</v>
      </c>
      <c r="P1151" s="9">
        <v>27967</v>
      </c>
      <c r="Q1151" s="9">
        <v>157233</v>
      </c>
      <c r="R1151" s="10">
        <v>0.80262413106663355</v>
      </c>
      <c r="S1151" s="10">
        <v>0.17786978560480307</v>
      </c>
      <c r="T1151" s="9">
        <v>98232</v>
      </c>
      <c r="U1151" s="10">
        <v>0.62475434546183051</v>
      </c>
      <c r="V1151" s="9">
        <v>7634</v>
      </c>
      <c r="W1151" s="9">
        <v>-3700</v>
      </c>
      <c r="X1151" s="10">
        <v>5.4534445738424475E-3</v>
      </c>
      <c r="Y1151" s="10">
        <v>-3.134674175113894E-2</v>
      </c>
      <c r="Z1151" s="11">
        <v>169.42</v>
      </c>
      <c r="AA1151" s="11">
        <v>2299.7107779482944</v>
      </c>
      <c r="AB1151" s="11">
        <v>22071</v>
      </c>
      <c r="AC1151" s="12" t="s">
        <v>3268</v>
      </c>
      <c r="AD1151" s="8">
        <v>22</v>
      </c>
      <c r="AE1151" s="8">
        <v>71</v>
      </c>
      <c r="AF1151" s="13" t="s">
        <v>3233</v>
      </c>
      <c r="AG1151" s="13" t="s">
        <v>3234</v>
      </c>
      <c r="AH1151" s="13" t="s">
        <v>3235</v>
      </c>
      <c r="AI1151" s="14">
        <v>1262888</v>
      </c>
      <c r="AJ1151" s="13" t="s">
        <v>486</v>
      </c>
      <c r="AK1151" s="13" t="s">
        <v>3236</v>
      </c>
      <c r="AL1151" s="13"/>
      <c r="AM1151" s="13"/>
      <c r="AN1151" s="13" t="s">
        <v>487</v>
      </c>
    </row>
    <row r="1152" spans="1:40" x14ac:dyDescent="0.2">
      <c r="A1152" s="8" t="s">
        <v>3161</v>
      </c>
      <c r="B1152" s="8" t="s">
        <v>3269</v>
      </c>
      <c r="C1152" s="8" t="str">
        <f t="shared" si="17"/>
        <v>Ouachita Parish LA</v>
      </c>
      <c r="D1152" s="9">
        <v>156761</v>
      </c>
      <c r="E1152" s="8" t="s">
        <v>445</v>
      </c>
      <c r="F1152" s="9">
        <v>24420</v>
      </c>
      <c r="G1152" s="9">
        <v>41712</v>
      </c>
      <c r="H1152" s="9">
        <v>67987</v>
      </c>
      <c r="I1152" s="10">
        <v>0.35918631503081472</v>
      </c>
      <c r="J1152" s="10">
        <v>0.61352905702560778</v>
      </c>
      <c r="K1152" s="9">
        <v>-17292</v>
      </c>
      <c r="L1152" s="9">
        <v>17292</v>
      </c>
      <c r="M1152" s="10">
        <v>-0.25434274199479306</v>
      </c>
      <c r="N1152" s="10">
        <v>0.25434274199479306</v>
      </c>
      <c r="O1152" s="9">
        <v>26629</v>
      </c>
      <c r="P1152" s="9">
        <v>40927</v>
      </c>
      <c r="Q1152" s="9">
        <v>68437</v>
      </c>
      <c r="R1152" s="10">
        <v>0.38910238613615444</v>
      </c>
      <c r="S1152" s="10">
        <v>0.5980244604526791</v>
      </c>
      <c r="T1152" s="9">
        <v>-14298</v>
      </c>
      <c r="U1152" s="10">
        <v>-0.20892207431652465</v>
      </c>
      <c r="V1152" s="9">
        <v>-2209</v>
      </c>
      <c r="W1152" s="9">
        <v>785</v>
      </c>
      <c r="X1152" s="10">
        <v>-2.9916071105339725E-2</v>
      </c>
      <c r="Y1152" s="10">
        <v>1.5504596572928686E-2</v>
      </c>
      <c r="Z1152" s="11">
        <v>610.41</v>
      </c>
      <c r="AA1152" s="11">
        <v>256.81263413115778</v>
      </c>
      <c r="AB1152" s="11">
        <v>22073</v>
      </c>
      <c r="AC1152" s="12" t="s">
        <v>3270</v>
      </c>
      <c r="AD1152" s="8">
        <v>22</v>
      </c>
      <c r="AE1152" s="8">
        <v>73</v>
      </c>
      <c r="AF1152" s="13" t="s">
        <v>3271</v>
      </c>
      <c r="AG1152" s="13" t="s">
        <v>3252</v>
      </c>
      <c r="AH1152" s="13" t="s">
        <v>3272</v>
      </c>
      <c r="AI1152" s="14">
        <v>179238</v>
      </c>
      <c r="AJ1152" s="13" t="s">
        <v>486</v>
      </c>
      <c r="AK1152" s="13" t="s">
        <v>3254</v>
      </c>
      <c r="AL1152" s="13"/>
      <c r="AM1152" s="13"/>
      <c r="AN1152" s="13" t="s">
        <v>487</v>
      </c>
    </row>
    <row r="1153" spans="1:40" x14ac:dyDescent="0.2">
      <c r="A1153" s="8" t="s">
        <v>3161</v>
      </c>
      <c r="B1153" s="8" t="s">
        <v>3273</v>
      </c>
      <c r="C1153" s="8" t="str">
        <f t="shared" si="17"/>
        <v>Plaquemines Parish LA</v>
      </c>
      <c r="D1153" s="9">
        <v>23495</v>
      </c>
      <c r="E1153" s="8" t="s">
        <v>445</v>
      </c>
      <c r="F1153" s="9">
        <v>3347</v>
      </c>
      <c r="G1153" s="9">
        <v>6900</v>
      </c>
      <c r="H1153" s="9">
        <v>10572</v>
      </c>
      <c r="I1153" s="10">
        <v>0.31659099508134697</v>
      </c>
      <c r="J1153" s="10">
        <v>0.65266742338251982</v>
      </c>
      <c r="K1153" s="9">
        <v>-3553</v>
      </c>
      <c r="L1153" s="9">
        <v>3553</v>
      </c>
      <c r="M1153" s="10">
        <v>-0.33607642830117285</v>
      </c>
      <c r="N1153" s="10">
        <v>0.33607642830117285</v>
      </c>
      <c r="O1153" s="9">
        <v>3597</v>
      </c>
      <c r="P1153" s="9">
        <v>6469</v>
      </c>
      <c r="Q1153" s="9">
        <v>10235</v>
      </c>
      <c r="R1153" s="10">
        <v>0.35144113336590133</v>
      </c>
      <c r="S1153" s="10">
        <v>0.63204689789936497</v>
      </c>
      <c r="T1153" s="9">
        <v>-2872</v>
      </c>
      <c r="U1153" s="10">
        <v>-0.28060576453346364</v>
      </c>
      <c r="V1153" s="9">
        <v>-250</v>
      </c>
      <c r="W1153" s="9">
        <v>431</v>
      </c>
      <c r="X1153" s="10">
        <v>-3.4850138284554355E-2</v>
      </c>
      <c r="Y1153" s="10">
        <v>2.062052548315485E-2</v>
      </c>
      <c r="Z1153" s="11">
        <v>779.91</v>
      </c>
      <c r="AA1153" s="11">
        <v>30.125270864586941</v>
      </c>
      <c r="AB1153" s="11">
        <v>22075</v>
      </c>
      <c r="AC1153" s="12" t="s">
        <v>3274</v>
      </c>
      <c r="AD1153" s="8">
        <v>22</v>
      </c>
      <c r="AE1153" s="8">
        <v>75</v>
      </c>
      <c r="AF1153" s="13" t="s">
        <v>3233</v>
      </c>
      <c r="AG1153" s="13" t="s">
        <v>3234</v>
      </c>
      <c r="AH1153" s="13" t="s">
        <v>3235</v>
      </c>
      <c r="AI1153" s="14">
        <v>1262888</v>
      </c>
      <c r="AJ1153" s="13" t="s">
        <v>486</v>
      </c>
      <c r="AK1153" s="13" t="s">
        <v>3236</v>
      </c>
      <c r="AL1153" s="13"/>
      <c r="AM1153" s="13"/>
      <c r="AN1153" s="13" t="s">
        <v>487</v>
      </c>
    </row>
    <row r="1154" spans="1:40" x14ac:dyDescent="0.2">
      <c r="A1154" s="8" t="s">
        <v>3161</v>
      </c>
      <c r="B1154" s="8" t="s">
        <v>3275</v>
      </c>
      <c r="C1154" s="8" t="str">
        <f t="shared" si="17"/>
        <v>Pointe Coupee Parish LA</v>
      </c>
      <c r="D1154" s="9">
        <v>22251</v>
      </c>
      <c r="E1154" s="8" t="s">
        <v>445</v>
      </c>
      <c r="F1154" s="9">
        <v>4764</v>
      </c>
      <c r="G1154" s="9">
        <v>6789</v>
      </c>
      <c r="H1154" s="9">
        <v>11761</v>
      </c>
      <c r="I1154" s="10">
        <v>0.40506759629283223</v>
      </c>
      <c r="J1154" s="10">
        <v>0.57724683275231703</v>
      </c>
      <c r="K1154" s="9">
        <v>-2025</v>
      </c>
      <c r="L1154" s="9">
        <v>2025</v>
      </c>
      <c r="M1154" s="10">
        <v>-0.1721792364594848</v>
      </c>
      <c r="N1154" s="10">
        <v>0.1721792364594848</v>
      </c>
      <c r="O1154" s="9">
        <v>5436</v>
      </c>
      <c r="P1154" s="9">
        <v>6548</v>
      </c>
      <c r="Q1154" s="9">
        <v>12147</v>
      </c>
      <c r="R1154" s="10">
        <v>0.44751790565571747</v>
      </c>
      <c r="S1154" s="10">
        <v>0.53906314316292092</v>
      </c>
      <c r="T1154" s="9">
        <v>-1112</v>
      </c>
      <c r="U1154" s="10">
        <v>-9.1545237507203447E-2</v>
      </c>
      <c r="V1154" s="9">
        <v>-672</v>
      </c>
      <c r="W1154" s="9">
        <v>241</v>
      </c>
      <c r="X1154" s="10">
        <v>-4.2450309362885241E-2</v>
      </c>
      <c r="Y1154" s="10">
        <v>3.8183689589396108E-2</v>
      </c>
      <c r="Z1154" s="11">
        <v>557.35</v>
      </c>
      <c r="AA1154" s="11">
        <v>39.922849197093385</v>
      </c>
      <c r="AB1154" s="11">
        <v>22077</v>
      </c>
      <c r="AC1154" s="12" t="s">
        <v>3276</v>
      </c>
      <c r="AD1154" s="8">
        <v>22</v>
      </c>
      <c r="AE1154" s="8">
        <v>77</v>
      </c>
      <c r="AF1154" s="13" t="s">
        <v>3172</v>
      </c>
      <c r="AG1154" s="13"/>
      <c r="AH1154" s="13" t="s">
        <v>3173</v>
      </c>
      <c r="AI1154" s="14">
        <v>830480</v>
      </c>
      <c r="AJ1154" s="13" t="s">
        <v>486</v>
      </c>
      <c r="AK1154" s="13"/>
      <c r="AL1154" s="13"/>
      <c r="AM1154" s="13"/>
      <c r="AN1154" s="13" t="s">
        <v>505</v>
      </c>
    </row>
    <row r="1155" spans="1:40" x14ac:dyDescent="0.2">
      <c r="A1155" s="8" t="s">
        <v>3161</v>
      </c>
      <c r="B1155" s="8" t="s">
        <v>3277</v>
      </c>
      <c r="C1155" s="8" t="str">
        <f t="shared" si="17"/>
        <v>Rapides Parish LA</v>
      </c>
      <c r="D1155" s="9">
        <v>132141</v>
      </c>
      <c r="E1155" s="8" t="s">
        <v>445</v>
      </c>
      <c r="F1155" s="9">
        <v>18318</v>
      </c>
      <c r="G1155" s="9">
        <v>36814</v>
      </c>
      <c r="H1155" s="9">
        <v>56838</v>
      </c>
      <c r="I1155" s="10">
        <v>0.32228438720574265</v>
      </c>
      <c r="J1155" s="10">
        <v>0.64770048207185338</v>
      </c>
      <c r="K1155" s="9">
        <v>-18496</v>
      </c>
      <c r="L1155" s="9">
        <v>18496</v>
      </c>
      <c r="M1155" s="10">
        <v>-0.32541609486611073</v>
      </c>
      <c r="N1155" s="10">
        <v>0.32541609486611073</v>
      </c>
      <c r="O1155" s="9">
        <v>20040</v>
      </c>
      <c r="P1155" s="9">
        <v>37187</v>
      </c>
      <c r="Q1155" s="9">
        <v>58008</v>
      </c>
      <c r="R1155" s="10">
        <v>0.34546959040132397</v>
      </c>
      <c r="S1155" s="10">
        <v>0.64106674941387398</v>
      </c>
      <c r="T1155" s="9">
        <v>-17147</v>
      </c>
      <c r="U1155" s="10">
        <v>-0.29559715901255001</v>
      </c>
      <c r="V1155" s="9">
        <v>-1722</v>
      </c>
      <c r="W1155" s="9">
        <v>-373</v>
      </c>
      <c r="X1155" s="10">
        <v>-2.3185203195581316E-2</v>
      </c>
      <c r="Y1155" s="10">
        <v>6.6337326579793965E-3</v>
      </c>
      <c r="Z1155" s="11">
        <v>1317.96</v>
      </c>
      <c r="AA1155" s="11">
        <v>100.2617681871984</v>
      </c>
      <c r="AB1155" s="11">
        <v>22079</v>
      </c>
      <c r="AC1155" s="12" t="s">
        <v>3278</v>
      </c>
      <c r="AD1155" s="8">
        <v>22</v>
      </c>
      <c r="AE1155" s="8">
        <v>79</v>
      </c>
      <c r="AF1155" s="13" t="s">
        <v>3223</v>
      </c>
      <c r="AG1155" s="13"/>
      <c r="AH1155" s="13" t="s">
        <v>3224</v>
      </c>
      <c r="AI1155" s="14">
        <v>154484</v>
      </c>
      <c r="AJ1155" s="13" t="s">
        <v>486</v>
      </c>
      <c r="AK1155" s="13"/>
      <c r="AL1155" s="13"/>
      <c r="AM1155" s="13"/>
      <c r="AN1155" s="13" t="s">
        <v>487</v>
      </c>
    </row>
    <row r="1156" spans="1:40" x14ac:dyDescent="0.2">
      <c r="A1156" s="8" t="s">
        <v>3161</v>
      </c>
      <c r="B1156" s="8" t="s">
        <v>3279</v>
      </c>
      <c r="C1156" s="8" t="str">
        <f t="shared" si="17"/>
        <v>Red River Parish LA</v>
      </c>
      <c r="D1156" s="9">
        <v>8593</v>
      </c>
      <c r="E1156" s="8" t="s">
        <v>445</v>
      </c>
      <c r="F1156" s="9">
        <v>1938</v>
      </c>
      <c r="G1156" s="9">
        <v>2391</v>
      </c>
      <c r="H1156" s="9">
        <v>4422</v>
      </c>
      <c r="I1156" s="10">
        <v>0.43826322930800543</v>
      </c>
      <c r="J1156" s="10">
        <v>0.54070556309362283</v>
      </c>
      <c r="K1156" s="9">
        <v>-453</v>
      </c>
      <c r="L1156" s="9">
        <v>453</v>
      </c>
      <c r="M1156" s="10">
        <v>-0.1024423337856174</v>
      </c>
      <c r="N1156" s="10">
        <v>0.1024423337856174</v>
      </c>
      <c r="O1156" s="9">
        <v>2253</v>
      </c>
      <c r="P1156" s="9">
        <v>2483</v>
      </c>
      <c r="Q1156" s="9">
        <v>4807</v>
      </c>
      <c r="R1156" s="10">
        <v>0.46869149157478679</v>
      </c>
      <c r="S1156" s="10">
        <v>0.51653838152693987</v>
      </c>
      <c r="T1156" s="9">
        <v>-230</v>
      </c>
      <c r="U1156" s="10">
        <v>-4.7846889952153082E-2</v>
      </c>
      <c r="V1156" s="9">
        <v>-315</v>
      </c>
      <c r="W1156" s="9">
        <v>-92</v>
      </c>
      <c r="X1156" s="10">
        <v>-3.0428262266781358E-2</v>
      </c>
      <c r="Y1156" s="10">
        <v>2.416718156668296E-2</v>
      </c>
      <c r="Z1156" s="11">
        <v>389.09</v>
      </c>
      <c r="AA1156" s="11">
        <v>22.084864684263284</v>
      </c>
      <c r="AB1156" s="11">
        <v>22081</v>
      </c>
      <c r="AC1156" s="12" t="s">
        <v>3280</v>
      </c>
      <c r="AD1156" s="8">
        <v>22</v>
      </c>
      <c r="AE1156" s="8">
        <v>81</v>
      </c>
      <c r="AF1156" s="13"/>
      <c r="AG1156" s="13"/>
      <c r="AH1156" s="13"/>
      <c r="AJ1156" s="13"/>
      <c r="AK1156" s="13"/>
      <c r="AL1156" s="13"/>
      <c r="AM1156" s="13"/>
      <c r="AN1156" s="13" t="s">
        <v>510</v>
      </c>
    </row>
    <row r="1157" spans="1:40" x14ac:dyDescent="0.2">
      <c r="A1157" s="8" t="s">
        <v>3161</v>
      </c>
      <c r="B1157" s="8" t="s">
        <v>3281</v>
      </c>
      <c r="C1157" s="8" t="str">
        <f t="shared" si="17"/>
        <v>Richland Parish LA</v>
      </c>
      <c r="D1157" s="9">
        <v>20523</v>
      </c>
      <c r="E1157" s="8" t="s">
        <v>445</v>
      </c>
      <c r="F1157" s="9">
        <v>3157</v>
      </c>
      <c r="G1157" s="9">
        <v>6286</v>
      </c>
      <c r="H1157" s="9">
        <v>9596</v>
      </c>
      <c r="I1157" s="10">
        <v>0.32899124635264693</v>
      </c>
      <c r="J1157" s="10">
        <v>0.65506461025427265</v>
      </c>
      <c r="K1157" s="9">
        <v>-3129</v>
      </c>
      <c r="L1157" s="9">
        <v>3129</v>
      </c>
      <c r="M1157" s="10">
        <v>-0.32607336390162572</v>
      </c>
      <c r="N1157" s="10">
        <v>0.32607336390162572</v>
      </c>
      <c r="O1157" s="9">
        <v>4074</v>
      </c>
      <c r="P1157" s="9">
        <v>7316</v>
      </c>
      <c r="Q1157" s="9">
        <v>11507</v>
      </c>
      <c r="R1157" s="10">
        <v>0.35404536369166595</v>
      </c>
      <c r="S1157" s="10">
        <v>0.63578691231424356</v>
      </c>
      <c r="T1157" s="9">
        <v>-3242</v>
      </c>
      <c r="U1157" s="10">
        <v>-0.28174154862257761</v>
      </c>
      <c r="V1157" s="9">
        <v>-917</v>
      </c>
      <c r="W1157" s="9">
        <v>-1030</v>
      </c>
      <c r="X1157" s="10">
        <v>-2.5054117339019022E-2</v>
      </c>
      <c r="Y1157" s="10">
        <v>1.9277697940029093E-2</v>
      </c>
      <c r="Z1157" s="11">
        <v>559.04</v>
      </c>
      <c r="AA1157" s="11">
        <v>36.71114768174013</v>
      </c>
      <c r="AB1157" s="11">
        <v>22083</v>
      </c>
      <c r="AC1157" s="12" t="s">
        <v>3282</v>
      </c>
      <c r="AD1157" s="8">
        <v>22</v>
      </c>
      <c r="AE1157" s="8">
        <v>83</v>
      </c>
      <c r="AF1157" s="13"/>
      <c r="AG1157" s="13"/>
      <c r="AH1157" s="13"/>
      <c r="AJ1157" s="13"/>
      <c r="AK1157" s="13"/>
      <c r="AL1157" s="13"/>
      <c r="AM1157" s="13"/>
      <c r="AN1157" s="13" t="s">
        <v>510</v>
      </c>
    </row>
    <row r="1158" spans="1:40" x14ac:dyDescent="0.2">
      <c r="A1158" s="8" t="s">
        <v>3161</v>
      </c>
      <c r="B1158" s="8" t="s">
        <v>3283</v>
      </c>
      <c r="C1158" s="8" t="str">
        <f t="shared" si="17"/>
        <v>Sabine Parish LA</v>
      </c>
      <c r="D1158" s="9">
        <v>24186</v>
      </c>
      <c r="E1158" s="8" t="s">
        <v>445</v>
      </c>
      <c r="F1158" s="9">
        <v>1703</v>
      </c>
      <c r="G1158" s="9">
        <v>7877</v>
      </c>
      <c r="H1158" s="9">
        <v>9785</v>
      </c>
      <c r="I1158" s="10">
        <v>0.17404190086867655</v>
      </c>
      <c r="J1158" s="10">
        <v>0.80500766479305064</v>
      </c>
      <c r="K1158" s="9">
        <v>-6174</v>
      </c>
      <c r="L1158" s="9">
        <v>6174</v>
      </c>
      <c r="M1158" s="10">
        <v>-0.63096576392437409</v>
      </c>
      <c r="N1158" s="10">
        <v>0.63096576392437409</v>
      </c>
      <c r="O1158" s="9">
        <v>2194</v>
      </c>
      <c r="P1158" s="9">
        <v>7735</v>
      </c>
      <c r="Q1158" s="9">
        <v>10050</v>
      </c>
      <c r="R1158" s="10">
        <v>0.21830845771144278</v>
      </c>
      <c r="S1158" s="10">
        <v>0.76965174129353231</v>
      </c>
      <c r="T1158" s="9">
        <v>-5541</v>
      </c>
      <c r="U1158" s="10">
        <v>-0.55134328358208951</v>
      </c>
      <c r="V1158" s="9">
        <v>-491</v>
      </c>
      <c r="W1158" s="9">
        <v>142</v>
      </c>
      <c r="X1158" s="10">
        <v>-4.426655684276623E-2</v>
      </c>
      <c r="Y1158" s="10">
        <v>3.5355923499518327E-2</v>
      </c>
      <c r="Z1158" s="11">
        <v>866.66</v>
      </c>
      <c r="AA1158" s="11">
        <v>27.90713774721344</v>
      </c>
      <c r="AB1158" s="11">
        <v>22085</v>
      </c>
      <c r="AC1158" s="12" t="s">
        <v>3284</v>
      </c>
      <c r="AD1158" s="8">
        <v>22</v>
      </c>
      <c r="AE1158" s="8">
        <v>85</v>
      </c>
      <c r="AF1158" s="13"/>
      <c r="AG1158" s="13"/>
      <c r="AH1158" s="13"/>
      <c r="AJ1158" s="13"/>
      <c r="AK1158" s="13"/>
      <c r="AL1158" s="13"/>
      <c r="AM1158" s="13"/>
      <c r="AN1158" s="13" t="s">
        <v>510</v>
      </c>
    </row>
    <row r="1159" spans="1:40" x14ac:dyDescent="0.2">
      <c r="A1159" s="8" t="s">
        <v>3161</v>
      </c>
      <c r="B1159" s="8" t="s">
        <v>3285</v>
      </c>
      <c r="C1159" s="8" t="str">
        <f t="shared" si="17"/>
        <v>St. Bernard Parish LA</v>
      </c>
      <c r="D1159" s="9">
        <v>45408</v>
      </c>
      <c r="E1159" s="8" t="s">
        <v>445</v>
      </c>
      <c r="F1159" s="9">
        <v>4957</v>
      </c>
      <c r="G1159" s="9">
        <v>10232</v>
      </c>
      <c r="H1159" s="9">
        <v>15807</v>
      </c>
      <c r="I1159" s="10">
        <v>0.31359524261403177</v>
      </c>
      <c r="J1159" s="10">
        <v>0.64730815461504398</v>
      </c>
      <c r="K1159" s="9">
        <v>-5275</v>
      </c>
      <c r="L1159" s="9">
        <v>5275</v>
      </c>
      <c r="M1159" s="10">
        <v>-0.33371291200101222</v>
      </c>
      <c r="N1159" s="10">
        <v>0.33371291200101222</v>
      </c>
      <c r="O1159" s="9">
        <v>5052</v>
      </c>
      <c r="P1159" s="9">
        <v>8497</v>
      </c>
      <c r="Q1159" s="9">
        <v>13944</v>
      </c>
      <c r="R1159" s="10">
        <v>0.3623063683304647</v>
      </c>
      <c r="S1159" s="10">
        <v>0.60936603557085489</v>
      </c>
      <c r="T1159" s="9">
        <v>-3445</v>
      </c>
      <c r="U1159" s="10">
        <v>-0.24705966724039019</v>
      </c>
      <c r="V1159" s="9">
        <v>-95</v>
      </c>
      <c r="W1159" s="9">
        <v>1735</v>
      </c>
      <c r="X1159" s="10">
        <v>-4.8711125716432935E-2</v>
      </c>
      <c r="Y1159" s="10">
        <v>3.7942119044189093E-2</v>
      </c>
      <c r="Z1159" s="11">
        <v>377.52</v>
      </c>
      <c r="AA1159" s="11">
        <v>120.27972027972028</v>
      </c>
      <c r="AB1159" s="11">
        <v>22087</v>
      </c>
      <c r="AC1159" s="12" t="s">
        <v>3286</v>
      </c>
      <c r="AD1159" s="8">
        <v>22</v>
      </c>
      <c r="AE1159" s="8">
        <v>87</v>
      </c>
      <c r="AF1159" s="13" t="s">
        <v>3233</v>
      </c>
      <c r="AG1159" s="13" t="s">
        <v>3234</v>
      </c>
      <c r="AH1159" s="13" t="s">
        <v>3235</v>
      </c>
      <c r="AI1159" s="14">
        <v>1262888</v>
      </c>
      <c r="AJ1159" s="13" t="s">
        <v>486</v>
      </c>
      <c r="AK1159" s="13" t="s">
        <v>3236</v>
      </c>
      <c r="AL1159" s="13"/>
      <c r="AM1159" s="13"/>
      <c r="AN1159" s="13" t="s">
        <v>487</v>
      </c>
    </row>
    <row r="1160" spans="1:40" x14ac:dyDescent="0.2">
      <c r="A1160" s="8" t="s">
        <v>3161</v>
      </c>
      <c r="B1160" s="8" t="s">
        <v>3287</v>
      </c>
      <c r="C1160" s="8" t="str">
        <f t="shared" si="17"/>
        <v>St. Charles Parish LA</v>
      </c>
      <c r="D1160" s="9">
        <v>52812</v>
      </c>
      <c r="E1160" s="8" t="s">
        <v>445</v>
      </c>
      <c r="F1160" s="9">
        <v>8558</v>
      </c>
      <c r="G1160" s="9">
        <v>16620</v>
      </c>
      <c r="H1160" s="9">
        <v>26190</v>
      </c>
      <c r="I1160" s="10">
        <v>0.32676594119893088</v>
      </c>
      <c r="J1160" s="10">
        <v>0.63459335624284074</v>
      </c>
      <c r="K1160" s="9">
        <v>-8062</v>
      </c>
      <c r="L1160" s="9">
        <v>8062</v>
      </c>
      <c r="M1160" s="10">
        <v>-0.30782741504390987</v>
      </c>
      <c r="N1160" s="10">
        <v>0.30782741504390987</v>
      </c>
      <c r="O1160" s="9">
        <v>8894</v>
      </c>
      <c r="P1160" s="9">
        <v>15936</v>
      </c>
      <c r="Q1160" s="9">
        <v>25330</v>
      </c>
      <c r="R1160" s="10">
        <v>0.35112514804579548</v>
      </c>
      <c r="S1160" s="10">
        <v>0.62913541255428351</v>
      </c>
      <c r="T1160" s="9">
        <v>-7042</v>
      </c>
      <c r="U1160" s="10">
        <v>-0.27801026450848804</v>
      </c>
      <c r="V1160" s="9">
        <v>-336</v>
      </c>
      <c r="W1160" s="9">
        <v>684</v>
      </c>
      <c r="X1160" s="10">
        <v>-2.4359206846864601E-2</v>
      </c>
      <c r="Y1160" s="10">
        <v>5.4579436885572319E-3</v>
      </c>
      <c r="Z1160" s="11">
        <v>279.08</v>
      </c>
      <c r="AA1160" s="11">
        <v>189.23606134441738</v>
      </c>
      <c r="AB1160" s="11">
        <v>22089</v>
      </c>
      <c r="AC1160" s="12" t="s">
        <v>3288</v>
      </c>
      <c r="AD1160" s="8">
        <v>22</v>
      </c>
      <c r="AE1160" s="8">
        <v>89</v>
      </c>
      <c r="AF1160" s="13" t="s">
        <v>3233</v>
      </c>
      <c r="AG1160" s="13" t="s">
        <v>3234</v>
      </c>
      <c r="AH1160" s="13" t="s">
        <v>3235</v>
      </c>
      <c r="AI1160" s="14">
        <v>1262888</v>
      </c>
      <c r="AJ1160" s="13" t="s">
        <v>486</v>
      </c>
      <c r="AK1160" s="13" t="s">
        <v>3236</v>
      </c>
      <c r="AL1160" s="13"/>
      <c r="AM1160" s="13"/>
      <c r="AN1160" s="13" t="s">
        <v>487</v>
      </c>
    </row>
    <row r="1161" spans="1:40" x14ac:dyDescent="0.2">
      <c r="A1161" s="8" t="s">
        <v>3161</v>
      </c>
      <c r="B1161" s="8" t="s">
        <v>3289</v>
      </c>
      <c r="C1161" s="8" t="str">
        <f t="shared" si="17"/>
        <v>St. Helena Parish LA</v>
      </c>
      <c r="D1161" s="9">
        <v>10567</v>
      </c>
      <c r="E1161" s="8" t="s">
        <v>445</v>
      </c>
      <c r="F1161" s="9">
        <v>3353</v>
      </c>
      <c r="G1161" s="9">
        <v>2497</v>
      </c>
      <c r="H1161" s="9">
        <v>5964</v>
      </c>
      <c r="I1161" s="10">
        <v>0.56220657276995301</v>
      </c>
      <c r="J1161" s="10">
        <v>0.41867873910127429</v>
      </c>
      <c r="K1161" s="9">
        <v>856</v>
      </c>
      <c r="L1161" s="9">
        <v>-856</v>
      </c>
      <c r="M1161" s="10">
        <v>0.14352783366867872</v>
      </c>
      <c r="N1161" s="10">
        <v>-0.14352783366867872</v>
      </c>
      <c r="O1161" s="9">
        <v>4233</v>
      </c>
      <c r="P1161" s="9">
        <v>2756</v>
      </c>
      <c r="Q1161" s="9">
        <v>7093</v>
      </c>
      <c r="R1161" s="10">
        <v>0.5967855632313549</v>
      </c>
      <c r="S1161" s="10">
        <v>0.38855209361342169</v>
      </c>
      <c r="T1161" s="9">
        <v>1477</v>
      </c>
      <c r="U1161" s="10">
        <v>0.20823346961793321</v>
      </c>
      <c r="V1161" s="9">
        <v>-880</v>
      </c>
      <c r="W1161" s="9">
        <v>-259</v>
      </c>
      <c r="X1161" s="10">
        <v>-3.4578990461401893E-2</v>
      </c>
      <c r="Y1161" s="10">
        <v>3.0126645487852599E-2</v>
      </c>
      <c r="Z1161" s="11">
        <v>408.4</v>
      </c>
      <c r="AA1161" s="11">
        <v>25.874142997061707</v>
      </c>
      <c r="AB1161" s="11">
        <v>22091</v>
      </c>
      <c r="AC1161" s="12" t="s">
        <v>3290</v>
      </c>
      <c r="AD1161" s="8">
        <v>22</v>
      </c>
      <c r="AE1161" s="8">
        <v>91</v>
      </c>
      <c r="AF1161" s="13" t="s">
        <v>3172</v>
      </c>
      <c r="AG1161" s="13"/>
      <c r="AH1161" s="13" t="s">
        <v>3173</v>
      </c>
      <c r="AI1161" s="14">
        <v>830480</v>
      </c>
      <c r="AJ1161" s="13" t="s">
        <v>486</v>
      </c>
      <c r="AK1161" s="13"/>
      <c r="AL1161" s="13"/>
      <c r="AM1161" s="13"/>
      <c r="AN1161" s="13" t="s">
        <v>505</v>
      </c>
    </row>
    <row r="1162" spans="1:40" x14ac:dyDescent="0.2">
      <c r="A1162" s="8" t="s">
        <v>3161</v>
      </c>
      <c r="B1162" s="8" t="s">
        <v>3291</v>
      </c>
      <c r="C1162" s="8" t="str">
        <f t="shared" si="17"/>
        <v>St. James Parish LA</v>
      </c>
      <c r="D1162" s="9">
        <v>21567</v>
      </c>
      <c r="E1162" s="8" t="s">
        <v>445</v>
      </c>
      <c r="F1162" s="9">
        <v>6418</v>
      </c>
      <c r="G1162" s="9">
        <v>5456</v>
      </c>
      <c r="H1162" s="9">
        <v>12085</v>
      </c>
      <c r="I1162" s="10">
        <v>0.53107157633429869</v>
      </c>
      <c r="J1162" s="10">
        <v>0.45146876292925114</v>
      </c>
      <c r="K1162" s="9">
        <v>962</v>
      </c>
      <c r="L1162" s="9">
        <v>-962</v>
      </c>
      <c r="M1162" s="10">
        <v>7.9602813405047546E-2</v>
      </c>
      <c r="N1162" s="10">
        <v>-7.9602813405047546E-2</v>
      </c>
      <c r="O1162" s="9">
        <v>7055</v>
      </c>
      <c r="P1162" s="9">
        <v>5209</v>
      </c>
      <c r="Q1162" s="9">
        <v>12391</v>
      </c>
      <c r="R1162" s="10">
        <v>0.56936486159309174</v>
      </c>
      <c r="S1162" s="10">
        <v>0.42038576386086673</v>
      </c>
      <c r="T1162" s="9">
        <v>1846</v>
      </c>
      <c r="U1162" s="10">
        <v>0.14897909773222501</v>
      </c>
      <c r="V1162" s="9">
        <v>-637</v>
      </c>
      <c r="W1162" s="9">
        <v>247</v>
      </c>
      <c r="X1162" s="10">
        <v>-3.8293285258793053E-2</v>
      </c>
      <c r="Y1162" s="10">
        <v>3.1082999068384409E-2</v>
      </c>
      <c r="Z1162" s="11">
        <v>241.54</v>
      </c>
      <c r="AA1162" s="11">
        <v>89.289558665231439</v>
      </c>
      <c r="AB1162" s="11">
        <v>22093</v>
      </c>
      <c r="AC1162" s="12" t="s">
        <v>3292</v>
      </c>
      <c r="AD1162" s="8">
        <v>22</v>
      </c>
      <c r="AE1162" s="8">
        <v>93</v>
      </c>
      <c r="AF1162" s="13" t="s">
        <v>3233</v>
      </c>
      <c r="AG1162" s="13" t="s">
        <v>3234</v>
      </c>
      <c r="AH1162" s="13" t="s">
        <v>3235</v>
      </c>
      <c r="AI1162" s="14">
        <v>1262888</v>
      </c>
      <c r="AJ1162" s="13" t="s">
        <v>486</v>
      </c>
      <c r="AK1162" s="13" t="s">
        <v>3236</v>
      </c>
      <c r="AL1162" s="13"/>
      <c r="AM1162" s="13"/>
      <c r="AN1162" s="13" t="s">
        <v>505</v>
      </c>
    </row>
    <row r="1163" spans="1:40" x14ac:dyDescent="0.2">
      <c r="A1163" s="8" t="s">
        <v>3161</v>
      </c>
      <c r="B1163" s="8" t="s">
        <v>3293</v>
      </c>
      <c r="C1163" s="8" t="str">
        <f t="shared" si="17"/>
        <v>St. John the Baptist Parish LA</v>
      </c>
      <c r="D1163" s="9">
        <v>43626</v>
      </c>
      <c r="E1163" s="8" t="s">
        <v>445</v>
      </c>
      <c r="F1163" s="9">
        <v>12658</v>
      </c>
      <c r="G1163" s="9">
        <v>7569</v>
      </c>
      <c r="H1163" s="9">
        <v>20740</v>
      </c>
      <c r="I1163" s="10">
        <v>0.61031822565091609</v>
      </c>
      <c r="J1163" s="10">
        <v>0.36494696239151397</v>
      </c>
      <c r="K1163" s="9">
        <v>5089</v>
      </c>
      <c r="L1163" s="9">
        <v>-5089</v>
      </c>
      <c r="M1163" s="10">
        <v>0.24537126325940212</v>
      </c>
      <c r="N1163" s="10">
        <v>-0.24537126325940212</v>
      </c>
      <c r="O1163" s="9">
        <v>13178</v>
      </c>
      <c r="P1163" s="9">
        <v>7620</v>
      </c>
      <c r="Q1163" s="9">
        <v>21122</v>
      </c>
      <c r="R1163" s="10">
        <v>0.62389925196477602</v>
      </c>
      <c r="S1163" s="10">
        <v>0.36076129154436132</v>
      </c>
      <c r="T1163" s="9">
        <v>5558</v>
      </c>
      <c r="U1163" s="10">
        <v>0.26313796042041471</v>
      </c>
      <c r="V1163" s="9">
        <v>-520</v>
      </c>
      <c r="W1163" s="9">
        <v>-51</v>
      </c>
      <c r="X1163" s="10">
        <v>-1.3581026313859934E-2</v>
      </c>
      <c r="Y1163" s="10">
        <v>4.185670847152656E-3</v>
      </c>
      <c r="Z1163" s="11">
        <v>213.07</v>
      </c>
      <c r="AA1163" s="11">
        <v>204.74961280330407</v>
      </c>
      <c r="AB1163" s="11">
        <v>22095</v>
      </c>
      <c r="AC1163" s="12" t="s">
        <v>3294</v>
      </c>
      <c r="AD1163" s="8">
        <v>22</v>
      </c>
      <c r="AE1163" s="8">
        <v>95</v>
      </c>
      <c r="AF1163" s="13" t="s">
        <v>3233</v>
      </c>
      <c r="AG1163" s="13" t="s">
        <v>3234</v>
      </c>
      <c r="AH1163" s="13" t="s">
        <v>3235</v>
      </c>
      <c r="AI1163" s="14">
        <v>1262888</v>
      </c>
      <c r="AJ1163" s="13" t="s">
        <v>486</v>
      </c>
      <c r="AK1163" s="13" t="s">
        <v>3236</v>
      </c>
      <c r="AL1163" s="13"/>
      <c r="AM1163" s="13"/>
      <c r="AN1163" s="13" t="s">
        <v>487</v>
      </c>
    </row>
    <row r="1164" spans="1:40" x14ac:dyDescent="0.2">
      <c r="A1164" s="8" t="s">
        <v>3161</v>
      </c>
      <c r="B1164" s="8" t="s">
        <v>3295</v>
      </c>
      <c r="C1164" s="8" t="str">
        <f t="shared" si="17"/>
        <v>St. Landry Parish LA</v>
      </c>
      <c r="D1164" s="9">
        <v>83848</v>
      </c>
      <c r="E1164" s="8" t="s">
        <v>445</v>
      </c>
      <c r="F1164" s="9">
        <v>17208</v>
      </c>
      <c r="G1164" s="9">
        <v>21966</v>
      </c>
      <c r="H1164" s="9">
        <v>39970</v>
      </c>
      <c r="I1164" s="10">
        <v>0.43052289216912687</v>
      </c>
      <c r="J1164" s="10">
        <v>0.54956217162872156</v>
      </c>
      <c r="K1164" s="9">
        <v>-4758</v>
      </c>
      <c r="L1164" s="9">
        <v>4758</v>
      </c>
      <c r="M1164" s="10">
        <v>-0.11903927945959469</v>
      </c>
      <c r="N1164" s="10">
        <v>0.11903927945959469</v>
      </c>
      <c r="O1164" s="9">
        <v>19668</v>
      </c>
      <c r="P1164" s="9">
        <v>21475</v>
      </c>
      <c r="Q1164" s="9">
        <v>41647</v>
      </c>
      <c r="R1164" s="10">
        <v>0.47225490431483658</v>
      </c>
      <c r="S1164" s="10">
        <v>0.51564338367709561</v>
      </c>
      <c r="T1164" s="9">
        <v>-1807</v>
      </c>
      <c r="U1164" s="10">
        <v>-4.3388479362259036E-2</v>
      </c>
      <c r="V1164" s="9">
        <v>-2460</v>
      </c>
      <c r="W1164" s="9">
        <v>491</v>
      </c>
      <c r="X1164" s="10">
        <v>-4.1732012145709707E-2</v>
      </c>
      <c r="Y1164" s="10">
        <v>3.3918787951625951E-2</v>
      </c>
      <c r="Z1164" s="11">
        <v>923.88</v>
      </c>
      <c r="AA1164" s="11">
        <v>90.756375286833787</v>
      </c>
      <c r="AB1164" s="11">
        <v>22097</v>
      </c>
      <c r="AC1164" s="12" t="s">
        <v>3296</v>
      </c>
      <c r="AD1164" s="8">
        <v>22</v>
      </c>
      <c r="AE1164" s="8">
        <v>97</v>
      </c>
      <c r="AF1164" s="13" t="s">
        <v>3297</v>
      </c>
      <c r="AG1164" s="13" t="s">
        <v>3165</v>
      </c>
      <c r="AH1164" s="13" t="s">
        <v>3298</v>
      </c>
      <c r="AJ1164" s="13" t="s">
        <v>498</v>
      </c>
      <c r="AK1164" s="13" t="s">
        <v>3167</v>
      </c>
      <c r="AL1164" s="13"/>
      <c r="AM1164" s="13"/>
      <c r="AN1164" s="13" t="s">
        <v>487</v>
      </c>
    </row>
    <row r="1165" spans="1:40" x14ac:dyDescent="0.2">
      <c r="A1165" s="8" t="s">
        <v>3161</v>
      </c>
      <c r="B1165" s="8" t="s">
        <v>3299</v>
      </c>
      <c r="C1165" s="8" t="str">
        <f t="shared" si="17"/>
        <v>St. Martin Parish LA</v>
      </c>
      <c r="D1165" s="9">
        <v>53835</v>
      </c>
      <c r="E1165" s="8" t="s">
        <v>445</v>
      </c>
      <c r="F1165" s="9">
        <v>8266</v>
      </c>
      <c r="G1165" s="9">
        <v>16872</v>
      </c>
      <c r="H1165" s="9">
        <v>25749</v>
      </c>
      <c r="I1165" s="10">
        <v>0.32102217561847063</v>
      </c>
      <c r="J1165" s="10">
        <v>0.65524874752417572</v>
      </c>
      <c r="K1165" s="9">
        <v>-8606</v>
      </c>
      <c r="L1165" s="9">
        <v>8606</v>
      </c>
      <c r="M1165" s="10">
        <v>-0.33422657190570509</v>
      </c>
      <c r="N1165" s="10">
        <v>0.33422657190570509</v>
      </c>
      <c r="O1165" s="9">
        <v>9419</v>
      </c>
      <c r="P1165" s="9">
        <v>15653</v>
      </c>
      <c r="Q1165" s="9">
        <v>25430</v>
      </c>
      <c r="R1165" s="10">
        <v>0.37038930397168696</v>
      </c>
      <c r="S1165" s="10">
        <v>0.61553283523397562</v>
      </c>
      <c r="T1165" s="9">
        <v>-6234</v>
      </c>
      <c r="U1165" s="10">
        <v>-0.24514353126228866</v>
      </c>
      <c r="V1165" s="9">
        <v>-1153</v>
      </c>
      <c r="W1165" s="9">
        <v>1219</v>
      </c>
      <c r="X1165" s="10">
        <v>-4.9367128353216327E-2</v>
      </c>
      <c r="Y1165" s="10">
        <v>3.9715912290200106E-2</v>
      </c>
      <c r="Z1165" s="11">
        <v>737.65</v>
      </c>
      <c r="AA1165" s="11">
        <v>72.981766420389079</v>
      </c>
      <c r="AB1165" s="11">
        <v>22099</v>
      </c>
      <c r="AC1165" s="12" t="s">
        <v>3300</v>
      </c>
      <c r="AD1165" s="8">
        <v>22</v>
      </c>
      <c r="AE1165" s="8">
        <v>99</v>
      </c>
      <c r="AF1165" s="13" t="s">
        <v>3164</v>
      </c>
      <c r="AG1165" s="13" t="s">
        <v>3165</v>
      </c>
      <c r="AH1165" s="13" t="s">
        <v>3166</v>
      </c>
      <c r="AI1165" s="14">
        <v>490488</v>
      </c>
      <c r="AJ1165" s="13" t="s">
        <v>486</v>
      </c>
      <c r="AK1165" s="13" t="s">
        <v>3167</v>
      </c>
      <c r="AL1165" s="13"/>
      <c r="AM1165" s="13"/>
      <c r="AN1165" s="13" t="s">
        <v>505</v>
      </c>
    </row>
    <row r="1166" spans="1:40" x14ac:dyDescent="0.2">
      <c r="A1166" s="8" t="s">
        <v>3161</v>
      </c>
      <c r="B1166" s="8" t="s">
        <v>3301</v>
      </c>
      <c r="C1166" s="8" t="str">
        <f t="shared" si="17"/>
        <v>St. Mary Parish LA</v>
      </c>
      <c r="D1166" s="9">
        <v>52810</v>
      </c>
      <c r="E1166" s="8" t="s">
        <v>445</v>
      </c>
      <c r="F1166" s="9">
        <v>8050</v>
      </c>
      <c r="G1166" s="9">
        <v>14353</v>
      </c>
      <c r="H1166" s="9">
        <v>22871</v>
      </c>
      <c r="I1166" s="10">
        <v>0.35197411569236153</v>
      </c>
      <c r="J1166" s="10">
        <v>0.62756328975558573</v>
      </c>
      <c r="K1166" s="9">
        <v>-6303</v>
      </c>
      <c r="L1166" s="9">
        <v>6303</v>
      </c>
      <c r="M1166" s="10">
        <v>-0.2755891740632242</v>
      </c>
      <c r="N1166" s="10">
        <v>0.2755891740632242</v>
      </c>
      <c r="O1166" s="9">
        <v>9448</v>
      </c>
      <c r="P1166" s="9">
        <v>13883</v>
      </c>
      <c r="Q1166" s="9">
        <v>23636</v>
      </c>
      <c r="R1166" s="10">
        <v>0.3997292266034862</v>
      </c>
      <c r="S1166" s="10">
        <v>0.58736672871890339</v>
      </c>
      <c r="T1166" s="9">
        <v>-4435</v>
      </c>
      <c r="U1166" s="10">
        <v>-0.18763750211541719</v>
      </c>
      <c r="V1166" s="9">
        <v>-1398</v>
      </c>
      <c r="W1166" s="9">
        <v>470</v>
      </c>
      <c r="X1166" s="10">
        <v>-4.7755110911124665E-2</v>
      </c>
      <c r="Y1166" s="10">
        <v>4.0196561036682343E-2</v>
      </c>
      <c r="Z1166" s="11">
        <v>555.38</v>
      </c>
      <c r="AA1166" s="11">
        <v>95.088047823112106</v>
      </c>
      <c r="AB1166" s="11">
        <v>22101</v>
      </c>
      <c r="AC1166" s="12" t="s">
        <v>3302</v>
      </c>
      <c r="AD1166" s="8">
        <v>22</v>
      </c>
      <c r="AE1166" s="8">
        <v>101</v>
      </c>
      <c r="AF1166" s="13" t="s">
        <v>3303</v>
      </c>
      <c r="AG1166" s="13" t="s">
        <v>3165</v>
      </c>
      <c r="AH1166" s="13" t="s">
        <v>3304</v>
      </c>
      <c r="AJ1166" s="13" t="s">
        <v>498</v>
      </c>
      <c r="AK1166" s="13" t="s">
        <v>3167</v>
      </c>
      <c r="AL1166" s="13"/>
      <c r="AM1166" s="13"/>
      <c r="AN1166" s="13" t="s">
        <v>487</v>
      </c>
    </row>
    <row r="1167" spans="1:40" x14ac:dyDescent="0.2">
      <c r="A1167" s="8" t="s">
        <v>3161</v>
      </c>
      <c r="B1167" s="8" t="s">
        <v>3305</v>
      </c>
      <c r="C1167" s="8" t="str">
        <f t="shared" si="17"/>
        <v>St. Tammany Parish LA</v>
      </c>
      <c r="D1167" s="9">
        <v>250088</v>
      </c>
      <c r="E1167" s="8" t="s">
        <v>445</v>
      </c>
      <c r="F1167" s="9">
        <v>27716</v>
      </c>
      <c r="G1167" s="9">
        <v>90914</v>
      </c>
      <c r="H1167" s="9">
        <v>124389</v>
      </c>
      <c r="I1167" s="10">
        <v>0.22281713013208562</v>
      </c>
      <c r="J1167" s="10">
        <v>0.73088456374759825</v>
      </c>
      <c r="K1167" s="9">
        <v>-63198</v>
      </c>
      <c r="L1167" s="9">
        <v>63198</v>
      </c>
      <c r="M1167" s="10">
        <v>-0.50806743361551265</v>
      </c>
      <c r="N1167" s="10">
        <v>0.50806743361551265</v>
      </c>
      <c r="O1167" s="9">
        <v>25723</v>
      </c>
      <c r="P1167" s="9">
        <v>84710</v>
      </c>
      <c r="Q1167" s="9">
        <v>112884</v>
      </c>
      <c r="R1167" s="10">
        <v>0.22787108890542504</v>
      </c>
      <c r="S1167" s="10">
        <v>0.75041635661386907</v>
      </c>
      <c r="T1167" s="9">
        <v>-58987</v>
      </c>
      <c r="U1167" s="10">
        <v>-0.52254526770844401</v>
      </c>
      <c r="V1167" s="9">
        <v>1993</v>
      </c>
      <c r="W1167" s="9">
        <v>6204</v>
      </c>
      <c r="X1167" s="10">
        <v>-5.0539587733394176E-3</v>
      </c>
      <c r="Y1167" s="10">
        <v>-1.9531792866270825E-2</v>
      </c>
      <c r="Z1167" s="11">
        <v>845.55</v>
      </c>
      <c r="AA1167" s="11">
        <v>295.76961740878721</v>
      </c>
      <c r="AB1167" s="11">
        <v>22103</v>
      </c>
      <c r="AC1167" s="12" t="s">
        <v>3306</v>
      </c>
      <c r="AD1167" s="8">
        <v>22</v>
      </c>
      <c r="AE1167" s="8">
        <v>103</v>
      </c>
      <c r="AF1167" s="13" t="s">
        <v>3233</v>
      </c>
      <c r="AG1167" s="13" t="s">
        <v>3234</v>
      </c>
      <c r="AH1167" s="13" t="s">
        <v>3235</v>
      </c>
      <c r="AI1167" s="14">
        <v>1262888</v>
      </c>
      <c r="AJ1167" s="13" t="s">
        <v>486</v>
      </c>
      <c r="AK1167" s="13" t="s">
        <v>3236</v>
      </c>
      <c r="AL1167" s="13"/>
      <c r="AM1167" s="13"/>
      <c r="AN1167" s="13" t="s">
        <v>505</v>
      </c>
    </row>
    <row r="1168" spans="1:40" x14ac:dyDescent="0.2">
      <c r="A1168" s="8" t="s">
        <v>3161</v>
      </c>
      <c r="B1168" s="8" t="s">
        <v>3307</v>
      </c>
      <c r="C1168" s="8" t="str">
        <f t="shared" si="17"/>
        <v>Tangipahoa Parish LA</v>
      </c>
      <c r="D1168" s="9">
        <v>128755</v>
      </c>
      <c r="E1168" s="8" t="s">
        <v>445</v>
      </c>
      <c r="F1168" s="9">
        <v>16869</v>
      </c>
      <c r="G1168" s="9">
        <v>33933</v>
      </c>
      <c r="H1168" s="9">
        <v>52381</v>
      </c>
      <c r="I1168" s="10">
        <v>0.32204425268704301</v>
      </c>
      <c r="J1168" s="10">
        <v>0.64781122926251888</v>
      </c>
      <c r="K1168" s="9">
        <v>-17064</v>
      </c>
      <c r="L1168" s="9">
        <v>17064</v>
      </c>
      <c r="M1168" s="10">
        <v>-0.32576697657547588</v>
      </c>
      <c r="N1168" s="10">
        <v>0.32576697657547588</v>
      </c>
      <c r="O1168" s="9">
        <v>17720</v>
      </c>
      <c r="P1168" s="9">
        <v>31583</v>
      </c>
      <c r="Q1168" s="9">
        <v>50090</v>
      </c>
      <c r="R1168" s="10">
        <v>0.35376322619285289</v>
      </c>
      <c r="S1168" s="10">
        <v>0.63052505490117783</v>
      </c>
      <c r="T1168" s="9">
        <v>-13863</v>
      </c>
      <c r="U1168" s="10">
        <v>-0.27676182870832494</v>
      </c>
      <c r="V1168" s="9">
        <v>-851</v>
      </c>
      <c r="W1168" s="9">
        <v>2350</v>
      </c>
      <c r="X1168" s="10">
        <v>-3.1718973505809878E-2</v>
      </c>
      <c r="Y1168" s="10">
        <v>1.7286174361341056E-2</v>
      </c>
      <c r="Z1168" s="11">
        <v>791.28</v>
      </c>
      <c r="AA1168" s="11">
        <v>162.7173693256496</v>
      </c>
      <c r="AB1168" s="11">
        <v>22105</v>
      </c>
      <c r="AC1168" s="12" t="s">
        <v>3308</v>
      </c>
      <c r="AD1168" s="8">
        <v>22</v>
      </c>
      <c r="AE1168" s="8">
        <v>105</v>
      </c>
      <c r="AF1168" s="13" t="s">
        <v>3309</v>
      </c>
      <c r="AG1168" s="13" t="s">
        <v>3234</v>
      </c>
      <c r="AH1168" s="13" t="s">
        <v>3310</v>
      </c>
      <c r="AI1168" s="14">
        <v>128755</v>
      </c>
      <c r="AJ1168" s="13" t="s">
        <v>486</v>
      </c>
      <c r="AK1168" s="13" t="s">
        <v>3236</v>
      </c>
      <c r="AL1168" s="13"/>
      <c r="AM1168" s="13"/>
      <c r="AN1168" s="13" t="s">
        <v>487</v>
      </c>
    </row>
    <row r="1169" spans="1:40" x14ac:dyDescent="0.2">
      <c r="A1169" s="8" t="s">
        <v>3161</v>
      </c>
      <c r="B1169" s="8" t="s">
        <v>3311</v>
      </c>
      <c r="C1169" s="8" t="str">
        <f t="shared" si="17"/>
        <v>Tensas Parish LA</v>
      </c>
      <c r="D1169" s="9">
        <v>4740</v>
      </c>
      <c r="E1169" s="8" t="s">
        <v>445</v>
      </c>
      <c r="F1169" s="9">
        <v>1329</v>
      </c>
      <c r="G1169" s="9">
        <v>1180</v>
      </c>
      <c r="H1169" s="9">
        <v>2543</v>
      </c>
      <c r="I1169" s="10">
        <v>0.52261108926464805</v>
      </c>
      <c r="J1169" s="10">
        <v>0.46401887534408182</v>
      </c>
      <c r="K1169" s="9">
        <v>149</v>
      </c>
      <c r="L1169" s="9">
        <v>-149</v>
      </c>
      <c r="M1169" s="10">
        <v>5.8592213920566238E-2</v>
      </c>
      <c r="N1169" s="10">
        <v>-5.8592213920566238E-2</v>
      </c>
      <c r="O1169" s="9">
        <v>1564</v>
      </c>
      <c r="P1169" s="9">
        <v>1230</v>
      </c>
      <c r="Q1169" s="9">
        <v>2812</v>
      </c>
      <c r="R1169" s="10">
        <v>0.55618776671408254</v>
      </c>
      <c r="S1169" s="10">
        <v>0.43741109530583216</v>
      </c>
      <c r="T1169" s="9">
        <v>334</v>
      </c>
      <c r="U1169" s="10">
        <v>0.11877667140825038</v>
      </c>
      <c r="V1169" s="9">
        <v>-235</v>
      </c>
      <c r="W1169" s="9">
        <v>-50</v>
      </c>
      <c r="X1169" s="10">
        <v>-3.3576677449434489E-2</v>
      </c>
      <c r="Y1169" s="10">
        <v>2.6607780038249651E-2</v>
      </c>
      <c r="Z1169" s="11">
        <v>602.78</v>
      </c>
      <c r="AA1169" s="11">
        <v>7.8635654799429311</v>
      </c>
      <c r="AB1169" s="11">
        <v>22107</v>
      </c>
      <c r="AC1169" s="12" t="s">
        <v>3312</v>
      </c>
      <c r="AD1169" s="8">
        <v>22</v>
      </c>
      <c r="AE1169" s="8">
        <v>107</v>
      </c>
      <c r="AF1169" s="13"/>
      <c r="AG1169" s="13"/>
      <c r="AH1169" s="13"/>
      <c r="AJ1169" s="13"/>
      <c r="AK1169" s="13"/>
      <c r="AL1169" s="13"/>
      <c r="AM1169" s="13"/>
      <c r="AN1169" s="13" t="s">
        <v>510</v>
      </c>
    </row>
    <row r="1170" spans="1:40" x14ac:dyDescent="0.2">
      <c r="A1170" s="8" t="s">
        <v>3161</v>
      </c>
      <c r="B1170" s="8" t="s">
        <v>3313</v>
      </c>
      <c r="C1170" s="8" t="str">
        <f t="shared" si="17"/>
        <v>Terrebonne Parish LA</v>
      </c>
      <c r="D1170" s="9">
        <v>113972</v>
      </c>
      <c r="E1170" s="8" t="s">
        <v>445</v>
      </c>
      <c r="F1170" s="9">
        <v>10664</v>
      </c>
      <c r="G1170" s="9">
        <v>31900</v>
      </c>
      <c r="H1170" s="9">
        <v>43893</v>
      </c>
      <c r="I1170" s="10">
        <v>0.24295445743056979</v>
      </c>
      <c r="J1170" s="10">
        <v>0.72676736609482151</v>
      </c>
      <c r="K1170" s="9">
        <v>-21236</v>
      </c>
      <c r="L1170" s="9">
        <v>21236</v>
      </c>
      <c r="M1170" s="10">
        <v>-0.48381290866425175</v>
      </c>
      <c r="N1170" s="10">
        <v>0.48381290866425175</v>
      </c>
      <c r="O1170" s="9">
        <v>12071</v>
      </c>
      <c r="P1170" s="9">
        <v>29500</v>
      </c>
      <c r="Q1170" s="9">
        <v>42335</v>
      </c>
      <c r="R1170" s="10">
        <v>0.28513050667296563</v>
      </c>
      <c r="S1170" s="10">
        <v>0.69682295972599506</v>
      </c>
      <c r="T1170" s="9">
        <v>-17429</v>
      </c>
      <c r="U1170" s="10">
        <v>-0.41169245305302943</v>
      </c>
      <c r="V1170" s="9">
        <v>-1407</v>
      </c>
      <c r="W1170" s="9">
        <v>2400</v>
      </c>
      <c r="X1170" s="10">
        <v>-4.2176049242395847E-2</v>
      </c>
      <c r="Y1170" s="10">
        <v>2.9944406368826448E-2</v>
      </c>
      <c r="Z1170" s="11">
        <v>1231.82</v>
      </c>
      <c r="AA1170" s="11">
        <v>92.523258268253485</v>
      </c>
      <c r="AB1170" s="11">
        <v>22109</v>
      </c>
      <c r="AC1170" s="12" t="s">
        <v>3314</v>
      </c>
      <c r="AD1170" s="8">
        <v>22</v>
      </c>
      <c r="AE1170" s="8">
        <v>109</v>
      </c>
      <c r="AF1170" s="13" t="s">
        <v>3245</v>
      </c>
      <c r="AG1170" s="13"/>
      <c r="AH1170" s="13" t="s">
        <v>3246</v>
      </c>
      <c r="AI1170" s="14">
        <v>212297</v>
      </c>
      <c r="AJ1170" s="13" t="s">
        <v>486</v>
      </c>
      <c r="AK1170" s="13"/>
      <c r="AL1170" s="13"/>
      <c r="AM1170" s="13"/>
      <c r="AN1170" s="13" t="s">
        <v>487</v>
      </c>
    </row>
    <row r="1171" spans="1:40" x14ac:dyDescent="0.2">
      <c r="A1171" s="8" t="s">
        <v>3161</v>
      </c>
      <c r="B1171" s="8" t="s">
        <v>3315</v>
      </c>
      <c r="C1171" s="8" t="str">
        <f t="shared" si="17"/>
        <v>Union Parish LA</v>
      </c>
      <c r="D1171" s="9">
        <v>22477</v>
      </c>
      <c r="E1171" s="8" t="s">
        <v>445</v>
      </c>
      <c r="F1171" s="9">
        <v>2691</v>
      </c>
      <c r="G1171" s="9">
        <v>7972</v>
      </c>
      <c r="H1171" s="9">
        <v>10894</v>
      </c>
      <c r="I1171" s="10">
        <v>0.24701670644391407</v>
      </c>
      <c r="J1171" s="10">
        <v>0.73177896089590599</v>
      </c>
      <c r="K1171" s="9">
        <v>-5281</v>
      </c>
      <c r="L1171" s="9">
        <v>5281</v>
      </c>
      <c r="M1171" s="10">
        <v>-0.48476225445199195</v>
      </c>
      <c r="N1171" s="10">
        <v>0.48476225445199195</v>
      </c>
      <c r="O1171" s="9">
        <v>3075</v>
      </c>
      <c r="P1171" s="9">
        <v>7561</v>
      </c>
      <c r="Q1171" s="9">
        <v>10766</v>
      </c>
      <c r="R1171" s="10">
        <v>0.28562140070592607</v>
      </c>
      <c r="S1171" s="10">
        <v>0.70230354820731933</v>
      </c>
      <c r="T1171" s="9">
        <v>-4486</v>
      </c>
      <c r="U1171" s="10">
        <v>-0.41668214750139326</v>
      </c>
      <c r="V1171" s="9">
        <v>-384</v>
      </c>
      <c r="W1171" s="9">
        <v>411</v>
      </c>
      <c r="X1171" s="10">
        <v>-3.860469426201199E-2</v>
      </c>
      <c r="Y1171" s="10">
        <v>2.9475412688586666E-2</v>
      </c>
      <c r="Z1171" s="11">
        <v>876.99</v>
      </c>
      <c r="AA1171" s="11">
        <v>25.629710715059463</v>
      </c>
      <c r="AB1171" s="11">
        <v>22111</v>
      </c>
      <c r="AC1171" s="12" t="s">
        <v>3316</v>
      </c>
      <c r="AD1171" s="8">
        <v>22</v>
      </c>
      <c r="AE1171" s="8">
        <v>111</v>
      </c>
      <c r="AF1171" s="13" t="s">
        <v>3271</v>
      </c>
      <c r="AG1171" s="13" t="s">
        <v>3252</v>
      </c>
      <c r="AH1171" s="13" t="s">
        <v>3272</v>
      </c>
      <c r="AI1171" s="14">
        <v>179238</v>
      </c>
      <c r="AJ1171" s="13" t="s">
        <v>486</v>
      </c>
      <c r="AK1171" s="13" t="s">
        <v>3254</v>
      </c>
      <c r="AL1171" s="13"/>
      <c r="AM1171" s="13"/>
      <c r="AN1171" s="13" t="s">
        <v>505</v>
      </c>
    </row>
    <row r="1172" spans="1:40" x14ac:dyDescent="0.2">
      <c r="A1172" s="8" t="s">
        <v>3161</v>
      </c>
      <c r="B1172" s="8" t="s">
        <v>3317</v>
      </c>
      <c r="C1172" s="8" t="str">
        <f t="shared" si="17"/>
        <v>Vermilion Parish LA</v>
      </c>
      <c r="D1172" s="9">
        <v>59875</v>
      </c>
      <c r="E1172" s="8" t="s">
        <v>445</v>
      </c>
      <c r="F1172" s="9">
        <v>4745</v>
      </c>
      <c r="G1172" s="9">
        <v>19807</v>
      </c>
      <c r="H1172" s="9">
        <v>25253</v>
      </c>
      <c r="I1172" s="10">
        <v>0.18789846750881084</v>
      </c>
      <c r="J1172" s="10">
        <v>0.78434245436185801</v>
      </c>
      <c r="K1172" s="9">
        <v>-15062</v>
      </c>
      <c r="L1172" s="9">
        <v>15062</v>
      </c>
      <c r="M1172" s="10">
        <v>-0.59644398685304711</v>
      </c>
      <c r="N1172" s="10">
        <v>0.59644398685304711</v>
      </c>
      <c r="O1172" s="9">
        <v>5718</v>
      </c>
      <c r="P1172" s="9">
        <v>18909</v>
      </c>
      <c r="Q1172" s="9">
        <v>24984</v>
      </c>
      <c r="R1172" s="10">
        <v>0.22886647454370798</v>
      </c>
      <c r="S1172" s="10">
        <v>0.75684438040345825</v>
      </c>
      <c r="T1172" s="9">
        <v>-13191</v>
      </c>
      <c r="U1172" s="10">
        <v>-0.52797790585975024</v>
      </c>
      <c r="V1172" s="9">
        <v>-973</v>
      </c>
      <c r="W1172" s="9">
        <v>898</v>
      </c>
      <c r="X1172" s="10">
        <v>-4.0968007034897141E-2</v>
      </c>
      <c r="Y1172" s="10">
        <v>2.749807395839976E-2</v>
      </c>
      <c r="Z1172" s="11">
        <v>1173.2</v>
      </c>
      <c r="AA1172" s="11">
        <v>51.035629048755538</v>
      </c>
      <c r="AB1172" s="11">
        <v>22113</v>
      </c>
      <c r="AC1172" s="12" t="s">
        <v>3318</v>
      </c>
      <c r="AD1172" s="8">
        <v>22</v>
      </c>
      <c r="AE1172" s="8">
        <v>113</v>
      </c>
      <c r="AF1172" s="13" t="s">
        <v>3164</v>
      </c>
      <c r="AG1172" s="13" t="s">
        <v>3165</v>
      </c>
      <c r="AH1172" s="13" t="s">
        <v>3166</v>
      </c>
      <c r="AI1172" s="14">
        <v>490488</v>
      </c>
      <c r="AJ1172" s="13" t="s">
        <v>486</v>
      </c>
      <c r="AK1172" s="13" t="s">
        <v>3167</v>
      </c>
      <c r="AL1172" s="13"/>
      <c r="AM1172" s="13"/>
      <c r="AN1172" s="13" t="s">
        <v>505</v>
      </c>
    </row>
    <row r="1173" spans="1:40" x14ac:dyDescent="0.2">
      <c r="A1173" s="8" t="s">
        <v>3161</v>
      </c>
      <c r="B1173" s="8" t="s">
        <v>3319</v>
      </c>
      <c r="C1173" s="8" t="str">
        <f t="shared" si="17"/>
        <v>Vernon Parish LA</v>
      </c>
      <c r="D1173" s="9">
        <v>50803</v>
      </c>
      <c r="E1173" s="8" t="s">
        <v>445</v>
      </c>
      <c r="F1173" s="9">
        <v>2665</v>
      </c>
      <c r="G1173" s="9">
        <v>13471</v>
      </c>
      <c r="H1173" s="9">
        <v>16633</v>
      </c>
      <c r="I1173" s="10">
        <v>0.1602236517765887</v>
      </c>
      <c r="J1173" s="10">
        <v>0.80989598989959721</v>
      </c>
      <c r="K1173" s="9">
        <v>-10806</v>
      </c>
      <c r="L1173" s="9">
        <v>10806</v>
      </c>
      <c r="M1173" s="10">
        <v>-0.64967233812300851</v>
      </c>
      <c r="N1173" s="10">
        <v>0.64967233812300851</v>
      </c>
      <c r="O1173" s="9">
        <v>3173</v>
      </c>
      <c r="P1173" s="9">
        <v>12146</v>
      </c>
      <c r="Q1173" s="9">
        <v>15606</v>
      </c>
      <c r="R1173" s="10">
        <v>0.20331923619120851</v>
      </c>
      <c r="S1173" s="10">
        <v>0.77829040112777137</v>
      </c>
      <c r="T1173" s="9">
        <v>-8973</v>
      </c>
      <c r="U1173" s="10">
        <v>-0.57497116493656286</v>
      </c>
      <c r="V1173" s="9">
        <v>-508</v>
      </c>
      <c r="W1173" s="9">
        <v>1325</v>
      </c>
      <c r="X1173" s="10">
        <v>-4.3095584414619803E-2</v>
      </c>
      <c r="Y1173" s="10">
        <v>3.1605588771825843E-2</v>
      </c>
      <c r="Z1173" s="11">
        <v>1327.91</v>
      </c>
      <c r="AA1173" s="11">
        <v>38.257863861255657</v>
      </c>
      <c r="AB1173" s="11">
        <v>22115</v>
      </c>
      <c r="AC1173" s="12" t="s">
        <v>3320</v>
      </c>
      <c r="AD1173" s="8">
        <v>22</v>
      </c>
      <c r="AE1173" s="8">
        <v>115</v>
      </c>
      <c r="AF1173" s="13" t="s">
        <v>3321</v>
      </c>
      <c r="AG1173" s="13" t="s">
        <v>160</v>
      </c>
      <c r="AH1173" s="13" t="s">
        <v>3322</v>
      </c>
      <c r="AJ1173" s="13" t="s">
        <v>498</v>
      </c>
      <c r="AK1173" s="13" t="s">
        <v>3182</v>
      </c>
      <c r="AL1173" s="13"/>
      <c r="AM1173" s="13"/>
      <c r="AN1173" s="13" t="s">
        <v>487</v>
      </c>
    </row>
    <row r="1174" spans="1:40" x14ac:dyDescent="0.2">
      <c r="A1174" s="8" t="s">
        <v>3161</v>
      </c>
      <c r="B1174" s="8" t="s">
        <v>3323</v>
      </c>
      <c r="C1174" s="8" t="str">
        <f t="shared" si="17"/>
        <v>Washington Parish LA</v>
      </c>
      <c r="D1174" s="9">
        <v>46371</v>
      </c>
      <c r="E1174" s="8" t="s">
        <v>445</v>
      </c>
      <c r="F1174" s="9">
        <v>5690</v>
      </c>
      <c r="G1174" s="9">
        <v>12552</v>
      </c>
      <c r="H1174" s="9">
        <v>18622</v>
      </c>
      <c r="I1174" s="10">
        <v>0.30555257222639887</v>
      </c>
      <c r="J1174" s="10">
        <v>0.67404145634196111</v>
      </c>
      <c r="K1174" s="9">
        <v>-6862</v>
      </c>
      <c r="L1174" s="9">
        <v>6862</v>
      </c>
      <c r="M1174" s="10">
        <v>-0.36848888411556224</v>
      </c>
      <c r="N1174" s="10">
        <v>0.36848888411556224</v>
      </c>
      <c r="O1174" s="9">
        <v>6351</v>
      </c>
      <c r="P1174" s="9">
        <v>11470</v>
      </c>
      <c r="Q1174" s="9">
        <v>18100</v>
      </c>
      <c r="R1174" s="10">
        <v>0.35088397790055248</v>
      </c>
      <c r="S1174" s="10">
        <v>0.63370165745856355</v>
      </c>
      <c r="T1174" s="9">
        <v>-5119</v>
      </c>
      <c r="U1174" s="10">
        <v>-0.28281767955801107</v>
      </c>
      <c r="V1174" s="9">
        <v>-661</v>
      </c>
      <c r="W1174" s="9">
        <v>1082</v>
      </c>
      <c r="X1174" s="10">
        <v>-4.5331405674153613E-2</v>
      </c>
      <c r="Y1174" s="10">
        <v>4.033979888339756E-2</v>
      </c>
      <c r="Z1174" s="11">
        <v>669.53</v>
      </c>
      <c r="AA1174" s="11">
        <v>69.25903245560319</v>
      </c>
      <c r="AB1174" s="11">
        <v>22117</v>
      </c>
      <c r="AC1174" s="12" t="s">
        <v>3324</v>
      </c>
      <c r="AD1174" s="8">
        <v>22</v>
      </c>
      <c r="AE1174" s="8">
        <v>117</v>
      </c>
      <c r="AF1174" s="13" t="s">
        <v>3325</v>
      </c>
      <c r="AG1174" s="13" t="s">
        <v>3234</v>
      </c>
      <c r="AH1174" s="13" t="s">
        <v>3326</v>
      </c>
      <c r="AJ1174" s="13" t="s">
        <v>498</v>
      </c>
      <c r="AK1174" s="13" t="s">
        <v>3236</v>
      </c>
      <c r="AL1174" s="13"/>
      <c r="AM1174" s="13"/>
      <c r="AN1174" s="13" t="s">
        <v>487</v>
      </c>
    </row>
    <row r="1175" spans="1:40" x14ac:dyDescent="0.2">
      <c r="A1175" s="8" t="s">
        <v>3161</v>
      </c>
      <c r="B1175" s="8" t="s">
        <v>3327</v>
      </c>
      <c r="C1175" s="8" t="str">
        <f t="shared" si="17"/>
        <v>Webster Parish LA</v>
      </c>
      <c r="D1175" s="9">
        <v>40021</v>
      </c>
      <c r="E1175" s="8" t="s">
        <v>445</v>
      </c>
      <c r="F1175" s="9">
        <v>6259</v>
      </c>
      <c r="G1175" s="9">
        <v>11538</v>
      </c>
      <c r="H1175" s="9">
        <v>18140</v>
      </c>
      <c r="I1175" s="10">
        <v>0.34503858875413451</v>
      </c>
      <c r="J1175" s="10">
        <v>0.63605292171995587</v>
      </c>
      <c r="K1175" s="9">
        <v>-5279</v>
      </c>
      <c r="L1175" s="9">
        <v>5279</v>
      </c>
      <c r="M1175" s="10">
        <v>-0.29101433296582135</v>
      </c>
      <c r="N1175" s="10">
        <v>0.29101433296582135</v>
      </c>
      <c r="O1175" s="9">
        <v>6802</v>
      </c>
      <c r="P1175" s="9">
        <v>11397</v>
      </c>
      <c r="Q1175" s="9">
        <v>18413</v>
      </c>
      <c r="R1175" s="10">
        <v>0.36941291478846466</v>
      </c>
      <c r="S1175" s="10">
        <v>0.61896486178243637</v>
      </c>
      <c r="T1175" s="9">
        <v>-4595</v>
      </c>
      <c r="U1175" s="10">
        <v>-0.24955194699397171</v>
      </c>
      <c r="V1175" s="9">
        <v>-543</v>
      </c>
      <c r="W1175" s="9">
        <v>141</v>
      </c>
      <c r="X1175" s="10">
        <v>-2.4374326034330152E-2</v>
      </c>
      <c r="Y1175" s="10">
        <v>1.7088059937519495E-2</v>
      </c>
      <c r="Z1175" s="11">
        <v>593.03</v>
      </c>
      <c r="AA1175" s="11">
        <v>67.485624673288029</v>
      </c>
      <c r="AB1175" s="11">
        <v>22119</v>
      </c>
      <c r="AC1175" s="12" t="s">
        <v>3328</v>
      </c>
      <c r="AD1175" s="8">
        <v>22</v>
      </c>
      <c r="AE1175" s="8">
        <v>119</v>
      </c>
      <c r="AF1175" s="13" t="s">
        <v>3187</v>
      </c>
      <c r="AG1175" s="13"/>
      <c r="AH1175" s="13" t="s">
        <v>3188</v>
      </c>
      <c r="AI1175" s="14">
        <v>443708</v>
      </c>
      <c r="AJ1175" s="13" t="s">
        <v>486</v>
      </c>
      <c r="AK1175" s="13"/>
      <c r="AL1175" s="13"/>
      <c r="AM1175" s="13"/>
      <c r="AN1175" s="13" t="s">
        <v>505</v>
      </c>
    </row>
    <row r="1176" spans="1:40" x14ac:dyDescent="0.2">
      <c r="A1176" s="8" t="s">
        <v>3161</v>
      </c>
      <c r="B1176" s="8" t="s">
        <v>3329</v>
      </c>
      <c r="C1176" s="8" t="str">
        <f t="shared" si="17"/>
        <v>West Baton Rouge Parish LA</v>
      </c>
      <c r="D1176" s="9">
        <v>25490</v>
      </c>
      <c r="E1176" s="8" t="s">
        <v>445</v>
      </c>
      <c r="F1176" s="9">
        <v>5382</v>
      </c>
      <c r="G1176" s="9">
        <v>6926</v>
      </c>
      <c r="H1176" s="9">
        <v>12710</v>
      </c>
      <c r="I1176" s="10">
        <v>0.42344610542879624</v>
      </c>
      <c r="J1176" s="10">
        <v>0.54492525570416994</v>
      </c>
      <c r="K1176" s="9">
        <v>-1544</v>
      </c>
      <c r="L1176" s="9">
        <v>1544</v>
      </c>
      <c r="M1176" s="10">
        <v>-0.1214791502753737</v>
      </c>
      <c r="N1176" s="10">
        <v>0.1214791502753737</v>
      </c>
      <c r="O1176" s="9">
        <v>5692</v>
      </c>
      <c r="P1176" s="9">
        <v>6920</v>
      </c>
      <c r="Q1176" s="9">
        <v>12772</v>
      </c>
      <c r="R1176" s="10">
        <v>0.44566238647040401</v>
      </c>
      <c r="S1176" s="10">
        <v>0.54181020983401185</v>
      </c>
      <c r="T1176" s="9">
        <v>-1228</v>
      </c>
      <c r="U1176" s="10">
        <v>-9.6147823363607832E-2</v>
      </c>
      <c r="V1176" s="9">
        <v>-310</v>
      </c>
      <c r="W1176" s="9">
        <v>6</v>
      </c>
      <c r="X1176" s="10">
        <v>-2.2216281041607777E-2</v>
      </c>
      <c r="Y1176" s="10">
        <v>3.1150458701580952E-3</v>
      </c>
      <c r="Z1176" s="11">
        <v>192.39</v>
      </c>
      <c r="AA1176" s="11">
        <v>132.49129372628516</v>
      </c>
      <c r="AB1176" s="11">
        <v>22121</v>
      </c>
      <c r="AC1176" s="12" t="s">
        <v>3330</v>
      </c>
      <c r="AD1176" s="8">
        <v>22</v>
      </c>
      <c r="AE1176" s="8">
        <v>121</v>
      </c>
      <c r="AF1176" s="13" t="s">
        <v>3172</v>
      </c>
      <c r="AG1176" s="13"/>
      <c r="AH1176" s="13" t="s">
        <v>3173</v>
      </c>
      <c r="AI1176" s="14">
        <v>830480</v>
      </c>
      <c r="AJ1176" s="13" t="s">
        <v>486</v>
      </c>
      <c r="AK1176" s="13"/>
      <c r="AL1176" s="13"/>
      <c r="AM1176" s="13"/>
      <c r="AN1176" s="13" t="s">
        <v>487</v>
      </c>
    </row>
    <row r="1177" spans="1:40" x14ac:dyDescent="0.2">
      <c r="A1177" s="8" t="s">
        <v>3161</v>
      </c>
      <c r="B1177" s="8" t="s">
        <v>3331</v>
      </c>
      <c r="C1177" s="8" t="str">
        <f t="shared" si="17"/>
        <v>West Carroll Parish LA</v>
      </c>
      <c r="D1177" s="9">
        <v>11293</v>
      </c>
      <c r="E1177" s="8" t="s">
        <v>445</v>
      </c>
      <c r="F1177" s="9">
        <v>715</v>
      </c>
      <c r="G1177" s="9">
        <v>3970</v>
      </c>
      <c r="H1177" s="9">
        <v>4759</v>
      </c>
      <c r="I1177" s="10">
        <v>0.15024164740491699</v>
      </c>
      <c r="J1177" s="10">
        <v>0.83420886740911959</v>
      </c>
      <c r="K1177" s="9">
        <v>-3255</v>
      </c>
      <c r="L1177" s="9">
        <v>3255</v>
      </c>
      <c r="M1177" s="10">
        <v>-0.68396722000420263</v>
      </c>
      <c r="N1177" s="10">
        <v>0.68396722000420263</v>
      </c>
      <c r="O1177" s="9">
        <v>853</v>
      </c>
      <c r="P1177" s="9">
        <v>3628</v>
      </c>
      <c r="Q1177" s="9">
        <v>4548</v>
      </c>
      <c r="R1177" s="10">
        <v>0.18755496921723835</v>
      </c>
      <c r="S1177" s="10">
        <v>0.79771328056288482</v>
      </c>
      <c r="T1177" s="9">
        <v>-2775</v>
      </c>
      <c r="U1177" s="10">
        <v>-0.61015831134564646</v>
      </c>
      <c r="V1177" s="9">
        <v>-138</v>
      </c>
      <c r="W1177" s="9">
        <v>342</v>
      </c>
      <c r="X1177" s="10">
        <v>-3.7313321812321359E-2</v>
      </c>
      <c r="Y1177" s="10">
        <v>3.6495586846234773E-2</v>
      </c>
      <c r="Z1177" s="11">
        <v>359.65</v>
      </c>
      <c r="AA1177" s="11">
        <v>31.399972195189768</v>
      </c>
      <c r="AB1177" s="11">
        <v>22123</v>
      </c>
      <c r="AC1177" s="12" t="s">
        <v>3332</v>
      </c>
      <c r="AD1177" s="8">
        <v>22</v>
      </c>
      <c r="AE1177" s="8">
        <v>123</v>
      </c>
      <c r="AF1177" s="13"/>
      <c r="AG1177" s="13"/>
      <c r="AH1177" s="13"/>
      <c r="AJ1177" s="13"/>
      <c r="AK1177" s="13"/>
      <c r="AL1177" s="13"/>
      <c r="AM1177" s="13"/>
      <c r="AN1177" s="13" t="s">
        <v>510</v>
      </c>
    </row>
    <row r="1178" spans="1:40" x14ac:dyDescent="0.2">
      <c r="A1178" s="8" t="s">
        <v>3161</v>
      </c>
      <c r="B1178" s="8" t="s">
        <v>3333</v>
      </c>
      <c r="C1178" s="8" t="str">
        <f t="shared" si="17"/>
        <v>West Feliciana Parish LA</v>
      </c>
      <c r="D1178" s="9">
        <v>15385</v>
      </c>
      <c r="E1178" s="8" t="s">
        <v>445</v>
      </c>
      <c r="F1178" s="9">
        <v>2247</v>
      </c>
      <c r="G1178" s="9">
        <v>3390</v>
      </c>
      <c r="H1178" s="9">
        <v>5798</v>
      </c>
      <c r="I1178" s="10">
        <v>0.38754743014832699</v>
      </c>
      <c r="J1178" s="10">
        <v>0.58468437392204209</v>
      </c>
      <c r="K1178" s="9">
        <v>-1143</v>
      </c>
      <c r="L1178" s="9">
        <v>1143</v>
      </c>
      <c r="M1178" s="10">
        <v>-0.1971369437737151</v>
      </c>
      <c r="N1178" s="10">
        <v>0.1971369437737151</v>
      </c>
      <c r="O1178" s="9">
        <v>2441</v>
      </c>
      <c r="P1178" s="9">
        <v>3257</v>
      </c>
      <c r="Q1178" s="9">
        <v>5777</v>
      </c>
      <c r="R1178" s="10">
        <v>0.42253764929894411</v>
      </c>
      <c r="S1178" s="10">
        <v>0.56378743292366285</v>
      </c>
      <c r="T1178" s="9">
        <v>-816</v>
      </c>
      <c r="U1178" s="10">
        <v>-0.14124978362471874</v>
      </c>
      <c r="V1178" s="9">
        <v>-194</v>
      </c>
      <c r="W1178" s="9">
        <v>133</v>
      </c>
      <c r="X1178" s="10">
        <v>-3.4990219150617119E-2</v>
      </c>
      <c r="Y1178" s="10">
        <v>2.0896940998379243E-2</v>
      </c>
      <c r="Z1178" s="11">
        <v>403.21</v>
      </c>
      <c r="AA1178" s="11">
        <v>38.156295726792493</v>
      </c>
      <c r="AB1178" s="11">
        <v>22125</v>
      </c>
      <c r="AC1178" s="12" t="s">
        <v>3334</v>
      </c>
      <c r="AD1178" s="8">
        <v>22</v>
      </c>
      <c r="AE1178" s="8">
        <v>125</v>
      </c>
      <c r="AF1178" s="13" t="s">
        <v>3172</v>
      </c>
      <c r="AG1178" s="13"/>
      <c r="AH1178" s="13" t="s">
        <v>3173</v>
      </c>
      <c r="AI1178" s="14">
        <v>830480</v>
      </c>
      <c r="AJ1178" s="13" t="s">
        <v>486</v>
      </c>
      <c r="AK1178" s="13"/>
      <c r="AL1178" s="13"/>
      <c r="AM1178" s="13"/>
      <c r="AN1178" s="13" t="s">
        <v>505</v>
      </c>
    </row>
    <row r="1179" spans="1:40" x14ac:dyDescent="0.2">
      <c r="A1179" s="8" t="s">
        <v>3161</v>
      </c>
      <c r="B1179" s="8" t="s">
        <v>3335</v>
      </c>
      <c r="C1179" s="8" t="str">
        <f t="shared" si="17"/>
        <v>Winn Parish LA</v>
      </c>
      <c r="D1179" s="9">
        <v>14568</v>
      </c>
      <c r="E1179" s="8" t="s">
        <v>445</v>
      </c>
      <c r="F1179" s="9">
        <v>1643</v>
      </c>
      <c r="G1179" s="9">
        <v>4605</v>
      </c>
      <c r="H1179" s="9">
        <v>6368</v>
      </c>
      <c r="I1179" s="10">
        <v>0.25800879396984927</v>
      </c>
      <c r="J1179" s="10">
        <v>0.72314698492462315</v>
      </c>
      <c r="K1179" s="9">
        <v>-2962</v>
      </c>
      <c r="L1179" s="9">
        <v>2962</v>
      </c>
      <c r="M1179" s="10">
        <v>-0.46513819095477388</v>
      </c>
      <c r="N1179" s="10">
        <v>0.46513819095477388</v>
      </c>
      <c r="O1179" s="9">
        <v>1919</v>
      </c>
      <c r="P1179" s="9">
        <v>4539</v>
      </c>
      <c r="Q1179" s="9">
        <v>6532</v>
      </c>
      <c r="R1179" s="10">
        <v>0.29378444580526636</v>
      </c>
      <c r="S1179" s="10">
        <v>0.69488671157379056</v>
      </c>
      <c r="T1179" s="9">
        <v>-2620</v>
      </c>
      <c r="U1179" s="10">
        <v>-0.4011022657685242</v>
      </c>
      <c r="V1179" s="9">
        <v>-276</v>
      </c>
      <c r="W1179" s="9">
        <v>66</v>
      </c>
      <c r="X1179" s="10">
        <v>-3.5775651835417088E-2</v>
      </c>
      <c r="Y1179" s="10">
        <v>2.8260273350832588E-2</v>
      </c>
      <c r="Z1179" s="11">
        <v>950.09</v>
      </c>
      <c r="AA1179" s="11">
        <v>15.333284215179614</v>
      </c>
      <c r="AB1179" s="11">
        <v>22127</v>
      </c>
      <c r="AC1179" s="12" t="s">
        <v>3336</v>
      </c>
      <c r="AD1179" s="8">
        <v>22</v>
      </c>
      <c r="AE1179" s="8">
        <v>127</v>
      </c>
      <c r="AF1179" s="13"/>
      <c r="AG1179" s="13"/>
      <c r="AH1179" s="13"/>
      <c r="AJ1179" s="13"/>
      <c r="AK1179" s="13"/>
      <c r="AL1179" s="13"/>
      <c r="AM1179" s="13"/>
      <c r="AN1179" s="13" t="s">
        <v>510</v>
      </c>
    </row>
    <row r="1180" spans="1:40" x14ac:dyDescent="0.2">
      <c r="A1180" s="8" t="s">
        <v>3337</v>
      </c>
      <c r="B1180" s="8" t="s">
        <v>3338</v>
      </c>
      <c r="C1180" s="8" t="str">
        <f t="shared" si="17"/>
        <v>Androscoggin County ME</v>
      </c>
      <c r="D1180" s="9">
        <v>107233</v>
      </c>
      <c r="E1180" s="8" t="s">
        <v>218</v>
      </c>
      <c r="F1180" s="9">
        <v>22975</v>
      </c>
      <c r="G1180" s="9">
        <v>28189</v>
      </c>
      <c r="H1180" s="9">
        <v>55340</v>
      </c>
      <c r="I1180" s="10">
        <v>0.4151608239971088</v>
      </c>
      <c r="J1180" s="10">
        <v>0.50937838814600656</v>
      </c>
      <c r="K1180" s="9">
        <v>-5214</v>
      </c>
      <c r="L1180" s="9">
        <v>5214</v>
      </c>
      <c r="M1180" s="10">
        <v>-9.4217564148897759E-2</v>
      </c>
      <c r="N1180" s="10">
        <v>9.4217564148897759E-2</v>
      </c>
      <c r="O1180" s="9">
        <v>28912</v>
      </c>
      <c r="P1180" s="9">
        <v>22210</v>
      </c>
      <c r="Q1180" s="9">
        <v>52539</v>
      </c>
      <c r="R1180" s="10">
        <v>0.55029597061230706</v>
      </c>
      <c r="S1180" s="10">
        <v>0.4227335883819639</v>
      </c>
      <c r="T1180" s="9">
        <v>6702</v>
      </c>
      <c r="U1180" s="10">
        <v>0.12756238223034316</v>
      </c>
      <c r="V1180" s="9">
        <v>-5937</v>
      </c>
      <c r="W1180" s="9">
        <v>5979</v>
      </c>
      <c r="X1180" s="10">
        <v>-0.13513514661519826</v>
      </c>
      <c r="Y1180" s="10">
        <v>8.6644799764042657E-2</v>
      </c>
      <c r="Z1180" s="11">
        <v>467.93</v>
      </c>
      <c r="AA1180" s="11">
        <v>229.16461863954009</v>
      </c>
      <c r="AB1180" s="11">
        <v>23001</v>
      </c>
      <c r="AC1180" s="12" t="s">
        <v>3339</v>
      </c>
      <c r="AD1180" s="8">
        <v>23</v>
      </c>
      <c r="AE1180" s="8">
        <v>1</v>
      </c>
      <c r="AF1180" s="13" t="s">
        <v>3340</v>
      </c>
      <c r="AG1180" s="13" t="s">
        <v>3341</v>
      </c>
      <c r="AH1180" s="13" t="s">
        <v>3342</v>
      </c>
      <c r="AI1180" s="14">
        <v>107233</v>
      </c>
      <c r="AJ1180" s="13" t="s">
        <v>486</v>
      </c>
      <c r="AK1180" s="13" t="s">
        <v>3343</v>
      </c>
      <c r="AL1180" s="13"/>
      <c r="AM1180" s="13"/>
      <c r="AN1180" s="13" t="s">
        <v>487</v>
      </c>
    </row>
    <row r="1181" spans="1:40" x14ac:dyDescent="0.2">
      <c r="A1181" s="8" t="s">
        <v>3337</v>
      </c>
      <c r="B1181" s="8" t="s">
        <v>3344</v>
      </c>
      <c r="C1181" s="8" t="str">
        <f t="shared" si="17"/>
        <v>Aroostook County ME</v>
      </c>
      <c r="D1181" s="9">
        <v>68628</v>
      </c>
      <c r="E1181" s="8" t="s">
        <v>218</v>
      </c>
      <c r="F1181" s="9">
        <v>13377</v>
      </c>
      <c r="G1181" s="9">
        <v>19419</v>
      </c>
      <c r="H1181" s="9">
        <v>34963</v>
      </c>
      <c r="I1181" s="10">
        <v>0.38260446758001315</v>
      </c>
      <c r="J1181" s="10">
        <v>0.55541572519520632</v>
      </c>
      <c r="K1181" s="9">
        <v>-6042</v>
      </c>
      <c r="L1181" s="9">
        <v>6042</v>
      </c>
      <c r="M1181" s="10">
        <v>-0.17281125761519317</v>
      </c>
      <c r="N1181" s="10">
        <v>0.17281125761519317</v>
      </c>
      <c r="O1181" s="9">
        <v>17844</v>
      </c>
      <c r="P1181" s="9">
        <v>15229</v>
      </c>
      <c r="Q1181" s="9">
        <v>33866</v>
      </c>
      <c r="R1181" s="10">
        <v>0.5269001358294455</v>
      </c>
      <c r="S1181" s="10">
        <v>0.44968404889860036</v>
      </c>
      <c r="T1181" s="9">
        <v>2615</v>
      </c>
      <c r="U1181" s="10">
        <v>7.721608693084514E-2</v>
      </c>
      <c r="V1181" s="9">
        <v>-4467</v>
      </c>
      <c r="W1181" s="9">
        <v>4190</v>
      </c>
      <c r="X1181" s="10">
        <v>-0.14429566824943235</v>
      </c>
      <c r="Y1181" s="10">
        <v>0.10573167629660596</v>
      </c>
      <c r="Z1181" s="11">
        <v>6671.33</v>
      </c>
      <c r="AA1181" s="11">
        <v>10.287004240533747</v>
      </c>
      <c r="AB1181" s="11">
        <v>23003</v>
      </c>
      <c r="AC1181" s="12" t="s">
        <v>3345</v>
      </c>
      <c r="AD1181" s="8">
        <v>23</v>
      </c>
      <c r="AE1181" s="8">
        <v>3</v>
      </c>
      <c r="AF1181" s="13"/>
      <c r="AG1181" s="13"/>
      <c r="AH1181" s="13"/>
      <c r="AJ1181" s="13"/>
      <c r="AK1181" s="13"/>
      <c r="AL1181" s="13"/>
      <c r="AM1181" s="13"/>
      <c r="AN1181" s="13" t="s">
        <v>510</v>
      </c>
    </row>
    <row r="1182" spans="1:40" x14ac:dyDescent="0.2">
      <c r="A1182" s="8" t="s">
        <v>3337</v>
      </c>
      <c r="B1182" s="8" t="s">
        <v>2095</v>
      </c>
      <c r="C1182" s="8" t="str">
        <f t="shared" si="17"/>
        <v>Cumberland County ME</v>
      </c>
      <c r="D1182" s="9">
        <v>289977</v>
      </c>
      <c r="E1182" s="8" t="s">
        <v>218</v>
      </c>
      <c r="F1182" s="9">
        <v>102935</v>
      </c>
      <c r="G1182" s="9">
        <v>57697</v>
      </c>
      <c r="H1182" s="9">
        <v>171249</v>
      </c>
      <c r="I1182" s="10">
        <v>0.60108380194920841</v>
      </c>
      <c r="J1182" s="10">
        <v>0.33691875572996044</v>
      </c>
      <c r="K1182" s="9">
        <v>45238</v>
      </c>
      <c r="L1182" s="9">
        <v>-45238</v>
      </c>
      <c r="M1182" s="10">
        <v>0.26416504621924797</v>
      </c>
      <c r="N1182" s="10">
        <v>-0.26416504621924797</v>
      </c>
      <c r="O1182" s="9">
        <v>100977</v>
      </c>
      <c r="P1182" s="9">
        <v>57008</v>
      </c>
      <c r="Q1182" s="9">
        <v>166895</v>
      </c>
      <c r="R1182" s="10">
        <v>0.60503310464663407</v>
      </c>
      <c r="S1182" s="10">
        <v>0.34158003535156833</v>
      </c>
      <c r="T1182" s="9">
        <v>43969</v>
      </c>
      <c r="U1182" s="10">
        <v>0.26345306929506573</v>
      </c>
      <c r="V1182" s="9">
        <v>1958</v>
      </c>
      <c r="W1182" s="9">
        <v>689</v>
      </c>
      <c r="X1182" s="10">
        <v>-3.9493026974256606E-3</v>
      </c>
      <c r="Y1182" s="10">
        <v>-4.6612796216078944E-3</v>
      </c>
      <c r="Z1182" s="11">
        <v>835.24</v>
      </c>
      <c r="AA1182" s="11">
        <v>347.17805660648435</v>
      </c>
      <c r="AB1182" s="11">
        <v>23005</v>
      </c>
      <c r="AC1182" s="12" t="s">
        <v>3346</v>
      </c>
      <c r="AD1182" s="8">
        <v>23</v>
      </c>
      <c r="AE1182" s="8">
        <v>5</v>
      </c>
      <c r="AF1182" s="13" t="s">
        <v>3347</v>
      </c>
      <c r="AG1182" s="13" t="s">
        <v>3341</v>
      </c>
      <c r="AH1182" s="13" t="s">
        <v>3348</v>
      </c>
      <c r="AI1182" s="14">
        <v>526295</v>
      </c>
      <c r="AJ1182" s="13" t="s">
        <v>486</v>
      </c>
      <c r="AK1182" s="13" t="s">
        <v>3343</v>
      </c>
      <c r="AL1182" s="13"/>
      <c r="AM1182" s="13"/>
      <c r="AN1182" s="13" t="s">
        <v>487</v>
      </c>
    </row>
    <row r="1183" spans="1:40" x14ac:dyDescent="0.2">
      <c r="A1183" s="8" t="s">
        <v>3337</v>
      </c>
      <c r="B1183" s="8" t="s">
        <v>586</v>
      </c>
      <c r="C1183" s="8" t="str">
        <f t="shared" si="17"/>
        <v>Franklin County ME</v>
      </c>
      <c r="D1183" s="9">
        <v>29991</v>
      </c>
      <c r="E1183" s="8" t="s">
        <v>218</v>
      </c>
      <c r="F1183" s="9">
        <v>7001</v>
      </c>
      <c r="G1183" s="9">
        <v>7900</v>
      </c>
      <c r="H1183" s="9">
        <v>16382</v>
      </c>
      <c r="I1183" s="10">
        <v>0.42735929678915885</v>
      </c>
      <c r="J1183" s="10">
        <v>0.48223660114760103</v>
      </c>
      <c r="K1183" s="9">
        <v>-899</v>
      </c>
      <c r="L1183" s="9">
        <v>899</v>
      </c>
      <c r="M1183" s="10">
        <v>-5.487730435844218E-2</v>
      </c>
      <c r="N1183" s="10">
        <v>5.487730435844218E-2</v>
      </c>
      <c r="O1183" s="9">
        <v>9292</v>
      </c>
      <c r="P1183" s="9">
        <v>6305</v>
      </c>
      <c r="Q1183" s="9">
        <v>16112</v>
      </c>
      <c r="R1183" s="10">
        <v>0.57671300893743793</v>
      </c>
      <c r="S1183" s="10">
        <v>0.39132323733862961</v>
      </c>
      <c r="T1183" s="9">
        <v>2987</v>
      </c>
      <c r="U1183" s="10">
        <v>0.18538977159880832</v>
      </c>
      <c r="V1183" s="9">
        <v>-2291</v>
      </c>
      <c r="W1183" s="9">
        <v>1595</v>
      </c>
      <c r="X1183" s="10">
        <v>-0.14935371214827908</v>
      </c>
      <c r="Y1183" s="10">
        <v>9.0913363808971415E-2</v>
      </c>
      <c r="Z1183" s="11">
        <v>1696.61</v>
      </c>
      <c r="AA1183" s="11">
        <v>17.677014752948526</v>
      </c>
      <c r="AB1183" s="11">
        <v>23007</v>
      </c>
      <c r="AC1183" s="12" t="s">
        <v>3349</v>
      </c>
      <c r="AD1183" s="8">
        <v>23</v>
      </c>
      <c r="AE1183" s="8">
        <v>7</v>
      </c>
      <c r="AF1183" s="13"/>
      <c r="AG1183" s="13"/>
      <c r="AH1183" s="13"/>
      <c r="AJ1183" s="13"/>
      <c r="AK1183" s="13"/>
      <c r="AL1183" s="13"/>
      <c r="AM1183" s="13"/>
      <c r="AN1183" s="13" t="s">
        <v>510</v>
      </c>
    </row>
    <row r="1184" spans="1:40" x14ac:dyDescent="0.2">
      <c r="A1184" s="8" t="s">
        <v>3337</v>
      </c>
      <c r="B1184" s="8" t="s">
        <v>1726</v>
      </c>
      <c r="C1184" s="8" t="str">
        <f t="shared" si="17"/>
        <v>Hancock County ME</v>
      </c>
      <c r="D1184" s="9">
        <v>54659</v>
      </c>
      <c r="E1184" s="8" t="s">
        <v>218</v>
      </c>
      <c r="F1184" s="9">
        <v>16107</v>
      </c>
      <c r="G1184" s="9">
        <v>13682</v>
      </c>
      <c r="H1184" s="9">
        <v>31983</v>
      </c>
      <c r="I1184" s="10">
        <v>0.50361129349967171</v>
      </c>
      <c r="J1184" s="10">
        <v>0.42778976331175939</v>
      </c>
      <c r="K1184" s="9">
        <v>2425</v>
      </c>
      <c r="L1184" s="9">
        <v>-2425</v>
      </c>
      <c r="M1184" s="10">
        <v>7.5821530187912323E-2</v>
      </c>
      <c r="N1184" s="10">
        <v>-7.5821530187912323E-2</v>
      </c>
      <c r="O1184" s="9">
        <v>17533</v>
      </c>
      <c r="P1184" s="9">
        <v>12398</v>
      </c>
      <c r="Q1184" s="9">
        <v>30738</v>
      </c>
      <c r="R1184" s="10">
        <v>0.57040145747934157</v>
      </c>
      <c r="S1184" s="10">
        <v>0.40334439456047888</v>
      </c>
      <c r="T1184" s="9">
        <v>5135</v>
      </c>
      <c r="U1184" s="10">
        <v>0.16705706291886269</v>
      </c>
      <c r="V1184" s="9">
        <v>-1426</v>
      </c>
      <c r="W1184" s="9">
        <v>1284</v>
      </c>
      <c r="X1184" s="10">
        <v>-6.6790163979669859E-2</v>
      </c>
      <c r="Y1184" s="10">
        <v>2.4445368751280505E-2</v>
      </c>
      <c r="Z1184" s="11">
        <v>1586.89</v>
      </c>
      <c r="AA1184" s="11">
        <v>34.444101355481472</v>
      </c>
      <c r="AB1184" s="11">
        <v>23009</v>
      </c>
      <c r="AC1184" s="12" t="s">
        <v>3350</v>
      </c>
      <c r="AD1184" s="8">
        <v>23</v>
      </c>
      <c r="AE1184" s="8">
        <v>9</v>
      </c>
      <c r="AF1184" s="13"/>
      <c r="AG1184" s="13"/>
      <c r="AH1184" s="13"/>
      <c r="AJ1184" s="13"/>
      <c r="AK1184" s="13"/>
      <c r="AL1184" s="13"/>
      <c r="AM1184" s="13"/>
      <c r="AN1184" s="13" t="s">
        <v>510</v>
      </c>
    </row>
    <row r="1185" spans="1:40" x14ac:dyDescent="0.2">
      <c r="A1185" s="8" t="s">
        <v>3337</v>
      </c>
      <c r="B1185" s="8" t="s">
        <v>3351</v>
      </c>
      <c r="C1185" s="8" t="str">
        <f t="shared" ref="C1185:C1248" si="18">B1185&amp;" "&amp;A1185</f>
        <v>Kennebec County ME</v>
      </c>
      <c r="D1185" s="9">
        <v>119980</v>
      </c>
      <c r="E1185" s="8" t="s">
        <v>218</v>
      </c>
      <c r="F1185" s="9">
        <v>29296</v>
      </c>
      <c r="G1185" s="9">
        <v>31753</v>
      </c>
      <c r="H1185" s="9">
        <v>65999</v>
      </c>
      <c r="I1185" s="10">
        <v>0.44388551341686994</v>
      </c>
      <c r="J1185" s="10">
        <v>0.4811133502022758</v>
      </c>
      <c r="K1185" s="9">
        <v>-2457</v>
      </c>
      <c r="L1185" s="9">
        <v>2457</v>
      </c>
      <c r="M1185" s="10">
        <v>-3.7227836785405866E-2</v>
      </c>
      <c r="N1185" s="10">
        <v>3.7227836785405866E-2</v>
      </c>
      <c r="O1185" s="9">
        <v>35022</v>
      </c>
      <c r="P1185" s="9">
        <v>26506</v>
      </c>
      <c r="Q1185" s="9">
        <v>63225</v>
      </c>
      <c r="R1185" s="10">
        <v>0.55392645314353495</v>
      </c>
      <c r="S1185" s="10">
        <v>0.41923289837880584</v>
      </c>
      <c r="T1185" s="9">
        <v>8516</v>
      </c>
      <c r="U1185" s="10">
        <v>0.13469355476472911</v>
      </c>
      <c r="V1185" s="9">
        <v>-5726</v>
      </c>
      <c r="W1185" s="9">
        <v>5247</v>
      </c>
      <c r="X1185" s="10">
        <v>-0.11004093972666501</v>
      </c>
      <c r="Y1185" s="10">
        <v>6.1880451823469962E-2</v>
      </c>
      <c r="Z1185" s="11">
        <v>867.52</v>
      </c>
      <c r="AA1185" s="11">
        <v>138.30228697897456</v>
      </c>
      <c r="AB1185" s="11">
        <v>23011</v>
      </c>
      <c r="AC1185" s="12" t="s">
        <v>3352</v>
      </c>
      <c r="AD1185" s="8">
        <v>23</v>
      </c>
      <c r="AE1185" s="8">
        <v>11</v>
      </c>
      <c r="AF1185" s="13" t="s">
        <v>3353</v>
      </c>
      <c r="AG1185" s="13"/>
      <c r="AH1185" s="13" t="s">
        <v>3354</v>
      </c>
      <c r="AJ1185" s="13" t="s">
        <v>498</v>
      </c>
      <c r="AK1185" s="13"/>
      <c r="AL1185" s="13"/>
      <c r="AM1185" s="13"/>
      <c r="AN1185" s="13" t="s">
        <v>487</v>
      </c>
    </row>
    <row r="1186" spans="1:40" x14ac:dyDescent="0.2">
      <c r="A1186" s="8" t="s">
        <v>3337</v>
      </c>
      <c r="B1186" s="8" t="s">
        <v>2164</v>
      </c>
      <c r="C1186" s="8" t="str">
        <f t="shared" si="18"/>
        <v>Knox County ME</v>
      </c>
      <c r="D1186" s="9">
        <v>39855</v>
      </c>
      <c r="E1186" s="8" t="s">
        <v>218</v>
      </c>
      <c r="F1186" s="9">
        <v>12440</v>
      </c>
      <c r="G1186" s="9">
        <v>9148</v>
      </c>
      <c r="H1186" s="9">
        <v>23021</v>
      </c>
      <c r="I1186" s="10">
        <v>0.54037617827201256</v>
      </c>
      <c r="J1186" s="10">
        <v>0.39737630858781114</v>
      </c>
      <c r="K1186" s="9">
        <v>3292</v>
      </c>
      <c r="L1186" s="9">
        <v>-3292</v>
      </c>
      <c r="M1186" s="10">
        <v>0.14299986968420142</v>
      </c>
      <c r="N1186" s="10">
        <v>-0.14299986968420142</v>
      </c>
      <c r="O1186" s="9">
        <v>13227</v>
      </c>
      <c r="P1186" s="9">
        <v>8262</v>
      </c>
      <c r="Q1186" s="9">
        <v>22002</v>
      </c>
      <c r="R1186" s="10">
        <v>0.60117262067084809</v>
      </c>
      <c r="S1186" s="10">
        <v>0.37551131715298608</v>
      </c>
      <c r="T1186" s="9">
        <v>4965</v>
      </c>
      <c r="U1186" s="10">
        <v>0.22566130351786201</v>
      </c>
      <c r="V1186" s="9">
        <v>-787</v>
      </c>
      <c r="W1186" s="9">
        <v>886</v>
      </c>
      <c r="X1186" s="10">
        <v>-6.0796442398835526E-2</v>
      </c>
      <c r="Y1186" s="10">
        <v>2.1864991434825065E-2</v>
      </c>
      <c r="Z1186" s="11">
        <v>365.13</v>
      </c>
      <c r="AA1186" s="11">
        <v>109.1529044449922</v>
      </c>
      <c r="AB1186" s="11">
        <v>23013</v>
      </c>
      <c r="AC1186" s="12" t="s">
        <v>3355</v>
      </c>
      <c r="AD1186" s="8">
        <v>23</v>
      </c>
      <c r="AE1186" s="8">
        <v>13</v>
      </c>
      <c r="AF1186" s="13"/>
      <c r="AG1186" s="13"/>
      <c r="AH1186" s="13"/>
      <c r="AJ1186" s="13"/>
      <c r="AK1186" s="13"/>
      <c r="AL1186" s="13"/>
      <c r="AM1186" s="13"/>
      <c r="AN1186" s="13" t="s">
        <v>510</v>
      </c>
    </row>
    <row r="1187" spans="1:40" x14ac:dyDescent="0.2">
      <c r="A1187" s="8" t="s">
        <v>3337</v>
      </c>
      <c r="B1187" s="8" t="s">
        <v>854</v>
      </c>
      <c r="C1187" s="8" t="str">
        <f t="shared" si="18"/>
        <v>Lincoln County ME</v>
      </c>
      <c r="D1187" s="9">
        <v>33969</v>
      </c>
      <c r="E1187" s="8" t="s">
        <v>218</v>
      </c>
      <c r="F1187" s="9">
        <v>10241</v>
      </c>
      <c r="G1187" s="9">
        <v>9727</v>
      </c>
      <c r="H1187" s="9">
        <v>21432</v>
      </c>
      <c r="I1187" s="10">
        <v>0.4778368794326241</v>
      </c>
      <c r="J1187" s="10">
        <v>0.45385405001866369</v>
      </c>
      <c r="K1187" s="9">
        <v>514</v>
      </c>
      <c r="L1187" s="9">
        <v>-514</v>
      </c>
      <c r="M1187" s="10">
        <v>2.3982829413960405E-2</v>
      </c>
      <c r="N1187" s="10">
        <v>-2.3982829413960405E-2</v>
      </c>
      <c r="O1187" s="9">
        <v>11298</v>
      </c>
      <c r="P1187" s="9">
        <v>8884</v>
      </c>
      <c r="Q1187" s="9">
        <v>20668</v>
      </c>
      <c r="R1187" s="10">
        <v>0.54664215211921807</v>
      </c>
      <c r="S1187" s="10">
        <v>0.42984323592026319</v>
      </c>
      <c r="T1187" s="9">
        <v>2414</v>
      </c>
      <c r="U1187" s="10">
        <v>0.11679891619895488</v>
      </c>
      <c r="V1187" s="9">
        <v>-1057</v>
      </c>
      <c r="W1187" s="9">
        <v>843</v>
      </c>
      <c r="X1187" s="10">
        <v>-6.8805272686593977E-2</v>
      </c>
      <c r="Y1187" s="10">
        <v>2.4010814098400501E-2</v>
      </c>
      <c r="Z1187" s="11">
        <v>455.82</v>
      </c>
      <c r="AA1187" s="11">
        <v>74.522837962353563</v>
      </c>
      <c r="AB1187" s="11">
        <v>23015</v>
      </c>
      <c r="AC1187" s="12" t="s">
        <v>3356</v>
      </c>
      <c r="AD1187" s="8">
        <v>23</v>
      </c>
      <c r="AE1187" s="8">
        <v>15</v>
      </c>
      <c r="AF1187" s="13"/>
      <c r="AG1187" s="13"/>
      <c r="AH1187" s="13"/>
      <c r="AJ1187" s="13"/>
      <c r="AK1187" s="13"/>
      <c r="AL1187" s="13"/>
      <c r="AM1187" s="13"/>
      <c r="AN1187" s="13" t="s">
        <v>510</v>
      </c>
    </row>
    <row r="1188" spans="1:40" x14ac:dyDescent="0.2">
      <c r="A1188" s="8" t="s">
        <v>3337</v>
      </c>
      <c r="B1188" s="8" t="s">
        <v>3357</v>
      </c>
      <c r="C1188" s="8" t="str">
        <f t="shared" si="18"/>
        <v>Oxford County ME</v>
      </c>
      <c r="D1188" s="9">
        <v>57202</v>
      </c>
      <c r="E1188" s="8" t="s">
        <v>218</v>
      </c>
      <c r="F1188" s="9">
        <v>12172</v>
      </c>
      <c r="G1188" s="9">
        <v>16214</v>
      </c>
      <c r="H1188" s="9">
        <v>31094</v>
      </c>
      <c r="I1188" s="10">
        <v>0.39145815913037885</v>
      </c>
      <c r="J1188" s="10">
        <v>0.52145108381038141</v>
      </c>
      <c r="K1188" s="9">
        <v>-4042</v>
      </c>
      <c r="L1188" s="9">
        <v>4042</v>
      </c>
      <c r="M1188" s="10">
        <v>-0.12999292468000256</v>
      </c>
      <c r="N1188" s="10">
        <v>0.12999292468000256</v>
      </c>
      <c r="O1188" s="9">
        <v>16052</v>
      </c>
      <c r="P1188" s="9">
        <v>11766</v>
      </c>
      <c r="Q1188" s="9">
        <v>28734</v>
      </c>
      <c r="R1188" s="10">
        <v>0.55864133082759104</v>
      </c>
      <c r="S1188" s="10">
        <v>0.40948005846732094</v>
      </c>
      <c r="T1188" s="9">
        <v>4286</v>
      </c>
      <c r="U1188" s="10">
        <v>0.1491612723602701</v>
      </c>
      <c r="V1188" s="9">
        <v>-3880</v>
      </c>
      <c r="W1188" s="9">
        <v>4448</v>
      </c>
      <c r="X1188" s="10">
        <v>-0.1671831716972122</v>
      </c>
      <c r="Y1188" s="10">
        <v>0.11197102534306047</v>
      </c>
      <c r="Z1188" s="11">
        <v>2076.84</v>
      </c>
      <c r="AA1188" s="11">
        <v>27.542805415920338</v>
      </c>
      <c r="AB1188" s="11">
        <v>23017</v>
      </c>
      <c r="AC1188" s="12" t="s">
        <v>3358</v>
      </c>
      <c r="AD1188" s="8">
        <v>23</v>
      </c>
      <c r="AE1188" s="8">
        <v>17</v>
      </c>
      <c r="AF1188" s="13"/>
      <c r="AG1188" s="13"/>
      <c r="AH1188" s="13"/>
      <c r="AJ1188" s="13"/>
      <c r="AK1188" s="13"/>
      <c r="AL1188" s="13"/>
      <c r="AM1188" s="13"/>
      <c r="AN1188" s="13" t="s">
        <v>510</v>
      </c>
    </row>
    <row r="1189" spans="1:40" x14ac:dyDescent="0.2">
      <c r="A1189" s="8" t="s">
        <v>3337</v>
      </c>
      <c r="B1189" s="8" t="s">
        <v>3359</v>
      </c>
      <c r="C1189" s="8" t="str">
        <f t="shared" si="18"/>
        <v>Penobscot County ME</v>
      </c>
      <c r="D1189" s="9">
        <v>152692</v>
      </c>
      <c r="E1189" s="8" t="s">
        <v>218</v>
      </c>
      <c r="F1189" s="9">
        <v>32832</v>
      </c>
      <c r="G1189" s="9">
        <v>41601</v>
      </c>
      <c r="H1189" s="9">
        <v>80228</v>
      </c>
      <c r="I1189" s="10">
        <v>0.40923368400059829</v>
      </c>
      <c r="J1189" s="10">
        <v>0.51853467617290716</v>
      </c>
      <c r="K1189" s="9">
        <v>-8769</v>
      </c>
      <c r="L1189" s="9">
        <v>8769</v>
      </c>
      <c r="M1189" s="10">
        <v>-0.10930099217230888</v>
      </c>
      <c r="N1189" s="10">
        <v>0.10930099217230888</v>
      </c>
      <c r="O1189" s="9">
        <v>38816</v>
      </c>
      <c r="P1189" s="9">
        <v>36592</v>
      </c>
      <c r="Q1189" s="9">
        <v>77171</v>
      </c>
      <c r="R1189" s="10">
        <v>0.5029868733073305</v>
      </c>
      <c r="S1189" s="10">
        <v>0.47416775731816357</v>
      </c>
      <c r="T1189" s="9">
        <v>2224</v>
      </c>
      <c r="U1189" s="10">
        <v>2.8819115989166921E-2</v>
      </c>
      <c r="V1189" s="9">
        <v>-5984</v>
      </c>
      <c r="W1189" s="9">
        <v>5009</v>
      </c>
      <c r="X1189" s="10">
        <v>-9.375318930673221E-2</v>
      </c>
      <c r="Y1189" s="10">
        <v>4.4366918854743587E-2</v>
      </c>
      <c r="Z1189" s="11">
        <v>3397.36</v>
      </c>
      <c r="AA1189" s="11">
        <v>44.944309699295921</v>
      </c>
      <c r="AB1189" s="11">
        <v>23019</v>
      </c>
      <c r="AC1189" s="12" t="s">
        <v>3360</v>
      </c>
      <c r="AD1189" s="8">
        <v>23</v>
      </c>
      <c r="AE1189" s="8">
        <v>19</v>
      </c>
      <c r="AF1189" s="13" t="s">
        <v>3361</v>
      </c>
      <c r="AG1189" s="13"/>
      <c r="AH1189" s="13" t="s">
        <v>3362</v>
      </c>
      <c r="AI1189" s="14">
        <v>152692</v>
      </c>
      <c r="AJ1189" s="13" t="s">
        <v>486</v>
      </c>
      <c r="AK1189" s="13"/>
      <c r="AL1189" s="13"/>
      <c r="AM1189" s="13"/>
      <c r="AN1189" s="13" t="s">
        <v>487</v>
      </c>
    </row>
    <row r="1190" spans="1:40" x14ac:dyDescent="0.2">
      <c r="A1190" s="8" t="s">
        <v>3337</v>
      </c>
      <c r="B1190" s="8" t="s">
        <v>3363</v>
      </c>
      <c r="C1190" s="8" t="str">
        <f t="shared" si="18"/>
        <v>Piscataquis County ME</v>
      </c>
      <c r="D1190" s="9">
        <v>16931</v>
      </c>
      <c r="E1190" s="8" t="s">
        <v>218</v>
      </c>
      <c r="F1190" s="9">
        <v>3098</v>
      </c>
      <c r="G1190" s="9">
        <v>5403</v>
      </c>
      <c r="H1190" s="9">
        <v>9144</v>
      </c>
      <c r="I1190" s="10">
        <v>0.33880139982502189</v>
      </c>
      <c r="J1190" s="10">
        <v>0.5908792650918635</v>
      </c>
      <c r="K1190" s="9">
        <v>-2305</v>
      </c>
      <c r="L1190" s="9">
        <v>2305</v>
      </c>
      <c r="M1190" s="10">
        <v>-0.25207786526684162</v>
      </c>
      <c r="N1190" s="10">
        <v>0.25207786526684162</v>
      </c>
      <c r="O1190" s="9">
        <v>4168</v>
      </c>
      <c r="P1190" s="9">
        <v>4577</v>
      </c>
      <c r="Q1190" s="9">
        <v>8990</v>
      </c>
      <c r="R1190" s="10">
        <v>0.46362625139043384</v>
      </c>
      <c r="S1190" s="10">
        <v>0.50912124582869855</v>
      </c>
      <c r="T1190" s="9">
        <v>-409</v>
      </c>
      <c r="U1190" s="10">
        <v>-4.5494994438264713E-2</v>
      </c>
      <c r="V1190" s="9">
        <v>-1070</v>
      </c>
      <c r="W1190" s="9">
        <v>826</v>
      </c>
      <c r="X1190" s="10">
        <v>-0.12482485156541195</v>
      </c>
      <c r="Y1190" s="10">
        <v>8.1758019263164949E-2</v>
      </c>
      <c r="Z1190" s="11">
        <v>3960.86</v>
      </c>
      <c r="AA1190" s="11">
        <v>4.2745767333356897</v>
      </c>
      <c r="AB1190" s="11">
        <v>23021</v>
      </c>
      <c r="AC1190" s="12" t="s">
        <v>3364</v>
      </c>
      <c r="AD1190" s="8">
        <v>23</v>
      </c>
      <c r="AE1190" s="8">
        <v>21</v>
      </c>
      <c r="AF1190" s="13"/>
      <c r="AG1190" s="13"/>
      <c r="AH1190" s="13"/>
      <c r="AJ1190" s="13"/>
      <c r="AK1190" s="13"/>
      <c r="AL1190" s="13"/>
      <c r="AM1190" s="13"/>
      <c r="AN1190" s="13" t="s">
        <v>510</v>
      </c>
    </row>
    <row r="1191" spans="1:40" x14ac:dyDescent="0.2">
      <c r="A1191" s="8" t="s">
        <v>3337</v>
      </c>
      <c r="B1191" s="8" t="s">
        <v>3365</v>
      </c>
      <c r="C1191" s="8" t="str">
        <f t="shared" si="18"/>
        <v>Sagadahoc County ME</v>
      </c>
      <c r="D1191" s="9">
        <v>35149</v>
      </c>
      <c r="E1191" s="8" t="s">
        <v>218</v>
      </c>
      <c r="F1191" s="9">
        <v>10679</v>
      </c>
      <c r="G1191" s="9">
        <v>9304</v>
      </c>
      <c r="H1191" s="9">
        <v>21596</v>
      </c>
      <c r="I1191" s="10">
        <v>0.49448972031857752</v>
      </c>
      <c r="J1191" s="10">
        <v>0.43082052231894796</v>
      </c>
      <c r="K1191" s="9">
        <v>1375</v>
      </c>
      <c r="L1191" s="9">
        <v>-1375</v>
      </c>
      <c r="M1191" s="10">
        <v>6.3669197999629557E-2</v>
      </c>
      <c r="N1191" s="10">
        <v>-6.3669197999629557E-2</v>
      </c>
      <c r="O1191" s="9">
        <v>11821</v>
      </c>
      <c r="P1191" s="9">
        <v>8429</v>
      </c>
      <c r="Q1191" s="9">
        <v>20734</v>
      </c>
      <c r="R1191" s="10">
        <v>0.57012636249638271</v>
      </c>
      <c r="S1191" s="10">
        <v>0.40653033664512395</v>
      </c>
      <c r="T1191" s="9">
        <v>3392</v>
      </c>
      <c r="U1191" s="10">
        <v>0.16359602585125876</v>
      </c>
      <c r="V1191" s="9">
        <v>-1142</v>
      </c>
      <c r="W1191" s="9">
        <v>875</v>
      </c>
      <c r="X1191" s="10">
        <v>-7.5636642177805191E-2</v>
      </c>
      <c r="Y1191" s="10">
        <v>2.4290185673824016E-2</v>
      </c>
      <c r="Z1191" s="11">
        <v>253.7</v>
      </c>
      <c r="AA1191" s="11">
        <v>138.5455262120615</v>
      </c>
      <c r="AB1191" s="11">
        <v>23023</v>
      </c>
      <c r="AC1191" s="12" t="s">
        <v>3366</v>
      </c>
      <c r="AD1191" s="8">
        <v>23</v>
      </c>
      <c r="AE1191" s="8">
        <v>23</v>
      </c>
      <c r="AF1191" s="13" t="s">
        <v>3347</v>
      </c>
      <c r="AG1191" s="13" t="s">
        <v>3341</v>
      </c>
      <c r="AH1191" s="13" t="s">
        <v>3348</v>
      </c>
      <c r="AI1191" s="14">
        <v>526295</v>
      </c>
      <c r="AJ1191" s="13" t="s">
        <v>486</v>
      </c>
      <c r="AK1191" s="13" t="s">
        <v>3343</v>
      </c>
      <c r="AL1191" s="13"/>
      <c r="AM1191" s="13"/>
      <c r="AN1191" s="13" t="s">
        <v>505</v>
      </c>
    </row>
    <row r="1192" spans="1:40" x14ac:dyDescent="0.2">
      <c r="A1192" s="8" t="s">
        <v>3337</v>
      </c>
      <c r="B1192" s="8" t="s">
        <v>3367</v>
      </c>
      <c r="C1192" s="8" t="str">
        <f t="shared" si="18"/>
        <v>Somerset County ME</v>
      </c>
      <c r="D1192" s="9">
        <v>51113</v>
      </c>
      <c r="E1192" s="8" t="s">
        <v>218</v>
      </c>
      <c r="F1192" s="9">
        <v>9092</v>
      </c>
      <c r="G1192" s="9">
        <v>14998</v>
      </c>
      <c r="H1192" s="9">
        <v>25968</v>
      </c>
      <c r="I1192" s="10">
        <v>0.35012322858903266</v>
      </c>
      <c r="J1192" s="10">
        <v>0.57755699322242759</v>
      </c>
      <c r="K1192" s="9">
        <v>-5906</v>
      </c>
      <c r="L1192" s="9">
        <v>5906</v>
      </c>
      <c r="M1192" s="10">
        <v>-0.22743376463339493</v>
      </c>
      <c r="N1192" s="10">
        <v>0.22743376463339493</v>
      </c>
      <c r="O1192" s="9">
        <v>12211</v>
      </c>
      <c r="P1192" s="9">
        <v>11798</v>
      </c>
      <c r="Q1192" s="9">
        <v>24705</v>
      </c>
      <c r="R1192" s="10">
        <v>0.49427241449099374</v>
      </c>
      <c r="S1192" s="10">
        <v>0.47755515077919447</v>
      </c>
      <c r="T1192" s="9">
        <v>413</v>
      </c>
      <c r="U1192" s="10">
        <v>1.6717263711799268E-2</v>
      </c>
      <c r="V1192" s="9">
        <v>-3119</v>
      </c>
      <c r="W1192" s="9">
        <v>3200</v>
      </c>
      <c r="X1192" s="10">
        <v>-0.14414918590196107</v>
      </c>
      <c r="Y1192" s="10">
        <v>0.10000184244323312</v>
      </c>
      <c r="Z1192" s="11">
        <v>3924.4</v>
      </c>
      <c r="AA1192" s="11">
        <v>13.02441137498726</v>
      </c>
      <c r="AB1192" s="11">
        <v>23025</v>
      </c>
      <c r="AC1192" s="12" t="s">
        <v>3368</v>
      </c>
      <c r="AD1192" s="8">
        <v>23</v>
      </c>
      <c r="AE1192" s="8">
        <v>25</v>
      </c>
      <c r="AF1192" s="13"/>
      <c r="AG1192" s="13"/>
      <c r="AH1192" s="13"/>
      <c r="AJ1192" s="13"/>
      <c r="AK1192" s="13"/>
      <c r="AL1192" s="13"/>
      <c r="AM1192" s="13"/>
      <c r="AN1192" s="13" t="s">
        <v>510</v>
      </c>
    </row>
    <row r="1193" spans="1:40" x14ac:dyDescent="0.2">
      <c r="A1193" s="8" t="s">
        <v>3337</v>
      </c>
      <c r="B1193" s="8" t="s">
        <v>3369</v>
      </c>
      <c r="C1193" s="8" t="str">
        <f t="shared" si="18"/>
        <v>Waldo County ME</v>
      </c>
      <c r="D1193" s="9">
        <v>39155</v>
      </c>
      <c r="E1193" s="8" t="s">
        <v>218</v>
      </c>
      <c r="F1193" s="9">
        <v>10442</v>
      </c>
      <c r="G1193" s="9">
        <v>10378</v>
      </c>
      <c r="H1193" s="9">
        <v>22630</v>
      </c>
      <c r="I1193" s="10">
        <v>0.46142288996906761</v>
      </c>
      <c r="J1193" s="10">
        <v>0.45859478568272205</v>
      </c>
      <c r="K1193" s="9">
        <v>64</v>
      </c>
      <c r="L1193" s="9">
        <v>-64</v>
      </c>
      <c r="M1193" s="10">
        <v>2.8281042863455563E-3</v>
      </c>
      <c r="N1193" s="10">
        <v>-2.8281042863455563E-3</v>
      </c>
      <c r="O1193" s="9">
        <v>11292</v>
      </c>
      <c r="P1193" s="9">
        <v>9055</v>
      </c>
      <c r="Q1193" s="9">
        <v>20976</v>
      </c>
      <c r="R1193" s="10">
        <v>0.53832951945080088</v>
      </c>
      <c r="S1193" s="10">
        <v>0.43168382913806252</v>
      </c>
      <c r="T1193" s="9">
        <v>2237</v>
      </c>
      <c r="U1193" s="10">
        <v>0.10664569031273835</v>
      </c>
      <c r="V1193" s="9">
        <v>-850</v>
      </c>
      <c r="W1193" s="9">
        <v>1323</v>
      </c>
      <c r="X1193" s="10">
        <v>-7.6906629481733269E-2</v>
      </c>
      <c r="Y1193" s="10">
        <v>2.6910956544659526E-2</v>
      </c>
      <c r="Z1193" s="11">
        <v>729.92</v>
      </c>
      <c r="AA1193" s="11">
        <v>53.642864971503727</v>
      </c>
      <c r="AB1193" s="11">
        <v>23027</v>
      </c>
      <c r="AC1193" s="12" t="s">
        <v>3370</v>
      </c>
      <c r="AD1193" s="8">
        <v>23</v>
      </c>
      <c r="AE1193" s="8">
        <v>27</v>
      </c>
      <c r="AF1193" s="13"/>
      <c r="AG1193" s="13"/>
      <c r="AH1193" s="13"/>
      <c r="AJ1193" s="13"/>
      <c r="AK1193" s="13"/>
      <c r="AL1193" s="13"/>
      <c r="AM1193" s="13"/>
      <c r="AN1193" s="13" t="s">
        <v>510</v>
      </c>
    </row>
    <row r="1194" spans="1:40" x14ac:dyDescent="0.2">
      <c r="A1194" s="8" t="s">
        <v>3337</v>
      </c>
      <c r="B1194" s="8" t="s">
        <v>680</v>
      </c>
      <c r="C1194" s="8" t="str">
        <f t="shared" si="18"/>
        <v>Washington County ME</v>
      </c>
      <c r="D1194" s="9">
        <v>31625</v>
      </c>
      <c r="E1194" s="8" t="s">
        <v>218</v>
      </c>
      <c r="F1194" s="9">
        <v>6358</v>
      </c>
      <c r="G1194" s="9">
        <v>9037</v>
      </c>
      <c r="H1194" s="9">
        <v>16559</v>
      </c>
      <c r="I1194" s="10">
        <v>0.38396038408116434</v>
      </c>
      <c r="J1194" s="10">
        <v>0.54574551603357691</v>
      </c>
      <c r="K1194" s="9">
        <v>-2679</v>
      </c>
      <c r="L1194" s="9">
        <v>2679</v>
      </c>
      <c r="M1194" s="10">
        <v>-0.16178513195241256</v>
      </c>
      <c r="N1194" s="10">
        <v>0.16178513195241256</v>
      </c>
      <c r="O1194" s="9">
        <v>7797</v>
      </c>
      <c r="P1194" s="9">
        <v>7539</v>
      </c>
      <c r="Q1194" s="9">
        <v>15756</v>
      </c>
      <c r="R1194" s="10">
        <v>0.49485910129474486</v>
      </c>
      <c r="S1194" s="10">
        <v>0.47848438690022849</v>
      </c>
      <c r="T1194" s="9">
        <v>258</v>
      </c>
      <c r="U1194" s="10">
        <v>1.6374714394516376E-2</v>
      </c>
      <c r="V1194" s="9">
        <v>-1439</v>
      </c>
      <c r="W1194" s="9">
        <v>1498</v>
      </c>
      <c r="X1194" s="10">
        <v>-0.11089871721358052</v>
      </c>
      <c r="Y1194" s="10">
        <v>6.7261129133348418E-2</v>
      </c>
      <c r="Z1194" s="11">
        <v>2562.66</v>
      </c>
      <c r="AA1194" s="11">
        <v>12.340692873810807</v>
      </c>
      <c r="AB1194" s="11">
        <v>23029</v>
      </c>
      <c r="AC1194" s="12" t="s">
        <v>3371</v>
      </c>
      <c r="AD1194" s="8">
        <v>23</v>
      </c>
      <c r="AE1194" s="8">
        <v>29</v>
      </c>
      <c r="AF1194" s="13"/>
      <c r="AG1194" s="13"/>
      <c r="AH1194" s="13"/>
      <c r="AJ1194" s="13"/>
      <c r="AK1194" s="13"/>
      <c r="AL1194" s="13"/>
      <c r="AM1194" s="13"/>
      <c r="AN1194" s="13" t="s">
        <v>510</v>
      </c>
    </row>
    <row r="1195" spans="1:40" x14ac:dyDescent="0.2">
      <c r="A1195" s="8" t="s">
        <v>3337</v>
      </c>
      <c r="B1195" s="8" t="s">
        <v>3372</v>
      </c>
      <c r="C1195" s="8" t="str">
        <f t="shared" si="18"/>
        <v>York County ME</v>
      </c>
      <c r="D1195" s="9">
        <v>201169</v>
      </c>
      <c r="E1195" s="8" t="s">
        <v>218</v>
      </c>
      <c r="F1195" s="9">
        <v>55828</v>
      </c>
      <c r="G1195" s="9">
        <v>50388</v>
      </c>
      <c r="H1195" s="9">
        <v>113962</v>
      </c>
      <c r="I1195" s="10">
        <v>0.48988259244309507</v>
      </c>
      <c r="J1195" s="10">
        <v>0.44214738246082025</v>
      </c>
      <c r="K1195" s="9">
        <v>5440</v>
      </c>
      <c r="L1195" s="9">
        <v>-5440</v>
      </c>
      <c r="M1195" s="10">
        <v>4.7735209982274818E-2</v>
      </c>
      <c r="N1195" s="10">
        <v>-4.7735209982274818E-2</v>
      </c>
      <c r="O1195" s="9">
        <v>61492</v>
      </c>
      <c r="P1195" s="9">
        <v>43879</v>
      </c>
      <c r="Q1195" s="9">
        <v>107627</v>
      </c>
      <c r="R1195" s="10">
        <v>0.571343621953599</v>
      </c>
      <c r="S1195" s="10">
        <v>0.40769509509695523</v>
      </c>
      <c r="T1195" s="9">
        <v>17613</v>
      </c>
      <c r="U1195" s="10">
        <v>0.16364852685664377</v>
      </c>
      <c r="V1195" s="9">
        <v>-5664</v>
      </c>
      <c r="W1195" s="9">
        <v>6509</v>
      </c>
      <c r="X1195" s="10">
        <v>-8.1461029510503935E-2</v>
      </c>
      <c r="Y1195" s="10">
        <v>3.445228736386502E-2</v>
      </c>
      <c r="Z1195" s="11">
        <v>990.71</v>
      </c>
      <c r="AA1195" s="11">
        <v>203.05538452221134</v>
      </c>
      <c r="AB1195" s="11">
        <v>23031</v>
      </c>
      <c r="AC1195" s="12" t="s">
        <v>3373</v>
      </c>
      <c r="AD1195" s="8">
        <v>23</v>
      </c>
      <c r="AE1195" s="8">
        <v>31</v>
      </c>
      <c r="AF1195" s="13" t="s">
        <v>3347</v>
      </c>
      <c r="AG1195" s="13" t="s">
        <v>3341</v>
      </c>
      <c r="AH1195" s="13" t="s">
        <v>3348</v>
      </c>
      <c r="AI1195" s="14">
        <v>526295</v>
      </c>
      <c r="AJ1195" s="13" t="s">
        <v>486</v>
      </c>
      <c r="AK1195" s="13" t="s">
        <v>3343</v>
      </c>
      <c r="AL1195" s="13"/>
      <c r="AM1195" s="13"/>
      <c r="AN1195" s="13" t="s">
        <v>487</v>
      </c>
    </row>
    <row r="1196" spans="1:40" x14ac:dyDescent="0.2">
      <c r="A1196" s="8" t="s">
        <v>3374</v>
      </c>
      <c r="B1196" s="8" t="s">
        <v>3375</v>
      </c>
      <c r="C1196" s="8" t="str">
        <f t="shared" si="18"/>
        <v>Allegany County MD</v>
      </c>
      <c r="D1196" s="9">
        <v>72528</v>
      </c>
      <c r="E1196" s="8" t="s">
        <v>218</v>
      </c>
      <c r="F1196" s="9">
        <v>6665</v>
      </c>
      <c r="G1196" s="9">
        <v>20025</v>
      </c>
      <c r="H1196" s="9">
        <v>27804</v>
      </c>
      <c r="I1196" s="10">
        <v>0.23971371025751689</v>
      </c>
      <c r="J1196" s="10">
        <v>0.7202201122140699</v>
      </c>
      <c r="K1196" s="9">
        <v>-13360</v>
      </c>
      <c r="L1196" s="9">
        <v>13360</v>
      </c>
      <c r="M1196" s="10">
        <v>-0.48050640195655303</v>
      </c>
      <c r="N1196" s="10">
        <v>0.48050640195655303</v>
      </c>
      <c r="O1196" s="9">
        <v>9001</v>
      </c>
      <c r="P1196" s="9">
        <v>18158</v>
      </c>
      <c r="Q1196" s="9">
        <v>27817</v>
      </c>
      <c r="R1196" s="10">
        <v>0.32357910630190173</v>
      </c>
      <c r="S1196" s="10">
        <v>0.652766293992882</v>
      </c>
      <c r="T1196" s="9">
        <v>-9157</v>
      </c>
      <c r="U1196" s="10">
        <v>-0.32918718769098027</v>
      </c>
      <c r="V1196" s="9">
        <v>-2336</v>
      </c>
      <c r="W1196" s="9">
        <v>1867</v>
      </c>
      <c r="X1196" s="10">
        <v>-8.3865396044384838E-2</v>
      </c>
      <c r="Y1196" s="10">
        <v>6.74538182211879E-2</v>
      </c>
      <c r="Z1196" s="11">
        <v>424.16</v>
      </c>
      <c r="AA1196" s="11">
        <v>170.99207846095811</v>
      </c>
      <c r="AB1196" s="11">
        <v>24001</v>
      </c>
      <c r="AC1196" s="12" t="s">
        <v>3376</v>
      </c>
      <c r="AD1196" s="8">
        <v>24</v>
      </c>
      <c r="AE1196" s="8">
        <v>1</v>
      </c>
      <c r="AF1196" s="13" t="s">
        <v>3377</v>
      </c>
      <c r="AG1196" s="13"/>
      <c r="AH1196" s="13" t="s">
        <v>3378</v>
      </c>
      <c r="AI1196" s="14">
        <v>99979</v>
      </c>
      <c r="AJ1196" s="13" t="s">
        <v>486</v>
      </c>
      <c r="AK1196" s="13"/>
      <c r="AL1196" s="13"/>
      <c r="AM1196" s="13"/>
      <c r="AN1196" s="13" t="s">
        <v>487</v>
      </c>
    </row>
    <row r="1197" spans="1:40" x14ac:dyDescent="0.2">
      <c r="A1197" s="8" t="s">
        <v>3374</v>
      </c>
      <c r="B1197" s="8" t="s">
        <v>3379</v>
      </c>
      <c r="C1197" s="8" t="str">
        <f t="shared" si="18"/>
        <v>Anne Arundel County MD</v>
      </c>
      <c r="D1197" s="9">
        <v>564195</v>
      </c>
      <c r="E1197" s="8" t="s">
        <v>218</v>
      </c>
      <c r="F1197" s="9">
        <v>116074</v>
      </c>
      <c r="G1197" s="9">
        <v>114509</v>
      </c>
      <c r="H1197" s="9">
        <v>242939</v>
      </c>
      <c r="I1197" s="10">
        <v>0.47779072112752585</v>
      </c>
      <c r="J1197" s="10">
        <v>0.471348774795319</v>
      </c>
      <c r="K1197" s="9">
        <v>1565</v>
      </c>
      <c r="L1197" s="9">
        <v>-1565</v>
      </c>
      <c r="M1197" s="10">
        <v>6.4419463322068493E-3</v>
      </c>
      <c r="N1197" s="10">
        <v>-6.4419463322068493E-3</v>
      </c>
      <c r="O1197" s="9">
        <v>115960</v>
      </c>
      <c r="P1197" s="9">
        <v>118165</v>
      </c>
      <c r="Q1197" s="9">
        <v>239189</v>
      </c>
      <c r="R1197" s="10">
        <v>0.48480490323551667</v>
      </c>
      <c r="S1197" s="10">
        <v>0.49402355459490194</v>
      </c>
      <c r="T1197" s="9">
        <v>-2205</v>
      </c>
      <c r="U1197" s="10">
        <v>-9.2186513593852659E-3</v>
      </c>
      <c r="V1197" s="9">
        <v>114</v>
      </c>
      <c r="W1197" s="9">
        <v>-3656</v>
      </c>
      <c r="X1197" s="10">
        <v>-7.0141821079908184E-3</v>
      </c>
      <c r="Y1197" s="10">
        <v>-2.2674779799582934E-2</v>
      </c>
      <c r="Z1197" s="11">
        <v>414.9</v>
      </c>
      <c r="AA1197" s="11">
        <v>1359.8336948662329</v>
      </c>
      <c r="AB1197" s="11">
        <v>24003</v>
      </c>
      <c r="AC1197" s="12" t="s">
        <v>3380</v>
      </c>
      <c r="AD1197" s="8">
        <v>24</v>
      </c>
      <c r="AE1197" s="8">
        <v>3</v>
      </c>
      <c r="AF1197" s="13" t="s">
        <v>3381</v>
      </c>
      <c r="AG1197" s="13" t="s">
        <v>1355</v>
      </c>
      <c r="AH1197" s="13" t="s">
        <v>3382</v>
      </c>
      <c r="AI1197" s="14">
        <v>2797407</v>
      </c>
      <c r="AJ1197" s="13" t="s">
        <v>486</v>
      </c>
      <c r="AK1197" s="13" t="s">
        <v>1357</v>
      </c>
      <c r="AL1197" s="13"/>
      <c r="AM1197" s="13"/>
      <c r="AN1197" s="13" t="s">
        <v>487</v>
      </c>
    </row>
    <row r="1198" spans="1:40" x14ac:dyDescent="0.2">
      <c r="A1198" s="8" t="s">
        <v>3374</v>
      </c>
      <c r="B1198" s="8" t="s">
        <v>3383</v>
      </c>
      <c r="C1198" s="8" t="str">
        <f t="shared" si="18"/>
        <v>Baltimore County MD</v>
      </c>
      <c r="D1198" s="9">
        <v>831128</v>
      </c>
      <c r="E1198" s="8" t="s">
        <v>218</v>
      </c>
      <c r="F1198" s="9">
        <v>189437</v>
      </c>
      <c r="G1198" s="9">
        <v>131009</v>
      </c>
      <c r="H1198" s="9">
        <v>335017</v>
      </c>
      <c r="I1198" s="10">
        <v>0.5654548873639248</v>
      </c>
      <c r="J1198" s="10">
        <v>0.39105179737147666</v>
      </c>
      <c r="K1198" s="9">
        <v>58428</v>
      </c>
      <c r="L1198" s="9">
        <v>-58428</v>
      </c>
      <c r="M1198" s="10">
        <v>0.17440308999244813</v>
      </c>
      <c r="N1198" s="10">
        <v>-0.17440308999244813</v>
      </c>
      <c r="O1198" s="9">
        <v>202733</v>
      </c>
      <c r="P1198" s="9">
        <v>144686</v>
      </c>
      <c r="Q1198" s="9">
        <v>354655</v>
      </c>
      <c r="R1198" s="10">
        <v>0.57163440526709053</v>
      </c>
      <c r="S1198" s="10">
        <v>0.40796266794490421</v>
      </c>
      <c r="T1198" s="9">
        <v>58047</v>
      </c>
      <c r="U1198" s="10">
        <v>0.16367173732218632</v>
      </c>
      <c r="V1198" s="9">
        <v>-13296</v>
      </c>
      <c r="W1198" s="9">
        <v>-13677</v>
      </c>
      <c r="X1198" s="10">
        <v>-6.1795179031657321E-3</v>
      </c>
      <c r="Y1198" s="10">
        <v>-1.691087057342755E-2</v>
      </c>
      <c r="Z1198" s="11">
        <v>598.29999999999995</v>
      </c>
      <c r="AA1198" s="11">
        <v>1389.1492562259737</v>
      </c>
      <c r="AB1198" s="11">
        <v>24005</v>
      </c>
      <c r="AC1198" s="12" t="s">
        <v>3384</v>
      </c>
      <c r="AD1198" s="8">
        <v>24</v>
      </c>
      <c r="AE1198" s="8">
        <v>5</v>
      </c>
      <c r="AF1198" s="13" t="s">
        <v>3381</v>
      </c>
      <c r="AG1198" s="13" t="s">
        <v>1355</v>
      </c>
      <c r="AH1198" s="13" t="s">
        <v>3382</v>
      </c>
      <c r="AI1198" s="14">
        <v>2797407</v>
      </c>
      <c r="AJ1198" s="13" t="s">
        <v>486</v>
      </c>
      <c r="AK1198" s="13" t="s">
        <v>1357</v>
      </c>
      <c r="AL1198" s="13"/>
      <c r="AM1198" s="13"/>
      <c r="AN1198" s="13" t="s">
        <v>487</v>
      </c>
    </row>
    <row r="1199" spans="1:40" x14ac:dyDescent="0.2">
      <c r="A1199" s="8" t="s">
        <v>3374</v>
      </c>
      <c r="B1199" s="8" t="s">
        <v>3385</v>
      </c>
      <c r="C1199" s="8" t="str">
        <f t="shared" si="18"/>
        <v>Calvert County MD</v>
      </c>
      <c r="D1199" s="9">
        <v>90595</v>
      </c>
      <c r="E1199" s="8" t="s">
        <v>218</v>
      </c>
      <c r="F1199" s="9">
        <v>16669</v>
      </c>
      <c r="G1199" s="9">
        <v>24680</v>
      </c>
      <c r="H1199" s="9">
        <v>43445</v>
      </c>
      <c r="I1199" s="10">
        <v>0.38368051559442973</v>
      </c>
      <c r="J1199" s="10">
        <v>0.56807457705144437</v>
      </c>
      <c r="K1199" s="9">
        <v>-8011</v>
      </c>
      <c r="L1199" s="9">
        <v>8011</v>
      </c>
      <c r="M1199" s="10">
        <v>-0.18439406145701465</v>
      </c>
      <c r="N1199" s="10">
        <v>0.18439406145701465</v>
      </c>
      <c r="O1199" s="9">
        <v>18963</v>
      </c>
      <c r="P1199" s="9">
        <v>22413</v>
      </c>
      <c r="Q1199" s="9">
        <v>42168</v>
      </c>
      <c r="R1199" s="10">
        <v>0.4497011952191235</v>
      </c>
      <c r="S1199" s="10">
        <v>0.5315167899829254</v>
      </c>
      <c r="T1199" s="9">
        <v>-3450</v>
      </c>
      <c r="U1199" s="10">
        <v>-8.1815594763801902E-2</v>
      </c>
      <c r="V1199" s="9">
        <v>-2294</v>
      </c>
      <c r="W1199" s="9">
        <v>2267</v>
      </c>
      <c r="X1199" s="10">
        <v>-6.6020679624693768E-2</v>
      </c>
      <c r="Y1199" s="10">
        <v>3.6557787068518977E-2</v>
      </c>
      <c r="Z1199" s="11">
        <v>213.15</v>
      </c>
      <c r="AA1199" s="11">
        <v>425.02932207365706</v>
      </c>
      <c r="AB1199" s="11">
        <v>24009</v>
      </c>
      <c r="AC1199" s="12" t="s">
        <v>3386</v>
      </c>
      <c r="AD1199" s="8">
        <v>24</v>
      </c>
      <c r="AE1199" s="8">
        <v>9</v>
      </c>
      <c r="AF1199" s="13" t="s">
        <v>1354</v>
      </c>
      <c r="AG1199" s="13" t="s">
        <v>1355</v>
      </c>
      <c r="AH1199" s="13" t="s">
        <v>1356</v>
      </c>
      <c r="AI1199" s="14">
        <v>6097684</v>
      </c>
      <c r="AJ1199" s="13" t="s">
        <v>486</v>
      </c>
      <c r="AK1199" s="13" t="s">
        <v>1357</v>
      </c>
      <c r="AL1199" s="13" t="s">
        <v>1356</v>
      </c>
      <c r="AM1199" s="13" t="s">
        <v>1358</v>
      </c>
      <c r="AN1199" s="13" t="s">
        <v>505</v>
      </c>
    </row>
    <row r="1200" spans="1:40" x14ac:dyDescent="0.2">
      <c r="A1200" s="8" t="s">
        <v>3374</v>
      </c>
      <c r="B1200" s="8" t="s">
        <v>3387</v>
      </c>
      <c r="C1200" s="8" t="str">
        <f t="shared" si="18"/>
        <v>Caroline County MD</v>
      </c>
      <c r="D1200" s="9">
        <v>32579</v>
      </c>
      <c r="E1200" s="8" t="s">
        <v>218</v>
      </c>
      <c r="F1200" s="9">
        <v>3747</v>
      </c>
      <c r="G1200" s="9">
        <v>8999</v>
      </c>
      <c r="H1200" s="9">
        <v>13282</v>
      </c>
      <c r="I1200" s="10">
        <v>0.28211112784219244</v>
      </c>
      <c r="J1200" s="10">
        <v>0.67753350399036294</v>
      </c>
      <c r="K1200" s="9">
        <v>-5252</v>
      </c>
      <c r="L1200" s="9">
        <v>5252</v>
      </c>
      <c r="M1200" s="10">
        <v>-0.3954223761481705</v>
      </c>
      <c r="N1200" s="10">
        <v>0.3954223761481705</v>
      </c>
      <c r="O1200" s="9">
        <v>4621</v>
      </c>
      <c r="P1200" s="9">
        <v>7674</v>
      </c>
      <c r="Q1200" s="9">
        <v>12526</v>
      </c>
      <c r="R1200" s="10">
        <v>0.36891266166373943</v>
      </c>
      <c r="S1200" s="10">
        <v>0.61264569695034332</v>
      </c>
      <c r="T1200" s="9">
        <v>-3053</v>
      </c>
      <c r="U1200" s="10">
        <v>-0.24373303528660389</v>
      </c>
      <c r="V1200" s="9">
        <v>-874</v>
      </c>
      <c r="W1200" s="9">
        <v>1325</v>
      </c>
      <c r="X1200" s="10">
        <v>-8.6801533821546983E-2</v>
      </c>
      <c r="Y1200" s="10">
        <v>6.4887807040019618E-2</v>
      </c>
      <c r="Z1200" s="11">
        <v>319.42</v>
      </c>
      <c r="AA1200" s="11">
        <v>101.99423955920105</v>
      </c>
      <c r="AB1200" s="11">
        <v>24011</v>
      </c>
      <c r="AC1200" s="12" t="s">
        <v>3388</v>
      </c>
      <c r="AD1200" s="8">
        <v>24</v>
      </c>
      <c r="AE1200" s="8">
        <v>11</v>
      </c>
      <c r="AF1200" s="13"/>
      <c r="AG1200" s="13"/>
      <c r="AH1200" s="13"/>
      <c r="AJ1200" s="13"/>
      <c r="AK1200" s="13"/>
      <c r="AL1200" s="13"/>
      <c r="AM1200" s="13"/>
      <c r="AN1200" s="13" t="s">
        <v>510</v>
      </c>
    </row>
    <row r="1201" spans="1:40" x14ac:dyDescent="0.2">
      <c r="A1201" s="8" t="s">
        <v>3374</v>
      </c>
      <c r="B1201" s="8" t="s">
        <v>767</v>
      </c>
      <c r="C1201" s="8" t="str">
        <f t="shared" si="18"/>
        <v>Carroll County MD</v>
      </c>
      <c r="D1201" s="9">
        <v>167627</v>
      </c>
      <c r="E1201" s="8" t="s">
        <v>218</v>
      </c>
      <c r="F1201" s="9">
        <v>24314</v>
      </c>
      <c r="G1201" s="9">
        <v>55593</v>
      </c>
      <c r="H1201" s="9">
        <v>84879</v>
      </c>
      <c r="I1201" s="10">
        <v>0.28645483570730096</v>
      </c>
      <c r="J1201" s="10">
        <v>0.65496765984519134</v>
      </c>
      <c r="K1201" s="9">
        <v>-31279</v>
      </c>
      <c r="L1201" s="9">
        <v>31279</v>
      </c>
      <c r="M1201" s="10">
        <v>-0.36851282413789038</v>
      </c>
      <c r="N1201" s="10">
        <v>0.36851282413789038</v>
      </c>
      <c r="O1201" s="9">
        <v>26067</v>
      </c>
      <c r="P1201" s="9">
        <v>53960</v>
      </c>
      <c r="Q1201" s="9">
        <v>82171</v>
      </c>
      <c r="R1201" s="10">
        <v>0.31722870599116476</v>
      </c>
      <c r="S1201" s="10">
        <v>0.65667936376580549</v>
      </c>
      <c r="T1201" s="9">
        <v>-27893</v>
      </c>
      <c r="U1201" s="10">
        <v>-0.33945065777464073</v>
      </c>
      <c r="V1201" s="9">
        <v>-1753</v>
      </c>
      <c r="W1201" s="9">
        <v>1633</v>
      </c>
      <c r="X1201" s="10">
        <v>-3.0773870283863802E-2</v>
      </c>
      <c r="Y1201" s="10">
        <v>-1.7117039206141493E-3</v>
      </c>
      <c r="Z1201" s="11">
        <v>447.6</v>
      </c>
      <c r="AA1201" s="11">
        <v>374.50178731009828</v>
      </c>
      <c r="AB1201" s="11">
        <v>24013</v>
      </c>
      <c r="AC1201" s="12" t="s">
        <v>3389</v>
      </c>
      <c r="AD1201" s="8">
        <v>24</v>
      </c>
      <c r="AE1201" s="8">
        <v>13</v>
      </c>
      <c r="AF1201" s="13" t="s">
        <v>3381</v>
      </c>
      <c r="AG1201" s="13" t="s">
        <v>1355</v>
      </c>
      <c r="AH1201" s="13" t="s">
        <v>3382</v>
      </c>
      <c r="AI1201" s="14">
        <v>2797407</v>
      </c>
      <c r="AJ1201" s="13" t="s">
        <v>486</v>
      </c>
      <c r="AK1201" s="13" t="s">
        <v>1357</v>
      </c>
      <c r="AL1201" s="13"/>
      <c r="AM1201" s="13"/>
      <c r="AN1201" s="13" t="s">
        <v>505</v>
      </c>
    </row>
    <row r="1202" spans="1:40" x14ac:dyDescent="0.2">
      <c r="A1202" s="8" t="s">
        <v>3374</v>
      </c>
      <c r="B1202" s="8" t="s">
        <v>3390</v>
      </c>
      <c r="C1202" s="8" t="str">
        <f t="shared" si="18"/>
        <v>Cecil County MD</v>
      </c>
      <c r="D1202" s="9">
        <v>102382</v>
      </c>
      <c r="E1202" s="8" t="s">
        <v>218</v>
      </c>
      <c r="F1202" s="9">
        <v>12651</v>
      </c>
      <c r="G1202" s="9">
        <v>27579</v>
      </c>
      <c r="H1202" s="9">
        <v>42309</v>
      </c>
      <c r="I1202" s="10">
        <v>0.29901439410054598</v>
      </c>
      <c r="J1202" s="10">
        <v>0.65184712472523576</v>
      </c>
      <c r="K1202" s="9">
        <v>-14928</v>
      </c>
      <c r="L1202" s="9">
        <v>14928</v>
      </c>
      <c r="M1202" s="10">
        <v>-0.35283273062468978</v>
      </c>
      <c r="N1202" s="10">
        <v>0.35283273062468978</v>
      </c>
      <c r="O1202" s="9">
        <v>15489</v>
      </c>
      <c r="P1202" s="9">
        <v>23660</v>
      </c>
      <c r="Q1202" s="9">
        <v>40037</v>
      </c>
      <c r="R1202" s="10">
        <v>0.38686714788820342</v>
      </c>
      <c r="S1202" s="10">
        <v>0.59095336813447563</v>
      </c>
      <c r="T1202" s="9">
        <v>-8171</v>
      </c>
      <c r="U1202" s="10">
        <v>-0.20408622024627221</v>
      </c>
      <c r="V1202" s="9">
        <v>-2838</v>
      </c>
      <c r="W1202" s="9">
        <v>3919</v>
      </c>
      <c r="X1202" s="10">
        <v>-8.7852753787657445E-2</v>
      </c>
      <c r="Y1202" s="10">
        <v>6.0893756590760129E-2</v>
      </c>
      <c r="Z1202" s="11">
        <v>346.27</v>
      </c>
      <c r="AA1202" s="11">
        <v>295.67100817281312</v>
      </c>
      <c r="AB1202" s="11">
        <v>24015</v>
      </c>
      <c r="AC1202" s="12" t="s">
        <v>3391</v>
      </c>
      <c r="AD1202" s="8">
        <v>24</v>
      </c>
      <c r="AE1202" s="8">
        <v>15</v>
      </c>
      <c r="AF1202" s="13" t="s">
        <v>1344</v>
      </c>
      <c r="AG1202" s="13" t="s">
        <v>1339</v>
      </c>
      <c r="AH1202" s="13" t="s">
        <v>1345</v>
      </c>
      <c r="AI1202" s="14">
        <v>6069875</v>
      </c>
      <c r="AJ1202" s="13" t="s">
        <v>486</v>
      </c>
      <c r="AK1202" s="13" t="s">
        <v>1341</v>
      </c>
      <c r="AL1202" s="13" t="s">
        <v>1346</v>
      </c>
      <c r="AM1202" s="13" t="s">
        <v>1347</v>
      </c>
      <c r="AN1202" s="13" t="s">
        <v>487</v>
      </c>
    </row>
    <row r="1203" spans="1:40" x14ac:dyDescent="0.2">
      <c r="A1203" s="8" t="s">
        <v>3374</v>
      </c>
      <c r="B1203" s="8" t="s">
        <v>3392</v>
      </c>
      <c r="C1203" s="8" t="str">
        <f t="shared" si="18"/>
        <v>Charles County MD</v>
      </c>
      <c r="D1203" s="9">
        <v>156118</v>
      </c>
      <c r="E1203" s="8" t="s">
        <v>218</v>
      </c>
      <c r="F1203" s="9">
        <v>46063</v>
      </c>
      <c r="G1203" s="9">
        <v>24163</v>
      </c>
      <c r="H1203" s="9">
        <v>72480</v>
      </c>
      <c r="I1203" s="10">
        <v>0.6355270419426049</v>
      </c>
      <c r="J1203" s="10">
        <v>0.33337472406181018</v>
      </c>
      <c r="K1203" s="9">
        <v>21900</v>
      </c>
      <c r="L1203" s="9">
        <v>-21900</v>
      </c>
      <c r="M1203" s="10">
        <v>0.30215231788079472</v>
      </c>
      <c r="N1203" s="10">
        <v>-0.30215231788079472</v>
      </c>
      <c r="O1203" s="9">
        <v>45621</v>
      </c>
      <c r="P1203" s="9">
        <v>23637</v>
      </c>
      <c r="Q1203" s="9">
        <v>70167</v>
      </c>
      <c r="R1203" s="10">
        <v>0.65017743383641879</v>
      </c>
      <c r="S1203" s="10">
        <v>0.33686775834794136</v>
      </c>
      <c r="T1203" s="9">
        <v>21984</v>
      </c>
      <c r="U1203" s="10">
        <v>0.31330967548847743</v>
      </c>
      <c r="V1203" s="9">
        <v>442</v>
      </c>
      <c r="W1203" s="9">
        <v>526</v>
      </c>
      <c r="X1203" s="10">
        <v>-1.4650391893813897E-2</v>
      </c>
      <c r="Y1203" s="10">
        <v>-3.4930342861311803E-3</v>
      </c>
      <c r="Z1203" s="11">
        <v>457.75</v>
      </c>
      <c r="AA1203" s="11">
        <v>341.05516111414528</v>
      </c>
      <c r="AB1203" s="11">
        <v>24017</v>
      </c>
      <c r="AC1203" s="12" t="s">
        <v>3393</v>
      </c>
      <c r="AD1203" s="8">
        <v>24</v>
      </c>
      <c r="AE1203" s="8">
        <v>17</v>
      </c>
      <c r="AF1203" s="13" t="s">
        <v>1354</v>
      </c>
      <c r="AG1203" s="13" t="s">
        <v>1355</v>
      </c>
      <c r="AH1203" s="13" t="s">
        <v>1356</v>
      </c>
      <c r="AI1203" s="14">
        <v>6097684</v>
      </c>
      <c r="AJ1203" s="13" t="s">
        <v>486</v>
      </c>
      <c r="AK1203" s="13" t="s">
        <v>1357</v>
      </c>
      <c r="AL1203" s="13" t="s">
        <v>1356</v>
      </c>
      <c r="AM1203" s="13" t="s">
        <v>1358</v>
      </c>
      <c r="AN1203" s="13" t="s">
        <v>505</v>
      </c>
    </row>
    <row r="1204" spans="1:40" x14ac:dyDescent="0.2">
      <c r="A1204" s="8" t="s">
        <v>3374</v>
      </c>
      <c r="B1204" s="8" t="s">
        <v>3394</v>
      </c>
      <c r="C1204" s="8" t="str">
        <f t="shared" si="18"/>
        <v>Dorchester County MD</v>
      </c>
      <c r="D1204" s="9">
        <v>32384</v>
      </c>
      <c r="E1204" s="8" t="s">
        <v>218</v>
      </c>
      <c r="F1204" s="9">
        <v>5695</v>
      </c>
      <c r="G1204" s="9">
        <v>7938</v>
      </c>
      <c r="H1204" s="9">
        <v>14034</v>
      </c>
      <c r="I1204" s="10">
        <v>0.40580019951546242</v>
      </c>
      <c r="J1204" s="10">
        <v>0.56562633604104318</v>
      </c>
      <c r="K1204" s="9">
        <v>-2243</v>
      </c>
      <c r="L1204" s="9">
        <v>2243</v>
      </c>
      <c r="M1204" s="10">
        <v>-0.15982613652558075</v>
      </c>
      <c r="N1204" s="10">
        <v>0.15982613652558075</v>
      </c>
      <c r="O1204" s="9">
        <v>6570</v>
      </c>
      <c r="P1204" s="9">
        <v>7514</v>
      </c>
      <c r="Q1204" s="9">
        <v>14249</v>
      </c>
      <c r="R1204" s="10">
        <v>0.46108498842024004</v>
      </c>
      <c r="S1204" s="10">
        <v>0.52733525159660322</v>
      </c>
      <c r="T1204" s="9">
        <v>-944</v>
      </c>
      <c r="U1204" s="10">
        <v>-6.6250263176363178E-2</v>
      </c>
      <c r="V1204" s="9">
        <v>-875</v>
      </c>
      <c r="W1204" s="9">
        <v>424</v>
      </c>
      <c r="X1204" s="10">
        <v>-5.5284788904777615E-2</v>
      </c>
      <c r="Y1204" s="10">
        <v>3.829108444443996E-2</v>
      </c>
      <c r="Z1204" s="11">
        <v>540.77</v>
      </c>
      <c r="AA1204" s="11">
        <v>59.884978826488158</v>
      </c>
      <c r="AB1204" s="11">
        <v>24019</v>
      </c>
      <c r="AC1204" s="12" t="s">
        <v>3395</v>
      </c>
      <c r="AD1204" s="8">
        <v>24</v>
      </c>
      <c r="AE1204" s="8">
        <v>19</v>
      </c>
      <c r="AF1204" s="13" t="s">
        <v>3396</v>
      </c>
      <c r="AG1204" s="13" t="s">
        <v>1355</v>
      </c>
      <c r="AH1204" s="13" t="s">
        <v>3397</v>
      </c>
      <c r="AJ1204" s="13" t="s">
        <v>498</v>
      </c>
      <c r="AK1204" s="13" t="s">
        <v>1357</v>
      </c>
      <c r="AL1204" s="13"/>
      <c r="AM1204" s="13"/>
      <c r="AN1204" s="13" t="s">
        <v>487</v>
      </c>
    </row>
    <row r="1205" spans="1:40" x14ac:dyDescent="0.2">
      <c r="A1205" s="8" t="s">
        <v>3374</v>
      </c>
      <c r="B1205" s="8" t="s">
        <v>3398</v>
      </c>
      <c r="C1205" s="8" t="str">
        <f t="shared" si="18"/>
        <v>Frederick County MD</v>
      </c>
      <c r="D1205" s="9">
        <v>245322</v>
      </c>
      <c r="E1205" s="8" t="s">
        <v>218</v>
      </c>
      <c r="F1205" s="9">
        <v>51891</v>
      </c>
      <c r="G1205" s="9">
        <v>56472</v>
      </c>
      <c r="H1205" s="9">
        <v>114962</v>
      </c>
      <c r="I1205" s="10">
        <v>0.45137523703484628</v>
      </c>
      <c r="J1205" s="10">
        <v>0.49122318679215743</v>
      </c>
      <c r="K1205" s="9">
        <v>-4581</v>
      </c>
      <c r="L1205" s="9">
        <v>4581</v>
      </c>
      <c r="M1205" s="10">
        <v>-3.9847949757311152E-2</v>
      </c>
      <c r="N1205" s="10">
        <v>3.9847949757311152E-2</v>
      </c>
      <c r="O1205" s="9">
        <v>51187</v>
      </c>
      <c r="P1205" s="9">
        <v>55495</v>
      </c>
      <c r="Q1205" s="9">
        <v>109127</v>
      </c>
      <c r="R1205" s="10">
        <v>0.46905898631869292</v>
      </c>
      <c r="S1205" s="10">
        <v>0.50853592603113806</v>
      </c>
      <c r="T1205" s="9">
        <v>-4308</v>
      </c>
      <c r="U1205" s="10">
        <v>-3.9476939712445147E-2</v>
      </c>
      <c r="V1205" s="9">
        <v>704</v>
      </c>
      <c r="W1205" s="9">
        <v>977</v>
      </c>
      <c r="X1205" s="10">
        <v>-1.7683749283846639E-2</v>
      </c>
      <c r="Y1205" s="10">
        <v>-1.7312739238980634E-2</v>
      </c>
      <c r="Z1205" s="11">
        <v>660.22</v>
      </c>
      <c r="AA1205" s="11">
        <v>371.57614128623788</v>
      </c>
      <c r="AB1205" s="11">
        <v>24021</v>
      </c>
      <c r="AC1205" s="12" t="s">
        <v>3399</v>
      </c>
      <c r="AD1205" s="8">
        <v>24</v>
      </c>
      <c r="AE1205" s="8">
        <v>21</v>
      </c>
      <c r="AF1205" s="13" t="s">
        <v>1354</v>
      </c>
      <c r="AG1205" s="13" t="s">
        <v>1355</v>
      </c>
      <c r="AH1205" s="13" t="s">
        <v>1356</v>
      </c>
      <c r="AI1205" s="14">
        <v>6097684</v>
      </c>
      <c r="AJ1205" s="13" t="s">
        <v>486</v>
      </c>
      <c r="AK1205" s="13" t="s">
        <v>1357</v>
      </c>
      <c r="AL1205" s="13" t="s">
        <v>3400</v>
      </c>
      <c r="AM1205" s="13" t="s">
        <v>3401</v>
      </c>
      <c r="AN1205" s="13" t="s">
        <v>505</v>
      </c>
    </row>
    <row r="1206" spans="1:40" x14ac:dyDescent="0.2">
      <c r="A1206" s="8" t="s">
        <v>3374</v>
      </c>
      <c r="B1206" s="8" t="s">
        <v>3402</v>
      </c>
      <c r="C1206" s="8" t="str">
        <f t="shared" si="18"/>
        <v>Garrett County MD</v>
      </c>
      <c r="D1206" s="9">
        <v>29460</v>
      </c>
      <c r="E1206" s="8" t="s">
        <v>218</v>
      </c>
      <c r="F1206" s="9">
        <v>2252</v>
      </c>
      <c r="G1206" s="9">
        <v>10189</v>
      </c>
      <c r="H1206" s="9">
        <v>12905</v>
      </c>
      <c r="I1206" s="10">
        <v>0.17450600542425415</v>
      </c>
      <c r="J1206" s="10">
        <v>0.78953893839597056</v>
      </c>
      <c r="K1206" s="9">
        <v>-7937</v>
      </c>
      <c r="L1206" s="9">
        <v>7937</v>
      </c>
      <c r="M1206" s="10">
        <v>-0.61503293297171635</v>
      </c>
      <c r="N1206" s="10">
        <v>0.61503293297171635</v>
      </c>
      <c r="O1206" s="9">
        <v>2792</v>
      </c>
      <c r="P1206" s="9">
        <v>9102</v>
      </c>
      <c r="Q1206" s="9">
        <v>12113</v>
      </c>
      <c r="R1206" s="10">
        <v>0.23049616114917856</v>
      </c>
      <c r="S1206" s="10">
        <v>0.75142408982085362</v>
      </c>
      <c r="T1206" s="9">
        <v>-6310</v>
      </c>
      <c r="U1206" s="10">
        <v>-0.52092792867167503</v>
      </c>
      <c r="V1206" s="9">
        <v>-540</v>
      </c>
      <c r="W1206" s="9">
        <v>1087</v>
      </c>
      <c r="X1206" s="10">
        <v>-5.5990155724924412E-2</v>
      </c>
      <c r="Y1206" s="10">
        <v>3.8114848575116933E-2</v>
      </c>
      <c r="Z1206" s="11">
        <v>647.1</v>
      </c>
      <c r="AA1206" s="11">
        <v>45.526193787668056</v>
      </c>
      <c r="AB1206" s="11">
        <v>24023</v>
      </c>
      <c r="AC1206" s="12" t="s">
        <v>3403</v>
      </c>
      <c r="AD1206" s="8">
        <v>24</v>
      </c>
      <c r="AE1206" s="8">
        <v>23</v>
      </c>
      <c r="AF1206" s="13"/>
      <c r="AG1206" s="13"/>
      <c r="AH1206" s="13"/>
      <c r="AJ1206" s="13"/>
      <c r="AK1206" s="13"/>
      <c r="AL1206" s="13"/>
      <c r="AM1206" s="13"/>
      <c r="AN1206" s="13" t="s">
        <v>510</v>
      </c>
    </row>
    <row r="1207" spans="1:40" x14ac:dyDescent="0.2">
      <c r="A1207" s="8" t="s">
        <v>3374</v>
      </c>
      <c r="B1207" s="8" t="s">
        <v>3404</v>
      </c>
      <c r="C1207" s="8" t="str">
        <f t="shared" si="18"/>
        <v>Harford County MD</v>
      </c>
      <c r="D1207" s="9">
        <v>250290</v>
      </c>
      <c r="E1207" s="8" t="s">
        <v>218</v>
      </c>
      <c r="F1207" s="9">
        <v>43803</v>
      </c>
      <c r="G1207" s="9">
        <v>74261</v>
      </c>
      <c r="H1207" s="9">
        <v>124224</v>
      </c>
      <c r="I1207" s="10">
        <v>0.35261302163833075</v>
      </c>
      <c r="J1207" s="10">
        <v>0.59779913704276144</v>
      </c>
      <c r="K1207" s="9">
        <v>-30458</v>
      </c>
      <c r="L1207" s="9">
        <v>30458</v>
      </c>
      <c r="M1207" s="10">
        <v>-0.24518611540443069</v>
      </c>
      <c r="N1207" s="10">
        <v>0.24518611540443069</v>
      </c>
      <c r="O1207" s="9">
        <v>46390</v>
      </c>
      <c r="P1207" s="9">
        <v>69496</v>
      </c>
      <c r="Q1207" s="9">
        <v>118417</v>
      </c>
      <c r="R1207" s="10">
        <v>0.39175118437386525</v>
      </c>
      <c r="S1207" s="10">
        <v>0.58687519528446086</v>
      </c>
      <c r="T1207" s="9">
        <v>-23106</v>
      </c>
      <c r="U1207" s="10">
        <v>-0.19512401091059561</v>
      </c>
      <c r="V1207" s="9">
        <v>-2587</v>
      </c>
      <c r="W1207" s="9">
        <v>4765</v>
      </c>
      <c r="X1207" s="10">
        <v>-3.9138162735534499E-2</v>
      </c>
      <c r="Y1207" s="10">
        <v>1.0923941758300582E-2</v>
      </c>
      <c r="Z1207" s="11">
        <v>437.09</v>
      </c>
      <c r="AA1207" s="11">
        <v>572.62806287034709</v>
      </c>
      <c r="AB1207" s="11">
        <v>24025</v>
      </c>
      <c r="AC1207" s="12" t="s">
        <v>3405</v>
      </c>
      <c r="AD1207" s="8">
        <v>24</v>
      </c>
      <c r="AE1207" s="8">
        <v>25</v>
      </c>
      <c r="AF1207" s="13" t="s">
        <v>3381</v>
      </c>
      <c r="AG1207" s="13" t="s">
        <v>1355</v>
      </c>
      <c r="AH1207" s="13" t="s">
        <v>3382</v>
      </c>
      <c r="AI1207" s="14">
        <v>2797407</v>
      </c>
      <c r="AJ1207" s="13" t="s">
        <v>486</v>
      </c>
      <c r="AK1207" s="13" t="s">
        <v>1357</v>
      </c>
      <c r="AL1207" s="13"/>
      <c r="AM1207" s="13"/>
      <c r="AN1207" s="13" t="s">
        <v>505</v>
      </c>
    </row>
    <row r="1208" spans="1:40" x14ac:dyDescent="0.2">
      <c r="A1208" s="8" t="s">
        <v>3374</v>
      </c>
      <c r="B1208" s="8" t="s">
        <v>838</v>
      </c>
      <c r="C1208" s="8" t="str">
        <f t="shared" si="18"/>
        <v>Howard County MD</v>
      </c>
      <c r="D1208" s="9">
        <v>313414</v>
      </c>
      <c r="E1208" s="8" t="s">
        <v>218</v>
      </c>
      <c r="F1208" s="9">
        <v>93808</v>
      </c>
      <c r="G1208" s="9">
        <v>44792</v>
      </c>
      <c r="H1208" s="9">
        <v>146401</v>
      </c>
      <c r="I1208" s="10">
        <v>0.64076065054200448</v>
      </c>
      <c r="J1208" s="10">
        <v>0.30595419430195148</v>
      </c>
      <c r="K1208" s="9">
        <v>49016</v>
      </c>
      <c r="L1208" s="9">
        <v>-49016</v>
      </c>
      <c r="M1208" s="10">
        <v>0.33480645624005301</v>
      </c>
      <c r="N1208" s="10">
        <v>-0.33480645624005301</v>
      </c>
      <c r="O1208" s="9">
        <v>84017</v>
      </c>
      <c r="P1208" s="9">
        <v>54094</v>
      </c>
      <c r="Q1208" s="9">
        <v>141167</v>
      </c>
      <c r="R1208" s="10">
        <v>0.59516034200627621</v>
      </c>
      <c r="S1208" s="10">
        <v>0.38319153909908121</v>
      </c>
      <c r="T1208" s="9">
        <v>29923</v>
      </c>
      <c r="U1208" s="10">
        <v>0.211968802907195</v>
      </c>
      <c r="V1208" s="9">
        <v>9791</v>
      </c>
      <c r="W1208" s="9">
        <v>-9302</v>
      </c>
      <c r="X1208" s="10">
        <v>4.5600308535728273E-2</v>
      </c>
      <c r="Y1208" s="10">
        <v>-7.7237344797129737E-2</v>
      </c>
      <c r="Z1208" s="11">
        <v>250.74</v>
      </c>
      <c r="AA1208" s="11">
        <v>1249.9561298556273</v>
      </c>
      <c r="AB1208" s="11">
        <v>24027</v>
      </c>
      <c r="AC1208" s="12" t="s">
        <v>3406</v>
      </c>
      <c r="AD1208" s="8">
        <v>24</v>
      </c>
      <c r="AE1208" s="8">
        <v>27</v>
      </c>
      <c r="AF1208" s="13" t="s">
        <v>3381</v>
      </c>
      <c r="AG1208" s="13" t="s">
        <v>1355</v>
      </c>
      <c r="AH1208" s="13" t="s">
        <v>3382</v>
      </c>
      <c r="AI1208" s="14">
        <v>2797407</v>
      </c>
      <c r="AJ1208" s="13" t="s">
        <v>486</v>
      </c>
      <c r="AK1208" s="13" t="s">
        <v>1357</v>
      </c>
      <c r="AL1208" s="13"/>
      <c r="AM1208" s="13"/>
      <c r="AN1208" s="13" t="s">
        <v>487</v>
      </c>
    </row>
    <row r="1209" spans="1:40" x14ac:dyDescent="0.2">
      <c r="A1209" s="8" t="s">
        <v>3374</v>
      </c>
      <c r="B1209" s="8" t="s">
        <v>1336</v>
      </c>
      <c r="C1209" s="8" t="str">
        <f t="shared" si="18"/>
        <v>Kent County MD</v>
      </c>
      <c r="D1209" s="9">
        <v>19787</v>
      </c>
      <c r="E1209" s="8" t="s">
        <v>218</v>
      </c>
      <c r="F1209" s="9">
        <v>4178</v>
      </c>
      <c r="G1209" s="9">
        <v>4598</v>
      </c>
      <c r="H1209" s="9">
        <v>9166</v>
      </c>
      <c r="I1209" s="10">
        <v>0.45581496836133539</v>
      </c>
      <c r="J1209" s="10">
        <v>0.50163648265328387</v>
      </c>
      <c r="K1209" s="9">
        <v>-420</v>
      </c>
      <c r="L1209" s="9">
        <v>420</v>
      </c>
      <c r="M1209" s="10">
        <v>-4.5821514291948473E-2</v>
      </c>
      <c r="N1209" s="10">
        <v>4.5821514291948473E-2</v>
      </c>
      <c r="O1209" s="9">
        <v>4453</v>
      </c>
      <c r="P1209" s="9">
        <v>4533</v>
      </c>
      <c r="Q1209" s="9">
        <v>9143</v>
      </c>
      <c r="R1209" s="10">
        <v>0.4870392650114842</v>
      </c>
      <c r="S1209" s="10">
        <v>0.49578912829487037</v>
      </c>
      <c r="T1209" s="9">
        <v>-80</v>
      </c>
      <c r="U1209" s="10">
        <v>-8.7498632833861723E-3</v>
      </c>
      <c r="V1209" s="9">
        <v>-275</v>
      </c>
      <c r="W1209" s="9">
        <v>65</v>
      </c>
      <c r="X1209" s="10">
        <v>-3.1224296650148808E-2</v>
      </c>
      <c r="Y1209" s="10">
        <v>5.8473543584134924E-3</v>
      </c>
      <c r="Z1209" s="11">
        <v>277.02999999999997</v>
      </c>
      <c r="AA1209" s="11">
        <v>71.425477385120757</v>
      </c>
      <c r="AB1209" s="11">
        <v>24029</v>
      </c>
      <c r="AC1209" s="12" t="s">
        <v>3407</v>
      </c>
      <c r="AD1209" s="8">
        <v>24</v>
      </c>
      <c r="AE1209" s="8">
        <v>29</v>
      </c>
      <c r="AF1209" s="13"/>
      <c r="AG1209" s="13"/>
      <c r="AH1209" s="13"/>
      <c r="AJ1209" s="13"/>
      <c r="AK1209" s="13"/>
      <c r="AL1209" s="13"/>
      <c r="AM1209" s="13"/>
      <c r="AN1209" s="13" t="s">
        <v>510</v>
      </c>
    </row>
    <row r="1210" spans="1:40" x14ac:dyDescent="0.2">
      <c r="A1210" s="8" t="s">
        <v>3374</v>
      </c>
      <c r="B1210" s="8" t="s">
        <v>646</v>
      </c>
      <c r="C1210" s="8" t="str">
        <f t="shared" si="18"/>
        <v>Montgomery County MD</v>
      </c>
      <c r="D1210" s="9">
        <v>1040116</v>
      </c>
      <c r="E1210" s="8" t="s">
        <v>218</v>
      </c>
      <c r="F1210" s="9">
        <v>309761</v>
      </c>
      <c r="G1210" s="9">
        <v>82985</v>
      </c>
      <c r="H1210" s="9">
        <v>408300</v>
      </c>
      <c r="I1210" s="10">
        <v>0.75866029879990204</v>
      </c>
      <c r="J1210" s="10">
        <v>0.2032451628704384</v>
      </c>
      <c r="K1210" s="9">
        <v>226776</v>
      </c>
      <c r="L1210" s="9">
        <v>-226776</v>
      </c>
      <c r="M1210" s="10">
        <v>0.55541513592946368</v>
      </c>
      <c r="N1210" s="10">
        <v>-0.55541513592946368</v>
      </c>
      <c r="O1210" s="9">
        <v>286493</v>
      </c>
      <c r="P1210" s="9">
        <v>110940</v>
      </c>
      <c r="Q1210" s="9">
        <v>404214</v>
      </c>
      <c r="R1210" s="10">
        <v>0.70876565383682899</v>
      </c>
      <c r="S1210" s="10">
        <v>0.27445857887158781</v>
      </c>
      <c r="T1210" s="9">
        <v>175553</v>
      </c>
      <c r="U1210" s="10">
        <v>0.43430707496524118</v>
      </c>
      <c r="V1210" s="9">
        <v>23268</v>
      </c>
      <c r="W1210" s="9">
        <v>-27955</v>
      </c>
      <c r="X1210" s="10">
        <v>4.9894644963073054E-2</v>
      </c>
      <c r="Y1210" s="10">
        <v>-7.1213416001149416E-2</v>
      </c>
      <c r="Z1210" s="11">
        <v>491.25</v>
      </c>
      <c r="AA1210" s="11">
        <v>2117.2844783715013</v>
      </c>
      <c r="AB1210" s="11">
        <v>24031</v>
      </c>
      <c r="AC1210" s="12" t="s">
        <v>3408</v>
      </c>
      <c r="AD1210" s="8">
        <v>24</v>
      </c>
      <c r="AE1210" s="8">
        <v>31</v>
      </c>
      <c r="AF1210" s="13" t="s">
        <v>1354</v>
      </c>
      <c r="AG1210" s="13" t="s">
        <v>1355</v>
      </c>
      <c r="AH1210" s="13" t="s">
        <v>1356</v>
      </c>
      <c r="AI1210" s="14">
        <v>6097684</v>
      </c>
      <c r="AJ1210" s="13" t="s">
        <v>486</v>
      </c>
      <c r="AK1210" s="13" t="s">
        <v>1357</v>
      </c>
      <c r="AL1210" s="13" t="s">
        <v>3400</v>
      </c>
      <c r="AM1210" s="13" t="s">
        <v>3401</v>
      </c>
      <c r="AN1210" s="13" t="s">
        <v>487</v>
      </c>
    </row>
    <row r="1211" spans="1:40" x14ac:dyDescent="0.2">
      <c r="A1211" s="8" t="s">
        <v>3374</v>
      </c>
      <c r="B1211" s="8" t="s">
        <v>3409</v>
      </c>
      <c r="C1211" s="8" t="str">
        <f t="shared" si="18"/>
        <v>Prince George's County MD</v>
      </c>
      <c r="D1211" s="9">
        <v>909535</v>
      </c>
      <c r="E1211" s="8" t="s">
        <v>218</v>
      </c>
      <c r="F1211" s="9">
        <v>313627</v>
      </c>
      <c r="G1211" s="9">
        <v>29290</v>
      </c>
      <c r="H1211" s="9">
        <v>351091</v>
      </c>
      <c r="I1211" s="10">
        <v>0.8932926221406986</v>
      </c>
      <c r="J1211" s="10">
        <v>8.3425664571293481E-2</v>
      </c>
      <c r="K1211" s="9">
        <v>284337</v>
      </c>
      <c r="L1211" s="9">
        <v>-284337</v>
      </c>
      <c r="M1211" s="10">
        <v>0.80986695756940508</v>
      </c>
      <c r="N1211" s="10">
        <v>-0.80986695756940508</v>
      </c>
      <c r="O1211" s="9">
        <v>317342</v>
      </c>
      <c r="P1211" s="9">
        <v>32236</v>
      </c>
      <c r="Q1211" s="9">
        <v>352292</v>
      </c>
      <c r="R1211" s="10">
        <v>0.90079252438318214</v>
      </c>
      <c r="S1211" s="10">
        <v>9.1503639026716474E-2</v>
      </c>
      <c r="T1211" s="9">
        <v>285106</v>
      </c>
      <c r="U1211" s="10">
        <v>0.8092888853564657</v>
      </c>
      <c r="V1211" s="9">
        <v>-3715</v>
      </c>
      <c r="W1211" s="9">
        <v>-2946</v>
      </c>
      <c r="X1211" s="10">
        <v>-7.499902242483536E-3</v>
      </c>
      <c r="Y1211" s="10">
        <v>-8.0779744554229926E-3</v>
      </c>
      <c r="Z1211" s="11">
        <v>482.69</v>
      </c>
      <c r="AA1211" s="11">
        <v>1884.3046261575753</v>
      </c>
      <c r="AB1211" s="11">
        <v>24033</v>
      </c>
      <c r="AC1211" s="12" t="s">
        <v>3410</v>
      </c>
      <c r="AD1211" s="8">
        <v>24</v>
      </c>
      <c r="AE1211" s="8">
        <v>33</v>
      </c>
      <c r="AF1211" s="13" t="s">
        <v>1354</v>
      </c>
      <c r="AG1211" s="13" t="s">
        <v>1355</v>
      </c>
      <c r="AH1211" s="13" t="s">
        <v>1356</v>
      </c>
      <c r="AI1211" s="14">
        <v>6097684</v>
      </c>
      <c r="AJ1211" s="13" t="s">
        <v>486</v>
      </c>
      <c r="AK1211" s="13" t="s">
        <v>1357</v>
      </c>
      <c r="AL1211" s="13" t="s">
        <v>1356</v>
      </c>
      <c r="AM1211" s="13" t="s">
        <v>1358</v>
      </c>
      <c r="AN1211" s="13" t="s">
        <v>487</v>
      </c>
    </row>
    <row r="1212" spans="1:40" x14ac:dyDescent="0.2">
      <c r="A1212" s="8" t="s">
        <v>3374</v>
      </c>
      <c r="B1212" s="8" t="s">
        <v>3411</v>
      </c>
      <c r="C1212" s="8" t="str">
        <f t="shared" si="18"/>
        <v>Queen Anne's County MD</v>
      </c>
      <c r="D1212" s="9">
        <v>48904</v>
      </c>
      <c r="E1212" s="8" t="s">
        <v>218</v>
      </c>
      <c r="F1212" s="9">
        <v>7316</v>
      </c>
      <c r="G1212" s="9">
        <v>16211</v>
      </c>
      <c r="H1212" s="9">
        <v>24633</v>
      </c>
      <c r="I1212" s="10">
        <v>0.29699995940405149</v>
      </c>
      <c r="J1212" s="10">
        <v>0.65810092152803146</v>
      </c>
      <c r="K1212" s="9">
        <v>-8895</v>
      </c>
      <c r="L1212" s="9">
        <v>8895</v>
      </c>
      <c r="M1212" s="10">
        <v>-0.36110096212397996</v>
      </c>
      <c r="N1212" s="10">
        <v>0.36110096212397996</v>
      </c>
      <c r="O1212" s="9">
        <v>7898</v>
      </c>
      <c r="P1212" s="9">
        <v>14879</v>
      </c>
      <c r="Q1212" s="9">
        <v>23153</v>
      </c>
      <c r="R1212" s="10">
        <v>0.34112210080767069</v>
      </c>
      <c r="S1212" s="10">
        <v>0.64263810305359992</v>
      </c>
      <c r="T1212" s="9">
        <v>-6981</v>
      </c>
      <c r="U1212" s="10">
        <v>-0.30151600224592923</v>
      </c>
      <c r="V1212" s="9">
        <v>-582</v>
      </c>
      <c r="W1212" s="9">
        <v>1332</v>
      </c>
      <c r="X1212" s="10">
        <v>-4.4122141403619197E-2</v>
      </c>
      <c r="Y1212" s="10">
        <v>1.5462818474431539E-2</v>
      </c>
      <c r="Z1212" s="11">
        <v>371.91</v>
      </c>
      <c r="AA1212" s="11">
        <v>131.49417869914762</v>
      </c>
      <c r="AB1212" s="11">
        <v>24035</v>
      </c>
      <c r="AC1212" s="12" t="s">
        <v>3412</v>
      </c>
      <c r="AD1212" s="8">
        <v>24</v>
      </c>
      <c r="AE1212" s="8">
        <v>35</v>
      </c>
      <c r="AF1212" s="13" t="s">
        <v>3381</v>
      </c>
      <c r="AG1212" s="13" t="s">
        <v>1355</v>
      </c>
      <c r="AH1212" s="13" t="s">
        <v>3382</v>
      </c>
      <c r="AI1212" s="14">
        <v>2797407</v>
      </c>
      <c r="AJ1212" s="13" t="s">
        <v>486</v>
      </c>
      <c r="AK1212" s="13" t="s">
        <v>1357</v>
      </c>
      <c r="AL1212" s="13"/>
      <c r="AM1212" s="13"/>
      <c r="AN1212" s="13" t="s">
        <v>487</v>
      </c>
    </row>
    <row r="1213" spans="1:40" x14ac:dyDescent="0.2">
      <c r="A1213" s="8" t="s">
        <v>3374</v>
      </c>
      <c r="B1213" s="8" t="s">
        <v>3413</v>
      </c>
      <c r="C1213" s="8" t="str">
        <f t="shared" si="18"/>
        <v>St. Mary's County MD</v>
      </c>
      <c r="D1213" s="9">
        <v>111413</v>
      </c>
      <c r="E1213" s="8" t="s">
        <v>218</v>
      </c>
      <c r="F1213" s="9">
        <v>15786</v>
      </c>
      <c r="G1213" s="9">
        <v>26889</v>
      </c>
      <c r="H1213" s="9">
        <v>45169</v>
      </c>
      <c r="I1213" s="10">
        <v>0.34948748035156857</v>
      </c>
      <c r="J1213" s="10">
        <v>0.59529765989948857</v>
      </c>
      <c r="K1213" s="9">
        <v>-11103</v>
      </c>
      <c r="L1213" s="9">
        <v>11103</v>
      </c>
      <c r="M1213" s="10">
        <v>-0.24581017954792</v>
      </c>
      <c r="N1213" s="10">
        <v>0.24581017954792</v>
      </c>
      <c r="O1213" s="9">
        <v>17982</v>
      </c>
      <c r="P1213" s="9">
        <v>25096</v>
      </c>
      <c r="Q1213" s="9">
        <v>44076</v>
      </c>
      <c r="R1213" s="10">
        <v>0.40797713041110811</v>
      </c>
      <c r="S1213" s="10">
        <v>0.5693801615391596</v>
      </c>
      <c r="T1213" s="9">
        <v>-7114</v>
      </c>
      <c r="U1213" s="10">
        <v>-0.16140303112805149</v>
      </c>
      <c r="V1213" s="9">
        <v>-2196</v>
      </c>
      <c r="W1213" s="9">
        <v>1793</v>
      </c>
      <c r="X1213" s="10">
        <v>-5.8489650059539544E-2</v>
      </c>
      <c r="Y1213" s="10">
        <v>2.5917498360328972E-2</v>
      </c>
      <c r="Z1213" s="11">
        <v>357.18</v>
      </c>
      <c r="AA1213" s="11">
        <v>311.92395990816954</v>
      </c>
      <c r="AB1213" s="11">
        <v>24037</v>
      </c>
      <c r="AC1213" s="12" t="s">
        <v>3414</v>
      </c>
      <c r="AD1213" s="8">
        <v>24</v>
      </c>
      <c r="AE1213" s="8">
        <v>37</v>
      </c>
      <c r="AF1213" s="13" t="s">
        <v>3415</v>
      </c>
      <c r="AG1213" s="13" t="s">
        <v>1355</v>
      </c>
      <c r="AH1213" s="13" t="s">
        <v>3416</v>
      </c>
      <c r="AI1213" s="14">
        <v>111413</v>
      </c>
      <c r="AJ1213" s="13" t="s">
        <v>486</v>
      </c>
      <c r="AK1213" s="13" t="s">
        <v>1357</v>
      </c>
      <c r="AL1213" s="13"/>
      <c r="AM1213" s="13"/>
      <c r="AN1213" s="13" t="s">
        <v>487</v>
      </c>
    </row>
    <row r="1214" spans="1:40" x14ac:dyDescent="0.2">
      <c r="A1214" s="8" t="s">
        <v>3374</v>
      </c>
      <c r="B1214" s="8" t="s">
        <v>3367</v>
      </c>
      <c r="C1214" s="8" t="str">
        <f t="shared" si="18"/>
        <v>Somerset County MD</v>
      </c>
      <c r="D1214" s="9">
        <v>25768</v>
      </c>
      <c r="E1214" s="8" t="s">
        <v>218</v>
      </c>
      <c r="F1214" s="9">
        <v>3484</v>
      </c>
      <c r="G1214" s="9">
        <v>5056</v>
      </c>
      <c r="H1214" s="9">
        <v>8768</v>
      </c>
      <c r="I1214" s="10">
        <v>0.39735401459854014</v>
      </c>
      <c r="J1214" s="10">
        <v>0.57664233576642332</v>
      </c>
      <c r="K1214" s="9">
        <v>-1572</v>
      </c>
      <c r="L1214" s="9">
        <v>1572</v>
      </c>
      <c r="M1214" s="10">
        <v>-0.17928832116788318</v>
      </c>
      <c r="N1214" s="10">
        <v>0.17928832116788318</v>
      </c>
      <c r="O1214" s="9">
        <v>4478</v>
      </c>
      <c r="P1214" s="9">
        <v>4706</v>
      </c>
      <c r="Q1214" s="9">
        <v>9272</v>
      </c>
      <c r="R1214" s="10">
        <v>0.48295944779982741</v>
      </c>
      <c r="S1214" s="10">
        <v>0.50754961173425361</v>
      </c>
      <c r="T1214" s="9">
        <v>-228</v>
      </c>
      <c r="U1214" s="10">
        <v>-2.4590163934426201E-2</v>
      </c>
      <c r="V1214" s="9">
        <v>-994</v>
      </c>
      <c r="W1214" s="9">
        <v>350</v>
      </c>
      <c r="X1214" s="10">
        <v>-8.5605433201287273E-2</v>
      </c>
      <c r="Y1214" s="10">
        <v>6.9092724032169706E-2</v>
      </c>
      <c r="Z1214" s="11">
        <v>319.72000000000003</v>
      </c>
      <c r="AA1214" s="11">
        <v>80.595521080945815</v>
      </c>
      <c r="AB1214" s="11">
        <v>24039</v>
      </c>
      <c r="AC1214" s="12" t="s">
        <v>3417</v>
      </c>
      <c r="AD1214" s="8">
        <v>24</v>
      </c>
      <c r="AE1214" s="8">
        <v>39</v>
      </c>
      <c r="AF1214" s="13" t="s">
        <v>1350</v>
      </c>
      <c r="AG1214" s="13"/>
      <c r="AH1214" s="13" t="s">
        <v>1351</v>
      </c>
      <c r="AI1214" s="14">
        <v>395300</v>
      </c>
      <c r="AJ1214" s="13" t="s">
        <v>486</v>
      </c>
      <c r="AK1214" s="13"/>
      <c r="AL1214" s="13"/>
      <c r="AM1214" s="13"/>
      <c r="AN1214" s="13" t="s">
        <v>505</v>
      </c>
    </row>
    <row r="1215" spans="1:40" x14ac:dyDescent="0.2">
      <c r="A1215" s="8" t="s">
        <v>3374</v>
      </c>
      <c r="B1215" s="8" t="s">
        <v>1840</v>
      </c>
      <c r="C1215" s="8" t="str">
        <f t="shared" si="18"/>
        <v>Talbot County MD</v>
      </c>
      <c r="D1215" s="9">
        <v>37512</v>
      </c>
      <c r="E1215" s="8" t="s">
        <v>218</v>
      </c>
      <c r="F1215" s="9">
        <v>7865</v>
      </c>
      <c r="G1215" s="9">
        <v>10098</v>
      </c>
      <c r="H1215" s="9">
        <v>18731</v>
      </c>
      <c r="I1215" s="10">
        <v>0.41989215738615132</v>
      </c>
      <c r="J1215" s="10">
        <v>0.53910629437830337</v>
      </c>
      <c r="K1215" s="9">
        <v>-2233</v>
      </c>
      <c r="L1215" s="9">
        <v>2233</v>
      </c>
      <c r="M1215" s="10">
        <v>-0.11921413699215205</v>
      </c>
      <c r="N1215" s="10">
        <v>0.11921413699215205</v>
      </c>
      <c r="O1215" s="9">
        <v>7983</v>
      </c>
      <c r="P1215" s="9">
        <v>10442</v>
      </c>
      <c r="Q1215" s="9">
        <v>18671</v>
      </c>
      <c r="R1215" s="10">
        <v>0.42756145894703013</v>
      </c>
      <c r="S1215" s="10">
        <v>0.55926302822559049</v>
      </c>
      <c r="T1215" s="9">
        <v>-2459</v>
      </c>
      <c r="U1215" s="10">
        <v>-0.13170156927856036</v>
      </c>
      <c r="V1215" s="9">
        <v>-118</v>
      </c>
      <c r="W1215" s="9">
        <v>-344</v>
      </c>
      <c r="X1215" s="10">
        <v>-7.6693015608788051E-3</v>
      </c>
      <c r="Y1215" s="10">
        <v>-2.0156733847287112E-2</v>
      </c>
      <c r="Z1215" s="11">
        <v>268.54000000000002</v>
      </c>
      <c r="AA1215" s="11">
        <v>139.6886869740076</v>
      </c>
      <c r="AB1215" s="11">
        <v>24041</v>
      </c>
      <c r="AC1215" s="12" t="s">
        <v>3418</v>
      </c>
      <c r="AD1215" s="8">
        <v>24</v>
      </c>
      <c r="AE1215" s="8">
        <v>41</v>
      </c>
      <c r="AF1215" s="13" t="s">
        <v>3419</v>
      </c>
      <c r="AG1215" s="13" t="s">
        <v>1355</v>
      </c>
      <c r="AH1215" s="13" t="s">
        <v>3420</v>
      </c>
      <c r="AJ1215" s="13" t="s">
        <v>498</v>
      </c>
      <c r="AK1215" s="13" t="s">
        <v>1357</v>
      </c>
      <c r="AL1215" s="13"/>
      <c r="AM1215" s="13"/>
      <c r="AN1215" s="13" t="s">
        <v>487</v>
      </c>
    </row>
    <row r="1216" spans="1:40" x14ac:dyDescent="0.2">
      <c r="A1216" s="8" t="s">
        <v>3374</v>
      </c>
      <c r="B1216" s="8" t="s">
        <v>680</v>
      </c>
      <c r="C1216" s="8" t="str">
        <f t="shared" si="18"/>
        <v>Washington County MD</v>
      </c>
      <c r="D1216" s="9">
        <v>149585</v>
      </c>
      <c r="E1216" s="8" t="s">
        <v>218</v>
      </c>
      <c r="F1216" s="9">
        <v>19193</v>
      </c>
      <c r="G1216" s="9">
        <v>38842</v>
      </c>
      <c r="H1216" s="9">
        <v>60731</v>
      </c>
      <c r="I1216" s="10">
        <v>0.31603299797467521</v>
      </c>
      <c r="J1216" s="10">
        <v>0.63957451713293045</v>
      </c>
      <c r="K1216" s="9">
        <v>-19649</v>
      </c>
      <c r="L1216" s="9">
        <v>19649</v>
      </c>
      <c r="M1216" s="10">
        <v>-0.32354151915825524</v>
      </c>
      <c r="N1216" s="10">
        <v>0.32354151915825524</v>
      </c>
      <c r="O1216" s="9">
        <v>23282</v>
      </c>
      <c r="P1216" s="9">
        <v>34113</v>
      </c>
      <c r="Q1216" s="9">
        <v>58653</v>
      </c>
      <c r="R1216" s="10">
        <v>0.39694474280940445</v>
      </c>
      <c r="S1216" s="10">
        <v>0.58160707892179431</v>
      </c>
      <c r="T1216" s="9">
        <v>-10831</v>
      </c>
      <c r="U1216" s="10">
        <v>-0.18466233611238986</v>
      </c>
      <c r="V1216" s="9">
        <v>-4089</v>
      </c>
      <c r="W1216" s="9">
        <v>4729</v>
      </c>
      <c r="X1216" s="10">
        <v>-8.0911744834729238E-2</v>
      </c>
      <c r="Y1216" s="10">
        <v>5.7967438211136146E-2</v>
      </c>
      <c r="Z1216" s="11">
        <v>457.78</v>
      </c>
      <c r="AA1216" s="11">
        <v>326.76176329241122</v>
      </c>
      <c r="AB1216" s="11">
        <v>24043</v>
      </c>
      <c r="AC1216" s="12" t="s">
        <v>3421</v>
      </c>
      <c r="AD1216" s="8">
        <v>24</v>
      </c>
      <c r="AE1216" s="8">
        <v>43</v>
      </c>
      <c r="AF1216" s="13" t="s">
        <v>3422</v>
      </c>
      <c r="AG1216" s="13" t="s">
        <v>1355</v>
      </c>
      <c r="AH1216" s="13" t="s">
        <v>3423</v>
      </c>
      <c r="AI1216" s="14">
        <v>261486</v>
      </c>
      <c r="AJ1216" s="13" t="s">
        <v>486</v>
      </c>
      <c r="AK1216" s="13" t="s">
        <v>1357</v>
      </c>
      <c r="AL1216" s="13"/>
      <c r="AM1216" s="13"/>
      <c r="AN1216" s="13" t="s">
        <v>487</v>
      </c>
    </row>
    <row r="1217" spans="1:40" x14ac:dyDescent="0.2">
      <c r="A1217" s="8" t="s">
        <v>3374</v>
      </c>
      <c r="B1217" s="8" t="s">
        <v>3424</v>
      </c>
      <c r="C1217" s="8" t="str">
        <f t="shared" si="18"/>
        <v>Wicomico County MD</v>
      </c>
      <c r="D1217" s="9">
        <v>102370</v>
      </c>
      <c r="E1217" s="8" t="s">
        <v>218</v>
      </c>
      <c r="F1217" s="9">
        <v>16327</v>
      </c>
      <c r="G1217" s="9">
        <v>20832</v>
      </c>
      <c r="H1217" s="9">
        <v>38722</v>
      </c>
      <c r="I1217" s="10">
        <v>0.42164660916274987</v>
      </c>
      <c r="J1217" s="10">
        <v>0.53798874025102006</v>
      </c>
      <c r="K1217" s="9">
        <v>-4505</v>
      </c>
      <c r="L1217" s="9">
        <v>4505</v>
      </c>
      <c r="M1217" s="10">
        <v>-0.11634213108827018</v>
      </c>
      <c r="N1217" s="10">
        <v>0.11634213108827018</v>
      </c>
      <c r="O1217" s="9">
        <v>17481</v>
      </c>
      <c r="P1217" s="9">
        <v>20136</v>
      </c>
      <c r="Q1217" s="9">
        <v>38256</v>
      </c>
      <c r="R1217" s="10">
        <v>0.45694792973651194</v>
      </c>
      <c r="S1217" s="10">
        <v>0.52634880803011297</v>
      </c>
      <c r="T1217" s="9">
        <v>-2655</v>
      </c>
      <c r="U1217" s="10">
        <v>-6.9400878293601032E-2</v>
      </c>
      <c r="V1217" s="9">
        <v>-1154</v>
      </c>
      <c r="W1217" s="9">
        <v>696</v>
      </c>
      <c r="X1217" s="10">
        <v>-3.5301320573762063E-2</v>
      </c>
      <c r="Y1217" s="10">
        <v>1.163993222090709E-2</v>
      </c>
      <c r="Z1217" s="11">
        <v>374.44</v>
      </c>
      <c r="AA1217" s="11">
        <v>273.39493643841467</v>
      </c>
      <c r="AB1217" s="11">
        <v>24045</v>
      </c>
      <c r="AC1217" s="12" t="s">
        <v>3425</v>
      </c>
      <c r="AD1217" s="8">
        <v>24</v>
      </c>
      <c r="AE1217" s="8">
        <v>45</v>
      </c>
      <c r="AF1217" s="13" t="s">
        <v>1350</v>
      </c>
      <c r="AG1217" s="13"/>
      <c r="AH1217" s="13" t="s">
        <v>1351</v>
      </c>
      <c r="AI1217" s="14">
        <v>395300</v>
      </c>
      <c r="AJ1217" s="13" t="s">
        <v>486</v>
      </c>
      <c r="AK1217" s="13"/>
      <c r="AL1217" s="13"/>
      <c r="AM1217" s="13"/>
      <c r="AN1217" s="13" t="s">
        <v>487</v>
      </c>
    </row>
    <row r="1218" spans="1:40" x14ac:dyDescent="0.2">
      <c r="A1218" s="8" t="s">
        <v>3374</v>
      </c>
      <c r="B1218" s="8" t="s">
        <v>3426</v>
      </c>
      <c r="C1218" s="8" t="str">
        <f t="shared" si="18"/>
        <v>Worcester County MD</v>
      </c>
      <c r="D1218" s="9">
        <v>51540</v>
      </c>
      <c r="E1218" s="8" t="s">
        <v>218</v>
      </c>
      <c r="F1218" s="9">
        <v>8783</v>
      </c>
      <c r="G1218" s="9">
        <v>15910</v>
      </c>
      <c r="H1218" s="9">
        <v>25571</v>
      </c>
      <c r="I1218" s="10">
        <v>0.34347503030777055</v>
      </c>
      <c r="J1218" s="10">
        <v>0.62218919870165423</v>
      </c>
      <c r="K1218" s="9">
        <v>-7127</v>
      </c>
      <c r="L1218" s="9">
        <v>7127</v>
      </c>
      <c r="M1218" s="10">
        <v>-0.27871416839388369</v>
      </c>
      <c r="N1218" s="10">
        <v>0.27871416839388369</v>
      </c>
      <c r="O1218" s="9">
        <v>9841</v>
      </c>
      <c r="P1218" s="9">
        <v>14334</v>
      </c>
      <c r="Q1218" s="9">
        <v>24526</v>
      </c>
      <c r="R1218" s="10">
        <v>0.4012476555492131</v>
      </c>
      <c r="S1218" s="10">
        <v>0.58444100138628396</v>
      </c>
      <c r="T1218" s="9">
        <v>-4493</v>
      </c>
      <c r="U1218" s="10">
        <v>-0.18319334583707086</v>
      </c>
      <c r="V1218" s="9">
        <v>-1058</v>
      </c>
      <c r="W1218" s="9">
        <v>1576</v>
      </c>
      <c r="X1218" s="10">
        <v>-5.7772625241442555E-2</v>
      </c>
      <c r="Y1218" s="10">
        <v>3.7748197315370269E-2</v>
      </c>
      <c r="Z1218" s="11">
        <v>468.28</v>
      </c>
      <c r="AA1218" s="11">
        <v>110.0623558554711</v>
      </c>
      <c r="AB1218" s="11">
        <v>24047</v>
      </c>
      <c r="AC1218" s="12" t="s">
        <v>3427</v>
      </c>
      <c r="AD1218" s="8">
        <v>24</v>
      </c>
      <c r="AE1218" s="8">
        <v>47</v>
      </c>
      <c r="AF1218" s="13" t="s">
        <v>1350</v>
      </c>
      <c r="AG1218" s="13"/>
      <c r="AH1218" s="13" t="s">
        <v>1351</v>
      </c>
      <c r="AI1218" s="14">
        <v>395300</v>
      </c>
      <c r="AJ1218" s="13" t="s">
        <v>486</v>
      </c>
      <c r="AK1218" s="13"/>
      <c r="AL1218" s="13"/>
      <c r="AM1218" s="13"/>
      <c r="AN1218" s="13" t="s">
        <v>505</v>
      </c>
    </row>
    <row r="1219" spans="1:40" x14ac:dyDescent="0.2">
      <c r="A1219" s="8" t="s">
        <v>3374</v>
      </c>
      <c r="B1219" s="8" t="s">
        <v>3428</v>
      </c>
      <c r="C1219" s="8" t="str">
        <f t="shared" si="18"/>
        <v>Baltimore city MD</v>
      </c>
      <c r="D1219" s="9">
        <v>621849</v>
      </c>
      <c r="E1219" s="8" t="s">
        <v>218</v>
      </c>
      <c r="F1219" s="9">
        <v>178562</v>
      </c>
      <c r="G1219" s="9">
        <v>22726</v>
      </c>
      <c r="H1219" s="9">
        <v>208980</v>
      </c>
      <c r="I1219" s="10">
        <v>0.85444540147382519</v>
      </c>
      <c r="J1219" s="10">
        <v>0.10874724854053019</v>
      </c>
      <c r="K1219" s="9">
        <v>155836</v>
      </c>
      <c r="L1219" s="9">
        <v>-155836</v>
      </c>
      <c r="M1219" s="10">
        <v>0.745698152933295</v>
      </c>
      <c r="N1219" s="10">
        <v>-0.745698152933295</v>
      </c>
      <c r="O1219" s="9">
        <v>201042</v>
      </c>
      <c r="P1219" s="9">
        <v>25501</v>
      </c>
      <c r="Q1219" s="9">
        <v>229897</v>
      </c>
      <c r="R1219" s="10">
        <v>0.87448727038630347</v>
      </c>
      <c r="S1219" s="10">
        <v>0.11092358751962836</v>
      </c>
      <c r="T1219" s="9">
        <v>175541</v>
      </c>
      <c r="U1219" s="10">
        <v>0.76356368286667509</v>
      </c>
      <c r="V1219" s="9">
        <v>-22480</v>
      </c>
      <c r="W1219" s="9">
        <v>-2775</v>
      </c>
      <c r="X1219" s="10">
        <v>-2.0041868912478278E-2</v>
      </c>
      <c r="Y1219" s="10">
        <v>-2.1763389790981635E-3</v>
      </c>
      <c r="Z1219" s="11">
        <v>80.94</v>
      </c>
      <c r="AA1219" s="11">
        <v>7682.8391401037807</v>
      </c>
      <c r="AB1219" s="11">
        <v>24510</v>
      </c>
      <c r="AC1219" s="12" t="s">
        <v>3429</v>
      </c>
      <c r="AD1219" s="8">
        <v>24</v>
      </c>
      <c r="AE1219" s="8">
        <v>510</v>
      </c>
      <c r="AF1219" s="13" t="s">
        <v>3381</v>
      </c>
      <c r="AG1219" s="13" t="s">
        <v>1355</v>
      </c>
      <c r="AH1219" s="13" t="s">
        <v>3382</v>
      </c>
      <c r="AI1219" s="14">
        <v>2797407</v>
      </c>
      <c r="AJ1219" s="13" t="s">
        <v>486</v>
      </c>
      <c r="AK1219" s="13" t="s">
        <v>1357</v>
      </c>
      <c r="AL1219" s="13"/>
      <c r="AM1219" s="13"/>
      <c r="AN1219" s="13" t="s">
        <v>487</v>
      </c>
    </row>
    <row r="1220" spans="1:40" x14ac:dyDescent="0.2">
      <c r="A1220" s="8" t="s">
        <v>3430</v>
      </c>
      <c r="B1220" s="8" t="s">
        <v>3431</v>
      </c>
      <c r="C1220" s="8" t="str">
        <f t="shared" si="18"/>
        <v>Barnstable County MA</v>
      </c>
      <c r="D1220" s="9">
        <v>214333</v>
      </c>
      <c r="E1220" s="8" t="s">
        <v>218</v>
      </c>
      <c r="F1220" s="9">
        <v>71632</v>
      </c>
      <c r="G1220" s="9">
        <v>53842</v>
      </c>
      <c r="H1220" s="9">
        <v>132667</v>
      </c>
      <c r="I1220" s="10">
        <v>0.53993834186346268</v>
      </c>
      <c r="J1220" s="10">
        <v>0.40584320139899144</v>
      </c>
      <c r="K1220" s="9">
        <v>17790</v>
      </c>
      <c r="L1220" s="9">
        <v>-17790</v>
      </c>
      <c r="M1220" s="10">
        <v>0.13409514046447124</v>
      </c>
      <c r="N1220" s="10">
        <v>-0.13409514046447124</v>
      </c>
      <c r="O1220" s="9">
        <v>70329</v>
      </c>
      <c r="P1220" s="9">
        <v>60221</v>
      </c>
      <c r="Q1220" s="9">
        <v>132212</v>
      </c>
      <c r="R1220" s="10">
        <v>0.53194112486007317</v>
      </c>
      <c r="S1220" s="10">
        <v>0.45548815538680304</v>
      </c>
      <c r="T1220" s="9">
        <v>10108</v>
      </c>
      <c r="U1220" s="10">
        <v>7.6452969473270127E-2</v>
      </c>
      <c r="V1220" s="9">
        <v>1303</v>
      </c>
      <c r="W1220" s="9">
        <v>-6379</v>
      </c>
      <c r="X1220" s="10">
        <v>7.9972170033895118E-3</v>
      </c>
      <c r="Y1220" s="10">
        <v>-4.9644953987811602E-2</v>
      </c>
      <c r="Z1220" s="11">
        <v>393.72</v>
      </c>
      <c r="AA1220" s="11">
        <v>544.37925429239044</v>
      </c>
      <c r="AB1220" s="11">
        <v>25001</v>
      </c>
      <c r="AC1220" s="12" t="s">
        <v>3432</v>
      </c>
      <c r="AD1220" s="8">
        <v>25</v>
      </c>
      <c r="AE1220" s="8">
        <v>1</v>
      </c>
      <c r="AF1220" s="13" t="s">
        <v>3433</v>
      </c>
      <c r="AG1220" s="13" t="s">
        <v>1332</v>
      </c>
      <c r="AH1220" s="13" t="s">
        <v>3434</v>
      </c>
      <c r="AI1220" s="14">
        <v>214333</v>
      </c>
      <c r="AJ1220" s="13" t="s">
        <v>486</v>
      </c>
      <c r="AK1220" s="13" t="s">
        <v>1334</v>
      </c>
      <c r="AL1220" s="13"/>
      <c r="AM1220" s="13"/>
      <c r="AN1220" s="13" t="s">
        <v>487</v>
      </c>
    </row>
    <row r="1221" spans="1:40" x14ac:dyDescent="0.2">
      <c r="A1221" s="8" t="s">
        <v>3430</v>
      </c>
      <c r="B1221" s="8" t="s">
        <v>3435</v>
      </c>
      <c r="C1221" s="8" t="str">
        <f t="shared" si="18"/>
        <v>Berkshire County MA</v>
      </c>
      <c r="D1221" s="9">
        <v>127828</v>
      </c>
      <c r="E1221" s="8" t="s">
        <v>218</v>
      </c>
      <c r="F1221" s="9">
        <v>43540</v>
      </c>
      <c r="G1221" s="9">
        <v>16799</v>
      </c>
      <c r="H1221" s="9">
        <v>64507</v>
      </c>
      <c r="I1221" s="10">
        <v>0.67496550761932816</v>
      </c>
      <c r="J1221" s="10">
        <v>0.26042134962097135</v>
      </c>
      <c r="K1221" s="9">
        <v>26741</v>
      </c>
      <c r="L1221" s="9">
        <v>-26741</v>
      </c>
      <c r="M1221" s="10">
        <v>0.41454415799835681</v>
      </c>
      <c r="N1221" s="10">
        <v>-0.41454415799835681</v>
      </c>
      <c r="O1221" s="9">
        <v>48596</v>
      </c>
      <c r="P1221" s="9">
        <v>14209</v>
      </c>
      <c r="Q1221" s="9">
        <v>64078</v>
      </c>
      <c r="R1221" s="10">
        <v>0.75838821436374415</v>
      </c>
      <c r="S1221" s="10">
        <v>0.22174537282686727</v>
      </c>
      <c r="T1221" s="9">
        <v>34387</v>
      </c>
      <c r="U1221" s="10">
        <v>0.53664284153687691</v>
      </c>
      <c r="V1221" s="9">
        <v>-5056</v>
      </c>
      <c r="W1221" s="9">
        <v>2590</v>
      </c>
      <c r="X1221" s="10">
        <v>-8.3422706744415986E-2</v>
      </c>
      <c r="Y1221" s="10">
        <v>3.8675976794104089E-2</v>
      </c>
      <c r="Z1221" s="11">
        <v>926.83</v>
      </c>
      <c r="AA1221" s="11">
        <v>137.91957532665106</v>
      </c>
      <c r="AB1221" s="11">
        <v>25003</v>
      </c>
      <c r="AC1221" s="12" t="s">
        <v>3436</v>
      </c>
      <c r="AD1221" s="8">
        <v>25</v>
      </c>
      <c r="AE1221" s="8">
        <v>3</v>
      </c>
      <c r="AF1221" s="13" t="s">
        <v>3437</v>
      </c>
      <c r="AG1221" s="13"/>
      <c r="AH1221" s="13" t="s">
        <v>3438</v>
      </c>
      <c r="AI1221" s="14">
        <v>127828</v>
      </c>
      <c r="AJ1221" s="13" t="s">
        <v>486</v>
      </c>
      <c r="AK1221" s="13"/>
      <c r="AL1221" s="13"/>
      <c r="AM1221" s="13"/>
      <c r="AN1221" s="13" t="s">
        <v>487</v>
      </c>
    </row>
    <row r="1222" spans="1:40" x14ac:dyDescent="0.2">
      <c r="A1222" s="8" t="s">
        <v>3430</v>
      </c>
      <c r="B1222" s="8" t="s">
        <v>3439</v>
      </c>
      <c r="C1222" s="8" t="str">
        <f t="shared" si="18"/>
        <v>Bristol County MA</v>
      </c>
      <c r="D1222" s="9">
        <v>556772</v>
      </c>
      <c r="E1222" s="8" t="s">
        <v>218</v>
      </c>
      <c r="F1222" s="9">
        <v>127619</v>
      </c>
      <c r="G1222" s="9">
        <v>104775</v>
      </c>
      <c r="H1222" s="9">
        <v>246068</v>
      </c>
      <c r="I1222" s="10">
        <v>0.51863306077994697</v>
      </c>
      <c r="J1222" s="10">
        <v>0.42579693418079556</v>
      </c>
      <c r="K1222" s="9">
        <v>22844</v>
      </c>
      <c r="L1222" s="9">
        <v>-22844</v>
      </c>
      <c r="M1222" s="10">
        <v>9.2836126599151414E-2</v>
      </c>
      <c r="N1222" s="10">
        <v>-9.2836126599151414E-2</v>
      </c>
      <c r="O1222" s="9">
        <v>142481</v>
      </c>
      <c r="P1222" s="9">
        <v>93448</v>
      </c>
      <c r="Q1222" s="9">
        <v>239565</v>
      </c>
      <c r="R1222" s="10">
        <v>0.59474881556153858</v>
      </c>
      <c r="S1222" s="10">
        <v>0.39007367520297204</v>
      </c>
      <c r="T1222" s="9">
        <v>49033</v>
      </c>
      <c r="U1222" s="10">
        <v>0.20467514035856654</v>
      </c>
      <c r="V1222" s="9">
        <v>-14862</v>
      </c>
      <c r="W1222" s="9">
        <v>11327</v>
      </c>
      <c r="X1222" s="10">
        <v>-7.6115754781591605E-2</v>
      </c>
      <c r="Y1222" s="10">
        <v>3.5723258977823524E-2</v>
      </c>
      <c r="Z1222" s="11">
        <v>553.1</v>
      </c>
      <c r="AA1222" s="11">
        <v>1006.6389441330681</v>
      </c>
      <c r="AB1222" s="11">
        <v>25005</v>
      </c>
      <c r="AC1222" s="12" t="s">
        <v>3440</v>
      </c>
      <c r="AD1222" s="8">
        <v>25</v>
      </c>
      <c r="AE1222" s="8">
        <v>5</v>
      </c>
      <c r="AF1222" s="13" t="s">
        <v>3441</v>
      </c>
      <c r="AG1222" s="13" t="s">
        <v>1332</v>
      </c>
      <c r="AH1222" s="13" t="s">
        <v>3442</v>
      </c>
      <c r="AI1222" s="14">
        <v>1613070</v>
      </c>
      <c r="AJ1222" s="13" t="s">
        <v>486</v>
      </c>
      <c r="AK1222" s="13" t="s">
        <v>1334</v>
      </c>
      <c r="AL1222" s="13"/>
      <c r="AM1222" s="13"/>
      <c r="AN1222" s="13" t="s">
        <v>487</v>
      </c>
    </row>
    <row r="1223" spans="1:40" x14ac:dyDescent="0.2">
      <c r="A1223" s="8" t="s">
        <v>3430</v>
      </c>
      <c r="B1223" s="8" t="s">
        <v>3443</v>
      </c>
      <c r="C1223" s="8" t="str">
        <f t="shared" si="18"/>
        <v>Dukes County MA</v>
      </c>
      <c r="D1223" s="9">
        <v>17299</v>
      </c>
      <c r="E1223" s="8" t="s">
        <v>218</v>
      </c>
      <c r="F1223" s="9">
        <v>8338</v>
      </c>
      <c r="G1223" s="9">
        <v>2474</v>
      </c>
      <c r="H1223" s="9">
        <v>11434</v>
      </c>
      <c r="I1223" s="10">
        <v>0.7292286164072066</v>
      </c>
      <c r="J1223" s="10">
        <v>0.21637222319398286</v>
      </c>
      <c r="K1223" s="9">
        <v>5864</v>
      </c>
      <c r="L1223" s="9">
        <v>-5864</v>
      </c>
      <c r="M1223" s="10">
        <v>0.51285639321322374</v>
      </c>
      <c r="N1223" s="10">
        <v>-0.51285639321322374</v>
      </c>
      <c r="O1223" s="9">
        <v>7955</v>
      </c>
      <c r="P1223" s="9">
        <v>2789</v>
      </c>
      <c r="Q1223" s="9">
        <v>10914</v>
      </c>
      <c r="R1223" s="10">
        <v>0.72888033718160161</v>
      </c>
      <c r="S1223" s="10">
        <v>0.25554333883085945</v>
      </c>
      <c r="T1223" s="9">
        <v>5166</v>
      </c>
      <c r="U1223" s="10">
        <v>0.47333699835074217</v>
      </c>
      <c r="V1223" s="9">
        <v>383</v>
      </c>
      <c r="W1223" s="9">
        <v>-315</v>
      </c>
      <c r="X1223" s="10">
        <v>3.4827922560498603E-4</v>
      </c>
      <c r="Y1223" s="10">
        <v>-3.9171115636876586E-2</v>
      </c>
      <c r="Z1223" s="11">
        <v>103.25</v>
      </c>
      <c r="AA1223" s="11">
        <v>167.544794188862</v>
      </c>
      <c r="AB1223" s="11">
        <v>25007</v>
      </c>
      <c r="AC1223" s="12" t="s">
        <v>3444</v>
      </c>
      <c r="AD1223" s="8">
        <v>25</v>
      </c>
      <c r="AE1223" s="8">
        <v>7</v>
      </c>
      <c r="AF1223" s="13" t="s">
        <v>3445</v>
      </c>
      <c r="AG1223" s="13"/>
      <c r="AH1223" s="13" t="s">
        <v>3446</v>
      </c>
      <c r="AJ1223" s="13" t="s">
        <v>498</v>
      </c>
      <c r="AK1223" s="13"/>
      <c r="AL1223" s="13"/>
      <c r="AM1223" s="13"/>
      <c r="AN1223" s="13" t="s">
        <v>487</v>
      </c>
    </row>
    <row r="1224" spans="1:40" x14ac:dyDescent="0.2">
      <c r="A1224" s="8" t="s">
        <v>3430</v>
      </c>
      <c r="B1224" s="8" t="s">
        <v>3447</v>
      </c>
      <c r="C1224" s="8" t="str">
        <f t="shared" si="18"/>
        <v>Essex County MA</v>
      </c>
      <c r="D1224" s="9">
        <v>776043</v>
      </c>
      <c r="E1224" s="8" t="s">
        <v>218</v>
      </c>
      <c r="F1224" s="9">
        <v>220027</v>
      </c>
      <c r="G1224" s="9">
        <v>135405</v>
      </c>
      <c r="H1224" s="9">
        <v>376140</v>
      </c>
      <c r="I1224" s="10">
        <v>0.58496038708991338</v>
      </c>
      <c r="J1224" s="10">
        <v>0.3599856436433243</v>
      </c>
      <c r="K1224" s="9">
        <v>84622</v>
      </c>
      <c r="L1224" s="9">
        <v>-84622</v>
      </c>
      <c r="M1224" s="10">
        <v>0.22497474344658908</v>
      </c>
      <c r="N1224" s="10">
        <v>-0.22497474344658908</v>
      </c>
      <c r="O1224" s="9">
        <v>208723</v>
      </c>
      <c r="P1224" s="9">
        <v>149808</v>
      </c>
      <c r="Q1224" s="9">
        <v>363246</v>
      </c>
      <c r="R1224" s="10">
        <v>0.57460508856257198</v>
      </c>
      <c r="S1224" s="10">
        <v>0.41241472720965955</v>
      </c>
      <c r="T1224" s="9">
        <v>58915</v>
      </c>
      <c r="U1224" s="10">
        <v>0.16219036135291243</v>
      </c>
      <c r="V1224" s="9">
        <v>11304</v>
      </c>
      <c r="W1224" s="9">
        <v>-14403</v>
      </c>
      <c r="X1224" s="10">
        <v>1.0355298527341406E-2</v>
      </c>
      <c r="Y1224" s="10">
        <v>-5.2429083566335244E-2</v>
      </c>
      <c r="Z1224" s="11">
        <v>492.56</v>
      </c>
      <c r="AA1224" s="11">
        <v>1575.5298846840994</v>
      </c>
      <c r="AB1224" s="11">
        <v>25009</v>
      </c>
      <c r="AC1224" s="12" t="s">
        <v>3448</v>
      </c>
      <c r="AD1224" s="8">
        <v>25</v>
      </c>
      <c r="AE1224" s="8">
        <v>9</v>
      </c>
      <c r="AF1224" s="13" t="s">
        <v>3449</v>
      </c>
      <c r="AG1224" s="13" t="s">
        <v>1332</v>
      </c>
      <c r="AH1224" s="13" t="s">
        <v>3450</v>
      </c>
      <c r="AI1224" s="14">
        <v>4774321</v>
      </c>
      <c r="AJ1224" s="13" t="s">
        <v>486</v>
      </c>
      <c r="AK1224" s="13" t="s">
        <v>1334</v>
      </c>
      <c r="AL1224" s="13" t="s">
        <v>3451</v>
      </c>
      <c r="AM1224" s="13" t="s">
        <v>3452</v>
      </c>
      <c r="AN1224" s="13" t="s">
        <v>487</v>
      </c>
    </row>
    <row r="1225" spans="1:40" x14ac:dyDescent="0.2">
      <c r="A1225" s="8" t="s">
        <v>3430</v>
      </c>
      <c r="B1225" s="8" t="s">
        <v>586</v>
      </c>
      <c r="C1225" s="8" t="str">
        <f t="shared" si="18"/>
        <v>Franklin County MA</v>
      </c>
      <c r="D1225" s="9">
        <v>70601</v>
      </c>
      <c r="E1225" s="8" t="s">
        <v>218</v>
      </c>
      <c r="F1225" s="9">
        <v>24369</v>
      </c>
      <c r="G1225" s="9">
        <v>10327</v>
      </c>
      <c r="H1225" s="9">
        <v>37987</v>
      </c>
      <c r="I1225" s="10">
        <v>0.64150893726801272</v>
      </c>
      <c r="J1225" s="10">
        <v>0.27185616131834572</v>
      </c>
      <c r="K1225" s="9">
        <v>14042</v>
      </c>
      <c r="L1225" s="9">
        <v>-14042</v>
      </c>
      <c r="M1225" s="10">
        <v>0.369652775949667</v>
      </c>
      <c r="N1225" s="10">
        <v>-0.369652775949667</v>
      </c>
      <c r="O1225" s="9">
        <v>27024</v>
      </c>
      <c r="P1225" s="9">
        <v>9338</v>
      </c>
      <c r="Q1225" s="9">
        <v>37600</v>
      </c>
      <c r="R1225" s="10">
        <v>0.71872340425531911</v>
      </c>
      <c r="S1225" s="10">
        <v>0.24835106382978722</v>
      </c>
      <c r="T1225" s="9">
        <v>17686</v>
      </c>
      <c r="U1225" s="10">
        <v>0.47037234042553189</v>
      </c>
      <c r="V1225" s="9">
        <v>-2655</v>
      </c>
      <c r="W1225" s="9">
        <v>989</v>
      </c>
      <c r="X1225" s="10">
        <v>-7.7214466987306385E-2</v>
      </c>
      <c r="Y1225" s="10">
        <v>2.3505097488558502E-2</v>
      </c>
      <c r="Z1225" s="11">
        <v>699.32</v>
      </c>
      <c r="AA1225" s="11">
        <v>100.95664359663672</v>
      </c>
      <c r="AB1225" s="11">
        <v>25011</v>
      </c>
      <c r="AC1225" s="12" t="s">
        <v>3453</v>
      </c>
      <c r="AD1225" s="8">
        <v>25</v>
      </c>
      <c r="AE1225" s="8">
        <v>11</v>
      </c>
      <c r="AF1225" s="13" t="s">
        <v>3454</v>
      </c>
      <c r="AG1225" s="13" t="s">
        <v>3455</v>
      </c>
      <c r="AH1225" s="13" t="s">
        <v>3456</v>
      </c>
      <c r="AJ1225" s="13" t="s">
        <v>498</v>
      </c>
      <c r="AK1225" s="13" t="s">
        <v>3457</v>
      </c>
      <c r="AL1225" s="13"/>
      <c r="AM1225" s="13"/>
      <c r="AN1225" s="13" t="s">
        <v>487</v>
      </c>
    </row>
    <row r="1226" spans="1:40" x14ac:dyDescent="0.2">
      <c r="A1226" s="8" t="s">
        <v>3430</v>
      </c>
      <c r="B1226" s="8" t="s">
        <v>3458</v>
      </c>
      <c r="C1226" s="8" t="str">
        <f t="shared" si="18"/>
        <v>Hampden County MA</v>
      </c>
      <c r="D1226" s="9">
        <v>470690</v>
      </c>
      <c r="E1226" s="8" t="s">
        <v>218</v>
      </c>
      <c r="F1226" s="9">
        <v>110313</v>
      </c>
      <c r="G1226" s="9">
        <v>78230</v>
      </c>
      <c r="H1226" s="9">
        <v>200220</v>
      </c>
      <c r="I1226" s="10">
        <v>0.55095894516032362</v>
      </c>
      <c r="J1226" s="10">
        <v>0.39072020777145139</v>
      </c>
      <c r="K1226" s="9">
        <v>32083</v>
      </c>
      <c r="L1226" s="9">
        <v>-32083</v>
      </c>
      <c r="M1226" s="10">
        <v>0.16023873738887223</v>
      </c>
      <c r="N1226" s="10">
        <v>-0.16023873738887223</v>
      </c>
      <c r="O1226" s="9">
        <v>122571</v>
      </c>
      <c r="P1226" s="9">
        <v>72318</v>
      </c>
      <c r="Q1226" s="9">
        <v>197827</v>
      </c>
      <c r="R1226" s="10">
        <v>0.61958681069823629</v>
      </c>
      <c r="S1226" s="10">
        <v>0.36556182927507369</v>
      </c>
      <c r="T1226" s="9">
        <v>50253</v>
      </c>
      <c r="U1226" s="10">
        <v>0.2540249814231626</v>
      </c>
      <c r="V1226" s="9">
        <v>-12258</v>
      </c>
      <c r="W1226" s="9">
        <v>5912</v>
      </c>
      <c r="X1226" s="10">
        <v>-6.8627865537912669E-2</v>
      </c>
      <c r="Y1226" s="10">
        <v>2.5158378496377698E-2</v>
      </c>
      <c r="Z1226" s="11">
        <v>617.14</v>
      </c>
      <c r="AA1226" s="11">
        <v>762.69566062805848</v>
      </c>
      <c r="AB1226" s="11">
        <v>25013</v>
      </c>
      <c r="AC1226" s="12" t="s">
        <v>3459</v>
      </c>
      <c r="AD1226" s="8">
        <v>25</v>
      </c>
      <c r="AE1226" s="8">
        <v>13</v>
      </c>
      <c r="AF1226" s="13" t="s">
        <v>3460</v>
      </c>
      <c r="AG1226" s="13" t="s">
        <v>3455</v>
      </c>
      <c r="AH1226" s="13" t="s">
        <v>3461</v>
      </c>
      <c r="AI1226" s="14">
        <v>631982</v>
      </c>
      <c r="AJ1226" s="13" t="s">
        <v>486</v>
      </c>
      <c r="AK1226" s="13" t="s">
        <v>3457</v>
      </c>
      <c r="AL1226" s="13"/>
      <c r="AM1226" s="13"/>
      <c r="AN1226" s="13" t="s">
        <v>487</v>
      </c>
    </row>
    <row r="1227" spans="1:40" x14ac:dyDescent="0.2">
      <c r="A1227" s="8" t="s">
        <v>3430</v>
      </c>
      <c r="B1227" s="8" t="s">
        <v>3462</v>
      </c>
      <c r="C1227" s="8" t="str">
        <f t="shared" si="18"/>
        <v>Hampshire County MA</v>
      </c>
      <c r="D1227" s="9">
        <v>161292</v>
      </c>
      <c r="E1227" s="8" t="s">
        <v>218</v>
      </c>
      <c r="F1227" s="9">
        <v>54572</v>
      </c>
      <c r="G1227" s="9">
        <v>22089</v>
      </c>
      <c r="H1227" s="9">
        <v>82329</v>
      </c>
      <c r="I1227" s="10">
        <v>0.66285270074943214</v>
      </c>
      <c r="J1227" s="10">
        <v>0.26830157052800352</v>
      </c>
      <c r="K1227" s="9">
        <v>32483</v>
      </c>
      <c r="L1227" s="9">
        <v>-32483</v>
      </c>
      <c r="M1227" s="10">
        <v>0.39455113022142863</v>
      </c>
      <c r="N1227" s="10">
        <v>-0.39455113022142863</v>
      </c>
      <c r="O1227" s="9">
        <v>56552</v>
      </c>
      <c r="P1227" s="9">
        <v>21366</v>
      </c>
      <c r="Q1227" s="9">
        <v>80406</v>
      </c>
      <c r="R1227" s="10">
        <v>0.70333059721911295</v>
      </c>
      <c r="S1227" s="10">
        <v>0.26572643832549808</v>
      </c>
      <c r="T1227" s="9">
        <v>35186</v>
      </c>
      <c r="U1227" s="10">
        <v>0.43760415889361487</v>
      </c>
      <c r="V1227" s="9">
        <v>-1980</v>
      </c>
      <c r="W1227" s="9">
        <v>723</v>
      </c>
      <c r="X1227" s="10">
        <v>-4.0477896469680807E-2</v>
      </c>
      <c r="Y1227" s="10">
        <v>2.5751322025054368E-3</v>
      </c>
      <c r="Z1227" s="11">
        <v>527.26</v>
      </c>
      <c r="AA1227" s="11">
        <v>305.90600462769794</v>
      </c>
      <c r="AB1227" s="11">
        <v>25015</v>
      </c>
      <c r="AC1227" s="12" t="s">
        <v>3463</v>
      </c>
      <c r="AD1227" s="8">
        <v>25</v>
      </c>
      <c r="AE1227" s="8">
        <v>15</v>
      </c>
      <c r="AF1227" s="13" t="s">
        <v>3460</v>
      </c>
      <c r="AG1227" s="13" t="s">
        <v>3455</v>
      </c>
      <c r="AH1227" s="13" t="s">
        <v>3461</v>
      </c>
      <c r="AI1227" s="14">
        <v>631982</v>
      </c>
      <c r="AJ1227" s="13" t="s">
        <v>486</v>
      </c>
      <c r="AK1227" s="13" t="s">
        <v>3457</v>
      </c>
      <c r="AL1227" s="13"/>
      <c r="AM1227" s="13"/>
      <c r="AN1227" s="13" t="s">
        <v>487</v>
      </c>
    </row>
    <row r="1228" spans="1:40" x14ac:dyDescent="0.2">
      <c r="A1228" s="8" t="s">
        <v>3430</v>
      </c>
      <c r="B1228" s="8" t="s">
        <v>1317</v>
      </c>
      <c r="C1228" s="8" t="str">
        <f t="shared" si="18"/>
        <v>Middlesex County MA</v>
      </c>
      <c r="D1228" s="9">
        <v>1585139</v>
      </c>
      <c r="E1228" s="8" t="s">
        <v>218</v>
      </c>
      <c r="F1228" s="9">
        <v>508919</v>
      </c>
      <c r="G1228" s="9">
        <v>216163</v>
      </c>
      <c r="H1228" s="9">
        <v>767337</v>
      </c>
      <c r="I1228" s="10">
        <v>0.66322749978171258</v>
      </c>
      <c r="J1228" s="10">
        <v>0.28170543059959313</v>
      </c>
      <c r="K1228" s="9">
        <v>292756</v>
      </c>
      <c r="L1228" s="9">
        <v>-292756</v>
      </c>
      <c r="M1228" s="10">
        <v>0.38152206918211945</v>
      </c>
      <c r="N1228" s="10">
        <v>-0.38152206918211945</v>
      </c>
      <c r="O1228" s="9">
        <v>467173</v>
      </c>
      <c r="P1228" s="9">
        <v>266307</v>
      </c>
      <c r="Q1228" s="9">
        <v>746856</v>
      </c>
      <c r="R1228" s="10">
        <v>0.62551951112396498</v>
      </c>
      <c r="S1228" s="10">
        <v>0.35657074456120053</v>
      </c>
      <c r="T1228" s="9">
        <v>200866</v>
      </c>
      <c r="U1228" s="10">
        <v>0.26894876656276445</v>
      </c>
      <c r="V1228" s="9">
        <v>41746</v>
      </c>
      <c r="W1228" s="9">
        <v>-50144</v>
      </c>
      <c r="X1228" s="10">
        <v>3.7707988657747604E-2</v>
      </c>
      <c r="Y1228" s="10">
        <v>-7.4865313961607394E-2</v>
      </c>
      <c r="Z1228" s="11">
        <v>817.82</v>
      </c>
      <c r="AA1228" s="11">
        <v>1938.2492480007825</v>
      </c>
      <c r="AB1228" s="11">
        <v>25017</v>
      </c>
      <c r="AC1228" s="12" t="s">
        <v>3464</v>
      </c>
      <c r="AD1228" s="8">
        <v>25</v>
      </c>
      <c r="AE1228" s="8">
        <v>17</v>
      </c>
      <c r="AF1228" s="13" t="s">
        <v>3449</v>
      </c>
      <c r="AG1228" s="13" t="s">
        <v>1332</v>
      </c>
      <c r="AH1228" s="13" t="s">
        <v>3450</v>
      </c>
      <c r="AI1228" s="14">
        <v>4774321</v>
      </c>
      <c r="AJ1228" s="13" t="s">
        <v>486</v>
      </c>
      <c r="AK1228" s="13" t="s">
        <v>1334</v>
      </c>
      <c r="AL1228" s="13" t="s">
        <v>3451</v>
      </c>
      <c r="AM1228" s="13" t="s">
        <v>3452</v>
      </c>
      <c r="AN1228" s="13" t="s">
        <v>487</v>
      </c>
    </row>
    <row r="1229" spans="1:40" x14ac:dyDescent="0.2">
      <c r="A1229" s="8" t="s">
        <v>3430</v>
      </c>
      <c r="B1229" s="8" t="s">
        <v>3465</v>
      </c>
      <c r="C1229" s="8" t="str">
        <f t="shared" si="18"/>
        <v>Nantucket County MA</v>
      </c>
      <c r="D1229" s="9">
        <v>10925</v>
      </c>
      <c r="E1229" s="8" t="s">
        <v>218</v>
      </c>
      <c r="F1229" s="9">
        <v>4144</v>
      </c>
      <c r="G1229" s="9">
        <v>1892</v>
      </c>
      <c r="H1229" s="9">
        <v>6404</v>
      </c>
      <c r="I1229" s="10">
        <v>0.6470955652717052</v>
      </c>
      <c r="J1229" s="10">
        <v>0.29544034978138661</v>
      </c>
      <c r="K1229" s="9">
        <v>2252</v>
      </c>
      <c r="L1229" s="9">
        <v>-2252</v>
      </c>
      <c r="M1229" s="10">
        <v>0.35165521549031858</v>
      </c>
      <c r="N1229" s="10">
        <v>-0.35165521549031858</v>
      </c>
      <c r="O1229" s="9">
        <v>3828</v>
      </c>
      <c r="P1229" s="9">
        <v>2185</v>
      </c>
      <c r="Q1229" s="9">
        <v>6097</v>
      </c>
      <c r="R1229" s="10">
        <v>0.62784976217812039</v>
      </c>
      <c r="S1229" s="10">
        <v>0.35837297031326881</v>
      </c>
      <c r="T1229" s="9">
        <v>1643</v>
      </c>
      <c r="U1229" s="10">
        <v>0.26947679186485157</v>
      </c>
      <c r="V1229" s="9">
        <v>316</v>
      </c>
      <c r="W1229" s="9">
        <v>-293</v>
      </c>
      <c r="X1229" s="10">
        <v>1.9245803093584812E-2</v>
      </c>
      <c r="Y1229" s="10">
        <v>-6.29326205318822E-2</v>
      </c>
      <c r="Z1229" s="11">
        <v>44.97</v>
      </c>
      <c r="AA1229" s="11">
        <v>242.93973760284635</v>
      </c>
      <c r="AB1229" s="11">
        <v>25019</v>
      </c>
      <c r="AC1229" s="12" t="s">
        <v>3466</v>
      </c>
      <c r="AD1229" s="8">
        <v>25</v>
      </c>
      <c r="AE1229" s="8">
        <v>19</v>
      </c>
      <c r="AF1229" s="13"/>
      <c r="AG1229" s="13"/>
      <c r="AH1229" s="13"/>
      <c r="AJ1229" s="13"/>
      <c r="AK1229" s="13"/>
      <c r="AL1229" s="13"/>
      <c r="AM1229" s="13"/>
      <c r="AN1229" s="13" t="s">
        <v>510</v>
      </c>
    </row>
    <row r="1230" spans="1:40" x14ac:dyDescent="0.2">
      <c r="A1230" s="8" t="s">
        <v>3430</v>
      </c>
      <c r="B1230" s="8" t="s">
        <v>3467</v>
      </c>
      <c r="C1230" s="8" t="str">
        <f t="shared" si="18"/>
        <v>Norfolk County MA</v>
      </c>
      <c r="D1230" s="9">
        <v>696023</v>
      </c>
      <c r="E1230" s="8" t="s">
        <v>218</v>
      </c>
      <c r="F1230" s="9">
        <v>219129</v>
      </c>
      <c r="G1230" s="9">
        <v>119171</v>
      </c>
      <c r="H1230" s="9">
        <v>357781</v>
      </c>
      <c r="I1230" s="10">
        <v>0.61246684424270714</v>
      </c>
      <c r="J1230" s="10">
        <v>0.33308364614107511</v>
      </c>
      <c r="K1230" s="9">
        <v>99958</v>
      </c>
      <c r="L1230" s="9">
        <v>-99958</v>
      </c>
      <c r="M1230" s="10">
        <v>0.27938319810163204</v>
      </c>
      <c r="N1230" s="10">
        <v>-0.27938319810163204</v>
      </c>
      <c r="O1230" s="9">
        <v>200891</v>
      </c>
      <c r="P1230" s="9">
        <v>144654</v>
      </c>
      <c r="Q1230" s="9">
        <v>350195</v>
      </c>
      <c r="R1230" s="10">
        <v>0.57365467810791126</v>
      </c>
      <c r="S1230" s="10">
        <v>0.41306700552549291</v>
      </c>
      <c r="T1230" s="9">
        <v>56237</v>
      </c>
      <c r="U1230" s="10">
        <v>0.16058767258241835</v>
      </c>
      <c r="V1230" s="9">
        <v>18238</v>
      </c>
      <c r="W1230" s="9">
        <v>-25483</v>
      </c>
      <c r="X1230" s="10">
        <v>3.8812166134795878E-2</v>
      </c>
      <c r="Y1230" s="10">
        <v>-7.9983359384417807E-2</v>
      </c>
      <c r="Z1230" s="11">
        <v>396.11</v>
      </c>
      <c r="AA1230" s="11">
        <v>1757.1457423442982</v>
      </c>
      <c r="AB1230" s="11">
        <v>25021</v>
      </c>
      <c r="AC1230" s="12" t="s">
        <v>3468</v>
      </c>
      <c r="AD1230" s="8">
        <v>25</v>
      </c>
      <c r="AE1230" s="8">
        <v>21</v>
      </c>
      <c r="AF1230" s="13" t="s">
        <v>3449</v>
      </c>
      <c r="AG1230" s="13" t="s">
        <v>1332</v>
      </c>
      <c r="AH1230" s="13" t="s">
        <v>3450</v>
      </c>
      <c r="AI1230" s="14">
        <v>4774321</v>
      </c>
      <c r="AJ1230" s="13" t="s">
        <v>486</v>
      </c>
      <c r="AK1230" s="13" t="s">
        <v>1334</v>
      </c>
      <c r="AL1230" s="13" t="s">
        <v>3469</v>
      </c>
      <c r="AM1230" s="13" t="s">
        <v>3470</v>
      </c>
      <c r="AN1230" s="13" t="s">
        <v>487</v>
      </c>
    </row>
    <row r="1231" spans="1:40" x14ac:dyDescent="0.2">
      <c r="A1231" s="8" t="s">
        <v>3430</v>
      </c>
      <c r="B1231" s="8" t="s">
        <v>2666</v>
      </c>
      <c r="C1231" s="8" t="str">
        <f t="shared" si="18"/>
        <v>Plymouth County MA</v>
      </c>
      <c r="D1231" s="9">
        <v>510393</v>
      </c>
      <c r="E1231" s="8" t="s">
        <v>218</v>
      </c>
      <c r="F1231" s="9">
        <v>133828</v>
      </c>
      <c r="G1231" s="9">
        <v>114722</v>
      </c>
      <c r="H1231" s="9">
        <v>264168</v>
      </c>
      <c r="I1231" s="10">
        <v>0.50660185942279157</v>
      </c>
      <c r="J1231" s="10">
        <v>0.43427667242058082</v>
      </c>
      <c r="K1231" s="9">
        <v>19106</v>
      </c>
      <c r="L1231" s="9">
        <v>-19106</v>
      </c>
      <c r="M1231" s="10">
        <v>7.2325187002210745E-2</v>
      </c>
      <c r="N1231" s="10">
        <v>-7.2325187002210745E-2</v>
      </c>
      <c r="O1231" s="9">
        <v>130278</v>
      </c>
      <c r="P1231" s="9">
        <v>120708</v>
      </c>
      <c r="Q1231" s="9">
        <v>253993</v>
      </c>
      <c r="R1231" s="10">
        <v>0.51291964739185725</v>
      </c>
      <c r="S1231" s="10">
        <v>0.47524144366183318</v>
      </c>
      <c r="T1231" s="9">
        <v>9570</v>
      </c>
      <c r="U1231" s="10">
        <v>3.7678203730024062E-2</v>
      </c>
      <c r="V1231" s="9">
        <v>3550</v>
      </c>
      <c r="W1231" s="9">
        <v>-5986</v>
      </c>
      <c r="X1231" s="10">
        <v>-6.3177879690656802E-3</v>
      </c>
      <c r="Y1231" s="10">
        <v>-4.0964771241252362E-2</v>
      </c>
      <c r="Z1231" s="11">
        <v>659.08</v>
      </c>
      <c r="AA1231" s="11">
        <v>774.4021970018814</v>
      </c>
      <c r="AB1231" s="11">
        <v>25023</v>
      </c>
      <c r="AC1231" s="12" t="s">
        <v>3471</v>
      </c>
      <c r="AD1231" s="8">
        <v>25</v>
      </c>
      <c r="AE1231" s="8">
        <v>23</v>
      </c>
      <c r="AF1231" s="13" t="s">
        <v>3449</v>
      </c>
      <c r="AG1231" s="13" t="s">
        <v>1332</v>
      </c>
      <c r="AH1231" s="13" t="s">
        <v>3450</v>
      </c>
      <c r="AI1231" s="14">
        <v>4774321</v>
      </c>
      <c r="AJ1231" s="13" t="s">
        <v>486</v>
      </c>
      <c r="AK1231" s="13" t="s">
        <v>1334</v>
      </c>
      <c r="AL1231" s="13" t="s">
        <v>3469</v>
      </c>
      <c r="AM1231" s="13" t="s">
        <v>3470</v>
      </c>
      <c r="AN1231" s="13" t="s">
        <v>487</v>
      </c>
    </row>
    <row r="1232" spans="1:40" x14ac:dyDescent="0.2">
      <c r="A1232" s="8" t="s">
        <v>3430</v>
      </c>
      <c r="B1232" s="8" t="s">
        <v>3472</v>
      </c>
      <c r="C1232" s="8" t="str">
        <f t="shared" si="18"/>
        <v>Suffolk County MA</v>
      </c>
      <c r="D1232" s="9">
        <v>778121</v>
      </c>
      <c r="E1232" s="8" t="s">
        <v>218</v>
      </c>
      <c r="F1232" s="9">
        <v>241212</v>
      </c>
      <c r="G1232" s="9">
        <v>50042</v>
      </c>
      <c r="H1232" s="9">
        <v>303517</v>
      </c>
      <c r="I1232" s="10">
        <v>0.79472319507638778</v>
      </c>
      <c r="J1232" s="10">
        <v>0.16487379619592971</v>
      </c>
      <c r="K1232" s="9">
        <v>191170</v>
      </c>
      <c r="L1232" s="9">
        <v>-191170</v>
      </c>
      <c r="M1232" s="10">
        <v>0.6298493988804581</v>
      </c>
      <c r="N1232" s="10">
        <v>-0.6298493988804581</v>
      </c>
      <c r="O1232" s="9">
        <v>219208</v>
      </c>
      <c r="P1232" s="9">
        <v>58872</v>
      </c>
      <c r="Q1232" s="9">
        <v>282649</v>
      </c>
      <c r="R1232" s="10">
        <v>0.77554847177948627</v>
      </c>
      <c r="S1232" s="10">
        <v>0.20828660281833652</v>
      </c>
      <c r="T1232" s="9">
        <v>160336</v>
      </c>
      <c r="U1232" s="10">
        <v>0.56726186896114972</v>
      </c>
      <c r="V1232" s="9">
        <v>22004</v>
      </c>
      <c r="W1232" s="9">
        <v>-8830</v>
      </c>
      <c r="X1232" s="10">
        <v>1.9174723296901508E-2</v>
      </c>
      <c r="Y1232" s="10">
        <v>-4.3412806622406819E-2</v>
      </c>
      <c r="Z1232" s="11">
        <v>58.15</v>
      </c>
      <c r="AA1232" s="11">
        <v>13381.272570937232</v>
      </c>
      <c r="AB1232" s="11">
        <v>25025</v>
      </c>
      <c r="AC1232" s="12" t="s">
        <v>3473</v>
      </c>
      <c r="AD1232" s="8">
        <v>25</v>
      </c>
      <c r="AE1232" s="8">
        <v>25</v>
      </c>
      <c r="AF1232" s="13" t="s">
        <v>3449</v>
      </c>
      <c r="AG1232" s="13" t="s">
        <v>1332</v>
      </c>
      <c r="AH1232" s="13" t="s">
        <v>3450</v>
      </c>
      <c r="AI1232" s="14">
        <v>4774321</v>
      </c>
      <c r="AJ1232" s="13" t="s">
        <v>486</v>
      </c>
      <c r="AK1232" s="13" t="s">
        <v>1334</v>
      </c>
      <c r="AL1232" s="13" t="s">
        <v>3469</v>
      </c>
      <c r="AM1232" s="13" t="s">
        <v>3470</v>
      </c>
      <c r="AN1232" s="13" t="s">
        <v>487</v>
      </c>
    </row>
    <row r="1233" spans="1:40" x14ac:dyDescent="0.2">
      <c r="A1233" s="8" t="s">
        <v>3430</v>
      </c>
      <c r="B1233" s="8" t="s">
        <v>3426</v>
      </c>
      <c r="C1233" s="8" t="str">
        <f t="shared" si="18"/>
        <v>Worcester County MA</v>
      </c>
      <c r="D1233" s="9">
        <v>818963</v>
      </c>
      <c r="E1233" s="8" t="s">
        <v>218</v>
      </c>
      <c r="F1233" s="9">
        <v>197126</v>
      </c>
      <c r="G1233" s="9">
        <v>157138</v>
      </c>
      <c r="H1233" s="9">
        <v>380972</v>
      </c>
      <c r="I1233" s="10">
        <v>0.5174291024012263</v>
      </c>
      <c r="J1233" s="10">
        <v>0.41246600800058797</v>
      </c>
      <c r="K1233" s="9">
        <v>39988</v>
      </c>
      <c r="L1233" s="9">
        <v>-39988</v>
      </c>
      <c r="M1233" s="10">
        <v>0.10496309440063833</v>
      </c>
      <c r="N1233" s="10">
        <v>-0.10496309440063833</v>
      </c>
      <c r="O1233" s="9">
        <v>195667</v>
      </c>
      <c r="P1233" s="9">
        <v>162022</v>
      </c>
      <c r="Q1233" s="9">
        <v>364093</v>
      </c>
      <c r="R1233" s="10">
        <v>0.53740939814827526</v>
      </c>
      <c r="S1233" s="10">
        <v>0.44500168912887639</v>
      </c>
      <c r="T1233" s="9">
        <v>33645</v>
      </c>
      <c r="U1233" s="10">
        <v>9.2407709019398876E-2</v>
      </c>
      <c r="V1233" s="9">
        <v>1459</v>
      </c>
      <c r="W1233" s="9">
        <v>-4884</v>
      </c>
      <c r="X1233" s="10">
        <v>-1.9980295747048959E-2</v>
      </c>
      <c r="Y1233" s="10">
        <v>-3.2535681128288418E-2</v>
      </c>
      <c r="Z1233" s="11">
        <v>1510.77</v>
      </c>
      <c r="AA1233" s="11">
        <v>542.08317612872906</v>
      </c>
      <c r="AB1233" s="11">
        <v>25027</v>
      </c>
      <c r="AC1233" s="12" t="s">
        <v>3474</v>
      </c>
      <c r="AD1233" s="8">
        <v>25</v>
      </c>
      <c r="AE1233" s="8">
        <v>27</v>
      </c>
      <c r="AF1233" s="13" t="s">
        <v>1331</v>
      </c>
      <c r="AG1233" s="13" t="s">
        <v>1332</v>
      </c>
      <c r="AH1233" s="13" t="s">
        <v>1333</v>
      </c>
      <c r="AI1233" s="14">
        <v>935536</v>
      </c>
      <c r="AJ1233" s="13" t="s">
        <v>486</v>
      </c>
      <c r="AK1233" s="13" t="s">
        <v>1334</v>
      </c>
      <c r="AL1233" s="13"/>
      <c r="AM1233" s="13"/>
      <c r="AN1233" s="13" t="s">
        <v>487</v>
      </c>
    </row>
    <row r="1234" spans="1:40" x14ac:dyDescent="0.2">
      <c r="A1234" s="8" t="s">
        <v>3475</v>
      </c>
      <c r="B1234" s="8" t="s">
        <v>3476</v>
      </c>
      <c r="C1234" s="8" t="str">
        <f t="shared" si="18"/>
        <v>Alcona County MI</v>
      </c>
      <c r="D1234" s="9">
        <v>10349</v>
      </c>
      <c r="E1234" s="8" t="s">
        <v>445</v>
      </c>
      <c r="F1234" s="9">
        <v>1732</v>
      </c>
      <c r="G1234" s="9">
        <v>4201</v>
      </c>
      <c r="H1234" s="9">
        <v>6179</v>
      </c>
      <c r="I1234" s="10">
        <v>0.28030425635216055</v>
      </c>
      <c r="J1234" s="10">
        <v>0.67988347629066193</v>
      </c>
      <c r="K1234" s="9">
        <v>-2469</v>
      </c>
      <c r="L1234" s="9">
        <v>2469</v>
      </c>
      <c r="M1234" s="10">
        <v>-0.39957921993850137</v>
      </c>
      <c r="N1234" s="10">
        <v>0.39957921993850137</v>
      </c>
      <c r="O1234" s="9">
        <v>2462</v>
      </c>
      <c r="P1234" s="9">
        <v>3571</v>
      </c>
      <c r="Q1234" s="9">
        <v>6086</v>
      </c>
      <c r="R1234" s="10">
        <v>0.40453499835688467</v>
      </c>
      <c r="S1234" s="10">
        <v>0.58675649030561949</v>
      </c>
      <c r="T1234" s="9">
        <v>-1109</v>
      </c>
      <c r="U1234" s="10">
        <v>-0.18222149194873483</v>
      </c>
      <c r="V1234" s="9">
        <v>-730</v>
      </c>
      <c r="W1234" s="9">
        <v>630</v>
      </c>
      <c r="X1234" s="10">
        <v>-0.12423074200472412</v>
      </c>
      <c r="Y1234" s="10">
        <v>9.3126985985042432E-2</v>
      </c>
      <c r="Z1234" s="11">
        <v>674.59</v>
      </c>
      <c r="AA1234" s="11">
        <v>15.341170192264931</v>
      </c>
      <c r="AB1234" s="11">
        <v>26001</v>
      </c>
      <c r="AC1234" s="12" t="s">
        <v>3477</v>
      </c>
      <c r="AD1234" s="8">
        <v>26</v>
      </c>
      <c r="AE1234" s="8">
        <v>1</v>
      </c>
      <c r="AF1234" s="13"/>
      <c r="AG1234" s="13"/>
      <c r="AH1234" s="13"/>
      <c r="AJ1234" s="13"/>
      <c r="AK1234" s="13"/>
      <c r="AL1234" s="13"/>
      <c r="AM1234" s="13"/>
      <c r="AN1234" s="13" t="s">
        <v>510</v>
      </c>
    </row>
    <row r="1235" spans="1:40" x14ac:dyDescent="0.2">
      <c r="A1235" s="8" t="s">
        <v>3475</v>
      </c>
      <c r="B1235" s="8" t="s">
        <v>3478</v>
      </c>
      <c r="C1235" s="8" t="str">
        <f t="shared" si="18"/>
        <v>Alger County MI</v>
      </c>
      <c r="D1235" s="9">
        <v>9383</v>
      </c>
      <c r="E1235" s="8" t="s">
        <v>445</v>
      </c>
      <c r="F1235" s="9">
        <v>1663</v>
      </c>
      <c r="G1235" s="9">
        <v>2585</v>
      </c>
      <c r="H1235" s="9">
        <v>4513</v>
      </c>
      <c r="I1235" s="10">
        <v>0.36849102592510524</v>
      </c>
      <c r="J1235" s="10">
        <v>0.57278971859073791</v>
      </c>
      <c r="K1235" s="9">
        <v>-922</v>
      </c>
      <c r="L1235" s="9">
        <v>922</v>
      </c>
      <c r="M1235" s="10">
        <v>-0.20429869266563266</v>
      </c>
      <c r="N1235" s="10">
        <v>0.20429869266563266</v>
      </c>
      <c r="O1235" s="9">
        <v>2212</v>
      </c>
      <c r="P1235" s="9">
        <v>2329</v>
      </c>
      <c r="Q1235" s="9">
        <v>4603</v>
      </c>
      <c r="R1235" s="10">
        <v>0.48055615902672172</v>
      </c>
      <c r="S1235" s="10">
        <v>0.505974364544862</v>
      </c>
      <c r="T1235" s="9">
        <v>-117</v>
      </c>
      <c r="U1235" s="10">
        <v>-2.541820551814028E-2</v>
      </c>
      <c r="V1235" s="9">
        <v>-549</v>
      </c>
      <c r="W1235" s="9">
        <v>256</v>
      </c>
      <c r="X1235" s="10">
        <v>-0.11206513310161648</v>
      </c>
      <c r="Y1235" s="10">
        <v>6.6815354045875908E-2</v>
      </c>
      <c r="Z1235" s="11">
        <v>915.07</v>
      </c>
      <c r="AA1235" s="11">
        <v>10.253860360409586</v>
      </c>
      <c r="AB1235" s="11">
        <v>26003</v>
      </c>
      <c r="AC1235" s="12" t="s">
        <v>3479</v>
      </c>
      <c r="AD1235" s="8">
        <v>26</v>
      </c>
      <c r="AE1235" s="8">
        <v>3</v>
      </c>
      <c r="AF1235" s="13"/>
      <c r="AG1235" s="13"/>
      <c r="AH1235" s="13"/>
      <c r="AJ1235" s="13"/>
      <c r="AK1235" s="13"/>
      <c r="AL1235" s="13"/>
      <c r="AM1235" s="13"/>
      <c r="AN1235" s="13" t="s">
        <v>510</v>
      </c>
    </row>
    <row r="1236" spans="1:40" x14ac:dyDescent="0.2">
      <c r="A1236" s="8" t="s">
        <v>3475</v>
      </c>
      <c r="B1236" s="8" t="s">
        <v>3480</v>
      </c>
      <c r="C1236" s="8" t="str">
        <f t="shared" si="18"/>
        <v>Allegan County MI</v>
      </c>
      <c r="D1236" s="9">
        <v>114625</v>
      </c>
      <c r="E1236" s="8" t="s">
        <v>445</v>
      </c>
      <c r="F1236" s="9">
        <v>17932</v>
      </c>
      <c r="G1236" s="9">
        <v>33812</v>
      </c>
      <c r="H1236" s="9">
        <v>55153</v>
      </c>
      <c r="I1236" s="10">
        <v>0.32513190578934964</v>
      </c>
      <c r="J1236" s="10">
        <v>0.61305821986111364</v>
      </c>
      <c r="K1236" s="9">
        <v>-15880</v>
      </c>
      <c r="L1236" s="9">
        <v>15880</v>
      </c>
      <c r="M1236" s="10">
        <v>-0.287926314071764</v>
      </c>
      <c r="N1236" s="10">
        <v>0.287926314071764</v>
      </c>
      <c r="O1236" s="9">
        <v>19594</v>
      </c>
      <c r="P1236" s="9">
        <v>29023</v>
      </c>
      <c r="Q1236" s="9">
        <v>49199</v>
      </c>
      <c r="R1236" s="10">
        <v>0.39826012723835852</v>
      </c>
      <c r="S1236" s="10">
        <v>0.58991036403178931</v>
      </c>
      <c r="T1236" s="9">
        <v>-9429</v>
      </c>
      <c r="U1236" s="10">
        <v>-0.19165023679343079</v>
      </c>
      <c r="V1236" s="9">
        <v>-1662</v>
      </c>
      <c r="W1236" s="9">
        <v>4789</v>
      </c>
      <c r="X1236" s="10">
        <v>-7.3128221449008879E-2</v>
      </c>
      <c r="Y1236" s="10">
        <v>2.3147855829324326E-2</v>
      </c>
      <c r="Z1236" s="11">
        <v>825.23</v>
      </c>
      <c r="AA1236" s="11">
        <v>138.90067011621002</v>
      </c>
      <c r="AB1236" s="11">
        <v>26005</v>
      </c>
      <c r="AC1236" s="12" t="s">
        <v>3481</v>
      </c>
      <c r="AD1236" s="8">
        <v>26</v>
      </c>
      <c r="AE1236" s="8">
        <v>5</v>
      </c>
      <c r="AF1236" s="13" t="s">
        <v>3482</v>
      </c>
      <c r="AG1236" s="13" t="s">
        <v>3483</v>
      </c>
      <c r="AH1236" s="13" t="s">
        <v>3484</v>
      </c>
      <c r="AJ1236" s="13" t="s">
        <v>498</v>
      </c>
      <c r="AK1236" s="13" t="s">
        <v>3485</v>
      </c>
      <c r="AL1236" s="13"/>
      <c r="AM1236" s="13"/>
      <c r="AN1236" s="13" t="s">
        <v>487</v>
      </c>
    </row>
    <row r="1237" spans="1:40" x14ac:dyDescent="0.2">
      <c r="A1237" s="8" t="s">
        <v>3475</v>
      </c>
      <c r="B1237" s="8" t="s">
        <v>3486</v>
      </c>
      <c r="C1237" s="8" t="str">
        <f t="shared" si="18"/>
        <v>Alpena County MI</v>
      </c>
      <c r="D1237" s="9">
        <v>28803</v>
      </c>
      <c r="E1237" s="8" t="s">
        <v>445</v>
      </c>
      <c r="F1237" s="9">
        <v>4877</v>
      </c>
      <c r="G1237" s="9">
        <v>9090</v>
      </c>
      <c r="H1237" s="9">
        <v>14688</v>
      </c>
      <c r="I1237" s="10">
        <v>0.3320397603485839</v>
      </c>
      <c r="J1237" s="10">
        <v>0.61887254901960786</v>
      </c>
      <c r="K1237" s="9">
        <v>-4213</v>
      </c>
      <c r="L1237" s="9">
        <v>4213</v>
      </c>
      <c r="M1237" s="10">
        <v>-0.28683278867102396</v>
      </c>
      <c r="N1237" s="10">
        <v>0.28683278867102396</v>
      </c>
      <c r="O1237" s="9">
        <v>6549</v>
      </c>
      <c r="P1237" s="9">
        <v>7298</v>
      </c>
      <c r="Q1237" s="9">
        <v>14014</v>
      </c>
      <c r="R1237" s="10">
        <v>0.46731839588982443</v>
      </c>
      <c r="S1237" s="10">
        <v>0.52076494933637796</v>
      </c>
      <c r="T1237" s="9">
        <v>-749</v>
      </c>
      <c r="U1237" s="10">
        <v>-5.3446553446553524E-2</v>
      </c>
      <c r="V1237" s="9">
        <v>-1672</v>
      </c>
      <c r="W1237" s="9">
        <v>1792</v>
      </c>
      <c r="X1237" s="10">
        <v>-0.13527863554124053</v>
      </c>
      <c r="Y1237" s="10">
        <v>9.8107599683229907E-2</v>
      </c>
      <c r="Z1237" s="11">
        <v>571.86</v>
      </c>
      <c r="AA1237" s="11">
        <v>50.367222746826144</v>
      </c>
      <c r="AB1237" s="11">
        <v>26007</v>
      </c>
      <c r="AC1237" s="12" t="s">
        <v>3487</v>
      </c>
      <c r="AD1237" s="8">
        <v>26</v>
      </c>
      <c r="AE1237" s="8">
        <v>7</v>
      </c>
      <c r="AF1237" s="13" t="s">
        <v>3488</v>
      </c>
      <c r="AG1237" s="13"/>
      <c r="AH1237" s="13" t="s">
        <v>3489</v>
      </c>
      <c r="AJ1237" s="13" t="s">
        <v>498</v>
      </c>
      <c r="AK1237" s="13"/>
      <c r="AL1237" s="13"/>
      <c r="AM1237" s="13"/>
      <c r="AN1237" s="13" t="s">
        <v>487</v>
      </c>
    </row>
    <row r="1238" spans="1:40" x14ac:dyDescent="0.2">
      <c r="A1238" s="8" t="s">
        <v>3475</v>
      </c>
      <c r="B1238" s="8" t="s">
        <v>3490</v>
      </c>
      <c r="C1238" s="8" t="str">
        <f t="shared" si="18"/>
        <v>Antrim County MI</v>
      </c>
      <c r="D1238" s="9">
        <v>23154</v>
      </c>
      <c r="E1238" s="8" t="s">
        <v>445</v>
      </c>
      <c r="F1238" s="9">
        <v>4448</v>
      </c>
      <c r="G1238" s="9">
        <v>8469</v>
      </c>
      <c r="H1238" s="9">
        <v>13572</v>
      </c>
      <c r="I1238" s="10">
        <v>0.32773356911287943</v>
      </c>
      <c r="J1238" s="10">
        <v>0.62400530503978779</v>
      </c>
      <c r="K1238" s="9">
        <v>-4021</v>
      </c>
      <c r="L1238" s="9">
        <v>4021</v>
      </c>
      <c r="M1238" s="10">
        <v>-0.29627173592690836</v>
      </c>
      <c r="N1238" s="10">
        <v>0.29627173592690836</v>
      </c>
      <c r="O1238" s="9">
        <v>5107</v>
      </c>
      <c r="P1238" s="9">
        <v>7917</v>
      </c>
      <c r="Q1238" s="9">
        <v>13184</v>
      </c>
      <c r="R1238" s="10">
        <v>0.38736347087378642</v>
      </c>
      <c r="S1238" s="10">
        <v>0.6005006067961165</v>
      </c>
      <c r="T1238" s="9">
        <v>-2810</v>
      </c>
      <c r="U1238" s="10">
        <v>-0.21313713592233008</v>
      </c>
      <c r="V1238" s="9">
        <v>-659</v>
      </c>
      <c r="W1238" s="9">
        <v>552</v>
      </c>
      <c r="X1238" s="10">
        <v>-5.9629901760906989E-2</v>
      </c>
      <c r="Y1238" s="10">
        <v>2.3504698243671296E-2</v>
      </c>
      <c r="Z1238" s="11">
        <v>475.7</v>
      </c>
      <c r="AA1238" s="11">
        <v>48.673533739751946</v>
      </c>
      <c r="AB1238" s="11">
        <v>26009</v>
      </c>
      <c r="AC1238" s="12" t="s">
        <v>3491</v>
      </c>
      <c r="AD1238" s="8">
        <v>26</v>
      </c>
      <c r="AE1238" s="8">
        <v>9</v>
      </c>
      <c r="AF1238" s="13"/>
      <c r="AG1238" s="13"/>
      <c r="AH1238" s="13"/>
      <c r="AJ1238" s="13"/>
      <c r="AK1238" s="13"/>
      <c r="AL1238" s="13"/>
      <c r="AM1238" s="13"/>
      <c r="AN1238" s="13" t="s">
        <v>510</v>
      </c>
    </row>
    <row r="1239" spans="1:40" x14ac:dyDescent="0.2">
      <c r="A1239" s="8" t="s">
        <v>3475</v>
      </c>
      <c r="B1239" s="8" t="s">
        <v>3492</v>
      </c>
      <c r="C1239" s="8" t="str">
        <f t="shared" si="18"/>
        <v>Arenac County MI</v>
      </c>
      <c r="D1239" s="9">
        <v>15261</v>
      </c>
      <c r="E1239" s="8" t="s">
        <v>445</v>
      </c>
      <c r="F1239" s="9">
        <v>2238</v>
      </c>
      <c r="G1239" s="9">
        <v>4704</v>
      </c>
      <c r="H1239" s="9">
        <v>7457</v>
      </c>
      <c r="I1239" s="10">
        <v>0.30012069196727909</v>
      </c>
      <c r="J1239" s="10">
        <v>0.63081668231192167</v>
      </c>
      <c r="K1239" s="9">
        <v>-2466</v>
      </c>
      <c r="L1239" s="9">
        <v>2466</v>
      </c>
      <c r="M1239" s="10">
        <v>-0.33069599034464259</v>
      </c>
      <c r="N1239" s="10">
        <v>0.33069599034464259</v>
      </c>
      <c r="O1239" s="9">
        <v>3669</v>
      </c>
      <c r="P1239" s="9">
        <v>4054</v>
      </c>
      <c r="Q1239" s="9">
        <v>7826</v>
      </c>
      <c r="R1239" s="10">
        <v>0.46882187579862</v>
      </c>
      <c r="S1239" s="10">
        <v>0.51801686685407611</v>
      </c>
      <c r="T1239" s="9">
        <v>-385</v>
      </c>
      <c r="U1239" s="10">
        <v>-4.9194991055456105E-2</v>
      </c>
      <c r="V1239" s="9">
        <v>-1431</v>
      </c>
      <c r="W1239" s="9">
        <v>650</v>
      </c>
      <c r="X1239" s="10">
        <v>-0.16870118383134092</v>
      </c>
      <c r="Y1239" s="10">
        <v>0.11279981545784556</v>
      </c>
      <c r="Z1239" s="11">
        <v>363.19</v>
      </c>
      <c r="AA1239" s="11">
        <v>42.019328726011182</v>
      </c>
      <c r="AB1239" s="11">
        <v>26011</v>
      </c>
      <c r="AC1239" s="12" t="s">
        <v>3493</v>
      </c>
      <c r="AD1239" s="8">
        <v>26</v>
      </c>
      <c r="AE1239" s="8">
        <v>11</v>
      </c>
      <c r="AF1239" s="13"/>
      <c r="AG1239" s="13"/>
      <c r="AH1239" s="13"/>
      <c r="AJ1239" s="13"/>
      <c r="AK1239" s="13"/>
      <c r="AL1239" s="13"/>
      <c r="AM1239" s="13"/>
      <c r="AN1239" s="13" t="s">
        <v>510</v>
      </c>
    </row>
    <row r="1240" spans="1:40" x14ac:dyDescent="0.2">
      <c r="A1240" s="8" t="s">
        <v>3475</v>
      </c>
      <c r="B1240" s="8" t="s">
        <v>3494</v>
      </c>
      <c r="C1240" s="8" t="str">
        <f t="shared" si="18"/>
        <v>Baraga County MI</v>
      </c>
      <c r="D1240" s="9">
        <v>8575</v>
      </c>
      <c r="E1240" s="8" t="s">
        <v>445</v>
      </c>
      <c r="F1240" s="9">
        <v>1156</v>
      </c>
      <c r="G1240" s="9">
        <v>2158</v>
      </c>
      <c r="H1240" s="9">
        <v>3486</v>
      </c>
      <c r="I1240" s="10">
        <v>0.33161216293746415</v>
      </c>
      <c r="J1240" s="10">
        <v>0.61904761904761907</v>
      </c>
      <c r="K1240" s="9">
        <v>-1002</v>
      </c>
      <c r="L1240" s="9">
        <v>1002</v>
      </c>
      <c r="M1240" s="10">
        <v>-0.28743545611015492</v>
      </c>
      <c r="N1240" s="10">
        <v>0.28743545611015492</v>
      </c>
      <c r="O1240" s="9">
        <v>1574</v>
      </c>
      <c r="P1240" s="9">
        <v>1866</v>
      </c>
      <c r="Q1240" s="9">
        <v>3490</v>
      </c>
      <c r="R1240" s="10">
        <v>0.45100286532951289</v>
      </c>
      <c r="S1240" s="10">
        <v>0.53467048710601717</v>
      </c>
      <c r="T1240" s="9">
        <v>-292</v>
      </c>
      <c r="U1240" s="10">
        <v>-8.3667621776504275E-2</v>
      </c>
      <c r="V1240" s="9">
        <v>-418</v>
      </c>
      <c r="W1240" s="9">
        <v>292</v>
      </c>
      <c r="X1240" s="10">
        <v>-0.11939070239204874</v>
      </c>
      <c r="Y1240" s="10">
        <v>8.4377131941601902E-2</v>
      </c>
      <c r="Z1240" s="11">
        <v>898.26</v>
      </c>
      <c r="AA1240" s="11">
        <v>9.5462338298488181</v>
      </c>
      <c r="AB1240" s="11">
        <v>26013</v>
      </c>
      <c r="AC1240" s="12" t="s">
        <v>3495</v>
      </c>
      <c r="AD1240" s="8">
        <v>26</v>
      </c>
      <c r="AE1240" s="8">
        <v>13</v>
      </c>
      <c r="AF1240" s="13"/>
      <c r="AG1240" s="13"/>
      <c r="AH1240" s="13"/>
      <c r="AJ1240" s="13"/>
      <c r="AK1240" s="13"/>
      <c r="AL1240" s="13"/>
      <c r="AM1240" s="13"/>
      <c r="AN1240" s="13" t="s">
        <v>510</v>
      </c>
    </row>
    <row r="1241" spans="1:40" x14ac:dyDescent="0.2">
      <c r="A1241" s="8" t="s">
        <v>3475</v>
      </c>
      <c r="B1241" s="8" t="s">
        <v>3496</v>
      </c>
      <c r="C1241" s="8" t="str">
        <f t="shared" si="18"/>
        <v>Barry County MI</v>
      </c>
      <c r="D1241" s="9">
        <v>59314</v>
      </c>
      <c r="E1241" s="8" t="s">
        <v>445</v>
      </c>
      <c r="F1241" s="9">
        <v>9109</v>
      </c>
      <c r="G1241" s="9">
        <v>19197</v>
      </c>
      <c r="H1241" s="9">
        <v>30265</v>
      </c>
      <c r="I1241" s="10">
        <v>0.30097472327771352</v>
      </c>
      <c r="J1241" s="10">
        <v>0.63429704278869981</v>
      </c>
      <c r="K1241" s="9">
        <v>-10088</v>
      </c>
      <c r="L1241" s="9">
        <v>10088</v>
      </c>
      <c r="M1241" s="10">
        <v>-0.33332231951098629</v>
      </c>
      <c r="N1241" s="10">
        <v>0.33332231951098629</v>
      </c>
      <c r="O1241" s="9">
        <v>11496</v>
      </c>
      <c r="P1241" s="9">
        <v>16651</v>
      </c>
      <c r="Q1241" s="9">
        <v>28483</v>
      </c>
      <c r="R1241" s="10">
        <v>0.40360917038233335</v>
      </c>
      <c r="S1241" s="10">
        <v>0.58459431941860052</v>
      </c>
      <c r="T1241" s="9">
        <v>-5155</v>
      </c>
      <c r="U1241" s="10">
        <v>-0.18098514903626717</v>
      </c>
      <c r="V1241" s="9">
        <v>-2387</v>
      </c>
      <c r="W1241" s="9">
        <v>2546</v>
      </c>
      <c r="X1241" s="10">
        <v>-0.10263444710461983</v>
      </c>
      <c r="Y1241" s="10">
        <v>4.9702723370099289E-2</v>
      </c>
      <c r="Z1241" s="11">
        <v>553.09</v>
      </c>
      <c r="AA1241" s="11">
        <v>107.24113616228823</v>
      </c>
      <c r="AB1241" s="11">
        <v>26015</v>
      </c>
      <c r="AC1241" s="12" t="s">
        <v>3497</v>
      </c>
      <c r="AD1241" s="8">
        <v>26</v>
      </c>
      <c r="AE1241" s="8">
        <v>15</v>
      </c>
      <c r="AF1241" s="13" t="s">
        <v>3498</v>
      </c>
      <c r="AG1241" s="13" t="s">
        <v>3483</v>
      </c>
      <c r="AH1241" s="13" t="s">
        <v>3499</v>
      </c>
      <c r="AI1241" s="14">
        <v>1038583</v>
      </c>
      <c r="AJ1241" s="13" t="s">
        <v>486</v>
      </c>
      <c r="AK1241" s="13" t="s">
        <v>3485</v>
      </c>
      <c r="AL1241" s="13"/>
      <c r="AM1241" s="13"/>
      <c r="AN1241" s="13" t="s">
        <v>505</v>
      </c>
    </row>
    <row r="1242" spans="1:40" x14ac:dyDescent="0.2">
      <c r="A1242" s="8" t="s">
        <v>3475</v>
      </c>
      <c r="B1242" s="8" t="s">
        <v>1372</v>
      </c>
      <c r="C1242" s="8" t="str">
        <f t="shared" si="18"/>
        <v>Bay County MI</v>
      </c>
      <c r="D1242" s="9">
        <v>105659</v>
      </c>
      <c r="E1242" s="8" t="s">
        <v>445</v>
      </c>
      <c r="F1242" s="9">
        <v>21641</v>
      </c>
      <c r="G1242" s="9">
        <v>28327</v>
      </c>
      <c r="H1242" s="9">
        <v>52932</v>
      </c>
      <c r="I1242" s="10">
        <v>0.4088453109650117</v>
      </c>
      <c r="J1242" s="10">
        <v>0.53515831633038613</v>
      </c>
      <c r="K1242" s="9">
        <v>-6686</v>
      </c>
      <c r="L1242" s="9">
        <v>6686</v>
      </c>
      <c r="M1242" s="10">
        <v>-0.12631300536537443</v>
      </c>
      <c r="N1242" s="10">
        <v>0.12631300536537443</v>
      </c>
      <c r="O1242" s="9">
        <v>26797</v>
      </c>
      <c r="P1242" s="9">
        <v>23735</v>
      </c>
      <c r="Q1242" s="9">
        <v>51077</v>
      </c>
      <c r="R1242" s="10">
        <v>0.52463927012158118</v>
      </c>
      <c r="S1242" s="10">
        <v>0.46469056522505237</v>
      </c>
      <c r="T1242" s="9">
        <v>3062</v>
      </c>
      <c r="U1242" s="10">
        <v>5.9948704896528815E-2</v>
      </c>
      <c r="V1242" s="9">
        <v>-5156</v>
      </c>
      <c r="W1242" s="9">
        <v>4592</v>
      </c>
      <c r="X1242" s="10">
        <v>-0.11579395915656948</v>
      </c>
      <c r="Y1242" s="10">
        <v>7.0467751105333765E-2</v>
      </c>
      <c r="Z1242" s="11">
        <v>442.3</v>
      </c>
      <c r="AA1242" s="11">
        <v>238.88537191951164</v>
      </c>
      <c r="AB1242" s="11">
        <v>26017</v>
      </c>
      <c r="AC1242" s="12" t="s">
        <v>3500</v>
      </c>
      <c r="AD1242" s="8">
        <v>26</v>
      </c>
      <c r="AE1242" s="8">
        <v>17</v>
      </c>
      <c r="AF1242" s="13" t="s">
        <v>3501</v>
      </c>
      <c r="AG1242" s="13" t="s">
        <v>3502</v>
      </c>
      <c r="AH1242" s="13" t="s">
        <v>3503</v>
      </c>
      <c r="AI1242" s="14">
        <v>105659</v>
      </c>
      <c r="AJ1242" s="13" t="s">
        <v>486</v>
      </c>
      <c r="AK1242" s="13" t="s">
        <v>3504</v>
      </c>
      <c r="AL1242" s="13"/>
      <c r="AM1242" s="13"/>
      <c r="AN1242" s="13" t="s">
        <v>487</v>
      </c>
    </row>
    <row r="1243" spans="1:40" x14ac:dyDescent="0.2">
      <c r="A1243" s="8" t="s">
        <v>3475</v>
      </c>
      <c r="B1243" s="8" t="s">
        <v>3505</v>
      </c>
      <c r="C1243" s="8" t="str">
        <f t="shared" si="18"/>
        <v>Benzie County MI</v>
      </c>
      <c r="D1243" s="9">
        <v>17457</v>
      </c>
      <c r="E1243" s="8" t="s">
        <v>445</v>
      </c>
      <c r="F1243" s="9">
        <v>4108</v>
      </c>
      <c r="G1243" s="9">
        <v>5539</v>
      </c>
      <c r="H1243" s="9">
        <v>10221</v>
      </c>
      <c r="I1243" s="10">
        <v>0.40191762058506997</v>
      </c>
      <c r="J1243" s="10">
        <v>0.54192349085216707</v>
      </c>
      <c r="K1243" s="9">
        <v>-1431</v>
      </c>
      <c r="L1243" s="9">
        <v>1431</v>
      </c>
      <c r="M1243" s="10">
        <v>-0.1400058702670971</v>
      </c>
      <c r="N1243" s="10">
        <v>0.1400058702670971</v>
      </c>
      <c r="O1243" s="9">
        <v>4683</v>
      </c>
      <c r="P1243" s="9">
        <v>5071</v>
      </c>
      <c r="Q1243" s="9">
        <v>9847</v>
      </c>
      <c r="R1243" s="10">
        <v>0.47557631766020109</v>
      </c>
      <c r="S1243" s="10">
        <v>0.51497918147659183</v>
      </c>
      <c r="T1243" s="9">
        <v>-388</v>
      </c>
      <c r="U1243" s="10">
        <v>-3.9402863816390743E-2</v>
      </c>
      <c r="V1243" s="9">
        <v>-575</v>
      </c>
      <c r="W1243" s="9">
        <v>468</v>
      </c>
      <c r="X1243" s="10">
        <v>-7.3658697075131119E-2</v>
      </c>
      <c r="Y1243" s="10">
        <v>2.6944309375575237E-2</v>
      </c>
      <c r="Z1243" s="11">
        <v>319.7</v>
      </c>
      <c r="AA1243" s="11">
        <v>54.60431654676259</v>
      </c>
      <c r="AB1243" s="11">
        <v>26019</v>
      </c>
      <c r="AC1243" s="12" t="s">
        <v>3506</v>
      </c>
      <c r="AD1243" s="8">
        <v>26</v>
      </c>
      <c r="AE1243" s="8">
        <v>19</v>
      </c>
      <c r="AF1243" s="13" t="s">
        <v>3507</v>
      </c>
      <c r="AG1243" s="13"/>
      <c r="AH1243" s="13" t="s">
        <v>3508</v>
      </c>
      <c r="AJ1243" s="13" t="s">
        <v>498</v>
      </c>
      <c r="AK1243" s="13"/>
      <c r="AL1243" s="13"/>
      <c r="AM1243" s="13"/>
      <c r="AN1243" s="13" t="s">
        <v>505</v>
      </c>
    </row>
    <row r="1244" spans="1:40" x14ac:dyDescent="0.2">
      <c r="A1244" s="8" t="s">
        <v>3475</v>
      </c>
      <c r="B1244" s="8" t="s">
        <v>1580</v>
      </c>
      <c r="C1244" s="8" t="str">
        <f t="shared" si="18"/>
        <v>Berrien County MI</v>
      </c>
      <c r="D1244" s="9">
        <v>154636</v>
      </c>
      <c r="E1244" s="8" t="s">
        <v>445</v>
      </c>
      <c r="F1244" s="9">
        <v>29496</v>
      </c>
      <c r="G1244" s="9">
        <v>38646</v>
      </c>
      <c r="H1244" s="9">
        <v>71882</v>
      </c>
      <c r="I1244" s="10">
        <v>0.41033916696808659</v>
      </c>
      <c r="J1244" s="10">
        <v>0.53763111766506222</v>
      </c>
      <c r="K1244" s="9">
        <v>-9150</v>
      </c>
      <c r="L1244" s="9">
        <v>9150</v>
      </c>
      <c r="M1244" s="10">
        <v>-0.12729195069697563</v>
      </c>
      <c r="N1244" s="10">
        <v>0.12729195069697563</v>
      </c>
      <c r="O1244" s="9">
        <v>33465</v>
      </c>
      <c r="P1244" s="9">
        <v>38209</v>
      </c>
      <c r="Q1244" s="9">
        <v>72322</v>
      </c>
      <c r="R1244" s="10">
        <v>0.46272226984873205</v>
      </c>
      <c r="S1244" s="10">
        <v>0.5283178009457703</v>
      </c>
      <c r="T1244" s="9">
        <v>-4744</v>
      </c>
      <c r="U1244" s="10">
        <v>-6.5595531097038251E-2</v>
      </c>
      <c r="V1244" s="9">
        <v>-3969</v>
      </c>
      <c r="W1244" s="9">
        <v>437</v>
      </c>
      <c r="X1244" s="10">
        <v>-5.238310288064546E-2</v>
      </c>
      <c r="Y1244" s="10">
        <v>9.3133167192919197E-3</v>
      </c>
      <c r="Z1244" s="11">
        <v>567.75</v>
      </c>
      <c r="AA1244" s="11">
        <v>272.36635843240862</v>
      </c>
      <c r="AB1244" s="11">
        <v>26021</v>
      </c>
      <c r="AC1244" s="12" t="s">
        <v>3509</v>
      </c>
      <c r="AD1244" s="8">
        <v>26</v>
      </c>
      <c r="AE1244" s="8">
        <v>21</v>
      </c>
      <c r="AF1244" s="13" t="s">
        <v>3510</v>
      </c>
      <c r="AG1244" s="13" t="s">
        <v>291</v>
      </c>
      <c r="AH1244" s="13" t="s">
        <v>3511</v>
      </c>
      <c r="AI1244" s="14">
        <v>154636</v>
      </c>
      <c r="AJ1244" s="13" t="s">
        <v>486</v>
      </c>
      <c r="AK1244" s="13" t="s">
        <v>2354</v>
      </c>
      <c r="AL1244" s="13"/>
      <c r="AM1244" s="13"/>
      <c r="AN1244" s="13" t="s">
        <v>487</v>
      </c>
    </row>
    <row r="1245" spans="1:40" x14ac:dyDescent="0.2">
      <c r="A1245" s="8" t="s">
        <v>3475</v>
      </c>
      <c r="B1245" s="8" t="s">
        <v>3512</v>
      </c>
      <c r="C1245" s="8" t="str">
        <f t="shared" si="18"/>
        <v>Branch County MI</v>
      </c>
      <c r="D1245" s="9">
        <v>43664</v>
      </c>
      <c r="E1245" s="8" t="s">
        <v>445</v>
      </c>
      <c r="F1245" s="9">
        <v>4740</v>
      </c>
      <c r="G1245" s="9">
        <v>11025</v>
      </c>
      <c r="H1245" s="9">
        <v>16490</v>
      </c>
      <c r="I1245" s="10">
        <v>0.28744693753790174</v>
      </c>
      <c r="J1245" s="10">
        <v>0.66858702243784107</v>
      </c>
      <c r="K1245" s="9">
        <v>-6285</v>
      </c>
      <c r="L1245" s="9">
        <v>6285</v>
      </c>
      <c r="M1245" s="10">
        <v>-0.38114008489993934</v>
      </c>
      <c r="N1245" s="10">
        <v>0.38114008489993934</v>
      </c>
      <c r="O1245" s="9">
        <v>6526</v>
      </c>
      <c r="P1245" s="9">
        <v>9575</v>
      </c>
      <c r="Q1245" s="9">
        <v>16278</v>
      </c>
      <c r="R1245" s="10">
        <v>0.40090920260474261</v>
      </c>
      <c r="S1245" s="10">
        <v>0.5882172257034034</v>
      </c>
      <c r="T1245" s="9">
        <v>-3049</v>
      </c>
      <c r="U1245" s="10">
        <v>-0.18730802309866079</v>
      </c>
      <c r="V1245" s="9">
        <v>-1786</v>
      </c>
      <c r="W1245" s="9">
        <v>1450</v>
      </c>
      <c r="X1245" s="10">
        <v>-0.11346226506684087</v>
      </c>
      <c r="Y1245" s="10">
        <v>8.0369796734437671E-2</v>
      </c>
      <c r="Z1245" s="11">
        <v>506.37</v>
      </c>
      <c r="AA1245" s="11">
        <v>86.229436972964436</v>
      </c>
      <c r="AB1245" s="11">
        <v>26023</v>
      </c>
      <c r="AC1245" s="12" t="s">
        <v>3513</v>
      </c>
      <c r="AD1245" s="8">
        <v>26</v>
      </c>
      <c r="AE1245" s="8">
        <v>23</v>
      </c>
      <c r="AF1245" s="13" t="s">
        <v>3514</v>
      </c>
      <c r="AG1245" s="13"/>
      <c r="AH1245" s="13" t="s">
        <v>3515</v>
      </c>
      <c r="AJ1245" s="13" t="s">
        <v>498</v>
      </c>
      <c r="AK1245" s="13"/>
      <c r="AL1245" s="13"/>
      <c r="AM1245" s="13"/>
      <c r="AN1245" s="13" t="s">
        <v>487</v>
      </c>
    </row>
    <row r="1246" spans="1:40" x14ac:dyDescent="0.2">
      <c r="A1246" s="8" t="s">
        <v>3475</v>
      </c>
      <c r="B1246" s="8" t="s">
        <v>513</v>
      </c>
      <c r="C1246" s="8" t="str">
        <f t="shared" si="18"/>
        <v>Calhoun County MI</v>
      </c>
      <c r="D1246" s="9">
        <v>134314</v>
      </c>
      <c r="E1246" s="8" t="s">
        <v>445</v>
      </c>
      <c r="F1246" s="9">
        <v>24154</v>
      </c>
      <c r="G1246" s="9">
        <v>31489</v>
      </c>
      <c r="H1246" s="9">
        <v>58786</v>
      </c>
      <c r="I1246" s="10">
        <v>0.41088014153029634</v>
      </c>
      <c r="J1246" s="10">
        <v>0.53565474772905108</v>
      </c>
      <c r="K1246" s="9">
        <v>-7335</v>
      </c>
      <c r="L1246" s="9">
        <v>7335</v>
      </c>
      <c r="M1246" s="10">
        <v>-0.12477460619875475</v>
      </c>
      <c r="N1246" s="10">
        <v>0.12477460619875475</v>
      </c>
      <c r="O1246" s="9">
        <v>29270</v>
      </c>
      <c r="P1246" s="9">
        <v>28338</v>
      </c>
      <c r="Q1246" s="9">
        <v>58231</v>
      </c>
      <c r="R1246" s="10">
        <v>0.50265322594494344</v>
      </c>
      <c r="S1246" s="10">
        <v>0.48664800535797081</v>
      </c>
      <c r="T1246" s="9">
        <v>932</v>
      </c>
      <c r="U1246" s="10">
        <v>1.6005220586972624E-2</v>
      </c>
      <c r="V1246" s="9">
        <v>-5116</v>
      </c>
      <c r="W1246" s="9">
        <v>3151</v>
      </c>
      <c r="X1246" s="10">
        <v>-9.1773084414647099E-2</v>
      </c>
      <c r="Y1246" s="10">
        <v>4.900674237108027E-2</v>
      </c>
      <c r="Z1246" s="11">
        <v>706.23</v>
      </c>
      <c r="AA1246" s="11">
        <v>190.18450080002265</v>
      </c>
      <c r="AB1246" s="11">
        <v>26025</v>
      </c>
      <c r="AC1246" s="12" t="s">
        <v>3516</v>
      </c>
      <c r="AD1246" s="8">
        <v>26</v>
      </c>
      <c r="AE1246" s="8">
        <v>25</v>
      </c>
      <c r="AF1246" s="13" t="s">
        <v>3517</v>
      </c>
      <c r="AG1246" s="13" t="s">
        <v>3518</v>
      </c>
      <c r="AH1246" s="13" t="s">
        <v>3519</v>
      </c>
      <c r="AI1246" s="14">
        <v>134314</v>
      </c>
      <c r="AJ1246" s="13" t="s">
        <v>486</v>
      </c>
      <c r="AK1246" s="13" t="s">
        <v>3520</v>
      </c>
      <c r="AL1246" s="13"/>
      <c r="AM1246" s="13"/>
      <c r="AN1246" s="13" t="s">
        <v>487</v>
      </c>
    </row>
    <row r="1247" spans="1:40" x14ac:dyDescent="0.2">
      <c r="A1247" s="8" t="s">
        <v>3475</v>
      </c>
      <c r="B1247" s="8" t="s">
        <v>2069</v>
      </c>
      <c r="C1247" s="8" t="str">
        <f t="shared" si="18"/>
        <v>Cass County MI</v>
      </c>
      <c r="D1247" s="9">
        <v>51657</v>
      </c>
      <c r="E1247" s="8" t="s">
        <v>445</v>
      </c>
      <c r="F1247" s="9">
        <v>7270</v>
      </c>
      <c r="G1247" s="9">
        <v>14241</v>
      </c>
      <c r="H1247" s="9">
        <v>23272</v>
      </c>
      <c r="I1247" s="10">
        <v>0.31239257476796151</v>
      </c>
      <c r="J1247" s="10">
        <v>0.61193709178411826</v>
      </c>
      <c r="K1247" s="9">
        <v>-6971</v>
      </c>
      <c r="L1247" s="9">
        <v>6971</v>
      </c>
      <c r="M1247" s="10">
        <v>-0.29954451701615675</v>
      </c>
      <c r="N1247" s="10">
        <v>0.29954451701615675</v>
      </c>
      <c r="O1247" s="9">
        <v>9587</v>
      </c>
      <c r="P1247" s="9">
        <v>12660</v>
      </c>
      <c r="Q1247" s="9">
        <v>22461</v>
      </c>
      <c r="R1247" s="10">
        <v>0.42682872534615557</v>
      </c>
      <c r="S1247" s="10">
        <v>0.56364364899158537</v>
      </c>
      <c r="T1247" s="9">
        <v>-3073</v>
      </c>
      <c r="U1247" s="10">
        <v>-0.1368149236454298</v>
      </c>
      <c r="V1247" s="9">
        <v>-2317</v>
      </c>
      <c r="W1247" s="9">
        <v>1581</v>
      </c>
      <c r="X1247" s="10">
        <v>-0.11443615057819406</v>
      </c>
      <c r="Y1247" s="10">
        <v>4.8293442792532892E-2</v>
      </c>
      <c r="Z1247" s="11">
        <v>490.06</v>
      </c>
      <c r="AA1247" s="11">
        <v>105.4095416887728</v>
      </c>
      <c r="AB1247" s="11">
        <v>26027</v>
      </c>
      <c r="AC1247" s="12" t="s">
        <v>3521</v>
      </c>
      <c r="AD1247" s="8">
        <v>26</v>
      </c>
      <c r="AE1247" s="8">
        <v>27</v>
      </c>
      <c r="AF1247" s="13" t="s">
        <v>2470</v>
      </c>
      <c r="AG1247" s="13" t="s">
        <v>291</v>
      </c>
      <c r="AH1247" s="13" t="s">
        <v>2471</v>
      </c>
      <c r="AI1247" s="14">
        <v>320098</v>
      </c>
      <c r="AJ1247" s="13" t="s">
        <v>486</v>
      </c>
      <c r="AK1247" s="13" t="s">
        <v>2354</v>
      </c>
      <c r="AL1247" s="13"/>
      <c r="AM1247" s="13"/>
      <c r="AN1247" s="13" t="s">
        <v>487</v>
      </c>
    </row>
    <row r="1248" spans="1:40" x14ac:dyDescent="0.2">
      <c r="A1248" s="8" t="s">
        <v>3475</v>
      </c>
      <c r="B1248" s="8" t="s">
        <v>3522</v>
      </c>
      <c r="C1248" s="8" t="str">
        <f t="shared" si="18"/>
        <v>Charlevoix County MI</v>
      </c>
      <c r="D1248" s="9">
        <v>26238</v>
      </c>
      <c r="E1248" s="8" t="s">
        <v>445</v>
      </c>
      <c r="F1248" s="9">
        <v>5137</v>
      </c>
      <c r="G1248" s="9">
        <v>8674</v>
      </c>
      <c r="H1248" s="9">
        <v>14567</v>
      </c>
      <c r="I1248" s="10">
        <v>0.35264639253106334</v>
      </c>
      <c r="J1248" s="10">
        <v>0.59545548156792749</v>
      </c>
      <c r="K1248" s="9">
        <v>-3537</v>
      </c>
      <c r="L1248" s="9">
        <v>3537</v>
      </c>
      <c r="M1248" s="10">
        <v>-0.24280908903686416</v>
      </c>
      <c r="N1248" s="10">
        <v>0.24280908903686416</v>
      </c>
      <c r="O1248" s="9">
        <v>5936</v>
      </c>
      <c r="P1248" s="9">
        <v>7997</v>
      </c>
      <c r="Q1248" s="9">
        <v>14064</v>
      </c>
      <c r="R1248" s="10">
        <v>0.42207053469852107</v>
      </c>
      <c r="S1248" s="10">
        <v>0.56861490329920361</v>
      </c>
      <c r="T1248" s="9">
        <v>-2061</v>
      </c>
      <c r="U1248" s="10">
        <v>-0.14654436860068254</v>
      </c>
      <c r="V1248" s="9">
        <v>-799</v>
      </c>
      <c r="W1248" s="9">
        <v>677</v>
      </c>
      <c r="X1248" s="10">
        <v>-6.9424142167457736E-2</v>
      </c>
      <c r="Y1248" s="10">
        <v>2.684057826872388E-2</v>
      </c>
      <c r="Z1248" s="11">
        <v>416.34</v>
      </c>
      <c r="AA1248" s="11">
        <v>63.020608156794928</v>
      </c>
      <c r="AB1248" s="11">
        <v>26029</v>
      </c>
      <c r="AC1248" s="12" t="s">
        <v>3523</v>
      </c>
      <c r="AD1248" s="8">
        <v>26</v>
      </c>
      <c r="AE1248" s="8">
        <v>29</v>
      </c>
      <c r="AF1248" s="13"/>
      <c r="AG1248" s="13"/>
      <c r="AH1248" s="13"/>
      <c r="AJ1248" s="13"/>
      <c r="AK1248" s="13"/>
      <c r="AL1248" s="13"/>
      <c r="AM1248" s="13"/>
      <c r="AN1248" s="13" t="s">
        <v>510</v>
      </c>
    </row>
    <row r="1249" spans="1:40" x14ac:dyDescent="0.2">
      <c r="A1249" s="8" t="s">
        <v>3475</v>
      </c>
      <c r="B1249" s="8" t="s">
        <v>3524</v>
      </c>
      <c r="C1249" s="8" t="str">
        <f t="shared" ref="C1249:C1312" si="19">B1249&amp;" "&amp;A1249</f>
        <v>Cheboygan County MI</v>
      </c>
      <c r="D1249" s="9">
        <v>25427</v>
      </c>
      <c r="E1249" s="8" t="s">
        <v>445</v>
      </c>
      <c r="F1249" s="9">
        <v>4302</v>
      </c>
      <c r="G1249" s="9">
        <v>8680</v>
      </c>
      <c r="H1249" s="9">
        <v>13647</v>
      </c>
      <c r="I1249" s="10">
        <v>0.31523411738843704</v>
      </c>
      <c r="J1249" s="10">
        <v>0.63603722429838061</v>
      </c>
      <c r="K1249" s="9">
        <v>-4378</v>
      </c>
      <c r="L1249" s="9">
        <v>4378</v>
      </c>
      <c r="M1249" s="10">
        <v>-0.32080310690994357</v>
      </c>
      <c r="N1249" s="10">
        <v>0.32080310690994357</v>
      </c>
      <c r="O1249" s="9">
        <v>5829</v>
      </c>
      <c r="P1249" s="9">
        <v>7284</v>
      </c>
      <c r="Q1249" s="9">
        <v>13288</v>
      </c>
      <c r="R1249" s="10">
        <v>0.43866646598434678</v>
      </c>
      <c r="S1249" s="10">
        <v>0.54816375677302831</v>
      </c>
      <c r="T1249" s="9">
        <v>-1455</v>
      </c>
      <c r="U1249" s="10">
        <v>-0.10949729078868153</v>
      </c>
      <c r="V1249" s="9">
        <v>-1527</v>
      </c>
      <c r="W1249" s="9">
        <v>1396</v>
      </c>
      <c r="X1249" s="10">
        <v>-0.12343234859590974</v>
      </c>
      <c r="Y1249" s="10">
        <v>8.78734675253523E-2</v>
      </c>
      <c r="Z1249" s="11">
        <v>715.26</v>
      </c>
      <c r="AA1249" s="11">
        <v>35.549310740150432</v>
      </c>
      <c r="AB1249" s="11">
        <v>26031</v>
      </c>
      <c r="AC1249" s="12" t="s">
        <v>3525</v>
      </c>
      <c r="AD1249" s="8">
        <v>26</v>
      </c>
      <c r="AE1249" s="8">
        <v>31</v>
      </c>
      <c r="AF1249" s="13"/>
      <c r="AG1249" s="13"/>
      <c r="AH1249" s="13"/>
      <c r="AJ1249" s="13"/>
      <c r="AK1249" s="13"/>
      <c r="AL1249" s="13"/>
      <c r="AM1249" s="13"/>
      <c r="AN1249" s="13" t="s">
        <v>510</v>
      </c>
    </row>
    <row r="1250" spans="1:40" x14ac:dyDescent="0.2">
      <c r="A1250" s="8" t="s">
        <v>3475</v>
      </c>
      <c r="B1250" s="8" t="s">
        <v>3526</v>
      </c>
      <c r="C1250" s="8" t="str">
        <f t="shared" si="19"/>
        <v>Chippewa County MI</v>
      </c>
      <c r="D1250" s="9">
        <v>38033</v>
      </c>
      <c r="E1250" s="8" t="s">
        <v>445</v>
      </c>
      <c r="F1250" s="9">
        <v>5378</v>
      </c>
      <c r="G1250" s="9">
        <v>9120</v>
      </c>
      <c r="H1250" s="9">
        <v>15434</v>
      </c>
      <c r="I1250" s="10">
        <v>0.34845147077880007</v>
      </c>
      <c r="J1250" s="10">
        <v>0.5909032007256706</v>
      </c>
      <c r="K1250" s="9">
        <v>-3742</v>
      </c>
      <c r="L1250" s="9">
        <v>3742</v>
      </c>
      <c r="M1250" s="10">
        <v>-0.24245172994687053</v>
      </c>
      <c r="N1250" s="10">
        <v>0.24245172994687053</v>
      </c>
      <c r="O1250" s="9">
        <v>7100</v>
      </c>
      <c r="P1250" s="9">
        <v>8278</v>
      </c>
      <c r="Q1250" s="9">
        <v>15564</v>
      </c>
      <c r="R1250" s="10">
        <v>0.45618093035209456</v>
      </c>
      <c r="S1250" s="10">
        <v>0.5318684142893858</v>
      </c>
      <c r="T1250" s="9">
        <v>-1178</v>
      </c>
      <c r="U1250" s="10">
        <v>-7.5687483937291244E-2</v>
      </c>
      <c r="V1250" s="9">
        <v>-1722</v>
      </c>
      <c r="W1250" s="9">
        <v>842</v>
      </c>
      <c r="X1250" s="10">
        <v>-0.10772945957329449</v>
      </c>
      <c r="Y1250" s="10">
        <v>5.9034786436284792E-2</v>
      </c>
      <c r="Z1250" s="11">
        <v>1558.42</v>
      </c>
      <c r="AA1250" s="11">
        <v>24.404845933702081</v>
      </c>
      <c r="AB1250" s="11">
        <v>26033</v>
      </c>
      <c r="AC1250" s="12" t="s">
        <v>3527</v>
      </c>
      <c r="AD1250" s="8">
        <v>26</v>
      </c>
      <c r="AE1250" s="8">
        <v>33</v>
      </c>
      <c r="AF1250" s="13" t="s">
        <v>3528</v>
      </c>
      <c r="AG1250" s="13"/>
      <c r="AH1250" s="13" t="s">
        <v>3529</v>
      </c>
      <c r="AJ1250" s="13" t="s">
        <v>498</v>
      </c>
      <c r="AK1250" s="13"/>
      <c r="AL1250" s="13"/>
      <c r="AM1250" s="13"/>
      <c r="AN1250" s="13" t="s">
        <v>487</v>
      </c>
    </row>
    <row r="1251" spans="1:40" x14ac:dyDescent="0.2">
      <c r="A1251" s="8" t="s">
        <v>3475</v>
      </c>
      <c r="B1251" s="8" t="s">
        <v>3530</v>
      </c>
      <c r="C1251" s="8" t="str">
        <f t="shared" si="19"/>
        <v>Clare County MI</v>
      </c>
      <c r="D1251" s="9">
        <v>30553</v>
      </c>
      <c r="E1251" s="8" t="s">
        <v>445</v>
      </c>
      <c r="F1251" s="9">
        <v>4250</v>
      </c>
      <c r="G1251" s="9">
        <v>8507</v>
      </c>
      <c r="H1251" s="9">
        <v>13385</v>
      </c>
      <c r="I1251" s="10">
        <v>0.31751961150541652</v>
      </c>
      <c r="J1251" s="10">
        <v>0.63556219648860668</v>
      </c>
      <c r="K1251" s="9">
        <v>-4257</v>
      </c>
      <c r="L1251" s="9">
        <v>4257</v>
      </c>
      <c r="M1251" s="10">
        <v>-0.31804258498319016</v>
      </c>
      <c r="N1251" s="10">
        <v>0.31804258498319016</v>
      </c>
      <c r="O1251" s="9">
        <v>6337</v>
      </c>
      <c r="P1251" s="9">
        <v>6988</v>
      </c>
      <c r="Q1251" s="9">
        <v>13492</v>
      </c>
      <c r="R1251" s="10">
        <v>0.46968573969759858</v>
      </c>
      <c r="S1251" s="10">
        <v>0.51793655499555291</v>
      </c>
      <c r="T1251" s="9">
        <v>-651</v>
      </c>
      <c r="U1251" s="10">
        <v>-4.825081529795433E-2</v>
      </c>
      <c r="V1251" s="9">
        <v>-2087</v>
      </c>
      <c r="W1251" s="9">
        <v>1519</v>
      </c>
      <c r="X1251" s="10">
        <v>-0.15216612819218206</v>
      </c>
      <c r="Y1251" s="10">
        <v>0.11762564149305377</v>
      </c>
      <c r="Z1251" s="11">
        <v>564.32000000000005</v>
      </c>
      <c r="AA1251" s="11">
        <v>54.141267366033453</v>
      </c>
      <c r="AB1251" s="11">
        <v>26035</v>
      </c>
      <c r="AC1251" s="12" t="s">
        <v>3531</v>
      </c>
      <c r="AD1251" s="8">
        <v>26</v>
      </c>
      <c r="AE1251" s="8">
        <v>35</v>
      </c>
      <c r="AF1251" s="13"/>
      <c r="AG1251" s="13"/>
      <c r="AH1251" s="13"/>
      <c r="AJ1251" s="13"/>
      <c r="AK1251" s="13"/>
      <c r="AL1251" s="13"/>
      <c r="AM1251" s="13"/>
      <c r="AN1251" s="13" t="s">
        <v>510</v>
      </c>
    </row>
    <row r="1252" spans="1:40" x14ac:dyDescent="0.2">
      <c r="A1252" s="8" t="s">
        <v>3475</v>
      </c>
      <c r="B1252" s="8" t="s">
        <v>2083</v>
      </c>
      <c r="C1252" s="8" t="str">
        <f t="shared" si="19"/>
        <v>Clinton County MI</v>
      </c>
      <c r="D1252" s="9">
        <v>77390</v>
      </c>
      <c r="E1252" s="8" t="s">
        <v>445</v>
      </c>
      <c r="F1252" s="9">
        <v>16490</v>
      </c>
      <c r="G1252" s="9">
        <v>21635</v>
      </c>
      <c r="H1252" s="9">
        <v>40564</v>
      </c>
      <c r="I1252" s="10">
        <v>0.40651809486243962</v>
      </c>
      <c r="J1252" s="10">
        <v>0.53335469874765806</v>
      </c>
      <c r="K1252" s="9">
        <v>-5145</v>
      </c>
      <c r="L1252" s="9">
        <v>5145</v>
      </c>
      <c r="M1252" s="10">
        <v>-0.12683660388521845</v>
      </c>
      <c r="N1252" s="10">
        <v>0.12683660388521845</v>
      </c>
      <c r="O1252" s="9">
        <v>18187</v>
      </c>
      <c r="P1252" s="9">
        <v>20630</v>
      </c>
      <c r="Q1252" s="9">
        <v>39125</v>
      </c>
      <c r="R1252" s="10">
        <v>0.4648434504792332</v>
      </c>
      <c r="S1252" s="10">
        <v>0.52728434504792332</v>
      </c>
      <c r="T1252" s="9">
        <v>-2443</v>
      </c>
      <c r="U1252" s="10">
        <v>-6.244089456869012E-2</v>
      </c>
      <c r="V1252" s="9">
        <v>-1697</v>
      </c>
      <c r="W1252" s="9">
        <v>1005</v>
      </c>
      <c r="X1252" s="10">
        <v>-5.8325355616793584E-2</v>
      </c>
      <c r="Y1252" s="10">
        <v>6.0703536997347429E-3</v>
      </c>
      <c r="Z1252" s="11">
        <v>566.41</v>
      </c>
      <c r="AA1252" s="11">
        <v>136.63247470913296</v>
      </c>
      <c r="AB1252" s="11">
        <v>26037</v>
      </c>
      <c r="AC1252" s="12" t="s">
        <v>3532</v>
      </c>
      <c r="AD1252" s="8">
        <v>26</v>
      </c>
      <c r="AE1252" s="8">
        <v>37</v>
      </c>
      <c r="AF1252" s="13" t="s">
        <v>3533</v>
      </c>
      <c r="AG1252" s="13" t="s">
        <v>3534</v>
      </c>
      <c r="AH1252" s="13" t="s">
        <v>3535</v>
      </c>
      <c r="AI1252" s="14">
        <v>472276</v>
      </c>
      <c r="AJ1252" s="13" t="s">
        <v>486</v>
      </c>
      <c r="AK1252" s="13" t="s">
        <v>3536</v>
      </c>
      <c r="AL1252" s="13"/>
      <c r="AM1252" s="13"/>
      <c r="AN1252" s="13" t="s">
        <v>487</v>
      </c>
    </row>
    <row r="1253" spans="1:40" x14ac:dyDescent="0.2">
      <c r="A1253" s="8" t="s">
        <v>3475</v>
      </c>
      <c r="B1253" s="8" t="s">
        <v>795</v>
      </c>
      <c r="C1253" s="8" t="str">
        <f t="shared" si="19"/>
        <v>Crawford County MI</v>
      </c>
      <c r="D1253" s="9">
        <v>13801</v>
      </c>
      <c r="E1253" s="8" t="s">
        <v>445</v>
      </c>
      <c r="F1253" s="9">
        <v>2110</v>
      </c>
      <c r="G1253" s="9">
        <v>4354</v>
      </c>
      <c r="H1253" s="9">
        <v>6833</v>
      </c>
      <c r="I1253" s="10">
        <v>0.3087955510024879</v>
      </c>
      <c r="J1253" s="10">
        <v>0.63720181472266935</v>
      </c>
      <c r="K1253" s="9">
        <v>-2244</v>
      </c>
      <c r="L1253" s="9">
        <v>2244</v>
      </c>
      <c r="M1253" s="10">
        <v>-0.32840626372018145</v>
      </c>
      <c r="N1253" s="10">
        <v>0.32840626372018145</v>
      </c>
      <c r="O1253" s="9">
        <v>2994</v>
      </c>
      <c r="P1253" s="9">
        <v>3744</v>
      </c>
      <c r="Q1253" s="9">
        <v>6814</v>
      </c>
      <c r="R1253" s="10">
        <v>0.43938949222189611</v>
      </c>
      <c r="S1253" s="10">
        <v>0.54945700029351341</v>
      </c>
      <c r="T1253" s="9">
        <v>-750</v>
      </c>
      <c r="U1253" s="10">
        <v>-0.1100675080716173</v>
      </c>
      <c r="V1253" s="9">
        <v>-884</v>
      </c>
      <c r="W1253" s="9">
        <v>610</v>
      </c>
      <c r="X1253" s="10">
        <v>-0.1305939412194082</v>
      </c>
      <c r="Y1253" s="10">
        <v>8.7744814429155937E-2</v>
      </c>
      <c r="Z1253" s="11">
        <v>556.28</v>
      </c>
      <c r="AA1253" s="11">
        <v>24.809448479183146</v>
      </c>
      <c r="AB1253" s="11">
        <v>26039</v>
      </c>
      <c r="AC1253" s="12" t="s">
        <v>3537</v>
      </c>
      <c r="AD1253" s="8">
        <v>26</v>
      </c>
      <c r="AE1253" s="8">
        <v>39</v>
      </c>
      <c r="AF1253" s="13"/>
      <c r="AG1253" s="13"/>
      <c r="AH1253" s="13"/>
      <c r="AJ1253" s="13"/>
      <c r="AK1253" s="13"/>
      <c r="AL1253" s="13"/>
      <c r="AM1253" s="13"/>
      <c r="AN1253" s="13" t="s">
        <v>510</v>
      </c>
    </row>
    <row r="1254" spans="1:40" x14ac:dyDescent="0.2">
      <c r="A1254" s="8" t="s">
        <v>3475</v>
      </c>
      <c r="B1254" s="8" t="s">
        <v>1176</v>
      </c>
      <c r="C1254" s="8" t="str">
        <f t="shared" si="19"/>
        <v>Delta County MI</v>
      </c>
      <c r="D1254" s="9">
        <v>36377</v>
      </c>
      <c r="E1254" s="8" t="s">
        <v>445</v>
      </c>
      <c r="F1254" s="9">
        <v>6431</v>
      </c>
      <c r="G1254" s="9">
        <v>11112</v>
      </c>
      <c r="H1254" s="9">
        <v>18467</v>
      </c>
      <c r="I1254" s="10">
        <v>0.34824281150159747</v>
      </c>
      <c r="J1254" s="10">
        <v>0.60172199057778741</v>
      </c>
      <c r="K1254" s="9">
        <v>-4681</v>
      </c>
      <c r="L1254" s="9">
        <v>4681</v>
      </c>
      <c r="M1254" s="10">
        <v>-0.25347917907618994</v>
      </c>
      <c r="N1254" s="10">
        <v>0.25347917907618994</v>
      </c>
      <c r="O1254" s="9">
        <v>8330</v>
      </c>
      <c r="P1254" s="9">
        <v>9533</v>
      </c>
      <c r="Q1254" s="9">
        <v>18043</v>
      </c>
      <c r="R1254" s="10">
        <v>0.4616748877681095</v>
      </c>
      <c r="S1254" s="10">
        <v>0.52834894418888212</v>
      </c>
      <c r="T1254" s="9">
        <v>-1203</v>
      </c>
      <c r="U1254" s="10">
        <v>-6.6674056420772621E-2</v>
      </c>
      <c r="V1254" s="9">
        <v>-1899</v>
      </c>
      <c r="W1254" s="9">
        <v>1579</v>
      </c>
      <c r="X1254" s="10">
        <v>-0.11343207626651203</v>
      </c>
      <c r="Y1254" s="10">
        <v>7.3373046388905294E-2</v>
      </c>
      <c r="Z1254" s="11">
        <v>1171.0999999999999</v>
      </c>
      <c r="AA1254" s="11">
        <v>31.062249167449409</v>
      </c>
      <c r="AB1254" s="11">
        <v>26041</v>
      </c>
      <c r="AC1254" s="12" t="s">
        <v>3538</v>
      </c>
      <c r="AD1254" s="8">
        <v>26</v>
      </c>
      <c r="AE1254" s="8">
        <v>41</v>
      </c>
      <c r="AF1254" s="13" t="s">
        <v>3539</v>
      </c>
      <c r="AG1254" s="13"/>
      <c r="AH1254" s="13" t="s">
        <v>3540</v>
      </c>
      <c r="AJ1254" s="13" t="s">
        <v>498</v>
      </c>
      <c r="AK1254" s="13"/>
      <c r="AL1254" s="13"/>
      <c r="AM1254" s="13"/>
      <c r="AN1254" s="13" t="s">
        <v>487</v>
      </c>
    </row>
    <row r="1255" spans="1:40" x14ac:dyDescent="0.2">
      <c r="A1255" s="8" t="s">
        <v>3475</v>
      </c>
      <c r="B1255" s="8" t="s">
        <v>2579</v>
      </c>
      <c r="C1255" s="8" t="str">
        <f t="shared" si="19"/>
        <v>Dickinson County MI</v>
      </c>
      <c r="D1255" s="9">
        <v>25788</v>
      </c>
      <c r="E1255" s="8" t="s">
        <v>445</v>
      </c>
      <c r="F1255" s="9">
        <v>3923</v>
      </c>
      <c r="G1255" s="9">
        <v>8580</v>
      </c>
      <c r="H1255" s="9">
        <v>13140</v>
      </c>
      <c r="I1255" s="10">
        <v>0.29855403348554033</v>
      </c>
      <c r="J1255" s="10">
        <v>0.65296803652968038</v>
      </c>
      <c r="K1255" s="9">
        <v>-4657</v>
      </c>
      <c r="L1255" s="9">
        <v>4657</v>
      </c>
      <c r="M1255" s="10">
        <v>-0.35441400304414006</v>
      </c>
      <c r="N1255" s="10">
        <v>0.35441400304414006</v>
      </c>
      <c r="O1255" s="9">
        <v>4952</v>
      </c>
      <c r="P1255" s="9">
        <v>7688</v>
      </c>
      <c r="Q1255" s="9">
        <v>12785</v>
      </c>
      <c r="R1255" s="10">
        <v>0.38732890105592493</v>
      </c>
      <c r="S1255" s="10">
        <v>0.60132968322252645</v>
      </c>
      <c r="T1255" s="9">
        <v>-2736</v>
      </c>
      <c r="U1255" s="10">
        <v>-0.21400078216660151</v>
      </c>
      <c r="V1255" s="9">
        <v>-1029</v>
      </c>
      <c r="W1255" s="9">
        <v>892</v>
      </c>
      <c r="X1255" s="10">
        <v>-8.8774867570384608E-2</v>
      </c>
      <c r="Y1255" s="10">
        <v>5.1638353307153939E-2</v>
      </c>
      <c r="Z1255" s="11">
        <v>761.4</v>
      </c>
      <c r="AA1255" s="11">
        <v>33.869188337273442</v>
      </c>
      <c r="AB1255" s="11">
        <v>26043</v>
      </c>
      <c r="AC1255" s="12" t="s">
        <v>3541</v>
      </c>
      <c r="AD1255" s="8">
        <v>26</v>
      </c>
      <c r="AE1255" s="8">
        <v>43</v>
      </c>
      <c r="AF1255" s="13" t="s">
        <v>3542</v>
      </c>
      <c r="AG1255" s="13"/>
      <c r="AH1255" s="13" t="s">
        <v>3543</v>
      </c>
      <c r="AJ1255" s="13" t="s">
        <v>498</v>
      </c>
      <c r="AK1255" s="13"/>
      <c r="AL1255" s="13"/>
      <c r="AM1255" s="13"/>
      <c r="AN1255" s="13" t="s">
        <v>487</v>
      </c>
    </row>
    <row r="1256" spans="1:40" x14ac:dyDescent="0.2">
      <c r="A1256" s="8" t="s">
        <v>3475</v>
      </c>
      <c r="B1256" s="8" t="s">
        <v>3544</v>
      </c>
      <c r="C1256" s="8" t="str">
        <f t="shared" si="19"/>
        <v>Eaton County MI</v>
      </c>
      <c r="D1256" s="9">
        <v>108801</v>
      </c>
      <c r="E1256" s="8" t="s">
        <v>445</v>
      </c>
      <c r="F1256" s="9">
        <v>24534</v>
      </c>
      <c r="G1256" s="9">
        <v>27608</v>
      </c>
      <c r="H1256" s="9">
        <v>55686</v>
      </c>
      <c r="I1256" s="10">
        <v>0.44057752397370975</v>
      </c>
      <c r="J1256" s="10">
        <v>0.4957799087741982</v>
      </c>
      <c r="K1256" s="9">
        <v>-3074</v>
      </c>
      <c r="L1256" s="9">
        <v>3074</v>
      </c>
      <c r="M1256" s="10">
        <v>-5.5202384800488447E-2</v>
      </c>
      <c r="N1256" s="10">
        <v>5.5202384800488447E-2</v>
      </c>
      <c r="O1256" s="9">
        <v>27912</v>
      </c>
      <c r="P1256" s="9">
        <v>26193</v>
      </c>
      <c r="Q1256" s="9">
        <v>54707</v>
      </c>
      <c r="R1256" s="10">
        <v>0.5102089312153838</v>
      </c>
      <c r="S1256" s="10">
        <v>0.47878699252380863</v>
      </c>
      <c r="T1256" s="9">
        <v>1719</v>
      </c>
      <c r="U1256" s="10">
        <v>3.1421938691575169E-2</v>
      </c>
      <c r="V1256" s="9">
        <v>-3378</v>
      </c>
      <c r="W1256" s="9">
        <v>1415</v>
      </c>
      <c r="X1256" s="10">
        <v>-6.9631407241674048E-2</v>
      </c>
      <c r="Y1256" s="10">
        <v>1.6992916250389567E-2</v>
      </c>
      <c r="Z1256" s="11">
        <v>575.17999999999995</v>
      </c>
      <c r="AA1256" s="11">
        <v>189.15991515699434</v>
      </c>
      <c r="AB1256" s="11">
        <v>26045</v>
      </c>
      <c r="AC1256" s="12" t="s">
        <v>3545</v>
      </c>
      <c r="AD1256" s="8">
        <v>26</v>
      </c>
      <c r="AE1256" s="8">
        <v>45</v>
      </c>
      <c r="AF1256" s="13" t="s">
        <v>3533</v>
      </c>
      <c r="AG1256" s="13" t="s">
        <v>3534</v>
      </c>
      <c r="AH1256" s="13" t="s">
        <v>3535</v>
      </c>
      <c r="AI1256" s="14">
        <v>472276</v>
      </c>
      <c r="AJ1256" s="13" t="s">
        <v>486</v>
      </c>
      <c r="AK1256" s="13" t="s">
        <v>3536</v>
      </c>
      <c r="AL1256" s="13"/>
      <c r="AM1256" s="13"/>
      <c r="AN1256" s="13" t="s">
        <v>487</v>
      </c>
    </row>
    <row r="1257" spans="1:40" x14ac:dyDescent="0.2">
      <c r="A1257" s="8" t="s">
        <v>3475</v>
      </c>
      <c r="B1257" s="8" t="s">
        <v>2587</v>
      </c>
      <c r="C1257" s="8" t="str">
        <f t="shared" si="19"/>
        <v>Emmet County MI</v>
      </c>
      <c r="D1257" s="9">
        <v>33161</v>
      </c>
      <c r="E1257" s="8" t="s">
        <v>445</v>
      </c>
      <c r="F1257" s="9">
        <v>6972</v>
      </c>
      <c r="G1257" s="9">
        <v>10616</v>
      </c>
      <c r="H1257" s="9">
        <v>18774</v>
      </c>
      <c r="I1257" s="10">
        <v>0.37136465324384788</v>
      </c>
      <c r="J1257" s="10">
        <v>0.56546287418770635</v>
      </c>
      <c r="K1257" s="9">
        <v>-3644</v>
      </c>
      <c r="L1257" s="9">
        <v>3644</v>
      </c>
      <c r="M1257" s="10">
        <v>-0.19409822094385848</v>
      </c>
      <c r="N1257" s="10">
        <v>0.19409822094385848</v>
      </c>
      <c r="O1257" s="9">
        <v>7225</v>
      </c>
      <c r="P1257" s="9">
        <v>10253</v>
      </c>
      <c r="Q1257" s="9">
        <v>17672</v>
      </c>
      <c r="R1257" s="10">
        <v>0.40883884110457219</v>
      </c>
      <c r="S1257" s="10">
        <v>0.58018334087822543</v>
      </c>
      <c r="T1257" s="9">
        <v>-3028</v>
      </c>
      <c r="U1257" s="10">
        <v>-0.17134449977365324</v>
      </c>
      <c r="V1257" s="9">
        <v>-253</v>
      </c>
      <c r="W1257" s="9">
        <v>363</v>
      </c>
      <c r="X1257" s="10">
        <v>-3.7474187860724317E-2</v>
      </c>
      <c r="Y1257" s="10">
        <v>-1.4720466690519074E-2</v>
      </c>
      <c r="Z1257" s="11">
        <v>467.49</v>
      </c>
      <c r="AA1257" s="11">
        <v>70.934137628612376</v>
      </c>
      <c r="AB1257" s="11">
        <v>26047</v>
      </c>
      <c r="AC1257" s="12" t="s">
        <v>3546</v>
      </c>
      <c r="AD1257" s="8">
        <v>26</v>
      </c>
      <c r="AE1257" s="8">
        <v>47</v>
      </c>
      <c r="AF1257" s="13"/>
      <c r="AG1257" s="13"/>
      <c r="AH1257" s="13"/>
      <c r="AJ1257" s="13"/>
      <c r="AK1257" s="13"/>
      <c r="AL1257" s="13"/>
      <c r="AM1257" s="13"/>
      <c r="AN1257" s="13" t="s">
        <v>510</v>
      </c>
    </row>
    <row r="1258" spans="1:40" x14ac:dyDescent="0.2">
      <c r="A1258" s="8" t="s">
        <v>3475</v>
      </c>
      <c r="B1258" s="8" t="s">
        <v>3547</v>
      </c>
      <c r="C1258" s="8" t="str">
        <f t="shared" si="19"/>
        <v>Genesee County MI</v>
      </c>
      <c r="D1258" s="9">
        <v>410849</v>
      </c>
      <c r="E1258" s="8" t="s">
        <v>445</v>
      </c>
      <c r="F1258" s="9">
        <v>102744</v>
      </c>
      <c r="G1258" s="9">
        <v>84174</v>
      </c>
      <c r="H1258" s="9">
        <v>196135</v>
      </c>
      <c r="I1258" s="10">
        <v>0.52384327121625407</v>
      </c>
      <c r="J1258" s="10">
        <v>0.4291635863053509</v>
      </c>
      <c r="K1258" s="9">
        <v>18570</v>
      </c>
      <c r="L1258" s="9">
        <v>-18570</v>
      </c>
      <c r="M1258" s="10">
        <v>9.4679684910903172E-2</v>
      </c>
      <c r="N1258" s="10">
        <v>-9.4679684910903172E-2</v>
      </c>
      <c r="O1258" s="9">
        <v>128972</v>
      </c>
      <c r="P1258" s="9">
        <v>71807</v>
      </c>
      <c r="Q1258" s="9">
        <v>202699</v>
      </c>
      <c r="R1258" s="10">
        <v>0.6362734892624039</v>
      </c>
      <c r="S1258" s="10">
        <v>0.35425433771256887</v>
      </c>
      <c r="T1258" s="9">
        <v>57165</v>
      </c>
      <c r="U1258" s="10">
        <v>0.28201915154983503</v>
      </c>
      <c r="V1258" s="9">
        <v>-26228</v>
      </c>
      <c r="W1258" s="9">
        <v>12367</v>
      </c>
      <c r="X1258" s="10">
        <v>-0.11243021804614983</v>
      </c>
      <c r="Y1258" s="10">
        <v>7.490924859278203E-2</v>
      </c>
      <c r="Z1258" s="11">
        <v>636.98</v>
      </c>
      <c r="AA1258" s="11">
        <v>644.99513328518947</v>
      </c>
      <c r="AB1258" s="11">
        <v>26049</v>
      </c>
      <c r="AC1258" s="12" t="s">
        <v>3548</v>
      </c>
      <c r="AD1258" s="8">
        <v>26</v>
      </c>
      <c r="AE1258" s="8">
        <v>49</v>
      </c>
      <c r="AF1258" s="13" t="s">
        <v>3549</v>
      </c>
      <c r="AG1258" s="13" t="s">
        <v>94</v>
      </c>
      <c r="AH1258" s="13" t="s">
        <v>3550</v>
      </c>
      <c r="AI1258" s="14">
        <v>410849</v>
      </c>
      <c r="AJ1258" s="13" t="s">
        <v>486</v>
      </c>
      <c r="AK1258" s="13" t="s">
        <v>3551</v>
      </c>
      <c r="AL1258" s="13"/>
      <c r="AM1258" s="13"/>
      <c r="AN1258" s="13" t="s">
        <v>487</v>
      </c>
    </row>
    <row r="1259" spans="1:40" x14ac:dyDescent="0.2">
      <c r="A1259" s="8" t="s">
        <v>3475</v>
      </c>
      <c r="B1259" s="8" t="s">
        <v>3552</v>
      </c>
      <c r="C1259" s="8" t="str">
        <f t="shared" si="19"/>
        <v>Gladwin County MI</v>
      </c>
      <c r="D1259" s="9">
        <v>25164</v>
      </c>
      <c r="E1259" s="8" t="s">
        <v>445</v>
      </c>
      <c r="F1259" s="9">
        <v>3794</v>
      </c>
      <c r="G1259" s="9">
        <v>8124</v>
      </c>
      <c r="H1259" s="9">
        <v>12472</v>
      </c>
      <c r="I1259" s="10">
        <v>0.30420141116100063</v>
      </c>
      <c r="J1259" s="10">
        <v>0.65137908915971776</v>
      </c>
      <c r="K1259" s="9">
        <v>-4330</v>
      </c>
      <c r="L1259" s="9">
        <v>4330</v>
      </c>
      <c r="M1259" s="10">
        <v>-0.34717767799871713</v>
      </c>
      <c r="N1259" s="10">
        <v>0.34717767799871713</v>
      </c>
      <c r="O1259" s="9">
        <v>5760</v>
      </c>
      <c r="P1259" s="9">
        <v>6661</v>
      </c>
      <c r="Q1259" s="9">
        <v>12552</v>
      </c>
      <c r="R1259" s="10">
        <v>0.4588910133843212</v>
      </c>
      <c r="S1259" s="10">
        <v>0.53067240280433392</v>
      </c>
      <c r="T1259" s="9">
        <v>-901</v>
      </c>
      <c r="U1259" s="10">
        <v>-7.178138942001272E-2</v>
      </c>
      <c r="V1259" s="9">
        <v>-1966</v>
      </c>
      <c r="W1259" s="9">
        <v>1463</v>
      </c>
      <c r="X1259" s="10">
        <v>-0.15468960222332057</v>
      </c>
      <c r="Y1259" s="10">
        <v>0.12070668635538384</v>
      </c>
      <c r="Z1259" s="11">
        <v>501.78</v>
      </c>
      <c r="AA1259" s="11">
        <v>50.149467894296308</v>
      </c>
      <c r="AB1259" s="11">
        <v>26051</v>
      </c>
      <c r="AC1259" s="12" t="s">
        <v>3553</v>
      </c>
      <c r="AD1259" s="8">
        <v>26</v>
      </c>
      <c r="AE1259" s="8">
        <v>51</v>
      </c>
      <c r="AF1259" s="13"/>
      <c r="AG1259" s="13"/>
      <c r="AH1259" s="13"/>
      <c r="AJ1259" s="13"/>
      <c r="AK1259" s="13"/>
      <c r="AL1259" s="13"/>
      <c r="AM1259" s="13"/>
      <c r="AN1259" s="13" t="s">
        <v>510</v>
      </c>
    </row>
    <row r="1260" spans="1:40" x14ac:dyDescent="0.2">
      <c r="A1260" s="8" t="s">
        <v>3475</v>
      </c>
      <c r="B1260" s="8" t="s">
        <v>3554</v>
      </c>
      <c r="C1260" s="8" t="str">
        <f t="shared" si="19"/>
        <v>Gogebic County MI</v>
      </c>
      <c r="D1260" s="9">
        <v>15431</v>
      </c>
      <c r="E1260" s="8" t="s">
        <v>445</v>
      </c>
      <c r="F1260" s="9">
        <v>2925</v>
      </c>
      <c r="G1260" s="9">
        <v>4019</v>
      </c>
      <c r="H1260" s="9">
        <v>7313</v>
      </c>
      <c r="I1260" s="10">
        <v>0.39997265144263638</v>
      </c>
      <c r="J1260" s="10">
        <v>0.5495692602215233</v>
      </c>
      <c r="K1260" s="9">
        <v>-1094</v>
      </c>
      <c r="L1260" s="9">
        <v>1094</v>
      </c>
      <c r="M1260" s="10">
        <v>-0.14959660877888692</v>
      </c>
      <c r="N1260" s="10">
        <v>0.14959660877888692</v>
      </c>
      <c r="O1260" s="9">
        <v>4058</v>
      </c>
      <c r="P1260" s="9">
        <v>3444</v>
      </c>
      <c r="Q1260" s="9">
        <v>7576</v>
      </c>
      <c r="R1260" s="10">
        <v>0.53563885955649415</v>
      </c>
      <c r="S1260" s="10">
        <v>0.45459345300950371</v>
      </c>
      <c r="T1260" s="9">
        <v>614</v>
      </c>
      <c r="U1260" s="10">
        <v>8.1045406546990439E-2</v>
      </c>
      <c r="V1260" s="9">
        <v>-1133</v>
      </c>
      <c r="W1260" s="9">
        <v>575</v>
      </c>
      <c r="X1260" s="10">
        <v>-0.13566620811385777</v>
      </c>
      <c r="Y1260" s="10">
        <v>9.4975807212019592E-2</v>
      </c>
      <c r="Z1260" s="11">
        <v>1101.8499999999999</v>
      </c>
      <c r="AA1260" s="11">
        <v>14.004628579207697</v>
      </c>
      <c r="AB1260" s="11">
        <v>26053</v>
      </c>
      <c r="AC1260" s="12" t="s">
        <v>3555</v>
      </c>
      <c r="AD1260" s="8">
        <v>26</v>
      </c>
      <c r="AE1260" s="8">
        <v>53</v>
      </c>
      <c r="AF1260" s="13"/>
      <c r="AG1260" s="13"/>
      <c r="AH1260" s="13"/>
      <c r="AJ1260" s="13"/>
      <c r="AK1260" s="13"/>
      <c r="AL1260" s="13"/>
      <c r="AM1260" s="13"/>
      <c r="AN1260" s="13" t="s">
        <v>510</v>
      </c>
    </row>
    <row r="1261" spans="1:40" x14ac:dyDescent="0.2">
      <c r="A1261" s="8" t="s">
        <v>3475</v>
      </c>
      <c r="B1261" s="8" t="s">
        <v>3556</v>
      </c>
      <c r="C1261" s="8" t="str">
        <f t="shared" si="19"/>
        <v>Grand Traverse County MI</v>
      </c>
      <c r="D1261" s="9">
        <v>91636</v>
      </c>
      <c r="E1261" s="8" t="s">
        <v>445</v>
      </c>
      <c r="F1261" s="9">
        <v>20964</v>
      </c>
      <c r="G1261" s="9">
        <v>27412</v>
      </c>
      <c r="H1261" s="9">
        <v>51460</v>
      </c>
      <c r="I1261" s="10">
        <v>0.40738437621453555</v>
      </c>
      <c r="J1261" s="10">
        <v>0.53268558103381269</v>
      </c>
      <c r="K1261" s="9">
        <v>-6448</v>
      </c>
      <c r="L1261" s="9">
        <v>6448</v>
      </c>
      <c r="M1261" s="10">
        <v>-0.12530120481927715</v>
      </c>
      <c r="N1261" s="10">
        <v>0.12530120481927715</v>
      </c>
      <c r="O1261" s="9">
        <v>20875</v>
      </c>
      <c r="P1261" s="9">
        <v>26532</v>
      </c>
      <c r="Q1261" s="9">
        <v>47901</v>
      </c>
      <c r="R1261" s="10">
        <v>0.43579465981921045</v>
      </c>
      <c r="S1261" s="10">
        <v>0.55389240308135534</v>
      </c>
      <c r="T1261" s="9">
        <v>-5657</v>
      </c>
      <c r="U1261" s="10">
        <v>-0.11809774326214489</v>
      </c>
      <c r="V1261" s="9">
        <v>89</v>
      </c>
      <c r="W1261" s="9">
        <v>880</v>
      </c>
      <c r="X1261" s="10">
        <v>-2.8410283604674902E-2</v>
      </c>
      <c r="Y1261" s="10">
        <v>-2.1206822047542651E-2</v>
      </c>
      <c r="Z1261" s="11">
        <v>464.33</v>
      </c>
      <c r="AA1261" s="11">
        <v>197.35102190252621</v>
      </c>
      <c r="AB1261" s="11">
        <v>26055</v>
      </c>
      <c r="AC1261" s="12" t="s">
        <v>3557</v>
      </c>
      <c r="AD1261" s="8">
        <v>26</v>
      </c>
      <c r="AE1261" s="8">
        <v>55</v>
      </c>
      <c r="AF1261" s="13" t="s">
        <v>3507</v>
      </c>
      <c r="AG1261" s="13"/>
      <c r="AH1261" s="13" t="s">
        <v>3508</v>
      </c>
      <c r="AJ1261" s="13" t="s">
        <v>498</v>
      </c>
      <c r="AK1261" s="13"/>
      <c r="AL1261" s="13"/>
      <c r="AM1261" s="13"/>
      <c r="AN1261" s="13" t="s">
        <v>487</v>
      </c>
    </row>
    <row r="1262" spans="1:40" x14ac:dyDescent="0.2">
      <c r="A1262" s="8" t="s">
        <v>3475</v>
      </c>
      <c r="B1262" s="8" t="s">
        <v>3558</v>
      </c>
      <c r="C1262" s="8" t="str">
        <f t="shared" si="19"/>
        <v>Gratiot County MI</v>
      </c>
      <c r="D1262" s="9">
        <v>41540</v>
      </c>
      <c r="E1262" s="8" t="s">
        <v>445</v>
      </c>
      <c r="F1262" s="9">
        <v>5665</v>
      </c>
      <c r="G1262" s="9">
        <v>9878</v>
      </c>
      <c r="H1262" s="9">
        <v>16442</v>
      </c>
      <c r="I1262" s="10">
        <v>0.34454445931151928</v>
      </c>
      <c r="J1262" s="10">
        <v>0.60077849410047435</v>
      </c>
      <c r="K1262" s="9">
        <v>-4213</v>
      </c>
      <c r="L1262" s="9">
        <v>4213</v>
      </c>
      <c r="M1262" s="10">
        <v>-0.25623403478895507</v>
      </c>
      <c r="N1262" s="10">
        <v>0.25623403478895507</v>
      </c>
      <c r="O1262" s="9">
        <v>7606</v>
      </c>
      <c r="P1262" s="9">
        <v>8236</v>
      </c>
      <c r="Q1262" s="9">
        <v>16011</v>
      </c>
      <c r="R1262" s="10">
        <v>0.47504840422209732</v>
      </c>
      <c r="S1262" s="10">
        <v>0.51439635250765103</v>
      </c>
      <c r="T1262" s="9">
        <v>-630</v>
      </c>
      <c r="U1262" s="10">
        <v>-3.9347948285553713E-2</v>
      </c>
      <c r="V1262" s="9">
        <v>-1941</v>
      </c>
      <c r="W1262" s="9">
        <v>1642</v>
      </c>
      <c r="X1262" s="10">
        <v>-0.13050394491057804</v>
      </c>
      <c r="Y1262" s="10">
        <v>8.6382141592823314E-2</v>
      </c>
      <c r="Z1262" s="11">
        <v>568.46</v>
      </c>
      <c r="AA1262" s="11">
        <v>73.07462266474333</v>
      </c>
      <c r="AB1262" s="11">
        <v>26057</v>
      </c>
      <c r="AC1262" s="12" t="s">
        <v>3559</v>
      </c>
      <c r="AD1262" s="8">
        <v>26</v>
      </c>
      <c r="AE1262" s="8">
        <v>57</v>
      </c>
      <c r="AF1262" s="13" t="s">
        <v>3560</v>
      </c>
      <c r="AG1262" s="13" t="s">
        <v>3561</v>
      </c>
      <c r="AH1262" s="13" t="s">
        <v>3562</v>
      </c>
      <c r="AJ1262" s="13" t="s">
        <v>498</v>
      </c>
      <c r="AK1262" s="13" t="s">
        <v>3563</v>
      </c>
      <c r="AL1262" s="13"/>
      <c r="AM1262" s="13"/>
      <c r="AN1262" s="13" t="s">
        <v>487</v>
      </c>
    </row>
    <row r="1263" spans="1:40" x14ac:dyDescent="0.2">
      <c r="A1263" s="8" t="s">
        <v>3475</v>
      </c>
      <c r="B1263" s="8" t="s">
        <v>3564</v>
      </c>
      <c r="C1263" s="8" t="str">
        <f t="shared" si="19"/>
        <v>Hillsdale County MI</v>
      </c>
      <c r="D1263" s="9">
        <v>45941</v>
      </c>
      <c r="E1263" s="8" t="s">
        <v>445</v>
      </c>
      <c r="F1263" s="9">
        <v>4799</v>
      </c>
      <c r="G1263" s="9">
        <v>14094</v>
      </c>
      <c r="H1263" s="9">
        <v>19880</v>
      </c>
      <c r="I1263" s="10">
        <v>0.24139839034205232</v>
      </c>
      <c r="J1263" s="10">
        <v>0.708953722334004</v>
      </c>
      <c r="K1263" s="9">
        <v>-9295</v>
      </c>
      <c r="L1263" s="9">
        <v>9295</v>
      </c>
      <c r="M1263" s="10">
        <v>-0.46755533199195165</v>
      </c>
      <c r="N1263" s="10">
        <v>0.46755533199195165</v>
      </c>
      <c r="O1263" s="9">
        <v>7106</v>
      </c>
      <c r="P1263" s="9">
        <v>11727</v>
      </c>
      <c r="Q1263" s="9">
        <v>19081</v>
      </c>
      <c r="R1263" s="10">
        <v>0.3724123473612494</v>
      </c>
      <c r="S1263" s="10">
        <v>0.61459043027095017</v>
      </c>
      <c r="T1263" s="9">
        <v>-4621</v>
      </c>
      <c r="U1263" s="10">
        <v>-0.24217808290970078</v>
      </c>
      <c r="V1263" s="9">
        <v>-2307</v>
      </c>
      <c r="W1263" s="9">
        <v>2367</v>
      </c>
      <c r="X1263" s="10">
        <v>-0.13101395701919707</v>
      </c>
      <c r="Y1263" s="10">
        <v>9.4363292063053827E-2</v>
      </c>
      <c r="Z1263" s="11">
        <v>598.13</v>
      </c>
      <c r="AA1263" s="11">
        <v>76.80771738585257</v>
      </c>
      <c r="AB1263" s="11">
        <v>26059</v>
      </c>
      <c r="AC1263" s="12" t="s">
        <v>3565</v>
      </c>
      <c r="AD1263" s="8">
        <v>26</v>
      </c>
      <c r="AE1263" s="8">
        <v>59</v>
      </c>
      <c r="AF1263" s="13" t="s">
        <v>3566</v>
      </c>
      <c r="AG1263" s="13"/>
      <c r="AH1263" s="13" t="s">
        <v>3567</v>
      </c>
      <c r="AJ1263" s="13" t="s">
        <v>498</v>
      </c>
      <c r="AK1263" s="13"/>
      <c r="AL1263" s="13"/>
      <c r="AM1263" s="13"/>
      <c r="AN1263" s="13" t="s">
        <v>487</v>
      </c>
    </row>
    <row r="1264" spans="1:40" x14ac:dyDescent="0.2">
      <c r="A1264" s="8" t="s">
        <v>3475</v>
      </c>
      <c r="B1264" s="8" t="s">
        <v>3568</v>
      </c>
      <c r="C1264" s="8" t="str">
        <f t="shared" si="19"/>
        <v>Houghton County MI</v>
      </c>
      <c r="D1264" s="9">
        <v>36380</v>
      </c>
      <c r="E1264" s="8" t="s">
        <v>445</v>
      </c>
      <c r="F1264" s="9">
        <v>6018</v>
      </c>
      <c r="G1264" s="9">
        <v>8475</v>
      </c>
      <c r="H1264" s="9">
        <v>15623</v>
      </c>
      <c r="I1264" s="10">
        <v>0.38520130576713818</v>
      </c>
      <c r="J1264" s="10">
        <v>0.54246943608781928</v>
      </c>
      <c r="K1264" s="9">
        <v>-2457</v>
      </c>
      <c r="L1264" s="9">
        <v>2457</v>
      </c>
      <c r="M1264" s="10">
        <v>-0.1572681303206811</v>
      </c>
      <c r="N1264" s="10">
        <v>0.1572681303206811</v>
      </c>
      <c r="O1264" s="9">
        <v>6530</v>
      </c>
      <c r="P1264" s="9">
        <v>8040</v>
      </c>
      <c r="Q1264" s="9">
        <v>14804</v>
      </c>
      <c r="R1264" s="10">
        <v>0.44109700081059172</v>
      </c>
      <c r="S1264" s="10">
        <v>0.54309646041610371</v>
      </c>
      <c r="T1264" s="9">
        <v>-1510</v>
      </c>
      <c r="U1264" s="10">
        <v>-0.10199945960551199</v>
      </c>
      <c r="V1264" s="9">
        <v>-512</v>
      </c>
      <c r="W1264" s="9">
        <v>435</v>
      </c>
      <c r="X1264" s="10">
        <v>-5.5895695043453542E-2</v>
      </c>
      <c r="Y1264" s="10">
        <v>-6.2702432828443122E-4</v>
      </c>
      <c r="Z1264" s="11">
        <v>1009.1</v>
      </c>
      <c r="AA1264" s="11">
        <v>36.051927460112971</v>
      </c>
      <c r="AB1264" s="11">
        <v>26061</v>
      </c>
      <c r="AC1264" s="12" t="s">
        <v>3569</v>
      </c>
      <c r="AD1264" s="8">
        <v>26</v>
      </c>
      <c r="AE1264" s="8">
        <v>61</v>
      </c>
      <c r="AF1264" s="13" t="s">
        <v>3570</v>
      </c>
      <c r="AG1264" s="13"/>
      <c r="AH1264" s="13" t="s">
        <v>3571</v>
      </c>
      <c r="AJ1264" s="13" t="s">
        <v>498</v>
      </c>
      <c r="AK1264" s="13"/>
      <c r="AL1264" s="13"/>
      <c r="AM1264" s="13"/>
      <c r="AN1264" s="13" t="s">
        <v>487</v>
      </c>
    </row>
    <row r="1265" spans="1:40" x14ac:dyDescent="0.2">
      <c r="A1265" s="8" t="s">
        <v>3475</v>
      </c>
      <c r="B1265" s="8" t="s">
        <v>3572</v>
      </c>
      <c r="C1265" s="8" t="str">
        <f t="shared" si="19"/>
        <v>Huron County MI</v>
      </c>
      <c r="D1265" s="9">
        <v>31883</v>
      </c>
      <c r="E1265" s="8" t="s">
        <v>445</v>
      </c>
      <c r="F1265" s="9">
        <v>4579</v>
      </c>
      <c r="G1265" s="9">
        <v>10629</v>
      </c>
      <c r="H1265" s="9">
        <v>15848</v>
      </c>
      <c r="I1265" s="10">
        <v>0.28893235739525491</v>
      </c>
      <c r="J1265" s="10">
        <v>0.67068399798081779</v>
      </c>
      <c r="K1265" s="9">
        <v>-6050</v>
      </c>
      <c r="L1265" s="9">
        <v>6050</v>
      </c>
      <c r="M1265" s="10">
        <v>-0.38175164058556288</v>
      </c>
      <c r="N1265" s="10">
        <v>0.38175164058556288</v>
      </c>
      <c r="O1265" s="9">
        <v>6432</v>
      </c>
      <c r="P1265" s="9">
        <v>8686</v>
      </c>
      <c r="Q1265" s="9">
        <v>15274</v>
      </c>
      <c r="R1265" s="10">
        <v>0.42110776482912138</v>
      </c>
      <c r="S1265" s="10">
        <v>0.56867880057614251</v>
      </c>
      <c r="T1265" s="9">
        <v>-2254</v>
      </c>
      <c r="U1265" s="10">
        <v>-0.14757103574702113</v>
      </c>
      <c r="V1265" s="9">
        <v>-1853</v>
      </c>
      <c r="W1265" s="9">
        <v>1943</v>
      </c>
      <c r="X1265" s="10">
        <v>-0.13217540743386647</v>
      </c>
      <c r="Y1265" s="10">
        <v>0.10200519740467529</v>
      </c>
      <c r="Z1265" s="11">
        <v>835.71</v>
      </c>
      <c r="AA1265" s="11">
        <v>38.150793935695397</v>
      </c>
      <c r="AB1265" s="11">
        <v>26063</v>
      </c>
      <c r="AC1265" s="12" t="s">
        <v>3573</v>
      </c>
      <c r="AD1265" s="8">
        <v>26</v>
      </c>
      <c r="AE1265" s="8">
        <v>63</v>
      </c>
      <c r="AF1265" s="13"/>
      <c r="AG1265" s="13"/>
      <c r="AH1265" s="13"/>
      <c r="AJ1265" s="13"/>
      <c r="AK1265" s="13"/>
      <c r="AL1265" s="13"/>
      <c r="AM1265" s="13"/>
      <c r="AN1265" s="13" t="s">
        <v>510</v>
      </c>
    </row>
    <row r="1266" spans="1:40" x14ac:dyDescent="0.2">
      <c r="A1266" s="8" t="s">
        <v>3475</v>
      </c>
      <c r="B1266" s="8" t="s">
        <v>3574</v>
      </c>
      <c r="C1266" s="8" t="str">
        <f t="shared" si="19"/>
        <v>Ingham County MI</v>
      </c>
      <c r="D1266" s="9">
        <v>286085</v>
      </c>
      <c r="E1266" s="8" t="s">
        <v>445</v>
      </c>
      <c r="F1266" s="9">
        <v>81266</v>
      </c>
      <c r="G1266" s="9">
        <v>44354</v>
      </c>
      <c r="H1266" s="9">
        <v>133478</v>
      </c>
      <c r="I1266" s="10">
        <v>0.6088344146600938</v>
      </c>
      <c r="J1266" s="10">
        <v>0.33229446051034628</v>
      </c>
      <c r="K1266" s="9">
        <v>36912</v>
      </c>
      <c r="L1266" s="9">
        <v>-36912</v>
      </c>
      <c r="M1266" s="10">
        <v>0.27653995414974752</v>
      </c>
      <c r="N1266" s="10">
        <v>-0.27653995414974752</v>
      </c>
      <c r="O1266" s="9">
        <v>80903</v>
      </c>
      <c r="P1266" s="9">
        <v>45365</v>
      </c>
      <c r="Q1266" s="9">
        <v>127579</v>
      </c>
      <c r="R1266" s="10">
        <v>0.63414041495857465</v>
      </c>
      <c r="S1266" s="10">
        <v>0.35558359918168353</v>
      </c>
      <c r="T1266" s="9">
        <v>35538</v>
      </c>
      <c r="U1266" s="10">
        <v>0.27855681577689112</v>
      </c>
      <c r="V1266" s="9">
        <v>363</v>
      </c>
      <c r="W1266" s="9">
        <v>-1011</v>
      </c>
      <c r="X1266" s="10">
        <v>-2.5306000298480846E-2</v>
      </c>
      <c r="Y1266" s="10">
        <v>-2.3289138671337251E-2</v>
      </c>
      <c r="Z1266" s="11">
        <v>556.12</v>
      </c>
      <c r="AA1266" s="11">
        <v>514.43033877580376</v>
      </c>
      <c r="AB1266" s="11">
        <v>26065</v>
      </c>
      <c r="AC1266" s="12" t="s">
        <v>3575</v>
      </c>
      <c r="AD1266" s="8">
        <v>26</v>
      </c>
      <c r="AE1266" s="8">
        <v>65</v>
      </c>
      <c r="AF1266" s="13" t="s">
        <v>3533</v>
      </c>
      <c r="AG1266" s="13" t="s">
        <v>3534</v>
      </c>
      <c r="AH1266" s="13" t="s">
        <v>3535</v>
      </c>
      <c r="AI1266" s="14">
        <v>472276</v>
      </c>
      <c r="AJ1266" s="13" t="s">
        <v>486</v>
      </c>
      <c r="AK1266" s="13" t="s">
        <v>3536</v>
      </c>
      <c r="AL1266" s="13"/>
      <c r="AM1266" s="13"/>
      <c r="AN1266" s="13" t="s">
        <v>487</v>
      </c>
    </row>
    <row r="1267" spans="1:40" x14ac:dyDescent="0.2">
      <c r="A1267" s="8" t="s">
        <v>3475</v>
      </c>
      <c r="B1267" s="8" t="s">
        <v>3576</v>
      </c>
      <c r="C1267" s="8" t="str">
        <f t="shared" si="19"/>
        <v>Ionia County MI</v>
      </c>
      <c r="D1267" s="9">
        <v>64223</v>
      </c>
      <c r="E1267" s="8" t="s">
        <v>445</v>
      </c>
      <c r="F1267" s="9">
        <v>8206</v>
      </c>
      <c r="G1267" s="9">
        <v>16374</v>
      </c>
      <c r="H1267" s="9">
        <v>26364</v>
      </c>
      <c r="I1267" s="10">
        <v>0.31125777575481717</v>
      </c>
      <c r="J1267" s="10">
        <v>0.62107419208010928</v>
      </c>
      <c r="K1267" s="9">
        <v>-8168</v>
      </c>
      <c r="L1267" s="9">
        <v>8168</v>
      </c>
      <c r="M1267" s="10">
        <v>-0.30981641632529211</v>
      </c>
      <c r="N1267" s="10">
        <v>0.30981641632529211</v>
      </c>
      <c r="O1267" s="9">
        <v>11016</v>
      </c>
      <c r="P1267" s="9">
        <v>14319</v>
      </c>
      <c r="Q1267" s="9">
        <v>25730</v>
      </c>
      <c r="R1267" s="10">
        <v>0.4281383598911776</v>
      </c>
      <c r="S1267" s="10">
        <v>0.55650991061018262</v>
      </c>
      <c r="T1267" s="9">
        <v>-3303</v>
      </c>
      <c r="U1267" s="10">
        <v>-0.12837155071900502</v>
      </c>
      <c r="V1267" s="9">
        <v>-2810</v>
      </c>
      <c r="W1267" s="9">
        <v>2055</v>
      </c>
      <c r="X1267" s="10">
        <v>-0.11688058413636043</v>
      </c>
      <c r="Y1267" s="10">
        <v>6.4564281469926654E-2</v>
      </c>
      <c r="Z1267" s="11">
        <v>571.29999999999995</v>
      </c>
      <c r="AA1267" s="11">
        <v>112.4155434972869</v>
      </c>
      <c r="AB1267" s="11">
        <v>26067</v>
      </c>
      <c r="AC1267" s="12" t="s">
        <v>3577</v>
      </c>
      <c r="AD1267" s="8">
        <v>26</v>
      </c>
      <c r="AE1267" s="8">
        <v>67</v>
      </c>
      <c r="AF1267" s="13" t="s">
        <v>3578</v>
      </c>
      <c r="AG1267" s="13" t="s">
        <v>3483</v>
      </c>
      <c r="AH1267" s="13" t="s">
        <v>3579</v>
      </c>
      <c r="AJ1267" s="13" t="s">
        <v>498</v>
      </c>
      <c r="AK1267" s="13" t="s">
        <v>3485</v>
      </c>
      <c r="AL1267" s="13"/>
      <c r="AM1267" s="13"/>
      <c r="AN1267" s="13" t="s">
        <v>487</v>
      </c>
    </row>
    <row r="1268" spans="1:40" x14ac:dyDescent="0.2">
      <c r="A1268" s="8" t="s">
        <v>3475</v>
      </c>
      <c r="B1268" s="8" t="s">
        <v>3580</v>
      </c>
      <c r="C1268" s="8" t="str">
        <f t="shared" si="19"/>
        <v>Iosco County MI</v>
      </c>
      <c r="D1268" s="9">
        <v>25345</v>
      </c>
      <c r="E1268" s="8" t="s">
        <v>445</v>
      </c>
      <c r="F1268" s="9">
        <v>4344</v>
      </c>
      <c r="G1268" s="9">
        <v>8344</v>
      </c>
      <c r="H1268" s="9">
        <v>13349</v>
      </c>
      <c r="I1268" s="10">
        <v>0.32541763427972131</v>
      </c>
      <c r="J1268" s="10">
        <v>0.62506554798112213</v>
      </c>
      <c r="K1268" s="9">
        <v>-4000</v>
      </c>
      <c r="L1268" s="9">
        <v>4000</v>
      </c>
      <c r="M1268" s="10">
        <v>-0.29964791370140081</v>
      </c>
      <c r="N1268" s="10">
        <v>0.29964791370140081</v>
      </c>
      <c r="O1268" s="9">
        <v>6242</v>
      </c>
      <c r="P1268" s="9">
        <v>6906</v>
      </c>
      <c r="Q1268" s="9">
        <v>13330</v>
      </c>
      <c r="R1268" s="10">
        <v>0.46826706676669166</v>
      </c>
      <c r="S1268" s="10">
        <v>0.51807951987997003</v>
      </c>
      <c r="T1268" s="9">
        <v>-664</v>
      </c>
      <c r="U1268" s="10">
        <v>-4.9812453113278365E-2</v>
      </c>
      <c r="V1268" s="9">
        <v>-1898</v>
      </c>
      <c r="W1268" s="9">
        <v>1438</v>
      </c>
      <c r="X1268" s="10">
        <v>-0.14284943248697035</v>
      </c>
      <c r="Y1268" s="10">
        <v>0.1069860281011521</v>
      </c>
      <c r="Z1268" s="11">
        <v>549.1</v>
      </c>
      <c r="AA1268" s="11">
        <v>46.157348388271714</v>
      </c>
      <c r="AB1268" s="11">
        <v>26069</v>
      </c>
      <c r="AC1268" s="12" t="s">
        <v>3581</v>
      </c>
      <c r="AD1268" s="8">
        <v>26</v>
      </c>
      <c r="AE1268" s="8">
        <v>69</v>
      </c>
      <c r="AF1268" s="13"/>
      <c r="AG1268" s="13"/>
      <c r="AH1268" s="13"/>
      <c r="AJ1268" s="13"/>
      <c r="AK1268" s="13"/>
      <c r="AL1268" s="13"/>
      <c r="AM1268" s="13"/>
      <c r="AN1268" s="13" t="s">
        <v>510</v>
      </c>
    </row>
    <row r="1269" spans="1:40" x14ac:dyDescent="0.2">
      <c r="A1269" s="8" t="s">
        <v>3475</v>
      </c>
      <c r="B1269" s="8" t="s">
        <v>3582</v>
      </c>
      <c r="C1269" s="8" t="str">
        <f t="shared" si="19"/>
        <v>Iron County MI</v>
      </c>
      <c r="D1269" s="9">
        <v>11348</v>
      </c>
      <c r="E1269" s="8" t="s">
        <v>445</v>
      </c>
      <c r="F1269" s="9">
        <v>2004</v>
      </c>
      <c r="G1269" s="9">
        <v>3675</v>
      </c>
      <c r="H1269" s="9">
        <v>5910</v>
      </c>
      <c r="I1269" s="10">
        <v>0.33908629441624366</v>
      </c>
      <c r="J1269" s="10">
        <v>0.62182741116751272</v>
      </c>
      <c r="K1269" s="9">
        <v>-1671</v>
      </c>
      <c r="L1269" s="9">
        <v>1671</v>
      </c>
      <c r="M1269" s="10">
        <v>-0.28274111675126906</v>
      </c>
      <c r="N1269" s="10">
        <v>0.28274111675126906</v>
      </c>
      <c r="O1269" s="9">
        <v>2687</v>
      </c>
      <c r="P1269" s="9">
        <v>3224</v>
      </c>
      <c r="Q1269" s="9">
        <v>5987</v>
      </c>
      <c r="R1269" s="10">
        <v>0.4488057457825288</v>
      </c>
      <c r="S1269" s="10">
        <v>0.53850008351428091</v>
      </c>
      <c r="T1269" s="9">
        <v>-537</v>
      </c>
      <c r="U1269" s="10">
        <v>-8.9694337731752116E-2</v>
      </c>
      <c r="V1269" s="9">
        <v>-683</v>
      </c>
      <c r="W1269" s="9">
        <v>451</v>
      </c>
      <c r="X1269" s="10">
        <v>-0.10971945136628514</v>
      </c>
      <c r="Y1269" s="10">
        <v>8.3327327653231809E-2</v>
      </c>
      <c r="Z1269" s="11">
        <v>1166.1500000000001</v>
      </c>
      <c r="AA1269" s="11">
        <v>9.7311666595206443</v>
      </c>
      <c r="AB1269" s="11">
        <v>26071</v>
      </c>
      <c r="AC1269" s="12" t="s">
        <v>3583</v>
      </c>
      <c r="AD1269" s="8">
        <v>26</v>
      </c>
      <c r="AE1269" s="8">
        <v>71</v>
      </c>
      <c r="AF1269" s="13"/>
      <c r="AG1269" s="13"/>
      <c r="AH1269" s="13"/>
      <c r="AJ1269" s="13"/>
      <c r="AK1269" s="13"/>
      <c r="AL1269" s="13"/>
      <c r="AM1269" s="13"/>
      <c r="AN1269" s="13" t="s">
        <v>510</v>
      </c>
    </row>
    <row r="1270" spans="1:40" x14ac:dyDescent="0.2">
      <c r="A1270" s="8" t="s">
        <v>3475</v>
      </c>
      <c r="B1270" s="8" t="s">
        <v>3584</v>
      </c>
      <c r="C1270" s="8" t="str">
        <f t="shared" si="19"/>
        <v>Isabella County MI</v>
      </c>
      <c r="D1270" s="9">
        <v>70698</v>
      </c>
      <c r="E1270" s="8" t="s">
        <v>445</v>
      </c>
      <c r="F1270" s="9">
        <v>11404</v>
      </c>
      <c r="G1270" s="9">
        <v>12338</v>
      </c>
      <c r="H1270" s="9">
        <v>25344</v>
      </c>
      <c r="I1270" s="10">
        <v>0.44996843434343436</v>
      </c>
      <c r="J1270" s="10">
        <v>0.4868213383838384</v>
      </c>
      <c r="K1270" s="9">
        <v>-934</v>
      </c>
      <c r="L1270" s="9">
        <v>934</v>
      </c>
      <c r="M1270" s="10">
        <v>-3.6852904040404033E-2</v>
      </c>
      <c r="N1270" s="10">
        <v>3.6852904040404033E-2</v>
      </c>
      <c r="O1270" s="9">
        <v>13038</v>
      </c>
      <c r="P1270" s="9">
        <v>10800</v>
      </c>
      <c r="Q1270" s="9">
        <v>24119</v>
      </c>
      <c r="R1270" s="10">
        <v>0.54056967535967493</v>
      </c>
      <c r="S1270" s="10">
        <v>0.44777975869646336</v>
      </c>
      <c r="T1270" s="9">
        <v>2238</v>
      </c>
      <c r="U1270" s="10">
        <v>9.2789916663211569E-2</v>
      </c>
      <c r="V1270" s="9">
        <v>-1634</v>
      </c>
      <c r="W1270" s="9">
        <v>1538</v>
      </c>
      <c r="X1270" s="10">
        <v>-9.0601241016240563E-2</v>
      </c>
      <c r="Y1270" s="10">
        <v>3.9041579687375039E-2</v>
      </c>
      <c r="Z1270" s="11">
        <v>572.67999999999995</v>
      </c>
      <c r="AA1270" s="11">
        <v>123.45114199902216</v>
      </c>
      <c r="AB1270" s="11">
        <v>26073</v>
      </c>
      <c r="AC1270" s="12" t="s">
        <v>3585</v>
      </c>
      <c r="AD1270" s="8">
        <v>26</v>
      </c>
      <c r="AE1270" s="8">
        <v>73</v>
      </c>
      <c r="AF1270" s="13" t="s">
        <v>3586</v>
      </c>
      <c r="AG1270" s="13" t="s">
        <v>3561</v>
      </c>
      <c r="AH1270" s="13" t="s">
        <v>3587</v>
      </c>
      <c r="AJ1270" s="13" t="s">
        <v>498</v>
      </c>
      <c r="AK1270" s="13" t="s">
        <v>3563</v>
      </c>
      <c r="AL1270" s="13"/>
      <c r="AM1270" s="13"/>
      <c r="AN1270" s="13" t="s">
        <v>487</v>
      </c>
    </row>
    <row r="1271" spans="1:40" x14ac:dyDescent="0.2">
      <c r="A1271" s="8" t="s">
        <v>3475</v>
      </c>
      <c r="B1271" s="8" t="s">
        <v>602</v>
      </c>
      <c r="C1271" s="8" t="str">
        <f t="shared" si="19"/>
        <v>Jackson County MI</v>
      </c>
      <c r="D1271" s="9">
        <v>159494</v>
      </c>
      <c r="E1271" s="8" t="s">
        <v>445</v>
      </c>
      <c r="F1271" s="9">
        <v>25795</v>
      </c>
      <c r="G1271" s="9">
        <v>39793</v>
      </c>
      <c r="H1271" s="9">
        <v>69567</v>
      </c>
      <c r="I1271" s="10">
        <v>0.37079362341340005</v>
      </c>
      <c r="J1271" s="10">
        <v>0.57200971725099548</v>
      </c>
      <c r="K1271" s="9">
        <v>-13998</v>
      </c>
      <c r="L1271" s="9">
        <v>13998</v>
      </c>
      <c r="M1271" s="10">
        <v>-0.20121609383759542</v>
      </c>
      <c r="N1271" s="10">
        <v>0.20121609383759542</v>
      </c>
      <c r="O1271" s="9">
        <v>32301</v>
      </c>
      <c r="P1271" s="9">
        <v>36298</v>
      </c>
      <c r="Q1271" s="9">
        <v>69323</v>
      </c>
      <c r="R1271" s="10">
        <v>0.46594925205198851</v>
      </c>
      <c r="S1271" s="10">
        <v>0.52360688371824649</v>
      </c>
      <c r="T1271" s="9">
        <v>-3997</v>
      </c>
      <c r="U1271" s="10">
        <v>-5.765763166625798E-2</v>
      </c>
      <c r="V1271" s="9">
        <v>-6506</v>
      </c>
      <c r="W1271" s="9">
        <v>3495</v>
      </c>
      <c r="X1271" s="10">
        <v>-9.5155628638588452E-2</v>
      </c>
      <c r="Y1271" s="10">
        <v>4.840283353274899E-2</v>
      </c>
      <c r="Z1271" s="11">
        <v>701.67</v>
      </c>
      <c r="AA1271" s="11">
        <v>227.30628358060059</v>
      </c>
      <c r="AB1271" s="11">
        <v>26075</v>
      </c>
      <c r="AC1271" s="12" t="s">
        <v>3588</v>
      </c>
      <c r="AD1271" s="8">
        <v>26</v>
      </c>
      <c r="AE1271" s="8">
        <v>75</v>
      </c>
      <c r="AF1271" s="13" t="s">
        <v>3589</v>
      </c>
      <c r="AG1271" s="13"/>
      <c r="AH1271" s="13" t="s">
        <v>3590</v>
      </c>
      <c r="AI1271" s="14">
        <v>159494</v>
      </c>
      <c r="AJ1271" s="13" t="s">
        <v>486</v>
      </c>
      <c r="AK1271" s="13"/>
      <c r="AL1271" s="13"/>
      <c r="AM1271" s="13"/>
      <c r="AN1271" s="13" t="s">
        <v>487</v>
      </c>
    </row>
    <row r="1272" spans="1:40" x14ac:dyDescent="0.2">
      <c r="A1272" s="8" t="s">
        <v>3475</v>
      </c>
      <c r="B1272" s="8" t="s">
        <v>3591</v>
      </c>
      <c r="C1272" s="8" t="str">
        <f t="shared" si="19"/>
        <v>Kalamazoo County MI</v>
      </c>
      <c r="D1272" s="9">
        <v>260263</v>
      </c>
      <c r="E1272" s="8" t="s">
        <v>445</v>
      </c>
      <c r="F1272" s="9">
        <v>67142</v>
      </c>
      <c r="G1272" s="9">
        <v>51031</v>
      </c>
      <c r="H1272" s="9">
        <v>125966</v>
      </c>
      <c r="I1272" s="10">
        <v>0.53301684581553754</v>
      </c>
      <c r="J1272" s="10">
        <v>0.4051172538621533</v>
      </c>
      <c r="K1272" s="9">
        <v>16111</v>
      </c>
      <c r="L1272" s="9">
        <v>-16111</v>
      </c>
      <c r="M1272" s="10">
        <v>0.12789959195338424</v>
      </c>
      <c r="N1272" s="10">
        <v>-0.12789959195338424</v>
      </c>
      <c r="O1272" s="9">
        <v>69045</v>
      </c>
      <c r="P1272" s="9">
        <v>52660</v>
      </c>
      <c r="Q1272" s="9">
        <v>122880</v>
      </c>
      <c r="R1272" s="10">
        <v>0.5618896484375</v>
      </c>
      <c r="S1272" s="10">
        <v>0.42854817708333331</v>
      </c>
      <c r="T1272" s="9">
        <v>16385</v>
      </c>
      <c r="U1272" s="10">
        <v>0.13334147135416669</v>
      </c>
      <c r="V1272" s="9">
        <v>-1903</v>
      </c>
      <c r="W1272" s="9">
        <v>-1629</v>
      </c>
      <c r="X1272" s="10">
        <v>-2.8872802621962457E-2</v>
      </c>
      <c r="Y1272" s="10">
        <v>-2.3430923221180011E-2</v>
      </c>
      <c r="Z1272" s="11">
        <v>561.66</v>
      </c>
      <c r="AA1272" s="11">
        <v>463.38176120784817</v>
      </c>
      <c r="AB1272" s="11">
        <v>26077</v>
      </c>
      <c r="AC1272" s="12" t="s">
        <v>3592</v>
      </c>
      <c r="AD1272" s="8">
        <v>26</v>
      </c>
      <c r="AE1272" s="8">
        <v>77</v>
      </c>
      <c r="AF1272" s="13" t="s">
        <v>3593</v>
      </c>
      <c r="AG1272" s="13" t="s">
        <v>3518</v>
      </c>
      <c r="AH1272" s="13" t="s">
        <v>3594</v>
      </c>
      <c r="AI1272" s="14">
        <v>335340</v>
      </c>
      <c r="AJ1272" s="13" t="s">
        <v>486</v>
      </c>
      <c r="AK1272" s="13" t="s">
        <v>3520</v>
      </c>
      <c r="AL1272" s="13"/>
      <c r="AM1272" s="13"/>
      <c r="AN1272" s="13" t="s">
        <v>487</v>
      </c>
    </row>
    <row r="1273" spans="1:40" x14ac:dyDescent="0.2">
      <c r="A1273" s="8" t="s">
        <v>3475</v>
      </c>
      <c r="B1273" s="8" t="s">
        <v>3595</v>
      </c>
      <c r="C1273" s="8" t="str">
        <f t="shared" si="19"/>
        <v>Kalkaska County MI</v>
      </c>
      <c r="D1273" s="9">
        <v>17260</v>
      </c>
      <c r="E1273" s="8" t="s">
        <v>445</v>
      </c>
      <c r="F1273" s="9">
        <v>2279</v>
      </c>
      <c r="G1273" s="9">
        <v>6213</v>
      </c>
      <c r="H1273" s="9">
        <v>8920</v>
      </c>
      <c r="I1273" s="10">
        <v>0.25549327354260087</v>
      </c>
      <c r="J1273" s="10">
        <v>0.69652466367713006</v>
      </c>
      <c r="K1273" s="9">
        <v>-3934</v>
      </c>
      <c r="L1273" s="9">
        <v>3934</v>
      </c>
      <c r="M1273" s="10">
        <v>-0.44103139013452919</v>
      </c>
      <c r="N1273" s="10">
        <v>0.44103139013452919</v>
      </c>
      <c r="O1273" s="9">
        <v>3268</v>
      </c>
      <c r="P1273" s="9">
        <v>4897</v>
      </c>
      <c r="Q1273" s="9">
        <v>8281</v>
      </c>
      <c r="R1273" s="10">
        <v>0.3946383287042628</v>
      </c>
      <c r="S1273" s="10">
        <v>0.59135370124381115</v>
      </c>
      <c r="T1273" s="9">
        <v>-1629</v>
      </c>
      <c r="U1273" s="10">
        <v>-0.19671537253954835</v>
      </c>
      <c r="V1273" s="9">
        <v>-989</v>
      </c>
      <c r="W1273" s="9">
        <v>1316</v>
      </c>
      <c r="X1273" s="10">
        <v>-0.13914505516166192</v>
      </c>
      <c r="Y1273" s="10">
        <v>0.10517096243331892</v>
      </c>
      <c r="Z1273" s="11">
        <v>559.87</v>
      </c>
      <c r="AA1273" s="11">
        <v>30.828585207280263</v>
      </c>
      <c r="AB1273" s="11">
        <v>26079</v>
      </c>
      <c r="AC1273" s="12" t="s">
        <v>3596</v>
      </c>
      <c r="AD1273" s="8">
        <v>26</v>
      </c>
      <c r="AE1273" s="8">
        <v>79</v>
      </c>
      <c r="AF1273" s="13" t="s">
        <v>3507</v>
      </c>
      <c r="AG1273" s="13"/>
      <c r="AH1273" s="13" t="s">
        <v>3508</v>
      </c>
      <c r="AJ1273" s="13" t="s">
        <v>498</v>
      </c>
      <c r="AK1273" s="13"/>
      <c r="AL1273" s="13"/>
      <c r="AM1273" s="13"/>
      <c r="AN1273" s="13" t="s">
        <v>505</v>
      </c>
    </row>
    <row r="1274" spans="1:40" x14ac:dyDescent="0.2">
      <c r="A1274" s="8" t="s">
        <v>3475</v>
      </c>
      <c r="B1274" s="8" t="s">
        <v>1336</v>
      </c>
      <c r="C1274" s="8" t="str">
        <f t="shared" si="19"/>
        <v>Kent County MI</v>
      </c>
      <c r="D1274" s="9">
        <v>636369</v>
      </c>
      <c r="E1274" s="8" t="s">
        <v>445</v>
      </c>
      <c r="F1274" s="9">
        <v>138567</v>
      </c>
      <c r="G1274" s="9">
        <v>147959</v>
      </c>
      <c r="H1274" s="9">
        <v>306270</v>
      </c>
      <c r="I1274" s="10">
        <v>0.45243412675090605</v>
      </c>
      <c r="J1274" s="10">
        <v>0.483099879191563</v>
      </c>
      <c r="K1274" s="9">
        <v>-9392</v>
      </c>
      <c r="L1274" s="9">
        <v>9392</v>
      </c>
      <c r="M1274" s="10">
        <v>-3.0665752440656946E-2</v>
      </c>
      <c r="N1274" s="10">
        <v>3.0665752440656946E-2</v>
      </c>
      <c r="O1274" s="9">
        <v>134560</v>
      </c>
      <c r="P1274" s="9">
        <v>157801</v>
      </c>
      <c r="Q1274" s="9">
        <v>295418</v>
      </c>
      <c r="R1274" s="10">
        <v>0.45549018678618092</v>
      </c>
      <c r="S1274" s="10">
        <v>0.53416176400896354</v>
      </c>
      <c r="T1274" s="9">
        <v>-23241</v>
      </c>
      <c r="U1274" s="10">
        <v>-7.8671577222782618E-2</v>
      </c>
      <c r="V1274" s="9">
        <v>4007</v>
      </c>
      <c r="W1274" s="9">
        <v>-9842</v>
      </c>
      <c r="X1274" s="10">
        <v>-3.0560600352748657E-3</v>
      </c>
      <c r="Y1274" s="10">
        <v>-5.1061884817400538E-2</v>
      </c>
      <c r="Z1274" s="11">
        <v>846.95</v>
      </c>
      <c r="AA1274" s="11">
        <v>751.36548792726842</v>
      </c>
      <c r="AB1274" s="11">
        <v>26081</v>
      </c>
      <c r="AC1274" s="12" t="s">
        <v>3597</v>
      </c>
      <c r="AD1274" s="8">
        <v>26</v>
      </c>
      <c r="AE1274" s="8">
        <v>81</v>
      </c>
      <c r="AF1274" s="13" t="s">
        <v>3498</v>
      </c>
      <c r="AG1274" s="13" t="s">
        <v>3483</v>
      </c>
      <c r="AH1274" s="13" t="s">
        <v>3499</v>
      </c>
      <c r="AI1274" s="14">
        <v>1038583</v>
      </c>
      <c r="AJ1274" s="13" t="s">
        <v>486</v>
      </c>
      <c r="AK1274" s="13" t="s">
        <v>3485</v>
      </c>
      <c r="AL1274" s="13"/>
      <c r="AM1274" s="13"/>
      <c r="AN1274" s="13" t="s">
        <v>487</v>
      </c>
    </row>
    <row r="1275" spans="1:40" x14ac:dyDescent="0.2">
      <c r="A1275" s="8" t="s">
        <v>3475</v>
      </c>
      <c r="B1275" s="8" t="s">
        <v>3598</v>
      </c>
      <c r="C1275" s="8" t="str">
        <f t="shared" si="19"/>
        <v>Keweenaw County MI</v>
      </c>
      <c r="D1275" s="9">
        <v>2168</v>
      </c>
      <c r="E1275" s="8" t="s">
        <v>445</v>
      </c>
      <c r="F1275" s="9">
        <v>527</v>
      </c>
      <c r="G1275" s="9">
        <v>814</v>
      </c>
      <c r="H1275" s="9">
        <v>1429</v>
      </c>
      <c r="I1275" s="10">
        <v>0.36878936319104266</v>
      </c>
      <c r="J1275" s="10">
        <v>0.56962911126661997</v>
      </c>
      <c r="K1275" s="9">
        <v>-287</v>
      </c>
      <c r="L1275" s="9">
        <v>287</v>
      </c>
      <c r="M1275" s="10">
        <v>-0.20083974807557731</v>
      </c>
      <c r="N1275" s="10">
        <v>0.20083974807557731</v>
      </c>
      <c r="O1275" s="9">
        <v>582</v>
      </c>
      <c r="P1275" s="9">
        <v>774</v>
      </c>
      <c r="Q1275" s="9">
        <v>1388</v>
      </c>
      <c r="R1275" s="10">
        <v>0.41930835734870314</v>
      </c>
      <c r="S1275" s="10">
        <v>0.55763688760806918</v>
      </c>
      <c r="T1275" s="9">
        <v>-192</v>
      </c>
      <c r="U1275" s="10">
        <v>-0.13832853025936603</v>
      </c>
      <c r="V1275" s="9">
        <v>-55</v>
      </c>
      <c r="W1275" s="9">
        <v>40</v>
      </c>
      <c r="X1275" s="10">
        <v>-5.051899415766048E-2</v>
      </c>
      <c r="Y1275" s="10">
        <v>1.1992223658550794E-2</v>
      </c>
      <c r="Z1275" s="11">
        <v>540.11</v>
      </c>
      <c r="AA1275" s="11">
        <v>4.0139971487289623</v>
      </c>
      <c r="AB1275" s="11">
        <v>26083</v>
      </c>
      <c r="AC1275" s="12" t="s">
        <v>3599</v>
      </c>
      <c r="AD1275" s="8">
        <v>26</v>
      </c>
      <c r="AE1275" s="8">
        <v>83</v>
      </c>
      <c r="AF1275" s="13" t="s">
        <v>3570</v>
      </c>
      <c r="AG1275" s="13"/>
      <c r="AH1275" s="13" t="s">
        <v>3571</v>
      </c>
      <c r="AJ1275" s="13" t="s">
        <v>498</v>
      </c>
      <c r="AK1275" s="13"/>
      <c r="AL1275" s="13"/>
      <c r="AM1275" s="13"/>
      <c r="AN1275" s="13" t="s">
        <v>505</v>
      </c>
    </row>
    <row r="1276" spans="1:40" x14ac:dyDescent="0.2">
      <c r="A1276" s="8" t="s">
        <v>3475</v>
      </c>
      <c r="B1276" s="8" t="s">
        <v>993</v>
      </c>
      <c r="C1276" s="8" t="str">
        <f t="shared" si="19"/>
        <v>Lake County MI</v>
      </c>
      <c r="D1276" s="9">
        <v>11424</v>
      </c>
      <c r="E1276" s="8" t="s">
        <v>445</v>
      </c>
      <c r="F1276" s="9">
        <v>1939</v>
      </c>
      <c r="G1276" s="9">
        <v>3159</v>
      </c>
      <c r="H1276" s="9">
        <v>5328</v>
      </c>
      <c r="I1276" s="10">
        <v>0.36392642642642642</v>
      </c>
      <c r="J1276" s="10">
        <v>0.59290540540540537</v>
      </c>
      <c r="K1276" s="9">
        <v>-1220</v>
      </c>
      <c r="L1276" s="9">
        <v>1220</v>
      </c>
      <c r="M1276" s="10">
        <v>-0.22897897897897895</v>
      </c>
      <c r="N1276" s="10">
        <v>0.22897897897897895</v>
      </c>
      <c r="O1276" s="9">
        <v>2752</v>
      </c>
      <c r="P1276" s="9">
        <v>2487</v>
      </c>
      <c r="Q1276" s="9">
        <v>5287</v>
      </c>
      <c r="R1276" s="10">
        <v>0.52052203518063178</v>
      </c>
      <c r="S1276" s="10">
        <v>0.47039909211272934</v>
      </c>
      <c r="T1276" s="9">
        <v>265</v>
      </c>
      <c r="U1276" s="10">
        <v>5.0122943067902437E-2</v>
      </c>
      <c r="V1276" s="9">
        <v>-813</v>
      </c>
      <c r="W1276" s="9">
        <v>672</v>
      </c>
      <c r="X1276" s="10">
        <v>-0.15659560875420536</v>
      </c>
      <c r="Y1276" s="10">
        <v>0.12250631329267603</v>
      </c>
      <c r="Z1276" s="11">
        <v>567.37</v>
      </c>
      <c r="AA1276" s="11">
        <v>20.135008900717345</v>
      </c>
      <c r="AB1276" s="11">
        <v>26085</v>
      </c>
      <c r="AC1276" s="12" t="s">
        <v>3600</v>
      </c>
      <c r="AD1276" s="8">
        <v>26</v>
      </c>
      <c r="AE1276" s="8">
        <v>85</v>
      </c>
      <c r="AF1276" s="13"/>
      <c r="AG1276" s="13"/>
      <c r="AH1276" s="13"/>
      <c r="AJ1276" s="13"/>
      <c r="AK1276" s="13"/>
      <c r="AL1276" s="13"/>
      <c r="AM1276" s="13"/>
      <c r="AN1276" s="13" t="s">
        <v>510</v>
      </c>
    </row>
    <row r="1277" spans="1:40" x14ac:dyDescent="0.2">
      <c r="A1277" s="8" t="s">
        <v>3475</v>
      </c>
      <c r="B1277" s="8" t="s">
        <v>3601</v>
      </c>
      <c r="C1277" s="8" t="str">
        <f t="shared" si="19"/>
        <v>Lapeer County MI</v>
      </c>
      <c r="D1277" s="9">
        <v>88373</v>
      </c>
      <c r="E1277" s="8" t="s">
        <v>445</v>
      </c>
      <c r="F1277" s="9">
        <v>12734</v>
      </c>
      <c r="G1277" s="9">
        <v>30037</v>
      </c>
      <c r="H1277" s="9">
        <v>45126</v>
      </c>
      <c r="I1277" s="10">
        <v>0.28218765235119442</v>
      </c>
      <c r="J1277" s="10">
        <v>0.66562513850108584</v>
      </c>
      <c r="K1277" s="9">
        <v>-17303</v>
      </c>
      <c r="L1277" s="9">
        <v>17303</v>
      </c>
      <c r="M1277" s="10">
        <v>-0.38343748614989143</v>
      </c>
      <c r="N1277" s="10">
        <v>0.38343748614989143</v>
      </c>
      <c r="O1277" s="9">
        <v>18786</v>
      </c>
      <c r="P1277" s="9">
        <v>23725</v>
      </c>
      <c r="Q1277" s="9">
        <v>43025</v>
      </c>
      <c r="R1277" s="10">
        <v>0.43662986635676931</v>
      </c>
      <c r="S1277" s="10">
        <v>0.55142359093550264</v>
      </c>
      <c r="T1277" s="9">
        <v>-4939</v>
      </c>
      <c r="U1277" s="10">
        <v>-0.11479372457873332</v>
      </c>
      <c r="V1277" s="9">
        <v>-6052</v>
      </c>
      <c r="W1277" s="9">
        <v>6312</v>
      </c>
      <c r="X1277" s="10">
        <v>-0.1544422140055749</v>
      </c>
      <c r="Y1277" s="10">
        <v>0.11420154756558321</v>
      </c>
      <c r="Z1277" s="11">
        <v>643.01</v>
      </c>
      <c r="AA1277" s="11">
        <v>137.43643178177635</v>
      </c>
      <c r="AB1277" s="11">
        <v>26087</v>
      </c>
      <c r="AC1277" s="12" t="s">
        <v>3602</v>
      </c>
      <c r="AD1277" s="8">
        <v>26</v>
      </c>
      <c r="AE1277" s="8">
        <v>87</v>
      </c>
      <c r="AF1277" s="13" t="s">
        <v>3603</v>
      </c>
      <c r="AG1277" s="13" t="s">
        <v>94</v>
      </c>
      <c r="AH1277" s="13" t="s">
        <v>3604</v>
      </c>
      <c r="AI1277" s="14">
        <v>4302043</v>
      </c>
      <c r="AJ1277" s="13" t="s">
        <v>486</v>
      </c>
      <c r="AK1277" s="13" t="s">
        <v>3551</v>
      </c>
      <c r="AL1277" s="13" t="s">
        <v>3605</v>
      </c>
      <c r="AM1277" s="13" t="s">
        <v>3606</v>
      </c>
      <c r="AN1277" s="13" t="s">
        <v>505</v>
      </c>
    </row>
    <row r="1278" spans="1:40" x14ac:dyDescent="0.2">
      <c r="A1278" s="8" t="s">
        <v>3475</v>
      </c>
      <c r="B1278" s="8" t="s">
        <v>3607</v>
      </c>
      <c r="C1278" s="8" t="str">
        <f t="shared" si="19"/>
        <v>Leelanau County MI</v>
      </c>
      <c r="D1278" s="9">
        <v>21981</v>
      </c>
      <c r="E1278" s="8" t="s">
        <v>445</v>
      </c>
      <c r="F1278" s="9">
        <v>6774</v>
      </c>
      <c r="G1278" s="9">
        <v>7239</v>
      </c>
      <c r="H1278" s="9">
        <v>14757</v>
      </c>
      <c r="I1278" s="10">
        <v>0.45903638951006304</v>
      </c>
      <c r="J1278" s="10">
        <v>0.49054685911770685</v>
      </c>
      <c r="K1278" s="9">
        <v>-465</v>
      </c>
      <c r="L1278" s="9">
        <v>465</v>
      </c>
      <c r="M1278" s="10">
        <v>-3.151046960764381E-2</v>
      </c>
      <c r="N1278" s="10">
        <v>3.151046960764381E-2</v>
      </c>
      <c r="O1278" s="9">
        <v>6576</v>
      </c>
      <c r="P1278" s="9">
        <v>7483</v>
      </c>
      <c r="Q1278" s="9">
        <v>14164</v>
      </c>
      <c r="R1278" s="10">
        <v>0.46427562835357244</v>
      </c>
      <c r="S1278" s="10">
        <v>0.52831121152216887</v>
      </c>
      <c r="T1278" s="9">
        <v>-907</v>
      </c>
      <c r="U1278" s="10">
        <v>-6.4035583168596422E-2</v>
      </c>
      <c r="V1278" s="9">
        <v>198</v>
      </c>
      <c r="W1278" s="9">
        <v>-244</v>
      </c>
      <c r="X1278" s="10">
        <v>-5.2392388435094084E-3</v>
      </c>
      <c r="Y1278" s="10">
        <v>-3.776435240446202E-2</v>
      </c>
      <c r="Z1278" s="11">
        <v>347.17</v>
      </c>
      <c r="AA1278" s="11">
        <v>63.314802546302964</v>
      </c>
      <c r="AB1278" s="11">
        <v>26089</v>
      </c>
      <c r="AC1278" s="12" t="s">
        <v>3608</v>
      </c>
      <c r="AD1278" s="8">
        <v>26</v>
      </c>
      <c r="AE1278" s="8">
        <v>89</v>
      </c>
      <c r="AF1278" s="13" t="s">
        <v>3507</v>
      </c>
      <c r="AG1278" s="13"/>
      <c r="AH1278" s="13" t="s">
        <v>3508</v>
      </c>
      <c r="AJ1278" s="13" t="s">
        <v>498</v>
      </c>
      <c r="AK1278" s="13"/>
      <c r="AL1278" s="13"/>
      <c r="AM1278" s="13"/>
      <c r="AN1278" s="13" t="s">
        <v>505</v>
      </c>
    </row>
    <row r="1279" spans="1:40" x14ac:dyDescent="0.2">
      <c r="A1279" s="8" t="s">
        <v>3475</v>
      </c>
      <c r="B1279" s="8" t="s">
        <v>3609</v>
      </c>
      <c r="C1279" s="8" t="str">
        <f t="shared" si="19"/>
        <v>Lenawee County MI</v>
      </c>
      <c r="D1279" s="9">
        <v>98573</v>
      </c>
      <c r="E1279" s="8" t="s">
        <v>445</v>
      </c>
      <c r="F1279" s="9">
        <v>16750</v>
      </c>
      <c r="G1279" s="9">
        <v>26428</v>
      </c>
      <c r="H1279" s="9">
        <v>45895</v>
      </c>
      <c r="I1279" s="10">
        <v>0.36496350364963503</v>
      </c>
      <c r="J1279" s="10">
        <v>0.57583614772851077</v>
      </c>
      <c r="K1279" s="9">
        <v>-9678</v>
      </c>
      <c r="L1279" s="9">
        <v>9678</v>
      </c>
      <c r="M1279" s="10">
        <v>-0.21087264407887574</v>
      </c>
      <c r="N1279" s="10">
        <v>0.21087264407887574</v>
      </c>
      <c r="O1279" s="9">
        <v>21774</v>
      </c>
      <c r="P1279" s="9">
        <v>22351</v>
      </c>
      <c r="Q1279" s="9">
        <v>44619</v>
      </c>
      <c r="R1279" s="10">
        <v>0.48799838633765885</v>
      </c>
      <c r="S1279" s="10">
        <v>0.50093009704386027</v>
      </c>
      <c r="T1279" s="9">
        <v>-577</v>
      </c>
      <c r="U1279" s="10">
        <v>-1.2931710706201416E-2</v>
      </c>
      <c r="V1279" s="9">
        <v>-5024</v>
      </c>
      <c r="W1279" s="9">
        <v>4077</v>
      </c>
      <c r="X1279" s="10">
        <v>-0.12303488268802382</v>
      </c>
      <c r="Y1279" s="10">
        <v>7.4906050684650505E-2</v>
      </c>
      <c r="Z1279" s="11">
        <v>749.56</v>
      </c>
      <c r="AA1279" s="11">
        <v>131.50781791984633</v>
      </c>
      <c r="AB1279" s="11">
        <v>26091</v>
      </c>
      <c r="AC1279" s="12" t="s">
        <v>3610</v>
      </c>
      <c r="AD1279" s="8">
        <v>26</v>
      </c>
      <c r="AE1279" s="8">
        <v>91</v>
      </c>
      <c r="AF1279" s="13" t="s">
        <v>3611</v>
      </c>
      <c r="AG1279" s="13" t="s">
        <v>94</v>
      </c>
      <c r="AH1279" s="13" t="s">
        <v>3612</v>
      </c>
      <c r="AJ1279" s="13" t="s">
        <v>498</v>
      </c>
      <c r="AK1279" s="13" t="s">
        <v>3551</v>
      </c>
      <c r="AL1279" s="13"/>
      <c r="AM1279" s="13"/>
      <c r="AN1279" s="13" t="s">
        <v>487</v>
      </c>
    </row>
    <row r="1280" spans="1:40" x14ac:dyDescent="0.2">
      <c r="A1280" s="8" t="s">
        <v>3475</v>
      </c>
      <c r="B1280" s="8" t="s">
        <v>2178</v>
      </c>
      <c r="C1280" s="8" t="str">
        <f t="shared" si="19"/>
        <v>Livingston County MI</v>
      </c>
      <c r="D1280" s="9">
        <v>187316</v>
      </c>
      <c r="E1280" s="8" t="s">
        <v>445</v>
      </c>
      <c r="F1280" s="9">
        <v>34378</v>
      </c>
      <c r="G1280" s="9">
        <v>65665</v>
      </c>
      <c r="H1280" s="9">
        <v>105577</v>
      </c>
      <c r="I1280" s="10">
        <v>0.32562016348257672</v>
      </c>
      <c r="J1280" s="10">
        <v>0.62196311696676354</v>
      </c>
      <c r="K1280" s="9">
        <v>-31287</v>
      </c>
      <c r="L1280" s="9">
        <v>31287</v>
      </c>
      <c r="M1280" s="10">
        <v>-0.29634295348418682</v>
      </c>
      <c r="N1280" s="10">
        <v>0.29634295348418682</v>
      </c>
      <c r="O1280" s="9">
        <v>37186</v>
      </c>
      <c r="P1280" s="9">
        <v>60000</v>
      </c>
      <c r="Q1280" s="9">
        <v>97959</v>
      </c>
      <c r="R1280" s="10">
        <v>0.37960779509794912</v>
      </c>
      <c r="S1280" s="10">
        <v>0.61250114843965331</v>
      </c>
      <c r="T1280" s="9">
        <v>-22814</v>
      </c>
      <c r="U1280" s="10">
        <v>-0.23289335334170419</v>
      </c>
      <c r="V1280" s="9">
        <v>-2808</v>
      </c>
      <c r="W1280" s="9">
        <v>5665</v>
      </c>
      <c r="X1280" s="10">
        <v>-5.39876316153724E-2</v>
      </c>
      <c r="Y1280" s="10">
        <v>9.4619685271102316E-3</v>
      </c>
      <c r="Z1280" s="11">
        <v>565.25</v>
      </c>
      <c r="AA1280" s="11">
        <v>331.38611233967271</v>
      </c>
      <c r="AB1280" s="11">
        <v>26093</v>
      </c>
      <c r="AC1280" s="12" t="s">
        <v>3613</v>
      </c>
      <c r="AD1280" s="8">
        <v>26</v>
      </c>
      <c r="AE1280" s="8">
        <v>93</v>
      </c>
      <c r="AF1280" s="13" t="s">
        <v>3603</v>
      </c>
      <c r="AG1280" s="13" t="s">
        <v>94</v>
      </c>
      <c r="AH1280" s="13" t="s">
        <v>3604</v>
      </c>
      <c r="AI1280" s="14">
        <v>4302043</v>
      </c>
      <c r="AJ1280" s="13" t="s">
        <v>486</v>
      </c>
      <c r="AK1280" s="13" t="s">
        <v>3551</v>
      </c>
      <c r="AL1280" s="13" t="s">
        <v>3605</v>
      </c>
      <c r="AM1280" s="13" t="s">
        <v>3606</v>
      </c>
      <c r="AN1280" s="13" t="s">
        <v>505</v>
      </c>
    </row>
    <row r="1281" spans="1:40" x14ac:dyDescent="0.2">
      <c r="A1281" s="8" t="s">
        <v>3475</v>
      </c>
      <c r="B1281" s="8" t="s">
        <v>3614</v>
      </c>
      <c r="C1281" s="8" t="str">
        <f t="shared" si="19"/>
        <v>Luce County MI</v>
      </c>
      <c r="D1281" s="9">
        <v>6415</v>
      </c>
      <c r="E1281" s="8" t="s">
        <v>445</v>
      </c>
      <c r="F1281" s="9">
        <v>681</v>
      </c>
      <c r="G1281" s="9">
        <v>1756</v>
      </c>
      <c r="H1281" s="9">
        <v>2576</v>
      </c>
      <c r="I1281" s="10">
        <v>0.26436335403726707</v>
      </c>
      <c r="J1281" s="10">
        <v>0.68167701863354035</v>
      </c>
      <c r="K1281" s="9">
        <v>-1075</v>
      </c>
      <c r="L1281" s="9">
        <v>1075</v>
      </c>
      <c r="M1281" s="10">
        <v>-0.41731366459627328</v>
      </c>
      <c r="N1281" s="10">
        <v>0.41731366459627328</v>
      </c>
      <c r="O1281" s="9">
        <v>951</v>
      </c>
      <c r="P1281" s="9">
        <v>1501</v>
      </c>
      <c r="Q1281" s="9">
        <v>2477</v>
      </c>
      <c r="R1281" s="10">
        <v>0.38393217601937829</v>
      </c>
      <c r="S1281" s="10">
        <v>0.60597496972143727</v>
      </c>
      <c r="T1281" s="9">
        <v>-550</v>
      </c>
      <c r="U1281" s="10">
        <v>-0.22204279370205898</v>
      </c>
      <c r="V1281" s="9">
        <v>-270</v>
      </c>
      <c r="W1281" s="9">
        <v>255</v>
      </c>
      <c r="X1281" s="10">
        <v>-0.11956882198211122</v>
      </c>
      <c r="Y1281" s="10">
        <v>7.5702048912103082E-2</v>
      </c>
      <c r="Z1281" s="11">
        <v>899.08</v>
      </c>
      <c r="AA1281" s="11">
        <v>7.1350714063264666</v>
      </c>
      <c r="AB1281" s="11">
        <v>26095</v>
      </c>
      <c r="AC1281" s="12" t="s">
        <v>3615</v>
      </c>
      <c r="AD1281" s="8">
        <v>26</v>
      </c>
      <c r="AE1281" s="8">
        <v>95</v>
      </c>
      <c r="AF1281" s="13"/>
      <c r="AG1281" s="13"/>
      <c r="AH1281" s="13"/>
      <c r="AJ1281" s="13"/>
      <c r="AK1281" s="13"/>
      <c r="AL1281" s="13"/>
      <c r="AM1281" s="13"/>
      <c r="AN1281" s="13" t="s">
        <v>510</v>
      </c>
    </row>
    <row r="1282" spans="1:40" x14ac:dyDescent="0.2">
      <c r="A1282" s="8" t="s">
        <v>3475</v>
      </c>
      <c r="B1282" s="8" t="s">
        <v>3616</v>
      </c>
      <c r="C1282" s="8" t="str">
        <f t="shared" si="19"/>
        <v>Mackinac County MI</v>
      </c>
      <c r="D1282" s="9">
        <v>10890</v>
      </c>
      <c r="E1282" s="8" t="s">
        <v>445</v>
      </c>
      <c r="F1282" s="9">
        <v>2085</v>
      </c>
      <c r="G1282" s="9">
        <v>3740</v>
      </c>
      <c r="H1282" s="9">
        <v>6088</v>
      </c>
      <c r="I1282" s="10">
        <v>0.34247700394218134</v>
      </c>
      <c r="J1282" s="10">
        <v>0.61432325886990802</v>
      </c>
      <c r="K1282" s="9">
        <v>-1655</v>
      </c>
      <c r="L1282" s="9">
        <v>1655</v>
      </c>
      <c r="M1282" s="10">
        <v>-0.27184625492772668</v>
      </c>
      <c r="N1282" s="10">
        <v>0.27184625492772668</v>
      </c>
      <c r="O1282" s="9">
        <v>2652</v>
      </c>
      <c r="P1282" s="9">
        <v>3396</v>
      </c>
      <c r="Q1282" s="9">
        <v>6097</v>
      </c>
      <c r="R1282" s="10">
        <v>0.43496801705756932</v>
      </c>
      <c r="S1282" s="10">
        <v>0.5569952435624077</v>
      </c>
      <c r="T1282" s="9">
        <v>-744</v>
      </c>
      <c r="U1282" s="10">
        <v>-0.12202722650483838</v>
      </c>
      <c r="V1282" s="9">
        <v>-567</v>
      </c>
      <c r="W1282" s="9">
        <v>344</v>
      </c>
      <c r="X1282" s="10">
        <v>-9.2491013115387988E-2</v>
      </c>
      <c r="Y1282" s="10">
        <v>5.7328015307500313E-2</v>
      </c>
      <c r="Z1282" s="11">
        <v>1021.57</v>
      </c>
      <c r="AA1282" s="11">
        <v>10.660062452891138</v>
      </c>
      <c r="AB1282" s="11">
        <v>26097</v>
      </c>
      <c r="AC1282" s="12" t="s">
        <v>3617</v>
      </c>
      <c r="AD1282" s="8">
        <v>26</v>
      </c>
      <c r="AE1282" s="8">
        <v>97</v>
      </c>
      <c r="AF1282" s="13"/>
      <c r="AG1282" s="13"/>
      <c r="AH1282" s="13"/>
      <c r="AJ1282" s="13"/>
      <c r="AK1282" s="13"/>
      <c r="AL1282" s="13"/>
      <c r="AM1282" s="13"/>
      <c r="AN1282" s="13" t="s">
        <v>510</v>
      </c>
    </row>
    <row r="1283" spans="1:40" x14ac:dyDescent="0.2">
      <c r="A1283" s="8" t="s">
        <v>3475</v>
      </c>
      <c r="B1283" s="8" t="s">
        <v>3618</v>
      </c>
      <c r="C1283" s="8" t="str">
        <f t="shared" si="19"/>
        <v>Macomb County MI</v>
      </c>
      <c r="D1283" s="9">
        <v>864840</v>
      </c>
      <c r="E1283" s="8" t="s">
        <v>445</v>
      </c>
      <c r="F1283" s="9">
        <v>176238</v>
      </c>
      <c r="G1283" s="9">
        <v>224589</v>
      </c>
      <c r="H1283" s="9">
        <v>418773</v>
      </c>
      <c r="I1283" s="10">
        <v>0.4208437506716049</v>
      </c>
      <c r="J1283" s="10">
        <v>0.53630248368447819</v>
      </c>
      <c r="K1283" s="9">
        <v>-48351</v>
      </c>
      <c r="L1283" s="9">
        <v>48351</v>
      </c>
      <c r="M1283" s="10">
        <v>-0.11545873301287329</v>
      </c>
      <c r="N1283" s="10">
        <v>0.11545873301287329</v>
      </c>
      <c r="O1283" s="9">
        <v>207992</v>
      </c>
      <c r="P1283" s="9">
        <v>191896</v>
      </c>
      <c r="Q1283" s="9">
        <v>403388</v>
      </c>
      <c r="R1283" s="10">
        <v>0.51561275992344835</v>
      </c>
      <c r="S1283" s="10">
        <v>0.47571073011591819</v>
      </c>
      <c r="T1283" s="9">
        <v>16096</v>
      </c>
      <c r="U1283" s="10">
        <v>3.9902029807530159E-2</v>
      </c>
      <c r="V1283" s="9">
        <v>-31754</v>
      </c>
      <c r="W1283" s="9">
        <v>32693</v>
      </c>
      <c r="X1283" s="10">
        <v>-9.476900925184345E-2</v>
      </c>
      <c r="Y1283" s="10">
        <v>6.0591753568560003E-2</v>
      </c>
      <c r="Z1283" s="11">
        <v>479.22</v>
      </c>
      <c r="AA1283" s="11">
        <v>1804.6826092400149</v>
      </c>
      <c r="AB1283" s="11">
        <v>26099</v>
      </c>
      <c r="AC1283" s="12" t="s">
        <v>3619</v>
      </c>
      <c r="AD1283" s="8">
        <v>26</v>
      </c>
      <c r="AE1283" s="8">
        <v>99</v>
      </c>
      <c r="AF1283" s="13" t="s">
        <v>3603</v>
      </c>
      <c r="AG1283" s="13" t="s">
        <v>94</v>
      </c>
      <c r="AH1283" s="13" t="s">
        <v>3604</v>
      </c>
      <c r="AI1283" s="14">
        <v>4302043</v>
      </c>
      <c r="AJ1283" s="13" t="s">
        <v>486</v>
      </c>
      <c r="AK1283" s="13" t="s">
        <v>3551</v>
      </c>
      <c r="AL1283" s="13" t="s">
        <v>3605</v>
      </c>
      <c r="AM1283" s="13" t="s">
        <v>3606</v>
      </c>
      <c r="AN1283" s="13" t="s">
        <v>487</v>
      </c>
    </row>
    <row r="1284" spans="1:40" x14ac:dyDescent="0.2">
      <c r="A1284" s="8" t="s">
        <v>3475</v>
      </c>
      <c r="B1284" s="8" t="s">
        <v>3620</v>
      </c>
      <c r="C1284" s="8" t="str">
        <f t="shared" si="19"/>
        <v>Manistee County MI</v>
      </c>
      <c r="D1284" s="9">
        <v>24461</v>
      </c>
      <c r="E1284" s="8" t="s">
        <v>445</v>
      </c>
      <c r="F1284" s="9">
        <v>4979</v>
      </c>
      <c r="G1284" s="9">
        <v>6915</v>
      </c>
      <c r="H1284" s="9">
        <v>12598</v>
      </c>
      <c r="I1284" s="10">
        <v>0.3952214637244007</v>
      </c>
      <c r="J1284" s="10">
        <v>0.54889665026194634</v>
      </c>
      <c r="K1284" s="9">
        <v>-1936</v>
      </c>
      <c r="L1284" s="9">
        <v>1936</v>
      </c>
      <c r="M1284" s="10">
        <v>-0.15367518653754564</v>
      </c>
      <c r="N1284" s="10">
        <v>0.15367518653754564</v>
      </c>
      <c r="O1284" s="9">
        <v>6467</v>
      </c>
      <c r="P1284" s="9">
        <v>5736</v>
      </c>
      <c r="Q1284" s="9">
        <v>12385</v>
      </c>
      <c r="R1284" s="10">
        <v>0.52216390795316914</v>
      </c>
      <c r="S1284" s="10">
        <v>0.46314089624545823</v>
      </c>
      <c r="T1284" s="9">
        <v>731</v>
      </c>
      <c r="U1284" s="10">
        <v>5.9023011707710904E-2</v>
      </c>
      <c r="V1284" s="9">
        <v>-1488</v>
      </c>
      <c r="W1284" s="9">
        <v>1179</v>
      </c>
      <c r="X1284" s="10">
        <v>-0.12694244422876844</v>
      </c>
      <c r="Y1284" s="10">
        <v>8.5755754016488106E-2</v>
      </c>
      <c r="Z1284" s="11">
        <v>542.15</v>
      </c>
      <c r="AA1284" s="11">
        <v>45.118509637554183</v>
      </c>
      <c r="AB1284" s="11">
        <v>26101</v>
      </c>
      <c r="AC1284" s="12" t="s">
        <v>3621</v>
      </c>
      <c r="AD1284" s="8">
        <v>26</v>
      </c>
      <c r="AE1284" s="8">
        <v>101</v>
      </c>
      <c r="AF1284" s="13"/>
      <c r="AG1284" s="13"/>
      <c r="AH1284" s="13"/>
      <c r="AJ1284" s="13"/>
      <c r="AK1284" s="13"/>
      <c r="AL1284" s="13"/>
      <c r="AM1284" s="13"/>
      <c r="AN1284" s="13" t="s">
        <v>510</v>
      </c>
    </row>
    <row r="1285" spans="1:40" x14ac:dyDescent="0.2">
      <c r="A1285" s="8" t="s">
        <v>3475</v>
      </c>
      <c r="B1285" s="8" t="s">
        <v>3622</v>
      </c>
      <c r="C1285" s="8" t="str">
        <f t="shared" si="19"/>
        <v>Marquette County MI</v>
      </c>
      <c r="D1285" s="9">
        <v>67215</v>
      </c>
      <c r="E1285" s="8" t="s">
        <v>445</v>
      </c>
      <c r="F1285" s="9">
        <v>16042</v>
      </c>
      <c r="G1285" s="9">
        <v>14646</v>
      </c>
      <c r="H1285" s="9">
        <v>32897</v>
      </c>
      <c r="I1285" s="10">
        <v>0.48764325014439008</v>
      </c>
      <c r="J1285" s="10">
        <v>0.44520776970544429</v>
      </c>
      <c r="K1285" s="9">
        <v>1396</v>
      </c>
      <c r="L1285" s="9">
        <v>-1396</v>
      </c>
      <c r="M1285" s="10">
        <v>4.2435480438945794E-2</v>
      </c>
      <c r="N1285" s="10">
        <v>-4.2435480438945794E-2</v>
      </c>
      <c r="O1285" s="9">
        <v>18126</v>
      </c>
      <c r="P1285" s="9">
        <v>13609</v>
      </c>
      <c r="Q1285" s="9">
        <v>32144</v>
      </c>
      <c r="R1285" s="10">
        <v>0.56389995022399209</v>
      </c>
      <c r="S1285" s="10">
        <v>0.42337605774016923</v>
      </c>
      <c r="T1285" s="9">
        <v>4517</v>
      </c>
      <c r="U1285" s="10">
        <v>0.14052389248382285</v>
      </c>
      <c r="V1285" s="9">
        <v>-2084</v>
      </c>
      <c r="W1285" s="9">
        <v>1037</v>
      </c>
      <c r="X1285" s="10">
        <v>-7.6256700079602002E-2</v>
      </c>
      <c r="Y1285" s="10">
        <v>2.1831711965275058E-2</v>
      </c>
      <c r="Z1285" s="11">
        <v>1808.4</v>
      </c>
      <c r="AA1285" s="11">
        <v>37.168214996682146</v>
      </c>
      <c r="AB1285" s="11">
        <v>26103</v>
      </c>
      <c r="AC1285" s="12" t="s">
        <v>3623</v>
      </c>
      <c r="AD1285" s="8">
        <v>26</v>
      </c>
      <c r="AE1285" s="8">
        <v>103</v>
      </c>
      <c r="AF1285" s="13" t="s">
        <v>3624</v>
      </c>
      <c r="AG1285" s="13"/>
      <c r="AH1285" s="13" t="s">
        <v>3625</v>
      </c>
      <c r="AJ1285" s="13" t="s">
        <v>498</v>
      </c>
      <c r="AK1285" s="13"/>
      <c r="AL1285" s="13"/>
      <c r="AM1285" s="13"/>
      <c r="AN1285" s="13" t="s">
        <v>487</v>
      </c>
    </row>
    <row r="1286" spans="1:40" x14ac:dyDescent="0.2">
      <c r="A1286" s="8" t="s">
        <v>3475</v>
      </c>
      <c r="B1286" s="8" t="s">
        <v>2205</v>
      </c>
      <c r="C1286" s="8" t="str">
        <f t="shared" si="19"/>
        <v>Mason County MI</v>
      </c>
      <c r="D1286" s="9">
        <v>28783</v>
      </c>
      <c r="E1286" s="8" t="s">
        <v>445</v>
      </c>
      <c r="F1286" s="9">
        <v>5281</v>
      </c>
      <c r="G1286" s="9">
        <v>8505</v>
      </c>
      <c r="H1286" s="9">
        <v>14658</v>
      </c>
      <c r="I1286" s="10">
        <v>0.36028107518078867</v>
      </c>
      <c r="J1286" s="10">
        <v>0.58022922636103147</v>
      </c>
      <c r="K1286" s="9">
        <v>-3224</v>
      </c>
      <c r="L1286" s="9">
        <v>3224</v>
      </c>
      <c r="M1286" s="10">
        <v>-0.2199481511802428</v>
      </c>
      <c r="N1286" s="10">
        <v>0.2199481511802428</v>
      </c>
      <c r="O1286" s="9">
        <v>6856</v>
      </c>
      <c r="P1286" s="9">
        <v>7580</v>
      </c>
      <c r="Q1286" s="9">
        <v>14588</v>
      </c>
      <c r="R1286" s="10">
        <v>0.46997532218261584</v>
      </c>
      <c r="S1286" s="10">
        <v>0.51960515492185355</v>
      </c>
      <c r="T1286" s="9">
        <v>-724</v>
      </c>
      <c r="U1286" s="10">
        <v>-4.9629832739237711E-2</v>
      </c>
      <c r="V1286" s="9">
        <v>-1575</v>
      </c>
      <c r="W1286" s="9">
        <v>925</v>
      </c>
      <c r="X1286" s="10">
        <v>-0.10969424700182717</v>
      </c>
      <c r="Y1286" s="10">
        <v>6.0624071439177918E-2</v>
      </c>
      <c r="Z1286" s="11">
        <v>495.07</v>
      </c>
      <c r="AA1286" s="11">
        <v>58.139253034924351</v>
      </c>
      <c r="AB1286" s="11">
        <v>26105</v>
      </c>
      <c r="AC1286" s="12" t="s">
        <v>3626</v>
      </c>
      <c r="AD1286" s="8">
        <v>26</v>
      </c>
      <c r="AE1286" s="8">
        <v>105</v>
      </c>
      <c r="AF1286" s="13" t="s">
        <v>3627</v>
      </c>
      <c r="AG1286" s="13"/>
      <c r="AH1286" s="13" t="s">
        <v>3628</v>
      </c>
      <c r="AJ1286" s="13" t="s">
        <v>498</v>
      </c>
      <c r="AK1286" s="13"/>
      <c r="AL1286" s="13"/>
      <c r="AM1286" s="13"/>
      <c r="AN1286" s="13" t="s">
        <v>487</v>
      </c>
    </row>
    <row r="1287" spans="1:40" x14ac:dyDescent="0.2">
      <c r="A1287" s="8" t="s">
        <v>3475</v>
      </c>
      <c r="B1287" s="8" t="s">
        <v>3629</v>
      </c>
      <c r="C1287" s="8" t="str">
        <f t="shared" si="19"/>
        <v>Mecosta County MI</v>
      </c>
      <c r="D1287" s="9">
        <v>43067</v>
      </c>
      <c r="E1287" s="8" t="s">
        <v>445</v>
      </c>
      <c r="F1287" s="9">
        <v>5827</v>
      </c>
      <c r="G1287" s="9">
        <v>10305</v>
      </c>
      <c r="H1287" s="9">
        <v>17149</v>
      </c>
      <c r="I1287" s="10">
        <v>0.33978657647676247</v>
      </c>
      <c r="J1287" s="10">
        <v>0.60090967403347129</v>
      </c>
      <c r="K1287" s="9">
        <v>-4478</v>
      </c>
      <c r="L1287" s="9">
        <v>4478</v>
      </c>
      <c r="M1287" s="10">
        <v>-0.26112309755670882</v>
      </c>
      <c r="N1287" s="10">
        <v>0.26112309755670882</v>
      </c>
      <c r="O1287" s="9">
        <v>7515</v>
      </c>
      <c r="P1287" s="9">
        <v>9175</v>
      </c>
      <c r="Q1287" s="9">
        <v>16879</v>
      </c>
      <c r="R1287" s="10">
        <v>0.44522779785532318</v>
      </c>
      <c r="S1287" s="10">
        <v>0.5435748563303513</v>
      </c>
      <c r="T1287" s="9">
        <v>-1660</v>
      </c>
      <c r="U1287" s="10">
        <v>-9.8347058475028115E-2</v>
      </c>
      <c r="V1287" s="9">
        <v>-1688</v>
      </c>
      <c r="W1287" s="9">
        <v>1130</v>
      </c>
      <c r="X1287" s="10">
        <v>-0.10544122137856071</v>
      </c>
      <c r="Y1287" s="10">
        <v>5.7334817703119989E-2</v>
      </c>
      <c r="Z1287" s="11">
        <v>555.07000000000005</v>
      </c>
      <c r="AA1287" s="11">
        <v>77.588412272326011</v>
      </c>
      <c r="AB1287" s="11">
        <v>26107</v>
      </c>
      <c r="AC1287" s="12" t="s">
        <v>3630</v>
      </c>
      <c r="AD1287" s="8">
        <v>26</v>
      </c>
      <c r="AE1287" s="8">
        <v>107</v>
      </c>
      <c r="AF1287" s="13" t="s">
        <v>3631</v>
      </c>
      <c r="AG1287" s="13" t="s">
        <v>3483</v>
      </c>
      <c r="AH1287" s="13" t="s">
        <v>3632</v>
      </c>
      <c r="AJ1287" s="13" t="s">
        <v>498</v>
      </c>
      <c r="AK1287" s="13" t="s">
        <v>3485</v>
      </c>
      <c r="AL1287" s="13"/>
      <c r="AM1287" s="13"/>
      <c r="AN1287" s="13" t="s">
        <v>487</v>
      </c>
    </row>
    <row r="1288" spans="1:40" x14ac:dyDescent="0.2">
      <c r="A1288" s="8" t="s">
        <v>3475</v>
      </c>
      <c r="B1288" s="8" t="s">
        <v>3633</v>
      </c>
      <c r="C1288" s="8" t="str">
        <f t="shared" si="19"/>
        <v>Menominee County MI</v>
      </c>
      <c r="D1288" s="9">
        <v>23548</v>
      </c>
      <c r="E1288" s="8" t="s">
        <v>445</v>
      </c>
      <c r="F1288" s="9">
        <v>3539</v>
      </c>
      <c r="G1288" s="9">
        <v>6704</v>
      </c>
      <c r="H1288" s="9">
        <v>10765</v>
      </c>
      <c r="I1288" s="10">
        <v>0.32875058058522993</v>
      </c>
      <c r="J1288" s="10">
        <v>0.62275894101254059</v>
      </c>
      <c r="K1288" s="9">
        <v>-3165</v>
      </c>
      <c r="L1288" s="9">
        <v>3165</v>
      </c>
      <c r="M1288" s="10">
        <v>-0.29400836042731066</v>
      </c>
      <c r="N1288" s="10">
        <v>0.29400836042731066</v>
      </c>
      <c r="O1288" s="9">
        <v>5244</v>
      </c>
      <c r="P1288" s="9">
        <v>5565</v>
      </c>
      <c r="Q1288" s="9">
        <v>10922</v>
      </c>
      <c r="R1288" s="10">
        <v>0.48013184398461822</v>
      </c>
      <c r="S1288" s="10">
        <v>0.50952206555575907</v>
      </c>
      <c r="T1288" s="9">
        <v>-321</v>
      </c>
      <c r="U1288" s="10">
        <v>-2.9390221571140851E-2</v>
      </c>
      <c r="V1288" s="9">
        <v>-1705</v>
      </c>
      <c r="W1288" s="9">
        <v>1139</v>
      </c>
      <c r="X1288" s="10">
        <v>-0.15138126339938829</v>
      </c>
      <c r="Y1288" s="10">
        <v>0.11323687545678152</v>
      </c>
      <c r="Z1288" s="11">
        <v>1044.08</v>
      </c>
      <c r="AA1288" s="11">
        <v>22.553827292927746</v>
      </c>
      <c r="AB1288" s="11">
        <v>26109</v>
      </c>
      <c r="AC1288" s="12" t="s">
        <v>3634</v>
      </c>
      <c r="AD1288" s="8">
        <v>26</v>
      </c>
      <c r="AE1288" s="8">
        <v>109</v>
      </c>
      <c r="AF1288" s="13" t="s">
        <v>3635</v>
      </c>
      <c r="AG1288" s="13"/>
      <c r="AH1288" s="13" t="s">
        <v>3636</v>
      </c>
      <c r="AJ1288" s="13" t="s">
        <v>498</v>
      </c>
      <c r="AK1288" s="13"/>
      <c r="AL1288" s="13"/>
      <c r="AM1288" s="13"/>
      <c r="AN1288" s="13" t="s">
        <v>487</v>
      </c>
    </row>
    <row r="1289" spans="1:40" x14ac:dyDescent="0.2">
      <c r="A1289" s="8" t="s">
        <v>3475</v>
      </c>
      <c r="B1289" s="8" t="s">
        <v>3637</v>
      </c>
      <c r="C1289" s="8" t="str">
        <f t="shared" si="19"/>
        <v>Midland County MI</v>
      </c>
      <c r="D1289" s="9">
        <v>83632</v>
      </c>
      <c r="E1289" s="8" t="s">
        <v>445</v>
      </c>
      <c r="F1289" s="9">
        <v>15655</v>
      </c>
      <c r="G1289" s="9">
        <v>23877</v>
      </c>
      <c r="H1289" s="9">
        <v>42379</v>
      </c>
      <c r="I1289" s="10">
        <v>0.36940465796738953</v>
      </c>
      <c r="J1289" s="10">
        <v>0.56341584275230661</v>
      </c>
      <c r="K1289" s="9">
        <v>-8222</v>
      </c>
      <c r="L1289" s="9">
        <v>8222</v>
      </c>
      <c r="M1289" s="10">
        <v>-0.19401118478491708</v>
      </c>
      <c r="N1289" s="10">
        <v>0.19401118478491708</v>
      </c>
      <c r="O1289" s="9">
        <v>17480</v>
      </c>
      <c r="P1289" s="9">
        <v>23942</v>
      </c>
      <c r="Q1289" s="9">
        <v>41808</v>
      </c>
      <c r="R1289" s="10">
        <v>0.41810179869881364</v>
      </c>
      <c r="S1289" s="10">
        <v>0.57266551856104098</v>
      </c>
      <c r="T1289" s="9">
        <v>-6462</v>
      </c>
      <c r="U1289" s="10">
        <v>-0.15456371986222733</v>
      </c>
      <c r="V1289" s="9">
        <v>-1825</v>
      </c>
      <c r="W1289" s="9">
        <v>-65</v>
      </c>
      <c r="X1289" s="10">
        <v>-4.8697140731424116E-2</v>
      </c>
      <c r="Y1289" s="10">
        <v>-9.24967580873437E-3</v>
      </c>
      <c r="Z1289" s="11">
        <v>516.25</v>
      </c>
      <c r="AA1289" s="11">
        <v>161.99903147699757</v>
      </c>
      <c r="AB1289" s="11">
        <v>26111</v>
      </c>
      <c r="AC1289" s="12" t="s">
        <v>3638</v>
      </c>
      <c r="AD1289" s="8">
        <v>26</v>
      </c>
      <c r="AE1289" s="8">
        <v>111</v>
      </c>
      <c r="AF1289" s="13" t="s">
        <v>3639</v>
      </c>
      <c r="AG1289" s="13" t="s">
        <v>3502</v>
      </c>
      <c r="AH1289" s="13" t="s">
        <v>3640</v>
      </c>
      <c r="AI1289" s="14">
        <v>83632</v>
      </c>
      <c r="AJ1289" s="13" t="s">
        <v>486</v>
      </c>
      <c r="AK1289" s="13" t="s">
        <v>3504</v>
      </c>
      <c r="AL1289" s="13"/>
      <c r="AM1289" s="13"/>
      <c r="AN1289" s="13" t="s">
        <v>487</v>
      </c>
    </row>
    <row r="1290" spans="1:40" x14ac:dyDescent="0.2">
      <c r="A1290" s="8" t="s">
        <v>3475</v>
      </c>
      <c r="B1290" s="8" t="s">
        <v>3641</v>
      </c>
      <c r="C1290" s="8" t="str">
        <f t="shared" si="19"/>
        <v>Missaukee County MI</v>
      </c>
      <c r="D1290" s="9">
        <v>14903</v>
      </c>
      <c r="E1290" s="8" t="s">
        <v>445</v>
      </c>
      <c r="F1290" s="9">
        <v>1565</v>
      </c>
      <c r="G1290" s="9">
        <v>5386</v>
      </c>
      <c r="H1290" s="9">
        <v>7301</v>
      </c>
      <c r="I1290" s="10">
        <v>0.21435419805506095</v>
      </c>
      <c r="J1290" s="10">
        <v>0.73770716340227371</v>
      </c>
      <c r="K1290" s="9">
        <v>-3821</v>
      </c>
      <c r="L1290" s="9">
        <v>3821</v>
      </c>
      <c r="M1290" s="10">
        <v>-0.52335296534721276</v>
      </c>
      <c r="N1290" s="10">
        <v>0.52335296534721276</v>
      </c>
      <c r="O1290" s="9">
        <v>2274</v>
      </c>
      <c r="P1290" s="9">
        <v>4665</v>
      </c>
      <c r="Q1290" s="9">
        <v>7024</v>
      </c>
      <c r="R1290" s="10">
        <v>0.32374715261958997</v>
      </c>
      <c r="S1290" s="10">
        <v>0.66415148063781326</v>
      </c>
      <c r="T1290" s="9">
        <v>-2391</v>
      </c>
      <c r="U1290" s="10">
        <v>-0.34040432801822329</v>
      </c>
      <c r="V1290" s="9">
        <v>-709</v>
      </c>
      <c r="W1290" s="9">
        <v>721</v>
      </c>
      <c r="X1290" s="10">
        <v>-0.10939295456452902</v>
      </c>
      <c r="Y1290" s="10">
        <v>7.3555682764460451E-2</v>
      </c>
      <c r="Z1290" s="11">
        <v>564.73</v>
      </c>
      <c r="AA1290" s="11">
        <v>26.389602110743187</v>
      </c>
      <c r="AB1290" s="11">
        <v>26113</v>
      </c>
      <c r="AC1290" s="12" t="s">
        <v>3642</v>
      </c>
      <c r="AD1290" s="8">
        <v>26</v>
      </c>
      <c r="AE1290" s="8">
        <v>113</v>
      </c>
      <c r="AF1290" s="13" t="s">
        <v>3643</v>
      </c>
      <c r="AG1290" s="13"/>
      <c r="AH1290" s="13" t="s">
        <v>3644</v>
      </c>
      <c r="AJ1290" s="13" t="s">
        <v>498</v>
      </c>
      <c r="AK1290" s="13"/>
      <c r="AL1290" s="13"/>
      <c r="AM1290" s="13"/>
      <c r="AN1290" s="13" t="s">
        <v>505</v>
      </c>
    </row>
    <row r="1291" spans="1:40" x14ac:dyDescent="0.2">
      <c r="A1291" s="8" t="s">
        <v>3475</v>
      </c>
      <c r="B1291" s="8" t="s">
        <v>644</v>
      </c>
      <c r="C1291" s="8" t="str">
        <f t="shared" si="19"/>
        <v>Monroe County MI</v>
      </c>
      <c r="D1291" s="9">
        <v>149568</v>
      </c>
      <c r="E1291" s="8" t="s">
        <v>445</v>
      </c>
      <c r="F1291" s="9">
        <v>26859</v>
      </c>
      <c r="G1291" s="9">
        <v>43255</v>
      </c>
      <c r="H1291" s="9">
        <v>74101</v>
      </c>
      <c r="I1291" s="10">
        <v>0.3624647440655322</v>
      </c>
      <c r="J1291" s="10">
        <v>0.58373031403084974</v>
      </c>
      <c r="K1291" s="9">
        <v>-16396</v>
      </c>
      <c r="L1291" s="9">
        <v>16396</v>
      </c>
      <c r="M1291" s="10">
        <v>-0.22126556996531754</v>
      </c>
      <c r="N1291" s="10">
        <v>0.22126556996531754</v>
      </c>
      <c r="O1291" s="9">
        <v>36310</v>
      </c>
      <c r="P1291" s="9">
        <v>35593</v>
      </c>
      <c r="Q1291" s="9">
        <v>72682</v>
      </c>
      <c r="R1291" s="10">
        <v>0.49957348449409755</v>
      </c>
      <c r="S1291" s="10">
        <v>0.48970859359951568</v>
      </c>
      <c r="T1291" s="9">
        <v>717</v>
      </c>
      <c r="U1291" s="10">
        <v>9.8648908945818681E-3</v>
      </c>
      <c r="V1291" s="9">
        <v>-9451</v>
      </c>
      <c r="W1291" s="9">
        <v>7662</v>
      </c>
      <c r="X1291" s="10">
        <v>-0.13710874042856536</v>
      </c>
      <c r="Y1291" s="10">
        <v>9.4021720431334055E-2</v>
      </c>
      <c r="Z1291" s="11">
        <v>549.39</v>
      </c>
      <c r="AA1291" s="11">
        <v>272.24376126249115</v>
      </c>
      <c r="AB1291" s="11">
        <v>26115</v>
      </c>
      <c r="AC1291" s="12" t="s">
        <v>3645</v>
      </c>
      <c r="AD1291" s="8">
        <v>26</v>
      </c>
      <c r="AE1291" s="8">
        <v>115</v>
      </c>
      <c r="AF1291" s="13" t="s">
        <v>3646</v>
      </c>
      <c r="AG1291" s="13" t="s">
        <v>94</v>
      </c>
      <c r="AH1291" s="13" t="s">
        <v>3647</v>
      </c>
      <c r="AI1291" s="14">
        <v>149568</v>
      </c>
      <c r="AJ1291" s="13" t="s">
        <v>486</v>
      </c>
      <c r="AK1291" s="13" t="s">
        <v>3551</v>
      </c>
      <c r="AL1291" s="13"/>
      <c r="AM1291" s="13"/>
      <c r="AN1291" s="13" t="s">
        <v>487</v>
      </c>
    </row>
    <row r="1292" spans="1:40" x14ac:dyDescent="0.2">
      <c r="A1292" s="8" t="s">
        <v>3475</v>
      </c>
      <c r="B1292" s="8" t="s">
        <v>3648</v>
      </c>
      <c r="C1292" s="8" t="str">
        <f t="shared" si="19"/>
        <v>Montcalm County MI</v>
      </c>
      <c r="D1292" s="9">
        <v>62945</v>
      </c>
      <c r="E1292" s="8" t="s">
        <v>445</v>
      </c>
      <c r="F1292" s="9">
        <v>7874</v>
      </c>
      <c r="G1292" s="9">
        <v>16907</v>
      </c>
      <c r="H1292" s="9">
        <v>26556</v>
      </c>
      <c r="I1292" s="10">
        <v>0.29650549781593616</v>
      </c>
      <c r="J1292" s="10">
        <v>0.63665461665913536</v>
      </c>
      <c r="K1292" s="9">
        <v>-9033</v>
      </c>
      <c r="L1292" s="9">
        <v>9033</v>
      </c>
      <c r="M1292" s="10">
        <v>-0.34014911884319921</v>
      </c>
      <c r="N1292" s="10">
        <v>0.34014911884319921</v>
      </c>
      <c r="O1292" s="9">
        <v>11431</v>
      </c>
      <c r="P1292" s="9">
        <v>13624</v>
      </c>
      <c r="Q1292" s="9">
        <v>25383</v>
      </c>
      <c r="R1292" s="10">
        <v>0.45034077926171057</v>
      </c>
      <c r="S1292" s="10">
        <v>0.53673718630579526</v>
      </c>
      <c r="T1292" s="9">
        <v>-2193</v>
      </c>
      <c r="U1292" s="10">
        <v>-8.6396407044084689E-2</v>
      </c>
      <c r="V1292" s="9">
        <v>-3557</v>
      </c>
      <c r="W1292" s="9">
        <v>3283</v>
      </c>
      <c r="X1292" s="10">
        <v>-0.15383528144577441</v>
      </c>
      <c r="Y1292" s="10">
        <v>9.9917430353340109E-2</v>
      </c>
      <c r="Z1292" s="11">
        <v>705.4</v>
      </c>
      <c r="AA1292" s="11">
        <v>89.233059257159056</v>
      </c>
      <c r="AB1292" s="11">
        <v>26117</v>
      </c>
      <c r="AC1292" s="12" t="s">
        <v>3649</v>
      </c>
      <c r="AD1292" s="8">
        <v>26</v>
      </c>
      <c r="AE1292" s="8">
        <v>117</v>
      </c>
      <c r="AF1292" s="13" t="s">
        <v>3498</v>
      </c>
      <c r="AG1292" s="13" t="s">
        <v>3483</v>
      </c>
      <c r="AH1292" s="13" t="s">
        <v>3499</v>
      </c>
      <c r="AI1292" s="14">
        <v>1038583</v>
      </c>
      <c r="AJ1292" s="13" t="s">
        <v>486</v>
      </c>
      <c r="AK1292" s="13" t="s">
        <v>3485</v>
      </c>
      <c r="AL1292" s="13"/>
      <c r="AM1292" s="13"/>
      <c r="AN1292" s="13" t="s">
        <v>505</v>
      </c>
    </row>
    <row r="1293" spans="1:40" x14ac:dyDescent="0.2">
      <c r="A1293" s="8" t="s">
        <v>3475</v>
      </c>
      <c r="B1293" s="8" t="s">
        <v>3650</v>
      </c>
      <c r="C1293" s="8" t="str">
        <f t="shared" si="19"/>
        <v>Montmorency County MI</v>
      </c>
      <c r="D1293" s="9">
        <v>9259</v>
      </c>
      <c r="E1293" s="8" t="s">
        <v>445</v>
      </c>
      <c r="F1293" s="9">
        <v>1286</v>
      </c>
      <c r="G1293" s="9">
        <v>3498</v>
      </c>
      <c r="H1293" s="9">
        <v>5008</v>
      </c>
      <c r="I1293" s="10">
        <v>0.25678913738019171</v>
      </c>
      <c r="J1293" s="10">
        <v>0.69848242811501593</v>
      </c>
      <c r="K1293" s="9">
        <v>-2212</v>
      </c>
      <c r="L1293" s="9">
        <v>2212</v>
      </c>
      <c r="M1293" s="10">
        <v>-0.44169329073482422</v>
      </c>
      <c r="N1293" s="10">
        <v>0.44169329073482422</v>
      </c>
      <c r="O1293" s="9">
        <v>2049</v>
      </c>
      <c r="P1293" s="9">
        <v>2928</v>
      </c>
      <c r="Q1293" s="9">
        <v>5051</v>
      </c>
      <c r="R1293" s="10">
        <v>0.40566224509998022</v>
      </c>
      <c r="S1293" s="10">
        <v>0.57968719065531582</v>
      </c>
      <c r="T1293" s="9">
        <v>-879</v>
      </c>
      <c r="U1293" s="10">
        <v>-0.1740249455553356</v>
      </c>
      <c r="V1293" s="9">
        <v>-763</v>
      </c>
      <c r="W1293" s="9">
        <v>570</v>
      </c>
      <c r="X1293" s="10">
        <v>-0.14887310771978851</v>
      </c>
      <c r="Y1293" s="10">
        <v>0.11879523745970011</v>
      </c>
      <c r="Z1293" s="11">
        <v>546.66</v>
      </c>
      <c r="AA1293" s="11">
        <v>16.937401675630191</v>
      </c>
      <c r="AB1293" s="11">
        <v>26119</v>
      </c>
      <c r="AC1293" s="12" t="s">
        <v>3651</v>
      </c>
      <c r="AD1293" s="8">
        <v>26</v>
      </c>
      <c r="AE1293" s="8">
        <v>119</v>
      </c>
      <c r="AF1293" s="13"/>
      <c r="AG1293" s="13"/>
      <c r="AH1293" s="13"/>
      <c r="AJ1293" s="13"/>
      <c r="AK1293" s="13"/>
      <c r="AL1293" s="13"/>
      <c r="AM1293" s="13"/>
      <c r="AN1293" s="13" t="s">
        <v>510</v>
      </c>
    </row>
    <row r="1294" spans="1:40" x14ac:dyDescent="0.2">
      <c r="A1294" s="8" t="s">
        <v>3475</v>
      </c>
      <c r="B1294" s="8" t="s">
        <v>3652</v>
      </c>
      <c r="C1294" s="8" t="str">
        <f t="shared" si="19"/>
        <v>Muskegon County MI</v>
      </c>
      <c r="D1294" s="9">
        <v>172790</v>
      </c>
      <c r="E1294" s="8" t="s">
        <v>445</v>
      </c>
      <c r="F1294" s="9">
        <v>36640</v>
      </c>
      <c r="G1294" s="9">
        <v>35962</v>
      </c>
      <c r="H1294" s="9">
        <v>77114</v>
      </c>
      <c r="I1294" s="10">
        <v>0.47514070078066239</v>
      </c>
      <c r="J1294" s="10">
        <v>0.46634852296599838</v>
      </c>
      <c r="K1294" s="9">
        <v>678</v>
      </c>
      <c r="L1294" s="9">
        <v>-678</v>
      </c>
      <c r="M1294" s="10">
        <v>8.792177814664015E-3</v>
      </c>
      <c r="N1294" s="10">
        <v>-8.792177814664015E-3</v>
      </c>
      <c r="O1294" s="9">
        <v>44436</v>
      </c>
      <c r="P1294" s="9">
        <v>30882</v>
      </c>
      <c r="Q1294" s="9">
        <v>76054</v>
      </c>
      <c r="R1294" s="10">
        <v>0.58426907197517552</v>
      </c>
      <c r="S1294" s="10">
        <v>0.40605359349935571</v>
      </c>
      <c r="T1294" s="9">
        <v>13554</v>
      </c>
      <c r="U1294" s="10">
        <v>0.17821547847581981</v>
      </c>
      <c r="V1294" s="9">
        <v>-7796</v>
      </c>
      <c r="W1294" s="9">
        <v>5080</v>
      </c>
      <c r="X1294" s="10">
        <v>-0.10912837119451313</v>
      </c>
      <c r="Y1294" s="10">
        <v>6.0294929466642666E-2</v>
      </c>
      <c r="Z1294" s="11">
        <v>499.25</v>
      </c>
      <c r="AA1294" s="11">
        <v>346.09914872308462</v>
      </c>
      <c r="AB1294" s="11">
        <v>26121</v>
      </c>
      <c r="AC1294" s="12" t="s">
        <v>3653</v>
      </c>
      <c r="AD1294" s="8">
        <v>26</v>
      </c>
      <c r="AE1294" s="8">
        <v>121</v>
      </c>
      <c r="AF1294" s="13" t="s">
        <v>3654</v>
      </c>
      <c r="AG1294" s="13" t="s">
        <v>3483</v>
      </c>
      <c r="AH1294" s="13" t="s">
        <v>3655</v>
      </c>
      <c r="AI1294" s="14">
        <v>172790</v>
      </c>
      <c r="AJ1294" s="13" t="s">
        <v>486</v>
      </c>
      <c r="AK1294" s="13" t="s">
        <v>3485</v>
      </c>
      <c r="AL1294" s="13"/>
      <c r="AM1294" s="13"/>
      <c r="AN1294" s="13" t="s">
        <v>487</v>
      </c>
    </row>
    <row r="1295" spans="1:40" x14ac:dyDescent="0.2">
      <c r="A1295" s="8" t="s">
        <v>3475</v>
      </c>
      <c r="B1295" s="8" t="s">
        <v>3656</v>
      </c>
      <c r="C1295" s="8" t="str">
        <f t="shared" si="19"/>
        <v>Newaygo County MI</v>
      </c>
      <c r="D1295" s="9">
        <v>47948</v>
      </c>
      <c r="E1295" s="8" t="s">
        <v>445</v>
      </c>
      <c r="F1295" s="9">
        <v>6212</v>
      </c>
      <c r="G1295" s="9">
        <v>15174</v>
      </c>
      <c r="H1295" s="9">
        <v>22605</v>
      </c>
      <c r="I1295" s="10">
        <v>0.27480645874806459</v>
      </c>
      <c r="J1295" s="10">
        <v>0.67126741871267415</v>
      </c>
      <c r="K1295" s="9">
        <v>-8962</v>
      </c>
      <c r="L1295" s="9">
        <v>8962</v>
      </c>
      <c r="M1295" s="10">
        <v>-0.39646095996460956</v>
      </c>
      <c r="N1295" s="10">
        <v>0.39646095996460956</v>
      </c>
      <c r="O1295" s="9">
        <v>8723</v>
      </c>
      <c r="P1295" s="9">
        <v>12458</v>
      </c>
      <c r="Q1295" s="9">
        <v>21424</v>
      </c>
      <c r="R1295" s="10">
        <v>0.4071601941747573</v>
      </c>
      <c r="S1295" s="10">
        <v>0.58149738610903656</v>
      </c>
      <c r="T1295" s="9">
        <v>-3735</v>
      </c>
      <c r="U1295" s="10">
        <v>-0.17433719193427927</v>
      </c>
      <c r="V1295" s="9">
        <v>-2511</v>
      </c>
      <c r="W1295" s="9">
        <v>2716</v>
      </c>
      <c r="X1295" s="10">
        <v>-0.13235373542669271</v>
      </c>
      <c r="Y1295" s="10">
        <v>8.9770032603637584E-2</v>
      </c>
      <c r="Z1295" s="11">
        <v>813.2</v>
      </c>
      <c r="AA1295" s="11">
        <v>58.962124938514506</v>
      </c>
      <c r="AB1295" s="11">
        <v>26123</v>
      </c>
      <c r="AC1295" s="12" t="s">
        <v>3657</v>
      </c>
      <c r="AD1295" s="8">
        <v>26</v>
      </c>
      <c r="AE1295" s="8">
        <v>123</v>
      </c>
      <c r="AF1295" s="13"/>
      <c r="AG1295" s="13"/>
      <c r="AH1295" s="13"/>
      <c r="AJ1295" s="13"/>
      <c r="AK1295" s="13"/>
      <c r="AL1295" s="13"/>
      <c r="AM1295" s="13"/>
      <c r="AN1295" s="13" t="s">
        <v>510</v>
      </c>
    </row>
    <row r="1296" spans="1:40" x14ac:dyDescent="0.2">
      <c r="A1296" s="8" t="s">
        <v>3475</v>
      </c>
      <c r="B1296" s="8" t="s">
        <v>3658</v>
      </c>
      <c r="C1296" s="8" t="str">
        <f t="shared" si="19"/>
        <v>Oakland County MI</v>
      </c>
      <c r="D1296" s="9">
        <v>1242304</v>
      </c>
      <c r="E1296" s="8" t="s">
        <v>445</v>
      </c>
      <c r="F1296" s="9">
        <v>342976</v>
      </c>
      <c r="G1296" s="9">
        <v>289127</v>
      </c>
      <c r="H1296" s="9">
        <v>663255</v>
      </c>
      <c r="I1296" s="10">
        <v>0.51711031202177138</v>
      </c>
      <c r="J1296" s="10">
        <v>0.43592132739293332</v>
      </c>
      <c r="K1296" s="9">
        <v>53849</v>
      </c>
      <c r="L1296" s="9">
        <v>-53849</v>
      </c>
      <c r="M1296" s="10">
        <v>8.1188984628838057E-2</v>
      </c>
      <c r="N1296" s="10">
        <v>-8.1188984628838057E-2</v>
      </c>
      <c r="O1296" s="9">
        <v>349055</v>
      </c>
      <c r="P1296" s="9">
        <v>296531</v>
      </c>
      <c r="Q1296" s="9">
        <v>650306</v>
      </c>
      <c r="R1296" s="10">
        <v>0.5367550045670807</v>
      </c>
      <c r="S1296" s="10">
        <v>0.45598687387168502</v>
      </c>
      <c r="T1296" s="9">
        <v>52524</v>
      </c>
      <c r="U1296" s="10">
        <v>8.0768130695395679E-2</v>
      </c>
      <c r="V1296" s="9">
        <v>-6079</v>
      </c>
      <c r="W1296" s="9">
        <v>-7404</v>
      </c>
      <c r="X1296" s="10">
        <v>-1.9644692545309317E-2</v>
      </c>
      <c r="Y1296" s="10">
        <v>-2.0065546478751695E-2</v>
      </c>
      <c r="Z1296" s="11">
        <v>867.66</v>
      </c>
      <c r="AA1296" s="11">
        <v>1431.7866445381833</v>
      </c>
      <c r="AB1296" s="11">
        <v>26125</v>
      </c>
      <c r="AC1296" s="12" t="s">
        <v>3659</v>
      </c>
      <c r="AD1296" s="8">
        <v>26</v>
      </c>
      <c r="AE1296" s="8">
        <v>125</v>
      </c>
      <c r="AF1296" s="13" t="s">
        <v>3603</v>
      </c>
      <c r="AG1296" s="13" t="s">
        <v>94</v>
      </c>
      <c r="AH1296" s="13" t="s">
        <v>3604</v>
      </c>
      <c r="AI1296" s="14">
        <v>4302043</v>
      </c>
      <c r="AJ1296" s="13" t="s">
        <v>486</v>
      </c>
      <c r="AK1296" s="13" t="s">
        <v>3551</v>
      </c>
      <c r="AL1296" s="13" t="s">
        <v>3605</v>
      </c>
      <c r="AM1296" s="13" t="s">
        <v>3606</v>
      </c>
      <c r="AN1296" s="13" t="s">
        <v>487</v>
      </c>
    </row>
    <row r="1297" spans="1:40" x14ac:dyDescent="0.2">
      <c r="A1297" s="8" t="s">
        <v>3475</v>
      </c>
      <c r="B1297" s="8" t="s">
        <v>3660</v>
      </c>
      <c r="C1297" s="8" t="str">
        <f t="shared" si="19"/>
        <v>Oceana County MI</v>
      </c>
      <c r="D1297" s="9">
        <v>26105</v>
      </c>
      <c r="E1297" s="8" t="s">
        <v>445</v>
      </c>
      <c r="F1297" s="9">
        <v>3973</v>
      </c>
      <c r="G1297" s="9">
        <v>7228</v>
      </c>
      <c r="H1297" s="9">
        <v>11903</v>
      </c>
      <c r="I1297" s="10">
        <v>0.33378139964714776</v>
      </c>
      <c r="J1297" s="10">
        <v>0.60724187179702593</v>
      </c>
      <c r="K1297" s="9">
        <v>-3255</v>
      </c>
      <c r="L1297" s="9">
        <v>3255</v>
      </c>
      <c r="M1297" s="10">
        <v>-0.27346047214987818</v>
      </c>
      <c r="N1297" s="10">
        <v>0.27346047214987818</v>
      </c>
      <c r="O1297" s="9">
        <v>5063</v>
      </c>
      <c r="P1297" s="9">
        <v>6239</v>
      </c>
      <c r="Q1297" s="9">
        <v>11438</v>
      </c>
      <c r="R1297" s="10">
        <v>0.44264731596432944</v>
      </c>
      <c r="S1297" s="10">
        <v>0.54546249344290965</v>
      </c>
      <c r="T1297" s="9">
        <v>-1176</v>
      </c>
      <c r="U1297" s="10">
        <v>-0.10281517747858021</v>
      </c>
      <c r="V1297" s="9">
        <v>-1090</v>
      </c>
      <c r="W1297" s="9">
        <v>989</v>
      </c>
      <c r="X1297" s="10">
        <v>-0.10886591631718168</v>
      </c>
      <c r="Y1297" s="10">
        <v>6.1779378354116288E-2</v>
      </c>
      <c r="Z1297" s="11">
        <v>512.07000000000005</v>
      </c>
      <c r="AA1297" s="11">
        <v>50.97935829085867</v>
      </c>
      <c r="AB1297" s="11">
        <v>26127</v>
      </c>
      <c r="AC1297" s="12" t="s">
        <v>3661</v>
      </c>
      <c r="AD1297" s="8">
        <v>26</v>
      </c>
      <c r="AE1297" s="8">
        <v>127</v>
      </c>
      <c r="AF1297" s="13"/>
      <c r="AG1297" s="13"/>
      <c r="AH1297" s="13"/>
      <c r="AJ1297" s="13"/>
      <c r="AK1297" s="13"/>
      <c r="AL1297" s="13"/>
      <c r="AM1297" s="13"/>
      <c r="AN1297" s="13" t="s">
        <v>510</v>
      </c>
    </row>
    <row r="1298" spans="1:40" x14ac:dyDescent="0.2">
      <c r="A1298" s="8" t="s">
        <v>3475</v>
      </c>
      <c r="B1298" s="8" t="s">
        <v>3662</v>
      </c>
      <c r="C1298" s="8" t="str">
        <f t="shared" si="19"/>
        <v>Ogemaw County MI</v>
      </c>
      <c r="D1298" s="9">
        <v>20937</v>
      </c>
      <c r="E1298" s="8" t="s">
        <v>445</v>
      </c>
      <c r="F1298" s="9">
        <v>3030</v>
      </c>
      <c r="G1298" s="9">
        <v>6827</v>
      </c>
      <c r="H1298" s="9">
        <v>10386</v>
      </c>
      <c r="I1298" s="10">
        <v>0.29173887926054304</v>
      </c>
      <c r="J1298" s="10">
        <v>0.65732717119198925</v>
      </c>
      <c r="K1298" s="9">
        <v>-3797</v>
      </c>
      <c r="L1298" s="9">
        <v>3797</v>
      </c>
      <c r="M1298" s="10">
        <v>-0.36558829193144621</v>
      </c>
      <c r="N1298" s="10">
        <v>0.36558829193144621</v>
      </c>
      <c r="O1298" s="9">
        <v>4791</v>
      </c>
      <c r="P1298" s="9">
        <v>5437</v>
      </c>
      <c r="Q1298" s="9">
        <v>10361</v>
      </c>
      <c r="R1298" s="10">
        <v>0.46240710356143228</v>
      </c>
      <c r="S1298" s="10">
        <v>0.52475629765466658</v>
      </c>
      <c r="T1298" s="9">
        <v>-646</v>
      </c>
      <c r="U1298" s="10">
        <v>-6.2349194093234306E-2</v>
      </c>
      <c r="V1298" s="9">
        <v>-1761</v>
      </c>
      <c r="W1298" s="9">
        <v>1390</v>
      </c>
      <c r="X1298" s="10">
        <v>-0.17066822430088924</v>
      </c>
      <c r="Y1298" s="10">
        <v>0.13257087353732266</v>
      </c>
      <c r="Z1298" s="11">
        <v>563.49</v>
      </c>
      <c r="AA1298" s="11">
        <v>37.155938880902944</v>
      </c>
      <c r="AB1298" s="11">
        <v>26129</v>
      </c>
      <c r="AC1298" s="12" t="s">
        <v>3663</v>
      </c>
      <c r="AD1298" s="8">
        <v>26</v>
      </c>
      <c r="AE1298" s="8">
        <v>129</v>
      </c>
      <c r="AF1298" s="13"/>
      <c r="AG1298" s="13"/>
      <c r="AH1298" s="13"/>
      <c r="AJ1298" s="13"/>
      <c r="AK1298" s="13"/>
      <c r="AL1298" s="13"/>
      <c r="AM1298" s="13"/>
      <c r="AN1298" s="13" t="s">
        <v>510</v>
      </c>
    </row>
    <row r="1299" spans="1:40" x14ac:dyDescent="0.2">
      <c r="A1299" s="8" t="s">
        <v>3475</v>
      </c>
      <c r="B1299" s="8" t="s">
        <v>3664</v>
      </c>
      <c r="C1299" s="8" t="str">
        <f t="shared" si="19"/>
        <v>Ontonagon County MI</v>
      </c>
      <c r="D1299" s="9">
        <v>6007</v>
      </c>
      <c r="E1299" s="8" t="s">
        <v>445</v>
      </c>
      <c r="F1299" s="9">
        <v>1175</v>
      </c>
      <c r="G1299" s="9">
        <v>2069</v>
      </c>
      <c r="H1299" s="9">
        <v>3420</v>
      </c>
      <c r="I1299" s="10">
        <v>0.3435672514619883</v>
      </c>
      <c r="J1299" s="10">
        <v>0.60497076023391816</v>
      </c>
      <c r="K1299" s="9">
        <v>-894</v>
      </c>
      <c r="L1299" s="9">
        <v>894</v>
      </c>
      <c r="M1299" s="10">
        <v>-0.26140350877192986</v>
      </c>
      <c r="N1299" s="10">
        <v>0.26140350877192986</v>
      </c>
      <c r="O1299" s="9">
        <v>1585</v>
      </c>
      <c r="P1299" s="9">
        <v>1906</v>
      </c>
      <c r="Q1299" s="9">
        <v>3535</v>
      </c>
      <c r="R1299" s="10">
        <v>0.44837340876944837</v>
      </c>
      <c r="S1299" s="10">
        <v>0.53917963224893917</v>
      </c>
      <c r="T1299" s="9">
        <v>-321</v>
      </c>
      <c r="U1299" s="10">
        <v>-9.08062234794908E-2</v>
      </c>
      <c r="V1299" s="9">
        <v>-410</v>
      </c>
      <c r="W1299" s="9">
        <v>163</v>
      </c>
      <c r="X1299" s="10">
        <v>-0.10480615730746007</v>
      </c>
      <c r="Y1299" s="10">
        <v>6.5791127984978992E-2</v>
      </c>
      <c r="Z1299" s="11">
        <v>1311.23</v>
      </c>
      <c r="AA1299" s="11">
        <v>4.5811947560687294</v>
      </c>
      <c r="AB1299" s="11">
        <v>26131</v>
      </c>
      <c r="AC1299" s="12" t="s">
        <v>3665</v>
      </c>
      <c r="AD1299" s="8">
        <v>26</v>
      </c>
      <c r="AE1299" s="8">
        <v>131</v>
      </c>
      <c r="AF1299" s="13"/>
      <c r="AG1299" s="13"/>
      <c r="AH1299" s="13"/>
      <c r="AJ1299" s="13"/>
      <c r="AK1299" s="13"/>
      <c r="AL1299" s="13"/>
      <c r="AM1299" s="13"/>
      <c r="AN1299" s="13" t="s">
        <v>510</v>
      </c>
    </row>
    <row r="1300" spans="1:40" x14ac:dyDescent="0.2">
      <c r="A1300" s="8" t="s">
        <v>3475</v>
      </c>
      <c r="B1300" s="8" t="s">
        <v>1512</v>
      </c>
      <c r="C1300" s="8" t="str">
        <f t="shared" si="19"/>
        <v>Osceola County MI</v>
      </c>
      <c r="D1300" s="9">
        <v>23058</v>
      </c>
      <c r="E1300" s="8" t="s">
        <v>445</v>
      </c>
      <c r="F1300" s="9">
        <v>2705</v>
      </c>
      <c r="G1300" s="9">
        <v>7336</v>
      </c>
      <c r="H1300" s="9">
        <v>10597</v>
      </c>
      <c r="I1300" s="10">
        <v>0.2552609229027083</v>
      </c>
      <c r="J1300" s="10">
        <v>0.69227139756534872</v>
      </c>
      <c r="K1300" s="9">
        <v>-4631</v>
      </c>
      <c r="L1300" s="9">
        <v>4631</v>
      </c>
      <c r="M1300" s="10">
        <v>-0.43701047466264042</v>
      </c>
      <c r="N1300" s="10">
        <v>0.43701047466264042</v>
      </c>
      <c r="O1300" s="9">
        <v>3981</v>
      </c>
      <c r="P1300" s="9">
        <v>6140</v>
      </c>
      <c r="Q1300" s="9">
        <v>10265</v>
      </c>
      <c r="R1300" s="10">
        <v>0.38782269849001461</v>
      </c>
      <c r="S1300" s="10">
        <v>0.59814905017048225</v>
      </c>
      <c r="T1300" s="9">
        <v>-2159</v>
      </c>
      <c r="U1300" s="10">
        <v>-0.21032635168046765</v>
      </c>
      <c r="V1300" s="9">
        <v>-1276</v>
      </c>
      <c r="W1300" s="9">
        <v>1196</v>
      </c>
      <c r="X1300" s="10">
        <v>-0.13256177558730631</v>
      </c>
      <c r="Y1300" s="10">
        <v>9.4122347394866468E-2</v>
      </c>
      <c r="Z1300" s="11">
        <v>566.39</v>
      </c>
      <c r="AA1300" s="11">
        <v>40.710464520913156</v>
      </c>
      <c r="AB1300" s="11">
        <v>26133</v>
      </c>
      <c r="AC1300" s="12" t="s">
        <v>3666</v>
      </c>
      <c r="AD1300" s="8">
        <v>26</v>
      </c>
      <c r="AE1300" s="8">
        <v>133</v>
      </c>
      <c r="AF1300" s="13"/>
      <c r="AG1300" s="13"/>
      <c r="AH1300" s="13"/>
      <c r="AJ1300" s="13"/>
      <c r="AK1300" s="13"/>
      <c r="AL1300" s="13"/>
      <c r="AM1300" s="13"/>
      <c r="AN1300" s="13" t="s">
        <v>510</v>
      </c>
    </row>
    <row r="1301" spans="1:40" x14ac:dyDescent="0.2">
      <c r="A1301" s="8" t="s">
        <v>3475</v>
      </c>
      <c r="B1301" s="8" t="s">
        <v>3667</v>
      </c>
      <c r="C1301" s="8" t="str">
        <f t="shared" si="19"/>
        <v>Oscoda County MI</v>
      </c>
      <c r="D1301" s="9">
        <v>8251</v>
      </c>
      <c r="E1301" s="8" t="s">
        <v>445</v>
      </c>
      <c r="F1301" s="9">
        <v>1044</v>
      </c>
      <c r="G1301" s="9">
        <v>2843</v>
      </c>
      <c r="H1301" s="9">
        <v>4062</v>
      </c>
      <c r="I1301" s="10">
        <v>0.2570162481536189</v>
      </c>
      <c r="J1301" s="10">
        <v>0.69990152634170355</v>
      </c>
      <c r="K1301" s="9">
        <v>-1799</v>
      </c>
      <c r="L1301" s="9">
        <v>1799</v>
      </c>
      <c r="M1301" s="10">
        <v>-0.44288527818808465</v>
      </c>
      <c r="N1301" s="10">
        <v>0.44288527818808465</v>
      </c>
      <c r="O1301" s="9">
        <v>1654</v>
      </c>
      <c r="P1301" s="9">
        <v>2308</v>
      </c>
      <c r="Q1301" s="9">
        <v>4027</v>
      </c>
      <c r="R1301" s="10">
        <v>0.4107275887757636</v>
      </c>
      <c r="S1301" s="10">
        <v>0.57313136329774028</v>
      </c>
      <c r="T1301" s="9">
        <v>-654</v>
      </c>
      <c r="U1301" s="10">
        <v>-0.16240377452197668</v>
      </c>
      <c r="V1301" s="9">
        <v>-610</v>
      </c>
      <c r="W1301" s="9">
        <v>535</v>
      </c>
      <c r="X1301" s="10">
        <v>-0.1537113406221447</v>
      </c>
      <c r="Y1301" s="10">
        <v>0.12677016304396327</v>
      </c>
      <c r="Z1301" s="11">
        <v>565.73</v>
      </c>
      <c r="AA1301" s="11">
        <v>14.584695879659908</v>
      </c>
      <c r="AB1301" s="11">
        <v>26135</v>
      </c>
      <c r="AC1301" s="12" t="s">
        <v>3668</v>
      </c>
      <c r="AD1301" s="8">
        <v>26</v>
      </c>
      <c r="AE1301" s="8">
        <v>135</v>
      </c>
      <c r="AF1301" s="13"/>
      <c r="AG1301" s="13"/>
      <c r="AH1301" s="13"/>
      <c r="AJ1301" s="13"/>
      <c r="AK1301" s="13"/>
      <c r="AL1301" s="13"/>
      <c r="AM1301" s="13"/>
      <c r="AN1301" s="13" t="s">
        <v>510</v>
      </c>
    </row>
    <row r="1302" spans="1:40" x14ac:dyDescent="0.2">
      <c r="A1302" s="8" t="s">
        <v>3475</v>
      </c>
      <c r="B1302" s="8" t="s">
        <v>3669</v>
      </c>
      <c r="C1302" s="8" t="str">
        <f t="shared" si="19"/>
        <v>Otsego County MI</v>
      </c>
      <c r="D1302" s="9">
        <v>24253</v>
      </c>
      <c r="E1302" s="8" t="s">
        <v>445</v>
      </c>
      <c r="F1302" s="9">
        <v>3556</v>
      </c>
      <c r="G1302" s="9">
        <v>8266</v>
      </c>
      <c r="H1302" s="9">
        <v>12529</v>
      </c>
      <c r="I1302" s="10">
        <v>0.28382153404102484</v>
      </c>
      <c r="J1302" s="10">
        <v>0.65974938143507067</v>
      </c>
      <c r="K1302" s="9">
        <v>-4710</v>
      </c>
      <c r="L1302" s="9">
        <v>4710</v>
      </c>
      <c r="M1302" s="10">
        <v>-0.37592784739404583</v>
      </c>
      <c r="N1302" s="10">
        <v>0.37592784739404583</v>
      </c>
      <c r="O1302" s="9">
        <v>4681</v>
      </c>
      <c r="P1302" s="9">
        <v>7008</v>
      </c>
      <c r="Q1302" s="9">
        <v>11829</v>
      </c>
      <c r="R1302" s="10">
        <v>0.39572237720855524</v>
      </c>
      <c r="S1302" s="10">
        <v>0.59244230281511534</v>
      </c>
      <c r="T1302" s="9">
        <v>-2327</v>
      </c>
      <c r="U1302" s="10">
        <v>-0.1967199256065601</v>
      </c>
      <c r="V1302" s="9">
        <v>-1125</v>
      </c>
      <c r="W1302" s="9">
        <v>1258</v>
      </c>
      <c r="X1302" s="10">
        <v>-0.11190084316753041</v>
      </c>
      <c r="Y1302" s="10">
        <v>6.7307078619955329E-2</v>
      </c>
      <c r="Z1302" s="11">
        <v>514.97</v>
      </c>
      <c r="AA1302" s="11">
        <v>47.095947336738057</v>
      </c>
      <c r="AB1302" s="11">
        <v>26137</v>
      </c>
      <c r="AC1302" s="12" t="s">
        <v>3670</v>
      </c>
      <c r="AD1302" s="8">
        <v>26</v>
      </c>
      <c r="AE1302" s="8">
        <v>137</v>
      </c>
      <c r="AF1302" s="13"/>
      <c r="AG1302" s="13"/>
      <c r="AH1302" s="13"/>
      <c r="AJ1302" s="13"/>
      <c r="AK1302" s="13"/>
      <c r="AL1302" s="13"/>
      <c r="AM1302" s="13"/>
      <c r="AN1302" s="13" t="s">
        <v>510</v>
      </c>
    </row>
    <row r="1303" spans="1:40" x14ac:dyDescent="0.2">
      <c r="A1303" s="8" t="s">
        <v>3475</v>
      </c>
      <c r="B1303" s="8" t="s">
        <v>2867</v>
      </c>
      <c r="C1303" s="8" t="str">
        <f t="shared" si="19"/>
        <v>Ottawa County MI</v>
      </c>
      <c r="D1303" s="9">
        <v>279955</v>
      </c>
      <c r="E1303" s="8" t="s">
        <v>445</v>
      </c>
      <c r="F1303" s="9">
        <v>46276</v>
      </c>
      <c r="G1303" s="9">
        <v>90456</v>
      </c>
      <c r="H1303" s="9">
        <v>145405</v>
      </c>
      <c r="I1303" s="10">
        <v>0.31825590591795333</v>
      </c>
      <c r="J1303" s="10">
        <v>0.62209690175716104</v>
      </c>
      <c r="K1303" s="9">
        <v>-44180</v>
      </c>
      <c r="L1303" s="9">
        <v>44180</v>
      </c>
      <c r="M1303" s="10">
        <v>-0.30384099583920771</v>
      </c>
      <c r="N1303" s="10">
        <v>0.30384099583920771</v>
      </c>
      <c r="O1303" s="9">
        <v>43068</v>
      </c>
      <c r="P1303" s="9">
        <v>88503</v>
      </c>
      <c r="Q1303" s="9">
        <v>132695</v>
      </c>
      <c r="R1303" s="10">
        <v>0.32456384942914202</v>
      </c>
      <c r="S1303" s="10">
        <v>0.66696559779946496</v>
      </c>
      <c r="T1303" s="9">
        <v>-45435</v>
      </c>
      <c r="U1303" s="10">
        <v>-0.34240174837032294</v>
      </c>
      <c r="V1303" s="9">
        <v>3208</v>
      </c>
      <c r="W1303" s="9">
        <v>1953</v>
      </c>
      <c r="X1303" s="10">
        <v>-6.307943511188685E-3</v>
      </c>
      <c r="Y1303" s="10">
        <v>-4.4868696042303924E-2</v>
      </c>
      <c r="Z1303" s="11">
        <v>563.47</v>
      </c>
      <c r="AA1303" s="11">
        <v>496.84100307026102</v>
      </c>
      <c r="AB1303" s="11">
        <v>26139</v>
      </c>
      <c r="AC1303" s="12" t="s">
        <v>3671</v>
      </c>
      <c r="AD1303" s="8">
        <v>26</v>
      </c>
      <c r="AE1303" s="8">
        <v>139</v>
      </c>
      <c r="AF1303" s="13" t="s">
        <v>3498</v>
      </c>
      <c r="AG1303" s="13" t="s">
        <v>3483</v>
      </c>
      <c r="AH1303" s="13" t="s">
        <v>3499</v>
      </c>
      <c r="AI1303" s="14">
        <v>1038583</v>
      </c>
      <c r="AJ1303" s="13" t="s">
        <v>486</v>
      </c>
      <c r="AK1303" s="13" t="s">
        <v>3485</v>
      </c>
      <c r="AL1303" s="13"/>
      <c r="AM1303" s="13"/>
      <c r="AN1303" s="13" t="s">
        <v>505</v>
      </c>
    </row>
    <row r="1304" spans="1:40" x14ac:dyDescent="0.2">
      <c r="A1304" s="8" t="s">
        <v>3475</v>
      </c>
      <c r="B1304" s="8" t="s">
        <v>3672</v>
      </c>
      <c r="C1304" s="8" t="str">
        <f t="shared" si="19"/>
        <v>Presque Isle County MI</v>
      </c>
      <c r="D1304" s="9">
        <v>12841</v>
      </c>
      <c r="E1304" s="8" t="s">
        <v>445</v>
      </c>
      <c r="F1304" s="9">
        <v>2400</v>
      </c>
      <c r="G1304" s="9">
        <v>4486</v>
      </c>
      <c r="H1304" s="9">
        <v>7215</v>
      </c>
      <c r="I1304" s="10">
        <v>0.33264033264033266</v>
      </c>
      <c r="J1304" s="10">
        <v>0.62176022176022172</v>
      </c>
      <c r="K1304" s="9">
        <v>-2086</v>
      </c>
      <c r="L1304" s="9">
        <v>2086</v>
      </c>
      <c r="M1304" s="10">
        <v>-0.28911988911988906</v>
      </c>
      <c r="N1304" s="10">
        <v>0.28911988911988906</v>
      </c>
      <c r="O1304" s="9">
        <v>3192</v>
      </c>
      <c r="P1304" s="9">
        <v>3794</v>
      </c>
      <c r="Q1304" s="9">
        <v>7077</v>
      </c>
      <c r="R1304" s="10">
        <v>0.45103857566765576</v>
      </c>
      <c r="S1304" s="10">
        <v>0.5361028684470821</v>
      </c>
      <c r="T1304" s="9">
        <v>-602</v>
      </c>
      <c r="U1304" s="10">
        <v>-8.5064292779426343E-2</v>
      </c>
      <c r="V1304" s="9">
        <v>-792</v>
      </c>
      <c r="W1304" s="9">
        <v>692</v>
      </c>
      <c r="X1304" s="10">
        <v>-0.1183982430273231</v>
      </c>
      <c r="Y1304" s="10">
        <v>8.5657353313139617E-2</v>
      </c>
      <c r="Z1304" s="11">
        <v>658.72</v>
      </c>
      <c r="AA1304" s="11">
        <v>19.493866893368956</v>
      </c>
      <c r="AB1304" s="11">
        <v>26141</v>
      </c>
      <c r="AC1304" s="12" t="s">
        <v>3673</v>
      </c>
      <c r="AD1304" s="8">
        <v>26</v>
      </c>
      <c r="AE1304" s="8">
        <v>141</v>
      </c>
      <c r="AF1304" s="13"/>
      <c r="AG1304" s="13"/>
      <c r="AH1304" s="13"/>
      <c r="AJ1304" s="13"/>
      <c r="AK1304" s="13"/>
      <c r="AL1304" s="13"/>
      <c r="AM1304" s="13"/>
      <c r="AN1304" s="13" t="s">
        <v>510</v>
      </c>
    </row>
    <row r="1305" spans="1:40" x14ac:dyDescent="0.2">
      <c r="A1305" s="8" t="s">
        <v>3475</v>
      </c>
      <c r="B1305" s="8" t="s">
        <v>3674</v>
      </c>
      <c r="C1305" s="8" t="str">
        <f t="shared" si="19"/>
        <v>Roscommon County MI</v>
      </c>
      <c r="D1305" s="9">
        <v>23898</v>
      </c>
      <c r="E1305" s="8" t="s">
        <v>445</v>
      </c>
      <c r="F1305" s="9">
        <v>4287</v>
      </c>
      <c r="G1305" s="9">
        <v>8141</v>
      </c>
      <c r="H1305" s="9">
        <v>13036</v>
      </c>
      <c r="I1305" s="10">
        <v>0.32885854556612459</v>
      </c>
      <c r="J1305" s="10">
        <v>0.62450138079165385</v>
      </c>
      <c r="K1305" s="9">
        <v>-3854</v>
      </c>
      <c r="L1305" s="9">
        <v>3854</v>
      </c>
      <c r="M1305" s="10">
        <v>-0.29564283522552925</v>
      </c>
      <c r="N1305" s="10">
        <v>0.29564283522552925</v>
      </c>
      <c r="O1305" s="9">
        <v>6198</v>
      </c>
      <c r="P1305" s="9">
        <v>6701</v>
      </c>
      <c r="Q1305" s="9">
        <v>13032</v>
      </c>
      <c r="R1305" s="10">
        <v>0.47559852670349906</v>
      </c>
      <c r="S1305" s="10">
        <v>0.51419582565991406</v>
      </c>
      <c r="T1305" s="9">
        <v>-503</v>
      </c>
      <c r="U1305" s="10">
        <v>-3.8597298956415005E-2</v>
      </c>
      <c r="V1305" s="9">
        <v>-1911</v>
      </c>
      <c r="W1305" s="9">
        <v>1440</v>
      </c>
      <c r="X1305" s="10">
        <v>-0.14673998113737446</v>
      </c>
      <c r="Y1305" s="10">
        <v>0.11030555513173979</v>
      </c>
      <c r="Z1305" s="11">
        <v>519.64</v>
      </c>
      <c r="AA1305" s="11">
        <v>45.989531213917331</v>
      </c>
      <c r="AB1305" s="11">
        <v>26143</v>
      </c>
      <c r="AC1305" s="12" t="s">
        <v>3675</v>
      </c>
      <c r="AD1305" s="8">
        <v>26</v>
      </c>
      <c r="AE1305" s="8">
        <v>143</v>
      </c>
      <c r="AF1305" s="13"/>
      <c r="AG1305" s="13"/>
      <c r="AH1305" s="13"/>
      <c r="AJ1305" s="13"/>
      <c r="AK1305" s="13"/>
      <c r="AL1305" s="13"/>
      <c r="AM1305" s="13"/>
      <c r="AN1305" s="13" t="s">
        <v>510</v>
      </c>
    </row>
    <row r="1306" spans="1:40" x14ac:dyDescent="0.2">
      <c r="A1306" s="8" t="s">
        <v>3475</v>
      </c>
      <c r="B1306" s="8" t="s">
        <v>3676</v>
      </c>
      <c r="C1306" s="8" t="str">
        <f t="shared" si="19"/>
        <v>Saginaw County MI</v>
      </c>
      <c r="D1306" s="9">
        <v>193307</v>
      </c>
      <c r="E1306" s="8" t="s">
        <v>445</v>
      </c>
      <c r="F1306" s="9">
        <v>44395</v>
      </c>
      <c r="G1306" s="9">
        <v>45469</v>
      </c>
      <c r="H1306" s="9">
        <v>94198</v>
      </c>
      <c r="I1306" s="10">
        <v>0.47129450731438033</v>
      </c>
      <c r="J1306" s="10">
        <v>0.48269602327013311</v>
      </c>
      <c r="K1306" s="9">
        <v>-1074</v>
      </c>
      <c r="L1306" s="9">
        <v>1074</v>
      </c>
      <c r="M1306" s="10">
        <v>-1.1401515955752783E-2</v>
      </c>
      <c r="N1306" s="10">
        <v>1.1401515955752783E-2</v>
      </c>
      <c r="O1306" s="9">
        <v>54372</v>
      </c>
      <c r="P1306" s="9">
        <v>42716</v>
      </c>
      <c r="Q1306" s="9">
        <v>97903</v>
      </c>
      <c r="R1306" s="10">
        <v>0.55536602555590742</v>
      </c>
      <c r="S1306" s="10">
        <v>0.43630940829188075</v>
      </c>
      <c r="T1306" s="9">
        <v>11656</v>
      </c>
      <c r="U1306" s="10">
        <v>0.11905661726402667</v>
      </c>
      <c r="V1306" s="9">
        <v>-9977</v>
      </c>
      <c r="W1306" s="9">
        <v>2753</v>
      </c>
      <c r="X1306" s="10">
        <v>-8.4071518241527088E-2</v>
      </c>
      <c r="Y1306" s="10">
        <v>4.6386614978252361E-2</v>
      </c>
      <c r="Z1306" s="11">
        <v>800.11</v>
      </c>
      <c r="AA1306" s="11">
        <v>241.60052992713503</v>
      </c>
      <c r="AB1306" s="11">
        <v>26145</v>
      </c>
      <c r="AC1306" s="12" t="s">
        <v>3677</v>
      </c>
      <c r="AD1306" s="8">
        <v>26</v>
      </c>
      <c r="AE1306" s="8">
        <v>145</v>
      </c>
      <c r="AF1306" s="13" t="s">
        <v>3678</v>
      </c>
      <c r="AG1306" s="13" t="s">
        <v>3502</v>
      </c>
      <c r="AH1306" s="13" t="s">
        <v>3679</v>
      </c>
      <c r="AI1306" s="14">
        <v>193307</v>
      </c>
      <c r="AJ1306" s="13" t="s">
        <v>486</v>
      </c>
      <c r="AK1306" s="13" t="s">
        <v>3504</v>
      </c>
      <c r="AL1306" s="13"/>
      <c r="AM1306" s="13"/>
      <c r="AN1306" s="13" t="s">
        <v>487</v>
      </c>
    </row>
    <row r="1307" spans="1:40" x14ac:dyDescent="0.2">
      <c r="A1307" s="8" t="s">
        <v>3475</v>
      </c>
      <c r="B1307" s="8" t="s">
        <v>664</v>
      </c>
      <c r="C1307" s="8" t="str">
        <f t="shared" si="19"/>
        <v>St. Clair County MI</v>
      </c>
      <c r="D1307" s="9">
        <v>159875</v>
      </c>
      <c r="E1307" s="8" t="s">
        <v>445</v>
      </c>
      <c r="F1307" s="9">
        <v>24553</v>
      </c>
      <c r="G1307" s="9">
        <v>49067</v>
      </c>
      <c r="H1307" s="9">
        <v>77994</v>
      </c>
      <c r="I1307" s="10">
        <v>0.31480626714875504</v>
      </c>
      <c r="J1307" s="10">
        <v>0.62911249583301276</v>
      </c>
      <c r="K1307" s="9">
        <v>-24514</v>
      </c>
      <c r="L1307" s="9">
        <v>24514</v>
      </c>
      <c r="M1307" s="10">
        <v>-0.31430622868425773</v>
      </c>
      <c r="N1307" s="10">
        <v>0.31430622868425773</v>
      </c>
      <c r="O1307" s="9">
        <v>33845</v>
      </c>
      <c r="P1307" s="9">
        <v>39076</v>
      </c>
      <c r="Q1307" s="9">
        <v>73740</v>
      </c>
      <c r="R1307" s="10">
        <v>0.45897748847301328</v>
      </c>
      <c r="S1307" s="10">
        <v>0.52991592080282068</v>
      </c>
      <c r="T1307" s="9">
        <v>-5231</v>
      </c>
      <c r="U1307" s="10">
        <v>-7.0938432329807399E-2</v>
      </c>
      <c r="V1307" s="9">
        <v>-9292</v>
      </c>
      <c r="W1307" s="9">
        <v>9991</v>
      </c>
      <c r="X1307" s="10">
        <v>-0.14417122132425825</v>
      </c>
      <c r="Y1307" s="10">
        <v>9.919657503019208E-2</v>
      </c>
      <c r="Z1307" s="11">
        <v>721.17</v>
      </c>
      <c r="AA1307" s="11">
        <v>221.68836751390103</v>
      </c>
      <c r="AB1307" s="11">
        <v>26147</v>
      </c>
      <c r="AC1307" s="12" t="s">
        <v>3680</v>
      </c>
      <c r="AD1307" s="8">
        <v>26</v>
      </c>
      <c r="AE1307" s="8">
        <v>147</v>
      </c>
      <c r="AF1307" s="13" t="s">
        <v>3603</v>
      </c>
      <c r="AG1307" s="13" t="s">
        <v>94</v>
      </c>
      <c r="AH1307" s="13" t="s">
        <v>3604</v>
      </c>
      <c r="AI1307" s="14">
        <v>4302043</v>
      </c>
      <c r="AJ1307" s="13" t="s">
        <v>486</v>
      </c>
      <c r="AK1307" s="13" t="s">
        <v>3551</v>
      </c>
      <c r="AL1307" s="13" t="s">
        <v>3605</v>
      </c>
      <c r="AM1307" s="13" t="s">
        <v>3606</v>
      </c>
      <c r="AN1307" s="13" t="s">
        <v>505</v>
      </c>
    </row>
    <row r="1308" spans="1:40" x14ac:dyDescent="0.2">
      <c r="A1308" s="8" t="s">
        <v>3475</v>
      </c>
      <c r="B1308" s="8" t="s">
        <v>2468</v>
      </c>
      <c r="C1308" s="8" t="str">
        <f t="shared" si="19"/>
        <v>St. Joseph County MI</v>
      </c>
      <c r="D1308" s="9">
        <v>61018</v>
      </c>
      <c r="E1308" s="8" t="s">
        <v>445</v>
      </c>
      <c r="F1308" s="9">
        <v>7529</v>
      </c>
      <c r="G1308" s="9">
        <v>14886</v>
      </c>
      <c r="H1308" s="9">
        <v>23765</v>
      </c>
      <c r="I1308" s="10">
        <v>0.31681043551441196</v>
      </c>
      <c r="J1308" s="10">
        <v>0.62638333683989056</v>
      </c>
      <c r="K1308" s="9">
        <v>-7357</v>
      </c>
      <c r="L1308" s="9">
        <v>7357</v>
      </c>
      <c r="M1308" s="10">
        <v>-0.3095729013254786</v>
      </c>
      <c r="N1308" s="10">
        <v>0.3095729013254786</v>
      </c>
      <c r="O1308" s="9">
        <v>10106</v>
      </c>
      <c r="P1308" s="9">
        <v>12975</v>
      </c>
      <c r="Q1308" s="9">
        <v>23314</v>
      </c>
      <c r="R1308" s="10">
        <v>0.43347344942952731</v>
      </c>
      <c r="S1308" s="10">
        <v>0.55653255554602388</v>
      </c>
      <c r="T1308" s="9">
        <v>-2869</v>
      </c>
      <c r="U1308" s="10">
        <v>-0.12305910611649656</v>
      </c>
      <c r="V1308" s="9">
        <v>-2577</v>
      </c>
      <c r="W1308" s="9">
        <v>1911</v>
      </c>
      <c r="X1308" s="10">
        <v>-0.11666301391511535</v>
      </c>
      <c r="Y1308" s="10">
        <v>6.9850781293866682E-2</v>
      </c>
      <c r="Z1308" s="11">
        <v>500.59</v>
      </c>
      <c r="AA1308" s="11">
        <v>121.89216724265367</v>
      </c>
      <c r="AB1308" s="11">
        <v>26149</v>
      </c>
      <c r="AC1308" s="12" t="s">
        <v>3681</v>
      </c>
      <c r="AD1308" s="8">
        <v>26</v>
      </c>
      <c r="AE1308" s="8">
        <v>149</v>
      </c>
      <c r="AF1308" s="13" t="s">
        <v>3682</v>
      </c>
      <c r="AG1308" s="13" t="s">
        <v>3518</v>
      </c>
      <c r="AH1308" s="13" t="s">
        <v>3683</v>
      </c>
      <c r="AJ1308" s="13" t="s">
        <v>498</v>
      </c>
      <c r="AK1308" s="13" t="s">
        <v>3520</v>
      </c>
      <c r="AL1308" s="13"/>
      <c r="AM1308" s="13"/>
      <c r="AN1308" s="13" t="s">
        <v>487</v>
      </c>
    </row>
    <row r="1309" spans="1:40" x14ac:dyDescent="0.2">
      <c r="A1309" s="8" t="s">
        <v>3475</v>
      </c>
      <c r="B1309" s="8" t="s">
        <v>3684</v>
      </c>
      <c r="C1309" s="8" t="str">
        <f t="shared" si="19"/>
        <v>Sanilac County MI</v>
      </c>
      <c r="D1309" s="9">
        <v>41475</v>
      </c>
      <c r="E1309" s="8" t="s">
        <v>445</v>
      </c>
      <c r="F1309" s="9">
        <v>4873</v>
      </c>
      <c r="G1309" s="9">
        <v>13446</v>
      </c>
      <c r="H1309" s="9">
        <v>19243</v>
      </c>
      <c r="I1309" s="10">
        <v>0.25323494257652135</v>
      </c>
      <c r="J1309" s="10">
        <v>0.69874759652860785</v>
      </c>
      <c r="K1309" s="9">
        <v>-8573</v>
      </c>
      <c r="L1309" s="9">
        <v>8573</v>
      </c>
      <c r="M1309" s="10">
        <v>-0.4455126539520865</v>
      </c>
      <c r="N1309" s="10">
        <v>0.4455126539520865</v>
      </c>
      <c r="O1309" s="9">
        <v>7212</v>
      </c>
      <c r="P1309" s="9">
        <v>10961</v>
      </c>
      <c r="Q1309" s="9">
        <v>18359</v>
      </c>
      <c r="R1309" s="10">
        <v>0.39283185358679668</v>
      </c>
      <c r="S1309" s="10">
        <v>0.59703687564682173</v>
      </c>
      <c r="T1309" s="9">
        <v>-3749</v>
      </c>
      <c r="U1309" s="10">
        <v>-0.20420502206002505</v>
      </c>
      <c r="V1309" s="9">
        <v>-2339</v>
      </c>
      <c r="W1309" s="9">
        <v>2485</v>
      </c>
      <c r="X1309" s="10">
        <v>-0.13959691101027533</v>
      </c>
      <c r="Y1309" s="10">
        <v>0.10171072088178612</v>
      </c>
      <c r="Z1309" s="11">
        <v>962.57</v>
      </c>
      <c r="AA1309" s="11">
        <v>43.087775434513851</v>
      </c>
      <c r="AB1309" s="11">
        <v>26151</v>
      </c>
      <c r="AC1309" s="12" t="s">
        <v>3685</v>
      </c>
      <c r="AD1309" s="8">
        <v>26</v>
      </c>
      <c r="AE1309" s="8">
        <v>151</v>
      </c>
      <c r="AF1309" s="13"/>
      <c r="AG1309" s="13"/>
      <c r="AH1309" s="13"/>
      <c r="AJ1309" s="13"/>
      <c r="AK1309" s="13"/>
      <c r="AL1309" s="13"/>
      <c r="AM1309" s="13"/>
      <c r="AN1309" s="13" t="s">
        <v>510</v>
      </c>
    </row>
    <row r="1310" spans="1:40" x14ac:dyDescent="0.2">
      <c r="A1310" s="8" t="s">
        <v>3475</v>
      </c>
      <c r="B1310" s="8" t="s">
        <v>3686</v>
      </c>
      <c r="C1310" s="8" t="str">
        <f t="shared" si="19"/>
        <v>Schoolcraft County MI</v>
      </c>
      <c r="D1310" s="9">
        <v>8173</v>
      </c>
      <c r="E1310" s="8" t="s">
        <v>445</v>
      </c>
      <c r="F1310" s="9">
        <v>1369</v>
      </c>
      <c r="G1310" s="9">
        <v>2556</v>
      </c>
      <c r="H1310" s="9">
        <v>4151</v>
      </c>
      <c r="I1310" s="10">
        <v>0.32980004818116115</v>
      </c>
      <c r="J1310" s="10">
        <v>0.61575523970127677</v>
      </c>
      <c r="K1310" s="9">
        <v>-1187</v>
      </c>
      <c r="L1310" s="9">
        <v>1187</v>
      </c>
      <c r="M1310" s="10">
        <v>-0.28595519152011561</v>
      </c>
      <c r="N1310" s="10">
        <v>0.28595519152011561</v>
      </c>
      <c r="O1310" s="9">
        <v>1865</v>
      </c>
      <c r="P1310" s="9">
        <v>2142</v>
      </c>
      <c r="Q1310" s="9">
        <v>4046</v>
      </c>
      <c r="R1310" s="10">
        <v>0.46094908551655955</v>
      </c>
      <c r="S1310" s="10">
        <v>0.52941176470588236</v>
      </c>
      <c r="T1310" s="9">
        <v>-277</v>
      </c>
      <c r="U1310" s="10">
        <v>-6.8462679189322806E-2</v>
      </c>
      <c r="V1310" s="9">
        <v>-496</v>
      </c>
      <c r="W1310" s="9">
        <v>414</v>
      </c>
      <c r="X1310" s="10">
        <v>-0.1311490373353984</v>
      </c>
      <c r="Y1310" s="10">
        <v>8.6343474995394409E-2</v>
      </c>
      <c r="Z1310" s="11">
        <v>1171.3599999999999</v>
      </c>
      <c r="AA1310" s="11">
        <v>6.9773596503209951</v>
      </c>
      <c r="AB1310" s="11">
        <v>26153</v>
      </c>
      <c r="AC1310" s="12" t="s">
        <v>3687</v>
      </c>
      <c r="AD1310" s="8">
        <v>26</v>
      </c>
      <c r="AE1310" s="8">
        <v>153</v>
      </c>
      <c r="AF1310" s="13"/>
      <c r="AG1310" s="13"/>
      <c r="AH1310" s="13"/>
      <c r="AJ1310" s="13"/>
      <c r="AK1310" s="13"/>
      <c r="AL1310" s="13"/>
      <c r="AM1310" s="13"/>
      <c r="AN1310" s="13" t="s">
        <v>510</v>
      </c>
    </row>
    <row r="1311" spans="1:40" x14ac:dyDescent="0.2">
      <c r="A1311" s="8" t="s">
        <v>3475</v>
      </c>
      <c r="B1311" s="8" t="s">
        <v>3688</v>
      </c>
      <c r="C1311" s="8" t="str">
        <f t="shared" si="19"/>
        <v>Shiawassee County MI</v>
      </c>
      <c r="D1311" s="9">
        <v>68619</v>
      </c>
      <c r="E1311" s="8" t="s">
        <v>445</v>
      </c>
      <c r="F1311" s="9">
        <v>12547</v>
      </c>
      <c r="G1311" s="9">
        <v>19232</v>
      </c>
      <c r="H1311" s="9">
        <v>34044</v>
      </c>
      <c r="I1311" s="10">
        <v>0.3685524615203854</v>
      </c>
      <c r="J1311" s="10">
        <v>0.56491599107037949</v>
      </c>
      <c r="K1311" s="9">
        <v>-6685</v>
      </c>
      <c r="L1311" s="9">
        <v>6685</v>
      </c>
      <c r="M1311" s="10">
        <v>-0.19636352954999409</v>
      </c>
      <c r="N1311" s="10">
        <v>0.19636352954999409</v>
      </c>
      <c r="O1311" s="9">
        <v>17197</v>
      </c>
      <c r="P1311" s="9">
        <v>15962</v>
      </c>
      <c r="Q1311" s="9">
        <v>33590</v>
      </c>
      <c r="R1311" s="10">
        <v>0.51196784757368263</v>
      </c>
      <c r="S1311" s="10">
        <v>0.47520095266448348</v>
      </c>
      <c r="T1311" s="9">
        <v>1235</v>
      </c>
      <c r="U1311" s="10">
        <v>3.6766894909199155E-2</v>
      </c>
      <c r="V1311" s="9">
        <v>-4650</v>
      </c>
      <c r="W1311" s="9">
        <v>3270</v>
      </c>
      <c r="X1311" s="10">
        <v>-0.14341538605329723</v>
      </c>
      <c r="Y1311" s="10">
        <v>8.9715038405896008E-2</v>
      </c>
      <c r="Z1311" s="11">
        <v>530.66999999999996</v>
      </c>
      <c r="AA1311" s="11">
        <v>129.30634857821246</v>
      </c>
      <c r="AB1311" s="11">
        <v>26155</v>
      </c>
      <c r="AC1311" s="12" t="s">
        <v>3689</v>
      </c>
      <c r="AD1311" s="8">
        <v>26</v>
      </c>
      <c r="AE1311" s="8">
        <v>155</v>
      </c>
      <c r="AF1311" s="13" t="s">
        <v>3690</v>
      </c>
      <c r="AG1311" s="13" t="s">
        <v>3534</v>
      </c>
      <c r="AH1311" s="13" t="s">
        <v>3691</v>
      </c>
      <c r="AJ1311" s="13" t="s">
        <v>498</v>
      </c>
      <c r="AK1311" s="13" t="s">
        <v>3536</v>
      </c>
      <c r="AL1311" s="13"/>
      <c r="AM1311" s="13"/>
      <c r="AN1311" s="13" t="s">
        <v>487</v>
      </c>
    </row>
    <row r="1312" spans="1:40" x14ac:dyDescent="0.2">
      <c r="A1312" s="8" t="s">
        <v>3475</v>
      </c>
      <c r="B1312" s="8" t="s">
        <v>3692</v>
      </c>
      <c r="C1312" s="8" t="str">
        <f t="shared" si="19"/>
        <v>Tuscola County MI</v>
      </c>
      <c r="D1312" s="9">
        <v>53777</v>
      </c>
      <c r="E1312" s="8" t="s">
        <v>445</v>
      </c>
      <c r="F1312" s="9">
        <v>7493</v>
      </c>
      <c r="G1312" s="9">
        <v>17421</v>
      </c>
      <c r="H1312" s="9">
        <v>26157</v>
      </c>
      <c r="I1312" s="10">
        <v>0.28646251481439006</v>
      </c>
      <c r="J1312" s="10">
        <v>0.66601674503956876</v>
      </c>
      <c r="K1312" s="9">
        <v>-9928</v>
      </c>
      <c r="L1312" s="9">
        <v>9928</v>
      </c>
      <c r="M1312" s="10">
        <v>-0.3795542302251787</v>
      </c>
      <c r="N1312" s="10">
        <v>0.3795542302251787</v>
      </c>
      <c r="O1312" s="9">
        <v>11643</v>
      </c>
      <c r="P1312" s="9">
        <v>14517</v>
      </c>
      <c r="Q1312" s="9">
        <v>26482</v>
      </c>
      <c r="R1312" s="10">
        <v>0.43965712559474363</v>
      </c>
      <c r="S1312" s="10">
        <v>0.54818367192810213</v>
      </c>
      <c r="T1312" s="9">
        <v>-2874</v>
      </c>
      <c r="U1312" s="10">
        <v>-0.10852654633335851</v>
      </c>
      <c r="V1312" s="9">
        <v>-4150</v>
      </c>
      <c r="W1312" s="9">
        <v>2904</v>
      </c>
      <c r="X1312" s="10">
        <v>-0.15319461078035357</v>
      </c>
      <c r="Y1312" s="10">
        <v>0.11783307311146662</v>
      </c>
      <c r="Z1312" s="11">
        <v>803.13</v>
      </c>
      <c r="AA1312" s="11">
        <v>66.95927184889122</v>
      </c>
      <c r="AB1312" s="11">
        <v>26157</v>
      </c>
      <c r="AC1312" s="12" t="s">
        <v>3693</v>
      </c>
      <c r="AD1312" s="8">
        <v>26</v>
      </c>
      <c r="AE1312" s="8">
        <v>157</v>
      </c>
      <c r="AF1312" s="13"/>
      <c r="AG1312" s="13"/>
      <c r="AH1312" s="13"/>
      <c r="AJ1312" s="13"/>
      <c r="AK1312" s="13"/>
      <c r="AL1312" s="13"/>
      <c r="AM1312" s="13"/>
      <c r="AN1312" s="13" t="s">
        <v>510</v>
      </c>
    </row>
    <row r="1313" spans="1:40" x14ac:dyDescent="0.2">
      <c r="A1313" s="8" t="s">
        <v>3475</v>
      </c>
      <c r="B1313" s="8" t="s">
        <v>921</v>
      </c>
      <c r="C1313" s="8" t="str">
        <f t="shared" ref="C1313:C1376" si="20">B1313&amp;" "&amp;A1313</f>
        <v>Van Buren County MI</v>
      </c>
      <c r="D1313" s="9">
        <v>75077</v>
      </c>
      <c r="E1313" s="8" t="s">
        <v>445</v>
      </c>
      <c r="F1313" s="9">
        <v>13258</v>
      </c>
      <c r="G1313" s="9">
        <v>17890</v>
      </c>
      <c r="H1313" s="9">
        <v>33213</v>
      </c>
      <c r="I1313" s="10">
        <v>0.39918104356727785</v>
      </c>
      <c r="J1313" s="10">
        <v>0.53864450666907537</v>
      </c>
      <c r="K1313" s="9">
        <v>-4632</v>
      </c>
      <c r="L1313" s="9">
        <v>4632</v>
      </c>
      <c r="M1313" s="10">
        <v>-0.13946346310179752</v>
      </c>
      <c r="N1313" s="10">
        <v>0.13946346310179752</v>
      </c>
      <c r="O1313" s="9">
        <v>16288</v>
      </c>
      <c r="P1313" s="9">
        <v>16140</v>
      </c>
      <c r="Q1313" s="9">
        <v>32798</v>
      </c>
      <c r="R1313" s="10">
        <v>0.49661564729556679</v>
      </c>
      <c r="S1313" s="10">
        <v>0.49210317702298922</v>
      </c>
      <c r="T1313" s="9">
        <v>148</v>
      </c>
      <c r="U1313" s="10">
        <v>4.5124702725775623E-3</v>
      </c>
      <c r="V1313" s="9">
        <v>-3030</v>
      </c>
      <c r="W1313" s="9">
        <v>1750</v>
      </c>
      <c r="X1313" s="10">
        <v>-9.7434603728288938E-2</v>
      </c>
      <c r="Y1313" s="10">
        <v>4.6541329646086149E-2</v>
      </c>
      <c r="Z1313" s="11">
        <v>607.47</v>
      </c>
      <c r="AA1313" s="11">
        <v>123.5896422868619</v>
      </c>
      <c r="AB1313" s="11">
        <v>26159</v>
      </c>
      <c r="AC1313" s="12" t="s">
        <v>3694</v>
      </c>
      <c r="AD1313" s="8">
        <v>26</v>
      </c>
      <c r="AE1313" s="8">
        <v>159</v>
      </c>
      <c r="AF1313" s="13" t="s">
        <v>3593</v>
      </c>
      <c r="AG1313" s="13" t="s">
        <v>3518</v>
      </c>
      <c r="AH1313" s="13" t="s">
        <v>3594</v>
      </c>
      <c r="AI1313" s="14">
        <v>335340</v>
      </c>
      <c r="AJ1313" s="13" t="s">
        <v>486</v>
      </c>
      <c r="AK1313" s="13" t="s">
        <v>3520</v>
      </c>
      <c r="AL1313" s="13"/>
      <c r="AM1313" s="13"/>
      <c r="AN1313" s="13" t="s">
        <v>505</v>
      </c>
    </row>
    <row r="1314" spans="1:40" x14ac:dyDescent="0.2">
      <c r="A1314" s="8" t="s">
        <v>3475</v>
      </c>
      <c r="B1314" s="8" t="s">
        <v>3695</v>
      </c>
      <c r="C1314" s="8" t="str">
        <f t="shared" si="20"/>
        <v>Washtenaw County MI</v>
      </c>
      <c r="D1314" s="9">
        <v>358880</v>
      </c>
      <c r="E1314" s="8" t="s">
        <v>445</v>
      </c>
      <c r="F1314" s="9">
        <v>128025</v>
      </c>
      <c r="G1314" s="9">
        <v>50335</v>
      </c>
      <c r="H1314" s="9">
        <v>187201</v>
      </c>
      <c r="I1314" s="10">
        <v>0.68389057750759874</v>
      </c>
      <c r="J1314" s="10">
        <v>0.26888211067248574</v>
      </c>
      <c r="K1314" s="9">
        <v>77690</v>
      </c>
      <c r="L1314" s="9">
        <v>-77690</v>
      </c>
      <c r="M1314" s="10">
        <v>0.415008466835113</v>
      </c>
      <c r="N1314" s="10">
        <v>-0.415008466835113</v>
      </c>
      <c r="O1314" s="9">
        <v>120791</v>
      </c>
      <c r="P1314" s="9">
        <v>56401</v>
      </c>
      <c r="Q1314" s="9">
        <v>179016</v>
      </c>
      <c r="R1314" s="10">
        <v>0.67474974303972834</v>
      </c>
      <c r="S1314" s="10">
        <v>0.31506122357778077</v>
      </c>
      <c r="T1314" s="9">
        <v>64390</v>
      </c>
      <c r="U1314" s="10">
        <v>0.35968851946194758</v>
      </c>
      <c r="V1314" s="9">
        <v>7234</v>
      </c>
      <c r="W1314" s="9">
        <v>-6066</v>
      </c>
      <c r="X1314" s="10">
        <v>9.1408344678703957E-3</v>
      </c>
      <c r="Y1314" s="10">
        <v>-4.6179112905295028E-2</v>
      </c>
      <c r="Z1314" s="11">
        <v>705.97</v>
      </c>
      <c r="AA1314" s="11">
        <v>508.35021318186324</v>
      </c>
      <c r="AB1314" s="11">
        <v>26161</v>
      </c>
      <c r="AC1314" s="12" t="s">
        <v>3696</v>
      </c>
      <c r="AD1314" s="8">
        <v>26</v>
      </c>
      <c r="AE1314" s="8">
        <v>161</v>
      </c>
      <c r="AF1314" s="13" t="s">
        <v>3697</v>
      </c>
      <c r="AG1314" s="13" t="s">
        <v>94</v>
      </c>
      <c r="AH1314" s="13" t="s">
        <v>3698</v>
      </c>
      <c r="AI1314" s="14">
        <v>358880</v>
      </c>
      <c r="AJ1314" s="13" t="s">
        <v>486</v>
      </c>
      <c r="AK1314" s="13" t="s">
        <v>3551</v>
      </c>
      <c r="AL1314" s="13"/>
      <c r="AM1314" s="13"/>
      <c r="AN1314" s="13" t="s">
        <v>487</v>
      </c>
    </row>
    <row r="1315" spans="1:40" x14ac:dyDescent="0.2">
      <c r="A1315" s="8" t="s">
        <v>3475</v>
      </c>
      <c r="B1315" s="8" t="s">
        <v>1885</v>
      </c>
      <c r="C1315" s="8" t="str">
        <f t="shared" si="20"/>
        <v>Wayne County MI</v>
      </c>
      <c r="D1315" s="9">
        <v>1759335</v>
      </c>
      <c r="E1315" s="8" t="s">
        <v>445</v>
      </c>
      <c r="F1315" s="9">
        <v>517842</v>
      </c>
      <c r="G1315" s="9">
        <v>228908</v>
      </c>
      <c r="H1315" s="9">
        <v>775450</v>
      </c>
      <c r="I1315" s="10">
        <v>0.66779547359597657</v>
      </c>
      <c r="J1315" s="10">
        <v>0.29519375846282803</v>
      </c>
      <c r="K1315" s="9">
        <v>288934</v>
      </c>
      <c r="L1315" s="9">
        <v>-288934</v>
      </c>
      <c r="M1315" s="10">
        <v>0.37260171513314855</v>
      </c>
      <c r="N1315" s="10">
        <v>-0.37260171513314855</v>
      </c>
      <c r="O1315" s="9">
        <v>595253</v>
      </c>
      <c r="P1315" s="9">
        <v>213586</v>
      </c>
      <c r="Q1315" s="9">
        <v>814108</v>
      </c>
      <c r="R1315" s="10">
        <v>0.73117203122927177</v>
      </c>
      <c r="S1315" s="10">
        <v>0.26235585450579041</v>
      </c>
      <c r="T1315" s="9">
        <v>381667</v>
      </c>
      <c r="U1315" s="10">
        <v>0.46881617672348136</v>
      </c>
      <c r="V1315" s="9">
        <v>-77411</v>
      </c>
      <c r="W1315" s="9">
        <v>15322</v>
      </c>
      <c r="X1315" s="10">
        <v>-6.3376557633295194E-2</v>
      </c>
      <c r="Y1315" s="10">
        <v>3.2837903957037617E-2</v>
      </c>
      <c r="Z1315" s="11">
        <v>612.08000000000004</v>
      </c>
      <c r="AA1315" s="11">
        <v>2874.3546595216308</v>
      </c>
      <c r="AB1315" s="11">
        <v>26163</v>
      </c>
      <c r="AC1315" s="12" t="s">
        <v>3699</v>
      </c>
      <c r="AD1315" s="8">
        <v>26</v>
      </c>
      <c r="AE1315" s="8">
        <v>163</v>
      </c>
      <c r="AF1315" s="13" t="s">
        <v>3603</v>
      </c>
      <c r="AG1315" s="13" t="s">
        <v>94</v>
      </c>
      <c r="AH1315" s="13" t="s">
        <v>3604</v>
      </c>
      <c r="AI1315" s="14">
        <v>4302043</v>
      </c>
      <c r="AJ1315" s="13" t="s">
        <v>486</v>
      </c>
      <c r="AK1315" s="13" t="s">
        <v>3551</v>
      </c>
      <c r="AL1315" s="13" t="s">
        <v>3700</v>
      </c>
      <c r="AM1315" s="13" t="s">
        <v>3701</v>
      </c>
      <c r="AN1315" s="13" t="s">
        <v>487</v>
      </c>
    </row>
    <row r="1316" spans="1:40" x14ac:dyDescent="0.2">
      <c r="A1316" s="8" t="s">
        <v>3475</v>
      </c>
      <c r="B1316" s="8" t="s">
        <v>3702</v>
      </c>
      <c r="C1316" s="8" t="str">
        <f t="shared" si="20"/>
        <v>Wexford County MI</v>
      </c>
      <c r="D1316" s="9">
        <v>33003</v>
      </c>
      <c r="E1316" s="8" t="s">
        <v>445</v>
      </c>
      <c r="F1316" s="9">
        <v>4436</v>
      </c>
      <c r="G1316" s="9">
        <v>10000</v>
      </c>
      <c r="H1316" s="9">
        <v>15279</v>
      </c>
      <c r="I1316" s="10">
        <v>0.2903331369854048</v>
      </c>
      <c r="J1316" s="10">
        <v>0.6544930950978467</v>
      </c>
      <c r="K1316" s="9">
        <v>-5564</v>
      </c>
      <c r="L1316" s="9">
        <v>5564</v>
      </c>
      <c r="M1316" s="10">
        <v>-0.36415995811244189</v>
      </c>
      <c r="N1316" s="10">
        <v>0.36415995811244189</v>
      </c>
      <c r="O1316" s="9">
        <v>5717</v>
      </c>
      <c r="P1316" s="9">
        <v>7972</v>
      </c>
      <c r="Q1316" s="9">
        <v>13859</v>
      </c>
      <c r="R1316" s="10">
        <v>0.4125117252327008</v>
      </c>
      <c r="S1316" s="10">
        <v>0.57522187748033771</v>
      </c>
      <c r="T1316" s="9">
        <v>-2255</v>
      </c>
      <c r="U1316" s="10">
        <v>-0.16271015224763691</v>
      </c>
      <c r="V1316" s="9">
        <v>-1281</v>
      </c>
      <c r="W1316" s="9">
        <v>2028</v>
      </c>
      <c r="X1316" s="10">
        <v>-0.12217858824729599</v>
      </c>
      <c r="Y1316" s="10">
        <v>7.9271217617508993E-2</v>
      </c>
      <c r="Z1316" s="11">
        <v>565</v>
      </c>
      <c r="AA1316" s="11">
        <v>58.412389380530975</v>
      </c>
      <c r="AB1316" s="11">
        <v>26165</v>
      </c>
      <c r="AC1316" s="12" t="s">
        <v>3703</v>
      </c>
      <c r="AD1316" s="8">
        <v>26</v>
      </c>
      <c r="AE1316" s="8">
        <v>165</v>
      </c>
      <c r="AF1316" s="13" t="s">
        <v>3643</v>
      </c>
      <c r="AG1316" s="13"/>
      <c r="AH1316" s="13" t="s">
        <v>3644</v>
      </c>
      <c r="AJ1316" s="13" t="s">
        <v>498</v>
      </c>
      <c r="AK1316" s="13"/>
      <c r="AL1316" s="13"/>
      <c r="AM1316" s="13"/>
      <c r="AN1316" s="13" t="s">
        <v>487</v>
      </c>
    </row>
    <row r="1317" spans="1:40" x14ac:dyDescent="0.2">
      <c r="A1317" s="8" t="s">
        <v>3704</v>
      </c>
      <c r="B1317" s="8" t="s">
        <v>3705</v>
      </c>
      <c r="C1317" s="8" t="str">
        <f t="shared" si="20"/>
        <v>Aitkin County MN</v>
      </c>
      <c r="D1317" s="9">
        <v>15702</v>
      </c>
      <c r="E1317" s="8" t="s">
        <v>218</v>
      </c>
      <c r="F1317" s="9">
        <v>3134</v>
      </c>
      <c r="G1317" s="9">
        <v>5516</v>
      </c>
      <c r="H1317" s="9">
        <v>9185</v>
      </c>
      <c r="I1317" s="10">
        <v>0.34120849210669568</v>
      </c>
      <c r="J1317" s="10">
        <v>0.60054436581382686</v>
      </c>
      <c r="K1317" s="9">
        <v>-2382</v>
      </c>
      <c r="L1317" s="9">
        <v>2382</v>
      </c>
      <c r="M1317" s="10">
        <v>-0.25933587370713118</v>
      </c>
      <c r="N1317" s="10">
        <v>0.25933587370713118</v>
      </c>
      <c r="O1317" s="9">
        <v>4412</v>
      </c>
      <c r="P1317" s="9">
        <v>4533</v>
      </c>
      <c r="Q1317" s="9">
        <v>9109</v>
      </c>
      <c r="R1317" s="10">
        <v>0.48435613129871558</v>
      </c>
      <c r="S1317" s="10">
        <v>0.49763969700296412</v>
      </c>
      <c r="T1317" s="9">
        <v>-121</v>
      </c>
      <c r="U1317" s="10">
        <v>-1.3283565704248546E-2</v>
      </c>
      <c r="V1317" s="9">
        <v>-1278</v>
      </c>
      <c r="W1317" s="9">
        <v>983</v>
      </c>
      <c r="X1317" s="10">
        <v>-0.14314763919201989</v>
      </c>
      <c r="Y1317" s="10">
        <v>0.10290466881086274</v>
      </c>
      <c r="Z1317" s="11">
        <v>1821.66</v>
      </c>
      <c r="AA1317" s="11">
        <v>8.6196106847600529</v>
      </c>
      <c r="AB1317" s="11">
        <v>27001</v>
      </c>
      <c r="AC1317" s="12" t="s">
        <v>3706</v>
      </c>
      <c r="AD1317" s="8">
        <v>27</v>
      </c>
      <c r="AE1317" s="8">
        <v>1</v>
      </c>
      <c r="AF1317" s="13"/>
      <c r="AG1317" s="13"/>
      <c r="AH1317" s="13"/>
      <c r="AJ1317" s="13"/>
      <c r="AK1317" s="13"/>
      <c r="AL1317" s="13"/>
      <c r="AM1317" s="13"/>
      <c r="AN1317" s="13" t="s">
        <v>510</v>
      </c>
    </row>
    <row r="1318" spans="1:40" x14ac:dyDescent="0.2">
      <c r="A1318" s="8" t="s">
        <v>3704</v>
      </c>
      <c r="B1318" s="8" t="s">
        <v>3707</v>
      </c>
      <c r="C1318" s="8" t="str">
        <f t="shared" si="20"/>
        <v>Anoka County MN</v>
      </c>
      <c r="D1318" s="9">
        <v>344151</v>
      </c>
      <c r="E1318" s="8" t="s">
        <v>218</v>
      </c>
      <c r="F1318" s="9">
        <v>75499</v>
      </c>
      <c r="G1318" s="9">
        <v>93341</v>
      </c>
      <c r="H1318" s="9">
        <v>184084</v>
      </c>
      <c r="I1318" s="10">
        <v>0.41013341735294756</v>
      </c>
      <c r="J1318" s="10">
        <v>0.50705656113513398</v>
      </c>
      <c r="K1318" s="9">
        <v>-17842</v>
      </c>
      <c r="L1318" s="9">
        <v>17842</v>
      </c>
      <c r="M1318" s="10">
        <v>-9.6923143782186416E-2</v>
      </c>
      <c r="N1318" s="10">
        <v>9.6923143782186416E-2</v>
      </c>
      <c r="O1318" s="9">
        <v>88611</v>
      </c>
      <c r="P1318" s="9">
        <v>93430</v>
      </c>
      <c r="Q1318" s="9">
        <v>185714</v>
      </c>
      <c r="R1318" s="10">
        <v>0.47713688790290448</v>
      </c>
      <c r="S1318" s="10">
        <v>0.50308538936213743</v>
      </c>
      <c r="T1318" s="9">
        <v>-4819</v>
      </c>
      <c r="U1318" s="10">
        <v>-2.5948501459232942E-2</v>
      </c>
      <c r="V1318" s="9">
        <v>-13112</v>
      </c>
      <c r="W1318" s="9">
        <v>-89</v>
      </c>
      <c r="X1318" s="10">
        <v>-6.7003470549956923E-2</v>
      </c>
      <c r="Y1318" s="10">
        <v>3.9711717729965512E-3</v>
      </c>
      <c r="Z1318" s="11">
        <v>423.01</v>
      </c>
      <c r="AA1318" s="11">
        <v>813.57651119358877</v>
      </c>
      <c r="AB1318" s="11">
        <v>27003</v>
      </c>
      <c r="AC1318" s="12" t="s">
        <v>3708</v>
      </c>
      <c r="AD1318" s="8">
        <v>27</v>
      </c>
      <c r="AE1318" s="8">
        <v>3</v>
      </c>
      <c r="AF1318" s="13" t="s">
        <v>3709</v>
      </c>
      <c r="AG1318" s="13" t="s">
        <v>3710</v>
      </c>
      <c r="AH1318" s="13" t="s">
        <v>3711</v>
      </c>
      <c r="AI1318" s="14">
        <v>3524583</v>
      </c>
      <c r="AJ1318" s="13" t="s">
        <v>486</v>
      </c>
      <c r="AK1318" s="13" t="s">
        <v>3712</v>
      </c>
      <c r="AL1318" s="13"/>
      <c r="AM1318" s="13"/>
      <c r="AN1318" s="13" t="s">
        <v>487</v>
      </c>
    </row>
    <row r="1319" spans="1:40" x14ac:dyDescent="0.2">
      <c r="A1319" s="8" t="s">
        <v>3704</v>
      </c>
      <c r="B1319" s="8" t="s">
        <v>3713</v>
      </c>
      <c r="C1319" s="8" t="str">
        <f t="shared" si="20"/>
        <v>Becker County MN</v>
      </c>
      <c r="D1319" s="9">
        <v>33386</v>
      </c>
      <c r="E1319" s="8" t="s">
        <v>218</v>
      </c>
      <c r="F1319" s="9">
        <v>5208</v>
      </c>
      <c r="G1319" s="9">
        <v>10880</v>
      </c>
      <c r="H1319" s="9">
        <v>17090</v>
      </c>
      <c r="I1319" s="10">
        <v>0.30473961380924519</v>
      </c>
      <c r="J1319" s="10">
        <v>0.63662960795787005</v>
      </c>
      <c r="K1319" s="9">
        <v>-5672</v>
      </c>
      <c r="L1319" s="9">
        <v>5672</v>
      </c>
      <c r="M1319" s="10">
        <v>-0.33188999414862486</v>
      </c>
      <c r="N1319" s="10">
        <v>0.33188999414862486</v>
      </c>
      <c r="O1319" s="9">
        <v>6829</v>
      </c>
      <c r="P1319" s="9">
        <v>9204</v>
      </c>
      <c r="Q1319" s="9">
        <v>16329</v>
      </c>
      <c r="R1319" s="10">
        <v>0.41821299528446321</v>
      </c>
      <c r="S1319" s="10">
        <v>0.56365974646334738</v>
      </c>
      <c r="T1319" s="9">
        <v>-2375</v>
      </c>
      <c r="U1319" s="10">
        <v>-0.14544675117888417</v>
      </c>
      <c r="V1319" s="9">
        <v>-1621</v>
      </c>
      <c r="W1319" s="9">
        <v>1676</v>
      </c>
      <c r="X1319" s="10">
        <v>-0.11347338147521802</v>
      </c>
      <c r="Y1319" s="10">
        <v>7.296986149452267E-2</v>
      </c>
      <c r="Z1319" s="11">
        <v>1315.2</v>
      </c>
      <c r="AA1319" s="11">
        <v>25.384732360097324</v>
      </c>
      <c r="AB1319" s="11">
        <v>27005</v>
      </c>
      <c r="AC1319" s="12" t="s">
        <v>3714</v>
      </c>
      <c r="AD1319" s="8">
        <v>27</v>
      </c>
      <c r="AE1319" s="8">
        <v>5</v>
      </c>
      <c r="AF1319" s="13"/>
      <c r="AG1319" s="13"/>
      <c r="AH1319" s="13"/>
      <c r="AJ1319" s="13"/>
      <c r="AK1319" s="13"/>
      <c r="AL1319" s="13"/>
      <c r="AM1319" s="13"/>
      <c r="AN1319" s="13" t="s">
        <v>510</v>
      </c>
    </row>
    <row r="1320" spans="1:40" x14ac:dyDescent="0.2">
      <c r="A1320" s="8" t="s">
        <v>3704</v>
      </c>
      <c r="B1320" s="8" t="s">
        <v>3715</v>
      </c>
      <c r="C1320" s="8" t="str">
        <f t="shared" si="20"/>
        <v>Beltrami County MN</v>
      </c>
      <c r="D1320" s="9">
        <v>45672</v>
      </c>
      <c r="E1320" s="8" t="s">
        <v>218</v>
      </c>
      <c r="F1320" s="9">
        <v>8688</v>
      </c>
      <c r="G1320" s="9">
        <v>10783</v>
      </c>
      <c r="H1320" s="9">
        <v>21316</v>
      </c>
      <c r="I1320" s="10">
        <v>0.40758115969224995</v>
      </c>
      <c r="J1320" s="10">
        <v>0.5058641396134359</v>
      </c>
      <c r="K1320" s="9">
        <v>-2095</v>
      </c>
      <c r="L1320" s="9">
        <v>2095</v>
      </c>
      <c r="M1320" s="10">
        <v>-9.8282979921185953E-2</v>
      </c>
      <c r="N1320" s="10">
        <v>9.8282979921185953E-2</v>
      </c>
      <c r="O1320" s="9">
        <v>11818</v>
      </c>
      <c r="P1320" s="9">
        <v>9637</v>
      </c>
      <c r="Q1320" s="9">
        <v>21949</v>
      </c>
      <c r="R1320" s="10">
        <v>0.53842999681078862</v>
      </c>
      <c r="S1320" s="10">
        <v>0.43906328306528769</v>
      </c>
      <c r="T1320" s="9">
        <v>2181</v>
      </c>
      <c r="U1320" s="10">
        <v>9.9366713745500934E-2</v>
      </c>
      <c r="V1320" s="9">
        <v>-3130</v>
      </c>
      <c r="W1320" s="9">
        <v>1146</v>
      </c>
      <c r="X1320" s="10">
        <v>-0.13084883711853867</v>
      </c>
      <c r="Y1320" s="10">
        <v>6.6800856548148213E-2</v>
      </c>
      <c r="Z1320" s="11">
        <v>2504.94</v>
      </c>
      <c r="AA1320" s="11">
        <v>18.232772042444129</v>
      </c>
      <c r="AB1320" s="11">
        <v>27007</v>
      </c>
      <c r="AC1320" s="12" t="s">
        <v>3716</v>
      </c>
      <c r="AD1320" s="8">
        <v>27</v>
      </c>
      <c r="AE1320" s="8">
        <v>7</v>
      </c>
      <c r="AF1320" s="13" t="s">
        <v>3717</v>
      </c>
      <c r="AG1320" s="13"/>
      <c r="AH1320" s="13" t="s">
        <v>3718</v>
      </c>
      <c r="AJ1320" s="13" t="s">
        <v>498</v>
      </c>
      <c r="AK1320" s="13"/>
      <c r="AL1320" s="13"/>
      <c r="AM1320" s="13"/>
      <c r="AN1320" s="13" t="s">
        <v>487</v>
      </c>
    </row>
    <row r="1321" spans="1:40" x14ac:dyDescent="0.2">
      <c r="A1321" s="8" t="s">
        <v>3704</v>
      </c>
      <c r="B1321" s="8" t="s">
        <v>754</v>
      </c>
      <c r="C1321" s="8" t="str">
        <f t="shared" si="20"/>
        <v>Benton County MN</v>
      </c>
      <c r="D1321" s="9">
        <v>39710</v>
      </c>
      <c r="E1321" s="8" t="s">
        <v>218</v>
      </c>
      <c r="F1321" s="9">
        <v>5640</v>
      </c>
      <c r="G1321" s="9">
        <v>12872</v>
      </c>
      <c r="H1321" s="9">
        <v>19911</v>
      </c>
      <c r="I1321" s="10">
        <v>0.28326050926623475</v>
      </c>
      <c r="J1321" s="10">
        <v>0.64647682185726485</v>
      </c>
      <c r="K1321" s="9">
        <v>-7232</v>
      </c>
      <c r="L1321" s="9">
        <v>7232</v>
      </c>
      <c r="M1321" s="10">
        <v>-0.3632163125910301</v>
      </c>
      <c r="N1321" s="10">
        <v>0.3632163125910301</v>
      </c>
      <c r="O1321" s="9">
        <v>8173</v>
      </c>
      <c r="P1321" s="9">
        <v>10849</v>
      </c>
      <c r="Q1321" s="9">
        <v>19521</v>
      </c>
      <c r="R1321" s="10">
        <v>0.41867732185851136</v>
      </c>
      <c r="S1321" s="10">
        <v>0.55576046309103022</v>
      </c>
      <c r="T1321" s="9">
        <v>-2676</v>
      </c>
      <c r="U1321" s="10">
        <v>-0.13708314123251886</v>
      </c>
      <c r="V1321" s="9">
        <v>-2533</v>
      </c>
      <c r="W1321" s="9">
        <v>2023</v>
      </c>
      <c r="X1321" s="10">
        <v>-0.13541681259227661</v>
      </c>
      <c r="Y1321" s="10">
        <v>9.0716358766234628E-2</v>
      </c>
      <c r="Z1321" s="11">
        <v>408.3</v>
      </c>
      <c r="AA1321" s="11">
        <v>97.256918932157731</v>
      </c>
      <c r="AB1321" s="11">
        <v>27009</v>
      </c>
      <c r="AC1321" s="12" t="s">
        <v>3719</v>
      </c>
      <c r="AD1321" s="8">
        <v>27</v>
      </c>
      <c r="AE1321" s="8">
        <v>9</v>
      </c>
      <c r="AF1321" s="13" t="s">
        <v>3720</v>
      </c>
      <c r="AG1321" s="13" t="s">
        <v>3710</v>
      </c>
      <c r="AH1321" s="13" t="s">
        <v>3721</v>
      </c>
      <c r="AI1321" s="14">
        <v>194418</v>
      </c>
      <c r="AJ1321" s="13" t="s">
        <v>486</v>
      </c>
      <c r="AK1321" s="13" t="s">
        <v>3712</v>
      </c>
      <c r="AL1321" s="13"/>
      <c r="AM1321" s="13"/>
      <c r="AN1321" s="13" t="s">
        <v>487</v>
      </c>
    </row>
    <row r="1322" spans="1:40" x14ac:dyDescent="0.2">
      <c r="A1322" s="8" t="s">
        <v>3704</v>
      </c>
      <c r="B1322" s="8" t="s">
        <v>3722</v>
      </c>
      <c r="C1322" s="8" t="str">
        <f t="shared" si="20"/>
        <v>Big Stone County MN</v>
      </c>
      <c r="D1322" s="9">
        <v>5040</v>
      </c>
      <c r="E1322" s="8" t="s">
        <v>218</v>
      </c>
      <c r="F1322" s="9">
        <v>921</v>
      </c>
      <c r="G1322" s="9">
        <v>1607</v>
      </c>
      <c r="H1322" s="9">
        <v>2729</v>
      </c>
      <c r="I1322" s="10">
        <v>0.33748625870282156</v>
      </c>
      <c r="J1322" s="10">
        <v>0.5888603884206669</v>
      </c>
      <c r="K1322" s="9">
        <v>-686</v>
      </c>
      <c r="L1322" s="9">
        <v>686</v>
      </c>
      <c r="M1322" s="10">
        <v>-0.25137412971784534</v>
      </c>
      <c r="N1322" s="10">
        <v>0.25137412971784534</v>
      </c>
      <c r="O1322" s="9">
        <v>1345</v>
      </c>
      <c r="P1322" s="9">
        <v>1385</v>
      </c>
      <c r="Q1322" s="9">
        <v>2783</v>
      </c>
      <c r="R1322" s="10">
        <v>0.48329141214516708</v>
      </c>
      <c r="S1322" s="10">
        <v>0.49766439094502335</v>
      </c>
      <c r="T1322" s="9">
        <v>-40</v>
      </c>
      <c r="U1322" s="10">
        <v>-1.4372978799856273E-2</v>
      </c>
      <c r="V1322" s="9">
        <v>-424</v>
      </c>
      <c r="W1322" s="9">
        <v>222</v>
      </c>
      <c r="X1322" s="10">
        <v>-0.14580515344234551</v>
      </c>
      <c r="Y1322" s="10">
        <v>9.1195997475643553E-2</v>
      </c>
      <c r="Z1322" s="11">
        <v>499.02</v>
      </c>
      <c r="AA1322" s="11">
        <v>10.099795599374774</v>
      </c>
      <c r="AB1322" s="11">
        <v>27011</v>
      </c>
      <c r="AC1322" s="12" t="s">
        <v>3723</v>
      </c>
      <c r="AD1322" s="8">
        <v>27</v>
      </c>
      <c r="AE1322" s="8">
        <v>11</v>
      </c>
      <c r="AF1322" s="13"/>
      <c r="AG1322" s="13"/>
      <c r="AH1322" s="13"/>
      <c r="AJ1322" s="13"/>
      <c r="AK1322" s="13"/>
      <c r="AL1322" s="13"/>
      <c r="AM1322" s="13"/>
      <c r="AN1322" s="13" t="s">
        <v>510</v>
      </c>
    </row>
    <row r="1323" spans="1:40" x14ac:dyDescent="0.2">
      <c r="A1323" s="8" t="s">
        <v>3704</v>
      </c>
      <c r="B1323" s="8" t="s">
        <v>3724</v>
      </c>
      <c r="C1323" s="8" t="str">
        <f t="shared" si="20"/>
        <v>Blue Earth County MN</v>
      </c>
      <c r="D1323" s="9">
        <v>65787</v>
      </c>
      <c r="E1323" s="8" t="s">
        <v>218</v>
      </c>
      <c r="F1323" s="9">
        <v>14428</v>
      </c>
      <c r="G1323" s="9">
        <v>15667</v>
      </c>
      <c r="H1323" s="9">
        <v>33256</v>
      </c>
      <c r="I1323" s="10">
        <v>0.43384652393553041</v>
      </c>
      <c r="J1323" s="10">
        <v>0.47110295886456577</v>
      </c>
      <c r="K1323" s="9">
        <v>-1239</v>
      </c>
      <c r="L1323" s="9">
        <v>1239</v>
      </c>
      <c r="M1323" s="10">
        <v>-3.7256434929035354E-2</v>
      </c>
      <c r="N1323" s="10">
        <v>3.7256434929035354E-2</v>
      </c>
      <c r="O1323" s="9">
        <v>18164</v>
      </c>
      <c r="P1323" s="9">
        <v>14916</v>
      </c>
      <c r="Q1323" s="9">
        <v>34039</v>
      </c>
      <c r="R1323" s="10">
        <v>0.53362319692117866</v>
      </c>
      <c r="S1323" s="10">
        <v>0.43820323746291018</v>
      </c>
      <c r="T1323" s="9">
        <v>3248</v>
      </c>
      <c r="U1323" s="10">
        <v>9.5419959458268477E-2</v>
      </c>
      <c r="V1323" s="9">
        <v>-3736</v>
      </c>
      <c r="W1323" s="9">
        <v>751</v>
      </c>
      <c r="X1323" s="10">
        <v>-9.977667298564824E-2</v>
      </c>
      <c r="Y1323" s="10">
        <v>3.2899721401655591E-2</v>
      </c>
      <c r="Z1323" s="11">
        <v>747.84</v>
      </c>
      <c r="AA1323" s="11">
        <v>87.969351732991015</v>
      </c>
      <c r="AB1323" s="11">
        <v>27013</v>
      </c>
      <c r="AC1323" s="12" t="s">
        <v>3725</v>
      </c>
      <c r="AD1323" s="8">
        <v>27</v>
      </c>
      <c r="AE1323" s="8">
        <v>13</v>
      </c>
      <c r="AF1323" s="13" t="s">
        <v>3726</v>
      </c>
      <c r="AG1323" s="13" t="s">
        <v>315</v>
      </c>
      <c r="AH1323" s="13" t="s">
        <v>3727</v>
      </c>
      <c r="AI1323" s="14">
        <v>99134</v>
      </c>
      <c r="AJ1323" s="13" t="s">
        <v>486</v>
      </c>
      <c r="AK1323" s="13" t="s">
        <v>3728</v>
      </c>
      <c r="AL1323" s="13"/>
      <c r="AM1323" s="13"/>
      <c r="AN1323" s="13" t="s">
        <v>487</v>
      </c>
    </row>
    <row r="1324" spans="1:40" x14ac:dyDescent="0.2">
      <c r="A1324" s="8" t="s">
        <v>3704</v>
      </c>
      <c r="B1324" s="8" t="s">
        <v>2059</v>
      </c>
      <c r="C1324" s="8" t="str">
        <f t="shared" si="20"/>
        <v>Brown County MN</v>
      </c>
      <c r="D1324" s="9">
        <v>25313</v>
      </c>
      <c r="E1324" s="8" t="s">
        <v>218</v>
      </c>
      <c r="F1324" s="9">
        <v>3763</v>
      </c>
      <c r="G1324" s="9">
        <v>8708</v>
      </c>
      <c r="H1324" s="9">
        <v>13663</v>
      </c>
      <c r="I1324" s="10">
        <v>0.27541535533923733</v>
      </c>
      <c r="J1324" s="10">
        <v>0.63734172582888093</v>
      </c>
      <c r="K1324" s="9">
        <v>-4945</v>
      </c>
      <c r="L1324" s="9">
        <v>4945</v>
      </c>
      <c r="M1324" s="10">
        <v>-0.3619263704896436</v>
      </c>
      <c r="N1324" s="10">
        <v>0.3619263704896436</v>
      </c>
      <c r="O1324" s="9">
        <v>5630</v>
      </c>
      <c r="P1324" s="9">
        <v>7938</v>
      </c>
      <c r="Q1324" s="9">
        <v>13882</v>
      </c>
      <c r="R1324" s="10">
        <v>0.40556115833453393</v>
      </c>
      <c r="S1324" s="10">
        <v>0.57181962253277629</v>
      </c>
      <c r="T1324" s="9">
        <v>-2308</v>
      </c>
      <c r="U1324" s="10">
        <v>-0.16625846419824236</v>
      </c>
      <c r="V1324" s="9">
        <v>-1867</v>
      </c>
      <c r="W1324" s="9">
        <v>770</v>
      </c>
      <c r="X1324" s="10">
        <v>-0.1301458029952966</v>
      </c>
      <c r="Y1324" s="10">
        <v>6.5522103296104639E-2</v>
      </c>
      <c r="Z1324" s="11">
        <v>611.09</v>
      </c>
      <c r="AA1324" s="11">
        <v>41.422703693400315</v>
      </c>
      <c r="AB1324" s="11">
        <v>27015</v>
      </c>
      <c r="AC1324" s="12" t="s">
        <v>3729</v>
      </c>
      <c r="AD1324" s="8">
        <v>27</v>
      </c>
      <c r="AE1324" s="8">
        <v>15</v>
      </c>
      <c r="AF1324" s="13" t="s">
        <v>3730</v>
      </c>
      <c r="AG1324" s="13" t="s">
        <v>315</v>
      </c>
      <c r="AH1324" s="13" t="s">
        <v>3731</v>
      </c>
      <c r="AJ1324" s="13" t="s">
        <v>498</v>
      </c>
      <c r="AK1324" s="13" t="s">
        <v>3728</v>
      </c>
      <c r="AL1324" s="13"/>
      <c r="AM1324" s="13"/>
      <c r="AN1324" s="13" t="s">
        <v>487</v>
      </c>
    </row>
    <row r="1325" spans="1:40" x14ac:dyDescent="0.2">
      <c r="A1325" s="8" t="s">
        <v>3704</v>
      </c>
      <c r="B1325" s="8" t="s">
        <v>3732</v>
      </c>
      <c r="C1325" s="8" t="str">
        <f t="shared" si="20"/>
        <v>Carlton County MN</v>
      </c>
      <c r="D1325" s="9">
        <v>35569</v>
      </c>
      <c r="E1325" s="8" t="s">
        <v>218</v>
      </c>
      <c r="F1325" s="9">
        <v>8460</v>
      </c>
      <c r="G1325" s="9">
        <v>8160</v>
      </c>
      <c r="H1325" s="9">
        <v>18059</v>
      </c>
      <c r="I1325" s="10">
        <v>0.46846447754582204</v>
      </c>
      <c r="J1325" s="10">
        <v>0.45185226203001272</v>
      </c>
      <c r="K1325" s="9">
        <v>300</v>
      </c>
      <c r="L1325" s="9">
        <v>-300</v>
      </c>
      <c r="M1325" s="10">
        <v>1.6612215515809325E-2</v>
      </c>
      <c r="N1325" s="10">
        <v>-1.6612215515809325E-2</v>
      </c>
      <c r="O1325" s="9">
        <v>11389</v>
      </c>
      <c r="P1325" s="9">
        <v>6586</v>
      </c>
      <c r="Q1325" s="9">
        <v>18356</v>
      </c>
      <c r="R1325" s="10">
        <v>0.62045107866637617</v>
      </c>
      <c r="S1325" s="10">
        <v>0.35879276530834603</v>
      </c>
      <c r="T1325" s="9">
        <v>4803</v>
      </c>
      <c r="U1325" s="10">
        <v>0.26165831335803014</v>
      </c>
      <c r="V1325" s="9">
        <v>-2929</v>
      </c>
      <c r="W1325" s="9">
        <v>1574</v>
      </c>
      <c r="X1325" s="10">
        <v>-0.15198660112055412</v>
      </c>
      <c r="Y1325" s="10">
        <v>9.305949672166669E-2</v>
      </c>
      <c r="Z1325" s="11">
        <v>861.38</v>
      </c>
      <c r="AA1325" s="11">
        <v>41.29304139868583</v>
      </c>
      <c r="AB1325" s="11">
        <v>27017</v>
      </c>
      <c r="AC1325" s="12" t="s">
        <v>3733</v>
      </c>
      <c r="AD1325" s="8">
        <v>27</v>
      </c>
      <c r="AE1325" s="8">
        <v>17</v>
      </c>
      <c r="AF1325" s="13" t="s">
        <v>3734</v>
      </c>
      <c r="AG1325" s="13"/>
      <c r="AH1325" s="13" t="s">
        <v>3735</v>
      </c>
      <c r="AI1325" s="14">
        <v>279601</v>
      </c>
      <c r="AJ1325" s="13" t="s">
        <v>486</v>
      </c>
      <c r="AK1325" s="13"/>
      <c r="AL1325" s="13"/>
      <c r="AM1325" s="13"/>
      <c r="AN1325" s="13" t="s">
        <v>505</v>
      </c>
    </row>
    <row r="1326" spans="1:40" x14ac:dyDescent="0.2">
      <c r="A1326" s="8" t="s">
        <v>3704</v>
      </c>
      <c r="B1326" s="8" t="s">
        <v>3736</v>
      </c>
      <c r="C1326" s="8" t="str">
        <f t="shared" si="20"/>
        <v>Carver County MN</v>
      </c>
      <c r="D1326" s="9">
        <v>98741</v>
      </c>
      <c r="E1326" s="8" t="s">
        <v>218</v>
      </c>
      <c r="F1326" s="9">
        <v>21508</v>
      </c>
      <c r="G1326" s="9">
        <v>29057</v>
      </c>
      <c r="H1326" s="9">
        <v>55102</v>
      </c>
      <c r="I1326" s="10">
        <v>0.39033065950419221</v>
      </c>
      <c r="J1326" s="10">
        <v>0.52733113135639365</v>
      </c>
      <c r="K1326" s="9">
        <v>-7549</v>
      </c>
      <c r="L1326" s="9">
        <v>7549</v>
      </c>
      <c r="M1326" s="10">
        <v>-0.13700047185220143</v>
      </c>
      <c r="N1326" s="10">
        <v>0.13700047185220143</v>
      </c>
      <c r="O1326" s="9">
        <v>20745</v>
      </c>
      <c r="P1326" s="9">
        <v>31155</v>
      </c>
      <c r="Q1326" s="9">
        <v>52747</v>
      </c>
      <c r="R1326" s="10">
        <v>0.39329250952660816</v>
      </c>
      <c r="S1326" s="10">
        <v>0.59064970519650406</v>
      </c>
      <c r="T1326" s="9">
        <v>-10410</v>
      </c>
      <c r="U1326" s="10">
        <v>-0.1973571956698959</v>
      </c>
      <c r="V1326" s="9">
        <v>763</v>
      </c>
      <c r="W1326" s="9">
        <v>-2098</v>
      </c>
      <c r="X1326" s="10">
        <v>-2.9618500224159461E-3</v>
      </c>
      <c r="Y1326" s="10">
        <v>-6.3318573840110415E-2</v>
      </c>
      <c r="Z1326" s="11">
        <v>354.33</v>
      </c>
      <c r="AA1326" s="11">
        <v>278.66960178364803</v>
      </c>
      <c r="AB1326" s="11">
        <v>27019</v>
      </c>
      <c r="AC1326" s="12" t="s">
        <v>3737</v>
      </c>
      <c r="AD1326" s="8">
        <v>27</v>
      </c>
      <c r="AE1326" s="8">
        <v>19</v>
      </c>
      <c r="AF1326" s="13" t="s">
        <v>3709</v>
      </c>
      <c r="AG1326" s="13" t="s">
        <v>3710</v>
      </c>
      <c r="AH1326" s="13" t="s">
        <v>3711</v>
      </c>
      <c r="AI1326" s="14">
        <v>3524583</v>
      </c>
      <c r="AJ1326" s="13" t="s">
        <v>486</v>
      </c>
      <c r="AK1326" s="13" t="s">
        <v>3712</v>
      </c>
      <c r="AL1326" s="13"/>
      <c r="AM1326" s="13"/>
      <c r="AN1326" s="13" t="s">
        <v>487</v>
      </c>
    </row>
    <row r="1327" spans="1:40" x14ac:dyDescent="0.2">
      <c r="A1327" s="8" t="s">
        <v>3704</v>
      </c>
      <c r="B1327" s="8" t="s">
        <v>2069</v>
      </c>
      <c r="C1327" s="8" t="str">
        <f t="shared" si="20"/>
        <v>Cass County MN</v>
      </c>
      <c r="D1327" s="9">
        <v>28706</v>
      </c>
      <c r="E1327" s="8" t="s">
        <v>218</v>
      </c>
      <c r="F1327" s="9">
        <v>4949</v>
      </c>
      <c r="G1327" s="9">
        <v>9982</v>
      </c>
      <c r="H1327" s="9">
        <v>15885</v>
      </c>
      <c r="I1327" s="10">
        <v>0.31155177840730247</v>
      </c>
      <c r="J1327" s="10">
        <v>0.62839156436890153</v>
      </c>
      <c r="K1327" s="9">
        <v>-5033</v>
      </c>
      <c r="L1327" s="9">
        <v>5033</v>
      </c>
      <c r="M1327" s="10">
        <v>-0.31683978596159906</v>
      </c>
      <c r="N1327" s="10">
        <v>0.31683978596159906</v>
      </c>
      <c r="O1327" s="9">
        <v>6858</v>
      </c>
      <c r="P1327" s="9">
        <v>8957</v>
      </c>
      <c r="Q1327" s="9">
        <v>16080</v>
      </c>
      <c r="R1327" s="10">
        <v>0.42649253731343284</v>
      </c>
      <c r="S1327" s="10">
        <v>0.55702736318407964</v>
      </c>
      <c r="T1327" s="9">
        <v>-2099</v>
      </c>
      <c r="U1327" s="10">
        <v>-0.1305348258706468</v>
      </c>
      <c r="V1327" s="9">
        <v>-1909</v>
      </c>
      <c r="W1327" s="9">
        <v>1025</v>
      </c>
      <c r="X1327" s="10">
        <v>-0.11494075890613037</v>
      </c>
      <c r="Y1327" s="10">
        <v>7.1364201184821896E-2</v>
      </c>
      <c r="Z1327" s="11">
        <v>2021.54</v>
      </c>
      <c r="AA1327" s="11">
        <v>14.20006529675396</v>
      </c>
      <c r="AB1327" s="11">
        <v>27021</v>
      </c>
      <c r="AC1327" s="12" t="s">
        <v>3738</v>
      </c>
      <c r="AD1327" s="8">
        <v>27</v>
      </c>
      <c r="AE1327" s="8">
        <v>21</v>
      </c>
      <c r="AF1327" s="13" t="s">
        <v>3739</v>
      </c>
      <c r="AG1327" s="13"/>
      <c r="AH1327" s="13" t="s">
        <v>3740</v>
      </c>
      <c r="AJ1327" s="13" t="s">
        <v>498</v>
      </c>
      <c r="AK1327" s="13"/>
      <c r="AL1327" s="13"/>
      <c r="AM1327" s="13"/>
      <c r="AN1327" s="13" t="s">
        <v>505</v>
      </c>
    </row>
    <row r="1328" spans="1:40" x14ac:dyDescent="0.2">
      <c r="A1328" s="8" t="s">
        <v>3704</v>
      </c>
      <c r="B1328" s="8" t="s">
        <v>3526</v>
      </c>
      <c r="C1328" s="8" t="str">
        <f t="shared" si="20"/>
        <v>Chippewa County MN</v>
      </c>
      <c r="D1328" s="9">
        <v>12109</v>
      </c>
      <c r="E1328" s="8" t="s">
        <v>218</v>
      </c>
      <c r="F1328" s="9">
        <v>1978</v>
      </c>
      <c r="G1328" s="9">
        <v>3764</v>
      </c>
      <c r="H1328" s="9">
        <v>6182</v>
      </c>
      <c r="I1328" s="10">
        <v>0.31996117761242315</v>
      </c>
      <c r="J1328" s="10">
        <v>0.60886444516337757</v>
      </c>
      <c r="K1328" s="9">
        <v>-1786</v>
      </c>
      <c r="L1328" s="9">
        <v>1786</v>
      </c>
      <c r="M1328" s="10">
        <v>-0.28890326755095441</v>
      </c>
      <c r="N1328" s="10">
        <v>0.28890326755095441</v>
      </c>
      <c r="O1328" s="9">
        <v>3083</v>
      </c>
      <c r="P1328" s="9">
        <v>2967</v>
      </c>
      <c r="Q1328" s="9">
        <v>6176</v>
      </c>
      <c r="R1328" s="10">
        <v>0.49919041450777202</v>
      </c>
      <c r="S1328" s="10">
        <v>0.48040803108808289</v>
      </c>
      <c r="T1328" s="9">
        <v>116</v>
      </c>
      <c r="U1328" s="10">
        <v>1.878238341968913E-2</v>
      </c>
      <c r="V1328" s="9">
        <v>-1105</v>
      </c>
      <c r="W1328" s="9">
        <v>797</v>
      </c>
      <c r="X1328" s="10">
        <v>-0.17922923689534886</v>
      </c>
      <c r="Y1328" s="10">
        <v>0.12845641407529468</v>
      </c>
      <c r="Z1328" s="11">
        <v>581.12</v>
      </c>
      <c r="AA1328" s="11">
        <v>20.837348568281939</v>
      </c>
      <c r="AB1328" s="11">
        <v>27023</v>
      </c>
      <c r="AC1328" s="12" t="s">
        <v>3741</v>
      </c>
      <c r="AD1328" s="8">
        <v>27</v>
      </c>
      <c r="AE1328" s="8">
        <v>23</v>
      </c>
      <c r="AF1328" s="13"/>
      <c r="AG1328" s="13"/>
      <c r="AH1328" s="13"/>
      <c r="AJ1328" s="13"/>
      <c r="AK1328" s="13"/>
      <c r="AL1328" s="13"/>
      <c r="AM1328" s="13"/>
      <c r="AN1328" s="13" t="s">
        <v>510</v>
      </c>
    </row>
    <row r="1329" spans="1:40" x14ac:dyDescent="0.2">
      <c r="A1329" s="8" t="s">
        <v>3704</v>
      </c>
      <c r="B1329" s="8" t="s">
        <v>3742</v>
      </c>
      <c r="C1329" s="8" t="str">
        <f t="shared" si="20"/>
        <v>Chisago County MN</v>
      </c>
      <c r="D1329" s="9">
        <v>54293</v>
      </c>
      <c r="E1329" s="8" t="s">
        <v>218</v>
      </c>
      <c r="F1329" s="9">
        <v>9279</v>
      </c>
      <c r="G1329" s="9">
        <v>18441</v>
      </c>
      <c r="H1329" s="9">
        <v>30009</v>
      </c>
      <c r="I1329" s="10">
        <v>0.30920723782865139</v>
      </c>
      <c r="J1329" s="10">
        <v>0.61451564530640812</v>
      </c>
      <c r="K1329" s="9">
        <v>-9162</v>
      </c>
      <c r="L1329" s="9">
        <v>9162</v>
      </c>
      <c r="M1329" s="10">
        <v>-0.30530840747775673</v>
      </c>
      <c r="N1329" s="10">
        <v>0.30530840747775673</v>
      </c>
      <c r="O1329" s="9">
        <v>12524</v>
      </c>
      <c r="P1329" s="9">
        <v>16227</v>
      </c>
      <c r="Q1329" s="9">
        <v>29331</v>
      </c>
      <c r="R1329" s="10">
        <v>0.42698851044969488</v>
      </c>
      <c r="S1329" s="10">
        <v>0.55323718932187793</v>
      </c>
      <c r="T1329" s="9">
        <v>-3703</v>
      </c>
      <c r="U1329" s="10">
        <v>-0.12624867887218305</v>
      </c>
      <c r="V1329" s="9">
        <v>-3245</v>
      </c>
      <c r="W1329" s="9">
        <v>2214</v>
      </c>
      <c r="X1329" s="10">
        <v>-0.11778127262104349</v>
      </c>
      <c r="Y1329" s="10">
        <v>6.1278455984530189E-2</v>
      </c>
      <c r="Z1329" s="11">
        <v>414.86</v>
      </c>
      <c r="AA1329" s="11">
        <v>130.87065516077712</v>
      </c>
      <c r="AB1329" s="11">
        <v>27025</v>
      </c>
      <c r="AC1329" s="12" t="s">
        <v>3743</v>
      </c>
      <c r="AD1329" s="8">
        <v>27</v>
      </c>
      <c r="AE1329" s="8">
        <v>25</v>
      </c>
      <c r="AF1329" s="13" t="s">
        <v>3709</v>
      </c>
      <c r="AG1329" s="13" t="s">
        <v>3710</v>
      </c>
      <c r="AH1329" s="13" t="s">
        <v>3711</v>
      </c>
      <c r="AI1329" s="14">
        <v>3524583</v>
      </c>
      <c r="AJ1329" s="13" t="s">
        <v>486</v>
      </c>
      <c r="AK1329" s="13" t="s">
        <v>3712</v>
      </c>
      <c r="AL1329" s="13"/>
      <c r="AM1329" s="13"/>
      <c r="AN1329" s="13" t="s">
        <v>505</v>
      </c>
    </row>
    <row r="1330" spans="1:40" x14ac:dyDescent="0.2">
      <c r="A1330" s="8" t="s">
        <v>3704</v>
      </c>
      <c r="B1330" s="8" t="s">
        <v>531</v>
      </c>
      <c r="C1330" s="8" t="str">
        <f t="shared" si="20"/>
        <v>Clay County MN</v>
      </c>
      <c r="D1330" s="9">
        <v>62324</v>
      </c>
      <c r="E1330" s="8" t="s">
        <v>218</v>
      </c>
      <c r="F1330" s="9">
        <v>12974</v>
      </c>
      <c r="G1330" s="9">
        <v>13549</v>
      </c>
      <c r="H1330" s="9">
        <v>29108</v>
      </c>
      <c r="I1330" s="10">
        <v>0.44571938985845816</v>
      </c>
      <c r="J1330" s="10">
        <v>0.46547340937199394</v>
      </c>
      <c r="K1330" s="9">
        <v>-575</v>
      </c>
      <c r="L1330" s="9">
        <v>575</v>
      </c>
      <c r="M1330" s="10">
        <v>-1.9754019513535781E-2</v>
      </c>
      <c r="N1330" s="10">
        <v>1.9754019513535781E-2</v>
      </c>
      <c r="O1330" s="9">
        <v>15210</v>
      </c>
      <c r="P1330" s="9">
        <v>12920</v>
      </c>
      <c r="Q1330" s="9">
        <v>28771</v>
      </c>
      <c r="R1330" s="10">
        <v>0.52865732856000835</v>
      </c>
      <c r="S1330" s="10">
        <v>0.4490632928990998</v>
      </c>
      <c r="T1330" s="9">
        <v>2290</v>
      </c>
      <c r="U1330" s="10">
        <v>7.9594035660908558E-2</v>
      </c>
      <c r="V1330" s="9">
        <v>-2236</v>
      </c>
      <c r="W1330" s="9">
        <v>629</v>
      </c>
      <c r="X1330" s="10">
        <v>-8.2937938701550196E-2</v>
      </c>
      <c r="Y1330" s="10">
        <v>1.6410116472894143E-2</v>
      </c>
      <c r="Z1330" s="11">
        <v>1045.3699999999999</v>
      </c>
      <c r="AA1330" s="11">
        <v>59.619082238824539</v>
      </c>
      <c r="AB1330" s="11">
        <v>27027</v>
      </c>
      <c r="AC1330" s="12" t="s">
        <v>3744</v>
      </c>
      <c r="AD1330" s="8">
        <v>27</v>
      </c>
      <c r="AE1330" s="8">
        <v>27</v>
      </c>
      <c r="AF1330" s="13" t="s">
        <v>3745</v>
      </c>
      <c r="AG1330" s="13" t="s">
        <v>3746</v>
      </c>
      <c r="AH1330" s="13" t="s">
        <v>3747</v>
      </c>
      <c r="AI1330" s="14">
        <v>233836</v>
      </c>
      <c r="AJ1330" s="13" t="s">
        <v>486</v>
      </c>
      <c r="AK1330" s="13" t="s">
        <v>3748</v>
      </c>
      <c r="AL1330" s="13"/>
      <c r="AM1330" s="13"/>
      <c r="AN1330" s="13" t="s">
        <v>487</v>
      </c>
    </row>
    <row r="1331" spans="1:40" x14ac:dyDescent="0.2">
      <c r="A1331" s="8" t="s">
        <v>3704</v>
      </c>
      <c r="B1331" s="8" t="s">
        <v>1969</v>
      </c>
      <c r="C1331" s="8" t="str">
        <f t="shared" si="20"/>
        <v>Clearwater County MN</v>
      </c>
      <c r="D1331" s="9">
        <v>8803</v>
      </c>
      <c r="E1331" s="8" t="s">
        <v>218</v>
      </c>
      <c r="F1331" s="9">
        <v>1100</v>
      </c>
      <c r="G1331" s="9">
        <v>2925</v>
      </c>
      <c r="H1331" s="9">
        <v>4225</v>
      </c>
      <c r="I1331" s="10">
        <v>0.26035502958579881</v>
      </c>
      <c r="J1331" s="10">
        <v>0.69230769230769229</v>
      </c>
      <c r="K1331" s="9">
        <v>-1825</v>
      </c>
      <c r="L1331" s="9">
        <v>1825</v>
      </c>
      <c r="M1331" s="10">
        <v>-0.43195266272189348</v>
      </c>
      <c r="N1331" s="10">
        <v>0.43195266272189348</v>
      </c>
      <c r="O1331" s="9">
        <v>1753</v>
      </c>
      <c r="P1331" s="9">
        <v>2359</v>
      </c>
      <c r="Q1331" s="9">
        <v>4183</v>
      </c>
      <c r="R1331" s="10">
        <v>0.41907721730815206</v>
      </c>
      <c r="S1331" s="10">
        <v>0.56394931867081044</v>
      </c>
      <c r="T1331" s="9">
        <v>-606</v>
      </c>
      <c r="U1331" s="10">
        <v>-0.14487210136265838</v>
      </c>
      <c r="V1331" s="9">
        <v>-653</v>
      </c>
      <c r="W1331" s="9">
        <v>566</v>
      </c>
      <c r="X1331" s="10">
        <v>-0.15872218772235325</v>
      </c>
      <c r="Y1331" s="10">
        <v>0.12835837363688185</v>
      </c>
      <c r="Z1331" s="11">
        <v>998.94</v>
      </c>
      <c r="AA1331" s="11">
        <v>8.8123410815464389</v>
      </c>
      <c r="AB1331" s="11">
        <v>27029</v>
      </c>
      <c r="AC1331" s="12" t="s">
        <v>3749</v>
      </c>
      <c r="AD1331" s="8">
        <v>27</v>
      </c>
      <c r="AE1331" s="8">
        <v>29</v>
      </c>
      <c r="AF1331" s="13"/>
      <c r="AG1331" s="13"/>
      <c r="AH1331" s="13"/>
      <c r="AJ1331" s="13"/>
      <c r="AK1331" s="13"/>
      <c r="AL1331" s="13"/>
      <c r="AM1331" s="13"/>
      <c r="AN1331" s="13" t="s">
        <v>510</v>
      </c>
    </row>
    <row r="1332" spans="1:40" x14ac:dyDescent="0.2">
      <c r="A1332" s="8" t="s">
        <v>3704</v>
      </c>
      <c r="B1332" s="8" t="s">
        <v>1656</v>
      </c>
      <c r="C1332" s="8" t="str">
        <f t="shared" si="20"/>
        <v>Cook County MN</v>
      </c>
      <c r="D1332" s="9">
        <v>5194</v>
      </c>
      <c r="E1332" s="8" t="s">
        <v>218</v>
      </c>
      <c r="F1332" s="9">
        <v>1912</v>
      </c>
      <c r="G1332" s="9">
        <v>1156</v>
      </c>
      <c r="H1332" s="9">
        <v>3360</v>
      </c>
      <c r="I1332" s="10">
        <v>0.56904761904761902</v>
      </c>
      <c r="J1332" s="10">
        <v>0.34404761904761905</v>
      </c>
      <c r="K1332" s="9">
        <v>756</v>
      </c>
      <c r="L1332" s="9">
        <v>-756</v>
      </c>
      <c r="M1332" s="10">
        <v>0.22499999999999998</v>
      </c>
      <c r="N1332" s="10">
        <v>-0.22499999999999998</v>
      </c>
      <c r="O1332" s="9">
        <v>1993</v>
      </c>
      <c r="P1332" s="9">
        <v>1221</v>
      </c>
      <c r="Q1332" s="9">
        <v>3304</v>
      </c>
      <c r="R1332" s="10">
        <v>0.60320823244552058</v>
      </c>
      <c r="S1332" s="10">
        <v>0.36955205811138014</v>
      </c>
      <c r="T1332" s="9">
        <v>772</v>
      </c>
      <c r="U1332" s="10">
        <v>0.23365617433414043</v>
      </c>
      <c r="V1332" s="9">
        <v>-81</v>
      </c>
      <c r="W1332" s="9">
        <v>-65</v>
      </c>
      <c r="X1332" s="10">
        <v>-3.4160613397901551E-2</v>
      </c>
      <c r="Y1332" s="10">
        <v>-2.5504439063761097E-2</v>
      </c>
      <c r="Z1332" s="11">
        <v>1452.28</v>
      </c>
      <c r="AA1332" s="11">
        <v>3.5764453135758947</v>
      </c>
      <c r="AB1332" s="11">
        <v>27031</v>
      </c>
      <c r="AC1332" s="12" t="s">
        <v>3750</v>
      </c>
      <c r="AD1332" s="8">
        <v>27</v>
      </c>
      <c r="AE1332" s="8">
        <v>31</v>
      </c>
      <c r="AF1332" s="13"/>
      <c r="AG1332" s="13"/>
      <c r="AH1332" s="13"/>
      <c r="AJ1332" s="13"/>
      <c r="AK1332" s="13"/>
      <c r="AL1332" s="13"/>
      <c r="AM1332" s="13"/>
      <c r="AN1332" s="13" t="s">
        <v>510</v>
      </c>
    </row>
    <row r="1333" spans="1:40" x14ac:dyDescent="0.2">
      <c r="A1333" s="8" t="s">
        <v>3704</v>
      </c>
      <c r="B1333" s="8" t="s">
        <v>3751</v>
      </c>
      <c r="C1333" s="8" t="str">
        <f t="shared" si="20"/>
        <v>Cottonwood County MN</v>
      </c>
      <c r="D1333" s="9">
        <v>11549</v>
      </c>
      <c r="E1333" s="8" t="s">
        <v>218</v>
      </c>
      <c r="F1333" s="9">
        <v>1678</v>
      </c>
      <c r="G1333" s="9">
        <v>3679</v>
      </c>
      <c r="H1333" s="9">
        <v>5697</v>
      </c>
      <c r="I1333" s="10">
        <v>0.29454098648411442</v>
      </c>
      <c r="J1333" s="10">
        <v>0.64577847990170267</v>
      </c>
      <c r="K1333" s="9">
        <v>-2001</v>
      </c>
      <c r="L1333" s="9">
        <v>2001</v>
      </c>
      <c r="M1333" s="10">
        <v>-0.35123749341758825</v>
      </c>
      <c r="N1333" s="10">
        <v>0.35123749341758825</v>
      </c>
      <c r="O1333" s="9">
        <v>2433</v>
      </c>
      <c r="P1333" s="9">
        <v>3316</v>
      </c>
      <c r="Q1333" s="9">
        <v>5848</v>
      </c>
      <c r="R1333" s="10">
        <v>0.41603967168262657</v>
      </c>
      <c r="S1333" s="10">
        <v>0.56703146374829005</v>
      </c>
      <c r="T1333" s="9">
        <v>-883</v>
      </c>
      <c r="U1333" s="10">
        <v>-0.15099179206566349</v>
      </c>
      <c r="V1333" s="9">
        <v>-755</v>
      </c>
      <c r="W1333" s="9">
        <v>363</v>
      </c>
      <c r="X1333" s="10">
        <v>-0.12149868519851215</v>
      </c>
      <c r="Y1333" s="10">
        <v>7.8747016153412619E-2</v>
      </c>
      <c r="Z1333" s="11">
        <v>638.61</v>
      </c>
      <c r="AA1333" s="11">
        <v>18.084589968838571</v>
      </c>
      <c r="AB1333" s="11">
        <v>27033</v>
      </c>
      <c r="AC1333" s="12" t="s">
        <v>3752</v>
      </c>
      <c r="AD1333" s="8">
        <v>27</v>
      </c>
      <c r="AE1333" s="8">
        <v>33</v>
      </c>
      <c r="AF1333" s="13"/>
      <c r="AG1333" s="13"/>
      <c r="AH1333" s="13"/>
      <c r="AJ1333" s="13"/>
      <c r="AK1333" s="13"/>
      <c r="AL1333" s="13"/>
      <c r="AM1333" s="13"/>
      <c r="AN1333" s="13" t="s">
        <v>510</v>
      </c>
    </row>
    <row r="1334" spans="1:40" x14ac:dyDescent="0.2">
      <c r="A1334" s="8" t="s">
        <v>3704</v>
      </c>
      <c r="B1334" s="8" t="s">
        <v>3753</v>
      </c>
      <c r="C1334" s="8" t="str">
        <f t="shared" si="20"/>
        <v>Crow Wing County MN</v>
      </c>
      <c r="D1334" s="9">
        <v>63428</v>
      </c>
      <c r="E1334" s="8" t="s">
        <v>218</v>
      </c>
      <c r="F1334" s="9">
        <v>10982</v>
      </c>
      <c r="G1334" s="9">
        <v>22287</v>
      </c>
      <c r="H1334" s="9">
        <v>35568</v>
      </c>
      <c r="I1334" s="10">
        <v>0.30876068376068377</v>
      </c>
      <c r="J1334" s="10">
        <v>0.6266025641025641</v>
      </c>
      <c r="K1334" s="9">
        <v>-11305</v>
      </c>
      <c r="L1334" s="9">
        <v>11305</v>
      </c>
      <c r="M1334" s="10">
        <v>-0.31784188034188032</v>
      </c>
      <c r="N1334" s="10">
        <v>0.31784188034188032</v>
      </c>
      <c r="O1334" s="9">
        <v>14760</v>
      </c>
      <c r="P1334" s="9">
        <v>19415</v>
      </c>
      <c r="Q1334" s="9">
        <v>34800</v>
      </c>
      <c r="R1334" s="10">
        <v>0.42413793103448277</v>
      </c>
      <c r="S1334" s="10">
        <v>0.55790229885057474</v>
      </c>
      <c r="T1334" s="9">
        <v>-4655</v>
      </c>
      <c r="U1334" s="10">
        <v>-0.13376436781609197</v>
      </c>
      <c r="V1334" s="9">
        <v>-3778</v>
      </c>
      <c r="W1334" s="9">
        <v>2872</v>
      </c>
      <c r="X1334" s="10">
        <v>-0.115377247273799</v>
      </c>
      <c r="Y1334" s="10">
        <v>6.8700265251989356E-2</v>
      </c>
      <c r="Z1334" s="11">
        <v>999.1</v>
      </c>
      <c r="AA1334" s="11">
        <v>63.48513662296066</v>
      </c>
      <c r="AB1334" s="11">
        <v>27035</v>
      </c>
      <c r="AC1334" s="12" t="s">
        <v>3754</v>
      </c>
      <c r="AD1334" s="8">
        <v>27</v>
      </c>
      <c r="AE1334" s="8">
        <v>35</v>
      </c>
      <c r="AF1334" s="13" t="s">
        <v>3739</v>
      </c>
      <c r="AG1334" s="13"/>
      <c r="AH1334" s="13" t="s">
        <v>3740</v>
      </c>
      <c r="AJ1334" s="13" t="s">
        <v>498</v>
      </c>
      <c r="AK1334" s="13"/>
      <c r="AL1334" s="13"/>
      <c r="AM1334" s="13"/>
      <c r="AN1334" s="13" t="s">
        <v>487</v>
      </c>
    </row>
    <row r="1335" spans="1:40" x14ac:dyDescent="0.2">
      <c r="A1335" s="8" t="s">
        <v>3704</v>
      </c>
      <c r="B1335" s="8" t="s">
        <v>3755</v>
      </c>
      <c r="C1335" s="8" t="str">
        <f t="shared" si="20"/>
        <v>Dakota County MN</v>
      </c>
      <c r="D1335" s="9">
        <v>414686</v>
      </c>
      <c r="E1335" s="8" t="s">
        <v>218</v>
      </c>
      <c r="F1335" s="9">
        <v>110251</v>
      </c>
      <c r="G1335" s="9">
        <v>99624</v>
      </c>
      <c r="H1335" s="9">
        <v>228659</v>
      </c>
      <c r="I1335" s="10">
        <v>0.48216339614885045</v>
      </c>
      <c r="J1335" s="10">
        <v>0.43568807700549728</v>
      </c>
      <c r="K1335" s="9">
        <v>10627</v>
      </c>
      <c r="L1335" s="9">
        <v>-10627</v>
      </c>
      <c r="M1335" s="10">
        <v>4.6475319143353178E-2</v>
      </c>
      <c r="N1335" s="10">
        <v>-4.6475319143353178E-2</v>
      </c>
      <c r="O1335" s="9">
        <v>116252</v>
      </c>
      <c r="P1335" s="9">
        <v>109514</v>
      </c>
      <c r="Q1335" s="9">
        <v>230023</v>
      </c>
      <c r="R1335" s="10">
        <v>0.5053929389669729</v>
      </c>
      <c r="S1335" s="10">
        <v>0.47610021606534997</v>
      </c>
      <c r="T1335" s="9">
        <v>6738</v>
      </c>
      <c r="U1335" s="10">
        <v>2.9292722901622936E-2</v>
      </c>
      <c r="V1335" s="9">
        <v>-6001</v>
      </c>
      <c r="W1335" s="9">
        <v>-9890</v>
      </c>
      <c r="X1335" s="10">
        <v>-2.3229542818122451E-2</v>
      </c>
      <c r="Y1335" s="10">
        <v>-4.0412139059852692E-2</v>
      </c>
      <c r="Z1335" s="11">
        <v>562.16999999999996</v>
      </c>
      <c r="AA1335" s="11">
        <v>737.65231157834819</v>
      </c>
      <c r="AB1335" s="11">
        <v>27037</v>
      </c>
      <c r="AC1335" s="12" t="s">
        <v>3756</v>
      </c>
      <c r="AD1335" s="8">
        <v>27</v>
      </c>
      <c r="AE1335" s="8">
        <v>37</v>
      </c>
      <c r="AF1335" s="13" t="s">
        <v>3709</v>
      </c>
      <c r="AG1335" s="13" t="s">
        <v>3710</v>
      </c>
      <c r="AH1335" s="13" t="s">
        <v>3711</v>
      </c>
      <c r="AI1335" s="14">
        <v>3524583</v>
      </c>
      <c r="AJ1335" s="13" t="s">
        <v>486</v>
      </c>
      <c r="AK1335" s="13" t="s">
        <v>3712</v>
      </c>
      <c r="AL1335" s="13"/>
      <c r="AM1335" s="13"/>
      <c r="AN1335" s="13" t="s">
        <v>487</v>
      </c>
    </row>
    <row r="1336" spans="1:40" x14ac:dyDescent="0.2">
      <c r="A1336" s="8" t="s">
        <v>3704</v>
      </c>
      <c r="B1336" s="8" t="s">
        <v>1674</v>
      </c>
      <c r="C1336" s="8" t="str">
        <f t="shared" si="20"/>
        <v>Dodge County MN</v>
      </c>
      <c r="D1336" s="9">
        <v>20364</v>
      </c>
      <c r="E1336" s="8" t="s">
        <v>218</v>
      </c>
      <c r="F1336" s="9">
        <v>3102</v>
      </c>
      <c r="G1336" s="9">
        <v>6527</v>
      </c>
      <c r="H1336" s="9">
        <v>10564</v>
      </c>
      <c r="I1336" s="10">
        <v>0.29363877319197274</v>
      </c>
      <c r="J1336" s="10">
        <v>0.61785308595229083</v>
      </c>
      <c r="K1336" s="9">
        <v>-3425</v>
      </c>
      <c r="L1336" s="9">
        <v>3425</v>
      </c>
      <c r="M1336" s="10">
        <v>-0.32421431276031809</v>
      </c>
      <c r="N1336" s="10">
        <v>0.32421431276031809</v>
      </c>
      <c r="O1336" s="9">
        <v>4487</v>
      </c>
      <c r="P1336" s="9">
        <v>5522</v>
      </c>
      <c r="Q1336" s="9">
        <v>10272</v>
      </c>
      <c r="R1336" s="10">
        <v>0.4368185358255452</v>
      </c>
      <c r="S1336" s="10">
        <v>0.53757788161993769</v>
      </c>
      <c r="T1336" s="9">
        <v>-1035</v>
      </c>
      <c r="U1336" s="10">
        <v>-0.1007593457943925</v>
      </c>
      <c r="V1336" s="9">
        <v>-1385</v>
      </c>
      <c r="W1336" s="9">
        <v>1005</v>
      </c>
      <c r="X1336" s="10">
        <v>-0.14317976263357246</v>
      </c>
      <c r="Y1336" s="10">
        <v>8.0275204332353134E-2</v>
      </c>
      <c r="Z1336" s="11">
        <v>439.28</v>
      </c>
      <c r="AA1336" s="11">
        <v>46.357676197413952</v>
      </c>
      <c r="AB1336" s="11">
        <v>27039</v>
      </c>
      <c r="AC1336" s="12" t="s">
        <v>3757</v>
      </c>
      <c r="AD1336" s="8">
        <v>27</v>
      </c>
      <c r="AE1336" s="8">
        <v>39</v>
      </c>
      <c r="AF1336" s="13" t="s">
        <v>3758</v>
      </c>
      <c r="AG1336" s="13" t="s">
        <v>3759</v>
      </c>
      <c r="AH1336" s="13" t="s">
        <v>3760</v>
      </c>
      <c r="AI1336" s="14">
        <v>213873</v>
      </c>
      <c r="AJ1336" s="13" t="s">
        <v>486</v>
      </c>
      <c r="AK1336" s="13" t="s">
        <v>3761</v>
      </c>
      <c r="AL1336" s="13"/>
      <c r="AM1336" s="13"/>
      <c r="AN1336" s="13" t="s">
        <v>505</v>
      </c>
    </row>
    <row r="1337" spans="1:40" x14ac:dyDescent="0.2">
      <c r="A1337" s="8" t="s">
        <v>3704</v>
      </c>
      <c r="B1337" s="8" t="s">
        <v>1182</v>
      </c>
      <c r="C1337" s="8" t="str">
        <f t="shared" si="20"/>
        <v>Douglas County MN</v>
      </c>
      <c r="D1337" s="9">
        <v>37075</v>
      </c>
      <c r="E1337" s="8" t="s">
        <v>218</v>
      </c>
      <c r="F1337" s="9">
        <v>6227</v>
      </c>
      <c r="G1337" s="9">
        <v>13966</v>
      </c>
      <c r="H1337" s="9">
        <v>21623</v>
      </c>
      <c r="I1337" s="10">
        <v>0.28798039125005781</v>
      </c>
      <c r="J1337" s="10">
        <v>0.64588632474679741</v>
      </c>
      <c r="K1337" s="9">
        <v>-7739</v>
      </c>
      <c r="L1337" s="9">
        <v>7739</v>
      </c>
      <c r="M1337" s="10">
        <v>-0.3579059334967396</v>
      </c>
      <c r="N1337" s="10">
        <v>0.3579059334967396</v>
      </c>
      <c r="O1337" s="9">
        <v>8665</v>
      </c>
      <c r="P1337" s="9">
        <v>11905</v>
      </c>
      <c r="Q1337" s="9">
        <v>20917</v>
      </c>
      <c r="R1337" s="10">
        <v>0.41425634651240617</v>
      </c>
      <c r="S1337" s="10">
        <v>0.56915427642587368</v>
      </c>
      <c r="T1337" s="9">
        <v>-3240</v>
      </c>
      <c r="U1337" s="10">
        <v>-0.15489792991346751</v>
      </c>
      <c r="V1337" s="9">
        <v>-2438</v>
      </c>
      <c r="W1337" s="9">
        <v>2061</v>
      </c>
      <c r="X1337" s="10">
        <v>-0.12627595526234836</v>
      </c>
      <c r="Y1337" s="10">
        <v>7.6732048320923729E-2</v>
      </c>
      <c r="Z1337" s="11">
        <v>637.29999999999995</v>
      </c>
      <c r="AA1337" s="11">
        <v>58.175113761179979</v>
      </c>
      <c r="AB1337" s="11">
        <v>27041</v>
      </c>
      <c r="AC1337" s="12" t="s">
        <v>3762</v>
      </c>
      <c r="AD1337" s="8">
        <v>27</v>
      </c>
      <c r="AE1337" s="8">
        <v>41</v>
      </c>
      <c r="AF1337" s="13" t="s">
        <v>3763</v>
      </c>
      <c r="AG1337" s="13"/>
      <c r="AH1337" s="13" t="s">
        <v>3764</v>
      </c>
      <c r="AJ1337" s="13" t="s">
        <v>498</v>
      </c>
      <c r="AK1337" s="13"/>
      <c r="AL1337" s="13"/>
      <c r="AM1337" s="13"/>
      <c r="AN1337" s="13" t="s">
        <v>487</v>
      </c>
    </row>
    <row r="1338" spans="1:40" x14ac:dyDescent="0.2">
      <c r="A1338" s="8" t="s">
        <v>3704</v>
      </c>
      <c r="B1338" s="8" t="s">
        <v>3765</v>
      </c>
      <c r="C1338" s="8" t="str">
        <f t="shared" si="20"/>
        <v>Faribault County MN</v>
      </c>
      <c r="D1338" s="9">
        <v>14050</v>
      </c>
      <c r="E1338" s="8" t="s">
        <v>218</v>
      </c>
      <c r="F1338" s="9">
        <v>2153</v>
      </c>
      <c r="G1338" s="9">
        <v>4659</v>
      </c>
      <c r="H1338" s="9">
        <v>7355</v>
      </c>
      <c r="I1338" s="10">
        <v>0.2927260367097213</v>
      </c>
      <c r="J1338" s="10">
        <v>0.6334466349422162</v>
      </c>
      <c r="K1338" s="9">
        <v>-2506</v>
      </c>
      <c r="L1338" s="9">
        <v>2506</v>
      </c>
      <c r="M1338" s="10">
        <v>-0.3407205982324949</v>
      </c>
      <c r="N1338" s="10">
        <v>0.3407205982324949</v>
      </c>
      <c r="O1338" s="9">
        <v>3407</v>
      </c>
      <c r="P1338" s="9">
        <v>4104</v>
      </c>
      <c r="Q1338" s="9">
        <v>7689</v>
      </c>
      <c r="R1338" s="10">
        <v>0.44310053322928861</v>
      </c>
      <c r="S1338" s="10">
        <v>0.53374951229028478</v>
      </c>
      <c r="T1338" s="9">
        <v>-697</v>
      </c>
      <c r="U1338" s="10">
        <v>-9.0648979060996171E-2</v>
      </c>
      <c r="V1338" s="9">
        <v>-1254</v>
      </c>
      <c r="W1338" s="9">
        <v>555</v>
      </c>
      <c r="X1338" s="10">
        <v>-0.1503744965195673</v>
      </c>
      <c r="Y1338" s="10">
        <v>9.9697122651931425E-2</v>
      </c>
      <c r="Z1338" s="11">
        <v>712.48</v>
      </c>
      <c r="AA1338" s="11">
        <v>19.719851785313271</v>
      </c>
      <c r="AB1338" s="11">
        <v>27043</v>
      </c>
      <c r="AC1338" s="12" t="s">
        <v>3766</v>
      </c>
      <c r="AD1338" s="8">
        <v>27</v>
      </c>
      <c r="AE1338" s="8">
        <v>43</v>
      </c>
      <c r="AF1338" s="13"/>
      <c r="AG1338" s="13"/>
      <c r="AH1338" s="13"/>
      <c r="AJ1338" s="13"/>
      <c r="AK1338" s="13"/>
      <c r="AL1338" s="13"/>
      <c r="AM1338" s="13"/>
      <c r="AN1338" s="13" t="s">
        <v>510</v>
      </c>
    </row>
    <row r="1339" spans="1:40" x14ac:dyDescent="0.2">
      <c r="A1339" s="8" t="s">
        <v>3704</v>
      </c>
      <c r="B1339" s="8" t="s">
        <v>3767</v>
      </c>
      <c r="C1339" s="8" t="str">
        <f t="shared" si="20"/>
        <v>Fillmore County MN</v>
      </c>
      <c r="D1339" s="9">
        <v>20834</v>
      </c>
      <c r="E1339" s="8" t="s">
        <v>218</v>
      </c>
      <c r="F1339" s="9">
        <v>3872</v>
      </c>
      <c r="G1339" s="9">
        <v>6271</v>
      </c>
      <c r="H1339" s="9">
        <v>10976</v>
      </c>
      <c r="I1339" s="10">
        <v>0.35276967930029157</v>
      </c>
      <c r="J1339" s="10">
        <v>0.57133746355685133</v>
      </c>
      <c r="K1339" s="9">
        <v>-2399</v>
      </c>
      <c r="L1339" s="9">
        <v>2399</v>
      </c>
      <c r="M1339" s="10">
        <v>-0.21856778425655976</v>
      </c>
      <c r="N1339" s="10">
        <v>0.21856778425655976</v>
      </c>
      <c r="O1339" s="9">
        <v>5713</v>
      </c>
      <c r="P1339" s="9">
        <v>4913</v>
      </c>
      <c r="Q1339" s="9">
        <v>10854</v>
      </c>
      <c r="R1339" s="10">
        <v>0.5263497328173945</v>
      </c>
      <c r="S1339" s="10">
        <v>0.45264418647503224</v>
      </c>
      <c r="T1339" s="9">
        <v>800</v>
      </c>
      <c r="U1339" s="10">
        <v>7.370554634236226E-2</v>
      </c>
      <c r="V1339" s="9">
        <v>-1841</v>
      </c>
      <c r="W1339" s="9">
        <v>1358</v>
      </c>
      <c r="X1339" s="10">
        <v>-0.17358005351710293</v>
      </c>
      <c r="Y1339" s="10">
        <v>0.11869327708181909</v>
      </c>
      <c r="Z1339" s="11">
        <v>861.3</v>
      </c>
      <c r="AA1339" s="11">
        <v>24.189016602809708</v>
      </c>
      <c r="AB1339" s="11">
        <v>27045</v>
      </c>
      <c r="AC1339" s="12" t="s">
        <v>3768</v>
      </c>
      <c r="AD1339" s="8">
        <v>27</v>
      </c>
      <c r="AE1339" s="8">
        <v>45</v>
      </c>
      <c r="AF1339" s="13" t="s">
        <v>3758</v>
      </c>
      <c r="AG1339" s="13" t="s">
        <v>3759</v>
      </c>
      <c r="AH1339" s="13" t="s">
        <v>3760</v>
      </c>
      <c r="AI1339" s="14">
        <v>213873</v>
      </c>
      <c r="AJ1339" s="13" t="s">
        <v>486</v>
      </c>
      <c r="AK1339" s="13" t="s">
        <v>3761</v>
      </c>
      <c r="AL1339" s="13"/>
      <c r="AM1339" s="13"/>
      <c r="AN1339" s="13" t="s">
        <v>505</v>
      </c>
    </row>
    <row r="1340" spans="1:40" x14ac:dyDescent="0.2">
      <c r="A1340" s="8" t="s">
        <v>3704</v>
      </c>
      <c r="B1340" s="8" t="s">
        <v>3769</v>
      </c>
      <c r="C1340" s="8" t="str">
        <f t="shared" si="20"/>
        <v>Freeborn County MN</v>
      </c>
      <c r="D1340" s="9">
        <v>30613</v>
      </c>
      <c r="E1340" s="8" t="s">
        <v>218</v>
      </c>
      <c r="F1340" s="9">
        <v>6041</v>
      </c>
      <c r="G1340" s="9">
        <v>8808</v>
      </c>
      <c r="H1340" s="9">
        <v>15929</v>
      </c>
      <c r="I1340" s="10">
        <v>0.37924540146901875</v>
      </c>
      <c r="J1340" s="10">
        <v>0.55295373218657795</v>
      </c>
      <c r="K1340" s="9">
        <v>-2767</v>
      </c>
      <c r="L1340" s="9">
        <v>2767</v>
      </c>
      <c r="M1340" s="10">
        <v>-0.1737083307175592</v>
      </c>
      <c r="N1340" s="10">
        <v>0.1737083307175592</v>
      </c>
      <c r="O1340" s="9">
        <v>9327</v>
      </c>
      <c r="P1340" s="9">
        <v>6970</v>
      </c>
      <c r="Q1340" s="9">
        <v>16645</v>
      </c>
      <c r="R1340" s="10">
        <v>0.56034845298888558</v>
      </c>
      <c r="S1340" s="10">
        <v>0.4187443676779814</v>
      </c>
      <c r="T1340" s="9">
        <v>2357</v>
      </c>
      <c r="U1340" s="10">
        <v>0.14160408531090418</v>
      </c>
      <c r="V1340" s="9">
        <v>-3286</v>
      </c>
      <c r="W1340" s="9">
        <v>1838</v>
      </c>
      <c r="X1340" s="10">
        <v>-0.18110305151986683</v>
      </c>
      <c r="Y1340" s="10">
        <v>0.13420936450859655</v>
      </c>
      <c r="Z1340" s="11">
        <v>707.09</v>
      </c>
      <c r="AA1340" s="11">
        <v>43.294347254239206</v>
      </c>
      <c r="AB1340" s="11">
        <v>27047</v>
      </c>
      <c r="AC1340" s="12" t="s">
        <v>3770</v>
      </c>
      <c r="AD1340" s="8">
        <v>27</v>
      </c>
      <c r="AE1340" s="8">
        <v>47</v>
      </c>
      <c r="AF1340" s="13" t="s">
        <v>3771</v>
      </c>
      <c r="AG1340" s="13"/>
      <c r="AH1340" s="13" t="s">
        <v>3772</v>
      </c>
      <c r="AJ1340" s="13" t="s">
        <v>498</v>
      </c>
      <c r="AK1340" s="13"/>
      <c r="AL1340" s="13"/>
      <c r="AM1340" s="13"/>
      <c r="AN1340" s="13" t="s">
        <v>487</v>
      </c>
    </row>
    <row r="1341" spans="1:40" x14ac:dyDescent="0.2">
      <c r="A1341" s="8" t="s">
        <v>3704</v>
      </c>
      <c r="B1341" s="8" t="s">
        <v>3773</v>
      </c>
      <c r="C1341" s="8" t="str">
        <f t="shared" si="20"/>
        <v>Goodhue County MN</v>
      </c>
      <c r="D1341" s="9">
        <v>46435</v>
      </c>
      <c r="E1341" s="8" t="s">
        <v>218</v>
      </c>
      <c r="F1341" s="9">
        <v>9446</v>
      </c>
      <c r="G1341" s="9">
        <v>14041</v>
      </c>
      <c r="H1341" s="9">
        <v>25538</v>
      </c>
      <c r="I1341" s="10">
        <v>0.36988017855744382</v>
      </c>
      <c r="J1341" s="10">
        <v>0.54980812906257337</v>
      </c>
      <c r="K1341" s="9">
        <v>-4595</v>
      </c>
      <c r="L1341" s="9">
        <v>4595</v>
      </c>
      <c r="M1341" s="10">
        <v>-0.17992795050512955</v>
      </c>
      <c r="N1341" s="10">
        <v>0.17992795050512955</v>
      </c>
      <c r="O1341" s="9">
        <v>12212</v>
      </c>
      <c r="P1341" s="9">
        <v>12986</v>
      </c>
      <c r="Q1341" s="9">
        <v>25701</v>
      </c>
      <c r="R1341" s="10">
        <v>0.47515660869226878</v>
      </c>
      <c r="S1341" s="10">
        <v>0.50527216839811684</v>
      </c>
      <c r="T1341" s="9">
        <v>-774</v>
      </c>
      <c r="U1341" s="10">
        <v>-3.0115559705848061E-2</v>
      </c>
      <c r="V1341" s="9">
        <v>-2766</v>
      </c>
      <c r="W1341" s="9">
        <v>1055</v>
      </c>
      <c r="X1341" s="10">
        <v>-0.10527643013482496</v>
      </c>
      <c r="Y1341" s="10">
        <v>4.4535960664456531E-2</v>
      </c>
      <c r="Z1341" s="11">
        <v>756.84</v>
      </c>
      <c r="AA1341" s="11">
        <v>61.353786797737961</v>
      </c>
      <c r="AB1341" s="11">
        <v>27049</v>
      </c>
      <c r="AC1341" s="12" t="s">
        <v>3774</v>
      </c>
      <c r="AD1341" s="8">
        <v>27</v>
      </c>
      <c r="AE1341" s="8">
        <v>49</v>
      </c>
      <c r="AF1341" s="13" t="s">
        <v>3775</v>
      </c>
      <c r="AG1341" s="13" t="s">
        <v>3710</v>
      </c>
      <c r="AH1341" s="13" t="s">
        <v>3776</v>
      </c>
      <c r="AJ1341" s="13" t="s">
        <v>498</v>
      </c>
      <c r="AK1341" s="13" t="s">
        <v>3712</v>
      </c>
      <c r="AL1341" s="13"/>
      <c r="AM1341" s="13"/>
      <c r="AN1341" s="13" t="s">
        <v>487</v>
      </c>
    </row>
    <row r="1342" spans="1:40" x14ac:dyDescent="0.2">
      <c r="A1342" s="8" t="s">
        <v>3704</v>
      </c>
      <c r="B1342" s="8" t="s">
        <v>825</v>
      </c>
      <c r="C1342" s="8" t="str">
        <f t="shared" si="20"/>
        <v>Grant County MN</v>
      </c>
      <c r="D1342" s="9">
        <v>5903</v>
      </c>
      <c r="E1342" s="8" t="s">
        <v>218</v>
      </c>
      <c r="F1342" s="9">
        <v>1104</v>
      </c>
      <c r="G1342" s="9">
        <v>2063</v>
      </c>
      <c r="H1342" s="9">
        <v>3453</v>
      </c>
      <c r="I1342" s="10">
        <v>0.31972198088618592</v>
      </c>
      <c r="J1342" s="10">
        <v>0.59745149145670429</v>
      </c>
      <c r="K1342" s="9">
        <v>-959</v>
      </c>
      <c r="L1342" s="9">
        <v>959</v>
      </c>
      <c r="M1342" s="10">
        <v>-0.27772951057051837</v>
      </c>
      <c r="N1342" s="10">
        <v>0.27772951057051837</v>
      </c>
      <c r="O1342" s="9">
        <v>1647</v>
      </c>
      <c r="P1342" s="9">
        <v>1748</v>
      </c>
      <c r="Q1342" s="9">
        <v>3471</v>
      </c>
      <c r="R1342" s="10">
        <v>0.47450302506482284</v>
      </c>
      <c r="S1342" s="10">
        <v>0.50360126764621149</v>
      </c>
      <c r="T1342" s="9">
        <v>-101</v>
      </c>
      <c r="U1342" s="10">
        <v>-2.9098242581388656E-2</v>
      </c>
      <c r="V1342" s="9">
        <v>-543</v>
      </c>
      <c r="W1342" s="9">
        <v>315</v>
      </c>
      <c r="X1342" s="10">
        <v>-0.15478104417863692</v>
      </c>
      <c r="Y1342" s="10">
        <v>9.3850223810492794E-2</v>
      </c>
      <c r="Z1342" s="11">
        <v>548.16</v>
      </c>
      <c r="AA1342" s="11">
        <v>10.768753648569762</v>
      </c>
      <c r="AB1342" s="11">
        <v>27051</v>
      </c>
      <c r="AC1342" s="12" t="s">
        <v>3777</v>
      </c>
      <c r="AD1342" s="8">
        <v>27</v>
      </c>
      <c r="AE1342" s="8">
        <v>51</v>
      </c>
      <c r="AF1342" s="13"/>
      <c r="AG1342" s="13"/>
      <c r="AH1342" s="13"/>
      <c r="AJ1342" s="13"/>
      <c r="AK1342" s="13"/>
      <c r="AL1342" s="13"/>
      <c r="AM1342" s="13"/>
      <c r="AN1342" s="13" t="s">
        <v>510</v>
      </c>
    </row>
    <row r="1343" spans="1:40" x14ac:dyDescent="0.2">
      <c r="A1343" s="8" t="s">
        <v>3704</v>
      </c>
      <c r="B1343" s="8" t="s">
        <v>3778</v>
      </c>
      <c r="C1343" s="8" t="str">
        <f t="shared" si="20"/>
        <v>Hennepin County MN</v>
      </c>
      <c r="D1343" s="9">
        <v>1223149</v>
      </c>
      <c r="E1343" s="8" t="s">
        <v>218</v>
      </c>
      <c r="F1343" s="9">
        <v>429283</v>
      </c>
      <c r="G1343" s="9">
        <v>191768</v>
      </c>
      <c r="H1343" s="9">
        <v>672644</v>
      </c>
      <c r="I1343" s="10">
        <v>0.63820237748348307</v>
      </c>
      <c r="J1343" s="10">
        <v>0.28509583078121564</v>
      </c>
      <c r="K1343" s="9">
        <v>237515</v>
      </c>
      <c r="L1343" s="9">
        <v>-237515</v>
      </c>
      <c r="M1343" s="10">
        <v>0.35310654670226743</v>
      </c>
      <c r="N1343" s="10">
        <v>-0.35310654670226743</v>
      </c>
      <c r="O1343" s="9">
        <v>423979</v>
      </c>
      <c r="P1343" s="9">
        <v>240073</v>
      </c>
      <c r="Q1343" s="9">
        <v>677965</v>
      </c>
      <c r="R1343" s="10">
        <v>0.62537004122631701</v>
      </c>
      <c r="S1343" s="10">
        <v>0.35410825042590693</v>
      </c>
      <c r="T1343" s="9">
        <v>183906</v>
      </c>
      <c r="U1343" s="10">
        <v>0.27126179080041007</v>
      </c>
      <c r="V1343" s="9">
        <v>5304</v>
      </c>
      <c r="W1343" s="9">
        <v>-48305</v>
      </c>
      <c r="X1343" s="10">
        <v>1.2832336257166066E-2</v>
      </c>
      <c r="Y1343" s="10">
        <v>-6.9012419644691292E-2</v>
      </c>
      <c r="Z1343" s="11">
        <v>553.59</v>
      </c>
      <c r="AA1343" s="11">
        <v>2209.4853592008526</v>
      </c>
      <c r="AB1343" s="11">
        <v>27053</v>
      </c>
      <c r="AC1343" s="12" t="s">
        <v>3779</v>
      </c>
      <c r="AD1343" s="8">
        <v>27</v>
      </c>
      <c r="AE1343" s="8">
        <v>53</v>
      </c>
      <c r="AF1343" s="13" t="s">
        <v>3709</v>
      </c>
      <c r="AG1343" s="13" t="s">
        <v>3710</v>
      </c>
      <c r="AH1343" s="13" t="s">
        <v>3711</v>
      </c>
      <c r="AI1343" s="14">
        <v>3524583</v>
      </c>
      <c r="AJ1343" s="13" t="s">
        <v>486</v>
      </c>
      <c r="AK1343" s="13" t="s">
        <v>3712</v>
      </c>
      <c r="AL1343" s="13"/>
      <c r="AM1343" s="13"/>
      <c r="AN1343" s="13" t="s">
        <v>487</v>
      </c>
    </row>
    <row r="1344" spans="1:40" x14ac:dyDescent="0.2">
      <c r="A1344" s="8" t="s">
        <v>3704</v>
      </c>
      <c r="B1344" s="8" t="s">
        <v>600</v>
      </c>
      <c r="C1344" s="8" t="str">
        <f t="shared" si="20"/>
        <v>Houston County MN</v>
      </c>
      <c r="D1344" s="9">
        <v>18773</v>
      </c>
      <c r="E1344" s="8" t="s">
        <v>218</v>
      </c>
      <c r="F1344" s="9">
        <v>4145</v>
      </c>
      <c r="G1344" s="9">
        <v>5616</v>
      </c>
      <c r="H1344" s="9">
        <v>10515</v>
      </c>
      <c r="I1344" s="10">
        <v>0.39419876367094625</v>
      </c>
      <c r="J1344" s="10">
        <v>0.53409415121255355</v>
      </c>
      <c r="K1344" s="9">
        <v>-1471</v>
      </c>
      <c r="L1344" s="9">
        <v>1471</v>
      </c>
      <c r="M1344" s="10">
        <v>-0.1398953875416073</v>
      </c>
      <c r="N1344" s="10">
        <v>0.1398953875416073</v>
      </c>
      <c r="O1344" s="9">
        <v>5281</v>
      </c>
      <c r="P1344" s="9">
        <v>4951</v>
      </c>
      <c r="Q1344" s="9">
        <v>10422</v>
      </c>
      <c r="R1344" s="10">
        <v>0.50671656112070618</v>
      </c>
      <c r="S1344" s="10">
        <v>0.47505277298023413</v>
      </c>
      <c r="T1344" s="9">
        <v>330</v>
      </c>
      <c r="U1344" s="10">
        <v>3.1663788140472049E-2</v>
      </c>
      <c r="V1344" s="9">
        <v>-1136</v>
      </c>
      <c r="W1344" s="9">
        <v>665</v>
      </c>
      <c r="X1344" s="10">
        <v>-0.11251779744975993</v>
      </c>
      <c r="Y1344" s="10">
        <v>5.9041378232319419E-2</v>
      </c>
      <c r="Z1344" s="11">
        <v>552.05999999999995</v>
      </c>
      <c r="AA1344" s="11">
        <v>34.005361736043184</v>
      </c>
      <c r="AB1344" s="11">
        <v>27055</v>
      </c>
      <c r="AC1344" s="12" t="s">
        <v>3780</v>
      </c>
      <c r="AD1344" s="8">
        <v>27</v>
      </c>
      <c r="AE1344" s="8">
        <v>55</v>
      </c>
      <c r="AF1344" s="13" t="s">
        <v>3781</v>
      </c>
      <c r="AG1344" s="13"/>
      <c r="AH1344" s="13" t="s">
        <v>3782</v>
      </c>
      <c r="AI1344" s="14">
        <v>136985</v>
      </c>
      <c r="AJ1344" s="13" t="s">
        <v>486</v>
      </c>
      <c r="AK1344" s="13"/>
      <c r="AL1344" s="13"/>
      <c r="AM1344" s="13"/>
      <c r="AN1344" s="13" t="s">
        <v>487</v>
      </c>
    </row>
    <row r="1345" spans="1:40" x14ac:dyDescent="0.2">
      <c r="A1345" s="8" t="s">
        <v>3704</v>
      </c>
      <c r="B1345" s="8" t="s">
        <v>3783</v>
      </c>
      <c r="C1345" s="8" t="str">
        <f t="shared" si="20"/>
        <v>Hubbard County MN</v>
      </c>
      <c r="D1345" s="9">
        <v>20655</v>
      </c>
      <c r="E1345" s="8" t="s">
        <v>218</v>
      </c>
      <c r="F1345" s="9">
        <v>3432</v>
      </c>
      <c r="G1345" s="9">
        <v>7269</v>
      </c>
      <c r="H1345" s="9">
        <v>11423</v>
      </c>
      <c r="I1345" s="10">
        <v>0.30044646765298083</v>
      </c>
      <c r="J1345" s="10">
        <v>0.63634771951326274</v>
      </c>
      <c r="K1345" s="9">
        <v>-3837</v>
      </c>
      <c r="L1345" s="9">
        <v>3837</v>
      </c>
      <c r="M1345" s="10">
        <v>-0.33590125186028191</v>
      </c>
      <c r="N1345" s="10">
        <v>0.33590125186028191</v>
      </c>
      <c r="O1345" s="9">
        <v>4676</v>
      </c>
      <c r="P1345" s="9">
        <v>6622</v>
      </c>
      <c r="Q1345" s="9">
        <v>11482</v>
      </c>
      <c r="R1345" s="10">
        <v>0.40724612436857688</v>
      </c>
      <c r="S1345" s="10">
        <v>0.57672879289322421</v>
      </c>
      <c r="T1345" s="9">
        <v>-1946</v>
      </c>
      <c r="U1345" s="10">
        <v>-0.16948266852464733</v>
      </c>
      <c r="V1345" s="9">
        <v>-1244</v>
      </c>
      <c r="W1345" s="9">
        <v>647</v>
      </c>
      <c r="X1345" s="10">
        <v>-0.10679965671559605</v>
      </c>
      <c r="Y1345" s="10">
        <v>5.9618926620038537E-2</v>
      </c>
      <c r="Z1345" s="11">
        <v>925.68</v>
      </c>
      <c r="AA1345" s="11">
        <v>22.31332641949702</v>
      </c>
      <c r="AB1345" s="11">
        <v>27057</v>
      </c>
      <c r="AC1345" s="12" t="s">
        <v>3784</v>
      </c>
      <c r="AD1345" s="8">
        <v>27</v>
      </c>
      <c r="AE1345" s="8">
        <v>57</v>
      </c>
      <c r="AF1345" s="13"/>
      <c r="AG1345" s="13"/>
      <c r="AH1345" s="13"/>
      <c r="AJ1345" s="13"/>
      <c r="AK1345" s="13"/>
      <c r="AL1345" s="13"/>
      <c r="AM1345" s="13"/>
      <c r="AN1345" s="13" t="s">
        <v>510</v>
      </c>
    </row>
    <row r="1346" spans="1:40" x14ac:dyDescent="0.2">
      <c r="A1346" s="8" t="s">
        <v>3704</v>
      </c>
      <c r="B1346" s="8" t="s">
        <v>3785</v>
      </c>
      <c r="C1346" s="8" t="str">
        <f t="shared" si="20"/>
        <v>Isanti County MN</v>
      </c>
      <c r="D1346" s="9">
        <v>38429</v>
      </c>
      <c r="E1346" s="8" t="s">
        <v>218</v>
      </c>
      <c r="F1346" s="9">
        <v>5656</v>
      </c>
      <c r="G1346" s="9">
        <v>13635</v>
      </c>
      <c r="H1346" s="9">
        <v>20875</v>
      </c>
      <c r="I1346" s="10">
        <v>0.27094610778443112</v>
      </c>
      <c r="J1346" s="10">
        <v>0.65317365269461081</v>
      </c>
      <c r="K1346" s="9">
        <v>-7979</v>
      </c>
      <c r="L1346" s="9">
        <v>7979</v>
      </c>
      <c r="M1346" s="10">
        <v>-0.38222754491017968</v>
      </c>
      <c r="N1346" s="10">
        <v>0.38222754491017968</v>
      </c>
      <c r="O1346" s="9">
        <v>8024</v>
      </c>
      <c r="P1346" s="9">
        <v>11675</v>
      </c>
      <c r="Q1346" s="9">
        <v>20131</v>
      </c>
      <c r="R1346" s="10">
        <v>0.39858924047488947</v>
      </c>
      <c r="S1346" s="10">
        <v>0.57995131886145745</v>
      </c>
      <c r="T1346" s="9">
        <v>-3651</v>
      </c>
      <c r="U1346" s="10">
        <v>-0.18136207838656798</v>
      </c>
      <c r="V1346" s="9">
        <v>-2368</v>
      </c>
      <c r="W1346" s="9">
        <v>1960</v>
      </c>
      <c r="X1346" s="10">
        <v>-0.12764313269045835</v>
      </c>
      <c r="Y1346" s="10">
        <v>7.3222333833153352E-2</v>
      </c>
      <c r="Z1346" s="11">
        <v>435.79</v>
      </c>
      <c r="AA1346" s="11">
        <v>88.18238142224466</v>
      </c>
      <c r="AB1346" s="11">
        <v>27059</v>
      </c>
      <c r="AC1346" s="12" t="s">
        <v>3786</v>
      </c>
      <c r="AD1346" s="8">
        <v>27</v>
      </c>
      <c r="AE1346" s="8">
        <v>59</v>
      </c>
      <c r="AF1346" s="13" t="s">
        <v>3709</v>
      </c>
      <c r="AG1346" s="13" t="s">
        <v>3710</v>
      </c>
      <c r="AH1346" s="13" t="s">
        <v>3711</v>
      </c>
      <c r="AI1346" s="14">
        <v>3524583</v>
      </c>
      <c r="AJ1346" s="13" t="s">
        <v>486</v>
      </c>
      <c r="AK1346" s="13" t="s">
        <v>3712</v>
      </c>
      <c r="AL1346" s="13"/>
      <c r="AM1346" s="13"/>
      <c r="AN1346" s="13" t="s">
        <v>505</v>
      </c>
    </row>
    <row r="1347" spans="1:40" x14ac:dyDescent="0.2">
      <c r="A1347" s="8" t="s">
        <v>3704</v>
      </c>
      <c r="B1347" s="8" t="s">
        <v>3787</v>
      </c>
      <c r="C1347" s="8" t="str">
        <f t="shared" si="20"/>
        <v>Itasca County MN</v>
      </c>
      <c r="D1347" s="9">
        <v>45435</v>
      </c>
      <c r="E1347" s="8" t="s">
        <v>218</v>
      </c>
      <c r="F1347" s="9">
        <v>9015</v>
      </c>
      <c r="G1347" s="9">
        <v>12920</v>
      </c>
      <c r="H1347" s="9">
        <v>23650</v>
      </c>
      <c r="I1347" s="10">
        <v>0.38118393234672304</v>
      </c>
      <c r="J1347" s="10">
        <v>0.54630021141649043</v>
      </c>
      <c r="K1347" s="9">
        <v>-3905</v>
      </c>
      <c r="L1347" s="9">
        <v>3905</v>
      </c>
      <c r="M1347" s="10">
        <v>-0.16511627906976739</v>
      </c>
      <c r="N1347" s="10">
        <v>0.16511627906976739</v>
      </c>
      <c r="O1347" s="9">
        <v>12852</v>
      </c>
      <c r="P1347" s="9">
        <v>10500</v>
      </c>
      <c r="Q1347" s="9">
        <v>23833</v>
      </c>
      <c r="R1347" s="10">
        <v>0.5392522972349264</v>
      </c>
      <c r="S1347" s="10">
        <v>0.4405656023161163</v>
      </c>
      <c r="T1347" s="9">
        <v>2352</v>
      </c>
      <c r="U1347" s="10">
        <v>9.8686694918810103E-2</v>
      </c>
      <c r="V1347" s="9">
        <v>-3837</v>
      </c>
      <c r="W1347" s="9">
        <v>2420</v>
      </c>
      <c r="X1347" s="10">
        <v>-0.15806836488820336</v>
      </c>
      <c r="Y1347" s="10">
        <v>0.10573460910037413</v>
      </c>
      <c r="Z1347" s="11">
        <v>2667.72</v>
      </c>
      <c r="AA1347" s="11">
        <v>17.031397597948811</v>
      </c>
      <c r="AB1347" s="11">
        <v>27061</v>
      </c>
      <c r="AC1347" s="12" t="s">
        <v>3788</v>
      </c>
      <c r="AD1347" s="8">
        <v>27</v>
      </c>
      <c r="AE1347" s="8">
        <v>61</v>
      </c>
      <c r="AF1347" s="13" t="s">
        <v>3789</v>
      </c>
      <c r="AG1347" s="13"/>
      <c r="AH1347" s="13" t="s">
        <v>3790</v>
      </c>
      <c r="AJ1347" s="13" t="s">
        <v>498</v>
      </c>
      <c r="AK1347" s="13"/>
      <c r="AL1347" s="13"/>
      <c r="AM1347" s="13"/>
      <c r="AN1347" s="13" t="s">
        <v>487</v>
      </c>
    </row>
    <row r="1348" spans="1:40" x14ac:dyDescent="0.2">
      <c r="A1348" s="8" t="s">
        <v>3704</v>
      </c>
      <c r="B1348" s="8" t="s">
        <v>602</v>
      </c>
      <c r="C1348" s="8" t="str">
        <f t="shared" si="20"/>
        <v>Jackson County MN</v>
      </c>
      <c r="D1348" s="9">
        <v>10079</v>
      </c>
      <c r="E1348" s="8" t="s">
        <v>218</v>
      </c>
      <c r="F1348" s="9">
        <v>1492</v>
      </c>
      <c r="G1348" s="9">
        <v>3609</v>
      </c>
      <c r="H1348" s="9">
        <v>5453</v>
      </c>
      <c r="I1348" s="10">
        <v>0.27361085640931598</v>
      </c>
      <c r="J1348" s="10">
        <v>0.66183752063084544</v>
      </c>
      <c r="K1348" s="9">
        <v>-2117</v>
      </c>
      <c r="L1348" s="9">
        <v>2117</v>
      </c>
      <c r="M1348" s="10">
        <v>-0.38822666422152946</v>
      </c>
      <c r="N1348" s="10">
        <v>0.38822666422152946</v>
      </c>
      <c r="O1348" s="9">
        <v>2268</v>
      </c>
      <c r="P1348" s="9">
        <v>3044</v>
      </c>
      <c r="Q1348" s="9">
        <v>5415</v>
      </c>
      <c r="R1348" s="10">
        <v>0.41883656509695288</v>
      </c>
      <c r="S1348" s="10">
        <v>0.56214219759926132</v>
      </c>
      <c r="T1348" s="9">
        <v>-776</v>
      </c>
      <c r="U1348" s="10">
        <v>-0.14330563250230843</v>
      </c>
      <c r="V1348" s="9">
        <v>-776</v>
      </c>
      <c r="W1348" s="9">
        <v>565</v>
      </c>
      <c r="X1348" s="10">
        <v>-0.1452257086876369</v>
      </c>
      <c r="Y1348" s="10">
        <v>9.9695323031584127E-2</v>
      </c>
      <c r="Z1348" s="11">
        <v>702.98</v>
      </c>
      <c r="AA1348" s="11">
        <v>14.33753449600273</v>
      </c>
      <c r="AB1348" s="11">
        <v>27063</v>
      </c>
      <c r="AC1348" s="12" t="s">
        <v>3791</v>
      </c>
      <c r="AD1348" s="8">
        <v>27</v>
      </c>
      <c r="AE1348" s="8">
        <v>63</v>
      </c>
      <c r="AF1348" s="13"/>
      <c r="AG1348" s="13"/>
      <c r="AH1348" s="13"/>
      <c r="AJ1348" s="13"/>
      <c r="AK1348" s="13"/>
      <c r="AL1348" s="13"/>
      <c r="AM1348" s="13"/>
      <c r="AN1348" s="13" t="s">
        <v>510</v>
      </c>
    </row>
    <row r="1349" spans="1:40" x14ac:dyDescent="0.2">
      <c r="A1349" s="8" t="s">
        <v>3704</v>
      </c>
      <c r="B1349" s="8" t="s">
        <v>3792</v>
      </c>
      <c r="C1349" s="8" t="str">
        <f t="shared" si="20"/>
        <v>Kanabec County MN</v>
      </c>
      <c r="D1349" s="9">
        <v>15837</v>
      </c>
      <c r="E1349" s="8" t="s">
        <v>218</v>
      </c>
      <c r="F1349" s="9">
        <v>2327</v>
      </c>
      <c r="G1349" s="9">
        <v>5230</v>
      </c>
      <c r="H1349" s="9">
        <v>8125</v>
      </c>
      <c r="I1349" s="10">
        <v>0.28639999999999999</v>
      </c>
      <c r="J1349" s="10">
        <v>0.64369230769230767</v>
      </c>
      <c r="K1349" s="9">
        <v>-2903</v>
      </c>
      <c r="L1349" s="9">
        <v>2903</v>
      </c>
      <c r="M1349" s="10">
        <v>-0.35729230769230769</v>
      </c>
      <c r="N1349" s="10">
        <v>0.35729230769230769</v>
      </c>
      <c r="O1349" s="9">
        <v>3586</v>
      </c>
      <c r="P1349" s="9">
        <v>4319</v>
      </c>
      <c r="Q1349" s="9">
        <v>8107</v>
      </c>
      <c r="R1349" s="10">
        <v>0.44233378561736769</v>
      </c>
      <c r="S1349" s="10">
        <v>0.53274947576168741</v>
      </c>
      <c r="T1349" s="9">
        <v>-733</v>
      </c>
      <c r="U1349" s="10">
        <v>-9.0415690144319716E-2</v>
      </c>
      <c r="V1349" s="9">
        <v>-1259</v>
      </c>
      <c r="W1349" s="9">
        <v>911</v>
      </c>
      <c r="X1349" s="10">
        <v>-0.1559337856173677</v>
      </c>
      <c r="Y1349" s="10">
        <v>0.11094283193062027</v>
      </c>
      <c r="Z1349" s="11">
        <v>521.59</v>
      </c>
      <c r="AA1349" s="11">
        <v>30.362928737130694</v>
      </c>
      <c r="AB1349" s="11">
        <v>27065</v>
      </c>
      <c r="AC1349" s="12" t="s">
        <v>3793</v>
      </c>
      <c r="AD1349" s="8">
        <v>27</v>
      </c>
      <c r="AE1349" s="8">
        <v>65</v>
      </c>
      <c r="AF1349" s="13"/>
      <c r="AG1349" s="13"/>
      <c r="AH1349" s="13"/>
      <c r="AJ1349" s="13"/>
      <c r="AK1349" s="13"/>
      <c r="AL1349" s="13"/>
      <c r="AM1349" s="13"/>
      <c r="AN1349" s="13" t="s">
        <v>510</v>
      </c>
    </row>
    <row r="1350" spans="1:40" x14ac:dyDescent="0.2">
      <c r="A1350" s="8" t="s">
        <v>3704</v>
      </c>
      <c r="B1350" s="8" t="s">
        <v>3794</v>
      </c>
      <c r="C1350" s="8" t="str">
        <f t="shared" si="20"/>
        <v>Kandiyohi County MN</v>
      </c>
      <c r="D1350" s="9">
        <v>42542</v>
      </c>
      <c r="E1350" s="8" t="s">
        <v>218</v>
      </c>
      <c r="F1350" s="9">
        <v>7266</v>
      </c>
      <c r="G1350" s="9">
        <v>12785</v>
      </c>
      <c r="H1350" s="9">
        <v>21648</v>
      </c>
      <c r="I1350" s="10">
        <v>0.33564301552106429</v>
      </c>
      <c r="J1350" s="10">
        <v>0.59058573540280856</v>
      </c>
      <c r="K1350" s="9">
        <v>-5519</v>
      </c>
      <c r="L1350" s="9">
        <v>5519</v>
      </c>
      <c r="M1350" s="10">
        <v>-0.25494271988174427</v>
      </c>
      <c r="N1350" s="10">
        <v>0.25494271988174427</v>
      </c>
      <c r="O1350" s="9">
        <v>9806</v>
      </c>
      <c r="P1350" s="9">
        <v>11239</v>
      </c>
      <c r="Q1350" s="9">
        <v>21403</v>
      </c>
      <c r="R1350" s="10">
        <v>0.45816007101808159</v>
      </c>
      <c r="S1350" s="10">
        <v>0.52511330187356908</v>
      </c>
      <c r="T1350" s="9">
        <v>-1433</v>
      </c>
      <c r="U1350" s="10">
        <v>-6.6953230855487489E-2</v>
      </c>
      <c r="V1350" s="9">
        <v>-2540</v>
      </c>
      <c r="W1350" s="9">
        <v>1546</v>
      </c>
      <c r="X1350" s="10">
        <v>-0.1225170554970173</v>
      </c>
      <c r="Y1350" s="10">
        <v>6.5472433529239482E-2</v>
      </c>
      <c r="Z1350" s="11">
        <v>796.79</v>
      </c>
      <c r="AA1350" s="11">
        <v>53.39173433401524</v>
      </c>
      <c r="AB1350" s="11">
        <v>27067</v>
      </c>
      <c r="AC1350" s="12" t="s">
        <v>3795</v>
      </c>
      <c r="AD1350" s="8">
        <v>27</v>
      </c>
      <c r="AE1350" s="8">
        <v>67</v>
      </c>
      <c r="AF1350" s="13" t="s">
        <v>3796</v>
      </c>
      <c r="AG1350" s="13"/>
      <c r="AH1350" s="13" t="s">
        <v>3797</v>
      </c>
      <c r="AJ1350" s="13" t="s">
        <v>498</v>
      </c>
      <c r="AK1350" s="13"/>
      <c r="AL1350" s="13"/>
      <c r="AM1350" s="13"/>
      <c r="AN1350" s="13" t="s">
        <v>487</v>
      </c>
    </row>
    <row r="1351" spans="1:40" x14ac:dyDescent="0.2">
      <c r="A1351" s="8" t="s">
        <v>3704</v>
      </c>
      <c r="B1351" s="8" t="s">
        <v>3798</v>
      </c>
      <c r="C1351" s="8" t="str">
        <f t="shared" si="20"/>
        <v>Kittson County MN</v>
      </c>
      <c r="D1351" s="9">
        <v>4424</v>
      </c>
      <c r="E1351" s="8" t="s">
        <v>218</v>
      </c>
      <c r="F1351" s="9">
        <v>823</v>
      </c>
      <c r="G1351" s="9">
        <v>1349</v>
      </c>
      <c r="H1351" s="9">
        <v>2363</v>
      </c>
      <c r="I1351" s="10">
        <v>0.34828607702073633</v>
      </c>
      <c r="J1351" s="10">
        <v>0.57088446889547184</v>
      </c>
      <c r="K1351" s="9">
        <v>-526</v>
      </c>
      <c r="L1351" s="9">
        <v>526</v>
      </c>
      <c r="M1351" s="10">
        <v>-0.22259839187473551</v>
      </c>
      <c r="N1351" s="10">
        <v>0.22259839187473551</v>
      </c>
      <c r="O1351" s="9">
        <v>1241</v>
      </c>
      <c r="P1351" s="9">
        <v>1095</v>
      </c>
      <c r="Q1351" s="9">
        <v>2405</v>
      </c>
      <c r="R1351" s="10">
        <v>0.51600831600831598</v>
      </c>
      <c r="S1351" s="10">
        <v>0.45530145530145533</v>
      </c>
      <c r="T1351" s="9">
        <v>146</v>
      </c>
      <c r="U1351" s="10">
        <v>6.0706860706860655E-2</v>
      </c>
      <c r="V1351" s="9">
        <v>-418</v>
      </c>
      <c r="W1351" s="9">
        <v>254</v>
      </c>
      <c r="X1351" s="10">
        <v>-0.16772223898757965</v>
      </c>
      <c r="Y1351" s="10">
        <v>0.11558301359401651</v>
      </c>
      <c r="Z1351" s="11">
        <v>1098.8</v>
      </c>
      <c r="AA1351" s="11">
        <v>4.0262104113578454</v>
      </c>
      <c r="AB1351" s="11">
        <v>27069</v>
      </c>
      <c r="AC1351" s="12" t="s">
        <v>3799</v>
      </c>
      <c r="AD1351" s="8">
        <v>27</v>
      </c>
      <c r="AE1351" s="8">
        <v>69</v>
      </c>
      <c r="AF1351" s="13"/>
      <c r="AG1351" s="13"/>
      <c r="AH1351" s="13"/>
      <c r="AJ1351" s="13"/>
      <c r="AK1351" s="13"/>
      <c r="AL1351" s="13"/>
      <c r="AM1351" s="13"/>
      <c r="AN1351" s="13" t="s">
        <v>510</v>
      </c>
    </row>
    <row r="1352" spans="1:40" x14ac:dyDescent="0.2">
      <c r="A1352" s="8" t="s">
        <v>3704</v>
      </c>
      <c r="B1352" s="8" t="s">
        <v>3800</v>
      </c>
      <c r="C1352" s="8" t="str">
        <f t="shared" si="20"/>
        <v>Koochiching County MN</v>
      </c>
      <c r="D1352" s="9">
        <v>12841</v>
      </c>
      <c r="E1352" s="8" t="s">
        <v>218</v>
      </c>
      <c r="F1352" s="9">
        <v>2306</v>
      </c>
      <c r="G1352" s="9">
        <v>3569</v>
      </c>
      <c r="H1352" s="9">
        <v>6313</v>
      </c>
      <c r="I1352" s="10">
        <v>0.36527799778235387</v>
      </c>
      <c r="J1352" s="10">
        <v>0.56534135910026928</v>
      </c>
      <c r="K1352" s="9">
        <v>-1263</v>
      </c>
      <c r="L1352" s="9">
        <v>1263</v>
      </c>
      <c r="M1352" s="10">
        <v>-0.20006336131791541</v>
      </c>
      <c r="N1352" s="10">
        <v>0.20006336131791541</v>
      </c>
      <c r="O1352" s="9">
        <v>3451</v>
      </c>
      <c r="P1352" s="9">
        <v>2841</v>
      </c>
      <c r="Q1352" s="9">
        <v>6432</v>
      </c>
      <c r="R1352" s="10">
        <v>0.53653606965174128</v>
      </c>
      <c r="S1352" s="10">
        <v>0.44169776119402987</v>
      </c>
      <c r="T1352" s="9">
        <v>610</v>
      </c>
      <c r="U1352" s="10">
        <v>9.4838308457711407E-2</v>
      </c>
      <c r="V1352" s="9">
        <v>-1145</v>
      </c>
      <c r="W1352" s="9">
        <v>728</v>
      </c>
      <c r="X1352" s="10">
        <v>-0.17125807186938741</v>
      </c>
      <c r="Y1352" s="10">
        <v>0.12364359790623941</v>
      </c>
      <c r="Z1352" s="11">
        <v>3104.07</v>
      </c>
      <c r="AA1352" s="11">
        <v>4.1368268112510345</v>
      </c>
      <c r="AB1352" s="11">
        <v>27071</v>
      </c>
      <c r="AC1352" s="12" t="s">
        <v>3801</v>
      </c>
      <c r="AD1352" s="8">
        <v>27</v>
      </c>
      <c r="AE1352" s="8">
        <v>71</v>
      </c>
      <c r="AF1352" s="13"/>
      <c r="AG1352" s="13"/>
      <c r="AH1352" s="13"/>
      <c r="AJ1352" s="13"/>
      <c r="AK1352" s="13"/>
      <c r="AL1352" s="13"/>
      <c r="AM1352" s="13"/>
      <c r="AN1352" s="13" t="s">
        <v>510</v>
      </c>
    </row>
    <row r="1353" spans="1:40" x14ac:dyDescent="0.2">
      <c r="A1353" s="8" t="s">
        <v>3704</v>
      </c>
      <c r="B1353" s="8" t="s">
        <v>3802</v>
      </c>
      <c r="C1353" s="8" t="str">
        <f t="shared" si="20"/>
        <v>Lac qui Parle County MN</v>
      </c>
      <c r="D1353" s="9">
        <v>6856</v>
      </c>
      <c r="E1353" s="8" t="s">
        <v>218</v>
      </c>
      <c r="F1353" s="9">
        <v>1301</v>
      </c>
      <c r="G1353" s="9">
        <v>2294</v>
      </c>
      <c r="H1353" s="9">
        <v>3835</v>
      </c>
      <c r="I1353" s="10">
        <v>0.33924380704041723</v>
      </c>
      <c r="J1353" s="10">
        <v>0.59817470664928296</v>
      </c>
      <c r="K1353" s="9">
        <v>-993</v>
      </c>
      <c r="L1353" s="9">
        <v>993</v>
      </c>
      <c r="M1353" s="10">
        <v>-0.25893089960886573</v>
      </c>
      <c r="N1353" s="10">
        <v>0.25893089960886573</v>
      </c>
      <c r="O1353" s="9">
        <v>1974</v>
      </c>
      <c r="P1353" s="9">
        <v>1938</v>
      </c>
      <c r="Q1353" s="9">
        <v>3974</v>
      </c>
      <c r="R1353" s="10">
        <v>0.49672873678912932</v>
      </c>
      <c r="S1353" s="10">
        <v>0.48766985405133367</v>
      </c>
      <c r="T1353" s="9">
        <v>36</v>
      </c>
      <c r="U1353" s="10">
        <v>9.0588827377956482E-3</v>
      </c>
      <c r="V1353" s="9">
        <v>-673</v>
      </c>
      <c r="W1353" s="9">
        <v>356</v>
      </c>
      <c r="X1353" s="10">
        <v>-0.15748492974871209</v>
      </c>
      <c r="Y1353" s="10">
        <v>0.11050485259794929</v>
      </c>
      <c r="Z1353" s="11">
        <v>765.02</v>
      </c>
      <c r="AA1353" s="11">
        <v>8.9618572063475472</v>
      </c>
      <c r="AB1353" s="11">
        <v>27073</v>
      </c>
      <c r="AC1353" s="12" t="s">
        <v>3803</v>
      </c>
      <c r="AD1353" s="8">
        <v>27</v>
      </c>
      <c r="AE1353" s="8">
        <v>73</v>
      </c>
      <c r="AF1353" s="13"/>
      <c r="AG1353" s="13"/>
      <c r="AH1353" s="13"/>
      <c r="AJ1353" s="13"/>
      <c r="AK1353" s="13"/>
      <c r="AL1353" s="13"/>
      <c r="AM1353" s="13"/>
      <c r="AN1353" s="13" t="s">
        <v>510</v>
      </c>
    </row>
    <row r="1354" spans="1:40" x14ac:dyDescent="0.2">
      <c r="A1354" s="8" t="s">
        <v>3704</v>
      </c>
      <c r="B1354" s="8" t="s">
        <v>993</v>
      </c>
      <c r="C1354" s="8" t="str">
        <f t="shared" si="20"/>
        <v>Lake County MN</v>
      </c>
      <c r="D1354" s="9">
        <v>10631</v>
      </c>
      <c r="E1354" s="8" t="s">
        <v>218</v>
      </c>
      <c r="F1354" s="9">
        <v>3077</v>
      </c>
      <c r="G1354" s="9">
        <v>2932</v>
      </c>
      <c r="H1354" s="9">
        <v>6472</v>
      </c>
      <c r="I1354" s="10">
        <v>0.4754326328800989</v>
      </c>
      <c r="J1354" s="10">
        <v>0.45302843016069222</v>
      </c>
      <c r="K1354" s="9">
        <v>145</v>
      </c>
      <c r="L1354" s="9">
        <v>-145</v>
      </c>
      <c r="M1354" s="10">
        <v>2.2404202719406685E-2</v>
      </c>
      <c r="N1354" s="10">
        <v>-2.2404202719406685E-2</v>
      </c>
      <c r="O1354" s="9">
        <v>4043</v>
      </c>
      <c r="P1354" s="9">
        <v>2610</v>
      </c>
      <c r="Q1354" s="9">
        <v>6797</v>
      </c>
      <c r="R1354" s="10">
        <v>0.59482124466676478</v>
      </c>
      <c r="S1354" s="10">
        <v>0.38399293806090923</v>
      </c>
      <c r="T1354" s="9">
        <v>1433</v>
      </c>
      <c r="U1354" s="10">
        <v>0.21082830660585555</v>
      </c>
      <c r="V1354" s="9">
        <v>-966</v>
      </c>
      <c r="W1354" s="9">
        <v>322</v>
      </c>
      <c r="X1354" s="10">
        <v>-0.11938861178666588</v>
      </c>
      <c r="Y1354" s="10">
        <v>6.9035492099782991E-2</v>
      </c>
      <c r="Z1354" s="11">
        <v>2109.29</v>
      </c>
      <c r="AA1354" s="11">
        <v>5.0400845782230039</v>
      </c>
      <c r="AB1354" s="11">
        <v>27075</v>
      </c>
      <c r="AC1354" s="12" t="s">
        <v>3804</v>
      </c>
      <c r="AD1354" s="8">
        <v>27</v>
      </c>
      <c r="AE1354" s="8">
        <v>75</v>
      </c>
      <c r="AF1354" s="13"/>
      <c r="AG1354" s="13"/>
      <c r="AH1354" s="13"/>
      <c r="AJ1354" s="13"/>
      <c r="AK1354" s="13"/>
      <c r="AL1354" s="13"/>
      <c r="AM1354" s="13"/>
      <c r="AN1354" s="13" t="s">
        <v>510</v>
      </c>
    </row>
    <row r="1355" spans="1:40" x14ac:dyDescent="0.2">
      <c r="A1355" s="8" t="s">
        <v>3704</v>
      </c>
      <c r="B1355" s="8" t="s">
        <v>3805</v>
      </c>
      <c r="C1355" s="8" t="str">
        <f t="shared" si="20"/>
        <v>Lake of the Woods County MN</v>
      </c>
      <c r="D1355" s="9">
        <v>3923</v>
      </c>
      <c r="E1355" s="8" t="s">
        <v>218</v>
      </c>
      <c r="F1355" s="9">
        <v>553</v>
      </c>
      <c r="G1355" s="9">
        <v>1540</v>
      </c>
      <c r="H1355" s="9">
        <v>2230</v>
      </c>
      <c r="I1355" s="10">
        <v>0.24798206278026905</v>
      </c>
      <c r="J1355" s="10">
        <v>0.6905829596412556</v>
      </c>
      <c r="K1355" s="9">
        <v>-987</v>
      </c>
      <c r="L1355" s="9">
        <v>987</v>
      </c>
      <c r="M1355" s="10">
        <v>-0.44260089686098658</v>
      </c>
      <c r="N1355" s="10">
        <v>0.44260089686098658</v>
      </c>
      <c r="O1355" s="9">
        <v>859</v>
      </c>
      <c r="P1355" s="9">
        <v>1306</v>
      </c>
      <c r="Q1355" s="9">
        <v>2220</v>
      </c>
      <c r="R1355" s="10">
        <v>0.38693693693693693</v>
      </c>
      <c r="S1355" s="10">
        <v>0.58828828828828827</v>
      </c>
      <c r="T1355" s="9">
        <v>-447</v>
      </c>
      <c r="U1355" s="10">
        <v>-0.20135135135135135</v>
      </c>
      <c r="V1355" s="9">
        <v>-306</v>
      </c>
      <c r="W1355" s="9">
        <v>234</v>
      </c>
      <c r="X1355" s="10">
        <v>-0.13895487415666788</v>
      </c>
      <c r="Y1355" s="10">
        <v>0.10229467135296733</v>
      </c>
      <c r="Z1355" s="11">
        <v>1297.8699999999999</v>
      </c>
      <c r="AA1355" s="11">
        <v>3.0226447949332371</v>
      </c>
      <c r="AB1355" s="11">
        <v>27077</v>
      </c>
      <c r="AC1355" s="12" t="s">
        <v>3806</v>
      </c>
      <c r="AD1355" s="8">
        <v>27</v>
      </c>
      <c r="AE1355" s="8">
        <v>77</v>
      </c>
      <c r="AF1355" s="13"/>
      <c r="AG1355" s="13"/>
      <c r="AH1355" s="13"/>
      <c r="AJ1355" s="13"/>
      <c r="AK1355" s="13"/>
      <c r="AL1355" s="13"/>
      <c r="AM1355" s="13"/>
      <c r="AN1355" s="13" t="s">
        <v>510</v>
      </c>
    </row>
    <row r="1356" spans="1:40" x14ac:dyDescent="0.2">
      <c r="A1356" s="8" t="s">
        <v>3704</v>
      </c>
      <c r="B1356" s="8" t="s">
        <v>3807</v>
      </c>
      <c r="C1356" s="8" t="str">
        <f t="shared" si="20"/>
        <v>Le Sueur County MN</v>
      </c>
      <c r="D1356" s="9">
        <v>27663</v>
      </c>
      <c r="E1356" s="8" t="s">
        <v>218</v>
      </c>
      <c r="F1356" s="9">
        <v>4623</v>
      </c>
      <c r="G1356" s="9">
        <v>9182</v>
      </c>
      <c r="H1356" s="9">
        <v>14867</v>
      </c>
      <c r="I1356" s="10">
        <v>0.31095715342705321</v>
      </c>
      <c r="J1356" s="10">
        <v>0.61760947063967175</v>
      </c>
      <c r="K1356" s="9">
        <v>-4559</v>
      </c>
      <c r="L1356" s="9">
        <v>4559</v>
      </c>
      <c r="M1356" s="10">
        <v>-0.30665231721261854</v>
      </c>
      <c r="N1356" s="10">
        <v>0.30665231721261854</v>
      </c>
      <c r="O1356" s="9">
        <v>6753</v>
      </c>
      <c r="P1356" s="9">
        <v>7714</v>
      </c>
      <c r="Q1356" s="9">
        <v>14730</v>
      </c>
      <c r="R1356" s="10">
        <v>0.4584521384928717</v>
      </c>
      <c r="S1356" s="10">
        <v>0.5236931432450781</v>
      </c>
      <c r="T1356" s="9">
        <v>-961</v>
      </c>
      <c r="U1356" s="10">
        <v>-6.52410047522064E-2</v>
      </c>
      <c r="V1356" s="9">
        <v>-2130</v>
      </c>
      <c r="W1356" s="9">
        <v>1468</v>
      </c>
      <c r="X1356" s="10">
        <v>-0.14749498506581848</v>
      </c>
      <c r="Y1356" s="10">
        <v>9.3916327394593657E-2</v>
      </c>
      <c r="Z1356" s="11">
        <v>448.76</v>
      </c>
      <c r="AA1356" s="11">
        <v>61.643194580622158</v>
      </c>
      <c r="AB1356" s="11">
        <v>27079</v>
      </c>
      <c r="AC1356" s="12" t="s">
        <v>3808</v>
      </c>
      <c r="AD1356" s="8">
        <v>27</v>
      </c>
      <c r="AE1356" s="8">
        <v>79</v>
      </c>
      <c r="AF1356" s="13" t="s">
        <v>3709</v>
      </c>
      <c r="AG1356" s="13" t="s">
        <v>3710</v>
      </c>
      <c r="AH1356" s="13" t="s">
        <v>3711</v>
      </c>
      <c r="AI1356" s="14">
        <v>3524583</v>
      </c>
      <c r="AJ1356" s="13" t="s">
        <v>486</v>
      </c>
      <c r="AK1356" s="13" t="s">
        <v>3712</v>
      </c>
      <c r="AL1356" s="13"/>
      <c r="AM1356" s="13"/>
      <c r="AN1356" s="13" t="s">
        <v>505</v>
      </c>
    </row>
    <row r="1357" spans="1:40" x14ac:dyDescent="0.2">
      <c r="A1357" s="8" t="s">
        <v>3704</v>
      </c>
      <c r="B1357" s="8" t="s">
        <v>854</v>
      </c>
      <c r="C1357" s="8" t="str">
        <f t="shared" si="20"/>
        <v>Lincoln County MN</v>
      </c>
      <c r="D1357" s="9">
        <v>5771</v>
      </c>
      <c r="E1357" s="8" t="s">
        <v>218</v>
      </c>
      <c r="F1357" s="9">
        <v>860</v>
      </c>
      <c r="G1357" s="9">
        <v>1930</v>
      </c>
      <c r="H1357" s="9">
        <v>3002</v>
      </c>
      <c r="I1357" s="10">
        <v>0.28647568287808128</v>
      </c>
      <c r="J1357" s="10">
        <v>0.64290473017988004</v>
      </c>
      <c r="K1357" s="9">
        <v>-1070</v>
      </c>
      <c r="L1357" s="9">
        <v>1070</v>
      </c>
      <c r="M1357" s="10">
        <v>-0.35642904730179875</v>
      </c>
      <c r="N1357" s="10">
        <v>0.35642904730179875</v>
      </c>
      <c r="O1357" s="9">
        <v>1428</v>
      </c>
      <c r="P1357" s="9">
        <v>1594</v>
      </c>
      <c r="Q1357" s="9">
        <v>3113</v>
      </c>
      <c r="R1357" s="10">
        <v>0.45872149052361066</v>
      </c>
      <c r="S1357" s="10">
        <v>0.51204625762929645</v>
      </c>
      <c r="T1357" s="9">
        <v>-166</v>
      </c>
      <c r="U1357" s="10">
        <v>-5.3324767105685789E-2</v>
      </c>
      <c r="V1357" s="9">
        <v>-568</v>
      </c>
      <c r="W1357" s="9">
        <v>336</v>
      </c>
      <c r="X1357" s="10">
        <v>-0.17224580764552938</v>
      </c>
      <c r="Y1357" s="10">
        <v>0.13085847255058358</v>
      </c>
      <c r="Z1357" s="11">
        <v>536.76</v>
      </c>
      <c r="AA1357" s="11">
        <v>10.751546314926596</v>
      </c>
      <c r="AB1357" s="11">
        <v>27081</v>
      </c>
      <c r="AC1357" s="12" t="s">
        <v>3809</v>
      </c>
      <c r="AD1357" s="8">
        <v>27</v>
      </c>
      <c r="AE1357" s="8">
        <v>81</v>
      </c>
      <c r="AF1357" s="13"/>
      <c r="AG1357" s="13"/>
      <c r="AH1357" s="13"/>
      <c r="AJ1357" s="13"/>
      <c r="AK1357" s="13"/>
      <c r="AL1357" s="13"/>
      <c r="AM1357" s="13"/>
      <c r="AN1357" s="13" t="s">
        <v>510</v>
      </c>
    </row>
    <row r="1358" spans="1:40" x14ac:dyDescent="0.2">
      <c r="A1358" s="8" t="s">
        <v>3704</v>
      </c>
      <c r="B1358" s="8" t="s">
        <v>2634</v>
      </c>
      <c r="C1358" s="8" t="str">
        <f t="shared" si="20"/>
        <v>Lyon County MN</v>
      </c>
      <c r="D1358" s="9">
        <v>25673</v>
      </c>
      <c r="E1358" s="8" t="s">
        <v>218</v>
      </c>
      <c r="F1358" s="9">
        <v>3825</v>
      </c>
      <c r="G1358" s="9">
        <v>7256</v>
      </c>
      <c r="H1358" s="9">
        <v>12129</v>
      </c>
      <c r="I1358" s="10">
        <v>0.31535988127628001</v>
      </c>
      <c r="J1358" s="10">
        <v>0.59823563360540855</v>
      </c>
      <c r="K1358" s="9">
        <v>-3431</v>
      </c>
      <c r="L1358" s="9">
        <v>3431</v>
      </c>
      <c r="M1358" s="10">
        <v>-0.28287575232912854</v>
      </c>
      <c r="N1358" s="10">
        <v>0.28287575232912854</v>
      </c>
      <c r="O1358" s="9">
        <v>5465</v>
      </c>
      <c r="P1358" s="9">
        <v>6595</v>
      </c>
      <c r="Q1358" s="9">
        <v>12334</v>
      </c>
      <c r="R1358" s="10">
        <v>0.44308415761310199</v>
      </c>
      <c r="S1358" s="10">
        <v>0.53470082698232524</v>
      </c>
      <c r="T1358" s="9">
        <v>-1130</v>
      </c>
      <c r="U1358" s="10">
        <v>-9.1616669369223247E-2</v>
      </c>
      <c r="V1358" s="9">
        <v>-1640</v>
      </c>
      <c r="W1358" s="9">
        <v>661</v>
      </c>
      <c r="X1358" s="10">
        <v>-0.12772427633682198</v>
      </c>
      <c r="Y1358" s="10">
        <v>6.3534806623083306E-2</v>
      </c>
      <c r="Z1358" s="11">
        <v>714.56</v>
      </c>
      <c r="AA1358" s="11">
        <v>35.928403493058667</v>
      </c>
      <c r="AB1358" s="11">
        <v>27083</v>
      </c>
      <c r="AC1358" s="12" t="s">
        <v>3810</v>
      </c>
      <c r="AD1358" s="8">
        <v>27</v>
      </c>
      <c r="AE1358" s="8">
        <v>83</v>
      </c>
      <c r="AF1358" s="13" t="s">
        <v>3811</v>
      </c>
      <c r="AG1358" s="13"/>
      <c r="AH1358" s="13" t="s">
        <v>3812</v>
      </c>
      <c r="AJ1358" s="13" t="s">
        <v>498</v>
      </c>
      <c r="AK1358" s="13"/>
      <c r="AL1358" s="13"/>
      <c r="AM1358" s="13"/>
      <c r="AN1358" s="13" t="s">
        <v>487</v>
      </c>
    </row>
    <row r="1359" spans="1:40" x14ac:dyDescent="0.2">
      <c r="A1359" s="8" t="s">
        <v>3704</v>
      </c>
      <c r="B1359" s="8" t="s">
        <v>3813</v>
      </c>
      <c r="C1359" s="8" t="str">
        <f t="shared" si="20"/>
        <v>McLeod County MN</v>
      </c>
      <c r="D1359" s="9">
        <v>35932</v>
      </c>
      <c r="E1359" s="8" t="s">
        <v>218</v>
      </c>
      <c r="F1359" s="9">
        <v>4978</v>
      </c>
      <c r="G1359" s="9">
        <v>12155</v>
      </c>
      <c r="H1359" s="9">
        <v>18684</v>
      </c>
      <c r="I1359" s="10">
        <v>0.2664311710554485</v>
      </c>
      <c r="J1359" s="10">
        <v>0.65055662599015196</v>
      </c>
      <c r="K1359" s="9">
        <v>-7177</v>
      </c>
      <c r="L1359" s="9">
        <v>7177</v>
      </c>
      <c r="M1359" s="10">
        <v>-0.38412545493470346</v>
      </c>
      <c r="N1359" s="10">
        <v>0.38412545493470346</v>
      </c>
      <c r="O1359" s="9">
        <v>6970</v>
      </c>
      <c r="P1359" s="9">
        <v>11069</v>
      </c>
      <c r="Q1359" s="9">
        <v>18455</v>
      </c>
      <c r="R1359" s="10">
        <v>0.37767542671362775</v>
      </c>
      <c r="S1359" s="10">
        <v>0.59978325657003517</v>
      </c>
      <c r="T1359" s="9">
        <v>-4099</v>
      </c>
      <c r="U1359" s="10">
        <v>-0.22210782985640742</v>
      </c>
      <c r="V1359" s="9">
        <v>-1992</v>
      </c>
      <c r="W1359" s="9">
        <v>1086</v>
      </c>
      <c r="X1359" s="10">
        <v>-0.11124425565817925</v>
      </c>
      <c r="Y1359" s="10">
        <v>5.0773369420116787E-2</v>
      </c>
      <c r="Z1359" s="11">
        <v>491.47</v>
      </c>
      <c r="AA1359" s="11">
        <v>73.111278409668955</v>
      </c>
      <c r="AB1359" s="11">
        <v>27085</v>
      </c>
      <c r="AC1359" s="12" t="s">
        <v>3814</v>
      </c>
      <c r="AD1359" s="8">
        <v>27</v>
      </c>
      <c r="AE1359" s="8">
        <v>85</v>
      </c>
      <c r="AF1359" s="13" t="s">
        <v>3815</v>
      </c>
      <c r="AG1359" s="13" t="s">
        <v>3710</v>
      </c>
      <c r="AH1359" s="13" t="s">
        <v>3816</v>
      </c>
      <c r="AJ1359" s="13" t="s">
        <v>498</v>
      </c>
      <c r="AK1359" s="13" t="s">
        <v>3712</v>
      </c>
      <c r="AL1359" s="13"/>
      <c r="AM1359" s="13"/>
      <c r="AN1359" s="13" t="s">
        <v>487</v>
      </c>
    </row>
    <row r="1360" spans="1:40" x14ac:dyDescent="0.2">
      <c r="A1360" s="8" t="s">
        <v>3704</v>
      </c>
      <c r="B1360" s="8" t="s">
        <v>3817</v>
      </c>
      <c r="C1360" s="8" t="str">
        <f t="shared" si="20"/>
        <v>Mahnomen County MN</v>
      </c>
      <c r="D1360" s="9">
        <v>5457</v>
      </c>
      <c r="E1360" s="8" t="s">
        <v>218</v>
      </c>
      <c r="F1360" s="9">
        <v>930</v>
      </c>
      <c r="G1360" s="9">
        <v>991</v>
      </c>
      <c r="H1360" s="9">
        <v>2074</v>
      </c>
      <c r="I1360" s="10">
        <v>0.44840887174541949</v>
      </c>
      <c r="J1360" s="10">
        <v>0.47782063645130185</v>
      </c>
      <c r="K1360" s="9">
        <v>-61</v>
      </c>
      <c r="L1360" s="9">
        <v>61</v>
      </c>
      <c r="M1360" s="10">
        <v>-2.9411764705882359E-2</v>
      </c>
      <c r="N1360" s="10">
        <v>2.9411764705882359E-2</v>
      </c>
      <c r="O1360" s="9">
        <v>1276</v>
      </c>
      <c r="P1360" s="9">
        <v>871</v>
      </c>
      <c r="Q1360" s="9">
        <v>2179</v>
      </c>
      <c r="R1360" s="10">
        <v>0.58558972005507115</v>
      </c>
      <c r="S1360" s="10">
        <v>0.39972464433226251</v>
      </c>
      <c r="T1360" s="9">
        <v>405</v>
      </c>
      <c r="U1360" s="10">
        <v>0.18586507572280864</v>
      </c>
      <c r="V1360" s="9">
        <v>-346</v>
      </c>
      <c r="W1360" s="9">
        <v>120</v>
      </c>
      <c r="X1360" s="10">
        <v>-0.13718084830965166</v>
      </c>
      <c r="Y1360" s="10">
        <v>7.8095992119039337E-2</v>
      </c>
      <c r="Z1360" s="11">
        <v>557.88</v>
      </c>
      <c r="AA1360" s="11">
        <v>9.7816734781673471</v>
      </c>
      <c r="AB1360" s="11">
        <v>27087</v>
      </c>
      <c r="AC1360" s="12" t="s">
        <v>3818</v>
      </c>
      <c r="AD1360" s="8">
        <v>27</v>
      </c>
      <c r="AE1360" s="8">
        <v>87</v>
      </c>
      <c r="AF1360" s="13"/>
      <c r="AG1360" s="13"/>
      <c r="AH1360" s="13"/>
      <c r="AJ1360" s="13"/>
      <c r="AK1360" s="13"/>
      <c r="AL1360" s="13"/>
      <c r="AM1360" s="13"/>
      <c r="AN1360" s="13" t="s">
        <v>510</v>
      </c>
    </row>
    <row r="1361" spans="1:40" x14ac:dyDescent="0.2">
      <c r="A1361" s="8" t="s">
        <v>3704</v>
      </c>
      <c r="B1361" s="8" t="s">
        <v>636</v>
      </c>
      <c r="C1361" s="8" t="str">
        <f t="shared" si="20"/>
        <v>Marshall County MN</v>
      </c>
      <c r="D1361" s="9">
        <v>9423</v>
      </c>
      <c r="E1361" s="8" t="s">
        <v>218</v>
      </c>
      <c r="F1361" s="9">
        <v>1225</v>
      </c>
      <c r="G1361" s="9">
        <v>3208</v>
      </c>
      <c r="H1361" s="9">
        <v>4794</v>
      </c>
      <c r="I1361" s="10">
        <v>0.25552774301209846</v>
      </c>
      <c r="J1361" s="10">
        <v>0.66916979557780554</v>
      </c>
      <c r="K1361" s="9">
        <v>-1983</v>
      </c>
      <c r="L1361" s="9">
        <v>1983</v>
      </c>
      <c r="M1361" s="10">
        <v>-0.41364205256570707</v>
      </c>
      <c r="N1361" s="10">
        <v>0.41364205256570707</v>
      </c>
      <c r="O1361" s="9">
        <v>1854</v>
      </c>
      <c r="P1361" s="9">
        <v>2380</v>
      </c>
      <c r="Q1361" s="9">
        <v>4335</v>
      </c>
      <c r="R1361" s="10">
        <v>0.42768166089965398</v>
      </c>
      <c r="S1361" s="10">
        <v>0.5490196078431373</v>
      </c>
      <c r="T1361" s="9">
        <v>-526</v>
      </c>
      <c r="U1361" s="10">
        <v>-0.12133794694348332</v>
      </c>
      <c r="V1361" s="9">
        <v>-629</v>
      </c>
      <c r="W1361" s="9">
        <v>828</v>
      </c>
      <c r="X1361" s="10">
        <v>-0.17215391788755552</v>
      </c>
      <c r="Y1361" s="10">
        <v>0.12015018773466823</v>
      </c>
      <c r="Z1361" s="11">
        <v>1775.07</v>
      </c>
      <c r="AA1361" s="11">
        <v>5.3085230441616389</v>
      </c>
      <c r="AB1361" s="11">
        <v>27089</v>
      </c>
      <c r="AC1361" s="12" t="s">
        <v>3819</v>
      </c>
      <c r="AD1361" s="8">
        <v>27</v>
      </c>
      <c r="AE1361" s="8">
        <v>89</v>
      </c>
      <c r="AF1361" s="13"/>
      <c r="AG1361" s="13"/>
      <c r="AH1361" s="13"/>
      <c r="AJ1361" s="13"/>
      <c r="AK1361" s="13"/>
      <c r="AL1361" s="13"/>
      <c r="AM1361" s="13"/>
      <c r="AN1361" s="13" t="s">
        <v>510</v>
      </c>
    </row>
    <row r="1362" spans="1:40" x14ac:dyDescent="0.2">
      <c r="A1362" s="8" t="s">
        <v>3704</v>
      </c>
      <c r="B1362" s="8" t="s">
        <v>1490</v>
      </c>
      <c r="C1362" s="8" t="str">
        <f t="shared" si="20"/>
        <v>Martin County MN</v>
      </c>
      <c r="D1362" s="9">
        <v>20022</v>
      </c>
      <c r="E1362" s="8" t="s">
        <v>218</v>
      </c>
      <c r="F1362" s="9">
        <v>2733</v>
      </c>
      <c r="G1362" s="9">
        <v>7062</v>
      </c>
      <c r="H1362" s="9">
        <v>10469</v>
      </c>
      <c r="I1362" s="10">
        <v>0.26105645238322667</v>
      </c>
      <c r="J1362" s="10">
        <v>0.67456299551055499</v>
      </c>
      <c r="K1362" s="9">
        <v>-4329</v>
      </c>
      <c r="L1362" s="9">
        <v>4329</v>
      </c>
      <c r="M1362" s="10">
        <v>-0.41350654312732832</v>
      </c>
      <c r="N1362" s="10">
        <v>0.41350654312732832</v>
      </c>
      <c r="O1362" s="9">
        <v>4054</v>
      </c>
      <c r="P1362" s="9">
        <v>6657</v>
      </c>
      <c r="Q1362" s="9">
        <v>10927</v>
      </c>
      <c r="R1362" s="10">
        <v>0.3710075958634575</v>
      </c>
      <c r="S1362" s="10">
        <v>0.60922485586162711</v>
      </c>
      <c r="T1362" s="9">
        <v>-2603</v>
      </c>
      <c r="U1362" s="10">
        <v>-0.23821725999816962</v>
      </c>
      <c r="V1362" s="9">
        <v>-1321</v>
      </c>
      <c r="W1362" s="9">
        <v>405</v>
      </c>
      <c r="X1362" s="10">
        <v>-0.10995114348023083</v>
      </c>
      <c r="Y1362" s="10">
        <v>6.5338139648927873E-2</v>
      </c>
      <c r="Z1362" s="11">
        <v>712.35</v>
      </c>
      <c r="AA1362" s="11">
        <v>28.106969888397558</v>
      </c>
      <c r="AB1362" s="11">
        <v>27091</v>
      </c>
      <c r="AC1362" s="12" t="s">
        <v>3820</v>
      </c>
      <c r="AD1362" s="8">
        <v>27</v>
      </c>
      <c r="AE1362" s="8">
        <v>91</v>
      </c>
      <c r="AF1362" s="13" t="s">
        <v>3821</v>
      </c>
      <c r="AG1362" s="13"/>
      <c r="AH1362" s="13" t="s">
        <v>3822</v>
      </c>
      <c r="AJ1362" s="13" t="s">
        <v>498</v>
      </c>
      <c r="AK1362" s="13"/>
      <c r="AL1362" s="13"/>
      <c r="AM1362" s="13"/>
      <c r="AN1362" s="13" t="s">
        <v>487</v>
      </c>
    </row>
    <row r="1363" spans="1:40" x14ac:dyDescent="0.2">
      <c r="A1363" s="8" t="s">
        <v>3704</v>
      </c>
      <c r="B1363" s="8" t="s">
        <v>3823</v>
      </c>
      <c r="C1363" s="8" t="str">
        <f t="shared" si="20"/>
        <v>Meeker County MN</v>
      </c>
      <c r="D1363" s="9">
        <v>23102</v>
      </c>
      <c r="E1363" s="8" t="s">
        <v>218</v>
      </c>
      <c r="F1363" s="9">
        <v>3192</v>
      </c>
      <c r="G1363" s="9">
        <v>8103</v>
      </c>
      <c r="H1363" s="9">
        <v>12198</v>
      </c>
      <c r="I1363" s="10">
        <v>0.26168224299065418</v>
      </c>
      <c r="J1363" s="10">
        <v>0.66428922774225285</v>
      </c>
      <c r="K1363" s="9">
        <v>-4911</v>
      </c>
      <c r="L1363" s="9">
        <v>4911</v>
      </c>
      <c r="M1363" s="10">
        <v>-0.40260698475159867</v>
      </c>
      <c r="N1363" s="10">
        <v>0.40260698475159867</v>
      </c>
      <c r="O1363" s="9">
        <v>4969</v>
      </c>
      <c r="P1363" s="9">
        <v>6913</v>
      </c>
      <c r="Q1363" s="9">
        <v>12167</v>
      </c>
      <c r="R1363" s="10">
        <v>0.40839976986931864</v>
      </c>
      <c r="S1363" s="10">
        <v>0.56817621435029175</v>
      </c>
      <c r="T1363" s="9">
        <v>-1944</v>
      </c>
      <c r="U1363" s="10">
        <v>-0.15977644448097311</v>
      </c>
      <c r="V1363" s="9">
        <v>-1777</v>
      </c>
      <c r="W1363" s="9">
        <v>1190</v>
      </c>
      <c r="X1363" s="10">
        <v>-0.14671752687866446</v>
      </c>
      <c r="Y1363" s="10">
        <v>9.61130133919611E-2</v>
      </c>
      <c r="Z1363" s="11">
        <v>608.17999999999995</v>
      </c>
      <c r="AA1363" s="11">
        <v>37.985464829491271</v>
      </c>
      <c r="AB1363" s="11">
        <v>27093</v>
      </c>
      <c r="AC1363" s="12" t="s">
        <v>3824</v>
      </c>
      <c r="AD1363" s="8">
        <v>27</v>
      </c>
      <c r="AE1363" s="8">
        <v>93</v>
      </c>
      <c r="AF1363" s="13"/>
      <c r="AG1363" s="13"/>
      <c r="AH1363" s="13"/>
      <c r="AJ1363" s="13"/>
      <c r="AK1363" s="13"/>
      <c r="AL1363" s="13"/>
      <c r="AM1363" s="13"/>
      <c r="AN1363" s="13" t="s">
        <v>510</v>
      </c>
    </row>
    <row r="1364" spans="1:40" x14ac:dyDescent="0.2">
      <c r="A1364" s="8" t="s">
        <v>3704</v>
      </c>
      <c r="B1364" s="8" t="s">
        <v>3825</v>
      </c>
      <c r="C1364" s="8" t="str">
        <f t="shared" si="20"/>
        <v>Mille Lacs County MN</v>
      </c>
      <c r="D1364" s="9">
        <v>25788</v>
      </c>
      <c r="E1364" s="8" t="s">
        <v>218</v>
      </c>
      <c r="F1364" s="9">
        <v>3709</v>
      </c>
      <c r="G1364" s="9">
        <v>8340</v>
      </c>
      <c r="H1364" s="9">
        <v>12948</v>
      </c>
      <c r="I1364" s="10">
        <v>0.28645350633302441</v>
      </c>
      <c r="J1364" s="10">
        <v>0.64411492122335501</v>
      </c>
      <c r="K1364" s="9">
        <v>-4631</v>
      </c>
      <c r="L1364" s="9">
        <v>4631</v>
      </c>
      <c r="M1364" s="10">
        <v>-0.3576614148903306</v>
      </c>
      <c r="N1364" s="10">
        <v>0.3576614148903306</v>
      </c>
      <c r="O1364" s="9">
        <v>5829</v>
      </c>
      <c r="P1364" s="9">
        <v>6951</v>
      </c>
      <c r="Q1364" s="9">
        <v>13047</v>
      </c>
      <c r="R1364" s="10">
        <v>0.44676937226948726</v>
      </c>
      <c r="S1364" s="10">
        <v>0.53276615313865261</v>
      </c>
      <c r="T1364" s="9">
        <v>-1122</v>
      </c>
      <c r="U1364" s="10">
        <v>-8.5996780869165346E-2</v>
      </c>
      <c r="V1364" s="9">
        <v>-2120</v>
      </c>
      <c r="W1364" s="9">
        <v>1389</v>
      </c>
      <c r="X1364" s="10">
        <v>-0.16031586593646285</v>
      </c>
      <c r="Y1364" s="10">
        <v>0.1113487680847024</v>
      </c>
      <c r="Z1364" s="11">
        <v>572.30999999999995</v>
      </c>
      <c r="AA1364" s="11">
        <v>45.05949572783981</v>
      </c>
      <c r="AB1364" s="11">
        <v>27095</v>
      </c>
      <c r="AC1364" s="12" t="s">
        <v>3826</v>
      </c>
      <c r="AD1364" s="8">
        <v>27</v>
      </c>
      <c r="AE1364" s="8">
        <v>95</v>
      </c>
      <c r="AF1364" s="13" t="s">
        <v>3709</v>
      </c>
      <c r="AG1364" s="13" t="s">
        <v>3710</v>
      </c>
      <c r="AH1364" s="13" t="s">
        <v>3711</v>
      </c>
      <c r="AI1364" s="14">
        <v>3524583</v>
      </c>
      <c r="AJ1364" s="13" t="s">
        <v>486</v>
      </c>
      <c r="AK1364" s="13" t="s">
        <v>3712</v>
      </c>
      <c r="AL1364" s="13"/>
      <c r="AM1364" s="13"/>
      <c r="AN1364" s="13" t="s">
        <v>505</v>
      </c>
    </row>
    <row r="1365" spans="1:40" x14ac:dyDescent="0.2">
      <c r="A1365" s="8" t="s">
        <v>3704</v>
      </c>
      <c r="B1365" s="8" t="s">
        <v>3827</v>
      </c>
      <c r="C1365" s="8" t="str">
        <f t="shared" si="20"/>
        <v>Morrison County MN</v>
      </c>
      <c r="D1365" s="9">
        <v>32775</v>
      </c>
      <c r="E1365" s="8" t="s">
        <v>218</v>
      </c>
      <c r="F1365" s="9">
        <v>3637</v>
      </c>
      <c r="G1365" s="9">
        <v>12925</v>
      </c>
      <c r="H1365" s="9">
        <v>17534</v>
      </c>
      <c r="I1365" s="10">
        <v>0.20742557317212273</v>
      </c>
      <c r="J1365" s="10">
        <v>0.73713927227101628</v>
      </c>
      <c r="K1365" s="9">
        <v>-9288</v>
      </c>
      <c r="L1365" s="9">
        <v>9288</v>
      </c>
      <c r="M1365" s="10">
        <v>-0.52971369909889354</v>
      </c>
      <c r="N1365" s="10">
        <v>0.52971369909889354</v>
      </c>
      <c r="O1365" s="9">
        <v>6153</v>
      </c>
      <c r="P1365" s="9">
        <v>10159</v>
      </c>
      <c r="Q1365" s="9">
        <v>16662</v>
      </c>
      <c r="R1365" s="10">
        <v>0.36928339935181853</v>
      </c>
      <c r="S1365" s="10">
        <v>0.60971071900132034</v>
      </c>
      <c r="T1365" s="9">
        <v>-4006</v>
      </c>
      <c r="U1365" s="10">
        <v>-0.24042731964950181</v>
      </c>
      <c r="V1365" s="9">
        <v>-2516</v>
      </c>
      <c r="W1365" s="9">
        <v>2766</v>
      </c>
      <c r="X1365" s="10">
        <v>-0.1618578261796958</v>
      </c>
      <c r="Y1365" s="10">
        <v>0.12742855326969593</v>
      </c>
      <c r="Z1365" s="11">
        <v>1125.06</v>
      </c>
      <c r="AA1365" s="11">
        <v>29.131779638419285</v>
      </c>
      <c r="AB1365" s="11">
        <v>27097</v>
      </c>
      <c r="AC1365" s="12" t="s">
        <v>3828</v>
      </c>
      <c r="AD1365" s="8">
        <v>27</v>
      </c>
      <c r="AE1365" s="8">
        <v>97</v>
      </c>
      <c r="AF1365" s="13"/>
      <c r="AG1365" s="13"/>
      <c r="AH1365" s="13"/>
      <c r="AJ1365" s="13"/>
      <c r="AK1365" s="13"/>
      <c r="AL1365" s="13"/>
      <c r="AM1365" s="13"/>
      <c r="AN1365" s="13" t="s">
        <v>510</v>
      </c>
    </row>
    <row r="1366" spans="1:40" x14ac:dyDescent="0.2">
      <c r="A1366" s="8" t="s">
        <v>3704</v>
      </c>
      <c r="B1366" s="8" t="s">
        <v>3829</v>
      </c>
      <c r="C1366" s="8" t="str">
        <f t="shared" si="20"/>
        <v>Mower County MN</v>
      </c>
      <c r="D1366" s="9">
        <v>39116</v>
      </c>
      <c r="E1366" s="8" t="s">
        <v>218</v>
      </c>
      <c r="F1366" s="9">
        <v>7444</v>
      </c>
      <c r="G1366" s="9">
        <v>8826</v>
      </c>
      <c r="H1366" s="9">
        <v>17587</v>
      </c>
      <c r="I1366" s="10">
        <v>0.42326718598965146</v>
      </c>
      <c r="J1366" s="10">
        <v>0.50184795587649966</v>
      </c>
      <c r="K1366" s="9">
        <v>-1382</v>
      </c>
      <c r="L1366" s="9">
        <v>1382</v>
      </c>
      <c r="M1366" s="10">
        <v>-7.8580769886848201E-2</v>
      </c>
      <c r="N1366" s="10">
        <v>7.8580769886848201E-2</v>
      </c>
      <c r="O1366" s="9">
        <v>11129</v>
      </c>
      <c r="P1366" s="9">
        <v>6938</v>
      </c>
      <c r="Q1366" s="9">
        <v>18471</v>
      </c>
      <c r="R1366" s="10">
        <v>0.60251204590980456</v>
      </c>
      <c r="S1366" s="10">
        <v>0.37561583022034539</v>
      </c>
      <c r="T1366" s="9">
        <v>4191</v>
      </c>
      <c r="U1366" s="10">
        <v>0.22689621568945917</v>
      </c>
      <c r="V1366" s="9">
        <v>-3685</v>
      </c>
      <c r="W1366" s="9">
        <v>1888</v>
      </c>
      <c r="X1366" s="10">
        <v>-0.1792448599201531</v>
      </c>
      <c r="Y1366" s="10">
        <v>0.12623212565615427</v>
      </c>
      <c r="Z1366" s="11">
        <v>711.33</v>
      </c>
      <c r="AA1366" s="11">
        <v>54.989948406506116</v>
      </c>
      <c r="AB1366" s="11">
        <v>27099</v>
      </c>
      <c r="AC1366" s="12" t="s">
        <v>3830</v>
      </c>
      <c r="AD1366" s="8">
        <v>27</v>
      </c>
      <c r="AE1366" s="8">
        <v>99</v>
      </c>
      <c r="AF1366" s="13" t="s">
        <v>3831</v>
      </c>
      <c r="AG1366" s="13" t="s">
        <v>3759</v>
      </c>
      <c r="AH1366" s="13" t="s">
        <v>3832</v>
      </c>
      <c r="AJ1366" s="13" t="s">
        <v>498</v>
      </c>
      <c r="AK1366" s="13" t="s">
        <v>3761</v>
      </c>
      <c r="AL1366" s="13"/>
      <c r="AM1366" s="13"/>
      <c r="AN1366" s="13" t="s">
        <v>487</v>
      </c>
    </row>
    <row r="1367" spans="1:40" x14ac:dyDescent="0.2">
      <c r="A1367" s="8" t="s">
        <v>3704</v>
      </c>
      <c r="B1367" s="8" t="s">
        <v>1789</v>
      </c>
      <c r="C1367" s="8" t="str">
        <f t="shared" si="20"/>
        <v>Murray County MN</v>
      </c>
      <c r="D1367" s="9">
        <v>8413</v>
      </c>
      <c r="E1367" s="8" t="s">
        <v>218</v>
      </c>
      <c r="F1367" s="9">
        <v>1295</v>
      </c>
      <c r="G1367" s="9">
        <v>2974</v>
      </c>
      <c r="H1367" s="9">
        <v>4642</v>
      </c>
      <c r="I1367" s="10">
        <v>0.27897457992244723</v>
      </c>
      <c r="J1367" s="10">
        <v>0.6406721240844464</v>
      </c>
      <c r="K1367" s="9">
        <v>-1679</v>
      </c>
      <c r="L1367" s="9">
        <v>1679</v>
      </c>
      <c r="M1367" s="10">
        <v>-0.36169754416199917</v>
      </c>
      <c r="N1367" s="10">
        <v>0.36169754416199917</v>
      </c>
      <c r="O1367" s="9">
        <v>2160</v>
      </c>
      <c r="P1367" s="9">
        <v>2504</v>
      </c>
      <c r="Q1367" s="9">
        <v>4754</v>
      </c>
      <c r="R1367" s="10">
        <v>0.45435422801851072</v>
      </c>
      <c r="S1367" s="10">
        <v>0.5267143458140513</v>
      </c>
      <c r="T1367" s="9">
        <v>-344</v>
      </c>
      <c r="U1367" s="10">
        <v>-7.2360117795540579E-2</v>
      </c>
      <c r="V1367" s="9">
        <v>-865</v>
      </c>
      <c r="W1367" s="9">
        <v>470</v>
      </c>
      <c r="X1367" s="10">
        <v>-0.17537964809606349</v>
      </c>
      <c r="Y1367" s="10">
        <v>0.1139577782703951</v>
      </c>
      <c r="Z1367" s="11">
        <v>704.7</v>
      </c>
      <c r="AA1367" s="11">
        <v>11.938413509294735</v>
      </c>
      <c r="AB1367" s="11">
        <v>27101</v>
      </c>
      <c r="AC1367" s="12" t="s">
        <v>3833</v>
      </c>
      <c r="AD1367" s="8">
        <v>27</v>
      </c>
      <c r="AE1367" s="8">
        <v>101</v>
      </c>
      <c r="AF1367" s="13"/>
      <c r="AG1367" s="13"/>
      <c r="AH1367" s="13"/>
      <c r="AJ1367" s="13"/>
      <c r="AK1367" s="13"/>
      <c r="AL1367" s="13"/>
      <c r="AM1367" s="13"/>
      <c r="AN1367" s="13" t="s">
        <v>510</v>
      </c>
    </row>
    <row r="1368" spans="1:40" x14ac:dyDescent="0.2">
      <c r="A1368" s="8" t="s">
        <v>3704</v>
      </c>
      <c r="B1368" s="8" t="s">
        <v>3834</v>
      </c>
      <c r="C1368" s="8" t="str">
        <f t="shared" si="20"/>
        <v>Nicollet County MN</v>
      </c>
      <c r="D1368" s="9">
        <v>33347</v>
      </c>
      <c r="E1368" s="8" t="s">
        <v>218</v>
      </c>
      <c r="F1368" s="9">
        <v>7886</v>
      </c>
      <c r="G1368" s="9">
        <v>8436</v>
      </c>
      <c r="H1368" s="9">
        <v>17914</v>
      </c>
      <c r="I1368" s="10">
        <v>0.44021435748576532</v>
      </c>
      <c r="J1368" s="10">
        <v>0.47091660154069442</v>
      </c>
      <c r="K1368" s="9">
        <v>-550</v>
      </c>
      <c r="L1368" s="9">
        <v>550</v>
      </c>
      <c r="M1368" s="10">
        <v>-3.0702244054929106E-2</v>
      </c>
      <c r="N1368" s="10">
        <v>3.0702244054929106E-2</v>
      </c>
      <c r="O1368" s="9">
        <v>9652</v>
      </c>
      <c r="P1368" s="9">
        <v>8214</v>
      </c>
      <c r="Q1368" s="9">
        <v>18285</v>
      </c>
      <c r="R1368" s="10">
        <v>0.5278643697019415</v>
      </c>
      <c r="S1368" s="10">
        <v>0.44922067268252663</v>
      </c>
      <c r="T1368" s="9">
        <v>1438</v>
      </c>
      <c r="U1368" s="10">
        <v>7.8643697019414871E-2</v>
      </c>
      <c r="V1368" s="9">
        <v>-1766</v>
      </c>
      <c r="W1368" s="9">
        <v>222</v>
      </c>
      <c r="X1368" s="10">
        <v>-8.7650012216176187E-2</v>
      </c>
      <c r="Y1368" s="10">
        <v>2.169592885816779E-2</v>
      </c>
      <c r="Z1368" s="11">
        <v>448.49</v>
      </c>
      <c r="AA1368" s="11">
        <v>74.353943231733155</v>
      </c>
      <c r="AB1368" s="11">
        <v>27103</v>
      </c>
      <c r="AC1368" s="12" t="s">
        <v>3835</v>
      </c>
      <c r="AD1368" s="8">
        <v>27</v>
      </c>
      <c r="AE1368" s="8">
        <v>103</v>
      </c>
      <c r="AF1368" s="13" t="s">
        <v>3726</v>
      </c>
      <c r="AG1368" s="13" t="s">
        <v>315</v>
      </c>
      <c r="AH1368" s="13" t="s">
        <v>3727</v>
      </c>
      <c r="AI1368" s="14">
        <v>99134</v>
      </c>
      <c r="AJ1368" s="13" t="s">
        <v>486</v>
      </c>
      <c r="AK1368" s="13" t="s">
        <v>3728</v>
      </c>
      <c r="AL1368" s="13"/>
      <c r="AM1368" s="13"/>
      <c r="AN1368" s="13" t="s">
        <v>487</v>
      </c>
    </row>
    <row r="1369" spans="1:40" x14ac:dyDescent="0.2">
      <c r="A1369" s="8" t="s">
        <v>3704</v>
      </c>
      <c r="B1369" s="8" t="s">
        <v>3836</v>
      </c>
      <c r="C1369" s="8" t="str">
        <f t="shared" si="20"/>
        <v>Nobles County MN</v>
      </c>
      <c r="D1369" s="9">
        <v>21770</v>
      </c>
      <c r="E1369" s="8" t="s">
        <v>218</v>
      </c>
      <c r="F1369" s="9">
        <v>2733</v>
      </c>
      <c r="G1369" s="9">
        <v>5299</v>
      </c>
      <c r="H1369" s="9">
        <v>8592</v>
      </c>
      <c r="I1369" s="10">
        <v>0.31808659217877094</v>
      </c>
      <c r="J1369" s="10">
        <v>0.61673649906890127</v>
      </c>
      <c r="K1369" s="9">
        <v>-2566</v>
      </c>
      <c r="L1369" s="9">
        <v>2566</v>
      </c>
      <c r="M1369" s="10">
        <v>-0.29864990689013032</v>
      </c>
      <c r="N1369" s="10">
        <v>0.29864990689013032</v>
      </c>
      <c r="O1369" s="9">
        <v>3793</v>
      </c>
      <c r="P1369" s="9">
        <v>4581</v>
      </c>
      <c r="Q1369" s="9">
        <v>8493</v>
      </c>
      <c r="R1369" s="10">
        <v>0.44660308489344164</v>
      </c>
      <c r="S1369" s="10">
        <v>0.53938537619215821</v>
      </c>
      <c r="T1369" s="9">
        <v>-788</v>
      </c>
      <c r="U1369" s="10">
        <v>-9.2782291298716568E-2</v>
      </c>
      <c r="V1369" s="9">
        <v>-1060</v>
      </c>
      <c r="W1369" s="9">
        <v>718</v>
      </c>
      <c r="X1369" s="10">
        <v>-0.12851649271467069</v>
      </c>
      <c r="Y1369" s="10">
        <v>7.7351122876743061E-2</v>
      </c>
      <c r="Z1369" s="11">
        <v>715.11</v>
      </c>
      <c r="AA1369" s="11">
        <v>30.442868929255638</v>
      </c>
      <c r="AB1369" s="11">
        <v>27105</v>
      </c>
      <c r="AC1369" s="12" t="s">
        <v>3837</v>
      </c>
      <c r="AD1369" s="8">
        <v>27</v>
      </c>
      <c r="AE1369" s="8">
        <v>105</v>
      </c>
      <c r="AF1369" s="13" t="s">
        <v>3838</v>
      </c>
      <c r="AG1369" s="13"/>
      <c r="AH1369" s="13" t="s">
        <v>3839</v>
      </c>
      <c r="AJ1369" s="13" t="s">
        <v>498</v>
      </c>
      <c r="AK1369" s="13"/>
      <c r="AL1369" s="13"/>
      <c r="AM1369" s="13"/>
      <c r="AN1369" s="13" t="s">
        <v>487</v>
      </c>
    </row>
    <row r="1370" spans="1:40" x14ac:dyDescent="0.2">
      <c r="A1370" s="8" t="s">
        <v>3704</v>
      </c>
      <c r="B1370" s="8" t="s">
        <v>3840</v>
      </c>
      <c r="C1370" s="8" t="str">
        <f t="shared" si="20"/>
        <v>Norman County MN</v>
      </c>
      <c r="D1370" s="9">
        <v>6678</v>
      </c>
      <c r="E1370" s="8" t="s">
        <v>218</v>
      </c>
      <c r="F1370" s="9">
        <v>1264</v>
      </c>
      <c r="G1370" s="9">
        <v>1699</v>
      </c>
      <c r="H1370" s="9">
        <v>3232</v>
      </c>
      <c r="I1370" s="10">
        <v>0.3910891089108911</v>
      </c>
      <c r="J1370" s="10">
        <v>0.52568069306930698</v>
      </c>
      <c r="K1370" s="9">
        <v>-435</v>
      </c>
      <c r="L1370" s="9">
        <v>435</v>
      </c>
      <c r="M1370" s="10">
        <v>-0.13459158415841588</v>
      </c>
      <c r="N1370" s="10">
        <v>0.13459158415841588</v>
      </c>
      <c r="O1370" s="9">
        <v>1730</v>
      </c>
      <c r="P1370" s="9">
        <v>1384</v>
      </c>
      <c r="Q1370" s="9">
        <v>3199</v>
      </c>
      <c r="R1370" s="10">
        <v>0.54079399812441387</v>
      </c>
      <c r="S1370" s="10">
        <v>0.43263519849953108</v>
      </c>
      <c r="T1370" s="9">
        <v>346</v>
      </c>
      <c r="U1370" s="10">
        <v>0.10815879962488278</v>
      </c>
      <c r="V1370" s="9">
        <v>-466</v>
      </c>
      <c r="W1370" s="9">
        <v>315</v>
      </c>
      <c r="X1370" s="10">
        <v>-0.14970488921352276</v>
      </c>
      <c r="Y1370" s="10">
        <v>9.3045494569775899E-2</v>
      </c>
      <c r="Z1370" s="11">
        <v>872.79</v>
      </c>
      <c r="AA1370" s="11">
        <v>7.6513250610112404</v>
      </c>
      <c r="AB1370" s="11">
        <v>27107</v>
      </c>
      <c r="AC1370" s="12" t="s">
        <v>3841</v>
      </c>
      <c r="AD1370" s="8">
        <v>27</v>
      </c>
      <c r="AE1370" s="8">
        <v>107</v>
      </c>
      <c r="AF1370" s="13"/>
      <c r="AG1370" s="13"/>
      <c r="AH1370" s="13"/>
      <c r="AJ1370" s="13"/>
      <c r="AK1370" s="13"/>
      <c r="AL1370" s="13"/>
      <c r="AM1370" s="13"/>
      <c r="AN1370" s="13" t="s">
        <v>510</v>
      </c>
    </row>
    <row r="1371" spans="1:40" x14ac:dyDescent="0.2">
      <c r="A1371" s="8" t="s">
        <v>3704</v>
      </c>
      <c r="B1371" s="8" t="s">
        <v>3842</v>
      </c>
      <c r="C1371" s="8" t="str">
        <f t="shared" si="20"/>
        <v>Olmsted County MN</v>
      </c>
      <c r="D1371" s="9">
        <v>151436</v>
      </c>
      <c r="E1371" s="8" t="s">
        <v>218</v>
      </c>
      <c r="F1371" s="9">
        <v>36266</v>
      </c>
      <c r="G1371" s="9">
        <v>35668</v>
      </c>
      <c r="H1371" s="9">
        <v>79277</v>
      </c>
      <c r="I1371" s="10">
        <v>0.45745928831817551</v>
      </c>
      <c r="J1371" s="10">
        <v>0.44991611690654287</v>
      </c>
      <c r="K1371" s="9">
        <v>598</v>
      </c>
      <c r="L1371" s="9">
        <v>-598</v>
      </c>
      <c r="M1371" s="10">
        <v>7.5431714116326321E-3</v>
      </c>
      <c r="N1371" s="10">
        <v>-7.5431714116326321E-3</v>
      </c>
      <c r="O1371" s="9">
        <v>39338</v>
      </c>
      <c r="P1371" s="9">
        <v>36832</v>
      </c>
      <c r="Q1371" s="9">
        <v>77951</v>
      </c>
      <c r="R1371" s="10">
        <v>0.50465035727572449</v>
      </c>
      <c r="S1371" s="10">
        <v>0.47250195635719877</v>
      </c>
      <c r="T1371" s="9">
        <v>2506</v>
      </c>
      <c r="U1371" s="10">
        <v>3.2148400918525721E-2</v>
      </c>
      <c r="V1371" s="9">
        <v>-3072</v>
      </c>
      <c r="W1371" s="9">
        <v>-1164</v>
      </c>
      <c r="X1371" s="10">
        <v>-4.7191068957548987E-2</v>
      </c>
      <c r="Y1371" s="10">
        <v>-2.2585839450655898E-2</v>
      </c>
      <c r="Z1371" s="11">
        <v>653.35</v>
      </c>
      <c r="AA1371" s="11">
        <v>231.78388306420754</v>
      </c>
      <c r="AB1371" s="11">
        <v>27109</v>
      </c>
      <c r="AC1371" s="12" t="s">
        <v>3843</v>
      </c>
      <c r="AD1371" s="8">
        <v>27</v>
      </c>
      <c r="AE1371" s="8">
        <v>109</v>
      </c>
      <c r="AF1371" s="13" t="s">
        <v>3758</v>
      </c>
      <c r="AG1371" s="13" t="s">
        <v>3759</v>
      </c>
      <c r="AH1371" s="13" t="s">
        <v>3760</v>
      </c>
      <c r="AI1371" s="14">
        <v>213873</v>
      </c>
      <c r="AJ1371" s="13" t="s">
        <v>486</v>
      </c>
      <c r="AK1371" s="13" t="s">
        <v>3761</v>
      </c>
      <c r="AL1371" s="13"/>
      <c r="AM1371" s="13"/>
      <c r="AN1371" s="13" t="s">
        <v>487</v>
      </c>
    </row>
    <row r="1372" spans="1:40" x14ac:dyDescent="0.2">
      <c r="A1372" s="8" t="s">
        <v>3704</v>
      </c>
      <c r="B1372" s="8" t="s">
        <v>3844</v>
      </c>
      <c r="C1372" s="8" t="str">
        <f t="shared" si="20"/>
        <v>Otter Tail County MN</v>
      </c>
      <c r="D1372" s="9">
        <v>57716</v>
      </c>
      <c r="E1372" s="8" t="s">
        <v>218</v>
      </c>
      <c r="F1372" s="9">
        <v>9339</v>
      </c>
      <c r="G1372" s="9">
        <v>20939</v>
      </c>
      <c r="H1372" s="9">
        <v>32284</v>
      </c>
      <c r="I1372" s="10">
        <v>0.28927642175690743</v>
      </c>
      <c r="J1372" s="10">
        <v>0.6485875356213604</v>
      </c>
      <c r="K1372" s="9">
        <v>-11600</v>
      </c>
      <c r="L1372" s="9">
        <v>11600</v>
      </c>
      <c r="M1372" s="10">
        <v>-0.35931111386445297</v>
      </c>
      <c r="N1372" s="10">
        <v>0.35931111386445297</v>
      </c>
      <c r="O1372" s="9">
        <v>12165</v>
      </c>
      <c r="P1372" s="9">
        <v>18860</v>
      </c>
      <c r="Q1372" s="9">
        <v>31562</v>
      </c>
      <c r="R1372" s="10">
        <v>0.38543184842532158</v>
      </c>
      <c r="S1372" s="10">
        <v>0.59755402065775298</v>
      </c>
      <c r="T1372" s="9">
        <v>-6695</v>
      </c>
      <c r="U1372" s="10">
        <v>-0.21212217223243141</v>
      </c>
      <c r="V1372" s="9">
        <v>-2826</v>
      </c>
      <c r="W1372" s="9">
        <v>2079</v>
      </c>
      <c r="X1372" s="10">
        <v>-9.6155426668414146E-2</v>
      </c>
      <c r="Y1372" s="10">
        <v>5.1033514963607418E-2</v>
      </c>
      <c r="Z1372" s="11">
        <v>1972.07</v>
      </c>
      <c r="AA1372" s="11">
        <v>29.266709599557824</v>
      </c>
      <c r="AB1372" s="11">
        <v>27111</v>
      </c>
      <c r="AC1372" s="12" t="s">
        <v>3845</v>
      </c>
      <c r="AD1372" s="8">
        <v>27</v>
      </c>
      <c r="AE1372" s="8">
        <v>111</v>
      </c>
      <c r="AF1372" s="13" t="s">
        <v>3846</v>
      </c>
      <c r="AG1372" s="13"/>
      <c r="AH1372" s="13" t="s">
        <v>3847</v>
      </c>
      <c r="AJ1372" s="13" t="s">
        <v>498</v>
      </c>
      <c r="AK1372" s="13"/>
      <c r="AL1372" s="13"/>
      <c r="AM1372" s="13"/>
      <c r="AN1372" s="13" t="s">
        <v>487</v>
      </c>
    </row>
    <row r="1373" spans="1:40" x14ac:dyDescent="0.2">
      <c r="A1373" s="8" t="s">
        <v>3704</v>
      </c>
      <c r="B1373" s="8" t="s">
        <v>3848</v>
      </c>
      <c r="C1373" s="8" t="str">
        <f t="shared" si="20"/>
        <v>Pennington County MN</v>
      </c>
      <c r="D1373" s="9">
        <v>14219</v>
      </c>
      <c r="E1373" s="8" t="s">
        <v>218</v>
      </c>
      <c r="F1373" s="9">
        <v>2146</v>
      </c>
      <c r="G1373" s="9">
        <v>4000</v>
      </c>
      <c r="H1373" s="9">
        <v>6671</v>
      </c>
      <c r="I1373" s="10">
        <v>0.32169090091440561</v>
      </c>
      <c r="J1373" s="10">
        <v>0.59961025333533202</v>
      </c>
      <c r="K1373" s="9">
        <v>-1854</v>
      </c>
      <c r="L1373" s="9">
        <v>1854</v>
      </c>
      <c r="M1373" s="10">
        <v>-0.27791935242092641</v>
      </c>
      <c r="N1373" s="10">
        <v>0.27791935242092641</v>
      </c>
      <c r="O1373" s="9">
        <v>3024</v>
      </c>
      <c r="P1373" s="9">
        <v>3304</v>
      </c>
      <c r="Q1373" s="9">
        <v>6493</v>
      </c>
      <c r="R1373" s="10">
        <v>0.46573232712151547</v>
      </c>
      <c r="S1373" s="10">
        <v>0.50885569074387804</v>
      </c>
      <c r="T1373" s="9">
        <v>-280</v>
      </c>
      <c r="U1373" s="10">
        <v>-4.3123363622362576E-2</v>
      </c>
      <c r="V1373" s="9">
        <v>-878</v>
      </c>
      <c r="W1373" s="9">
        <v>696</v>
      </c>
      <c r="X1373" s="10">
        <v>-0.14404142620710986</v>
      </c>
      <c r="Y1373" s="10">
        <v>9.075456259145398E-2</v>
      </c>
      <c r="Z1373" s="11">
        <v>616.57000000000005</v>
      </c>
      <c r="AA1373" s="11">
        <v>23.061452876396839</v>
      </c>
      <c r="AB1373" s="11">
        <v>27113</v>
      </c>
      <c r="AC1373" s="12" t="s">
        <v>3849</v>
      </c>
      <c r="AD1373" s="8">
        <v>27</v>
      </c>
      <c r="AE1373" s="8">
        <v>113</v>
      </c>
      <c r="AF1373" s="13"/>
      <c r="AG1373" s="13"/>
      <c r="AH1373" s="13"/>
      <c r="AJ1373" s="13"/>
      <c r="AK1373" s="13"/>
      <c r="AL1373" s="13"/>
      <c r="AM1373" s="13"/>
      <c r="AN1373" s="13" t="s">
        <v>510</v>
      </c>
    </row>
    <row r="1374" spans="1:40" x14ac:dyDescent="0.2">
      <c r="A1374" s="8" t="s">
        <v>3704</v>
      </c>
      <c r="B1374" s="8" t="s">
        <v>3850</v>
      </c>
      <c r="C1374" s="8" t="str">
        <f t="shared" si="20"/>
        <v>Pine County MN</v>
      </c>
      <c r="D1374" s="9">
        <v>29069</v>
      </c>
      <c r="E1374" s="8" t="s">
        <v>218</v>
      </c>
      <c r="F1374" s="9">
        <v>4580</v>
      </c>
      <c r="G1374" s="9">
        <v>8191</v>
      </c>
      <c r="H1374" s="9">
        <v>13729</v>
      </c>
      <c r="I1374" s="10">
        <v>0.33360040789569523</v>
      </c>
      <c r="J1374" s="10">
        <v>0.59662029281083839</v>
      </c>
      <c r="K1374" s="9">
        <v>-3611</v>
      </c>
      <c r="L1374" s="9">
        <v>3611</v>
      </c>
      <c r="M1374" s="10">
        <v>-0.26301988491514317</v>
      </c>
      <c r="N1374" s="10">
        <v>0.26301988491514317</v>
      </c>
      <c r="O1374" s="9">
        <v>6750</v>
      </c>
      <c r="P1374" s="9">
        <v>6845</v>
      </c>
      <c r="Q1374" s="9">
        <v>13904</v>
      </c>
      <c r="R1374" s="10">
        <v>0.48547180667433831</v>
      </c>
      <c r="S1374" s="10">
        <v>0.49230437284234752</v>
      </c>
      <c r="T1374" s="9">
        <v>-95</v>
      </c>
      <c r="U1374" s="10">
        <v>-6.832566168009202E-3</v>
      </c>
      <c r="V1374" s="9">
        <v>-2170</v>
      </c>
      <c r="W1374" s="9">
        <v>1346</v>
      </c>
      <c r="X1374" s="10">
        <v>-0.15187139877864309</v>
      </c>
      <c r="Y1374" s="10">
        <v>0.10431591996849088</v>
      </c>
      <c r="Z1374" s="11">
        <v>1411.29</v>
      </c>
      <c r="AA1374" s="11">
        <v>20.597467565135442</v>
      </c>
      <c r="AB1374" s="11">
        <v>27115</v>
      </c>
      <c r="AC1374" s="12" t="s">
        <v>3851</v>
      </c>
      <c r="AD1374" s="8">
        <v>27</v>
      </c>
      <c r="AE1374" s="8">
        <v>115</v>
      </c>
      <c r="AF1374" s="13"/>
      <c r="AG1374" s="13"/>
      <c r="AH1374" s="13"/>
      <c r="AJ1374" s="13"/>
      <c r="AK1374" s="13"/>
      <c r="AL1374" s="13"/>
      <c r="AM1374" s="13"/>
      <c r="AN1374" s="13" t="s">
        <v>510</v>
      </c>
    </row>
    <row r="1375" spans="1:40" x14ac:dyDescent="0.2">
      <c r="A1375" s="8" t="s">
        <v>3704</v>
      </c>
      <c r="B1375" s="8" t="s">
        <v>3852</v>
      </c>
      <c r="C1375" s="8" t="str">
        <f t="shared" si="20"/>
        <v>Pipestone County MN</v>
      </c>
      <c r="D1375" s="9">
        <v>9271</v>
      </c>
      <c r="E1375" s="8" t="s">
        <v>218</v>
      </c>
      <c r="F1375" s="9">
        <v>1127</v>
      </c>
      <c r="G1375" s="9">
        <v>3338</v>
      </c>
      <c r="H1375" s="9">
        <v>4779</v>
      </c>
      <c r="I1375" s="10">
        <v>0.23582339401548441</v>
      </c>
      <c r="J1375" s="10">
        <v>0.69847248378321825</v>
      </c>
      <c r="K1375" s="9">
        <v>-2211</v>
      </c>
      <c r="L1375" s="9">
        <v>2211</v>
      </c>
      <c r="M1375" s="10">
        <v>-0.46264908976773383</v>
      </c>
      <c r="N1375" s="10">
        <v>0.46264908976773383</v>
      </c>
      <c r="O1375" s="9">
        <v>1728</v>
      </c>
      <c r="P1375" s="9">
        <v>2828</v>
      </c>
      <c r="Q1375" s="9">
        <v>4637</v>
      </c>
      <c r="R1375" s="10">
        <v>0.37265473366400692</v>
      </c>
      <c r="S1375" s="10">
        <v>0.60987707569549277</v>
      </c>
      <c r="T1375" s="9">
        <v>-1100</v>
      </c>
      <c r="U1375" s="10">
        <v>-0.23722234203148584</v>
      </c>
      <c r="V1375" s="9">
        <v>-601</v>
      </c>
      <c r="W1375" s="9">
        <v>510</v>
      </c>
      <c r="X1375" s="10">
        <v>-0.13683133964852251</v>
      </c>
      <c r="Y1375" s="10">
        <v>8.859540808772548E-2</v>
      </c>
      <c r="Z1375" s="11">
        <v>465.06</v>
      </c>
      <c r="AA1375" s="11">
        <v>19.935062142519246</v>
      </c>
      <c r="AB1375" s="11">
        <v>27117</v>
      </c>
      <c r="AC1375" s="12" t="s">
        <v>3853</v>
      </c>
      <c r="AD1375" s="8">
        <v>27</v>
      </c>
      <c r="AE1375" s="8">
        <v>117</v>
      </c>
      <c r="AF1375" s="13"/>
      <c r="AG1375" s="13"/>
      <c r="AH1375" s="13"/>
      <c r="AJ1375" s="13"/>
      <c r="AK1375" s="13"/>
      <c r="AL1375" s="13"/>
      <c r="AM1375" s="13"/>
      <c r="AN1375" s="13" t="s">
        <v>510</v>
      </c>
    </row>
    <row r="1376" spans="1:40" x14ac:dyDescent="0.2">
      <c r="A1376" s="8" t="s">
        <v>3704</v>
      </c>
      <c r="B1376" s="8" t="s">
        <v>888</v>
      </c>
      <c r="C1376" s="8" t="str">
        <f t="shared" si="20"/>
        <v>Polk County MN</v>
      </c>
      <c r="D1376" s="9">
        <v>31533</v>
      </c>
      <c r="E1376" s="8" t="s">
        <v>218</v>
      </c>
      <c r="F1376" s="9">
        <v>4712</v>
      </c>
      <c r="G1376" s="9">
        <v>8979</v>
      </c>
      <c r="H1376" s="9">
        <v>14698</v>
      </c>
      <c r="I1376" s="10">
        <v>0.32058783507960265</v>
      </c>
      <c r="J1376" s="10">
        <v>0.61089944210096614</v>
      </c>
      <c r="K1376" s="9">
        <v>-4267</v>
      </c>
      <c r="L1376" s="9">
        <v>4267</v>
      </c>
      <c r="M1376" s="10">
        <v>-0.29031160702136349</v>
      </c>
      <c r="N1376" s="10">
        <v>0.29031160702136349</v>
      </c>
      <c r="O1376" s="9">
        <v>6773</v>
      </c>
      <c r="P1376" s="9">
        <v>7615</v>
      </c>
      <c r="Q1376" s="9">
        <v>14644</v>
      </c>
      <c r="R1376" s="10">
        <v>0.46251024310297734</v>
      </c>
      <c r="S1376" s="10">
        <v>0.52000819448238189</v>
      </c>
      <c r="T1376" s="9">
        <v>-842</v>
      </c>
      <c r="U1376" s="10">
        <v>-5.7497951379404555E-2</v>
      </c>
      <c r="V1376" s="9">
        <v>-2061</v>
      </c>
      <c r="W1376" s="9">
        <v>1364</v>
      </c>
      <c r="X1376" s="10">
        <v>-0.14192240802337469</v>
      </c>
      <c r="Y1376" s="10">
        <v>9.0891247618584248E-2</v>
      </c>
      <c r="Z1376" s="11">
        <v>1971.13</v>
      </c>
      <c r="AA1376" s="11">
        <v>15.997422798090435</v>
      </c>
      <c r="AB1376" s="11">
        <v>27119</v>
      </c>
      <c r="AC1376" s="12" t="s">
        <v>3854</v>
      </c>
      <c r="AD1376" s="8">
        <v>27</v>
      </c>
      <c r="AE1376" s="8">
        <v>119</v>
      </c>
      <c r="AF1376" s="13" t="s">
        <v>3855</v>
      </c>
      <c r="AG1376" s="13"/>
      <c r="AH1376" s="13" t="s">
        <v>3856</v>
      </c>
      <c r="AI1376" s="14">
        <v>102449</v>
      </c>
      <c r="AJ1376" s="13" t="s">
        <v>486</v>
      </c>
      <c r="AK1376" s="13"/>
      <c r="AL1376" s="13"/>
      <c r="AM1376" s="13"/>
      <c r="AN1376" s="13" t="s">
        <v>487</v>
      </c>
    </row>
    <row r="1377" spans="1:40" x14ac:dyDescent="0.2">
      <c r="A1377" s="8" t="s">
        <v>3704</v>
      </c>
      <c r="B1377" s="8" t="s">
        <v>890</v>
      </c>
      <c r="C1377" s="8" t="str">
        <f t="shared" ref="C1377:C1440" si="21">B1377&amp;" "&amp;A1377</f>
        <v>Pope County MN</v>
      </c>
      <c r="D1377" s="9">
        <v>11041</v>
      </c>
      <c r="E1377" s="8" t="s">
        <v>218</v>
      </c>
      <c r="F1377" s="9">
        <v>2106</v>
      </c>
      <c r="G1377" s="9">
        <v>3793</v>
      </c>
      <c r="H1377" s="9">
        <v>6294</v>
      </c>
      <c r="I1377" s="10">
        <v>0.334604385128694</v>
      </c>
      <c r="J1377" s="10">
        <v>0.60263743247537338</v>
      </c>
      <c r="K1377" s="9">
        <v>-1687</v>
      </c>
      <c r="L1377" s="9">
        <v>1687</v>
      </c>
      <c r="M1377" s="10">
        <v>-0.26803304734667938</v>
      </c>
      <c r="N1377" s="10">
        <v>0.26803304734667938</v>
      </c>
      <c r="O1377" s="9">
        <v>2981</v>
      </c>
      <c r="P1377" s="9">
        <v>3142</v>
      </c>
      <c r="Q1377" s="9">
        <v>6224</v>
      </c>
      <c r="R1377" s="10">
        <v>0.47895244215938304</v>
      </c>
      <c r="S1377" s="10">
        <v>0.50482005141388175</v>
      </c>
      <c r="T1377" s="9">
        <v>-161</v>
      </c>
      <c r="U1377" s="10">
        <v>-2.5867609254498714E-2</v>
      </c>
      <c r="V1377" s="9">
        <v>-875</v>
      </c>
      <c r="W1377" s="9">
        <v>651</v>
      </c>
      <c r="X1377" s="10">
        <v>-0.14434805703068904</v>
      </c>
      <c r="Y1377" s="10">
        <v>9.7817381061491626E-2</v>
      </c>
      <c r="Z1377" s="11">
        <v>669.71</v>
      </c>
      <c r="AA1377" s="11">
        <v>16.486240312971287</v>
      </c>
      <c r="AB1377" s="11">
        <v>27121</v>
      </c>
      <c r="AC1377" s="12" t="s">
        <v>3857</v>
      </c>
      <c r="AD1377" s="8">
        <v>27</v>
      </c>
      <c r="AE1377" s="8">
        <v>121</v>
      </c>
      <c r="AF1377" s="13"/>
      <c r="AG1377" s="13"/>
      <c r="AH1377" s="13"/>
      <c r="AJ1377" s="13"/>
      <c r="AK1377" s="13"/>
      <c r="AL1377" s="13"/>
      <c r="AM1377" s="13"/>
      <c r="AN1377" s="13" t="s">
        <v>510</v>
      </c>
    </row>
    <row r="1378" spans="1:40" x14ac:dyDescent="0.2">
      <c r="A1378" s="8" t="s">
        <v>3704</v>
      </c>
      <c r="B1378" s="8" t="s">
        <v>3858</v>
      </c>
      <c r="C1378" s="8" t="str">
        <f t="shared" si="21"/>
        <v>Ramsey County MN</v>
      </c>
      <c r="D1378" s="9">
        <v>538133</v>
      </c>
      <c r="E1378" s="8" t="s">
        <v>218</v>
      </c>
      <c r="F1378" s="9">
        <v>176929</v>
      </c>
      <c r="G1378" s="9">
        <v>70778</v>
      </c>
      <c r="H1378" s="9">
        <v>269161</v>
      </c>
      <c r="I1378" s="10">
        <v>0.65733520086490982</v>
      </c>
      <c r="J1378" s="10">
        <v>0.26295785793632809</v>
      </c>
      <c r="K1378" s="9">
        <v>106151</v>
      </c>
      <c r="L1378" s="9">
        <v>-106151</v>
      </c>
      <c r="M1378" s="10">
        <v>0.39437734292858173</v>
      </c>
      <c r="N1378" s="10">
        <v>-0.39437734292858173</v>
      </c>
      <c r="O1378" s="9">
        <v>184936</v>
      </c>
      <c r="P1378" s="9">
        <v>86799</v>
      </c>
      <c r="Q1378" s="9">
        <v>277782</v>
      </c>
      <c r="R1378" s="10">
        <v>0.66575948045589706</v>
      </c>
      <c r="S1378" s="10">
        <v>0.31247165043091346</v>
      </c>
      <c r="T1378" s="9">
        <v>98137</v>
      </c>
      <c r="U1378" s="10">
        <v>0.3532878300249836</v>
      </c>
      <c r="V1378" s="9">
        <v>-8007</v>
      </c>
      <c r="W1378" s="9">
        <v>-16021</v>
      </c>
      <c r="X1378" s="10">
        <v>-8.4242795909872381E-3</v>
      </c>
      <c r="Y1378" s="10">
        <v>-4.9513792494585374E-2</v>
      </c>
      <c r="Z1378" s="11">
        <v>152.21</v>
      </c>
      <c r="AA1378" s="11">
        <v>3535.4641613560211</v>
      </c>
      <c r="AB1378" s="11">
        <v>27123</v>
      </c>
      <c r="AC1378" s="12" t="s">
        <v>3859</v>
      </c>
      <c r="AD1378" s="8">
        <v>27</v>
      </c>
      <c r="AE1378" s="8">
        <v>123</v>
      </c>
      <c r="AF1378" s="13" t="s">
        <v>3709</v>
      </c>
      <c r="AG1378" s="13" t="s">
        <v>3710</v>
      </c>
      <c r="AH1378" s="13" t="s">
        <v>3711</v>
      </c>
      <c r="AI1378" s="14">
        <v>3524583</v>
      </c>
      <c r="AJ1378" s="13" t="s">
        <v>486</v>
      </c>
      <c r="AK1378" s="13" t="s">
        <v>3712</v>
      </c>
      <c r="AL1378" s="13"/>
      <c r="AM1378" s="13"/>
      <c r="AN1378" s="13" t="s">
        <v>487</v>
      </c>
    </row>
    <row r="1379" spans="1:40" x14ac:dyDescent="0.2">
      <c r="A1379" s="8" t="s">
        <v>3704</v>
      </c>
      <c r="B1379" s="8" t="s">
        <v>3860</v>
      </c>
      <c r="C1379" s="8" t="str">
        <f t="shared" si="21"/>
        <v>Red Lake County MN</v>
      </c>
      <c r="D1379" s="9">
        <v>4055</v>
      </c>
      <c r="E1379" s="8" t="s">
        <v>218</v>
      </c>
      <c r="F1379" s="9">
        <v>540</v>
      </c>
      <c r="G1379" s="9">
        <v>1141</v>
      </c>
      <c r="H1379" s="9">
        <v>1871</v>
      </c>
      <c r="I1379" s="10">
        <v>0.28861571352218063</v>
      </c>
      <c r="J1379" s="10">
        <v>0.6098343132014965</v>
      </c>
      <c r="K1379" s="9">
        <v>-601</v>
      </c>
      <c r="L1379" s="9">
        <v>601</v>
      </c>
      <c r="M1379" s="10">
        <v>-0.32121859967931587</v>
      </c>
      <c r="N1379" s="10">
        <v>0.32121859967931587</v>
      </c>
      <c r="O1379" s="9">
        <v>928</v>
      </c>
      <c r="P1379" s="9">
        <v>978</v>
      </c>
      <c r="Q1379" s="9">
        <v>1963</v>
      </c>
      <c r="R1379" s="10">
        <v>0.47274579724910853</v>
      </c>
      <c r="S1379" s="10">
        <v>0.49821701477330615</v>
      </c>
      <c r="T1379" s="9">
        <v>-50</v>
      </c>
      <c r="U1379" s="10">
        <v>-2.547121752419762E-2</v>
      </c>
      <c r="V1379" s="9">
        <v>-388</v>
      </c>
      <c r="W1379" s="9">
        <v>163</v>
      </c>
      <c r="X1379" s="10">
        <v>-0.18413008372692791</v>
      </c>
      <c r="Y1379" s="10">
        <v>0.11161729842819035</v>
      </c>
      <c r="Z1379" s="11">
        <v>432.41</v>
      </c>
      <c r="AA1379" s="11">
        <v>9.3776739668370297</v>
      </c>
      <c r="AB1379" s="11">
        <v>27125</v>
      </c>
      <c r="AC1379" s="12" t="s">
        <v>3861</v>
      </c>
      <c r="AD1379" s="8">
        <v>27</v>
      </c>
      <c r="AE1379" s="8">
        <v>125</v>
      </c>
      <c r="AF1379" s="13"/>
      <c r="AG1379" s="13"/>
      <c r="AH1379" s="13"/>
      <c r="AJ1379" s="13"/>
      <c r="AK1379" s="13"/>
      <c r="AL1379" s="13"/>
      <c r="AM1379" s="13"/>
      <c r="AN1379" s="13" t="s">
        <v>510</v>
      </c>
    </row>
    <row r="1380" spans="1:40" x14ac:dyDescent="0.2">
      <c r="A1380" s="8" t="s">
        <v>3704</v>
      </c>
      <c r="B1380" s="8" t="s">
        <v>3862</v>
      </c>
      <c r="C1380" s="8" t="str">
        <f t="shared" si="21"/>
        <v>Redwood County MN</v>
      </c>
      <c r="D1380" s="9">
        <v>15471</v>
      </c>
      <c r="E1380" s="8" t="s">
        <v>218</v>
      </c>
      <c r="F1380" s="9">
        <v>1887</v>
      </c>
      <c r="G1380" s="9">
        <v>5137</v>
      </c>
      <c r="H1380" s="9">
        <v>7566</v>
      </c>
      <c r="I1380" s="10">
        <v>0.24940523394131642</v>
      </c>
      <c r="J1380" s="10">
        <v>0.67895849854612744</v>
      </c>
      <c r="K1380" s="9">
        <v>-3250</v>
      </c>
      <c r="L1380" s="9">
        <v>3250</v>
      </c>
      <c r="M1380" s="10">
        <v>-0.42955326460481102</v>
      </c>
      <c r="N1380" s="10">
        <v>0.42955326460481102</v>
      </c>
      <c r="O1380" s="9">
        <v>3008</v>
      </c>
      <c r="P1380" s="9">
        <v>4570</v>
      </c>
      <c r="Q1380" s="9">
        <v>7761</v>
      </c>
      <c r="R1380" s="10">
        <v>0.38757892024223684</v>
      </c>
      <c r="S1380" s="10">
        <v>0.58884164411802598</v>
      </c>
      <c r="T1380" s="9">
        <v>-1562</v>
      </c>
      <c r="U1380" s="10">
        <v>-0.20126272387578914</v>
      </c>
      <c r="V1380" s="9">
        <v>-1121</v>
      </c>
      <c r="W1380" s="9">
        <v>567</v>
      </c>
      <c r="X1380" s="10">
        <v>-0.13817368630092042</v>
      </c>
      <c r="Y1380" s="10">
        <v>9.0116854428101467E-2</v>
      </c>
      <c r="Z1380" s="11">
        <v>878.57</v>
      </c>
      <c r="AA1380" s="11">
        <v>17.609296925686056</v>
      </c>
      <c r="AB1380" s="11">
        <v>27127</v>
      </c>
      <c r="AC1380" s="12" t="s">
        <v>3863</v>
      </c>
      <c r="AD1380" s="8">
        <v>27</v>
      </c>
      <c r="AE1380" s="8">
        <v>127</v>
      </c>
      <c r="AF1380" s="13"/>
      <c r="AG1380" s="13"/>
      <c r="AH1380" s="13"/>
      <c r="AJ1380" s="13"/>
      <c r="AK1380" s="13"/>
      <c r="AL1380" s="13"/>
      <c r="AM1380" s="13"/>
      <c r="AN1380" s="13" t="s">
        <v>510</v>
      </c>
    </row>
    <row r="1381" spans="1:40" x14ac:dyDescent="0.2">
      <c r="A1381" s="8" t="s">
        <v>3704</v>
      </c>
      <c r="B1381" s="8" t="s">
        <v>3864</v>
      </c>
      <c r="C1381" s="8" t="str">
        <f t="shared" si="21"/>
        <v>Renville County MN</v>
      </c>
      <c r="D1381" s="9">
        <v>14892</v>
      </c>
      <c r="E1381" s="8" t="s">
        <v>218</v>
      </c>
      <c r="F1381" s="9">
        <v>2117</v>
      </c>
      <c r="G1381" s="9">
        <v>4890</v>
      </c>
      <c r="H1381" s="9">
        <v>7563</v>
      </c>
      <c r="I1381" s="10">
        <v>0.27991537749570278</v>
      </c>
      <c r="J1381" s="10">
        <v>0.64656882189607301</v>
      </c>
      <c r="K1381" s="9">
        <v>-2773</v>
      </c>
      <c r="L1381" s="9">
        <v>2773</v>
      </c>
      <c r="M1381" s="10">
        <v>-0.36665344440037023</v>
      </c>
      <c r="N1381" s="10">
        <v>0.36665344440037023</v>
      </c>
      <c r="O1381" s="9">
        <v>3394</v>
      </c>
      <c r="P1381" s="9">
        <v>4149</v>
      </c>
      <c r="Q1381" s="9">
        <v>7684</v>
      </c>
      <c r="R1381" s="10">
        <v>0.44169703279541905</v>
      </c>
      <c r="S1381" s="10">
        <v>0.53995314940135342</v>
      </c>
      <c r="T1381" s="9">
        <v>-755</v>
      </c>
      <c r="U1381" s="10">
        <v>-9.8256116605934363E-2</v>
      </c>
      <c r="V1381" s="9">
        <v>-1277</v>
      </c>
      <c r="W1381" s="9">
        <v>741</v>
      </c>
      <c r="X1381" s="10">
        <v>-0.16178165529971628</v>
      </c>
      <c r="Y1381" s="10">
        <v>0.10661567249471959</v>
      </c>
      <c r="Z1381" s="11">
        <v>982.91</v>
      </c>
      <c r="AA1381" s="11">
        <v>15.150929383158173</v>
      </c>
      <c r="AB1381" s="11">
        <v>27129</v>
      </c>
      <c r="AC1381" s="12" t="s">
        <v>3865</v>
      </c>
      <c r="AD1381" s="8">
        <v>27</v>
      </c>
      <c r="AE1381" s="8">
        <v>129</v>
      </c>
      <c r="AF1381" s="13"/>
      <c r="AG1381" s="13"/>
      <c r="AH1381" s="13"/>
      <c r="AJ1381" s="13"/>
      <c r="AK1381" s="13"/>
      <c r="AL1381" s="13"/>
      <c r="AM1381" s="13"/>
      <c r="AN1381" s="13" t="s">
        <v>510</v>
      </c>
    </row>
    <row r="1382" spans="1:40" x14ac:dyDescent="0.2">
      <c r="A1382" s="8" t="s">
        <v>3704</v>
      </c>
      <c r="B1382" s="8" t="s">
        <v>2888</v>
      </c>
      <c r="C1382" s="8" t="str">
        <f t="shared" si="21"/>
        <v>Rice County MN</v>
      </c>
      <c r="D1382" s="9">
        <v>65400</v>
      </c>
      <c r="E1382" s="8" t="s">
        <v>218</v>
      </c>
      <c r="F1382" s="9">
        <v>14437</v>
      </c>
      <c r="G1382" s="9">
        <v>15429</v>
      </c>
      <c r="H1382" s="9">
        <v>32217</v>
      </c>
      <c r="I1382" s="10">
        <v>0.44811745351832882</v>
      </c>
      <c r="J1382" s="10">
        <v>0.47890865071235683</v>
      </c>
      <c r="K1382" s="9">
        <v>-992</v>
      </c>
      <c r="L1382" s="9">
        <v>992</v>
      </c>
      <c r="M1382" s="10">
        <v>-3.0791197194028008E-2</v>
      </c>
      <c r="N1382" s="10">
        <v>3.0791197194028008E-2</v>
      </c>
      <c r="O1382" s="9">
        <v>17054</v>
      </c>
      <c r="P1382" s="9">
        <v>14380</v>
      </c>
      <c r="Q1382" s="9">
        <v>32160</v>
      </c>
      <c r="R1382" s="10">
        <v>0.5302860696517413</v>
      </c>
      <c r="S1382" s="10">
        <v>0.44713930348258707</v>
      </c>
      <c r="T1382" s="9">
        <v>2674</v>
      </c>
      <c r="U1382" s="10">
        <v>8.3146766169154229E-2</v>
      </c>
      <c r="V1382" s="9">
        <v>-2617</v>
      </c>
      <c r="W1382" s="9">
        <v>1049</v>
      </c>
      <c r="X1382" s="10">
        <v>-8.2168616133412475E-2</v>
      </c>
      <c r="Y1382" s="10">
        <v>3.1769347229769762E-2</v>
      </c>
      <c r="Z1382" s="11">
        <v>495.68</v>
      </c>
      <c r="AA1382" s="11">
        <v>131.93996126533247</v>
      </c>
      <c r="AB1382" s="11">
        <v>27131</v>
      </c>
      <c r="AC1382" s="12" t="s">
        <v>3866</v>
      </c>
      <c r="AD1382" s="8">
        <v>27</v>
      </c>
      <c r="AE1382" s="8">
        <v>131</v>
      </c>
      <c r="AF1382" s="13" t="s">
        <v>3867</v>
      </c>
      <c r="AG1382" s="13" t="s">
        <v>3710</v>
      </c>
      <c r="AH1382" s="13" t="s">
        <v>3868</v>
      </c>
      <c r="AJ1382" s="13" t="s">
        <v>498</v>
      </c>
      <c r="AK1382" s="13" t="s">
        <v>3712</v>
      </c>
      <c r="AL1382" s="13"/>
      <c r="AM1382" s="13"/>
      <c r="AN1382" s="13" t="s">
        <v>487</v>
      </c>
    </row>
    <row r="1383" spans="1:40" x14ac:dyDescent="0.2">
      <c r="A1383" s="8" t="s">
        <v>3704</v>
      </c>
      <c r="B1383" s="8" t="s">
        <v>3869</v>
      </c>
      <c r="C1383" s="8" t="str">
        <f t="shared" si="21"/>
        <v>Rock County MN</v>
      </c>
      <c r="D1383" s="9">
        <v>9600</v>
      </c>
      <c r="E1383" s="8" t="s">
        <v>218</v>
      </c>
      <c r="F1383" s="9">
        <v>1373</v>
      </c>
      <c r="G1383" s="9">
        <v>3091</v>
      </c>
      <c r="H1383" s="9">
        <v>4807</v>
      </c>
      <c r="I1383" s="10">
        <v>0.28562513001872269</v>
      </c>
      <c r="J1383" s="10">
        <v>0.6430205949656751</v>
      </c>
      <c r="K1383" s="9">
        <v>-1718</v>
      </c>
      <c r="L1383" s="9">
        <v>1718</v>
      </c>
      <c r="M1383" s="10">
        <v>-0.3573954649469524</v>
      </c>
      <c r="N1383" s="10">
        <v>0.3573954649469524</v>
      </c>
      <c r="O1383" s="9">
        <v>1945</v>
      </c>
      <c r="P1383" s="9">
        <v>2810</v>
      </c>
      <c r="Q1383" s="9">
        <v>4830</v>
      </c>
      <c r="R1383" s="10">
        <v>0.40269151138716358</v>
      </c>
      <c r="S1383" s="10">
        <v>0.58178053830227738</v>
      </c>
      <c r="T1383" s="9">
        <v>-865</v>
      </c>
      <c r="U1383" s="10">
        <v>-0.1790890269151138</v>
      </c>
      <c r="V1383" s="9">
        <v>-572</v>
      </c>
      <c r="W1383" s="9">
        <v>281</v>
      </c>
      <c r="X1383" s="10">
        <v>-0.11706638136844089</v>
      </c>
      <c r="Y1383" s="10">
        <v>6.1240056663397713E-2</v>
      </c>
      <c r="Z1383" s="11">
        <v>482.46</v>
      </c>
      <c r="AA1383" s="11">
        <v>19.898022634000746</v>
      </c>
      <c r="AB1383" s="11">
        <v>27133</v>
      </c>
      <c r="AC1383" s="12" t="s">
        <v>3870</v>
      </c>
      <c r="AD1383" s="8">
        <v>27</v>
      </c>
      <c r="AE1383" s="8">
        <v>133</v>
      </c>
      <c r="AF1383" s="13"/>
      <c r="AG1383" s="13"/>
      <c r="AH1383" s="13"/>
      <c r="AJ1383" s="13"/>
      <c r="AK1383" s="13"/>
      <c r="AL1383" s="13"/>
      <c r="AM1383" s="13"/>
      <c r="AN1383" s="13" t="s">
        <v>510</v>
      </c>
    </row>
    <row r="1384" spans="1:40" x14ac:dyDescent="0.2">
      <c r="A1384" s="8" t="s">
        <v>3704</v>
      </c>
      <c r="B1384" s="8" t="s">
        <v>3871</v>
      </c>
      <c r="C1384" s="8" t="str">
        <f t="shared" si="21"/>
        <v>Roseau County MN</v>
      </c>
      <c r="D1384" s="9">
        <v>15770</v>
      </c>
      <c r="E1384" s="8" t="s">
        <v>218</v>
      </c>
      <c r="F1384" s="9">
        <v>1856</v>
      </c>
      <c r="G1384" s="9">
        <v>5451</v>
      </c>
      <c r="H1384" s="9">
        <v>7767</v>
      </c>
      <c r="I1384" s="10">
        <v>0.23895970130037336</v>
      </c>
      <c r="J1384" s="10">
        <v>0.70181537273078409</v>
      </c>
      <c r="K1384" s="9">
        <v>-3595</v>
      </c>
      <c r="L1384" s="9">
        <v>3595</v>
      </c>
      <c r="M1384" s="10">
        <v>-0.46285567143041073</v>
      </c>
      <c r="N1384" s="10">
        <v>0.46285567143041073</v>
      </c>
      <c r="O1384" s="9">
        <v>2772</v>
      </c>
      <c r="P1384" s="9">
        <v>4409</v>
      </c>
      <c r="Q1384" s="9">
        <v>7330</v>
      </c>
      <c r="R1384" s="10">
        <v>0.37817189631650749</v>
      </c>
      <c r="S1384" s="10">
        <v>0.60150068212824015</v>
      </c>
      <c r="T1384" s="9">
        <v>-1637</v>
      </c>
      <c r="U1384" s="10">
        <v>-0.22332878581173266</v>
      </c>
      <c r="V1384" s="9">
        <v>-916</v>
      </c>
      <c r="W1384" s="9">
        <v>1042</v>
      </c>
      <c r="X1384" s="10">
        <v>-0.13921219501613413</v>
      </c>
      <c r="Y1384" s="10">
        <v>0.10031469060254394</v>
      </c>
      <c r="Z1384" s="11">
        <v>1671.6</v>
      </c>
      <c r="AA1384" s="11">
        <v>9.4340751375927265</v>
      </c>
      <c r="AB1384" s="11">
        <v>27135</v>
      </c>
      <c r="AC1384" s="12" t="s">
        <v>3872</v>
      </c>
      <c r="AD1384" s="8">
        <v>27</v>
      </c>
      <c r="AE1384" s="8">
        <v>135</v>
      </c>
      <c r="AF1384" s="13"/>
      <c r="AG1384" s="13"/>
      <c r="AH1384" s="13"/>
      <c r="AJ1384" s="13"/>
      <c r="AK1384" s="13"/>
      <c r="AL1384" s="13"/>
      <c r="AM1384" s="13"/>
      <c r="AN1384" s="13" t="s">
        <v>510</v>
      </c>
    </row>
    <row r="1385" spans="1:40" x14ac:dyDescent="0.2">
      <c r="A1385" s="8" t="s">
        <v>3704</v>
      </c>
      <c r="B1385" s="8" t="s">
        <v>3873</v>
      </c>
      <c r="C1385" s="8" t="str">
        <f t="shared" si="21"/>
        <v>St. Louis County MN</v>
      </c>
      <c r="D1385" s="9">
        <v>200431</v>
      </c>
      <c r="E1385" s="8" t="s">
        <v>218</v>
      </c>
      <c r="F1385" s="9">
        <v>57769</v>
      </c>
      <c r="G1385" s="9">
        <v>44631</v>
      </c>
      <c r="H1385" s="9">
        <v>111260</v>
      </c>
      <c r="I1385" s="10">
        <v>0.51922523818083766</v>
      </c>
      <c r="J1385" s="10">
        <v>0.40114147042962428</v>
      </c>
      <c r="K1385" s="9">
        <v>13138</v>
      </c>
      <c r="L1385" s="9">
        <v>-13138</v>
      </c>
      <c r="M1385" s="10">
        <v>0.11808376775121338</v>
      </c>
      <c r="N1385" s="10">
        <v>-0.11808376775121338</v>
      </c>
      <c r="O1385" s="9">
        <v>74177</v>
      </c>
      <c r="P1385" s="9">
        <v>39675</v>
      </c>
      <c r="Q1385" s="9">
        <v>116460</v>
      </c>
      <c r="R1385" s="10">
        <v>0.63693113515370081</v>
      </c>
      <c r="S1385" s="10">
        <v>0.34067490984028853</v>
      </c>
      <c r="T1385" s="9">
        <v>34502</v>
      </c>
      <c r="U1385" s="10">
        <v>0.29625622531341228</v>
      </c>
      <c r="V1385" s="9">
        <v>-16408</v>
      </c>
      <c r="W1385" s="9">
        <v>4956</v>
      </c>
      <c r="X1385" s="10">
        <v>-0.11770589697286316</v>
      </c>
      <c r="Y1385" s="10">
        <v>6.0466560589335749E-2</v>
      </c>
      <c r="Z1385" s="11">
        <v>6247.4</v>
      </c>
      <c r="AA1385" s="11">
        <v>32.082306239395592</v>
      </c>
      <c r="AB1385" s="11">
        <v>27137</v>
      </c>
      <c r="AC1385" s="12" t="s">
        <v>3874</v>
      </c>
      <c r="AD1385" s="8">
        <v>27</v>
      </c>
      <c r="AE1385" s="8">
        <v>137</v>
      </c>
      <c r="AF1385" s="13" t="s">
        <v>3734</v>
      </c>
      <c r="AG1385" s="13"/>
      <c r="AH1385" s="13" t="s">
        <v>3735</v>
      </c>
      <c r="AI1385" s="14">
        <v>279601</v>
      </c>
      <c r="AJ1385" s="13" t="s">
        <v>486</v>
      </c>
      <c r="AK1385" s="13"/>
      <c r="AL1385" s="13"/>
      <c r="AM1385" s="13"/>
      <c r="AN1385" s="13" t="s">
        <v>487</v>
      </c>
    </row>
    <row r="1386" spans="1:40" x14ac:dyDescent="0.2">
      <c r="A1386" s="8" t="s">
        <v>3704</v>
      </c>
      <c r="B1386" s="8" t="s">
        <v>905</v>
      </c>
      <c r="C1386" s="8" t="str">
        <f t="shared" si="21"/>
        <v>Scott County MN</v>
      </c>
      <c r="D1386" s="9">
        <v>141660</v>
      </c>
      <c r="E1386" s="8" t="s">
        <v>218</v>
      </c>
      <c r="F1386" s="9">
        <v>28502</v>
      </c>
      <c r="G1386" s="9">
        <v>39948</v>
      </c>
      <c r="H1386" s="9">
        <v>74390</v>
      </c>
      <c r="I1386" s="10">
        <v>0.3831428955504772</v>
      </c>
      <c r="J1386" s="10">
        <v>0.53700766232020436</v>
      </c>
      <c r="K1386" s="9">
        <v>-11446</v>
      </c>
      <c r="L1386" s="9">
        <v>11446</v>
      </c>
      <c r="M1386" s="10">
        <v>-0.15386476676972716</v>
      </c>
      <c r="N1386" s="10">
        <v>0.15386476676972716</v>
      </c>
      <c r="O1386" s="9">
        <v>29714</v>
      </c>
      <c r="P1386" s="9">
        <v>40321</v>
      </c>
      <c r="Q1386" s="9">
        <v>71411</v>
      </c>
      <c r="R1386" s="10">
        <v>0.41609836019660834</v>
      </c>
      <c r="S1386" s="10">
        <v>0.56463289969332453</v>
      </c>
      <c r="T1386" s="9">
        <v>-10607</v>
      </c>
      <c r="U1386" s="10">
        <v>-0.14853453949671619</v>
      </c>
      <c r="V1386" s="9">
        <v>-1212</v>
      </c>
      <c r="W1386" s="9">
        <v>-373</v>
      </c>
      <c r="X1386" s="10">
        <v>-3.2955464646131138E-2</v>
      </c>
      <c r="Y1386" s="10">
        <v>-2.7625237373120171E-2</v>
      </c>
      <c r="Z1386" s="11">
        <v>356.48</v>
      </c>
      <c r="AA1386" s="11">
        <v>397.38554757630158</v>
      </c>
      <c r="AB1386" s="11">
        <v>27139</v>
      </c>
      <c r="AC1386" s="12" t="s">
        <v>3875</v>
      </c>
      <c r="AD1386" s="8">
        <v>27</v>
      </c>
      <c r="AE1386" s="8">
        <v>139</v>
      </c>
      <c r="AF1386" s="13" t="s">
        <v>3709</v>
      </c>
      <c r="AG1386" s="13" t="s">
        <v>3710</v>
      </c>
      <c r="AH1386" s="13" t="s">
        <v>3711</v>
      </c>
      <c r="AI1386" s="14">
        <v>3524583</v>
      </c>
      <c r="AJ1386" s="13" t="s">
        <v>486</v>
      </c>
      <c r="AK1386" s="13" t="s">
        <v>3712</v>
      </c>
      <c r="AL1386" s="13"/>
      <c r="AM1386" s="13"/>
      <c r="AN1386" s="13" t="s">
        <v>487</v>
      </c>
    </row>
    <row r="1387" spans="1:40" x14ac:dyDescent="0.2">
      <c r="A1387" s="8" t="s">
        <v>3704</v>
      </c>
      <c r="B1387" s="8" t="s">
        <v>3876</v>
      </c>
      <c r="C1387" s="8" t="str">
        <f t="shared" si="21"/>
        <v>Sherburne County MN</v>
      </c>
      <c r="D1387" s="9">
        <v>91705</v>
      </c>
      <c r="E1387" s="8" t="s">
        <v>218</v>
      </c>
      <c r="F1387" s="9">
        <v>13299</v>
      </c>
      <c r="G1387" s="9">
        <v>31049</v>
      </c>
      <c r="H1387" s="9">
        <v>47938</v>
      </c>
      <c r="I1387" s="10">
        <v>0.27742083524552547</v>
      </c>
      <c r="J1387" s="10">
        <v>0.6476907672410197</v>
      </c>
      <c r="K1387" s="9">
        <v>-17750</v>
      </c>
      <c r="L1387" s="9">
        <v>17750</v>
      </c>
      <c r="M1387" s="10">
        <v>-0.37026993199549424</v>
      </c>
      <c r="N1387" s="10">
        <v>0.37026993199549424</v>
      </c>
      <c r="O1387" s="9">
        <v>17597</v>
      </c>
      <c r="P1387" s="9">
        <v>27848</v>
      </c>
      <c r="Q1387" s="9">
        <v>46320</v>
      </c>
      <c r="R1387" s="10">
        <v>0.37990069084628669</v>
      </c>
      <c r="S1387" s="10">
        <v>0.60120898100172715</v>
      </c>
      <c r="T1387" s="9">
        <v>-10251</v>
      </c>
      <c r="U1387" s="10">
        <v>-0.22130829015544046</v>
      </c>
      <c r="V1387" s="9">
        <v>-4298</v>
      </c>
      <c r="W1387" s="9">
        <v>3201</v>
      </c>
      <c r="X1387" s="10">
        <v>-0.10247985560076123</v>
      </c>
      <c r="Y1387" s="10">
        <v>4.6481786239292555E-2</v>
      </c>
      <c r="Z1387" s="11">
        <v>432.92</v>
      </c>
      <c r="AA1387" s="11">
        <v>211.82897533031507</v>
      </c>
      <c r="AB1387" s="11">
        <v>27141</v>
      </c>
      <c r="AC1387" s="12" t="s">
        <v>3877</v>
      </c>
      <c r="AD1387" s="8">
        <v>27</v>
      </c>
      <c r="AE1387" s="8">
        <v>141</v>
      </c>
      <c r="AF1387" s="13" t="s">
        <v>3709</v>
      </c>
      <c r="AG1387" s="13" t="s">
        <v>3710</v>
      </c>
      <c r="AH1387" s="13" t="s">
        <v>3711</v>
      </c>
      <c r="AI1387" s="14">
        <v>3524583</v>
      </c>
      <c r="AJ1387" s="13" t="s">
        <v>486</v>
      </c>
      <c r="AK1387" s="13" t="s">
        <v>3712</v>
      </c>
      <c r="AL1387" s="13"/>
      <c r="AM1387" s="13"/>
      <c r="AN1387" s="13" t="s">
        <v>487</v>
      </c>
    </row>
    <row r="1388" spans="1:40" x14ac:dyDescent="0.2">
      <c r="A1388" s="8" t="s">
        <v>3704</v>
      </c>
      <c r="B1388" s="8" t="s">
        <v>3878</v>
      </c>
      <c r="C1388" s="8" t="str">
        <f t="shared" si="21"/>
        <v>Sibley County MN</v>
      </c>
      <c r="D1388" s="9">
        <v>14875</v>
      </c>
      <c r="E1388" s="8" t="s">
        <v>218</v>
      </c>
      <c r="F1388" s="9">
        <v>1954</v>
      </c>
      <c r="G1388" s="9">
        <v>5193</v>
      </c>
      <c r="H1388" s="9">
        <v>7727</v>
      </c>
      <c r="I1388" s="10">
        <v>0.25287951339459042</v>
      </c>
      <c r="J1388" s="10">
        <v>0.67205901384754752</v>
      </c>
      <c r="K1388" s="9">
        <v>-3239</v>
      </c>
      <c r="L1388" s="9">
        <v>3239</v>
      </c>
      <c r="M1388" s="10">
        <v>-0.4191795004529571</v>
      </c>
      <c r="N1388" s="10">
        <v>0.4191795004529571</v>
      </c>
      <c r="O1388" s="9">
        <v>2916</v>
      </c>
      <c r="P1388" s="9">
        <v>4693</v>
      </c>
      <c r="Q1388" s="9">
        <v>7785</v>
      </c>
      <c r="R1388" s="10">
        <v>0.37456647398843929</v>
      </c>
      <c r="S1388" s="10">
        <v>0.60282594733461781</v>
      </c>
      <c r="T1388" s="9">
        <v>-1777</v>
      </c>
      <c r="U1388" s="10">
        <v>-0.22825947334617852</v>
      </c>
      <c r="V1388" s="9">
        <v>-962</v>
      </c>
      <c r="W1388" s="9">
        <v>500</v>
      </c>
      <c r="X1388" s="10">
        <v>-0.12168696059384887</v>
      </c>
      <c r="Y1388" s="10">
        <v>6.9233066512929708E-2</v>
      </c>
      <c r="Z1388" s="11">
        <v>588.78</v>
      </c>
      <c r="AA1388" s="11">
        <v>25.264105438364076</v>
      </c>
      <c r="AB1388" s="11">
        <v>27143</v>
      </c>
      <c r="AC1388" s="12" t="s">
        <v>3879</v>
      </c>
      <c r="AD1388" s="8">
        <v>27</v>
      </c>
      <c r="AE1388" s="8">
        <v>143</v>
      </c>
      <c r="AF1388" s="13" t="s">
        <v>3709</v>
      </c>
      <c r="AG1388" s="13" t="s">
        <v>3710</v>
      </c>
      <c r="AH1388" s="13" t="s">
        <v>3711</v>
      </c>
      <c r="AI1388" s="14">
        <v>3524583</v>
      </c>
      <c r="AJ1388" s="13" t="s">
        <v>486</v>
      </c>
      <c r="AK1388" s="13" t="s">
        <v>3712</v>
      </c>
      <c r="AL1388" s="13"/>
      <c r="AM1388" s="13"/>
      <c r="AN1388" s="13" t="s">
        <v>505</v>
      </c>
    </row>
    <row r="1389" spans="1:40" x14ac:dyDescent="0.2">
      <c r="A1389" s="8" t="s">
        <v>3704</v>
      </c>
      <c r="B1389" s="8" t="s">
        <v>3880</v>
      </c>
      <c r="C1389" s="8" t="str">
        <f t="shared" si="21"/>
        <v>Stearns County MN</v>
      </c>
      <c r="D1389" s="9">
        <v>154708</v>
      </c>
      <c r="E1389" s="8" t="s">
        <v>218</v>
      </c>
      <c r="F1389" s="9">
        <v>25575</v>
      </c>
      <c r="G1389" s="9">
        <v>47618</v>
      </c>
      <c r="H1389" s="9">
        <v>78985</v>
      </c>
      <c r="I1389" s="10">
        <v>0.3237956574033044</v>
      </c>
      <c r="J1389" s="10">
        <v>0.60287396341077415</v>
      </c>
      <c r="K1389" s="9">
        <v>-22043</v>
      </c>
      <c r="L1389" s="9">
        <v>22043</v>
      </c>
      <c r="M1389" s="10">
        <v>-0.27907830600746975</v>
      </c>
      <c r="N1389" s="10">
        <v>0.27907830600746975</v>
      </c>
      <c r="O1389" s="9">
        <v>33552</v>
      </c>
      <c r="P1389" s="9">
        <v>43015</v>
      </c>
      <c r="Q1389" s="9">
        <v>78178</v>
      </c>
      <c r="R1389" s="10">
        <v>0.42917444805443988</v>
      </c>
      <c r="S1389" s="10">
        <v>0.55021873161247414</v>
      </c>
      <c r="T1389" s="9">
        <v>-9463</v>
      </c>
      <c r="U1389" s="10">
        <v>-0.12104428355803426</v>
      </c>
      <c r="V1389" s="9">
        <v>-7977</v>
      </c>
      <c r="W1389" s="9">
        <v>4603</v>
      </c>
      <c r="X1389" s="10">
        <v>-0.10537879065113548</v>
      </c>
      <c r="Y1389" s="10">
        <v>5.2655231798300006E-2</v>
      </c>
      <c r="Z1389" s="11">
        <v>1343.13</v>
      </c>
      <c r="AA1389" s="11">
        <v>115.18468055958841</v>
      </c>
      <c r="AB1389" s="11">
        <v>27145</v>
      </c>
      <c r="AC1389" s="12" t="s">
        <v>3881</v>
      </c>
      <c r="AD1389" s="8">
        <v>27</v>
      </c>
      <c r="AE1389" s="8">
        <v>145</v>
      </c>
      <c r="AF1389" s="13" t="s">
        <v>3720</v>
      </c>
      <c r="AG1389" s="13" t="s">
        <v>3710</v>
      </c>
      <c r="AH1389" s="13" t="s">
        <v>3721</v>
      </c>
      <c r="AI1389" s="14">
        <v>194418</v>
      </c>
      <c r="AJ1389" s="13" t="s">
        <v>486</v>
      </c>
      <c r="AK1389" s="13" t="s">
        <v>3712</v>
      </c>
      <c r="AL1389" s="13"/>
      <c r="AM1389" s="13"/>
      <c r="AN1389" s="13" t="s">
        <v>487</v>
      </c>
    </row>
    <row r="1390" spans="1:40" x14ac:dyDescent="0.2">
      <c r="A1390" s="8" t="s">
        <v>3704</v>
      </c>
      <c r="B1390" s="8" t="s">
        <v>3882</v>
      </c>
      <c r="C1390" s="8" t="str">
        <f t="shared" si="21"/>
        <v>Steele County MN</v>
      </c>
      <c r="D1390" s="9">
        <v>36755</v>
      </c>
      <c r="E1390" s="8" t="s">
        <v>218</v>
      </c>
      <c r="F1390" s="9">
        <v>6239</v>
      </c>
      <c r="G1390" s="9">
        <v>11198</v>
      </c>
      <c r="H1390" s="9">
        <v>19040</v>
      </c>
      <c r="I1390" s="10">
        <v>0.32767857142857143</v>
      </c>
      <c r="J1390" s="10">
        <v>0.58813025210084036</v>
      </c>
      <c r="K1390" s="9">
        <v>-4959</v>
      </c>
      <c r="L1390" s="9">
        <v>4959</v>
      </c>
      <c r="M1390" s="10">
        <v>-0.26045168067226893</v>
      </c>
      <c r="N1390" s="10">
        <v>0.26045168067226893</v>
      </c>
      <c r="O1390" s="9">
        <v>8706</v>
      </c>
      <c r="P1390" s="9">
        <v>9903</v>
      </c>
      <c r="Q1390" s="9">
        <v>19034</v>
      </c>
      <c r="R1390" s="10">
        <v>0.45739203530524325</v>
      </c>
      <c r="S1390" s="10">
        <v>0.52027949984238731</v>
      </c>
      <c r="T1390" s="9">
        <v>-1197</v>
      </c>
      <c r="U1390" s="10">
        <v>-6.2887464537144055E-2</v>
      </c>
      <c r="V1390" s="9">
        <v>-2467</v>
      </c>
      <c r="W1390" s="9">
        <v>1295</v>
      </c>
      <c r="X1390" s="10">
        <v>-0.12971346387667182</v>
      </c>
      <c r="Y1390" s="10">
        <v>6.7850752258453051E-2</v>
      </c>
      <c r="Z1390" s="11">
        <v>429.65</v>
      </c>
      <c r="AA1390" s="11">
        <v>85.546374956359827</v>
      </c>
      <c r="AB1390" s="11">
        <v>27147</v>
      </c>
      <c r="AC1390" s="12" t="s">
        <v>3883</v>
      </c>
      <c r="AD1390" s="8">
        <v>27</v>
      </c>
      <c r="AE1390" s="8">
        <v>147</v>
      </c>
      <c r="AF1390" s="13" t="s">
        <v>3884</v>
      </c>
      <c r="AG1390" s="13"/>
      <c r="AH1390" s="13" t="s">
        <v>3885</v>
      </c>
      <c r="AJ1390" s="13" t="s">
        <v>498</v>
      </c>
      <c r="AK1390" s="13"/>
      <c r="AL1390" s="13"/>
      <c r="AM1390" s="13"/>
      <c r="AN1390" s="13" t="s">
        <v>487</v>
      </c>
    </row>
    <row r="1391" spans="1:40" x14ac:dyDescent="0.2">
      <c r="A1391" s="8" t="s">
        <v>3704</v>
      </c>
      <c r="B1391" s="8" t="s">
        <v>2915</v>
      </c>
      <c r="C1391" s="8" t="str">
        <f t="shared" si="21"/>
        <v>Stevens County MN</v>
      </c>
      <c r="D1391" s="9">
        <v>9796</v>
      </c>
      <c r="E1391" s="8" t="s">
        <v>218</v>
      </c>
      <c r="F1391" s="9">
        <v>2116</v>
      </c>
      <c r="G1391" s="9">
        <v>2800</v>
      </c>
      <c r="H1391" s="9">
        <v>5350</v>
      </c>
      <c r="I1391" s="10">
        <v>0.39551401869158881</v>
      </c>
      <c r="J1391" s="10">
        <v>0.52336448598130836</v>
      </c>
      <c r="K1391" s="9">
        <v>-684</v>
      </c>
      <c r="L1391" s="9">
        <v>684</v>
      </c>
      <c r="M1391" s="10">
        <v>-0.12785046728971955</v>
      </c>
      <c r="N1391" s="10">
        <v>0.12785046728971955</v>
      </c>
      <c r="O1391" s="9">
        <v>2742</v>
      </c>
      <c r="P1391" s="9">
        <v>2766</v>
      </c>
      <c r="Q1391" s="9">
        <v>5621</v>
      </c>
      <c r="R1391" s="10">
        <v>0.48781355630670697</v>
      </c>
      <c r="S1391" s="10">
        <v>0.49208325920654689</v>
      </c>
      <c r="T1391" s="9">
        <v>-24</v>
      </c>
      <c r="U1391" s="10">
        <v>-4.2697028998399111E-3</v>
      </c>
      <c r="V1391" s="9">
        <v>-626</v>
      </c>
      <c r="W1391" s="9">
        <v>34</v>
      </c>
      <c r="X1391" s="10">
        <v>-9.2299537615118166E-2</v>
      </c>
      <c r="Y1391" s="10">
        <v>3.1281226774761473E-2</v>
      </c>
      <c r="Z1391" s="11">
        <v>563.6</v>
      </c>
      <c r="AA1391" s="11">
        <v>17.381121362668559</v>
      </c>
      <c r="AB1391" s="11">
        <v>27149</v>
      </c>
      <c r="AC1391" s="12" t="s">
        <v>3886</v>
      </c>
      <c r="AD1391" s="8">
        <v>27</v>
      </c>
      <c r="AE1391" s="8">
        <v>149</v>
      </c>
      <c r="AF1391" s="13"/>
      <c r="AG1391" s="13"/>
      <c r="AH1391" s="13"/>
      <c r="AJ1391" s="13"/>
      <c r="AK1391" s="13"/>
      <c r="AL1391" s="13"/>
      <c r="AM1391" s="13"/>
      <c r="AN1391" s="13" t="s">
        <v>510</v>
      </c>
    </row>
    <row r="1392" spans="1:40" x14ac:dyDescent="0.2">
      <c r="A1392" s="8" t="s">
        <v>3704</v>
      </c>
      <c r="B1392" s="8" t="s">
        <v>3887</v>
      </c>
      <c r="C1392" s="8" t="str">
        <f t="shared" si="21"/>
        <v>Swift County MN</v>
      </c>
      <c r="D1392" s="9">
        <v>9340</v>
      </c>
      <c r="E1392" s="8" t="s">
        <v>218</v>
      </c>
      <c r="F1392" s="9">
        <v>1679</v>
      </c>
      <c r="G1392" s="9">
        <v>2962</v>
      </c>
      <c r="H1392" s="9">
        <v>4968</v>
      </c>
      <c r="I1392" s="10">
        <v>0.33796296296296297</v>
      </c>
      <c r="J1392" s="10">
        <v>0.59621578099838968</v>
      </c>
      <c r="K1392" s="9">
        <v>-1283</v>
      </c>
      <c r="L1392" s="9">
        <v>1283</v>
      </c>
      <c r="M1392" s="10">
        <v>-0.25825281803542671</v>
      </c>
      <c r="N1392" s="10">
        <v>0.25825281803542671</v>
      </c>
      <c r="O1392" s="9">
        <v>2751</v>
      </c>
      <c r="P1392" s="9">
        <v>2248</v>
      </c>
      <c r="Q1392" s="9">
        <v>5087</v>
      </c>
      <c r="R1392" s="10">
        <v>0.54079024965598588</v>
      </c>
      <c r="S1392" s="10">
        <v>0.44191075289954784</v>
      </c>
      <c r="T1392" s="9">
        <v>503</v>
      </c>
      <c r="U1392" s="10">
        <v>9.8879496756438034E-2</v>
      </c>
      <c r="V1392" s="9">
        <v>-1072</v>
      </c>
      <c r="W1392" s="9">
        <v>714</v>
      </c>
      <c r="X1392" s="10">
        <v>-0.20282728669302291</v>
      </c>
      <c r="Y1392" s="10">
        <v>0.15430502809884183</v>
      </c>
      <c r="Z1392" s="11">
        <v>742.08</v>
      </c>
      <c r="AA1392" s="11">
        <v>12.586244070720138</v>
      </c>
      <c r="AB1392" s="11">
        <v>27151</v>
      </c>
      <c r="AC1392" s="12" t="s">
        <v>3888</v>
      </c>
      <c r="AD1392" s="8">
        <v>27</v>
      </c>
      <c r="AE1392" s="8">
        <v>151</v>
      </c>
      <c r="AF1392" s="13"/>
      <c r="AG1392" s="13"/>
      <c r="AH1392" s="13"/>
      <c r="AJ1392" s="13"/>
      <c r="AK1392" s="13"/>
      <c r="AL1392" s="13"/>
      <c r="AM1392" s="13"/>
      <c r="AN1392" s="13" t="s">
        <v>510</v>
      </c>
    </row>
    <row r="1393" spans="1:40" x14ac:dyDescent="0.2">
      <c r="A1393" s="8" t="s">
        <v>3704</v>
      </c>
      <c r="B1393" s="8" t="s">
        <v>3146</v>
      </c>
      <c r="C1393" s="8" t="str">
        <f t="shared" si="21"/>
        <v>Todd County MN</v>
      </c>
      <c r="D1393" s="9">
        <v>24257</v>
      </c>
      <c r="E1393" s="8" t="s">
        <v>218</v>
      </c>
      <c r="F1393" s="9">
        <v>2783</v>
      </c>
      <c r="G1393" s="9">
        <v>8485</v>
      </c>
      <c r="H1393" s="9">
        <v>11944</v>
      </c>
      <c r="I1393" s="10">
        <v>0.23300401875418619</v>
      </c>
      <c r="J1393" s="10">
        <v>0.71039852645679835</v>
      </c>
      <c r="K1393" s="9">
        <v>-5702</v>
      </c>
      <c r="L1393" s="9">
        <v>5702</v>
      </c>
      <c r="M1393" s="10">
        <v>-0.47739450770261216</v>
      </c>
      <c r="N1393" s="10">
        <v>0.47739450770261216</v>
      </c>
      <c r="O1393" s="9">
        <v>4819</v>
      </c>
      <c r="P1393" s="9">
        <v>6719</v>
      </c>
      <c r="Q1393" s="9">
        <v>11762</v>
      </c>
      <c r="R1393" s="10">
        <v>0.40970923312361845</v>
      </c>
      <c r="S1393" s="10">
        <v>0.5712463866689339</v>
      </c>
      <c r="T1393" s="9">
        <v>-1900</v>
      </c>
      <c r="U1393" s="10">
        <v>-0.16153715354531545</v>
      </c>
      <c r="V1393" s="9">
        <v>-2036</v>
      </c>
      <c r="W1393" s="9">
        <v>1766</v>
      </c>
      <c r="X1393" s="10">
        <v>-0.17670521436943226</v>
      </c>
      <c r="Y1393" s="10">
        <v>0.13915213978786445</v>
      </c>
      <c r="Z1393" s="11">
        <v>944.98</v>
      </c>
      <c r="AA1393" s="11">
        <v>25.669326334948888</v>
      </c>
      <c r="AB1393" s="11">
        <v>27153</v>
      </c>
      <c r="AC1393" s="12" t="s">
        <v>3889</v>
      </c>
      <c r="AD1393" s="8">
        <v>27</v>
      </c>
      <c r="AE1393" s="8">
        <v>153</v>
      </c>
      <c r="AF1393" s="13"/>
      <c r="AG1393" s="13"/>
      <c r="AH1393" s="13"/>
      <c r="AJ1393" s="13"/>
      <c r="AK1393" s="13"/>
      <c r="AL1393" s="13"/>
      <c r="AM1393" s="13"/>
      <c r="AN1393" s="13" t="s">
        <v>510</v>
      </c>
    </row>
    <row r="1394" spans="1:40" x14ac:dyDescent="0.2">
      <c r="A1394" s="8" t="s">
        <v>3704</v>
      </c>
      <c r="B1394" s="8" t="s">
        <v>3890</v>
      </c>
      <c r="C1394" s="8" t="str">
        <f t="shared" si="21"/>
        <v>Traverse County MN</v>
      </c>
      <c r="D1394" s="9">
        <v>3401</v>
      </c>
      <c r="E1394" s="8" t="s">
        <v>218</v>
      </c>
      <c r="F1394" s="9">
        <v>631</v>
      </c>
      <c r="G1394" s="9">
        <v>1050</v>
      </c>
      <c r="H1394" s="9">
        <v>1791</v>
      </c>
      <c r="I1394" s="10">
        <v>0.35231714126186486</v>
      </c>
      <c r="J1394" s="10">
        <v>0.58626465661641536</v>
      </c>
      <c r="K1394" s="9">
        <v>-419</v>
      </c>
      <c r="L1394" s="9">
        <v>419</v>
      </c>
      <c r="M1394" s="10">
        <v>-0.23394751535455049</v>
      </c>
      <c r="N1394" s="10">
        <v>0.23394751535455049</v>
      </c>
      <c r="O1394" s="9">
        <v>942</v>
      </c>
      <c r="P1394" s="9">
        <v>860</v>
      </c>
      <c r="Q1394" s="9">
        <v>1840</v>
      </c>
      <c r="R1394" s="10">
        <v>0.51195652173913042</v>
      </c>
      <c r="S1394" s="10">
        <v>0.46739130434782611</v>
      </c>
      <c r="T1394" s="9">
        <v>82</v>
      </c>
      <c r="U1394" s="10">
        <v>4.4565217391304313E-2</v>
      </c>
      <c r="V1394" s="9">
        <v>-311</v>
      </c>
      <c r="W1394" s="9">
        <v>190</v>
      </c>
      <c r="X1394" s="10">
        <v>-0.15963938047726556</v>
      </c>
      <c r="Y1394" s="10">
        <v>0.11887335226858925</v>
      </c>
      <c r="Z1394" s="11">
        <v>573.9</v>
      </c>
      <c r="AA1394" s="11">
        <v>5.9261195330196896</v>
      </c>
      <c r="AB1394" s="11">
        <v>27155</v>
      </c>
      <c r="AC1394" s="12" t="s">
        <v>3891</v>
      </c>
      <c r="AD1394" s="8">
        <v>27</v>
      </c>
      <c r="AE1394" s="8">
        <v>155</v>
      </c>
      <c r="AF1394" s="13"/>
      <c r="AG1394" s="13"/>
      <c r="AH1394" s="13"/>
      <c r="AJ1394" s="13"/>
      <c r="AK1394" s="13"/>
      <c r="AL1394" s="13"/>
      <c r="AM1394" s="13"/>
      <c r="AN1394" s="13" t="s">
        <v>510</v>
      </c>
    </row>
    <row r="1395" spans="1:40" x14ac:dyDescent="0.2">
      <c r="A1395" s="8" t="s">
        <v>3704</v>
      </c>
      <c r="B1395" s="8" t="s">
        <v>3892</v>
      </c>
      <c r="C1395" s="8" t="str">
        <f t="shared" si="21"/>
        <v>Wabasha County MN</v>
      </c>
      <c r="D1395" s="9">
        <v>21239</v>
      </c>
      <c r="E1395" s="8" t="s">
        <v>218</v>
      </c>
      <c r="F1395" s="9">
        <v>3866</v>
      </c>
      <c r="G1395" s="9">
        <v>6989</v>
      </c>
      <c r="H1395" s="9">
        <v>11764</v>
      </c>
      <c r="I1395" s="10">
        <v>0.32862971778306699</v>
      </c>
      <c r="J1395" s="10">
        <v>0.59410064603876234</v>
      </c>
      <c r="K1395" s="9">
        <v>-3123</v>
      </c>
      <c r="L1395" s="9">
        <v>3123</v>
      </c>
      <c r="M1395" s="10">
        <v>-0.26547092825569535</v>
      </c>
      <c r="N1395" s="10">
        <v>0.26547092825569535</v>
      </c>
      <c r="O1395" s="9">
        <v>5415</v>
      </c>
      <c r="P1395" s="9">
        <v>6049</v>
      </c>
      <c r="Q1395" s="9">
        <v>11722</v>
      </c>
      <c r="R1395" s="10">
        <v>0.461951885343798</v>
      </c>
      <c r="S1395" s="10">
        <v>0.51603821873400446</v>
      </c>
      <c r="T1395" s="9">
        <v>-634</v>
      </c>
      <c r="U1395" s="10">
        <v>-5.4086333390206465E-2</v>
      </c>
      <c r="V1395" s="9">
        <v>-1549</v>
      </c>
      <c r="W1395" s="9">
        <v>940</v>
      </c>
      <c r="X1395" s="10">
        <v>-0.13332216756073101</v>
      </c>
      <c r="Y1395" s="10">
        <v>7.8062427304757875E-2</v>
      </c>
      <c r="Z1395" s="11">
        <v>522.98</v>
      </c>
      <c r="AA1395" s="11">
        <v>40.611495659489847</v>
      </c>
      <c r="AB1395" s="11">
        <v>27157</v>
      </c>
      <c r="AC1395" s="12" t="s">
        <v>3893</v>
      </c>
      <c r="AD1395" s="8">
        <v>27</v>
      </c>
      <c r="AE1395" s="8">
        <v>157</v>
      </c>
      <c r="AF1395" s="13" t="s">
        <v>3758</v>
      </c>
      <c r="AG1395" s="13" t="s">
        <v>3759</v>
      </c>
      <c r="AH1395" s="13" t="s">
        <v>3760</v>
      </c>
      <c r="AI1395" s="14">
        <v>213873</v>
      </c>
      <c r="AJ1395" s="13" t="s">
        <v>486</v>
      </c>
      <c r="AK1395" s="13" t="s">
        <v>3761</v>
      </c>
      <c r="AL1395" s="13"/>
      <c r="AM1395" s="13"/>
      <c r="AN1395" s="13" t="s">
        <v>505</v>
      </c>
    </row>
    <row r="1396" spans="1:40" x14ac:dyDescent="0.2">
      <c r="A1396" s="8" t="s">
        <v>3704</v>
      </c>
      <c r="B1396" s="8" t="s">
        <v>3894</v>
      </c>
      <c r="C1396" s="8" t="str">
        <f t="shared" si="21"/>
        <v>Wadena County MN</v>
      </c>
      <c r="D1396" s="9">
        <v>13875</v>
      </c>
      <c r="E1396" s="8" t="s">
        <v>218</v>
      </c>
      <c r="F1396" s="9">
        <v>1684</v>
      </c>
      <c r="G1396" s="9">
        <v>4837</v>
      </c>
      <c r="H1396" s="9">
        <v>6894</v>
      </c>
      <c r="I1396" s="10">
        <v>0.24427038004061502</v>
      </c>
      <c r="J1396" s="10">
        <v>0.70162460110240787</v>
      </c>
      <c r="K1396" s="9">
        <v>-3153</v>
      </c>
      <c r="L1396" s="9">
        <v>3153</v>
      </c>
      <c r="M1396" s="10">
        <v>-0.45735422106179285</v>
      </c>
      <c r="N1396" s="10">
        <v>0.45735422106179285</v>
      </c>
      <c r="O1396" s="9">
        <v>2492</v>
      </c>
      <c r="P1396" s="9">
        <v>4143</v>
      </c>
      <c r="Q1396" s="9">
        <v>6772</v>
      </c>
      <c r="R1396" s="10">
        <v>0.36798582398109864</v>
      </c>
      <c r="S1396" s="10">
        <v>0.61178381571175433</v>
      </c>
      <c r="T1396" s="9">
        <v>-1651</v>
      </c>
      <c r="U1396" s="10">
        <v>-0.24379799173065569</v>
      </c>
      <c r="V1396" s="9">
        <v>-808</v>
      </c>
      <c r="W1396" s="9">
        <v>694</v>
      </c>
      <c r="X1396" s="10">
        <v>-0.12371544394048362</v>
      </c>
      <c r="Y1396" s="10">
        <v>8.9840785390653544E-2</v>
      </c>
      <c r="Z1396" s="11">
        <v>536.27</v>
      </c>
      <c r="AA1396" s="11">
        <v>25.873160907751693</v>
      </c>
      <c r="AB1396" s="11">
        <v>27159</v>
      </c>
      <c r="AC1396" s="12" t="s">
        <v>3895</v>
      </c>
      <c r="AD1396" s="8">
        <v>27</v>
      </c>
      <c r="AE1396" s="8">
        <v>159</v>
      </c>
      <c r="AF1396" s="13"/>
      <c r="AG1396" s="13"/>
      <c r="AH1396" s="13"/>
      <c r="AJ1396" s="13"/>
      <c r="AK1396" s="13"/>
      <c r="AL1396" s="13"/>
      <c r="AM1396" s="13"/>
      <c r="AN1396" s="13" t="s">
        <v>510</v>
      </c>
    </row>
    <row r="1397" spans="1:40" x14ac:dyDescent="0.2">
      <c r="A1397" s="8" t="s">
        <v>3704</v>
      </c>
      <c r="B1397" s="8" t="s">
        <v>3896</v>
      </c>
      <c r="C1397" s="8" t="str">
        <f t="shared" si="21"/>
        <v>Waseca County MN</v>
      </c>
      <c r="D1397" s="9">
        <v>18989</v>
      </c>
      <c r="E1397" s="8" t="s">
        <v>218</v>
      </c>
      <c r="F1397" s="9">
        <v>2838</v>
      </c>
      <c r="G1397" s="9">
        <v>5967</v>
      </c>
      <c r="H1397" s="9">
        <v>9579</v>
      </c>
      <c r="I1397" s="10">
        <v>0.29627309740056373</v>
      </c>
      <c r="J1397" s="10">
        <v>0.62292514876291893</v>
      </c>
      <c r="K1397" s="9">
        <v>-3129</v>
      </c>
      <c r="L1397" s="9">
        <v>3129</v>
      </c>
      <c r="M1397" s="10">
        <v>-0.3266520513623552</v>
      </c>
      <c r="N1397" s="10">
        <v>0.3266520513623552</v>
      </c>
      <c r="O1397" s="9">
        <v>4370</v>
      </c>
      <c r="P1397" s="9">
        <v>5116</v>
      </c>
      <c r="Q1397" s="9">
        <v>9706</v>
      </c>
      <c r="R1397" s="10">
        <v>0.45023696682464454</v>
      </c>
      <c r="S1397" s="10">
        <v>0.52709664125283329</v>
      </c>
      <c r="T1397" s="9">
        <v>-746</v>
      </c>
      <c r="U1397" s="10">
        <v>-7.6859674428188751E-2</v>
      </c>
      <c r="V1397" s="9">
        <v>-1532</v>
      </c>
      <c r="W1397" s="9">
        <v>851</v>
      </c>
      <c r="X1397" s="10">
        <v>-0.1539638694240808</v>
      </c>
      <c r="Y1397" s="10">
        <v>9.5828507510085648E-2</v>
      </c>
      <c r="Z1397" s="11">
        <v>423.36</v>
      </c>
      <c r="AA1397" s="11">
        <v>44.853080120937264</v>
      </c>
      <c r="AB1397" s="11">
        <v>27161</v>
      </c>
      <c r="AC1397" s="12" t="s">
        <v>3897</v>
      </c>
      <c r="AD1397" s="8">
        <v>27</v>
      </c>
      <c r="AE1397" s="8">
        <v>161</v>
      </c>
      <c r="AF1397" s="13"/>
      <c r="AG1397" s="13"/>
      <c r="AH1397" s="13"/>
      <c r="AJ1397" s="13"/>
      <c r="AK1397" s="13"/>
      <c r="AL1397" s="13"/>
      <c r="AM1397" s="13"/>
      <c r="AN1397" s="13" t="s">
        <v>510</v>
      </c>
    </row>
    <row r="1398" spans="1:40" x14ac:dyDescent="0.2">
      <c r="A1398" s="8" t="s">
        <v>3704</v>
      </c>
      <c r="B1398" s="8" t="s">
        <v>680</v>
      </c>
      <c r="C1398" s="8" t="str">
        <f t="shared" si="21"/>
        <v>Washington County MN</v>
      </c>
      <c r="D1398" s="9">
        <v>251597</v>
      </c>
      <c r="E1398" s="8" t="s">
        <v>218</v>
      </c>
      <c r="F1398" s="9">
        <v>67086</v>
      </c>
      <c r="G1398" s="9">
        <v>64429</v>
      </c>
      <c r="H1398" s="9">
        <v>142843</v>
      </c>
      <c r="I1398" s="10">
        <v>0.46964849520102492</v>
      </c>
      <c r="J1398" s="10">
        <v>0.45104765371771804</v>
      </c>
      <c r="K1398" s="9">
        <v>2657</v>
      </c>
      <c r="L1398" s="9">
        <v>-2657</v>
      </c>
      <c r="M1398" s="10">
        <v>1.8600841483306874E-2</v>
      </c>
      <c r="N1398" s="10">
        <v>-1.8600841483306874E-2</v>
      </c>
      <c r="O1398" s="9">
        <v>70203</v>
      </c>
      <c r="P1398" s="9">
        <v>69137</v>
      </c>
      <c r="Q1398" s="9">
        <v>141711</v>
      </c>
      <c r="R1398" s="10">
        <v>0.49539555856637807</v>
      </c>
      <c r="S1398" s="10">
        <v>0.48787320673765622</v>
      </c>
      <c r="T1398" s="9">
        <v>1066</v>
      </c>
      <c r="U1398" s="10">
        <v>7.5223518287218516E-3</v>
      </c>
      <c r="V1398" s="9">
        <v>-3117</v>
      </c>
      <c r="W1398" s="9">
        <v>-4708</v>
      </c>
      <c r="X1398" s="10">
        <v>-2.5747063365353151E-2</v>
      </c>
      <c r="Y1398" s="10">
        <v>-3.6825553019938173E-2</v>
      </c>
      <c r="Z1398" s="11">
        <v>384.28</v>
      </c>
      <c r="AA1398" s="11">
        <v>654.72311855938381</v>
      </c>
      <c r="AB1398" s="11">
        <v>27163</v>
      </c>
      <c r="AC1398" s="12" t="s">
        <v>3898</v>
      </c>
      <c r="AD1398" s="8">
        <v>27</v>
      </c>
      <c r="AE1398" s="8">
        <v>163</v>
      </c>
      <c r="AF1398" s="13" t="s">
        <v>3709</v>
      </c>
      <c r="AG1398" s="13" t="s">
        <v>3710</v>
      </c>
      <c r="AH1398" s="13" t="s">
        <v>3711</v>
      </c>
      <c r="AI1398" s="14">
        <v>3524583</v>
      </c>
      <c r="AJ1398" s="13" t="s">
        <v>486</v>
      </c>
      <c r="AK1398" s="13" t="s">
        <v>3712</v>
      </c>
      <c r="AL1398" s="13"/>
      <c r="AM1398" s="13"/>
      <c r="AN1398" s="13" t="s">
        <v>487</v>
      </c>
    </row>
    <row r="1399" spans="1:40" x14ac:dyDescent="0.2">
      <c r="A1399" s="8" t="s">
        <v>3704</v>
      </c>
      <c r="B1399" s="8" t="s">
        <v>3899</v>
      </c>
      <c r="C1399" s="8" t="str">
        <f t="shared" si="21"/>
        <v>Watonwan County MN</v>
      </c>
      <c r="D1399" s="9">
        <v>10952</v>
      </c>
      <c r="E1399" s="8" t="s">
        <v>218</v>
      </c>
      <c r="F1399" s="9">
        <v>1814</v>
      </c>
      <c r="G1399" s="9">
        <v>2768</v>
      </c>
      <c r="H1399" s="9">
        <v>4971</v>
      </c>
      <c r="I1399" s="10">
        <v>0.36491651579159123</v>
      </c>
      <c r="J1399" s="10">
        <v>0.55682961174813916</v>
      </c>
      <c r="K1399" s="9">
        <v>-954</v>
      </c>
      <c r="L1399" s="9">
        <v>954</v>
      </c>
      <c r="M1399" s="10">
        <v>-0.19191309595654793</v>
      </c>
      <c r="N1399" s="10">
        <v>0.19191309595654793</v>
      </c>
      <c r="O1399" s="9">
        <v>2494</v>
      </c>
      <c r="P1399" s="9">
        <v>2517</v>
      </c>
      <c r="Q1399" s="9">
        <v>5115</v>
      </c>
      <c r="R1399" s="10">
        <v>0.48758553274682309</v>
      </c>
      <c r="S1399" s="10">
        <v>0.49208211143695013</v>
      </c>
      <c r="T1399" s="9">
        <v>-23</v>
      </c>
      <c r="U1399" s="10">
        <v>-4.4965786901270399E-3</v>
      </c>
      <c r="V1399" s="9">
        <v>-680</v>
      </c>
      <c r="W1399" s="9">
        <v>251</v>
      </c>
      <c r="X1399" s="10">
        <v>-0.12266901695523186</v>
      </c>
      <c r="Y1399" s="10">
        <v>6.4747500311189032E-2</v>
      </c>
      <c r="Z1399" s="11">
        <v>434.95</v>
      </c>
      <c r="AA1399" s="11">
        <v>25.179905736291527</v>
      </c>
      <c r="AB1399" s="11">
        <v>27165</v>
      </c>
      <c r="AC1399" s="12" t="s">
        <v>3900</v>
      </c>
      <c r="AD1399" s="8">
        <v>27</v>
      </c>
      <c r="AE1399" s="8">
        <v>165</v>
      </c>
      <c r="AF1399" s="13"/>
      <c r="AG1399" s="13"/>
      <c r="AH1399" s="13"/>
      <c r="AJ1399" s="13"/>
      <c r="AK1399" s="13"/>
      <c r="AL1399" s="13"/>
      <c r="AM1399" s="13"/>
      <c r="AN1399" s="13" t="s">
        <v>510</v>
      </c>
    </row>
    <row r="1400" spans="1:40" x14ac:dyDescent="0.2">
      <c r="A1400" s="8" t="s">
        <v>3704</v>
      </c>
      <c r="B1400" s="8" t="s">
        <v>3901</v>
      </c>
      <c r="C1400" s="8" t="str">
        <f t="shared" si="21"/>
        <v>Wilkin County MN</v>
      </c>
      <c r="D1400" s="9">
        <v>6396</v>
      </c>
      <c r="E1400" s="8" t="s">
        <v>218</v>
      </c>
      <c r="F1400" s="9">
        <v>893</v>
      </c>
      <c r="G1400" s="9">
        <v>2129</v>
      </c>
      <c r="H1400" s="9">
        <v>3279</v>
      </c>
      <c r="I1400" s="10">
        <v>0.27233912778286062</v>
      </c>
      <c r="J1400" s="10">
        <v>0.6492833180847819</v>
      </c>
      <c r="K1400" s="9">
        <v>-1236</v>
      </c>
      <c r="L1400" s="9">
        <v>1236</v>
      </c>
      <c r="M1400" s="10">
        <v>-0.37694419030192128</v>
      </c>
      <c r="N1400" s="10">
        <v>0.37694419030192128</v>
      </c>
      <c r="O1400" s="9">
        <v>1258</v>
      </c>
      <c r="P1400" s="9">
        <v>1884</v>
      </c>
      <c r="Q1400" s="9">
        <v>3212</v>
      </c>
      <c r="R1400" s="10">
        <v>0.3916562889165629</v>
      </c>
      <c r="S1400" s="10">
        <v>0.58655043586550437</v>
      </c>
      <c r="T1400" s="9">
        <v>-626</v>
      </c>
      <c r="U1400" s="10">
        <v>-0.19489414694894147</v>
      </c>
      <c r="V1400" s="9">
        <v>-365</v>
      </c>
      <c r="W1400" s="9">
        <v>245</v>
      </c>
      <c r="X1400" s="10">
        <v>-0.11931716113370228</v>
      </c>
      <c r="Y1400" s="10">
        <v>6.273288221927753E-2</v>
      </c>
      <c r="Z1400" s="11">
        <v>750.96</v>
      </c>
      <c r="AA1400" s="11">
        <v>8.5170981144135496</v>
      </c>
      <c r="AB1400" s="11">
        <v>27167</v>
      </c>
      <c r="AC1400" s="12" t="s">
        <v>3902</v>
      </c>
      <c r="AD1400" s="8">
        <v>27</v>
      </c>
      <c r="AE1400" s="8">
        <v>167</v>
      </c>
      <c r="AF1400" s="13" t="s">
        <v>3903</v>
      </c>
      <c r="AG1400" s="13" t="s">
        <v>3746</v>
      </c>
      <c r="AH1400" s="13" t="s">
        <v>3904</v>
      </c>
      <c r="AJ1400" s="13" t="s">
        <v>498</v>
      </c>
      <c r="AK1400" s="13" t="s">
        <v>3748</v>
      </c>
      <c r="AL1400" s="13"/>
      <c r="AM1400" s="13"/>
      <c r="AN1400" s="13" t="s">
        <v>505</v>
      </c>
    </row>
    <row r="1401" spans="1:40" x14ac:dyDescent="0.2">
      <c r="A1401" s="8" t="s">
        <v>3704</v>
      </c>
      <c r="B1401" s="8" t="s">
        <v>3905</v>
      </c>
      <c r="C1401" s="8" t="str">
        <f t="shared" si="21"/>
        <v>Winona County MN</v>
      </c>
      <c r="D1401" s="9">
        <v>50885</v>
      </c>
      <c r="E1401" s="8" t="s">
        <v>218</v>
      </c>
      <c r="F1401" s="9">
        <v>11366</v>
      </c>
      <c r="G1401" s="9">
        <v>12122</v>
      </c>
      <c r="H1401" s="9">
        <v>25852</v>
      </c>
      <c r="I1401" s="10">
        <v>0.43965650626643971</v>
      </c>
      <c r="J1401" s="10">
        <v>0.46889989169116508</v>
      </c>
      <c r="K1401" s="9">
        <v>-756</v>
      </c>
      <c r="L1401" s="9">
        <v>756</v>
      </c>
      <c r="M1401" s="10">
        <v>-2.9243385424725377E-2</v>
      </c>
      <c r="N1401" s="10">
        <v>2.9243385424725377E-2</v>
      </c>
      <c r="O1401" s="9">
        <v>14980</v>
      </c>
      <c r="P1401" s="9">
        <v>11480</v>
      </c>
      <c r="Q1401" s="9">
        <v>27103</v>
      </c>
      <c r="R1401" s="10">
        <v>0.55270634247131312</v>
      </c>
      <c r="S1401" s="10">
        <v>0.42356934656680073</v>
      </c>
      <c r="T1401" s="9">
        <v>3500</v>
      </c>
      <c r="U1401" s="10">
        <v>0.12913699590451239</v>
      </c>
      <c r="V1401" s="9">
        <v>-3614</v>
      </c>
      <c r="W1401" s="9">
        <v>642</v>
      </c>
      <c r="X1401" s="10">
        <v>-0.11304983620487341</v>
      </c>
      <c r="Y1401" s="10">
        <v>4.5330545124364352E-2</v>
      </c>
      <c r="Z1401" s="11">
        <v>626.21</v>
      </c>
      <c r="AA1401" s="11">
        <v>81.258683189345419</v>
      </c>
      <c r="AB1401" s="11">
        <v>27169</v>
      </c>
      <c r="AC1401" s="12" t="s">
        <v>3906</v>
      </c>
      <c r="AD1401" s="8">
        <v>27</v>
      </c>
      <c r="AE1401" s="8">
        <v>169</v>
      </c>
      <c r="AF1401" s="13" t="s">
        <v>3907</v>
      </c>
      <c r="AG1401" s="13"/>
      <c r="AH1401" s="13" t="s">
        <v>3908</v>
      </c>
      <c r="AJ1401" s="13" t="s">
        <v>498</v>
      </c>
      <c r="AK1401" s="13"/>
      <c r="AL1401" s="13"/>
      <c r="AM1401" s="13"/>
      <c r="AN1401" s="13" t="s">
        <v>487</v>
      </c>
    </row>
    <row r="1402" spans="1:40" x14ac:dyDescent="0.2">
      <c r="A1402" s="8" t="s">
        <v>3704</v>
      </c>
      <c r="B1402" s="8" t="s">
        <v>2710</v>
      </c>
      <c r="C1402" s="8" t="str">
        <f t="shared" si="21"/>
        <v>Wright County MN</v>
      </c>
      <c r="D1402" s="9">
        <v>131311</v>
      </c>
      <c r="E1402" s="8" t="s">
        <v>218</v>
      </c>
      <c r="F1402" s="9">
        <v>20336</v>
      </c>
      <c r="G1402" s="9">
        <v>43274</v>
      </c>
      <c r="H1402" s="9">
        <v>69154</v>
      </c>
      <c r="I1402" s="10">
        <v>0.29406831130520289</v>
      </c>
      <c r="J1402" s="10">
        <v>0.62576279029412618</v>
      </c>
      <c r="K1402" s="9">
        <v>-22938</v>
      </c>
      <c r="L1402" s="9">
        <v>22938</v>
      </c>
      <c r="M1402" s="10">
        <v>-0.33169447898892329</v>
      </c>
      <c r="N1402" s="10">
        <v>0.33169447898892329</v>
      </c>
      <c r="O1402" s="9">
        <v>26584</v>
      </c>
      <c r="P1402" s="9">
        <v>41460</v>
      </c>
      <c r="Q1402" s="9">
        <v>69550</v>
      </c>
      <c r="R1402" s="10">
        <v>0.38222861250898632</v>
      </c>
      <c r="S1402" s="10">
        <v>0.59611790079079796</v>
      </c>
      <c r="T1402" s="9">
        <v>-14876</v>
      </c>
      <c r="U1402" s="10">
        <v>-0.21388928828181164</v>
      </c>
      <c r="V1402" s="9">
        <v>-6248</v>
      </c>
      <c r="W1402" s="9">
        <v>1814</v>
      </c>
      <c r="X1402" s="10">
        <v>-8.8160301203783431E-2</v>
      </c>
      <c r="Y1402" s="10">
        <v>2.964488950332822E-2</v>
      </c>
      <c r="Z1402" s="11">
        <v>661.46</v>
      </c>
      <c r="AA1402" s="11">
        <v>198.5169171227285</v>
      </c>
      <c r="AB1402" s="11">
        <v>27171</v>
      </c>
      <c r="AC1402" s="12" t="s">
        <v>3909</v>
      </c>
      <c r="AD1402" s="8">
        <v>27</v>
      </c>
      <c r="AE1402" s="8">
        <v>171</v>
      </c>
      <c r="AF1402" s="13" t="s">
        <v>3709</v>
      </c>
      <c r="AG1402" s="13" t="s">
        <v>3710</v>
      </c>
      <c r="AH1402" s="13" t="s">
        <v>3711</v>
      </c>
      <c r="AI1402" s="14">
        <v>3524583</v>
      </c>
      <c r="AJ1402" s="13" t="s">
        <v>486</v>
      </c>
      <c r="AK1402" s="13" t="s">
        <v>3712</v>
      </c>
      <c r="AL1402" s="13"/>
      <c r="AM1402" s="13"/>
      <c r="AN1402" s="13" t="s">
        <v>487</v>
      </c>
    </row>
    <row r="1403" spans="1:40" x14ac:dyDescent="0.2">
      <c r="A1403" s="8" t="s">
        <v>3704</v>
      </c>
      <c r="B1403" s="8" t="s">
        <v>3910</v>
      </c>
      <c r="C1403" s="8" t="str">
        <f t="shared" si="21"/>
        <v>Yellow Medicine County MN</v>
      </c>
      <c r="D1403" s="9">
        <v>9875</v>
      </c>
      <c r="E1403" s="8" t="s">
        <v>218</v>
      </c>
      <c r="F1403" s="9">
        <v>1524</v>
      </c>
      <c r="G1403" s="9">
        <v>3382</v>
      </c>
      <c r="H1403" s="9">
        <v>5253</v>
      </c>
      <c r="I1403" s="10">
        <v>0.29011993146773274</v>
      </c>
      <c r="J1403" s="10">
        <v>0.64382257757471917</v>
      </c>
      <c r="K1403" s="9">
        <v>-1858</v>
      </c>
      <c r="L1403" s="9">
        <v>1858</v>
      </c>
      <c r="M1403" s="10">
        <v>-0.35370264610698643</v>
      </c>
      <c r="N1403" s="10">
        <v>0.35370264610698643</v>
      </c>
      <c r="O1403" s="9">
        <v>2465</v>
      </c>
      <c r="P1403" s="9">
        <v>2806</v>
      </c>
      <c r="Q1403" s="9">
        <v>5397</v>
      </c>
      <c r="R1403" s="10">
        <v>0.45673522327218824</v>
      </c>
      <c r="S1403" s="10">
        <v>0.51991847322586626</v>
      </c>
      <c r="T1403" s="9">
        <v>-341</v>
      </c>
      <c r="U1403" s="10">
        <v>-6.3183249953678022E-2</v>
      </c>
      <c r="V1403" s="9">
        <v>-941</v>
      </c>
      <c r="W1403" s="9">
        <v>576</v>
      </c>
      <c r="X1403" s="10">
        <v>-0.1666152918044555</v>
      </c>
      <c r="Y1403" s="10">
        <v>0.12390410434885291</v>
      </c>
      <c r="Z1403" s="11">
        <v>759.1</v>
      </c>
      <c r="AA1403" s="11">
        <v>13.008826241601897</v>
      </c>
      <c r="AB1403" s="11">
        <v>27173</v>
      </c>
      <c r="AC1403" s="12" t="s">
        <v>3911</v>
      </c>
      <c r="AD1403" s="8">
        <v>27</v>
      </c>
      <c r="AE1403" s="8">
        <v>173</v>
      </c>
      <c r="AF1403" s="13"/>
      <c r="AG1403" s="13"/>
      <c r="AH1403" s="13"/>
      <c r="AJ1403" s="13"/>
      <c r="AK1403" s="13"/>
      <c r="AL1403" s="13"/>
      <c r="AM1403" s="13"/>
      <c r="AN1403" s="13" t="s">
        <v>510</v>
      </c>
    </row>
    <row r="1404" spans="1:40" x14ac:dyDescent="0.2">
      <c r="A1404" s="8" t="s">
        <v>3912</v>
      </c>
      <c r="B1404" s="8" t="s">
        <v>1140</v>
      </c>
      <c r="C1404" s="8" t="str">
        <f t="shared" si="21"/>
        <v>Adams County MS</v>
      </c>
      <c r="D1404" s="9">
        <v>31254</v>
      </c>
      <c r="E1404" s="8" t="s">
        <v>445</v>
      </c>
      <c r="F1404" s="9">
        <v>6921</v>
      </c>
      <c r="G1404" s="9">
        <v>5125</v>
      </c>
      <c r="H1404" s="9">
        <v>12214</v>
      </c>
      <c r="I1404" s="10">
        <v>0.56664483379728181</v>
      </c>
      <c r="J1404" s="10">
        <v>0.41960045849025707</v>
      </c>
      <c r="K1404" s="9">
        <v>1796</v>
      </c>
      <c r="L1404" s="9">
        <v>-1796</v>
      </c>
      <c r="M1404" s="10">
        <v>0.14704437530702474</v>
      </c>
      <c r="N1404" s="10">
        <v>-0.14704437530702474</v>
      </c>
      <c r="O1404" s="9">
        <v>7999</v>
      </c>
      <c r="P1404" s="9">
        <v>5542</v>
      </c>
      <c r="Q1404" s="9">
        <v>13621</v>
      </c>
      <c r="R1404" s="10">
        <v>0.58725497393730275</v>
      </c>
      <c r="S1404" s="10">
        <v>0.40687174216283678</v>
      </c>
      <c r="T1404" s="9">
        <v>2457</v>
      </c>
      <c r="U1404" s="10">
        <v>0.18038323177446597</v>
      </c>
      <c r="V1404" s="9">
        <v>-1078</v>
      </c>
      <c r="W1404" s="9">
        <v>-417</v>
      </c>
      <c r="X1404" s="10">
        <v>-2.0610140140020938E-2</v>
      </c>
      <c r="Y1404" s="10">
        <v>1.2728716327420286E-2</v>
      </c>
      <c r="Z1404" s="11">
        <v>462.41</v>
      </c>
      <c r="AA1404" s="11">
        <v>67.589368742025471</v>
      </c>
      <c r="AB1404" s="11">
        <v>28001</v>
      </c>
      <c r="AC1404" s="12" t="s">
        <v>3913</v>
      </c>
      <c r="AD1404" s="8">
        <v>28</v>
      </c>
      <c r="AE1404" s="8">
        <v>1</v>
      </c>
      <c r="AF1404" s="13" t="s">
        <v>3207</v>
      </c>
      <c r="AG1404" s="13"/>
      <c r="AH1404" s="13" t="s">
        <v>3208</v>
      </c>
      <c r="AJ1404" s="13" t="s">
        <v>498</v>
      </c>
      <c r="AK1404" s="13"/>
      <c r="AL1404" s="13"/>
      <c r="AM1404" s="13"/>
      <c r="AN1404" s="13" t="s">
        <v>487</v>
      </c>
    </row>
    <row r="1405" spans="1:40" x14ac:dyDescent="0.2">
      <c r="A1405" s="8" t="s">
        <v>3912</v>
      </c>
      <c r="B1405" s="8" t="s">
        <v>3914</v>
      </c>
      <c r="C1405" s="8" t="str">
        <f t="shared" si="21"/>
        <v>Alcorn County MS</v>
      </c>
      <c r="D1405" s="9">
        <v>37388</v>
      </c>
      <c r="E1405" s="8" t="s">
        <v>445</v>
      </c>
      <c r="F1405" s="9">
        <v>2684</v>
      </c>
      <c r="G1405" s="9">
        <v>11817</v>
      </c>
      <c r="H1405" s="9">
        <v>14781</v>
      </c>
      <c r="I1405" s="10">
        <v>0.18158446654488872</v>
      </c>
      <c r="J1405" s="10">
        <v>0.79947229551451182</v>
      </c>
      <c r="K1405" s="9">
        <v>-9133</v>
      </c>
      <c r="L1405" s="9">
        <v>9133</v>
      </c>
      <c r="M1405" s="10">
        <v>-0.61788782896962313</v>
      </c>
      <c r="N1405" s="10">
        <v>0.61788782896962313</v>
      </c>
      <c r="O1405" s="9">
        <v>3449</v>
      </c>
      <c r="P1405" s="9">
        <v>11027</v>
      </c>
      <c r="Q1405" s="9">
        <v>14682</v>
      </c>
      <c r="R1405" s="10">
        <v>0.23491349952322571</v>
      </c>
      <c r="S1405" s="10">
        <v>0.75105571448031605</v>
      </c>
      <c r="T1405" s="9">
        <v>-7578</v>
      </c>
      <c r="U1405" s="10">
        <v>-0.51614221495709034</v>
      </c>
      <c r="V1405" s="9">
        <v>-765</v>
      </c>
      <c r="W1405" s="9">
        <v>790</v>
      </c>
      <c r="X1405" s="10">
        <v>-5.3329032978336993E-2</v>
      </c>
      <c r="Y1405" s="10">
        <v>4.8416581034195771E-2</v>
      </c>
      <c r="Z1405" s="11">
        <v>400.04</v>
      </c>
      <c r="AA1405" s="11">
        <v>93.46065393460654</v>
      </c>
      <c r="AB1405" s="11">
        <v>28003</v>
      </c>
      <c r="AC1405" s="12" t="s">
        <v>3915</v>
      </c>
      <c r="AD1405" s="8">
        <v>28</v>
      </c>
      <c r="AE1405" s="8">
        <v>3</v>
      </c>
      <c r="AF1405" s="13" t="s">
        <v>3916</v>
      </c>
      <c r="AG1405" s="13"/>
      <c r="AH1405" s="13" t="s">
        <v>3917</v>
      </c>
      <c r="AJ1405" s="13" t="s">
        <v>498</v>
      </c>
      <c r="AK1405" s="13"/>
      <c r="AL1405" s="13"/>
      <c r="AM1405" s="13"/>
      <c r="AN1405" s="13" t="s">
        <v>487</v>
      </c>
    </row>
    <row r="1406" spans="1:40" x14ac:dyDescent="0.2">
      <c r="A1406" s="8" t="s">
        <v>3912</v>
      </c>
      <c r="B1406" s="8" t="s">
        <v>3918</v>
      </c>
      <c r="C1406" s="8" t="str">
        <f t="shared" si="21"/>
        <v>Amite County MS</v>
      </c>
      <c r="D1406" s="9">
        <v>12574</v>
      </c>
      <c r="E1406" s="8" t="s">
        <v>445</v>
      </c>
      <c r="F1406" s="9">
        <v>2688</v>
      </c>
      <c r="G1406" s="9">
        <v>4282</v>
      </c>
      <c r="H1406" s="9">
        <v>7033</v>
      </c>
      <c r="I1406" s="10">
        <v>0.38219820844589791</v>
      </c>
      <c r="J1406" s="10">
        <v>0.60884402104365132</v>
      </c>
      <c r="K1406" s="9">
        <v>-1594</v>
      </c>
      <c r="L1406" s="9">
        <v>1594</v>
      </c>
      <c r="M1406" s="10">
        <v>-0.2266458125977534</v>
      </c>
      <c r="N1406" s="10">
        <v>0.2266458125977534</v>
      </c>
      <c r="O1406" s="9">
        <v>3218</v>
      </c>
      <c r="P1406" s="9">
        <v>4393</v>
      </c>
      <c r="Q1406" s="9">
        <v>7661</v>
      </c>
      <c r="R1406" s="10">
        <v>0.42004960187965018</v>
      </c>
      <c r="S1406" s="10">
        <v>0.57342383500848448</v>
      </c>
      <c r="T1406" s="9">
        <v>-1175</v>
      </c>
      <c r="U1406" s="10">
        <v>-0.1533742331288343</v>
      </c>
      <c r="V1406" s="9">
        <v>-530</v>
      </c>
      <c r="W1406" s="9">
        <v>-111</v>
      </c>
      <c r="X1406" s="10">
        <v>-3.7851393433752267E-2</v>
      </c>
      <c r="Y1406" s="10">
        <v>3.5420186035166834E-2</v>
      </c>
      <c r="Z1406" s="11">
        <v>730.1</v>
      </c>
      <c r="AA1406" s="11">
        <v>17.222298315299273</v>
      </c>
      <c r="AB1406" s="11">
        <v>28005</v>
      </c>
      <c r="AC1406" s="12" t="s">
        <v>3919</v>
      </c>
      <c r="AD1406" s="8">
        <v>28</v>
      </c>
      <c r="AE1406" s="8">
        <v>5</v>
      </c>
      <c r="AF1406" s="13" t="s">
        <v>3920</v>
      </c>
      <c r="AG1406" s="13"/>
      <c r="AH1406" s="13" t="s">
        <v>3921</v>
      </c>
      <c r="AJ1406" s="13" t="s">
        <v>498</v>
      </c>
      <c r="AK1406" s="13"/>
      <c r="AL1406" s="13"/>
      <c r="AM1406" s="13"/>
      <c r="AN1406" s="13" t="s">
        <v>505</v>
      </c>
    </row>
    <row r="1407" spans="1:40" x14ac:dyDescent="0.2">
      <c r="A1407" s="8" t="s">
        <v>3912</v>
      </c>
      <c r="B1407" s="8" t="s">
        <v>3922</v>
      </c>
      <c r="C1407" s="8" t="str">
        <f t="shared" si="21"/>
        <v>Attala County MS</v>
      </c>
      <c r="D1407" s="9">
        <v>19043</v>
      </c>
      <c r="E1407" s="8" t="s">
        <v>445</v>
      </c>
      <c r="F1407" s="9">
        <v>2847</v>
      </c>
      <c r="G1407" s="9">
        <v>4288</v>
      </c>
      <c r="H1407" s="9">
        <v>7242</v>
      </c>
      <c r="I1407" s="10">
        <v>0.39312344656172327</v>
      </c>
      <c r="J1407" s="10">
        <v>0.59210162938414801</v>
      </c>
      <c r="K1407" s="9">
        <v>-1441</v>
      </c>
      <c r="L1407" s="9">
        <v>1441</v>
      </c>
      <c r="M1407" s="10">
        <v>-0.19897818282242474</v>
      </c>
      <c r="N1407" s="10">
        <v>0.19897818282242474</v>
      </c>
      <c r="O1407" s="9">
        <v>3368</v>
      </c>
      <c r="P1407" s="9">
        <v>4452</v>
      </c>
      <c r="Q1407" s="9">
        <v>7853</v>
      </c>
      <c r="R1407" s="10">
        <v>0.42888068254170381</v>
      </c>
      <c r="S1407" s="10">
        <v>0.56691710174455623</v>
      </c>
      <c r="T1407" s="9">
        <v>-1084</v>
      </c>
      <c r="U1407" s="10">
        <v>-0.13803641920285242</v>
      </c>
      <c r="V1407" s="9">
        <v>-521</v>
      </c>
      <c r="W1407" s="9">
        <v>-164</v>
      </c>
      <c r="X1407" s="10">
        <v>-3.5757235979980539E-2</v>
      </c>
      <c r="Y1407" s="10">
        <v>2.5184527639591781E-2</v>
      </c>
      <c r="Z1407" s="11">
        <v>734.98</v>
      </c>
      <c r="AA1407" s="11">
        <v>25.909548559144465</v>
      </c>
      <c r="AB1407" s="11">
        <v>28007</v>
      </c>
      <c r="AC1407" s="12" t="s">
        <v>3923</v>
      </c>
      <c r="AD1407" s="8">
        <v>28</v>
      </c>
      <c r="AE1407" s="8">
        <v>7</v>
      </c>
      <c r="AF1407" s="13"/>
      <c r="AG1407" s="13"/>
      <c r="AH1407" s="13"/>
      <c r="AJ1407" s="13"/>
      <c r="AK1407" s="13"/>
      <c r="AL1407" s="13"/>
      <c r="AM1407" s="13"/>
      <c r="AN1407" s="13" t="s">
        <v>510</v>
      </c>
    </row>
    <row r="1408" spans="1:40" x14ac:dyDescent="0.2">
      <c r="A1408" s="8" t="s">
        <v>3912</v>
      </c>
      <c r="B1408" s="8" t="s">
        <v>754</v>
      </c>
      <c r="C1408" s="8" t="str">
        <f t="shared" si="21"/>
        <v>Benton County MS</v>
      </c>
      <c r="D1408" s="9">
        <v>8182</v>
      </c>
      <c r="E1408" s="8" t="s">
        <v>445</v>
      </c>
      <c r="F1408" s="9">
        <v>1713</v>
      </c>
      <c r="G1408" s="9">
        <v>2240</v>
      </c>
      <c r="H1408" s="9">
        <v>3996</v>
      </c>
      <c r="I1408" s="10">
        <v>0.4286786786786787</v>
      </c>
      <c r="J1408" s="10">
        <v>0.56056056056056058</v>
      </c>
      <c r="K1408" s="9">
        <v>-527</v>
      </c>
      <c r="L1408" s="9">
        <v>527</v>
      </c>
      <c r="M1408" s="10">
        <v>-0.13188188188188188</v>
      </c>
      <c r="N1408" s="10">
        <v>0.13188188188188188</v>
      </c>
      <c r="O1408" s="9">
        <v>2026</v>
      </c>
      <c r="P1408" s="9">
        <v>2030</v>
      </c>
      <c r="Q1408" s="9">
        <v>4080</v>
      </c>
      <c r="R1408" s="10">
        <v>0.4965686274509804</v>
      </c>
      <c r="S1408" s="10">
        <v>0.49754901960784315</v>
      </c>
      <c r="T1408" s="9">
        <v>-4</v>
      </c>
      <c r="U1408" s="10">
        <v>-9.8039215686274161E-4</v>
      </c>
      <c r="V1408" s="9">
        <v>-313</v>
      </c>
      <c r="W1408" s="9">
        <v>210</v>
      </c>
      <c r="X1408" s="10">
        <v>-6.78899487723017E-2</v>
      </c>
      <c r="Y1408" s="10">
        <v>6.3011540952717437E-2</v>
      </c>
      <c r="Z1408" s="11">
        <v>406.62</v>
      </c>
      <c r="AA1408" s="11">
        <v>20.121981210958634</v>
      </c>
      <c r="AB1408" s="11">
        <v>28009</v>
      </c>
      <c r="AC1408" s="12" t="s">
        <v>3924</v>
      </c>
      <c r="AD1408" s="8">
        <v>28</v>
      </c>
      <c r="AE1408" s="8">
        <v>9</v>
      </c>
      <c r="AF1408" s="13" t="s">
        <v>801</v>
      </c>
      <c r="AG1408" s="13" t="s">
        <v>802</v>
      </c>
      <c r="AH1408" s="13" t="s">
        <v>803</v>
      </c>
      <c r="AI1408" s="14">
        <v>1344127</v>
      </c>
      <c r="AJ1408" s="13" t="s">
        <v>486</v>
      </c>
      <c r="AK1408" s="13" t="s">
        <v>804</v>
      </c>
      <c r="AL1408" s="13"/>
      <c r="AM1408" s="13"/>
      <c r="AN1408" s="13" t="s">
        <v>505</v>
      </c>
    </row>
    <row r="1409" spans="1:40" x14ac:dyDescent="0.2">
      <c r="A1409" s="8" t="s">
        <v>3912</v>
      </c>
      <c r="B1409" s="8" t="s">
        <v>3925</v>
      </c>
      <c r="C1409" s="8" t="str">
        <f t="shared" si="21"/>
        <v>Bolivar County MS</v>
      </c>
      <c r="D1409" s="9">
        <v>33322</v>
      </c>
      <c r="E1409" s="8" t="s">
        <v>445</v>
      </c>
      <c r="F1409" s="9">
        <v>8410</v>
      </c>
      <c r="G1409" s="9">
        <v>4251</v>
      </c>
      <c r="H1409" s="9">
        <v>12831</v>
      </c>
      <c r="I1409" s="10">
        <v>0.65544384693320867</v>
      </c>
      <c r="J1409" s="10">
        <v>0.33130699088145898</v>
      </c>
      <c r="K1409" s="9">
        <v>4159</v>
      </c>
      <c r="L1409" s="9">
        <v>-4159</v>
      </c>
      <c r="M1409" s="10">
        <v>0.32413685605174969</v>
      </c>
      <c r="N1409" s="10">
        <v>-0.32413685605174969</v>
      </c>
      <c r="O1409" s="9">
        <v>9772</v>
      </c>
      <c r="P1409" s="9">
        <v>4346</v>
      </c>
      <c r="Q1409" s="9">
        <v>14258</v>
      </c>
      <c r="R1409" s="10">
        <v>0.68536961705709076</v>
      </c>
      <c r="S1409" s="10">
        <v>0.30481133398793658</v>
      </c>
      <c r="T1409" s="9">
        <v>5426</v>
      </c>
      <c r="U1409" s="10">
        <v>0.38055828306915418</v>
      </c>
      <c r="V1409" s="9">
        <v>-1362</v>
      </c>
      <c r="W1409" s="9">
        <v>-95</v>
      </c>
      <c r="X1409" s="10">
        <v>-2.9925770123882089E-2</v>
      </c>
      <c r="Y1409" s="10">
        <v>2.6495656893522401E-2</v>
      </c>
      <c r="Z1409" s="11">
        <v>876.57</v>
      </c>
      <c r="AA1409" s="11">
        <v>38.014077597910031</v>
      </c>
      <c r="AB1409" s="11">
        <v>28011</v>
      </c>
      <c r="AC1409" s="12" t="s">
        <v>3926</v>
      </c>
      <c r="AD1409" s="8">
        <v>28</v>
      </c>
      <c r="AE1409" s="8">
        <v>11</v>
      </c>
      <c r="AF1409" s="13" t="s">
        <v>3927</v>
      </c>
      <c r="AG1409" s="13" t="s">
        <v>91</v>
      </c>
      <c r="AH1409" s="13" t="s">
        <v>3928</v>
      </c>
      <c r="AJ1409" s="13" t="s">
        <v>498</v>
      </c>
      <c r="AK1409" s="13" t="s">
        <v>3929</v>
      </c>
      <c r="AL1409" s="13"/>
      <c r="AM1409" s="13"/>
      <c r="AN1409" s="13" t="s">
        <v>487</v>
      </c>
    </row>
    <row r="1410" spans="1:40" x14ac:dyDescent="0.2">
      <c r="A1410" s="8" t="s">
        <v>3912</v>
      </c>
      <c r="B1410" s="8" t="s">
        <v>513</v>
      </c>
      <c r="C1410" s="8" t="str">
        <f t="shared" si="21"/>
        <v>Calhoun County MS</v>
      </c>
      <c r="D1410" s="9">
        <v>14717</v>
      </c>
      <c r="E1410" s="8" t="s">
        <v>445</v>
      </c>
      <c r="F1410" s="9">
        <v>1884</v>
      </c>
      <c r="G1410" s="9">
        <v>4360</v>
      </c>
      <c r="H1410" s="9">
        <v>6339</v>
      </c>
      <c r="I1410" s="10">
        <v>0.29720776147657357</v>
      </c>
      <c r="J1410" s="10">
        <v>0.68780564757848239</v>
      </c>
      <c r="K1410" s="9">
        <v>-2476</v>
      </c>
      <c r="L1410" s="9">
        <v>2476</v>
      </c>
      <c r="M1410" s="10">
        <v>-0.39059788610190882</v>
      </c>
      <c r="N1410" s="10">
        <v>0.39059788610190882</v>
      </c>
      <c r="O1410" s="9">
        <v>2250</v>
      </c>
      <c r="P1410" s="9">
        <v>3961</v>
      </c>
      <c r="Q1410" s="9">
        <v>6273</v>
      </c>
      <c r="R1410" s="10">
        <v>0.3586800573888092</v>
      </c>
      <c r="S1410" s="10">
        <v>0.63143631436314362</v>
      </c>
      <c r="T1410" s="9">
        <v>-1711</v>
      </c>
      <c r="U1410" s="10">
        <v>-0.27275625697433442</v>
      </c>
      <c r="V1410" s="9">
        <v>-366</v>
      </c>
      <c r="W1410" s="9">
        <v>399</v>
      </c>
      <c r="X1410" s="10">
        <v>-6.147229591223563E-2</v>
      </c>
      <c r="Y1410" s="10">
        <v>5.6369333215338768E-2</v>
      </c>
      <c r="Z1410" s="11">
        <v>586.57000000000005</v>
      </c>
      <c r="AA1410" s="11">
        <v>25.089929590671186</v>
      </c>
      <c r="AB1410" s="11">
        <v>28013</v>
      </c>
      <c r="AC1410" s="12" t="s">
        <v>3930</v>
      </c>
      <c r="AD1410" s="8">
        <v>28</v>
      </c>
      <c r="AE1410" s="8">
        <v>13</v>
      </c>
      <c r="AF1410" s="13"/>
      <c r="AG1410" s="13"/>
      <c r="AH1410" s="13"/>
      <c r="AJ1410" s="13"/>
      <c r="AK1410" s="13"/>
      <c r="AL1410" s="13"/>
      <c r="AM1410" s="13"/>
      <c r="AN1410" s="13" t="s">
        <v>510</v>
      </c>
    </row>
    <row r="1411" spans="1:40" x14ac:dyDescent="0.2">
      <c r="A1411" s="8" t="s">
        <v>3912</v>
      </c>
      <c r="B1411" s="8" t="s">
        <v>767</v>
      </c>
      <c r="C1411" s="8" t="str">
        <f t="shared" si="21"/>
        <v>Carroll County MS</v>
      </c>
      <c r="D1411" s="9">
        <v>10243</v>
      </c>
      <c r="E1411" s="8" t="s">
        <v>445</v>
      </c>
      <c r="F1411" s="9">
        <v>1648</v>
      </c>
      <c r="G1411" s="9">
        <v>3774</v>
      </c>
      <c r="H1411" s="9">
        <v>5470</v>
      </c>
      <c r="I1411" s="10">
        <v>0.30127970749542959</v>
      </c>
      <c r="J1411" s="10">
        <v>0.68994515539305301</v>
      </c>
      <c r="K1411" s="9">
        <v>-2126</v>
      </c>
      <c r="L1411" s="9">
        <v>2126</v>
      </c>
      <c r="M1411" s="10">
        <v>-0.38866544789762342</v>
      </c>
      <c r="N1411" s="10">
        <v>0.38866544789762342</v>
      </c>
      <c r="O1411" s="9">
        <v>1990</v>
      </c>
      <c r="P1411" s="9">
        <v>3953</v>
      </c>
      <c r="Q1411" s="9">
        <v>5968</v>
      </c>
      <c r="R1411" s="10">
        <v>0.33344504021447718</v>
      </c>
      <c r="S1411" s="10">
        <v>0.66236595174262736</v>
      </c>
      <c r="T1411" s="9">
        <v>-1963</v>
      </c>
      <c r="U1411" s="10">
        <v>-0.32892091152815017</v>
      </c>
      <c r="V1411" s="9">
        <v>-342</v>
      </c>
      <c r="W1411" s="9">
        <v>-179</v>
      </c>
      <c r="X1411" s="10">
        <v>-3.216533271904759E-2</v>
      </c>
      <c r="Y1411" s="10">
        <v>2.7579203650425654E-2</v>
      </c>
      <c r="Z1411" s="11">
        <v>628.24</v>
      </c>
      <c r="AA1411" s="11">
        <v>16.304278619635809</v>
      </c>
      <c r="AB1411" s="11">
        <v>28015</v>
      </c>
      <c r="AC1411" s="12" t="s">
        <v>3931</v>
      </c>
      <c r="AD1411" s="8">
        <v>28</v>
      </c>
      <c r="AE1411" s="8">
        <v>15</v>
      </c>
      <c r="AF1411" s="13" t="s">
        <v>3932</v>
      </c>
      <c r="AG1411" s="13"/>
      <c r="AH1411" s="13" t="s">
        <v>3933</v>
      </c>
      <c r="AJ1411" s="13" t="s">
        <v>498</v>
      </c>
      <c r="AK1411" s="13"/>
      <c r="AL1411" s="13"/>
      <c r="AM1411" s="13"/>
      <c r="AN1411" s="13" t="s">
        <v>505</v>
      </c>
    </row>
    <row r="1412" spans="1:40" x14ac:dyDescent="0.2">
      <c r="A1412" s="8" t="s">
        <v>3912</v>
      </c>
      <c r="B1412" s="8" t="s">
        <v>2557</v>
      </c>
      <c r="C1412" s="8" t="str">
        <f t="shared" si="21"/>
        <v>Chickasaw County MS</v>
      </c>
      <c r="D1412" s="9">
        <v>17328</v>
      </c>
      <c r="E1412" s="8" t="s">
        <v>445</v>
      </c>
      <c r="F1412" s="9">
        <v>3649</v>
      </c>
      <c r="G1412" s="9">
        <v>4127</v>
      </c>
      <c r="H1412" s="9">
        <v>7890</v>
      </c>
      <c r="I1412" s="10">
        <v>0.46248415716096325</v>
      </c>
      <c r="J1412" s="10">
        <v>0.52306717363751587</v>
      </c>
      <c r="K1412" s="9">
        <v>-478</v>
      </c>
      <c r="L1412" s="9">
        <v>478</v>
      </c>
      <c r="M1412" s="10">
        <v>-6.058301647655262E-2</v>
      </c>
      <c r="N1412" s="10">
        <v>6.058301647655262E-2</v>
      </c>
      <c r="O1412" s="9">
        <v>3914</v>
      </c>
      <c r="P1412" s="9">
        <v>3601</v>
      </c>
      <c r="Q1412" s="9">
        <v>7641</v>
      </c>
      <c r="R1412" s="10">
        <v>0.51223661824368538</v>
      </c>
      <c r="S1412" s="10">
        <v>0.47127339353487763</v>
      </c>
      <c r="T1412" s="9">
        <v>313</v>
      </c>
      <c r="U1412" s="10">
        <v>4.0963224708807755E-2</v>
      </c>
      <c r="V1412" s="9">
        <v>-265</v>
      </c>
      <c r="W1412" s="9">
        <v>526</v>
      </c>
      <c r="X1412" s="10">
        <v>-4.9752461082722133E-2</v>
      </c>
      <c r="Y1412" s="10">
        <v>5.1793780102638243E-2</v>
      </c>
      <c r="Z1412" s="11">
        <v>501.78</v>
      </c>
      <c r="AA1412" s="11">
        <v>34.533062298218347</v>
      </c>
      <c r="AB1412" s="11">
        <v>28017</v>
      </c>
      <c r="AC1412" s="12" t="s">
        <v>3934</v>
      </c>
      <c r="AD1412" s="8">
        <v>28</v>
      </c>
      <c r="AE1412" s="8">
        <v>17</v>
      </c>
      <c r="AF1412" s="13"/>
      <c r="AG1412" s="13"/>
      <c r="AH1412" s="13"/>
      <c r="AJ1412" s="13"/>
      <c r="AK1412" s="13"/>
      <c r="AL1412" s="13"/>
      <c r="AM1412" s="13"/>
      <c r="AN1412" s="13" t="s">
        <v>510</v>
      </c>
    </row>
    <row r="1413" spans="1:40" x14ac:dyDescent="0.2">
      <c r="A1413" s="8" t="s">
        <v>3912</v>
      </c>
      <c r="B1413" s="8" t="s">
        <v>527</v>
      </c>
      <c r="C1413" s="8" t="str">
        <f t="shared" si="21"/>
        <v>Choctaw County MS</v>
      </c>
      <c r="D1413" s="9">
        <v>8299</v>
      </c>
      <c r="E1413" s="8" t="s">
        <v>445</v>
      </c>
      <c r="F1413" s="9">
        <v>1198</v>
      </c>
      <c r="G1413" s="9">
        <v>2763</v>
      </c>
      <c r="H1413" s="9">
        <v>4020</v>
      </c>
      <c r="I1413" s="10">
        <v>0.29800995024875621</v>
      </c>
      <c r="J1413" s="10">
        <v>0.68731343283582091</v>
      </c>
      <c r="K1413" s="9">
        <v>-1565</v>
      </c>
      <c r="L1413" s="9">
        <v>1565</v>
      </c>
      <c r="M1413" s="10">
        <v>-0.38930348258706471</v>
      </c>
      <c r="N1413" s="10">
        <v>0.38930348258706471</v>
      </c>
      <c r="O1413" s="9">
        <v>1283</v>
      </c>
      <c r="P1413" s="9">
        <v>2533</v>
      </c>
      <c r="Q1413" s="9">
        <v>3847</v>
      </c>
      <c r="R1413" s="10">
        <v>0.33350662854172081</v>
      </c>
      <c r="S1413" s="10">
        <v>0.658435144268261</v>
      </c>
      <c r="T1413" s="9">
        <v>-1250</v>
      </c>
      <c r="U1413" s="10">
        <v>-0.32492851572654019</v>
      </c>
      <c r="V1413" s="9">
        <v>-85</v>
      </c>
      <c r="W1413" s="9">
        <v>230</v>
      </c>
      <c r="X1413" s="10">
        <v>-3.5496678292964601E-2</v>
      </c>
      <c r="Y1413" s="10">
        <v>2.8878288567559918E-2</v>
      </c>
      <c r="Z1413" s="11">
        <v>418.18</v>
      </c>
      <c r="AA1413" s="11">
        <v>19.845521067482903</v>
      </c>
      <c r="AB1413" s="11">
        <v>28019</v>
      </c>
      <c r="AC1413" s="12" t="s">
        <v>3935</v>
      </c>
      <c r="AD1413" s="8">
        <v>28</v>
      </c>
      <c r="AE1413" s="8">
        <v>19</v>
      </c>
      <c r="AF1413" s="13"/>
      <c r="AG1413" s="13"/>
      <c r="AH1413" s="13"/>
      <c r="AJ1413" s="13"/>
      <c r="AK1413" s="13"/>
      <c r="AL1413" s="13"/>
      <c r="AM1413" s="13"/>
      <c r="AN1413" s="13" t="s">
        <v>510</v>
      </c>
    </row>
    <row r="1414" spans="1:40" x14ac:dyDescent="0.2">
      <c r="A1414" s="8" t="s">
        <v>3912</v>
      </c>
      <c r="B1414" s="8" t="s">
        <v>3936</v>
      </c>
      <c r="C1414" s="8" t="str">
        <f t="shared" si="21"/>
        <v>Claiborne County MS</v>
      </c>
      <c r="D1414" s="9">
        <v>9150</v>
      </c>
      <c r="E1414" s="8" t="s">
        <v>445</v>
      </c>
      <c r="F1414" s="9">
        <v>2523</v>
      </c>
      <c r="G1414" s="9">
        <v>414</v>
      </c>
      <c r="H1414" s="9">
        <v>2954</v>
      </c>
      <c r="I1414" s="10">
        <v>0.85409614082599861</v>
      </c>
      <c r="J1414" s="10">
        <v>0.14014895057549087</v>
      </c>
      <c r="K1414" s="9">
        <v>2109</v>
      </c>
      <c r="L1414" s="9">
        <v>-2109</v>
      </c>
      <c r="M1414" s="10">
        <v>0.71394719025050768</v>
      </c>
      <c r="N1414" s="10">
        <v>-0.71394719025050768</v>
      </c>
      <c r="O1414" s="9">
        <v>4633</v>
      </c>
      <c r="P1414" s="9">
        <v>608</v>
      </c>
      <c r="Q1414" s="9">
        <v>5258</v>
      </c>
      <c r="R1414" s="10">
        <v>0.88113351084062386</v>
      </c>
      <c r="S1414" s="10">
        <v>0.11563332065424116</v>
      </c>
      <c r="T1414" s="9">
        <v>4025</v>
      </c>
      <c r="U1414" s="10">
        <v>0.76550019018638271</v>
      </c>
      <c r="V1414" s="9">
        <v>-2110</v>
      </c>
      <c r="W1414" s="9">
        <v>-194</v>
      </c>
      <c r="X1414" s="10">
        <v>-2.703737001462525E-2</v>
      </c>
      <c r="Y1414" s="10">
        <v>2.4515629921249713E-2</v>
      </c>
      <c r="Z1414" s="11">
        <v>487.41</v>
      </c>
      <c r="AA1414" s="11">
        <v>18.77269649781498</v>
      </c>
      <c r="AB1414" s="11">
        <v>28021</v>
      </c>
      <c r="AC1414" s="12" t="s">
        <v>3937</v>
      </c>
      <c r="AD1414" s="8">
        <v>28</v>
      </c>
      <c r="AE1414" s="8">
        <v>21</v>
      </c>
      <c r="AF1414" s="13" t="s">
        <v>3938</v>
      </c>
      <c r="AG1414" s="13" t="s">
        <v>3939</v>
      </c>
      <c r="AH1414" s="13" t="s">
        <v>3940</v>
      </c>
      <c r="AJ1414" s="13" t="s">
        <v>498</v>
      </c>
      <c r="AK1414" s="13" t="s">
        <v>3941</v>
      </c>
      <c r="AL1414" s="13"/>
      <c r="AM1414" s="13"/>
      <c r="AN1414" s="13" t="s">
        <v>505</v>
      </c>
    </row>
    <row r="1415" spans="1:40" x14ac:dyDescent="0.2">
      <c r="A1415" s="8" t="s">
        <v>3912</v>
      </c>
      <c r="B1415" s="8" t="s">
        <v>529</v>
      </c>
      <c r="C1415" s="8" t="str">
        <f t="shared" si="21"/>
        <v>Clarke County MS</v>
      </c>
      <c r="D1415" s="9">
        <v>16006</v>
      </c>
      <c r="E1415" s="8" t="s">
        <v>445</v>
      </c>
      <c r="F1415" s="9">
        <v>2556</v>
      </c>
      <c r="G1415" s="9">
        <v>5088</v>
      </c>
      <c r="H1415" s="9">
        <v>7713</v>
      </c>
      <c r="I1415" s="10">
        <v>0.33138856476079348</v>
      </c>
      <c r="J1415" s="10">
        <v>0.65966549980552314</v>
      </c>
      <c r="K1415" s="9">
        <v>-2532</v>
      </c>
      <c r="L1415" s="9">
        <v>2532</v>
      </c>
      <c r="M1415" s="10">
        <v>-0.32827693504472966</v>
      </c>
      <c r="N1415" s="10">
        <v>0.32827693504472966</v>
      </c>
      <c r="O1415" s="9">
        <v>2695</v>
      </c>
      <c r="P1415" s="9">
        <v>4415</v>
      </c>
      <c r="Q1415" s="9">
        <v>7199</v>
      </c>
      <c r="R1415" s="10">
        <v>0.37435754965967494</v>
      </c>
      <c r="S1415" s="10">
        <v>0.61327962216974585</v>
      </c>
      <c r="T1415" s="9">
        <v>-1720</v>
      </c>
      <c r="U1415" s="10">
        <v>-0.23892207251007092</v>
      </c>
      <c r="V1415" s="9">
        <v>-139</v>
      </c>
      <c r="W1415" s="9">
        <v>673</v>
      </c>
      <c r="X1415" s="10">
        <v>-4.2968984898881457E-2</v>
      </c>
      <c r="Y1415" s="10">
        <v>4.6385877635777284E-2</v>
      </c>
      <c r="Z1415" s="11">
        <v>691.55</v>
      </c>
      <c r="AA1415" s="11">
        <v>23.145108813534815</v>
      </c>
      <c r="AB1415" s="11">
        <v>28023</v>
      </c>
      <c r="AC1415" s="12" t="s">
        <v>3942</v>
      </c>
      <c r="AD1415" s="8">
        <v>28</v>
      </c>
      <c r="AE1415" s="8">
        <v>23</v>
      </c>
      <c r="AF1415" s="13" t="s">
        <v>3943</v>
      </c>
      <c r="AG1415" s="13"/>
      <c r="AH1415" s="13" t="s">
        <v>3944</v>
      </c>
      <c r="AJ1415" s="13" t="s">
        <v>498</v>
      </c>
      <c r="AK1415" s="13"/>
      <c r="AL1415" s="13"/>
      <c r="AM1415" s="13"/>
      <c r="AN1415" s="13" t="s">
        <v>505</v>
      </c>
    </row>
    <row r="1416" spans="1:40" x14ac:dyDescent="0.2">
      <c r="A1416" s="8" t="s">
        <v>3912</v>
      </c>
      <c r="B1416" s="8" t="s">
        <v>531</v>
      </c>
      <c r="C1416" s="8" t="str">
        <f t="shared" si="21"/>
        <v>Clay County MS</v>
      </c>
      <c r="D1416" s="9">
        <v>20048</v>
      </c>
      <c r="E1416" s="8" t="s">
        <v>445</v>
      </c>
      <c r="F1416" s="9">
        <v>5695</v>
      </c>
      <c r="G1416" s="9">
        <v>4136</v>
      </c>
      <c r="H1416" s="9">
        <v>9960</v>
      </c>
      <c r="I1416" s="10">
        <v>0.57178714859437751</v>
      </c>
      <c r="J1416" s="10">
        <v>0.41526104417670684</v>
      </c>
      <c r="K1416" s="9">
        <v>1559</v>
      </c>
      <c r="L1416" s="9">
        <v>-1559</v>
      </c>
      <c r="M1416" s="10">
        <v>0.15652610441767068</v>
      </c>
      <c r="N1416" s="10">
        <v>-0.15652610441767068</v>
      </c>
      <c r="O1416" s="9">
        <v>5860</v>
      </c>
      <c r="P1416" s="9">
        <v>3735</v>
      </c>
      <c r="Q1416" s="9">
        <v>9659</v>
      </c>
      <c r="R1416" s="10">
        <v>0.60668806294647482</v>
      </c>
      <c r="S1416" s="10">
        <v>0.38668599233875145</v>
      </c>
      <c r="T1416" s="9">
        <v>2125</v>
      </c>
      <c r="U1416" s="10">
        <v>0.22000207060772337</v>
      </c>
      <c r="V1416" s="9">
        <v>-165</v>
      </c>
      <c r="W1416" s="9">
        <v>401</v>
      </c>
      <c r="X1416" s="10">
        <v>-3.4900914352097301E-2</v>
      </c>
      <c r="Y1416" s="10">
        <v>2.857505183795539E-2</v>
      </c>
      <c r="Z1416" s="11">
        <v>410.08</v>
      </c>
      <c r="AA1416" s="11">
        <v>48.888021849395244</v>
      </c>
      <c r="AB1416" s="11">
        <v>28025</v>
      </c>
      <c r="AC1416" s="12" t="s">
        <v>3945</v>
      </c>
      <c r="AD1416" s="8">
        <v>28</v>
      </c>
      <c r="AE1416" s="8">
        <v>25</v>
      </c>
      <c r="AF1416" s="13" t="s">
        <v>3946</v>
      </c>
      <c r="AG1416" s="13" t="s">
        <v>3947</v>
      </c>
      <c r="AH1416" s="13" t="s">
        <v>3948</v>
      </c>
      <c r="AJ1416" s="13" t="s">
        <v>498</v>
      </c>
      <c r="AK1416" s="13" t="s">
        <v>3949</v>
      </c>
      <c r="AL1416" s="13"/>
      <c r="AM1416" s="13"/>
      <c r="AN1416" s="13" t="s">
        <v>487</v>
      </c>
    </row>
    <row r="1417" spans="1:40" x14ac:dyDescent="0.2">
      <c r="A1417" s="8" t="s">
        <v>3912</v>
      </c>
      <c r="B1417" s="8" t="s">
        <v>3950</v>
      </c>
      <c r="C1417" s="8" t="str">
        <f t="shared" si="21"/>
        <v>Coahoma County MS</v>
      </c>
      <c r="D1417" s="9">
        <v>24620</v>
      </c>
      <c r="E1417" s="8" t="s">
        <v>445</v>
      </c>
      <c r="F1417" s="9">
        <v>6378</v>
      </c>
      <c r="G1417" s="9">
        <v>2426</v>
      </c>
      <c r="H1417" s="9">
        <v>8912</v>
      </c>
      <c r="I1417" s="10">
        <v>0.71566427289048473</v>
      </c>
      <c r="J1417" s="10">
        <v>0.27221723518850988</v>
      </c>
      <c r="K1417" s="9">
        <v>3952</v>
      </c>
      <c r="L1417" s="9">
        <v>-3952</v>
      </c>
      <c r="M1417" s="10">
        <v>0.44344703770197486</v>
      </c>
      <c r="N1417" s="10">
        <v>-0.44344703770197486</v>
      </c>
      <c r="O1417" s="9">
        <v>7164</v>
      </c>
      <c r="P1417" s="9">
        <v>2356</v>
      </c>
      <c r="Q1417" s="9">
        <v>9563</v>
      </c>
      <c r="R1417" s="10">
        <v>0.74913730001045697</v>
      </c>
      <c r="S1417" s="10">
        <v>0.24636620307434906</v>
      </c>
      <c r="T1417" s="9">
        <v>4808</v>
      </c>
      <c r="U1417" s="10">
        <v>0.50277109693610789</v>
      </c>
      <c r="V1417" s="9">
        <v>-786</v>
      </c>
      <c r="W1417" s="9">
        <v>70</v>
      </c>
      <c r="X1417" s="10">
        <v>-3.3473027119972243E-2</v>
      </c>
      <c r="Y1417" s="10">
        <v>2.5851032114160816E-2</v>
      </c>
      <c r="Z1417" s="11">
        <v>552.44000000000005</v>
      </c>
      <c r="AA1417" s="11">
        <v>44.565925711389468</v>
      </c>
      <c r="AB1417" s="11">
        <v>28027</v>
      </c>
      <c r="AC1417" s="12" t="s">
        <v>3951</v>
      </c>
      <c r="AD1417" s="8">
        <v>28</v>
      </c>
      <c r="AE1417" s="8">
        <v>27</v>
      </c>
      <c r="AF1417" s="13" t="s">
        <v>3952</v>
      </c>
      <c r="AG1417" s="13"/>
      <c r="AH1417" s="13" t="s">
        <v>3953</v>
      </c>
      <c r="AJ1417" s="13" t="s">
        <v>498</v>
      </c>
      <c r="AK1417" s="13"/>
      <c r="AL1417" s="13"/>
      <c r="AM1417" s="13"/>
      <c r="AN1417" s="13" t="s">
        <v>487</v>
      </c>
    </row>
    <row r="1418" spans="1:40" x14ac:dyDescent="0.2">
      <c r="A1418" s="8" t="s">
        <v>3912</v>
      </c>
      <c r="B1418" s="8" t="s">
        <v>3954</v>
      </c>
      <c r="C1418" s="8" t="str">
        <f t="shared" si="21"/>
        <v>Copiah County MS</v>
      </c>
      <c r="D1418" s="9">
        <v>28773</v>
      </c>
      <c r="E1418" s="8" t="s">
        <v>445</v>
      </c>
      <c r="F1418" s="9">
        <v>6203</v>
      </c>
      <c r="G1418" s="9">
        <v>5576</v>
      </c>
      <c r="H1418" s="9">
        <v>11906</v>
      </c>
      <c r="I1418" s="10">
        <v>0.52099781622711239</v>
      </c>
      <c r="J1418" s="10">
        <v>0.46833529312951455</v>
      </c>
      <c r="K1418" s="9">
        <v>627</v>
      </c>
      <c r="L1418" s="9">
        <v>-627</v>
      </c>
      <c r="M1418" s="10">
        <v>5.2662523097597835E-2</v>
      </c>
      <c r="N1418" s="10">
        <v>-5.2662523097597835E-2</v>
      </c>
      <c r="O1418" s="9">
        <v>7201</v>
      </c>
      <c r="P1418" s="9">
        <v>5714</v>
      </c>
      <c r="Q1418" s="9">
        <v>13002</v>
      </c>
      <c r="R1418" s="10">
        <v>0.55383787109675431</v>
      </c>
      <c r="S1418" s="10">
        <v>0.43947085063836333</v>
      </c>
      <c r="T1418" s="9">
        <v>1487</v>
      </c>
      <c r="U1418" s="10">
        <v>0.11436702045839098</v>
      </c>
      <c r="V1418" s="9">
        <v>-998</v>
      </c>
      <c r="W1418" s="9">
        <v>-138</v>
      </c>
      <c r="X1418" s="10">
        <v>-3.2840054869641921E-2</v>
      </c>
      <c r="Y1418" s="10">
        <v>2.8864442491151221E-2</v>
      </c>
      <c r="Z1418" s="11">
        <v>777.24</v>
      </c>
      <c r="AA1418" s="11">
        <v>37.019453450671605</v>
      </c>
      <c r="AB1418" s="11">
        <v>28029</v>
      </c>
      <c r="AC1418" s="12" t="s">
        <v>3955</v>
      </c>
      <c r="AD1418" s="8">
        <v>28</v>
      </c>
      <c r="AE1418" s="8">
        <v>29</v>
      </c>
      <c r="AF1418" s="13" t="s">
        <v>3956</v>
      </c>
      <c r="AG1418" s="13" t="s">
        <v>3939</v>
      </c>
      <c r="AH1418" s="13" t="s">
        <v>3957</v>
      </c>
      <c r="AI1418" s="14">
        <v>578777</v>
      </c>
      <c r="AJ1418" s="13" t="s">
        <v>486</v>
      </c>
      <c r="AK1418" s="13" t="s">
        <v>3941</v>
      </c>
      <c r="AL1418" s="13"/>
      <c r="AM1418" s="13"/>
      <c r="AN1418" s="13" t="s">
        <v>505</v>
      </c>
    </row>
    <row r="1419" spans="1:40" x14ac:dyDescent="0.2">
      <c r="A1419" s="8" t="s">
        <v>3912</v>
      </c>
      <c r="B1419" s="8" t="s">
        <v>551</v>
      </c>
      <c r="C1419" s="8" t="str">
        <f t="shared" si="21"/>
        <v>Covington County MS</v>
      </c>
      <c r="D1419" s="9">
        <v>19543</v>
      </c>
      <c r="E1419" s="8" t="s">
        <v>445</v>
      </c>
      <c r="F1419" s="9">
        <v>3267</v>
      </c>
      <c r="G1419" s="9">
        <v>5423</v>
      </c>
      <c r="H1419" s="9">
        <v>8790</v>
      </c>
      <c r="I1419" s="10">
        <v>0.37167235494880546</v>
      </c>
      <c r="J1419" s="10">
        <v>0.61695108077360639</v>
      </c>
      <c r="K1419" s="9">
        <v>-2156</v>
      </c>
      <c r="L1419" s="9">
        <v>2156</v>
      </c>
      <c r="M1419" s="10">
        <v>-0.24527872582480093</v>
      </c>
      <c r="N1419" s="10">
        <v>0.24527872582480093</v>
      </c>
      <c r="O1419" s="9">
        <v>3800</v>
      </c>
      <c r="P1419" s="9">
        <v>5282</v>
      </c>
      <c r="Q1419" s="9">
        <v>9145</v>
      </c>
      <c r="R1419" s="10">
        <v>0.41552761071623839</v>
      </c>
      <c r="S1419" s="10">
        <v>0.57758337889557132</v>
      </c>
      <c r="T1419" s="9">
        <v>-1482</v>
      </c>
      <c r="U1419" s="10">
        <v>-0.16205576817933293</v>
      </c>
      <c r="V1419" s="9">
        <v>-533</v>
      </c>
      <c r="W1419" s="9">
        <v>141</v>
      </c>
      <c r="X1419" s="10">
        <v>-4.3855255767432932E-2</v>
      </c>
      <c r="Y1419" s="10">
        <v>3.9367701878035066E-2</v>
      </c>
      <c r="Z1419" s="11">
        <v>413.79</v>
      </c>
      <c r="AA1419" s="11">
        <v>47.229270886198307</v>
      </c>
      <c r="AB1419" s="11">
        <v>28031</v>
      </c>
      <c r="AC1419" s="12" t="s">
        <v>3958</v>
      </c>
      <c r="AD1419" s="8">
        <v>28</v>
      </c>
      <c r="AE1419" s="8">
        <v>31</v>
      </c>
      <c r="AF1419" s="13"/>
      <c r="AG1419" s="13"/>
      <c r="AH1419" s="13"/>
      <c r="AJ1419" s="13"/>
      <c r="AK1419" s="13"/>
      <c r="AL1419" s="13"/>
      <c r="AM1419" s="13"/>
      <c r="AN1419" s="13" t="s">
        <v>510</v>
      </c>
    </row>
    <row r="1420" spans="1:40" x14ac:dyDescent="0.2">
      <c r="A1420" s="8" t="s">
        <v>3912</v>
      </c>
      <c r="B1420" s="8" t="s">
        <v>1411</v>
      </c>
      <c r="C1420" s="8" t="str">
        <f t="shared" si="21"/>
        <v>DeSoto County MS</v>
      </c>
      <c r="D1420" s="9">
        <v>173323</v>
      </c>
      <c r="E1420" s="8" t="s">
        <v>445</v>
      </c>
      <c r="F1420" s="9">
        <v>19892</v>
      </c>
      <c r="G1420" s="9">
        <v>42155</v>
      </c>
      <c r="H1420" s="9">
        <v>64022</v>
      </c>
      <c r="I1420" s="10">
        <v>0.31070569491737215</v>
      </c>
      <c r="J1420" s="10">
        <v>0.65844553434756803</v>
      </c>
      <c r="K1420" s="9">
        <v>-22263</v>
      </c>
      <c r="L1420" s="9">
        <v>22263</v>
      </c>
      <c r="M1420" s="10">
        <v>-0.34773983943019587</v>
      </c>
      <c r="N1420" s="10">
        <v>0.34773983943019587</v>
      </c>
      <c r="O1420" s="9">
        <v>20979</v>
      </c>
      <c r="P1420" s="9">
        <v>42399</v>
      </c>
      <c r="Q1420" s="9">
        <v>64026</v>
      </c>
      <c r="R1420" s="10">
        <v>0.32766376159685129</v>
      </c>
      <c r="S1420" s="10">
        <v>0.66221535001405674</v>
      </c>
      <c r="T1420" s="9">
        <v>-21420</v>
      </c>
      <c r="U1420" s="10">
        <v>-0.33455158841720545</v>
      </c>
      <c r="V1420" s="9">
        <v>-1087</v>
      </c>
      <c r="W1420" s="9">
        <v>-244</v>
      </c>
      <c r="X1420" s="10">
        <v>-1.6958066679479133E-2</v>
      </c>
      <c r="Y1420" s="10">
        <v>-3.7698156664887073E-3</v>
      </c>
      <c r="Z1420" s="11">
        <v>476.15</v>
      </c>
      <c r="AA1420" s="11">
        <v>364.00924078546677</v>
      </c>
      <c r="AB1420" s="11">
        <v>28033</v>
      </c>
      <c r="AC1420" s="12" t="s">
        <v>3959</v>
      </c>
      <c r="AD1420" s="8">
        <v>28</v>
      </c>
      <c r="AE1420" s="8">
        <v>33</v>
      </c>
      <c r="AF1420" s="13" t="s">
        <v>801</v>
      </c>
      <c r="AG1420" s="13" t="s">
        <v>802</v>
      </c>
      <c r="AH1420" s="13" t="s">
        <v>803</v>
      </c>
      <c r="AI1420" s="14">
        <v>1344127</v>
      </c>
      <c r="AJ1420" s="13" t="s">
        <v>486</v>
      </c>
      <c r="AK1420" s="13" t="s">
        <v>804</v>
      </c>
      <c r="AL1420" s="13"/>
      <c r="AM1420" s="13"/>
      <c r="AN1420" s="13" t="s">
        <v>487</v>
      </c>
    </row>
    <row r="1421" spans="1:40" x14ac:dyDescent="0.2">
      <c r="A1421" s="8" t="s">
        <v>3912</v>
      </c>
      <c r="B1421" s="8" t="s">
        <v>3960</v>
      </c>
      <c r="C1421" s="8" t="str">
        <f t="shared" si="21"/>
        <v>Forrest County MS</v>
      </c>
      <c r="D1421" s="9">
        <v>75944</v>
      </c>
      <c r="E1421" s="8" t="s">
        <v>445</v>
      </c>
      <c r="F1421" s="9">
        <v>11271</v>
      </c>
      <c r="G1421" s="9">
        <v>15149</v>
      </c>
      <c r="H1421" s="9">
        <v>27284</v>
      </c>
      <c r="I1421" s="10">
        <v>0.41309925230904559</v>
      </c>
      <c r="J1421" s="10">
        <v>0.55523383668083859</v>
      </c>
      <c r="K1421" s="9">
        <v>-3878</v>
      </c>
      <c r="L1421" s="9">
        <v>3878</v>
      </c>
      <c r="M1421" s="10">
        <v>-0.14213458437179299</v>
      </c>
      <c r="N1421" s="10">
        <v>0.14213458437179299</v>
      </c>
      <c r="O1421" s="9">
        <v>12079</v>
      </c>
      <c r="P1421" s="9">
        <v>15339</v>
      </c>
      <c r="Q1421" s="9">
        <v>27789</v>
      </c>
      <c r="R1421" s="10">
        <v>0.43466839396883661</v>
      </c>
      <c r="S1421" s="10">
        <v>0.55198099967613079</v>
      </c>
      <c r="T1421" s="9">
        <v>-3260</v>
      </c>
      <c r="U1421" s="10">
        <v>-0.11731260570729418</v>
      </c>
      <c r="V1421" s="9">
        <v>-808</v>
      </c>
      <c r="W1421" s="9">
        <v>-190</v>
      </c>
      <c r="X1421" s="10">
        <v>-2.1569141659791013E-2</v>
      </c>
      <c r="Y1421" s="10">
        <v>3.2528370047077981E-3</v>
      </c>
      <c r="Z1421" s="11">
        <v>466.31</v>
      </c>
      <c r="AA1421" s="11">
        <v>162.86161566339987</v>
      </c>
      <c r="AB1421" s="11">
        <v>28035</v>
      </c>
      <c r="AC1421" s="12" t="s">
        <v>3961</v>
      </c>
      <c r="AD1421" s="8">
        <v>28</v>
      </c>
      <c r="AE1421" s="8">
        <v>35</v>
      </c>
      <c r="AF1421" s="13" t="s">
        <v>3962</v>
      </c>
      <c r="AG1421" s="13"/>
      <c r="AH1421" s="13" t="s">
        <v>3963</v>
      </c>
      <c r="AI1421" s="14">
        <v>148839</v>
      </c>
      <c r="AJ1421" s="13" t="s">
        <v>486</v>
      </c>
      <c r="AK1421" s="13"/>
      <c r="AL1421" s="13"/>
      <c r="AM1421" s="13"/>
      <c r="AN1421" s="13" t="s">
        <v>487</v>
      </c>
    </row>
    <row r="1422" spans="1:40" x14ac:dyDescent="0.2">
      <c r="A1422" s="8" t="s">
        <v>3912</v>
      </c>
      <c r="B1422" s="8" t="s">
        <v>586</v>
      </c>
      <c r="C1422" s="8" t="str">
        <f t="shared" si="21"/>
        <v>Franklin County MS</v>
      </c>
      <c r="D1422" s="9">
        <v>7743</v>
      </c>
      <c r="E1422" s="8" t="s">
        <v>445</v>
      </c>
      <c r="F1422" s="9">
        <v>1471</v>
      </c>
      <c r="G1422" s="9">
        <v>2685</v>
      </c>
      <c r="H1422" s="9">
        <v>4219</v>
      </c>
      <c r="I1422" s="10">
        <v>0.34866082009954963</v>
      </c>
      <c r="J1422" s="10">
        <v>0.6364067314529509</v>
      </c>
      <c r="K1422" s="9">
        <v>-1214</v>
      </c>
      <c r="L1422" s="9">
        <v>1214</v>
      </c>
      <c r="M1422" s="10">
        <v>-0.28774591135340127</v>
      </c>
      <c r="N1422" s="10">
        <v>0.28774591135340127</v>
      </c>
      <c r="O1422" s="9">
        <v>1706</v>
      </c>
      <c r="P1422" s="9">
        <v>2705</v>
      </c>
      <c r="Q1422" s="9">
        <v>4443</v>
      </c>
      <c r="R1422" s="10">
        <v>0.3839747918073374</v>
      </c>
      <c r="S1422" s="10">
        <v>0.60882286743191538</v>
      </c>
      <c r="T1422" s="9">
        <v>-999</v>
      </c>
      <c r="U1422" s="10">
        <v>-0.22484807562457798</v>
      </c>
      <c r="V1422" s="9">
        <v>-235</v>
      </c>
      <c r="W1422" s="9">
        <v>-20</v>
      </c>
      <c r="X1422" s="10">
        <v>-3.5313971707787772E-2</v>
      </c>
      <c r="Y1422" s="10">
        <v>2.758386402103552E-2</v>
      </c>
      <c r="Z1422" s="11">
        <v>563.78</v>
      </c>
      <c r="AA1422" s="11">
        <v>13.734080669764802</v>
      </c>
      <c r="AB1422" s="11">
        <v>28037</v>
      </c>
      <c r="AC1422" s="12" t="s">
        <v>3964</v>
      </c>
      <c r="AD1422" s="8">
        <v>28</v>
      </c>
      <c r="AE1422" s="8">
        <v>37</v>
      </c>
      <c r="AF1422" s="13"/>
      <c r="AG1422" s="13"/>
      <c r="AH1422" s="13"/>
      <c r="AJ1422" s="13"/>
      <c r="AK1422" s="13"/>
      <c r="AL1422" s="13"/>
      <c r="AM1422" s="13"/>
      <c r="AN1422" s="13" t="s">
        <v>510</v>
      </c>
    </row>
    <row r="1423" spans="1:40" x14ac:dyDescent="0.2">
      <c r="A1423" s="8" t="s">
        <v>3912</v>
      </c>
      <c r="B1423" s="8" t="s">
        <v>3965</v>
      </c>
      <c r="C1423" s="8" t="str">
        <f t="shared" si="21"/>
        <v>George County MS</v>
      </c>
      <c r="D1423" s="9">
        <v>23373</v>
      </c>
      <c r="E1423" s="8" t="s">
        <v>445</v>
      </c>
      <c r="F1423" s="9">
        <v>1013</v>
      </c>
      <c r="G1423" s="9">
        <v>8652</v>
      </c>
      <c r="H1423" s="9">
        <v>9831</v>
      </c>
      <c r="I1423" s="10">
        <v>0.10304139965415522</v>
      </c>
      <c r="J1423" s="10">
        <v>0.88007323771742452</v>
      </c>
      <c r="K1423" s="9">
        <v>-7639</v>
      </c>
      <c r="L1423" s="9">
        <v>7639</v>
      </c>
      <c r="M1423" s="10">
        <v>-0.77703183806326925</v>
      </c>
      <c r="N1423" s="10">
        <v>0.77703183806326925</v>
      </c>
      <c r="O1423" s="9">
        <v>1352</v>
      </c>
      <c r="P1423" s="9">
        <v>8353</v>
      </c>
      <c r="Q1423" s="9">
        <v>9826</v>
      </c>
      <c r="R1423" s="10">
        <v>0.13759413800122125</v>
      </c>
      <c r="S1423" s="10">
        <v>0.85009159373091803</v>
      </c>
      <c r="T1423" s="9">
        <v>-7001</v>
      </c>
      <c r="U1423" s="10">
        <v>-0.7124974557296968</v>
      </c>
      <c r="V1423" s="9">
        <v>-339</v>
      </c>
      <c r="W1423" s="9">
        <v>299</v>
      </c>
      <c r="X1423" s="10">
        <v>-3.4552738347066028E-2</v>
      </c>
      <c r="Y1423" s="10">
        <v>2.998164398650649E-2</v>
      </c>
      <c r="Z1423" s="11">
        <v>478.71</v>
      </c>
      <c r="AA1423" s="11">
        <v>48.824967099078776</v>
      </c>
      <c r="AB1423" s="11">
        <v>28039</v>
      </c>
      <c r="AC1423" s="12" t="s">
        <v>3966</v>
      </c>
      <c r="AD1423" s="8">
        <v>28</v>
      </c>
      <c r="AE1423" s="8">
        <v>39</v>
      </c>
      <c r="AF1423" s="13"/>
      <c r="AG1423" s="13"/>
      <c r="AH1423" s="13"/>
      <c r="AJ1423" s="13"/>
      <c r="AK1423" s="13"/>
      <c r="AL1423" s="13"/>
      <c r="AM1423" s="13"/>
      <c r="AN1423" s="13" t="s">
        <v>510</v>
      </c>
    </row>
    <row r="1424" spans="1:40" x14ac:dyDescent="0.2">
      <c r="A1424" s="8" t="s">
        <v>3912</v>
      </c>
      <c r="B1424" s="8" t="s">
        <v>592</v>
      </c>
      <c r="C1424" s="8" t="str">
        <f t="shared" si="21"/>
        <v>Greene County MS</v>
      </c>
      <c r="D1424" s="9">
        <v>13522</v>
      </c>
      <c r="E1424" s="8" t="s">
        <v>445</v>
      </c>
      <c r="F1424" s="9">
        <v>956</v>
      </c>
      <c r="G1424" s="9">
        <v>4309</v>
      </c>
      <c r="H1424" s="9">
        <v>5325</v>
      </c>
      <c r="I1424" s="10">
        <v>0.17953051643192489</v>
      </c>
      <c r="J1424" s="10">
        <v>0.80920187793427234</v>
      </c>
      <c r="K1424" s="9">
        <v>-3353</v>
      </c>
      <c r="L1424" s="9">
        <v>3353</v>
      </c>
      <c r="M1424" s="10">
        <v>-0.62967136150234748</v>
      </c>
      <c r="N1424" s="10">
        <v>0.62967136150234748</v>
      </c>
      <c r="O1424" s="9">
        <v>1325</v>
      </c>
      <c r="P1424" s="9">
        <v>4528</v>
      </c>
      <c r="Q1424" s="9">
        <v>5919</v>
      </c>
      <c r="R1424" s="10">
        <v>0.2238553809765163</v>
      </c>
      <c r="S1424" s="10">
        <v>0.76499408683899306</v>
      </c>
      <c r="T1424" s="9">
        <v>-3203</v>
      </c>
      <c r="U1424" s="10">
        <v>-0.54113870586247681</v>
      </c>
      <c r="V1424" s="9">
        <v>-369</v>
      </c>
      <c r="W1424" s="9">
        <v>-219</v>
      </c>
      <c r="X1424" s="10">
        <v>-4.4324864544591419E-2</v>
      </c>
      <c r="Y1424" s="10">
        <v>4.4207791095279281E-2</v>
      </c>
      <c r="Z1424" s="11">
        <v>712.76</v>
      </c>
      <c r="AA1424" s="11">
        <v>18.971322745384139</v>
      </c>
      <c r="AB1424" s="11">
        <v>28041</v>
      </c>
      <c r="AC1424" s="12" t="s">
        <v>3967</v>
      </c>
      <c r="AD1424" s="8">
        <v>28</v>
      </c>
      <c r="AE1424" s="8">
        <v>41</v>
      </c>
      <c r="AF1424" s="13"/>
      <c r="AG1424" s="13"/>
      <c r="AH1424" s="13"/>
      <c r="AJ1424" s="13"/>
      <c r="AK1424" s="13"/>
      <c r="AL1424" s="13"/>
      <c r="AM1424" s="13"/>
      <c r="AN1424" s="13" t="s">
        <v>510</v>
      </c>
    </row>
    <row r="1425" spans="1:40" x14ac:dyDescent="0.2">
      <c r="A1425" s="8" t="s">
        <v>3912</v>
      </c>
      <c r="B1425" s="8" t="s">
        <v>3968</v>
      </c>
      <c r="C1425" s="8" t="str">
        <f t="shared" si="21"/>
        <v>Grenada County MS</v>
      </c>
      <c r="D1425" s="9">
        <v>21578</v>
      </c>
      <c r="E1425" s="8" t="s">
        <v>445</v>
      </c>
      <c r="F1425" s="9">
        <v>4386</v>
      </c>
      <c r="G1425" s="9">
        <v>5940</v>
      </c>
      <c r="H1425" s="9">
        <v>10442</v>
      </c>
      <c r="I1425" s="10">
        <v>0.42003447615399347</v>
      </c>
      <c r="J1425" s="10">
        <v>0.56885654089254933</v>
      </c>
      <c r="K1425" s="9">
        <v>-1554</v>
      </c>
      <c r="L1425" s="9">
        <v>1554</v>
      </c>
      <c r="M1425" s="10">
        <v>-0.14882206473855586</v>
      </c>
      <c r="N1425" s="10">
        <v>0.14882206473855586</v>
      </c>
      <c r="O1425" s="9">
        <v>5279</v>
      </c>
      <c r="P1425" s="9">
        <v>5980</v>
      </c>
      <c r="Q1425" s="9">
        <v>11320</v>
      </c>
      <c r="R1425" s="10">
        <v>0.4663427561837456</v>
      </c>
      <c r="S1425" s="10">
        <v>0.5282685512367491</v>
      </c>
      <c r="T1425" s="9">
        <v>-701</v>
      </c>
      <c r="U1425" s="10">
        <v>-6.1925795053003496E-2</v>
      </c>
      <c r="V1425" s="9">
        <v>-893</v>
      </c>
      <c r="W1425" s="9">
        <v>-40</v>
      </c>
      <c r="X1425" s="10">
        <v>-4.6308280029752125E-2</v>
      </c>
      <c r="Y1425" s="10">
        <v>4.0587989655800238E-2</v>
      </c>
      <c r="Z1425" s="11">
        <v>422.11</v>
      </c>
      <c r="AA1425" s="11">
        <v>51.119376465850131</v>
      </c>
      <c r="AB1425" s="11">
        <v>28043</v>
      </c>
      <c r="AC1425" s="12" t="s">
        <v>3969</v>
      </c>
      <c r="AD1425" s="8">
        <v>28</v>
      </c>
      <c r="AE1425" s="8">
        <v>43</v>
      </c>
      <c r="AF1425" s="13" t="s">
        <v>3970</v>
      </c>
      <c r="AG1425" s="13"/>
      <c r="AH1425" s="13" t="s">
        <v>3971</v>
      </c>
      <c r="AJ1425" s="13" t="s">
        <v>498</v>
      </c>
      <c r="AK1425" s="13"/>
      <c r="AL1425" s="13"/>
      <c r="AM1425" s="13"/>
      <c r="AN1425" s="13" t="s">
        <v>487</v>
      </c>
    </row>
    <row r="1426" spans="1:40" x14ac:dyDescent="0.2">
      <c r="A1426" s="8" t="s">
        <v>3912</v>
      </c>
      <c r="B1426" s="8" t="s">
        <v>1726</v>
      </c>
      <c r="C1426" s="8" t="str">
        <f t="shared" si="21"/>
        <v>Hancock County MS</v>
      </c>
      <c r="D1426" s="9">
        <v>46420</v>
      </c>
      <c r="E1426" s="8" t="s">
        <v>445</v>
      </c>
      <c r="F1426" s="9">
        <v>3320</v>
      </c>
      <c r="G1426" s="9">
        <v>13720</v>
      </c>
      <c r="H1426" s="9">
        <v>17517</v>
      </c>
      <c r="I1426" s="10">
        <v>0.18953017069132844</v>
      </c>
      <c r="J1426" s="10">
        <v>0.78323913912199583</v>
      </c>
      <c r="K1426" s="9">
        <v>-10400</v>
      </c>
      <c r="L1426" s="9">
        <v>10400</v>
      </c>
      <c r="M1426" s="10">
        <v>-0.59370896843066734</v>
      </c>
      <c r="N1426" s="10">
        <v>0.59370896843066734</v>
      </c>
      <c r="O1426" s="9">
        <v>3879</v>
      </c>
      <c r="P1426" s="9">
        <v>12859</v>
      </c>
      <c r="Q1426" s="9">
        <v>17023</v>
      </c>
      <c r="R1426" s="10">
        <v>0.22786817834694237</v>
      </c>
      <c r="S1426" s="10">
        <v>0.75538976678611292</v>
      </c>
      <c r="T1426" s="9">
        <v>-8980</v>
      </c>
      <c r="U1426" s="10">
        <v>-0.52752158843917052</v>
      </c>
      <c r="V1426" s="9">
        <v>-559</v>
      </c>
      <c r="W1426" s="9">
        <v>861</v>
      </c>
      <c r="X1426" s="10">
        <v>-3.8338007655613932E-2</v>
      </c>
      <c r="Y1426" s="10">
        <v>2.7849372335882916E-2</v>
      </c>
      <c r="Z1426" s="11">
        <v>473.75</v>
      </c>
      <c r="AA1426" s="11">
        <v>97.98416886543535</v>
      </c>
      <c r="AB1426" s="11">
        <v>28045</v>
      </c>
      <c r="AC1426" s="12" t="s">
        <v>3972</v>
      </c>
      <c r="AD1426" s="8">
        <v>28</v>
      </c>
      <c r="AE1426" s="8">
        <v>45</v>
      </c>
      <c r="AF1426" s="13" t="s">
        <v>3973</v>
      </c>
      <c r="AG1426" s="13"/>
      <c r="AH1426" s="13" t="s">
        <v>3974</v>
      </c>
      <c r="AI1426" s="14">
        <v>389255</v>
      </c>
      <c r="AJ1426" s="13" t="s">
        <v>486</v>
      </c>
      <c r="AK1426" s="13"/>
      <c r="AL1426" s="13"/>
      <c r="AM1426" s="13"/>
      <c r="AN1426" s="13" t="s">
        <v>487</v>
      </c>
    </row>
    <row r="1427" spans="1:40" x14ac:dyDescent="0.2">
      <c r="A1427" s="8" t="s">
        <v>3912</v>
      </c>
      <c r="B1427" s="8" t="s">
        <v>2373</v>
      </c>
      <c r="C1427" s="8" t="str">
        <f t="shared" si="21"/>
        <v>Harrison County MS</v>
      </c>
      <c r="D1427" s="9">
        <v>201410</v>
      </c>
      <c r="E1427" s="8" t="s">
        <v>445</v>
      </c>
      <c r="F1427" s="9">
        <v>20679</v>
      </c>
      <c r="G1427" s="9">
        <v>39710</v>
      </c>
      <c r="H1427" s="9">
        <v>62076</v>
      </c>
      <c r="I1427" s="10">
        <v>0.33312391262323604</v>
      </c>
      <c r="J1427" s="10">
        <v>0.6396997229202912</v>
      </c>
      <c r="K1427" s="9">
        <v>-19031</v>
      </c>
      <c r="L1427" s="9">
        <v>19031</v>
      </c>
      <c r="M1427" s="10">
        <v>-0.30657581029705516</v>
      </c>
      <c r="N1427" s="10">
        <v>0.30657581029705516</v>
      </c>
      <c r="O1427" s="9">
        <v>22242</v>
      </c>
      <c r="P1427" s="9">
        <v>38646</v>
      </c>
      <c r="Q1427" s="9">
        <v>61602</v>
      </c>
      <c r="R1427" s="10">
        <v>0.36105970585370606</v>
      </c>
      <c r="S1427" s="10">
        <v>0.6273497613713841</v>
      </c>
      <c r="T1427" s="9">
        <v>-16404</v>
      </c>
      <c r="U1427" s="10">
        <v>-0.26629005551767804</v>
      </c>
      <c r="V1427" s="9">
        <v>-1563</v>
      </c>
      <c r="W1427" s="9">
        <v>1064</v>
      </c>
      <c r="X1427" s="10">
        <v>-2.7935793230470019E-2</v>
      </c>
      <c r="Y1427" s="10">
        <v>1.2349961548907107E-2</v>
      </c>
      <c r="Z1427" s="11">
        <v>573.99</v>
      </c>
      <c r="AA1427" s="11">
        <v>350.89461488876111</v>
      </c>
      <c r="AB1427" s="11">
        <v>28047</v>
      </c>
      <c r="AC1427" s="12" t="s">
        <v>3975</v>
      </c>
      <c r="AD1427" s="8">
        <v>28</v>
      </c>
      <c r="AE1427" s="8">
        <v>47</v>
      </c>
      <c r="AF1427" s="13" t="s">
        <v>3973</v>
      </c>
      <c r="AG1427" s="13"/>
      <c r="AH1427" s="13" t="s">
        <v>3974</v>
      </c>
      <c r="AI1427" s="14">
        <v>389255</v>
      </c>
      <c r="AJ1427" s="13" t="s">
        <v>486</v>
      </c>
      <c r="AK1427" s="13"/>
      <c r="AL1427" s="13"/>
      <c r="AM1427" s="13"/>
      <c r="AN1427" s="13" t="s">
        <v>487</v>
      </c>
    </row>
    <row r="1428" spans="1:40" x14ac:dyDescent="0.2">
      <c r="A1428" s="8" t="s">
        <v>3912</v>
      </c>
      <c r="B1428" s="8" t="s">
        <v>3976</v>
      </c>
      <c r="C1428" s="8" t="str">
        <f t="shared" si="21"/>
        <v>Hinds County MS</v>
      </c>
      <c r="D1428" s="9">
        <v>242891</v>
      </c>
      <c r="E1428" s="8" t="s">
        <v>445</v>
      </c>
      <c r="F1428" s="9">
        <v>64922</v>
      </c>
      <c r="G1428" s="9">
        <v>24919</v>
      </c>
      <c r="H1428" s="9">
        <v>91536</v>
      </c>
      <c r="I1428" s="10">
        <v>0.70925100506904393</v>
      </c>
      <c r="J1428" s="10">
        <v>0.2722316902639399</v>
      </c>
      <c r="K1428" s="9">
        <v>40003</v>
      </c>
      <c r="L1428" s="9">
        <v>-40003</v>
      </c>
      <c r="M1428" s="10">
        <v>0.43701931480510403</v>
      </c>
      <c r="N1428" s="10">
        <v>-0.43701931480510403</v>
      </c>
      <c r="O1428" s="9">
        <v>70512</v>
      </c>
      <c r="P1428" s="9">
        <v>26450</v>
      </c>
      <c r="Q1428" s="9">
        <v>97639</v>
      </c>
      <c r="R1428" s="10">
        <v>0.72217044418726128</v>
      </c>
      <c r="S1428" s="10">
        <v>0.27089585104312824</v>
      </c>
      <c r="T1428" s="9">
        <v>44062</v>
      </c>
      <c r="U1428" s="10">
        <v>0.45127459314413304</v>
      </c>
      <c r="V1428" s="9">
        <v>-5590</v>
      </c>
      <c r="W1428" s="9">
        <v>-1531</v>
      </c>
      <c r="X1428" s="10">
        <v>-1.2919439118217357E-2</v>
      </c>
      <c r="Y1428" s="10">
        <v>1.3358392208116521E-3</v>
      </c>
      <c r="Z1428" s="11">
        <v>869.74</v>
      </c>
      <c r="AA1428" s="11">
        <v>279.26851702807733</v>
      </c>
      <c r="AB1428" s="11">
        <v>28049</v>
      </c>
      <c r="AC1428" s="12" t="s">
        <v>3977</v>
      </c>
      <c r="AD1428" s="8">
        <v>28</v>
      </c>
      <c r="AE1428" s="8">
        <v>49</v>
      </c>
      <c r="AF1428" s="13" t="s">
        <v>3956</v>
      </c>
      <c r="AG1428" s="13" t="s">
        <v>3939</v>
      </c>
      <c r="AH1428" s="13" t="s">
        <v>3957</v>
      </c>
      <c r="AI1428" s="14">
        <v>578777</v>
      </c>
      <c r="AJ1428" s="13" t="s">
        <v>486</v>
      </c>
      <c r="AK1428" s="13" t="s">
        <v>3941</v>
      </c>
      <c r="AL1428" s="13"/>
      <c r="AM1428" s="13"/>
      <c r="AN1428" s="13" t="s">
        <v>487</v>
      </c>
    </row>
    <row r="1429" spans="1:40" x14ac:dyDescent="0.2">
      <c r="A1429" s="8" t="s">
        <v>3912</v>
      </c>
      <c r="B1429" s="8" t="s">
        <v>1461</v>
      </c>
      <c r="C1429" s="8" t="str">
        <f t="shared" si="21"/>
        <v>Holmes County MS</v>
      </c>
      <c r="D1429" s="9">
        <v>18340</v>
      </c>
      <c r="E1429" s="8" t="s">
        <v>445</v>
      </c>
      <c r="F1429" s="9">
        <v>5820</v>
      </c>
      <c r="G1429" s="9">
        <v>1151</v>
      </c>
      <c r="H1429" s="9">
        <v>7045</v>
      </c>
      <c r="I1429" s="10">
        <v>0.82611781405251949</v>
      </c>
      <c r="J1429" s="10">
        <v>0.16337828246983677</v>
      </c>
      <c r="K1429" s="9">
        <v>4669</v>
      </c>
      <c r="L1429" s="9">
        <v>-4669</v>
      </c>
      <c r="M1429" s="10">
        <v>0.66273953158268273</v>
      </c>
      <c r="N1429" s="10">
        <v>-0.66273953158268273</v>
      </c>
      <c r="O1429" s="9">
        <v>6775</v>
      </c>
      <c r="P1429" s="9">
        <v>1264</v>
      </c>
      <c r="Q1429" s="9">
        <v>8076</v>
      </c>
      <c r="R1429" s="10">
        <v>0.8389053987122338</v>
      </c>
      <c r="S1429" s="10">
        <v>0.15651312530955919</v>
      </c>
      <c r="T1429" s="9">
        <v>5511</v>
      </c>
      <c r="U1429" s="10">
        <v>0.68239227340267461</v>
      </c>
      <c r="V1429" s="9">
        <v>-955</v>
      </c>
      <c r="W1429" s="9">
        <v>-113</v>
      </c>
      <c r="X1429" s="10">
        <v>-1.2787584659714302E-2</v>
      </c>
      <c r="Y1429" s="10">
        <v>6.8651571602775796E-3</v>
      </c>
      <c r="Z1429" s="11">
        <v>756.7</v>
      </c>
      <c r="AA1429" s="11">
        <v>24.236817761332098</v>
      </c>
      <c r="AB1429" s="11">
        <v>28051</v>
      </c>
      <c r="AC1429" s="12" t="s">
        <v>3978</v>
      </c>
      <c r="AD1429" s="8">
        <v>28</v>
      </c>
      <c r="AE1429" s="8">
        <v>51</v>
      </c>
      <c r="AF1429" s="13"/>
      <c r="AG1429" s="13"/>
      <c r="AH1429" s="13"/>
      <c r="AJ1429" s="13"/>
      <c r="AK1429" s="13"/>
      <c r="AL1429" s="13"/>
      <c r="AM1429" s="13"/>
      <c r="AN1429" s="13" t="s">
        <v>510</v>
      </c>
    </row>
    <row r="1430" spans="1:40" x14ac:dyDescent="0.2">
      <c r="A1430" s="8" t="s">
        <v>3912</v>
      </c>
      <c r="B1430" s="8" t="s">
        <v>3979</v>
      </c>
      <c r="C1430" s="8" t="str">
        <f t="shared" si="21"/>
        <v>Humphreys County MS</v>
      </c>
      <c r="D1430" s="9">
        <v>8669</v>
      </c>
      <c r="E1430" s="8" t="s">
        <v>445</v>
      </c>
      <c r="F1430" s="9">
        <v>2652</v>
      </c>
      <c r="G1430" s="9">
        <v>924</v>
      </c>
      <c r="H1430" s="9">
        <v>3599</v>
      </c>
      <c r="I1430" s="10">
        <v>0.73687135315365382</v>
      </c>
      <c r="J1430" s="10">
        <v>0.25673798277299248</v>
      </c>
      <c r="K1430" s="9">
        <v>1728</v>
      </c>
      <c r="L1430" s="9">
        <v>-1728</v>
      </c>
      <c r="M1430" s="10">
        <v>0.48013337038066134</v>
      </c>
      <c r="N1430" s="10">
        <v>-0.48013337038066134</v>
      </c>
      <c r="O1430" s="9">
        <v>3399</v>
      </c>
      <c r="P1430" s="9">
        <v>1069</v>
      </c>
      <c r="Q1430" s="9">
        <v>4481</v>
      </c>
      <c r="R1430" s="10">
        <v>0.75853604106226291</v>
      </c>
      <c r="S1430" s="10">
        <v>0.23856282079892882</v>
      </c>
      <c r="T1430" s="9">
        <v>2330</v>
      </c>
      <c r="U1430" s="10">
        <v>0.51997322026333403</v>
      </c>
      <c r="V1430" s="9">
        <v>-747</v>
      </c>
      <c r="W1430" s="9">
        <v>-145</v>
      </c>
      <c r="X1430" s="10">
        <v>-2.1664687908609093E-2</v>
      </c>
      <c r="Y1430" s="10">
        <v>1.8175161974063658E-2</v>
      </c>
      <c r="Z1430" s="11">
        <v>418.49</v>
      </c>
      <c r="AA1430" s="11">
        <v>20.714951372792658</v>
      </c>
      <c r="AB1430" s="11">
        <v>28053</v>
      </c>
      <c r="AC1430" s="12" t="s">
        <v>3980</v>
      </c>
      <c r="AD1430" s="8">
        <v>28</v>
      </c>
      <c r="AE1430" s="8">
        <v>53</v>
      </c>
      <c r="AF1430" s="13"/>
      <c r="AG1430" s="13"/>
      <c r="AH1430" s="13"/>
      <c r="AJ1430" s="13"/>
      <c r="AK1430" s="13"/>
      <c r="AL1430" s="13"/>
      <c r="AM1430" s="13"/>
      <c r="AN1430" s="13" t="s">
        <v>510</v>
      </c>
    </row>
    <row r="1431" spans="1:40" x14ac:dyDescent="0.2">
      <c r="A1431" s="8" t="s">
        <v>3912</v>
      </c>
      <c r="B1431" s="8" t="s">
        <v>3981</v>
      </c>
      <c r="C1431" s="8" t="str">
        <f t="shared" si="21"/>
        <v>Issaquena County MS</v>
      </c>
      <c r="D1431" s="9">
        <v>1337</v>
      </c>
      <c r="E1431" s="8" t="s">
        <v>445</v>
      </c>
      <c r="F1431" s="9">
        <v>395</v>
      </c>
      <c r="G1431" s="9">
        <v>298</v>
      </c>
      <c r="H1431" s="9">
        <v>699</v>
      </c>
      <c r="I1431" s="10">
        <v>0.56509298998569379</v>
      </c>
      <c r="J1431" s="10">
        <v>0.42632331902718168</v>
      </c>
      <c r="K1431" s="9">
        <v>97</v>
      </c>
      <c r="L1431" s="9">
        <v>-97</v>
      </c>
      <c r="M1431" s="10">
        <v>0.13876967095851211</v>
      </c>
      <c r="N1431" s="10">
        <v>-0.13876967095851211</v>
      </c>
      <c r="O1431" s="9">
        <v>479</v>
      </c>
      <c r="P1431" s="9">
        <v>302</v>
      </c>
      <c r="Q1431" s="9">
        <v>787</v>
      </c>
      <c r="R1431" s="10">
        <v>0.60864040660736973</v>
      </c>
      <c r="S1431" s="10">
        <v>0.38373570520965694</v>
      </c>
      <c r="T1431" s="9">
        <v>177</v>
      </c>
      <c r="U1431" s="10">
        <v>0.22490470139771279</v>
      </c>
      <c r="V1431" s="9">
        <v>-84</v>
      </c>
      <c r="W1431" s="9">
        <v>-4</v>
      </c>
      <c r="X1431" s="10">
        <v>-4.3547416621675938E-2</v>
      </c>
      <c r="Y1431" s="10">
        <v>4.2587613817524739E-2</v>
      </c>
      <c r="Z1431" s="11">
        <v>413.05</v>
      </c>
      <c r="AA1431" s="11">
        <v>3.236896259532744</v>
      </c>
      <c r="AB1431" s="11">
        <v>28055</v>
      </c>
      <c r="AC1431" s="12" t="s">
        <v>3982</v>
      </c>
      <c r="AD1431" s="8">
        <v>28</v>
      </c>
      <c r="AE1431" s="8">
        <v>55</v>
      </c>
      <c r="AF1431" s="13"/>
      <c r="AG1431" s="13"/>
      <c r="AH1431" s="13"/>
      <c r="AJ1431" s="13"/>
      <c r="AK1431" s="13"/>
      <c r="AL1431" s="13"/>
      <c r="AM1431" s="13"/>
      <c r="AN1431" s="13" t="s">
        <v>510</v>
      </c>
    </row>
    <row r="1432" spans="1:40" x14ac:dyDescent="0.2">
      <c r="A1432" s="8" t="s">
        <v>3912</v>
      </c>
      <c r="B1432" s="8" t="s">
        <v>3983</v>
      </c>
      <c r="C1432" s="8" t="str">
        <f t="shared" si="21"/>
        <v>Itawamba County MS</v>
      </c>
      <c r="D1432" s="9">
        <v>23609</v>
      </c>
      <c r="E1432" s="8" t="s">
        <v>445</v>
      </c>
      <c r="F1432" s="9">
        <v>1100</v>
      </c>
      <c r="G1432" s="9">
        <v>8385</v>
      </c>
      <c r="H1432" s="9">
        <v>9634</v>
      </c>
      <c r="I1432" s="10">
        <v>0.1141789495536641</v>
      </c>
      <c r="J1432" s="10">
        <v>0.8703549927340668</v>
      </c>
      <c r="K1432" s="9">
        <v>-7285</v>
      </c>
      <c r="L1432" s="9">
        <v>7285</v>
      </c>
      <c r="M1432" s="10">
        <v>-0.75617604318040266</v>
      </c>
      <c r="N1432" s="10">
        <v>0.75617604318040266</v>
      </c>
      <c r="O1432" s="9">
        <v>1599</v>
      </c>
      <c r="P1432" s="9">
        <v>6925</v>
      </c>
      <c r="Q1432" s="9">
        <v>8729</v>
      </c>
      <c r="R1432" s="10">
        <v>0.18318249513117196</v>
      </c>
      <c r="S1432" s="10">
        <v>0.79333256959560083</v>
      </c>
      <c r="T1432" s="9">
        <v>-5326</v>
      </c>
      <c r="U1432" s="10">
        <v>-0.61015007446442882</v>
      </c>
      <c r="V1432" s="9">
        <v>-499</v>
      </c>
      <c r="W1432" s="9">
        <v>1460</v>
      </c>
      <c r="X1432" s="10">
        <v>-6.900354557750786E-2</v>
      </c>
      <c r="Y1432" s="10">
        <v>7.7022423138465967E-2</v>
      </c>
      <c r="Z1432" s="11">
        <v>532.79</v>
      </c>
      <c r="AA1432" s="11">
        <v>44.312017868203235</v>
      </c>
      <c r="AB1432" s="11">
        <v>28057</v>
      </c>
      <c r="AC1432" s="12" t="s">
        <v>3984</v>
      </c>
      <c r="AD1432" s="8">
        <v>28</v>
      </c>
      <c r="AE1432" s="8">
        <v>57</v>
      </c>
      <c r="AF1432" s="13" t="s">
        <v>3985</v>
      </c>
      <c r="AG1432" s="13"/>
      <c r="AH1432" s="13" t="s">
        <v>3986</v>
      </c>
      <c r="AJ1432" s="13" t="s">
        <v>498</v>
      </c>
      <c r="AK1432" s="13"/>
      <c r="AL1432" s="13"/>
      <c r="AM1432" s="13"/>
      <c r="AN1432" s="13" t="s">
        <v>505</v>
      </c>
    </row>
    <row r="1433" spans="1:40" x14ac:dyDescent="0.2">
      <c r="A1433" s="8" t="s">
        <v>3912</v>
      </c>
      <c r="B1433" s="8" t="s">
        <v>602</v>
      </c>
      <c r="C1433" s="8" t="str">
        <f t="shared" si="21"/>
        <v>Jackson County MS</v>
      </c>
      <c r="D1433" s="9">
        <v>141425</v>
      </c>
      <c r="E1433" s="8" t="s">
        <v>445</v>
      </c>
      <c r="F1433" s="9">
        <v>13087</v>
      </c>
      <c r="G1433" s="9">
        <v>31204</v>
      </c>
      <c r="H1433" s="9">
        <v>45465</v>
      </c>
      <c r="I1433" s="10">
        <v>0.28784779500714835</v>
      </c>
      <c r="J1433" s="10">
        <v>0.68633014406686466</v>
      </c>
      <c r="K1433" s="9">
        <v>-18117</v>
      </c>
      <c r="L1433" s="9">
        <v>18117</v>
      </c>
      <c r="M1433" s="10">
        <v>-0.3984823490597163</v>
      </c>
      <c r="N1433" s="10">
        <v>0.3984823490597163</v>
      </c>
      <c r="O1433" s="9">
        <v>15452</v>
      </c>
      <c r="P1433" s="9">
        <v>33262</v>
      </c>
      <c r="Q1433" s="9">
        <v>49290</v>
      </c>
      <c r="R1433" s="10">
        <v>0.31349158044228037</v>
      </c>
      <c r="S1433" s="10">
        <v>0.67482247920470684</v>
      </c>
      <c r="T1433" s="9">
        <v>-17810</v>
      </c>
      <c r="U1433" s="10">
        <v>-0.36133089876242647</v>
      </c>
      <c r="V1433" s="9">
        <v>-2365</v>
      </c>
      <c r="W1433" s="9">
        <v>-2058</v>
      </c>
      <c r="X1433" s="10">
        <v>-2.5643785435132016E-2</v>
      </c>
      <c r="Y1433" s="10">
        <v>1.1507664862157818E-2</v>
      </c>
      <c r="Z1433" s="11">
        <v>722.75</v>
      </c>
      <c r="AA1433" s="11">
        <v>195.67623659633344</v>
      </c>
      <c r="AB1433" s="11">
        <v>28059</v>
      </c>
      <c r="AC1433" s="12" t="s">
        <v>3987</v>
      </c>
      <c r="AD1433" s="8">
        <v>28</v>
      </c>
      <c r="AE1433" s="8">
        <v>59</v>
      </c>
      <c r="AF1433" s="13" t="s">
        <v>3973</v>
      </c>
      <c r="AG1433" s="13"/>
      <c r="AH1433" s="13" t="s">
        <v>3974</v>
      </c>
      <c r="AI1433" s="14">
        <v>389255</v>
      </c>
      <c r="AJ1433" s="13" t="s">
        <v>486</v>
      </c>
      <c r="AK1433" s="13"/>
      <c r="AL1433" s="13"/>
      <c r="AM1433" s="13"/>
      <c r="AN1433" s="13" t="s">
        <v>505</v>
      </c>
    </row>
    <row r="1434" spans="1:40" x14ac:dyDescent="0.2">
      <c r="A1434" s="8" t="s">
        <v>3912</v>
      </c>
      <c r="B1434" s="8" t="s">
        <v>1745</v>
      </c>
      <c r="C1434" s="8" t="str">
        <f t="shared" si="21"/>
        <v>Jasper County MS</v>
      </c>
      <c r="D1434" s="9">
        <v>16569</v>
      </c>
      <c r="E1434" s="8" t="s">
        <v>445</v>
      </c>
      <c r="F1434" s="9">
        <v>4367</v>
      </c>
      <c r="G1434" s="9">
        <v>4032</v>
      </c>
      <c r="H1434" s="9">
        <v>8468</v>
      </c>
      <c r="I1434" s="10">
        <v>0.5157061880018895</v>
      </c>
      <c r="J1434" s="10">
        <v>0.4761454888993859</v>
      </c>
      <c r="K1434" s="9">
        <v>335</v>
      </c>
      <c r="L1434" s="9">
        <v>-335</v>
      </c>
      <c r="M1434" s="10">
        <v>3.9560699102503594E-2</v>
      </c>
      <c r="N1434" s="10">
        <v>-3.9560699102503594E-2</v>
      </c>
      <c r="O1434" s="9">
        <v>5097</v>
      </c>
      <c r="P1434" s="9">
        <v>4193</v>
      </c>
      <c r="Q1434" s="9">
        <v>9340</v>
      </c>
      <c r="R1434" s="10">
        <v>0.54571734475374734</v>
      </c>
      <c r="S1434" s="10">
        <v>0.44892933618843683</v>
      </c>
      <c r="T1434" s="9">
        <v>904</v>
      </c>
      <c r="U1434" s="10">
        <v>9.6788008565310502E-2</v>
      </c>
      <c r="V1434" s="9">
        <v>-730</v>
      </c>
      <c r="W1434" s="9">
        <v>-161</v>
      </c>
      <c r="X1434" s="10">
        <v>-3.0011156751857837E-2</v>
      </c>
      <c r="Y1434" s="10">
        <v>2.7216152710949071E-2</v>
      </c>
      <c r="Z1434" s="11">
        <v>676.24</v>
      </c>
      <c r="AA1434" s="11">
        <v>24.501656216727788</v>
      </c>
      <c r="AB1434" s="11">
        <v>28061</v>
      </c>
      <c r="AC1434" s="12" t="s">
        <v>3988</v>
      </c>
      <c r="AD1434" s="8">
        <v>28</v>
      </c>
      <c r="AE1434" s="8">
        <v>61</v>
      </c>
      <c r="AF1434" s="13" t="s">
        <v>3989</v>
      </c>
      <c r="AG1434" s="13"/>
      <c r="AH1434" s="13" t="s">
        <v>3990</v>
      </c>
      <c r="AJ1434" s="13" t="s">
        <v>498</v>
      </c>
      <c r="AK1434" s="13"/>
      <c r="AL1434" s="13"/>
      <c r="AM1434" s="13"/>
      <c r="AN1434" s="13" t="s">
        <v>505</v>
      </c>
    </row>
    <row r="1435" spans="1:40" x14ac:dyDescent="0.2">
      <c r="A1435" s="8" t="s">
        <v>3912</v>
      </c>
      <c r="B1435" s="8" t="s">
        <v>608</v>
      </c>
      <c r="C1435" s="8" t="str">
        <f t="shared" si="21"/>
        <v>Jefferson County MS</v>
      </c>
      <c r="D1435" s="9">
        <v>7507</v>
      </c>
      <c r="E1435" s="8" t="s">
        <v>445</v>
      </c>
      <c r="F1435" s="9">
        <v>3337</v>
      </c>
      <c r="G1435" s="9">
        <v>489</v>
      </c>
      <c r="H1435" s="9">
        <v>3859</v>
      </c>
      <c r="I1435" s="10">
        <v>0.8647317958020212</v>
      </c>
      <c r="J1435" s="10">
        <v>0.12671676600155482</v>
      </c>
      <c r="K1435" s="9">
        <v>2848</v>
      </c>
      <c r="L1435" s="9">
        <v>-2848</v>
      </c>
      <c r="M1435" s="10">
        <v>0.7380150298004664</v>
      </c>
      <c r="N1435" s="10">
        <v>-0.7380150298004664</v>
      </c>
      <c r="O1435" s="9">
        <v>3508</v>
      </c>
      <c r="P1435" s="9">
        <v>431</v>
      </c>
      <c r="Q1435" s="9">
        <v>3953</v>
      </c>
      <c r="R1435" s="10">
        <v>0.88742727042752345</v>
      </c>
      <c r="S1435" s="10">
        <v>0.10903111560839869</v>
      </c>
      <c r="T1435" s="9">
        <v>3077</v>
      </c>
      <c r="U1435" s="10">
        <v>0.77839615481912472</v>
      </c>
      <c r="V1435" s="9">
        <v>-171</v>
      </c>
      <c r="W1435" s="9">
        <v>58</v>
      </c>
      <c r="X1435" s="10">
        <v>-2.2695474625502254E-2</v>
      </c>
      <c r="Y1435" s="10">
        <v>1.768565039315613E-2</v>
      </c>
      <c r="Z1435" s="11">
        <v>519.92999999999995</v>
      </c>
      <c r="AA1435" s="11">
        <v>14.438482103360069</v>
      </c>
      <c r="AB1435" s="11">
        <v>28063</v>
      </c>
      <c r="AC1435" s="12" t="s">
        <v>3991</v>
      </c>
      <c r="AD1435" s="8">
        <v>28</v>
      </c>
      <c r="AE1435" s="8">
        <v>63</v>
      </c>
      <c r="AF1435" s="13"/>
      <c r="AG1435" s="13"/>
      <c r="AH1435" s="13"/>
      <c r="AJ1435" s="13"/>
      <c r="AK1435" s="13"/>
      <c r="AL1435" s="13"/>
      <c r="AM1435" s="13"/>
      <c r="AN1435" s="13" t="s">
        <v>510</v>
      </c>
    </row>
    <row r="1436" spans="1:40" x14ac:dyDescent="0.2">
      <c r="A1436" s="8" t="s">
        <v>3912</v>
      </c>
      <c r="B1436" s="8" t="s">
        <v>3992</v>
      </c>
      <c r="C1436" s="8" t="str">
        <f t="shared" si="21"/>
        <v>Jefferson Davis County MS</v>
      </c>
      <c r="D1436" s="9">
        <v>11665</v>
      </c>
      <c r="E1436" s="8" t="s">
        <v>445</v>
      </c>
      <c r="F1436" s="9">
        <v>3720</v>
      </c>
      <c r="G1436" s="9">
        <v>2466</v>
      </c>
      <c r="H1436" s="9">
        <v>6237</v>
      </c>
      <c r="I1436" s="10">
        <v>0.59644059644059644</v>
      </c>
      <c r="J1436" s="10">
        <v>0.39538239538239539</v>
      </c>
      <c r="K1436" s="9">
        <v>1254</v>
      </c>
      <c r="L1436" s="9">
        <v>-1254</v>
      </c>
      <c r="M1436" s="10">
        <v>0.20105820105820105</v>
      </c>
      <c r="N1436" s="10">
        <v>-0.20105820105820105</v>
      </c>
      <c r="O1436" s="9">
        <v>4094</v>
      </c>
      <c r="P1436" s="9">
        <v>2439</v>
      </c>
      <c r="Q1436" s="9">
        <v>6618</v>
      </c>
      <c r="R1436" s="10">
        <v>0.61861589604110001</v>
      </c>
      <c r="S1436" s="10">
        <v>0.36854034451495921</v>
      </c>
      <c r="T1436" s="9">
        <v>1655</v>
      </c>
      <c r="U1436" s="10">
        <v>0.2500755515261408</v>
      </c>
      <c r="V1436" s="9">
        <v>-374</v>
      </c>
      <c r="W1436" s="9">
        <v>27</v>
      </c>
      <c r="X1436" s="10">
        <v>-2.2175299600503573E-2</v>
      </c>
      <c r="Y1436" s="10">
        <v>2.6842050867436185E-2</v>
      </c>
      <c r="Z1436" s="11">
        <v>408.44</v>
      </c>
      <c r="AA1436" s="11">
        <v>28.559886397022819</v>
      </c>
      <c r="AB1436" s="11">
        <v>28065</v>
      </c>
      <c r="AC1436" s="12" t="s">
        <v>3993</v>
      </c>
      <c r="AD1436" s="8">
        <v>28</v>
      </c>
      <c r="AE1436" s="8">
        <v>65</v>
      </c>
      <c r="AF1436" s="13"/>
      <c r="AG1436" s="13"/>
      <c r="AH1436" s="13"/>
      <c r="AJ1436" s="13"/>
      <c r="AK1436" s="13"/>
      <c r="AL1436" s="13"/>
      <c r="AM1436" s="13"/>
      <c r="AN1436" s="13" t="s">
        <v>510</v>
      </c>
    </row>
    <row r="1437" spans="1:40" x14ac:dyDescent="0.2">
      <c r="A1437" s="8" t="s">
        <v>3912</v>
      </c>
      <c r="B1437" s="8" t="s">
        <v>1755</v>
      </c>
      <c r="C1437" s="8" t="str">
        <f t="shared" si="21"/>
        <v>Jones County MS</v>
      </c>
      <c r="D1437" s="9">
        <v>68215</v>
      </c>
      <c r="E1437" s="8" t="s">
        <v>445</v>
      </c>
      <c r="F1437" s="9">
        <v>7748</v>
      </c>
      <c r="G1437" s="9">
        <v>20076</v>
      </c>
      <c r="H1437" s="9">
        <v>28250</v>
      </c>
      <c r="I1437" s="10">
        <v>0.2742654867256637</v>
      </c>
      <c r="J1437" s="10">
        <v>0.71065486725663718</v>
      </c>
      <c r="K1437" s="9">
        <v>-12328</v>
      </c>
      <c r="L1437" s="9">
        <v>12328</v>
      </c>
      <c r="M1437" s="10">
        <v>-0.43638938053097348</v>
      </c>
      <c r="N1437" s="10">
        <v>0.43638938053097348</v>
      </c>
      <c r="O1437" s="9">
        <v>9146</v>
      </c>
      <c r="P1437" s="9">
        <v>20635</v>
      </c>
      <c r="Q1437" s="9">
        <v>30038</v>
      </c>
      <c r="R1437" s="10">
        <v>0.30448099074505625</v>
      </c>
      <c r="S1437" s="10">
        <v>0.68696317997203538</v>
      </c>
      <c r="T1437" s="9">
        <v>-11489</v>
      </c>
      <c r="U1437" s="10">
        <v>-0.38248218922697913</v>
      </c>
      <c r="V1437" s="9">
        <v>-1398</v>
      </c>
      <c r="W1437" s="9">
        <v>-559</v>
      </c>
      <c r="X1437" s="10">
        <v>-3.0215504019392547E-2</v>
      </c>
      <c r="Y1437" s="10">
        <v>2.3691687284601803E-2</v>
      </c>
      <c r="Z1437" s="11">
        <v>694.8</v>
      </c>
      <c r="AA1437" s="11">
        <v>98.179332181922859</v>
      </c>
      <c r="AB1437" s="11">
        <v>28067</v>
      </c>
      <c r="AC1437" s="12" t="s">
        <v>3994</v>
      </c>
      <c r="AD1437" s="8">
        <v>28</v>
      </c>
      <c r="AE1437" s="8">
        <v>67</v>
      </c>
      <c r="AF1437" s="13" t="s">
        <v>3989</v>
      </c>
      <c r="AG1437" s="13"/>
      <c r="AH1437" s="13" t="s">
        <v>3990</v>
      </c>
      <c r="AJ1437" s="13" t="s">
        <v>498</v>
      </c>
      <c r="AK1437" s="13"/>
      <c r="AL1437" s="13"/>
      <c r="AM1437" s="13"/>
      <c r="AN1437" s="13" t="s">
        <v>487</v>
      </c>
    </row>
    <row r="1438" spans="1:40" x14ac:dyDescent="0.2">
      <c r="A1438" s="8" t="s">
        <v>3912</v>
      </c>
      <c r="B1438" s="8" t="s">
        <v>3995</v>
      </c>
      <c r="C1438" s="8" t="str">
        <f t="shared" si="21"/>
        <v>Kemper County MS</v>
      </c>
      <c r="D1438" s="9">
        <v>9969</v>
      </c>
      <c r="E1438" s="8" t="s">
        <v>445</v>
      </c>
      <c r="F1438" s="9">
        <v>2827</v>
      </c>
      <c r="G1438" s="9">
        <v>1778</v>
      </c>
      <c r="H1438" s="9">
        <v>4639</v>
      </c>
      <c r="I1438" s="10">
        <v>0.60939857727958613</v>
      </c>
      <c r="J1438" s="10">
        <v>0.38327225695192929</v>
      </c>
      <c r="K1438" s="9">
        <v>1049</v>
      </c>
      <c r="L1438" s="9">
        <v>-1049</v>
      </c>
      <c r="M1438" s="10">
        <v>0.22612632032765684</v>
      </c>
      <c r="N1438" s="10">
        <v>-0.22612632032765684</v>
      </c>
      <c r="O1438" s="9">
        <v>3239</v>
      </c>
      <c r="P1438" s="9">
        <v>1789</v>
      </c>
      <c r="Q1438" s="9">
        <v>5052</v>
      </c>
      <c r="R1438" s="10">
        <v>0.64113222486144106</v>
      </c>
      <c r="S1438" s="10">
        <v>0.35411718131433095</v>
      </c>
      <c r="T1438" s="9">
        <v>1450</v>
      </c>
      <c r="U1438" s="10">
        <v>0.2870150435471101</v>
      </c>
      <c r="V1438" s="9">
        <v>-412</v>
      </c>
      <c r="W1438" s="9">
        <v>-11</v>
      </c>
      <c r="X1438" s="10">
        <v>-3.1733647581854929E-2</v>
      </c>
      <c r="Y1438" s="10">
        <v>2.9155075637598338E-2</v>
      </c>
      <c r="Z1438" s="11">
        <v>766.18</v>
      </c>
      <c r="AA1438" s="11">
        <v>13.01130282701193</v>
      </c>
      <c r="AB1438" s="11">
        <v>28069</v>
      </c>
      <c r="AC1438" s="12" t="s">
        <v>3996</v>
      </c>
      <c r="AD1438" s="8">
        <v>28</v>
      </c>
      <c r="AE1438" s="8">
        <v>69</v>
      </c>
      <c r="AF1438" s="13" t="s">
        <v>3943</v>
      </c>
      <c r="AG1438" s="13"/>
      <c r="AH1438" s="13" t="s">
        <v>3944</v>
      </c>
      <c r="AJ1438" s="13" t="s">
        <v>498</v>
      </c>
      <c r="AK1438" s="13"/>
      <c r="AL1438" s="13"/>
      <c r="AM1438" s="13"/>
      <c r="AN1438" s="13" t="s">
        <v>505</v>
      </c>
    </row>
    <row r="1439" spans="1:40" x14ac:dyDescent="0.2">
      <c r="A1439" s="8" t="s">
        <v>3912</v>
      </c>
      <c r="B1439" s="8" t="s">
        <v>850</v>
      </c>
      <c r="C1439" s="8" t="str">
        <f t="shared" si="21"/>
        <v>Lafayette County MS</v>
      </c>
      <c r="D1439" s="9">
        <v>53154</v>
      </c>
      <c r="E1439" s="8" t="s">
        <v>445</v>
      </c>
      <c r="F1439" s="9">
        <v>7968</v>
      </c>
      <c r="G1439" s="9">
        <v>10872</v>
      </c>
      <c r="H1439" s="9">
        <v>19642</v>
      </c>
      <c r="I1439" s="10">
        <v>0.40566133794929232</v>
      </c>
      <c r="J1439" s="10">
        <v>0.55350778943081158</v>
      </c>
      <c r="K1439" s="9">
        <v>-2904</v>
      </c>
      <c r="L1439" s="9">
        <v>2904</v>
      </c>
      <c r="M1439" s="10">
        <v>-0.14784645148151926</v>
      </c>
      <c r="N1439" s="10">
        <v>0.14784645148151926</v>
      </c>
      <c r="O1439" s="9">
        <v>7098</v>
      </c>
      <c r="P1439" s="9">
        <v>9772</v>
      </c>
      <c r="Q1439" s="9">
        <v>17191</v>
      </c>
      <c r="R1439" s="10">
        <v>0.41289046594148099</v>
      </c>
      <c r="S1439" s="10">
        <v>0.5684369728346228</v>
      </c>
      <c r="T1439" s="9">
        <v>-2674</v>
      </c>
      <c r="U1439" s="10">
        <v>-0.15554650689314181</v>
      </c>
      <c r="V1439" s="9">
        <v>870</v>
      </c>
      <c r="W1439" s="9">
        <v>1100</v>
      </c>
      <c r="X1439" s="10">
        <v>-7.2291279921886664E-3</v>
      </c>
      <c r="Y1439" s="10">
        <v>-1.4929183403811219E-2</v>
      </c>
      <c r="Z1439" s="11">
        <v>631.71</v>
      </c>
      <c r="AA1439" s="11">
        <v>84.143040319133775</v>
      </c>
      <c r="AB1439" s="11">
        <v>28071</v>
      </c>
      <c r="AC1439" s="12" t="s">
        <v>3997</v>
      </c>
      <c r="AD1439" s="8">
        <v>28</v>
      </c>
      <c r="AE1439" s="8">
        <v>71</v>
      </c>
      <c r="AF1439" s="13" t="s">
        <v>3998</v>
      </c>
      <c r="AG1439" s="13"/>
      <c r="AH1439" s="13" t="s">
        <v>3999</v>
      </c>
      <c r="AJ1439" s="13" t="s">
        <v>498</v>
      </c>
      <c r="AK1439" s="13"/>
      <c r="AL1439" s="13"/>
      <c r="AM1439" s="13"/>
      <c r="AN1439" s="13" t="s">
        <v>487</v>
      </c>
    </row>
    <row r="1440" spans="1:40" x14ac:dyDescent="0.2">
      <c r="A1440" s="8" t="s">
        <v>3912</v>
      </c>
      <c r="B1440" s="8" t="s">
        <v>610</v>
      </c>
      <c r="C1440" s="8" t="str">
        <f t="shared" si="21"/>
        <v>Lamar County MS</v>
      </c>
      <c r="D1440" s="9">
        <v>60618</v>
      </c>
      <c r="E1440" s="8" t="s">
        <v>445</v>
      </c>
      <c r="F1440" s="9">
        <v>5044</v>
      </c>
      <c r="G1440" s="9">
        <v>18493</v>
      </c>
      <c r="H1440" s="9">
        <v>24179</v>
      </c>
      <c r="I1440" s="10">
        <v>0.20861077794780594</v>
      </c>
      <c r="J1440" s="10">
        <v>0.76483725546962245</v>
      </c>
      <c r="K1440" s="9">
        <v>-13449</v>
      </c>
      <c r="L1440" s="9">
        <v>13449</v>
      </c>
      <c r="M1440" s="10">
        <v>-0.55622647752181653</v>
      </c>
      <c r="N1440" s="10">
        <v>0.55622647752181653</v>
      </c>
      <c r="O1440" s="9">
        <v>5037</v>
      </c>
      <c r="P1440" s="9">
        <v>17472</v>
      </c>
      <c r="Q1440" s="9">
        <v>22780</v>
      </c>
      <c r="R1440" s="10">
        <v>0.22111501316944687</v>
      </c>
      <c r="S1440" s="10">
        <v>0.76698858647936785</v>
      </c>
      <c r="T1440" s="9">
        <v>-12435</v>
      </c>
      <c r="U1440" s="10">
        <v>-0.54587357330992092</v>
      </c>
      <c r="V1440" s="9">
        <v>7</v>
      </c>
      <c r="W1440" s="9">
        <v>1021</v>
      </c>
      <c r="X1440" s="10">
        <v>-1.250423522164093E-2</v>
      </c>
      <c r="Y1440" s="10">
        <v>-2.1513310097454053E-3</v>
      </c>
      <c r="Z1440" s="11">
        <v>497.06</v>
      </c>
      <c r="AA1440" s="11">
        <v>121.9530841347121</v>
      </c>
      <c r="AB1440" s="11">
        <v>28073</v>
      </c>
      <c r="AC1440" s="12" t="s">
        <v>4000</v>
      </c>
      <c r="AD1440" s="8">
        <v>28</v>
      </c>
      <c r="AE1440" s="8">
        <v>73</v>
      </c>
      <c r="AF1440" s="13" t="s">
        <v>3962</v>
      </c>
      <c r="AG1440" s="13"/>
      <c r="AH1440" s="13" t="s">
        <v>3963</v>
      </c>
      <c r="AI1440" s="14">
        <v>148839</v>
      </c>
      <c r="AJ1440" s="13" t="s">
        <v>486</v>
      </c>
      <c r="AK1440" s="13"/>
      <c r="AL1440" s="13"/>
      <c r="AM1440" s="13"/>
      <c r="AN1440" s="13" t="s">
        <v>487</v>
      </c>
    </row>
    <row r="1441" spans="1:40" x14ac:dyDescent="0.2">
      <c r="A1441" s="8" t="s">
        <v>3912</v>
      </c>
      <c r="B1441" s="8" t="s">
        <v>612</v>
      </c>
      <c r="C1441" s="8" t="str">
        <f t="shared" ref="C1441:C1504" si="22">B1441&amp;" "&amp;A1441</f>
        <v>Lauderdale County MS</v>
      </c>
      <c r="D1441" s="9">
        <v>78524</v>
      </c>
      <c r="E1441" s="8" t="s">
        <v>445</v>
      </c>
      <c r="F1441" s="9">
        <v>10910</v>
      </c>
      <c r="G1441" s="9">
        <v>17574</v>
      </c>
      <c r="H1441" s="9">
        <v>28967</v>
      </c>
      <c r="I1441" s="10">
        <v>0.37663548175510064</v>
      </c>
      <c r="J1441" s="10">
        <v>0.60669037180239582</v>
      </c>
      <c r="K1441" s="9">
        <v>-6664</v>
      </c>
      <c r="L1441" s="9">
        <v>6664</v>
      </c>
      <c r="M1441" s="10">
        <v>-0.23005489004729518</v>
      </c>
      <c r="N1441" s="10">
        <v>0.23005489004729518</v>
      </c>
      <c r="O1441" s="9">
        <v>12642</v>
      </c>
      <c r="P1441" s="9">
        <v>17322</v>
      </c>
      <c r="Q1441" s="9">
        <v>30213</v>
      </c>
      <c r="R1441" s="10">
        <v>0.41842915301360339</v>
      </c>
      <c r="S1441" s="10">
        <v>0.57332936153311487</v>
      </c>
      <c r="T1441" s="9">
        <v>-4680</v>
      </c>
      <c r="U1441" s="10">
        <v>-0.15490020851951147</v>
      </c>
      <c r="V1441" s="9">
        <v>-1732</v>
      </c>
      <c r="W1441" s="9">
        <v>252</v>
      </c>
      <c r="X1441" s="10">
        <v>-4.1793671258502751E-2</v>
      </c>
      <c r="Y1441" s="10">
        <v>3.3361010269280955E-2</v>
      </c>
      <c r="Z1441" s="11">
        <v>703.63</v>
      </c>
      <c r="AA1441" s="11">
        <v>111.59842530875602</v>
      </c>
      <c r="AB1441" s="11">
        <v>28075</v>
      </c>
      <c r="AC1441" s="12" t="s">
        <v>4001</v>
      </c>
      <c r="AD1441" s="8">
        <v>28</v>
      </c>
      <c r="AE1441" s="8">
        <v>75</v>
      </c>
      <c r="AF1441" s="13" t="s">
        <v>3943</v>
      </c>
      <c r="AG1441" s="13"/>
      <c r="AH1441" s="13" t="s">
        <v>3944</v>
      </c>
      <c r="AJ1441" s="13" t="s">
        <v>498</v>
      </c>
      <c r="AK1441" s="13"/>
      <c r="AL1441" s="13"/>
      <c r="AM1441" s="13"/>
      <c r="AN1441" s="13" t="s">
        <v>487</v>
      </c>
    </row>
    <row r="1442" spans="1:40" x14ac:dyDescent="0.2">
      <c r="A1442" s="8" t="s">
        <v>3912</v>
      </c>
      <c r="B1442" s="8" t="s">
        <v>614</v>
      </c>
      <c r="C1442" s="8" t="str">
        <f t="shared" si="22"/>
        <v>Lawrence County MS</v>
      </c>
      <c r="D1442" s="9">
        <v>12622</v>
      </c>
      <c r="E1442" s="8" t="s">
        <v>445</v>
      </c>
      <c r="F1442" s="9">
        <v>2181</v>
      </c>
      <c r="G1442" s="9">
        <v>4072</v>
      </c>
      <c r="H1442" s="9">
        <v>6329</v>
      </c>
      <c r="I1442" s="10">
        <v>0.34460420287565174</v>
      </c>
      <c r="J1442" s="10">
        <v>0.64338758097645754</v>
      </c>
      <c r="K1442" s="9">
        <v>-1891</v>
      </c>
      <c r="L1442" s="9">
        <v>1891</v>
      </c>
      <c r="M1442" s="10">
        <v>-0.2987833781008058</v>
      </c>
      <c r="N1442" s="10">
        <v>0.2987833781008058</v>
      </c>
      <c r="O1442" s="9">
        <v>2394</v>
      </c>
      <c r="P1442" s="9">
        <v>4153</v>
      </c>
      <c r="Q1442" s="9">
        <v>6584</v>
      </c>
      <c r="R1442" s="10">
        <v>0.36360874848116648</v>
      </c>
      <c r="S1442" s="10">
        <v>0.63077156743620899</v>
      </c>
      <c r="T1442" s="9">
        <v>-1759</v>
      </c>
      <c r="U1442" s="10">
        <v>-0.26716281895504251</v>
      </c>
      <c r="V1442" s="9">
        <v>-213</v>
      </c>
      <c r="W1442" s="9">
        <v>-81</v>
      </c>
      <c r="X1442" s="10">
        <v>-1.9004545605514733E-2</v>
      </c>
      <c r="Y1442" s="10">
        <v>1.261601354024855E-2</v>
      </c>
      <c r="Z1442" s="11">
        <v>430.67</v>
      </c>
      <c r="AA1442" s="11">
        <v>29.307822694870783</v>
      </c>
      <c r="AB1442" s="11">
        <v>28077</v>
      </c>
      <c r="AC1442" s="12" t="s">
        <v>4002</v>
      </c>
      <c r="AD1442" s="8">
        <v>28</v>
      </c>
      <c r="AE1442" s="8">
        <v>77</v>
      </c>
      <c r="AF1442" s="13"/>
      <c r="AG1442" s="13"/>
      <c r="AH1442" s="13"/>
      <c r="AJ1442" s="13"/>
      <c r="AK1442" s="13"/>
      <c r="AL1442" s="13"/>
      <c r="AM1442" s="13"/>
      <c r="AN1442" s="13" t="s">
        <v>510</v>
      </c>
    </row>
    <row r="1443" spans="1:40" x14ac:dyDescent="0.2">
      <c r="A1443" s="8" t="s">
        <v>3912</v>
      </c>
      <c r="B1443" s="8" t="s">
        <v>4003</v>
      </c>
      <c r="C1443" s="8" t="str">
        <f t="shared" si="22"/>
        <v>Leake County MS</v>
      </c>
      <c r="D1443" s="9">
        <v>22763</v>
      </c>
      <c r="E1443" s="8" t="s">
        <v>445</v>
      </c>
      <c r="F1443" s="9">
        <v>3579</v>
      </c>
      <c r="G1443" s="9">
        <v>4775</v>
      </c>
      <c r="H1443" s="9">
        <v>8436</v>
      </c>
      <c r="I1443" s="10">
        <v>0.42425320056899002</v>
      </c>
      <c r="J1443" s="10">
        <v>0.56602655286865811</v>
      </c>
      <c r="K1443" s="9">
        <v>-1196</v>
      </c>
      <c r="L1443" s="9">
        <v>1196</v>
      </c>
      <c r="M1443" s="10">
        <v>-0.14177335229966809</v>
      </c>
      <c r="N1443" s="10">
        <v>0.14177335229966809</v>
      </c>
      <c r="O1443" s="9">
        <v>3599</v>
      </c>
      <c r="P1443" s="9">
        <v>4283</v>
      </c>
      <c r="Q1443" s="9">
        <v>7921</v>
      </c>
      <c r="R1443" s="10">
        <v>0.45436182300214617</v>
      </c>
      <c r="S1443" s="10">
        <v>0.54071455624289866</v>
      </c>
      <c r="T1443" s="9">
        <v>-684</v>
      </c>
      <c r="U1443" s="10">
        <v>-8.6352733240752488E-2</v>
      </c>
      <c r="V1443" s="9">
        <v>-20</v>
      </c>
      <c r="W1443" s="9">
        <v>492</v>
      </c>
      <c r="X1443" s="10">
        <v>-3.0108622433156151E-2</v>
      </c>
      <c r="Y1443" s="10">
        <v>2.5311996625759448E-2</v>
      </c>
      <c r="Z1443" s="11">
        <v>583</v>
      </c>
      <c r="AA1443" s="11">
        <v>39.044596912521442</v>
      </c>
      <c r="AB1443" s="11">
        <v>28079</v>
      </c>
      <c r="AC1443" s="12" t="s">
        <v>4004</v>
      </c>
      <c r="AD1443" s="8">
        <v>28</v>
      </c>
      <c r="AE1443" s="8">
        <v>79</v>
      </c>
      <c r="AF1443" s="13"/>
      <c r="AG1443" s="13"/>
      <c r="AH1443" s="13"/>
      <c r="AJ1443" s="13"/>
      <c r="AK1443" s="13"/>
      <c r="AL1443" s="13"/>
      <c r="AM1443" s="13"/>
      <c r="AN1443" s="13" t="s">
        <v>510</v>
      </c>
    </row>
    <row r="1444" spans="1:40" x14ac:dyDescent="0.2">
      <c r="A1444" s="8" t="s">
        <v>3912</v>
      </c>
      <c r="B1444" s="8" t="s">
        <v>618</v>
      </c>
      <c r="C1444" s="8" t="str">
        <f t="shared" si="22"/>
        <v>Lee County MS</v>
      </c>
      <c r="D1444" s="9">
        <v>85300</v>
      </c>
      <c r="E1444" s="8" t="s">
        <v>445</v>
      </c>
      <c r="F1444" s="9">
        <v>9635</v>
      </c>
      <c r="G1444" s="9">
        <v>21695</v>
      </c>
      <c r="H1444" s="9">
        <v>31974</v>
      </c>
      <c r="I1444" s="10">
        <v>0.30133858760242699</v>
      </c>
      <c r="J1444" s="10">
        <v>0.67852004753862516</v>
      </c>
      <c r="K1444" s="9">
        <v>-12060</v>
      </c>
      <c r="L1444" s="9">
        <v>12060</v>
      </c>
      <c r="M1444" s="10">
        <v>-0.37718145993619817</v>
      </c>
      <c r="N1444" s="10">
        <v>0.37718145993619817</v>
      </c>
      <c r="O1444" s="9">
        <v>12043</v>
      </c>
      <c r="P1444" s="9">
        <v>22004</v>
      </c>
      <c r="Q1444" s="9">
        <v>34363</v>
      </c>
      <c r="R1444" s="10">
        <v>0.35046416203474667</v>
      </c>
      <c r="S1444" s="10">
        <v>0.64033990047434741</v>
      </c>
      <c r="T1444" s="9">
        <v>-9961</v>
      </c>
      <c r="U1444" s="10">
        <v>-0.28987573843960074</v>
      </c>
      <c r="V1444" s="9">
        <v>-2408</v>
      </c>
      <c r="W1444" s="9">
        <v>-309</v>
      </c>
      <c r="X1444" s="10">
        <v>-4.9125574432319685E-2</v>
      </c>
      <c r="Y1444" s="10">
        <v>3.8180147064277747E-2</v>
      </c>
      <c r="Z1444" s="11">
        <v>449.95</v>
      </c>
      <c r="AA1444" s="11">
        <v>189.57661962440272</v>
      </c>
      <c r="AB1444" s="11">
        <v>28081</v>
      </c>
      <c r="AC1444" s="12" t="s">
        <v>4005</v>
      </c>
      <c r="AD1444" s="8">
        <v>28</v>
      </c>
      <c r="AE1444" s="8">
        <v>81</v>
      </c>
      <c r="AF1444" s="13" t="s">
        <v>3985</v>
      </c>
      <c r="AG1444" s="13"/>
      <c r="AH1444" s="13" t="s">
        <v>3986</v>
      </c>
      <c r="AJ1444" s="13" t="s">
        <v>498</v>
      </c>
      <c r="AK1444" s="13"/>
      <c r="AL1444" s="13"/>
      <c r="AM1444" s="13"/>
      <c r="AN1444" s="13" t="s">
        <v>487</v>
      </c>
    </row>
    <row r="1445" spans="1:40" x14ac:dyDescent="0.2">
      <c r="A1445" s="8" t="s">
        <v>3912</v>
      </c>
      <c r="B1445" s="8" t="s">
        <v>4006</v>
      </c>
      <c r="C1445" s="8" t="str">
        <f t="shared" si="22"/>
        <v>Leflore County MS</v>
      </c>
      <c r="D1445" s="9">
        <v>30999</v>
      </c>
      <c r="E1445" s="8" t="s">
        <v>445</v>
      </c>
      <c r="F1445" s="9">
        <v>6677</v>
      </c>
      <c r="G1445" s="9">
        <v>2757</v>
      </c>
      <c r="H1445" s="9">
        <v>9566</v>
      </c>
      <c r="I1445" s="10">
        <v>0.69799289149069621</v>
      </c>
      <c r="J1445" s="10">
        <v>0.28820823750784025</v>
      </c>
      <c r="K1445" s="9">
        <v>3920</v>
      </c>
      <c r="L1445" s="9">
        <v>-3920</v>
      </c>
      <c r="M1445" s="10">
        <v>0.40978465398285596</v>
      </c>
      <c r="N1445" s="10">
        <v>-0.40978465398285596</v>
      </c>
      <c r="O1445" s="9">
        <v>8423</v>
      </c>
      <c r="P1445" s="9">
        <v>3115</v>
      </c>
      <c r="Q1445" s="9">
        <v>11600</v>
      </c>
      <c r="R1445" s="10">
        <v>0.7261206896551724</v>
      </c>
      <c r="S1445" s="10">
        <v>0.26853448275862069</v>
      </c>
      <c r="T1445" s="9">
        <v>5308</v>
      </c>
      <c r="U1445" s="10">
        <v>0.45758620689655172</v>
      </c>
      <c r="V1445" s="9">
        <v>-1746</v>
      </c>
      <c r="W1445" s="9">
        <v>-358</v>
      </c>
      <c r="X1445" s="10">
        <v>-2.8127798164476192E-2</v>
      </c>
      <c r="Y1445" s="10">
        <v>1.9673754749219563E-2</v>
      </c>
      <c r="Z1445" s="11">
        <v>592.54</v>
      </c>
      <c r="AA1445" s="11">
        <v>52.315455496675334</v>
      </c>
      <c r="AB1445" s="11">
        <v>28083</v>
      </c>
      <c r="AC1445" s="12" t="s">
        <v>4007</v>
      </c>
      <c r="AD1445" s="8">
        <v>28</v>
      </c>
      <c r="AE1445" s="8">
        <v>83</v>
      </c>
      <c r="AF1445" s="13" t="s">
        <v>3932</v>
      </c>
      <c r="AG1445" s="13"/>
      <c r="AH1445" s="13" t="s">
        <v>3933</v>
      </c>
      <c r="AJ1445" s="13" t="s">
        <v>498</v>
      </c>
      <c r="AK1445" s="13"/>
      <c r="AL1445" s="13"/>
      <c r="AM1445" s="13"/>
      <c r="AN1445" s="13" t="s">
        <v>487</v>
      </c>
    </row>
    <row r="1446" spans="1:40" x14ac:dyDescent="0.2">
      <c r="A1446" s="8" t="s">
        <v>3912</v>
      </c>
      <c r="B1446" s="8" t="s">
        <v>854</v>
      </c>
      <c r="C1446" s="8" t="str">
        <f t="shared" si="22"/>
        <v>Lincoln County MS</v>
      </c>
      <c r="D1446" s="9">
        <v>34649</v>
      </c>
      <c r="E1446" s="8" t="s">
        <v>445</v>
      </c>
      <c r="F1446" s="9">
        <v>4458</v>
      </c>
      <c r="G1446" s="9">
        <v>10550</v>
      </c>
      <c r="H1446" s="9">
        <v>15193</v>
      </c>
      <c r="I1446" s="10">
        <v>0.2934246034357928</v>
      </c>
      <c r="J1446" s="10">
        <v>0.69439873626011983</v>
      </c>
      <c r="K1446" s="9">
        <v>-6092</v>
      </c>
      <c r="L1446" s="9">
        <v>6092</v>
      </c>
      <c r="M1446" s="10">
        <v>-0.40097413282432703</v>
      </c>
      <c r="N1446" s="10">
        <v>0.40097413282432703</v>
      </c>
      <c r="O1446" s="9">
        <v>4879</v>
      </c>
      <c r="P1446" s="9">
        <v>9333</v>
      </c>
      <c r="Q1446" s="9">
        <v>14303</v>
      </c>
      <c r="R1446" s="10">
        <v>0.34111724812976296</v>
      </c>
      <c r="S1446" s="10">
        <v>0.65252045025519123</v>
      </c>
      <c r="T1446" s="9">
        <v>-4454</v>
      </c>
      <c r="U1446" s="10">
        <v>-0.31140320212542827</v>
      </c>
      <c r="V1446" s="9">
        <v>-421</v>
      </c>
      <c r="W1446" s="9">
        <v>1217</v>
      </c>
      <c r="X1446" s="10">
        <v>-4.7692644693970165E-2</v>
      </c>
      <c r="Y1446" s="10">
        <v>4.18782860049286E-2</v>
      </c>
      <c r="Z1446" s="11">
        <v>586.12</v>
      </c>
      <c r="AA1446" s="11">
        <v>59.115880707022455</v>
      </c>
      <c r="AB1446" s="11">
        <v>28085</v>
      </c>
      <c r="AC1446" s="12" t="s">
        <v>4008</v>
      </c>
      <c r="AD1446" s="8">
        <v>28</v>
      </c>
      <c r="AE1446" s="8">
        <v>85</v>
      </c>
      <c r="AF1446" s="13" t="s">
        <v>4009</v>
      </c>
      <c r="AG1446" s="13" t="s">
        <v>3939</v>
      </c>
      <c r="AH1446" s="13" t="s">
        <v>4010</v>
      </c>
      <c r="AJ1446" s="13" t="s">
        <v>498</v>
      </c>
      <c r="AK1446" s="13" t="s">
        <v>3941</v>
      </c>
      <c r="AL1446" s="13"/>
      <c r="AM1446" s="13"/>
      <c r="AN1446" s="13" t="s">
        <v>487</v>
      </c>
    </row>
    <row r="1447" spans="1:40" x14ac:dyDescent="0.2">
      <c r="A1447" s="8" t="s">
        <v>3912</v>
      </c>
      <c r="B1447" s="8" t="s">
        <v>626</v>
      </c>
      <c r="C1447" s="8" t="str">
        <f t="shared" si="22"/>
        <v>Lowndes County MS</v>
      </c>
      <c r="D1447" s="9">
        <v>59710</v>
      </c>
      <c r="E1447" s="8" t="s">
        <v>445</v>
      </c>
      <c r="F1447" s="9">
        <v>11545</v>
      </c>
      <c r="G1447" s="9">
        <v>13124</v>
      </c>
      <c r="H1447" s="9">
        <v>25139</v>
      </c>
      <c r="I1447" s="10">
        <v>0.45924658896535264</v>
      </c>
      <c r="J1447" s="10">
        <v>0.52205736107243728</v>
      </c>
      <c r="K1447" s="9">
        <v>-1579</v>
      </c>
      <c r="L1447" s="9">
        <v>1579</v>
      </c>
      <c r="M1447" s="10">
        <v>-6.2810772107084634E-2</v>
      </c>
      <c r="N1447" s="10">
        <v>6.2810772107084634E-2</v>
      </c>
      <c r="O1447" s="9">
        <v>12037</v>
      </c>
      <c r="P1447" s="9">
        <v>12399</v>
      </c>
      <c r="Q1447" s="9">
        <v>24674</v>
      </c>
      <c r="R1447" s="10">
        <v>0.48784145254113642</v>
      </c>
      <c r="S1447" s="10">
        <v>0.50251276647483178</v>
      </c>
      <c r="T1447" s="9">
        <v>-362</v>
      </c>
      <c r="U1447" s="10">
        <v>-1.4671313933695362E-2</v>
      </c>
      <c r="V1447" s="9">
        <v>-492</v>
      </c>
      <c r="W1447" s="9">
        <v>725</v>
      </c>
      <c r="X1447" s="10">
        <v>-2.859486357578378E-2</v>
      </c>
      <c r="Y1447" s="10">
        <v>1.9544594597605491E-2</v>
      </c>
      <c r="Z1447" s="11">
        <v>505.51</v>
      </c>
      <c r="AA1447" s="11">
        <v>118.11833593796364</v>
      </c>
      <c r="AB1447" s="11">
        <v>28087</v>
      </c>
      <c r="AC1447" s="12" t="s">
        <v>4011</v>
      </c>
      <c r="AD1447" s="8">
        <v>28</v>
      </c>
      <c r="AE1447" s="8">
        <v>87</v>
      </c>
      <c r="AF1447" s="13" t="s">
        <v>4012</v>
      </c>
      <c r="AG1447" s="13" t="s">
        <v>3947</v>
      </c>
      <c r="AH1447" s="13" t="s">
        <v>4013</v>
      </c>
      <c r="AJ1447" s="13" t="s">
        <v>498</v>
      </c>
      <c r="AK1447" s="13" t="s">
        <v>3949</v>
      </c>
      <c r="AL1447" s="13"/>
      <c r="AM1447" s="13"/>
      <c r="AN1447" s="13" t="s">
        <v>487</v>
      </c>
    </row>
    <row r="1448" spans="1:40" x14ac:dyDescent="0.2">
      <c r="A1448" s="8" t="s">
        <v>3912</v>
      </c>
      <c r="B1448" s="8" t="s">
        <v>630</v>
      </c>
      <c r="C1448" s="8" t="str">
        <f t="shared" si="22"/>
        <v>Madison County MS</v>
      </c>
      <c r="D1448" s="9">
        <v>103465</v>
      </c>
      <c r="E1448" s="8" t="s">
        <v>445</v>
      </c>
      <c r="F1448" s="9">
        <v>18358</v>
      </c>
      <c r="G1448" s="9">
        <v>25607</v>
      </c>
      <c r="H1448" s="9">
        <v>45048</v>
      </c>
      <c r="I1448" s="10">
        <v>0.407520866631149</v>
      </c>
      <c r="J1448" s="10">
        <v>0.56843811045995385</v>
      </c>
      <c r="K1448" s="9">
        <v>-7249</v>
      </c>
      <c r="L1448" s="9">
        <v>7249</v>
      </c>
      <c r="M1448" s="10">
        <v>-0.16091724382880485</v>
      </c>
      <c r="N1448" s="10">
        <v>0.16091724382880485</v>
      </c>
      <c r="O1448" s="9">
        <v>20722</v>
      </c>
      <c r="P1448" s="9">
        <v>28507</v>
      </c>
      <c r="Q1448" s="9">
        <v>49571</v>
      </c>
      <c r="R1448" s="10">
        <v>0.4180266688184624</v>
      </c>
      <c r="S1448" s="10">
        <v>0.57507413608763192</v>
      </c>
      <c r="T1448" s="9">
        <v>-7785</v>
      </c>
      <c r="U1448" s="10">
        <v>-0.15704746726916952</v>
      </c>
      <c r="V1448" s="9">
        <v>-2364</v>
      </c>
      <c r="W1448" s="9">
        <v>-2900</v>
      </c>
      <c r="X1448" s="10">
        <v>-1.0505802187313396E-2</v>
      </c>
      <c r="Y1448" s="10">
        <v>-6.636025627678066E-3</v>
      </c>
      <c r="Z1448" s="11">
        <v>714.51</v>
      </c>
      <c r="AA1448" s="11">
        <v>144.80553106324615</v>
      </c>
      <c r="AB1448" s="11">
        <v>28089</v>
      </c>
      <c r="AC1448" s="12" t="s">
        <v>4014</v>
      </c>
      <c r="AD1448" s="8">
        <v>28</v>
      </c>
      <c r="AE1448" s="8">
        <v>89</v>
      </c>
      <c r="AF1448" s="13" t="s">
        <v>3956</v>
      </c>
      <c r="AG1448" s="13" t="s">
        <v>3939</v>
      </c>
      <c r="AH1448" s="13" t="s">
        <v>3957</v>
      </c>
      <c r="AI1448" s="14">
        <v>578777</v>
      </c>
      <c r="AJ1448" s="13" t="s">
        <v>486</v>
      </c>
      <c r="AK1448" s="13" t="s">
        <v>3941</v>
      </c>
      <c r="AL1448" s="13"/>
      <c r="AM1448" s="13"/>
      <c r="AN1448" s="13" t="s">
        <v>487</v>
      </c>
    </row>
    <row r="1449" spans="1:40" x14ac:dyDescent="0.2">
      <c r="A1449" s="8" t="s">
        <v>3912</v>
      </c>
      <c r="B1449" s="8" t="s">
        <v>634</v>
      </c>
      <c r="C1449" s="8" t="str">
        <f t="shared" si="22"/>
        <v>Marion County MS</v>
      </c>
      <c r="D1449" s="9">
        <v>25563</v>
      </c>
      <c r="E1449" s="8" t="s">
        <v>445</v>
      </c>
      <c r="F1449" s="9">
        <v>3572</v>
      </c>
      <c r="G1449" s="9">
        <v>7697</v>
      </c>
      <c r="H1449" s="9">
        <v>11443</v>
      </c>
      <c r="I1449" s="10">
        <v>0.31215590317224506</v>
      </c>
      <c r="J1449" s="10">
        <v>0.67263829415363108</v>
      </c>
      <c r="K1449" s="9">
        <v>-4125</v>
      </c>
      <c r="L1449" s="9">
        <v>4125</v>
      </c>
      <c r="M1449" s="10">
        <v>-0.36048239098138601</v>
      </c>
      <c r="N1449" s="10">
        <v>0.36048239098138601</v>
      </c>
      <c r="O1449" s="9">
        <v>3833</v>
      </c>
      <c r="P1449" s="9">
        <v>7118</v>
      </c>
      <c r="Q1449" s="9">
        <v>11041</v>
      </c>
      <c r="R1449" s="10">
        <v>0.34716058328049998</v>
      </c>
      <c r="S1449" s="10">
        <v>0.64468798116112669</v>
      </c>
      <c r="T1449" s="9">
        <v>-3285</v>
      </c>
      <c r="U1449" s="10">
        <v>-0.29752739788062671</v>
      </c>
      <c r="V1449" s="9">
        <v>-261</v>
      </c>
      <c r="W1449" s="9">
        <v>579</v>
      </c>
      <c r="X1449" s="10">
        <v>-3.5004680108254915E-2</v>
      </c>
      <c r="Y1449" s="10">
        <v>2.7950312992504389E-2</v>
      </c>
      <c r="Z1449" s="11">
        <v>542.38</v>
      </c>
      <c r="AA1449" s="11">
        <v>47.131162653490172</v>
      </c>
      <c r="AB1449" s="11">
        <v>28091</v>
      </c>
      <c r="AC1449" s="12" t="s">
        <v>4015</v>
      </c>
      <c r="AD1449" s="8">
        <v>28</v>
      </c>
      <c r="AE1449" s="8">
        <v>91</v>
      </c>
      <c r="AF1449" s="13"/>
      <c r="AG1449" s="13"/>
      <c r="AH1449" s="13"/>
      <c r="AJ1449" s="13"/>
      <c r="AK1449" s="13"/>
      <c r="AL1449" s="13"/>
      <c r="AM1449" s="13"/>
      <c r="AN1449" s="13" t="s">
        <v>510</v>
      </c>
    </row>
    <row r="1450" spans="1:40" x14ac:dyDescent="0.2">
      <c r="A1450" s="8" t="s">
        <v>3912</v>
      </c>
      <c r="B1450" s="8" t="s">
        <v>636</v>
      </c>
      <c r="C1450" s="8" t="str">
        <f t="shared" si="22"/>
        <v>Marshall County MS</v>
      </c>
      <c r="D1450" s="9">
        <v>35916</v>
      </c>
      <c r="E1450" s="8" t="s">
        <v>445</v>
      </c>
      <c r="F1450" s="9">
        <v>7944</v>
      </c>
      <c r="G1450" s="9">
        <v>6525</v>
      </c>
      <c r="H1450" s="9">
        <v>14698</v>
      </c>
      <c r="I1450" s="10">
        <v>0.54048169819022995</v>
      </c>
      <c r="J1450" s="10">
        <v>0.44393795074159748</v>
      </c>
      <c r="K1450" s="9">
        <v>1419</v>
      </c>
      <c r="L1450" s="9">
        <v>-1419</v>
      </c>
      <c r="M1450" s="10">
        <v>9.6543747448632478E-2</v>
      </c>
      <c r="N1450" s="10">
        <v>-9.6543747448632478E-2</v>
      </c>
      <c r="O1450" s="9">
        <v>9581</v>
      </c>
      <c r="P1450" s="9">
        <v>6444</v>
      </c>
      <c r="Q1450" s="9">
        <v>16141</v>
      </c>
      <c r="R1450" s="10">
        <v>0.59358156248063931</v>
      </c>
      <c r="S1450" s="10">
        <v>0.39923177002664023</v>
      </c>
      <c r="T1450" s="9">
        <v>3137</v>
      </c>
      <c r="U1450" s="10">
        <v>0.19434979245399908</v>
      </c>
      <c r="V1450" s="9">
        <v>-1637</v>
      </c>
      <c r="W1450" s="9">
        <v>81</v>
      </c>
      <c r="X1450" s="10">
        <v>-5.309986429040936E-2</v>
      </c>
      <c r="Y1450" s="10">
        <v>4.4706180714957244E-2</v>
      </c>
      <c r="Z1450" s="11">
        <v>706.19</v>
      </c>
      <c r="AA1450" s="11">
        <v>50.858834024837506</v>
      </c>
      <c r="AB1450" s="11">
        <v>28093</v>
      </c>
      <c r="AC1450" s="12" t="s">
        <v>4016</v>
      </c>
      <c r="AD1450" s="8">
        <v>28</v>
      </c>
      <c r="AE1450" s="8">
        <v>93</v>
      </c>
      <c r="AF1450" s="13" t="s">
        <v>801</v>
      </c>
      <c r="AG1450" s="13" t="s">
        <v>802</v>
      </c>
      <c r="AH1450" s="13" t="s">
        <v>803</v>
      </c>
      <c r="AI1450" s="14">
        <v>1344127</v>
      </c>
      <c r="AJ1450" s="13" t="s">
        <v>486</v>
      </c>
      <c r="AK1450" s="13" t="s">
        <v>804</v>
      </c>
      <c r="AL1450" s="13"/>
      <c r="AM1450" s="13"/>
      <c r="AN1450" s="13" t="s">
        <v>505</v>
      </c>
    </row>
    <row r="1451" spans="1:40" x14ac:dyDescent="0.2">
      <c r="A1451" s="8" t="s">
        <v>3912</v>
      </c>
      <c r="B1451" s="8" t="s">
        <v>644</v>
      </c>
      <c r="C1451" s="8" t="str">
        <f t="shared" si="22"/>
        <v>Monroe County MS</v>
      </c>
      <c r="D1451" s="9">
        <v>35827</v>
      </c>
      <c r="E1451" s="8" t="s">
        <v>445</v>
      </c>
      <c r="F1451" s="9">
        <v>5485</v>
      </c>
      <c r="G1451" s="9">
        <v>10107</v>
      </c>
      <c r="H1451" s="9">
        <v>15781</v>
      </c>
      <c r="I1451" s="10">
        <v>0.3475698624928712</v>
      </c>
      <c r="J1451" s="10">
        <v>0.64045371015778463</v>
      </c>
      <c r="K1451" s="9">
        <v>-4622</v>
      </c>
      <c r="L1451" s="9">
        <v>4622</v>
      </c>
      <c r="M1451" s="10">
        <v>-0.29288384766491343</v>
      </c>
      <c r="N1451" s="10">
        <v>0.29288384766491343</v>
      </c>
      <c r="O1451" s="9">
        <v>6990</v>
      </c>
      <c r="P1451" s="9">
        <v>9661</v>
      </c>
      <c r="Q1451" s="9">
        <v>16789</v>
      </c>
      <c r="R1451" s="10">
        <v>0.41634403478468046</v>
      </c>
      <c r="S1451" s="10">
        <v>0.57543629757579362</v>
      </c>
      <c r="T1451" s="9">
        <v>-2671</v>
      </c>
      <c r="U1451" s="10">
        <v>-0.15909226279111316</v>
      </c>
      <c r="V1451" s="9">
        <v>-1505</v>
      </c>
      <c r="W1451" s="9">
        <v>446</v>
      </c>
      <c r="X1451" s="10">
        <v>-6.8774172291809266E-2</v>
      </c>
      <c r="Y1451" s="10">
        <v>6.5017412581991008E-2</v>
      </c>
      <c r="Z1451" s="11">
        <v>765.09</v>
      </c>
      <c r="AA1451" s="11">
        <v>46.82717065966095</v>
      </c>
      <c r="AB1451" s="11">
        <v>28095</v>
      </c>
      <c r="AC1451" s="12" t="s">
        <v>4017</v>
      </c>
      <c r="AD1451" s="8">
        <v>28</v>
      </c>
      <c r="AE1451" s="8">
        <v>95</v>
      </c>
      <c r="AF1451" s="13"/>
      <c r="AG1451" s="13"/>
      <c r="AH1451" s="13"/>
      <c r="AJ1451" s="13"/>
      <c r="AK1451" s="13"/>
      <c r="AL1451" s="13"/>
      <c r="AM1451" s="13"/>
      <c r="AN1451" s="13" t="s">
        <v>510</v>
      </c>
    </row>
    <row r="1452" spans="1:40" x14ac:dyDescent="0.2">
      <c r="A1452" s="8" t="s">
        <v>3912</v>
      </c>
      <c r="B1452" s="8" t="s">
        <v>646</v>
      </c>
      <c r="C1452" s="8" t="str">
        <f t="shared" si="22"/>
        <v>Montgomery County MS</v>
      </c>
      <c r="D1452" s="9">
        <v>10152</v>
      </c>
      <c r="E1452" s="8" t="s">
        <v>445</v>
      </c>
      <c r="F1452" s="9">
        <v>1775</v>
      </c>
      <c r="G1452" s="9">
        <v>2334</v>
      </c>
      <c r="H1452" s="9">
        <v>4162</v>
      </c>
      <c r="I1452" s="10">
        <v>0.42647765497357037</v>
      </c>
      <c r="J1452" s="10">
        <v>0.56078808265257085</v>
      </c>
      <c r="K1452" s="9">
        <v>-559</v>
      </c>
      <c r="L1452" s="9">
        <v>559</v>
      </c>
      <c r="M1452" s="10">
        <v>-0.13431042767900048</v>
      </c>
      <c r="N1452" s="10">
        <v>0.13431042767900048</v>
      </c>
      <c r="O1452" s="9">
        <v>2245</v>
      </c>
      <c r="P1452" s="9">
        <v>2543</v>
      </c>
      <c r="Q1452" s="9">
        <v>4807</v>
      </c>
      <c r="R1452" s="10">
        <v>0.46702725192427708</v>
      </c>
      <c r="S1452" s="10">
        <v>0.52902017890576247</v>
      </c>
      <c r="T1452" s="9">
        <v>-298</v>
      </c>
      <c r="U1452" s="10">
        <v>-6.1992926981485397E-2</v>
      </c>
      <c r="V1452" s="9">
        <v>-470</v>
      </c>
      <c r="W1452" s="9">
        <v>-209</v>
      </c>
      <c r="X1452" s="10">
        <v>-4.0549596950706701E-2</v>
      </c>
      <c r="Y1452" s="10">
        <v>3.1767903746808379E-2</v>
      </c>
      <c r="Z1452" s="11">
        <v>406.98</v>
      </c>
      <c r="AA1452" s="11">
        <v>24.944714727996459</v>
      </c>
      <c r="AB1452" s="11">
        <v>28097</v>
      </c>
      <c r="AC1452" s="12" t="s">
        <v>4018</v>
      </c>
      <c r="AD1452" s="8">
        <v>28</v>
      </c>
      <c r="AE1452" s="8">
        <v>97</v>
      </c>
      <c r="AF1452" s="13"/>
      <c r="AG1452" s="13"/>
      <c r="AH1452" s="13"/>
      <c r="AJ1452" s="13"/>
      <c r="AK1452" s="13"/>
      <c r="AL1452" s="13"/>
      <c r="AM1452" s="13"/>
      <c r="AN1452" s="13" t="s">
        <v>510</v>
      </c>
    </row>
    <row r="1453" spans="1:40" x14ac:dyDescent="0.2">
      <c r="A1453" s="8" t="s">
        <v>3912</v>
      </c>
      <c r="B1453" s="8" t="s">
        <v>4019</v>
      </c>
      <c r="C1453" s="8" t="str">
        <f t="shared" si="22"/>
        <v>Neshoba County MS</v>
      </c>
      <c r="D1453" s="9">
        <v>29463</v>
      </c>
      <c r="E1453" s="8" t="s">
        <v>445</v>
      </c>
      <c r="F1453" s="9">
        <v>2668</v>
      </c>
      <c r="G1453" s="9">
        <v>7613</v>
      </c>
      <c r="H1453" s="9">
        <v>10438</v>
      </c>
      <c r="I1453" s="10">
        <v>0.2556045219390688</v>
      </c>
      <c r="J1453" s="10">
        <v>0.72935428242958422</v>
      </c>
      <c r="K1453" s="9">
        <v>-4945</v>
      </c>
      <c r="L1453" s="9">
        <v>4945</v>
      </c>
      <c r="M1453" s="10">
        <v>-0.47374976049051543</v>
      </c>
      <c r="N1453" s="10">
        <v>0.47374976049051543</v>
      </c>
      <c r="O1453" s="9">
        <v>3030</v>
      </c>
      <c r="P1453" s="9">
        <v>7772</v>
      </c>
      <c r="Q1453" s="9">
        <v>10890</v>
      </c>
      <c r="R1453" s="10">
        <v>0.27823691460055094</v>
      </c>
      <c r="S1453" s="10">
        <v>0.71368227731864098</v>
      </c>
      <c r="T1453" s="9">
        <v>-4742</v>
      </c>
      <c r="U1453" s="10">
        <v>-0.43544536271809003</v>
      </c>
      <c r="V1453" s="9">
        <v>-362</v>
      </c>
      <c r="W1453" s="9">
        <v>-159</v>
      </c>
      <c r="X1453" s="10">
        <v>-2.2632392661482148E-2</v>
      </c>
      <c r="Y1453" s="10">
        <v>1.5672005110943243E-2</v>
      </c>
      <c r="Z1453" s="11">
        <v>570.14</v>
      </c>
      <c r="AA1453" s="11">
        <v>51.676781141474024</v>
      </c>
      <c r="AB1453" s="11">
        <v>28099</v>
      </c>
      <c r="AC1453" s="12" t="s">
        <v>4020</v>
      </c>
      <c r="AD1453" s="8">
        <v>28</v>
      </c>
      <c r="AE1453" s="8">
        <v>99</v>
      </c>
      <c r="AF1453" s="13"/>
      <c r="AG1453" s="13"/>
      <c r="AH1453" s="13"/>
      <c r="AJ1453" s="13"/>
      <c r="AK1453" s="13"/>
      <c r="AL1453" s="13"/>
      <c r="AM1453" s="13"/>
      <c r="AN1453" s="13" t="s">
        <v>510</v>
      </c>
    </row>
    <row r="1454" spans="1:40" x14ac:dyDescent="0.2">
      <c r="A1454" s="8" t="s">
        <v>3912</v>
      </c>
      <c r="B1454" s="8" t="s">
        <v>876</v>
      </c>
      <c r="C1454" s="8" t="str">
        <f t="shared" si="22"/>
        <v>Newton County MS</v>
      </c>
      <c r="D1454" s="9">
        <v>21747</v>
      </c>
      <c r="E1454" s="8" t="s">
        <v>445</v>
      </c>
      <c r="F1454" s="9">
        <v>2549</v>
      </c>
      <c r="G1454" s="9">
        <v>5929</v>
      </c>
      <c r="H1454" s="9">
        <v>8594</v>
      </c>
      <c r="I1454" s="10">
        <v>0.29660228066092625</v>
      </c>
      <c r="J1454" s="10">
        <v>0.68989993018384921</v>
      </c>
      <c r="K1454" s="9">
        <v>-3380</v>
      </c>
      <c r="L1454" s="9">
        <v>3380</v>
      </c>
      <c r="M1454" s="10">
        <v>-0.39329764952292295</v>
      </c>
      <c r="N1454" s="10">
        <v>0.39329764952292295</v>
      </c>
      <c r="O1454" s="9">
        <v>3069</v>
      </c>
      <c r="P1454" s="9">
        <v>5909</v>
      </c>
      <c r="Q1454" s="9">
        <v>9039</v>
      </c>
      <c r="R1454" s="10">
        <v>0.33952870892797876</v>
      </c>
      <c r="S1454" s="10">
        <v>0.65372275694213966</v>
      </c>
      <c r="T1454" s="9">
        <v>-2840</v>
      </c>
      <c r="U1454" s="10">
        <v>-0.3141940480141609</v>
      </c>
      <c r="V1454" s="9">
        <v>-520</v>
      </c>
      <c r="W1454" s="9">
        <v>20</v>
      </c>
      <c r="X1454" s="10">
        <v>-4.2926428267052508E-2</v>
      </c>
      <c r="Y1454" s="10">
        <v>3.6177173241709548E-2</v>
      </c>
      <c r="Z1454" s="11">
        <v>578.1</v>
      </c>
      <c r="AA1454" s="11">
        <v>37.618059159314996</v>
      </c>
      <c r="AB1454" s="11">
        <v>28101</v>
      </c>
      <c r="AC1454" s="12" t="s">
        <v>4021</v>
      </c>
      <c r="AD1454" s="8">
        <v>28</v>
      </c>
      <c r="AE1454" s="8">
        <v>101</v>
      </c>
      <c r="AF1454" s="13"/>
      <c r="AG1454" s="13"/>
      <c r="AH1454" s="13"/>
      <c r="AJ1454" s="13"/>
      <c r="AK1454" s="13"/>
      <c r="AL1454" s="13"/>
      <c r="AM1454" s="13"/>
      <c r="AN1454" s="13" t="s">
        <v>510</v>
      </c>
    </row>
    <row r="1455" spans="1:40" x14ac:dyDescent="0.2">
      <c r="A1455" s="8" t="s">
        <v>3912</v>
      </c>
      <c r="B1455" s="8" t="s">
        <v>4022</v>
      </c>
      <c r="C1455" s="8" t="str">
        <f t="shared" si="22"/>
        <v>Noxubee County MS</v>
      </c>
      <c r="D1455" s="9">
        <v>11043</v>
      </c>
      <c r="E1455" s="8" t="s">
        <v>445</v>
      </c>
      <c r="F1455" s="9">
        <v>4330</v>
      </c>
      <c r="G1455" s="9">
        <v>1181</v>
      </c>
      <c r="H1455" s="9">
        <v>5538</v>
      </c>
      <c r="I1455" s="10">
        <v>0.78187071144817621</v>
      </c>
      <c r="J1455" s="10">
        <v>0.21325388226796677</v>
      </c>
      <c r="K1455" s="9">
        <v>3149</v>
      </c>
      <c r="L1455" s="9">
        <v>-3149</v>
      </c>
      <c r="M1455" s="10">
        <v>0.56861682918020939</v>
      </c>
      <c r="N1455" s="10">
        <v>-0.56861682918020939</v>
      </c>
      <c r="O1455" s="9">
        <v>4920</v>
      </c>
      <c r="P1455" s="9">
        <v>1325</v>
      </c>
      <c r="Q1455" s="9">
        <v>6264</v>
      </c>
      <c r="R1455" s="10">
        <v>0.78544061302681989</v>
      </c>
      <c r="S1455" s="10">
        <v>0.21152618135376755</v>
      </c>
      <c r="T1455" s="9">
        <v>3595</v>
      </c>
      <c r="U1455" s="10">
        <v>0.57391443167305234</v>
      </c>
      <c r="V1455" s="9">
        <v>-590</v>
      </c>
      <c r="W1455" s="9">
        <v>-144</v>
      </c>
      <c r="X1455" s="10">
        <v>-3.569901578643675E-3</v>
      </c>
      <c r="Y1455" s="10">
        <v>1.727700914199215E-3</v>
      </c>
      <c r="Z1455" s="11">
        <v>695.14</v>
      </c>
      <c r="AA1455" s="11">
        <v>15.88600857381247</v>
      </c>
      <c r="AB1455" s="11">
        <v>28103</v>
      </c>
      <c r="AC1455" s="12" t="s">
        <v>4023</v>
      </c>
      <c r="AD1455" s="8">
        <v>28</v>
      </c>
      <c r="AE1455" s="8">
        <v>103</v>
      </c>
      <c r="AF1455" s="13"/>
      <c r="AG1455" s="13"/>
      <c r="AH1455" s="13"/>
      <c r="AJ1455" s="13"/>
      <c r="AK1455" s="13"/>
      <c r="AL1455" s="13"/>
      <c r="AM1455" s="13"/>
      <c r="AN1455" s="13" t="s">
        <v>510</v>
      </c>
    </row>
    <row r="1456" spans="1:40" x14ac:dyDescent="0.2">
      <c r="A1456" s="8" t="s">
        <v>3912</v>
      </c>
      <c r="B1456" s="8" t="s">
        <v>4024</v>
      </c>
      <c r="C1456" s="8" t="str">
        <f t="shared" si="22"/>
        <v>Oktibbeha County MS</v>
      </c>
      <c r="D1456" s="9">
        <v>49800</v>
      </c>
      <c r="E1456" s="8" t="s">
        <v>445</v>
      </c>
      <c r="F1456" s="9">
        <v>7851</v>
      </c>
      <c r="G1456" s="9">
        <v>7671</v>
      </c>
      <c r="H1456" s="9">
        <v>16151</v>
      </c>
      <c r="I1456" s="10">
        <v>0.48609993189276207</v>
      </c>
      <c r="J1456" s="10">
        <v>0.4749551111386292</v>
      </c>
      <c r="K1456" s="9">
        <v>180</v>
      </c>
      <c r="L1456" s="9">
        <v>-180</v>
      </c>
      <c r="M1456" s="10">
        <v>1.1144820754132867E-2</v>
      </c>
      <c r="N1456" s="10">
        <v>-1.1144820754132867E-2</v>
      </c>
      <c r="O1456" s="9">
        <v>8030</v>
      </c>
      <c r="P1456" s="9">
        <v>7728</v>
      </c>
      <c r="Q1456" s="9">
        <v>16001</v>
      </c>
      <c r="R1456" s="10">
        <v>0.50184363477282667</v>
      </c>
      <c r="S1456" s="10">
        <v>0.48296981438660086</v>
      </c>
      <c r="T1456" s="9">
        <v>302</v>
      </c>
      <c r="U1456" s="10">
        <v>1.8873820386225815E-2</v>
      </c>
      <c r="V1456" s="9">
        <v>-179</v>
      </c>
      <c r="W1456" s="9">
        <v>-57</v>
      </c>
      <c r="X1456" s="10">
        <v>-1.5743702880064603E-2</v>
      </c>
      <c r="Y1456" s="10">
        <v>-8.0147032479716551E-3</v>
      </c>
      <c r="Z1456" s="11">
        <v>458.2</v>
      </c>
      <c r="AA1456" s="11">
        <v>108.68616324749019</v>
      </c>
      <c r="AB1456" s="11">
        <v>28105</v>
      </c>
      <c r="AC1456" s="12" t="s">
        <v>4025</v>
      </c>
      <c r="AD1456" s="8">
        <v>28</v>
      </c>
      <c r="AE1456" s="8">
        <v>105</v>
      </c>
      <c r="AF1456" s="13" t="s">
        <v>4026</v>
      </c>
      <c r="AG1456" s="13"/>
      <c r="AH1456" s="13" t="s">
        <v>4027</v>
      </c>
      <c r="AJ1456" s="13" t="s">
        <v>498</v>
      </c>
      <c r="AK1456" s="13"/>
      <c r="AL1456" s="13"/>
      <c r="AM1456" s="13"/>
      <c r="AN1456" s="13" t="s">
        <v>487</v>
      </c>
    </row>
    <row r="1457" spans="1:40" x14ac:dyDescent="0.2">
      <c r="A1457" s="8" t="s">
        <v>3912</v>
      </c>
      <c r="B1457" s="8" t="s">
        <v>4028</v>
      </c>
      <c r="C1457" s="8" t="str">
        <f t="shared" si="22"/>
        <v>Panola County MS</v>
      </c>
      <c r="D1457" s="9">
        <v>34167</v>
      </c>
      <c r="E1457" s="8" t="s">
        <v>445</v>
      </c>
      <c r="F1457" s="9">
        <v>7300</v>
      </c>
      <c r="G1457" s="9">
        <v>7371</v>
      </c>
      <c r="H1457" s="9">
        <v>14854</v>
      </c>
      <c r="I1457" s="10">
        <v>0.49145011444728692</v>
      </c>
      <c r="J1457" s="10">
        <v>0.49622997172478794</v>
      </c>
      <c r="K1457" s="9">
        <v>-71</v>
      </c>
      <c r="L1457" s="9">
        <v>71</v>
      </c>
      <c r="M1457" s="10">
        <v>-4.7798572775010206E-3</v>
      </c>
      <c r="N1457" s="10">
        <v>4.7798572775010206E-3</v>
      </c>
      <c r="O1457" s="9">
        <v>9079</v>
      </c>
      <c r="P1457" s="9">
        <v>7629</v>
      </c>
      <c r="Q1457" s="9">
        <v>16826</v>
      </c>
      <c r="R1457" s="10">
        <v>0.53958159990490906</v>
      </c>
      <c r="S1457" s="10">
        <v>0.45340544395578269</v>
      </c>
      <c r="T1457" s="9">
        <v>1450</v>
      </c>
      <c r="U1457" s="10">
        <v>8.6176155949126365E-2</v>
      </c>
      <c r="V1457" s="9">
        <v>-1779</v>
      </c>
      <c r="W1457" s="9">
        <v>-258</v>
      </c>
      <c r="X1457" s="10">
        <v>-4.8131485457622136E-2</v>
      </c>
      <c r="Y1457" s="10">
        <v>4.2824527769005249E-2</v>
      </c>
      <c r="Z1457" s="11">
        <v>685.14</v>
      </c>
      <c r="AA1457" s="11">
        <v>49.868639985988267</v>
      </c>
      <c r="AB1457" s="11">
        <v>28107</v>
      </c>
      <c r="AC1457" s="12" t="s">
        <v>4029</v>
      </c>
      <c r="AD1457" s="8">
        <v>28</v>
      </c>
      <c r="AE1457" s="8">
        <v>107</v>
      </c>
      <c r="AF1457" s="13"/>
      <c r="AG1457" s="13"/>
      <c r="AH1457" s="13"/>
      <c r="AJ1457" s="13"/>
      <c r="AK1457" s="13"/>
      <c r="AL1457" s="13"/>
      <c r="AM1457" s="13"/>
      <c r="AN1457" s="13" t="s">
        <v>510</v>
      </c>
    </row>
    <row r="1458" spans="1:40" x14ac:dyDescent="0.2">
      <c r="A1458" s="8" t="s">
        <v>3912</v>
      </c>
      <c r="B1458" s="8" t="s">
        <v>4030</v>
      </c>
      <c r="C1458" s="8" t="str">
        <f t="shared" si="22"/>
        <v>Pearl River County MS</v>
      </c>
      <c r="D1458" s="9">
        <v>55191</v>
      </c>
      <c r="E1458" s="8" t="s">
        <v>445</v>
      </c>
      <c r="F1458" s="9">
        <v>2919</v>
      </c>
      <c r="G1458" s="9">
        <v>15530</v>
      </c>
      <c r="H1458" s="9">
        <v>18893</v>
      </c>
      <c r="I1458" s="10">
        <v>0.15450166728417933</v>
      </c>
      <c r="J1458" s="10">
        <v>0.82199756523580159</v>
      </c>
      <c r="K1458" s="9">
        <v>-12611</v>
      </c>
      <c r="L1458" s="9">
        <v>12611</v>
      </c>
      <c r="M1458" s="10">
        <v>-0.66749589795162223</v>
      </c>
      <c r="N1458" s="10">
        <v>0.66749589795162223</v>
      </c>
      <c r="O1458" s="9">
        <v>3813</v>
      </c>
      <c r="P1458" s="9">
        <v>15836</v>
      </c>
      <c r="Q1458" s="9">
        <v>19938</v>
      </c>
      <c r="R1458" s="10">
        <v>0.19124285284381584</v>
      </c>
      <c r="S1458" s="10">
        <v>0.79426221285986554</v>
      </c>
      <c r="T1458" s="9">
        <v>-12023</v>
      </c>
      <c r="U1458" s="10">
        <v>-0.60301936001604972</v>
      </c>
      <c r="V1458" s="9">
        <v>-894</v>
      </c>
      <c r="W1458" s="9">
        <v>-306</v>
      </c>
      <c r="X1458" s="10">
        <v>-3.6741185559636513E-2</v>
      </c>
      <c r="Y1458" s="10">
        <v>2.7735352375936051E-2</v>
      </c>
      <c r="Z1458" s="11">
        <v>810.86</v>
      </c>
      <c r="AA1458" s="11">
        <v>68.064770737241943</v>
      </c>
      <c r="AB1458" s="11">
        <v>28109</v>
      </c>
      <c r="AC1458" s="12" t="s">
        <v>4031</v>
      </c>
      <c r="AD1458" s="8">
        <v>28</v>
      </c>
      <c r="AE1458" s="8">
        <v>109</v>
      </c>
      <c r="AF1458" s="13" t="s">
        <v>4032</v>
      </c>
      <c r="AG1458" s="13" t="s">
        <v>3234</v>
      </c>
      <c r="AH1458" s="13" t="s">
        <v>4033</v>
      </c>
      <c r="AJ1458" s="13" t="s">
        <v>498</v>
      </c>
      <c r="AK1458" s="13" t="s">
        <v>3236</v>
      </c>
      <c r="AL1458" s="13"/>
      <c r="AM1458" s="13"/>
      <c r="AN1458" s="13" t="s">
        <v>487</v>
      </c>
    </row>
    <row r="1459" spans="1:40" x14ac:dyDescent="0.2">
      <c r="A1459" s="8" t="s">
        <v>3912</v>
      </c>
      <c r="B1459" s="8" t="s">
        <v>650</v>
      </c>
      <c r="C1459" s="8" t="str">
        <f t="shared" si="22"/>
        <v>Perry County MS</v>
      </c>
      <c r="D1459" s="9">
        <v>12277</v>
      </c>
      <c r="E1459" s="8" t="s">
        <v>445</v>
      </c>
      <c r="F1459" s="9">
        <v>1220</v>
      </c>
      <c r="G1459" s="9">
        <v>4135</v>
      </c>
      <c r="H1459" s="9">
        <v>5432</v>
      </c>
      <c r="I1459" s="10">
        <v>0.22459499263622976</v>
      </c>
      <c r="J1459" s="10">
        <v>0.76122974963181145</v>
      </c>
      <c r="K1459" s="9">
        <v>-2915</v>
      </c>
      <c r="L1459" s="9">
        <v>2915</v>
      </c>
      <c r="M1459" s="10">
        <v>-0.53663475699558172</v>
      </c>
      <c r="N1459" s="10">
        <v>0.53663475699558172</v>
      </c>
      <c r="O1459" s="9">
        <v>1519</v>
      </c>
      <c r="P1459" s="9">
        <v>4110</v>
      </c>
      <c r="Q1459" s="9">
        <v>5686</v>
      </c>
      <c r="R1459" s="10">
        <v>0.26714737952866691</v>
      </c>
      <c r="S1459" s="10">
        <v>0.72282799859303548</v>
      </c>
      <c r="T1459" s="9">
        <v>-2591</v>
      </c>
      <c r="U1459" s="10">
        <v>-0.45568061906436857</v>
      </c>
      <c r="V1459" s="9">
        <v>-299</v>
      </c>
      <c r="W1459" s="9">
        <v>25</v>
      </c>
      <c r="X1459" s="10">
        <v>-4.255238689243715E-2</v>
      </c>
      <c r="Y1459" s="10">
        <v>3.8401751038775966E-2</v>
      </c>
      <c r="Z1459" s="11">
        <v>647.25</v>
      </c>
      <c r="AA1459" s="11">
        <v>18.967941290073387</v>
      </c>
      <c r="AB1459" s="11">
        <v>28111</v>
      </c>
      <c r="AC1459" s="12" t="s">
        <v>4034</v>
      </c>
      <c r="AD1459" s="8">
        <v>28</v>
      </c>
      <c r="AE1459" s="8">
        <v>111</v>
      </c>
      <c r="AF1459" s="13" t="s">
        <v>3962</v>
      </c>
      <c r="AG1459" s="13"/>
      <c r="AH1459" s="13" t="s">
        <v>3963</v>
      </c>
      <c r="AI1459" s="14">
        <v>148839</v>
      </c>
      <c r="AJ1459" s="13" t="s">
        <v>486</v>
      </c>
      <c r="AK1459" s="13"/>
      <c r="AL1459" s="13"/>
      <c r="AM1459" s="13"/>
      <c r="AN1459" s="13" t="s">
        <v>505</v>
      </c>
    </row>
    <row r="1460" spans="1:40" x14ac:dyDescent="0.2">
      <c r="A1460" s="8" t="s">
        <v>3912</v>
      </c>
      <c r="B1460" s="8" t="s">
        <v>654</v>
      </c>
      <c r="C1460" s="8" t="str">
        <f t="shared" si="22"/>
        <v>Pike County MS</v>
      </c>
      <c r="D1460" s="9">
        <v>39956</v>
      </c>
      <c r="E1460" s="8" t="s">
        <v>445</v>
      </c>
      <c r="F1460" s="9">
        <v>7636</v>
      </c>
      <c r="G1460" s="9">
        <v>7748</v>
      </c>
      <c r="H1460" s="9">
        <v>15633</v>
      </c>
      <c r="I1460" s="10">
        <v>0.4884539115972622</v>
      </c>
      <c r="J1460" s="10">
        <v>0.4956182434593488</v>
      </c>
      <c r="K1460" s="9">
        <v>-112</v>
      </c>
      <c r="L1460" s="9">
        <v>112</v>
      </c>
      <c r="M1460" s="10">
        <v>-7.1643318620865926E-3</v>
      </c>
      <c r="N1460" s="10">
        <v>7.1643318620865926E-3</v>
      </c>
      <c r="O1460" s="9">
        <v>9304</v>
      </c>
      <c r="P1460" s="9">
        <v>7986</v>
      </c>
      <c r="Q1460" s="9">
        <v>17429</v>
      </c>
      <c r="R1460" s="10">
        <v>0.53382293878019393</v>
      </c>
      <c r="S1460" s="10">
        <v>0.45820184749555337</v>
      </c>
      <c r="T1460" s="9">
        <v>1318</v>
      </c>
      <c r="U1460" s="10">
        <v>7.5621091284640563E-2</v>
      </c>
      <c r="V1460" s="9">
        <v>-1668</v>
      </c>
      <c r="W1460" s="9">
        <v>-238</v>
      </c>
      <c r="X1460" s="10">
        <v>-4.5369027182931732E-2</v>
      </c>
      <c r="Y1460" s="10">
        <v>3.7416395963795424E-2</v>
      </c>
      <c r="Z1460" s="11">
        <v>409.02</v>
      </c>
      <c r="AA1460" s="11">
        <v>97.687154662363696</v>
      </c>
      <c r="AB1460" s="11">
        <v>28113</v>
      </c>
      <c r="AC1460" s="12" t="s">
        <v>4035</v>
      </c>
      <c r="AD1460" s="8">
        <v>28</v>
      </c>
      <c r="AE1460" s="8">
        <v>113</v>
      </c>
      <c r="AF1460" s="13" t="s">
        <v>3920</v>
      </c>
      <c r="AG1460" s="13"/>
      <c r="AH1460" s="13" t="s">
        <v>3921</v>
      </c>
      <c r="AJ1460" s="13" t="s">
        <v>498</v>
      </c>
      <c r="AK1460" s="13"/>
      <c r="AL1460" s="13"/>
      <c r="AM1460" s="13"/>
      <c r="AN1460" s="13" t="s">
        <v>487</v>
      </c>
    </row>
    <row r="1461" spans="1:40" x14ac:dyDescent="0.2">
      <c r="A1461" s="8" t="s">
        <v>3912</v>
      </c>
      <c r="B1461" s="8" t="s">
        <v>4036</v>
      </c>
      <c r="C1461" s="8" t="str">
        <f t="shared" si="22"/>
        <v>Pontotoc County MS</v>
      </c>
      <c r="D1461" s="9">
        <v>30908</v>
      </c>
      <c r="E1461" s="8" t="s">
        <v>445</v>
      </c>
      <c r="F1461" s="9">
        <v>2123</v>
      </c>
      <c r="G1461" s="9">
        <v>9442</v>
      </c>
      <c r="H1461" s="9">
        <v>11811</v>
      </c>
      <c r="I1461" s="10">
        <v>0.179747692828719</v>
      </c>
      <c r="J1461" s="10">
        <v>0.79942426551519774</v>
      </c>
      <c r="K1461" s="9">
        <v>-7319</v>
      </c>
      <c r="L1461" s="9">
        <v>7319</v>
      </c>
      <c r="M1461" s="10">
        <v>-0.6196765726864788</v>
      </c>
      <c r="N1461" s="10">
        <v>0.6196765726864788</v>
      </c>
      <c r="O1461" s="9">
        <v>2785</v>
      </c>
      <c r="P1461" s="9">
        <v>9403</v>
      </c>
      <c r="Q1461" s="9">
        <v>12348</v>
      </c>
      <c r="R1461" s="10">
        <v>0.22554259799157758</v>
      </c>
      <c r="S1461" s="10">
        <v>0.76149983803045029</v>
      </c>
      <c r="T1461" s="9">
        <v>-6618</v>
      </c>
      <c r="U1461" s="10">
        <v>-0.53595724003887268</v>
      </c>
      <c r="V1461" s="9">
        <v>-662</v>
      </c>
      <c r="W1461" s="9">
        <v>39</v>
      </c>
      <c r="X1461" s="10">
        <v>-4.5794905162858585E-2</v>
      </c>
      <c r="Y1461" s="10">
        <v>3.7924427484747447E-2</v>
      </c>
      <c r="Z1461" s="11">
        <v>497.69</v>
      </c>
      <c r="AA1461" s="11">
        <v>62.102915469468947</v>
      </c>
      <c r="AB1461" s="11">
        <v>28115</v>
      </c>
      <c r="AC1461" s="12" t="s">
        <v>4037</v>
      </c>
      <c r="AD1461" s="8">
        <v>28</v>
      </c>
      <c r="AE1461" s="8">
        <v>115</v>
      </c>
      <c r="AF1461" s="13" t="s">
        <v>3985</v>
      </c>
      <c r="AG1461" s="13"/>
      <c r="AH1461" s="13" t="s">
        <v>3986</v>
      </c>
      <c r="AJ1461" s="13" t="s">
        <v>498</v>
      </c>
      <c r="AK1461" s="13"/>
      <c r="AL1461" s="13"/>
      <c r="AM1461" s="13"/>
      <c r="AN1461" s="13" t="s">
        <v>505</v>
      </c>
    </row>
    <row r="1462" spans="1:40" x14ac:dyDescent="0.2">
      <c r="A1462" s="8" t="s">
        <v>3912</v>
      </c>
      <c r="B1462" s="8" t="s">
        <v>4038</v>
      </c>
      <c r="C1462" s="8" t="str">
        <f t="shared" si="22"/>
        <v>Prentiss County MS</v>
      </c>
      <c r="D1462" s="9">
        <v>25459</v>
      </c>
      <c r="E1462" s="8" t="s">
        <v>445</v>
      </c>
      <c r="F1462" s="9">
        <v>2067</v>
      </c>
      <c r="G1462" s="9">
        <v>7647</v>
      </c>
      <c r="H1462" s="9">
        <v>9871</v>
      </c>
      <c r="I1462" s="10">
        <v>0.20940127646641676</v>
      </c>
      <c r="J1462" s="10">
        <v>0.77469354675311519</v>
      </c>
      <c r="K1462" s="9">
        <v>-5580</v>
      </c>
      <c r="L1462" s="9">
        <v>5580</v>
      </c>
      <c r="M1462" s="10">
        <v>-0.56529227028669848</v>
      </c>
      <c r="N1462" s="10">
        <v>0.56529227028669848</v>
      </c>
      <c r="O1462" s="9">
        <v>2817</v>
      </c>
      <c r="P1462" s="9">
        <v>7075</v>
      </c>
      <c r="Q1462" s="9">
        <v>10033</v>
      </c>
      <c r="R1462" s="10">
        <v>0.28077344762284462</v>
      </c>
      <c r="S1462" s="10">
        <v>0.70517292933320042</v>
      </c>
      <c r="T1462" s="9">
        <v>-4258</v>
      </c>
      <c r="U1462" s="10">
        <v>-0.4243994817103558</v>
      </c>
      <c r="V1462" s="9">
        <v>-750</v>
      </c>
      <c r="W1462" s="9">
        <v>572</v>
      </c>
      <c r="X1462" s="10">
        <v>-7.1372171156427855E-2</v>
      </c>
      <c r="Y1462" s="10">
        <v>6.9520617419914776E-2</v>
      </c>
      <c r="Z1462" s="11">
        <v>414.98</v>
      </c>
      <c r="AA1462" s="11">
        <v>61.349944575642198</v>
      </c>
      <c r="AB1462" s="11">
        <v>28117</v>
      </c>
      <c r="AC1462" s="12" t="s">
        <v>4039</v>
      </c>
      <c r="AD1462" s="8">
        <v>28</v>
      </c>
      <c r="AE1462" s="8">
        <v>117</v>
      </c>
      <c r="AF1462" s="13"/>
      <c r="AG1462" s="13"/>
      <c r="AH1462" s="13"/>
      <c r="AJ1462" s="13"/>
      <c r="AK1462" s="13"/>
      <c r="AL1462" s="13"/>
      <c r="AM1462" s="13"/>
      <c r="AN1462" s="13" t="s">
        <v>510</v>
      </c>
    </row>
    <row r="1463" spans="1:40" x14ac:dyDescent="0.2">
      <c r="A1463" s="8" t="s">
        <v>3912</v>
      </c>
      <c r="B1463" s="8" t="s">
        <v>1815</v>
      </c>
      <c r="C1463" s="8" t="str">
        <f t="shared" si="22"/>
        <v>Quitman County MS</v>
      </c>
      <c r="D1463" s="9">
        <v>7486</v>
      </c>
      <c r="E1463" s="8" t="s">
        <v>445</v>
      </c>
      <c r="F1463" s="9">
        <v>2303</v>
      </c>
      <c r="G1463" s="9">
        <v>998</v>
      </c>
      <c r="H1463" s="9">
        <v>3353</v>
      </c>
      <c r="I1463" s="10">
        <v>0.68684759916492688</v>
      </c>
      <c r="J1463" s="10">
        <v>0.29764390098419324</v>
      </c>
      <c r="K1463" s="9">
        <v>1305</v>
      </c>
      <c r="L1463" s="9">
        <v>-1305</v>
      </c>
      <c r="M1463" s="10">
        <v>0.38920369818073364</v>
      </c>
      <c r="N1463" s="10">
        <v>-0.38920369818073364</v>
      </c>
      <c r="O1463" s="9">
        <v>2837</v>
      </c>
      <c r="P1463" s="9">
        <v>1116</v>
      </c>
      <c r="Q1463" s="9">
        <v>3979</v>
      </c>
      <c r="R1463" s="10">
        <v>0.71299321437547125</v>
      </c>
      <c r="S1463" s="10">
        <v>0.28047248052274443</v>
      </c>
      <c r="T1463" s="9">
        <v>1721</v>
      </c>
      <c r="U1463" s="10">
        <v>0.43252073385272682</v>
      </c>
      <c r="V1463" s="9">
        <v>-534</v>
      </c>
      <c r="W1463" s="9">
        <v>-118</v>
      </c>
      <c r="X1463" s="10">
        <v>-2.6145615210544371E-2</v>
      </c>
      <c r="Y1463" s="10">
        <v>1.7171420461448816E-2</v>
      </c>
      <c r="Z1463" s="11">
        <v>405.01</v>
      </c>
      <c r="AA1463" s="11">
        <v>18.483494234710253</v>
      </c>
      <c r="AB1463" s="11">
        <v>28119</v>
      </c>
      <c r="AC1463" s="12" t="s">
        <v>4040</v>
      </c>
      <c r="AD1463" s="8">
        <v>28</v>
      </c>
      <c r="AE1463" s="8">
        <v>119</v>
      </c>
      <c r="AF1463" s="13"/>
      <c r="AG1463" s="13"/>
      <c r="AH1463" s="13"/>
      <c r="AJ1463" s="13"/>
      <c r="AK1463" s="13"/>
      <c r="AL1463" s="13"/>
      <c r="AM1463" s="13"/>
      <c r="AN1463" s="13" t="s">
        <v>510</v>
      </c>
    </row>
    <row r="1464" spans="1:40" x14ac:dyDescent="0.2">
      <c r="A1464" s="8" t="s">
        <v>3912</v>
      </c>
      <c r="B1464" s="8" t="s">
        <v>4041</v>
      </c>
      <c r="C1464" s="8" t="str">
        <f t="shared" si="22"/>
        <v>Rankin County MS</v>
      </c>
      <c r="D1464" s="9">
        <v>149039</v>
      </c>
      <c r="E1464" s="8" t="s">
        <v>445</v>
      </c>
      <c r="F1464" s="9">
        <v>13741</v>
      </c>
      <c r="G1464" s="9">
        <v>46168</v>
      </c>
      <c r="H1464" s="9">
        <v>61356</v>
      </c>
      <c r="I1464" s="10">
        <v>0.22395527739748353</v>
      </c>
      <c r="J1464" s="10">
        <v>0.752461047004368</v>
      </c>
      <c r="K1464" s="9">
        <v>-32427</v>
      </c>
      <c r="L1464" s="9">
        <v>32427</v>
      </c>
      <c r="M1464" s="10">
        <v>-0.52850576960688445</v>
      </c>
      <c r="N1464" s="10">
        <v>0.52850576960688445</v>
      </c>
      <c r="O1464" s="9">
        <v>14425</v>
      </c>
      <c r="P1464" s="9">
        <v>46318</v>
      </c>
      <c r="Q1464" s="9">
        <v>61438</v>
      </c>
      <c r="R1464" s="10">
        <v>0.2347895439304665</v>
      </c>
      <c r="S1464" s="10">
        <v>0.75389823887496332</v>
      </c>
      <c r="T1464" s="9">
        <v>-31893</v>
      </c>
      <c r="U1464" s="10">
        <v>-0.51910869494449685</v>
      </c>
      <c r="V1464" s="9">
        <v>-684</v>
      </c>
      <c r="W1464" s="9">
        <v>-150</v>
      </c>
      <c r="X1464" s="10">
        <v>-1.0834266532982972E-2</v>
      </c>
      <c r="Y1464" s="10">
        <v>-1.4371918705953224E-3</v>
      </c>
      <c r="Z1464" s="11">
        <v>775.49</v>
      </c>
      <c r="AA1464" s="11">
        <v>192.1868753949116</v>
      </c>
      <c r="AB1464" s="11">
        <v>28121</v>
      </c>
      <c r="AC1464" s="12" t="s">
        <v>4042</v>
      </c>
      <c r="AD1464" s="8">
        <v>28</v>
      </c>
      <c r="AE1464" s="8">
        <v>121</v>
      </c>
      <c r="AF1464" s="13" t="s">
        <v>3956</v>
      </c>
      <c r="AG1464" s="13" t="s">
        <v>3939</v>
      </c>
      <c r="AH1464" s="13" t="s">
        <v>3957</v>
      </c>
      <c r="AI1464" s="14">
        <v>578777</v>
      </c>
      <c r="AJ1464" s="13" t="s">
        <v>486</v>
      </c>
      <c r="AK1464" s="13" t="s">
        <v>3941</v>
      </c>
      <c r="AL1464" s="13"/>
      <c r="AM1464" s="13"/>
      <c r="AN1464" s="13" t="s">
        <v>487</v>
      </c>
    </row>
    <row r="1465" spans="1:40" x14ac:dyDescent="0.2">
      <c r="A1465" s="8" t="s">
        <v>3912</v>
      </c>
      <c r="B1465" s="8" t="s">
        <v>905</v>
      </c>
      <c r="C1465" s="8" t="str">
        <f t="shared" si="22"/>
        <v>Scott County MS</v>
      </c>
      <c r="D1465" s="9">
        <v>28265</v>
      </c>
      <c r="E1465" s="8" t="s">
        <v>445</v>
      </c>
      <c r="F1465" s="9">
        <v>3999</v>
      </c>
      <c r="G1465" s="9">
        <v>5742</v>
      </c>
      <c r="H1465" s="9">
        <v>9867</v>
      </c>
      <c r="I1465" s="10">
        <v>0.40529036181210093</v>
      </c>
      <c r="J1465" s="10">
        <v>0.58193979933110362</v>
      </c>
      <c r="K1465" s="9">
        <v>-1743</v>
      </c>
      <c r="L1465" s="9">
        <v>1743</v>
      </c>
      <c r="M1465" s="10">
        <v>-0.17664943751900269</v>
      </c>
      <c r="N1465" s="10">
        <v>0.17664943751900269</v>
      </c>
      <c r="O1465" s="9">
        <v>4774</v>
      </c>
      <c r="P1465" s="9">
        <v>5728</v>
      </c>
      <c r="Q1465" s="9">
        <v>10584</v>
      </c>
      <c r="R1465" s="10">
        <v>0.45105820105820105</v>
      </c>
      <c r="S1465" s="10">
        <v>0.5411942554799698</v>
      </c>
      <c r="T1465" s="9">
        <v>-954</v>
      </c>
      <c r="U1465" s="10">
        <v>-9.0136054421768752E-2</v>
      </c>
      <c r="V1465" s="9">
        <v>-775</v>
      </c>
      <c r="W1465" s="9">
        <v>14</v>
      </c>
      <c r="X1465" s="10">
        <v>-4.5767839246100117E-2</v>
      </c>
      <c r="Y1465" s="10">
        <v>4.0745543851133825E-2</v>
      </c>
      <c r="Z1465" s="11">
        <v>609.19000000000005</v>
      </c>
      <c r="AA1465" s="11">
        <v>46.397675602028919</v>
      </c>
      <c r="AB1465" s="11">
        <v>28123</v>
      </c>
      <c r="AC1465" s="12" t="s">
        <v>4043</v>
      </c>
      <c r="AD1465" s="8">
        <v>28</v>
      </c>
      <c r="AE1465" s="8">
        <v>123</v>
      </c>
      <c r="AF1465" s="13"/>
      <c r="AG1465" s="13"/>
      <c r="AH1465" s="13"/>
      <c r="AJ1465" s="13"/>
      <c r="AK1465" s="13"/>
      <c r="AL1465" s="13"/>
      <c r="AM1465" s="13"/>
      <c r="AN1465" s="13" t="s">
        <v>510</v>
      </c>
    </row>
    <row r="1466" spans="1:40" x14ac:dyDescent="0.2">
      <c r="A1466" s="8" t="s">
        <v>3912</v>
      </c>
      <c r="B1466" s="8" t="s">
        <v>4044</v>
      </c>
      <c r="C1466" s="8" t="str">
        <f t="shared" si="22"/>
        <v>Sharkey County MS</v>
      </c>
      <c r="D1466" s="9">
        <v>4585</v>
      </c>
      <c r="E1466" s="8" t="s">
        <v>445</v>
      </c>
      <c r="F1466" s="9">
        <v>1290</v>
      </c>
      <c r="G1466" s="9">
        <v>619</v>
      </c>
      <c r="H1466" s="9">
        <v>1926</v>
      </c>
      <c r="I1466" s="10">
        <v>0.66978193146417442</v>
      </c>
      <c r="J1466" s="10">
        <v>0.32139148494288683</v>
      </c>
      <c r="K1466" s="9">
        <v>671</v>
      </c>
      <c r="L1466" s="9">
        <v>-671</v>
      </c>
      <c r="M1466" s="10">
        <v>0.34839044652128759</v>
      </c>
      <c r="N1466" s="10">
        <v>-0.34839044652128759</v>
      </c>
      <c r="O1466" s="9">
        <v>1571</v>
      </c>
      <c r="P1466" s="9">
        <v>675</v>
      </c>
      <c r="Q1466" s="9">
        <v>2258</v>
      </c>
      <c r="R1466" s="10">
        <v>0.69574844995571306</v>
      </c>
      <c r="S1466" s="10">
        <v>0.29893711248892824</v>
      </c>
      <c r="T1466" s="9">
        <v>896</v>
      </c>
      <c r="U1466" s="10">
        <v>0.39681133746678482</v>
      </c>
      <c r="V1466" s="9">
        <v>-281</v>
      </c>
      <c r="W1466" s="9">
        <v>-56</v>
      </c>
      <c r="X1466" s="10">
        <v>-2.5966518491538637E-2</v>
      </c>
      <c r="Y1466" s="10">
        <v>2.2454372453958593E-2</v>
      </c>
      <c r="Z1466" s="11">
        <v>431.72</v>
      </c>
      <c r="AA1466" s="11">
        <v>10.620309459835077</v>
      </c>
      <c r="AB1466" s="11">
        <v>28125</v>
      </c>
      <c r="AC1466" s="12" t="s">
        <v>4045</v>
      </c>
      <c r="AD1466" s="8">
        <v>28</v>
      </c>
      <c r="AE1466" s="8">
        <v>125</v>
      </c>
      <c r="AF1466" s="13"/>
      <c r="AG1466" s="13"/>
      <c r="AH1466" s="13"/>
      <c r="AJ1466" s="13"/>
      <c r="AK1466" s="13"/>
      <c r="AL1466" s="13"/>
      <c r="AM1466" s="13"/>
      <c r="AN1466" s="13" t="s">
        <v>510</v>
      </c>
    </row>
    <row r="1467" spans="1:40" x14ac:dyDescent="0.2">
      <c r="A1467" s="8" t="s">
        <v>3912</v>
      </c>
      <c r="B1467" s="8" t="s">
        <v>3140</v>
      </c>
      <c r="C1467" s="8" t="str">
        <f t="shared" si="22"/>
        <v>Simpson County MS</v>
      </c>
      <c r="D1467" s="9">
        <v>27222</v>
      </c>
      <c r="E1467" s="8" t="s">
        <v>445</v>
      </c>
      <c r="F1467" s="9">
        <v>3871</v>
      </c>
      <c r="G1467" s="9">
        <v>7393</v>
      </c>
      <c r="H1467" s="9">
        <v>11416</v>
      </c>
      <c r="I1467" s="10">
        <v>0.33908549404344779</v>
      </c>
      <c r="J1467" s="10">
        <v>0.64759985984583046</v>
      </c>
      <c r="K1467" s="9">
        <v>-3522</v>
      </c>
      <c r="L1467" s="9">
        <v>3522</v>
      </c>
      <c r="M1467" s="10">
        <v>-0.30851436580238267</v>
      </c>
      <c r="N1467" s="10">
        <v>0.30851436580238267</v>
      </c>
      <c r="O1467" s="9">
        <v>4723</v>
      </c>
      <c r="P1467" s="9">
        <v>7424</v>
      </c>
      <c r="Q1467" s="9">
        <v>12249</v>
      </c>
      <c r="R1467" s="10">
        <v>0.385582496530329</v>
      </c>
      <c r="S1467" s="10">
        <v>0.60609029308514983</v>
      </c>
      <c r="T1467" s="9">
        <v>-2701</v>
      </c>
      <c r="U1467" s="10">
        <v>-0.22050779655482083</v>
      </c>
      <c r="V1467" s="9">
        <v>-852</v>
      </c>
      <c r="W1467" s="9">
        <v>-31</v>
      </c>
      <c r="X1467" s="10">
        <v>-4.6497002486881212E-2</v>
      </c>
      <c r="Y1467" s="10">
        <v>4.1509566760680627E-2</v>
      </c>
      <c r="Z1467" s="11">
        <v>589.16</v>
      </c>
      <c r="AA1467" s="11">
        <v>46.204766107678729</v>
      </c>
      <c r="AB1467" s="11">
        <v>28127</v>
      </c>
      <c r="AC1467" s="12" t="s">
        <v>4046</v>
      </c>
      <c r="AD1467" s="8">
        <v>28</v>
      </c>
      <c r="AE1467" s="8">
        <v>127</v>
      </c>
      <c r="AF1467" s="13" t="s">
        <v>3956</v>
      </c>
      <c r="AG1467" s="13" t="s">
        <v>3939</v>
      </c>
      <c r="AH1467" s="13" t="s">
        <v>3957</v>
      </c>
      <c r="AI1467" s="14">
        <v>578777</v>
      </c>
      <c r="AJ1467" s="13" t="s">
        <v>486</v>
      </c>
      <c r="AK1467" s="13" t="s">
        <v>3941</v>
      </c>
      <c r="AL1467" s="13"/>
      <c r="AM1467" s="13"/>
      <c r="AN1467" s="13" t="s">
        <v>505</v>
      </c>
    </row>
    <row r="1468" spans="1:40" x14ac:dyDescent="0.2">
      <c r="A1468" s="8" t="s">
        <v>3912</v>
      </c>
      <c r="B1468" s="8" t="s">
        <v>2909</v>
      </c>
      <c r="C1468" s="8" t="str">
        <f t="shared" si="22"/>
        <v>Smith County MS</v>
      </c>
      <c r="D1468" s="9">
        <v>16059</v>
      </c>
      <c r="E1468" s="8" t="s">
        <v>445</v>
      </c>
      <c r="F1468" s="9">
        <v>1598</v>
      </c>
      <c r="G1468" s="9">
        <v>5877</v>
      </c>
      <c r="H1468" s="9">
        <v>7556</v>
      </c>
      <c r="I1468" s="10">
        <v>0.21148755955532028</v>
      </c>
      <c r="J1468" s="10">
        <v>0.77779248279512969</v>
      </c>
      <c r="K1468" s="9">
        <v>-4279</v>
      </c>
      <c r="L1468" s="9">
        <v>4279</v>
      </c>
      <c r="M1468" s="10">
        <v>-0.56630492323980941</v>
      </c>
      <c r="N1468" s="10">
        <v>0.56630492323980941</v>
      </c>
      <c r="O1468" s="9">
        <v>1979</v>
      </c>
      <c r="P1468" s="9">
        <v>6049</v>
      </c>
      <c r="Q1468" s="9">
        <v>8099</v>
      </c>
      <c r="R1468" s="10">
        <v>0.24435115446351402</v>
      </c>
      <c r="S1468" s="10">
        <v>0.74688233115199409</v>
      </c>
      <c r="T1468" s="9">
        <v>-4070</v>
      </c>
      <c r="U1468" s="10">
        <v>-0.50253117668848013</v>
      </c>
      <c r="V1468" s="9">
        <v>-381</v>
      </c>
      <c r="W1468" s="9">
        <v>-172</v>
      </c>
      <c r="X1468" s="10">
        <v>-3.2863594908193738E-2</v>
      </c>
      <c r="Y1468" s="10">
        <v>3.0910151643135597E-2</v>
      </c>
      <c r="Z1468" s="11">
        <v>636.25</v>
      </c>
      <c r="AA1468" s="11">
        <v>25.240078585461688</v>
      </c>
      <c r="AB1468" s="11">
        <v>28129</v>
      </c>
      <c r="AC1468" s="12" t="s">
        <v>4047</v>
      </c>
      <c r="AD1468" s="8">
        <v>28</v>
      </c>
      <c r="AE1468" s="8">
        <v>129</v>
      </c>
      <c r="AF1468" s="13"/>
      <c r="AG1468" s="13"/>
      <c r="AH1468" s="13"/>
      <c r="AJ1468" s="13"/>
      <c r="AK1468" s="13"/>
      <c r="AL1468" s="13"/>
      <c r="AM1468" s="13"/>
      <c r="AN1468" s="13" t="s">
        <v>510</v>
      </c>
    </row>
    <row r="1469" spans="1:40" x14ac:dyDescent="0.2">
      <c r="A1469" s="8" t="s">
        <v>3912</v>
      </c>
      <c r="B1469" s="8" t="s">
        <v>915</v>
      </c>
      <c r="C1469" s="8" t="str">
        <f t="shared" si="22"/>
        <v>Stone County MS</v>
      </c>
      <c r="D1469" s="9">
        <v>18070</v>
      </c>
      <c r="E1469" s="8" t="s">
        <v>445</v>
      </c>
      <c r="F1469" s="9">
        <v>1400</v>
      </c>
      <c r="G1469" s="9">
        <v>4810</v>
      </c>
      <c r="H1469" s="9">
        <v>6368</v>
      </c>
      <c r="I1469" s="10">
        <v>0.21984924623115579</v>
      </c>
      <c r="J1469" s="10">
        <v>0.75533919597989951</v>
      </c>
      <c r="K1469" s="9">
        <v>-3410</v>
      </c>
      <c r="L1469" s="9">
        <v>3410</v>
      </c>
      <c r="M1469" s="10">
        <v>-0.53548994974874375</v>
      </c>
      <c r="N1469" s="10">
        <v>0.53548994974874375</v>
      </c>
      <c r="O1469" s="9">
        <v>1794</v>
      </c>
      <c r="P1469" s="9">
        <v>4924</v>
      </c>
      <c r="Q1469" s="9">
        <v>6820</v>
      </c>
      <c r="R1469" s="10">
        <v>0.26304985337243403</v>
      </c>
      <c r="S1469" s="10">
        <v>0.72199413489736075</v>
      </c>
      <c r="T1469" s="9">
        <v>-3130</v>
      </c>
      <c r="U1469" s="10">
        <v>-0.45894428152492672</v>
      </c>
      <c r="V1469" s="9">
        <v>-394</v>
      </c>
      <c r="W1469" s="9">
        <v>-114</v>
      </c>
      <c r="X1469" s="10">
        <v>-4.3200607141278241E-2</v>
      </c>
      <c r="Y1469" s="10">
        <v>3.3345061082538763E-2</v>
      </c>
      <c r="Z1469" s="11">
        <v>445.49</v>
      </c>
      <c r="AA1469" s="11">
        <v>40.562077712182088</v>
      </c>
      <c r="AB1469" s="11">
        <v>28131</v>
      </c>
      <c r="AC1469" s="12" t="s">
        <v>4048</v>
      </c>
      <c r="AD1469" s="8">
        <v>28</v>
      </c>
      <c r="AE1469" s="8">
        <v>131</v>
      </c>
      <c r="AF1469" s="13"/>
      <c r="AG1469" s="13"/>
      <c r="AH1469" s="13"/>
      <c r="AJ1469" s="13"/>
      <c r="AK1469" s="13"/>
      <c r="AL1469" s="13"/>
      <c r="AM1469" s="13"/>
      <c r="AN1469" s="13" t="s">
        <v>510</v>
      </c>
    </row>
    <row r="1470" spans="1:40" x14ac:dyDescent="0.2">
      <c r="A1470" s="8" t="s">
        <v>3912</v>
      </c>
      <c r="B1470" s="8" t="s">
        <v>4049</v>
      </c>
      <c r="C1470" s="8" t="str">
        <f t="shared" si="22"/>
        <v>Sunflower County MS</v>
      </c>
      <c r="D1470" s="9">
        <v>27005</v>
      </c>
      <c r="E1470" s="8" t="s">
        <v>445</v>
      </c>
      <c r="F1470" s="9">
        <v>6560</v>
      </c>
      <c r="G1470" s="9">
        <v>2768</v>
      </c>
      <c r="H1470" s="9">
        <v>9406</v>
      </c>
      <c r="I1470" s="10">
        <v>0.69742717414416333</v>
      </c>
      <c r="J1470" s="10">
        <v>0.29428024665107377</v>
      </c>
      <c r="K1470" s="9">
        <v>3792</v>
      </c>
      <c r="L1470" s="9">
        <v>-3792</v>
      </c>
      <c r="M1470" s="10">
        <v>0.40314692749308956</v>
      </c>
      <c r="N1470" s="10">
        <v>-0.40314692749308956</v>
      </c>
      <c r="O1470" s="9">
        <v>7989</v>
      </c>
      <c r="P1470" s="9">
        <v>2907</v>
      </c>
      <c r="Q1470" s="9">
        <v>10995</v>
      </c>
      <c r="R1470" s="10">
        <v>0.72660300136425648</v>
      </c>
      <c r="S1470" s="10">
        <v>0.26439290586630287</v>
      </c>
      <c r="T1470" s="9">
        <v>5082</v>
      </c>
      <c r="U1470" s="10">
        <v>0.46221009549795361</v>
      </c>
      <c r="V1470" s="9">
        <v>-1429</v>
      </c>
      <c r="W1470" s="9">
        <v>-139</v>
      </c>
      <c r="X1470" s="10">
        <v>-2.9175827220093153E-2</v>
      </c>
      <c r="Y1470" s="10">
        <v>2.9887340784770899E-2</v>
      </c>
      <c r="Z1470" s="11">
        <v>697.75</v>
      </c>
      <c r="AA1470" s="11">
        <v>38.702973844500178</v>
      </c>
      <c r="AB1470" s="11">
        <v>28133</v>
      </c>
      <c r="AC1470" s="12" t="s">
        <v>4050</v>
      </c>
      <c r="AD1470" s="8">
        <v>28</v>
      </c>
      <c r="AE1470" s="8">
        <v>133</v>
      </c>
      <c r="AF1470" s="13" t="s">
        <v>4051</v>
      </c>
      <c r="AG1470" s="13" t="s">
        <v>91</v>
      </c>
      <c r="AH1470" s="13" t="s">
        <v>4052</v>
      </c>
      <c r="AJ1470" s="13" t="s">
        <v>498</v>
      </c>
      <c r="AK1470" s="13" t="s">
        <v>3929</v>
      </c>
      <c r="AL1470" s="13"/>
      <c r="AM1470" s="13"/>
      <c r="AN1470" s="13" t="s">
        <v>487</v>
      </c>
    </row>
    <row r="1471" spans="1:40" x14ac:dyDescent="0.2">
      <c r="A1471" s="8" t="s">
        <v>3912</v>
      </c>
      <c r="B1471" s="8" t="s">
        <v>4053</v>
      </c>
      <c r="C1471" s="8" t="str">
        <f t="shared" si="22"/>
        <v>Tallahatchie County MS</v>
      </c>
      <c r="D1471" s="9">
        <v>14588</v>
      </c>
      <c r="E1471" s="8" t="s">
        <v>445</v>
      </c>
      <c r="F1471" s="9">
        <v>3337</v>
      </c>
      <c r="G1471" s="9">
        <v>2462</v>
      </c>
      <c r="H1471" s="9">
        <v>5870</v>
      </c>
      <c r="I1471" s="10">
        <v>0.56848381601362863</v>
      </c>
      <c r="J1471" s="10">
        <v>0.41942078364565588</v>
      </c>
      <c r="K1471" s="9">
        <v>875</v>
      </c>
      <c r="L1471" s="9">
        <v>-875</v>
      </c>
      <c r="M1471" s="10">
        <v>0.14906303236797275</v>
      </c>
      <c r="N1471" s="10">
        <v>-0.14906303236797275</v>
      </c>
      <c r="O1471" s="9">
        <v>3838</v>
      </c>
      <c r="P1471" s="9">
        <v>2480</v>
      </c>
      <c r="Q1471" s="9">
        <v>6363</v>
      </c>
      <c r="R1471" s="10">
        <v>0.60317460317460314</v>
      </c>
      <c r="S1471" s="10">
        <v>0.38975326104038976</v>
      </c>
      <c r="T1471" s="9">
        <v>1358</v>
      </c>
      <c r="U1471" s="10">
        <v>0.21342134213421338</v>
      </c>
      <c r="V1471" s="9">
        <v>-501</v>
      </c>
      <c r="W1471" s="9">
        <v>-18</v>
      </c>
      <c r="X1471" s="10">
        <v>-3.4690787160974512E-2</v>
      </c>
      <c r="Y1471" s="10">
        <v>2.9667522605266117E-2</v>
      </c>
      <c r="Z1471" s="11">
        <v>645.29</v>
      </c>
      <c r="AA1471" s="11">
        <v>22.606889925459871</v>
      </c>
      <c r="AB1471" s="11">
        <v>28135</v>
      </c>
      <c r="AC1471" s="12" t="s">
        <v>4054</v>
      </c>
      <c r="AD1471" s="8">
        <v>28</v>
      </c>
      <c r="AE1471" s="8">
        <v>135</v>
      </c>
      <c r="AF1471" s="13"/>
      <c r="AG1471" s="13"/>
      <c r="AH1471" s="13"/>
      <c r="AJ1471" s="13"/>
      <c r="AK1471" s="13"/>
      <c r="AL1471" s="13"/>
      <c r="AM1471" s="13"/>
      <c r="AN1471" s="13" t="s">
        <v>510</v>
      </c>
    </row>
    <row r="1472" spans="1:40" x14ac:dyDescent="0.2">
      <c r="A1472" s="8" t="s">
        <v>3912</v>
      </c>
      <c r="B1472" s="8" t="s">
        <v>4055</v>
      </c>
      <c r="C1472" s="8" t="str">
        <f t="shared" si="22"/>
        <v>Tate County MS</v>
      </c>
      <c r="D1472" s="9">
        <v>28296</v>
      </c>
      <c r="E1472" s="8" t="s">
        <v>445</v>
      </c>
      <c r="F1472" s="9">
        <v>3804</v>
      </c>
      <c r="G1472" s="9">
        <v>7385</v>
      </c>
      <c r="H1472" s="9">
        <v>11389</v>
      </c>
      <c r="I1472" s="10">
        <v>0.33400649749758538</v>
      </c>
      <c r="J1472" s="10">
        <v>0.64843269821757832</v>
      </c>
      <c r="K1472" s="9">
        <v>-3581</v>
      </c>
      <c r="L1472" s="9">
        <v>3581</v>
      </c>
      <c r="M1472" s="10">
        <v>-0.31442620071999294</v>
      </c>
      <c r="N1472" s="10">
        <v>0.31442620071999294</v>
      </c>
      <c r="O1472" s="9">
        <v>4572</v>
      </c>
      <c r="P1472" s="9">
        <v>6666</v>
      </c>
      <c r="Q1472" s="9">
        <v>11374</v>
      </c>
      <c r="R1472" s="10">
        <v>0.40196940390363989</v>
      </c>
      <c r="S1472" s="10">
        <v>0.58607350096711797</v>
      </c>
      <c r="T1472" s="9">
        <v>-2094</v>
      </c>
      <c r="U1472" s="10">
        <v>-0.18410409706347808</v>
      </c>
      <c r="V1472" s="9">
        <v>-768</v>
      </c>
      <c r="W1472" s="9">
        <v>719</v>
      </c>
      <c r="X1472" s="10">
        <v>-6.7962906406054513E-2</v>
      </c>
      <c r="Y1472" s="10">
        <v>6.2359197250460352E-2</v>
      </c>
      <c r="Z1472" s="11">
        <v>404.76</v>
      </c>
      <c r="AA1472" s="11">
        <v>69.908093685146753</v>
      </c>
      <c r="AB1472" s="11">
        <v>28137</v>
      </c>
      <c r="AC1472" s="12" t="s">
        <v>4056</v>
      </c>
      <c r="AD1472" s="8">
        <v>28</v>
      </c>
      <c r="AE1472" s="8">
        <v>137</v>
      </c>
      <c r="AF1472" s="13" t="s">
        <v>801</v>
      </c>
      <c r="AG1472" s="13" t="s">
        <v>802</v>
      </c>
      <c r="AH1472" s="13" t="s">
        <v>803</v>
      </c>
      <c r="AI1472" s="14">
        <v>1344127</v>
      </c>
      <c r="AJ1472" s="13" t="s">
        <v>486</v>
      </c>
      <c r="AK1472" s="13" t="s">
        <v>804</v>
      </c>
      <c r="AL1472" s="13"/>
      <c r="AM1472" s="13"/>
      <c r="AN1472" s="13" t="s">
        <v>505</v>
      </c>
    </row>
    <row r="1473" spans="1:40" x14ac:dyDescent="0.2">
      <c r="A1473" s="8" t="s">
        <v>3912</v>
      </c>
      <c r="B1473" s="8" t="s">
        <v>4057</v>
      </c>
      <c r="C1473" s="8" t="str">
        <f t="shared" si="22"/>
        <v>Tippah County MS</v>
      </c>
      <c r="D1473" s="9">
        <v>22131</v>
      </c>
      <c r="E1473" s="8" t="s">
        <v>445</v>
      </c>
      <c r="F1473" s="9">
        <v>1808</v>
      </c>
      <c r="G1473" s="9">
        <v>7182</v>
      </c>
      <c r="H1473" s="9">
        <v>9143</v>
      </c>
      <c r="I1473" s="10">
        <v>0.19774691020452806</v>
      </c>
      <c r="J1473" s="10">
        <v>0.78551897626599587</v>
      </c>
      <c r="K1473" s="9">
        <v>-5374</v>
      </c>
      <c r="L1473" s="9">
        <v>5374</v>
      </c>
      <c r="M1473" s="10">
        <v>-0.58777206606146781</v>
      </c>
      <c r="N1473" s="10">
        <v>0.58777206606146781</v>
      </c>
      <c r="O1473" s="9">
        <v>2254</v>
      </c>
      <c r="P1473" s="9">
        <v>6625</v>
      </c>
      <c r="Q1473" s="9">
        <v>9008</v>
      </c>
      <c r="R1473" s="10">
        <v>0.25022202486678508</v>
      </c>
      <c r="S1473" s="10">
        <v>0.73545737122557731</v>
      </c>
      <c r="T1473" s="9">
        <v>-4371</v>
      </c>
      <c r="U1473" s="10">
        <v>-0.48523534635879223</v>
      </c>
      <c r="V1473" s="9">
        <v>-446</v>
      </c>
      <c r="W1473" s="9">
        <v>557</v>
      </c>
      <c r="X1473" s="10">
        <v>-5.2475114662257016E-2</v>
      </c>
      <c r="Y1473" s="10">
        <v>5.0061605040418566E-2</v>
      </c>
      <c r="Z1473" s="11">
        <v>457.82</v>
      </c>
      <c r="AA1473" s="11">
        <v>48.33995893582631</v>
      </c>
      <c r="AB1473" s="11">
        <v>28139</v>
      </c>
      <c r="AC1473" s="12" t="s">
        <v>4058</v>
      </c>
      <c r="AD1473" s="8">
        <v>28</v>
      </c>
      <c r="AE1473" s="8">
        <v>139</v>
      </c>
      <c r="AF1473" s="13"/>
      <c r="AG1473" s="13"/>
      <c r="AH1473" s="13"/>
      <c r="AJ1473" s="13"/>
      <c r="AK1473" s="13"/>
      <c r="AL1473" s="13"/>
      <c r="AM1473" s="13"/>
      <c r="AN1473" s="13" t="s">
        <v>510</v>
      </c>
    </row>
    <row r="1474" spans="1:40" x14ac:dyDescent="0.2">
      <c r="A1474" s="8" t="s">
        <v>3912</v>
      </c>
      <c r="B1474" s="8" t="s">
        <v>4059</v>
      </c>
      <c r="C1474" s="8" t="str">
        <f t="shared" si="22"/>
        <v>Tishomingo County MS</v>
      </c>
      <c r="D1474" s="9">
        <v>19552</v>
      </c>
      <c r="E1474" s="8" t="s">
        <v>445</v>
      </c>
      <c r="F1474" s="9">
        <v>990</v>
      </c>
      <c r="G1474" s="9">
        <v>7117</v>
      </c>
      <c r="H1474" s="9">
        <v>8310</v>
      </c>
      <c r="I1474" s="10">
        <v>0.11913357400722022</v>
      </c>
      <c r="J1474" s="10">
        <v>0.85643802647412759</v>
      </c>
      <c r="K1474" s="9">
        <v>-6127</v>
      </c>
      <c r="L1474" s="9">
        <v>6127</v>
      </c>
      <c r="M1474" s="10">
        <v>-0.73730445246690735</v>
      </c>
      <c r="N1474" s="10">
        <v>0.73730445246690735</v>
      </c>
      <c r="O1474" s="9">
        <v>1623</v>
      </c>
      <c r="P1474" s="9">
        <v>6070</v>
      </c>
      <c r="Q1474" s="9">
        <v>7850</v>
      </c>
      <c r="R1474" s="10">
        <v>0.20675159235668789</v>
      </c>
      <c r="S1474" s="10">
        <v>0.77324840764331215</v>
      </c>
      <c r="T1474" s="9">
        <v>-4447</v>
      </c>
      <c r="U1474" s="10">
        <v>-0.56649681528662432</v>
      </c>
      <c r="V1474" s="9">
        <v>-633</v>
      </c>
      <c r="W1474" s="9">
        <v>1047</v>
      </c>
      <c r="X1474" s="10">
        <v>-8.7618018349467669E-2</v>
      </c>
      <c r="Y1474" s="10">
        <v>8.3189618830815437E-2</v>
      </c>
      <c r="Z1474" s="11">
        <v>424.25</v>
      </c>
      <c r="AA1474" s="11">
        <v>46.08603417796111</v>
      </c>
      <c r="AB1474" s="11">
        <v>28141</v>
      </c>
      <c r="AC1474" s="12" t="s">
        <v>4060</v>
      </c>
      <c r="AD1474" s="8">
        <v>28</v>
      </c>
      <c r="AE1474" s="8">
        <v>141</v>
      </c>
      <c r="AF1474" s="13"/>
      <c r="AG1474" s="13"/>
      <c r="AH1474" s="13"/>
      <c r="AJ1474" s="13"/>
      <c r="AK1474" s="13"/>
      <c r="AL1474" s="13"/>
      <c r="AM1474" s="13"/>
      <c r="AN1474" s="13" t="s">
        <v>510</v>
      </c>
    </row>
    <row r="1475" spans="1:40" x14ac:dyDescent="0.2">
      <c r="A1475" s="8" t="s">
        <v>3912</v>
      </c>
      <c r="B1475" s="8" t="s">
        <v>4061</v>
      </c>
      <c r="C1475" s="8" t="str">
        <f t="shared" si="22"/>
        <v>Tunica County MS</v>
      </c>
      <c r="D1475" s="9">
        <v>10343</v>
      </c>
      <c r="E1475" s="8" t="s">
        <v>445</v>
      </c>
      <c r="F1475" s="9">
        <v>2577</v>
      </c>
      <c r="G1475" s="9">
        <v>840</v>
      </c>
      <c r="H1475" s="9">
        <v>3463</v>
      </c>
      <c r="I1475" s="10">
        <v>0.74415246895755127</v>
      </c>
      <c r="J1475" s="10">
        <v>0.24256425064972567</v>
      </c>
      <c r="K1475" s="9">
        <v>1737</v>
      </c>
      <c r="L1475" s="9">
        <v>-1737</v>
      </c>
      <c r="M1475" s="10">
        <v>0.50158821830782563</v>
      </c>
      <c r="N1475" s="10">
        <v>-0.50158821830782563</v>
      </c>
      <c r="O1475" s="9">
        <v>3371</v>
      </c>
      <c r="P1475" s="9">
        <v>867</v>
      </c>
      <c r="Q1475" s="9">
        <v>4262</v>
      </c>
      <c r="R1475" s="10">
        <v>0.7909432191459409</v>
      </c>
      <c r="S1475" s="10">
        <v>0.20342562177381512</v>
      </c>
      <c r="T1475" s="9">
        <v>2504</v>
      </c>
      <c r="U1475" s="10">
        <v>0.58751759737212583</v>
      </c>
      <c r="V1475" s="9">
        <v>-794</v>
      </c>
      <c r="W1475" s="9">
        <v>-27</v>
      </c>
      <c r="X1475" s="10">
        <v>-4.6790750188389629E-2</v>
      </c>
      <c r="Y1475" s="10">
        <v>3.9138628875910547E-2</v>
      </c>
      <c r="Z1475" s="11">
        <v>454.67</v>
      </c>
      <c r="AA1475" s="11">
        <v>22.748366947456397</v>
      </c>
      <c r="AB1475" s="11">
        <v>28143</v>
      </c>
      <c r="AC1475" s="12" t="s">
        <v>4062</v>
      </c>
      <c r="AD1475" s="8">
        <v>28</v>
      </c>
      <c r="AE1475" s="8">
        <v>143</v>
      </c>
      <c r="AF1475" s="13" t="s">
        <v>801</v>
      </c>
      <c r="AG1475" s="13" t="s">
        <v>802</v>
      </c>
      <c r="AH1475" s="13" t="s">
        <v>803</v>
      </c>
      <c r="AI1475" s="14">
        <v>1344127</v>
      </c>
      <c r="AJ1475" s="13" t="s">
        <v>486</v>
      </c>
      <c r="AK1475" s="13" t="s">
        <v>804</v>
      </c>
      <c r="AL1475" s="13"/>
      <c r="AM1475" s="13"/>
      <c r="AN1475" s="13" t="s">
        <v>505</v>
      </c>
    </row>
    <row r="1476" spans="1:40" x14ac:dyDescent="0.2">
      <c r="A1476" s="8" t="s">
        <v>3912</v>
      </c>
      <c r="B1476" s="8" t="s">
        <v>917</v>
      </c>
      <c r="C1476" s="8" t="str">
        <f t="shared" si="22"/>
        <v>Union County MS</v>
      </c>
      <c r="D1476" s="9">
        <v>28429</v>
      </c>
      <c r="E1476" s="8" t="s">
        <v>445</v>
      </c>
      <c r="F1476" s="9">
        <v>1969</v>
      </c>
      <c r="G1476" s="9">
        <v>9161</v>
      </c>
      <c r="H1476" s="9">
        <v>11374</v>
      </c>
      <c r="I1476" s="10">
        <v>0.17311411992263057</v>
      </c>
      <c r="J1476" s="10">
        <v>0.80543344469843503</v>
      </c>
      <c r="K1476" s="9">
        <v>-7192</v>
      </c>
      <c r="L1476" s="9">
        <v>7192</v>
      </c>
      <c r="M1476" s="10">
        <v>-0.63231932477580444</v>
      </c>
      <c r="N1476" s="10">
        <v>0.63231932477580444</v>
      </c>
      <c r="O1476" s="9">
        <v>2481</v>
      </c>
      <c r="P1476" s="9">
        <v>7759</v>
      </c>
      <c r="Q1476" s="9">
        <v>10359</v>
      </c>
      <c r="R1476" s="10">
        <v>0.23950188242108311</v>
      </c>
      <c r="S1476" s="10">
        <v>0.74901052225118259</v>
      </c>
      <c r="T1476" s="9">
        <v>-5278</v>
      </c>
      <c r="U1476" s="10">
        <v>-0.50950863983009942</v>
      </c>
      <c r="V1476" s="9">
        <v>-512</v>
      </c>
      <c r="W1476" s="9">
        <v>1402</v>
      </c>
      <c r="X1476" s="10">
        <v>-6.6387762498452546E-2</v>
      </c>
      <c r="Y1476" s="10">
        <v>5.6422922447252444E-2</v>
      </c>
      <c r="Z1476" s="11">
        <v>415.6</v>
      </c>
      <c r="AA1476" s="11">
        <v>68.404716073147256</v>
      </c>
      <c r="AB1476" s="11">
        <v>28145</v>
      </c>
      <c r="AC1476" s="12" t="s">
        <v>4063</v>
      </c>
      <c r="AD1476" s="8">
        <v>28</v>
      </c>
      <c r="AE1476" s="8">
        <v>145</v>
      </c>
      <c r="AF1476" s="13"/>
      <c r="AG1476" s="13"/>
      <c r="AH1476" s="13"/>
      <c r="AJ1476" s="13"/>
      <c r="AK1476" s="13"/>
      <c r="AL1476" s="13"/>
      <c r="AM1476" s="13"/>
      <c r="AN1476" s="13" t="s">
        <v>510</v>
      </c>
    </row>
    <row r="1477" spans="1:40" x14ac:dyDescent="0.2">
      <c r="A1477" s="8" t="s">
        <v>3912</v>
      </c>
      <c r="B1477" s="8" t="s">
        <v>4064</v>
      </c>
      <c r="C1477" s="8" t="str">
        <f t="shared" si="22"/>
        <v>Walthall County MS</v>
      </c>
      <c r="D1477" s="9">
        <v>14638</v>
      </c>
      <c r="E1477" s="8" t="s">
        <v>445</v>
      </c>
      <c r="F1477" s="9">
        <v>2475</v>
      </c>
      <c r="G1477" s="9">
        <v>3374</v>
      </c>
      <c r="H1477" s="9">
        <v>5909</v>
      </c>
      <c r="I1477" s="10">
        <v>0.41885259773227279</v>
      </c>
      <c r="J1477" s="10">
        <v>0.57099339989845999</v>
      </c>
      <c r="K1477" s="9">
        <v>-899</v>
      </c>
      <c r="L1477" s="9">
        <v>899</v>
      </c>
      <c r="M1477" s="10">
        <v>-0.15214080216618719</v>
      </c>
      <c r="N1477" s="10">
        <v>0.15214080216618719</v>
      </c>
      <c r="O1477" s="9">
        <v>3386</v>
      </c>
      <c r="P1477" s="9">
        <v>4012</v>
      </c>
      <c r="Q1477" s="9">
        <v>7476</v>
      </c>
      <c r="R1477" s="10">
        <v>0.45291599785981806</v>
      </c>
      <c r="S1477" s="10">
        <v>0.53665061530230074</v>
      </c>
      <c r="T1477" s="9">
        <v>-626</v>
      </c>
      <c r="U1477" s="10">
        <v>-8.3734617442482673E-2</v>
      </c>
      <c r="V1477" s="9">
        <v>-911</v>
      </c>
      <c r="W1477" s="9">
        <v>-638</v>
      </c>
      <c r="X1477" s="10">
        <v>-3.4063400127545274E-2</v>
      </c>
      <c r="Y1477" s="10">
        <v>3.4342784596159248E-2</v>
      </c>
      <c r="Z1477" s="11">
        <v>403.94</v>
      </c>
      <c r="AA1477" s="11">
        <v>36.238055156706444</v>
      </c>
      <c r="AB1477" s="11">
        <v>28147</v>
      </c>
      <c r="AC1477" s="12" t="s">
        <v>4065</v>
      </c>
      <c r="AD1477" s="8">
        <v>28</v>
      </c>
      <c r="AE1477" s="8">
        <v>147</v>
      </c>
      <c r="AF1477" s="13"/>
      <c r="AG1477" s="13"/>
      <c r="AH1477" s="13"/>
      <c r="AJ1477" s="13"/>
      <c r="AK1477" s="13"/>
      <c r="AL1477" s="13"/>
      <c r="AM1477" s="13"/>
      <c r="AN1477" s="13" t="s">
        <v>510</v>
      </c>
    </row>
    <row r="1478" spans="1:40" x14ac:dyDescent="0.2">
      <c r="A1478" s="8" t="s">
        <v>3912</v>
      </c>
      <c r="B1478" s="8" t="s">
        <v>1882</v>
      </c>
      <c r="C1478" s="8" t="str">
        <f t="shared" si="22"/>
        <v>Warren County MS</v>
      </c>
      <c r="D1478" s="9">
        <v>47485</v>
      </c>
      <c r="E1478" s="8" t="s">
        <v>445</v>
      </c>
      <c r="F1478" s="9">
        <v>8518</v>
      </c>
      <c r="G1478" s="9">
        <v>9420</v>
      </c>
      <c r="H1478" s="9">
        <v>18287</v>
      </c>
      <c r="I1478" s="10">
        <v>0.46579537376278229</v>
      </c>
      <c r="J1478" s="10">
        <v>0.51512003062284684</v>
      </c>
      <c r="K1478" s="9">
        <v>-902</v>
      </c>
      <c r="L1478" s="9">
        <v>902</v>
      </c>
      <c r="M1478" s="10">
        <v>-4.9324656860064542E-2</v>
      </c>
      <c r="N1478" s="10">
        <v>4.9324656860064542E-2</v>
      </c>
      <c r="O1478" s="9">
        <v>9899</v>
      </c>
      <c r="P1478" s="9">
        <v>9390</v>
      </c>
      <c r="Q1478" s="9">
        <v>19429</v>
      </c>
      <c r="R1478" s="10">
        <v>0.50949611405630757</v>
      </c>
      <c r="S1478" s="10">
        <v>0.48329816254053221</v>
      </c>
      <c r="T1478" s="9">
        <v>509</v>
      </c>
      <c r="U1478" s="10">
        <v>2.6197951515775364E-2</v>
      </c>
      <c r="V1478" s="9">
        <v>-1381</v>
      </c>
      <c r="W1478" s="9">
        <v>30</v>
      </c>
      <c r="X1478" s="10">
        <v>-4.3700740293525275E-2</v>
      </c>
      <c r="Y1478" s="10">
        <v>3.182186808231463E-2</v>
      </c>
      <c r="Z1478" s="11">
        <v>588.5</v>
      </c>
      <c r="AA1478" s="11">
        <v>80.688190314358536</v>
      </c>
      <c r="AB1478" s="11">
        <v>28149</v>
      </c>
      <c r="AC1478" s="12" t="s">
        <v>4066</v>
      </c>
      <c r="AD1478" s="8">
        <v>28</v>
      </c>
      <c r="AE1478" s="8">
        <v>149</v>
      </c>
      <c r="AF1478" s="13" t="s">
        <v>3938</v>
      </c>
      <c r="AG1478" s="13" t="s">
        <v>3939</v>
      </c>
      <c r="AH1478" s="13" t="s">
        <v>3940</v>
      </c>
      <c r="AJ1478" s="13" t="s">
        <v>498</v>
      </c>
      <c r="AK1478" s="13" t="s">
        <v>3941</v>
      </c>
      <c r="AL1478" s="13"/>
      <c r="AM1478" s="13"/>
      <c r="AN1478" s="13" t="s">
        <v>487</v>
      </c>
    </row>
    <row r="1479" spans="1:40" x14ac:dyDescent="0.2">
      <c r="A1479" s="8" t="s">
        <v>3912</v>
      </c>
      <c r="B1479" s="8" t="s">
        <v>680</v>
      </c>
      <c r="C1479" s="8" t="str">
        <f t="shared" si="22"/>
        <v>Washington County MS</v>
      </c>
      <c r="D1479" s="9">
        <v>48130</v>
      </c>
      <c r="E1479" s="8" t="s">
        <v>445</v>
      </c>
      <c r="F1479" s="9">
        <v>9847</v>
      </c>
      <c r="G1479" s="9">
        <v>4541</v>
      </c>
      <c r="H1479" s="9">
        <v>14571</v>
      </c>
      <c r="I1479" s="10">
        <v>0.67579438610939535</v>
      </c>
      <c r="J1479" s="10">
        <v>0.31164642097316586</v>
      </c>
      <c r="K1479" s="9">
        <v>5306</v>
      </c>
      <c r="L1479" s="9">
        <v>-5306</v>
      </c>
      <c r="M1479" s="10">
        <v>0.36414796513622949</v>
      </c>
      <c r="N1479" s="10">
        <v>-0.36414796513622949</v>
      </c>
      <c r="O1479" s="9">
        <v>12188</v>
      </c>
      <c r="P1479" s="9">
        <v>4870</v>
      </c>
      <c r="Q1479" s="9">
        <v>17137</v>
      </c>
      <c r="R1479" s="10">
        <v>0.71120966330162805</v>
      </c>
      <c r="S1479" s="10">
        <v>0.28418042831300694</v>
      </c>
      <c r="T1479" s="9">
        <v>7318</v>
      </c>
      <c r="U1479" s="10">
        <v>0.42702923498862111</v>
      </c>
      <c r="V1479" s="9">
        <v>-2341</v>
      </c>
      <c r="W1479" s="9">
        <v>-329</v>
      </c>
      <c r="X1479" s="10">
        <v>-3.5415277192232697E-2</v>
      </c>
      <c r="Y1479" s="10">
        <v>2.7465992660158922E-2</v>
      </c>
      <c r="Z1479" s="11">
        <v>724.74</v>
      </c>
      <c r="AA1479" s="11">
        <v>66.410022904765853</v>
      </c>
      <c r="AB1479" s="11">
        <v>28151</v>
      </c>
      <c r="AC1479" s="12" t="s">
        <v>4067</v>
      </c>
      <c r="AD1479" s="8">
        <v>28</v>
      </c>
      <c r="AE1479" s="8">
        <v>151</v>
      </c>
      <c r="AF1479" s="13" t="s">
        <v>4068</v>
      </c>
      <c r="AG1479" s="13"/>
      <c r="AH1479" s="13" t="s">
        <v>4069</v>
      </c>
      <c r="AJ1479" s="13" t="s">
        <v>498</v>
      </c>
      <c r="AK1479" s="13"/>
      <c r="AL1479" s="13"/>
      <c r="AM1479" s="13"/>
      <c r="AN1479" s="13" t="s">
        <v>487</v>
      </c>
    </row>
    <row r="1480" spans="1:40" x14ac:dyDescent="0.2">
      <c r="A1480" s="8" t="s">
        <v>3912</v>
      </c>
      <c r="B1480" s="8" t="s">
        <v>1885</v>
      </c>
      <c r="C1480" s="8" t="str">
        <f t="shared" si="22"/>
        <v>Wayne County MS</v>
      </c>
      <c r="D1480" s="9">
        <v>20566</v>
      </c>
      <c r="E1480" s="8" t="s">
        <v>445</v>
      </c>
      <c r="F1480" s="9">
        <v>3493</v>
      </c>
      <c r="G1480" s="9">
        <v>5957</v>
      </c>
      <c r="H1480" s="9">
        <v>9534</v>
      </c>
      <c r="I1480" s="10">
        <v>0.36637298091042586</v>
      </c>
      <c r="J1480" s="10">
        <v>0.62481644640234946</v>
      </c>
      <c r="K1480" s="9">
        <v>-2464</v>
      </c>
      <c r="L1480" s="9">
        <v>2464</v>
      </c>
      <c r="M1480" s="10">
        <v>-0.2584434654919236</v>
      </c>
      <c r="N1480" s="10">
        <v>0.2584434654919236</v>
      </c>
      <c r="O1480" s="9">
        <v>4116</v>
      </c>
      <c r="P1480" s="9">
        <v>6080</v>
      </c>
      <c r="Q1480" s="9">
        <v>10269</v>
      </c>
      <c r="R1480" s="10">
        <v>0.40081799591002043</v>
      </c>
      <c r="S1480" s="10">
        <v>0.59207323011003987</v>
      </c>
      <c r="T1480" s="9">
        <v>-1964</v>
      </c>
      <c r="U1480" s="10">
        <v>-0.19125523420001944</v>
      </c>
      <c r="V1480" s="9">
        <v>-623</v>
      </c>
      <c r="W1480" s="9">
        <v>-123</v>
      </c>
      <c r="X1480" s="10">
        <v>-3.444501499959457E-2</v>
      </c>
      <c r="Y1480" s="10">
        <v>3.2743216292309585E-2</v>
      </c>
      <c r="Z1480" s="11">
        <v>810.75</v>
      </c>
      <c r="AA1480" s="11">
        <v>25.366635831020659</v>
      </c>
      <c r="AB1480" s="11">
        <v>28153</v>
      </c>
      <c r="AC1480" s="12" t="s">
        <v>4070</v>
      </c>
      <c r="AD1480" s="8">
        <v>28</v>
      </c>
      <c r="AE1480" s="8">
        <v>153</v>
      </c>
      <c r="AF1480" s="13"/>
      <c r="AG1480" s="13"/>
      <c r="AH1480" s="13"/>
      <c r="AJ1480" s="13"/>
      <c r="AK1480" s="13"/>
      <c r="AL1480" s="13"/>
      <c r="AM1480" s="13"/>
      <c r="AN1480" s="13" t="s">
        <v>510</v>
      </c>
    </row>
    <row r="1481" spans="1:40" x14ac:dyDescent="0.2">
      <c r="A1481" s="8" t="s">
        <v>3912</v>
      </c>
      <c r="B1481" s="8" t="s">
        <v>1889</v>
      </c>
      <c r="C1481" s="8" t="str">
        <f t="shared" si="22"/>
        <v>Webster County MS</v>
      </c>
      <c r="D1481" s="9">
        <v>9899</v>
      </c>
      <c r="E1481" s="8" t="s">
        <v>445</v>
      </c>
      <c r="F1481" s="9">
        <v>1001</v>
      </c>
      <c r="G1481" s="9">
        <v>3949</v>
      </c>
      <c r="H1481" s="9">
        <v>5024</v>
      </c>
      <c r="I1481" s="10">
        <v>0.1992436305732484</v>
      </c>
      <c r="J1481" s="10">
        <v>0.78602707006369432</v>
      </c>
      <c r="K1481" s="9">
        <v>-2948</v>
      </c>
      <c r="L1481" s="9">
        <v>2948</v>
      </c>
      <c r="M1481" s="10">
        <v>-0.58678343949044587</v>
      </c>
      <c r="N1481" s="10">
        <v>0.58678343949044587</v>
      </c>
      <c r="O1481" s="9">
        <v>1087</v>
      </c>
      <c r="P1481" s="9">
        <v>3684</v>
      </c>
      <c r="Q1481" s="9">
        <v>4820</v>
      </c>
      <c r="R1481" s="10">
        <v>0.22551867219917013</v>
      </c>
      <c r="S1481" s="10">
        <v>0.76431535269709538</v>
      </c>
      <c r="T1481" s="9">
        <v>-2597</v>
      </c>
      <c r="U1481" s="10">
        <v>-0.53879668049792528</v>
      </c>
      <c r="V1481" s="9">
        <v>-86</v>
      </c>
      <c r="W1481" s="9">
        <v>265</v>
      </c>
      <c r="X1481" s="10">
        <v>-2.627504162592173E-2</v>
      </c>
      <c r="Y1481" s="10">
        <v>2.1711717366598937E-2</v>
      </c>
      <c r="Z1481" s="11">
        <v>420.94</v>
      </c>
      <c r="AA1481" s="11">
        <v>23.516415641184018</v>
      </c>
      <c r="AB1481" s="11">
        <v>28155</v>
      </c>
      <c r="AC1481" s="12" t="s">
        <v>4071</v>
      </c>
      <c r="AD1481" s="8">
        <v>28</v>
      </c>
      <c r="AE1481" s="8">
        <v>155</v>
      </c>
      <c r="AF1481" s="13"/>
      <c r="AG1481" s="13"/>
      <c r="AH1481" s="13"/>
      <c r="AJ1481" s="13"/>
      <c r="AK1481" s="13"/>
      <c r="AL1481" s="13"/>
      <c r="AM1481" s="13"/>
      <c r="AN1481" s="13" t="s">
        <v>510</v>
      </c>
    </row>
    <row r="1482" spans="1:40" x14ac:dyDescent="0.2">
      <c r="A1482" s="8" t="s">
        <v>3912</v>
      </c>
      <c r="B1482" s="8" t="s">
        <v>1899</v>
      </c>
      <c r="C1482" s="8" t="str">
        <f t="shared" si="22"/>
        <v>Wilkinson County MS</v>
      </c>
      <c r="D1482" s="9">
        <v>9122</v>
      </c>
      <c r="E1482" s="8" t="s">
        <v>445</v>
      </c>
      <c r="F1482" s="9">
        <v>2826</v>
      </c>
      <c r="G1482" s="9">
        <v>1305</v>
      </c>
      <c r="H1482" s="9">
        <v>4174</v>
      </c>
      <c r="I1482" s="10">
        <v>0.67704839482510781</v>
      </c>
      <c r="J1482" s="10">
        <v>0.31264973646382366</v>
      </c>
      <c r="K1482" s="9">
        <v>1521</v>
      </c>
      <c r="L1482" s="9">
        <v>-1521</v>
      </c>
      <c r="M1482" s="10">
        <v>0.36439865836128416</v>
      </c>
      <c r="N1482" s="10">
        <v>-0.36439865836128416</v>
      </c>
      <c r="O1482" s="9">
        <v>2940</v>
      </c>
      <c r="P1482" s="9">
        <v>1275</v>
      </c>
      <c r="Q1482" s="9">
        <v>4238</v>
      </c>
      <c r="R1482" s="10">
        <v>0.69372345445965078</v>
      </c>
      <c r="S1482" s="10">
        <v>0.30084945729117507</v>
      </c>
      <c r="T1482" s="9">
        <v>1665</v>
      </c>
      <c r="U1482" s="10">
        <v>0.39287399716847571</v>
      </c>
      <c r="V1482" s="9">
        <v>-114</v>
      </c>
      <c r="W1482" s="9">
        <v>30</v>
      </c>
      <c r="X1482" s="10">
        <v>-1.6675059634542966E-2</v>
      </c>
      <c r="Y1482" s="10">
        <v>1.1800279172648587E-2</v>
      </c>
      <c r="Z1482" s="11">
        <v>678.11</v>
      </c>
      <c r="AA1482" s="11">
        <v>13.45209479288021</v>
      </c>
      <c r="AB1482" s="11">
        <v>28157</v>
      </c>
      <c r="AC1482" s="12" t="s">
        <v>4072</v>
      </c>
      <c r="AD1482" s="8">
        <v>28</v>
      </c>
      <c r="AE1482" s="8">
        <v>157</v>
      </c>
      <c r="AF1482" s="13"/>
      <c r="AG1482" s="13"/>
      <c r="AH1482" s="13"/>
      <c r="AJ1482" s="13"/>
      <c r="AK1482" s="13"/>
      <c r="AL1482" s="13"/>
      <c r="AM1482" s="13"/>
      <c r="AN1482" s="13" t="s">
        <v>510</v>
      </c>
    </row>
    <row r="1483" spans="1:40" x14ac:dyDescent="0.2">
      <c r="A1483" s="8" t="s">
        <v>3912</v>
      </c>
      <c r="B1483" s="8" t="s">
        <v>684</v>
      </c>
      <c r="C1483" s="8" t="str">
        <f t="shared" si="22"/>
        <v>Winston County MS</v>
      </c>
      <c r="D1483" s="9">
        <v>18317</v>
      </c>
      <c r="E1483" s="8" t="s">
        <v>445</v>
      </c>
      <c r="F1483" s="9">
        <v>3778</v>
      </c>
      <c r="G1483" s="9">
        <v>4874</v>
      </c>
      <c r="H1483" s="9">
        <v>8771</v>
      </c>
      <c r="I1483" s="10">
        <v>0.43073765819176835</v>
      </c>
      <c r="J1483" s="10">
        <v>0.55569490365978791</v>
      </c>
      <c r="K1483" s="9">
        <v>-1096</v>
      </c>
      <c r="L1483" s="9">
        <v>1096</v>
      </c>
      <c r="M1483" s="10">
        <v>-0.12495724546801956</v>
      </c>
      <c r="N1483" s="10">
        <v>0.12495724546801956</v>
      </c>
      <c r="O1483" s="9">
        <v>4557</v>
      </c>
      <c r="P1483" s="9">
        <v>5147</v>
      </c>
      <c r="Q1483" s="9">
        <v>9758</v>
      </c>
      <c r="R1483" s="10">
        <v>0.46700143472022954</v>
      </c>
      <c r="S1483" s="10">
        <v>0.52746464439434315</v>
      </c>
      <c r="T1483" s="9">
        <v>-590</v>
      </c>
      <c r="U1483" s="10">
        <v>-6.0463209674113616E-2</v>
      </c>
      <c r="V1483" s="9">
        <v>-779</v>
      </c>
      <c r="W1483" s="9">
        <v>-273</v>
      </c>
      <c r="X1483" s="10">
        <v>-3.6263776528461189E-2</v>
      </c>
      <c r="Y1483" s="10">
        <v>2.8230259265444757E-2</v>
      </c>
      <c r="Z1483" s="11">
        <v>607.25</v>
      </c>
      <c r="AA1483" s="11">
        <v>30.163853437628653</v>
      </c>
      <c r="AB1483" s="11">
        <v>28159</v>
      </c>
      <c r="AC1483" s="12" t="s">
        <v>4073</v>
      </c>
      <c r="AD1483" s="8">
        <v>28</v>
      </c>
      <c r="AE1483" s="8">
        <v>159</v>
      </c>
      <c r="AF1483" s="13"/>
      <c r="AG1483" s="13"/>
      <c r="AH1483" s="13"/>
      <c r="AJ1483" s="13"/>
      <c r="AK1483" s="13"/>
      <c r="AL1483" s="13"/>
      <c r="AM1483" s="13"/>
      <c r="AN1483" s="13" t="s">
        <v>510</v>
      </c>
    </row>
    <row r="1484" spans="1:40" x14ac:dyDescent="0.2">
      <c r="A1484" s="8" t="s">
        <v>3912</v>
      </c>
      <c r="B1484" s="8" t="s">
        <v>4074</v>
      </c>
      <c r="C1484" s="8" t="str">
        <f t="shared" si="22"/>
        <v>Yalobusha County MS</v>
      </c>
      <c r="D1484" s="9">
        <v>12447</v>
      </c>
      <c r="E1484" s="8" t="s">
        <v>445</v>
      </c>
      <c r="F1484" s="9">
        <v>2574</v>
      </c>
      <c r="G1484" s="9">
        <v>3366</v>
      </c>
      <c r="H1484" s="9">
        <v>6058</v>
      </c>
      <c r="I1484" s="10">
        <v>0.42489270386266093</v>
      </c>
      <c r="J1484" s="10">
        <v>0.55562892043578738</v>
      </c>
      <c r="K1484" s="9">
        <v>-792</v>
      </c>
      <c r="L1484" s="9">
        <v>792</v>
      </c>
      <c r="M1484" s="10">
        <v>-0.13073621657312645</v>
      </c>
      <c r="N1484" s="10">
        <v>0.13073621657312645</v>
      </c>
      <c r="O1484" s="9">
        <v>2984</v>
      </c>
      <c r="P1484" s="9">
        <v>3261</v>
      </c>
      <c r="Q1484" s="9">
        <v>6293</v>
      </c>
      <c r="R1484" s="10">
        <v>0.47417765771492132</v>
      </c>
      <c r="S1484" s="10">
        <v>0.51819481964087077</v>
      </c>
      <c r="T1484" s="9">
        <v>-277</v>
      </c>
      <c r="U1484" s="10">
        <v>-4.4017161925949455E-2</v>
      </c>
      <c r="V1484" s="9">
        <v>-410</v>
      </c>
      <c r="W1484" s="9">
        <v>105</v>
      </c>
      <c r="X1484" s="10">
        <v>-4.9284953852260394E-2</v>
      </c>
      <c r="Y1484" s="10">
        <v>3.7434100794916603E-2</v>
      </c>
      <c r="Z1484" s="11">
        <v>467.13</v>
      </c>
      <c r="AA1484" s="11">
        <v>26.645687495986127</v>
      </c>
      <c r="AB1484" s="11">
        <v>28161</v>
      </c>
      <c r="AC1484" s="12" t="s">
        <v>4075</v>
      </c>
      <c r="AD1484" s="8">
        <v>28</v>
      </c>
      <c r="AE1484" s="8">
        <v>161</v>
      </c>
      <c r="AF1484" s="13"/>
      <c r="AG1484" s="13"/>
      <c r="AH1484" s="13"/>
      <c r="AJ1484" s="13"/>
      <c r="AK1484" s="13"/>
      <c r="AL1484" s="13"/>
      <c r="AM1484" s="13"/>
      <c r="AN1484" s="13" t="s">
        <v>510</v>
      </c>
    </row>
    <row r="1485" spans="1:40" x14ac:dyDescent="0.2">
      <c r="A1485" s="8" t="s">
        <v>3912</v>
      </c>
      <c r="B1485" s="8" t="s">
        <v>4076</v>
      </c>
      <c r="C1485" s="8" t="str">
        <f t="shared" si="22"/>
        <v>Yazoo County MS</v>
      </c>
      <c r="D1485" s="9">
        <v>27387</v>
      </c>
      <c r="E1485" s="8" t="s">
        <v>445</v>
      </c>
      <c r="F1485" s="9">
        <v>5221</v>
      </c>
      <c r="G1485" s="9">
        <v>4568</v>
      </c>
      <c r="H1485" s="9">
        <v>9892</v>
      </c>
      <c r="I1485" s="10">
        <v>0.52780024262029923</v>
      </c>
      <c r="J1485" s="10">
        <v>0.46178730287100689</v>
      </c>
      <c r="K1485" s="9">
        <v>653</v>
      </c>
      <c r="L1485" s="9">
        <v>-653</v>
      </c>
      <c r="M1485" s="10">
        <v>6.6012939749292343E-2</v>
      </c>
      <c r="N1485" s="10">
        <v>-6.6012939749292343E-2</v>
      </c>
      <c r="O1485" s="9">
        <v>6220</v>
      </c>
      <c r="P1485" s="9">
        <v>4560</v>
      </c>
      <c r="Q1485" s="9">
        <v>10853</v>
      </c>
      <c r="R1485" s="10">
        <v>0.57311342485948591</v>
      </c>
      <c r="S1485" s="10">
        <v>0.42016032433428546</v>
      </c>
      <c r="T1485" s="9">
        <v>1660</v>
      </c>
      <c r="U1485" s="10">
        <v>0.15295310052520045</v>
      </c>
      <c r="V1485" s="9">
        <v>-999</v>
      </c>
      <c r="W1485" s="9">
        <v>8</v>
      </c>
      <c r="X1485" s="10">
        <v>-4.5313182239186678E-2</v>
      </c>
      <c r="Y1485" s="10">
        <v>4.1626978536721426E-2</v>
      </c>
      <c r="Z1485" s="11">
        <v>922.95</v>
      </c>
      <c r="AA1485" s="11">
        <v>29.673330082886395</v>
      </c>
      <c r="AB1485" s="11">
        <v>28163</v>
      </c>
      <c r="AC1485" s="12" t="s">
        <v>4077</v>
      </c>
      <c r="AD1485" s="8">
        <v>28</v>
      </c>
      <c r="AE1485" s="8">
        <v>163</v>
      </c>
      <c r="AF1485" s="13" t="s">
        <v>3956</v>
      </c>
      <c r="AG1485" s="13" t="s">
        <v>3939</v>
      </c>
      <c r="AH1485" s="13" t="s">
        <v>3957</v>
      </c>
      <c r="AI1485" s="14">
        <v>578777</v>
      </c>
      <c r="AJ1485" s="13" t="s">
        <v>486</v>
      </c>
      <c r="AK1485" s="13" t="s">
        <v>3941</v>
      </c>
      <c r="AL1485" s="13"/>
      <c r="AM1485" s="13"/>
      <c r="AN1485" s="13" t="s">
        <v>505</v>
      </c>
    </row>
    <row r="1486" spans="1:40" x14ac:dyDescent="0.2">
      <c r="A1486" s="8" t="s">
        <v>4078</v>
      </c>
      <c r="B1486" s="8" t="s">
        <v>2513</v>
      </c>
      <c r="C1486" s="8" t="str">
        <f t="shared" si="22"/>
        <v>Adair County MO</v>
      </c>
      <c r="D1486" s="9">
        <v>25378</v>
      </c>
      <c r="E1486" s="8" t="s">
        <v>445</v>
      </c>
      <c r="F1486" s="9">
        <v>3495</v>
      </c>
      <c r="G1486" s="9">
        <v>6019</v>
      </c>
      <c r="H1486" s="9">
        <v>10137</v>
      </c>
      <c r="I1486" s="10">
        <v>0.34477656111275523</v>
      </c>
      <c r="J1486" s="10">
        <v>0.59376541383052184</v>
      </c>
      <c r="K1486" s="9">
        <v>-2524</v>
      </c>
      <c r="L1486" s="9">
        <v>2524</v>
      </c>
      <c r="M1486" s="10">
        <v>-0.24898885271776661</v>
      </c>
      <c r="N1486" s="10">
        <v>0.24898885271776661</v>
      </c>
      <c r="O1486" s="9">
        <v>4218</v>
      </c>
      <c r="P1486" s="9">
        <v>5648</v>
      </c>
      <c r="Q1486" s="9">
        <v>10121</v>
      </c>
      <c r="R1486" s="10">
        <v>0.41675723742713172</v>
      </c>
      <c r="S1486" s="10">
        <v>0.55804762375259365</v>
      </c>
      <c r="T1486" s="9">
        <v>-1430</v>
      </c>
      <c r="U1486" s="10">
        <v>-0.14129038632546193</v>
      </c>
      <c r="V1486" s="9">
        <v>-723</v>
      </c>
      <c r="W1486" s="9">
        <v>371</v>
      </c>
      <c r="X1486" s="10">
        <v>-7.198067631437649E-2</v>
      </c>
      <c r="Y1486" s="10">
        <v>3.5717790077928191E-2</v>
      </c>
      <c r="Z1486" s="11">
        <v>567.32000000000005</v>
      </c>
      <c r="AA1486" s="11">
        <v>44.733131213424521</v>
      </c>
      <c r="AB1486" s="11">
        <v>29001</v>
      </c>
      <c r="AC1486" s="12" t="s">
        <v>4079</v>
      </c>
      <c r="AD1486" s="8">
        <v>29</v>
      </c>
      <c r="AE1486" s="8">
        <v>1</v>
      </c>
      <c r="AF1486" s="13" t="s">
        <v>4080</v>
      </c>
      <c r="AG1486" s="13"/>
      <c r="AH1486" s="13" t="s">
        <v>4081</v>
      </c>
      <c r="AJ1486" s="13" t="s">
        <v>498</v>
      </c>
      <c r="AK1486" s="13"/>
      <c r="AL1486" s="13"/>
      <c r="AM1486" s="13"/>
      <c r="AN1486" s="13" t="s">
        <v>487</v>
      </c>
    </row>
    <row r="1487" spans="1:40" x14ac:dyDescent="0.2">
      <c r="A1487" s="8" t="s">
        <v>4078</v>
      </c>
      <c r="B1487" s="8" t="s">
        <v>4082</v>
      </c>
      <c r="C1487" s="8" t="str">
        <f t="shared" si="22"/>
        <v>Andrew County MO</v>
      </c>
      <c r="D1487" s="9">
        <v>17296</v>
      </c>
      <c r="E1487" s="8" t="s">
        <v>445</v>
      </c>
      <c r="F1487" s="9">
        <v>2045</v>
      </c>
      <c r="G1487" s="9">
        <v>6665</v>
      </c>
      <c r="H1487" s="9">
        <v>9140</v>
      </c>
      <c r="I1487" s="10">
        <v>0.22374179431072211</v>
      </c>
      <c r="J1487" s="10">
        <v>0.72921225382932164</v>
      </c>
      <c r="K1487" s="9">
        <v>-4620</v>
      </c>
      <c r="L1487" s="9">
        <v>4620</v>
      </c>
      <c r="M1487" s="10">
        <v>-0.50547045951859948</v>
      </c>
      <c r="N1487" s="10">
        <v>0.50547045951859948</v>
      </c>
      <c r="O1487" s="9">
        <v>2649</v>
      </c>
      <c r="P1487" s="9">
        <v>5457</v>
      </c>
      <c r="Q1487" s="9">
        <v>8306</v>
      </c>
      <c r="R1487" s="10">
        <v>0.31892607753431257</v>
      </c>
      <c r="S1487" s="10">
        <v>0.65699494341439924</v>
      </c>
      <c r="T1487" s="9">
        <v>-2808</v>
      </c>
      <c r="U1487" s="10">
        <v>-0.33806886588008667</v>
      </c>
      <c r="V1487" s="9">
        <v>-604</v>
      </c>
      <c r="W1487" s="9">
        <v>1208</v>
      </c>
      <c r="X1487" s="10">
        <v>-9.518428322359046E-2</v>
      </c>
      <c r="Y1487" s="10">
        <v>7.2217310414922409E-2</v>
      </c>
      <c r="Z1487" s="11">
        <v>432.7</v>
      </c>
      <c r="AA1487" s="11">
        <v>39.972267159694937</v>
      </c>
      <c r="AB1487" s="11">
        <v>29003</v>
      </c>
      <c r="AC1487" s="12" t="s">
        <v>4083</v>
      </c>
      <c r="AD1487" s="8">
        <v>29</v>
      </c>
      <c r="AE1487" s="8">
        <v>3</v>
      </c>
      <c r="AF1487" s="13" t="s">
        <v>2761</v>
      </c>
      <c r="AG1487" s="13" t="s">
        <v>2719</v>
      </c>
      <c r="AH1487" s="13" t="s">
        <v>2762</v>
      </c>
      <c r="AI1487" s="14">
        <v>126880</v>
      </c>
      <c r="AJ1487" s="13" t="s">
        <v>486</v>
      </c>
      <c r="AK1487" s="13" t="s">
        <v>2721</v>
      </c>
      <c r="AL1487" s="13"/>
      <c r="AM1487" s="13"/>
      <c r="AN1487" s="13" t="s">
        <v>505</v>
      </c>
    </row>
    <row r="1488" spans="1:40" x14ac:dyDescent="0.2">
      <c r="A1488" s="8" t="s">
        <v>4078</v>
      </c>
      <c r="B1488" s="8" t="s">
        <v>2716</v>
      </c>
      <c r="C1488" s="8" t="str">
        <f t="shared" si="22"/>
        <v>Atchison County MO</v>
      </c>
      <c r="D1488" s="9">
        <v>5306</v>
      </c>
      <c r="E1488" s="8" t="s">
        <v>445</v>
      </c>
      <c r="F1488" s="9">
        <v>541</v>
      </c>
      <c r="G1488" s="9">
        <v>2059</v>
      </c>
      <c r="H1488" s="9">
        <v>2723</v>
      </c>
      <c r="I1488" s="10">
        <v>0.19867792875504958</v>
      </c>
      <c r="J1488" s="10">
        <v>0.7561513037091443</v>
      </c>
      <c r="K1488" s="9">
        <v>-1518</v>
      </c>
      <c r="L1488" s="9">
        <v>1518</v>
      </c>
      <c r="M1488" s="10">
        <v>-0.55747337495409477</v>
      </c>
      <c r="N1488" s="10">
        <v>0.55747337495409477</v>
      </c>
      <c r="O1488" s="9">
        <v>756</v>
      </c>
      <c r="P1488" s="9">
        <v>1902</v>
      </c>
      <c r="Q1488" s="9">
        <v>2709</v>
      </c>
      <c r="R1488" s="10">
        <v>0.27906976744186046</v>
      </c>
      <c r="S1488" s="10">
        <v>0.70210409745293467</v>
      </c>
      <c r="T1488" s="9">
        <v>-1146</v>
      </c>
      <c r="U1488" s="10">
        <v>-0.42303433001107421</v>
      </c>
      <c r="V1488" s="9">
        <v>-215</v>
      </c>
      <c r="W1488" s="9">
        <v>157</v>
      </c>
      <c r="X1488" s="10">
        <v>-8.0391838686810879E-2</v>
      </c>
      <c r="Y1488" s="10">
        <v>5.4047206256209623E-2</v>
      </c>
      <c r="Z1488" s="11">
        <v>547.29999999999995</v>
      </c>
      <c r="AA1488" s="11">
        <v>9.694865704366892</v>
      </c>
      <c r="AB1488" s="11">
        <v>29005</v>
      </c>
      <c r="AC1488" s="12" t="s">
        <v>4084</v>
      </c>
      <c r="AD1488" s="8">
        <v>29</v>
      </c>
      <c r="AE1488" s="8">
        <v>5</v>
      </c>
      <c r="AF1488" s="13"/>
      <c r="AG1488" s="13"/>
      <c r="AH1488" s="13"/>
      <c r="AJ1488" s="13"/>
      <c r="AK1488" s="13"/>
      <c r="AL1488" s="13"/>
      <c r="AM1488" s="13"/>
      <c r="AN1488" s="13" t="s">
        <v>510</v>
      </c>
    </row>
    <row r="1489" spans="1:40" x14ac:dyDescent="0.2">
      <c r="A1489" s="8" t="s">
        <v>4078</v>
      </c>
      <c r="B1489" s="8" t="s">
        <v>4085</v>
      </c>
      <c r="C1489" s="8" t="str">
        <f t="shared" si="22"/>
        <v>Audrain County MO</v>
      </c>
      <c r="D1489" s="9">
        <v>26096</v>
      </c>
      <c r="E1489" s="8" t="s">
        <v>445</v>
      </c>
      <c r="F1489" s="9">
        <v>2567</v>
      </c>
      <c r="G1489" s="9">
        <v>6981</v>
      </c>
      <c r="H1489" s="9">
        <v>10043</v>
      </c>
      <c r="I1489" s="10">
        <v>0.25560091606093799</v>
      </c>
      <c r="J1489" s="10">
        <v>0.69511102260280788</v>
      </c>
      <c r="K1489" s="9">
        <v>-4414</v>
      </c>
      <c r="L1489" s="9">
        <v>4414</v>
      </c>
      <c r="M1489" s="10">
        <v>-0.43951010654186989</v>
      </c>
      <c r="N1489" s="10">
        <v>0.43951010654186989</v>
      </c>
      <c r="O1489" s="9">
        <v>3538</v>
      </c>
      <c r="P1489" s="9">
        <v>6186</v>
      </c>
      <c r="Q1489" s="9">
        <v>9951</v>
      </c>
      <c r="R1489" s="10">
        <v>0.35554215656717919</v>
      </c>
      <c r="S1489" s="10">
        <v>0.62164606572203795</v>
      </c>
      <c r="T1489" s="9">
        <v>-2648</v>
      </c>
      <c r="U1489" s="10">
        <v>-0.26610390915485876</v>
      </c>
      <c r="V1489" s="9">
        <v>-971</v>
      </c>
      <c r="W1489" s="9">
        <v>795</v>
      </c>
      <c r="X1489" s="10">
        <v>-9.9941240506241202E-2</v>
      </c>
      <c r="Y1489" s="10">
        <v>7.3464956880769927E-2</v>
      </c>
      <c r="Z1489" s="11">
        <v>692.24</v>
      </c>
      <c r="AA1489" s="11">
        <v>37.697908239916792</v>
      </c>
      <c r="AB1489" s="11">
        <v>29007</v>
      </c>
      <c r="AC1489" s="12" t="s">
        <v>4086</v>
      </c>
      <c r="AD1489" s="8">
        <v>29</v>
      </c>
      <c r="AE1489" s="8">
        <v>7</v>
      </c>
      <c r="AF1489" s="13" t="s">
        <v>4087</v>
      </c>
      <c r="AG1489" s="13" t="s">
        <v>4088</v>
      </c>
      <c r="AH1489" s="13" t="s">
        <v>4089</v>
      </c>
      <c r="AJ1489" s="13" t="s">
        <v>498</v>
      </c>
      <c r="AK1489" s="13" t="s">
        <v>4090</v>
      </c>
      <c r="AL1489" s="13"/>
      <c r="AM1489" s="13"/>
      <c r="AN1489" s="13" t="s">
        <v>487</v>
      </c>
    </row>
    <row r="1490" spans="1:40" x14ac:dyDescent="0.2">
      <c r="A1490" s="8" t="s">
        <v>4078</v>
      </c>
      <c r="B1490" s="8" t="s">
        <v>3496</v>
      </c>
      <c r="C1490" s="8" t="str">
        <f t="shared" si="22"/>
        <v>Barry County MO</v>
      </c>
      <c r="D1490" s="9">
        <v>35829</v>
      </c>
      <c r="E1490" s="8" t="s">
        <v>445</v>
      </c>
      <c r="F1490" s="9">
        <v>2710</v>
      </c>
      <c r="G1490" s="9">
        <v>11427</v>
      </c>
      <c r="H1490" s="9">
        <v>14604</v>
      </c>
      <c r="I1490" s="10">
        <v>0.18556559846617365</v>
      </c>
      <c r="J1490" s="10">
        <v>0.78245686113393587</v>
      </c>
      <c r="K1490" s="9">
        <v>-8717</v>
      </c>
      <c r="L1490" s="9">
        <v>8717</v>
      </c>
      <c r="M1490" s="10">
        <v>-0.59689126266776227</v>
      </c>
      <c r="N1490" s="10">
        <v>0.59689126266776227</v>
      </c>
      <c r="O1490" s="9">
        <v>3667</v>
      </c>
      <c r="P1490" s="9">
        <v>9832</v>
      </c>
      <c r="Q1490" s="9">
        <v>13806</v>
      </c>
      <c r="R1490" s="10">
        <v>0.2656091554396639</v>
      </c>
      <c r="S1490" s="10">
        <v>0.7121541358829494</v>
      </c>
      <c r="T1490" s="9">
        <v>-6165</v>
      </c>
      <c r="U1490" s="10">
        <v>-0.4465449804432855</v>
      </c>
      <c r="V1490" s="9">
        <v>-957</v>
      </c>
      <c r="W1490" s="9">
        <v>1595</v>
      </c>
      <c r="X1490" s="10">
        <v>-8.0043556973490249E-2</v>
      </c>
      <c r="Y1490" s="10">
        <v>7.0302725250986464E-2</v>
      </c>
      <c r="Z1490" s="11">
        <v>778.25</v>
      </c>
      <c r="AA1490" s="11">
        <v>46.037905557340189</v>
      </c>
      <c r="AB1490" s="11">
        <v>29009</v>
      </c>
      <c r="AC1490" s="12" t="s">
        <v>4091</v>
      </c>
      <c r="AD1490" s="8">
        <v>29</v>
      </c>
      <c r="AE1490" s="8">
        <v>9</v>
      </c>
      <c r="AF1490" s="13"/>
      <c r="AG1490" s="13"/>
      <c r="AH1490" s="13"/>
      <c r="AJ1490" s="13"/>
      <c r="AK1490" s="13"/>
      <c r="AL1490" s="13"/>
      <c r="AM1490" s="13"/>
      <c r="AN1490" s="13" t="s">
        <v>510</v>
      </c>
    </row>
    <row r="1491" spans="1:40" x14ac:dyDescent="0.2">
      <c r="A1491" s="8" t="s">
        <v>4078</v>
      </c>
      <c r="B1491" s="8" t="s">
        <v>2724</v>
      </c>
      <c r="C1491" s="8" t="str">
        <f t="shared" si="22"/>
        <v>Barton County MO</v>
      </c>
      <c r="D1491" s="9">
        <v>11880</v>
      </c>
      <c r="E1491" s="8" t="s">
        <v>445</v>
      </c>
      <c r="F1491" s="9">
        <v>795</v>
      </c>
      <c r="G1491" s="9">
        <v>4958</v>
      </c>
      <c r="H1491" s="9">
        <v>5932</v>
      </c>
      <c r="I1491" s="10">
        <v>0.13401888064733647</v>
      </c>
      <c r="J1491" s="10">
        <v>0.83580579905596764</v>
      </c>
      <c r="K1491" s="9">
        <v>-4163</v>
      </c>
      <c r="L1491" s="9">
        <v>4163</v>
      </c>
      <c r="M1491" s="10">
        <v>-0.70178691840863117</v>
      </c>
      <c r="N1491" s="10">
        <v>0.70178691840863117</v>
      </c>
      <c r="O1491" s="9">
        <v>1232</v>
      </c>
      <c r="P1491" s="9">
        <v>4416</v>
      </c>
      <c r="Q1491" s="9">
        <v>5746</v>
      </c>
      <c r="R1491" s="10">
        <v>0.21441002436477549</v>
      </c>
      <c r="S1491" s="10">
        <v>0.76853463278802647</v>
      </c>
      <c r="T1491" s="9">
        <v>-3184</v>
      </c>
      <c r="U1491" s="10">
        <v>-0.55412460842325095</v>
      </c>
      <c r="V1491" s="9">
        <v>-437</v>
      </c>
      <c r="W1491" s="9">
        <v>542</v>
      </c>
      <c r="X1491" s="10">
        <v>-8.0391143717439023E-2</v>
      </c>
      <c r="Y1491" s="10">
        <v>6.7271166267941163E-2</v>
      </c>
      <c r="Z1491" s="11">
        <v>591.91999999999996</v>
      </c>
      <c r="AA1491" s="11">
        <v>20.070279767536157</v>
      </c>
      <c r="AB1491" s="11">
        <v>29011</v>
      </c>
      <c r="AC1491" s="12" t="s">
        <v>4092</v>
      </c>
      <c r="AD1491" s="8">
        <v>29</v>
      </c>
      <c r="AE1491" s="8">
        <v>11</v>
      </c>
      <c r="AF1491" s="13"/>
      <c r="AG1491" s="13"/>
      <c r="AH1491" s="13"/>
      <c r="AJ1491" s="13"/>
      <c r="AK1491" s="13"/>
      <c r="AL1491" s="13"/>
      <c r="AM1491" s="13"/>
      <c r="AN1491" s="13" t="s">
        <v>510</v>
      </c>
    </row>
    <row r="1492" spans="1:40" x14ac:dyDescent="0.2">
      <c r="A1492" s="8" t="s">
        <v>4078</v>
      </c>
      <c r="B1492" s="8" t="s">
        <v>4093</v>
      </c>
      <c r="C1492" s="8" t="str">
        <f t="shared" si="22"/>
        <v>Bates County MO</v>
      </c>
      <c r="D1492" s="9">
        <v>16446</v>
      </c>
      <c r="E1492" s="8" t="s">
        <v>445</v>
      </c>
      <c r="F1492" s="9">
        <v>1617</v>
      </c>
      <c r="G1492" s="9">
        <v>6000</v>
      </c>
      <c r="H1492" s="9">
        <v>8021</v>
      </c>
      <c r="I1492" s="10">
        <v>0.20159581099613513</v>
      </c>
      <c r="J1492" s="10">
        <v>0.74803640443834929</v>
      </c>
      <c r="K1492" s="9">
        <v>-4383</v>
      </c>
      <c r="L1492" s="9">
        <v>4383</v>
      </c>
      <c r="M1492" s="10">
        <v>-0.54644059344221418</v>
      </c>
      <c r="N1492" s="10">
        <v>0.54644059344221418</v>
      </c>
      <c r="O1492" s="9">
        <v>2557</v>
      </c>
      <c r="P1492" s="9">
        <v>5020</v>
      </c>
      <c r="Q1492" s="9">
        <v>7771</v>
      </c>
      <c r="R1492" s="10">
        <v>0.32904388109638399</v>
      </c>
      <c r="S1492" s="10">
        <v>0.64599150688457085</v>
      </c>
      <c r="T1492" s="9">
        <v>-2463</v>
      </c>
      <c r="U1492" s="10">
        <v>-0.31694762578818686</v>
      </c>
      <c r="V1492" s="9">
        <v>-940</v>
      </c>
      <c r="W1492" s="9">
        <v>980</v>
      </c>
      <c r="X1492" s="10">
        <v>-0.12744807010024886</v>
      </c>
      <c r="Y1492" s="10">
        <v>0.10204489755377844</v>
      </c>
      <c r="Z1492" s="11">
        <v>836.69</v>
      </c>
      <c r="AA1492" s="11">
        <v>19.65602552916851</v>
      </c>
      <c r="AB1492" s="11">
        <v>29013</v>
      </c>
      <c r="AC1492" s="12" t="s">
        <v>4094</v>
      </c>
      <c r="AD1492" s="8">
        <v>29</v>
      </c>
      <c r="AE1492" s="8">
        <v>13</v>
      </c>
      <c r="AF1492" s="13" t="s">
        <v>2817</v>
      </c>
      <c r="AG1492" s="13" t="s">
        <v>2719</v>
      </c>
      <c r="AH1492" s="13" t="s">
        <v>2818</v>
      </c>
      <c r="AI1492" s="14">
        <v>2087471</v>
      </c>
      <c r="AJ1492" s="13" t="s">
        <v>486</v>
      </c>
      <c r="AK1492" s="13" t="s">
        <v>2721</v>
      </c>
      <c r="AL1492" s="13"/>
      <c r="AM1492" s="13"/>
      <c r="AN1492" s="13" t="s">
        <v>505</v>
      </c>
    </row>
    <row r="1493" spans="1:40" x14ac:dyDescent="0.2">
      <c r="A1493" s="8" t="s">
        <v>4078</v>
      </c>
      <c r="B1493" s="8" t="s">
        <v>754</v>
      </c>
      <c r="C1493" s="8" t="str">
        <f t="shared" si="22"/>
        <v>Benton County MO</v>
      </c>
      <c r="D1493" s="9">
        <v>18670</v>
      </c>
      <c r="E1493" s="8" t="s">
        <v>445</v>
      </c>
      <c r="F1493" s="9">
        <v>2024</v>
      </c>
      <c r="G1493" s="9">
        <v>7212</v>
      </c>
      <c r="H1493" s="9">
        <v>9584</v>
      </c>
      <c r="I1493" s="10">
        <v>0.21118530884808012</v>
      </c>
      <c r="J1493" s="10">
        <v>0.7525041736227045</v>
      </c>
      <c r="K1493" s="9">
        <v>-5188</v>
      </c>
      <c r="L1493" s="9">
        <v>5188</v>
      </c>
      <c r="M1493" s="10">
        <v>-0.54131886477462432</v>
      </c>
      <c r="N1493" s="10">
        <v>0.54131886477462432</v>
      </c>
      <c r="O1493" s="9">
        <v>2925</v>
      </c>
      <c r="P1493" s="9">
        <v>6069</v>
      </c>
      <c r="Q1493" s="9">
        <v>9157</v>
      </c>
      <c r="R1493" s="10">
        <v>0.31942776018346619</v>
      </c>
      <c r="S1493" s="10">
        <v>0.66277165010374572</v>
      </c>
      <c r="T1493" s="9">
        <v>-3144</v>
      </c>
      <c r="U1493" s="10">
        <v>-0.34334388992027953</v>
      </c>
      <c r="V1493" s="9">
        <v>-901</v>
      </c>
      <c r="W1493" s="9">
        <v>1143</v>
      </c>
      <c r="X1493" s="10">
        <v>-0.10824245133538607</v>
      </c>
      <c r="Y1493" s="10">
        <v>8.9732523518958773E-2</v>
      </c>
      <c r="Z1493" s="11">
        <v>704.06</v>
      </c>
      <c r="AA1493" s="11">
        <v>26.517626338664321</v>
      </c>
      <c r="AB1493" s="11">
        <v>29015</v>
      </c>
      <c r="AC1493" s="12" t="s">
        <v>4095</v>
      </c>
      <c r="AD1493" s="8">
        <v>29</v>
      </c>
      <c r="AE1493" s="8">
        <v>15</v>
      </c>
      <c r="AF1493" s="13"/>
      <c r="AG1493" s="13"/>
      <c r="AH1493" s="13"/>
      <c r="AJ1493" s="13"/>
      <c r="AK1493" s="13"/>
      <c r="AL1493" s="13"/>
      <c r="AM1493" s="13"/>
      <c r="AN1493" s="13" t="s">
        <v>510</v>
      </c>
    </row>
    <row r="1494" spans="1:40" x14ac:dyDescent="0.2">
      <c r="A1494" s="8" t="s">
        <v>4078</v>
      </c>
      <c r="B1494" s="8" t="s">
        <v>4096</v>
      </c>
      <c r="C1494" s="8" t="str">
        <f t="shared" si="22"/>
        <v>Bollinger County MO</v>
      </c>
      <c r="D1494" s="9">
        <v>12182</v>
      </c>
      <c r="E1494" s="8" t="s">
        <v>445</v>
      </c>
      <c r="F1494" s="9">
        <v>705</v>
      </c>
      <c r="G1494" s="9">
        <v>4827</v>
      </c>
      <c r="H1494" s="9">
        <v>5669</v>
      </c>
      <c r="I1494" s="10">
        <v>0.12436055741753396</v>
      </c>
      <c r="J1494" s="10">
        <v>0.85147292291409415</v>
      </c>
      <c r="K1494" s="9">
        <v>-4122</v>
      </c>
      <c r="L1494" s="9">
        <v>4122</v>
      </c>
      <c r="M1494" s="10">
        <v>-0.72711236549656022</v>
      </c>
      <c r="N1494" s="10">
        <v>0.72711236549656022</v>
      </c>
      <c r="O1494" s="9">
        <v>1213</v>
      </c>
      <c r="P1494" s="9">
        <v>4094</v>
      </c>
      <c r="Q1494" s="9">
        <v>5455</v>
      </c>
      <c r="R1494" s="10">
        <v>0.22236480293308891</v>
      </c>
      <c r="S1494" s="10">
        <v>0.75050412465627869</v>
      </c>
      <c r="T1494" s="9">
        <v>-2881</v>
      </c>
      <c r="U1494" s="10">
        <v>-0.52813932172318978</v>
      </c>
      <c r="V1494" s="9">
        <v>-508</v>
      </c>
      <c r="W1494" s="9">
        <v>733</v>
      </c>
      <c r="X1494" s="10">
        <v>-9.800424551555495E-2</v>
      </c>
      <c r="Y1494" s="10">
        <v>0.10096879825781546</v>
      </c>
      <c r="Z1494" s="11">
        <v>617.91</v>
      </c>
      <c r="AA1494" s="11">
        <v>19.714845203994109</v>
      </c>
      <c r="AB1494" s="11">
        <v>29017</v>
      </c>
      <c r="AC1494" s="12" t="s">
        <v>4097</v>
      </c>
      <c r="AD1494" s="8">
        <v>29</v>
      </c>
      <c r="AE1494" s="8">
        <v>17</v>
      </c>
      <c r="AF1494" s="13" t="s">
        <v>2045</v>
      </c>
      <c r="AG1494" s="13" t="s">
        <v>88</v>
      </c>
      <c r="AH1494" s="13" t="s">
        <v>2046</v>
      </c>
      <c r="AI1494" s="14">
        <v>97534</v>
      </c>
      <c r="AJ1494" s="13" t="s">
        <v>486</v>
      </c>
      <c r="AK1494" s="13" t="s">
        <v>2047</v>
      </c>
      <c r="AL1494" s="13"/>
      <c r="AM1494" s="13"/>
      <c r="AN1494" s="13" t="s">
        <v>505</v>
      </c>
    </row>
    <row r="1495" spans="1:40" x14ac:dyDescent="0.2">
      <c r="A1495" s="8" t="s">
        <v>4078</v>
      </c>
      <c r="B1495" s="8" t="s">
        <v>758</v>
      </c>
      <c r="C1495" s="8" t="str">
        <f t="shared" si="22"/>
        <v>Boone County MO</v>
      </c>
      <c r="D1495" s="9">
        <v>174974</v>
      </c>
      <c r="E1495" s="8" t="s">
        <v>445</v>
      </c>
      <c r="F1495" s="9">
        <v>41072</v>
      </c>
      <c r="G1495" s="9">
        <v>36146</v>
      </c>
      <c r="H1495" s="9">
        <v>83312</v>
      </c>
      <c r="I1495" s="10">
        <v>0.49299020549260608</v>
      </c>
      <c r="J1495" s="10">
        <v>0.43386306894565008</v>
      </c>
      <c r="K1495" s="9">
        <v>4926</v>
      </c>
      <c r="L1495" s="9">
        <v>-4926</v>
      </c>
      <c r="M1495" s="10">
        <v>5.9127136546956005E-2</v>
      </c>
      <c r="N1495" s="10">
        <v>-5.9127136546956005E-2</v>
      </c>
      <c r="O1495" s="9">
        <v>39782</v>
      </c>
      <c r="P1495" s="9">
        <v>37343</v>
      </c>
      <c r="Q1495" s="9">
        <v>79296</v>
      </c>
      <c r="R1495" s="10">
        <v>0.50168987086359973</v>
      </c>
      <c r="S1495" s="10">
        <v>0.47093169895076675</v>
      </c>
      <c r="T1495" s="9">
        <v>2439</v>
      </c>
      <c r="U1495" s="10">
        <v>3.0758171912832977E-2</v>
      </c>
      <c r="V1495" s="9">
        <v>1290</v>
      </c>
      <c r="W1495" s="9">
        <v>-1197</v>
      </c>
      <c r="X1495" s="10">
        <v>-8.6996653709936478E-3</v>
      </c>
      <c r="Y1495" s="10">
        <v>-3.7068630005116676E-2</v>
      </c>
      <c r="Z1495" s="11">
        <v>685.41</v>
      </c>
      <c r="AA1495" s="11">
        <v>255.28369880801273</v>
      </c>
      <c r="AB1495" s="11">
        <v>29019</v>
      </c>
      <c r="AC1495" s="12" t="s">
        <v>4098</v>
      </c>
      <c r="AD1495" s="8">
        <v>29</v>
      </c>
      <c r="AE1495" s="8">
        <v>19</v>
      </c>
      <c r="AF1495" s="13" t="s">
        <v>4099</v>
      </c>
      <c r="AG1495" s="13" t="s">
        <v>4088</v>
      </c>
      <c r="AH1495" s="13" t="s">
        <v>4100</v>
      </c>
      <c r="AI1495" s="14">
        <v>174974</v>
      </c>
      <c r="AJ1495" s="13" t="s">
        <v>486</v>
      </c>
      <c r="AK1495" s="13" t="s">
        <v>4090</v>
      </c>
      <c r="AL1495" s="13"/>
      <c r="AM1495" s="13"/>
      <c r="AN1495" s="13" t="s">
        <v>487</v>
      </c>
    </row>
    <row r="1496" spans="1:40" x14ac:dyDescent="0.2">
      <c r="A1496" s="8" t="s">
        <v>4078</v>
      </c>
      <c r="B1496" s="8" t="s">
        <v>2538</v>
      </c>
      <c r="C1496" s="8" t="str">
        <f t="shared" si="22"/>
        <v>Buchanan County MO</v>
      </c>
      <c r="D1496" s="9">
        <v>89100</v>
      </c>
      <c r="E1496" s="8" t="s">
        <v>445</v>
      </c>
      <c r="F1496" s="9">
        <v>12010</v>
      </c>
      <c r="G1496" s="9">
        <v>21315</v>
      </c>
      <c r="H1496" s="9">
        <v>35563</v>
      </c>
      <c r="I1496" s="10">
        <v>0.33771054185529903</v>
      </c>
      <c r="J1496" s="10">
        <v>0.59935888423361361</v>
      </c>
      <c r="K1496" s="9">
        <v>-9305</v>
      </c>
      <c r="L1496" s="9">
        <v>9305</v>
      </c>
      <c r="M1496" s="10">
        <v>-0.26164834237831458</v>
      </c>
      <c r="N1496" s="10">
        <v>0.26164834237831458</v>
      </c>
      <c r="O1496" s="9">
        <v>15594</v>
      </c>
      <c r="P1496" s="9">
        <v>18660</v>
      </c>
      <c r="Q1496" s="9">
        <v>35106</v>
      </c>
      <c r="R1496" s="10">
        <v>0.44419757306443342</v>
      </c>
      <c r="S1496" s="10">
        <v>0.53153307126986837</v>
      </c>
      <c r="T1496" s="9">
        <v>-3066</v>
      </c>
      <c r="U1496" s="10">
        <v>-8.7335498205434958E-2</v>
      </c>
      <c r="V1496" s="9">
        <v>-3584</v>
      </c>
      <c r="W1496" s="9">
        <v>2655</v>
      </c>
      <c r="X1496" s="10">
        <v>-0.10648703120913439</v>
      </c>
      <c r="Y1496" s="10">
        <v>6.7825812963745236E-2</v>
      </c>
      <c r="Z1496" s="11">
        <v>408.03</v>
      </c>
      <c r="AA1496" s="11">
        <v>218.36629659583855</v>
      </c>
      <c r="AB1496" s="11">
        <v>29021</v>
      </c>
      <c r="AC1496" s="12" t="s">
        <v>4101</v>
      </c>
      <c r="AD1496" s="8">
        <v>29</v>
      </c>
      <c r="AE1496" s="8">
        <v>21</v>
      </c>
      <c r="AF1496" s="13" t="s">
        <v>2761</v>
      </c>
      <c r="AG1496" s="13" t="s">
        <v>2719</v>
      </c>
      <c r="AH1496" s="13" t="s">
        <v>2762</v>
      </c>
      <c r="AI1496" s="14">
        <v>126880</v>
      </c>
      <c r="AJ1496" s="13" t="s">
        <v>486</v>
      </c>
      <c r="AK1496" s="13" t="s">
        <v>2721</v>
      </c>
      <c r="AL1496" s="13"/>
      <c r="AM1496" s="13"/>
      <c r="AN1496" s="13" t="s">
        <v>487</v>
      </c>
    </row>
    <row r="1497" spans="1:40" x14ac:dyDescent="0.2">
      <c r="A1497" s="8" t="s">
        <v>4078</v>
      </c>
      <c r="B1497" s="8" t="s">
        <v>511</v>
      </c>
      <c r="C1497" s="8" t="str">
        <f t="shared" si="22"/>
        <v>Butler County MO</v>
      </c>
      <c r="D1497" s="9">
        <v>42951</v>
      </c>
      <c r="E1497" s="8" t="s">
        <v>445</v>
      </c>
      <c r="F1497" s="9">
        <v>3036</v>
      </c>
      <c r="G1497" s="9">
        <v>13647</v>
      </c>
      <c r="H1497" s="9">
        <v>17232</v>
      </c>
      <c r="I1497" s="10">
        <v>0.17618384401114207</v>
      </c>
      <c r="J1497" s="10">
        <v>0.7919568245125348</v>
      </c>
      <c r="K1497" s="9">
        <v>-10611</v>
      </c>
      <c r="L1497" s="9">
        <v>10611</v>
      </c>
      <c r="M1497" s="10">
        <v>-0.61577298050139273</v>
      </c>
      <c r="N1497" s="10">
        <v>0.61577298050139273</v>
      </c>
      <c r="O1497" s="9">
        <v>4363</v>
      </c>
      <c r="P1497" s="9">
        <v>12248</v>
      </c>
      <c r="Q1497" s="9">
        <v>16889</v>
      </c>
      <c r="R1497" s="10">
        <v>0.25833382675113981</v>
      </c>
      <c r="S1497" s="10">
        <v>0.72520575522529462</v>
      </c>
      <c r="T1497" s="9">
        <v>-7885</v>
      </c>
      <c r="U1497" s="10">
        <v>-0.46687192847415482</v>
      </c>
      <c r="V1497" s="9">
        <v>-1327</v>
      </c>
      <c r="W1497" s="9">
        <v>1399</v>
      </c>
      <c r="X1497" s="10">
        <v>-8.214998273999774E-2</v>
      </c>
      <c r="Y1497" s="10">
        <v>6.6751069287240172E-2</v>
      </c>
      <c r="Z1497" s="11">
        <v>694.67</v>
      </c>
      <c r="AA1497" s="11">
        <v>61.82935782457858</v>
      </c>
      <c r="AB1497" s="11">
        <v>29023</v>
      </c>
      <c r="AC1497" s="12" t="s">
        <v>4102</v>
      </c>
      <c r="AD1497" s="8">
        <v>29</v>
      </c>
      <c r="AE1497" s="8">
        <v>23</v>
      </c>
      <c r="AF1497" s="13" t="s">
        <v>4103</v>
      </c>
      <c r="AG1497" s="13"/>
      <c r="AH1497" s="13" t="s">
        <v>4104</v>
      </c>
      <c r="AJ1497" s="13" t="s">
        <v>498</v>
      </c>
      <c r="AK1497" s="13"/>
      <c r="AL1497" s="13"/>
      <c r="AM1497" s="13"/>
      <c r="AN1497" s="13" t="s">
        <v>487</v>
      </c>
    </row>
    <row r="1498" spans="1:40" x14ac:dyDescent="0.2">
      <c r="A1498" s="8" t="s">
        <v>4078</v>
      </c>
      <c r="B1498" s="8" t="s">
        <v>2982</v>
      </c>
      <c r="C1498" s="8" t="str">
        <f t="shared" si="22"/>
        <v>Caldwell County MO</v>
      </c>
      <c r="D1498" s="9">
        <v>9014</v>
      </c>
      <c r="E1498" s="8" t="s">
        <v>445</v>
      </c>
      <c r="F1498" s="9">
        <v>837</v>
      </c>
      <c r="G1498" s="9">
        <v>3231</v>
      </c>
      <c r="H1498" s="9">
        <v>4309</v>
      </c>
      <c r="I1498" s="10">
        <v>0.19424460431654678</v>
      </c>
      <c r="J1498" s="10">
        <v>0.74982594569505689</v>
      </c>
      <c r="K1498" s="9">
        <v>-2394</v>
      </c>
      <c r="L1498" s="9">
        <v>2394</v>
      </c>
      <c r="M1498" s="10">
        <v>-0.55558134137851012</v>
      </c>
      <c r="N1498" s="10">
        <v>0.55558134137851012</v>
      </c>
      <c r="O1498" s="9">
        <v>1313</v>
      </c>
      <c r="P1498" s="9">
        <v>2724</v>
      </c>
      <c r="Q1498" s="9">
        <v>4171</v>
      </c>
      <c r="R1498" s="10">
        <v>0.31479261567969313</v>
      </c>
      <c r="S1498" s="10">
        <v>0.65308079597218893</v>
      </c>
      <c r="T1498" s="9">
        <v>-1411</v>
      </c>
      <c r="U1498" s="10">
        <v>-0.3382881802924958</v>
      </c>
      <c r="V1498" s="9">
        <v>-476</v>
      </c>
      <c r="W1498" s="9">
        <v>507</v>
      </c>
      <c r="X1498" s="10">
        <v>-0.12054801136314636</v>
      </c>
      <c r="Y1498" s="10">
        <v>9.6745149722867962E-2</v>
      </c>
      <c r="Z1498" s="11">
        <v>426.39</v>
      </c>
      <c r="AA1498" s="11">
        <v>21.140270644245877</v>
      </c>
      <c r="AB1498" s="11">
        <v>29025</v>
      </c>
      <c r="AC1498" s="12" t="s">
        <v>4105</v>
      </c>
      <c r="AD1498" s="8">
        <v>29</v>
      </c>
      <c r="AE1498" s="8">
        <v>25</v>
      </c>
      <c r="AF1498" s="13" t="s">
        <v>2817</v>
      </c>
      <c r="AG1498" s="13" t="s">
        <v>2719</v>
      </c>
      <c r="AH1498" s="13" t="s">
        <v>2818</v>
      </c>
      <c r="AI1498" s="14">
        <v>2087471</v>
      </c>
      <c r="AJ1498" s="13" t="s">
        <v>486</v>
      </c>
      <c r="AK1498" s="13" t="s">
        <v>2721</v>
      </c>
      <c r="AL1498" s="13"/>
      <c r="AM1498" s="13"/>
      <c r="AN1498" s="13" t="s">
        <v>505</v>
      </c>
    </row>
    <row r="1499" spans="1:40" x14ac:dyDescent="0.2">
      <c r="A1499" s="8" t="s">
        <v>4078</v>
      </c>
      <c r="B1499" s="8" t="s">
        <v>4106</v>
      </c>
      <c r="C1499" s="8" t="str">
        <f t="shared" si="22"/>
        <v>Callaway County MO</v>
      </c>
      <c r="D1499" s="9">
        <v>44834</v>
      </c>
      <c r="E1499" s="8" t="s">
        <v>445</v>
      </c>
      <c r="F1499" s="9">
        <v>4988</v>
      </c>
      <c r="G1499" s="9">
        <v>13052</v>
      </c>
      <c r="H1499" s="9">
        <v>19127</v>
      </c>
      <c r="I1499" s="10">
        <v>0.26078318607204476</v>
      </c>
      <c r="J1499" s="10">
        <v>0.68238615569613637</v>
      </c>
      <c r="K1499" s="9">
        <v>-8064</v>
      </c>
      <c r="L1499" s="9">
        <v>8064</v>
      </c>
      <c r="M1499" s="10">
        <v>-0.42160296962409161</v>
      </c>
      <c r="N1499" s="10">
        <v>0.42160296962409161</v>
      </c>
      <c r="O1499" s="9">
        <v>6070</v>
      </c>
      <c r="P1499" s="9">
        <v>11742</v>
      </c>
      <c r="Q1499" s="9">
        <v>18228</v>
      </c>
      <c r="R1499" s="10">
        <v>0.33300416940969935</v>
      </c>
      <c r="S1499" s="10">
        <v>0.64417379855167878</v>
      </c>
      <c r="T1499" s="9">
        <v>-5672</v>
      </c>
      <c r="U1499" s="10">
        <v>-0.31116962914197943</v>
      </c>
      <c r="V1499" s="9">
        <v>-1082</v>
      </c>
      <c r="W1499" s="9">
        <v>1310</v>
      </c>
      <c r="X1499" s="10">
        <v>-7.2220983337654587E-2</v>
      </c>
      <c r="Y1499" s="10">
        <v>3.8212357144457587E-2</v>
      </c>
      <c r="Z1499" s="11">
        <v>834.58</v>
      </c>
      <c r="AA1499" s="11">
        <v>53.720434230391334</v>
      </c>
      <c r="AB1499" s="11">
        <v>29027</v>
      </c>
      <c r="AC1499" s="12" t="s">
        <v>4107</v>
      </c>
      <c r="AD1499" s="8">
        <v>29</v>
      </c>
      <c r="AE1499" s="8">
        <v>27</v>
      </c>
      <c r="AF1499" s="13" t="s">
        <v>4108</v>
      </c>
      <c r="AG1499" s="13"/>
      <c r="AH1499" s="13" t="s">
        <v>4109</v>
      </c>
      <c r="AI1499" s="14">
        <v>151145</v>
      </c>
      <c r="AJ1499" s="13" t="s">
        <v>486</v>
      </c>
      <c r="AK1499" s="13"/>
      <c r="AL1499" s="13"/>
      <c r="AM1499" s="13"/>
      <c r="AN1499" s="13" t="s">
        <v>505</v>
      </c>
    </row>
    <row r="1500" spans="1:40" x14ac:dyDescent="0.2">
      <c r="A1500" s="8" t="s">
        <v>4078</v>
      </c>
      <c r="B1500" s="8" t="s">
        <v>1614</v>
      </c>
      <c r="C1500" s="8" t="str">
        <f t="shared" si="22"/>
        <v>Camden County MO</v>
      </c>
      <c r="D1500" s="9">
        <v>44237</v>
      </c>
      <c r="E1500" s="8" t="s">
        <v>445</v>
      </c>
      <c r="F1500" s="9">
        <v>4706</v>
      </c>
      <c r="G1500" s="9">
        <v>16721</v>
      </c>
      <c r="H1500" s="9">
        <v>22182</v>
      </c>
      <c r="I1500" s="10">
        <v>0.21215399873771526</v>
      </c>
      <c r="J1500" s="10">
        <v>0.75380939500495903</v>
      </c>
      <c r="K1500" s="9">
        <v>-12015</v>
      </c>
      <c r="L1500" s="9">
        <v>12015</v>
      </c>
      <c r="M1500" s="10">
        <v>-0.54165539626724379</v>
      </c>
      <c r="N1500" s="10">
        <v>0.54165539626724379</v>
      </c>
      <c r="O1500" s="9">
        <v>6458</v>
      </c>
      <c r="P1500" s="9">
        <v>15089</v>
      </c>
      <c r="Q1500" s="9">
        <v>21942</v>
      </c>
      <c r="R1500" s="10">
        <v>0.29432139276273811</v>
      </c>
      <c r="S1500" s="10">
        <v>0.68767660195059699</v>
      </c>
      <c r="T1500" s="9">
        <v>-8631</v>
      </c>
      <c r="U1500" s="10">
        <v>-0.39335520918785888</v>
      </c>
      <c r="V1500" s="9">
        <v>-1752</v>
      </c>
      <c r="W1500" s="9">
        <v>1632</v>
      </c>
      <c r="X1500" s="10">
        <v>-8.216739402502285E-2</v>
      </c>
      <c r="Y1500" s="10">
        <v>6.6132793054362038E-2</v>
      </c>
      <c r="Z1500" s="11">
        <v>655.92</v>
      </c>
      <c r="AA1500" s="11">
        <v>67.442675936089771</v>
      </c>
      <c r="AB1500" s="11">
        <v>29029</v>
      </c>
      <c r="AC1500" s="12" t="s">
        <v>4110</v>
      </c>
      <c r="AD1500" s="8">
        <v>29</v>
      </c>
      <c r="AE1500" s="8">
        <v>29</v>
      </c>
      <c r="AF1500" s="13"/>
      <c r="AG1500" s="13"/>
      <c r="AH1500" s="13"/>
      <c r="AJ1500" s="13"/>
      <c r="AK1500" s="13"/>
      <c r="AL1500" s="13"/>
      <c r="AM1500" s="13"/>
      <c r="AN1500" s="13" t="s">
        <v>510</v>
      </c>
    </row>
    <row r="1501" spans="1:40" x14ac:dyDescent="0.2">
      <c r="A1501" s="8" t="s">
        <v>4078</v>
      </c>
      <c r="B1501" s="8" t="s">
        <v>4111</v>
      </c>
      <c r="C1501" s="8" t="str">
        <f t="shared" si="22"/>
        <v>Cape Girardeau County MO</v>
      </c>
      <c r="D1501" s="9">
        <v>78572</v>
      </c>
      <c r="E1501" s="8" t="s">
        <v>445</v>
      </c>
      <c r="F1501" s="9">
        <v>8468</v>
      </c>
      <c r="G1501" s="9">
        <v>26939</v>
      </c>
      <c r="H1501" s="9">
        <v>36875</v>
      </c>
      <c r="I1501" s="10">
        <v>0.22964067796610169</v>
      </c>
      <c r="J1501" s="10">
        <v>0.73054915254237285</v>
      </c>
      <c r="K1501" s="9">
        <v>-18471</v>
      </c>
      <c r="L1501" s="9">
        <v>18471</v>
      </c>
      <c r="M1501" s="10">
        <v>-0.50090847457627119</v>
      </c>
      <c r="N1501" s="10">
        <v>0.50090847457627119</v>
      </c>
      <c r="O1501" s="9">
        <v>9713</v>
      </c>
      <c r="P1501" s="9">
        <v>25343</v>
      </c>
      <c r="Q1501" s="9">
        <v>35672</v>
      </c>
      <c r="R1501" s="10">
        <v>0.27228638708230546</v>
      </c>
      <c r="S1501" s="10">
        <v>0.71044516707782013</v>
      </c>
      <c r="T1501" s="9">
        <v>-15630</v>
      </c>
      <c r="U1501" s="10">
        <v>-0.43815877999551467</v>
      </c>
      <c r="V1501" s="9">
        <v>-1245</v>
      </c>
      <c r="W1501" s="9">
        <v>1596</v>
      </c>
      <c r="X1501" s="10">
        <v>-4.2645709116203773E-2</v>
      </c>
      <c r="Y1501" s="10">
        <v>2.0103985464552721E-2</v>
      </c>
      <c r="Z1501" s="11">
        <v>578.54</v>
      </c>
      <c r="AA1501" s="11">
        <v>135.81083416876967</v>
      </c>
      <c r="AB1501" s="11">
        <v>29031</v>
      </c>
      <c r="AC1501" s="12" t="s">
        <v>4112</v>
      </c>
      <c r="AD1501" s="8">
        <v>29</v>
      </c>
      <c r="AE1501" s="8">
        <v>31</v>
      </c>
      <c r="AF1501" s="13" t="s">
        <v>2045</v>
      </c>
      <c r="AG1501" s="13" t="s">
        <v>88</v>
      </c>
      <c r="AH1501" s="13" t="s">
        <v>2046</v>
      </c>
      <c r="AI1501" s="14">
        <v>97534</v>
      </c>
      <c r="AJ1501" s="13" t="s">
        <v>486</v>
      </c>
      <c r="AK1501" s="13" t="s">
        <v>2047</v>
      </c>
      <c r="AL1501" s="13"/>
      <c r="AM1501" s="13"/>
      <c r="AN1501" s="13" t="s">
        <v>487</v>
      </c>
    </row>
    <row r="1502" spans="1:40" x14ac:dyDescent="0.2">
      <c r="A1502" s="8" t="s">
        <v>4078</v>
      </c>
      <c r="B1502" s="8" t="s">
        <v>767</v>
      </c>
      <c r="C1502" s="8" t="str">
        <f t="shared" si="22"/>
        <v>Carroll County MO</v>
      </c>
      <c r="D1502" s="9">
        <v>8992</v>
      </c>
      <c r="E1502" s="8" t="s">
        <v>445</v>
      </c>
      <c r="F1502" s="9">
        <v>745</v>
      </c>
      <c r="G1502" s="9">
        <v>3480</v>
      </c>
      <c r="H1502" s="9">
        <v>4361</v>
      </c>
      <c r="I1502" s="10">
        <v>0.17083237789497821</v>
      </c>
      <c r="J1502" s="10">
        <v>0.79798211419399223</v>
      </c>
      <c r="K1502" s="9">
        <v>-2735</v>
      </c>
      <c r="L1502" s="9">
        <v>2735</v>
      </c>
      <c r="M1502" s="10">
        <v>-0.62714973629901405</v>
      </c>
      <c r="N1502" s="10">
        <v>0.62714973629901405</v>
      </c>
      <c r="O1502" s="9">
        <v>1154</v>
      </c>
      <c r="P1502" s="9">
        <v>3072</v>
      </c>
      <c r="Q1502" s="9">
        <v>4304</v>
      </c>
      <c r="R1502" s="10">
        <v>0.26812267657992567</v>
      </c>
      <c r="S1502" s="10">
        <v>0.71375464684014867</v>
      </c>
      <c r="T1502" s="9">
        <v>-1918</v>
      </c>
      <c r="U1502" s="10">
        <v>-0.445631970260223</v>
      </c>
      <c r="V1502" s="9">
        <v>-409</v>
      </c>
      <c r="W1502" s="9">
        <v>408</v>
      </c>
      <c r="X1502" s="10">
        <v>-9.7290298684947457E-2</v>
      </c>
      <c r="Y1502" s="10">
        <v>8.4227467353843566E-2</v>
      </c>
      <c r="Z1502" s="11">
        <v>694.62</v>
      </c>
      <c r="AA1502" s="11">
        <v>12.945207451556247</v>
      </c>
      <c r="AB1502" s="11">
        <v>29033</v>
      </c>
      <c r="AC1502" s="12" t="s">
        <v>4113</v>
      </c>
      <c r="AD1502" s="8">
        <v>29</v>
      </c>
      <c r="AE1502" s="8">
        <v>33</v>
      </c>
      <c r="AF1502" s="13"/>
      <c r="AG1502" s="13"/>
      <c r="AH1502" s="13"/>
      <c r="AJ1502" s="13"/>
      <c r="AK1502" s="13"/>
      <c r="AL1502" s="13"/>
      <c r="AM1502" s="13"/>
      <c r="AN1502" s="13" t="s">
        <v>510</v>
      </c>
    </row>
    <row r="1503" spans="1:40" x14ac:dyDescent="0.2">
      <c r="A1503" s="8" t="s">
        <v>4078</v>
      </c>
      <c r="B1503" s="8" t="s">
        <v>2993</v>
      </c>
      <c r="C1503" s="8" t="str">
        <f t="shared" si="22"/>
        <v>Carter County MO</v>
      </c>
      <c r="D1503" s="9">
        <v>6263</v>
      </c>
      <c r="E1503" s="8" t="s">
        <v>445</v>
      </c>
      <c r="F1503" s="9">
        <v>436</v>
      </c>
      <c r="G1503" s="9">
        <v>2323</v>
      </c>
      <c r="H1503" s="9">
        <v>2842</v>
      </c>
      <c r="I1503" s="10">
        <v>0.15341308937368051</v>
      </c>
      <c r="J1503" s="10">
        <v>0.81738212526389864</v>
      </c>
      <c r="K1503" s="9">
        <v>-1887</v>
      </c>
      <c r="L1503" s="9">
        <v>1887</v>
      </c>
      <c r="M1503" s="10">
        <v>-0.66396903589021816</v>
      </c>
      <c r="N1503" s="10">
        <v>0.66396903589021816</v>
      </c>
      <c r="O1503" s="9">
        <v>754</v>
      </c>
      <c r="P1503" s="9">
        <v>1978</v>
      </c>
      <c r="Q1503" s="9">
        <v>2799</v>
      </c>
      <c r="R1503" s="10">
        <v>0.26938192211504108</v>
      </c>
      <c r="S1503" s="10">
        <v>0.70668095748481596</v>
      </c>
      <c r="T1503" s="9">
        <v>-1224</v>
      </c>
      <c r="U1503" s="10">
        <v>-0.43729903536977488</v>
      </c>
      <c r="V1503" s="9">
        <v>-318</v>
      </c>
      <c r="W1503" s="9">
        <v>345</v>
      </c>
      <c r="X1503" s="10">
        <v>-0.11596883274136058</v>
      </c>
      <c r="Y1503" s="10">
        <v>0.11070116777908268</v>
      </c>
      <c r="Z1503" s="11">
        <v>507.36</v>
      </c>
      <c r="AA1503" s="11">
        <v>12.344292021444339</v>
      </c>
      <c r="AB1503" s="11">
        <v>29035</v>
      </c>
      <c r="AC1503" s="12" t="s">
        <v>4114</v>
      </c>
      <c r="AD1503" s="8">
        <v>29</v>
      </c>
      <c r="AE1503" s="8">
        <v>35</v>
      </c>
      <c r="AF1503" s="13"/>
      <c r="AG1503" s="13"/>
      <c r="AH1503" s="13"/>
      <c r="AJ1503" s="13"/>
      <c r="AK1503" s="13"/>
      <c r="AL1503" s="13"/>
      <c r="AM1503" s="13"/>
      <c r="AN1503" s="13" t="s">
        <v>510</v>
      </c>
    </row>
    <row r="1504" spans="1:40" x14ac:dyDescent="0.2">
      <c r="A1504" s="8" t="s">
        <v>4078</v>
      </c>
      <c r="B1504" s="8" t="s">
        <v>2069</v>
      </c>
      <c r="C1504" s="8" t="str">
        <f t="shared" si="22"/>
        <v>Cass County MO</v>
      </c>
      <c r="D1504" s="9">
        <v>101603</v>
      </c>
      <c r="E1504" s="8" t="s">
        <v>445</v>
      </c>
      <c r="F1504" s="9">
        <v>14816</v>
      </c>
      <c r="G1504" s="9">
        <v>33006</v>
      </c>
      <c r="H1504" s="9">
        <v>50715</v>
      </c>
      <c r="I1504" s="10">
        <v>0.29214236419205364</v>
      </c>
      <c r="J1504" s="10">
        <v>0.65081336882579122</v>
      </c>
      <c r="K1504" s="9">
        <v>-18190</v>
      </c>
      <c r="L1504" s="9">
        <v>18190</v>
      </c>
      <c r="M1504" s="10">
        <v>-0.35867100463373758</v>
      </c>
      <c r="N1504" s="10">
        <v>0.35867100463373758</v>
      </c>
      <c r="O1504" s="9">
        <v>17044</v>
      </c>
      <c r="P1504" s="9">
        <v>30912</v>
      </c>
      <c r="Q1504" s="9">
        <v>48913</v>
      </c>
      <c r="R1504" s="10">
        <v>0.34845542084926295</v>
      </c>
      <c r="S1504" s="10">
        <v>0.63197922842598087</v>
      </c>
      <c r="T1504" s="9">
        <v>-13868</v>
      </c>
      <c r="U1504" s="10">
        <v>-0.28352380757671791</v>
      </c>
      <c r="V1504" s="9">
        <v>-2228</v>
      </c>
      <c r="W1504" s="9">
        <v>2094</v>
      </c>
      <c r="X1504" s="10">
        <v>-5.6313056657209315E-2</v>
      </c>
      <c r="Y1504" s="10">
        <v>1.8834140399810351E-2</v>
      </c>
      <c r="Z1504" s="11">
        <v>696.84</v>
      </c>
      <c r="AA1504" s="11">
        <v>145.80534986510531</v>
      </c>
      <c r="AB1504" s="11">
        <v>29037</v>
      </c>
      <c r="AC1504" s="12" t="s">
        <v>4115</v>
      </c>
      <c r="AD1504" s="8">
        <v>29</v>
      </c>
      <c r="AE1504" s="8">
        <v>37</v>
      </c>
      <c r="AF1504" s="13" t="s">
        <v>2817</v>
      </c>
      <c r="AG1504" s="13" t="s">
        <v>2719</v>
      </c>
      <c r="AH1504" s="13" t="s">
        <v>2818</v>
      </c>
      <c r="AI1504" s="14">
        <v>2087471</v>
      </c>
      <c r="AJ1504" s="13" t="s">
        <v>486</v>
      </c>
      <c r="AK1504" s="13" t="s">
        <v>2721</v>
      </c>
      <c r="AL1504" s="13"/>
      <c r="AM1504" s="13"/>
      <c r="AN1504" s="13" t="s">
        <v>487</v>
      </c>
    </row>
    <row r="1505" spans="1:40" x14ac:dyDescent="0.2">
      <c r="A1505" s="8" t="s">
        <v>4078</v>
      </c>
      <c r="B1505" s="8" t="s">
        <v>2550</v>
      </c>
      <c r="C1505" s="8" t="str">
        <f t="shared" ref="C1505:C1568" si="23">B1505&amp;" "&amp;A1505</f>
        <v>Cedar County MO</v>
      </c>
      <c r="D1505" s="9">
        <v>13934</v>
      </c>
      <c r="E1505" s="8" t="s">
        <v>445</v>
      </c>
      <c r="F1505" s="9">
        <v>1010</v>
      </c>
      <c r="G1505" s="9">
        <v>5019</v>
      </c>
      <c r="H1505" s="9">
        <v>6278</v>
      </c>
      <c r="I1505" s="10">
        <v>0.16087926091111818</v>
      </c>
      <c r="J1505" s="10">
        <v>0.7994584262503982</v>
      </c>
      <c r="K1505" s="9">
        <v>-4009</v>
      </c>
      <c r="L1505" s="9">
        <v>4009</v>
      </c>
      <c r="M1505" s="10">
        <v>-0.63857916533928005</v>
      </c>
      <c r="N1505" s="10">
        <v>0.63857916533928005</v>
      </c>
      <c r="O1505" s="9">
        <v>1536</v>
      </c>
      <c r="P1505" s="9">
        <v>4375</v>
      </c>
      <c r="Q1505" s="9">
        <v>6043</v>
      </c>
      <c r="R1505" s="10">
        <v>0.25417838821777261</v>
      </c>
      <c r="S1505" s="10">
        <v>0.7239781565447625</v>
      </c>
      <c r="T1505" s="9">
        <v>-2839</v>
      </c>
      <c r="U1505" s="10">
        <v>-0.46979976832698989</v>
      </c>
      <c r="V1505" s="9">
        <v>-526</v>
      </c>
      <c r="W1505" s="9">
        <v>644</v>
      </c>
      <c r="X1505" s="10">
        <v>-9.3299127306654434E-2</v>
      </c>
      <c r="Y1505" s="10">
        <v>7.5480269705635705E-2</v>
      </c>
      <c r="Z1505" s="11">
        <v>474.48</v>
      </c>
      <c r="AA1505" s="11">
        <v>29.366885853987522</v>
      </c>
      <c r="AB1505" s="11">
        <v>29039</v>
      </c>
      <c r="AC1505" s="12" t="s">
        <v>4116</v>
      </c>
      <c r="AD1505" s="8">
        <v>29</v>
      </c>
      <c r="AE1505" s="8">
        <v>39</v>
      </c>
      <c r="AF1505" s="13"/>
      <c r="AG1505" s="13"/>
      <c r="AH1505" s="13"/>
      <c r="AJ1505" s="13"/>
      <c r="AK1505" s="13"/>
      <c r="AL1505" s="13"/>
      <c r="AM1505" s="13"/>
      <c r="AN1505" s="13" t="s">
        <v>510</v>
      </c>
    </row>
    <row r="1506" spans="1:40" x14ac:dyDescent="0.2">
      <c r="A1506" s="8" t="s">
        <v>4078</v>
      </c>
      <c r="B1506" s="8" t="s">
        <v>4117</v>
      </c>
      <c r="C1506" s="8" t="str">
        <f t="shared" si="23"/>
        <v>Chariton County MO</v>
      </c>
      <c r="D1506" s="9">
        <v>7589</v>
      </c>
      <c r="E1506" s="8" t="s">
        <v>445</v>
      </c>
      <c r="F1506" s="9">
        <v>888</v>
      </c>
      <c r="G1506" s="9">
        <v>2948</v>
      </c>
      <c r="H1506" s="9">
        <v>3962</v>
      </c>
      <c r="I1506" s="10">
        <v>0.22412922766279655</v>
      </c>
      <c r="J1506" s="10">
        <v>0.74406865219586071</v>
      </c>
      <c r="K1506" s="9">
        <v>-2060</v>
      </c>
      <c r="L1506" s="9">
        <v>2060</v>
      </c>
      <c r="M1506" s="10">
        <v>-0.51993942453306419</v>
      </c>
      <c r="N1506" s="10">
        <v>0.51993942453306419</v>
      </c>
      <c r="O1506" s="9">
        <v>1339</v>
      </c>
      <c r="P1506" s="9">
        <v>2402</v>
      </c>
      <c r="Q1506" s="9">
        <v>3821</v>
      </c>
      <c r="R1506" s="10">
        <v>0.35043182412980894</v>
      </c>
      <c r="S1506" s="10">
        <v>0.62863124836430251</v>
      </c>
      <c r="T1506" s="9">
        <v>-1063</v>
      </c>
      <c r="U1506" s="10">
        <v>-0.27819942423449356</v>
      </c>
      <c r="V1506" s="9">
        <v>-451</v>
      </c>
      <c r="W1506" s="9">
        <v>546</v>
      </c>
      <c r="X1506" s="10">
        <v>-0.12630259646701239</v>
      </c>
      <c r="Y1506" s="10">
        <v>0.11543740383155821</v>
      </c>
      <c r="Z1506" s="11">
        <v>751.18</v>
      </c>
      <c r="AA1506" s="11">
        <v>10.102771639287521</v>
      </c>
      <c r="AB1506" s="11">
        <v>29041</v>
      </c>
      <c r="AC1506" s="12" t="s">
        <v>4118</v>
      </c>
      <c r="AD1506" s="8">
        <v>29</v>
      </c>
      <c r="AE1506" s="8">
        <v>41</v>
      </c>
      <c r="AF1506" s="13"/>
      <c r="AG1506" s="13"/>
      <c r="AH1506" s="13"/>
      <c r="AJ1506" s="13"/>
      <c r="AK1506" s="13"/>
      <c r="AL1506" s="13"/>
      <c r="AM1506" s="13"/>
      <c r="AN1506" s="13" t="s">
        <v>510</v>
      </c>
    </row>
    <row r="1507" spans="1:40" x14ac:dyDescent="0.2">
      <c r="A1507" s="8" t="s">
        <v>4078</v>
      </c>
      <c r="B1507" s="8" t="s">
        <v>2075</v>
      </c>
      <c r="C1507" s="8" t="str">
        <f t="shared" si="23"/>
        <v>Christian County MO</v>
      </c>
      <c r="D1507" s="9">
        <v>83279</v>
      </c>
      <c r="E1507" s="8" t="s">
        <v>445</v>
      </c>
      <c r="F1507" s="9">
        <v>8505</v>
      </c>
      <c r="G1507" s="9">
        <v>30941</v>
      </c>
      <c r="H1507" s="9">
        <v>41394</v>
      </c>
      <c r="I1507" s="10">
        <v>0.20546456008117117</v>
      </c>
      <c r="J1507" s="10">
        <v>0.74747547953809734</v>
      </c>
      <c r="K1507" s="9">
        <v>-22436</v>
      </c>
      <c r="L1507" s="9">
        <v>22436</v>
      </c>
      <c r="M1507" s="10">
        <v>-0.54201091945692614</v>
      </c>
      <c r="N1507" s="10">
        <v>0.54201091945692614</v>
      </c>
      <c r="O1507" s="9">
        <v>9809</v>
      </c>
      <c r="P1507" s="9">
        <v>27465</v>
      </c>
      <c r="Q1507" s="9">
        <v>37952</v>
      </c>
      <c r="R1507" s="10">
        <v>0.25845805227655988</v>
      </c>
      <c r="S1507" s="10">
        <v>0.72367727655986513</v>
      </c>
      <c r="T1507" s="9">
        <v>-17656</v>
      </c>
      <c r="U1507" s="10">
        <v>-0.46521922428330525</v>
      </c>
      <c r="V1507" s="9">
        <v>-1304</v>
      </c>
      <c r="W1507" s="9">
        <v>3476</v>
      </c>
      <c r="X1507" s="10">
        <v>-5.2993492195388708E-2</v>
      </c>
      <c r="Y1507" s="10">
        <v>2.3798202978232208E-2</v>
      </c>
      <c r="Z1507" s="11">
        <v>562.65</v>
      </c>
      <c r="AA1507" s="11">
        <v>148.01208566604461</v>
      </c>
      <c r="AB1507" s="11">
        <v>29043</v>
      </c>
      <c r="AC1507" s="12" t="s">
        <v>4119</v>
      </c>
      <c r="AD1507" s="8">
        <v>29</v>
      </c>
      <c r="AE1507" s="8">
        <v>43</v>
      </c>
      <c r="AF1507" s="13" t="s">
        <v>4120</v>
      </c>
      <c r="AG1507" s="13" t="s">
        <v>292</v>
      </c>
      <c r="AH1507" s="13" t="s">
        <v>4121</v>
      </c>
      <c r="AI1507" s="14">
        <v>456456</v>
      </c>
      <c r="AJ1507" s="13" t="s">
        <v>486</v>
      </c>
      <c r="AK1507" s="13" t="s">
        <v>4122</v>
      </c>
      <c r="AL1507" s="13"/>
      <c r="AM1507" s="13"/>
      <c r="AN1507" s="13" t="s">
        <v>487</v>
      </c>
    </row>
    <row r="1508" spans="1:40" x14ac:dyDescent="0.2">
      <c r="A1508" s="8" t="s">
        <v>4078</v>
      </c>
      <c r="B1508" s="8" t="s">
        <v>771</v>
      </c>
      <c r="C1508" s="8" t="str">
        <f t="shared" si="23"/>
        <v>Clark County MO</v>
      </c>
      <c r="D1508" s="9">
        <v>6801</v>
      </c>
      <c r="E1508" s="8" t="s">
        <v>445</v>
      </c>
      <c r="F1508" s="9">
        <v>724</v>
      </c>
      <c r="G1508" s="9">
        <v>2458</v>
      </c>
      <c r="H1508" s="9">
        <v>3316</v>
      </c>
      <c r="I1508" s="10">
        <v>0.21833534378769601</v>
      </c>
      <c r="J1508" s="10">
        <v>0.74125452352231602</v>
      </c>
      <c r="K1508" s="9">
        <v>-1734</v>
      </c>
      <c r="L1508" s="9">
        <v>1734</v>
      </c>
      <c r="M1508" s="10">
        <v>-0.52291917973461999</v>
      </c>
      <c r="N1508" s="10">
        <v>0.52291917973461999</v>
      </c>
      <c r="O1508" s="9">
        <v>1398</v>
      </c>
      <c r="P1508" s="9">
        <v>1730</v>
      </c>
      <c r="Q1508" s="9">
        <v>3225</v>
      </c>
      <c r="R1508" s="10">
        <v>0.43348837209302327</v>
      </c>
      <c r="S1508" s="10">
        <v>0.5364341085271318</v>
      </c>
      <c r="T1508" s="9">
        <v>-332</v>
      </c>
      <c r="U1508" s="10">
        <v>-0.10294573643410854</v>
      </c>
      <c r="V1508" s="9">
        <v>-674</v>
      </c>
      <c r="W1508" s="9">
        <v>728</v>
      </c>
      <c r="X1508" s="10">
        <v>-0.21515302830532726</v>
      </c>
      <c r="Y1508" s="10">
        <v>0.20482041499518422</v>
      </c>
      <c r="Z1508" s="11">
        <v>504.69</v>
      </c>
      <c r="AA1508" s="11">
        <v>13.475598882482316</v>
      </c>
      <c r="AB1508" s="11">
        <v>29045</v>
      </c>
      <c r="AC1508" s="12" t="s">
        <v>4123</v>
      </c>
      <c r="AD1508" s="8">
        <v>29</v>
      </c>
      <c r="AE1508" s="8">
        <v>45</v>
      </c>
      <c r="AF1508" s="13" t="s">
        <v>2130</v>
      </c>
      <c r="AG1508" s="13"/>
      <c r="AH1508" s="13" t="s">
        <v>2131</v>
      </c>
      <c r="AJ1508" s="13" t="s">
        <v>498</v>
      </c>
      <c r="AK1508" s="13"/>
      <c r="AL1508" s="13"/>
      <c r="AM1508" s="13"/>
      <c r="AN1508" s="13" t="s">
        <v>505</v>
      </c>
    </row>
    <row r="1509" spans="1:40" x14ac:dyDescent="0.2">
      <c r="A1509" s="8" t="s">
        <v>4078</v>
      </c>
      <c r="B1509" s="8" t="s">
        <v>531</v>
      </c>
      <c r="C1509" s="8" t="str">
        <f t="shared" si="23"/>
        <v>Clay County MO</v>
      </c>
      <c r="D1509" s="9">
        <v>235637</v>
      </c>
      <c r="E1509" s="8" t="s">
        <v>445</v>
      </c>
      <c r="F1509" s="9">
        <v>45182</v>
      </c>
      <c r="G1509" s="9">
        <v>57328</v>
      </c>
      <c r="H1509" s="9">
        <v>109237</v>
      </c>
      <c r="I1509" s="10">
        <v>0.41361443466957165</v>
      </c>
      <c r="J1509" s="10">
        <v>0.52480386682168134</v>
      </c>
      <c r="K1509" s="9">
        <v>-12146</v>
      </c>
      <c r="L1509" s="9">
        <v>12146</v>
      </c>
      <c r="M1509" s="10">
        <v>-0.11118943215210969</v>
      </c>
      <c r="N1509" s="10">
        <v>0.11118943215210969</v>
      </c>
      <c r="O1509" s="9">
        <v>47250</v>
      </c>
      <c r="P1509" s="9">
        <v>56131</v>
      </c>
      <c r="Q1509" s="9">
        <v>105465</v>
      </c>
      <c r="R1509" s="10">
        <v>0.44801592945526952</v>
      </c>
      <c r="S1509" s="10">
        <v>0.53222396055563459</v>
      </c>
      <c r="T1509" s="9">
        <v>-8881</v>
      </c>
      <c r="U1509" s="10">
        <v>-8.4208031100365066E-2</v>
      </c>
      <c r="V1509" s="9">
        <v>-2068</v>
      </c>
      <c r="W1509" s="9">
        <v>1197</v>
      </c>
      <c r="X1509" s="10">
        <v>-3.4401494785697873E-2</v>
      </c>
      <c r="Y1509" s="10">
        <v>-7.420093733953248E-3</v>
      </c>
      <c r="Z1509" s="11">
        <v>397.3</v>
      </c>
      <c r="AA1509" s="11">
        <v>593.09589730682103</v>
      </c>
      <c r="AB1509" s="11">
        <v>29047</v>
      </c>
      <c r="AC1509" s="12" t="s">
        <v>4124</v>
      </c>
      <c r="AD1509" s="8">
        <v>29</v>
      </c>
      <c r="AE1509" s="8">
        <v>47</v>
      </c>
      <c r="AF1509" s="13" t="s">
        <v>2817</v>
      </c>
      <c r="AG1509" s="13" t="s">
        <v>2719</v>
      </c>
      <c r="AH1509" s="13" t="s">
        <v>2818</v>
      </c>
      <c r="AI1509" s="14">
        <v>2087471</v>
      </c>
      <c r="AJ1509" s="13" t="s">
        <v>486</v>
      </c>
      <c r="AK1509" s="13" t="s">
        <v>2721</v>
      </c>
      <c r="AL1509" s="13"/>
      <c r="AM1509" s="13"/>
      <c r="AN1509" s="13" t="s">
        <v>487</v>
      </c>
    </row>
    <row r="1510" spans="1:40" x14ac:dyDescent="0.2">
      <c r="A1510" s="8" t="s">
        <v>4078</v>
      </c>
      <c r="B1510" s="8" t="s">
        <v>2083</v>
      </c>
      <c r="C1510" s="8" t="str">
        <f t="shared" si="23"/>
        <v>Clinton County MO</v>
      </c>
      <c r="D1510" s="9">
        <v>20609</v>
      </c>
      <c r="E1510" s="8" t="s">
        <v>445</v>
      </c>
      <c r="F1510" s="9">
        <v>2572</v>
      </c>
      <c r="G1510" s="9">
        <v>7058</v>
      </c>
      <c r="H1510" s="9">
        <v>10197</v>
      </c>
      <c r="I1510" s="10">
        <v>0.25223104834755322</v>
      </c>
      <c r="J1510" s="10">
        <v>0.69216436206727472</v>
      </c>
      <c r="K1510" s="9">
        <v>-4486</v>
      </c>
      <c r="L1510" s="9">
        <v>4486</v>
      </c>
      <c r="M1510" s="10">
        <v>-0.4399333137197215</v>
      </c>
      <c r="N1510" s="10">
        <v>0.4399333137197215</v>
      </c>
      <c r="O1510" s="9">
        <v>3685</v>
      </c>
      <c r="P1510" s="9">
        <v>5904</v>
      </c>
      <c r="Q1510" s="9">
        <v>9830</v>
      </c>
      <c r="R1510" s="10">
        <v>0.3748728382502543</v>
      </c>
      <c r="S1510" s="10">
        <v>0.60061037639877923</v>
      </c>
      <c r="T1510" s="9">
        <v>-2219</v>
      </c>
      <c r="U1510" s="10">
        <v>-0.22573753814852493</v>
      </c>
      <c r="V1510" s="9">
        <v>-1113</v>
      </c>
      <c r="W1510" s="9">
        <v>1154</v>
      </c>
      <c r="X1510" s="10">
        <v>-0.12264178990270108</v>
      </c>
      <c r="Y1510" s="10">
        <v>9.1553985668495486E-2</v>
      </c>
      <c r="Z1510" s="11">
        <v>418.96</v>
      </c>
      <c r="AA1510" s="11">
        <v>49.190853542104257</v>
      </c>
      <c r="AB1510" s="11">
        <v>29049</v>
      </c>
      <c r="AC1510" s="12" t="s">
        <v>4125</v>
      </c>
      <c r="AD1510" s="8">
        <v>29</v>
      </c>
      <c r="AE1510" s="8">
        <v>49</v>
      </c>
      <c r="AF1510" s="13" t="s">
        <v>2817</v>
      </c>
      <c r="AG1510" s="13" t="s">
        <v>2719</v>
      </c>
      <c r="AH1510" s="13" t="s">
        <v>2818</v>
      </c>
      <c r="AI1510" s="14">
        <v>2087471</v>
      </c>
      <c r="AJ1510" s="13" t="s">
        <v>486</v>
      </c>
      <c r="AK1510" s="13" t="s">
        <v>2721</v>
      </c>
      <c r="AL1510" s="13"/>
      <c r="AM1510" s="13"/>
      <c r="AN1510" s="13" t="s">
        <v>505</v>
      </c>
    </row>
    <row r="1511" spans="1:40" x14ac:dyDescent="0.2">
      <c r="A1511" s="8" t="s">
        <v>4078</v>
      </c>
      <c r="B1511" s="8" t="s">
        <v>4126</v>
      </c>
      <c r="C1511" s="8" t="str">
        <f t="shared" si="23"/>
        <v>Cole County MO</v>
      </c>
      <c r="D1511" s="9">
        <v>76720</v>
      </c>
      <c r="E1511" s="8" t="s">
        <v>445</v>
      </c>
      <c r="F1511" s="9">
        <v>10907</v>
      </c>
      <c r="G1511" s="9">
        <v>24610</v>
      </c>
      <c r="H1511" s="9">
        <v>37261</v>
      </c>
      <c r="I1511" s="10">
        <v>0.29271892863852284</v>
      </c>
      <c r="J1511" s="10">
        <v>0.66047610101714926</v>
      </c>
      <c r="K1511" s="9">
        <v>-13703</v>
      </c>
      <c r="L1511" s="9">
        <v>13703</v>
      </c>
      <c r="M1511" s="10">
        <v>-0.36775717237862643</v>
      </c>
      <c r="N1511" s="10">
        <v>0.36775717237862643</v>
      </c>
      <c r="O1511" s="9">
        <v>12003</v>
      </c>
      <c r="P1511" s="9">
        <v>24488</v>
      </c>
      <c r="Q1511" s="9">
        <v>37058</v>
      </c>
      <c r="R1511" s="10">
        <v>0.32389767391656321</v>
      </c>
      <c r="S1511" s="10">
        <v>0.66080198607588103</v>
      </c>
      <c r="T1511" s="9">
        <v>-12485</v>
      </c>
      <c r="U1511" s="10">
        <v>-0.33690431215931782</v>
      </c>
      <c r="V1511" s="9">
        <v>-1096</v>
      </c>
      <c r="W1511" s="9">
        <v>122</v>
      </c>
      <c r="X1511" s="10">
        <v>-3.1178745278040376E-2</v>
      </c>
      <c r="Y1511" s="10">
        <v>-3.2588505873176743E-4</v>
      </c>
      <c r="Z1511" s="11">
        <v>393.75</v>
      </c>
      <c r="AA1511" s="11">
        <v>194.84444444444443</v>
      </c>
      <c r="AB1511" s="11">
        <v>29051</v>
      </c>
      <c r="AC1511" s="12" t="s">
        <v>4127</v>
      </c>
      <c r="AD1511" s="8">
        <v>29</v>
      </c>
      <c r="AE1511" s="8">
        <v>51</v>
      </c>
      <c r="AF1511" s="13" t="s">
        <v>4108</v>
      </c>
      <c r="AG1511" s="13"/>
      <c r="AH1511" s="13" t="s">
        <v>4109</v>
      </c>
      <c r="AI1511" s="14">
        <v>151145</v>
      </c>
      <c r="AJ1511" s="13" t="s">
        <v>486</v>
      </c>
      <c r="AK1511" s="13"/>
      <c r="AL1511" s="13"/>
      <c r="AM1511" s="13"/>
      <c r="AN1511" s="13" t="s">
        <v>487</v>
      </c>
    </row>
    <row r="1512" spans="1:40" x14ac:dyDescent="0.2">
      <c r="A1512" s="8" t="s">
        <v>4078</v>
      </c>
      <c r="B1512" s="8" t="s">
        <v>4128</v>
      </c>
      <c r="C1512" s="8" t="str">
        <f t="shared" si="23"/>
        <v>Cooper County MO</v>
      </c>
      <c r="D1512" s="9">
        <v>17642</v>
      </c>
      <c r="E1512" s="8" t="s">
        <v>445</v>
      </c>
      <c r="F1512" s="9">
        <v>1932</v>
      </c>
      <c r="G1512" s="9">
        <v>5623</v>
      </c>
      <c r="H1512" s="9">
        <v>7976</v>
      </c>
      <c r="I1512" s="10">
        <v>0.24222668004012035</v>
      </c>
      <c r="J1512" s="10">
        <v>0.70498996990972917</v>
      </c>
      <c r="K1512" s="9">
        <v>-3691</v>
      </c>
      <c r="L1512" s="9">
        <v>3691</v>
      </c>
      <c r="M1512" s="10">
        <v>-0.4627632898696088</v>
      </c>
      <c r="N1512" s="10">
        <v>0.4627632898696088</v>
      </c>
      <c r="O1512" s="9">
        <v>2474</v>
      </c>
      <c r="P1512" s="9">
        <v>4887</v>
      </c>
      <c r="Q1512" s="9">
        <v>7511</v>
      </c>
      <c r="R1512" s="10">
        <v>0.32938357076288111</v>
      </c>
      <c r="S1512" s="10">
        <v>0.65064571961123685</v>
      </c>
      <c r="T1512" s="9">
        <v>-2413</v>
      </c>
      <c r="U1512" s="10">
        <v>-0.32126214884835574</v>
      </c>
      <c r="V1512" s="9">
        <v>-542</v>
      </c>
      <c r="W1512" s="9">
        <v>736</v>
      </c>
      <c r="X1512" s="10">
        <v>-8.7156890722760755E-2</v>
      </c>
      <c r="Y1512" s="10">
        <v>5.4344250298492325E-2</v>
      </c>
      <c r="Z1512" s="11">
        <v>564.77</v>
      </c>
      <c r="AA1512" s="11">
        <v>31.237494909432158</v>
      </c>
      <c r="AB1512" s="11">
        <v>29053</v>
      </c>
      <c r="AC1512" s="12" t="s">
        <v>4129</v>
      </c>
      <c r="AD1512" s="8">
        <v>29</v>
      </c>
      <c r="AE1512" s="8">
        <v>53</v>
      </c>
      <c r="AF1512" s="13"/>
      <c r="AG1512" s="13"/>
      <c r="AH1512" s="13"/>
      <c r="AJ1512" s="13"/>
      <c r="AK1512" s="13"/>
      <c r="AL1512" s="13"/>
      <c r="AM1512" s="13"/>
      <c r="AN1512" s="13" t="s">
        <v>510</v>
      </c>
    </row>
    <row r="1513" spans="1:40" x14ac:dyDescent="0.2">
      <c r="A1513" s="8" t="s">
        <v>4078</v>
      </c>
      <c r="B1513" s="8" t="s">
        <v>795</v>
      </c>
      <c r="C1513" s="8" t="str">
        <f t="shared" si="23"/>
        <v>Crawford County MO</v>
      </c>
      <c r="D1513" s="9">
        <v>24526</v>
      </c>
      <c r="E1513" s="8" t="s">
        <v>445</v>
      </c>
      <c r="F1513" s="9">
        <v>1824</v>
      </c>
      <c r="G1513" s="9">
        <v>7724</v>
      </c>
      <c r="H1513" s="9">
        <v>9920</v>
      </c>
      <c r="I1513" s="10">
        <v>0.18387096774193548</v>
      </c>
      <c r="J1513" s="10">
        <v>0.77862903225806457</v>
      </c>
      <c r="K1513" s="9">
        <v>-5900</v>
      </c>
      <c r="L1513" s="9">
        <v>5900</v>
      </c>
      <c r="M1513" s="10">
        <v>-0.59475806451612911</v>
      </c>
      <c r="N1513" s="10">
        <v>0.59475806451612911</v>
      </c>
      <c r="O1513" s="9">
        <v>2951</v>
      </c>
      <c r="P1513" s="9">
        <v>6434</v>
      </c>
      <c r="Q1513" s="9">
        <v>9579</v>
      </c>
      <c r="R1513" s="10">
        <v>0.30806973588057207</v>
      </c>
      <c r="S1513" s="10">
        <v>0.67167762814490029</v>
      </c>
      <c r="T1513" s="9">
        <v>-3483</v>
      </c>
      <c r="U1513" s="10">
        <v>-0.36360789226432821</v>
      </c>
      <c r="V1513" s="9">
        <v>-1127</v>
      </c>
      <c r="W1513" s="9">
        <v>1290</v>
      </c>
      <c r="X1513" s="10">
        <v>-0.12419876813863659</v>
      </c>
      <c r="Y1513" s="10">
        <v>0.10695140411316428</v>
      </c>
      <c r="Z1513" s="11">
        <v>742.52</v>
      </c>
      <c r="AA1513" s="11">
        <v>33.030760114205677</v>
      </c>
      <c r="AB1513" s="11">
        <v>29055</v>
      </c>
      <c r="AC1513" s="12" t="s">
        <v>4130</v>
      </c>
      <c r="AD1513" s="8">
        <v>29</v>
      </c>
      <c r="AE1513" s="8">
        <v>55</v>
      </c>
      <c r="AF1513" s="13"/>
      <c r="AG1513" s="13"/>
      <c r="AH1513" s="13"/>
      <c r="AJ1513" s="13"/>
      <c r="AK1513" s="13"/>
      <c r="AL1513" s="13"/>
      <c r="AM1513" s="13"/>
      <c r="AN1513" s="13" t="s">
        <v>510</v>
      </c>
    </row>
    <row r="1514" spans="1:40" x14ac:dyDescent="0.2">
      <c r="A1514" s="8" t="s">
        <v>4078</v>
      </c>
      <c r="B1514" s="8" t="s">
        <v>1665</v>
      </c>
      <c r="C1514" s="8" t="str">
        <f t="shared" si="23"/>
        <v>Dade County MO</v>
      </c>
      <c r="D1514" s="9">
        <v>7595</v>
      </c>
      <c r="E1514" s="8" t="s">
        <v>445</v>
      </c>
      <c r="F1514" s="9">
        <v>637</v>
      </c>
      <c r="G1514" s="9">
        <v>3184</v>
      </c>
      <c r="H1514" s="9">
        <v>3951</v>
      </c>
      <c r="I1514" s="10">
        <v>0.16122500632751202</v>
      </c>
      <c r="J1514" s="10">
        <v>0.80587193115666922</v>
      </c>
      <c r="K1514" s="9">
        <v>-2547</v>
      </c>
      <c r="L1514" s="9">
        <v>2547</v>
      </c>
      <c r="M1514" s="10">
        <v>-0.6446469248291572</v>
      </c>
      <c r="N1514" s="10">
        <v>0.6446469248291572</v>
      </c>
      <c r="O1514" s="9">
        <v>939</v>
      </c>
      <c r="P1514" s="9">
        <v>2895</v>
      </c>
      <c r="Q1514" s="9">
        <v>3896</v>
      </c>
      <c r="R1514" s="10">
        <v>0.24101642710472279</v>
      </c>
      <c r="S1514" s="10">
        <v>0.74306981519507187</v>
      </c>
      <c r="T1514" s="9">
        <v>-1956</v>
      </c>
      <c r="U1514" s="10">
        <v>-0.50205338809034905</v>
      </c>
      <c r="V1514" s="9">
        <v>-302</v>
      </c>
      <c r="W1514" s="9">
        <v>289</v>
      </c>
      <c r="X1514" s="10">
        <v>-7.979142077721077E-2</v>
      </c>
      <c r="Y1514" s="10">
        <v>6.2802115961597349E-2</v>
      </c>
      <c r="Z1514" s="11">
        <v>490.01</v>
      </c>
      <c r="AA1514" s="11">
        <v>15.4996836799249</v>
      </c>
      <c r="AB1514" s="11">
        <v>29057</v>
      </c>
      <c r="AC1514" s="12" t="s">
        <v>4131</v>
      </c>
      <c r="AD1514" s="8">
        <v>29</v>
      </c>
      <c r="AE1514" s="8">
        <v>57</v>
      </c>
      <c r="AF1514" s="13"/>
      <c r="AG1514" s="13"/>
      <c r="AH1514" s="13"/>
      <c r="AJ1514" s="13"/>
      <c r="AK1514" s="13"/>
      <c r="AL1514" s="13"/>
      <c r="AM1514" s="13"/>
      <c r="AN1514" s="13" t="s">
        <v>510</v>
      </c>
    </row>
    <row r="1515" spans="1:40" x14ac:dyDescent="0.2">
      <c r="A1515" s="8" t="s">
        <v>4078</v>
      </c>
      <c r="B1515" s="8" t="s">
        <v>563</v>
      </c>
      <c r="C1515" s="8" t="str">
        <f t="shared" si="23"/>
        <v>Dallas County MO</v>
      </c>
      <c r="D1515" s="9">
        <v>16393</v>
      </c>
      <c r="E1515" s="8" t="s">
        <v>445</v>
      </c>
      <c r="F1515" s="9">
        <v>1271</v>
      </c>
      <c r="G1515" s="9">
        <v>5895</v>
      </c>
      <c r="H1515" s="9">
        <v>7440</v>
      </c>
      <c r="I1515" s="10">
        <v>0.17083333333333334</v>
      </c>
      <c r="J1515" s="10">
        <v>0.79233870967741937</v>
      </c>
      <c r="K1515" s="9">
        <v>-4624</v>
      </c>
      <c r="L1515" s="9">
        <v>4624</v>
      </c>
      <c r="M1515" s="10">
        <v>-0.62150537634408609</v>
      </c>
      <c r="N1515" s="10">
        <v>0.62150537634408609</v>
      </c>
      <c r="O1515" s="9">
        <v>2122</v>
      </c>
      <c r="P1515" s="9">
        <v>4992</v>
      </c>
      <c r="Q1515" s="9">
        <v>7279</v>
      </c>
      <c r="R1515" s="10">
        <v>0.29152356092869902</v>
      </c>
      <c r="S1515" s="10">
        <v>0.68580849017722212</v>
      </c>
      <c r="T1515" s="9">
        <v>-2870</v>
      </c>
      <c r="U1515" s="10">
        <v>-0.3942849292485231</v>
      </c>
      <c r="V1515" s="9">
        <v>-851</v>
      </c>
      <c r="W1515" s="9">
        <v>903</v>
      </c>
      <c r="X1515" s="10">
        <v>-0.12069022759536568</v>
      </c>
      <c r="Y1515" s="10">
        <v>0.10653021950019725</v>
      </c>
      <c r="Z1515" s="11">
        <v>540.77</v>
      </c>
      <c r="AA1515" s="11">
        <v>30.314181629898108</v>
      </c>
      <c r="AB1515" s="11">
        <v>29059</v>
      </c>
      <c r="AC1515" s="12" t="s">
        <v>4132</v>
      </c>
      <c r="AD1515" s="8">
        <v>29</v>
      </c>
      <c r="AE1515" s="8">
        <v>59</v>
      </c>
      <c r="AF1515" s="13" t="s">
        <v>4120</v>
      </c>
      <c r="AG1515" s="13" t="s">
        <v>292</v>
      </c>
      <c r="AH1515" s="13" t="s">
        <v>4121</v>
      </c>
      <c r="AI1515" s="14">
        <v>456456</v>
      </c>
      <c r="AJ1515" s="13" t="s">
        <v>486</v>
      </c>
      <c r="AK1515" s="13" t="s">
        <v>4122</v>
      </c>
      <c r="AL1515" s="13"/>
      <c r="AM1515" s="13"/>
      <c r="AN1515" s="13" t="s">
        <v>505</v>
      </c>
    </row>
    <row r="1516" spans="1:40" x14ac:dyDescent="0.2">
      <c r="A1516" s="8" t="s">
        <v>4078</v>
      </c>
      <c r="B1516" s="8" t="s">
        <v>2326</v>
      </c>
      <c r="C1516" s="8" t="str">
        <f t="shared" si="23"/>
        <v>Daviess County MO</v>
      </c>
      <c r="D1516" s="9">
        <v>8253</v>
      </c>
      <c r="E1516" s="8" t="s">
        <v>445</v>
      </c>
      <c r="F1516" s="9">
        <v>730</v>
      </c>
      <c r="G1516" s="9">
        <v>2763</v>
      </c>
      <c r="H1516" s="9">
        <v>3689</v>
      </c>
      <c r="I1516" s="10">
        <v>0.19788560585524531</v>
      </c>
      <c r="J1516" s="10">
        <v>0.74898346435348329</v>
      </c>
      <c r="K1516" s="9">
        <v>-2033</v>
      </c>
      <c r="L1516" s="9">
        <v>2033</v>
      </c>
      <c r="M1516" s="10">
        <v>-0.551097858498238</v>
      </c>
      <c r="N1516" s="10">
        <v>0.551097858498238</v>
      </c>
      <c r="O1516" s="9">
        <v>1124</v>
      </c>
      <c r="P1516" s="9">
        <v>2282</v>
      </c>
      <c r="Q1516" s="9">
        <v>3512</v>
      </c>
      <c r="R1516" s="10">
        <v>0.32004555808656038</v>
      </c>
      <c r="S1516" s="10">
        <v>0.64977220956719817</v>
      </c>
      <c r="T1516" s="9">
        <v>-1158</v>
      </c>
      <c r="U1516" s="10">
        <v>-0.32972665148063779</v>
      </c>
      <c r="V1516" s="9">
        <v>-394</v>
      </c>
      <c r="W1516" s="9">
        <v>481</v>
      </c>
      <c r="X1516" s="10">
        <v>-0.12215995223131507</v>
      </c>
      <c r="Y1516" s="10">
        <v>9.9211254786285119E-2</v>
      </c>
      <c r="Z1516" s="11">
        <v>563.24</v>
      </c>
      <c r="AA1516" s="11">
        <v>14.652723528158511</v>
      </c>
      <c r="AB1516" s="11">
        <v>29061</v>
      </c>
      <c r="AC1516" s="12" t="s">
        <v>4133</v>
      </c>
      <c r="AD1516" s="8">
        <v>29</v>
      </c>
      <c r="AE1516" s="8">
        <v>61</v>
      </c>
      <c r="AF1516" s="13"/>
      <c r="AG1516" s="13"/>
      <c r="AH1516" s="13"/>
      <c r="AJ1516" s="13"/>
      <c r="AK1516" s="13"/>
      <c r="AL1516" s="13"/>
      <c r="AM1516" s="13"/>
      <c r="AN1516" s="13" t="s">
        <v>510</v>
      </c>
    </row>
    <row r="1517" spans="1:40" x14ac:dyDescent="0.2">
      <c r="A1517" s="8" t="s">
        <v>4078</v>
      </c>
      <c r="B1517" s="8" t="s">
        <v>567</v>
      </c>
      <c r="C1517" s="8" t="str">
        <f t="shared" si="23"/>
        <v>DeKalb County MO</v>
      </c>
      <c r="D1517" s="9">
        <v>12687</v>
      </c>
      <c r="E1517" s="8" t="s">
        <v>445</v>
      </c>
      <c r="F1517" s="9">
        <v>824</v>
      </c>
      <c r="G1517" s="9">
        <v>3540</v>
      </c>
      <c r="H1517" s="9">
        <v>4590</v>
      </c>
      <c r="I1517" s="10">
        <v>0.17952069716775598</v>
      </c>
      <c r="J1517" s="10">
        <v>0.77124183006535951</v>
      </c>
      <c r="K1517" s="9">
        <v>-2716</v>
      </c>
      <c r="L1517" s="9">
        <v>2716</v>
      </c>
      <c r="M1517" s="10">
        <v>-0.59172113289760353</v>
      </c>
      <c r="N1517" s="10">
        <v>0.59172113289760353</v>
      </c>
      <c r="O1517" s="9">
        <v>1194</v>
      </c>
      <c r="P1517" s="9">
        <v>3056</v>
      </c>
      <c r="Q1517" s="9">
        <v>4350</v>
      </c>
      <c r="R1517" s="10">
        <v>0.27448275862068966</v>
      </c>
      <c r="S1517" s="10">
        <v>0.70252873563218388</v>
      </c>
      <c r="T1517" s="9">
        <v>-1862</v>
      </c>
      <c r="U1517" s="10">
        <v>-0.42804597701149422</v>
      </c>
      <c r="V1517" s="9">
        <v>-370</v>
      </c>
      <c r="W1517" s="9">
        <v>484</v>
      </c>
      <c r="X1517" s="10">
        <v>-9.4962061452933677E-2</v>
      </c>
      <c r="Y1517" s="10">
        <v>6.8713094433175637E-2</v>
      </c>
      <c r="Z1517" s="11">
        <v>421.36</v>
      </c>
      <c r="AA1517" s="11">
        <v>30.109644959179796</v>
      </c>
      <c r="AB1517" s="11">
        <v>29063</v>
      </c>
      <c r="AC1517" s="12" t="s">
        <v>4134</v>
      </c>
      <c r="AD1517" s="8">
        <v>29</v>
      </c>
      <c r="AE1517" s="8">
        <v>63</v>
      </c>
      <c r="AF1517" s="13" t="s">
        <v>2761</v>
      </c>
      <c r="AG1517" s="13" t="s">
        <v>2719</v>
      </c>
      <c r="AH1517" s="13" t="s">
        <v>2762</v>
      </c>
      <c r="AI1517" s="14">
        <v>126880</v>
      </c>
      <c r="AJ1517" s="13" t="s">
        <v>486</v>
      </c>
      <c r="AK1517" s="13" t="s">
        <v>2721</v>
      </c>
      <c r="AL1517" s="13"/>
      <c r="AM1517" s="13"/>
      <c r="AN1517" s="13" t="s">
        <v>505</v>
      </c>
    </row>
    <row r="1518" spans="1:40" x14ac:dyDescent="0.2">
      <c r="A1518" s="8" t="s">
        <v>4078</v>
      </c>
      <c r="B1518" s="8" t="s">
        <v>4135</v>
      </c>
      <c r="C1518" s="8" t="str">
        <f t="shared" si="23"/>
        <v>Dent County MO</v>
      </c>
      <c r="D1518" s="9">
        <v>15593</v>
      </c>
      <c r="E1518" s="8" t="s">
        <v>445</v>
      </c>
      <c r="F1518" s="9">
        <v>978</v>
      </c>
      <c r="G1518" s="9">
        <v>5599</v>
      </c>
      <c r="H1518" s="9">
        <v>6778</v>
      </c>
      <c r="I1518" s="10">
        <v>0.14429035113602834</v>
      </c>
      <c r="J1518" s="10">
        <v>0.8260548834464444</v>
      </c>
      <c r="K1518" s="9">
        <v>-4621</v>
      </c>
      <c r="L1518" s="9">
        <v>4621</v>
      </c>
      <c r="M1518" s="10">
        <v>-0.681764532310416</v>
      </c>
      <c r="N1518" s="10">
        <v>0.681764532310416</v>
      </c>
      <c r="O1518" s="9">
        <v>1585</v>
      </c>
      <c r="P1518" s="9">
        <v>4883</v>
      </c>
      <c r="Q1518" s="9">
        <v>6643</v>
      </c>
      <c r="R1518" s="10">
        <v>0.23859701941893724</v>
      </c>
      <c r="S1518" s="10">
        <v>0.73505946108685838</v>
      </c>
      <c r="T1518" s="9">
        <v>-3298</v>
      </c>
      <c r="U1518" s="10">
        <v>-0.49646244166792114</v>
      </c>
      <c r="V1518" s="9">
        <v>-607</v>
      </c>
      <c r="W1518" s="9">
        <v>716</v>
      </c>
      <c r="X1518" s="10">
        <v>-9.4306668282908901E-2</v>
      </c>
      <c r="Y1518" s="10">
        <v>9.099542235958602E-2</v>
      </c>
      <c r="Z1518" s="11">
        <v>752.79</v>
      </c>
      <c r="AA1518" s="11">
        <v>20.713612029915382</v>
      </c>
      <c r="AB1518" s="11">
        <v>29065</v>
      </c>
      <c r="AC1518" s="12" t="s">
        <v>4136</v>
      </c>
      <c r="AD1518" s="8">
        <v>29</v>
      </c>
      <c r="AE1518" s="8">
        <v>65</v>
      </c>
      <c r="AF1518" s="13"/>
      <c r="AG1518" s="13"/>
      <c r="AH1518" s="13"/>
      <c r="AJ1518" s="13"/>
      <c r="AK1518" s="13"/>
      <c r="AL1518" s="13"/>
      <c r="AM1518" s="13"/>
      <c r="AN1518" s="13" t="s">
        <v>510</v>
      </c>
    </row>
    <row r="1519" spans="1:40" x14ac:dyDescent="0.2">
      <c r="A1519" s="8" t="s">
        <v>4078</v>
      </c>
      <c r="B1519" s="8" t="s">
        <v>1182</v>
      </c>
      <c r="C1519" s="8" t="str">
        <f t="shared" si="23"/>
        <v>Douglas County MO</v>
      </c>
      <c r="D1519" s="9">
        <v>13373</v>
      </c>
      <c r="E1519" s="8" t="s">
        <v>445</v>
      </c>
      <c r="F1519" s="9">
        <v>984</v>
      </c>
      <c r="G1519" s="9">
        <v>5486</v>
      </c>
      <c r="H1519" s="9">
        <v>6664</v>
      </c>
      <c r="I1519" s="10">
        <v>0.14765906362545017</v>
      </c>
      <c r="J1519" s="10">
        <v>0.82322929171668668</v>
      </c>
      <c r="K1519" s="9">
        <v>-4502</v>
      </c>
      <c r="L1519" s="9">
        <v>4502</v>
      </c>
      <c r="M1519" s="10">
        <v>-0.67557022809123657</v>
      </c>
      <c r="N1519" s="10">
        <v>0.67557022809123657</v>
      </c>
      <c r="O1519" s="9">
        <v>1709</v>
      </c>
      <c r="P1519" s="9">
        <v>4649</v>
      </c>
      <c r="Q1519" s="9">
        <v>6556</v>
      </c>
      <c r="R1519" s="10">
        <v>0.26067724222086636</v>
      </c>
      <c r="S1519" s="10">
        <v>0.70912141549725438</v>
      </c>
      <c r="T1519" s="9">
        <v>-2940</v>
      </c>
      <c r="U1519" s="10">
        <v>-0.44844417327638803</v>
      </c>
      <c r="V1519" s="9">
        <v>-725</v>
      </c>
      <c r="W1519" s="9">
        <v>837</v>
      </c>
      <c r="X1519" s="10">
        <v>-0.11301817859541619</v>
      </c>
      <c r="Y1519" s="10">
        <v>0.1141078762194323</v>
      </c>
      <c r="Z1519" s="11">
        <v>813.63</v>
      </c>
      <c r="AA1519" s="11">
        <v>16.436217936900064</v>
      </c>
      <c r="AB1519" s="11">
        <v>29067</v>
      </c>
      <c r="AC1519" s="12" t="s">
        <v>4137</v>
      </c>
      <c r="AD1519" s="8">
        <v>29</v>
      </c>
      <c r="AE1519" s="8">
        <v>67</v>
      </c>
      <c r="AF1519" s="13"/>
      <c r="AG1519" s="13"/>
      <c r="AH1519" s="13"/>
      <c r="AJ1519" s="13"/>
      <c r="AK1519" s="13"/>
      <c r="AL1519" s="13"/>
      <c r="AM1519" s="13"/>
      <c r="AN1519" s="13" t="s">
        <v>510</v>
      </c>
    </row>
    <row r="1520" spans="1:40" x14ac:dyDescent="0.2">
      <c r="A1520" s="8" t="s">
        <v>4078</v>
      </c>
      <c r="B1520" s="8" t="s">
        <v>4138</v>
      </c>
      <c r="C1520" s="8" t="str">
        <f t="shared" si="23"/>
        <v>Dunklin County MO</v>
      </c>
      <c r="D1520" s="9">
        <v>30895</v>
      </c>
      <c r="E1520" s="8" t="s">
        <v>445</v>
      </c>
      <c r="F1520" s="9">
        <v>2360</v>
      </c>
      <c r="G1520" s="9">
        <v>8026</v>
      </c>
      <c r="H1520" s="9">
        <v>10574</v>
      </c>
      <c r="I1520" s="10">
        <v>0.22318895403820693</v>
      </c>
      <c r="J1520" s="10">
        <v>0.7590315869112918</v>
      </c>
      <c r="K1520" s="9">
        <v>-5666</v>
      </c>
      <c r="L1520" s="9">
        <v>5666</v>
      </c>
      <c r="M1520" s="10">
        <v>-0.53584263287308487</v>
      </c>
      <c r="N1520" s="10">
        <v>0.53584263287308487</v>
      </c>
      <c r="O1520" s="9">
        <v>3635</v>
      </c>
      <c r="P1520" s="9">
        <v>6849</v>
      </c>
      <c r="Q1520" s="9">
        <v>10649</v>
      </c>
      <c r="R1520" s="10">
        <v>0.34134660531505306</v>
      </c>
      <c r="S1520" s="10">
        <v>0.64315898206404354</v>
      </c>
      <c r="T1520" s="9">
        <v>-3214</v>
      </c>
      <c r="U1520" s="10">
        <v>-0.30181237674899047</v>
      </c>
      <c r="V1520" s="9">
        <v>-1275</v>
      </c>
      <c r="W1520" s="9">
        <v>1177</v>
      </c>
      <c r="X1520" s="10">
        <v>-0.11815765127684613</v>
      </c>
      <c r="Y1520" s="10">
        <v>0.11587260484724826</v>
      </c>
      <c r="Z1520" s="11">
        <v>541.07000000000005</v>
      </c>
      <c r="AA1520" s="11">
        <v>57.099820725599272</v>
      </c>
      <c r="AB1520" s="11">
        <v>29069</v>
      </c>
      <c r="AC1520" s="12" t="s">
        <v>4139</v>
      </c>
      <c r="AD1520" s="8">
        <v>29</v>
      </c>
      <c r="AE1520" s="8">
        <v>69</v>
      </c>
      <c r="AF1520" s="13" t="s">
        <v>4140</v>
      </c>
      <c r="AG1520" s="13"/>
      <c r="AH1520" s="13" t="s">
        <v>4141</v>
      </c>
      <c r="AJ1520" s="13" t="s">
        <v>498</v>
      </c>
      <c r="AK1520" s="13"/>
      <c r="AL1520" s="13"/>
      <c r="AM1520" s="13"/>
      <c r="AN1520" s="13" t="s">
        <v>487</v>
      </c>
    </row>
    <row r="1521" spans="1:40" x14ac:dyDescent="0.2">
      <c r="A1521" s="8" t="s">
        <v>4078</v>
      </c>
      <c r="B1521" s="8" t="s">
        <v>586</v>
      </c>
      <c r="C1521" s="8" t="str">
        <f t="shared" si="23"/>
        <v>Franklin County MO</v>
      </c>
      <c r="D1521" s="9">
        <v>102426</v>
      </c>
      <c r="E1521" s="8" t="s">
        <v>445</v>
      </c>
      <c r="F1521" s="9">
        <v>12339</v>
      </c>
      <c r="G1521" s="9">
        <v>35420</v>
      </c>
      <c r="H1521" s="9">
        <v>50045</v>
      </c>
      <c r="I1521" s="10">
        <v>0.24655809771205914</v>
      </c>
      <c r="J1521" s="10">
        <v>0.70776301328804081</v>
      </c>
      <c r="K1521" s="9">
        <v>-23081</v>
      </c>
      <c r="L1521" s="9">
        <v>23081</v>
      </c>
      <c r="M1521" s="10">
        <v>-0.46120491557598164</v>
      </c>
      <c r="N1521" s="10">
        <v>0.46120491557598164</v>
      </c>
      <c r="O1521" s="9">
        <v>16294</v>
      </c>
      <c r="P1521" s="9">
        <v>29271</v>
      </c>
      <c r="Q1521" s="9">
        <v>46573</v>
      </c>
      <c r="R1521" s="10">
        <v>0.34985936057372297</v>
      </c>
      <c r="S1521" s="10">
        <v>0.62849719794730852</v>
      </c>
      <c r="T1521" s="9">
        <v>-12977</v>
      </c>
      <c r="U1521" s="10">
        <v>-0.27863783737358555</v>
      </c>
      <c r="V1521" s="9">
        <v>-3955</v>
      </c>
      <c r="W1521" s="9">
        <v>6149</v>
      </c>
      <c r="X1521" s="10">
        <v>-0.10330126286166383</v>
      </c>
      <c r="Y1521" s="10">
        <v>7.9265815340732293E-2</v>
      </c>
      <c r="Z1521" s="11">
        <v>922.68</v>
      </c>
      <c r="AA1521" s="11">
        <v>111.00923397060737</v>
      </c>
      <c r="AB1521" s="11">
        <v>29071</v>
      </c>
      <c r="AC1521" s="12" t="s">
        <v>4142</v>
      </c>
      <c r="AD1521" s="8">
        <v>29</v>
      </c>
      <c r="AE1521" s="8">
        <v>71</v>
      </c>
      <c r="AF1521" s="13" t="s">
        <v>2050</v>
      </c>
      <c r="AG1521" s="13" t="s">
        <v>2051</v>
      </c>
      <c r="AH1521" s="13" t="s">
        <v>2052</v>
      </c>
      <c r="AI1521" s="14">
        <v>2811588</v>
      </c>
      <c r="AJ1521" s="13" t="s">
        <v>486</v>
      </c>
      <c r="AK1521" s="13" t="s">
        <v>2053</v>
      </c>
      <c r="AL1521" s="13"/>
      <c r="AM1521" s="13"/>
      <c r="AN1521" s="13" t="s">
        <v>505</v>
      </c>
    </row>
    <row r="1522" spans="1:40" x14ac:dyDescent="0.2">
      <c r="A1522" s="8" t="s">
        <v>4078</v>
      </c>
      <c r="B1522" s="8" t="s">
        <v>4143</v>
      </c>
      <c r="C1522" s="8" t="str">
        <f t="shared" si="23"/>
        <v>Gasconade County MO</v>
      </c>
      <c r="D1522" s="9">
        <v>14858</v>
      </c>
      <c r="E1522" s="8" t="s">
        <v>445</v>
      </c>
      <c r="F1522" s="9">
        <v>1519</v>
      </c>
      <c r="G1522" s="9">
        <v>5670</v>
      </c>
      <c r="H1522" s="9">
        <v>7444</v>
      </c>
      <c r="I1522" s="10">
        <v>0.20405695862439549</v>
      </c>
      <c r="J1522" s="10">
        <v>0.76168726491133798</v>
      </c>
      <c r="K1522" s="9">
        <v>-4151</v>
      </c>
      <c r="L1522" s="9">
        <v>4151</v>
      </c>
      <c r="M1522" s="10">
        <v>-0.55763030628694255</v>
      </c>
      <c r="N1522" s="10">
        <v>0.55763030628694255</v>
      </c>
      <c r="O1522" s="9">
        <v>2099</v>
      </c>
      <c r="P1522" s="9">
        <v>4895</v>
      </c>
      <c r="Q1522" s="9">
        <v>7134</v>
      </c>
      <c r="R1522" s="10">
        <v>0.29422483880011213</v>
      </c>
      <c r="S1522" s="10">
        <v>0.68615082702551167</v>
      </c>
      <c r="T1522" s="9">
        <v>-2796</v>
      </c>
      <c r="U1522" s="10">
        <v>-0.39192598822539954</v>
      </c>
      <c r="V1522" s="9">
        <v>-580</v>
      </c>
      <c r="W1522" s="9">
        <v>775</v>
      </c>
      <c r="X1522" s="10">
        <v>-9.0167880175716641E-2</v>
      </c>
      <c r="Y1522" s="10">
        <v>7.5536437885826313E-2</v>
      </c>
      <c r="Z1522" s="11">
        <v>517.79999999999995</v>
      </c>
      <c r="AA1522" s="11">
        <v>28.694476631904212</v>
      </c>
      <c r="AB1522" s="11">
        <v>29073</v>
      </c>
      <c r="AC1522" s="12" t="s">
        <v>4144</v>
      </c>
      <c r="AD1522" s="8">
        <v>29</v>
      </c>
      <c r="AE1522" s="8">
        <v>73</v>
      </c>
      <c r="AF1522" s="13"/>
      <c r="AG1522" s="13"/>
      <c r="AH1522" s="13"/>
      <c r="AJ1522" s="13"/>
      <c r="AK1522" s="13"/>
      <c r="AL1522" s="13"/>
      <c r="AM1522" s="13"/>
      <c r="AN1522" s="13" t="s">
        <v>510</v>
      </c>
    </row>
    <row r="1523" spans="1:40" x14ac:dyDescent="0.2">
      <c r="A1523" s="8" t="s">
        <v>4078</v>
      </c>
      <c r="B1523" s="8" t="s">
        <v>4145</v>
      </c>
      <c r="C1523" s="8" t="str">
        <f t="shared" si="23"/>
        <v>Gentry County MO</v>
      </c>
      <c r="D1523" s="9">
        <v>6692</v>
      </c>
      <c r="E1523" s="8" t="s">
        <v>445</v>
      </c>
      <c r="F1523" s="9">
        <v>605</v>
      </c>
      <c r="G1523" s="9">
        <v>2304</v>
      </c>
      <c r="H1523" s="9">
        <v>3033</v>
      </c>
      <c r="I1523" s="10">
        <v>0.19947246950214309</v>
      </c>
      <c r="J1523" s="10">
        <v>0.75964391691394662</v>
      </c>
      <c r="K1523" s="9">
        <v>-1699</v>
      </c>
      <c r="L1523" s="9">
        <v>1699</v>
      </c>
      <c r="M1523" s="10">
        <v>-0.56017144741180358</v>
      </c>
      <c r="N1523" s="10">
        <v>0.56017144741180358</v>
      </c>
      <c r="O1523" s="9">
        <v>937</v>
      </c>
      <c r="P1523" s="9">
        <v>1986</v>
      </c>
      <c r="Q1523" s="9">
        <v>2997</v>
      </c>
      <c r="R1523" s="10">
        <v>0.31264597931264598</v>
      </c>
      <c r="S1523" s="10">
        <v>0.66266266266266272</v>
      </c>
      <c r="T1523" s="9">
        <v>-1049</v>
      </c>
      <c r="U1523" s="10">
        <v>-0.35001668335001673</v>
      </c>
      <c r="V1523" s="9">
        <v>-332</v>
      </c>
      <c r="W1523" s="9">
        <v>318</v>
      </c>
      <c r="X1523" s="10">
        <v>-0.11317350981050289</v>
      </c>
      <c r="Y1523" s="10">
        <v>9.6981254251283899E-2</v>
      </c>
      <c r="Z1523" s="11">
        <v>491.42</v>
      </c>
      <c r="AA1523" s="11">
        <v>13.617679378128688</v>
      </c>
      <c r="AB1523" s="11">
        <v>29075</v>
      </c>
      <c r="AC1523" s="12" t="s">
        <v>4146</v>
      </c>
      <c r="AD1523" s="8">
        <v>29</v>
      </c>
      <c r="AE1523" s="8">
        <v>75</v>
      </c>
      <c r="AF1523" s="13"/>
      <c r="AG1523" s="13"/>
      <c r="AH1523" s="13"/>
      <c r="AJ1523" s="13"/>
      <c r="AK1523" s="13"/>
      <c r="AL1523" s="13"/>
      <c r="AM1523" s="13"/>
      <c r="AN1523" s="13" t="s">
        <v>510</v>
      </c>
    </row>
    <row r="1524" spans="1:40" x14ac:dyDescent="0.2">
      <c r="A1524" s="8" t="s">
        <v>4078</v>
      </c>
      <c r="B1524" s="8" t="s">
        <v>592</v>
      </c>
      <c r="C1524" s="8" t="str">
        <f t="shared" si="23"/>
        <v>Greene County MO</v>
      </c>
      <c r="D1524" s="9">
        <v>288072</v>
      </c>
      <c r="E1524" s="8" t="s">
        <v>445</v>
      </c>
      <c r="F1524" s="9">
        <v>42400</v>
      </c>
      <c r="G1524" s="9">
        <v>77387</v>
      </c>
      <c r="H1524" s="9">
        <v>127609</v>
      </c>
      <c r="I1524" s="10">
        <v>0.33226496563721997</v>
      </c>
      <c r="J1524" s="10">
        <v>0.60643841735300796</v>
      </c>
      <c r="K1524" s="9">
        <v>-34987</v>
      </c>
      <c r="L1524" s="9">
        <v>34987</v>
      </c>
      <c r="M1524" s="10">
        <v>-0.274173451715788</v>
      </c>
      <c r="N1524" s="10">
        <v>0.274173451715788</v>
      </c>
      <c r="O1524" s="9">
        <v>46130</v>
      </c>
      <c r="P1524" s="9">
        <v>76786</v>
      </c>
      <c r="Q1524" s="9">
        <v>125639</v>
      </c>
      <c r="R1524" s="10">
        <v>0.367163062424884</v>
      </c>
      <c r="S1524" s="10">
        <v>0.61116373100709176</v>
      </c>
      <c r="T1524" s="9">
        <v>-30656</v>
      </c>
      <c r="U1524" s="10">
        <v>-0.24400066858220776</v>
      </c>
      <c r="V1524" s="9">
        <v>-3730</v>
      </c>
      <c r="W1524" s="9">
        <v>601</v>
      </c>
      <c r="X1524" s="10">
        <v>-3.4898096787664035E-2</v>
      </c>
      <c r="Y1524" s="10">
        <v>-4.7253136540837959E-3</v>
      </c>
      <c r="Z1524" s="11">
        <v>675.3</v>
      </c>
      <c r="AA1524" s="11">
        <v>426.58374055975128</v>
      </c>
      <c r="AB1524" s="11">
        <v>29077</v>
      </c>
      <c r="AC1524" s="12" t="s">
        <v>4147</v>
      </c>
      <c r="AD1524" s="8">
        <v>29</v>
      </c>
      <c r="AE1524" s="8">
        <v>77</v>
      </c>
      <c r="AF1524" s="13" t="s">
        <v>4120</v>
      </c>
      <c r="AG1524" s="13" t="s">
        <v>292</v>
      </c>
      <c r="AH1524" s="13" t="s">
        <v>4121</v>
      </c>
      <c r="AI1524" s="14">
        <v>456456</v>
      </c>
      <c r="AJ1524" s="13" t="s">
        <v>486</v>
      </c>
      <c r="AK1524" s="13" t="s">
        <v>4122</v>
      </c>
      <c r="AL1524" s="13"/>
      <c r="AM1524" s="13"/>
      <c r="AN1524" s="13" t="s">
        <v>487</v>
      </c>
    </row>
    <row r="1525" spans="1:40" x14ac:dyDescent="0.2">
      <c r="A1525" s="8" t="s">
        <v>4078</v>
      </c>
      <c r="B1525" s="8" t="s">
        <v>2126</v>
      </c>
      <c r="C1525" s="8" t="str">
        <f t="shared" si="23"/>
        <v>Grundy County MO</v>
      </c>
      <c r="D1525" s="9">
        <v>10097</v>
      </c>
      <c r="E1525" s="8" t="s">
        <v>445</v>
      </c>
      <c r="F1525" s="9">
        <v>780</v>
      </c>
      <c r="G1525" s="9">
        <v>3462</v>
      </c>
      <c r="H1525" s="9">
        <v>4413</v>
      </c>
      <c r="I1525" s="10">
        <v>0.17675050985723997</v>
      </c>
      <c r="J1525" s="10">
        <v>0.78450033990482659</v>
      </c>
      <c r="K1525" s="9">
        <v>-2682</v>
      </c>
      <c r="L1525" s="9">
        <v>2682</v>
      </c>
      <c r="M1525" s="10">
        <v>-0.60774983004758665</v>
      </c>
      <c r="N1525" s="10">
        <v>0.60774983004758665</v>
      </c>
      <c r="O1525" s="9">
        <v>1212</v>
      </c>
      <c r="P1525" s="9">
        <v>3030</v>
      </c>
      <c r="Q1525" s="9">
        <v>4374</v>
      </c>
      <c r="R1525" s="10">
        <v>0.27709190672153633</v>
      </c>
      <c r="S1525" s="10">
        <v>0.69272976680384091</v>
      </c>
      <c r="T1525" s="9">
        <v>-1818</v>
      </c>
      <c r="U1525" s="10">
        <v>-0.41563786008230458</v>
      </c>
      <c r="V1525" s="9">
        <v>-432</v>
      </c>
      <c r="W1525" s="9">
        <v>432</v>
      </c>
      <c r="X1525" s="10">
        <v>-0.10034139686429636</v>
      </c>
      <c r="Y1525" s="10">
        <v>9.1770573100985686E-2</v>
      </c>
      <c r="Z1525" s="11">
        <v>435.28</v>
      </c>
      <c r="AA1525" s="11">
        <v>23.19656313177725</v>
      </c>
      <c r="AB1525" s="11">
        <v>29079</v>
      </c>
      <c r="AC1525" s="12" t="s">
        <v>4148</v>
      </c>
      <c r="AD1525" s="8">
        <v>29</v>
      </c>
      <c r="AE1525" s="8">
        <v>79</v>
      </c>
      <c r="AF1525" s="13"/>
      <c r="AG1525" s="13"/>
      <c r="AH1525" s="13"/>
      <c r="AJ1525" s="13"/>
      <c r="AK1525" s="13"/>
      <c r="AL1525" s="13"/>
      <c r="AM1525" s="13"/>
      <c r="AN1525" s="13" t="s">
        <v>510</v>
      </c>
    </row>
    <row r="1526" spans="1:40" x14ac:dyDescent="0.2">
      <c r="A1526" s="8" t="s">
        <v>4078</v>
      </c>
      <c r="B1526" s="8" t="s">
        <v>2373</v>
      </c>
      <c r="C1526" s="8" t="str">
        <f t="shared" si="23"/>
        <v>Harrison County MO</v>
      </c>
      <c r="D1526" s="9">
        <v>8615</v>
      </c>
      <c r="E1526" s="8" t="s">
        <v>445</v>
      </c>
      <c r="F1526" s="9">
        <v>574</v>
      </c>
      <c r="G1526" s="9">
        <v>2965</v>
      </c>
      <c r="H1526" s="9">
        <v>3682</v>
      </c>
      <c r="I1526" s="10">
        <v>0.155893536121673</v>
      </c>
      <c r="J1526" s="10">
        <v>0.80526887561108096</v>
      </c>
      <c r="K1526" s="9">
        <v>-2391</v>
      </c>
      <c r="L1526" s="9">
        <v>2391</v>
      </c>
      <c r="M1526" s="10">
        <v>-0.64937533948940795</v>
      </c>
      <c r="N1526" s="10">
        <v>0.64937533948940795</v>
      </c>
      <c r="O1526" s="9">
        <v>984</v>
      </c>
      <c r="P1526" s="9">
        <v>2624</v>
      </c>
      <c r="Q1526" s="9">
        <v>3695</v>
      </c>
      <c r="R1526" s="10">
        <v>0.26630581867388364</v>
      </c>
      <c r="S1526" s="10">
        <v>0.71014884979702297</v>
      </c>
      <c r="T1526" s="9">
        <v>-1640</v>
      </c>
      <c r="U1526" s="10">
        <v>-0.44384303112313933</v>
      </c>
      <c r="V1526" s="9">
        <v>-410</v>
      </c>
      <c r="W1526" s="9">
        <v>341</v>
      </c>
      <c r="X1526" s="10">
        <v>-0.11041228255221064</v>
      </c>
      <c r="Y1526" s="10">
        <v>9.5120025814057985E-2</v>
      </c>
      <c r="Z1526" s="11">
        <v>722.5</v>
      </c>
      <c r="AA1526" s="11">
        <v>11.923875432525952</v>
      </c>
      <c r="AB1526" s="11">
        <v>29081</v>
      </c>
      <c r="AC1526" s="12" t="s">
        <v>4149</v>
      </c>
      <c r="AD1526" s="8">
        <v>29</v>
      </c>
      <c r="AE1526" s="8">
        <v>81</v>
      </c>
      <c r="AF1526" s="13"/>
      <c r="AG1526" s="13"/>
      <c r="AH1526" s="13"/>
      <c r="AJ1526" s="13"/>
      <c r="AK1526" s="13"/>
      <c r="AL1526" s="13"/>
      <c r="AM1526" s="13"/>
      <c r="AN1526" s="13" t="s">
        <v>510</v>
      </c>
    </row>
    <row r="1527" spans="1:40" x14ac:dyDescent="0.2">
      <c r="A1527" s="8" t="s">
        <v>4078</v>
      </c>
      <c r="B1527" s="8" t="s">
        <v>598</v>
      </c>
      <c r="C1527" s="8" t="str">
        <f t="shared" si="23"/>
        <v>Henry County MO</v>
      </c>
      <c r="D1527" s="9">
        <v>21737</v>
      </c>
      <c r="E1527" s="8" t="s">
        <v>445</v>
      </c>
      <c r="F1527" s="9">
        <v>2356</v>
      </c>
      <c r="G1527" s="9">
        <v>7072</v>
      </c>
      <c r="H1527" s="9">
        <v>9855</v>
      </c>
      <c r="I1527" s="10">
        <v>0.23906646372399798</v>
      </c>
      <c r="J1527" s="10">
        <v>0.7176052765093861</v>
      </c>
      <c r="K1527" s="9">
        <v>-4716</v>
      </c>
      <c r="L1527" s="9">
        <v>4716</v>
      </c>
      <c r="M1527" s="10">
        <v>-0.47853881278538812</v>
      </c>
      <c r="N1527" s="10">
        <v>0.47853881278538812</v>
      </c>
      <c r="O1527" s="9">
        <v>3604</v>
      </c>
      <c r="P1527" s="9">
        <v>6229</v>
      </c>
      <c r="Q1527" s="9">
        <v>10121</v>
      </c>
      <c r="R1527" s="10">
        <v>0.35609129532654876</v>
      </c>
      <c r="S1527" s="10">
        <v>0.61545301847643519</v>
      </c>
      <c r="T1527" s="9">
        <v>-2625</v>
      </c>
      <c r="U1527" s="10">
        <v>-0.25936172314988643</v>
      </c>
      <c r="V1527" s="9">
        <v>-1248</v>
      </c>
      <c r="W1527" s="9">
        <v>843</v>
      </c>
      <c r="X1527" s="10">
        <v>-0.11702483160255078</v>
      </c>
      <c r="Y1527" s="10">
        <v>0.10215225803295092</v>
      </c>
      <c r="Z1527" s="11">
        <v>696.95</v>
      </c>
      <c r="AA1527" s="11">
        <v>31.188750986440919</v>
      </c>
      <c r="AB1527" s="11">
        <v>29083</v>
      </c>
      <c r="AC1527" s="12" t="s">
        <v>4150</v>
      </c>
      <c r="AD1527" s="8">
        <v>29</v>
      </c>
      <c r="AE1527" s="8">
        <v>83</v>
      </c>
      <c r="AF1527" s="13"/>
      <c r="AG1527" s="13"/>
      <c r="AH1527" s="13"/>
      <c r="AJ1527" s="13"/>
      <c r="AK1527" s="13"/>
      <c r="AL1527" s="13"/>
      <c r="AM1527" s="13"/>
      <c r="AN1527" s="13" t="s">
        <v>510</v>
      </c>
    </row>
    <row r="1528" spans="1:40" x14ac:dyDescent="0.2">
      <c r="A1528" s="8" t="s">
        <v>4078</v>
      </c>
      <c r="B1528" s="8" t="s">
        <v>4151</v>
      </c>
      <c r="C1528" s="8" t="str">
        <f t="shared" si="23"/>
        <v>Hickory County MO</v>
      </c>
      <c r="D1528" s="9">
        <v>9201</v>
      </c>
      <c r="E1528" s="8" t="s">
        <v>445</v>
      </c>
      <c r="F1528" s="9">
        <v>1016</v>
      </c>
      <c r="G1528" s="9">
        <v>3539</v>
      </c>
      <c r="H1528" s="9">
        <v>4717</v>
      </c>
      <c r="I1528" s="10">
        <v>0.21539113843544624</v>
      </c>
      <c r="J1528" s="10">
        <v>0.7502649989400042</v>
      </c>
      <c r="K1528" s="9">
        <v>-2523</v>
      </c>
      <c r="L1528" s="9">
        <v>2523</v>
      </c>
      <c r="M1528" s="10">
        <v>-0.53487386050455799</v>
      </c>
      <c r="N1528" s="10">
        <v>0.53487386050455799</v>
      </c>
      <c r="O1528" s="9">
        <v>1733</v>
      </c>
      <c r="P1528" s="9">
        <v>2835</v>
      </c>
      <c r="Q1528" s="9">
        <v>4680</v>
      </c>
      <c r="R1528" s="10">
        <v>0.37029914529914532</v>
      </c>
      <c r="S1528" s="10">
        <v>0.60576923076923073</v>
      </c>
      <c r="T1528" s="9">
        <v>-1102</v>
      </c>
      <c r="U1528" s="10">
        <v>-0.23547008547008541</v>
      </c>
      <c r="V1528" s="9">
        <v>-717</v>
      </c>
      <c r="W1528" s="9">
        <v>704</v>
      </c>
      <c r="X1528" s="10">
        <v>-0.15490800686369907</v>
      </c>
      <c r="Y1528" s="10">
        <v>0.14449576817077348</v>
      </c>
      <c r="Z1528" s="11">
        <v>399.09</v>
      </c>
      <c r="AA1528" s="11">
        <v>23.054950011275654</v>
      </c>
      <c r="AB1528" s="11">
        <v>29085</v>
      </c>
      <c r="AC1528" s="12" t="s">
        <v>4152</v>
      </c>
      <c r="AD1528" s="8">
        <v>29</v>
      </c>
      <c r="AE1528" s="8">
        <v>85</v>
      </c>
      <c r="AF1528" s="13"/>
      <c r="AG1528" s="13"/>
      <c r="AH1528" s="13"/>
      <c r="AJ1528" s="13"/>
      <c r="AK1528" s="13"/>
      <c r="AL1528" s="13"/>
      <c r="AM1528" s="13"/>
      <c r="AN1528" s="13" t="s">
        <v>510</v>
      </c>
    </row>
    <row r="1529" spans="1:40" x14ac:dyDescent="0.2">
      <c r="A1529" s="8" t="s">
        <v>4078</v>
      </c>
      <c r="B1529" s="8" t="s">
        <v>4153</v>
      </c>
      <c r="C1529" s="8" t="str">
        <f t="shared" si="23"/>
        <v>Holt County MO</v>
      </c>
      <c r="D1529" s="9">
        <v>4484</v>
      </c>
      <c r="E1529" s="8" t="s">
        <v>445</v>
      </c>
      <c r="F1529" s="9">
        <v>346</v>
      </c>
      <c r="G1529" s="9">
        <v>1926</v>
      </c>
      <c r="H1529" s="9">
        <v>2348</v>
      </c>
      <c r="I1529" s="10">
        <v>0.14735945485519591</v>
      </c>
      <c r="J1529" s="10">
        <v>0.82027257240204432</v>
      </c>
      <c r="K1529" s="9">
        <v>-1580</v>
      </c>
      <c r="L1529" s="9">
        <v>1580</v>
      </c>
      <c r="M1529" s="10">
        <v>-0.67291311754684835</v>
      </c>
      <c r="N1529" s="10">
        <v>0.67291311754684835</v>
      </c>
      <c r="O1529" s="9">
        <v>551</v>
      </c>
      <c r="P1529" s="9">
        <v>1725</v>
      </c>
      <c r="Q1529" s="9">
        <v>2310</v>
      </c>
      <c r="R1529" s="10">
        <v>0.23852813852813853</v>
      </c>
      <c r="S1529" s="10">
        <v>0.74675324675324672</v>
      </c>
      <c r="T1529" s="9">
        <v>-1174</v>
      </c>
      <c r="U1529" s="10">
        <v>-0.50822510822510814</v>
      </c>
      <c r="V1529" s="9">
        <v>-205</v>
      </c>
      <c r="W1529" s="9">
        <v>201</v>
      </c>
      <c r="X1529" s="10">
        <v>-9.1168683672942619E-2</v>
      </c>
      <c r="Y1529" s="10">
        <v>7.3519325648797595E-2</v>
      </c>
      <c r="Z1529" s="11">
        <v>462.69</v>
      </c>
      <c r="AA1529" s="11">
        <v>9.6911539043420003</v>
      </c>
      <c r="AB1529" s="11">
        <v>29087</v>
      </c>
      <c r="AC1529" s="12" t="s">
        <v>4154</v>
      </c>
      <c r="AD1529" s="8">
        <v>29</v>
      </c>
      <c r="AE1529" s="8">
        <v>87</v>
      </c>
      <c r="AF1529" s="13"/>
      <c r="AG1529" s="13"/>
      <c r="AH1529" s="13"/>
      <c r="AJ1529" s="13"/>
      <c r="AK1529" s="13"/>
      <c r="AL1529" s="13"/>
      <c r="AM1529" s="13"/>
      <c r="AN1529" s="13" t="s">
        <v>510</v>
      </c>
    </row>
    <row r="1530" spans="1:40" x14ac:dyDescent="0.2">
      <c r="A1530" s="8" t="s">
        <v>4078</v>
      </c>
      <c r="B1530" s="8" t="s">
        <v>838</v>
      </c>
      <c r="C1530" s="8" t="str">
        <f t="shared" si="23"/>
        <v>Howard County MO</v>
      </c>
      <c r="D1530" s="9">
        <v>10139</v>
      </c>
      <c r="E1530" s="8" t="s">
        <v>445</v>
      </c>
      <c r="F1530" s="9">
        <v>1279</v>
      </c>
      <c r="G1530" s="9">
        <v>3277</v>
      </c>
      <c r="H1530" s="9">
        <v>4851</v>
      </c>
      <c r="I1530" s="10">
        <v>0.26365697794269222</v>
      </c>
      <c r="J1530" s="10">
        <v>0.67553081838796125</v>
      </c>
      <c r="K1530" s="9">
        <v>-1998</v>
      </c>
      <c r="L1530" s="9">
        <v>1998</v>
      </c>
      <c r="M1530" s="10">
        <v>-0.41187384044526903</v>
      </c>
      <c r="N1530" s="10">
        <v>0.41187384044526903</v>
      </c>
      <c r="O1530" s="9">
        <v>1722</v>
      </c>
      <c r="P1530" s="9">
        <v>3012</v>
      </c>
      <c r="Q1530" s="9">
        <v>4861</v>
      </c>
      <c r="R1530" s="10">
        <v>0.35424809709936228</v>
      </c>
      <c r="S1530" s="10">
        <v>0.61962559144209006</v>
      </c>
      <c r="T1530" s="9">
        <v>-1290</v>
      </c>
      <c r="U1530" s="10">
        <v>-0.26537749434272778</v>
      </c>
      <c r="V1530" s="9">
        <v>-443</v>
      </c>
      <c r="W1530" s="9">
        <v>265</v>
      </c>
      <c r="X1530" s="10">
        <v>-9.0591119156670064E-2</v>
      </c>
      <c r="Y1530" s="10">
        <v>5.5905226945871189E-2</v>
      </c>
      <c r="Z1530" s="11">
        <v>463.85</v>
      </c>
      <c r="AA1530" s="11">
        <v>21.858359383421362</v>
      </c>
      <c r="AB1530" s="11">
        <v>29089</v>
      </c>
      <c r="AC1530" s="12" t="s">
        <v>4155</v>
      </c>
      <c r="AD1530" s="8">
        <v>29</v>
      </c>
      <c r="AE1530" s="8">
        <v>89</v>
      </c>
      <c r="AF1530" s="13"/>
      <c r="AG1530" s="13"/>
      <c r="AH1530" s="13"/>
      <c r="AJ1530" s="13"/>
      <c r="AK1530" s="13"/>
      <c r="AL1530" s="13"/>
      <c r="AM1530" s="13"/>
      <c r="AN1530" s="13" t="s">
        <v>510</v>
      </c>
    </row>
    <row r="1531" spans="1:40" x14ac:dyDescent="0.2">
      <c r="A1531" s="8" t="s">
        <v>4078</v>
      </c>
      <c r="B1531" s="8" t="s">
        <v>4156</v>
      </c>
      <c r="C1531" s="8" t="str">
        <f t="shared" si="23"/>
        <v>Howell County MO</v>
      </c>
      <c r="D1531" s="9">
        <v>40117</v>
      </c>
      <c r="E1531" s="8" t="s">
        <v>445</v>
      </c>
      <c r="F1531" s="9">
        <v>2880</v>
      </c>
      <c r="G1531" s="9">
        <v>13888</v>
      </c>
      <c r="H1531" s="9">
        <v>17415</v>
      </c>
      <c r="I1531" s="10">
        <v>0.16537467700258399</v>
      </c>
      <c r="J1531" s="10">
        <v>0.79747344243468277</v>
      </c>
      <c r="K1531" s="9">
        <v>-11008</v>
      </c>
      <c r="L1531" s="9">
        <v>11008</v>
      </c>
      <c r="M1531" s="10">
        <v>-0.63209876543209875</v>
      </c>
      <c r="N1531" s="10">
        <v>0.63209876543209875</v>
      </c>
      <c r="O1531" s="9">
        <v>4393</v>
      </c>
      <c r="P1531" s="9">
        <v>11541</v>
      </c>
      <c r="Q1531" s="9">
        <v>16341</v>
      </c>
      <c r="R1531" s="10">
        <v>0.26883299675662442</v>
      </c>
      <c r="S1531" s="10">
        <v>0.70626032678538642</v>
      </c>
      <c r="T1531" s="9">
        <v>-7148</v>
      </c>
      <c r="U1531" s="10">
        <v>-0.437427330028762</v>
      </c>
      <c r="V1531" s="9">
        <v>-1513</v>
      </c>
      <c r="W1531" s="9">
        <v>2347</v>
      </c>
      <c r="X1531" s="10">
        <v>-0.10345831975404043</v>
      </c>
      <c r="Y1531" s="10">
        <v>9.121311564929635E-2</v>
      </c>
      <c r="Z1531" s="11">
        <v>927.25</v>
      </c>
      <c r="AA1531" s="11">
        <v>43.264491776759236</v>
      </c>
      <c r="AB1531" s="11">
        <v>29091</v>
      </c>
      <c r="AC1531" s="12" t="s">
        <v>4157</v>
      </c>
      <c r="AD1531" s="8">
        <v>29</v>
      </c>
      <c r="AE1531" s="8">
        <v>91</v>
      </c>
      <c r="AF1531" s="13" t="s">
        <v>4158</v>
      </c>
      <c r="AG1531" s="13"/>
      <c r="AH1531" s="13" t="s">
        <v>4159</v>
      </c>
      <c r="AJ1531" s="13" t="s">
        <v>498</v>
      </c>
      <c r="AK1531" s="13"/>
      <c r="AL1531" s="13"/>
      <c r="AM1531" s="13"/>
      <c r="AN1531" s="13" t="s">
        <v>487</v>
      </c>
    </row>
    <row r="1532" spans="1:40" x14ac:dyDescent="0.2">
      <c r="A1532" s="8" t="s">
        <v>4078</v>
      </c>
      <c r="B1532" s="8" t="s">
        <v>3582</v>
      </c>
      <c r="C1532" s="8" t="str">
        <f t="shared" si="23"/>
        <v>Iron County MO</v>
      </c>
      <c r="D1532" s="9">
        <v>10125</v>
      </c>
      <c r="E1532" s="8" t="s">
        <v>445</v>
      </c>
      <c r="F1532" s="9">
        <v>933</v>
      </c>
      <c r="G1532" s="9">
        <v>3173</v>
      </c>
      <c r="H1532" s="9">
        <v>4260</v>
      </c>
      <c r="I1532" s="10">
        <v>0.21901408450704227</v>
      </c>
      <c r="J1532" s="10">
        <v>0.74483568075117368</v>
      </c>
      <c r="K1532" s="9">
        <v>-2240</v>
      </c>
      <c r="L1532" s="9">
        <v>2240</v>
      </c>
      <c r="M1532" s="10">
        <v>-0.52582159624413138</v>
      </c>
      <c r="N1532" s="10">
        <v>0.52582159624413138</v>
      </c>
      <c r="O1532" s="9">
        <v>1669</v>
      </c>
      <c r="P1532" s="9">
        <v>2252</v>
      </c>
      <c r="Q1532" s="9">
        <v>4031</v>
      </c>
      <c r="R1532" s="10">
        <v>0.41404118084842473</v>
      </c>
      <c r="S1532" s="10">
        <v>0.55867030513520222</v>
      </c>
      <c r="T1532" s="9">
        <v>-583</v>
      </c>
      <c r="U1532" s="10">
        <v>-0.14462912428677749</v>
      </c>
      <c r="V1532" s="9">
        <v>-736</v>
      </c>
      <c r="W1532" s="9">
        <v>921</v>
      </c>
      <c r="X1532" s="10">
        <v>-0.19502709634138246</v>
      </c>
      <c r="Y1532" s="10">
        <v>0.18616537561597146</v>
      </c>
      <c r="Z1532" s="11">
        <v>550.26</v>
      </c>
      <c r="AA1532" s="11">
        <v>18.400392541707557</v>
      </c>
      <c r="AB1532" s="11">
        <v>29093</v>
      </c>
      <c r="AC1532" s="12" t="s">
        <v>4160</v>
      </c>
      <c r="AD1532" s="8">
        <v>29</v>
      </c>
      <c r="AE1532" s="8">
        <v>93</v>
      </c>
      <c r="AF1532" s="13"/>
      <c r="AG1532" s="13"/>
      <c r="AH1532" s="13"/>
      <c r="AJ1532" s="13"/>
      <c r="AK1532" s="13"/>
      <c r="AL1532" s="13"/>
      <c r="AM1532" s="13"/>
      <c r="AN1532" s="13" t="s">
        <v>510</v>
      </c>
    </row>
    <row r="1533" spans="1:40" x14ac:dyDescent="0.2">
      <c r="A1533" s="8" t="s">
        <v>4078</v>
      </c>
      <c r="B1533" s="8" t="s">
        <v>602</v>
      </c>
      <c r="C1533" s="8" t="str">
        <f t="shared" si="23"/>
        <v>Jackson County MO</v>
      </c>
      <c r="D1533" s="9">
        <v>687623</v>
      </c>
      <c r="E1533" s="8" t="s">
        <v>445</v>
      </c>
      <c r="F1533" s="9">
        <v>163723</v>
      </c>
      <c r="G1533" s="9">
        <v>114777</v>
      </c>
      <c r="H1533" s="9">
        <v>294063</v>
      </c>
      <c r="I1533" s="10">
        <v>0.55676164631388514</v>
      </c>
      <c r="J1533" s="10">
        <v>0.39031432040073044</v>
      </c>
      <c r="K1533" s="9">
        <v>48946</v>
      </c>
      <c r="L1533" s="9">
        <v>-48946</v>
      </c>
      <c r="M1533" s="10">
        <v>0.1664473259131547</v>
      </c>
      <c r="N1533" s="10">
        <v>-0.1664473259131547</v>
      </c>
      <c r="O1533" s="9">
        <v>180100</v>
      </c>
      <c r="P1533" s="9">
        <v>121891</v>
      </c>
      <c r="Q1533" s="9">
        <v>306854</v>
      </c>
      <c r="R1533" s="10">
        <v>0.58692407464136043</v>
      </c>
      <c r="S1533" s="10">
        <v>0.39722799767967826</v>
      </c>
      <c r="T1533" s="9">
        <v>58209</v>
      </c>
      <c r="U1533" s="10">
        <v>0.18969607696168217</v>
      </c>
      <c r="V1533" s="9">
        <v>-16377</v>
      </c>
      <c r="W1533" s="9">
        <v>-7114</v>
      </c>
      <c r="X1533" s="10">
        <v>-3.0162428327475288E-2</v>
      </c>
      <c r="Y1533" s="10">
        <v>-6.9136772789478163E-3</v>
      </c>
      <c r="Z1533" s="11">
        <v>604.46</v>
      </c>
      <c r="AA1533" s="11">
        <v>1137.5823048671541</v>
      </c>
      <c r="AB1533" s="11">
        <v>29095</v>
      </c>
      <c r="AC1533" s="12" t="s">
        <v>4161</v>
      </c>
      <c r="AD1533" s="8">
        <v>29</v>
      </c>
      <c r="AE1533" s="8">
        <v>95</v>
      </c>
      <c r="AF1533" s="13" t="s">
        <v>2817</v>
      </c>
      <c r="AG1533" s="13" t="s">
        <v>2719</v>
      </c>
      <c r="AH1533" s="13" t="s">
        <v>2818</v>
      </c>
      <c r="AI1533" s="14">
        <v>2087471</v>
      </c>
      <c r="AJ1533" s="13" t="s">
        <v>486</v>
      </c>
      <c r="AK1533" s="13" t="s">
        <v>2721</v>
      </c>
      <c r="AL1533" s="13"/>
      <c r="AM1533" s="13"/>
      <c r="AN1533" s="13" t="s">
        <v>487</v>
      </c>
    </row>
    <row r="1534" spans="1:40" x14ac:dyDescent="0.2">
      <c r="A1534" s="8" t="s">
        <v>4078</v>
      </c>
      <c r="B1534" s="8" t="s">
        <v>1745</v>
      </c>
      <c r="C1534" s="8" t="str">
        <f t="shared" si="23"/>
        <v>Jasper County MO</v>
      </c>
      <c r="D1534" s="9">
        <v>118596</v>
      </c>
      <c r="E1534" s="8" t="s">
        <v>445</v>
      </c>
      <c r="F1534" s="9">
        <v>10565</v>
      </c>
      <c r="G1534" s="9">
        <v>35058</v>
      </c>
      <c r="H1534" s="9">
        <v>48179</v>
      </c>
      <c r="I1534" s="10">
        <v>0.21928641109196953</v>
      </c>
      <c r="J1534" s="10">
        <v>0.72766142925340915</v>
      </c>
      <c r="K1534" s="9">
        <v>-24493</v>
      </c>
      <c r="L1534" s="9">
        <v>24493</v>
      </c>
      <c r="M1534" s="10">
        <v>-0.5083750181614396</v>
      </c>
      <c r="N1534" s="10">
        <v>0.5083750181614396</v>
      </c>
      <c r="O1534" s="9">
        <v>12808</v>
      </c>
      <c r="P1534" s="9">
        <v>31345</v>
      </c>
      <c r="Q1534" s="9">
        <v>45213</v>
      </c>
      <c r="R1534" s="10">
        <v>0.28328135713179836</v>
      </c>
      <c r="S1534" s="10">
        <v>0.69327405834605094</v>
      </c>
      <c r="T1534" s="9">
        <v>-18537</v>
      </c>
      <c r="U1534" s="10">
        <v>-0.40999270121425258</v>
      </c>
      <c r="V1534" s="9">
        <v>-2243</v>
      </c>
      <c r="W1534" s="9">
        <v>3713</v>
      </c>
      <c r="X1534" s="10">
        <v>-6.3994946039828832E-2</v>
      </c>
      <c r="Y1534" s="10">
        <v>3.4387370907358217E-2</v>
      </c>
      <c r="Z1534" s="11">
        <v>638.49</v>
      </c>
      <c r="AA1534" s="11">
        <v>185.74449090823663</v>
      </c>
      <c r="AB1534" s="11">
        <v>29097</v>
      </c>
      <c r="AC1534" s="12" t="s">
        <v>4162</v>
      </c>
      <c r="AD1534" s="8">
        <v>29</v>
      </c>
      <c r="AE1534" s="8">
        <v>97</v>
      </c>
      <c r="AF1534" s="13" t="s">
        <v>4163</v>
      </c>
      <c r="AG1534" s="13" t="s">
        <v>205</v>
      </c>
      <c r="AH1534" s="13" t="s">
        <v>4164</v>
      </c>
      <c r="AI1534" s="14">
        <v>177211</v>
      </c>
      <c r="AJ1534" s="13" t="s">
        <v>486</v>
      </c>
      <c r="AK1534" s="13" t="s">
        <v>4165</v>
      </c>
      <c r="AL1534" s="13"/>
      <c r="AM1534" s="13"/>
      <c r="AN1534" s="13" t="s">
        <v>487</v>
      </c>
    </row>
    <row r="1535" spans="1:40" x14ac:dyDescent="0.2">
      <c r="A1535" s="8" t="s">
        <v>4078</v>
      </c>
      <c r="B1535" s="8" t="s">
        <v>608</v>
      </c>
      <c r="C1535" s="8" t="str">
        <f t="shared" si="23"/>
        <v>Jefferson County MO</v>
      </c>
      <c r="D1535" s="9">
        <v>224124</v>
      </c>
      <c r="E1535" s="8" t="s">
        <v>445</v>
      </c>
      <c r="F1535" s="9">
        <v>31546</v>
      </c>
      <c r="G1535" s="9">
        <v>68973</v>
      </c>
      <c r="H1535" s="9">
        <v>105969</v>
      </c>
      <c r="I1535" s="10">
        <v>0.29769083411186292</v>
      </c>
      <c r="J1535" s="10">
        <v>0.65087903065990993</v>
      </c>
      <c r="K1535" s="9">
        <v>-37427</v>
      </c>
      <c r="L1535" s="9">
        <v>37427</v>
      </c>
      <c r="M1535" s="10">
        <v>-0.35318819654804701</v>
      </c>
      <c r="N1535" s="10">
        <v>0.35318819654804701</v>
      </c>
      <c r="O1535" s="9">
        <v>41570</v>
      </c>
      <c r="P1535" s="9">
        <v>53973</v>
      </c>
      <c r="Q1535" s="9">
        <v>97613</v>
      </c>
      <c r="R1535" s="10">
        <v>0.42586540727157246</v>
      </c>
      <c r="S1535" s="10">
        <v>0.55292840093020401</v>
      </c>
      <c r="T1535" s="9">
        <v>-12403</v>
      </c>
      <c r="U1535" s="10">
        <v>-0.12706299365863155</v>
      </c>
      <c r="V1535" s="9">
        <v>-10024</v>
      </c>
      <c r="W1535" s="9">
        <v>15000</v>
      </c>
      <c r="X1535" s="10">
        <v>-0.12817457315970954</v>
      </c>
      <c r="Y1535" s="10">
        <v>9.7950629729705918E-2</v>
      </c>
      <c r="Z1535" s="11">
        <v>656.63</v>
      </c>
      <c r="AA1535" s="11">
        <v>341.324642492728</v>
      </c>
      <c r="AB1535" s="11">
        <v>29099</v>
      </c>
      <c r="AC1535" s="12" t="s">
        <v>4166</v>
      </c>
      <c r="AD1535" s="8">
        <v>29</v>
      </c>
      <c r="AE1535" s="8">
        <v>99</v>
      </c>
      <c r="AF1535" s="13" t="s">
        <v>2050</v>
      </c>
      <c r="AG1535" s="13" t="s">
        <v>2051</v>
      </c>
      <c r="AH1535" s="13" t="s">
        <v>2052</v>
      </c>
      <c r="AI1535" s="14">
        <v>2811588</v>
      </c>
      <c r="AJ1535" s="13" t="s">
        <v>486</v>
      </c>
      <c r="AK1535" s="13" t="s">
        <v>2053</v>
      </c>
      <c r="AL1535" s="13"/>
      <c r="AM1535" s="13"/>
      <c r="AN1535" s="13" t="s">
        <v>487</v>
      </c>
    </row>
    <row r="1536" spans="1:40" x14ac:dyDescent="0.2">
      <c r="A1536" s="8" t="s">
        <v>4078</v>
      </c>
      <c r="B1536" s="8" t="s">
        <v>848</v>
      </c>
      <c r="C1536" s="8" t="str">
        <f t="shared" si="23"/>
        <v>Johnson County MO</v>
      </c>
      <c r="D1536" s="9">
        <v>53951</v>
      </c>
      <c r="E1536" s="8" t="s">
        <v>445</v>
      </c>
      <c r="F1536" s="9">
        <v>5924</v>
      </c>
      <c r="G1536" s="9">
        <v>13702</v>
      </c>
      <c r="H1536" s="9">
        <v>21087</v>
      </c>
      <c r="I1536" s="10">
        <v>0.28093137952292879</v>
      </c>
      <c r="J1536" s="10">
        <v>0.64978422724901597</v>
      </c>
      <c r="K1536" s="9">
        <v>-7778</v>
      </c>
      <c r="L1536" s="9">
        <v>7778</v>
      </c>
      <c r="M1536" s="10">
        <v>-0.36885284772608717</v>
      </c>
      <c r="N1536" s="10">
        <v>0.36885284772608717</v>
      </c>
      <c r="O1536" s="9">
        <v>7661</v>
      </c>
      <c r="P1536" s="9">
        <v>12750</v>
      </c>
      <c r="Q1536" s="9">
        <v>21001</v>
      </c>
      <c r="R1536" s="10">
        <v>0.36479215275463073</v>
      </c>
      <c r="S1536" s="10">
        <v>0.60711394695490695</v>
      </c>
      <c r="T1536" s="9">
        <v>-5089</v>
      </c>
      <c r="U1536" s="10">
        <v>-0.24232179420027622</v>
      </c>
      <c r="V1536" s="9">
        <v>-1737</v>
      </c>
      <c r="W1536" s="9">
        <v>952</v>
      </c>
      <c r="X1536" s="10">
        <v>-8.3860773231701935E-2</v>
      </c>
      <c r="Y1536" s="10">
        <v>4.267028029410902E-2</v>
      </c>
      <c r="Z1536" s="11">
        <v>829.28</v>
      </c>
      <c r="AA1536" s="11">
        <v>65.0576403627243</v>
      </c>
      <c r="AB1536" s="11">
        <v>29101</v>
      </c>
      <c r="AC1536" s="12" t="s">
        <v>4167</v>
      </c>
      <c r="AD1536" s="8">
        <v>29</v>
      </c>
      <c r="AE1536" s="8">
        <v>101</v>
      </c>
      <c r="AF1536" s="13" t="s">
        <v>4168</v>
      </c>
      <c r="AG1536" s="13" t="s">
        <v>2719</v>
      </c>
      <c r="AH1536" s="13" t="s">
        <v>4169</v>
      </c>
      <c r="AJ1536" s="13" t="s">
        <v>498</v>
      </c>
      <c r="AK1536" s="13" t="s">
        <v>2721</v>
      </c>
      <c r="AL1536" s="13"/>
      <c r="AM1536" s="13"/>
      <c r="AN1536" s="13" t="s">
        <v>487</v>
      </c>
    </row>
    <row r="1537" spans="1:40" x14ac:dyDescent="0.2">
      <c r="A1537" s="8" t="s">
        <v>4078</v>
      </c>
      <c r="B1537" s="8" t="s">
        <v>2164</v>
      </c>
      <c r="C1537" s="8" t="str">
        <f t="shared" si="23"/>
        <v>Knox County MO</v>
      </c>
      <c r="D1537" s="9">
        <v>3910</v>
      </c>
      <c r="E1537" s="8" t="s">
        <v>445</v>
      </c>
      <c r="F1537" s="9">
        <v>379</v>
      </c>
      <c r="G1537" s="9">
        <v>1413</v>
      </c>
      <c r="H1537" s="9">
        <v>1867</v>
      </c>
      <c r="I1537" s="10">
        <v>0.20299946438136046</v>
      </c>
      <c r="J1537" s="10">
        <v>0.7568291376539904</v>
      </c>
      <c r="K1537" s="9">
        <v>-1034</v>
      </c>
      <c r="L1537" s="9">
        <v>1034</v>
      </c>
      <c r="M1537" s="10">
        <v>-0.55382967327263</v>
      </c>
      <c r="N1537" s="10">
        <v>0.55382967327263</v>
      </c>
      <c r="O1537" s="9">
        <v>698</v>
      </c>
      <c r="P1537" s="9">
        <v>1205</v>
      </c>
      <c r="Q1537" s="9">
        <v>1957</v>
      </c>
      <c r="R1537" s="10">
        <v>0.35666836995401124</v>
      </c>
      <c r="S1537" s="10">
        <v>0.6157383750638733</v>
      </c>
      <c r="T1537" s="9">
        <v>-507</v>
      </c>
      <c r="U1537" s="10">
        <v>-0.25907000510986206</v>
      </c>
      <c r="V1537" s="9">
        <v>-319</v>
      </c>
      <c r="W1537" s="9">
        <v>208</v>
      </c>
      <c r="X1537" s="10">
        <v>-0.15366890557265078</v>
      </c>
      <c r="Y1537" s="10">
        <v>0.1410907625901171</v>
      </c>
      <c r="Z1537" s="11">
        <v>504.01</v>
      </c>
      <c r="AA1537" s="11">
        <v>7.7577825836788952</v>
      </c>
      <c r="AB1537" s="11">
        <v>29103</v>
      </c>
      <c r="AC1537" s="12" t="s">
        <v>4170</v>
      </c>
      <c r="AD1537" s="8">
        <v>29</v>
      </c>
      <c r="AE1537" s="8">
        <v>103</v>
      </c>
      <c r="AF1537" s="13"/>
      <c r="AG1537" s="13"/>
      <c r="AH1537" s="13"/>
      <c r="AJ1537" s="13"/>
      <c r="AK1537" s="13"/>
      <c r="AL1537" s="13"/>
      <c r="AM1537" s="13"/>
      <c r="AN1537" s="13" t="s">
        <v>510</v>
      </c>
    </row>
    <row r="1538" spans="1:40" x14ac:dyDescent="0.2">
      <c r="A1538" s="8" t="s">
        <v>4078</v>
      </c>
      <c r="B1538" s="8" t="s">
        <v>4171</v>
      </c>
      <c r="C1538" s="8" t="str">
        <f t="shared" si="23"/>
        <v>Laclede County MO</v>
      </c>
      <c r="D1538" s="9">
        <v>35473</v>
      </c>
      <c r="E1538" s="8" t="s">
        <v>445</v>
      </c>
      <c r="F1538" s="9">
        <v>2543</v>
      </c>
      <c r="G1538" s="9">
        <v>12834</v>
      </c>
      <c r="H1538" s="9">
        <v>15959</v>
      </c>
      <c r="I1538" s="10">
        <v>0.15934582367316247</v>
      </c>
      <c r="J1538" s="10">
        <v>0.8041857259226769</v>
      </c>
      <c r="K1538" s="9">
        <v>-10291</v>
      </c>
      <c r="L1538" s="9">
        <v>10291</v>
      </c>
      <c r="M1538" s="10">
        <v>-0.64483990224951437</v>
      </c>
      <c r="N1538" s="10">
        <v>0.64483990224951437</v>
      </c>
      <c r="O1538" s="9">
        <v>4093</v>
      </c>
      <c r="P1538" s="9">
        <v>10934</v>
      </c>
      <c r="Q1538" s="9">
        <v>15361</v>
      </c>
      <c r="R1538" s="10">
        <v>0.2664540069005924</v>
      </c>
      <c r="S1538" s="10">
        <v>0.71180261701712133</v>
      </c>
      <c r="T1538" s="9">
        <v>-6841</v>
      </c>
      <c r="U1538" s="10">
        <v>-0.44534861011652893</v>
      </c>
      <c r="V1538" s="9">
        <v>-1550</v>
      </c>
      <c r="W1538" s="9">
        <v>1900</v>
      </c>
      <c r="X1538" s="10">
        <v>-0.10710818322742993</v>
      </c>
      <c r="Y1538" s="10">
        <v>9.2383108905555567E-2</v>
      </c>
      <c r="Z1538" s="11">
        <v>764.72</v>
      </c>
      <c r="AA1538" s="11">
        <v>46.386912856993405</v>
      </c>
      <c r="AB1538" s="11">
        <v>29105</v>
      </c>
      <c r="AC1538" s="12" t="s">
        <v>4172</v>
      </c>
      <c r="AD1538" s="8">
        <v>29</v>
      </c>
      <c r="AE1538" s="8">
        <v>105</v>
      </c>
      <c r="AF1538" s="13" t="s">
        <v>4173</v>
      </c>
      <c r="AG1538" s="13"/>
      <c r="AH1538" s="13" t="s">
        <v>4174</v>
      </c>
      <c r="AJ1538" s="13" t="s">
        <v>498</v>
      </c>
      <c r="AK1538" s="13"/>
      <c r="AL1538" s="13"/>
      <c r="AM1538" s="13"/>
      <c r="AN1538" s="13" t="s">
        <v>487</v>
      </c>
    </row>
    <row r="1539" spans="1:40" x14ac:dyDescent="0.2">
      <c r="A1539" s="8" t="s">
        <v>4078</v>
      </c>
      <c r="B1539" s="8" t="s">
        <v>850</v>
      </c>
      <c r="C1539" s="8" t="str">
        <f t="shared" si="23"/>
        <v>Lafayette County MO</v>
      </c>
      <c r="D1539" s="9">
        <v>32701</v>
      </c>
      <c r="E1539" s="8" t="s">
        <v>445</v>
      </c>
      <c r="F1539" s="9">
        <v>4047</v>
      </c>
      <c r="G1539" s="9">
        <v>10977</v>
      </c>
      <c r="H1539" s="9">
        <v>15815</v>
      </c>
      <c r="I1539" s="10">
        <v>0.2558963009800822</v>
      </c>
      <c r="J1539" s="10">
        <v>0.69408789124249126</v>
      </c>
      <c r="K1539" s="9">
        <v>-6930</v>
      </c>
      <c r="L1539" s="9">
        <v>6930</v>
      </c>
      <c r="M1539" s="10">
        <v>-0.43819159026240906</v>
      </c>
      <c r="N1539" s="10">
        <v>0.43819159026240906</v>
      </c>
      <c r="O1539" s="9">
        <v>5650</v>
      </c>
      <c r="P1539" s="9">
        <v>9800</v>
      </c>
      <c r="Q1539" s="9">
        <v>15786</v>
      </c>
      <c r="R1539" s="10">
        <v>0.35791207398961106</v>
      </c>
      <c r="S1539" s="10">
        <v>0.62080324338021031</v>
      </c>
      <c r="T1539" s="9">
        <v>-4150</v>
      </c>
      <c r="U1539" s="10">
        <v>-0.26289116939059926</v>
      </c>
      <c r="V1539" s="9">
        <v>-1603</v>
      </c>
      <c r="W1539" s="9">
        <v>1177</v>
      </c>
      <c r="X1539" s="10">
        <v>-0.10201577300952885</v>
      </c>
      <c r="Y1539" s="10">
        <v>7.3284647862280949E-2</v>
      </c>
      <c r="Z1539" s="11">
        <v>628.42999999999995</v>
      </c>
      <c r="AA1539" s="11">
        <v>52.036026287732923</v>
      </c>
      <c r="AB1539" s="11">
        <v>29107</v>
      </c>
      <c r="AC1539" s="12" t="s">
        <v>4175</v>
      </c>
      <c r="AD1539" s="8">
        <v>29</v>
      </c>
      <c r="AE1539" s="8">
        <v>107</v>
      </c>
      <c r="AF1539" s="13" t="s">
        <v>2817</v>
      </c>
      <c r="AG1539" s="13" t="s">
        <v>2719</v>
      </c>
      <c r="AH1539" s="13" t="s">
        <v>2818</v>
      </c>
      <c r="AI1539" s="14">
        <v>2087471</v>
      </c>
      <c r="AJ1539" s="13" t="s">
        <v>486</v>
      </c>
      <c r="AK1539" s="13" t="s">
        <v>2721</v>
      </c>
      <c r="AL1539" s="13"/>
      <c r="AM1539" s="13"/>
      <c r="AN1539" s="13" t="s">
        <v>505</v>
      </c>
    </row>
    <row r="1540" spans="1:40" x14ac:dyDescent="0.2">
      <c r="A1540" s="8" t="s">
        <v>4078</v>
      </c>
      <c r="B1540" s="8" t="s">
        <v>614</v>
      </c>
      <c r="C1540" s="8" t="str">
        <f t="shared" si="23"/>
        <v>Lawrence County MO</v>
      </c>
      <c r="D1540" s="9">
        <v>38180</v>
      </c>
      <c r="E1540" s="8" t="s">
        <v>445</v>
      </c>
      <c r="F1540" s="9">
        <v>2898</v>
      </c>
      <c r="G1540" s="9">
        <v>13084</v>
      </c>
      <c r="H1540" s="9">
        <v>16674</v>
      </c>
      <c r="I1540" s="10">
        <v>0.17380352644836272</v>
      </c>
      <c r="J1540" s="10">
        <v>0.78469473431690051</v>
      </c>
      <c r="K1540" s="9">
        <v>-10186</v>
      </c>
      <c r="L1540" s="9">
        <v>10186</v>
      </c>
      <c r="M1540" s="10">
        <v>-0.61089120786853779</v>
      </c>
      <c r="N1540" s="10">
        <v>0.61089120786853779</v>
      </c>
      <c r="O1540" s="9">
        <v>4014</v>
      </c>
      <c r="P1540" s="9">
        <v>11417</v>
      </c>
      <c r="Q1540" s="9">
        <v>15748</v>
      </c>
      <c r="R1540" s="10">
        <v>0.25488950977901959</v>
      </c>
      <c r="S1540" s="10">
        <v>0.72498094996189988</v>
      </c>
      <c r="T1540" s="9">
        <v>-7403</v>
      </c>
      <c r="U1540" s="10">
        <v>-0.47009144018288029</v>
      </c>
      <c r="V1540" s="9">
        <v>-1116</v>
      </c>
      <c r="W1540" s="9">
        <v>1667</v>
      </c>
      <c r="X1540" s="10">
        <v>-8.1085983330656863E-2</v>
      </c>
      <c r="Y1540" s="10">
        <v>5.9713784355000632E-2</v>
      </c>
      <c r="Z1540" s="11">
        <v>611.74</v>
      </c>
      <c r="AA1540" s="11">
        <v>62.412135874718018</v>
      </c>
      <c r="AB1540" s="11">
        <v>29109</v>
      </c>
      <c r="AC1540" s="12" t="s">
        <v>4176</v>
      </c>
      <c r="AD1540" s="8">
        <v>29</v>
      </c>
      <c r="AE1540" s="8">
        <v>109</v>
      </c>
      <c r="AF1540" s="13"/>
      <c r="AG1540" s="13"/>
      <c r="AH1540" s="13"/>
      <c r="AJ1540" s="13"/>
      <c r="AK1540" s="13"/>
      <c r="AL1540" s="13"/>
      <c r="AM1540" s="13"/>
      <c r="AN1540" s="13" t="s">
        <v>510</v>
      </c>
    </row>
    <row r="1541" spans="1:40" x14ac:dyDescent="0.2">
      <c r="A1541" s="8" t="s">
        <v>4078</v>
      </c>
      <c r="B1541" s="8" t="s">
        <v>2006</v>
      </c>
      <c r="C1541" s="8" t="str">
        <f t="shared" si="23"/>
        <v>Lewis County MO</v>
      </c>
      <c r="D1541" s="9">
        <v>10207</v>
      </c>
      <c r="E1541" s="8" t="s">
        <v>445</v>
      </c>
      <c r="F1541" s="9">
        <v>933</v>
      </c>
      <c r="G1541" s="9">
        <v>3343</v>
      </c>
      <c r="H1541" s="9">
        <v>4452</v>
      </c>
      <c r="I1541" s="10">
        <v>0.2095687331536388</v>
      </c>
      <c r="J1541" s="10">
        <v>0.75089847259658582</v>
      </c>
      <c r="K1541" s="9">
        <v>-2410</v>
      </c>
      <c r="L1541" s="9">
        <v>2410</v>
      </c>
      <c r="M1541" s="10">
        <v>-0.54132973944294704</v>
      </c>
      <c r="N1541" s="10">
        <v>0.54132973944294704</v>
      </c>
      <c r="O1541" s="9">
        <v>1507</v>
      </c>
      <c r="P1541" s="9">
        <v>2677</v>
      </c>
      <c r="Q1541" s="9">
        <v>4278</v>
      </c>
      <c r="R1541" s="10">
        <v>0.35226741467975692</v>
      </c>
      <c r="S1541" s="10">
        <v>0.62575970079476395</v>
      </c>
      <c r="T1541" s="9">
        <v>-1170</v>
      </c>
      <c r="U1541" s="10">
        <v>-0.27349228611500703</v>
      </c>
      <c r="V1541" s="9">
        <v>-574</v>
      </c>
      <c r="W1541" s="9">
        <v>666</v>
      </c>
      <c r="X1541" s="10">
        <v>-0.14269868152611812</v>
      </c>
      <c r="Y1541" s="10">
        <v>0.12513877180182187</v>
      </c>
      <c r="Z1541" s="11">
        <v>505.04</v>
      </c>
      <c r="AA1541" s="11">
        <v>20.210280373831775</v>
      </c>
      <c r="AB1541" s="11">
        <v>29111</v>
      </c>
      <c r="AC1541" s="12" t="s">
        <v>4177</v>
      </c>
      <c r="AD1541" s="8">
        <v>29</v>
      </c>
      <c r="AE1541" s="8">
        <v>111</v>
      </c>
      <c r="AF1541" s="13" t="s">
        <v>2039</v>
      </c>
      <c r="AG1541" s="13" t="s">
        <v>2040</v>
      </c>
      <c r="AH1541" s="13" t="s">
        <v>2041</v>
      </c>
      <c r="AJ1541" s="13" t="s">
        <v>498</v>
      </c>
      <c r="AK1541" s="13" t="s">
        <v>2042</v>
      </c>
      <c r="AL1541" s="13"/>
      <c r="AM1541" s="13"/>
      <c r="AN1541" s="13" t="s">
        <v>505</v>
      </c>
    </row>
    <row r="1542" spans="1:40" x14ac:dyDescent="0.2">
      <c r="A1542" s="8" t="s">
        <v>4078</v>
      </c>
      <c r="B1542" s="8" t="s">
        <v>854</v>
      </c>
      <c r="C1542" s="8" t="str">
        <f t="shared" si="23"/>
        <v>Lincoln County MO</v>
      </c>
      <c r="D1542" s="9">
        <v>54696</v>
      </c>
      <c r="E1542" s="8" t="s">
        <v>445</v>
      </c>
      <c r="F1542" s="9">
        <v>5561</v>
      </c>
      <c r="G1542" s="9">
        <v>18111</v>
      </c>
      <c r="H1542" s="9">
        <v>24857</v>
      </c>
      <c r="I1542" s="10">
        <v>0.22371967654986524</v>
      </c>
      <c r="J1542" s="10">
        <v>0.72860763567606712</v>
      </c>
      <c r="K1542" s="9">
        <v>-12550</v>
      </c>
      <c r="L1542" s="9">
        <v>12550</v>
      </c>
      <c r="M1542" s="10">
        <v>-0.50488795912620188</v>
      </c>
      <c r="N1542" s="10">
        <v>0.50488795912620188</v>
      </c>
      <c r="O1542" s="9">
        <v>7733</v>
      </c>
      <c r="P1542" s="9">
        <v>14330</v>
      </c>
      <c r="Q1542" s="9">
        <v>22649</v>
      </c>
      <c r="R1542" s="10">
        <v>0.34142787761049054</v>
      </c>
      <c r="S1542" s="10">
        <v>0.63269901540906881</v>
      </c>
      <c r="T1542" s="9">
        <v>-6597</v>
      </c>
      <c r="U1542" s="10">
        <v>-0.29127113779857827</v>
      </c>
      <c r="V1542" s="9">
        <v>-2172</v>
      </c>
      <c r="W1542" s="9">
        <v>3781</v>
      </c>
      <c r="X1542" s="10">
        <v>-0.11770820106062529</v>
      </c>
      <c r="Y1542" s="10">
        <v>9.5908620266998312E-2</v>
      </c>
      <c r="Z1542" s="11">
        <v>626.55999999999995</v>
      </c>
      <c r="AA1542" s="11">
        <v>87.295709908069469</v>
      </c>
      <c r="AB1542" s="11">
        <v>29113</v>
      </c>
      <c r="AC1542" s="12" t="s">
        <v>4178</v>
      </c>
      <c r="AD1542" s="8">
        <v>29</v>
      </c>
      <c r="AE1542" s="8">
        <v>113</v>
      </c>
      <c r="AF1542" s="13" t="s">
        <v>2050</v>
      </c>
      <c r="AG1542" s="13" t="s">
        <v>2051</v>
      </c>
      <c r="AH1542" s="13" t="s">
        <v>2052</v>
      </c>
      <c r="AI1542" s="14">
        <v>2811588</v>
      </c>
      <c r="AJ1542" s="13" t="s">
        <v>486</v>
      </c>
      <c r="AK1542" s="13" t="s">
        <v>2053</v>
      </c>
      <c r="AL1542" s="13"/>
      <c r="AM1542" s="13"/>
      <c r="AN1542" s="13" t="s">
        <v>505</v>
      </c>
    </row>
    <row r="1543" spans="1:40" x14ac:dyDescent="0.2">
      <c r="A1543" s="8" t="s">
        <v>4078</v>
      </c>
      <c r="B1543" s="8" t="s">
        <v>2628</v>
      </c>
      <c r="C1543" s="8" t="str">
        <f t="shared" si="23"/>
        <v>Linn County MO</v>
      </c>
      <c r="D1543" s="9">
        <v>12308</v>
      </c>
      <c r="E1543" s="8" t="s">
        <v>445</v>
      </c>
      <c r="F1543" s="9">
        <v>1239</v>
      </c>
      <c r="G1543" s="9">
        <v>4084</v>
      </c>
      <c r="H1543" s="9">
        <v>5572</v>
      </c>
      <c r="I1543" s="10">
        <v>0.22236180904522612</v>
      </c>
      <c r="J1543" s="10">
        <v>0.73295046661880836</v>
      </c>
      <c r="K1543" s="9">
        <v>-2845</v>
      </c>
      <c r="L1543" s="9">
        <v>2845</v>
      </c>
      <c r="M1543" s="10">
        <v>-0.51058865757358229</v>
      </c>
      <c r="N1543" s="10">
        <v>0.51058865757358229</v>
      </c>
      <c r="O1543" s="9">
        <v>2031</v>
      </c>
      <c r="P1543" s="9">
        <v>3331</v>
      </c>
      <c r="Q1543" s="9">
        <v>5527</v>
      </c>
      <c r="R1543" s="10">
        <v>0.36746878957843315</v>
      </c>
      <c r="S1543" s="10">
        <v>0.60267776370544601</v>
      </c>
      <c r="T1543" s="9">
        <v>-1300</v>
      </c>
      <c r="U1543" s="10">
        <v>-0.23520897412701286</v>
      </c>
      <c r="V1543" s="9">
        <v>-792</v>
      </c>
      <c r="W1543" s="9">
        <v>753</v>
      </c>
      <c r="X1543" s="10">
        <v>-0.14510698053320703</v>
      </c>
      <c r="Y1543" s="10">
        <v>0.13027270291336235</v>
      </c>
      <c r="Z1543" s="11">
        <v>615.55999999999995</v>
      </c>
      <c r="AA1543" s="11">
        <v>19.994801481577753</v>
      </c>
      <c r="AB1543" s="11">
        <v>29115</v>
      </c>
      <c r="AC1543" s="12" t="s">
        <v>4179</v>
      </c>
      <c r="AD1543" s="8">
        <v>29</v>
      </c>
      <c r="AE1543" s="8">
        <v>115</v>
      </c>
      <c r="AF1543" s="13"/>
      <c r="AG1543" s="13"/>
      <c r="AH1543" s="13"/>
      <c r="AJ1543" s="13"/>
      <c r="AK1543" s="13"/>
      <c r="AL1543" s="13"/>
      <c r="AM1543" s="13"/>
      <c r="AN1543" s="13" t="s">
        <v>510</v>
      </c>
    </row>
    <row r="1544" spans="1:40" x14ac:dyDescent="0.2">
      <c r="A1544" s="8" t="s">
        <v>4078</v>
      </c>
      <c r="B1544" s="8" t="s">
        <v>2178</v>
      </c>
      <c r="C1544" s="8" t="str">
        <f t="shared" si="23"/>
        <v>Livingston County MO</v>
      </c>
      <c r="D1544" s="9">
        <v>15028</v>
      </c>
      <c r="E1544" s="8" t="s">
        <v>445</v>
      </c>
      <c r="F1544" s="9">
        <v>1265</v>
      </c>
      <c r="G1544" s="9">
        <v>4879</v>
      </c>
      <c r="H1544" s="9">
        <v>6408</v>
      </c>
      <c r="I1544" s="10">
        <v>0.19740948813982523</v>
      </c>
      <c r="J1544" s="10">
        <v>0.76139200998751555</v>
      </c>
      <c r="K1544" s="9">
        <v>-3614</v>
      </c>
      <c r="L1544" s="9">
        <v>3614</v>
      </c>
      <c r="M1544" s="10">
        <v>-0.56398252184769038</v>
      </c>
      <c r="N1544" s="10">
        <v>0.56398252184769038</v>
      </c>
      <c r="O1544" s="9">
        <v>1906</v>
      </c>
      <c r="P1544" s="9">
        <v>4006</v>
      </c>
      <c r="Q1544" s="9">
        <v>6054</v>
      </c>
      <c r="R1544" s="10">
        <v>0.3148331681532871</v>
      </c>
      <c r="S1544" s="10">
        <v>0.66171126527915425</v>
      </c>
      <c r="T1544" s="9">
        <v>-2100</v>
      </c>
      <c r="U1544" s="10">
        <v>-0.34687809712586715</v>
      </c>
      <c r="V1544" s="9">
        <v>-641</v>
      </c>
      <c r="W1544" s="9">
        <v>873</v>
      </c>
      <c r="X1544" s="10">
        <v>-0.11742368001346187</v>
      </c>
      <c r="Y1544" s="10">
        <v>9.9680744708361302E-2</v>
      </c>
      <c r="Z1544" s="11">
        <v>532.33000000000004</v>
      </c>
      <c r="AA1544" s="11">
        <v>28.230608832866828</v>
      </c>
      <c r="AB1544" s="11">
        <v>29117</v>
      </c>
      <c r="AC1544" s="12" t="s">
        <v>4180</v>
      </c>
      <c r="AD1544" s="8">
        <v>29</v>
      </c>
      <c r="AE1544" s="8">
        <v>117</v>
      </c>
      <c r="AF1544" s="13"/>
      <c r="AG1544" s="13"/>
      <c r="AH1544" s="13"/>
      <c r="AJ1544" s="13"/>
      <c r="AK1544" s="13"/>
      <c r="AL1544" s="13"/>
      <c r="AM1544" s="13"/>
      <c r="AN1544" s="13" t="s">
        <v>510</v>
      </c>
    </row>
    <row r="1545" spans="1:40" x14ac:dyDescent="0.2">
      <c r="A1545" s="8" t="s">
        <v>4078</v>
      </c>
      <c r="B1545" s="8" t="s">
        <v>4181</v>
      </c>
      <c r="C1545" s="8" t="str">
        <f t="shared" si="23"/>
        <v>McDonald County MO</v>
      </c>
      <c r="D1545" s="9">
        <v>22643</v>
      </c>
      <c r="E1545" s="8" t="s">
        <v>445</v>
      </c>
      <c r="F1545" s="9">
        <v>1329</v>
      </c>
      <c r="G1545" s="9">
        <v>6599</v>
      </c>
      <c r="H1545" s="9">
        <v>8233</v>
      </c>
      <c r="I1545" s="10">
        <v>0.1614235394145512</v>
      </c>
      <c r="J1545" s="10">
        <v>0.80153042633304994</v>
      </c>
      <c r="K1545" s="9">
        <v>-5270</v>
      </c>
      <c r="L1545" s="9">
        <v>5270</v>
      </c>
      <c r="M1545" s="10">
        <v>-0.64010688691849871</v>
      </c>
      <c r="N1545" s="10">
        <v>0.64010688691849871</v>
      </c>
      <c r="O1545" s="9">
        <v>1920</v>
      </c>
      <c r="P1545" s="9">
        <v>5694</v>
      </c>
      <c r="Q1545" s="9">
        <v>7817</v>
      </c>
      <c r="R1545" s="10">
        <v>0.24561852373033133</v>
      </c>
      <c r="S1545" s="10">
        <v>0.72841243443776382</v>
      </c>
      <c r="T1545" s="9">
        <v>-3774</v>
      </c>
      <c r="U1545" s="10">
        <v>-0.48279391070743249</v>
      </c>
      <c r="V1545" s="9">
        <v>-591</v>
      </c>
      <c r="W1545" s="9">
        <v>905</v>
      </c>
      <c r="X1545" s="10">
        <v>-8.4194984315780125E-2</v>
      </c>
      <c r="Y1545" s="10">
        <v>7.3117991895286116E-2</v>
      </c>
      <c r="Z1545" s="11">
        <v>539.48</v>
      </c>
      <c r="AA1545" s="11">
        <v>41.971898865574254</v>
      </c>
      <c r="AB1545" s="11">
        <v>29119</v>
      </c>
      <c r="AC1545" s="12" t="s">
        <v>4182</v>
      </c>
      <c r="AD1545" s="8">
        <v>29</v>
      </c>
      <c r="AE1545" s="8">
        <v>119</v>
      </c>
      <c r="AF1545" s="13" t="s">
        <v>756</v>
      </c>
      <c r="AG1545" s="13"/>
      <c r="AH1545" s="13" t="s">
        <v>757</v>
      </c>
      <c r="AI1545" s="14">
        <v>513559</v>
      </c>
      <c r="AJ1545" s="13" t="s">
        <v>486</v>
      </c>
      <c r="AK1545" s="13"/>
      <c r="AL1545" s="13"/>
      <c r="AM1545" s="13"/>
      <c r="AN1545" s="13" t="s">
        <v>505</v>
      </c>
    </row>
    <row r="1546" spans="1:40" x14ac:dyDescent="0.2">
      <c r="A1546" s="8" t="s">
        <v>4078</v>
      </c>
      <c r="B1546" s="8" t="s">
        <v>628</v>
      </c>
      <c r="C1546" s="8" t="str">
        <f t="shared" si="23"/>
        <v>Macon County MO</v>
      </c>
      <c r="D1546" s="9">
        <v>15335</v>
      </c>
      <c r="E1546" s="8" t="s">
        <v>445</v>
      </c>
      <c r="F1546" s="9">
        <v>1518</v>
      </c>
      <c r="G1546" s="9">
        <v>5794</v>
      </c>
      <c r="H1546" s="9">
        <v>7579</v>
      </c>
      <c r="I1546" s="10">
        <v>0.20029027576197386</v>
      </c>
      <c r="J1546" s="10">
        <v>0.76448080221665127</v>
      </c>
      <c r="K1546" s="9">
        <v>-4276</v>
      </c>
      <c r="L1546" s="9">
        <v>4276</v>
      </c>
      <c r="M1546" s="10">
        <v>-0.56419052645467738</v>
      </c>
      <c r="N1546" s="10">
        <v>0.56419052645467738</v>
      </c>
      <c r="O1546" s="9">
        <v>2309</v>
      </c>
      <c r="P1546" s="9">
        <v>4700</v>
      </c>
      <c r="Q1546" s="9">
        <v>7159</v>
      </c>
      <c r="R1546" s="10">
        <v>0.32253107975974299</v>
      </c>
      <c r="S1546" s="10">
        <v>0.65651627322251715</v>
      </c>
      <c r="T1546" s="9">
        <v>-2391</v>
      </c>
      <c r="U1546" s="10">
        <v>-0.33398519346277417</v>
      </c>
      <c r="V1546" s="9">
        <v>-791</v>
      </c>
      <c r="W1546" s="9">
        <v>1094</v>
      </c>
      <c r="X1546" s="10">
        <v>-0.12224080399776913</v>
      </c>
      <c r="Y1546" s="10">
        <v>0.10796452899413411</v>
      </c>
      <c r="Z1546" s="11">
        <v>801.23</v>
      </c>
      <c r="AA1546" s="11">
        <v>19.139323290440945</v>
      </c>
      <c r="AB1546" s="11">
        <v>29121</v>
      </c>
      <c r="AC1546" s="12" t="s">
        <v>4183</v>
      </c>
      <c r="AD1546" s="8">
        <v>29</v>
      </c>
      <c r="AE1546" s="8">
        <v>121</v>
      </c>
      <c r="AF1546" s="13"/>
      <c r="AG1546" s="13"/>
      <c r="AH1546" s="13"/>
      <c r="AJ1546" s="13"/>
      <c r="AK1546" s="13"/>
      <c r="AL1546" s="13"/>
      <c r="AM1546" s="13"/>
      <c r="AN1546" s="13" t="s">
        <v>510</v>
      </c>
    </row>
    <row r="1547" spans="1:40" x14ac:dyDescent="0.2">
      <c r="A1547" s="8" t="s">
        <v>4078</v>
      </c>
      <c r="B1547" s="8" t="s">
        <v>630</v>
      </c>
      <c r="C1547" s="8" t="str">
        <f t="shared" si="23"/>
        <v>Madison County MO</v>
      </c>
      <c r="D1547" s="9">
        <v>12408</v>
      </c>
      <c r="E1547" s="8" t="s">
        <v>445</v>
      </c>
      <c r="F1547" s="9">
        <v>1005</v>
      </c>
      <c r="G1547" s="9">
        <v>4102</v>
      </c>
      <c r="H1547" s="9">
        <v>5318</v>
      </c>
      <c r="I1547" s="10">
        <v>0.18898081985708914</v>
      </c>
      <c r="J1547" s="10">
        <v>0.77134261000376081</v>
      </c>
      <c r="K1547" s="9">
        <v>-3097</v>
      </c>
      <c r="L1547" s="9">
        <v>3097</v>
      </c>
      <c r="M1547" s="10">
        <v>-0.58236179014667167</v>
      </c>
      <c r="N1547" s="10">
        <v>0.58236179014667167</v>
      </c>
      <c r="O1547" s="9">
        <v>1588</v>
      </c>
      <c r="P1547" s="9">
        <v>3227</v>
      </c>
      <c r="Q1547" s="9">
        <v>4930</v>
      </c>
      <c r="R1547" s="10">
        <v>0.32210953346855986</v>
      </c>
      <c r="S1547" s="10">
        <v>0.65456389452332653</v>
      </c>
      <c r="T1547" s="9">
        <v>-1639</v>
      </c>
      <c r="U1547" s="10">
        <v>-0.33245436105476667</v>
      </c>
      <c r="V1547" s="9">
        <v>-583</v>
      </c>
      <c r="W1547" s="9">
        <v>875</v>
      </c>
      <c r="X1547" s="10">
        <v>-0.13312871361147072</v>
      </c>
      <c r="Y1547" s="10">
        <v>0.11677871548043428</v>
      </c>
      <c r="Z1547" s="11">
        <v>494.39</v>
      </c>
      <c r="AA1547" s="11">
        <v>25.097595016080422</v>
      </c>
      <c r="AB1547" s="11">
        <v>29123</v>
      </c>
      <c r="AC1547" s="12" t="s">
        <v>4184</v>
      </c>
      <c r="AD1547" s="8">
        <v>29</v>
      </c>
      <c r="AE1547" s="8">
        <v>123</v>
      </c>
      <c r="AF1547" s="13"/>
      <c r="AG1547" s="13"/>
      <c r="AH1547" s="13"/>
      <c r="AJ1547" s="13"/>
      <c r="AK1547" s="13"/>
      <c r="AL1547" s="13"/>
      <c r="AM1547" s="13"/>
      <c r="AN1547" s="13" t="s">
        <v>510</v>
      </c>
    </row>
    <row r="1548" spans="1:40" x14ac:dyDescent="0.2">
      <c r="A1548" s="8" t="s">
        <v>4078</v>
      </c>
      <c r="B1548" s="8" t="s">
        <v>4185</v>
      </c>
      <c r="C1548" s="8" t="str">
        <f t="shared" si="23"/>
        <v>Maries County MO</v>
      </c>
      <c r="D1548" s="9">
        <v>8963</v>
      </c>
      <c r="E1548" s="8" t="s">
        <v>445</v>
      </c>
      <c r="F1548" s="9">
        <v>794</v>
      </c>
      <c r="G1548" s="9">
        <v>3559</v>
      </c>
      <c r="H1548" s="9">
        <v>4498</v>
      </c>
      <c r="I1548" s="10">
        <v>0.17652289906625165</v>
      </c>
      <c r="J1548" s="10">
        <v>0.79124055135615834</v>
      </c>
      <c r="K1548" s="9">
        <v>-2765</v>
      </c>
      <c r="L1548" s="9">
        <v>2765</v>
      </c>
      <c r="M1548" s="10">
        <v>-0.61471765228990671</v>
      </c>
      <c r="N1548" s="10">
        <v>0.61471765228990671</v>
      </c>
      <c r="O1548" s="9">
        <v>1299</v>
      </c>
      <c r="P1548" s="9">
        <v>3165</v>
      </c>
      <c r="Q1548" s="9">
        <v>4538</v>
      </c>
      <c r="R1548" s="10">
        <v>0.28624944909651828</v>
      </c>
      <c r="S1548" s="10">
        <v>0.69744380784486559</v>
      </c>
      <c r="T1548" s="9">
        <v>-1866</v>
      </c>
      <c r="U1548" s="10">
        <v>-0.41119435874834731</v>
      </c>
      <c r="V1548" s="9">
        <v>-505</v>
      </c>
      <c r="W1548" s="9">
        <v>394</v>
      </c>
      <c r="X1548" s="10">
        <v>-0.10972655003026663</v>
      </c>
      <c r="Y1548" s="10">
        <v>9.3796743511292746E-2</v>
      </c>
      <c r="Z1548" s="11">
        <v>526.98</v>
      </c>
      <c r="AA1548" s="11">
        <v>17.008235606664389</v>
      </c>
      <c r="AB1548" s="11">
        <v>29125</v>
      </c>
      <c r="AC1548" s="12" t="s">
        <v>4186</v>
      </c>
      <c r="AD1548" s="8">
        <v>29</v>
      </c>
      <c r="AE1548" s="8">
        <v>125</v>
      </c>
      <c r="AF1548" s="13"/>
      <c r="AG1548" s="13"/>
      <c r="AH1548" s="13"/>
      <c r="AJ1548" s="13"/>
      <c r="AK1548" s="13"/>
      <c r="AL1548" s="13"/>
      <c r="AM1548" s="13"/>
      <c r="AN1548" s="13" t="s">
        <v>510</v>
      </c>
    </row>
    <row r="1549" spans="1:40" x14ac:dyDescent="0.2">
      <c r="A1549" s="8" t="s">
        <v>4078</v>
      </c>
      <c r="B1549" s="8" t="s">
        <v>634</v>
      </c>
      <c r="C1549" s="8" t="str">
        <f t="shared" si="23"/>
        <v>Marion County MO</v>
      </c>
      <c r="D1549" s="9">
        <v>28880</v>
      </c>
      <c r="E1549" s="8" t="s">
        <v>445</v>
      </c>
      <c r="F1549" s="9">
        <v>2993</v>
      </c>
      <c r="G1549" s="9">
        <v>9418</v>
      </c>
      <c r="H1549" s="9">
        <v>12902</v>
      </c>
      <c r="I1549" s="10">
        <v>0.23197953805611532</v>
      </c>
      <c r="J1549" s="10">
        <v>0.72996434661292819</v>
      </c>
      <c r="K1549" s="9">
        <v>-6425</v>
      </c>
      <c r="L1549" s="9">
        <v>6425</v>
      </c>
      <c r="M1549" s="10">
        <v>-0.49798480855681287</v>
      </c>
      <c r="N1549" s="10">
        <v>0.49798480855681287</v>
      </c>
      <c r="O1549" s="9">
        <v>4034</v>
      </c>
      <c r="P1549" s="9">
        <v>7926</v>
      </c>
      <c r="Q1549" s="9">
        <v>12164</v>
      </c>
      <c r="R1549" s="10">
        <v>0.33163433081223281</v>
      </c>
      <c r="S1549" s="10">
        <v>0.65159487010851691</v>
      </c>
      <c r="T1549" s="9">
        <v>-3892</v>
      </c>
      <c r="U1549" s="10">
        <v>-0.3199605392962841</v>
      </c>
      <c r="V1549" s="9">
        <v>-1041</v>
      </c>
      <c r="W1549" s="9">
        <v>1492</v>
      </c>
      <c r="X1549" s="10">
        <v>-9.9654792756117494E-2</v>
      </c>
      <c r="Y1549" s="10">
        <v>7.8369476504411284E-2</v>
      </c>
      <c r="Z1549" s="11">
        <v>436.92</v>
      </c>
      <c r="AA1549" s="11">
        <v>66.09905703561293</v>
      </c>
      <c r="AB1549" s="11">
        <v>29127</v>
      </c>
      <c r="AC1549" s="12" t="s">
        <v>4187</v>
      </c>
      <c r="AD1549" s="8">
        <v>29</v>
      </c>
      <c r="AE1549" s="8">
        <v>127</v>
      </c>
      <c r="AF1549" s="13" t="s">
        <v>4188</v>
      </c>
      <c r="AG1549" s="13" t="s">
        <v>2040</v>
      </c>
      <c r="AH1549" s="13" t="s">
        <v>4189</v>
      </c>
      <c r="AJ1549" s="13" t="s">
        <v>498</v>
      </c>
      <c r="AK1549" s="13" t="s">
        <v>2042</v>
      </c>
      <c r="AL1549" s="13"/>
      <c r="AM1549" s="13"/>
      <c r="AN1549" s="13" t="s">
        <v>487</v>
      </c>
    </row>
    <row r="1550" spans="1:40" x14ac:dyDescent="0.2">
      <c r="A1550" s="8" t="s">
        <v>4078</v>
      </c>
      <c r="B1550" s="8" t="s">
        <v>2217</v>
      </c>
      <c r="C1550" s="8" t="str">
        <f t="shared" si="23"/>
        <v>Mercer County MO</v>
      </c>
      <c r="D1550" s="9">
        <v>3694</v>
      </c>
      <c r="E1550" s="8" t="s">
        <v>445</v>
      </c>
      <c r="F1550" s="9">
        <v>216</v>
      </c>
      <c r="G1550" s="9">
        <v>1486</v>
      </c>
      <c r="H1550" s="9">
        <v>1739</v>
      </c>
      <c r="I1550" s="10">
        <v>0.12420931569867739</v>
      </c>
      <c r="J1550" s="10">
        <v>0.85451408855664179</v>
      </c>
      <c r="K1550" s="9">
        <v>-1270</v>
      </c>
      <c r="L1550" s="9">
        <v>1270</v>
      </c>
      <c r="M1550" s="10">
        <v>-0.73030477285796436</v>
      </c>
      <c r="N1550" s="10">
        <v>0.73030477285796436</v>
      </c>
      <c r="O1550" s="9">
        <v>353</v>
      </c>
      <c r="P1550" s="9">
        <v>1255</v>
      </c>
      <c r="Q1550" s="9">
        <v>1655</v>
      </c>
      <c r="R1550" s="10">
        <v>0.21329305135951662</v>
      </c>
      <c r="S1550" s="10">
        <v>0.7583081570996979</v>
      </c>
      <c r="T1550" s="9">
        <v>-902</v>
      </c>
      <c r="U1550" s="10">
        <v>-0.5450151057401813</v>
      </c>
      <c r="V1550" s="9">
        <v>-137</v>
      </c>
      <c r="W1550" s="9">
        <v>231</v>
      </c>
      <c r="X1550" s="10">
        <v>-8.9083735660839228E-2</v>
      </c>
      <c r="Y1550" s="10">
        <v>9.6205931456943894E-2</v>
      </c>
      <c r="Z1550" s="11">
        <v>453.84</v>
      </c>
      <c r="AA1550" s="11">
        <v>8.1394323990833772</v>
      </c>
      <c r="AB1550" s="11">
        <v>29129</v>
      </c>
      <c r="AC1550" s="12" t="s">
        <v>4190</v>
      </c>
      <c r="AD1550" s="8">
        <v>29</v>
      </c>
      <c r="AE1550" s="8">
        <v>129</v>
      </c>
      <c r="AF1550" s="13"/>
      <c r="AG1550" s="13"/>
      <c r="AH1550" s="13"/>
      <c r="AJ1550" s="13"/>
      <c r="AK1550" s="13"/>
      <c r="AL1550" s="13"/>
      <c r="AM1550" s="13"/>
      <c r="AN1550" s="13" t="s">
        <v>510</v>
      </c>
    </row>
    <row r="1551" spans="1:40" x14ac:dyDescent="0.2">
      <c r="A1551" s="8" t="s">
        <v>4078</v>
      </c>
      <c r="B1551" s="8" t="s">
        <v>866</v>
      </c>
      <c r="C1551" s="8" t="str">
        <f t="shared" si="23"/>
        <v>Miller County MO</v>
      </c>
      <c r="D1551" s="9">
        <v>25113</v>
      </c>
      <c r="E1551" s="8" t="s">
        <v>445</v>
      </c>
      <c r="F1551" s="9">
        <v>1750</v>
      </c>
      <c r="G1551" s="9">
        <v>9285</v>
      </c>
      <c r="H1551" s="9">
        <v>11414</v>
      </c>
      <c r="I1551" s="10">
        <v>0.15332048361661119</v>
      </c>
      <c r="J1551" s="10">
        <v>0.81347468021727698</v>
      </c>
      <c r="K1551" s="9">
        <v>-7535</v>
      </c>
      <c r="L1551" s="9">
        <v>7535</v>
      </c>
      <c r="M1551" s="10">
        <v>-0.66015419660066577</v>
      </c>
      <c r="N1551" s="10">
        <v>0.66015419660066577</v>
      </c>
      <c r="O1551" s="9">
        <v>2651</v>
      </c>
      <c r="P1551" s="9">
        <v>8099</v>
      </c>
      <c r="Q1551" s="9">
        <v>11019</v>
      </c>
      <c r="R1551" s="10">
        <v>0.24058444504946003</v>
      </c>
      <c r="S1551" s="10">
        <v>0.73500317633179058</v>
      </c>
      <c r="T1551" s="9">
        <v>-5448</v>
      </c>
      <c r="U1551" s="10">
        <v>-0.49441873128233055</v>
      </c>
      <c r="V1551" s="9">
        <v>-901</v>
      </c>
      <c r="W1551" s="9">
        <v>1186</v>
      </c>
      <c r="X1551" s="10">
        <v>-8.7263961432848841E-2</v>
      </c>
      <c r="Y1551" s="10">
        <v>7.8471503885486404E-2</v>
      </c>
      <c r="Z1551" s="11">
        <v>592.6</v>
      </c>
      <c r="AA1551" s="11">
        <v>42.377657779277754</v>
      </c>
      <c r="AB1551" s="11">
        <v>29131</v>
      </c>
      <c r="AC1551" s="12" t="s">
        <v>4191</v>
      </c>
      <c r="AD1551" s="8">
        <v>29</v>
      </c>
      <c r="AE1551" s="8">
        <v>131</v>
      </c>
      <c r="AF1551" s="13"/>
      <c r="AG1551" s="13"/>
      <c r="AH1551" s="13"/>
      <c r="AJ1551" s="13"/>
      <c r="AK1551" s="13"/>
      <c r="AL1551" s="13"/>
      <c r="AM1551" s="13"/>
      <c r="AN1551" s="13" t="s">
        <v>510</v>
      </c>
    </row>
    <row r="1552" spans="1:40" x14ac:dyDescent="0.2">
      <c r="A1552" s="8" t="s">
        <v>4078</v>
      </c>
      <c r="B1552" s="8" t="s">
        <v>868</v>
      </c>
      <c r="C1552" s="8" t="str">
        <f t="shared" si="23"/>
        <v>Mississippi County MO</v>
      </c>
      <c r="D1552" s="9">
        <v>14036</v>
      </c>
      <c r="E1552" s="8" t="s">
        <v>445</v>
      </c>
      <c r="F1552" s="9">
        <v>1458</v>
      </c>
      <c r="G1552" s="9">
        <v>3600</v>
      </c>
      <c r="H1552" s="9">
        <v>5165</v>
      </c>
      <c r="I1552" s="10">
        <v>0.28228460793804455</v>
      </c>
      <c r="J1552" s="10">
        <v>0.69699903194578894</v>
      </c>
      <c r="K1552" s="9">
        <v>-2142</v>
      </c>
      <c r="L1552" s="9">
        <v>2142</v>
      </c>
      <c r="M1552" s="10">
        <v>-0.41471442400774439</v>
      </c>
      <c r="N1552" s="10">
        <v>0.41471442400774439</v>
      </c>
      <c r="O1552" s="9">
        <v>1857</v>
      </c>
      <c r="P1552" s="9">
        <v>2996</v>
      </c>
      <c r="Q1552" s="9">
        <v>4918</v>
      </c>
      <c r="R1552" s="10">
        <v>0.37759251728344856</v>
      </c>
      <c r="S1552" s="10">
        <v>0.60919072793818629</v>
      </c>
      <c r="T1552" s="9">
        <v>-1139</v>
      </c>
      <c r="U1552" s="10">
        <v>-0.23159821065473774</v>
      </c>
      <c r="V1552" s="9">
        <v>-399</v>
      </c>
      <c r="W1552" s="9">
        <v>604</v>
      </c>
      <c r="X1552" s="10">
        <v>-9.5307909345404007E-2</v>
      </c>
      <c r="Y1552" s="10">
        <v>8.7808304007602644E-2</v>
      </c>
      <c r="Z1552" s="11">
        <v>411.58</v>
      </c>
      <c r="AA1552" s="11">
        <v>34.10272607998445</v>
      </c>
      <c r="AB1552" s="11">
        <v>29133</v>
      </c>
      <c r="AC1552" s="12" t="s">
        <v>4192</v>
      </c>
      <c r="AD1552" s="8">
        <v>29</v>
      </c>
      <c r="AE1552" s="8">
        <v>133</v>
      </c>
      <c r="AF1552" s="13"/>
      <c r="AG1552" s="13"/>
      <c r="AH1552" s="13"/>
      <c r="AJ1552" s="13"/>
      <c r="AK1552" s="13"/>
      <c r="AL1552" s="13"/>
      <c r="AM1552" s="13"/>
      <c r="AN1552" s="13" t="s">
        <v>510</v>
      </c>
    </row>
    <row r="1553" spans="1:40" x14ac:dyDescent="0.2">
      <c r="A1553" s="8" t="s">
        <v>4078</v>
      </c>
      <c r="B1553" s="8" t="s">
        <v>4193</v>
      </c>
      <c r="C1553" s="8" t="str">
        <f t="shared" si="23"/>
        <v>Moniteau County MO</v>
      </c>
      <c r="D1553" s="9">
        <v>15963</v>
      </c>
      <c r="E1553" s="8" t="s">
        <v>445</v>
      </c>
      <c r="F1553" s="9">
        <v>1237</v>
      </c>
      <c r="G1553" s="9">
        <v>5344</v>
      </c>
      <c r="H1553" s="9">
        <v>6808</v>
      </c>
      <c r="I1553" s="10">
        <v>0.18169800235017627</v>
      </c>
      <c r="J1553" s="10">
        <v>0.78495887191539371</v>
      </c>
      <c r="K1553" s="9">
        <v>-4107</v>
      </c>
      <c r="L1553" s="9">
        <v>4107</v>
      </c>
      <c r="M1553" s="10">
        <v>-0.60326086956521741</v>
      </c>
      <c r="N1553" s="10">
        <v>0.60326086956521741</v>
      </c>
      <c r="O1553" s="9">
        <v>1608</v>
      </c>
      <c r="P1553" s="9">
        <v>4703</v>
      </c>
      <c r="Q1553" s="9">
        <v>6442</v>
      </c>
      <c r="R1553" s="10">
        <v>0.2496119217634275</v>
      </c>
      <c r="S1553" s="10">
        <v>0.73005277864017382</v>
      </c>
      <c r="T1553" s="9">
        <v>-3095</v>
      </c>
      <c r="U1553" s="10">
        <v>-0.48044085687674631</v>
      </c>
      <c r="V1553" s="9">
        <v>-371</v>
      </c>
      <c r="W1553" s="9">
        <v>641</v>
      </c>
      <c r="X1553" s="10">
        <v>-6.7913919413251228E-2</v>
      </c>
      <c r="Y1553" s="10">
        <v>5.4906093275219892E-2</v>
      </c>
      <c r="Z1553" s="11">
        <v>415.03</v>
      </c>
      <c r="AA1553" s="11">
        <v>38.462279835192639</v>
      </c>
      <c r="AB1553" s="11">
        <v>29135</v>
      </c>
      <c r="AC1553" s="12" t="s">
        <v>4194</v>
      </c>
      <c r="AD1553" s="8">
        <v>29</v>
      </c>
      <c r="AE1553" s="8">
        <v>135</v>
      </c>
      <c r="AF1553" s="13" t="s">
        <v>4108</v>
      </c>
      <c r="AG1553" s="13"/>
      <c r="AH1553" s="13" t="s">
        <v>4109</v>
      </c>
      <c r="AI1553" s="14">
        <v>151145</v>
      </c>
      <c r="AJ1553" s="13" t="s">
        <v>486</v>
      </c>
      <c r="AK1553" s="13"/>
      <c r="AL1553" s="13"/>
      <c r="AM1553" s="13"/>
      <c r="AN1553" s="13" t="s">
        <v>505</v>
      </c>
    </row>
    <row r="1554" spans="1:40" x14ac:dyDescent="0.2">
      <c r="A1554" s="8" t="s">
        <v>4078</v>
      </c>
      <c r="B1554" s="8" t="s">
        <v>644</v>
      </c>
      <c r="C1554" s="8" t="str">
        <f t="shared" si="23"/>
        <v>Monroe County MO</v>
      </c>
      <c r="D1554" s="9">
        <v>8583</v>
      </c>
      <c r="E1554" s="8" t="s">
        <v>445</v>
      </c>
      <c r="F1554" s="9">
        <v>853</v>
      </c>
      <c r="G1554" s="9">
        <v>3159</v>
      </c>
      <c r="H1554" s="9">
        <v>4147</v>
      </c>
      <c r="I1554" s="10">
        <v>0.20569086086327465</v>
      </c>
      <c r="J1554" s="10">
        <v>0.76175548589341691</v>
      </c>
      <c r="K1554" s="9">
        <v>-2306</v>
      </c>
      <c r="L1554" s="9">
        <v>2306</v>
      </c>
      <c r="M1554" s="10">
        <v>-0.5560646250301422</v>
      </c>
      <c r="N1554" s="10">
        <v>0.5560646250301422</v>
      </c>
      <c r="O1554" s="9">
        <v>1398</v>
      </c>
      <c r="P1554" s="9">
        <v>2564</v>
      </c>
      <c r="Q1554" s="9">
        <v>4057</v>
      </c>
      <c r="R1554" s="10">
        <v>0.34458959822528962</v>
      </c>
      <c r="S1554" s="10">
        <v>0.63199408429874293</v>
      </c>
      <c r="T1554" s="9">
        <v>-1166</v>
      </c>
      <c r="U1554" s="10">
        <v>-0.28740448607345331</v>
      </c>
      <c r="V1554" s="9">
        <v>-545</v>
      </c>
      <c r="W1554" s="9">
        <v>595</v>
      </c>
      <c r="X1554" s="10">
        <v>-0.13889873736201497</v>
      </c>
      <c r="Y1554" s="10">
        <v>0.12976140159467398</v>
      </c>
      <c r="Z1554" s="11">
        <v>647.65</v>
      </c>
      <c r="AA1554" s="11">
        <v>13.252528371805759</v>
      </c>
      <c r="AB1554" s="11">
        <v>29137</v>
      </c>
      <c r="AC1554" s="12" t="s">
        <v>4195</v>
      </c>
      <c r="AD1554" s="8">
        <v>29</v>
      </c>
      <c r="AE1554" s="8">
        <v>137</v>
      </c>
      <c r="AF1554" s="13"/>
      <c r="AG1554" s="13"/>
      <c r="AH1554" s="13"/>
      <c r="AJ1554" s="13"/>
      <c r="AK1554" s="13"/>
      <c r="AL1554" s="13"/>
      <c r="AM1554" s="13"/>
      <c r="AN1554" s="13" t="s">
        <v>510</v>
      </c>
    </row>
    <row r="1555" spans="1:40" x14ac:dyDescent="0.2">
      <c r="A1555" s="8" t="s">
        <v>4078</v>
      </c>
      <c r="B1555" s="8" t="s">
        <v>646</v>
      </c>
      <c r="C1555" s="8" t="str">
        <f t="shared" si="23"/>
        <v>Montgomery County MO</v>
      </c>
      <c r="D1555" s="9">
        <v>11703</v>
      </c>
      <c r="E1555" s="8" t="s">
        <v>445</v>
      </c>
      <c r="F1555" s="9">
        <v>1118</v>
      </c>
      <c r="G1555" s="9">
        <v>4124</v>
      </c>
      <c r="H1555" s="9">
        <v>5424</v>
      </c>
      <c r="I1555" s="10">
        <v>0.20612094395280237</v>
      </c>
      <c r="J1555" s="10">
        <v>0.76032448377581119</v>
      </c>
      <c r="K1555" s="9">
        <v>-3006</v>
      </c>
      <c r="L1555" s="9">
        <v>3006</v>
      </c>
      <c r="M1555" s="10">
        <v>-0.55420353982300885</v>
      </c>
      <c r="N1555" s="10">
        <v>0.55420353982300885</v>
      </c>
      <c r="O1555" s="9">
        <v>1734</v>
      </c>
      <c r="P1555" s="9">
        <v>3486</v>
      </c>
      <c r="Q1555" s="9">
        <v>5317</v>
      </c>
      <c r="R1555" s="10">
        <v>0.32612375399661464</v>
      </c>
      <c r="S1555" s="10">
        <v>0.65563287568177542</v>
      </c>
      <c r="T1555" s="9">
        <v>-1752</v>
      </c>
      <c r="U1555" s="10">
        <v>-0.32950912168516078</v>
      </c>
      <c r="V1555" s="9">
        <v>-616</v>
      </c>
      <c r="W1555" s="9">
        <v>638</v>
      </c>
      <c r="X1555" s="10">
        <v>-0.12000281004381227</v>
      </c>
      <c r="Y1555" s="10">
        <v>0.10469160809403577</v>
      </c>
      <c r="Z1555" s="11">
        <v>536.25</v>
      </c>
      <c r="AA1555" s="11">
        <v>21.823776223776225</v>
      </c>
      <c r="AB1555" s="11">
        <v>29139</v>
      </c>
      <c r="AC1555" s="12" t="s">
        <v>4196</v>
      </c>
      <c r="AD1555" s="8">
        <v>29</v>
      </c>
      <c r="AE1555" s="8">
        <v>139</v>
      </c>
      <c r="AF1555" s="13"/>
      <c r="AG1555" s="13"/>
      <c r="AH1555" s="13"/>
      <c r="AJ1555" s="13"/>
      <c r="AK1555" s="13"/>
      <c r="AL1555" s="13"/>
      <c r="AM1555" s="13"/>
      <c r="AN1555" s="13" t="s">
        <v>510</v>
      </c>
    </row>
    <row r="1556" spans="1:40" x14ac:dyDescent="0.2">
      <c r="A1556" s="8" t="s">
        <v>4078</v>
      </c>
      <c r="B1556" s="8" t="s">
        <v>648</v>
      </c>
      <c r="C1556" s="8" t="str">
        <f t="shared" si="23"/>
        <v>Morgan County MO</v>
      </c>
      <c r="D1556" s="9">
        <v>20171</v>
      </c>
      <c r="E1556" s="8" t="s">
        <v>445</v>
      </c>
      <c r="F1556" s="9">
        <v>1768</v>
      </c>
      <c r="G1556" s="9">
        <v>6757</v>
      </c>
      <c r="H1556" s="9">
        <v>8815</v>
      </c>
      <c r="I1556" s="10">
        <v>0.20056721497447533</v>
      </c>
      <c r="J1556" s="10">
        <v>0.76653431650595572</v>
      </c>
      <c r="K1556" s="9">
        <v>-4989</v>
      </c>
      <c r="L1556" s="9">
        <v>4989</v>
      </c>
      <c r="M1556" s="10">
        <v>-0.56596710153148044</v>
      </c>
      <c r="N1556" s="10">
        <v>0.56596710153148044</v>
      </c>
      <c r="O1556" s="9">
        <v>2773</v>
      </c>
      <c r="P1556" s="9">
        <v>5733</v>
      </c>
      <c r="Q1556" s="9">
        <v>8688</v>
      </c>
      <c r="R1556" s="10">
        <v>0.31917587476979742</v>
      </c>
      <c r="S1556" s="10">
        <v>0.65987569060773477</v>
      </c>
      <c r="T1556" s="9">
        <v>-2960</v>
      </c>
      <c r="U1556" s="10">
        <v>-0.34069981583793735</v>
      </c>
      <c r="V1556" s="9">
        <v>-1005</v>
      </c>
      <c r="W1556" s="9">
        <v>1024</v>
      </c>
      <c r="X1556" s="10">
        <v>-0.11860865979532209</v>
      </c>
      <c r="Y1556" s="10">
        <v>0.10665862589822095</v>
      </c>
      <c r="Z1556" s="11">
        <v>597.63</v>
      </c>
      <c r="AA1556" s="11">
        <v>33.751652360155951</v>
      </c>
      <c r="AB1556" s="11">
        <v>29141</v>
      </c>
      <c r="AC1556" s="12" t="s">
        <v>4197</v>
      </c>
      <c r="AD1556" s="8">
        <v>29</v>
      </c>
      <c r="AE1556" s="8">
        <v>141</v>
      </c>
      <c r="AF1556" s="13"/>
      <c r="AG1556" s="13"/>
      <c r="AH1556" s="13"/>
      <c r="AJ1556" s="13"/>
      <c r="AK1556" s="13"/>
      <c r="AL1556" s="13"/>
      <c r="AM1556" s="13"/>
      <c r="AN1556" s="13" t="s">
        <v>510</v>
      </c>
    </row>
    <row r="1557" spans="1:40" x14ac:dyDescent="0.2">
      <c r="A1557" s="8" t="s">
        <v>4078</v>
      </c>
      <c r="B1557" s="8" t="s">
        <v>4198</v>
      </c>
      <c r="C1557" s="8" t="str">
        <f t="shared" si="23"/>
        <v>New Madrid County MO</v>
      </c>
      <c r="D1557" s="9">
        <v>18208</v>
      </c>
      <c r="E1557" s="8" t="s">
        <v>445</v>
      </c>
      <c r="F1557" s="9">
        <v>1933</v>
      </c>
      <c r="G1557" s="9">
        <v>5270</v>
      </c>
      <c r="H1557" s="9">
        <v>7352</v>
      </c>
      <c r="I1557" s="10">
        <v>0.26292165397170836</v>
      </c>
      <c r="J1557" s="10">
        <v>0.71681175190424373</v>
      </c>
      <c r="K1557" s="9">
        <v>-3337</v>
      </c>
      <c r="L1557" s="9">
        <v>3337</v>
      </c>
      <c r="M1557" s="10">
        <v>-0.45389009793253537</v>
      </c>
      <c r="N1557" s="10">
        <v>0.45389009793253537</v>
      </c>
      <c r="O1557" s="9">
        <v>2814</v>
      </c>
      <c r="P1557" s="9">
        <v>4284</v>
      </c>
      <c r="Q1557" s="9">
        <v>7250</v>
      </c>
      <c r="R1557" s="10">
        <v>0.38813793103448274</v>
      </c>
      <c r="S1557" s="10">
        <v>0.59089655172413791</v>
      </c>
      <c r="T1557" s="9">
        <v>-1470</v>
      </c>
      <c r="U1557" s="10">
        <v>-0.20275862068965517</v>
      </c>
      <c r="V1557" s="9">
        <v>-881</v>
      </c>
      <c r="W1557" s="9">
        <v>986</v>
      </c>
      <c r="X1557" s="10">
        <v>-0.12521627706277438</v>
      </c>
      <c r="Y1557" s="10">
        <v>0.12591520018010582</v>
      </c>
      <c r="Z1557" s="11">
        <v>674.84</v>
      </c>
      <c r="AA1557" s="11">
        <v>26.981210360974451</v>
      </c>
      <c r="AB1557" s="11">
        <v>29143</v>
      </c>
      <c r="AC1557" s="12" t="s">
        <v>4199</v>
      </c>
      <c r="AD1557" s="8">
        <v>29</v>
      </c>
      <c r="AE1557" s="8">
        <v>143</v>
      </c>
      <c r="AF1557" s="13"/>
      <c r="AG1557" s="13"/>
      <c r="AH1557" s="13"/>
      <c r="AJ1557" s="13"/>
      <c r="AK1557" s="13"/>
      <c r="AL1557" s="13"/>
      <c r="AM1557" s="13"/>
      <c r="AN1557" s="13" t="s">
        <v>510</v>
      </c>
    </row>
    <row r="1558" spans="1:40" x14ac:dyDescent="0.2">
      <c r="A1558" s="8" t="s">
        <v>4078</v>
      </c>
      <c r="B1558" s="8" t="s">
        <v>876</v>
      </c>
      <c r="C1558" s="8" t="str">
        <f t="shared" si="23"/>
        <v>Newton County MO</v>
      </c>
      <c r="D1558" s="9">
        <v>58615</v>
      </c>
      <c r="E1558" s="8" t="s">
        <v>445</v>
      </c>
      <c r="F1558" s="9">
        <v>4988</v>
      </c>
      <c r="G1558" s="9">
        <v>20546</v>
      </c>
      <c r="H1558" s="9">
        <v>26506</v>
      </c>
      <c r="I1558" s="10">
        <v>0.18818380743982493</v>
      </c>
      <c r="J1558" s="10">
        <v>0.7751452501320456</v>
      </c>
      <c r="K1558" s="9">
        <v>-15558</v>
      </c>
      <c r="L1558" s="9">
        <v>15558</v>
      </c>
      <c r="M1558" s="10">
        <v>-0.58696144269222073</v>
      </c>
      <c r="N1558" s="10">
        <v>0.58696144269222073</v>
      </c>
      <c r="O1558" s="9">
        <v>6425</v>
      </c>
      <c r="P1558" s="9">
        <v>18179</v>
      </c>
      <c r="Q1558" s="9">
        <v>25080</v>
      </c>
      <c r="R1558" s="10">
        <v>0.25618022328548645</v>
      </c>
      <c r="S1558" s="10">
        <v>0.72484051036682617</v>
      </c>
      <c r="T1558" s="9">
        <v>-11754</v>
      </c>
      <c r="U1558" s="10">
        <v>-0.46866028708133972</v>
      </c>
      <c r="V1558" s="9">
        <v>-1437</v>
      </c>
      <c r="W1558" s="9">
        <v>2367</v>
      </c>
      <c r="X1558" s="10">
        <v>-6.7996415845661518E-2</v>
      </c>
      <c r="Y1558" s="10">
        <v>5.0304739765219431E-2</v>
      </c>
      <c r="Z1558" s="11">
        <v>624.77</v>
      </c>
      <c r="AA1558" s="11">
        <v>93.818525217279955</v>
      </c>
      <c r="AB1558" s="11">
        <v>29145</v>
      </c>
      <c r="AC1558" s="12" t="s">
        <v>4200</v>
      </c>
      <c r="AD1558" s="8">
        <v>29</v>
      </c>
      <c r="AE1558" s="8">
        <v>145</v>
      </c>
      <c r="AF1558" s="13" t="s">
        <v>4163</v>
      </c>
      <c r="AG1558" s="13" t="s">
        <v>205</v>
      </c>
      <c r="AH1558" s="13" t="s">
        <v>4164</v>
      </c>
      <c r="AI1558" s="14">
        <v>177211</v>
      </c>
      <c r="AJ1558" s="13" t="s">
        <v>486</v>
      </c>
      <c r="AK1558" s="13" t="s">
        <v>4165</v>
      </c>
      <c r="AL1558" s="13"/>
      <c r="AM1558" s="13"/>
      <c r="AN1558" s="13" t="s">
        <v>505</v>
      </c>
    </row>
    <row r="1559" spans="1:40" x14ac:dyDescent="0.2">
      <c r="A1559" s="8" t="s">
        <v>4078</v>
      </c>
      <c r="B1559" s="8" t="s">
        <v>4201</v>
      </c>
      <c r="C1559" s="8" t="str">
        <f t="shared" si="23"/>
        <v>Nodaway County MO</v>
      </c>
      <c r="D1559" s="9">
        <v>22810</v>
      </c>
      <c r="E1559" s="8" t="s">
        <v>445</v>
      </c>
      <c r="F1559" s="9">
        <v>2529</v>
      </c>
      <c r="G1559" s="9">
        <v>6379</v>
      </c>
      <c r="H1559" s="9">
        <v>9439</v>
      </c>
      <c r="I1559" s="10">
        <v>0.26793092488611081</v>
      </c>
      <c r="J1559" s="10">
        <v>0.67581311579616488</v>
      </c>
      <c r="K1559" s="9">
        <v>-3850</v>
      </c>
      <c r="L1559" s="9">
        <v>3850</v>
      </c>
      <c r="M1559" s="10">
        <v>-0.40788219091005407</v>
      </c>
      <c r="N1559" s="10">
        <v>0.40788219091005407</v>
      </c>
      <c r="O1559" s="9">
        <v>3172</v>
      </c>
      <c r="P1559" s="9">
        <v>5593</v>
      </c>
      <c r="Q1559" s="9">
        <v>8976</v>
      </c>
      <c r="R1559" s="10">
        <v>0.35338680926916222</v>
      </c>
      <c r="S1559" s="10">
        <v>0.62310606060606055</v>
      </c>
      <c r="T1559" s="9">
        <v>-2421</v>
      </c>
      <c r="U1559" s="10">
        <v>-0.26971925133689834</v>
      </c>
      <c r="V1559" s="9">
        <v>-643</v>
      </c>
      <c r="W1559" s="9">
        <v>786</v>
      </c>
      <c r="X1559" s="10">
        <v>-8.5455884383051406E-2</v>
      </c>
      <c r="Y1559" s="10">
        <v>5.2707055190104324E-2</v>
      </c>
      <c r="Z1559" s="11">
        <v>876.96</v>
      </c>
      <c r="AA1559" s="11">
        <v>26.010308337894543</v>
      </c>
      <c r="AB1559" s="11">
        <v>29147</v>
      </c>
      <c r="AC1559" s="12" t="s">
        <v>4202</v>
      </c>
      <c r="AD1559" s="8">
        <v>29</v>
      </c>
      <c r="AE1559" s="8">
        <v>147</v>
      </c>
      <c r="AF1559" s="13" t="s">
        <v>4203</v>
      </c>
      <c r="AG1559" s="13"/>
      <c r="AH1559" s="13" t="s">
        <v>4204</v>
      </c>
      <c r="AJ1559" s="13" t="s">
        <v>498</v>
      </c>
      <c r="AK1559" s="13"/>
      <c r="AL1559" s="13"/>
      <c r="AM1559" s="13"/>
      <c r="AN1559" s="13" t="s">
        <v>487</v>
      </c>
    </row>
    <row r="1560" spans="1:40" x14ac:dyDescent="0.2">
      <c r="A1560" s="8" t="s">
        <v>4078</v>
      </c>
      <c r="B1560" s="8" t="s">
        <v>4205</v>
      </c>
      <c r="C1560" s="8" t="str">
        <f t="shared" si="23"/>
        <v>Oregon County MO</v>
      </c>
      <c r="D1560" s="9">
        <v>10953</v>
      </c>
      <c r="E1560" s="8" t="s">
        <v>445</v>
      </c>
      <c r="F1560" s="9">
        <v>865</v>
      </c>
      <c r="G1560" s="9">
        <v>3668</v>
      </c>
      <c r="H1560" s="9">
        <v>4664</v>
      </c>
      <c r="I1560" s="10">
        <v>0.1854631217838765</v>
      </c>
      <c r="J1560" s="10">
        <v>0.78644939965694682</v>
      </c>
      <c r="K1560" s="9">
        <v>-2803</v>
      </c>
      <c r="L1560" s="9">
        <v>2803</v>
      </c>
      <c r="M1560" s="10">
        <v>-0.60098627787307035</v>
      </c>
      <c r="N1560" s="10">
        <v>0.60098627787307035</v>
      </c>
      <c r="O1560" s="9">
        <v>1419</v>
      </c>
      <c r="P1560" s="9">
        <v>2886</v>
      </c>
      <c r="Q1560" s="9">
        <v>4421</v>
      </c>
      <c r="R1560" s="10">
        <v>0.32096810676317578</v>
      </c>
      <c r="S1560" s="10">
        <v>0.65279348563673378</v>
      </c>
      <c r="T1560" s="9">
        <v>-1467</v>
      </c>
      <c r="U1560" s="10">
        <v>-0.33182537887355801</v>
      </c>
      <c r="V1560" s="9">
        <v>-554</v>
      </c>
      <c r="W1560" s="9">
        <v>782</v>
      </c>
      <c r="X1560" s="10">
        <v>-0.13550498497929928</v>
      </c>
      <c r="Y1560" s="10">
        <v>0.13365591402021304</v>
      </c>
      <c r="Z1560" s="11">
        <v>789.8</v>
      </c>
      <c r="AA1560" s="11">
        <v>13.868067865282351</v>
      </c>
      <c r="AB1560" s="11">
        <v>29149</v>
      </c>
      <c r="AC1560" s="12" t="s">
        <v>4206</v>
      </c>
      <c r="AD1560" s="8">
        <v>29</v>
      </c>
      <c r="AE1560" s="8">
        <v>149</v>
      </c>
      <c r="AF1560" s="13"/>
      <c r="AG1560" s="13"/>
      <c r="AH1560" s="13"/>
      <c r="AJ1560" s="13"/>
      <c r="AK1560" s="13"/>
      <c r="AL1560" s="13"/>
      <c r="AM1560" s="13"/>
      <c r="AN1560" s="13" t="s">
        <v>510</v>
      </c>
    </row>
    <row r="1561" spans="1:40" x14ac:dyDescent="0.2">
      <c r="A1561" s="8" t="s">
        <v>4078</v>
      </c>
      <c r="B1561" s="8" t="s">
        <v>2863</v>
      </c>
      <c r="C1561" s="8" t="str">
        <f t="shared" si="23"/>
        <v>Osage County MO</v>
      </c>
      <c r="D1561" s="9">
        <v>13628</v>
      </c>
      <c r="E1561" s="8" t="s">
        <v>445</v>
      </c>
      <c r="F1561" s="9">
        <v>998</v>
      </c>
      <c r="G1561" s="9">
        <v>5845</v>
      </c>
      <c r="H1561" s="9">
        <v>7078</v>
      </c>
      <c r="I1561" s="10">
        <v>0.14100028256569652</v>
      </c>
      <c r="J1561" s="10">
        <v>0.82579824809268154</v>
      </c>
      <c r="K1561" s="9">
        <v>-4847</v>
      </c>
      <c r="L1561" s="9">
        <v>4847</v>
      </c>
      <c r="M1561" s="10">
        <v>-0.68479796552698502</v>
      </c>
      <c r="N1561" s="10">
        <v>0.68479796552698502</v>
      </c>
      <c r="O1561" s="9">
        <v>1472</v>
      </c>
      <c r="P1561" s="9">
        <v>5330</v>
      </c>
      <c r="Q1561" s="9">
        <v>6918</v>
      </c>
      <c r="R1561" s="10">
        <v>0.2127782596126048</v>
      </c>
      <c r="S1561" s="10">
        <v>0.77045388840705409</v>
      </c>
      <c r="T1561" s="9">
        <v>-3858</v>
      </c>
      <c r="U1561" s="10">
        <v>-0.55767562879444932</v>
      </c>
      <c r="V1561" s="9">
        <v>-474</v>
      </c>
      <c r="W1561" s="9">
        <v>515</v>
      </c>
      <c r="X1561" s="10">
        <v>-7.1777977046908276E-2</v>
      </c>
      <c r="Y1561" s="10">
        <v>5.5344359685627453E-2</v>
      </c>
      <c r="Z1561" s="11">
        <v>604.35</v>
      </c>
      <c r="AA1561" s="11">
        <v>22.549846942996606</v>
      </c>
      <c r="AB1561" s="11">
        <v>29151</v>
      </c>
      <c r="AC1561" s="12" t="s">
        <v>4207</v>
      </c>
      <c r="AD1561" s="8">
        <v>29</v>
      </c>
      <c r="AE1561" s="8">
        <v>151</v>
      </c>
      <c r="AF1561" s="13" t="s">
        <v>4108</v>
      </c>
      <c r="AG1561" s="13"/>
      <c r="AH1561" s="13" t="s">
        <v>4109</v>
      </c>
      <c r="AI1561" s="14">
        <v>151145</v>
      </c>
      <c r="AJ1561" s="13" t="s">
        <v>486</v>
      </c>
      <c r="AK1561" s="13"/>
      <c r="AL1561" s="13"/>
      <c r="AM1561" s="13"/>
      <c r="AN1561" s="13" t="s">
        <v>505</v>
      </c>
    </row>
    <row r="1562" spans="1:40" x14ac:dyDescent="0.2">
      <c r="A1562" s="8" t="s">
        <v>4078</v>
      </c>
      <c r="B1562" s="8" t="s">
        <v>4208</v>
      </c>
      <c r="C1562" s="8" t="str">
        <f t="shared" si="23"/>
        <v>Ozark County MO</v>
      </c>
      <c r="D1562" s="9">
        <v>9409</v>
      </c>
      <c r="E1562" s="8" t="s">
        <v>445</v>
      </c>
      <c r="F1562" s="9">
        <v>724</v>
      </c>
      <c r="G1562" s="9">
        <v>3639</v>
      </c>
      <c r="H1562" s="9">
        <v>4501</v>
      </c>
      <c r="I1562" s="10">
        <v>0.16085314374583426</v>
      </c>
      <c r="J1562" s="10">
        <v>0.80848700288824704</v>
      </c>
      <c r="K1562" s="9">
        <v>-2915</v>
      </c>
      <c r="L1562" s="9">
        <v>2915</v>
      </c>
      <c r="M1562" s="10">
        <v>-0.64763385914241278</v>
      </c>
      <c r="N1562" s="10">
        <v>0.64763385914241278</v>
      </c>
      <c r="O1562" s="9">
        <v>1261</v>
      </c>
      <c r="P1562" s="9">
        <v>3080</v>
      </c>
      <c r="Q1562" s="9">
        <v>4453</v>
      </c>
      <c r="R1562" s="10">
        <v>0.28317987873343814</v>
      </c>
      <c r="S1562" s="10">
        <v>0.69166853806422635</v>
      </c>
      <c r="T1562" s="9">
        <v>-1819</v>
      </c>
      <c r="U1562" s="10">
        <v>-0.40848865933078821</v>
      </c>
      <c r="V1562" s="9">
        <v>-537</v>
      </c>
      <c r="W1562" s="9">
        <v>559</v>
      </c>
      <c r="X1562" s="10">
        <v>-0.12232673498760388</v>
      </c>
      <c r="Y1562" s="10">
        <v>0.1168184648240207</v>
      </c>
      <c r="Z1562" s="11">
        <v>744.97</v>
      </c>
      <c r="AA1562" s="11">
        <v>12.630038793508463</v>
      </c>
      <c r="AB1562" s="11">
        <v>29153</v>
      </c>
      <c r="AC1562" s="12" t="s">
        <v>4209</v>
      </c>
      <c r="AD1562" s="8">
        <v>29</v>
      </c>
      <c r="AE1562" s="8">
        <v>153</v>
      </c>
      <c r="AF1562" s="13"/>
      <c r="AG1562" s="13"/>
      <c r="AH1562" s="13"/>
      <c r="AJ1562" s="13"/>
      <c r="AK1562" s="13"/>
      <c r="AL1562" s="13"/>
      <c r="AM1562" s="13"/>
      <c r="AN1562" s="13" t="s">
        <v>510</v>
      </c>
    </row>
    <row r="1563" spans="1:40" x14ac:dyDescent="0.2">
      <c r="A1563" s="8" t="s">
        <v>4078</v>
      </c>
      <c r="B1563" s="8" t="s">
        <v>4210</v>
      </c>
      <c r="C1563" s="8" t="str">
        <f t="shared" si="23"/>
        <v>Pemiscot County MO</v>
      </c>
      <c r="D1563" s="9">
        <v>17482</v>
      </c>
      <c r="E1563" s="8" t="s">
        <v>445</v>
      </c>
      <c r="F1563" s="9">
        <v>1946</v>
      </c>
      <c r="G1563" s="9">
        <v>3964</v>
      </c>
      <c r="H1563" s="9">
        <v>6025</v>
      </c>
      <c r="I1563" s="10">
        <v>0.32298755186721989</v>
      </c>
      <c r="J1563" s="10">
        <v>0.65792531120331954</v>
      </c>
      <c r="K1563" s="9">
        <v>-2018</v>
      </c>
      <c r="L1563" s="9">
        <v>2018</v>
      </c>
      <c r="M1563" s="10">
        <v>-0.33493775933609965</v>
      </c>
      <c r="N1563" s="10">
        <v>0.33493775933609965</v>
      </c>
      <c r="O1563" s="9">
        <v>2671</v>
      </c>
      <c r="P1563" s="9">
        <v>3596</v>
      </c>
      <c r="Q1563" s="9">
        <v>6333</v>
      </c>
      <c r="R1563" s="10">
        <v>0.421759039949471</v>
      </c>
      <c r="S1563" s="10">
        <v>0.567819358913627</v>
      </c>
      <c r="T1563" s="9">
        <v>-925</v>
      </c>
      <c r="U1563" s="10">
        <v>-0.146060318964156</v>
      </c>
      <c r="V1563" s="9">
        <v>-725</v>
      </c>
      <c r="W1563" s="9">
        <v>368</v>
      </c>
      <c r="X1563" s="10">
        <v>-9.8771488082251113E-2</v>
      </c>
      <c r="Y1563" s="10">
        <v>9.0105952289692537E-2</v>
      </c>
      <c r="Z1563" s="11">
        <v>492.54</v>
      </c>
      <c r="AA1563" s="11">
        <v>35.49356397449953</v>
      </c>
      <c r="AB1563" s="11">
        <v>29155</v>
      </c>
      <c r="AC1563" s="12" t="s">
        <v>4211</v>
      </c>
      <c r="AD1563" s="8">
        <v>29</v>
      </c>
      <c r="AE1563" s="8">
        <v>155</v>
      </c>
      <c r="AF1563" s="13"/>
      <c r="AG1563" s="13"/>
      <c r="AH1563" s="13"/>
      <c r="AJ1563" s="13"/>
      <c r="AK1563" s="13"/>
      <c r="AL1563" s="13"/>
      <c r="AM1563" s="13"/>
      <c r="AN1563" s="13" t="s">
        <v>510</v>
      </c>
    </row>
    <row r="1564" spans="1:40" x14ac:dyDescent="0.2">
      <c r="A1564" s="8" t="s">
        <v>4078</v>
      </c>
      <c r="B1564" s="8" t="s">
        <v>650</v>
      </c>
      <c r="C1564" s="8" t="str">
        <f t="shared" si="23"/>
        <v>Perry County MO</v>
      </c>
      <c r="D1564" s="9">
        <v>19183</v>
      </c>
      <c r="E1564" s="8" t="s">
        <v>445</v>
      </c>
      <c r="F1564" s="9">
        <v>1520</v>
      </c>
      <c r="G1564" s="9">
        <v>6907</v>
      </c>
      <c r="H1564" s="9">
        <v>8732</v>
      </c>
      <c r="I1564" s="10">
        <v>0.17407237746220797</v>
      </c>
      <c r="J1564" s="10">
        <v>0.79099862574438851</v>
      </c>
      <c r="K1564" s="9">
        <v>-5387</v>
      </c>
      <c r="L1564" s="9">
        <v>5387</v>
      </c>
      <c r="M1564" s="10">
        <v>-0.61692624828218057</v>
      </c>
      <c r="N1564" s="10">
        <v>0.61692624828218057</v>
      </c>
      <c r="O1564" s="9">
        <v>2184</v>
      </c>
      <c r="P1564" s="9">
        <v>5669</v>
      </c>
      <c r="Q1564" s="9">
        <v>7987</v>
      </c>
      <c r="R1564" s="10">
        <v>0.27344434706397897</v>
      </c>
      <c r="S1564" s="10">
        <v>0.70977838988356079</v>
      </c>
      <c r="T1564" s="9">
        <v>-3485</v>
      </c>
      <c r="U1564" s="10">
        <v>-0.43633404281958182</v>
      </c>
      <c r="V1564" s="9">
        <v>-664</v>
      </c>
      <c r="W1564" s="9">
        <v>1238</v>
      </c>
      <c r="X1564" s="10">
        <v>-9.9371969601770999E-2</v>
      </c>
      <c r="Y1564" s="10">
        <v>8.1220235860827716E-2</v>
      </c>
      <c r="Z1564" s="11">
        <v>474.35</v>
      </c>
      <c r="AA1564" s="11">
        <v>40.44060293032571</v>
      </c>
      <c r="AB1564" s="11">
        <v>29157</v>
      </c>
      <c r="AC1564" s="12" t="s">
        <v>4212</v>
      </c>
      <c r="AD1564" s="8">
        <v>29</v>
      </c>
      <c r="AE1564" s="8">
        <v>157</v>
      </c>
      <c r="AF1564" s="13"/>
      <c r="AG1564" s="13"/>
      <c r="AH1564" s="13"/>
      <c r="AJ1564" s="13"/>
      <c r="AK1564" s="13"/>
      <c r="AL1564" s="13"/>
      <c r="AM1564" s="13"/>
      <c r="AN1564" s="13" t="s">
        <v>510</v>
      </c>
    </row>
    <row r="1565" spans="1:40" x14ac:dyDescent="0.2">
      <c r="A1565" s="8" t="s">
        <v>4078</v>
      </c>
      <c r="B1565" s="8" t="s">
        <v>4213</v>
      </c>
      <c r="C1565" s="8" t="str">
        <f t="shared" si="23"/>
        <v>Pettis County MO</v>
      </c>
      <c r="D1565" s="9">
        <v>42255</v>
      </c>
      <c r="E1565" s="8" t="s">
        <v>445</v>
      </c>
      <c r="F1565" s="9">
        <v>4322</v>
      </c>
      <c r="G1565" s="9">
        <v>12792</v>
      </c>
      <c r="H1565" s="9">
        <v>18045</v>
      </c>
      <c r="I1565" s="10">
        <v>0.23951233028539762</v>
      </c>
      <c r="J1565" s="10">
        <v>0.70889443059019119</v>
      </c>
      <c r="K1565" s="9">
        <v>-8470</v>
      </c>
      <c r="L1565" s="9">
        <v>8470</v>
      </c>
      <c r="M1565" s="10">
        <v>-0.46938210030479355</v>
      </c>
      <c r="N1565" s="10">
        <v>0.46938210030479355</v>
      </c>
      <c r="O1565" s="9">
        <v>5902</v>
      </c>
      <c r="P1565" s="9">
        <v>10840</v>
      </c>
      <c r="Q1565" s="9">
        <v>17171</v>
      </c>
      <c r="R1565" s="10">
        <v>0.34371906120785045</v>
      </c>
      <c r="S1565" s="10">
        <v>0.63129695416690934</v>
      </c>
      <c r="T1565" s="9">
        <v>-4938</v>
      </c>
      <c r="U1565" s="10">
        <v>-0.28757789295905889</v>
      </c>
      <c r="V1565" s="9">
        <v>-1580</v>
      </c>
      <c r="W1565" s="9">
        <v>1952</v>
      </c>
      <c r="X1565" s="10">
        <v>-0.10420673092245283</v>
      </c>
      <c r="Y1565" s="10">
        <v>7.7597476423281853E-2</v>
      </c>
      <c r="Z1565" s="11">
        <v>682.22</v>
      </c>
      <c r="AA1565" s="11">
        <v>61.937498167746469</v>
      </c>
      <c r="AB1565" s="11">
        <v>29159</v>
      </c>
      <c r="AC1565" s="12" t="s">
        <v>4214</v>
      </c>
      <c r="AD1565" s="8">
        <v>29</v>
      </c>
      <c r="AE1565" s="8">
        <v>159</v>
      </c>
      <c r="AF1565" s="13" t="s">
        <v>4215</v>
      </c>
      <c r="AG1565" s="13"/>
      <c r="AH1565" s="13" t="s">
        <v>4216</v>
      </c>
      <c r="AJ1565" s="13" t="s">
        <v>498</v>
      </c>
      <c r="AK1565" s="13"/>
      <c r="AL1565" s="13"/>
      <c r="AM1565" s="13"/>
      <c r="AN1565" s="13" t="s">
        <v>487</v>
      </c>
    </row>
    <row r="1566" spans="1:40" x14ac:dyDescent="0.2">
      <c r="A1566" s="8" t="s">
        <v>4078</v>
      </c>
      <c r="B1566" s="8" t="s">
        <v>4217</v>
      </c>
      <c r="C1566" s="8" t="str">
        <f t="shared" si="23"/>
        <v>Phelps County MO</v>
      </c>
      <c r="D1566" s="9">
        <v>44794</v>
      </c>
      <c r="E1566" s="8" t="s">
        <v>445</v>
      </c>
      <c r="F1566" s="9">
        <v>4761</v>
      </c>
      <c r="G1566" s="9">
        <v>12699</v>
      </c>
      <c r="H1566" s="9">
        <v>18499</v>
      </c>
      <c r="I1566" s="10">
        <v>0.25736526298718848</v>
      </c>
      <c r="J1566" s="10">
        <v>0.68646953889399431</v>
      </c>
      <c r="K1566" s="9">
        <v>-7938</v>
      </c>
      <c r="L1566" s="9">
        <v>7938</v>
      </c>
      <c r="M1566" s="10">
        <v>-0.42910427590680583</v>
      </c>
      <c r="N1566" s="10">
        <v>0.42910427590680583</v>
      </c>
      <c r="O1566" s="9">
        <v>5798</v>
      </c>
      <c r="P1566" s="9">
        <v>11893</v>
      </c>
      <c r="Q1566" s="9">
        <v>18188</v>
      </c>
      <c r="R1566" s="10">
        <v>0.31878161425115459</v>
      </c>
      <c r="S1566" s="10">
        <v>0.65389267648999339</v>
      </c>
      <c r="T1566" s="9">
        <v>-6095</v>
      </c>
      <c r="U1566" s="10">
        <v>-0.3351110622388388</v>
      </c>
      <c r="V1566" s="9">
        <v>-1037</v>
      </c>
      <c r="W1566" s="9">
        <v>806</v>
      </c>
      <c r="X1566" s="10">
        <v>-6.1416351263966107E-2</v>
      </c>
      <c r="Y1566" s="10">
        <v>3.2576862404000928E-2</v>
      </c>
      <c r="Z1566" s="11">
        <v>671.78</v>
      </c>
      <c r="AA1566" s="11">
        <v>66.679567715621189</v>
      </c>
      <c r="AB1566" s="11">
        <v>29161</v>
      </c>
      <c r="AC1566" s="12" t="s">
        <v>4218</v>
      </c>
      <c r="AD1566" s="8">
        <v>29</v>
      </c>
      <c r="AE1566" s="8">
        <v>161</v>
      </c>
      <c r="AF1566" s="13" t="s">
        <v>4219</v>
      </c>
      <c r="AG1566" s="13"/>
      <c r="AH1566" s="13" t="s">
        <v>4220</v>
      </c>
      <c r="AJ1566" s="13" t="s">
        <v>498</v>
      </c>
      <c r="AK1566" s="13"/>
      <c r="AL1566" s="13"/>
      <c r="AM1566" s="13"/>
      <c r="AN1566" s="13" t="s">
        <v>487</v>
      </c>
    </row>
    <row r="1567" spans="1:40" x14ac:dyDescent="0.2">
      <c r="A1567" s="8" t="s">
        <v>4078</v>
      </c>
      <c r="B1567" s="8" t="s">
        <v>654</v>
      </c>
      <c r="C1567" s="8" t="str">
        <f t="shared" si="23"/>
        <v>Pike County MO</v>
      </c>
      <c r="D1567" s="9">
        <v>18348</v>
      </c>
      <c r="E1567" s="8" t="s">
        <v>445</v>
      </c>
      <c r="F1567" s="9">
        <v>1806</v>
      </c>
      <c r="G1567" s="9">
        <v>5274</v>
      </c>
      <c r="H1567" s="9">
        <v>7375</v>
      </c>
      <c r="I1567" s="10">
        <v>0.24488135593220339</v>
      </c>
      <c r="J1567" s="10">
        <v>0.71511864406779657</v>
      </c>
      <c r="K1567" s="9">
        <v>-3468</v>
      </c>
      <c r="L1567" s="9">
        <v>3468</v>
      </c>
      <c r="M1567" s="10">
        <v>-0.47023728813559318</v>
      </c>
      <c r="N1567" s="10">
        <v>0.47023728813559318</v>
      </c>
      <c r="O1567" s="9">
        <v>2581</v>
      </c>
      <c r="P1567" s="9">
        <v>4576</v>
      </c>
      <c r="Q1567" s="9">
        <v>7319</v>
      </c>
      <c r="R1567" s="10">
        <v>0.3526438037983331</v>
      </c>
      <c r="S1567" s="10">
        <v>0.62522202486678513</v>
      </c>
      <c r="T1567" s="9">
        <v>-1995</v>
      </c>
      <c r="U1567" s="10">
        <v>-0.27257822106845203</v>
      </c>
      <c r="V1567" s="9">
        <v>-775</v>
      </c>
      <c r="W1567" s="9">
        <v>698</v>
      </c>
      <c r="X1567" s="10">
        <v>-0.10776244786612971</v>
      </c>
      <c r="Y1567" s="10">
        <v>8.9896619201011441E-2</v>
      </c>
      <c r="Z1567" s="11">
        <v>670.44</v>
      </c>
      <c r="AA1567" s="11">
        <v>27.367102201539286</v>
      </c>
      <c r="AB1567" s="11">
        <v>29163</v>
      </c>
      <c r="AC1567" s="12" t="s">
        <v>4221</v>
      </c>
      <c r="AD1567" s="8">
        <v>29</v>
      </c>
      <c r="AE1567" s="8">
        <v>163</v>
      </c>
      <c r="AF1567" s="13"/>
      <c r="AG1567" s="13"/>
      <c r="AH1567" s="13"/>
      <c r="AJ1567" s="13"/>
      <c r="AK1567" s="13"/>
      <c r="AL1567" s="13"/>
      <c r="AM1567" s="13"/>
      <c r="AN1567" s="13" t="s">
        <v>510</v>
      </c>
    </row>
    <row r="1568" spans="1:40" x14ac:dyDescent="0.2">
      <c r="A1568" s="8" t="s">
        <v>4078</v>
      </c>
      <c r="B1568" s="8" t="s">
        <v>4222</v>
      </c>
      <c r="C1568" s="8" t="str">
        <f t="shared" si="23"/>
        <v>Platte County MO</v>
      </c>
      <c r="D1568" s="9">
        <v>96096</v>
      </c>
      <c r="E1568" s="8" t="s">
        <v>445</v>
      </c>
      <c r="F1568" s="9">
        <v>18915</v>
      </c>
      <c r="G1568" s="9">
        <v>24975</v>
      </c>
      <c r="H1568" s="9">
        <v>46641</v>
      </c>
      <c r="I1568" s="10">
        <v>0.40554447803434746</v>
      </c>
      <c r="J1568" s="10">
        <v>0.5354730816234643</v>
      </c>
      <c r="K1568" s="9">
        <v>-6060</v>
      </c>
      <c r="L1568" s="9">
        <v>6060</v>
      </c>
      <c r="M1568" s="10">
        <v>-0.12992860358911684</v>
      </c>
      <c r="N1568" s="10">
        <v>0.12992860358911684</v>
      </c>
      <c r="O1568" s="9">
        <v>19171</v>
      </c>
      <c r="P1568" s="9">
        <v>25617</v>
      </c>
      <c r="Q1568" s="9">
        <v>45547</v>
      </c>
      <c r="R1568" s="10">
        <v>0.4209058774452763</v>
      </c>
      <c r="S1568" s="10">
        <v>0.56243001734472087</v>
      </c>
      <c r="T1568" s="9">
        <v>-6446</v>
      </c>
      <c r="U1568" s="10">
        <v>-0.14152413989944457</v>
      </c>
      <c r="V1568" s="9">
        <v>-256</v>
      </c>
      <c r="W1568" s="9">
        <v>-642</v>
      </c>
      <c r="X1568" s="10">
        <v>-1.5361399410928844E-2</v>
      </c>
      <c r="Y1568" s="10">
        <v>-2.695693572125657E-2</v>
      </c>
      <c r="Z1568" s="11">
        <v>420.19</v>
      </c>
      <c r="AA1568" s="11">
        <v>228.69654204050548</v>
      </c>
      <c r="AB1568" s="11">
        <v>29165</v>
      </c>
      <c r="AC1568" s="12" t="s">
        <v>4223</v>
      </c>
      <c r="AD1568" s="8">
        <v>29</v>
      </c>
      <c r="AE1568" s="8">
        <v>165</v>
      </c>
      <c r="AF1568" s="13" t="s">
        <v>2817</v>
      </c>
      <c r="AG1568" s="13" t="s">
        <v>2719</v>
      </c>
      <c r="AH1568" s="13" t="s">
        <v>2818</v>
      </c>
      <c r="AI1568" s="14">
        <v>2087471</v>
      </c>
      <c r="AJ1568" s="13" t="s">
        <v>486</v>
      </c>
      <c r="AK1568" s="13" t="s">
        <v>2721</v>
      </c>
      <c r="AL1568" s="13"/>
      <c r="AM1568" s="13"/>
      <c r="AN1568" s="13" t="s">
        <v>487</v>
      </c>
    </row>
    <row r="1569" spans="1:40" x14ac:dyDescent="0.2">
      <c r="A1569" s="8" t="s">
        <v>4078</v>
      </c>
      <c r="B1569" s="8" t="s">
        <v>888</v>
      </c>
      <c r="C1569" s="8" t="str">
        <f t="shared" ref="C1569:C1632" si="24">B1569&amp;" "&amp;A1569</f>
        <v>Polk County MO</v>
      </c>
      <c r="D1569" s="9">
        <v>31229</v>
      </c>
      <c r="E1569" s="8" t="s">
        <v>445</v>
      </c>
      <c r="F1569" s="9">
        <v>2630</v>
      </c>
      <c r="G1569" s="9">
        <v>10435</v>
      </c>
      <c r="H1569" s="9">
        <v>13709</v>
      </c>
      <c r="I1569" s="10">
        <v>0.19184477350645562</v>
      </c>
      <c r="J1569" s="10">
        <v>0.76117878765774305</v>
      </c>
      <c r="K1569" s="9">
        <v>-7805</v>
      </c>
      <c r="L1569" s="9">
        <v>7805</v>
      </c>
      <c r="M1569" s="10">
        <v>-0.56933401415128748</v>
      </c>
      <c r="N1569" s="10">
        <v>0.56933401415128748</v>
      </c>
      <c r="O1569" s="9">
        <v>3580</v>
      </c>
      <c r="P1569" s="9">
        <v>9252</v>
      </c>
      <c r="Q1569" s="9">
        <v>13119</v>
      </c>
      <c r="R1569" s="10">
        <v>0.2728866529461087</v>
      </c>
      <c r="S1569" s="10">
        <v>0.70523667962497139</v>
      </c>
      <c r="T1569" s="9">
        <v>-5672</v>
      </c>
      <c r="U1569" s="10">
        <v>-0.43235002667886269</v>
      </c>
      <c r="V1569" s="9">
        <v>-950</v>
      </c>
      <c r="W1569" s="9">
        <v>1183</v>
      </c>
      <c r="X1569" s="10">
        <v>-8.1041879439653075E-2</v>
      </c>
      <c r="Y1569" s="10">
        <v>5.5942108032771665E-2</v>
      </c>
      <c r="Z1569" s="11">
        <v>635.52</v>
      </c>
      <c r="AA1569" s="11">
        <v>49.139287512588119</v>
      </c>
      <c r="AB1569" s="11">
        <v>29167</v>
      </c>
      <c r="AC1569" s="12" t="s">
        <v>4224</v>
      </c>
      <c r="AD1569" s="8">
        <v>29</v>
      </c>
      <c r="AE1569" s="8">
        <v>167</v>
      </c>
      <c r="AF1569" s="13" t="s">
        <v>4120</v>
      </c>
      <c r="AG1569" s="13" t="s">
        <v>292</v>
      </c>
      <c r="AH1569" s="13" t="s">
        <v>4121</v>
      </c>
      <c r="AI1569" s="14">
        <v>456456</v>
      </c>
      <c r="AJ1569" s="13" t="s">
        <v>486</v>
      </c>
      <c r="AK1569" s="13" t="s">
        <v>4122</v>
      </c>
      <c r="AL1569" s="13"/>
      <c r="AM1569" s="13"/>
      <c r="AN1569" s="13" t="s">
        <v>505</v>
      </c>
    </row>
    <row r="1570" spans="1:40" x14ac:dyDescent="0.2">
      <c r="A1570" s="8" t="s">
        <v>4078</v>
      </c>
      <c r="B1570" s="8" t="s">
        <v>896</v>
      </c>
      <c r="C1570" s="8" t="str">
        <f t="shared" si="24"/>
        <v>Pulaski County MO</v>
      </c>
      <c r="D1570" s="9">
        <v>53221</v>
      </c>
      <c r="E1570" s="8" t="s">
        <v>445</v>
      </c>
      <c r="F1570" s="9">
        <v>2918</v>
      </c>
      <c r="G1570" s="9">
        <v>9870</v>
      </c>
      <c r="H1570" s="9">
        <v>13443</v>
      </c>
      <c r="I1570" s="10">
        <v>0.21706464330878525</v>
      </c>
      <c r="J1570" s="10">
        <v>0.73421111359071634</v>
      </c>
      <c r="K1570" s="9">
        <v>-6952</v>
      </c>
      <c r="L1570" s="9">
        <v>6952</v>
      </c>
      <c r="M1570" s="10">
        <v>-0.51714647028193106</v>
      </c>
      <c r="N1570" s="10">
        <v>0.51714647028193106</v>
      </c>
      <c r="O1570" s="9">
        <v>4199</v>
      </c>
      <c r="P1570" s="9">
        <v>9092</v>
      </c>
      <c r="Q1570" s="9">
        <v>13571</v>
      </c>
      <c r="R1570" s="10">
        <v>0.30940977083486848</v>
      </c>
      <c r="S1570" s="10">
        <v>0.66995799867364236</v>
      </c>
      <c r="T1570" s="9">
        <v>-4893</v>
      </c>
      <c r="U1570" s="10">
        <v>-0.36054822783877388</v>
      </c>
      <c r="V1570" s="9">
        <v>-1281</v>
      </c>
      <c r="W1570" s="9">
        <v>778</v>
      </c>
      <c r="X1570" s="10">
        <v>-9.2345127526083232E-2</v>
      </c>
      <c r="Y1570" s="10">
        <v>6.4253114917073972E-2</v>
      </c>
      <c r="Z1570" s="11">
        <v>547.1</v>
      </c>
      <c r="AA1570" s="11">
        <v>97.27837689636263</v>
      </c>
      <c r="AB1570" s="11">
        <v>29169</v>
      </c>
      <c r="AC1570" s="12" t="s">
        <v>4225</v>
      </c>
      <c r="AD1570" s="8">
        <v>29</v>
      </c>
      <c r="AE1570" s="8">
        <v>169</v>
      </c>
      <c r="AF1570" s="13" t="s">
        <v>4226</v>
      </c>
      <c r="AG1570" s="13"/>
      <c r="AH1570" s="13" t="s">
        <v>4227</v>
      </c>
      <c r="AJ1570" s="13" t="s">
        <v>498</v>
      </c>
      <c r="AK1570" s="13"/>
      <c r="AL1570" s="13"/>
      <c r="AM1570" s="13"/>
      <c r="AN1570" s="13" t="s">
        <v>487</v>
      </c>
    </row>
    <row r="1571" spans="1:40" x14ac:dyDescent="0.2">
      <c r="A1571" s="8" t="s">
        <v>4078</v>
      </c>
      <c r="B1571" s="8" t="s">
        <v>1525</v>
      </c>
      <c r="C1571" s="8" t="str">
        <f t="shared" si="24"/>
        <v>Putnam County MO</v>
      </c>
      <c r="D1571" s="9">
        <v>4858</v>
      </c>
      <c r="E1571" s="8" t="s">
        <v>445</v>
      </c>
      <c r="F1571" s="9">
        <v>352</v>
      </c>
      <c r="G1571" s="9">
        <v>1936</v>
      </c>
      <c r="H1571" s="9">
        <v>2342</v>
      </c>
      <c r="I1571" s="10">
        <v>0.1502988898377455</v>
      </c>
      <c r="J1571" s="10">
        <v>0.82664389410760031</v>
      </c>
      <c r="K1571" s="9">
        <v>-1584</v>
      </c>
      <c r="L1571" s="9">
        <v>1584</v>
      </c>
      <c r="M1571" s="10">
        <v>-0.67634500426985478</v>
      </c>
      <c r="N1571" s="10">
        <v>0.67634500426985478</v>
      </c>
      <c r="O1571" s="9">
        <v>587</v>
      </c>
      <c r="P1571" s="9">
        <v>1673</v>
      </c>
      <c r="Q1571" s="9">
        <v>2309</v>
      </c>
      <c r="R1571" s="10">
        <v>0.25422260718925943</v>
      </c>
      <c r="S1571" s="10">
        <v>0.72455608488523171</v>
      </c>
      <c r="T1571" s="9">
        <v>-1086</v>
      </c>
      <c r="U1571" s="10">
        <v>-0.47033347769597228</v>
      </c>
      <c r="V1571" s="9">
        <v>-235</v>
      </c>
      <c r="W1571" s="9">
        <v>263</v>
      </c>
      <c r="X1571" s="10">
        <v>-0.10392371735151393</v>
      </c>
      <c r="Y1571" s="10">
        <v>0.1020878092223686</v>
      </c>
      <c r="Z1571" s="11">
        <v>517.32000000000005</v>
      </c>
      <c r="AA1571" s="11">
        <v>9.3907059460295361</v>
      </c>
      <c r="AB1571" s="11">
        <v>29171</v>
      </c>
      <c r="AC1571" s="12" t="s">
        <v>4228</v>
      </c>
      <c r="AD1571" s="8">
        <v>29</v>
      </c>
      <c r="AE1571" s="8">
        <v>171</v>
      </c>
      <c r="AF1571" s="13"/>
      <c r="AG1571" s="13"/>
      <c r="AH1571" s="13"/>
      <c r="AJ1571" s="13"/>
      <c r="AK1571" s="13"/>
      <c r="AL1571" s="13"/>
      <c r="AM1571" s="13"/>
      <c r="AN1571" s="13" t="s">
        <v>510</v>
      </c>
    </row>
    <row r="1572" spans="1:40" x14ac:dyDescent="0.2">
      <c r="A1572" s="8" t="s">
        <v>4078</v>
      </c>
      <c r="B1572" s="8" t="s">
        <v>4229</v>
      </c>
      <c r="C1572" s="8" t="str">
        <f t="shared" si="24"/>
        <v>Ralls County MO</v>
      </c>
      <c r="D1572" s="9">
        <v>10196</v>
      </c>
      <c r="E1572" s="8" t="s">
        <v>445</v>
      </c>
      <c r="F1572" s="9">
        <v>1138</v>
      </c>
      <c r="G1572" s="9">
        <v>3969</v>
      </c>
      <c r="H1572" s="9">
        <v>5266</v>
      </c>
      <c r="I1572" s="10">
        <v>0.21610330421572352</v>
      </c>
      <c r="J1572" s="10">
        <v>0.75370300037979487</v>
      </c>
      <c r="K1572" s="9">
        <v>-2831</v>
      </c>
      <c r="L1572" s="9">
        <v>2831</v>
      </c>
      <c r="M1572" s="10">
        <v>-0.53759969616407133</v>
      </c>
      <c r="N1572" s="10">
        <v>0.53759969616407133</v>
      </c>
      <c r="O1572" s="9">
        <v>1736</v>
      </c>
      <c r="P1572" s="9">
        <v>3231</v>
      </c>
      <c r="Q1572" s="9">
        <v>5036</v>
      </c>
      <c r="R1572" s="10">
        <v>0.34471803018268465</v>
      </c>
      <c r="S1572" s="10">
        <v>0.64158061953931689</v>
      </c>
      <c r="T1572" s="9">
        <v>-1495</v>
      </c>
      <c r="U1572" s="10">
        <v>-0.29686258935663223</v>
      </c>
      <c r="V1572" s="9">
        <v>-598</v>
      </c>
      <c r="W1572" s="9">
        <v>738</v>
      </c>
      <c r="X1572" s="10">
        <v>-0.12861472596696114</v>
      </c>
      <c r="Y1572" s="10">
        <v>0.11212238084047799</v>
      </c>
      <c r="Z1572" s="11">
        <v>469.78</v>
      </c>
      <c r="AA1572" s="11">
        <v>21.703776235684789</v>
      </c>
      <c r="AB1572" s="11">
        <v>29173</v>
      </c>
      <c r="AC1572" s="12" t="s">
        <v>4230</v>
      </c>
      <c r="AD1572" s="8">
        <v>29</v>
      </c>
      <c r="AE1572" s="8">
        <v>173</v>
      </c>
      <c r="AF1572" s="13" t="s">
        <v>4188</v>
      </c>
      <c r="AG1572" s="13" t="s">
        <v>2040</v>
      </c>
      <c r="AH1572" s="13" t="s">
        <v>4189</v>
      </c>
      <c r="AJ1572" s="13" t="s">
        <v>498</v>
      </c>
      <c r="AK1572" s="13" t="s">
        <v>2042</v>
      </c>
      <c r="AL1572" s="13"/>
      <c r="AM1572" s="13"/>
      <c r="AN1572" s="13" t="s">
        <v>505</v>
      </c>
    </row>
    <row r="1573" spans="1:40" x14ac:dyDescent="0.2">
      <c r="A1573" s="8" t="s">
        <v>4078</v>
      </c>
      <c r="B1573" s="8" t="s">
        <v>658</v>
      </c>
      <c r="C1573" s="8" t="str">
        <f t="shared" si="24"/>
        <v>Randolph County MO</v>
      </c>
      <c r="D1573" s="9">
        <v>25104</v>
      </c>
      <c r="E1573" s="8" t="s">
        <v>445</v>
      </c>
      <c r="F1573" s="9">
        <v>2283</v>
      </c>
      <c r="G1573" s="9">
        <v>7529</v>
      </c>
      <c r="H1573" s="9">
        <v>10309</v>
      </c>
      <c r="I1573" s="10">
        <v>0.22145697933844213</v>
      </c>
      <c r="J1573" s="10">
        <v>0.73033271898341257</v>
      </c>
      <c r="K1573" s="9">
        <v>-5246</v>
      </c>
      <c r="L1573" s="9">
        <v>5246</v>
      </c>
      <c r="M1573" s="10">
        <v>-0.50887573964497046</v>
      </c>
      <c r="N1573" s="10">
        <v>0.50887573964497046</v>
      </c>
      <c r="O1573" s="9">
        <v>3031</v>
      </c>
      <c r="P1573" s="9">
        <v>6667</v>
      </c>
      <c r="Q1573" s="9">
        <v>9944</v>
      </c>
      <c r="R1573" s="10">
        <v>0.30480691874497184</v>
      </c>
      <c r="S1573" s="10">
        <v>0.67045454545454541</v>
      </c>
      <c r="T1573" s="9">
        <v>-3636</v>
      </c>
      <c r="U1573" s="10">
        <v>-0.36564762670957357</v>
      </c>
      <c r="V1573" s="9">
        <v>-748</v>
      </c>
      <c r="W1573" s="9">
        <v>862</v>
      </c>
      <c r="X1573" s="10">
        <v>-8.3349939406529711E-2</v>
      </c>
      <c r="Y1573" s="10">
        <v>5.9878173528867151E-2</v>
      </c>
      <c r="Z1573" s="11">
        <v>482.68</v>
      </c>
      <c r="AA1573" s="11">
        <v>52.009612994116182</v>
      </c>
      <c r="AB1573" s="11">
        <v>29175</v>
      </c>
      <c r="AC1573" s="12" t="s">
        <v>4231</v>
      </c>
      <c r="AD1573" s="8">
        <v>29</v>
      </c>
      <c r="AE1573" s="8">
        <v>175</v>
      </c>
      <c r="AF1573" s="13" t="s">
        <v>4232</v>
      </c>
      <c r="AG1573" s="13" t="s">
        <v>4088</v>
      </c>
      <c r="AH1573" s="13" t="s">
        <v>4233</v>
      </c>
      <c r="AJ1573" s="13" t="s">
        <v>498</v>
      </c>
      <c r="AK1573" s="13" t="s">
        <v>4090</v>
      </c>
      <c r="AL1573" s="13"/>
      <c r="AM1573" s="13"/>
      <c r="AN1573" s="13" t="s">
        <v>487</v>
      </c>
    </row>
    <row r="1574" spans="1:40" x14ac:dyDescent="0.2">
      <c r="A1574" s="8" t="s">
        <v>4078</v>
      </c>
      <c r="B1574" s="8" t="s">
        <v>4234</v>
      </c>
      <c r="C1574" s="8" t="str">
        <f t="shared" si="24"/>
        <v>Ray County MO</v>
      </c>
      <c r="D1574" s="9">
        <v>22810</v>
      </c>
      <c r="E1574" s="8" t="s">
        <v>445</v>
      </c>
      <c r="F1574" s="9">
        <v>3088</v>
      </c>
      <c r="G1574" s="9">
        <v>7103</v>
      </c>
      <c r="H1574" s="9">
        <v>10835</v>
      </c>
      <c r="I1574" s="10">
        <v>0.28500230733733273</v>
      </c>
      <c r="J1574" s="10">
        <v>0.65556068297185044</v>
      </c>
      <c r="K1574" s="9">
        <v>-4015</v>
      </c>
      <c r="L1574" s="9">
        <v>4015</v>
      </c>
      <c r="M1574" s="10">
        <v>-0.37055837563451771</v>
      </c>
      <c r="N1574" s="10">
        <v>0.37055837563451771</v>
      </c>
      <c r="O1574" s="9">
        <v>4264</v>
      </c>
      <c r="P1574" s="9">
        <v>5805</v>
      </c>
      <c r="Q1574" s="9">
        <v>10346</v>
      </c>
      <c r="R1574" s="10">
        <v>0.41213995747148657</v>
      </c>
      <c r="S1574" s="10">
        <v>0.56108641020684324</v>
      </c>
      <c r="T1574" s="9">
        <v>-1541</v>
      </c>
      <c r="U1574" s="10">
        <v>-0.14894645273535667</v>
      </c>
      <c r="V1574" s="9">
        <v>-1176</v>
      </c>
      <c r="W1574" s="9">
        <v>1298</v>
      </c>
      <c r="X1574" s="10">
        <v>-0.12713765013415385</v>
      </c>
      <c r="Y1574" s="10">
        <v>9.4474272765007195E-2</v>
      </c>
      <c r="Z1574" s="11">
        <v>568.80999999999995</v>
      </c>
      <c r="AA1574" s="11">
        <v>40.101264042474646</v>
      </c>
      <c r="AB1574" s="11">
        <v>29177</v>
      </c>
      <c r="AC1574" s="12" t="s">
        <v>4235</v>
      </c>
      <c r="AD1574" s="8">
        <v>29</v>
      </c>
      <c r="AE1574" s="8">
        <v>177</v>
      </c>
      <c r="AF1574" s="13" t="s">
        <v>2817</v>
      </c>
      <c r="AG1574" s="13" t="s">
        <v>2719</v>
      </c>
      <c r="AH1574" s="13" t="s">
        <v>2818</v>
      </c>
      <c r="AI1574" s="14">
        <v>2087471</v>
      </c>
      <c r="AJ1574" s="13" t="s">
        <v>486</v>
      </c>
      <c r="AK1574" s="13" t="s">
        <v>2721</v>
      </c>
      <c r="AL1574" s="13"/>
      <c r="AM1574" s="13"/>
      <c r="AN1574" s="13" t="s">
        <v>505</v>
      </c>
    </row>
    <row r="1575" spans="1:40" x14ac:dyDescent="0.2">
      <c r="A1575" s="8" t="s">
        <v>4078</v>
      </c>
      <c r="B1575" s="8" t="s">
        <v>4236</v>
      </c>
      <c r="C1575" s="8" t="str">
        <f t="shared" si="24"/>
        <v>Reynolds County MO</v>
      </c>
      <c r="D1575" s="9">
        <v>6432</v>
      </c>
      <c r="E1575" s="8" t="s">
        <v>445</v>
      </c>
      <c r="F1575" s="9">
        <v>540</v>
      </c>
      <c r="G1575" s="9">
        <v>2402</v>
      </c>
      <c r="H1575" s="9">
        <v>3032</v>
      </c>
      <c r="I1575" s="10">
        <v>0.17810026385224276</v>
      </c>
      <c r="J1575" s="10">
        <v>0.79221635883905017</v>
      </c>
      <c r="K1575" s="9">
        <v>-1862</v>
      </c>
      <c r="L1575" s="9">
        <v>1862</v>
      </c>
      <c r="M1575" s="10">
        <v>-0.61411609498680741</v>
      </c>
      <c r="N1575" s="10">
        <v>0.61411609498680741</v>
      </c>
      <c r="O1575" s="9">
        <v>1155</v>
      </c>
      <c r="P1575" s="9">
        <v>1927</v>
      </c>
      <c r="Q1575" s="9">
        <v>3196</v>
      </c>
      <c r="R1575" s="10">
        <v>0.36138923654568211</v>
      </c>
      <c r="S1575" s="10">
        <v>0.6029411764705882</v>
      </c>
      <c r="T1575" s="9">
        <v>-772</v>
      </c>
      <c r="U1575" s="10">
        <v>-0.24155193992490609</v>
      </c>
      <c r="V1575" s="9">
        <v>-615</v>
      </c>
      <c r="W1575" s="9">
        <v>475</v>
      </c>
      <c r="X1575" s="10">
        <v>-0.18328897269343936</v>
      </c>
      <c r="Y1575" s="10">
        <v>0.18927518236846197</v>
      </c>
      <c r="Z1575" s="11">
        <v>808.48</v>
      </c>
      <c r="AA1575" s="11">
        <v>7.9556698990698589</v>
      </c>
      <c r="AB1575" s="11">
        <v>29179</v>
      </c>
      <c r="AC1575" s="12" t="s">
        <v>4237</v>
      </c>
      <c r="AD1575" s="8">
        <v>29</v>
      </c>
      <c r="AE1575" s="8">
        <v>179</v>
      </c>
      <c r="AF1575" s="13"/>
      <c r="AG1575" s="13"/>
      <c r="AH1575" s="13"/>
      <c r="AJ1575" s="13"/>
      <c r="AK1575" s="13"/>
      <c r="AL1575" s="13"/>
      <c r="AM1575" s="13"/>
      <c r="AN1575" s="13" t="s">
        <v>510</v>
      </c>
    </row>
    <row r="1576" spans="1:40" x14ac:dyDescent="0.2">
      <c r="A1576" s="8" t="s">
        <v>4078</v>
      </c>
      <c r="B1576" s="8" t="s">
        <v>2464</v>
      </c>
      <c r="C1576" s="8" t="str">
        <f t="shared" si="24"/>
        <v>Ripley County MO</v>
      </c>
      <c r="D1576" s="9">
        <v>13802</v>
      </c>
      <c r="E1576" s="8" t="s">
        <v>445</v>
      </c>
      <c r="F1576" s="9">
        <v>830</v>
      </c>
      <c r="G1576" s="9">
        <v>4520</v>
      </c>
      <c r="H1576" s="9">
        <v>5518</v>
      </c>
      <c r="I1576" s="10">
        <v>0.15041681768756796</v>
      </c>
      <c r="J1576" s="10">
        <v>0.81913736861181585</v>
      </c>
      <c r="K1576" s="9">
        <v>-3690</v>
      </c>
      <c r="L1576" s="9">
        <v>3690</v>
      </c>
      <c r="M1576" s="10">
        <v>-0.66872055092424787</v>
      </c>
      <c r="N1576" s="10">
        <v>0.66872055092424787</v>
      </c>
      <c r="O1576" s="9">
        <v>1396</v>
      </c>
      <c r="P1576" s="9">
        <v>3743</v>
      </c>
      <c r="Q1576" s="9">
        <v>5263</v>
      </c>
      <c r="R1576" s="10">
        <v>0.26524795743872315</v>
      </c>
      <c r="S1576" s="10">
        <v>0.71119133574007221</v>
      </c>
      <c r="T1576" s="9">
        <v>-2347</v>
      </c>
      <c r="U1576" s="10">
        <v>-0.44594337830134906</v>
      </c>
      <c r="V1576" s="9">
        <v>-566</v>
      </c>
      <c r="W1576" s="9">
        <v>777</v>
      </c>
      <c r="X1576" s="10">
        <v>-0.11483113975115519</v>
      </c>
      <c r="Y1576" s="10">
        <v>0.10794603287174365</v>
      </c>
      <c r="Z1576" s="11">
        <v>629.54</v>
      </c>
      <c r="AA1576" s="11">
        <v>21.923944467388889</v>
      </c>
      <c r="AB1576" s="11">
        <v>29181</v>
      </c>
      <c r="AC1576" s="12" t="s">
        <v>4238</v>
      </c>
      <c r="AD1576" s="8">
        <v>29</v>
      </c>
      <c r="AE1576" s="8">
        <v>181</v>
      </c>
      <c r="AF1576" s="13"/>
      <c r="AG1576" s="13"/>
      <c r="AH1576" s="13"/>
      <c r="AJ1576" s="13"/>
      <c r="AK1576" s="13"/>
      <c r="AL1576" s="13"/>
      <c r="AM1576" s="13"/>
      <c r="AN1576" s="13" t="s">
        <v>510</v>
      </c>
    </row>
    <row r="1577" spans="1:40" x14ac:dyDescent="0.2">
      <c r="A1577" s="8" t="s">
        <v>4078</v>
      </c>
      <c r="B1577" s="8" t="s">
        <v>4239</v>
      </c>
      <c r="C1577" s="8" t="str">
        <f t="shared" si="24"/>
        <v>St. Charles County MO</v>
      </c>
      <c r="D1577" s="9">
        <v>385590</v>
      </c>
      <c r="E1577" s="8" t="s">
        <v>445</v>
      </c>
      <c r="F1577" s="9">
        <v>68225</v>
      </c>
      <c r="G1577" s="9">
        <v>120899</v>
      </c>
      <c r="H1577" s="9">
        <v>199513</v>
      </c>
      <c r="I1577" s="10">
        <v>0.34195766691894763</v>
      </c>
      <c r="J1577" s="10">
        <v>0.60597053826066472</v>
      </c>
      <c r="K1577" s="9">
        <v>-52674</v>
      </c>
      <c r="L1577" s="9">
        <v>52674</v>
      </c>
      <c r="M1577" s="10">
        <v>-0.26401287134171708</v>
      </c>
      <c r="N1577" s="10">
        <v>0.26401287134171708</v>
      </c>
      <c r="O1577" s="9">
        <v>71798</v>
      </c>
      <c r="P1577" s="9">
        <v>110732</v>
      </c>
      <c r="Q1577" s="9">
        <v>185597</v>
      </c>
      <c r="R1577" s="10">
        <v>0.38684892535978493</v>
      </c>
      <c r="S1577" s="10">
        <v>0.5966260230499415</v>
      </c>
      <c r="T1577" s="9">
        <v>-38934</v>
      </c>
      <c r="U1577" s="10">
        <v>-0.20977709769015657</v>
      </c>
      <c r="V1577" s="9">
        <v>-3573</v>
      </c>
      <c r="W1577" s="9">
        <v>10167</v>
      </c>
      <c r="X1577" s="10">
        <v>-4.4891258440837301E-2</v>
      </c>
      <c r="Y1577" s="10">
        <v>9.3445152107232143E-3</v>
      </c>
      <c r="Z1577" s="11">
        <v>560.44000000000005</v>
      </c>
      <c r="AA1577" s="11">
        <v>688.01298979373348</v>
      </c>
      <c r="AB1577" s="11">
        <v>29183</v>
      </c>
      <c r="AC1577" s="12" t="s">
        <v>4240</v>
      </c>
      <c r="AD1577" s="8">
        <v>29</v>
      </c>
      <c r="AE1577" s="8">
        <v>183</v>
      </c>
      <c r="AF1577" s="13" t="s">
        <v>2050</v>
      </c>
      <c r="AG1577" s="13" t="s">
        <v>2051</v>
      </c>
      <c r="AH1577" s="13" t="s">
        <v>2052</v>
      </c>
      <c r="AI1577" s="14">
        <v>2811588</v>
      </c>
      <c r="AJ1577" s="13" t="s">
        <v>486</v>
      </c>
      <c r="AK1577" s="13" t="s">
        <v>2053</v>
      </c>
      <c r="AL1577" s="13"/>
      <c r="AM1577" s="13"/>
      <c r="AN1577" s="13" t="s">
        <v>487</v>
      </c>
    </row>
    <row r="1578" spans="1:40" x14ac:dyDescent="0.2">
      <c r="A1578" s="8" t="s">
        <v>4078</v>
      </c>
      <c r="B1578" s="8" t="s">
        <v>664</v>
      </c>
      <c r="C1578" s="8" t="str">
        <f t="shared" si="24"/>
        <v>St. Clair County MO</v>
      </c>
      <c r="D1578" s="9">
        <v>9440</v>
      </c>
      <c r="E1578" s="8" t="s">
        <v>445</v>
      </c>
      <c r="F1578" s="9">
        <v>936</v>
      </c>
      <c r="G1578" s="9">
        <v>3501</v>
      </c>
      <c r="H1578" s="9">
        <v>4630</v>
      </c>
      <c r="I1578" s="10">
        <v>0.20215982721382289</v>
      </c>
      <c r="J1578" s="10">
        <v>0.7561555075593952</v>
      </c>
      <c r="K1578" s="9">
        <v>-2565</v>
      </c>
      <c r="L1578" s="9">
        <v>2565</v>
      </c>
      <c r="M1578" s="10">
        <v>-0.55399568034557234</v>
      </c>
      <c r="N1578" s="10">
        <v>0.55399568034557234</v>
      </c>
      <c r="O1578" s="9">
        <v>1460</v>
      </c>
      <c r="P1578" s="9">
        <v>3019</v>
      </c>
      <c r="Q1578" s="9">
        <v>4626</v>
      </c>
      <c r="R1578" s="10">
        <v>0.31560743623000431</v>
      </c>
      <c r="S1578" s="10">
        <v>0.65261565067012539</v>
      </c>
      <c r="T1578" s="9">
        <v>-1559</v>
      </c>
      <c r="U1578" s="10">
        <v>-0.33700821444012108</v>
      </c>
      <c r="V1578" s="9">
        <v>-524</v>
      </c>
      <c r="W1578" s="9">
        <v>482</v>
      </c>
      <c r="X1578" s="10">
        <v>-0.11344760901618142</v>
      </c>
      <c r="Y1578" s="10">
        <v>0.10353985688926981</v>
      </c>
      <c r="Z1578" s="11">
        <v>669.98</v>
      </c>
      <c r="AA1578" s="11">
        <v>14.08997283501</v>
      </c>
      <c r="AB1578" s="11">
        <v>29185</v>
      </c>
      <c r="AC1578" s="12" t="s">
        <v>4241</v>
      </c>
      <c r="AD1578" s="8">
        <v>29</v>
      </c>
      <c r="AE1578" s="8">
        <v>185</v>
      </c>
      <c r="AF1578" s="13"/>
      <c r="AG1578" s="13"/>
      <c r="AH1578" s="13"/>
      <c r="AJ1578" s="13"/>
      <c r="AK1578" s="13"/>
      <c r="AL1578" s="13"/>
      <c r="AM1578" s="13"/>
      <c r="AN1578" s="13" t="s">
        <v>510</v>
      </c>
    </row>
    <row r="1579" spans="1:40" x14ac:dyDescent="0.2">
      <c r="A1579" s="8" t="s">
        <v>4078</v>
      </c>
      <c r="B1579" s="8" t="s">
        <v>4242</v>
      </c>
      <c r="C1579" s="8" t="str">
        <f t="shared" si="24"/>
        <v>Ste. Genevieve County MO</v>
      </c>
      <c r="D1579" s="9">
        <v>17919</v>
      </c>
      <c r="E1579" s="8" t="s">
        <v>445</v>
      </c>
      <c r="F1579" s="9">
        <v>2540</v>
      </c>
      <c r="G1579" s="9">
        <v>5495</v>
      </c>
      <c r="H1579" s="9">
        <v>8459</v>
      </c>
      <c r="I1579" s="10">
        <v>0.30027189975174373</v>
      </c>
      <c r="J1579" s="10">
        <v>0.64960397210072107</v>
      </c>
      <c r="K1579" s="9">
        <v>-2955</v>
      </c>
      <c r="L1579" s="9">
        <v>2955</v>
      </c>
      <c r="M1579" s="10">
        <v>-0.34933207234897734</v>
      </c>
      <c r="N1579" s="10">
        <v>0.34933207234897734</v>
      </c>
      <c r="O1579" s="9">
        <v>3813</v>
      </c>
      <c r="P1579" s="9">
        <v>4055</v>
      </c>
      <c r="Q1579" s="9">
        <v>8070</v>
      </c>
      <c r="R1579" s="10">
        <v>0.47249070631970258</v>
      </c>
      <c r="S1579" s="10">
        <v>0.50247831474597271</v>
      </c>
      <c r="T1579" s="9">
        <v>-242</v>
      </c>
      <c r="U1579" s="10">
        <v>-2.9987608426270129E-2</v>
      </c>
      <c r="V1579" s="9">
        <v>-1273</v>
      </c>
      <c r="W1579" s="9">
        <v>1440</v>
      </c>
      <c r="X1579" s="10">
        <v>-0.17221880656795885</v>
      </c>
      <c r="Y1579" s="10">
        <v>0.14712565735474836</v>
      </c>
      <c r="Z1579" s="11">
        <v>499.15</v>
      </c>
      <c r="AA1579" s="11">
        <v>35.899028348191926</v>
      </c>
      <c r="AB1579" s="11">
        <v>29186</v>
      </c>
      <c r="AC1579" s="12" t="s">
        <v>4243</v>
      </c>
      <c r="AD1579" s="8">
        <v>29</v>
      </c>
      <c r="AE1579" s="8">
        <v>186</v>
      </c>
      <c r="AF1579" s="13"/>
      <c r="AG1579" s="13"/>
      <c r="AH1579" s="13"/>
      <c r="AJ1579" s="13"/>
      <c r="AK1579" s="13"/>
      <c r="AL1579" s="13"/>
      <c r="AM1579" s="13"/>
      <c r="AN1579" s="13" t="s">
        <v>510</v>
      </c>
    </row>
    <row r="1580" spans="1:40" x14ac:dyDescent="0.2">
      <c r="A1580" s="8" t="s">
        <v>4078</v>
      </c>
      <c r="B1580" s="8" t="s">
        <v>4244</v>
      </c>
      <c r="C1580" s="8" t="str">
        <f t="shared" si="24"/>
        <v>St. Francois County MO</v>
      </c>
      <c r="D1580" s="9">
        <v>66520</v>
      </c>
      <c r="E1580" s="8" t="s">
        <v>445</v>
      </c>
      <c r="F1580" s="9">
        <v>6250</v>
      </c>
      <c r="G1580" s="9">
        <v>17467</v>
      </c>
      <c r="H1580" s="9">
        <v>24714</v>
      </c>
      <c r="I1580" s="10">
        <v>0.25289309703002349</v>
      </c>
      <c r="J1580" s="10">
        <v>0.70676539613174716</v>
      </c>
      <c r="K1580" s="9">
        <v>-11217</v>
      </c>
      <c r="L1580" s="9">
        <v>11217</v>
      </c>
      <c r="M1580" s="10">
        <v>-0.45387229910172366</v>
      </c>
      <c r="N1580" s="10">
        <v>0.45387229910172366</v>
      </c>
      <c r="O1580" s="9">
        <v>8837</v>
      </c>
      <c r="P1580" s="9">
        <v>13248</v>
      </c>
      <c r="Q1580" s="9">
        <v>22590</v>
      </c>
      <c r="R1580" s="10">
        <v>0.39119079238601151</v>
      </c>
      <c r="S1580" s="10">
        <v>0.58645418326693222</v>
      </c>
      <c r="T1580" s="9">
        <v>-4411</v>
      </c>
      <c r="U1580" s="10">
        <v>-0.19526339088092071</v>
      </c>
      <c r="V1580" s="9">
        <v>-2587</v>
      </c>
      <c r="W1580" s="9">
        <v>4219</v>
      </c>
      <c r="X1580" s="10">
        <v>-0.13829769535598802</v>
      </c>
      <c r="Y1580" s="10">
        <v>0.12031121286481494</v>
      </c>
      <c r="Z1580" s="11">
        <v>451.89</v>
      </c>
      <c r="AA1580" s="11">
        <v>147.2039655668415</v>
      </c>
      <c r="AB1580" s="11">
        <v>29187</v>
      </c>
      <c r="AC1580" s="12" t="s">
        <v>4245</v>
      </c>
      <c r="AD1580" s="8">
        <v>29</v>
      </c>
      <c r="AE1580" s="8">
        <v>187</v>
      </c>
      <c r="AF1580" s="13" t="s">
        <v>4246</v>
      </c>
      <c r="AG1580" s="13" t="s">
        <v>2051</v>
      </c>
      <c r="AH1580" s="13" t="s">
        <v>4247</v>
      </c>
      <c r="AJ1580" s="13" t="s">
        <v>498</v>
      </c>
      <c r="AK1580" s="13" t="s">
        <v>2053</v>
      </c>
      <c r="AL1580" s="13"/>
      <c r="AM1580" s="13"/>
      <c r="AN1580" s="13" t="s">
        <v>487</v>
      </c>
    </row>
    <row r="1581" spans="1:40" x14ac:dyDescent="0.2">
      <c r="A1581" s="8" t="s">
        <v>4078</v>
      </c>
      <c r="B1581" s="8" t="s">
        <v>3873</v>
      </c>
      <c r="C1581" s="8" t="str">
        <f t="shared" si="24"/>
        <v>St. Louis County MO</v>
      </c>
      <c r="D1581" s="9">
        <v>1003362</v>
      </c>
      <c r="E1581" s="8" t="s">
        <v>445</v>
      </c>
      <c r="F1581" s="9">
        <v>280866</v>
      </c>
      <c r="G1581" s="9">
        <v>199081</v>
      </c>
      <c r="H1581" s="9">
        <v>503493</v>
      </c>
      <c r="I1581" s="10">
        <v>0.55783496493496432</v>
      </c>
      <c r="J1581" s="10">
        <v>0.39539973743428408</v>
      </c>
      <c r="K1581" s="9">
        <v>81785</v>
      </c>
      <c r="L1581" s="9">
        <v>-81785</v>
      </c>
      <c r="M1581" s="10">
        <v>0.16243522750068023</v>
      </c>
      <c r="N1581" s="10">
        <v>-0.16243522750068023</v>
      </c>
      <c r="O1581" s="9">
        <v>294735</v>
      </c>
      <c r="P1581" s="9">
        <v>223102</v>
      </c>
      <c r="Q1581" s="9">
        <v>524628</v>
      </c>
      <c r="R1581" s="10">
        <v>0.56179807406390814</v>
      </c>
      <c r="S1581" s="10">
        <v>0.42525751580167281</v>
      </c>
      <c r="T1581" s="9">
        <v>71633</v>
      </c>
      <c r="U1581" s="10">
        <v>0.13654055826223532</v>
      </c>
      <c r="V1581" s="9">
        <v>-13869</v>
      </c>
      <c r="W1581" s="9">
        <v>-24021</v>
      </c>
      <c r="X1581" s="10">
        <v>-3.9631091289438203E-3</v>
      </c>
      <c r="Y1581" s="10">
        <v>-2.9857778367388732E-2</v>
      </c>
      <c r="Z1581" s="11">
        <v>507.8</v>
      </c>
      <c r="AA1581" s="11">
        <v>1975.899960614415</v>
      </c>
      <c r="AB1581" s="11">
        <v>29189</v>
      </c>
      <c r="AC1581" s="12" t="s">
        <v>4248</v>
      </c>
      <c r="AD1581" s="8">
        <v>29</v>
      </c>
      <c r="AE1581" s="8">
        <v>189</v>
      </c>
      <c r="AF1581" s="13" t="s">
        <v>2050</v>
      </c>
      <c r="AG1581" s="13" t="s">
        <v>2051</v>
      </c>
      <c r="AH1581" s="13" t="s">
        <v>2052</v>
      </c>
      <c r="AI1581" s="14">
        <v>2811588</v>
      </c>
      <c r="AJ1581" s="13" t="s">
        <v>486</v>
      </c>
      <c r="AK1581" s="13" t="s">
        <v>2053</v>
      </c>
      <c r="AL1581" s="13"/>
      <c r="AM1581" s="13"/>
      <c r="AN1581" s="13" t="s">
        <v>487</v>
      </c>
    </row>
    <row r="1582" spans="1:40" x14ac:dyDescent="0.2">
      <c r="A1582" s="8" t="s">
        <v>4078</v>
      </c>
      <c r="B1582" s="8" t="s">
        <v>903</v>
      </c>
      <c r="C1582" s="8" t="str">
        <f t="shared" si="24"/>
        <v>Saline County MO</v>
      </c>
      <c r="D1582" s="9">
        <v>23258</v>
      </c>
      <c r="E1582" s="8" t="s">
        <v>445</v>
      </c>
      <c r="F1582" s="9">
        <v>2787</v>
      </c>
      <c r="G1582" s="9">
        <v>5977</v>
      </c>
      <c r="H1582" s="9">
        <v>9245</v>
      </c>
      <c r="I1582" s="10">
        <v>0.30146024878312599</v>
      </c>
      <c r="J1582" s="10">
        <v>0.64651162790697669</v>
      </c>
      <c r="K1582" s="9">
        <v>-3190</v>
      </c>
      <c r="L1582" s="9">
        <v>3190</v>
      </c>
      <c r="M1582" s="10">
        <v>-0.3450513791238507</v>
      </c>
      <c r="N1582" s="10">
        <v>0.3450513791238507</v>
      </c>
      <c r="O1582" s="9">
        <v>3785</v>
      </c>
      <c r="P1582" s="9">
        <v>5096</v>
      </c>
      <c r="Q1582" s="9">
        <v>9095</v>
      </c>
      <c r="R1582" s="10">
        <v>0.41616272677295219</v>
      </c>
      <c r="S1582" s="10">
        <v>0.56030786146234191</v>
      </c>
      <c r="T1582" s="9">
        <v>-1311</v>
      </c>
      <c r="U1582" s="10">
        <v>-0.14414513468938972</v>
      </c>
      <c r="V1582" s="9">
        <v>-998</v>
      </c>
      <c r="W1582" s="9">
        <v>881</v>
      </c>
      <c r="X1582" s="10">
        <v>-0.11470247798982619</v>
      </c>
      <c r="Y1582" s="10">
        <v>8.6203766444634788E-2</v>
      </c>
      <c r="Z1582" s="11">
        <v>755.5</v>
      </c>
      <c r="AA1582" s="11">
        <v>30.784910655195233</v>
      </c>
      <c r="AB1582" s="11">
        <v>29195</v>
      </c>
      <c r="AC1582" s="12" t="s">
        <v>4249</v>
      </c>
      <c r="AD1582" s="8">
        <v>29</v>
      </c>
      <c r="AE1582" s="8">
        <v>195</v>
      </c>
      <c r="AF1582" s="13" t="s">
        <v>4250</v>
      </c>
      <c r="AG1582" s="13"/>
      <c r="AH1582" s="13" t="s">
        <v>4251</v>
      </c>
      <c r="AJ1582" s="13" t="s">
        <v>498</v>
      </c>
      <c r="AK1582" s="13"/>
      <c r="AL1582" s="13"/>
      <c r="AM1582" s="13"/>
      <c r="AN1582" s="13" t="s">
        <v>487</v>
      </c>
    </row>
    <row r="1583" spans="1:40" x14ac:dyDescent="0.2">
      <c r="A1583" s="8" t="s">
        <v>4078</v>
      </c>
      <c r="B1583" s="8" t="s">
        <v>2248</v>
      </c>
      <c r="C1583" s="8" t="str">
        <f t="shared" si="24"/>
        <v>Schuyler County MO</v>
      </c>
      <c r="D1583" s="9">
        <v>4436</v>
      </c>
      <c r="E1583" s="8" t="s">
        <v>445</v>
      </c>
      <c r="F1583" s="9">
        <v>354</v>
      </c>
      <c r="G1583" s="9">
        <v>1505</v>
      </c>
      <c r="H1583" s="9">
        <v>1933</v>
      </c>
      <c r="I1583" s="10">
        <v>0.18313502327987585</v>
      </c>
      <c r="J1583" s="10">
        <v>0.77858251422659075</v>
      </c>
      <c r="K1583" s="9">
        <v>-1151</v>
      </c>
      <c r="L1583" s="9">
        <v>1151</v>
      </c>
      <c r="M1583" s="10">
        <v>-0.5954474909467149</v>
      </c>
      <c r="N1583" s="10">
        <v>0.5954474909467149</v>
      </c>
      <c r="O1583" s="9">
        <v>697</v>
      </c>
      <c r="P1583" s="9">
        <v>1174</v>
      </c>
      <c r="Q1583" s="9">
        <v>1939</v>
      </c>
      <c r="R1583" s="10">
        <v>0.35946364105208872</v>
      </c>
      <c r="S1583" s="10">
        <v>0.60546673543063434</v>
      </c>
      <c r="T1583" s="9">
        <v>-477</v>
      </c>
      <c r="U1583" s="10">
        <v>-0.24600309437854562</v>
      </c>
      <c r="V1583" s="9">
        <v>-343</v>
      </c>
      <c r="W1583" s="9">
        <v>331</v>
      </c>
      <c r="X1583" s="10">
        <v>-0.17632861777221287</v>
      </c>
      <c r="Y1583" s="10">
        <v>0.17311577879595641</v>
      </c>
      <c r="Z1583" s="11">
        <v>307.3</v>
      </c>
      <c r="AA1583" s="11">
        <v>14.435405141555483</v>
      </c>
      <c r="AB1583" s="11">
        <v>29197</v>
      </c>
      <c r="AC1583" s="12" t="s">
        <v>4252</v>
      </c>
      <c r="AD1583" s="8">
        <v>29</v>
      </c>
      <c r="AE1583" s="8">
        <v>197</v>
      </c>
      <c r="AF1583" s="13" t="s">
        <v>4080</v>
      </c>
      <c r="AG1583" s="13"/>
      <c r="AH1583" s="13" t="s">
        <v>4081</v>
      </c>
      <c r="AJ1583" s="13" t="s">
        <v>498</v>
      </c>
      <c r="AK1583" s="13"/>
      <c r="AL1583" s="13"/>
      <c r="AM1583" s="13"/>
      <c r="AN1583" s="13" t="s">
        <v>505</v>
      </c>
    </row>
    <row r="1584" spans="1:40" x14ac:dyDescent="0.2">
      <c r="A1584" s="8" t="s">
        <v>4078</v>
      </c>
      <c r="B1584" s="8" t="s">
        <v>4253</v>
      </c>
      <c r="C1584" s="8" t="str">
        <f t="shared" si="24"/>
        <v>Scotland County MO</v>
      </c>
      <c r="D1584" s="9">
        <v>4854</v>
      </c>
      <c r="E1584" s="8" t="s">
        <v>445</v>
      </c>
      <c r="F1584" s="9">
        <v>365</v>
      </c>
      <c r="G1584" s="9">
        <v>1525</v>
      </c>
      <c r="H1584" s="9">
        <v>1968</v>
      </c>
      <c r="I1584" s="10">
        <v>0.18546747967479674</v>
      </c>
      <c r="J1584" s="10">
        <v>0.77489837398373984</v>
      </c>
      <c r="K1584" s="9">
        <v>-1160</v>
      </c>
      <c r="L1584" s="9">
        <v>1160</v>
      </c>
      <c r="M1584" s="10">
        <v>-0.58943089430894313</v>
      </c>
      <c r="N1584" s="10">
        <v>0.58943089430894313</v>
      </c>
      <c r="O1584" s="9">
        <v>643</v>
      </c>
      <c r="P1584" s="9">
        <v>1246</v>
      </c>
      <c r="Q1584" s="9">
        <v>1936</v>
      </c>
      <c r="R1584" s="10">
        <v>0.33212809917355374</v>
      </c>
      <c r="S1584" s="10">
        <v>0.64359504132231404</v>
      </c>
      <c r="T1584" s="9">
        <v>-603</v>
      </c>
      <c r="U1584" s="10">
        <v>-0.31146694214876031</v>
      </c>
      <c r="V1584" s="9">
        <v>-278</v>
      </c>
      <c r="W1584" s="9">
        <v>279</v>
      </c>
      <c r="X1584" s="10">
        <v>-0.146660619498757</v>
      </c>
      <c r="Y1584" s="10">
        <v>0.1313033326614258</v>
      </c>
      <c r="Z1584" s="11">
        <v>436.67</v>
      </c>
      <c r="AA1584" s="11">
        <v>11.115945679803971</v>
      </c>
      <c r="AB1584" s="11">
        <v>29199</v>
      </c>
      <c r="AC1584" s="12" t="s">
        <v>4254</v>
      </c>
      <c r="AD1584" s="8">
        <v>29</v>
      </c>
      <c r="AE1584" s="8">
        <v>199</v>
      </c>
      <c r="AF1584" s="13"/>
      <c r="AG1584" s="13"/>
      <c r="AH1584" s="13"/>
      <c r="AJ1584" s="13"/>
      <c r="AK1584" s="13"/>
      <c r="AL1584" s="13"/>
      <c r="AM1584" s="13"/>
      <c r="AN1584" s="13" t="s">
        <v>510</v>
      </c>
    </row>
    <row r="1585" spans="1:40" x14ac:dyDescent="0.2">
      <c r="A1585" s="8" t="s">
        <v>4078</v>
      </c>
      <c r="B1585" s="8" t="s">
        <v>905</v>
      </c>
      <c r="C1585" s="8" t="str">
        <f t="shared" si="24"/>
        <v>Scott County MO</v>
      </c>
      <c r="D1585" s="9">
        <v>39008</v>
      </c>
      <c r="E1585" s="8" t="s">
        <v>445</v>
      </c>
      <c r="F1585" s="9">
        <v>3574</v>
      </c>
      <c r="G1585" s="9">
        <v>13168</v>
      </c>
      <c r="H1585" s="9">
        <v>17244</v>
      </c>
      <c r="I1585" s="10">
        <v>0.2072604964045465</v>
      </c>
      <c r="J1585" s="10">
        <v>0.76362792855485961</v>
      </c>
      <c r="K1585" s="9">
        <v>-9594</v>
      </c>
      <c r="L1585" s="9">
        <v>9594</v>
      </c>
      <c r="M1585" s="10">
        <v>-0.55636743215031315</v>
      </c>
      <c r="N1585" s="10">
        <v>0.55636743215031315</v>
      </c>
      <c r="O1585" s="9">
        <v>5122</v>
      </c>
      <c r="P1585" s="9">
        <v>11623</v>
      </c>
      <c r="Q1585" s="9">
        <v>16999</v>
      </c>
      <c r="R1585" s="10">
        <v>0.30131184187305138</v>
      </c>
      <c r="S1585" s="10">
        <v>0.68374610271192426</v>
      </c>
      <c r="T1585" s="9">
        <v>-6501</v>
      </c>
      <c r="U1585" s="10">
        <v>-0.38243426083887289</v>
      </c>
      <c r="V1585" s="9">
        <v>-1548</v>
      </c>
      <c r="W1585" s="9">
        <v>1545</v>
      </c>
      <c r="X1585" s="10">
        <v>-9.4051345468504882E-2</v>
      </c>
      <c r="Y1585" s="10">
        <v>7.988182584293535E-2</v>
      </c>
      <c r="Z1585" s="11">
        <v>419.99</v>
      </c>
      <c r="AA1585" s="11">
        <v>92.878401866711116</v>
      </c>
      <c r="AB1585" s="11">
        <v>29201</v>
      </c>
      <c r="AC1585" s="12" t="s">
        <v>4255</v>
      </c>
      <c r="AD1585" s="8">
        <v>29</v>
      </c>
      <c r="AE1585" s="8">
        <v>201</v>
      </c>
      <c r="AF1585" s="13" t="s">
        <v>4256</v>
      </c>
      <c r="AG1585" s="13" t="s">
        <v>88</v>
      </c>
      <c r="AH1585" s="13" t="s">
        <v>4257</v>
      </c>
      <c r="AJ1585" s="13" t="s">
        <v>498</v>
      </c>
      <c r="AK1585" s="13" t="s">
        <v>2047</v>
      </c>
      <c r="AL1585" s="13"/>
      <c r="AM1585" s="13"/>
      <c r="AN1585" s="13" t="s">
        <v>487</v>
      </c>
    </row>
    <row r="1586" spans="1:40" x14ac:dyDescent="0.2">
      <c r="A1586" s="8" t="s">
        <v>4078</v>
      </c>
      <c r="B1586" s="8" t="s">
        <v>4258</v>
      </c>
      <c r="C1586" s="8" t="str">
        <f t="shared" si="24"/>
        <v>Shannon County MO</v>
      </c>
      <c r="D1586" s="9">
        <v>8258</v>
      </c>
      <c r="E1586" s="8" t="s">
        <v>445</v>
      </c>
      <c r="F1586" s="9">
        <v>776</v>
      </c>
      <c r="G1586" s="9">
        <v>2966</v>
      </c>
      <c r="H1586" s="9">
        <v>3904</v>
      </c>
      <c r="I1586" s="10">
        <v>0.19877049180327869</v>
      </c>
      <c r="J1586" s="10">
        <v>0.75973360655737709</v>
      </c>
      <c r="K1586" s="9">
        <v>-2190</v>
      </c>
      <c r="L1586" s="9">
        <v>2190</v>
      </c>
      <c r="M1586" s="10">
        <v>-0.56096311475409844</v>
      </c>
      <c r="N1586" s="10">
        <v>0.56096311475409844</v>
      </c>
      <c r="O1586" s="9">
        <v>1300</v>
      </c>
      <c r="P1586" s="9">
        <v>2260</v>
      </c>
      <c r="Q1586" s="9">
        <v>3688</v>
      </c>
      <c r="R1586" s="10">
        <v>0.3524945770065076</v>
      </c>
      <c r="S1586" s="10">
        <v>0.61279826464208242</v>
      </c>
      <c r="T1586" s="9">
        <v>-960</v>
      </c>
      <c r="U1586" s="10">
        <v>-0.26030368763557482</v>
      </c>
      <c r="V1586" s="9">
        <v>-524</v>
      </c>
      <c r="W1586" s="9">
        <v>706</v>
      </c>
      <c r="X1586" s="10">
        <v>-0.15372408520322892</v>
      </c>
      <c r="Y1586" s="10">
        <v>0.14693534191529467</v>
      </c>
      <c r="Z1586" s="11">
        <v>1003.82</v>
      </c>
      <c r="AA1586" s="11">
        <v>8.2265744854655214</v>
      </c>
      <c r="AB1586" s="11">
        <v>29203</v>
      </c>
      <c r="AC1586" s="12" t="s">
        <v>4259</v>
      </c>
      <c r="AD1586" s="8">
        <v>29</v>
      </c>
      <c r="AE1586" s="8">
        <v>203</v>
      </c>
      <c r="AF1586" s="13"/>
      <c r="AG1586" s="13"/>
      <c r="AH1586" s="13"/>
      <c r="AJ1586" s="13"/>
      <c r="AK1586" s="13"/>
      <c r="AL1586" s="13"/>
      <c r="AM1586" s="13"/>
      <c r="AN1586" s="13" t="s">
        <v>510</v>
      </c>
    </row>
    <row r="1587" spans="1:40" x14ac:dyDescent="0.2">
      <c r="A1587" s="8" t="s">
        <v>4078</v>
      </c>
      <c r="B1587" s="8" t="s">
        <v>666</v>
      </c>
      <c r="C1587" s="8" t="str">
        <f t="shared" si="24"/>
        <v>Shelby County MO</v>
      </c>
      <c r="D1587" s="9">
        <v>6128</v>
      </c>
      <c r="E1587" s="8" t="s">
        <v>445</v>
      </c>
      <c r="F1587" s="9">
        <v>606</v>
      </c>
      <c r="G1587" s="9">
        <v>2524</v>
      </c>
      <c r="H1587" s="9">
        <v>3252</v>
      </c>
      <c r="I1587" s="10">
        <v>0.18634686346863469</v>
      </c>
      <c r="J1587" s="10">
        <v>0.77613776137761381</v>
      </c>
      <c r="K1587" s="9">
        <v>-1918</v>
      </c>
      <c r="L1587" s="9">
        <v>1918</v>
      </c>
      <c r="M1587" s="10">
        <v>-0.58979089790897909</v>
      </c>
      <c r="N1587" s="10">
        <v>0.58979089790897909</v>
      </c>
      <c r="O1587" s="9">
        <v>966</v>
      </c>
      <c r="P1587" s="9">
        <v>2188</v>
      </c>
      <c r="Q1587" s="9">
        <v>3232</v>
      </c>
      <c r="R1587" s="10">
        <v>0.29888613861386137</v>
      </c>
      <c r="S1587" s="10">
        <v>0.67698019801980203</v>
      </c>
      <c r="T1587" s="9">
        <v>-1222</v>
      </c>
      <c r="U1587" s="10">
        <v>-0.37809405940594065</v>
      </c>
      <c r="V1587" s="9">
        <v>-360</v>
      </c>
      <c r="W1587" s="9">
        <v>336</v>
      </c>
      <c r="X1587" s="10">
        <v>-0.11253927514522669</v>
      </c>
      <c r="Y1587" s="10">
        <v>9.9157563357811784E-2</v>
      </c>
      <c r="Z1587" s="11">
        <v>500.86</v>
      </c>
      <c r="AA1587" s="11">
        <v>12.234955875893464</v>
      </c>
      <c r="AB1587" s="11">
        <v>29205</v>
      </c>
      <c r="AC1587" s="12" t="s">
        <v>4260</v>
      </c>
      <c r="AD1587" s="8">
        <v>29</v>
      </c>
      <c r="AE1587" s="8">
        <v>205</v>
      </c>
      <c r="AF1587" s="13"/>
      <c r="AG1587" s="13"/>
      <c r="AH1587" s="13"/>
      <c r="AJ1587" s="13"/>
      <c r="AK1587" s="13"/>
      <c r="AL1587" s="13"/>
      <c r="AM1587" s="13"/>
      <c r="AN1587" s="13" t="s">
        <v>510</v>
      </c>
    </row>
    <row r="1588" spans="1:40" x14ac:dyDescent="0.2">
      <c r="A1588" s="8" t="s">
        <v>4078</v>
      </c>
      <c r="B1588" s="8" t="s">
        <v>4261</v>
      </c>
      <c r="C1588" s="8" t="str">
        <f t="shared" si="24"/>
        <v>Stoddard County MO</v>
      </c>
      <c r="D1588" s="9">
        <v>29862</v>
      </c>
      <c r="E1588" s="8" t="s">
        <v>445</v>
      </c>
      <c r="F1588" s="9">
        <v>1873</v>
      </c>
      <c r="G1588" s="9">
        <v>11077</v>
      </c>
      <c r="H1588" s="9">
        <v>13278</v>
      </c>
      <c r="I1588" s="10">
        <v>0.14106040066275041</v>
      </c>
      <c r="J1588" s="10">
        <v>0.83423708389817741</v>
      </c>
      <c r="K1588" s="9">
        <v>-9204</v>
      </c>
      <c r="L1588" s="9">
        <v>9204</v>
      </c>
      <c r="M1588" s="10">
        <v>-0.69317668323542703</v>
      </c>
      <c r="N1588" s="10">
        <v>0.69317668323542703</v>
      </c>
      <c r="O1588" s="9">
        <v>3153</v>
      </c>
      <c r="P1588" s="9">
        <v>9496</v>
      </c>
      <c r="Q1588" s="9">
        <v>12866</v>
      </c>
      <c r="R1588" s="10">
        <v>0.24506451111456551</v>
      </c>
      <c r="S1588" s="10">
        <v>0.73806933001709929</v>
      </c>
      <c r="T1588" s="9">
        <v>-6343</v>
      </c>
      <c r="U1588" s="10">
        <v>-0.49300481890253378</v>
      </c>
      <c r="V1588" s="9">
        <v>-1280</v>
      </c>
      <c r="W1588" s="9">
        <v>1581</v>
      </c>
      <c r="X1588" s="10">
        <v>-0.1040041104518151</v>
      </c>
      <c r="Y1588" s="10">
        <v>9.6167753881078122E-2</v>
      </c>
      <c r="Z1588" s="11">
        <v>823.22</v>
      </c>
      <c r="AA1588" s="11">
        <v>36.274628896285314</v>
      </c>
      <c r="AB1588" s="11">
        <v>29207</v>
      </c>
      <c r="AC1588" s="12" t="s">
        <v>4262</v>
      </c>
      <c r="AD1588" s="8">
        <v>29</v>
      </c>
      <c r="AE1588" s="8">
        <v>207</v>
      </c>
      <c r="AF1588" s="13"/>
      <c r="AG1588" s="13"/>
      <c r="AH1588" s="13"/>
      <c r="AJ1588" s="13"/>
      <c r="AK1588" s="13"/>
      <c r="AL1588" s="13"/>
      <c r="AM1588" s="13"/>
      <c r="AN1588" s="13" t="s">
        <v>510</v>
      </c>
    </row>
    <row r="1589" spans="1:40" x14ac:dyDescent="0.2">
      <c r="A1589" s="8" t="s">
        <v>4078</v>
      </c>
      <c r="B1589" s="8" t="s">
        <v>915</v>
      </c>
      <c r="C1589" s="8" t="str">
        <f t="shared" si="24"/>
        <v>Stone County MO</v>
      </c>
      <c r="D1589" s="9">
        <v>30943</v>
      </c>
      <c r="E1589" s="8" t="s">
        <v>445</v>
      </c>
      <c r="F1589" s="9">
        <v>2886</v>
      </c>
      <c r="G1589" s="9">
        <v>13149</v>
      </c>
      <c r="H1589" s="9">
        <v>16538</v>
      </c>
      <c r="I1589" s="10">
        <v>0.17450719554964325</v>
      </c>
      <c r="J1589" s="10">
        <v>0.79507800217680491</v>
      </c>
      <c r="K1589" s="9">
        <v>-10263</v>
      </c>
      <c r="L1589" s="9">
        <v>10263</v>
      </c>
      <c r="M1589" s="10">
        <v>-0.62057080662716169</v>
      </c>
      <c r="N1589" s="10">
        <v>0.62057080662716169</v>
      </c>
      <c r="O1589" s="9">
        <v>3920</v>
      </c>
      <c r="P1589" s="9">
        <v>11780</v>
      </c>
      <c r="Q1589" s="9">
        <v>15974</v>
      </c>
      <c r="R1589" s="10">
        <v>0.24539877300613497</v>
      </c>
      <c r="S1589" s="10">
        <v>0.73744835357455862</v>
      </c>
      <c r="T1589" s="9">
        <v>-7860</v>
      </c>
      <c r="U1589" s="10">
        <v>-0.49204958056842363</v>
      </c>
      <c r="V1589" s="9">
        <v>-1034</v>
      </c>
      <c r="W1589" s="9">
        <v>1369</v>
      </c>
      <c r="X1589" s="10">
        <v>-7.0891577456491717E-2</v>
      </c>
      <c r="Y1589" s="10">
        <v>5.7629648602246286E-2</v>
      </c>
      <c r="Z1589" s="11">
        <v>464.03</v>
      </c>
      <c r="AA1589" s="11">
        <v>66.683188586944809</v>
      </c>
      <c r="AB1589" s="11">
        <v>29209</v>
      </c>
      <c r="AC1589" s="12" t="s">
        <v>4263</v>
      </c>
      <c r="AD1589" s="8">
        <v>29</v>
      </c>
      <c r="AE1589" s="8">
        <v>209</v>
      </c>
      <c r="AF1589" s="13" t="s">
        <v>4264</v>
      </c>
      <c r="AG1589" s="13" t="s">
        <v>292</v>
      </c>
      <c r="AH1589" s="13" t="s">
        <v>4265</v>
      </c>
      <c r="AJ1589" s="13" t="s">
        <v>498</v>
      </c>
      <c r="AK1589" s="13" t="s">
        <v>4122</v>
      </c>
      <c r="AL1589" s="13"/>
      <c r="AM1589" s="13"/>
      <c r="AN1589" s="13" t="s">
        <v>505</v>
      </c>
    </row>
    <row r="1590" spans="1:40" x14ac:dyDescent="0.2">
      <c r="A1590" s="8" t="s">
        <v>4078</v>
      </c>
      <c r="B1590" s="8" t="s">
        <v>2482</v>
      </c>
      <c r="C1590" s="8" t="str">
        <f t="shared" si="24"/>
        <v>Sullivan County MO</v>
      </c>
      <c r="D1590" s="9">
        <v>6353</v>
      </c>
      <c r="E1590" s="8" t="s">
        <v>445</v>
      </c>
      <c r="F1590" s="9">
        <v>526</v>
      </c>
      <c r="G1590" s="9">
        <v>1884</v>
      </c>
      <c r="H1590" s="9">
        <v>2484</v>
      </c>
      <c r="I1590" s="10">
        <v>0.21175523349436393</v>
      </c>
      <c r="J1590" s="10">
        <v>0.75845410628019327</v>
      </c>
      <c r="K1590" s="9">
        <v>-1358</v>
      </c>
      <c r="L1590" s="9">
        <v>1358</v>
      </c>
      <c r="M1590" s="10">
        <v>-0.54669887278582929</v>
      </c>
      <c r="N1590" s="10">
        <v>0.54669887278582929</v>
      </c>
      <c r="O1590" s="9">
        <v>908</v>
      </c>
      <c r="P1590" s="9">
        <v>1610</v>
      </c>
      <c r="Q1590" s="9">
        <v>2595</v>
      </c>
      <c r="R1590" s="10">
        <v>0.34990366088631986</v>
      </c>
      <c r="S1590" s="10">
        <v>0.62042389210019266</v>
      </c>
      <c r="T1590" s="9">
        <v>-702</v>
      </c>
      <c r="U1590" s="10">
        <v>-0.27052023121387281</v>
      </c>
      <c r="V1590" s="9">
        <v>-382</v>
      </c>
      <c r="W1590" s="9">
        <v>274</v>
      </c>
      <c r="X1590" s="10">
        <v>-0.13814842739195593</v>
      </c>
      <c r="Y1590" s="10">
        <v>0.13803021418000061</v>
      </c>
      <c r="Z1590" s="11">
        <v>647.98</v>
      </c>
      <c r="AA1590" s="11">
        <v>9.8043149479922214</v>
      </c>
      <c r="AB1590" s="11">
        <v>29211</v>
      </c>
      <c r="AC1590" s="12" t="s">
        <v>4266</v>
      </c>
      <c r="AD1590" s="8">
        <v>29</v>
      </c>
      <c r="AE1590" s="8">
        <v>211</v>
      </c>
      <c r="AF1590" s="13"/>
      <c r="AG1590" s="13"/>
      <c r="AH1590" s="13"/>
      <c r="AJ1590" s="13"/>
      <c r="AK1590" s="13"/>
      <c r="AL1590" s="13"/>
      <c r="AM1590" s="13"/>
      <c r="AN1590" s="13" t="s">
        <v>510</v>
      </c>
    </row>
    <row r="1591" spans="1:40" x14ac:dyDescent="0.2">
      <c r="A1591" s="8" t="s">
        <v>4078</v>
      </c>
      <c r="B1591" s="8" t="s">
        <v>4267</v>
      </c>
      <c r="C1591" s="8" t="str">
        <f t="shared" si="24"/>
        <v>Taney County MO</v>
      </c>
      <c r="D1591" s="9">
        <v>54592</v>
      </c>
      <c r="E1591" s="8" t="s">
        <v>445</v>
      </c>
      <c r="F1591" s="9">
        <v>4367</v>
      </c>
      <c r="G1591" s="9">
        <v>18240</v>
      </c>
      <c r="H1591" s="9">
        <v>23399</v>
      </c>
      <c r="I1591" s="10">
        <v>0.18663190734646778</v>
      </c>
      <c r="J1591" s="10">
        <v>0.779520492328732</v>
      </c>
      <c r="K1591" s="9">
        <v>-13873</v>
      </c>
      <c r="L1591" s="9">
        <v>13873</v>
      </c>
      <c r="M1591" s="10">
        <v>-0.59288858498226427</v>
      </c>
      <c r="N1591" s="10">
        <v>0.59288858498226427</v>
      </c>
      <c r="O1591" s="9">
        <v>5462</v>
      </c>
      <c r="P1591" s="9">
        <v>15713</v>
      </c>
      <c r="Q1591" s="9">
        <v>21608</v>
      </c>
      <c r="R1591" s="10">
        <v>0.25277674935209182</v>
      </c>
      <c r="S1591" s="10">
        <v>0.72718437615697895</v>
      </c>
      <c r="T1591" s="9">
        <v>-10251</v>
      </c>
      <c r="U1591" s="10">
        <v>-0.47440762680488713</v>
      </c>
      <c r="V1591" s="9">
        <v>-1095</v>
      </c>
      <c r="W1591" s="9">
        <v>2527</v>
      </c>
      <c r="X1591" s="10">
        <v>-6.6144842005624038E-2</v>
      </c>
      <c r="Y1591" s="10">
        <v>5.2336116171753044E-2</v>
      </c>
      <c r="Z1591" s="11">
        <v>632.44000000000005</v>
      </c>
      <c r="AA1591" s="11">
        <v>86.319650875972414</v>
      </c>
      <c r="AB1591" s="11">
        <v>29213</v>
      </c>
      <c r="AC1591" s="12" t="s">
        <v>4268</v>
      </c>
      <c r="AD1591" s="8">
        <v>29</v>
      </c>
      <c r="AE1591" s="8">
        <v>213</v>
      </c>
      <c r="AF1591" s="13" t="s">
        <v>4264</v>
      </c>
      <c r="AG1591" s="13" t="s">
        <v>292</v>
      </c>
      <c r="AH1591" s="13" t="s">
        <v>4265</v>
      </c>
      <c r="AJ1591" s="13" t="s">
        <v>498</v>
      </c>
      <c r="AK1591" s="13" t="s">
        <v>4122</v>
      </c>
      <c r="AL1591" s="13"/>
      <c r="AM1591" s="13"/>
      <c r="AN1591" s="13" t="s">
        <v>487</v>
      </c>
    </row>
    <row r="1592" spans="1:40" x14ac:dyDescent="0.2">
      <c r="A1592" s="8" t="s">
        <v>4078</v>
      </c>
      <c r="B1592" s="8" t="s">
        <v>4269</v>
      </c>
      <c r="C1592" s="8" t="str">
        <f t="shared" si="24"/>
        <v>Texas County MO</v>
      </c>
      <c r="D1592" s="9">
        <v>25690</v>
      </c>
      <c r="E1592" s="8" t="s">
        <v>445</v>
      </c>
      <c r="F1592" s="9">
        <v>1728</v>
      </c>
      <c r="G1592" s="9">
        <v>8875</v>
      </c>
      <c r="H1592" s="9">
        <v>10935</v>
      </c>
      <c r="I1592" s="10">
        <v>0.15802469135802469</v>
      </c>
      <c r="J1592" s="10">
        <v>0.81161408321902151</v>
      </c>
      <c r="K1592" s="9">
        <v>-7147</v>
      </c>
      <c r="L1592" s="9">
        <v>7147</v>
      </c>
      <c r="M1592" s="10">
        <v>-0.65358939186099685</v>
      </c>
      <c r="N1592" s="10">
        <v>0.65358939186099685</v>
      </c>
      <c r="O1592" s="9">
        <v>2871</v>
      </c>
      <c r="P1592" s="9">
        <v>7618</v>
      </c>
      <c r="Q1592" s="9">
        <v>10764</v>
      </c>
      <c r="R1592" s="10">
        <v>0.26672240802675584</v>
      </c>
      <c r="S1592" s="10">
        <v>0.70772946859903385</v>
      </c>
      <c r="T1592" s="9">
        <v>-4747</v>
      </c>
      <c r="U1592" s="10">
        <v>-0.44100706057227801</v>
      </c>
      <c r="V1592" s="9">
        <v>-1143</v>
      </c>
      <c r="W1592" s="9">
        <v>1257</v>
      </c>
      <c r="X1592" s="10">
        <v>-0.10869771666873115</v>
      </c>
      <c r="Y1592" s="10">
        <v>0.10388461461998766</v>
      </c>
      <c r="Z1592" s="11">
        <v>1177.27</v>
      </c>
      <c r="AA1592" s="11">
        <v>21.821672173757932</v>
      </c>
      <c r="AB1592" s="11">
        <v>29215</v>
      </c>
      <c r="AC1592" s="12" t="s">
        <v>4270</v>
      </c>
      <c r="AD1592" s="8">
        <v>29</v>
      </c>
      <c r="AE1592" s="8">
        <v>215</v>
      </c>
      <c r="AF1592" s="13"/>
      <c r="AG1592" s="13"/>
      <c r="AH1592" s="13"/>
      <c r="AJ1592" s="13"/>
      <c r="AK1592" s="13"/>
      <c r="AL1592" s="13"/>
      <c r="AM1592" s="13"/>
      <c r="AN1592" s="13" t="s">
        <v>510</v>
      </c>
    </row>
    <row r="1593" spans="1:40" x14ac:dyDescent="0.2">
      <c r="A1593" s="8" t="s">
        <v>4078</v>
      </c>
      <c r="B1593" s="8" t="s">
        <v>4271</v>
      </c>
      <c r="C1593" s="8" t="str">
        <f t="shared" si="24"/>
        <v>Vernon County MO</v>
      </c>
      <c r="D1593" s="9">
        <v>20826</v>
      </c>
      <c r="E1593" s="8" t="s">
        <v>445</v>
      </c>
      <c r="F1593" s="9">
        <v>1706</v>
      </c>
      <c r="G1593" s="9">
        <v>6526</v>
      </c>
      <c r="H1593" s="9">
        <v>8576</v>
      </c>
      <c r="I1593" s="10">
        <v>0.19892723880597016</v>
      </c>
      <c r="J1593" s="10">
        <v>0.76096082089552242</v>
      </c>
      <c r="K1593" s="9">
        <v>-4820</v>
      </c>
      <c r="L1593" s="9">
        <v>4820</v>
      </c>
      <c r="M1593" s="10">
        <v>-0.56203358208955223</v>
      </c>
      <c r="N1593" s="10">
        <v>0.56203358208955223</v>
      </c>
      <c r="O1593" s="9">
        <v>2580</v>
      </c>
      <c r="P1593" s="9">
        <v>5756</v>
      </c>
      <c r="Q1593" s="9">
        <v>8519</v>
      </c>
      <c r="R1593" s="10">
        <v>0.30285244747036039</v>
      </c>
      <c r="S1593" s="10">
        <v>0.67566615799976526</v>
      </c>
      <c r="T1593" s="9">
        <v>-3176</v>
      </c>
      <c r="U1593" s="10">
        <v>-0.37281371052940487</v>
      </c>
      <c r="V1593" s="9">
        <v>-874</v>
      </c>
      <c r="W1593" s="9">
        <v>770</v>
      </c>
      <c r="X1593" s="10">
        <v>-0.10392520866439023</v>
      </c>
      <c r="Y1593" s="10">
        <v>8.5294662895757156E-2</v>
      </c>
      <c r="Z1593" s="11">
        <v>826.4</v>
      </c>
      <c r="AA1593" s="11">
        <v>25.200871248789934</v>
      </c>
      <c r="AB1593" s="11">
        <v>29217</v>
      </c>
      <c r="AC1593" s="12" t="s">
        <v>4272</v>
      </c>
      <c r="AD1593" s="8">
        <v>29</v>
      </c>
      <c r="AE1593" s="8">
        <v>217</v>
      </c>
      <c r="AF1593" s="13"/>
      <c r="AG1593" s="13"/>
      <c r="AH1593" s="13"/>
      <c r="AJ1593" s="13"/>
      <c r="AK1593" s="13"/>
      <c r="AL1593" s="13"/>
      <c r="AM1593" s="13"/>
      <c r="AN1593" s="13" t="s">
        <v>510</v>
      </c>
    </row>
    <row r="1594" spans="1:40" x14ac:dyDescent="0.2">
      <c r="A1594" s="8" t="s">
        <v>4078</v>
      </c>
      <c r="B1594" s="8" t="s">
        <v>1882</v>
      </c>
      <c r="C1594" s="8" t="str">
        <f t="shared" si="24"/>
        <v>Warren County MO</v>
      </c>
      <c r="D1594" s="9">
        <v>33513</v>
      </c>
      <c r="E1594" s="8" t="s">
        <v>445</v>
      </c>
      <c r="F1594" s="9">
        <v>3915</v>
      </c>
      <c r="G1594" s="9">
        <v>11109</v>
      </c>
      <c r="H1594" s="9">
        <v>15766</v>
      </c>
      <c r="I1594" s="10">
        <v>0.24831916782950653</v>
      </c>
      <c r="J1594" s="10">
        <v>0.70461753139667638</v>
      </c>
      <c r="K1594" s="9">
        <v>-7194</v>
      </c>
      <c r="L1594" s="9">
        <v>7194</v>
      </c>
      <c r="M1594" s="10">
        <v>-0.45629836356716985</v>
      </c>
      <c r="N1594" s="10">
        <v>0.45629836356716985</v>
      </c>
      <c r="O1594" s="9">
        <v>5219</v>
      </c>
      <c r="P1594" s="9">
        <v>9150</v>
      </c>
      <c r="Q1594" s="9">
        <v>14676</v>
      </c>
      <c r="R1594" s="10">
        <v>0.35561460888525481</v>
      </c>
      <c r="S1594" s="10">
        <v>0.62346688470973022</v>
      </c>
      <c r="T1594" s="9">
        <v>-3931</v>
      </c>
      <c r="U1594" s="10">
        <v>-0.26785227582447541</v>
      </c>
      <c r="V1594" s="9">
        <v>-1304</v>
      </c>
      <c r="W1594" s="9">
        <v>1959</v>
      </c>
      <c r="X1594" s="10">
        <v>-0.10729544105574829</v>
      </c>
      <c r="Y1594" s="10">
        <v>8.115064668694616E-2</v>
      </c>
      <c r="Z1594" s="11">
        <v>428.6</v>
      </c>
      <c r="AA1594" s="11">
        <v>78.191787214185723</v>
      </c>
      <c r="AB1594" s="11">
        <v>29219</v>
      </c>
      <c r="AC1594" s="12" t="s">
        <v>4273</v>
      </c>
      <c r="AD1594" s="8">
        <v>29</v>
      </c>
      <c r="AE1594" s="8">
        <v>219</v>
      </c>
      <c r="AF1594" s="13" t="s">
        <v>2050</v>
      </c>
      <c r="AG1594" s="13" t="s">
        <v>2051</v>
      </c>
      <c r="AH1594" s="13" t="s">
        <v>2052</v>
      </c>
      <c r="AI1594" s="14">
        <v>2811588</v>
      </c>
      <c r="AJ1594" s="13" t="s">
        <v>486</v>
      </c>
      <c r="AK1594" s="13" t="s">
        <v>2053</v>
      </c>
      <c r="AL1594" s="13"/>
      <c r="AM1594" s="13"/>
      <c r="AN1594" s="13" t="s">
        <v>505</v>
      </c>
    </row>
    <row r="1595" spans="1:40" x14ac:dyDescent="0.2">
      <c r="A1595" s="8" t="s">
        <v>4078</v>
      </c>
      <c r="B1595" s="8" t="s">
        <v>680</v>
      </c>
      <c r="C1595" s="8" t="str">
        <f t="shared" si="24"/>
        <v>Washington County MO</v>
      </c>
      <c r="D1595" s="9">
        <v>24788</v>
      </c>
      <c r="E1595" s="8" t="s">
        <v>445</v>
      </c>
      <c r="F1595" s="9">
        <v>1926</v>
      </c>
      <c r="G1595" s="9">
        <v>7047</v>
      </c>
      <c r="H1595" s="9">
        <v>9279</v>
      </c>
      <c r="I1595" s="10">
        <v>0.2075654704170708</v>
      </c>
      <c r="J1595" s="10">
        <v>0.75945683802133845</v>
      </c>
      <c r="K1595" s="9">
        <v>-5121</v>
      </c>
      <c r="L1595" s="9">
        <v>5121</v>
      </c>
      <c r="M1595" s="10">
        <v>-0.5518913676042676</v>
      </c>
      <c r="N1595" s="10">
        <v>0.5518913676042676</v>
      </c>
      <c r="O1595" s="9">
        <v>3402</v>
      </c>
      <c r="P1595" s="9">
        <v>5008</v>
      </c>
      <c r="Q1595" s="9">
        <v>8616</v>
      </c>
      <c r="R1595" s="10">
        <v>0.39484679665738159</v>
      </c>
      <c r="S1595" s="10">
        <v>0.58124419684308259</v>
      </c>
      <c r="T1595" s="9">
        <v>-1606</v>
      </c>
      <c r="U1595" s="10">
        <v>-0.186397400185701</v>
      </c>
      <c r="V1595" s="9">
        <v>-1476</v>
      </c>
      <c r="W1595" s="9">
        <v>2039</v>
      </c>
      <c r="X1595" s="10">
        <v>-0.1872813262403108</v>
      </c>
      <c r="Y1595" s="10">
        <v>0.17821264117825586</v>
      </c>
      <c r="Z1595" s="11">
        <v>759.91</v>
      </c>
      <c r="AA1595" s="11">
        <v>32.619652327249284</v>
      </c>
      <c r="AB1595" s="11">
        <v>29221</v>
      </c>
      <c r="AC1595" s="12" t="s">
        <v>4274</v>
      </c>
      <c r="AD1595" s="8">
        <v>29</v>
      </c>
      <c r="AE1595" s="8">
        <v>221</v>
      </c>
      <c r="AF1595" s="13"/>
      <c r="AG1595" s="13"/>
      <c r="AH1595" s="13"/>
      <c r="AJ1595" s="13"/>
      <c r="AK1595" s="13"/>
      <c r="AL1595" s="13"/>
      <c r="AM1595" s="13"/>
      <c r="AN1595" s="13" t="s">
        <v>510</v>
      </c>
    </row>
    <row r="1596" spans="1:40" x14ac:dyDescent="0.2">
      <c r="A1596" s="8" t="s">
        <v>4078</v>
      </c>
      <c r="B1596" s="8" t="s">
        <v>1885</v>
      </c>
      <c r="C1596" s="8" t="str">
        <f t="shared" si="24"/>
        <v>Wayne County MO</v>
      </c>
      <c r="D1596" s="9">
        <v>13405</v>
      </c>
      <c r="E1596" s="8" t="s">
        <v>445</v>
      </c>
      <c r="F1596" s="9">
        <v>946</v>
      </c>
      <c r="G1596" s="9">
        <v>4640</v>
      </c>
      <c r="H1596" s="9">
        <v>5738</v>
      </c>
      <c r="I1596" s="10">
        <v>0.16486580690135935</v>
      </c>
      <c r="J1596" s="10">
        <v>0.80864412687347509</v>
      </c>
      <c r="K1596" s="9">
        <v>-3694</v>
      </c>
      <c r="L1596" s="9">
        <v>3694</v>
      </c>
      <c r="M1596" s="10">
        <v>-0.64377831997211576</v>
      </c>
      <c r="N1596" s="10">
        <v>0.64377831997211576</v>
      </c>
      <c r="O1596" s="9">
        <v>1811</v>
      </c>
      <c r="P1596" s="9">
        <v>3790</v>
      </c>
      <c r="Q1596" s="9">
        <v>5718</v>
      </c>
      <c r="R1596" s="10">
        <v>0.31671913256383349</v>
      </c>
      <c r="S1596" s="10">
        <v>0.66281916754109826</v>
      </c>
      <c r="T1596" s="9">
        <v>-1979</v>
      </c>
      <c r="U1596" s="10">
        <v>-0.34610003497726477</v>
      </c>
      <c r="V1596" s="9">
        <v>-865</v>
      </c>
      <c r="W1596" s="9">
        <v>850</v>
      </c>
      <c r="X1596" s="10">
        <v>-0.15185332566247414</v>
      </c>
      <c r="Y1596" s="10">
        <v>0.14582495933237682</v>
      </c>
      <c r="Z1596" s="11">
        <v>759.18</v>
      </c>
      <c r="AA1596" s="11">
        <v>17.657209094022498</v>
      </c>
      <c r="AB1596" s="11">
        <v>29223</v>
      </c>
      <c r="AC1596" s="12" t="s">
        <v>4275</v>
      </c>
      <c r="AD1596" s="8">
        <v>29</v>
      </c>
      <c r="AE1596" s="8">
        <v>223</v>
      </c>
      <c r="AF1596" s="13"/>
      <c r="AG1596" s="13"/>
      <c r="AH1596" s="13"/>
      <c r="AJ1596" s="13"/>
      <c r="AK1596" s="13"/>
      <c r="AL1596" s="13"/>
      <c r="AM1596" s="13"/>
      <c r="AN1596" s="13" t="s">
        <v>510</v>
      </c>
    </row>
    <row r="1597" spans="1:40" x14ac:dyDescent="0.2">
      <c r="A1597" s="8" t="s">
        <v>4078</v>
      </c>
      <c r="B1597" s="8" t="s">
        <v>1889</v>
      </c>
      <c r="C1597" s="8" t="str">
        <f t="shared" si="24"/>
        <v>Webster County MO</v>
      </c>
      <c r="D1597" s="9">
        <v>37483</v>
      </c>
      <c r="E1597" s="8" t="s">
        <v>445</v>
      </c>
      <c r="F1597" s="9">
        <v>3173</v>
      </c>
      <c r="G1597" s="9">
        <v>12829</v>
      </c>
      <c r="H1597" s="9">
        <v>16690</v>
      </c>
      <c r="I1597" s="10">
        <v>0.19011384062312761</v>
      </c>
      <c r="J1597" s="10">
        <v>0.76866387058118635</v>
      </c>
      <c r="K1597" s="9">
        <v>-9656</v>
      </c>
      <c r="L1597" s="9">
        <v>9656</v>
      </c>
      <c r="M1597" s="10">
        <v>-0.57855002995805871</v>
      </c>
      <c r="N1597" s="10">
        <v>0.57855002995805871</v>
      </c>
      <c r="O1597" s="9">
        <v>4407</v>
      </c>
      <c r="P1597" s="9">
        <v>10702</v>
      </c>
      <c r="Q1597" s="9">
        <v>15421</v>
      </c>
      <c r="R1597" s="10">
        <v>0.28577913235198754</v>
      </c>
      <c r="S1597" s="10">
        <v>0.69398871668503992</v>
      </c>
      <c r="T1597" s="9">
        <v>-6295</v>
      </c>
      <c r="U1597" s="10">
        <v>-0.40820958433305238</v>
      </c>
      <c r="V1597" s="9">
        <v>-1234</v>
      </c>
      <c r="W1597" s="9">
        <v>2127</v>
      </c>
      <c r="X1597" s="10">
        <v>-9.566529172885993E-2</v>
      </c>
      <c r="Y1597" s="10">
        <v>7.4675153896146429E-2</v>
      </c>
      <c r="Z1597" s="11">
        <v>592.55999999999995</v>
      </c>
      <c r="AA1597" s="11">
        <v>63.256041582287033</v>
      </c>
      <c r="AB1597" s="11">
        <v>29225</v>
      </c>
      <c r="AC1597" s="12" t="s">
        <v>4276</v>
      </c>
      <c r="AD1597" s="8">
        <v>29</v>
      </c>
      <c r="AE1597" s="8">
        <v>225</v>
      </c>
      <c r="AF1597" s="13" t="s">
        <v>4120</v>
      </c>
      <c r="AG1597" s="13" t="s">
        <v>292</v>
      </c>
      <c r="AH1597" s="13" t="s">
        <v>4121</v>
      </c>
      <c r="AI1597" s="14">
        <v>456456</v>
      </c>
      <c r="AJ1597" s="13" t="s">
        <v>486</v>
      </c>
      <c r="AK1597" s="13" t="s">
        <v>4122</v>
      </c>
      <c r="AL1597" s="13"/>
      <c r="AM1597" s="13"/>
      <c r="AN1597" s="13" t="s">
        <v>505</v>
      </c>
    </row>
    <row r="1598" spans="1:40" x14ac:dyDescent="0.2">
      <c r="A1598" s="8" t="s">
        <v>4078</v>
      </c>
      <c r="B1598" s="8" t="s">
        <v>1901</v>
      </c>
      <c r="C1598" s="8" t="str">
        <f t="shared" si="24"/>
        <v>Worth County MO</v>
      </c>
      <c r="D1598" s="9">
        <v>2057</v>
      </c>
      <c r="E1598" s="8" t="s">
        <v>445</v>
      </c>
      <c r="F1598" s="9">
        <v>195</v>
      </c>
      <c r="G1598" s="9">
        <v>808</v>
      </c>
      <c r="H1598" s="9">
        <v>1046</v>
      </c>
      <c r="I1598" s="10">
        <v>0.18642447418738051</v>
      </c>
      <c r="J1598" s="10">
        <v>0.77246653919694075</v>
      </c>
      <c r="K1598" s="9">
        <v>-613</v>
      </c>
      <c r="L1598" s="9">
        <v>613</v>
      </c>
      <c r="M1598" s="10">
        <v>-0.58604206500956024</v>
      </c>
      <c r="N1598" s="10">
        <v>0.58604206500956024</v>
      </c>
      <c r="O1598" s="9">
        <v>341</v>
      </c>
      <c r="P1598" s="9">
        <v>664</v>
      </c>
      <c r="Q1598" s="9">
        <v>1048</v>
      </c>
      <c r="R1598" s="10">
        <v>0.32538167938931295</v>
      </c>
      <c r="S1598" s="10">
        <v>0.63358778625954193</v>
      </c>
      <c r="T1598" s="9">
        <v>-323</v>
      </c>
      <c r="U1598" s="10">
        <v>-0.30820610687022898</v>
      </c>
      <c r="V1598" s="9">
        <v>-146</v>
      </c>
      <c r="W1598" s="9">
        <v>144</v>
      </c>
      <c r="X1598" s="10">
        <v>-0.13895720520193244</v>
      </c>
      <c r="Y1598" s="10">
        <v>0.13887875293739882</v>
      </c>
      <c r="Z1598" s="11">
        <v>266.61</v>
      </c>
      <c r="AA1598" s="11">
        <v>7.7153895202730576</v>
      </c>
      <c r="AB1598" s="11">
        <v>29227</v>
      </c>
      <c r="AC1598" s="12" t="s">
        <v>4277</v>
      </c>
      <c r="AD1598" s="8">
        <v>29</v>
      </c>
      <c r="AE1598" s="8">
        <v>227</v>
      </c>
      <c r="AF1598" s="13"/>
      <c r="AG1598" s="13"/>
      <c r="AH1598" s="13"/>
      <c r="AJ1598" s="13"/>
      <c r="AK1598" s="13"/>
      <c r="AL1598" s="13"/>
      <c r="AM1598" s="13"/>
      <c r="AN1598" s="13" t="s">
        <v>510</v>
      </c>
    </row>
    <row r="1599" spans="1:40" x14ac:dyDescent="0.2">
      <c r="A1599" s="8" t="s">
        <v>4078</v>
      </c>
      <c r="B1599" s="8" t="s">
        <v>2710</v>
      </c>
      <c r="C1599" s="8" t="str">
        <f t="shared" si="24"/>
        <v>Wright County MO</v>
      </c>
      <c r="D1599" s="9">
        <v>18268</v>
      </c>
      <c r="E1599" s="8" t="s">
        <v>445</v>
      </c>
      <c r="F1599" s="9">
        <v>1166</v>
      </c>
      <c r="G1599" s="9">
        <v>6703</v>
      </c>
      <c r="H1599" s="9">
        <v>8086</v>
      </c>
      <c r="I1599" s="10">
        <v>0.14419985159534998</v>
      </c>
      <c r="J1599" s="10">
        <v>0.82896364086074692</v>
      </c>
      <c r="K1599" s="9">
        <v>-5537</v>
      </c>
      <c r="L1599" s="9">
        <v>5537</v>
      </c>
      <c r="M1599" s="10">
        <v>-0.68476378926539694</v>
      </c>
      <c r="N1599" s="10">
        <v>0.68476378926539694</v>
      </c>
      <c r="O1599" s="9">
        <v>1953</v>
      </c>
      <c r="P1599" s="9">
        <v>5831</v>
      </c>
      <c r="Q1599" s="9">
        <v>7956</v>
      </c>
      <c r="R1599" s="10">
        <v>0.24547511312217193</v>
      </c>
      <c r="S1599" s="10">
        <v>0.73290598290598286</v>
      </c>
      <c r="T1599" s="9">
        <v>-3878</v>
      </c>
      <c r="U1599" s="10">
        <v>-0.48743086978381089</v>
      </c>
      <c r="V1599" s="9">
        <v>-787</v>
      </c>
      <c r="W1599" s="9">
        <v>872</v>
      </c>
      <c r="X1599" s="10">
        <v>-0.10127526152682195</v>
      </c>
      <c r="Y1599" s="10">
        <v>9.6057657954764064E-2</v>
      </c>
      <c r="Z1599" s="11">
        <v>681.77</v>
      </c>
      <c r="AA1599" s="11">
        <v>26.794960177185857</v>
      </c>
      <c r="AB1599" s="11">
        <v>29229</v>
      </c>
      <c r="AC1599" s="12" t="s">
        <v>4278</v>
      </c>
      <c r="AD1599" s="8">
        <v>29</v>
      </c>
      <c r="AE1599" s="8">
        <v>229</v>
      </c>
      <c r="AF1599" s="13"/>
      <c r="AG1599" s="13"/>
      <c r="AH1599" s="13"/>
      <c r="AJ1599" s="13"/>
      <c r="AK1599" s="13"/>
      <c r="AL1599" s="13"/>
      <c r="AM1599" s="13"/>
      <c r="AN1599" s="13" t="s">
        <v>510</v>
      </c>
    </row>
    <row r="1600" spans="1:40" x14ac:dyDescent="0.2">
      <c r="A1600" s="8" t="s">
        <v>4078</v>
      </c>
      <c r="B1600" s="8" t="s">
        <v>4279</v>
      </c>
      <c r="C1600" s="8" t="str">
        <f t="shared" si="24"/>
        <v>St. Louis city MO</v>
      </c>
      <c r="D1600" s="9">
        <v>315685</v>
      </c>
      <c r="E1600" s="8" t="s">
        <v>445</v>
      </c>
      <c r="F1600" s="9">
        <v>101487</v>
      </c>
      <c r="G1600" s="9">
        <v>20281</v>
      </c>
      <c r="H1600" s="9">
        <v>127403</v>
      </c>
      <c r="I1600" s="10">
        <v>0.7965824980573456</v>
      </c>
      <c r="J1600" s="10">
        <v>0.15918777422823638</v>
      </c>
      <c r="K1600" s="9">
        <v>81206</v>
      </c>
      <c r="L1600" s="9">
        <v>-81206</v>
      </c>
      <c r="M1600" s="10">
        <v>0.63739472382910922</v>
      </c>
      <c r="N1600" s="10">
        <v>-0.63739472382910922</v>
      </c>
      <c r="O1600" s="9">
        <v>116654</v>
      </c>
      <c r="P1600" s="9">
        <v>22617</v>
      </c>
      <c r="Q1600" s="9">
        <v>141135</v>
      </c>
      <c r="R1600" s="10">
        <v>0.82654196336840613</v>
      </c>
      <c r="S1600" s="10">
        <v>0.16025082367945584</v>
      </c>
      <c r="T1600" s="9">
        <v>94037</v>
      </c>
      <c r="U1600" s="10">
        <v>0.66629113968895026</v>
      </c>
      <c r="V1600" s="9">
        <v>-15167</v>
      </c>
      <c r="W1600" s="9">
        <v>-2336</v>
      </c>
      <c r="X1600" s="10">
        <v>-2.9959465311060529E-2</v>
      </c>
      <c r="Y1600" s="10">
        <v>-1.063049451219461E-3</v>
      </c>
      <c r="Z1600" s="11">
        <v>61.91</v>
      </c>
      <c r="AA1600" s="11">
        <v>5099.095461153287</v>
      </c>
      <c r="AB1600" s="11">
        <v>29510</v>
      </c>
      <c r="AC1600" s="12" t="s">
        <v>4280</v>
      </c>
      <c r="AD1600" s="8">
        <v>29</v>
      </c>
      <c r="AE1600" s="8">
        <v>510</v>
      </c>
      <c r="AF1600" s="13" t="s">
        <v>2050</v>
      </c>
      <c r="AG1600" s="13" t="s">
        <v>2051</v>
      </c>
      <c r="AH1600" s="13" t="s">
        <v>2052</v>
      </c>
      <c r="AI1600" s="14">
        <v>2811588</v>
      </c>
      <c r="AJ1600" s="13" t="s">
        <v>486</v>
      </c>
      <c r="AK1600" s="13" t="s">
        <v>2053</v>
      </c>
      <c r="AL1600" s="13"/>
      <c r="AM1600" s="13"/>
      <c r="AN1600" s="13" t="s">
        <v>487</v>
      </c>
    </row>
    <row r="1601" spans="1:40" x14ac:dyDescent="0.2">
      <c r="A1601" s="8" t="s">
        <v>4281</v>
      </c>
      <c r="B1601" s="8" t="s">
        <v>4282</v>
      </c>
      <c r="C1601" s="8" t="str">
        <f t="shared" si="24"/>
        <v>Beaverhead County MT</v>
      </c>
      <c r="D1601" s="9">
        <v>9300</v>
      </c>
      <c r="E1601" s="8" t="s">
        <v>445</v>
      </c>
      <c r="F1601" s="9">
        <v>1115</v>
      </c>
      <c r="G1601" s="9">
        <v>3243</v>
      </c>
      <c r="H1601" s="9">
        <v>4676</v>
      </c>
      <c r="I1601" s="10">
        <v>0.23845166809238666</v>
      </c>
      <c r="J1601" s="10">
        <v>0.69354148845166808</v>
      </c>
      <c r="K1601" s="9">
        <v>-2128</v>
      </c>
      <c r="L1601" s="9">
        <v>2128</v>
      </c>
      <c r="M1601" s="10">
        <v>-0.45508982035928142</v>
      </c>
      <c r="N1601" s="10">
        <v>0.45508982035928142</v>
      </c>
      <c r="O1601" s="9">
        <v>1347</v>
      </c>
      <c r="P1601" s="9">
        <v>3251</v>
      </c>
      <c r="Q1601" s="9">
        <v>4749</v>
      </c>
      <c r="R1601" s="10">
        <v>0.28363866077068856</v>
      </c>
      <c r="S1601" s="10">
        <v>0.68456517161507691</v>
      </c>
      <c r="T1601" s="9">
        <v>-1904</v>
      </c>
      <c r="U1601" s="10">
        <v>-0.40092651084438835</v>
      </c>
      <c r="V1601" s="9">
        <v>-232</v>
      </c>
      <c r="W1601" s="9">
        <v>-8</v>
      </c>
      <c r="X1601" s="10">
        <v>-4.5186992678301896E-2</v>
      </c>
      <c r="Y1601" s="10">
        <v>8.9763168365911694E-3</v>
      </c>
      <c r="Z1601" s="11">
        <v>5541.62</v>
      </c>
      <c r="AA1601" s="11">
        <v>1.6782096210133499</v>
      </c>
      <c r="AB1601" s="11">
        <v>30001</v>
      </c>
      <c r="AC1601" s="12" t="s">
        <v>4283</v>
      </c>
      <c r="AD1601" s="8">
        <v>30</v>
      </c>
      <c r="AE1601" s="8">
        <v>1</v>
      </c>
      <c r="AF1601" s="13"/>
      <c r="AG1601" s="13"/>
      <c r="AH1601" s="13"/>
      <c r="AJ1601" s="13"/>
      <c r="AK1601" s="13"/>
      <c r="AL1601" s="13"/>
      <c r="AM1601" s="13"/>
      <c r="AN1601" s="13" t="s">
        <v>510</v>
      </c>
    </row>
    <row r="1602" spans="1:40" x14ac:dyDescent="0.2">
      <c r="A1602" s="8" t="s">
        <v>4281</v>
      </c>
      <c r="B1602" s="8" t="s">
        <v>4284</v>
      </c>
      <c r="C1602" s="8" t="str">
        <f t="shared" si="24"/>
        <v>Big Horn County MT</v>
      </c>
      <c r="D1602" s="9">
        <v>13242</v>
      </c>
      <c r="E1602" s="8" t="s">
        <v>445</v>
      </c>
      <c r="F1602" s="9">
        <v>2061</v>
      </c>
      <c r="G1602" s="9">
        <v>1833</v>
      </c>
      <c r="H1602" s="9">
        <v>4148</v>
      </c>
      <c r="I1602" s="10">
        <v>0.4968659594985535</v>
      </c>
      <c r="J1602" s="10">
        <v>0.44189971070395373</v>
      </c>
      <c r="K1602" s="9">
        <v>228</v>
      </c>
      <c r="L1602" s="9">
        <v>-228</v>
      </c>
      <c r="M1602" s="10">
        <v>5.496624879459977E-2</v>
      </c>
      <c r="N1602" s="10">
        <v>-5.496624879459977E-2</v>
      </c>
      <c r="O1602" s="9">
        <v>2830</v>
      </c>
      <c r="P1602" s="9">
        <v>1655</v>
      </c>
      <c r="Q1602" s="9">
        <v>4561</v>
      </c>
      <c r="R1602" s="10">
        <v>0.62047796535847399</v>
      </c>
      <c r="S1602" s="10">
        <v>0.36285902214426663</v>
      </c>
      <c r="T1602" s="9">
        <v>1175</v>
      </c>
      <c r="U1602" s="10">
        <v>0.25761894321420736</v>
      </c>
      <c r="V1602" s="9">
        <v>-769</v>
      </c>
      <c r="W1602" s="9">
        <v>178</v>
      </c>
      <c r="X1602" s="10">
        <v>-0.12361200585992049</v>
      </c>
      <c r="Y1602" s="10">
        <v>7.90406885596871E-2</v>
      </c>
      <c r="Z1602" s="11">
        <v>4995.46</v>
      </c>
      <c r="AA1602" s="11">
        <v>2.6508069326948869</v>
      </c>
      <c r="AB1602" s="11">
        <v>30003</v>
      </c>
      <c r="AC1602" s="12" t="s">
        <v>4285</v>
      </c>
      <c r="AD1602" s="8">
        <v>30</v>
      </c>
      <c r="AE1602" s="8">
        <v>3</v>
      </c>
      <c r="AF1602" s="13"/>
      <c r="AG1602" s="13"/>
      <c r="AH1602" s="13"/>
      <c r="AJ1602" s="13"/>
      <c r="AK1602" s="13"/>
      <c r="AL1602" s="13"/>
      <c r="AM1602" s="13"/>
      <c r="AN1602" s="13" t="s">
        <v>510</v>
      </c>
    </row>
    <row r="1603" spans="1:40" x14ac:dyDescent="0.2">
      <c r="A1603" s="8" t="s">
        <v>4281</v>
      </c>
      <c r="B1603" s="8" t="s">
        <v>1941</v>
      </c>
      <c r="C1603" s="8" t="str">
        <f t="shared" si="24"/>
        <v>Blaine County MT</v>
      </c>
      <c r="D1603" s="9">
        <v>6577</v>
      </c>
      <c r="E1603" s="8" t="s">
        <v>445</v>
      </c>
      <c r="F1603" s="9">
        <v>1187</v>
      </c>
      <c r="G1603" s="9">
        <v>1259</v>
      </c>
      <c r="H1603" s="9">
        <v>2621</v>
      </c>
      <c r="I1603" s="10">
        <v>0.45288057993132391</v>
      </c>
      <c r="J1603" s="10">
        <v>0.48035101106447919</v>
      </c>
      <c r="K1603" s="9">
        <v>-72</v>
      </c>
      <c r="L1603" s="9">
        <v>72</v>
      </c>
      <c r="M1603" s="10">
        <v>-2.7470431133155282E-2</v>
      </c>
      <c r="N1603" s="10">
        <v>2.7470431133155282E-2</v>
      </c>
      <c r="O1603" s="9">
        <v>1598</v>
      </c>
      <c r="P1603" s="9">
        <v>1169</v>
      </c>
      <c r="Q1603" s="9">
        <v>2832</v>
      </c>
      <c r="R1603" s="10">
        <v>0.56426553672316382</v>
      </c>
      <c r="S1603" s="10">
        <v>0.41278248587570621</v>
      </c>
      <c r="T1603" s="9">
        <v>429</v>
      </c>
      <c r="U1603" s="10">
        <v>0.15148305084745761</v>
      </c>
      <c r="V1603" s="9">
        <v>-411</v>
      </c>
      <c r="W1603" s="9">
        <v>90</v>
      </c>
      <c r="X1603" s="10">
        <v>-0.11138495679183991</v>
      </c>
      <c r="Y1603" s="10">
        <v>6.7568525188772988E-2</v>
      </c>
      <c r="Z1603" s="11">
        <v>4227.55</v>
      </c>
      <c r="AA1603" s="11">
        <v>1.555747418717697</v>
      </c>
      <c r="AB1603" s="11">
        <v>30005</v>
      </c>
      <c r="AC1603" s="12" t="s">
        <v>4286</v>
      </c>
      <c r="AD1603" s="8">
        <v>30</v>
      </c>
      <c r="AE1603" s="8">
        <v>5</v>
      </c>
      <c r="AF1603" s="13"/>
      <c r="AG1603" s="13"/>
      <c r="AH1603" s="13"/>
      <c r="AJ1603" s="13"/>
      <c r="AK1603" s="13"/>
      <c r="AL1603" s="13"/>
      <c r="AM1603" s="13"/>
      <c r="AN1603" s="13" t="s">
        <v>510</v>
      </c>
    </row>
    <row r="1604" spans="1:40" x14ac:dyDescent="0.2">
      <c r="A1604" s="8" t="s">
        <v>4281</v>
      </c>
      <c r="B1604" s="8" t="s">
        <v>4287</v>
      </c>
      <c r="C1604" s="8" t="str">
        <f t="shared" si="24"/>
        <v>Broadwater County MT</v>
      </c>
      <c r="D1604" s="9">
        <v>5689</v>
      </c>
      <c r="E1604" s="8" t="s">
        <v>445</v>
      </c>
      <c r="F1604" s="9">
        <v>566</v>
      </c>
      <c r="G1604" s="9">
        <v>2329</v>
      </c>
      <c r="H1604" s="9">
        <v>3097</v>
      </c>
      <c r="I1604" s="10">
        <v>0.18275750726509526</v>
      </c>
      <c r="J1604" s="10">
        <v>0.7520180820148531</v>
      </c>
      <c r="K1604" s="9">
        <v>-1763</v>
      </c>
      <c r="L1604" s="9">
        <v>1763</v>
      </c>
      <c r="M1604" s="10">
        <v>-0.56926057474975789</v>
      </c>
      <c r="N1604" s="10">
        <v>0.56926057474975789</v>
      </c>
      <c r="O1604" s="9">
        <v>761</v>
      </c>
      <c r="P1604" s="9">
        <v>2150</v>
      </c>
      <c r="Q1604" s="9">
        <v>3005</v>
      </c>
      <c r="R1604" s="10">
        <v>0.25324459234608987</v>
      </c>
      <c r="S1604" s="10">
        <v>0.71547420965058239</v>
      </c>
      <c r="T1604" s="9">
        <v>-1389</v>
      </c>
      <c r="U1604" s="10">
        <v>-0.46222961730449252</v>
      </c>
      <c r="V1604" s="9">
        <v>-195</v>
      </c>
      <c r="W1604" s="9">
        <v>179</v>
      </c>
      <c r="X1604" s="10">
        <v>-7.0487085080994605E-2</v>
      </c>
      <c r="Y1604" s="10">
        <v>3.6543872364270702E-2</v>
      </c>
      <c r="Z1604" s="11">
        <v>1192.54</v>
      </c>
      <c r="AA1604" s="11">
        <v>4.770489878746206</v>
      </c>
      <c r="AB1604" s="11">
        <v>30007</v>
      </c>
      <c r="AC1604" s="12" t="s">
        <v>4288</v>
      </c>
      <c r="AD1604" s="8">
        <v>30</v>
      </c>
      <c r="AE1604" s="8">
        <v>7</v>
      </c>
      <c r="AF1604" s="13"/>
      <c r="AG1604" s="13"/>
      <c r="AH1604" s="13"/>
      <c r="AJ1604" s="13"/>
      <c r="AK1604" s="13"/>
      <c r="AL1604" s="13"/>
      <c r="AM1604" s="13"/>
      <c r="AN1604" s="13" t="s">
        <v>510</v>
      </c>
    </row>
    <row r="1605" spans="1:40" x14ac:dyDescent="0.2">
      <c r="A1605" s="8" t="s">
        <v>4281</v>
      </c>
      <c r="B1605" s="8" t="s">
        <v>4289</v>
      </c>
      <c r="C1605" s="8" t="str">
        <f t="shared" si="24"/>
        <v>Carbon County MT</v>
      </c>
      <c r="D1605" s="9">
        <v>10408</v>
      </c>
      <c r="E1605" s="8" t="s">
        <v>445</v>
      </c>
      <c r="F1605" s="9">
        <v>1824</v>
      </c>
      <c r="G1605" s="9">
        <v>3729</v>
      </c>
      <c r="H1605" s="9">
        <v>5923</v>
      </c>
      <c r="I1605" s="10">
        <v>0.30795205132534187</v>
      </c>
      <c r="J1605" s="10">
        <v>0.62957960492993414</v>
      </c>
      <c r="K1605" s="9">
        <v>-1905</v>
      </c>
      <c r="L1605" s="9">
        <v>1905</v>
      </c>
      <c r="M1605" s="10">
        <v>-0.32162755360459228</v>
      </c>
      <c r="N1605" s="10">
        <v>0.32162755360459228</v>
      </c>
      <c r="O1605" s="9">
        <v>2126</v>
      </c>
      <c r="P1605" s="9">
        <v>3513</v>
      </c>
      <c r="Q1605" s="9">
        <v>5806</v>
      </c>
      <c r="R1605" s="10">
        <v>0.3661729245607992</v>
      </c>
      <c r="S1605" s="10">
        <v>0.60506372717878054</v>
      </c>
      <c r="T1605" s="9">
        <v>-1387</v>
      </c>
      <c r="U1605" s="10">
        <v>-0.23889080261798135</v>
      </c>
      <c r="V1605" s="9">
        <v>-302</v>
      </c>
      <c r="W1605" s="9">
        <v>216</v>
      </c>
      <c r="X1605" s="10">
        <v>-5.8220873235457327E-2</v>
      </c>
      <c r="Y1605" s="10">
        <v>2.4515877751153603E-2</v>
      </c>
      <c r="Z1605" s="11">
        <v>2048.79</v>
      </c>
      <c r="AA1605" s="11">
        <v>5.0800716520482823</v>
      </c>
      <c r="AB1605" s="11">
        <v>30009</v>
      </c>
      <c r="AC1605" s="12" t="s">
        <v>4290</v>
      </c>
      <c r="AD1605" s="8">
        <v>30</v>
      </c>
      <c r="AE1605" s="8">
        <v>9</v>
      </c>
      <c r="AF1605" s="13" t="s">
        <v>4291</v>
      </c>
      <c r="AG1605" s="13"/>
      <c r="AH1605" s="13" t="s">
        <v>4292</v>
      </c>
      <c r="AI1605" s="14">
        <v>168283</v>
      </c>
      <c r="AJ1605" s="13" t="s">
        <v>486</v>
      </c>
      <c r="AK1605" s="13"/>
      <c r="AL1605" s="13"/>
      <c r="AM1605" s="13"/>
      <c r="AN1605" s="13" t="s">
        <v>505</v>
      </c>
    </row>
    <row r="1606" spans="1:40" x14ac:dyDescent="0.2">
      <c r="A1606" s="8" t="s">
        <v>4281</v>
      </c>
      <c r="B1606" s="8" t="s">
        <v>2993</v>
      </c>
      <c r="C1606" s="8" t="str">
        <f t="shared" si="24"/>
        <v>Carter County MT</v>
      </c>
      <c r="D1606" s="9">
        <v>1180</v>
      </c>
      <c r="E1606" s="8" t="s">
        <v>445</v>
      </c>
      <c r="F1606" s="9">
        <v>70</v>
      </c>
      <c r="G1606" s="9">
        <v>677</v>
      </c>
      <c r="H1606" s="9">
        <v>777</v>
      </c>
      <c r="I1606" s="10">
        <v>9.0090090090090086E-2</v>
      </c>
      <c r="J1606" s="10">
        <v>0.8712998712998713</v>
      </c>
      <c r="K1606" s="9">
        <v>-607</v>
      </c>
      <c r="L1606" s="9">
        <v>607</v>
      </c>
      <c r="M1606" s="10">
        <v>-0.78120978120978124</v>
      </c>
      <c r="N1606" s="10">
        <v>0.78120978120978124</v>
      </c>
      <c r="O1606" s="9">
        <v>96</v>
      </c>
      <c r="P1606" s="9">
        <v>678</v>
      </c>
      <c r="Q1606" s="9">
        <v>794</v>
      </c>
      <c r="R1606" s="10">
        <v>0.12090680100755667</v>
      </c>
      <c r="S1606" s="10">
        <v>0.853904282115869</v>
      </c>
      <c r="T1606" s="9">
        <v>-582</v>
      </c>
      <c r="U1606" s="10">
        <v>-0.73299748110831231</v>
      </c>
      <c r="V1606" s="9">
        <v>-26</v>
      </c>
      <c r="W1606" s="9">
        <v>-1</v>
      </c>
      <c r="X1606" s="10">
        <v>-3.0816710917466586E-2</v>
      </c>
      <c r="Y1606" s="10">
        <v>1.7395589184002302E-2</v>
      </c>
      <c r="Z1606" s="11">
        <v>3340.75</v>
      </c>
      <c r="AA1606" s="11">
        <v>0.35321409863054704</v>
      </c>
      <c r="AB1606" s="11">
        <v>30011</v>
      </c>
      <c r="AC1606" s="12" t="s">
        <v>4293</v>
      </c>
      <c r="AD1606" s="8">
        <v>30</v>
      </c>
      <c r="AE1606" s="8">
        <v>11</v>
      </c>
      <c r="AF1606" s="13"/>
      <c r="AG1606" s="13"/>
      <c r="AH1606" s="13"/>
      <c r="AJ1606" s="13"/>
      <c r="AK1606" s="13"/>
      <c r="AL1606" s="13"/>
      <c r="AM1606" s="13"/>
      <c r="AN1606" s="13" t="s">
        <v>510</v>
      </c>
    </row>
    <row r="1607" spans="1:40" x14ac:dyDescent="0.2">
      <c r="A1607" s="8" t="s">
        <v>4281</v>
      </c>
      <c r="B1607" s="8" t="s">
        <v>4294</v>
      </c>
      <c r="C1607" s="8" t="str">
        <f t="shared" si="24"/>
        <v>Cascade County MT</v>
      </c>
      <c r="D1607" s="9">
        <v>82278</v>
      </c>
      <c r="E1607" s="8" t="s">
        <v>445</v>
      </c>
      <c r="F1607" s="9">
        <v>12053</v>
      </c>
      <c r="G1607" s="9">
        <v>19343</v>
      </c>
      <c r="H1607" s="9">
        <v>33791</v>
      </c>
      <c r="I1607" s="10">
        <v>0.35669261045840611</v>
      </c>
      <c r="J1607" s="10">
        <v>0.57243052883904</v>
      </c>
      <c r="K1607" s="9">
        <v>-7290</v>
      </c>
      <c r="L1607" s="9">
        <v>7290</v>
      </c>
      <c r="M1607" s="10">
        <v>-0.21573791838063389</v>
      </c>
      <c r="N1607" s="10">
        <v>0.21573791838063389</v>
      </c>
      <c r="O1607" s="9">
        <v>14949</v>
      </c>
      <c r="P1607" s="9">
        <v>18039</v>
      </c>
      <c r="Q1607" s="9">
        <v>33952</v>
      </c>
      <c r="R1607" s="10">
        <v>0.44029806786050896</v>
      </c>
      <c r="S1607" s="10">
        <v>0.5313089066918002</v>
      </c>
      <c r="T1607" s="9">
        <v>-3090</v>
      </c>
      <c r="U1607" s="10">
        <v>-9.1010838831291241E-2</v>
      </c>
      <c r="V1607" s="9">
        <v>-2896</v>
      </c>
      <c r="W1607" s="9">
        <v>1304</v>
      </c>
      <c r="X1607" s="10">
        <v>-8.3605457402102845E-2</v>
      </c>
      <c r="Y1607" s="10">
        <v>4.11216221472398E-2</v>
      </c>
      <c r="Z1607" s="11">
        <v>2698.16</v>
      </c>
      <c r="AA1607" s="11">
        <v>30.494114507664484</v>
      </c>
      <c r="AB1607" s="11">
        <v>30013</v>
      </c>
      <c r="AC1607" s="12" t="s">
        <v>4295</v>
      </c>
      <c r="AD1607" s="8">
        <v>30</v>
      </c>
      <c r="AE1607" s="8">
        <v>13</v>
      </c>
      <c r="AF1607" s="13" t="s">
        <v>4296</v>
      </c>
      <c r="AG1607" s="13"/>
      <c r="AH1607" s="13" t="s">
        <v>4297</v>
      </c>
      <c r="AI1607" s="14">
        <v>82278</v>
      </c>
      <c r="AJ1607" s="13" t="s">
        <v>486</v>
      </c>
      <c r="AK1607" s="13"/>
      <c r="AL1607" s="13"/>
      <c r="AM1607" s="13"/>
      <c r="AN1607" s="13" t="s">
        <v>487</v>
      </c>
    </row>
    <row r="1608" spans="1:40" x14ac:dyDescent="0.2">
      <c r="A1608" s="8" t="s">
        <v>4281</v>
      </c>
      <c r="B1608" s="8" t="s">
        <v>4298</v>
      </c>
      <c r="C1608" s="8" t="str">
        <f t="shared" si="24"/>
        <v>Chouteau County MT</v>
      </c>
      <c r="D1608" s="9">
        <v>5767</v>
      </c>
      <c r="E1608" s="8" t="s">
        <v>445</v>
      </c>
      <c r="F1608" s="9">
        <v>729</v>
      </c>
      <c r="G1608" s="9">
        <v>1676</v>
      </c>
      <c r="H1608" s="9">
        <v>2571</v>
      </c>
      <c r="I1608" s="10">
        <v>0.28354725787631274</v>
      </c>
      <c r="J1608" s="10">
        <v>0.65188642551536369</v>
      </c>
      <c r="K1608" s="9">
        <v>-947</v>
      </c>
      <c r="L1608" s="9">
        <v>947</v>
      </c>
      <c r="M1608" s="10">
        <v>-0.36833916763905095</v>
      </c>
      <c r="N1608" s="10">
        <v>0.36833916763905095</v>
      </c>
      <c r="O1608" s="9">
        <v>969</v>
      </c>
      <c r="P1608" s="9">
        <v>1751</v>
      </c>
      <c r="Q1608" s="9">
        <v>2804</v>
      </c>
      <c r="R1608" s="10">
        <v>0.34557774607703279</v>
      </c>
      <c r="S1608" s="10">
        <v>0.62446504992867335</v>
      </c>
      <c r="T1608" s="9">
        <v>-782</v>
      </c>
      <c r="U1608" s="10">
        <v>-0.27888730385164057</v>
      </c>
      <c r="V1608" s="9">
        <v>-240</v>
      </c>
      <c r="W1608" s="9">
        <v>-75</v>
      </c>
      <c r="X1608" s="10">
        <v>-6.2030488200720046E-2</v>
      </c>
      <c r="Y1608" s="10">
        <v>2.7421375586690333E-2</v>
      </c>
      <c r="Z1608" s="11">
        <v>3972.49</v>
      </c>
      <c r="AA1608" s="11">
        <v>1.4517343026665896</v>
      </c>
      <c r="AB1608" s="11">
        <v>30015</v>
      </c>
      <c r="AC1608" s="12" t="s">
        <v>4299</v>
      </c>
      <c r="AD1608" s="8">
        <v>30</v>
      </c>
      <c r="AE1608" s="8">
        <v>15</v>
      </c>
      <c r="AF1608" s="13"/>
      <c r="AG1608" s="13"/>
      <c r="AH1608" s="13"/>
      <c r="AJ1608" s="13"/>
      <c r="AK1608" s="13"/>
      <c r="AL1608" s="13"/>
      <c r="AM1608" s="13"/>
      <c r="AN1608" s="13" t="s">
        <v>510</v>
      </c>
    </row>
    <row r="1609" spans="1:40" x14ac:dyDescent="0.2">
      <c r="A1609" s="8" t="s">
        <v>4281</v>
      </c>
      <c r="B1609" s="8" t="s">
        <v>1174</v>
      </c>
      <c r="C1609" s="8" t="str">
        <f t="shared" si="24"/>
        <v>Custer County MT</v>
      </c>
      <c r="D1609" s="9">
        <v>12135</v>
      </c>
      <c r="E1609" s="8" t="s">
        <v>445</v>
      </c>
      <c r="F1609" s="9">
        <v>1172</v>
      </c>
      <c r="G1609" s="9">
        <v>3638</v>
      </c>
      <c r="H1609" s="9">
        <v>5145</v>
      </c>
      <c r="I1609" s="10">
        <v>0.22779397473275023</v>
      </c>
      <c r="J1609" s="10">
        <v>0.7070942662779397</v>
      </c>
      <c r="K1609" s="9">
        <v>-2466</v>
      </c>
      <c r="L1609" s="9">
        <v>2466</v>
      </c>
      <c r="M1609" s="10">
        <v>-0.47930029154518949</v>
      </c>
      <c r="N1609" s="10">
        <v>0.47930029154518949</v>
      </c>
      <c r="O1609" s="9">
        <v>1824</v>
      </c>
      <c r="P1609" s="9">
        <v>3353</v>
      </c>
      <c r="Q1609" s="9">
        <v>5336</v>
      </c>
      <c r="R1609" s="10">
        <v>0.34182908545727136</v>
      </c>
      <c r="S1609" s="10">
        <v>0.62837331334332835</v>
      </c>
      <c r="T1609" s="9">
        <v>-1529</v>
      </c>
      <c r="U1609" s="10">
        <v>-0.28654422788605699</v>
      </c>
      <c r="V1609" s="9">
        <v>-652</v>
      </c>
      <c r="W1609" s="9">
        <v>285</v>
      </c>
      <c r="X1609" s="10">
        <v>-0.11403511072452113</v>
      </c>
      <c r="Y1609" s="10">
        <v>7.8720952934611343E-2</v>
      </c>
      <c r="Z1609" s="11">
        <v>3783.36</v>
      </c>
      <c r="AA1609" s="11">
        <v>3.2074663790916009</v>
      </c>
      <c r="AB1609" s="11">
        <v>30017</v>
      </c>
      <c r="AC1609" s="12" t="s">
        <v>4300</v>
      </c>
      <c r="AD1609" s="8">
        <v>30</v>
      </c>
      <c r="AE1609" s="8">
        <v>17</v>
      </c>
      <c r="AF1609" s="13"/>
      <c r="AG1609" s="13"/>
      <c r="AH1609" s="13"/>
      <c r="AJ1609" s="13"/>
      <c r="AK1609" s="13"/>
      <c r="AL1609" s="13"/>
      <c r="AM1609" s="13"/>
      <c r="AN1609" s="13" t="s">
        <v>510</v>
      </c>
    </row>
    <row r="1610" spans="1:40" x14ac:dyDescent="0.2">
      <c r="A1610" s="8" t="s">
        <v>4281</v>
      </c>
      <c r="B1610" s="8" t="s">
        <v>4301</v>
      </c>
      <c r="C1610" s="8" t="str">
        <f t="shared" si="24"/>
        <v>Daniels County MT</v>
      </c>
      <c r="D1610" s="9">
        <v>1760</v>
      </c>
      <c r="E1610" s="8" t="s">
        <v>445</v>
      </c>
      <c r="F1610" s="9">
        <v>167</v>
      </c>
      <c r="G1610" s="9">
        <v>729</v>
      </c>
      <c r="H1610" s="9">
        <v>952</v>
      </c>
      <c r="I1610" s="10">
        <v>0.17542016806722688</v>
      </c>
      <c r="J1610" s="10">
        <v>0.76575630252100846</v>
      </c>
      <c r="K1610" s="9">
        <v>-562</v>
      </c>
      <c r="L1610" s="9">
        <v>562</v>
      </c>
      <c r="M1610" s="10">
        <v>-0.59033613445378164</v>
      </c>
      <c r="N1610" s="10">
        <v>0.59033613445378164</v>
      </c>
      <c r="O1610" s="9">
        <v>236</v>
      </c>
      <c r="P1610" s="9">
        <v>735</v>
      </c>
      <c r="Q1610" s="9">
        <v>1001</v>
      </c>
      <c r="R1610" s="10">
        <v>0.23576423576423577</v>
      </c>
      <c r="S1610" s="10">
        <v>0.73426573426573427</v>
      </c>
      <c r="T1610" s="9">
        <v>-499</v>
      </c>
      <c r="U1610" s="10">
        <v>-0.4985014985014985</v>
      </c>
      <c r="V1610" s="9">
        <v>-69</v>
      </c>
      <c r="W1610" s="9">
        <v>-6</v>
      </c>
      <c r="X1610" s="10">
        <v>-6.0344067697008896E-2</v>
      </c>
      <c r="Y1610" s="10">
        <v>3.1490568255274187E-2</v>
      </c>
      <c r="Z1610" s="11">
        <v>1426.11</v>
      </c>
      <c r="AA1610" s="11">
        <v>1.2341263997868328</v>
      </c>
      <c r="AB1610" s="11">
        <v>30019</v>
      </c>
      <c r="AC1610" s="12" t="s">
        <v>4302</v>
      </c>
      <c r="AD1610" s="8">
        <v>30</v>
      </c>
      <c r="AE1610" s="8">
        <v>19</v>
      </c>
      <c r="AF1610" s="13"/>
      <c r="AG1610" s="13"/>
      <c r="AH1610" s="13"/>
      <c r="AJ1610" s="13"/>
      <c r="AK1610" s="13"/>
      <c r="AL1610" s="13"/>
      <c r="AM1610" s="13"/>
      <c r="AN1610" s="13" t="s">
        <v>510</v>
      </c>
    </row>
    <row r="1611" spans="1:40" x14ac:dyDescent="0.2">
      <c r="A1611" s="8" t="s">
        <v>4281</v>
      </c>
      <c r="B1611" s="8" t="s">
        <v>1667</v>
      </c>
      <c r="C1611" s="8" t="str">
        <f t="shared" si="24"/>
        <v>Dawson County MT</v>
      </c>
      <c r="D1611" s="9">
        <v>9625</v>
      </c>
      <c r="E1611" s="8" t="s">
        <v>445</v>
      </c>
      <c r="F1611" s="9">
        <v>786</v>
      </c>
      <c r="G1611" s="9">
        <v>3298</v>
      </c>
      <c r="H1611" s="9">
        <v>4297</v>
      </c>
      <c r="I1611" s="10">
        <v>0.18291831510356063</v>
      </c>
      <c r="J1611" s="10">
        <v>0.76751221782639045</v>
      </c>
      <c r="K1611" s="9">
        <v>-2512</v>
      </c>
      <c r="L1611" s="9">
        <v>2512</v>
      </c>
      <c r="M1611" s="10">
        <v>-0.58459390272282985</v>
      </c>
      <c r="N1611" s="10">
        <v>0.58459390272282985</v>
      </c>
      <c r="O1611" s="9">
        <v>1219</v>
      </c>
      <c r="P1611" s="9">
        <v>3024</v>
      </c>
      <c r="Q1611" s="9">
        <v>4417</v>
      </c>
      <c r="R1611" s="10">
        <v>0.27597917138329181</v>
      </c>
      <c r="S1611" s="10">
        <v>0.68462757527733753</v>
      </c>
      <c r="T1611" s="9">
        <v>-1805</v>
      </c>
      <c r="U1611" s="10">
        <v>-0.40864840389404572</v>
      </c>
      <c r="V1611" s="9">
        <v>-433</v>
      </c>
      <c r="W1611" s="9">
        <v>274</v>
      </c>
      <c r="X1611" s="10">
        <v>-9.306085627973118E-2</v>
      </c>
      <c r="Y1611" s="10">
        <v>8.2884642549052923E-2</v>
      </c>
      <c r="Z1611" s="11">
        <v>2371.87</v>
      </c>
      <c r="AA1611" s="11">
        <v>4.0579795688633862</v>
      </c>
      <c r="AB1611" s="11">
        <v>30021</v>
      </c>
      <c r="AC1611" s="12" t="s">
        <v>4303</v>
      </c>
      <c r="AD1611" s="8">
        <v>30</v>
      </c>
      <c r="AE1611" s="8">
        <v>21</v>
      </c>
      <c r="AF1611" s="13"/>
      <c r="AG1611" s="13"/>
      <c r="AH1611" s="13"/>
      <c r="AJ1611" s="13"/>
      <c r="AK1611" s="13"/>
      <c r="AL1611" s="13"/>
      <c r="AM1611" s="13"/>
      <c r="AN1611" s="13" t="s">
        <v>510</v>
      </c>
    </row>
    <row r="1612" spans="1:40" x14ac:dyDescent="0.2">
      <c r="A1612" s="8" t="s">
        <v>4281</v>
      </c>
      <c r="B1612" s="8" t="s">
        <v>4304</v>
      </c>
      <c r="C1612" s="8" t="str">
        <f t="shared" si="24"/>
        <v>Deer Lodge County MT</v>
      </c>
      <c r="D1612" s="9">
        <v>9139</v>
      </c>
      <c r="E1612" s="8" t="s">
        <v>445</v>
      </c>
      <c r="F1612" s="9">
        <v>2018</v>
      </c>
      <c r="G1612" s="9">
        <v>1736</v>
      </c>
      <c r="H1612" s="9">
        <v>4099</v>
      </c>
      <c r="I1612" s="10">
        <v>0.49231519882898267</v>
      </c>
      <c r="J1612" s="10">
        <v>0.4235179312027324</v>
      </c>
      <c r="K1612" s="9">
        <v>282</v>
      </c>
      <c r="L1612" s="9">
        <v>-282</v>
      </c>
      <c r="M1612" s="10">
        <v>6.8797267626250269E-2</v>
      </c>
      <c r="N1612" s="10">
        <v>-6.8797267626250269E-2</v>
      </c>
      <c r="O1612" s="9">
        <v>2829</v>
      </c>
      <c r="P1612" s="9">
        <v>1431</v>
      </c>
      <c r="Q1612" s="9">
        <v>4408</v>
      </c>
      <c r="R1612" s="10">
        <v>0.64178765880217781</v>
      </c>
      <c r="S1612" s="10">
        <v>0.32463702359346641</v>
      </c>
      <c r="T1612" s="9">
        <v>1398</v>
      </c>
      <c r="U1612" s="10">
        <v>0.3171506352087114</v>
      </c>
      <c r="V1612" s="9">
        <v>-811</v>
      </c>
      <c r="W1612" s="9">
        <v>305</v>
      </c>
      <c r="X1612" s="10">
        <v>-0.14947245997319514</v>
      </c>
      <c r="Y1612" s="10">
        <v>9.8880907609265989E-2</v>
      </c>
      <c r="Z1612" s="11">
        <v>736.53</v>
      </c>
      <c r="AA1612" s="11">
        <v>12.408184323788577</v>
      </c>
      <c r="AB1612" s="11">
        <v>30023</v>
      </c>
      <c r="AC1612" s="12" t="s">
        <v>4305</v>
      </c>
      <c r="AD1612" s="8">
        <v>30</v>
      </c>
      <c r="AE1612" s="8">
        <v>23</v>
      </c>
      <c r="AF1612" s="13"/>
      <c r="AG1612" s="13"/>
      <c r="AH1612" s="13"/>
      <c r="AJ1612" s="13"/>
      <c r="AK1612" s="13"/>
      <c r="AL1612" s="13"/>
      <c r="AM1612" s="13"/>
      <c r="AN1612" s="13" t="s">
        <v>510</v>
      </c>
    </row>
    <row r="1613" spans="1:40" x14ac:dyDescent="0.2">
      <c r="A1613" s="8" t="s">
        <v>4281</v>
      </c>
      <c r="B1613" s="8" t="s">
        <v>4306</v>
      </c>
      <c r="C1613" s="8" t="str">
        <f t="shared" si="24"/>
        <v>Fallon County MT</v>
      </c>
      <c r="D1613" s="9">
        <v>3190</v>
      </c>
      <c r="E1613" s="8" t="s">
        <v>445</v>
      </c>
      <c r="F1613" s="9">
        <v>154</v>
      </c>
      <c r="G1613" s="9">
        <v>1276</v>
      </c>
      <c r="H1613" s="9">
        <v>1474</v>
      </c>
      <c r="I1613" s="10">
        <v>0.1044776119402985</v>
      </c>
      <c r="J1613" s="10">
        <v>0.86567164179104472</v>
      </c>
      <c r="K1613" s="9">
        <v>-1122</v>
      </c>
      <c r="L1613" s="9">
        <v>1122</v>
      </c>
      <c r="M1613" s="10">
        <v>-0.76119402985074625</v>
      </c>
      <c r="N1613" s="10">
        <v>0.76119402985074625</v>
      </c>
      <c r="O1613" s="9">
        <v>236</v>
      </c>
      <c r="P1613" s="9">
        <v>1123</v>
      </c>
      <c r="Q1613" s="9">
        <v>1399</v>
      </c>
      <c r="R1613" s="10">
        <v>0.16869192280200143</v>
      </c>
      <c r="S1613" s="10">
        <v>0.80271622587562541</v>
      </c>
      <c r="T1613" s="9">
        <v>-887</v>
      </c>
      <c r="U1613" s="10">
        <v>-0.63402430307362401</v>
      </c>
      <c r="V1613" s="9">
        <v>-82</v>
      </c>
      <c r="W1613" s="9">
        <v>153</v>
      </c>
      <c r="X1613" s="10">
        <v>-6.4214310861702928E-2</v>
      </c>
      <c r="Y1613" s="10">
        <v>6.295541591541931E-2</v>
      </c>
      <c r="Z1613" s="11">
        <v>1620.77</v>
      </c>
      <c r="AA1613" s="11">
        <v>1.9682002998574752</v>
      </c>
      <c r="AB1613" s="11">
        <v>30025</v>
      </c>
      <c r="AC1613" s="12" t="s">
        <v>4307</v>
      </c>
      <c r="AD1613" s="8">
        <v>30</v>
      </c>
      <c r="AE1613" s="8">
        <v>25</v>
      </c>
      <c r="AF1613" s="13"/>
      <c r="AG1613" s="13"/>
      <c r="AH1613" s="13"/>
      <c r="AJ1613" s="13"/>
      <c r="AK1613" s="13"/>
      <c r="AL1613" s="13"/>
      <c r="AM1613" s="13"/>
      <c r="AN1613" s="13" t="s">
        <v>510</v>
      </c>
    </row>
    <row r="1614" spans="1:40" x14ac:dyDescent="0.2">
      <c r="A1614" s="8" t="s">
        <v>4281</v>
      </c>
      <c r="B1614" s="8" t="s">
        <v>4308</v>
      </c>
      <c r="C1614" s="8" t="str">
        <f t="shared" si="24"/>
        <v>Fergus County MT</v>
      </c>
      <c r="D1614" s="9">
        <v>11427</v>
      </c>
      <c r="E1614" s="8" t="s">
        <v>445</v>
      </c>
      <c r="F1614" s="9">
        <v>1196</v>
      </c>
      <c r="G1614" s="9">
        <v>4235</v>
      </c>
      <c r="H1614" s="9">
        <v>5782</v>
      </c>
      <c r="I1614" s="10">
        <v>0.20684884123140782</v>
      </c>
      <c r="J1614" s="10">
        <v>0.73244552058111378</v>
      </c>
      <c r="K1614" s="9">
        <v>-3039</v>
      </c>
      <c r="L1614" s="9">
        <v>3039</v>
      </c>
      <c r="M1614" s="10">
        <v>-0.525596679349706</v>
      </c>
      <c r="N1614" s="10">
        <v>0.525596679349706</v>
      </c>
      <c r="O1614" s="9">
        <v>1628</v>
      </c>
      <c r="P1614" s="9">
        <v>4243</v>
      </c>
      <c r="Q1614" s="9">
        <v>6044</v>
      </c>
      <c r="R1614" s="10">
        <v>0.26935804103242883</v>
      </c>
      <c r="S1614" s="10">
        <v>0.70201853077432164</v>
      </c>
      <c r="T1614" s="9">
        <v>-2615</v>
      </c>
      <c r="U1614" s="10">
        <v>-0.43266048974189281</v>
      </c>
      <c r="V1614" s="9">
        <v>-432</v>
      </c>
      <c r="W1614" s="9">
        <v>-8</v>
      </c>
      <c r="X1614" s="10">
        <v>-6.2509199801021015E-2</v>
      </c>
      <c r="Y1614" s="10">
        <v>3.0426989806792148E-2</v>
      </c>
      <c r="Z1614" s="11">
        <v>4339.8</v>
      </c>
      <c r="AA1614" s="11">
        <v>2.6330706484169775</v>
      </c>
      <c r="AB1614" s="11">
        <v>30027</v>
      </c>
      <c r="AC1614" s="12" t="s">
        <v>4309</v>
      </c>
      <c r="AD1614" s="8">
        <v>30</v>
      </c>
      <c r="AE1614" s="8">
        <v>27</v>
      </c>
      <c r="AF1614" s="13"/>
      <c r="AG1614" s="13"/>
      <c r="AH1614" s="13"/>
      <c r="AJ1614" s="13"/>
      <c r="AK1614" s="13"/>
      <c r="AL1614" s="13"/>
      <c r="AM1614" s="13"/>
      <c r="AN1614" s="13" t="s">
        <v>510</v>
      </c>
    </row>
    <row r="1615" spans="1:40" x14ac:dyDescent="0.2">
      <c r="A1615" s="8" t="s">
        <v>4281</v>
      </c>
      <c r="B1615" s="8" t="s">
        <v>4310</v>
      </c>
      <c r="C1615" s="8" t="str">
        <f t="shared" si="24"/>
        <v>Flathead County MT</v>
      </c>
      <c r="D1615" s="9">
        <v>96165</v>
      </c>
      <c r="E1615" s="8" t="s">
        <v>445</v>
      </c>
      <c r="F1615" s="9">
        <v>13233</v>
      </c>
      <c r="G1615" s="9">
        <v>30079</v>
      </c>
      <c r="H1615" s="9">
        <v>46144</v>
      </c>
      <c r="I1615" s="10">
        <v>0.2867761789181692</v>
      </c>
      <c r="J1615" s="10">
        <v>0.65185072815533984</v>
      </c>
      <c r="K1615" s="9">
        <v>-16846</v>
      </c>
      <c r="L1615" s="9">
        <v>16846</v>
      </c>
      <c r="M1615" s="10">
        <v>-0.36507454923717064</v>
      </c>
      <c r="N1615" s="10">
        <v>0.36507454923717064</v>
      </c>
      <c r="O1615" s="9">
        <v>13534</v>
      </c>
      <c r="P1615" s="9">
        <v>27694</v>
      </c>
      <c r="Q1615" s="9">
        <v>42465</v>
      </c>
      <c r="R1615" s="10">
        <v>0.31870952549158132</v>
      </c>
      <c r="S1615" s="10">
        <v>0.65216060284940536</v>
      </c>
      <c r="T1615" s="9">
        <v>-14160</v>
      </c>
      <c r="U1615" s="10">
        <v>-0.33345107735782403</v>
      </c>
      <c r="V1615" s="9">
        <v>-301</v>
      </c>
      <c r="W1615" s="9">
        <v>2385</v>
      </c>
      <c r="X1615" s="10">
        <v>-3.1933346573412125E-2</v>
      </c>
      <c r="Y1615" s="10">
        <v>-3.0987469406551504E-4</v>
      </c>
      <c r="Z1615" s="11">
        <v>5087.66</v>
      </c>
      <c r="AA1615" s="11">
        <v>18.901616853327464</v>
      </c>
      <c r="AB1615" s="11">
        <v>30029</v>
      </c>
      <c r="AC1615" s="12" t="s">
        <v>4311</v>
      </c>
      <c r="AD1615" s="8">
        <v>30</v>
      </c>
      <c r="AE1615" s="8">
        <v>29</v>
      </c>
      <c r="AF1615" s="13" t="s">
        <v>4312</v>
      </c>
      <c r="AG1615" s="13"/>
      <c r="AH1615" s="13" t="s">
        <v>4313</v>
      </c>
      <c r="AJ1615" s="13" t="s">
        <v>498</v>
      </c>
      <c r="AK1615" s="13"/>
      <c r="AL1615" s="13"/>
      <c r="AM1615" s="13"/>
      <c r="AN1615" s="13" t="s">
        <v>487</v>
      </c>
    </row>
    <row r="1616" spans="1:40" x14ac:dyDescent="0.2">
      <c r="A1616" s="8" t="s">
        <v>4281</v>
      </c>
      <c r="B1616" s="8" t="s">
        <v>2123</v>
      </c>
      <c r="C1616" s="8" t="str">
        <f t="shared" si="24"/>
        <v>Gallatin County MT</v>
      </c>
      <c r="D1616" s="9">
        <v>100739</v>
      </c>
      <c r="E1616" s="8" t="s">
        <v>445</v>
      </c>
      <c r="F1616" s="9">
        <v>23879</v>
      </c>
      <c r="G1616" s="9">
        <v>23360</v>
      </c>
      <c r="H1616" s="9">
        <v>52169</v>
      </c>
      <c r="I1616" s="10">
        <v>0.45772393567060898</v>
      </c>
      <c r="J1616" s="10">
        <v>0.44777549885947593</v>
      </c>
      <c r="K1616" s="9">
        <v>519</v>
      </c>
      <c r="L1616" s="9">
        <v>-519</v>
      </c>
      <c r="M1616" s="10">
        <v>9.9484368111330546E-3</v>
      </c>
      <c r="N1616" s="10">
        <v>-9.9484368111330546E-3</v>
      </c>
      <c r="O1616" s="9">
        <v>21534</v>
      </c>
      <c r="P1616" s="9">
        <v>24051</v>
      </c>
      <c r="Q1616" s="9">
        <v>47113</v>
      </c>
      <c r="R1616" s="10">
        <v>0.45707129666970897</v>
      </c>
      <c r="S1616" s="10">
        <v>0.5104960414323011</v>
      </c>
      <c r="T1616" s="9">
        <v>-2517</v>
      </c>
      <c r="U1616" s="10">
        <v>-5.3424744762592125E-2</v>
      </c>
      <c r="V1616" s="9">
        <v>2345</v>
      </c>
      <c r="W1616" s="9">
        <v>-691</v>
      </c>
      <c r="X1616" s="10">
        <v>6.526390009000127E-4</v>
      </c>
      <c r="Y1616" s="10">
        <v>-6.2720542572825166E-2</v>
      </c>
      <c r="Z1616" s="11">
        <v>2602.69</v>
      </c>
      <c r="AA1616" s="11">
        <v>38.705723693563201</v>
      </c>
      <c r="AB1616" s="11">
        <v>30031</v>
      </c>
      <c r="AC1616" s="12" t="s">
        <v>4314</v>
      </c>
      <c r="AD1616" s="8">
        <v>30</v>
      </c>
      <c r="AE1616" s="8">
        <v>31</v>
      </c>
      <c r="AF1616" s="13" t="s">
        <v>4315</v>
      </c>
      <c r="AG1616" s="13"/>
      <c r="AH1616" s="13" t="s">
        <v>4316</v>
      </c>
      <c r="AJ1616" s="13" t="s">
        <v>498</v>
      </c>
      <c r="AK1616" s="13"/>
      <c r="AL1616" s="13"/>
      <c r="AM1616" s="13"/>
      <c r="AN1616" s="13" t="s">
        <v>487</v>
      </c>
    </row>
    <row r="1617" spans="1:40" x14ac:dyDescent="0.2">
      <c r="A1617" s="8" t="s">
        <v>4281</v>
      </c>
      <c r="B1617" s="8" t="s">
        <v>1201</v>
      </c>
      <c r="C1617" s="8" t="str">
        <f t="shared" si="24"/>
        <v>Garfield County MT</v>
      </c>
      <c r="D1617" s="9">
        <v>1314</v>
      </c>
      <c r="E1617" s="8" t="s">
        <v>445</v>
      </c>
      <c r="F1617" s="9">
        <v>34</v>
      </c>
      <c r="G1617" s="9">
        <v>653</v>
      </c>
      <c r="H1617" s="9">
        <v>715</v>
      </c>
      <c r="I1617" s="10">
        <v>4.7552447552447551E-2</v>
      </c>
      <c r="J1617" s="10">
        <v>0.91328671328671329</v>
      </c>
      <c r="K1617" s="9">
        <v>-619</v>
      </c>
      <c r="L1617" s="9">
        <v>619</v>
      </c>
      <c r="M1617" s="10">
        <v>-0.86573426573426571</v>
      </c>
      <c r="N1617" s="10">
        <v>0.86573426573426571</v>
      </c>
      <c r="O1617" s="9">
        <v>66</v>
      </c>
      <c r="P1617" s="9">
        <v>622</v>
      </c>
      <c r="Q1617" s="9">
        <v>700</v>
      </c>
      <c r="R1617" s="10">
        <v>9.4285714285714292E-2</v>
      </c>
      <c r="S1617" s="10">
        <v>0.88857142857142857</v>
      </c>
      <c r="T1617" s="9">
        <v>-556</v>
      </c>
      <c r="U1617" s="10">
        <v>-0.79428571428571426</v>
      </c>
      <c r="V1617" s="9">
        <v>-32</v>
      </c>
      <c r="W1617" s="9">
        <v>31</v>
      </c>
      <c r="X1617" s="10">
        <v>-4.6733266733266741E-2</v>
      </c>
      <c r="Y1617" s="10">
        <v>2.4715284715284724E-2</v>
      </c>
      <c r="Z1617" s="11">
        <v>4675.3599999999997</v>
      </c>
      <c r="AA1617" s="11">
        <v>0.28104787652715513</v>
      </c>
      <c r="AB1617" s="11">
        <v>30033</v>
      </c>
      <c r="AC1617" s="12" t="s">
        <v>4317</v>
      </c>
      <c r="AD1617" s="8">
        <v>30</v>
      </c>
      <c r="AE1617" s="8">
        <v>33</v>
      </c>
      <c r="AF1617" s="13"/>
      <c r="AG1617" s="13"/>
      <c r="AH1617" s="13"/>
      <c r="AJ1617" s="13"/>
      <c r="AK1617" s="13"/>
      <c r="AL1617" s="13"/>
      <c r="AM1617" s="13"/>
      <c r="AN1617" s="13" t="s">
        <v>510</v>
      </c>
    </row>
    <row r="1618" spans="1:40" x14ac:dyDescent="0.2">
      <c r="A1618" s="8" t="s">
        <v>4281</v>
      </c>
      <c r="B1618" s="8" t="s">
        <v>4318</v>
      </c>
      <c r="C1618" s="8" t="str">
        <f t="shared" si="24"/>
        <v>Glacier County MT</v>
      </c>
      <c r="D1618" s="9">
        <v>13647</v>
      </c>
      <c r="E1618" s="8" t="s">
        <v>445</v>
      </c>
      <c r="F1618" s="9">
        <v>3076</v>
      </c>
      <c r="G1618" s="9">
        <v>1598</v>
      </c>
      <c r="H1618" s="9">
        <v>4969</v>
      </c>
      <c r="I1618" s="10">
        <v>0.61903803582209704</v>
      </c>
      <c r="J1618" s="10">
        <v>0.32159388206882672</v>
      </c>
      <c r="K1618" s="9">
        <v>1478</v>
      </c>
      <c r="L1618" s="9">
        <v>-1478</v>
      </c>
      <c r="M1618" s="10">
        <v>0.29744415375327032</v>
      </c>
      <c r="N1618" s="10">
        <v>-0.29744415375327032</v>
      </c>
      <c r="O1618" s="9">
        <v>2784</v>
      </c>
      <c r="P1618" s="9">
        <v>1391</v>
      </c>
      <c r="Q1618" s="9">
        <v>4287</v>
      </c>
      <c r="R1618" s="10">
        <v>0.64940517844646606</v>
      </c>
      <c r="S1618" s="10">
        <v>0.32446932586890598</v>
      </c>
      <c r="T1618" s="9">
        <v>1393</v>
      </c>
      <c r="U1618" s="10">
        <v>0.32493585257756008</v>
      </c>
      <c r="V1618" s="9">
        <v>292</v>
      </c>
      <c r="W1618" s="9">
        <v>207</v>
      </c>
      <c r="X1618" s="10">
        <v>-3.0367142624369015E-2</v>
      </c>
      <c r="Y1618" s="10">
        <v>-2.8754438000792581E-3</v>
      </c>
      <c r="Z1618" s="11">
        <v>2995.94</v>
      </c>
      <c r="AA1618" s="11">
        <v>4.5551646561680137</v>
      </c>
      <c r="AB1618" s="11">
        <v>30035</v>
      </c>
      <c r="AC1618" s="12" t="s">
        <v>4319</v>
      </c>
      <c r="AD1618" s="8">
        <v>30</v>
      </c>
      <c r="AE1618" s="8">
        <v>35</v>
      </c>
      <c r="AF1618" s="13"/>
      <c r="AG1618" s="13"/>
      <c r="AH1618" s="13"/>
      <c r="AJ1618" s="13"/>
      <c r="AK1618" s="13"/>
      <c r="AL1618" s="13"/>
      <c r="AM1618" s="13"/>
      <c r="AN1618" s="13" t="s">
        <v>510</v>
      </c>
    </row>
    <row r="1619" spans="1:40" x14ac:dyDescent="0.2">
      <c r="A1619" s="8" t="s">
        <v>4281</v>
      </c>
      <c r="B1619" s="8" t="s">
        <v>4320</v>
      </c>
      <c r="C1619" s="8" t="str">
        <f t="shared" si="24"/>
        <v>Golden Valley County MT</v>
      </c>
      <c r="D1619" s="9">
        <v>827</v>
      </c>
      <c r="E1619" s="8" t="s">
        <v>445</v>
      </c>
      <c r="F1619" s="9">
        <v>71</v>
      </c>
      <c r="G1619" s="9">
        <v>365</v>
      </c>
      <c r="H1619" s="9">
        <v>468</v>
      </c>
      <c r="I1619" s="10">
        <v>0.1517094017094017</v>
      </c>
      <c r="J1619" s="10">
        <v>0.77991452991452992</v>
      </c>
      <c r="K1619" s="9">
        <v>-294</v>
      </c>
      <c r="L1619" s="9">
        <v>294</v>
      </c>
      <c r="M1619" s="10">
        <v>-0.62820512820512819</v>
      </c>
      <c r="N1619" s="10">
        <v>0.62820512820512819</v>
      </c>
      <c r="O1619" s="9">
        <v>110</v>
      </c>
      <c r="P1619" s="9">
        <v>351</v>
      </c>
      <c r="Q1619" s="9">
        <v>479</v>
      </c>
      <c r="R1619" s="10">
        <v>0.22964509394572025</v>
      </c>
      <c r="S1619" s="10">
        <v>0.73277661795407101</v>
      </c>
      <c r="T1619" s="9">
        <v>-241</v>
      </c>
      <c r="U1619" s="10">
        <v>-0.50313152400835071</v>
      </c>
      <c r="V1619" s="9">
        <v>-39</v>
      </c>
      <c r="W1619" s="9">
        <v>14</v>
      </c>
      <c r="X1619" s="10">
        <v>-7.7935692236318549E-2</v>
      </c>
      <c r="Y1619" s="10">
        <v>4.7137911960458911E-2</v>
      </c>
      <c r="Z1619" s="11">
        <v>1175.3399999999999</v>
      </c>
      <c r="AA1619" s="11">
        <v>0.70362618476355787</v>
      </c>
      <c r="AB1619" s="11">
        <v>30037</v>
      </c>
      <c r="AC1619" s="12" t="s">
        <v>4321</v>
      </c>
      <c r="AD1619" s="8">
        <v>30</v>
      </c>
      <c r="AE1619" s="8">
        <v>37</v>
      </c>
      <c r="AF1619" s="13" t="s">
        <v>4291</v>
      </c>
      <c r="AG1619" s="13"/>
      <c r="AH1619" s="13" t="s">
        <v>4292</v>
      </c>
      <c r="AI1619" s="14">
        <v>168283</v>
      </c>
      <c r="AJ1619" s="13" t="s">
        <v>486</v>
      </c>
      <c r="AK1619" s="13"/>
      <c r="AL1619" s="13"/>
      <c r="AM1619" s="13"/>
      <c r="AN1619" s="13" t="s">
        <v>505</v>
      </c>
    </row>
    <row r="1620" spans="1:40" x14ac:dyDescent="0.2">
      <c r="A1620" s="8" t="s">
        <v>4281</v>
      </c>
      <c r="B1620" s="8" t="s">
        <v>4322</v>
      </c>
      <c r="C1620" s="8" t="str">
        <f t="shared" si="24"/>
        <v>Granite County MT</v>
      </c>
      <c r="D1620" s="9">
        <v>3240</v>
      </c>
      <c r="E1620" s="8" t="s">
        <v>445</v>
      </c>
      <c r="F1620" s="9">
        <v>469</v>
      </c>
      <c r="G1620" s="9">
        <v>1185</v>
      </c>
      <c r="H1620" s="9">
        <v>1762</v>
      </c>
      <c r="I1620" s="10">
        <v>0.26617480136208854</v>
      </c>
      <c r="J1620" s="10">
        <v>0.67253121452894438</v>
      </c>
      <c r="K1620" s="9">
        <v>-716</v>
      </c>
      <c r="L1620" s="9">
        <v>716</v>
      </c>
      <c r="M1620" s="10">
        <v>-0.40635641316685583</v>
      </c>
      <c r="N1620" s="10">
        <v>0.40635641316685583</v>
      </c>
      <c r="O1620" s="9">
        <v>533</v>
      </c>
      <c r="P1620" s="9">
        <v>1107</v>
      </c>
      <c r="Q1620" s="9">
        <v>1705</v>
      </c>
      <c r="R1620" s="10">
        <v>0.31260997067448681</v>
      </c>
      <c r="S1620" s="10">
        <v>0.649266862170088</v>
      </c>
      <c r="T1620" s="9">
        <v>-574</v>
      </c>
      <c r="U1620" s="10">
        <v>-0.33665689149560118</v>
      </c>
      <c r="V1620" s="9">
        <v>-64</v>
      </c>
      <c r="W1620" s="9">
        <v>78</v>
      </c>
      <c r="X1620" s="10">
        <v>-4.6435169312398272E-2</v>
      </c>
      <c r="Y1620" s="10">
        <v>2.3264352358856377E-2</v>
      </c>
      <c r="Z1620" s="11">
        <v>1727.42</v>
      </c>
      <c r="AA1620" s="11">
        <v>1.8756295515856016</v>
      </c>
      <c r="AB1620" s="11">
        <v>30039</v>
      </c>
      <c r="AC1620" s="12" t="s">
        <v>4323</v>
      </c>
      <c r="AD1620" s="8">
        <v>30</v>
      </c>
      <c r="AE1620" s="8">
        <v>39</v>
      </c>
      <c r="AF1620" s="13"/>
      <c r="AG1620" s="13"/>
      <c r="AH1620" s="13"/>
      <c r="AJ1620" s="13"/>
      <c r="AK1620" s="13"/>
      <c r="AL1620" s="13"/>
      <c r="AM1620" s="13"/>
      <c r="AN1620" s="13" t="s">
        <v>510</v>
      </c>
    </row>
    <row r="1621" spans="1:40" x14ac:dyDescent="0.2">
      <c r="A1621" s="8" t="s">
        <v>4281</v>
      </c>
      <c r="B1621" s="8" t="s">
        <v>4324</v>
      </c>
      <c r="C1621" s="8" t="str">
        <f t="shared" si="24"/>
        <v>Hill County MT</v>
      </c>
      <c r="D1621" s="9">
        <v>16572</v>
      </c>
      <c r="E1621" s="8" t="s">
        <v>445</v>
      </c>
      <c r="F1621" s="9">
        <v>2350</v>
      </c>
      <c r="G1621" s="9">
        <v>3446</v>
      </c>
      <c r="H1621" s="9">
        <v>6347</v>
      </c>
      <c r="I1621" s="10">
        <v>0.37025366314794389</v>
      </c>
      <c r="J1621" s="10">
        <v>0.54293366945013388</v>
      </c>
      <c r="K1621" s="9">
        <v>-1096</v>
      </c>
      <c r="L1621" s="9">
        <v>1096</v>
      </c>
      <c r="M1621" s="10">
        <v>-0.17268000630218999</v>
      </c>
      <c r="N1621" s="10">
        <v>0.17268000630218999</v>
      </c>
      <c r="O1621" s="9">
        <v>3372</v>
      </c>
      <c r="P1621" s="9">
        <v>3133</v>
      </c>
      <c r="Q1621" s="9">
        <v>6757</v>
      </c>
      <c r="R1621" s="10">
        <v>0.4990380346307533</v>
      </c>
      <c r="S1621" s="10">
        <v>0.46366730797691286</v>
      </c>
      <c r="T1621" s="9">
        <v>239</v>
      </c>
      <c r="U1621" s="10">
        <v>3.5370726653840445E-2</v>
      </c>
      <c r="V1621" s="9">
        <v>-1022</v>
      </c>
      <c r="W1621" s="9">
        <v>313</v>
      </c>
      <c r="X1621" s="10">
        <v>-0.12878437148280941</v>
      </c>
      <c r="Y1621" s="10">
        <v>7.9266361473221025E-2</v>
      </c>
      <c r="Z1621" s="11">
        <v>2898.96</v>
      </c>
      <c r="AA1621" s="11">
        <v>5.7165328255650305</v>
      </c>
      <c r="AB1621" s="11">
        <v>30041</v>
      </c>
      <c r="AC1621" s="12" t="s">
        <v>4325</v>
      </c>
      <c r="AD1621" s="8">
        <v>30</v>
      </c>
      <c r="AE1621" s="8">
        <v>41</v>
      </c>
      <c r="AF1621" s="13"/>
      <c r="AG1621" s="13"/>
      <c r="AH1621" s="13"/>
      <c r="AJ1621" s="13"/>
      <c r="AK1621" s="13"/>
      <c r="AL1621" s="13"/>
      <c r="AM1621" s="13"/>
      <c r="AN1621" s="13" t="s">
        <v>510</v>
      </c>
    </row>
    <row r="1622" spans="1:40" x14ac:dyDescent="0.2">
      <c r="A1622" s="8" t="s">
        <v>4281</v>
      </c>
      <c r="B1622" s="8" t="s">
        <v>608</v>
      </c>
      <c r="C1622" s="8" t="str">
        <f t="shared" si="24"/>
        <v>Jefferson County MT</v>
      </c>
      <c r="D1622" s="9">
        <v>11645</v>
      </c>
      <c r="E1622" s="8" t="s">
        <v>445</v>
      </c>
      <c r="F1622" s="9">
        <v>1975</v>
      </c>
      <c r="G1622" s="9">
        <v>4099</v>
      </c>
      <c r="H1622" s="9">
        <v>6535</v>
      </c>
      <c r="I1622" s="10">
        <v>0.30221882172915071</v>
      </c>
      <c r="J1622" s="10">
        <v>0.62723794950267786</v>
      </c>
      <c r="K1622" s="9">
        <v>-2124</v>
      </c>
      <c r="L1622" s="9">
        <v>2124</v>
      </c>
      <c r="M1622" s="10">
        <v>-0.32501912777352715</v>
      </c>
      <c r="N1622" s="10">
        <v>0.32501912777352715</v>
      </c>
      <c r="O1622" s="9">
        <v>2256</v>
      </c>
      <c r="P1622" s="9">
        <v>4042</v>
      </c>
      <c r="Q1622" s="9">
        <v>6490</v>
      </c>
      <c r="R1622" s="10">
        <v>0.34761171032357474</v>
      </c>
      <c r="S1622" s="10">
        <v>0.62280431432973804</v>
      </c>
      <c r="T1622" s="9">
        <v>-1786</v>
      </c>
      <c r="U1622" s="10">
        <v>-0.2751926040061633</v>
      </c>
      <c r="V1622" s="9">
        <v>-281</v>
      </c>
      <c r="W1622" s="9">
        <v>57</v>
      </c>
      <c r="X1622" s="10">
        <v>-4.539288859442403E-2</v>
      </c>
      <c r="Y1622" s="10">
        <v>4.4336351729398205E-3</v>
      </c>
      <c r="Z1622" s="11">
        <v>1656.26</v>
      </c>
      <c r="AA1622" s="11">
        <v>7.030900945503725</v>
      </c>
      <c r="AB1622" s="11">
        <v>30043</v>
      </c>
      <c r="AC1622" s="12" t="s">
        <v>4326</v>
      </c>
      <c r="AD1622" s="8">
        <v>30</v>
      </c>
      <c r="AE1622" s="8">
        <v>43</v>
      </c>
      <c r="AF1622" s="13" t="s">
        <v>4327</v>
      </c>
      <c r="AG1622" s="13"/>
      <c r="AH1622" s="13" t="s">
        <v>4328</v>
      </c>
      <c r="AJ1622" s="13" t="s">
        <v>498</v>
      </c>
      <c r="AK1622" s="13"/>
      <c r="AL1622" s="13"/>
      <c r="AM1622" s="13"/>
      <c r="AN1622" s="13" t="s">
        <v>505</v>
      </c>
    </row>
    <row r="1623" spans="1:40" x14ac:dyDescent="0.2">
      <c r="A1623" s="8" t="s">
        <v>4281</v>
      </c>
      <c r="B1623" s="8" t="s">
        <v>4329</v>
      </c>
      <c r="C1623" s="8" t="str">
        <f t="shared" si="24"/>
        <v>Judith Basin County MT</v>
      </c>
      <c r="D1623" s="9">
        <v>1926</v>
      </c>
      <c r="E1623" s="8" t="s">
        <v>445</v>
      </c>
      <c r="F1623" s="9">
        <v>232</v>
      </c>
      <c r="G1623" s="9">
        <v>867</v>
      </c>
      <c r="H1623" s="9">
        <v>1189</v>
      </c>
      <c r="I1623" s="10">
        <v>0.1951219512195122</v>
      </c>
      <c r="J1623" s="10">
        <v>0.7291841883936081</v>
      </c>
      <c r="K1623" s="9">
        <v>-635</v>
      </c>
      <c r="L1623" s="9">
        <v>635</v>
      </c>
      <c r="M1623" s="10">
        <v>-0.53406223717409596</v>
      </c>
      <c r="N1623" s="10">
        <v>0.53406223717409596</v>
      </c>
      <c r="O1623" s="9">
        <v>336</v>
      </c>
      <c r="P1623" s="9">
        <v>852</v>
      </c>
      <c r="Q1623" s="9">
        <v>1212</v>
      </c>
      <c r="R1623" s="10">
        <v>0.27722772277227725</v>
      </c>
      <c r="S1623" s="10">
        <v>0.70297029702970293</v>
      </c>
      <c r="T1623" s="9">
        <v>-516</v>
      </c>
      <c r="U1623" s="10">
        <v>-0.42574257425742568</v>
      </c>
      <c r="V1623" s="9">
        <v>-104</v>
      </c>
      <c r="W1623" s="9">
        <v>15</v>
      </c>
      <c r="X1623" s="10">
        <v>-8.210577155276505E-2</v>
      </c>
      <c r="Y1623" s="10">
        <v>2.6213891363905173E-2</v>
      </c>
      <c r="Z1623" s="11">
        <v>1869.82</v>
      </c>
      <c r="AA1623" s="11">
        <v>1.0300456728455145</v>
      </c>
      <c r="AB1623" s="11">
        <v>30045</v>
      </c>
      <c r="AC1623" s="12" t="s">
        <v>4330</v>
      </c>
      <c r="AD1623" s="8">
        <v>30</v>
      </c>
      <c r="AE1623" s="8">
        <v>45</v>
      </c>
      <c r="AF1623" s="13"/>
      <c r="AG1623" s="13"/>
      <c r="AH1623" s="13"/>
      <c r="AJ1623" s="13"/>
      <c r="AK1623" s="13"/>
      <c r="AL1623" s="13"/>
      <c r="AM1623" s="13"/>
      <c r="AN1623" s="13" t="s">
        <v>510</v>
      </c>
    </row>
    <row r="1624" spans="1:40" x14ac:dyDescent="0.2">
      <c r="A1624" s="8" t="s">
        <v>4281</v>
      </c>
      <c r="B1624" s="8" t="s">
        <v>993</v>
      </c>
      <c r="C1624" s="8" t="str">
        <f t="shared" si="24"/>
        <v>Lake County MT</v>
      </c>
      <c r="D1624" s="9">
        <v>29457</v>
      </c>
      <c r="E1624" s="8" t="s">
        <v>445</v>
      </c>
      <c r="F1624" s="9">
        <v>4703</v>
      </c>
      <c r="G1624" s="9">
        <v>7453</v>
      </c>
      <c r="H1624" s="9">
        <v>12898</v>
      </c>
      <c r="I1624" s="10">
        <v>0.36463017522096447</v>
      </c>
      <c r="J1624" s="10">
        <v>0.57784152581795623</v>
      </c>
      <c r="K1624" s="9">
        <v>-2750</v>
      </c>
      <c r="L1624" s="9">
        <v>2750</v>
      </c>
      <c r="M1624" s="10">
        <v>-0.21321135059699176</v>
      </c>
      <c r="N1624" s="10">
        <v>0.21321135059699176</v>
      </c>
      <c r="O1624" s="9">
        <v>5715</v>
      </c>
      <c r="P1624" s="9">
        <v>7084</v>
      </c>
      <c r="Q1624" s="9">
        <v>13156</v>
      </c>
      <c r="R1624" s="10">
        <v>0.43440255396777133</v>
      </c>
      <c r="S1624" s="10">
        <v>0.53846153846153844</v>
      </c>
      <c r="T1624" s="9">
        <v>-1369</v>
      </c>
      <c r="U1624" s="10">
        <v>-0.1040589844937671</v>
      </c>
      <c r="V1624" s="9">
        <v>-1012</v>
      </c>
      <c r="W1624" s="9">
        <v>369</v>
      </c>
      <c r="X1624" s="10">
        <v>-6.9772378746806862E-2</v>
      </c>
      <c r="Y1624" s="10">
        <v>3.9379987356417789E-2</v>
      </c>
      <c r="Z1624" s="11">
        <v>1490.15</v>
      </c>
      <c r="AA1624" s="11">
        <v>19.767808609871487</v>
      </c>
      <c r="AB1624" s="11">
        <v>30047</v>
      </c>
      <c r="AC1624" s="12" t="s">
        <v>4331</v>
      </c>
      <c r="AD1624" s="8">
        <v>30</v>
      </c>
      <c r="AE1624" s="8">
        <v>47</v>
      </c>
      <c r="AF1624" s="13"/>
      <c r="AG1624" s="13"/>
      <c r="AH1624" s="13"/>
      <c r="AJ1624" s="13"/>
      <c r="AK1624" s="13"/>
      <c r="AL1624" s="13"/>
      <c r="AM1624" s="13"/>
      <c r="AN1624" s="13" t="s">
        <v>510</v>
      </c>
    </row>
    <row r="1625" spans="1:40" x14ac:dyDescent="0.2">
      <c r="A1625" s="8" t="s">
        <v>4281</v>
      </c>
      <c r="B1625" s="8" t="s">
        <v>4332</v>
      </c>
      <c r="C1625" s="8" t="str">
        <f t="shared" si="24"/>
        <v>Lewis and Clark County MT</v>
      </c>
      <c r="D1625" s="9">
        <v>66418</v>
      </c>
      <c r="E1625" s="8" t="s">
        <v>445</v>
      </c>
      <c r="F1625" s="9">
        <v>14331</v>
      </c>
      <c r="G1625" s="9">
        <v>16665</v>
      </c>
      <c r="H1625" s="9">
        <v>33697</v>
      </c>
      <c r="I1625" s="10">
        <v>0.4252900851707867</v>
      </c>
      <c r="J1625" s="10">
        <v>0.49455441137193223</v>
      </c>
      <c r="K1625" s="9">
        <v>-2334</v>
      </c>
      <c r="L1625" s="9">
        <v>2334</v>
      </c>
      <c r="M1625" s="10">
        <v>-6.9264326201145532E-2</v>
      </c>
      <c r="N1625" s="10">
        <v>6.9264326201145532E-2</v>
      </c>
      <c r="O1625" s="9">
        <v>15479</v>
      </c>
      <c r="P1625" s="9">
        <v>16673</v>
      </c>
      <c r="Q1625" s="9">
        <v>33032</v>
      </c>
      <c r="R1625" s="10">
        <v>0.46860620004843789</v>
      </c>
      <c r="S1625" s="10">
        <v>0.50475296682005333</v>
      </c>
      <c r="T1625" s="9">
        <v>-1194</v>
      </c>
      <c r="U1625" s="10">
        <v>-3.6146766771615435E-2</v>
      </c>
      <c r="V1625" s="9">
        <v>-1148</v>
      </c>
      <c r="W1625" s="9">
        <v>-8</v>
      </c>
      <c r="X1625" s="10">
        <v>-4.3316114877651191E-2</v>
      </c>
      <c r="Y1625" s="10">
        <v>-1.0198555448121094E-2</v>
      </c>
      <c r="Z1625" s="11">
        <v>3458.83</v>
      </c>
      <c r="AA1625" s="11">
        <v>19.202447070252081</v>
      </c>
      <c r="AB1625" s="11">
        <v>30049</v>
      </c>
      <c r="AC1625" s="12" t="s">
        <v>4333</v>
      </c>
      <c r="AD1625" s="8">
        <v>30</v>
      </c>
      <c r="AE1625" s="8">
        <v>49</v>
      </c>
      <c r="AF1625" s="13" t="s">
        <v>4327</v>
      </c>
      <c r="AG1625" s="13"/>
      <c r="AH1625" s="13" t="s">
        <v>4328</v>
      </c>
      <c r="AJ1625" s="13" t="s">
        <v>498</v>
      </c>
      <c r="AK1625" s="13"/>
      <c r="AL1625" s="13"/>
      <c r="AM1625" s="13"/>
      <c r="AN1625" s="13" t="s">
        <v>487</v>
      </c>
    </row>
    <row r="1626" spans="1:40" x14ac:dyDescent="0.2">
      <c r="A1626" s="8" t="s">
        <v>4281</v>
      </c>
      <c r="B1626" s="8" t="s">
        <v>1480</v>
      </c>
      <c r="C1626" s="8" t="str">
        <f t="shared" si="24"/>
        <v>Liberty County MT</v>
      </c>
      <c r="D1626" s="9">
        <v>2408</v>
      </c>
      <c r="E1626" s="8" t="s">
        <v>445</v>
      </c>
      <c r="F1626" s="9">
        <v>205</v>
      </c>
      <c r="G1626" s="9">
        <v>695</v>
      </c>
      <c r="H1626" s="9">
        <v>949</v>
      </c>
      <c r="I1626" s="10">
        <v>0.21601685985247629</v>
      </c>
      <c r="J1626" s="10">
        <v>0.73234984193888308</v>
      </c>
      <c r="K1626" s="9">
        <v>-490</v>
      </c>
      <c r="L1626" s="9">
        <v>490</v>
      </c>
      <c r="M1626" s="10">
        <v>-0.51633298208640677</v>
      </c>
      <c r="N1626" s="10">
        <v>0.51633298208640677</v>
      </c>
      <c r="O1626" s="9">
        <v>257</v>
      </c>
      <c r="P1626" s="9">
        <v>698</v>
      </c>
      <c r="Q1626" s="9">
        <v>983</v>
      </c>
      <c r="R1626" s="10">
        <v>0.26144455747711087</v>
      </c>
      <c r="S1626" s="10">
        <v>0.71007121057985756</v>
      </c>
      <c r="T1626" s="9">
        <v>-441</v>
      </c>
      <c r="U1626" s="10">
        <v>-0.44862665310274669</v>
      </c>
      <c r="V1626" s="9">
        <v>-52</v>
      </c>
      <c r="W1626" s="9">
        <v>-3</v>
      </c>
      <c r="X1626" s="10">
        <v>-4.5427697624634583E-2</v>
      </c>
      <c r="Y1626" s="10">
        <v>2.2278631359025525E-2</v>
      </c>
      <c r="Z1626" s="11">
        <v>1430.05</v>
      </c>
      <c r="AA1626" s="11">
        <v>1.6838572077899374</v>
      </c>
      <c r="AB1626" s="11">
        <v>30051</v>
      </c>
      <c r="AC1626" s="12" t="s">
        <v>4334</v>
      </c>
      <c r="AD1626" s="8">
        <v>30</v>
      </c>
      <c r="AE1626" s="8">
        <v>51</v>
      </c>
      <c r="AF1626" s="13"/>
      <c r="AG1626" s="13"/>
      <c r="AH1626" s="13"/>
      <c r="AJ1626" s="13"/>
      <c r="AK1626" s="13"/>
      <c r="AL1626" s="13"/>
      <c r="AM1626" s="13"/>
      <c r="AN1626" s="13" t="s">
        <v>510</v>
      </c>
    </row>
    <row r="1627" spans="1:40" x14ac:dyDescent="0.2">
      <c r="A1627" s="8" t="s">
        <v>4281</v>
      </c>
      <c r="B1627" s="8" t="s">
        <v>854</v>
      </c>
      <c r="C1627" s="8" t="str">
        <f t="shared" si="24"/>
        <v>Lincoln County MT</v>
      </c>
      <c r="D1627" s="9">
        <v>19052</v>
      </c>
      <c r="E1627" s="8" t="s">
        <v>445</v>
      </c>
      <c r="F1627" s="9">
        <v>2040</v>
      </c>
      <c r="G1627" s="9">
        <v>6720</v>
      </c>
      <c r="H1627" s="9">
        <v>9250</v>
      </c>
      <c r="I1627" s="10">
        <v>0.22054054054054054</v>
      </c>
      <c r="J1627" s="10">
        <v>0.7264864864864865</v>
      </c>
      <c r="K1627" s="9">
        <v>-4680</v>
      </c>
      <c r="L1627" s="9">
        <v>4680</v>
      </c>
      <c r="M1627" s="10">
        <v>-0.505945945945946</v>
      </c>
      <c r="N1627" s="10">
        <v>0.505945945945946</v>
      </c>
      <c r="O1627" s="9">
        <v>2544</v>
      </c>
      <c r="P1627" s="9">
        <v>6045</v>
      </c>
      <c r="Q1627" s="9">
        <v>8869</v>
      </c>
      <c r="R1627" s="10">
        <v>0.28684180854662306</v>
      </c>
      <c r="S1627" s="10">
        <v>0.68158755214793099</v>
      </c>
      <c r="T1627" s="9">
        <v>-3501</v>
      </c>
      <c r="U1627" s="10">
        <v>-0.39474574360130793</v>
      </c>
      <c r="V1627" s="9">
        <v>-504</v>
      </c>
      <c r="W1627" s="9">
        <v>675</v>
      </c>
      <c r="X1627" s="10">
        <v>-6.630126800608252E-2</v>
      </c>
      <c r="Y1627" s="10">
        <v>4.4898934338555518E-2</v>
      </c>
      <c r="Z1627" s="11">
        <v>3612.92</v>
      </c>
      <c r="AA1627" s="11">
        <v>5.2732969454070391</v>
      </c>
      <c r="AB1627" s="11">
        <v>30053</v>
      </c>
      <c r="AC1627" s="12" t="s">
        <v>4335</v>
      </c>
      <c r="AD1627" s="8">
        <v>30</v>
      </c>
      <c r="AE1627" s="8">
        <v>53</v>
      </c>
      <c r="AF1627" s="13"/>
      <c r="AG1627" s="13"/>
      <c r="AH1627" s="13"/>
      <c r="AJ1627" s="13"/>
      <c r="AK1627" s="13"/>
      <c r="AL1627" s="13"/>
      <c r="AM1627" s="13"/>
      <c r="AN1627" s="13" t="s">
        <v>510</v>
      </c>
    </row>
    <row r="1628" spans="1:40" x14ac:dyDescent="0.2">
      <c r="A1628" s="8" t="s">
        <v>4281</v>
      </c>
      <c r="B1628" s="8" t="s">
        <v>4336</v>
      </c>
      <c r="C1628" s="8" t="str">
        <f t="shared" si="24"/>
        <v>McCone County MT</v>
      </c>
      <c r="D1628" s="9">
        <v>1683</v>
      </c>
      <c r="E1628" s="8" t="s">
        <v>445</v>
      </c>
      <c r="F1628" s="9">
        <v>154</v>
      </c>
      <c r="G1628" s="9">
        <v>858</v>
      </c>
      <c r="H1628" s="9">
        <v>1056</v>
      </c>
      <c r="I1628" s="10">
        <v>0.14583333333333334</v>
      </c>
      <c r="J1628" s="10">
        <v>0.8125</v>
      </c>
      <c r="K1628" s="9">
        <v>-704</v>
      </c>
      <c r="L1628" s="9">
        <v>704</v>
      </c>
      <c r="M1628" s="10">
        <v>-0.66666666666666663</v>
      </c>
      <c r="N1628" s="10">
        <v>0.66666666666666663</v>
      </c>
      <c r="O1628" s="9">
        <v>221</v>
      </c>
      <c r="P1628" s="9">
        <v>742</v>
      </c>
      <c r="Q1628" s="9">
        <v>988</v>
      </c>
      <c r="R1628" s="10">
        <v>0.22368421052631579</v>
      </c>
      <c r="S1628" s="10">
        <v>0.75101214574898789</v>
      </c>
      <c r="T1628" s="9">
        <v>-521</v>
      </c>
      <c r="U1628" s="10">
        <v>-0.52732793522267207</v>
      </c>
      <c r="V1628" s="9">
        <v>-67</v>
      </c>
      <c r="W1628" s="9">
        <v>116</v>
      </c>
      <c r="X1628" s="10">
        <v>-7.7850877192982448E-2</v>
      </c>
      <c r="Y1628" s="10">
        <v>6.1487854251012108E-2</v>
      </c>
      <c r="Z1628" s="11">
        <v>2643.17</v>
      </c>
      <c r="AA1628" s="11">
        <v>0.63673543510254726</v>
      </c>
      <c r="AB1628" s="11">
        <v>30055</v>
      </c>
      <c r="AC1628" s="12" t="s">
        <v>4337</v>
      </c>
      <c r="AD1628" s="8">
        <v>30</v>
      </c>
      <c r="AE1628" s="8">
        <v>55</v>
      </c>
      <c r="AF1628" s="13"/>
      <c r="AG1628" s="13"/>
      <c r="AH1628" s="13"/>
      <c r="AJ1628" s="13"/>
      <c r="AK1628" s="13"/>
      <c r="AL1628" s="13"/>
      <c r="AM1628" s="13"/>
      <c r="AN1628" s="13" t="s">
        <v>510</v>
      </c>
    </row>
    <row r="1629" spans="1:40" x14ac:dyDescent="0.2">
      <c r="A1629" s="8" t="s">
        <v>4281</v>
      </c>
      <c r="B1629" s="8" t="s">
        <v>630</v>
      </c>
      <c r="C1629" s="8" t="str">
        <f t="shared" si="24"/>
        <v>Madison County MT</v>
      </c>
      <c r="D1629" s="9">
        <v>7915</v>
      </c>
      <c r="E1629" s="8" t="s">
        <v>445</v>
      </c>
      <c r="F1629" s="9">
        <v>1175</v>
      </c>
      <c r="G1629" s="9">
        <v>3280</v>
      </c>
      <c r="H1629" s="9">
        <v>4708</v>
      </c>
      <c r="I1629" s="10">
        <v>0.24957519116397622</v>
      </c>
      <c r="J1629" s="10">
        <v>0.69668649107901448</v>
      </c>
      <c r="K1629" s="9">
        <v>-2105</v>
      </c>
      <c r="L1629" s="9">
        <v>2105</v>
      </c>
      <c r="M1629" s="10">
        <v>-0.44711129991503828</v>
      </c>
      <c r="N1629" s="10">
        <v>0.44711129991503828</v>
      </c>
      <c r="O1629" s="9">
        <v>1285</v>
      </c>
      <c r="P1629" s="9">
        <v>3115</v>
      </c>
      <c r="Q1629" s="9">
        <v>4511</v>
      </c>
      <c r="R1629" s="10">
        <v>0.28485923298603416</v>
      </c>
      <c r="S1629" s="10">
        <v>0.69053424961205945</v>
      </c>
      <c r="T1629" s="9">
        <v>-1830</v>
      </c>
      <c r="U1629" s="10">
        <v>-0.40567501662602529</v>
      </c>
      <c r="V1629" s="9">
        <v>-110</v>
      </c>
      <c r="W1629" s="9">
        <v>165</v>
      </c>
      <c r="X1629" s="10">
        <v>-3.5284041822057938E-2</v>
      </c>
      <c r="Y1629" s="10">
        <v>6.1522414669550329E-3</v>
      </c>
      <c r="Z1629" s="11">
        <v>3587.48</v>
      </c>
      <c r="AA1629" s="11">
        <v>2.2062840768450278</v>
      </c>
      <c r="AB1629" s="11">
        <v>30057</v>
      </c>
      <c r="AC1629" s="12" t="s">
        <v>4338</v>
      </c>
      <c r="AD1629" s="8">
        <v>30</v>
      </c>
      <c r="AE1629" s="8">
        <v>57</v>
      </c>
      <c r="AF1629" s="13"/>
      <c r="AG1629" s="13"/>
      <c r="AH1629" s="13"/>
      <c r="AJ1629" s="13"/>
      <c r="AK1629" s="13"/>
      <c r="AL1629" s="13"/>
      <c r="AM1629" s="13"/>
      <c r="AN1629" s="13" t="s">
        <v>510</v>
      </c>
    </row>
    <row r="1630" spans="1:40" x14ac:dyDescent="0.2">
      <c r="A1630" s="8" t="s">
        <v>4281</v>
      </c>
      <c r="B1630" s="8" t="s">
        <v>4339</v>
      </c>
      <c r="C1630" s="8" t="str">
        <f t="shared" si="24"/>
        <v>Meagher County MT</v>
      </c>
      <c r="D1630" s="9">
        <v>1830</v>
      </c>
      <c r="E1630" s="8" t="s">
        <v>445</v>
      </c>
      <c r="F1630" s="9">
        <v>191</v>
      </c>
      <c r="G1630" s="9">
        <v>728</v>
      </c>
      <c r="H1630" s="9">
        <v>970</v>
      </c>
      <c r="I1630" s="10">
        <v>0.19690721649484536</v>
      </c>
      <c r="J1630" s="10">
        <v>0.75051546391752577</v>
      </c>
      <c r="K1630" s="9">
        <v>-537</v>
      </c>
      <c r="L1630" s="9">
        <v>537</v>
      </c>
      <c r="M1630" s="10">
        <v>-0.55360824742268044</v>
      </c>
      <c r="N1630" s="10">
        <v>0.55360824742268044</v>
      </c>
      <c r="O1630" s="9">
        <v>269</v>
      </c>
      <c r="P1630" s="9">
        <v>670</v>
      </c>
      <c r="Q1630" s="9">
        <v>972</v>
      </c>
      <c r="R1630" s="10">
        <v>0.27674897119341563</v>
      </c>
      <c r="S1630" s="10">
        <v>0.68930041152263377</v>
      </c>
      <c r="T1630" s="9">
        <v>-401</v>
      </c>
      <c r="U1630" s="10">
        <v>-0.41255144032921814</v>
      </c>
      <c r="V1630" s="9">
        <v>-78</v>
      </c>
      <c r="W1630" s="9">
        <v>58</v>
      </c>
      <c r="X1630" s="10">
        <v>-7.9841754698570272E-2</v>
      </c>
      <c r="Y1630" s="10">
        <v>6.1215052394892E-2</v>
      </c>
      <c r="Z1630" s="11">
        <v>2391.91</v>
      </c>
      <c r="AA1630" s="11">
        <v>0.76507895363956002</v>
      </c>
      <c r="AB1630" s="11">
        <v>30059</v>
      </c>
      <c r="AC1630" s="12" t="s">
        <v>4340</v>
      </c>
      <c r="AD1630" s="8">
        <v>30</v>
      </c>
      <c r="AE1630" s="8">
        <v>59</v>
      </c>
      <c r="AF1630" s="13"/>
      <c r="AG1630" s="13"/>
      <c r="AH1630" s="13"/>
      <c r="AJ1630" s="13"/>
      <c r="AK1630" s="13"/>
      <c r="AL1630" s="13"/>
      <c r="AM1630" s="13"/>
      <c r="AN1630" s="13" t="s">
        <v>510</v>
      </c>
    </row>
    <row r="1631" spans="1:40" x14ac:dyDescent="0.2">
      <c r="A1631" s="8" t="s">
        <v>4281</v>
      </c>
      <c r="B1631" s="8" t="s">
        <v>1240</v>
      </c>
      <c r="C1631" s="8" t="str">
        <f t="shared" si="24"/>
        <v>Mineral County MT</v>
      </c>
      <c r="D1631" s="9">
        <v>4251</v>
      </c>
      <c r="E1631" s="8" t="s">
        <v>445</v>
      </c>
      <c r="F1631" s="9">
        <v>515</v>
      </c>
      <c r="G1631" s="9">
        <v>1322</v>
      </c>
      <c r="H1631" s="9">
        <v>1974</v>
      </c>
      <c r="I1631" s="10">
        <v>0.26089159067882473</v>
      </c>
      <c r="J1631" s="10">
        <v>0.66970618034447826</v>
      </c>
      <c r="K1631" s="9">
        <v>-807</v>
      </c>
      <c r="L1631" s="9">
        <v>807</v>
      </c>
      <c r="M1631" s="10">
        <v>-0.40881458966565354</v>
      </c>
      <c r="N1631" s="10">
        <v>0.40881458966565354</v>
      </c>
      <c r="O1631" s="9">
        <v>698</v>
      </c>
      <c r="P1631" s="9">
        <v>1212</v>
      </c>
      <c r="Q1631" s="9">
        <v>2009</v>
      </c>
      <c r="R1631" s="10">
        <v>0.34743653558984572</v>
      </c>
      <c r="S1631" s="10">
        <v>0.6032852165256346</v>
      </c>
      <c r="T1631" s="9">
        <v>-514</v>
      </c>
      <c r="U1631" s="10">
        <v>-0.25584868093578889</v>
      </c>
      <c r="V1631" s="9">
        <v>-183</v>
      </c>
      <c r="W1631" s="9">
        <v>110</v>
      </c>
      <c r="X1631" s="10">
        <v>-8.6544944911020993E-2</v>
      </c>
      <c r="Y1631" s="10">
        <v>6.6420963818843659E-2</v>
      </c>
      <c r="Z1631" s="11">
        <v>1219.44</v>
      </c>
      <c r="AA1631" s="11">
        <v>3.4860263727612675</v>
      </c>
      <c r="AB1631" s="11">
        <v>30061</v>
      </c>
      <c r="AC1631" s="12" t="s">
        <v>4341</v>
      </c>
      <c r="AD1631" s="8">
        <v>30</v>
      </c>
      <c r="AE1631" s="8">
        <v>61</v>
      </c>
      <c r="AF1631" s="13"/>
      <c r="AG1631" s="13"/>
      <c r="AH1631" s="13"/>
      <c r="AJ1631" s="13"/>
      <c r="AK1631" s="13"/>
      <c r="AL1631" s="13"/>
      <c r="AM1631" s="13"/>
      <c r="AN1631" s="13" t="s">
        <v>510</v>
      </c>
    </row>
    <row r="1632" spans="1:40" x14ac:dyDescent="0.2">
      <c r="A1632" s="8" t="s">
        <v>4281</v>
      </c>
      <c r="B1632" s="8" t="s">
        <v>4342</v>
      </c>
      <c r="C1632" s="8" t="str">
        <f t="shared" si="24"/>
        <v>Missoula County MT</v>
      </c>
      <c r="D1632" s="9">
        <v>114181</v>
      </c>
      <c r="E1632" s="8" t="s">
        <v>445</v>
      </c>
      <c r="F1632" s="9">
        <v>30740</v>
      </c>
      <c r="G1632" s="9">
        <v>21699</v>
      </c>
      <c r="H1632" s="9">
        <v>57271</v>
      </c>
      <c r="I1632" s="10">
        <v>0.53674634631838103</v>
      </c>
      <c r="J1632" s="10">
        <v>0.37888285519722026</v>
      </c>
      <c r="K1632" s="9">
        <v>9041</v>
      </c>
      <c r="L1632" s="9">
        <v>-9041</v>
      </c>
      <c r="M1632" s="10">
        <v>0.15786349112116077</v>
      </c>
      <c r="N1632" s="10">
        <v>-0.15786349112116077</v>
      </c>
      <c r="O1632" s="9">
        <v>34380</v>
      </c>
      <c r="P1632" s="9">
        <v>23285</v>
      </c>
      <c r="Q1632" s="9">
        <v>59374</v>
      </c>
      <c r="R1632" s="10">
        <v>0.57904133122242063</v>
      </c>
      <c r="S1632" s="10">
        <v>0.39217502610570282</v>
      </c>
      <c r="T1632" s="9">
        <v>11095</v>
      </c>
      <c r="U1632" s="10">
        <v>0.18686630511671781</v>
      </c>
      <c r="V1632" s="9">
        <v>-3640</v>
      </c>
      <c r="W1632" s="9">
        <v>-1586</v>
      </c>
      <c r="X1632" s="10">
        <v>-4.2294984904039601E-2</v>
      </c>
      <c r="Y1632" s="10">
        <v>-1.3292170908482559E-2</v>
      </c>
      <c r="Z1632" s="11">
        <v>2593.42</v>
      </c>
      <c r="AA1632" s="11">
        <v>44.027191893330041</v>
      </c>
      <c r="AB1632" s="11">
        <v>30063</v>
      </c>
      <c r="AC1632" s="12" t="s">
        <v>4343</v>
      </c>
      <c r="AD1632" s="8">
        <v>30</v>
      </c>
      <c r="AE1632" s="8">
        <v>63</v>
      </c>
      <c r="AF1632" s="13" t="s">
        <v>4344</v>
      </c>
      <c r="AG1632" s="13"/>
      <c r="AH1632" s="13" t="s">
        <v>4345</v>
      </c>
      <c r="AI1632" s="14">
        <v>114181</v>
      </c>
      <c r="AJ1632" s="13" t="s">
        <v>486</v>
      </c>
      <c r="AK1632" s="13"/>
      <c r="AL1632" s="13"/>
      <c r="AM1632" s="13"/>
      <c r="AN1632" s="13" t="s">
        <v>487</v>
      </c>
    </row>
    <row r="1633" spans="1:40" x14ac:dyDescent="0.2">
      <c r="A1633" s="8" t="s">
        <v>4281</v>
      </c>
      <c r="B1633" s="8" t="s">
        <v>4346</v>
      </c>
      <c r="C1633" s="8" t="str">
        <f t="shared" ref="C1633:C1696" si="25">B1633&amp;" "&amp;A1633</f>
        <v>Musselshell County MT</v>
      </c>
      <c r="D1633" s="9">
        <v>4582</v>
      </c>
      <c r="E1633" s="8" t="s">
        <v>445</v>
      </c>
      <c r="F1633" s="9">
        <v>331</v>
      </c>
      <c r="G1633" s="9">
        <v>1961</v>
      </c>
      <c r="H1633" s="9">
        <v>2404</v>
      </c>
      <c r="I1633" s="10">
        <v>0.13768718801996671</v>
      </c>
      <c r="J1633" s="10">
        <v>0.81572379367720471</v>
      </c>
      <c r="K1633" s="9">
        <v>-1630</v>
      </c>
      <c r="L1633" s="9">
        <v>1630</v>
      </c>
      <c r="M1633" s="10">
        <v>-0.678036605657238</v>
      </c>
      <c r="N1633" s="10">
        <v>0.678036605657238</v>
      </c>
      <c r="O1633" s="9">
        <v>482</v>
      </c>
      <c r="P1633" s="9">
        <v>1792</v>
      </c>
      <c r="Q1633" s="9">
        <v>2353</v>
      </c>
      <c r="R1633" s="10">
        <v>0.20484487887802805</v>
      </c>
      <c r="S1633" s="10">
        <v>0.76158096047598811</v>
      </c>
      <c r="T1633" s="9">
        <v>-1310</v>
      </c>
      <c r="U1633" s="10">
        <v>-0.55673608159796006</v>
      </c>
      <c r="V1633" s="9">
        <v>-151</v>
      </c>
      <c r="W1633" s="9">
        <v>169</v>
      </c>
      <c r="X1633" s="10">
        <v>-6.7157690858061336E-2</v>
      </c>
      <c r="Y1633" s="10">
        <v>5.41428332012166E-2</v>
      </c>
      <c r="Z1633" s="11">
        <v>1868.16</v>
      </c>
      <c r="AA1633" s="11">
        <v>2.452680712572799</v>
      </c>
      <c r="AB1633" s="11">
        <v>30065</v>
      </c>
      <c r="AC1633" s="12" t="s">
        <v>4347</v>
      </c>
      <c r="AD1633" s="8">
        <v>30</v>
      </c>
      <c r="AE1633" s="8">
        <v>65</v>
      </c>
      <c r="AF1633" s="13"/>
      <c r="AG1633" s="13"/>
      <c r="AH1633" s="13"/>
      <c r="AJ1633" s="13"/>
      <c r="AK1633" s="13"/>
      <c r="AL1633" s="13"/>
      <c r="AM1633" s="13"/>
      <c r="AN1633" s="13" t="s">
        <v>510</v>
      </c>
    </row>
    <row r="1634" spans="1:40" x14ac:dyDescent="0.2">
      <c r="A1634" s="8" t="s">
        <v>4281</v>
      </c>
      <c r="B1634" s="8" t="s">
        <v>1261</v>
      </c>
      <c r="C1634" s="8" t="str">
        <f t="shared" si="25"/>
        <v>Park County MT</v>
      </c>
      <c r="D1634" s="9">
        <v>15972</v>
      </c>
      <c r="E1634" s="8" t="s">
        <v>445</v>
      </c>
      <c r="F1634" s="9">
        <v>3521</v>
      </c>
      <c r="G1634" s="9">
        <v>4872</v>
      </c>
      <c r="H1634" s="9">
        <v>9056</v>
      </c>
      <c r="I1634" s="10">
        <v>0.38880300353356889</v>
      </c>
      <c r="J1634" s="10">
        <v>0.53798586572438167</v>
      </c>
      <c r="K1634" s="9">
        <v>-1351</v>
      </c>
      <c r="L1634" s="9">
        <v>1351</v>
      </c>
      <c r="M1634" s="10">
        <v>-0.14918286219081278</v>
      </c>
      <c r="N1634" s="10">
        <v>0.14918286219081278</v>
      </c>
      <c r="O1634" s="9">
        <v>3728</v>
      </c>
      <c r="P1634" s="9">
        <v>4637</v>
      </c>
      <c r="Q1634" s="9">
        <v>8634</v>
      </c>
      <c r="R1634" s="10">
        <v>0.43178132962705584</v>
      </c>
      <c r="S1634" s="10">
        <v>0.53706277507528377</v>
      </c>
      <c r="T1634" s="9">
        <v>-909</v>
      </c>
      <c r="U1634" s="10">
        <v>-0.10528144544822793</v>
      </c>
      <c r="V1634" s="9">
        <v>-207</v>
      </c>
      <c r="W1634" s="9">
        <v>235</v>
      </c>
      <c r="X1634" s="10">
        <v>-4.2978326093486952E-2</v>
      </c>
      <c r="Y1634" s="10">
        <v>9.2309064909790184E-4</v>
      </c>
      <c r="Z1634" s="11">
        <v>2803.06</v>
      </c>
      <c r="AA1634" s="11">
        <v>5.6980585502986028</v>
      </c>
      <c r="AB1634" s="11">
        <v>30067</v>
      </c>
      <c r="AC1634" s="12" t="s">
        <v>4348</v>
      </c>
      <c r="AD1634" s="8">
        <v>30</v>
      </c>
      <c r="AE1634" s="8">
        <v>67</v>
      </c>
      <c r="AF1634" s="13"/>
      <c r="AG1634" s="13"/>
      <c r="AH1634" s="13"/>
      <c r="AJ1634" s="13"/>
      <c r="AK1634" s="13"/>
      <c r="AL1634" s="13"/>
      <c r="AM1634" s="13"/>
      <c r="AN1634" s="13" t="s">
        <v>510</v>
      </c>
    </row>
    <row r="1635" spans="1:40" x14ac:dyDescent="0.2">
      <c r="A1635" s="8" t="s">
        <v>4281</v>
      </c>
      <c r="B1635" s="8" t="s">
        <v>4349</v>
      </c>
      <c r="C1635" s="8" t="str">
        <f t="shared" si="25"/>
        <v>Petroleum County MT</v>
      </c>
      <c r="D1635" s="9">
        <v>475</v>
      </c>
      <c r="E1635" s="8" t="s">
        <v>445</v>
      </c>
      <c r="F1635" s="9">
        <v>30</v>
      </c>
      <c r="G1635" s="9">
        <v>276</v>
      </c>
      <c r="H1635" s="9">
        <v>319</v>
      </c>
      <c r="I1635" s="10">
        <v>9.4043887147335428E-2</v>
      </c>
      <c r="J1635" s="10">
        <v>0.86520376175548586</v>
      </c>
      <c r="K1635" s="9">
        <v>-246</v>
      </c>
      <c r="L1635" s="9">
        <v>246</v>
      </c>
      <c r="M1635" s="10">
        <v>-0.77115987460815039</v>
      </c>
      <c r="N1635" s="10">
        <v>0.77115987460815039</v>
      </c>
      <c r="O1635" s="9">
        <v>49</v>
      </c>
      <c r="P1635" s="9">
        <v>240</v>
      </c>
      <c r="Q1635" s="9">
        <v>298</v>
      </c>
      <c r="R1635" s="10">
        <v>0.16442953020134229</v>
      </c>
      <c r="S1635" s="10">
        <v>0.80536912751677847</v>
      </c>
      <c r="T1635" s="9">
        <v>-191</v>
      </c>
      <c r="U1635" s="10">
        <v>-0.64093959731543615</v>
      </c>
      <c r="V1635" s="9">
        <v>-19</v>
      </c>
      <c r="W1635" s="9">
        <v>36</v>
      </c>
      <c r="X1635" s="10">
        <v>-7.0385643054006866E-2</v>
      </c>
      <c r="Y1635" s="10">
        <v>5.9834634238707385E-2</v>
      </c>
      <c r="Z1635" s="11">
        <v>1654.87</v>
      </c>
      <c r="AA1635" s="11">
        <v>0.28703160973369513</v>
      </c>
      <c r="AB1635" s="11">
        <v>30069</v>
      </c>
      <c r="AC1635" s="12" t="s">
        <v>4350</v>
      </c>
      <c r="AD1635" s="8">
        <v>30</v>
      </c>
      <c r="AE1635" s="8">
        <v>69</v>
      </c>
      <c r="AF1635" s="13"/>
      <c r="AG1635" s="13"/>
      <c r="AH1635" s="13"/>
      <c r="AJ1635" s="13"/>
      <c r="AK1635" s="13"/>
      <c r="AL1635" s="13"/>
      <c r="AM1635" s="13"/>
      <c r="AN1635" s="13" t="s">
        <v>510</v>
      </c>
    </row>
    <row r="1636" spans="1:40" x14ac:dyDescent="0.2">
      <c r="A1636" s="8" t="s">
        <v>4281</v>
      </c>
      <c r="B1636" s="8" t="s">
        <v>881</v>
      </c>
      <c r="C1636" s="8" t="str">
        <f t="shared" si="25"/>
        <v>Phillips County MT</v>
      </c>
      <c r="D1636" s="9">
        <v>4169</v>
      </c>
      <c r="E1636" s="8" t="s">
        <v>445</v>
      </c>
      <c r="F1636" s="9">
        <v>315</v>
      </c>
      <c r="G1636" s="9">
        <v>1715</v>
      </c>
      <c r="H1636" s="9">
        <v>2147</v>
      </c>
      <c r="I1636" s="10">
        <v>0.14671634839310665</v>
      </c>
      <c r="J1636" s="10">
        <v>0.79878900791802521</v>
      </c>
      <c r="K1636" s="9">
        <v>-1400</v>
      </c>
      <c r="L1636" s="9">
        <v>1400</v>
      </c>
      <c r="M1636" s="10">
        <v>-0.65207265952491855</v>
      </c>
      <c r="N1636" s="10">
        <v>0.65207265952491855</v>
      </c>
      <c r="O1636" s="9">
        <v>471</v>
      </c>
      <c r="P1636" s="9">
        <v>1688</v>
      </c>
      <c r="Q1636" s="9">
        <v>2228</v>
      </c>
      <c r="R1636" s="10">
        <v>0.21140035906642729</v>
      </c>
      <c r="S1636" s="10">
        <v>0.75763016157989227</v>
      </c>
      <c r="T1636" s="9">
        <v>-1217</v>
      </c>
      <c r="U1636" s="10">
        <v>-0.54622980251346498</v>
      </c>
      <c r="V1636" s="9">
        <v>-156</v>
      </c>
      <c r="W1636" s="9">
        <v>27</v>
      </c>
      <c r="X1636" s="10">
        <v>-6.4684010673320635E-2</v>
      </c>
      <c r="Y1636" s="10">
        <v>4.1158846338132937E-2</v>
      </c>
      <c r="Z1636" s="11">
        <v>5140.04</v>
      </c>
      <c r="AA1636" s="11">
        <v>0.8110831822320449</v>
      </c>
      <c r="AB1636" s="11">
        <v>30071</v>
      </c>
      <c r="AC1636" s="12" t="s">
        <v>4351</v>
      </c>
      <c r="AD1636" s="8">
        <v>30</v>
      </c>
      <c r="AE1636" s="8">
        <v>71</v>
      </c>
      <c r="AF1636" s="13"/>
      <c r="AG1636" s="13"/>
      <c r="AH1636" s="13"/>
      <c r="AJ1636" s="13"/>
      <c r="AK1636" s="13"/>
      <c r="AL1636" s="13"/>
      <c r="AM1636" s="13"/>
      <c r="AN1636" s="13" t="s">
        <v>510</v>
      </c>
    </row>
    <row r="1637" spans="1:40" x14ac:dyDescent="0.2">
      <c r="A1637" s="8" t="s">
        <v>4281</v>
      </c>
      <c r="B1637" s="8" t="s">
        <v>4352</v>
      </c>
      <c r="C1637" s="8" t="str">
        <f t="shared" si="25"/>
        <v>Pondera County MT</v>
      </c>
      <c r="D1637" s="9">
        <v>6184</v>
      </c>
      <c r="E1637" s="8" t="s">
        <v>445</v>
      </c>
      <c r="F1637" s="9">
        <v>737</v>
      </c>
      <c r="G1637" s="9">
        <v>1786</v>
      </c>
      <c r="H1637" s="9">
        <v>2692</v>
      </c>
      <c r="I1637" s="10">
        <v>0.27377414561664193</v>
      </c>
      <c r="J1637" s="10">
        <v>0.66344725111441305</v>
      </c>
      <c r="K1637" s="9">
        <v>-1049</v>
      </c>
      <c r="L1637" s="9">
        <v>1049</v>
      </c>
      <c r="M1637" s="10">
        <v>-0.38967310549777112</v>
      </c>
      <c r="N1637" s="10">
        <v>0.38967310549777112</v>
      </c>
      <c r="O1637" s="9">
        <v>969</v>
      </c>
      <c r="P1637" s="9">
        <v>1666</v>
      </c>
      <c r="Q1637" s="9">
        <v>2704</v>
      </c>
      <c r="R1637" s="10">
        <v>0.35835798816568049</v>
      </c>
      <c r="S1637" s="10">
        <v>0.61612426035502954</v>
      </c>
      <c r="T1637" s="9">
        <v>-697</v>
      </c>
      <c r="U1637" s="10">
        <v>-0.25776627218934905</v>
      </c>
      <c r="V1637" s="9">
        <v>-232</v>
      </c>
      <c r="W1637" s="9">
        <v>120</v>
      </c>
      <c r="X1637" s="10">
        <v>-8.4583842549038557E-2</v>
      </c>
      <c r="Y1637" s="10">
        <v>4.732299075938351E-2</v>
      </c>
      <c r="Z1637" s="11">
        <v>1622.86</v>
      </c>
      <c r="AA1637" s="11">
        <v>3.810556671555156</v>
      </c>
      <c r="AB1637" s="11">
        <v>30073</v>
      </c>
      <c r="AC1637" s="12" t="s">
        <v>4353</v>
      </c>
      <c r="AD1637" s="8">
        <v>30</v>
      </c>
      <c r="AE1637" s="8">
        <v>73</v>
      </c>
      <c r="AF1637" s="13"/>
      <c r="AG1637" s="13"/>
      <c r="AH1637" s="13"/>
      <c r="AJ1637" s="13"/>
      <c r="AK1637" s="13"/>
      <c r="AL1637" s="13"/>
      <c r="AM1637" s="13"/>
      <c r="AN1637" s="13" t="s">
        <v>510</v>
      </c>
    </row>
    <row r="1638" spans="1:40" x14ac:dyDescent="0.2">
      <c r="A1638" s="8" t="s">
        <v>4281</v>
      </c>
      <c r="B1638" s="8" t="s">
        <v>4354</v>
      </c>
      <c r="C1638" s="8" t="str">
        <f t="shared" si="25"/>
        <v>Powder River County MT</v>
      </c>
      <c r="D1638" s="9">
        <v>1773</v>
      </c>
      <c r="E1638" s="8" t="s">
        <v>445</v>
      </c>
      <c r="F1638" s="9">
        <v>127</v>
      </c>
      <c r="G1638" s="9">
        <v>880</v>
      </c>
      <c r="H1638" s="9">
        <v>1047</v>
      </c>
      <c r="I1638" s="10">
        <v>0.12129894937917861</v>
      </c>
      <c r="J1638" s="10">
        <v>0.84049665711556831</v>
      </c>
      <c r="K1638" s="9">
        <v>-753</v>
      </c>
      <c r="L1638" s="9">
        <v>753</v>
      </c>
      <c r="M1638" s="10">
        <v>-0.71919770773638969</v>
      </c>
      <c r="N1638" s="10">
        <v>0.71919770773638969</v>
      </c>
      <c r="O1638" s="9">
        <v>170</v>
      </c>
      <c r="P1638" s="9">
        <v>833</v>
      </c>
      <c r="Q1638" s="9">
        <v>1019</v>
      </c>
      <c r="R1638" s="10">
        <v>0.16683022571148184</v>
      </c>
      <c r="S1638" s="10">
        <v>0.81746810598626107</v>
      </c>
      <c r="T1638" s="9">
        <v>-663</v>
      </c>
      <c r="U1638" s="10">
        <v>-0.6506378802747792</v>
      </c>
      <c r="V1638" s="9">
        <v>-43</v>
      </c>
      <c r="W1638" s="9">
        <v>47</v>
      </c>
      <c r="X1638" s="10">
        <v>-4.5531276332303236E-2</v>
      </c>
      <c r="Y1638" s="10">
        <v>2.302855112930724E-2</v>
      </c>
      <c r="Z1638" s="11">
        <v>3297.3</v>
      </c>
      <c r="AA1638" s="11">
        <v>0.53771267400600486</v>
      </c>
      <c r="AB1638" s="11">
        <v>30075</v>
      </c>
      <c r="AC1638" s="12" t="s">
        <v>4355</v>
      </c>
      <c r="AD1638" s="8">
        <v>30</v>
      </c>
      <c r="AE1638" s="8">
        <v>75</v>
      </c>
      <c r="AF1638" s="13"/>
      <c r="AG1638" s="13"/>
      <c r="AH1638" s="13"/>
      <c r="AJ1638" s="13"/>
      <c r="AK1638" s="13"/>
      <c r="AL1638" s="13"/>
      <c r="AM1638" s="13"/>
      <c r="AN1638" s="13" t="s">
        <v>510</v>
      </c>
    </row>
    <row r="1639" spans="1:40" x14ac:dyDescent="0.2">
      <c r="A1639" s="8" t="s">
        <v>4281</v>
      </c>
      <c r="B1639" s="8" t="s">
        <v>3126</v>
      </c>
      <c r="C1639" s="8" t="str">
        <f t="shared" si="25"/>
        <v>Powell County MT</v>
      </c>
      <c r="D1639" s="9">
        <v>6840</v>
      </c>
      <c r="E1639" s="8" t="s">
        <v>445</v>
      </c>
      <c r="F1639" s="9">
        <v>549</v>
      </c>
      <c r="G1639" s="9">
        <v>2017</v>
      </c>
      <c r="H1639" s="9">
        <v>2768</v>
      </c>
      <c r="I1639" s="10">
        <v>0.19833815028901733</v>
      </c>
      <c r="J1639" s="10">
        <v>0.72868497109826591</v>
      </c>
      <c r="K1639" s="9">
        <v>-1468</v>
      </c>
      <c r="L1639" s="9">
        <v>1468</v>
      </c>
      <c r="M1639" s="10">
        <v>-0.53034682080924855</v>
      </c>
      <c r="N1639" s="10">
        <v>0.53034682080924855</v>
      </c>
      <c r="O1639" s="9">
        <v>884</v>
      </c>
      <c r="P1639" s="9">
        <v>1798</v>
      </c>
      <c r="Q1639" s="9">
        <v>2763</v>
      </c>
      <c r="R1639" s="10">
        <v>0.31994209192906259</v>
      </c>
      <c r="S1639" s="10">
        <v>0.65074194715888523</v>
      </c>
      <c r="T1639" s="9">
        <v>-914</v>
      </c>
      <c r="U1639" s="10">
        <v>-0.33079985522982264</v>
      </c>
      <c r="V1639" s="9">
        <v>-335</v>
      </c>
      <c r="W1639" s="9">
        <v>219</v>
      </c>
      <c r="X1639" s="10">
        <v>-0.12160394164004526</v>
      </c>
      <c r="Y1639" s="10">
        <v>7.7943023939380685E-2</v>
      </c>
      <c r="Z1639" s="11">
        <v>2326.39</v>
      </c>
      <c r="AA1639" s="11">
        <v>2.9401777002136358</v>
      </c>
      <c r="AB1639" s="11">
        <v>30077</v>
      </c>
      <c r="AC1639" s="12" t="s">
        <v>4356</v>
      </c>
      <c r="AD1639" s="8">
        <v>30</v>
      </c>
      <c r="AE1639" s="8">
        <v>77</v>
      </c>
      <c r="AF1639" s="13"/>
      <c r="AG1639" s="13"/>
      <c r="AH1639" s="13"/>
      <c r="AJ1639" s="13"/>
      <c r="AK1639" s="13"/>
      <c r="AL1639" s="13"/>
      <c r="AM1639" s="13"/>
      <c r="AN1639" s="13" t="s">
        <v>510</v>
      </c>
    </row>
    <row r="1640" spans="1:40" x14ac:dyDescent="0.2">
      <c r="A1640" s="8" t="s">
        <v>4281</v>
      </c>
      <c r="B1640" s="8" t="s">
        <v>894</v>
      </c>
      <c r="C1640" s="8" t="str">
        <f t="shared" si="25"/>
        <v>Prairie County MT</v>
      </c>
      <c r="D1640" s="9">
        <v>1160</v>
      </c>
      <c r="E1640" s="8" t="s">
        <v>445</v>
      </c>
      <c r="F1640" s="9">
        <v>100</v>
      </c>
      <c r="G1640" s="9">
        <v>555</v>
      </c>
      <c r="H1640" s="9">
        <v>686</v>
      </c>
      <c r="I1640" s="10">
        <v>0.1457725947521866</v>
      </c>
      <c r="J1640" s="10">
        <v>0.80903790087463556</v>
      </c>
      <c r="K1640" s="9">
        <v>-455</v>
      </c>
      <c r="L1640" s="9">
        <v>455</v>
      </c>
      <c r="M1640" s="10">
        <v>-0.66326530612244894</v>
      </c>
      <c r="N1640" s="10">
        <v>0.66326530612244894</v>
      </c>
      <c r="O1640" s="9">
        <v>167</v>
      </c>
      <c r="P1640" s="9">
        <v>518</v>
      </c>
      <c r="Q1640" s="9">
        <v>701</v>
      </c>
      <c r="R1640" s="10">
        <v>0.23823109843081314</v>
      </c>
      <c r="S1640" s="10">
        <v>0.738944365192582</v>
      </c>
      <c r="T1640" s="9">
        <v>-351</v>
      </c>
      <c r="U1640" s="10">
        <v>-0.50071326676176886</v>
      </c>
      <c r="V1640" s="9">
        <v>-67</v>
      </c>
      <c r="W1640" s="9">
        <v>37</v>
      </c>
      <c r="X1640" s="10">
        <v>-9.2458503678626541E-2</v>
      </c>
      <c r="Y1640" s="10">
        <v>7.0093535682053565E-2</v>
      </c>
      <c r="Z1640" s="11">
        <v>1736.74</v>
      </c>
      <c r="AA1640" s="11">
        <v>0.66791805336434928</v>
      </c>
      <c r="AB1640" s="11">
        <v>30079</v>
      </c>
      <c r="AC1640" s="12" t="s">
        <v>4357</v>
      </c>
      <c r="AD1640" s="8">
        <v>30</v>
      </c>
      <c r="AE1640" s="8">
        <v>79</v>
      </c>
      <c r="AF1640" s="13"/>
      <c r="AG1640" s="13"/>
      <c r="AH1640" s="13"/>
      <c r="AJ1640" s="13"/>
      <c r="AK1640" s="13"/>
      <c r="AL1640" s="13"/>
      <c r="AM1640" s="13"/>
      <c r="AN1640" s="13" t="s">
        <v>510</v>
      </c>
    </row>
    <row r="1641" spans="1:40" x14ac:dyDescent="0.2">
      <c r="A1641" s="8" t="s">
        <v>4281</v>
      </c>
      <c r="B1641" s="8" t="s">
        <v>4358</v>
      </c>
      <c r="C1641" s="8" t="str">
        <f t="shared" si="25"/>
        <v>Ravalli County MT</v>
      </c>
      <c r="D1641" s="9">
        <v>41373</v>
      </c>
      <c r="E1641" s="8" t="s">
        <v>445</v>
      </c>
      <c r="F1641" s="9">
        <v>6166</v>
      </c>
      <c r="G1641" s="9">
        <v>14673</v>
      </c>
      <c r="H1641" s="9">
        <v>22063</v>
      </c>
      <c r="I1641" s="10">
        <v>0.27947241988850113</v>
      </c>
      <c r="J1641" s="10">
        <v>0.6650500838507909</v>
      </c>
      <c r="K1641" s="9">
        <v>-8507</v>
      </c>
      <c r="L1641" s="9">
        <v>8507</v>
      </c>
      <c r="M1641" s="10">
        <v>-0.38557766396228976</v>
      </c>
      <c r="N1641" s="10">
        <v>0.38557766396228976</v>
      </c>
      <c r="O1641" s="9">
        <v>6466</v>
      </c>
      <c r="P1641" s="9">
        <v>12817</v>
      </c>
      <c r="Q1641" s="9">
        <v>19797</v>
      </c>
      <c r="R1641" s="10">
        <v>0.3266151437086427</v>
      </c>
      <c r="S1641" s="10">
        <v>0.64742132646360562</v>
      </c>
      <c r="T1641" s="9">
        <v>-6351</v>
      </c>
      <c r="U1641" s="10">
        <v>-0.32080618275496292</v>
      </c>
      <c r="V1641" s="9">
        <v>-300</v>
      </c>
      <c r="W1641" s="9">
        <v>1856</v>
      </c>
      <c r="X1641" s="10">
        <v>-4.7142723820141563E-2</v>
      </c>
      <c r="Y1641" s="10">
        <v>1.7628757387185279E-2</v>
      </c>
      <c r="Z1641" s="11">
        <v>2390.8200000000002</v>
      </c>
      <c r="AA1641" s="11">
        <v>17.304941400858283</v>
      </c>
      <c r="AB1641" s="11">
        <v>30081</v>
      </c>
      <c r="AC1641" s="12" t="s">
        <v>4359</v>
      </c>
      <c r="AD1641" s="8">
        <v>30</v>
      </c>
      <c r="AE1641" s="8">
        <v>81</v>
      </c>
      <c r="AF1641" s="13"/>
      <c r="AG1641" s="13"/>
      <c r="AH1641" s="13"/>
      <c r="AJ1641" s="13"/>
      <c r="AK1641" s="13"/>
      <c r="AL1641" s="13"/>
      <c r="AM1641" s="13"/>
      <c r="AN1641" s="13" t="s">
        <v>510</v>
      </c>
    </row>
    <row r="1642" spans="1:40" x14ac:dyDescent="0.2">
      <c r="A1642" s="8" t="s">
        <v>4281</v>
      </c>
      <c r="B1642" s="8" t="s">
        <v>2240</v>
      </c>
      <c r="C1642" s="8" t="str">
        <f t="shared" si="25"/>
        <v>Richland County MT</v>
      </c>
      <c r="D1642" s="9">
        <v>11960</v>
      </c>
      <c r="E1642" s="8" t="s">
        <v>445</v>
      </c>
      <c r="F1642" s="9">
        <v>669</v>
      </c>
      <c r="G1642" s="9">
        <v>3885</v>
      </c>
      <c r="H1642" s="9">
        <v>4812</v>
      </c>
      <c r="I1642" s="10">
        <v>0.13902743142144638</v>
      </c>
      <c r="J1642" s="10">
        <v>0.80735660847880297</v>
      </c>
      <c r="K1642" s="9">
        <v>-3216</v>
      </c>
      <c r="L1642" s="9">
        <v>3216</v>
      </c>
      <c r="M1642" s="10">
        <v>-0.66832917705735662</v>
      </c>
      <c r="N1642" s="10">
        <v>0.66832917705735662</v>
      </c>
      <c r="O1642" s="9">
        <v>992</v>
      </c>
      <c r="P1642" s="9">
        <v>3479</v>
      </c>
      <c r="Q1642" s="9">
        <v>4602</v>
      </c>
      <c r="R1642" s="10">
        <v>0.21555845284658845</v>
      </c>
      <c r="S1642" s="10">
        <v>0.7559756627553238</v>
      </c>
      <c r="T1642" s="9">
        <v>-2487</v>
      </c>
      <c r="U1642" s="10">
        <v>-0.54041720990873532</v>
      </c>
      <c r="V1642" s="9">
        <v>-323</v>
      </c>
      <c r="W1642" s="9">
        <v>406</v>
      </c>
      <c r="X1642" s="10">
        <v>-7.6531021425142065E-2</v>
      </c>
      <c r="Y1642" s="10">
        <v>5.1380945723479177E-2</v>
      </c>
      <c r="Z1642" s="11">
        <v>2084.14</v>
      </c>
      <c r="AA1642" s="11">
        <v>5.7385780225896532</v>
      </c>
      <c r="AB1642" s="11">
        <v>30083</v>
      </c>
      <c r="AC1642" s="12" t="s">
        <v>4360</v>
      </c>
      <c r="AD1642" s="8">
        <v>30</v>
      </c>
      <c r="AE1642" s="8">
        <v>83</v>
      </c>
      <c r="AF1642" s="13"/>
      <c r="AG1642" s="13"/>
      <c r="AH1642" s="13"/>
      <c r="AJ1642" s="13"/>
      <c r="AK1642" s="13"/>
      <c r="AL1642" s="13"/>
      <c r="AM1642" s="13"/>
      <c r="AN1642" s="13" t="s">
        <v>510</v>
      </c>
    </row>
    <row r="1643" spans="1:40" x14ac:dyDescent="0.2">
      <c r="A1643" s="8" t="s">
        <v>4281</v>
      </c>
      <c r="B1643" s="8" t="s">
        <v>4361</v>
      </c>
      <c r="C1643" s="8" t="str">
        <f t="shared" si="25"/>
        <v>Roosevelt County MT</v>
      </c>
      <c r="D1643" s="9">
        <v>11476</v>
      </c>
      <c r="E1643" s="8" t="s">
        <v>445</v>
      </c>
      <c r="F1643" s="9">
        <v>1504</v>
      </c>
      <c r="G1643" s="9">
        <v>1722</v>
      </c>
      <c r="H1643" s="9">
        <v>3486</v>
      </c>
      <c r="I1643" s="10">
        <v>0.43144004589787721</v>
      </c>
      <c r="J1643" s="10">
        <v>0.49397590361445781</v>
      </c>
      <c r="K1643" s="9">
        <v>-218</v>
      </c>
      <c r="L1643" s="9">
        <v>218</v>
      </c>
      <c r="M1643" s="10">
        <v>-6.2535857716580601E-2</v>
      </c>
      <c r="N1643" s="10">
        <v>6.2535857716580601E-2</v>
      </c>
      <c r="O1643" s="9">
        <v>2044</v>
      </c>
      <c r="P1643" s="9">
        <v>1503</v>
      </c>
      <c r="Q1643" s="9">
        <v>3618</v>
      </c>
      <c r="R1643" s="10">
        <v>0.56495301271420673</v>
      </c>
      <c r="S1643" s="10">
        <v>0.4154228855721393</v>
      </c>
      <c r="T1643" s="9">
        <v>541</v>
      </c>
      <c r="U1643" s="10">
        <v>0.14953012714206743</v>
      </c>
      <c r="V1643" s="9">
        <v>-540</v>
      </c>
      <c r="W1643" s="9">
        <v>219</v>
      </c>
      <c r="X1643" s="10">
        <v>-0.13351296681632951</v>
      </c>
      <c r="Y1643" s="10">
        <v>7.8553018042318512E-2</v>
      </c>
      <c r="Z1643" s="11">
        <v>2354.79</v>
      </c>
      <c r="AA1643" s="11">
        <v>4.8734706704207174</v>
      </c>
      <c r="AB1643" s="11">
        <v>30085</v>
      </c>
      <c r="AC1643" s="12" t="s">
        <v>4362</v>
      </c>
      <c r="AD1643" s="8">
        <v>30</v>
      </c>
      <c r="AE1643" s="8">
        <v>85</v>
      </c>
      <c r="AF1643" s="13"/>
      <c r="AG1643" s="13"/>
      <c r="AH1643" s="13"/>
      <c r="AJ1643" s="13"/>
      <c r="AK1643" s="13"/>
      <c r="AL1643" s="13"/>
      <c r="AM1643" s="13"/>
      <c r="AN1643" s="13" t="s">
        <v>510</v>
      </c>
    </row>
    <row r="1644" spans="1:40" x14ac:dyDescent="0.2">
      <c r="A1644" s="8" t="s">
        <v>4281</v>
      </c>
      <c r="B1644" s="8" t="s">
        <v>4363</v>
      </c>
      <c r="C1644" s="8" t="str">
        <f t="shared" si="25"/>
        <v>Rosebud County MT</v>
      </c>
      <c r="D1644" s="9">
        <v>9398</v>
      </c>
      <c r="E1644" s="8" t="s">
        <v>445</v>
      </c>
      <c r="F1644" s="9">
        <v>969</v>
      </c>
      <c r="G1644" s="9">
        <v>2211</v>
      </c>
      <c r="H1644" s="9">
        <v>3357</v>
      </c>
      <c r="I1644" s="10">
        <v>0.28865058087578194</v>
      </c>
      <c r="J1644" s="10">
        <v>0.65862377122430737</v>
      </c>
      <c r="K1644" s="9">
        <v>-1242</v>
      </c>
      <c r="L1644" s="9">
        <v>1242</v>
      </c>
      <c r="M1644" s="10">
        <v>-0.36997319034852544</v>
      </c>
      <c r="N1644" s="10">
        <v>0.36997319034852544</v>
      </c>
      <c r="O1644" s="9">
        <v>1478</v>
      </c>
      <c r="P1644" s="9">
        <v>2035</v>
      </c>
      <c r="Q1644" s="9">
        <v>3610</v>
      </c>
      <c r="R1644" s="10">
        <v>0.40941828254847645</v>
      </c>
      <c r="S1644" s="10">
        <v>0.56371191135734067</v>
      </c>
      <c r="T1644" s="9">
        <v>-557</v>
      </c>
      <c r="U1644" s="10">
        <v>-0.15429362880886421</v>
      </c>
      <c r="V1644" s="9">
        <v>-509</v>
      </c>
      <c r="W1644" s="9">
        <v>176</v>
      </c>
      <c r="X1644" s="10">
        <v>-0.12076770167269452</v>
      </c>
      <c r="Y1644" s="10">
        <v>9.4911859866966708E-2</v>
      </c>
      <c r="Z1644" s="11">
        <v>5010.3999999999996</v>
      </c>
      <c r="AA1644" s="11">
        <v>1.8756985470221941</v>
      </c>
      <c r="AB1644" s="11">
        <v>30087</v>
      </c>
      <c r="AC1644" s="12" t="s">
        <v>4364</v>
      </c>
      <c r="AD1644" s="8">
        <v>30</v>
      </c>
      <c r="AE1644" s="8">
        <v>87</v>
      </c>
      <c r="AF1644" s="13"/>
      <c r="AG1644" s="13"/>
      <c r="AH1644" s="13"/>
      <c r="AJ1644" s="13"/>
      <c r="AK1644" s="13"/>
      <c r="AL1644" s="13"/>
      <c r="AM1644" s="13"/>
      <c r="AN1644" s="13" t="s">
        <v>510</v>
      </c>
    </row>
    <row r="1645" spans="1:40" x14ac:dyDescent="0.2">
      <c r="A1645" s="8" t="s">
        <v>4281</v>
      </c>
      <c r="B1645" s="8" t="s">
        <v>4365</v>
      </c>
      <c r="C1645" s="8" t="str">
        <f t="shared" si="25"/>
        <v>Sanders County MT</v>
      </c>
      <c r="D1645" s="9">
        <v>11336</v>
      </c>
      <c r="E1645" s="8" t="s">
        <v>445</v>
      </c>
      <c r="F1645" s="9">
        <v>1211</v>
      </c>
      <c r="G1645" s="9">
        <v>4268</v>
      </c>
      <c r="H1645" s="9">
        <v>5871</v>
      </c>
      <c r="I1645" s="10">
        <v>0.20626809742803612</v>
      </c>
      <c r="J1645" s="10">
        <v>0.72696303866462275</v>
      </c>
      <c r="K1645" s="9">
        <v>-3057</v>
      </c>
      <c r="L1645" s="9">
        <v>3057</v>
      </c>
      <c r="M1645" s="10">
        <v>-0.52069494123658666</v>
      </c>
      <c r="N1645" s="10">
        <v>0.52069494123658666</v>
      </c>
      <c r="O1645" s="9">
        <v>1716</v>
      </c>
      <c r="P1645" s="9">
        <v>3971</v>
      </c>
      <c r="Q1645" s="9">
        <v>5888</v>
      </c>
      <c r="R1645" s="10">
        <v>0.29144021739130432</v>
      </c>
      <c r="S1645" s="10">
        <v>0.67442255434782605</v>
      </c>
      <c r="T1645" s="9">
        <v>-2255</v>
      </c>
      <c r="U1645" s="10">
        <v>-0.38298233695652173</v>
      </c>
      <c r="V1645" s="9">
        <v>-505</v>
      </c>
      <c r="W1645" s="9">
        <v>297</v>
      </c>
      <c r="X1645" s="10">
        <v>-8.5172119963268206E-2</v>
      </c>
      <c r="Y1645" s="10">
        <v>5.2540484316796698E-2</v>
      </c>
      <c r="Z1645" s="11">
        <v>2760.52</v>
      </c>
      <c r="AA1645" s="11">
        <v>4.1064726935504909</v>
      </c>
      <c r="AB1645" s="11">
        <v>30089</v>
      </c>
      <c r="AC1645" s="12" t="s">
        <v>4366</v>
      </c>
      <c r="AD1645" s="8">
        <v>30</v>
      </c>
      <c r="AE1645" s="8">
        <v>89</v>
      </c>
      <c r="AF1645" s="13"/>
      <c r="AG1645" s="13"/>
      <c r="AH1645" s="13"/>
      <c r="AJ1645" s="13"/>
      <c r="AK1645" s="13"/>
      <c r="AL1645" s="13"/>
      <c r="AM1645" s="13"/>
      <c r="AN1645" s="13" t="s">
        <v>510</v>
      </c>
    </row>
    <row r="1646" spans="1:40" x14ac:dyDescent="0.2">
      <c r="A1646" s="8" t="s">
        <v>4281</v>
      </c>
      <c r="B1646" s="8" t="s">
        <v>2905</v>
      </c>
      <c r="C1646" s="8" t="str">
        <f t="shared" si="25"/>
        <v>Sheridan County MT</v>
      </c>
      <c r="D1646" s="9">
        <v>3687</v>
      </c>
      <c r="E1646" s="8" t="s">
        <v>445</v>
      </c>
      <c r="F1646" s="9">
        <v>476</v>
      </c>
      <c r="G1646" s="9">
        <v>1237</v>
      </c>
      <c r="H1646" s="9">
        <v>1825</v>
      </c>
      <c r="I1646" s="10">
        <v>0.26082191780821917</v>
      </c>
      <c r="J1646" s="10">
        <v>0.67780821917808221</v>
      </c>
      <c r="K1646" s="9">
        <v>-761</v>
      </c>
      <c r="L1646" s="9">
        <v>761</v>
      </c>
      <c r="M1646" s="10">
        <v>-0.41698630136986303</v>
      </c>
      <c r="N1646" s="10">
        <v>0.41698630136986303</v>
      </c>
      <c r="O1646" s="9">
        <v>661</v>
      </c>
      <c r="P1646" s="9">
        <v>1203</v>
      </c>
      <c r="Q1646" s="9">
        <v>1920</v>
      </c>
      <c r="R1646" s="10">
        <v>0.34427083333333336</v>
      </c>
      <c r="S1646" s="10">
        <v>0.62656250000000002</v>
      </c>
      <c r="T1646" s="9">
        <v>-542</v>
      </c>
      <c r="U1646" s="10">
        <v>-0.28229166666666666</v>
      </c>
      <c r="V1646" s="9">
        <v>-185</v>
      </c>
      <c r="W1646" s="9">
        <v>34</v>
      </c>
      <c r="X1646" s="10">
        <v>-8.3448915525114187E-2</v>
      </c>
      <c r="Y1646" s="10">
        <v>5.1245719178082183E-2</v>
      </c>
      <c r="Z1646" s="11">
        <v>1677.08</v>
      </c>
      <c r="AA1646" s="11">
        <v>2.1984639969470749</v>
      </c>
      <c r="AB1646" s="11">
        <v>30091</v>
      </c>
      <c r="AC1646" s="12" t="s">
        <v>4367</v>
      </c>
      <c r="AD1646" s="8">
        <v>30</v>
      </c>
      <c r="AE1646" s="8">
        <v>91</v>
      </c>
      <c r="AF1646" s="13"/>
      <c r="AG1646" s="13"/>
      <c r="AH1646" s="13"/>
      <c r="AJ1646" s="13"/>
      <c r="AK1646" s="13"/>
      <c r="AL1646" s="13"/>
      <c r="AM1646" s="13"/>
      <c r="AN1646" s="13" t="s">
        <v>510</v>
      </c>
    </row>
    <row r="1647" spans="1:40" x14ac:dyDescent="0.2">
      <c r="A1647" s="8" t="s">
        <v>4281</v>
      </c>
      <c r="B1647" s="8" t="s">
        <v>4368</v>
      </c>
      <c r="C1647" s="8" t="str">
        <f t="shared" si="25"/>
        <v>Silver Bow County MT</v>
      </c>
      <c r="D1647" s="9">
        <v>34622</v>
      </c>
      <c r="E1647" s="8" t="s">
        <v>445</v>
      </c>
      <c r="F1647" s="9">
        <v>8545</v>
      </c>
      <c r="G1647" s="9">
        <v>6252</v>
      </c>
      <c r="H1647" s="9">
        <v>16122</v>
      </c>
      <c r="I1647" s="10">
        <v>0.53002108919488899</v>
      </c>
      <c r="J1647" s="10">
        <v>0.38779307778191291</v>
      </c>
      <c r="K1647" s="9">
        <v>2293</v>
      </c>
      <c r="L1647" s="9">
        <v>-2293</v>
      </c>
      <c r="M1647" s="10">
        <v>0.14222801141297609</v>
      </c>
      <c r="N1647" s="10">
        <v>-0.14222801141297609</v>
      </c>
      <c r="O1647" s="9">
        <v>10782</v>
      </c>
      <c r="P1647" s="9">
        <v>5374</v>
      </c>
      <c r="Q1647" s="9">
        <v>16617</v>
      </c>
      <c r="R1647" s="10">
        <v>0.64885358367936452</v>
      </c>
      <c r="S1647" s="10">
        <v>0.32340374315460069</v>
      </c>
      <c r="T1647" s="9">
        <v>5408</v>
      </c>
      <c r="U1647" s="10">
        <v>0.32544984052476383</v>
      </c>
      <c r="V1647" s="9">
        <v>-2237</v>
      </c>
      <c r="W1647" s="9">
        <v>878</v>
      </c>
      <c r="X1647" s="10">
        <v>-0.11883249448447553</v>
      </c>
      <c r="Y1647" s="10">
        <v>6.4389334627312222E-2</v>
      </c>
      <c r="Z1647" s="11">
        <v>718.48</v>
      </c>
      <c r="AA1647" s="11">
        <v>48.187840997661731</v>
      </c>
      <c r="AB1647" s="11">
        <v>30093</v>
      </c>
      <c r="AC1647" s="12" t="s">
        <v>4369</v>
      </c>
      <c r="AD1647" s="8">
        <v>30</v>
      </c>
      <c r="AE1647" s="8">
        <v>93</v>
      </c>
      <c r="AF1647" s="13" t="s">
        <v>4370</v>
      </c>
      <c r="AG1647" s="13"/>
      <c r="AH1647" s="13" t="s">
        <v>4371</v>
      </c>
      <c r="AJ1647" s="13" t="s">
        <v>498</v>
      </c>
      <c r="AK1647" s="13"/>
      <c r="AL1647" s="13"/>
      <c r="AM1647" s="13"/>
      <c r="AN1647" s="13" t="s">
        <v>487</v>
      </c>
    </row>
    <row r="1648" spans="1:40" x14ac:dyDescent="0.2">
      <c r="A1648" s="8" t="s">
        <v>4281</v>
      </c>
      <c r="B1648" s="8" t="s">
        <v>4372</v>
      </c>
      <c r="C1648" s="8" t="str">
        <f t="shared" si="25"/>
        <v>Stillwater County MT</v>
      </c>
      <c r="D1648" s="9">
        <v>9486</v>
      </c>
      <c r="E1648" s="8" t="s">
        <v>445</v>
      </c>
      <c r="F1648" s="9">
        <v>904</v>
      </c>
      <c r="G1648" s="9">
        <v>3630</v>
      </c>
      <c r="H1648" s="9">
        <v>4816</v>
      </c>
      <c r="I1648" s="10">
        <v>0.1877076411960133</v>
      </c>
      <c r="J1648" s="10">
        <v>0.75373754152823924</v>
      </c>
      <c r="K1648" s="9">
        <v>-2726</v>
      </c>
      <c r="L1648" s="9">
        <v>2726</v>
      </c>
      <c r="M1648" s="10">
        <v>-0.566029900332226</v>
      </c>
      <c r="N1648" s="10">
        <v>0.566029900332226</v>
      </c>
      <c r="O1648" s="9">
        <v>1209</v>
      </c>
      <c r="P1648" s="9">
        <v>3237</v>
      </c>
      <c r="Q1648" s="9">
        <v>4560</v>
      </c>
      <c r="R1648" s="10">
        <v>0.26513157894736844</v>
      </c>
      <c r="S1648" s="10">
        <v>0.70986842105263159</v>
      </c>
      <c r="T1648" s="9">
        <v>-2028</v>
      </c>
      <c r="U1648" s="10">
        <v>-0.44473684210526315</v>
      </c>
      <c r="V1648" s="9">
        <v>-305</v>
      </c>
      <c r="W1648" s="9">
        <v>393</v>
      </c>
      <c r="X1648" s="10">
        <v>-7.7423937751355143E-2</v>
      </c>
      <c r="Y1648" s="10">
        <v>4.3869120475607648E-2</v>
      </c>
      <c r="Z1648" s="11">
        <v>1795.35</v>
      </c>
      <c r="AA1648" s="11">
        <v>5.2836494276881947</v>
      </c>
      <c r="AB1648" s="11">
        <v>30095</v>
      </c>
      <c r="AC1648" s="12" t="s">
        <v>4373</v>
      </c>
      <c r="AD1648" s="8">
        <v>30</v>
      </c>
      <c r="AE1648" s="8">
        <v>95</v>
      </c>
      <c r="AF1648" s="13"/>
      <c r="AG1648" s="13"/>
      <c r="AH1648" s="13"/>
      <c r="AJ1648" s="13"/>
      <c r="AK1648" s="13"/>
      <c r="AL1648" s="13"/>
      <c r="AM1648" s="13"/>
      <c r="AN1648" s="13" t="s">
        <v>510</v>
      </c>
    </row>
    <row r="1649" spans="1:40" x14ac:dyDescent="0.2">
      <c r="A1649" s="8" t="s">
        <v>4281</v>
      </c>
      <c r="B1649" s="8" t="s">
        <v>4374</v>
      </c>
      <c r="C1649" s="8" t="str">
        <f t="shared" si="25"/>
        <v>Sweet Grass County MT</v>
      </c>
      <c r="D1649" s="9">
        <v>3634</v>
      </c>
      <c r="E1649" s="8" t="s">
        <v>445</v>
      </c>
      <c r="F1649" s="9">
        <v>398</v>
      </c>
      <c r="G1649" s="9">
        <v>1580</v>
      </c>
      <c r="H1649" s="9">
        <v>2077</v>
      </c>
      <c r="I1649" s="10">
        <v>0.19162253249879635</v>
      </c>
      <c r="J1649" s="10">
        <v>0.76071256620125183</v>
      </c>
      <c r="K1649" s="9">
        <v>-1182</v>
      </c>
      <c r="L1649" s="9">
        <v>1182</v>
      </c>
      <c r="M1649" s="10">
        <v>-0.56909003370245548</v>
      </c>
      <c r="N1649" s="10">
        <v>0.56909003370245548</v>
      </c>
      <c r="O1649" s="9">
        <v>473</v>
      </c>
      <c r="P1649" s="9">
        <v>1584</v>
      </c>
      <c r="Q1649" s="9">
        <v>2105</v>
      </c>
      <c r="R1649" s="10">
        <v>0.22470308788598575</v>
      </c>
      <c r="S1649" s="10">
        <v>0.75249406175771971</v>
      </c>
      <c r="T1649" s="9">
        <v>-1111</v>
      </c>
      <c r="U1649" s="10">
        <v>-0.5277909738717339</v>
      </c>
      <c r="V1649" s="9">
        <v>-75</v>
      </c>
      <c r="W1649" s="9">
        <v>-4</v>
      </c>
      <c r="X1649" s="10">
        <v>-3.3080555387189403E-2</v>
      </c>
      <c r="Y1649" s="10">
        <v>8.2185044435321153E-3</v>
      </c>
      <c r="Z1649" s="11">
        <v>1855.21</v>
      </c>
      <c r="AA1649" s="11">
        <v>1.9588078977582053</v>
      </c>
      <c r="AB1649" s="11">
        <v>30097</v>
      </c>
      <c r="AC1649" s="12" t="s">
        <v>4375</v>
      </c>
      <c r="AD1649" s="8">
        <v>30</v>
      </c>
      <c r="AE1649" s="8">
        <v>97</v>
      </c>
      <c r="AF1649" s="13"/>
      <c r="AG1649" s="13"/>
      <c r="AH1649" s="13"/>
      <c r="AJ1649" s="13"/>
      <c r="AK1649" s="13"/>
      <c r="AL1649" s="13"/>
      <c r="AM1649" s="13"/>
      <c r="AN1649" s="13" t="s">
        <v>510</v>
      </c>
    </row>
    <row r="1650" spans="1:40" x14ac:dyDescent="0.2">
      <c r="A1650" s="8" t="s">
        <v>4281</v>
      </c>
      <c r="B1650" s="8" t="s">
        <v>2028</v>
      </c>
      <c r="C1650" s="8" t="str">
        <f t="shared" si="25"/>
        <v>Teton County MT</v>
      </c>
      <c r="D1650" s="9">
        <v>6104</v>
      </c>
      <c r="E1650" s="8" t="s">
        <v>445</v>
      </c>
      <c r="F1650" s="9">
        <v>803</v>
      </c>
      <c r="G1650" s="9">
        <v>2152</v>
      </c>
      <c r="H1650" s="9">
        <v>3143</v>
      </c>
      <c r="I1650" s="10">
        <v>0.25548838689150494</v>
      </c>
      <c r="J1650" s="10">
        <v>0.68469615017499208</v>
      </c>
      <c r="K1650" s="9">
        <v>-1349</v>
      </c>
      <c r="L1650" s="9">
        <v>1349</v>
      </c>
      <c r="M1650" s="10">
        <v>-0.42920776328348714</v>
      </c>
      <c r="N1650" s="10">
        <v>0.42920776328348714</v>
      </c>
      <c r="O1650" s="9">
        <v>1073</v>
      </c>
      <c r="P1650" s="9">
        <v>2091</v>
      </c>
      <c r="Q1650" s="9">
        <v>3250</v>
      </c>
      <c r="R1650" s="10">
        <v>0.33015384615384613</v>
      </c>
      <c r="S1650" s="10">
        <v>0.64338461538461533</v>
      </c>
      <c r="T1650" s="9">
        <v>-1018</v>
      </c>
      <c r="U1650" s="10">
        <v>-0.3132307692307692</v>
      </c>
      <c r="V1650" s="9">
        <v>-270</v>
      </c>
      <c r="W1650" s="9">
        <v>61</v>
      </c>
      <c r="X1650" s="10">
        <v>-7.4665459262341194E-2</v>
      </c>
      <c r="Y1650" s="10">
        <v>4.1311534790376747E-2</v>
      </c>
      <c r="Z1650" s="11">
        <v>2272.38</v>
      </c>
      <c r="AA1650" s="11">
        <v>2.6861704468442777</v>
      </c>
      <c r="AB1650" s="11">
        <v>30099</v>
      </c>
      <c r="AC1650" s="12" t="s">
        <v>4376</v>
      </c>
      <c r="AD1650" s="8">
        <v>30</v>
      </c>
      <c r="AE1650" s="8">
        <v>99</v>
      </c>
      <c r="AF1650" s="13"/>
      <c r="AG1650" s="13"/>
      <c r="AH1650" s="13"/>
      <c r="AJ1650" s="13"/>
      <c r="AK1650" s="13"/>
      <c r="AL1650" s="13"/>
      <c r="AM1650" s="13"/>
      <c r="AN1650" s="13" t="s">
        <v>510</v>
      </c>
    </row>
    <row r="1651" spans="1:40" x14ac:dyDescent="0.2">
      <c r="A1651" s="8" t="s">
        <v>4281</v>
      </c>
      <c r="B1651" s="8" t="s">
        <v>4377</v>
      </c>
      <c r="C1651" s="8" t="str">
        <f t="shared" si="25"/>
        <v>Toole County MT</v>
      </c>
      <c r="D1651" s="9">
        <v>5087</v>
      </c>
      <c r="E1651" s="8" t="s">
        <v>445</v>
      </c>
      <c r="F1651" s="9">
        <v>399</v>
      </c>
      <c r="G1651" s="9">
        <v>1495</v>
      </c>
      <c r="H1651" s="9">
        <v>2018</v>
      </c>
      <c r="I1651" s="10">
        <v>0.19772051536174431</v>
      </c>
      <c r="J1651" s="10">
        <v>0.74083250743310203</v>
      </c>
      <c r="K1651" s="9">
        <v>-1096</v>
      </c>
      <c r="L1651" s="9">
        <v>1096</v>
      </c>
      <c r="M1651" s="10">
        <v>-0.54311199207135774</v>
      </c>
      <c r="N1651" s="10">
        <v>0.54311199207135774</v>
      </c>
      <c r="O1651" s="9">
        <v>582</v>
      </c>
      <c r="P1651" s="9">
        <v>1440</v>
      </c>
      <c r="Q1651" s="9">
        <v>2102</v>
      </c>
      <c r="R1651" s="10">
        <v>0.27687916270218838</v>
      </c>
      <c r="S1651" s="10">
        <v>0.68506184586108465</v>
      </c>
      <c r="T1651" s="9">
        <v>-858</v>
      </c>
      <c r="U1651" s="10">
        <v>-0.40818268315889628</v>
      </c>
      <c r="V1651" s="9">
        <v>-183</v>
      </c>
      <c r="W1651" s="9">
        <v>55</v>
      </c>
      <c r="X1651" s="10">
        <v>-7.915864734044406E-2</v>
      </c>
      <c r="Y1651" s="10">
        <v>5.5770661572017377E-2</v>
      </c>
      <c r="Z1651" s="11">
        <v>1915.65</v>
      </c>
      <c r="AA1651" s="11">
        <v>2.6554955237125779</v>
      </c>
      <c r="AB1651" s="11">
        <v>30101</v>
      </c>
      <c r="AC1651" s="12" t="s">
        <v>4378</v>
      </c>
      <c r="AD1651" s="8">
        <v>30</v>
      </c>
      <c r="AE1651" s="8">
        <v>101</v>
      </c>
      <c r="AF1651" s="13"/>
      <c r="AG1651" s="13"/>
      <c r="AH1651" s="13"/>
      <c r="AJ1651" s="13"/>
      <c r="AK1651" s="13"/>
      <c r="AL1651" s="13"/>
      <c r="AM1651" s="13"/>
      <c r="AN1651" s="13" t="s">
        <v>510</v>
      </c>
    </row>
    <row r="1652" spans="1:40" x14ac:dyDescent="0.2">
      <c r="A1652" s="8" t="s">
        <v>4281</v>
      </c>
      <c r="B1652" s="8" t="s">
        <v>4379</v>
      </c>
      <c r="C1652" s="8" t="str">
        <f t="shared" si="25"/>
        <v>Treasure County MT</v>
      </c>
      <c r="D1652" s="9">
        <v>697</v>
      </c>
      <c r="E1652" s="8" t="s">
        <v>445</v>
      </c>
      <c r="F1652" s="9">
        <v>59</v>
      </c>
      <c r="G1652" s="9">
        <v>350</v>
      </c>
      <c r="H1652" s="9">
        <v>441</v>
      </c>
      <c r="I1652" s="10">
        <v>0.13378684807256236</v>
      </c>
      <c r="J1652" s="10">
        <v>0.79365079365079361</v>
      </c>
      <c r="K1652" s="9">
        <v>-291</v>
      </c>
      <c r="L1652" s="9">
        <v>291</v>
      </c>
      <c r="M1652" s="10">
        <v>-0.65986394557823125</v>
      </c>
      <c r="N1652" s="10">
        <v>0.65986394557823125</v>
      </c>
      <c r="O1652" s="9">
        <v>114</v>
      </c>
      <c r="P1652" s="9">
        <v>317</v>
      </c>
      <c r="Q1652" s="9">
        <v>453</v>
      </c>
      <c r="R1652" s="10">
        <v>0.25165562913907286</v>
      </c>
      <c r="S1652" s="10">
        <v>0.69977924944812364</v>
      </c>
      <c r="T1652" s="9">
        <v>-203</v>
      </c>
      <c r="U1652" s="10">
        <v>-0.44812362030905079</v>
      </c>
      <c r="V1652" s="9">
        <v>-55</v>
      </c>
      <c r="W1652" s="9">
        <v>33</v>
      </c>
      <c r="X1652" s="10">
        <v>-0.1178687810665105</v>
      </c>
      <c r="Y1652" s="10">
        <v>9.3871544202669965E-2</v>
      </c>
      <c r="Z1652" s="11">
        <v>977.4</v>
      </c>
      <c r="AA1652" s="11">
        <v>0.71311643134847558</v>
      </c>
      <c r="AB1652" s="11">
        <v>30103</v>
      </c>
      <c r="AC1652" s="12" t="s">
        <v>4380</v>
      </c>
      <c r="AD1652" s="8">
        <v>30</v>
      </c>
      <c r="AE1652" s="8">
        <v>103</v>
      </c>
      <c r="AF1652" s="13"/>
      <c r="AG1652" s="13"/>
      <c r="AH1652" s="13"/>
      <c r="AJ1652" s="13"/>
      <c r="AK1652" s="13"/>
      <c r="AL1652" s="13"/>
      <c r="AM1652" s="13"/>
      <c r="AN1652" s="13" t="s">
        <v>510</v>
      </c>
    </row>
    <row r="1653" spans="1:40" x14ac:dyDescent="0.2">
      <c r="A1653" s="8" t="s">
        <v>4281</v>
      </c>
      <c r="B1653" s="8" t="s">
        <v>2034</v>
      </c>
      <c r="C1653" s="8" t="str">
        <f t="shared" si="25"/>
        <v>Valley County MT</v>
      </c>
      <c r="D1653" s="9">
        <v>7659</v>
      </c>
      <c r="E1653" s="8" t="s">
        <v>445</v>
      </c>
      <c r="F1653" s="9">
        <v>886</v>
      </c>
      <c r="G1653" s="9">
        <v>2697</v>
      </c>
      <c r="H1653" s="9">
        <v>3860</v>
      </c>
      <c r="I1653" s="10">
        <v>0.22953367875647668</v>
      </c>
      <c r="J1653" s="10">
        <v>0.69870466321243518</v>
      </c>
      <c r="K1653" s="9">
        <v>-1811</v>
      </c>
      <c r="L1653" s="9">
        <v>1811</v>
      </c>
      <c r="M1653" s="10">
        <v>-0.46917098445595851</v>
      </c>
      <c r="N1653" s="10">
        <v>0.46917098445595851</v>
      </c>
      <c r="O1653" s="9">
        <v>1386</v>
      </c>
      <c r="P1653" s="9">
        <v>2337</v>
      </c>
      <c r="Q1653" s="9">
        <v>3860</v>
      </c>
      <c r="R1653" s="10">
        <v>0.35906735751295338</v>
      </c>
      <c r="S1653" s="10">
        <v>0.60544041450777197</v>
      </c>
      <c r="T1653" s="9">
        <v>-951</v>
      </c>
      <c r="U1653" s="10">
        <v>-0.2463730569948186</v>
      </c>
      <c r="V1653" s="9">
        <v>-500</v>
      </c>
      <c r="W1653" s="9">
        <v>360</v>
      </c>
      <c r="X1653" s="10">
        <v>-0.1295336787564767</v>
      </c>
      <c r="Y1653" s="10">
        <v>9.3264248704663211E-2</v>
      </c>
      <c r="Z1653" s="11">
        <v>4925.82</v>
      </c>
      <c r="AA1653" s="11">
        <v>1.5548680219740065</v>
      </c>
      <c r="AB1653" s="11">
        <v>30105</v>
      </c>
      <c r="AC1653" s="12" t="s">
        <v>4381</v>
      </c>
      <c r="AD1653" s="8">
        <v>30</v>
      </c>
      <c r="AE1653" s="8">
        <v>105</v>
      </c>
      <c r="AF1653" s="13"/>
      <c r="AG1653" s="13"/>
      <c r="AH1653" s="13"/>
      <c r="AJ1653" s="13"/>
      <c r="AK1653" s="13"/>
      <c r="AL1653" s="13"/>
      <c r="AM1653" s="13"/>
      <c r="AN1653" s="13" t="s">
        <v>510</v>
      </c>
    </row>
    <row r="1654" spans="1:40" x14ac:dyDescent="0.2">
      <c r="A1654" s="8" t="s">
        <v>4281</v>
      </c>
      <c r="B1654" s="8" t="s">
        <v>4382</v>
      </c>
      <c r="C1654" s="8" t="str">
        <f t="shared" si="25"/>
        <v>Wheatland County MT</v>
      </c>
      <c r="D1654" s="9">
        <v>2110</v>
      </c>
      <c r="E1654" s="8" t="s">
        <v>445</v>
      </c>
      <c r="F1654" s="9">
        <v>179</v>
      </c>
      <c r="G1654" s="9">
        <v>698</v>
      </c>
      <c r="H1654" s="9">
        <v>932</v>
      </c>
      <c r="I1654" s="10">
        <v>0.19206008583690987</v>
      </c>
      <c r="J1654" s="10">
        <v>0.74892703862660948</v>
      </c>
      <c r="K1654" s="9">
        <v>-519</v>
      </c>
      <c r="L1654" s="9">
        <v>519</v>
      </c>
      <c r="M1654" s="10">
        <v>-0.55686695278969967</v>
      </c>
      <c r="N1654" s="10">
        <v>0.55686695278969967</v>
      </c>
      <c r="O1654" s="9">
        <v>272</v>
      </c>
      <c r="P1654" s="9">
        <v>690</v>
      </c>
      <c r="Q1654" s="9">
        <v>989</v>
      </c>
      <c r="R1654" s="10">
        <v>0.27502527805864507</v>
      </c>
      <c r="S1654" s="10">
        <v>0.69767441860465118</v>
      </c>
      <c r="T1654" s="9">
        <v>-418</v>
      </c>
      <c r="U1654" s="10">
        <v>-0.42264914054600611</v>
      </c>
      <c r="V1654" s="9">
        <v>-93</v>
      </c>
      <c r="W1654" s="9">
        <v>8</v>
      </c>
      <c r="X1654" s="10">
        <v>-8.2965192221735207E-2</v>
      </c>
      <c r="Y1654" s="10">
        <v>5.1252620021958295E-2</v>
      </c>
      <c r="Z1654" s="11">
        <v>1423.2</v>
      </c>
      <c r="AA1654" s="11">
        <v>1.4825744800449689</v>
      </c>
      <c r="AB1654" s="11">
        <v>30107</v>
      </c>
      <c r="AC1654" s="12" t="s">
        <v>4383</v>
      </c>
      <c r="AD1654" s="8">
        <v>30</v>
      </c>
      <c r="AE1654" s="8">
        <v>107</v>
      </c>
      <c r="AF1654" s="13"/>
      <c r="AG1654" s="13"/>
      <c r="AH1654" s="13"/>
      <c r="AJ1654" s="13"/>
      <c r="AK1654" s="13"/>
      <c r="AL1654" s="13"/>
      <c r="AM1654" s="13"/>
      <c r="AN1654" s="13" t="s">
        <v>510</v>
      </c>
    </row>
    <row r="1655" spans="1:40" x14ac:dyDescent="0.2">
      <c r="A1655" s="8" t="s">
        <v>4281</v>
      </c>
      <c r="B1655" s="8" t="s">
        <v>4384</v>
      </c>
      <c r="C1655" s="8" t="str">
        <f t="shared" si="25"/>
        <v>Wibaux County MT</v>
      </c>
      <c r="D1655" s="9">
        <v>1130</v>
      </c>
      <c r="E1655" s="8" t="s">
        <v>445</v>
      </c>
      <c r="F1655" s="9">
        <v>55</v>
      </c>
      <c r="G1655" s="9">
        <v>460</v>
      </c>
      <c r="H1655" s="9">
        <v>533</v>
      </c>
      <c r="I1655" s="10">
        <v>0.10318949343339587</v>
      </c>
      <c r="J1655" s="10">
        <v>0.8630393996247655</v>
      </c>
      <c r="K1655" s="9">
        <v>-405</v>
      </c>
      <c r="L1655" s="9">
        <v>405</v>
      </c>
      <c r="M1655" s="10">
        <v>-0.75984990619136961</v>
      </c>
      <c r="N1655" s="10">
        <v>0.75984990619136961</v>
      </c>
      <c r="O1655" s="9">
        <v>25</v>
      </c>
      <c r="P1655" s="9">
        <v>421</v>
      </c>
      <c r="Q1655" s="9">
        <v>544</v>
      </c>
      <c r="R1655" s="10">
        <v>4.595588235294118E-2</v>
      </c>
      <c r="S1655" s="10">
        <v>0.77389705882352944</v>
      </c>
      <c r="T1655" s="9">
        <v>-396</v>
      </c>
      <c r="U1655" s="10">
        <v>-0.72794117647058831</v>
      </c>
      <c r="V1655" s="9">
        <v>30</v>
      </c>
      <c r="W1655" s="9">
        <v>39</v>
      </c>
      <c r="X1655" s="10">
        <v>5.7233611080454688E-2</v>
      </c>
      <c r="Y1655" s="10">
        <v>8.9142340801236064E-2</v>
      </c>
      <c r="Z1655" s="11">
        <v>889.27</v>
      </c>
      <c r="AA1655" s="11">
        <v>1.2707051851518663</v>
      </c>
      <c r="AB1655" s="11">
        <v>30109</v>
      </c>
      <c r="AC1655" s="12" t="s">
        <v>4385</v>
      </c>
      <c r="AD1655" s="8">
        <v>30</v>
      </c>
      <c r="AE1655" s="8">
        <v>109</v>
      </c>
      <c r="AF1655" s="13"/>
      <c r="AG1655" s="13"/>
      <c r="AH1655" s="13"/>
      <c r="AJ1655" s="13"/>
      <c r="AK1655" s="13"/>
      <c r="AL1655" s="13"/>
      <c r="AM1655" s="13"/>
      <c r="AN1655" s="13" t="s">
        <v>510</v>
      </c>
    </row>
    <row r="1656" spans="1:40" x14ac:dyDescent="0.2">
      <c r="A1656" s="8" t="s">
        <v>4281</v>
      </c>
      <c r="B1656" s="8" t="s">
        <v>4386</v>
      </c>
      <c r="C1656" s="8" t="str">
        <f t="shared" si="25"/>
        <v>Yellowstone County MT</v>
      </c>
      <c r="D1656" s="9">
        <v>157048</v>
      </c>
      <c r="E1656" s="8" t="s">
        <v>445</v>
      </c>
      <c r="F1656" s="9">
        <v>21117</v>
      </c>
      <c r="G1656" s="9">
        <v>38675</v>
      </c>
      <c r="H1656" s="9">
        <v>64675</v>
      </c>
      <c r="I1656" s="10">
        <v>0.32650947042906842</v>
      </c>
      <c r="J1656" s="10">
        <v>0.59798994974874375</v>
      </c>
      <c r="K1656" s="9">
        <v>-17558</v>
      </c>
      <c r="L1656" s="9">
        <v>17558</v>
      </c>
      <c r="M1656" s="10">
        <v>-0.27148047931967534</v>
      </c>
      <c r="N1656" s="10">
        <v>0.27148047931967534</v>
      </c>
      <c r="O1656" s="9">
        <v>26275</v>
      </c>
      <c r="P1656" s="9">
        <v>40421</v>
      </c>
      <c r="Q1656" s="9">
        <v>68561</v>
      </c>
      <c r="R1656" s="10">
        <v>0.38323536704540484</v>
      </c>
      <c r="S1656" s="10">
        <v>0.58956257930893652</v>
      </c>
      <c r="T1656" s="9">
        <v>-14146</v>
      </c>
      <c r="U1656" s="10">
        <v>-0.20632721226353168</v>
      </c>
      <c r="V1656" s="9">
        <v>-5158</v>
      </c>
      <c r="W1656" s="9">
        <v>-1746</v>
      </c>
      <c r="X1656" s="10">
        <v>-5.6725896616336424E-2</v>
      </c>
      <c r="Y1656" s="10">
        <v>8.4273704398072358E-3</v>
      </c>
      <c r="Z1656" s="11">
        <v>2633.29</v>
      </c>
      <c r="AA1656" s="11">
        <v>59.639462421533523</v>
      </c>
      <c r="AB1656" s="11">
        <v>30111</v>
      </c>
      <c r="AC1656" s="12" t="s">
        <v>4387</v>
      </c>
      <c r="AD1656" s="8">
        <v>30</v>
      </c>
      <c r="AE1656" s="8">
        <v>111</v>
      </c>
      <c r="AF1656" s="13" t="s">
        <v>4291</v>
      </c>
      <c r="AG1656" s="13"/>
      <c r="AH1656" s="13" t="s">
        <v>4292</v>
      </c>
      <c r="AI1656" s="14">
        <v>168283</v>
      </c>
      <c r="AJ1656" s="13" t="s">
        <v>486</v>
      </c>
      <c r="AK1656" s="13"/>
      <c r="AL1656" s="13"/>
      <c r="AM1656" s="13"/>
      <c r="AN1656" s="13" t="s">
        <v>487</v>
      </c>
    </row>
    <row r="1657" spans="1:40" x14ac:dyDescent="0.2">
      <c r="A1657" s="8" t="s">
        <v>4388</v>
      </c>
      <c r="B1657" s="8" t="s">
        <v>1140</v>
      </c>
      <c r="C1657" s="8" t="str">
        <f t="shared" si="25"/>
        <v>Adams County NE</v>
      </c>
      <c r="D1657" s="9">
        <v>31587</v>
      </c>
      <c r="E1657" s="8" t="s">
        <v>445</v>
      </c>
      <c r="F1657" s="9">
        <v>3272</v>
      </c>
      <c r="G1657" s="9">
        <v>9205</v>
      </c>
      <c r="H1657" s="9">
        <v>13172</v>
      </c>
      <c r="I1657" s="10">
        <v>0.24840570907986639</v>
      </c>
      <c r="J1657" s="10">
        <v>0.69883085332523531</v>
      </c>
      <c r="K1657" s="9">
        <v>-5933</v>
      </c>
      <c r="L1657" s="9">
        <v>5933</v>
      </c>
      <c r="M1657" s="10">
        <v>-0.45042514424536895</v>
      </c>
      <c r="N1657" s="10">
        <v>0.45042514424536895</v>
      </c>
      <c r="O1657" s="9">
        <v>3991</v>
      </c>
      <c r="P1657" s="9">
        <v>8235</v>
      </c>
      <c r="Q1657" s="9">
        <v>12451</v>
      </c>
      <c r="R1657" s="10">
        <v>0.32053650309212112</v>
      </c>
      <c r="S1657" s="10">
        <v>0.66139265922415869</v>
      </c>
      <c r="T1657" s="9">
        <v>-4244</v>
      </c>
      <c r="U1657" s="10">
        <v>-0.34085615613203757</v>
      </c>
      <c r="V1657" s="9">
        <v>-719</v>
      </c>
      <c r="W1657" s="9">
        <v>970</v>
      </c>
      <c r="X1657" s="10">
        <v>-7.2130794012254723E-2</v>
      </c>
      <c r="Y1657" s="10">
        <v>3.7438194101076627E-2</v>
      </c>
      <c r="Z1657" s="11">
        <v>563.27</v>
      </c>
      <c r="AA1657" s="11">
        <v>56.077902249365316</v>
      </c>
      <c r="AB1657" s="11">
        <v>31001</v>
      </c>
      <c r="AC1657" s="12" t="s">
        <v>4389</v>
      </c>
      <c r="AD1657" s="8">
        <v>31</v>
      </c>
      <c r="AE1657" s="8">
        <v>1</v>
      </c>
      <c r="AF1657" s="13" t="s">
        <v>4390</v>
      </c>
      <c r="AG1657" s="13"/>
      <c r="AH1657" s="13" t="s">
        <v>4391</v>
      </c>
      <c r="AJ1657" s="13" t="s">
        <v>498</v>
      </c>
      <c r="AK1657" s="13"/>
      <c r="AL1657" s="13"/>
      <c r="AM1657" s="13"/>
      <c r="AN1657" s="13" t="s">
        <v>487</v>
      </c>
    </row>
    <row r="1658" spans="1:40" x14ac:dyDescent="0.2">
      <c r="A1658" s="8" t="s">
        <v>4388</v>
      </c>
      <c r="B1658" s="8" t="s">
        <v>4392</v>
      </c>
      <c r="C1658" s="8" t="str">
        <f t="shared" si="25"/>
        <v>Antelope County NE</v>
      </c>
      <c r="D1658" s="9">
        <v>6414</v>
      </c>
      <c r="E1658" s="8" t="s">
        <v>445</v>
      </c>
      <c r="F1658" s="9">
        <v>381</v>
      </c>
      <c r="G1658" s="9">
        <v>2717</v>
      </c>
      <c r="H1658" s="9">
        <v>3220</v>
      </c>
      <c r="I1658" s="10">
        <v>0.11832298136645963</v>
      </c>
      <c r="J1658" s="10">
        <v>0.84378881987577636</v>
      </c>
      <c r="K1658" s="9">
        <v>-2336</v>
      </c>
      <c r="L1658" s="9">
        <v>2336</v>
      </c>
      <c r="M1658" s="10">
        <v>-0.72546583850931667</v>
      </c>
      <c r="N1658" s="10">
        <v>0.72546583850931667</v>
      </c>
      <c r="O1658" s="9">
        <v>571</v>
      </c>
      <c r="P1658" s="9">
        <v>2585</v>
      </c>
      <c r="Q1658" s="9">
        <v>3209</v>
      </c>
      <c r="R1658" s="10">
        <v>0.1779370520411343</v>
      </c>
      <c r="S1658" s="10">
        <v>0.80554689934559054</v>
      </c>
      <c r="T1658" s="9">
        <v>-2014</v>
      </c>
      <c r="U1658" s="10">
        <v>-0.62760984730445624</v>
      </c>
      <c r="V1658" s="9">
        <v>-190</v>
      </c>
      <c r="W1658" s="9">
        <v>132</v>
      </c>
      <c r="X1658" s="10">
        <v>-5.9614070674674668E-2</v>
      </c>
      <c r="Y1658" s="10">
        <v>3.8241920530185824E-2</v>
      </c>
      <c r="Z1658" s="11">
        <v>857.22</v>
      </c>
      <c r="AA1658" s="11">
        <v>7.4823265906068448</v>
      </c>
      <c r="AB1658" s="11">
        <v>31003</v>
      </c>
      <c r="AC1658" s="12" t="s">
        <v>4393</v>
      </c>
      <c r="AD1658" s="8">
        <v>31</v>
      </c>
      <c r="AE1658" s="8">
        <v>3</v>
      </c>
      <c r="AF1658" s="13"/>
      <c r="AG1658" s="13"/>
      <c r="AH1658" s="13"/>
      <c r="AJ1658" s="13"/>
      <c r="AK1658" s="13"/>
      <c r="AL1658" s="13"/>
      <c r="AM1658" s="13"/>
      <c r="AN1658" s="13" t="s">
        <v>510</v>
      </c>
    </row>
    <row r="1659" spans="1:40" x14ac:dyDescent="0.2">
      <c r="A1659" s="8" t="s">
        <v>4388</v>
      </c>
      <c r="B1659" s="8" t="s">
        <v>4394</v>
      </c>
      <c r="C1659" s="8" t="str">
        <f t="shared" si="25"/>
        <v>Arthur County NE</v>
      </c>
      <c r="D1659" s="9">
        <v>456</v>
      </c>
      <c r="E1659" s="8" t="s">
        <v>445</v>
      </c>
      <c r="F1659" s="9">
        <v>16</v>
      </c>
      <c r="G1659" s="9">
        <v>237</v>
      </c>
      <c r="H1659" s="9">
        <v>263</v>
      </c>
      <c r="I1659" s="10">
        <v>6.0836501901140684E-2</v>
      </c>
      <c r="J1659" s="10">
        <v>0.90114068441064643</v>
      </c>
      <c r="K1659" s="9">
        <v>-221</v>
      </c>
      <c r="L1659" s="9">
        <v>221</v>
      </c>
      <c r="M1659" s="10">
        <v>-0.84030418250950578</v>
      </c>
      <c r="N1659" s="10">
        <v>0.84030418250950578</v>
      </c>
      <c r="O1659" s="9">
        <v>30</v>
      </c>
      <c r="P1659" s="9">
        <v>227</v>
      </c>
      <c r="Q1659" s="9">
        <v>261</v>
      </c>
      <c r="R1659" s="10">
        <v>0.11494252873563218</v>
      </c>
      <c r="S1659" s="10">
        <v>0.86973180076628354</v>
      </c>
      <c r="T1659" s="9">
        <v>-197</v>
      </c>
      <c r="U1659" s="10">
        <v>-0.75478927203065138</v>
      </c>
      <c r="V1659" s="9">
        <v>-14</v>
      </c>
      <c r="W1659" s="9">
        <v>10</v>
      </c>
      <c r="X1659" s="10">
        <v>-5.4106026834491498E-2</v>
      </c>
      <c r="Y1659" s="10">
        <v>3.1408883644362895E-2</v>
      </c>
      <c r="Z1659" s="11">
        <v>715.36</v>
      </c>
      <c r="AA1659" s="11">
        <v>0.63744128830239322</v>
      </c>
      <c r="AB1659" s="11">
        <v>31005</v>
      </c>
      <c r="AC1659" s="12" t="s">
        <v>4395</v>
      </c>
      <c r="AD1659" s="8">
        <v>31</v>
      </c>
      <c r="AE1659" s="8">
        <v>5</v>
      </c>
      <c r="AF1659" s="13"/>
      <c r="AG1659" s="13"/>
      <c r="AH1659" s="13"/>
      <c r="AJ1659" s="13"/>
      <c r="AK1659" s="13"/>
      <c r="AL1659" s="13"/>
      <c r="AM1659" s="13"/>
      <c r="AN1659" s="13" t="s">
        <v>510</v>
      </c>
    </row>
    <row r="1660" spans="1:40" x14ac:dyDescent="0.2">
      <c r="A1660" s="8" t="s">
        <v>4388</v>
      </c>
      <c r="B1660" s="8" t="s">
        <v>4396</v>
      </c>
      <c r="C1660" s="8" t="str">
        <f t="shared" si="25"/>
        <v>Banner County NE</v>
      </c>
      <c r="D1660" s="9">
        <v>788</v>
      </c>
      <c r="E1660" s="8" t="s">
        <v>445</v>
      </c>
      <c r="F1660" s="9">
        <v>18</v>
      </c>
      <c r="G1660" s="9">
        <v>355</v>
      </c>
      <c r="H1660" s="9">
        <v>390</v>
      </c>
      <c r="I1660" s="10">
        <v>4.6153846153846156E-2</v>
      </c>
      <c r="J1660" s="10">
        <v>0.91025641025641024</v>
      </c>
      <c r="K1660" s="9">
        <v>-337</v>
      </c>
      <c r="L1660" s="9">
        <v>337</v>
      </c>
      <c r="M1660" s="10">
        <v>-0.86410256410256414</v>
      </c>
      <c r="N1660" s="10">
        <v>0.86410256410256414</v>
      </c>
      <c r="O1660" s="9">
        <v>55</v>
      </c>
      <c r="P1660" s="9">
        <v>339</v>
      </c>
      <c r="Q1660" s="9">
        <v>402</v>
      </c>
      <c r="R1660" s="10">
        <v>0.13681592039800994</v>
      </c>
      <c r="S1660" s="10">
        <v>0.84328358208955223</v>
      </c>
      <c r="T1660" s="9">
        <v>-284</v>
      </c>
      <c r="U1660" s="10">
        <v>-0.70646766169154229</v>
      </c>
      <c r="V1660" s="9">
        <v>-37</v>
      </c>
      <c r="W1660" s="9">
        <v>16</v>
      </c>
      <c r="X1660" s="10">
        <v>-9.0662074244163782E-2</v>
      </c>
      <c r="Y1660" s="10">
        <v>6.6972828166858012E-2</v>
      </c>
      <c r="Z1660" s="11">
        <v>746.11</v>
      </c>
      <c r="AA1660" s="11">
        <v>1.0561445363284234</v>
      </c>
      <c r="AB1660" s="11">
        <v>31007</v>
      </c>
      <c r="AC1660" s="12" t="s">
        <v>4397</v>
      </c>
      <c r="AD1660" s="8">
        <v>31</v>
      </c>
      <c r="AE1660" s="8">
        <v>7</v>
      </c>
      <c r="AF1660" s="13" t="s">
        <v>4398</v>
      </c>
      <c r="AG1660" s="13"/>
      <c r="AH1660" s="13" t="s">
        <v>4399</v>
      </c>
      <c r="AJ1660" s="13" t="s">
        <v>498</v>
      </c>
      <c r="AK1660" s="13"/>
      <c r="AL1660" s="13"/>
      <c r="AM1660" s="13"/>
      <c r="AN1660" s="13" t="s">
        <v>505</v>
      </c>
    </row>
    <row r="1661" spans="1:40" x14ac:dyDescent="0.2">
      <c r="A1661" s="8" t="s">
        <v>4388</v>
      </c>
      <c r="B1661" s="8" t="s">
        <v>1941</v>
      </c>
      <c r="C1661" s="8" t="str">
        <f t="shared" si="25"/>
        <v>Blaine County NE</v>
      </c>
      <c r="D1661" s="9">
        <v>487</v>
      </c>
      <c r="E1661" s="8" t="s">
        <v>445</v>
      </c>
      <c r="F1661" s="9">
        <v>30</v>
      </c>
      <c r="G1661" s="9">
        <v>273</v>
      </c>
      <c r="H1661" s="9">
        <v>313</v>
      </c>
      <c r="I1661" s="10">
        <v>9.5846645367412137E-2</v>
      </c>
      <c r="J1661" s="10">
        <v>0.87220447284345048</v>
      </c>
      <c r="K1661" s="9">
        <v>-243</v>
      </c>
      <c r="L1661" s="9">
        <v>243</v>
      </c>
      <c r="M1661" s="10">
        <v>-0.77635782747603832</v>
      </c>
      <c r="N1661" s="10">
        <v>0.77635782747603832</v>
      </c>
      <c r="O1661" s="9">
        <v>29</v>
      </c>
      <c r="P1661" s="9">
        <v>268</v>
      </c>
      <c r="Q1661" s="9">
        <v>301</v>
      </c>
      <c r="R1661" s="10">
        <v>9.634551495016612E-2</v>
      </c>
      <c r="S1661" s="10">
        <v>0.89036544850498334</v>
      </c>
      <c r="T1661" s="9">
        <v>-239</v>
      </c>
      <c r="U1661" s="10">
        <v>-0.79401993355481726</v>
      </c>
      <c r="V1661" s="9">
        <v>1</v>
      </c>
      <c r="W1661" s="9">
        <v>5</v>
      </c>
      <c r="X1661" s="10">
        <v>-4.9886958275398297E-4</v>
      </c>
      <c r="Y1661" s="10">
        <v>-1.8160975661532852E-2</v>
      </c>
      <c r="Z1661" s="11">
        <v>710.87</v>
      </c>
      <c r="AA1661" s="11">
        <v>0.68507603359264002</v>
      </c>
      <c r="AB1661" s="11">
        <v>31009</v>
      </c>
      <c r="AC1661" s="12" t="s">
        <v>4400</v>
      </c>
      <c r="AD1661" s="8">
        <v>31</v>
      </c>
      <c r="AE1661" s="8">
        <v>9</v>
      </c>
      <c r="AF1661" s="13"/>
      <c r="AG1661" s="13"/>
      <c r="AH1661" s="13"/>
      <c r="AJ1661" s="13"/>
      <c r="AK1661" s="13"/>
      <c r="AL1661" s="13"/>
      <c r="AM1661" s="13"/>
      <c r="AN1661" s="13" t="s">
        <v>510</v>
      </c>
    </row>
    <row r="1662" spans="1:40" x14ac:dyDescent="0.2">
      <c r="A1662" s="8" t="s">
        <v>4388</v>
      </c>
      <c r="B1662" s="8" t="s">
        <v>758</v>
      </c>
      <c r="C1662" s="8" t="str">
        <f t="shared" si="25"/>
        <v>Boone County NE</v>
      </c>
      <c r="D1662" s="9">
        <v>5315</v>
      </c>
      <c r="E1662" s="8" t="s">
        <v>445</v>
      </c>
      <c r="F1662" s="9">
        <v>414</v>
      </c>
      <c r="G1662" s="9">
        <v>2299</v>
      </c>
      <c r="H1662" s="9">
        <v>2867</v>
      </c>
      <c r="I1662" s="10">
        <v>0.14440181374258806</v>
      </c>
      <c r="J1662" s="10">
        <v>0.80188350191838154</v>
      </c>
      <c r="K1662" s="9">
        <v>-1885</v>
      </c>
      <c r="L1662" s="9">
        <v>1885</v>
      </c>
      <c r="M1662" s="10">
        <v>-0.65748168817579344</v>
      </c>
      <c r="N1662" s="10">
        <v>0.65748168817579344</v>
      </c>
      <c r="O1662" s="9">
        <v>615</v>
      </c>
      <c r="P1662" s="9">
        <v>2136</v>
      </c>
      <c r="Q1662" s="9">
        <v>2799</v>
      </c>
      <c r="R1662" s="10">
        <v>0.21972132904608788</v>
      </c>
      <c r="S1662" s="10">
        <v>0.76312968917470525</v>
      </c>
      <c r="T1662" s="9">
        <v>-1521</v>
      </c>
      <c r="U1662" s="10">
        <v>-0.54340836012861737</v>
      </c>
      <c r="V1662" s="9">
        <v>-201</v>
      </c>
      <c r="W1662" s="9">
        <v>163</v>
      </c>
      <c r="X1662" s="10">
        <v>-7.5319515303499812E-2</v>
      </c>
      <c r="Y1662" s="10">
        <v>3.8753812743676286E-2</v>
      </c>
      <c r="Z1662" s="11">
        <v>686.55</v>
      </c>
      <c r="AA1662" s="11">
        <v>7.7416065836428523</v>
      </c>
      <c r="AB1662" s="11">
        <v>31011</v>
      </c>
      <c r="AC1662" s="12" t="s">
        <v>4401</v>
      </c>
      <c r="AD1662" s="8">
        <v>31</v>
      </c>
      <c r="AE1662" s="8">
        <v>11</v>
      </c>
      <c r="AF1662" s="13"/>
      <c r="AG1662" s="13"/>
      <c r="AH1662" s="13"/>
      <c r="AJ1662" s="13"/>
      <c r="AK1662" s="13"/>
      <c r="AL1662" s="13"/>
      <c r="AM1662" s="13"/>
      <c r="AN1662" s="13" t="s">
        <v>510</v>
      </c>
    </row>
    <row r="1663" spans="1:40" x14ac:dyDescent="0.2">
      <c r="A1663" s="8" t="s">
        <v>4388</v>
      </c>
      <c r="B1663" s="8" t="s">
        <v>4402</v>
      </c>
      <c r="C1663" s="8" t="str">
        <f t="shared" si="25"/>
        <v>Box Butte County NE</v>
      </c>
      <c r="D1663" s="9">
        <v>11337</v>
      </c>
      <c r="E1663" s="8" t="s">
        <v>445</v>
      </c>
      <c r="F1663" s="9">
        <v>953</v>
      </c>
      <c r="G1663" s="9">
        <v>3550</v>
      </c>
      <c r="H1663" s="9">
        <v>4761</v>
      </c>
      <c r="I1663" s="10">
        <v>0.20016803192606594</v>
      </c>
      <c r="J1663" s="10">
        <v>0.74564167191766439</v>
      </c>
      <c r="K1663" s="9">
        <v>-2597</v>
      </c>
      <c r="L1663" s="9">
        <v>2597</v>
      </c>
      <c r="M1663" s="10">
        <v>-0.54547363999159848</v>
      </c>
      <c r="N1663" s="10">
        <v>0.54547363999159848</v>
      </c>
      <c r="O1663" s="9">
        <v>1634</v>
      </c>
      <c r="P1663" s="9">
        <v>2795</v>
      </c>
      <c r="Q1663" s="9">
        <v>4541</v>
      </c>
      <c r="R1663" s="10">
        <v>0.35983263598326359</v>
      </c>
      <c r="S1663" s="10">
        <v>0.61550319312926671</v>
      </c>
      <c r="T1663" s="9">
        <v>-1161</v>
      </c>
      <c r="U1663" s="10">
        <v>-0.25567055714600312</v>
      </c>
      <c r="V1663" s="9">
        <v>-681</v>
      </c>
      <c r="W1663" s="9">
        <v>755</v>
      </c>
      <c r="X1663" s="10">
        <v>-0.15966460405719765</v>
      </c>
      <c r="Y1663" s="10">
        <v>0.13013847878839768</v>
      </c>
      <c r="Z1663" s="11">
        <v>1075.29</v>
      </c>
      <c r="AA1663" s="11">
        <v>10.543202298914713</v>
      </c>
      <c r="AB1663" s="11">
        <v>31013</v>
      </c>
      <c r="AC1663" s="12" t="s">
        <v>4403</v>
      </c>
      <c r="AD1663" s="8">
        <v>31</v>
      </c>
      <c r="AE1663" s="8">
        <v>13</v>
      </c>
      <c r="AF1663" s="13"/>
      <c r="AG1663" s="13"/>
      <c r="AH1663" s="13"/>
      <c r="AJ1663" s="13"/>
      <c r="AK1663" s="13"/>
      <c r="AL1663" s="13"/>
      <c r="AM1663" s="13"/>
      <c r="AN1663" s="13" t="s">
        <v>510</v>
      </c>
    </row>
    <row r="1664" spans="1:40" x14ac:dyDescent="0.2">
      <c r="A1664" s="8" t="s">
        <v>4388</v>
      </c>
      <c r="B1664" s="8" t="s">
        <v>2964</v>
      </c>
      <c r="C1664" s="8" t="str">
        <f t="shared" si="25"/>
        <v>Boyd County NE</v>
      </c>
      <c r="D1664" s="9">
        <v>2006</v>
      </c>
      <c r="E1664" s="8" t="s">
        <v>445</v>
      </c>
      <c r="F1664" s="9">
        <v>128</v>
      </c>
      <c r="G1664" s="9">
        <v>978</v>
      </c>
      <c r="H1664" s="9">
        <v>1142</v>
      </c>
      <c r="I1664" s="10">
        <v>0.11208406304728546</v>
      </c>
      <c r="J1664" s="10">
        <v>0.85639229422066554</v>
      </c>
      <c r="K1664" s="9">
        <v>-850</v>
      </c>
      <c r="L1664" s="9">
        <v>850</v>
      </c>
      <c r="M1664" s="10">
        <v>-0.74430823117338007</v>
      </c>
      <c r="N1664" s="10">
        <v>0.74430823117338007</v>
      </c>
      <c r="O1664" s="9">
        <v>186</v>
      </c>
      <c r="P1664" s="9">
        <v>852</v>
      </c>
      <c r="Q1664" s="9">
        <v>1047</v>
      </c>
      <c r="R1664" s="10">
        <v>0.17765042979942694</v>
      </c>
      <c r="S1664" s="10">
        <v>0.81375358166189116</v>
      </c>
      <c r="T1664" s="9">
        <v>-666</v>
      </c>
      <c r="U1664" s="10">
        <v>-0.63610315186246424</v>
      </c>
      <c r="V1664" s="9">
        <v>-58</v>
      </c>
      <c r="W1664" s="9">
        <v>126</v>
      </c>
      <c r="X1664" s="10">
        <v>-6.5566366752141475E-2</v>
      </c>
      <c r="Y1664" s="10">
        <v>4.2638712558774383E-2</v>
      </c>
      <c r="Z1664" s="11">
        <v>539.94000000000005</v>
      </c>
      <c r="AA1664" s="11">
        <v>3.715227617883468</v>
      </c>
      <c r="AB1664" s="11">
        <v>31015</v>
      </c>
      <c r="AC1664" s="12" t="s">
        <v>4404</v>
      </c>
      <c r="AD1664" s="8">
        <v>31</v>
      </c>
      <c r="AE1664" s="8">
        <v>15</v>
      </c>
      <c r="AF1664" s="13"/>
      <c r="AG1664" s="13"/>
      <c r="AH1664" s="13"/>
      <c r="AJ1664" s="13"/>
      <c r="AK1664" s="13"/>
      <c r="AL1664" s="13"/>
      <c r="AM1664" s="13"/>
      <c r="AN1664" s="13" t="s">
        <v>510</v>
      </c>
    </row>
    <row r="1665" spans="1:40" x14ac:dyDescent="0.2">
      <c r="A1665" s="8" t="s">
        <v>4388</v>
      </c>
      <c r="B1665" s="8" t="s">
        <v>2059</v>
      </c>
      <c r="C1665" s="8" t="str">
        <f t="shared" si="25"/>
        <v>Brown County NE</v>
      </c>
      <c r="D1665" s="9">
        <v>2946</v>
      </c>
      <c r="E1665" s="8" t="s">
        <v>445</v>
      </c>
      <c r="F1665" s="9">
        <v>153</v>
      </c>
      <c r="G1665" s="9">
        <v>1380</v>
      </c>
      <c r="H1665" s="9">
        <v>1579</v>
      </c>
      <c r="I1665" s="10">
        <v>9.689677010766308E-2</v>
      </c>
      <c r="J1665" s="10">
        <v>0.87397086763774545</v>
      </c>
      <c r="K1665" s="9">
        <v>-1227</v>
      </c>
      <c r="L1665" s="9">
        <v>1227</v>
      </c>
      <c r="M1665" s="10">
        <v>-0.77707409753008239</v>
      </c>
      <c r="N1665" s="10">
        <v>0.77707409753008239</v>
      </c>
      <c r="O1665" s="9">
        <v>223</v>
      </c>
      <c r="P1665" s="9">
        <v>1298</v>
      </c>
      <c r="Q1665" s="9">
        <v>1545</v>
      </c>
      <c r="R1665" s="10">
        <v>0.14433656957928803</v>
      </c>
      <c r="S1665" s="10">
        <v>0.84012944983818771</v>
      </c>
      <c r="T1665" s="9">
        <v>-1075</v>
      </c>
      <c r="U1665" s="10">
        <v>-0.69579288025889974</v>
      </c>
      <c r="V1665" s="9">
        <v>-70</v>
      </c>
      <c r="W1665" s="9">
        <v>82</v>
      </c>
      <c r="X1665" s="10">
        <v>-4.7439799471624952E-2</v>
      </c>
      <c r="Y1665" s="10">
        <v>3.3841417799557738E-2</v>
      </c>
      <c r="Z1665" s="11">
        <v>1221.33</v>
      </c>
      <c r="AA1665" s="11">
        <v>2.4121244872393213</v>
      </c>
      <c r="AB1665" s="11">
        <v>31017</v>
      </c>
      <c r="AC1665" s="12" t="s">
        <v>4405</v>
      </c>
      <c r="AD1665" s="8">
        <v>31</v>
      </c>
      <c r="AE1665" s="8">
        <v>17</v>
      </c>
      <c r="AF1665" s="13"/>
      <c r="AG1665" s="13"/>
      <c r="AH1665" s="13"/>
      <c r="AJ1665" s="13"/>
      <c r="AK1665" s="13"/>
      <c r="AL1665" s="13"/>
      <c r="AM1665" s="13"/>
      <c r="AN1665" s="13" t="s">
        <v>510</v>
      </c>
    </row>
    <row r="1666" spans="1:40" x14ac:dyDescent="0.2">
      <c r="A1666" s="8" t="s">
        <v>4388</v>
      </c>
      <c r="B1666" s="8" t="s">
        <v>4406</v>
      </c>
      <c r="C1666" s="8" t="str">
        <f t="shared" si="25"/>
        <v>Buffalo County NE</v>
      </c>
      <c r="D1666" s="9">
        <v>48863</v>
      </c>
      <c r="E1666" s="8" t="s">
        <v>445</v>
      </c>
      <c r="F1666" s="9">
        <v>4690</v>
      </c>
      <c r="G1666" s="9">
        <v>14424</v>
      </c>
      <c r="H1666" s="9">
        <v>20477</v>
      </c>
      <c r="I1666" s="10">
        <v>0.22903745665869024</v>
      </c>
      <c r="J1666" s="10">
        <v>0.70440005860233434</v>
      </c>
      <c r="K1666" s="9">
        <v>-9734</v>
      </c>
      <c r="L1666" s="9">
        <v>9734</v>
      </c>
      <c r="M1666" s="10">
        <v>-0.4753626019436441</v>
      </c>
      <c r="N1666" s="10">
        <v>0.4753626019436441</v>
      </c>
      <c r="O1666" s="9">
        <v>5266</v>
      </c>
      <c r="P1666" s="9">
        <v>13378</v>
      </c>
      <c r="Q1666" s="9">
        <v>19057</v>
      </c>
      <c r="R1666" s="10">
        <v>0.27632890801280369</v>
      </c>
      <c r="S1666" s="10">
        <v>0.70199926536180934</v>
      </c>
      <c r="T1666" s="9">
        <v>-8112</v>
      </c>
      <c r="U1666" s="10">
        <v>-0.42567035734900566</v>
      </c>
      <c r="V1666" s="9">
        <v>-576</v>
      </c>
      <c r="W1666" s="9">
        <v>1046</v>
      </c>
      <c r="X1666" s="10">
        <v>-4.7291451354113445E-2</v>
      </c>
      <c r="Y1666" s="10">
        <v>2.400793240525001E-3</v>
      </c>
      <c r="Z1666" s="11">
        <v>968.11</v>
      </c>
      <c r="AA1666" s="11">
        <v>50.47257026577558</v>
      </c>
      <c r="AB1666" s="11">
        <v>31019</v>
      </c>
      <c r="AC1666" s="12" t="s">
        <v>4407</v>
      </c>
      <c r="AD1666" s="8">
        <v>31</v>
      </c>
      <c r="AE1666" s="8">
        <v>19</v>
      </c>
      <c r="AF1666" s="13" t="s">
        <v>4408</v>
      </c>
      <c r="AG1666" s="13"/>
      <c r="AH1666" s="13" t="s">
        <v>4409</v>
      </c>
      <c r="AJ1666" s="13" t="s">
        <v>498</v>
      </c>
      <c r="AK1666" s="13"/>
      <c r="AL1666" s="13"/>
      <c r="AM1666" s="13"/>
      <c r="AN1666" s="13" t="s">
        <v>487</v>
      </c>
    </row>
    <row r="1667" spans="1:40" x14ac:dyDescent="0.2">
      <c r="A1667" s="8" t="s">
        <v>4388</v>
      </c>
      <c r="B1667" s="8" t="s">
        <v>4410</v>
      </c>
      <c r="C1667" s="8" t="str">
        <f t="shared" si="25"/>
        <v>Burt County NE</v>
      </c>
      <c r="D1667" s="9">
        <v>6585</v>
      </c>
      <c r="E1667" s="8" t="s">
        <v>445</v>
      </c>
      <c r="F1667" s="9">
        <v>928</v>
      </c>
      <c r="G1667" s="9">
        <v>2360</v>
      </c>
      <c r="H1667" s="9">
        <v>3523</v>
      </c>
      <c r="I1667" s="10">
        <v>0.26341186488787965</v>
      </c>
      <c r="J1667" s="10">
        <v>0.66988362191314221</v>
      </c>
      <c r="K1667" s="9">
        <v>-1432</v>
      </c>
      <c r="L1667" s="9">
        <v>1432</v>
      </c>
      <c r="M1667" s="10">
        <v>-0.40647175702526256</v>
      </c>
      <c r="N1667" s="10">
        <v>0.40647175702526256</v>
      </c>
      <c r="O1667" s="9">
        <v>1280</v>
      </c>
      <c r="P1667" s="9">
        <v>2016</v>
      </c>
      <c r="Q1667" s="9">
        <v>3343</v>
      </c>
      <c r="R1667" s="10">
        <v>0.38288962010170507</v>
      </c>
      <c r="S1667" s="10">
        <v>0.60305115166018541</v>
      </c>
      <c r="T1667" s="9">
        <v>-736</v>
      </c>
      <c r="U1667" s="10">
        <v>-0.22016153155848034</v>
      </c>
      <c r="V1667" s="9">
        <v>-352</v>
      </c>
      <c r="W1667" s="9">
        <v>344</v>
      </c>
      <c r="X1667" s="10">
        <v>-0.11947775521382542</v>
      </c>
      <c r="Y1667" s="10">
        <v>6.6832470252956799E-2</v>
      </c>
      <c r="Z1667" s="11">
        <v>491.58</v>
      </c>
      <c r="AA1667" s="11">
        <v>13.395581594043696</v>
      </c>
      <c r="AB1667" s="11">
        <v>31021</v>
      </c>
      <c r="AC1667" s="12" t="s">
        <v>4411</v>
      </c>
      <c r="AD1667" s="8">
        <v>31</v>
      </c>
      <c r="AE1667" s="8">
        <v>21</v>
      </c>
      <c r="AF1667" s="13"/>
      <c r="AG1667" s="13"/>
      <c r="AH1667" s="13"/>
      <c r="AJ1667" s="13"/>
      <c r="AK1667" s="13"/>
      <c r="AL1667" s="13"/>
      <c r="AM1667" s="13"/>
      <c r="AN1667" s="13" t="s">
        <v>510</v>
      </c>
    </row>
    <row r="1668" spans="1:40" x14ac:dyDescent="0.2">
      <c r="A1668" s="8" t="s">
        <v>4388</v>
      </c>
      <c r="B1668" s="8" t="s">
        <v>511</v>
      </c>
      <c r="C1668" s="8" t="str">
        <f t="shared" si="25"/>
        <v>Butler County NE</v>
      </c>
      <c r="D1668" s="9">
        <v>8115</v>
      </c>
      <c r="E1668" s="8" t="s">
        <v>445</v>
      </c>
      <c r="F1668" s="9">
        <v>690</v>
      </c>
      <c r="G1668" s="9">
        <v>3068</v>
      </c>
      <c r="H1668" s="9">
        <v>3914</v>
      </c>
      <c r="I1668" s="10">
        <v>0.17629024016351558</v>
      </c>
      <c r="J1668" s="10">
        <v>0.7838528359734287</v>
      </c>
      <c r="K1668" s="9">
        <v>-2378</v>
      </c>
      <c r="L1668" s="9">
        <v>2378</v>
      </c>
      <c r="M1668" s="10">
        <v>-0.60756259580991312</v>
      </c>
      <c r="N1668" s="10">
        <v>0.60756259580991312</v>
      </c>
      <c r="O1668" s="9">
        <v>1028</v>
      </c>
      <c r="P1668" s="9">
        <v>2729</v>
      </c>
      <c r="Q1668" s="9">
        <v>3818</v>
      </c>
      <c r="R1668" s="10">
        <v>0.26925091671031953</v>
      </c>
      <c r="S1668" s="10">
        <v>0.71477213200628598</v>
      </c>
      <c r="T1668" s="9">
        <v>-1701</v>
      </c>
      <c r="U1668" s="10">
        <v>-0.44552121529596644</v>
      </c>
      <c r="V1668" s="9">
        <v>-338</v>
      </c>
      <c r="W1668" s="9">
        <v>339</v>
      </c>
      <c r="X1668" s="10">
        <v>-9.2960676546803955E-2</v>
      </c>
      <c r="Y1668" s="10">
        <v>6.908070396714272E-2</v>
      </c>
      <c r="Z1668" s="11">
        <v>584.91</v>
      </c>
      <c r="AA1668" s="11">
        <v>13.873929322459867</v>
      </c>
      <c r="AB1668" s="11">
        <v>31023</v>
      </c>
      <c r="AC1668" s="12" t="s">
        <v>4412</v>
      </c>
      <c r="AD1668" s="8">
        <v>31</v>
      </c>
      <c r="AE1668" s="8">
        <v>23</v>
      </c>
      <c r="AF1668" s="13"/>
      <c r="AG1668" s="13"/>
      <c r="AH1668" s="13"/>
      <c r="AJ1668" s="13"/>
      <c r="AK1668" s="13"/>
      <c r="AL1668" s="13"/>
      <c r="AM1668" s="13"/>
      <c r="AN1668" s="13" t="s">
        <v>510</v>
      </c>
    </row>
    <row r="1669" spans="1:40" x14ac:dyDescent="0.2">
      <c r="A1669" s="8" t="s">
        <v>4388</v>
      </c>
      <c r="B1669" s="8" t="s">
        <v>2069</v>
      </c>
      <c r="C1669" s="8" t="str">
        <f t="shared" si="25"/>
        <v>Cass County NE</v>
      </c>
      <c r="D1669" s="9">
        <v>25512</v>
      </c>
      <c r="E1669" s="8" t="s">
        <v>445</v>
      </c>
      <c r="F1669" s="9">
        <v>3461</v>
      </c>
      <c r="G1669" s="9">
        <v>8388</v>
      </c>
      <c r="H1669" s="9">
        <v>12609</v>
      </c>
      <c r="I1669" s="10">
        <v>0.27448647791260211</v>
      </c>
      <c r="J1669" s="10">
        <v>0.66523911491791576</v>
      </c>
      <c r="K1669" s="9">
        <v>-4927</v>
      </c>
      <c r="L1669" s="9">
        <v>4927</v>
      </c>
      <c r="M1669" s="10">
        <v>-0.39075263700531365</v>
      </c>
      <c r="N1669" s="10">
        <v>0.39075263700531365</v>
      </c>
      <c r="O1669" s="9">
        <v>4298</v>
      </c>
      <c r="P1669" s="9">
        <v>7453</v>
      </c>
      <c r="Q1669" s="9">
        <v>11952</v>
      </c>
      <c r="R1669" s="10">
        <v>0.35960508701472554</v>
      </c>
      <c r="S1669" s="10">
        <v>0.62357764390896919</v>
      </c>
      <c r="T1669" s="9">
        <v>-3155</v>
      </c>
      <c r="U1669" s="10">
        <v>-0.26397255689424365</v>
      </c>
      <c r="V1669" s="9">
        <v>-837</v>
      </c>
      <c r="W1669" s="9">
        <v>935</v>
      </c>
      <c r="X1669" s="10">
        <v>-8.5118609102123433E-2</v>
      </c>
      <c r="Y1669" s="10">
        <v>4.1661471008946571E-2</v>
      </c>
      <c r="Z1669" s="11">
        <v>557.45000000000005</v>
      </c>
      <c r="AA1669" s="11">
        <v>45.765539510269974</v>
      </c>
      <c r="AB1669" s="11">
        <v>31025</v>
      </c>
      <c r="AC1669" s="12" t="s">
        <v>4413</v>
      </c>
      <c r="AD1669" s="8">
        <v>31</v>
      </c>
      <c r="AE1669" s="8">
        <v>25</v>
      </c>
      <c r="AF1669" s="13" t="s">
        <v>2601</v>
      </c>
      <c r="AG1669" s="13" t="s">
        <v>2602</v>
      </c>
      <c r="AH1669" s="13" t="s">
        <v>2603</v>
      </c>
      <c r="AI1669" s="14">
        <v>915312</v>
      </c>
      <c r="AJ1669" s="13" t="s">
        <v>486</v>
      </c>
      <c r="AK1669" s="13" t="s">
        <v>2604</v>
      </c>
      <c r="AL1669" s="13"/>
      <c r="AM1669" s="13"/>
      <c r="AN1669" s="13" t="s">
        <v>505</v>
      </c>
    </row>
    <row r="1670" spans="1:40" x14ac:dyDescent="0.2">
      <c r="A1670" s="8" t="s">
        <v>4388</v>
      </c>
      <c r="B1670" s="8" t="s">
        <v>2550</v>
      </c>
      <c r="C1670" s="8" t="str">
        <f t="shared" si="25"/>
        <v>Cedar County NE</v>
      </c>
      <c r="D1670" s="9">
        <v>8564</v>
      </c>
      <c r="E1670" s="8" t="s">
        <v>445</v>
      </c>
      <c r="F1670" s="9">
        <v>572</v>
      </c>
      <c r="G1670" s="9">
        <v>3533</v>
      </c>
      <c r="H1670" s="9">
        <v>4360</v>
      </c>
      <c r="I1670" s="10">
        <v>0.13119266055045872</v>
      </c>
      <c r="J1670" s="10">
        <v>0.81032110091743115</v>
      </c>
      <c r="K1670" s="9">
        <v>-2961</v>
      </c>
      <c r="L1670" s="9">
        <v>2961</v>
      </c>
      <c r="M1670" s="10">
        <v>-0.6791284403669724</v>
      </c>
      <c r="N1670" s="10">
        <v>0.6791284403669724</v>
      </c>
      <c r="O1670" s="9">
        <v>952</v>
      </c>
      <c r="P1670" s="9">
        <v>3231</v>
      </c>
      <c r="Q1670" s="9">
        <v>4260</v>
      </c>
      <c r="R1670" s="10">
        <v>0.22347417840375586</v>
      </c>
      <c r="S1670" s="10">
        <v>0.7584507042253521</v>
      </c>
      <c r="T1670" s="9">
        <v>-2279</v>
      </c>
      <c r="U1670" s="10">
        <v>-0.53497652582159627</v>
      </c>
      <c r="V1670" s="9">
        <v>-380</v>
      </c>
      <c r="W1670" s="9">
        <v>302</v>
      </c>
      <c r="X1670" s="10">
        <v>-9.2281517853297135E-2</v>
      </c>
      <c r="Y1670" s="10">
        <v>5.1870396692079046E-2</v>
      </c>
      <c r="Z1670" s="11">
        <v>740.31</v>
      </c>
      <c r="AA1670" s="11">
        <v>11.568126865772447</v>
      </c>
      <c r="AB1670" s="11">
        <v>31027</v>
      </c>
      <c r="AC1670" s="12" t="s">
        <v>4414</v>
      </c>
      <c r="AD1670" s="8">
        <v>31</v>
      </c>
      <c r="AE1670" s="8">
        <v>27</v>
      </c>
      <c r="AF1670" s="13"/>
      <c r="AG1670" s="13"/>
      <c r="AH1670" s="13"/>
      <c r="AJ1670" s="13"/>
      <c r="AK1670" s="13"/>
      <c r="AL1670" s="13"/>
      <c r="AM1670" s="13"/>
      <c r="AN1670" s="13" t="s">
        <v>510</v>
      </c>
    </row>
    <row r="1671" spans="1:40" x14ac:dyDescent="0.2">
      <c r="A1671" s="8" t="s">
        <v>4388</v>
      </c>
      <c r="B1671" s="8" t="s">
        <v>2736</v>
      </c>
      <c r="C1671" s="8" t="str">
        <f t="shared" si="25"/>
        <v>Chase County NE</v>
      </c>
      <c r="D1671" s="9">
        <v>3956</v>
      </c>
      <c r="E1671" s="8" t="s">
        <v>445</v>
      </c>
      <c r="F1671" s="9">
        <v>171</v>
      </c>
      <c r="G1671" s="9">
        <v>1621</v>
      </c>
      <c r="H1671" s="9">
        <v>1851</v>
      </c>
      <c r="I1671" s="10">
        <v>9.2382495948136148E-2</v>
      </c>
      <c r="J1671" s="10">
        <v>0.8757428417071853</v>
      </c>
      <c r="K1671" s="9">
        <v>-1450</v>
      </c>
      <c r="L1671" s="9">
        <v>1450</v>
      </c>
      <c r="M1671" s="10">
        <v>-0.78336034575904911</v>
      </c>
      <c r="N1671" s="10">
        <v>0.78336034575904911</v>
      </c>
      <c r="O1671" s="9">
        <v>252</v>
      </c>
      <c r="P1671" s="9">
        <v>1573</v>
      </c>
      <c r="Q1671" s="9">
        <v>1849</v>
      </c>
      <c r="R1671" s="10">
        <v>0.13628988642509465</v>
      </c>
      <c r="S1671" s="10">
        <v>0.85073012439156304</v>
      </c>
      <c r="T1671" s="9">
        <v>-1321</v>
      </c>
      <c r="U1671" s="10">
        <v>-0.71444023796646838</v>
      </c>
      <c r="V1671" s="9">
        <v>-81</v>
      </c>
      <c r="W1671" s="9">
        <v>48</v>
      </c>
      <c r="X1671" s="10">
        <v>-4.3907390476958505E-2</v>
      </c>
      <c r="Y1671" s="10">
        <v>2.5012717315622268E-2</v>
      </c>
      <c r="Z1671" s="11">
        <v>894.42</v>
      </c>
      <c r="AA1671" s="11">
        <v>4.4229780192750612</v>
      </c>
      <c r="AB1671" s="11">
        <v>31029</v>
      </c>
      <c r="AC1671" s="12" t="s">
        <v>4415</v>
      </c>
      <c r="AD1671" s="8">
        <v>31</v>
      </c>
      <c r="AE1671" s="8">
        <v>29</v>
      </c>
      <c r="AF1671" s="13"/>
      <c r="AG1671" s="13"/>
      <c r="AH1671" s="13"/>
      <c r="AJ1671" s="13"/>
      <c r="AK1671" s="13"/>
      <c r="AL1671" s="13"/>
      <c r="AM1671" s="13"/>
      <c r="AN1671" s="13" t="s">
        <v>510</v>
      </c>
    </row>
    <row r="1672" spans="1:40" x14ac:dyDescent="0.2">
      <c r="A1672" s="8" t="s">
        <v>4388</v>
      </c>
      <c r="B1672" s="8" t="s">
        <v>4416</v>
      </c>
      <c r="C1672" s="8" t="str">
        <f t="shared" si="25"/>
        <v>Cherry County NE</v>
      </c>
      <c r="D1672" s="9">
        <v>5848</v>
      </c>
      <c r="E1672" s="8" t="s">
        <v>445</v>
      </c>
      <c r="F1672" s="9">
        <v>317</v>
      </c>
      <c r="G1672" s="9">
        <v>2623</v>
      </c>
      <c r="H1672" s="9">
        <v>3082</v>
      </c>
      <c r="I1672" s="10">
        <v>0.10285528877352369</v>
      </c>
      <c r="J1672" s="10">
        <v>0.85107073329007144</v>
      </c>
      <c r="K1672" s="9">
        <v>-2306</v>
      </c>
      <c r="L1672" s="9">
        <v>2306</v>
      </c>
      <c r="M1672" s="10">
        <v>-0.74821544451654776</v>
      </c>
      <c r="N1672" s="10">
        <v>0.74821544451654776</v>
      </c>
      <c r="O1672" s="9">
        <v>436</v>
      </c>
      <c r="P1672" s="9">
        <v>2557</v>
      </c>
      <c r="Q1672" s="9">
        <v>3052</v>
      </c>
      <c r="R1672" s="10">
        <v>0.14285714285714285</v>
      </c>
      <c r="S1672" s="10">
        <v>0.83781127129750987</v>
      </c>
      <c r="T1672" s="9">
        <v>-2121</v>
      </c>
      <c r="U1672" s="10">
        <v>-0.69495412844036708</v>
      </c>
      <c r="V1672" s="9">
        <v>-119</v>
      </c>
      <c r="W1672" s="9">
        <v>66</v>
      </c>
      <c r="X1672" s="10">
        <v>-4.0001854083619157E-2</v>
      </c>
      <c r="Y1672" s="10">
        <v>1.3259461992561561E-2</v>
      </c>
      <c r="Z1672" s="11">
        <v>5960.42</v>
      </c>
      <c r="AA1672" s="11">
        <v>0.98113891302961875</v>
      </c>
      <c r="AB1672" s="11">
        <v>31031</v>
      </c>
      <c r="AC1672" s="12" t="s">
        <v>4417</v>
      </c>
      <c r="AD1672" s="8">
        <v>31</v>
      </c>
      <c r="AE1672" s="8">
        <v>31</v>
      </c>
      <c r="AF1672" s="13"/>
      <c r="AG1672" s="13"/>
      <c r="AH1672" s="13"/>
      <c r="AJ1672" s="13"/>
      <c r="AK1672" s="13"/>
      <c r="AL1672" s="13"/>
      <c r="AM1672" s="13"/>
      <c r="AN1672" s="13" t="s">
        <v>510</v>
      </c>
    </row>
    <row r="1673" spans="1:40" x14ac:dyDescent="0.2">
      <c r="A1673" s="8" t="s">
        <v>4388</v>
      </c>
      <c r="B1673" s="8" t="s">
        <v>1164</v>
      </c>
      <c r="C1673" s="8" t="str">
        <f t="shared" si="25"/>
        <v>Cheyenne County NE</v>
      </c>
      <c r="D1673" s="9">
        <v>10167</v>
      </c>
      <c r="E1673" s="8" t="s">
        <v>445</v>
      </c>
      <c r="F1673" s="9">
        <v>702</v>
      </c>
      <c r="G1673" s="9">
        <v>3610</v>
      </c>
      <c r="H1673" s="9">
        <v>4569</v>
      </c>
      <c r="I1673" s="10">
        <v>0.15364412344057782</v>
      </c>
      <c r="J1673" s="10">
        <v>0.79010724447362657</v>
      </c>
      <c r="K1673" s="9">
        <v>-2908</v>
      </c>
      <c r="L1673" s="9">
        <v>2908</v>
      </c>
      <c r="M1673" s="10">
        <v>-0.6364631210330487</v>
      </c>
      <c r="N1673" s="10">
        <v>0.6364631210330487</v>
      </c>
      <c r="O1673" s="9">
        <v>983</v>
      </c>
      <c r="P1673" s="9">
        <v>3134</v>
      </c>
      <c r="Q1673" s="9">
        <v>4197</v>
      </c>
      <c r="R1673" s="10">
        <v>0.23421491541577316</v>
      </c>
      <c r="S1673" s="10">
        <v>0.74672385036931144</v>
      </c>
      <c r="T1673" s="9">
        <v>-2151</v>
      </c>
      <c r="U1673" s="10">
        <v>-0.51250893495353833</v>
      </c>
      <c r="V1673" s="9">
        <v>-281</v>
      </c>
      <c r="W1673" s="9">
        <v>476</v>
      </c>
      <c r="X1673" s="10">
        <v>-8.0570791975195344E-2</v>
      </c>
      <c r="Y1673" s="10">
        <v>4.3383394104315132E-2</v>
      </c>
      <c r="Z1673" s="11">
        <v>1196.29</v>
      </c>
      <c r="AA1673" s="11">
        <v>8.4987753805515389</v>
      </c>
      <c r="AB1673" s="11">
        <v>31033</v>
      </c>
      <c r="AC1673" s="12" t="s">
        <v>4418</v>
      </c>
      <c r="AD1673" s="8">
        <v>31</v>
      </c>
      <c r="AE1673" s="8">
        <v>33</v>
      </c>
      <c r="AF1673" s="13"/>
      <c r="AG1673" s="13"/>
      <c r="AH1673" s="13"/>
      <c r="AJ1673" s="13"/>
      <c r="AK1673" s="13"/>
      <c r="AL1673" s="13"/>
      <c r="AM1673" s="13"/>
      <c r="AN1673" s="13" t="s">
        <v>510</v>
      </c>
    </row>
    <row r="1674" spans="1:40" x14ac:dyDescent="0.2">
      <c r="A1674" s="8" t="s">
        <v>4388</v>
      </c>
      <c r="B1674" s="8" t="s">
        <v>531</v>
      </c>
      <c r="C1674" s="8" t="str">
        <f t="shared" si="25"/>
        <v>Clay County NE</v>
      </c>
      <c r="D1674" s="9">
        <v>6309</v>
      </c>
      <c r="E1674" s="8" t="s">
        <v>445</v>
      </c>
      <c r="F1674" s="9">
        <v>470</v>
      </c>
      <c r="G1674" s="9">
        <v>2373</v>
      </c>
      <c r="H1674" s="9">
        <v>2973</v>
      </c>
      <c r="I1674" s="10">
        <v>0.15808947191389169</v>
      </c>
      <c r="J1674" s="10">
        <v>0.798183652875883</v>
      </c>
      <c r="K1674" s="9">
        <v>-1903</v>
      </c>
      <c r="L1674" s="9">
        <v>1903</v>
      </c>
      <c r="M1674" s="10">
        <v>-0.64009418096199133</v>
      </c>
      <c r="N1674" s="10">
        <v>0.64009418096199133</v>
      </c>
      <c r="O1674" s="9">
        <v>662</v>
      </c>
      <c r="P1674" s="9">
        <v>2213</v>
      </c>
      <c r="Q1674" s="9">
        <v>2916</v>
      </c>
      <c r="R1674" s="10">
        <v>0.22702331961591221</v>
      </c>
      <c r="S1674" s="10">
        <v>0.7589163237311386</v>
      </c>
      <c r="T1674" s="9">
        <v>-1551</v>
      </c>
      <c r="U1674" s="10">
        <v>-0.53189300411522633</v>
      </c>
      <c r="V1674" s="9">
        <v>-192</v>
      </c>
      <c r="W1674" s="9">
        <v>160</v>
      </c>
      <c r="X1674" s="10">
        <v>-6.8933847702020518E-2</v>
      </c>
      <c r="Y1674" s="10">
        <v>3.9267329144744401E-2</v>
      </c>
      <c r="Z1674" s="11">
        <v>572.29</v>
      </c>
      <c r="AA1674" s="11">
        <v>11.024131122333083</v>
      </c>
      <c r="AB1674" s="11">
        <v>31035</v>
      </c>
      <c r="AC1674" s="12" t="s">
        <v>4419</v>
      </c>
      <c r="AD1674" s="8">
        <v>31</v>
      </c>
      <c r="AE1674" s="8">
        <v>35</v>
      </c>
      <c r="AF1674" s="13"/>
      <c r="AG1674" s="13"/>
      <c r="AH1674" s="13"/>
      <c r="AJ1674" s="13"/>
      <c r="AK1674" s="13"/>
      <c r="AL1674" s="13"/>
      <c r="AM1674" s="13"/>
      <c r="AN1674" s="13" t="s">
        <v>510</v>
      </c>
    </row>
    <row r="1675" spans="1:40" x14ac:dyDescent="0.2">
      <c r="A1675" s="8" t="s">
        <v>4388</v>
      </c>
      <c r="B1675" s="8" t="s">
        <v>4420</v>
      </c>
      <c r="C1675" s="8" t="str">
        <f t="shared" si="25"/>
        <v>Colfax County NE</v>
      </c>
      <c r="D1675" s="9">
        <v>10520</v>
      </c>
      <c r="E1675" s="8" t="s">
        <v>445</v>
      </c>
      <c r="F1675" s="9">
        <v>857</v>
      </c>
      <c r="G1675" s="9">
        <v>2171</v>
      </c>
      <c r="H1675" s="9">
        <v>3172</v>
      </c>
      <c r="I1675" s="10">
        <v>0.27017654476670871</v>
      </c>
      <c r="J1675" s="10">
        <v>0.68442622950819676</v>
      </c>
      <c r="K1675" s="9">
        <v>-1314</v>
      </c>
      <c r="L1675" s="9">
        <v>1314</v>
      </c>
      <c r="M1675" s="10">
        <v>-0.41424968474148804</v>
      </c>
      <c r="N1675" s="10">
        <v>0.41424968474148804</v>
      </c>
      <c r="O1675" s="9">
        <v>959</v>
      </c>
      <c r="P1675" s="9">
        <v>2045</v>
      </c>
      <c r="Q1675" s="9">
        <v>3047</v>
      </c>
      <c r="R1675" s="10">
        <v>0.31473580571053494</v>
      </c>
      <c r="S1675" s="10">
        <v>0.6711519527404004</v>
      </c>
      <c r="T1675" s="9">
        <v>-1086</v>
      </c>
      <c r="U1675" s="10">
        <v>-0.35641614702986546</v>
      </c>
      <c r="V1675" s="9">
        <v>-102</v>
      </c>
      <c r="W1675" s="9">
        <v>126</v>
      </c>
      <c r="X1675" s="10">
        <v>-4.4559260943826229E-2</v>
      </c>
      <c r="Y1675" s="10">
        <v>1.3274276767796356E-2</v>
      </c>
      <c r="Z1675" s="11">
        <v>411.66</v>
      </c>
      <c r="AA1675" s="11">
        <v>25.55506971772822</v>
      </c>
      <c r="AB1675" s="11">
        <v>31037</v>
      </c>
      <c r="AC1675" s="12" t="s">
        <v>4421</v>
      </c>
      <c r="AD1675" s="8">
        <v>31</v>
      </c>
      <c r="AE1675" s="8">
        <v>37</v>
      </c>
      <c r="AF1675" s="13"/>
      <c r="AG1675" s="13"/>
      <c r="AH1675" s="13"/>
      <c r="AJ1675" s="13"/>
      <c r="AK1675" s="13"/>
      <c r="AL1675" s="13"/>
      <c r="AM1675" s="13"/>
      <c r="AN1675" s="13" t="s">
        <v>510</v>
      </c>
    </row>
    <row r="1676" spans="1:40" x14ac:dyDescent="0.2">
      <c r="A1676" s="8" t="s">
        <v>4388</v>
      </c>
      <c r="B1676" s="8" t="s">
        <v>4422</v>
      </c>
      <c r="C1676" s="8" t="str">
        <f t="shared" si="25"/>
        <v>Cuming County NE</v>
      </c>
      <c r="D1676" s="9">
        <v>9125</v>
      </c>
      <c r="E1676" s="8" t="s">
        <v>445</v>
      </c>
      <c r="F1676" s="9">
        <v>712</v>
      </c>
      <c r="G1676" s="9">
        <v>3095</v>
      </c>
      <c r="H1676" s="9">
        <v>3988</v>
      </c>
      <c r="I1676" s="10">
        <v>0.17853560682046138</v>
      </c>
      <c r="J1676" s="10">
        <v>0.7760782347041123</v>
      </c>
      <c r="K1676" s="9">
        <v>-2383</v>
      </c>
      <c r="L1676" s="9">
        <v>2383</v>
      </c>
      <c r="M1676" s="10">
        <v>-0.59754262788365087</v>
      </c>
      <c r="N1676" s="10">
        <v>0.59754262788365087</v>
      </c>
      <c r="O1676" s="9">
        <v>1015</v>
      </c>
      <c r="P1676" s="9">
        <v>2858</v>
      </c>
      <c r="Q1676" s="9">
        <v>3928</v>
      </c>
      <c r="R1676" s="10">
        <v>0.25840122199592669</v>
      </c>
      <c r="S1676" s="10">
        <v>0.7275967413441955</v>
      </c>
      <c r="T1676" s="9">
        <v>-1843</v>
      </c>
      <c r="U1676" s="10">
        <v>-0.46919551934826881</v>
      </c>
      <c r="V1676" s="9">
        <v>-303</v>
      </c>
      <c r="W1676" s="9">
        <v>237</v>
      </c>
      <c r="X1676" s="10">
        <v>-7.986561517546531E-2</v>
      </c>
      <c r="Y1676" s="10">
        <v>4.8481493359916805E-2</v>
      </c>
      <c r="Z1676" s="11">
        <v>570.62</v>
      </c>
      <c r="AA1676" s="11">
        <v>15.991377799586415</v>
      </c>
      <c r="AB1676" s="11">
        <v>31039</v>
      </c>
      <c r="AC1676" s="12" t="s">
        <v>4423</v>
      </c>
      <c r="AD1676" s="8">
        <v>31</v>
      </c>
      <c r="AE1676" s="8">
        <v>39</v>
      </c>
      <c r="AF1676" s="13"/>
      <c r="AG1676" s="13"/>
      <c r="AH1676" s="13"/>
      <c r="AJ1676" s="13"/>
      <c r="AK1676" s="13"/>
      <c r="AL1676" s="13"/>
      <c r="AM1676" s="13"/>
      <c r="AN1676" s="13" t="s">
        <v>510</v>
      </c>
    </row>
    <row r="1677" spans="1:40" x14ac:dyDescent="0.2">
      <c r="A1677" s="8" t="s">
        <v>4388</v>
      </c>
      <c r="B1677" s="8" t="s">
        <v>1174</v>
      </c>
      <c r="C1677" s="8" t="str">
        <f t="shared" si="25"/>
        <v>Custer County NE</v>
      </c>
      <c r="D1677" s="9">
        <v>10806</v>
      </c>
      <c r="E1677" s="8" t="s">
        <v>445</v>
      </c>
      <c r="F1677" s="9">
        <v>635</v>
      </c>
      <c r="G1677" s="9">
        <v>4616</v>
      </c>
      <c r="H1677" s="9">
        <v>5489</v>
      </c>
      <c r="I1677" s="10">
        <v>0.1156859172891237</v>
      </c>
      <c r="J1677" s="10">
        <v>0.84095463654581892</v>
      </c>
      <c r="K1677" s="9">
        <v>-3981</v>
      </c>
      <c r="L1677" s="9">
        <v>3981</v>
      </c>
      <c r="M1677" s="10">
        <v>-0.72526871925669523</v>
      </c>
      <c r="N1677" s="10">
        <v>0.72526871925669523</v>
      </c>
      <c r="O1677" s="9">
        <v>1066</v>
      </c>
      <c r="P1677" s="9">
        <v>4251</v>
      </c>
      <c r="Q1677" s="9">
        <v>5414</v>
      </c>
      <c r="R1677" s="10">
        <v>0.19689693387513854</v>
      </c>
      <c r="S1677" s="10">
        <v>0.78518655338012555</v>
      </c>
      <c r="T1677" s="9">
        <v>-3185</v>
      </c>
      <c r="U1677" s="10">
        <v>-0.58828961950498704</v>
      </c>
      <c r="V1677" s="9">
        <v>-431</v>
      </c>
      <c r="W1677" s="9">
        <v>365</v>
      </c>
      <c r="X1677" s="10">
        <v>-8.1211016586014845E-2</v>
      </c>
      <c r="Y1677" s="10">
        <v>5.5768083165693372E-2</v>
      </c>
      <c r="Z1677" s="11">
        <v>2575.52</v>
      </c>
      <c r="AA1677" s="11">
        <v>4.1956575759458286</v>
      </c>
      <c r="AB1677" s="11">
        <v>31041</v>
      </c>
      <c r="AC1677" s="12" t="s">
        <v>4424</v>
      </c>
      <c r="AD1677" s="8">
        <v>31</v>
      </c>
      <c r="AE1677" s="8">
        <v>41</v>
      </c>
      <c r="AF1677" s="13"/>
      <c r="AG1677" s="13"/>
      <c r="AH1677" s="13"/>
      <c r="AJ1677" s="13"/>
      <c r="AK1677" s="13"/>
      <c r="AL1677" s="13"/>
      <c r="AM1677" s="13"/>
      <c r="AN1677" s="13" t="s">
        <v>510</v>
      </c>
    </row>
    <row r="1678" spans="1:40" x14ac:dyDescent="0.2">
      <c r="A1678" s="8" t="s">
        <v>4388</v>
      </c>
      <c r="B1678" s="8" t="s">
        <v>3755</v>
      </c>
      <c r="C1678" s="8" t="str">
        <f t="shared" si="25"/>
        <v>Dakota County NE</v>
      </c>
      <c r="D1678" s="9">
        <v>20781</v>
      </c>
      <c r="E1678" s="8" t="s">
        <v>445</v>
      </c>
      <c r="F1678" s="9">
        <v>2904</v>
      </c>
      <c r="G1678" s="9">
        <v>4028</v>
      </c>
      <c r="H1678" s="9">
        <v>7259</v>
      </c>
      <c r="I1678" s="10">
        <v>0.40005510400881666</v>
      </c>
      <c r="J1678" s="10">
        <v>0.55489736878357898</v>
      </c>
      <c r="K1678" s="9">
        <v>-1124</v>
      </c>
      <c r="L1678" s="9">
        <v>1124</v>
      </c>
      <c r="M1678" s="10">
        <v>-0.15484226477476232</v>
      </c>
      <c r="N1678" s="10">
        <v>0.15484226477476232</v>
      </c>
      <c r="O1678" s="9">
        <v>2831</v>
      </c>
      <c r="P1678" s="9">
        <v>3048</v>
      </c>
      <c r="Q1678" s="9">
        <v>5977</v>
      </c>
      <c r="R1678" s="10">
        <v>0.47364898778651499</v>
      </c>
      <c r="S1678" s="10">
        <v>0.50995482683620541</v>
      </c>
      <c r="T1678" s="9">
        <v>-217</v>
      </c>
      <c r="U1678" s="10">
        <v>-3.6305839049690425E-2</v>
      </c>
      <c r="V1678" s="9">
        <v>73</v>
      </c>
      <c r="W1678" s="9">
        <v>980</v>
      </c>
      <c r="X1678" s="10">
        <v>-7.3593883777698321E-2</v>
      </c>
      <c r="Y1678" s="10">
        <v>4.4942541947373571E-2</v>
      </c>
      <c r="Z1678" s="11">
        <v>264.26</v>
      </c>
      <c r="AA1678" s="11">
        <v>78.638462120638764</v>
      </c>
      <c r="AB1678" s="11">
        <v>31043</v>
      </c>
      <c r="AC1678" s="12" t="s">
        <v>4425</v>
      </c>
      <c r="AD1678" s="8">
        <v>31</v>
      </c>
      <c r="AE1678" s="8">
        <v>43</v>
      </c>
      <c r="AF1678" s="13" t="s">
        <v>2668</v>
      </c>
      <c r="AG1678" s="13" t="s">
        <v>2669</v>
      </c>
      <c r="AH1678" s="13" t="s">
        <v>2670</v>
      </c>
      <c r="AI1678" s="14">
        <v>169069</v>
      </c>
      <c r="AJ1678" s="13" t="s">
        <v>486</v>
      </c>
      <c r="AK1678" s="13" t="s">
        <v>2671</v>
      </c>
      <c r="AL1678" s="13"/>
      <c r="AM1678" s="13"/>
      <c r="AN1678" s="13" t="s">
        <v>487</v>
      </c>
    </row>
    <row r="1679" spans="1:40" x14ac:dyDescent="0.2">
      <c r="A1679" s="8" t="s">
        <v>4388</v>
      </c>
      <c r="B1679" s="8" t="s">
        <v>4426</v>
      </c>
      <c r="C1679" s="8" t="str">
        <f t="shared" si="25"/>
        <v>Dawes County NE</v>
      </c>
      <c r="D1679" s="9">
        <v>9055</v>
      </c>
      <c r="E1679" s="8" t="s">
        <v>445</v>
      </c>
      <c r="F1679" s="9">
        <v>785</v>
      </c>
      <c r="G1679" s="9">
        <v>2559</v>
      </c>
      <c r="H1679" s="9">
        <v>3578</v>
      </c>
      <c r="I1679" s="10">
        <v>0.21939631078814981</v>
      </c>
      <c r="J1679" s="10">
        <v>0.71520402459474564</v>
      </c>
      <c r="K1679" s="9">
        <v>-1774</v>
      </c>
      <c r="L1679" s="9">
        <v>1774</v>
      </c>
      <c r="M1679" s="10">
        <v>-0.49580771380659583</v>
      </c>
      <c r="N1679" s="10">
        <v>0.49580771380659583</v>
      </c>
      <c r="O1679" s="9">
        <v>1102</v>
      </c>
      <c r="P1679" s="9">
        <v>2435</v>
      </c>
      <c r="Q1679" s="9">
        <v>3634</v>
      </c>
      <c r="R1679" s="10">
        <v>0.30324711062190424</v>
      </c>
      <c r="S1679" s="10">
        <v>0.67006053935057786</v>
      </c>
      <c r="T1679" s="9">
        <v>-1333</v>
      </c>
      <c r="U1679" s="10">
        <v>-0.36681342872867362</v>
      </c>
      <c r="V1679" s="9">
        <v>-317</v>
      </c>
      <c r="W1679" s="9">
        <v>124</v>
      </c>
      <c r="X1679" s="10">
        <v>-8.385079983375443E-2</v>
      </c>
      <c r="Y1679" s="10">
        <v>4.514348524416778E-2</v>
      </c>
      <c r="Z1679" s="11">
        <v>1396.46</v>
      </c>
      <c r="AA1679" s="11">
        <v>6.4842530398292828</v>
      </c>
      <c r="AB1679" s="11">
        <v>31045</v>
      </c>
      <c r="AC1679" s="12" t="s">
        <v>4427</v>
      </c>
      <c r="AD1679" s="8">
        <v>31</v>
      </c>
      <c r="AE1679" s="8">
        <v>45</v>
      </c>
      <c r="AF1679" s="13"/>
      <c r="AG1679" s="13"/>
      <c r="AH1679" s="13"/>
      <c r="AJ1679" s="13"/>
      <c r="AK1679" s="13"/>
      <c r="AL1679" s="13"/>
      <c r="AM1679" s="13"/>
      <c r="AN1679" s="13" t="s">
        <v>510</v>
      </c>
    </row>
    <row r="1680" spans="1:40" x14ac:dyDescent="0.2">
      <c r="A1680" s="8" t="s">
        <v>4388</v>
      </c>
      <c r="B1680" s="8" t="s">
        <v>1667</v>
      </c>
      <c r="C1680" s="8" t="str">
        <f t="shared" si="25"/>
        <v>Dawson County NE</v>
      </c>
      <c r="D1680" s="9">
        <v>23886</v>
      </c>
      <c r="E1680" s="8" t="s">
        <v>445</v>
      </c>
      <c r="F1680" s="9">
        <v>2116</v>
      </c>
      <c r="G1680" s="9">
        <v>5935</v>
      </c>
      <c r="H1680" s="9">
        <v>8486</v>
      </c>
      <c r="I1680" s="10">
        <v>0.24935187367428707</v>
      </c>
      <c r="J1680" s="10">
        <v>0.6993872260193259</v>
      </c>
      <c r="K1680" s="9">
        <v>-3819</v>
      </c>
      <c r="L1680" s="9">
        <v>3819</v>
      </c>
      <c r="M1680" s="10">
        <v>-0.45003535234503883</v>
      </c>
      <c r="N1680" s="10">
        <v>0.45003535234503883</v>
      </c>
      <c r="O1680" s="9">
        <v>2157</v>
      </c>
      <c r="P1680" s="9">
        <v>5370</v>
      </c>
      <c r="Q1680" s="9">
        <v>7680</v>
      </c>
      <c r="R1680" s="10">
        <v>0.28085937500000002</v>
      </c>
      <c r="S1680" s="10">
        <v>0.69921875</v>
      </c>
      <c r="T1680" s="9">
        <v>-3213</v>
      </c>
      <c r="U1680" s="10">
        <v>-0.41835937499999998</v>
      </c>
      <c r="V1680" s="9">
        <v>-41</v>
      </c>
      <c r="W1680" s="9">
        <v>565</v>
      </c>
      <c r="X1680" s="10">
        <v>-3.150750132571295E-2</v>
      </c>
      <c r="Y1680" s="10">
        <v>1.6847601932590273E-4</v>
      </c>
      <c r="Z1680" s="11">
        <v>1013.1</v>
      </c>
      <c r="AA1680" s="11">
        <v>23.577139472904946</v>
      </c>
      <c r="AB1680" s="11">
        <v>31047</v>
      </c>
      <c r="AC1680" s="12" t="s">
        <v>4428</v>
      </c>
      <c r="AD1680" s="8">
        <v>31</v>
      </c>
      <c r="AE1680" s="8">
        <v>47</v>
      </c>
      <c r="AF1680" s="13" t="s">
        <v>4429</v>
      </c>
      <c r="AG1680" s="13"/>
      <c r="AH1680" s="13" t="s">
        <v>4430</v>
      </c>
      <c r="AJ1680" s="13" t="s">
        <v>498</v>
      </c>
      <c r="AK1680" s="13"/>
      <c r="AL1680" s="13"/>
      <c r="AM1680" s="13"/>
      <c r="AN1680" s="13" t="s">
        <v>487</v>
      </c>
    </row>
    <row r="1681" spans="1:40" x14ac:dyDescent="0.2">
      <c r="A1681" s="8" t="s">
        <v>4388</v>
      </c>
      <c r="B1681" s="8" t="s">
        <v>4431</v>
      </c>
      <c r="C1681" s="8" t="str">
        <f t="shared" si="25"/>
        <v>Deuel County NE</v>
      </c>
      <c r="D1681" s="9">
        <v>1921</v>
      </c>
      <c r="E1681" s="8" t="s">
        <v>445</v>
      </c>
      <c r="F1681" s="9">
        <v>120</v>
      </c>
      <c r="G1681" s="9">
        <v>809</v>
      </c>
      <c r="H1681" s="9">
        <v>977</v>
      </c>
      <c r="I1681" s="10">
        <v>0.12282497441146366</v>
      </c>
      <c r="J1681" s="10">
        <v>0.82804503582395084</v>
      </c>
      <c r="K1681" s="9">
        <v>-689</v>
      </c>
      <c r="L1681" s="9">
        <v>689</v>
      </c>
      <c r="M1681" s="10">
        <v>-0.70522006141248716</v>
      </c>
      <c r="N1681" s="10">
        <v>0.70522006141248716</v>
      </c>
      <c r="O1681" s="9">
        <v>215</v>
      </c>
      <c r="P1681" s="9">
        <v>763</v>
      </c>
      <c r="Q1681" s="9">
        <v>1012</v>
      </c>
      <c r="R1681" s="10">
        <v>0.21245059288537549</v>
      </c>
      <c r="S1681" s="10">
        <v>0.75395256916996045</v>
      </c>
      <c r="T1681" s="9">
        <v>-548</v>
      </c>
      <c r="U1681" s="10">
        <v>-0.54150197628458496</v>
      </c>
      <c r="V1681" s="9">
        <v>-95</v>
      </c>
      <c r="W1681" s="9">
        <v>46</v>
      </c>
      <c r="X1681" s="10">
        <v>-8.9625618473911831E-2</v>
      </c>
      <c r="Y1681" s="10">
        <v>7.4092466653990385E-2</v>
      </c>
      <c r="Z1681" s="11">
        <v>439.85</v>
      </c>
      <c r="AA1681" s="11">
        <v>4.3673979765829261</v>
      </c>
      <c r="AB1681" s="11">
        <v>31049</v>
      </c>
      <c r="AC1681" s="12" t="s">
        <v>4432</v>
      </c>
      <c r="AD1681" s="8">
        <v>31</v>
      </c>
      <c r="AE1681" s="8">
        <v>49</v>
      </c>
      <c r="AF1681" s="13"/>
      <c r="AG1681" s="13"/>
      <c r="AH1681" s="13"/>
      <c r="AJ1681" s="13"/>
      <c r="AK1681" s="13"/>
      <c r="AL1681" s="13"/>
      <c r="AM1681" s="13"/>
      <c r="AN1681" s="13" t="s">
        <v>510</v>
      </c>
    </row>
    <row r="1682" spans="1:40" x14ac:dyDescent="0.2">
      <c r="A1682" s="8" t="s">
        <v>4388</v>
      </c>
      <c r="B1682" s="8" t="s">
        <v>4433</v>
      </c>
      <c r="C1682" s="8" t="str">
        <f t="shared" si="25"/>
        <v>Dixon County NE</v>
      </c>
      <c r="D1682" s="9">
        <v>5797</v>
      </c>
      <c r="E1682" s="8" t="s">
        <v>445</v>
      </c>
      <c r="F1682" s="9">
        <v>556</v>
      </c>
      <c r="G1682" s="9">
        <v>2041</v>
      </c>
      <c r="H1682" s="9">
        <v>2744</v>
      </c>
      <c r="I1682" s="10">
        <v>0.20262390670553937</v>
      </c>
      <c r="J1682" s="10">
        <v>0.74380466472303208</v>
      </c>
      <c r="K1682" s="9">
        <v>-1485</v>
      </c>
      <c r="L1682" s="9">
        <v>1485</v>
      </c>
      <c r="M1682" s="10">
        <v>-0.54118075801749277</v>
      </c>
      <c r="N1682" s="10">
        <v>0.54118075801749277</v>
      </c>
      <c r="O1682" s="9">
        <v>870</v>
      </c>
      <c r="P1682" s="9">
        <v>1745</v>
      </c>
      <c r="Q1682" s="9">
        <v>2666</v>
      </c>
      <c r="R1682" s="10">
        <v>0.32633158289572395</v>
      </c>
      <c r="S1682" s="10">
        <v>0.65453863465866469</v>
      </c>
      <c r="T1682" s="9">
        <v>-875</v>
      </c>
      <c r="U1682" s="10">
        <v>-0.32820705176294074</v>
      </c>
      <c r="V1682" s="9">
        <v>-314</v>
      </c>
      <c r="W1682" s="9">
        <v>296</v>
      </c>
      <c r="X1682" s="10">
        <v>-0.12370767619018458</v>
      </c>
      <c r="Y1682" s="10">
        <v>8.9266030064367397E-2</v>
      </c>
      <c r="Z1682" s="11">
        <v>476.23</v>
      </c>
      <c r="AA1682" s="11">
        <v>12.172689666757659</v>
      </c>
      <c r="AB1682" s="11">
        <v>31051</v>
      </c>
      <c r="AC1682" s="12" t="s">
        <v>4434</v>
      </c>
      <c r="AD1682" s="8">
        <v>31</v>
      </c>
      <c r="AE1682" s="8">
        <v>51</v>
      </c>
      <c r="AF1682" s="13" t="s">
        <v>2668</v>
      </c>
      <c r="AG1682" s="13" t="s">
        <v>2669</v>
      </c>
      <c r="AH1682" s="13" t="s">
        <v>2670</v>
      </c>
      <c r="AI1682" s="14">
        <v>169069</v>
      </c>
      <c r="AJ1682" s="13" t="s">
        <v>486</v>
      </c>
      <c r="AK1682" s="13" t="s">
        <v>2671</v>
      </c>
      <c r="AL1682" s="13"/>
      <c r="AM1682" s="13"/>
      <c r="AN1682" s="13" t="s">
        <v>505</v>
      </c>
    </row>
    <row r="1683" spans="1:40" x14ac:dyDescent="0.2">
      <c r="A1683" s="8" t="s">
        <v>4388</v>
      </c>
      <c r="B1683" s="8" t="s">
        <v>1674</v>
      </c>
      <c r="C1683" s="8" t="str">
        <f t="shared" si="25"/>
        <v>Dodge County NE</v>
      </c>
      <c r="D1683" s="9">
        <v>36706</v>
      </c>
      <c r="E1683" s="8" t="s">
        <v>445</v>
      </c>
      <c r="F1683" s="9">
        <v>4451</v>
      </c>
      <c r="G1683" s="9">
        <v>9736</v>
      </c>
      <c r="H1683" s="9">
        <v>14959</v>
      </c>
      <c r="I1683" s="10">
        <v>0.29754662744835886</v>
      </c>
      <c r="J1683" s="10">
        <v>0.65084564476235041</v>
      </c>
      <c r="K1683" s="9">
        <v>-5285</v>
      </c>
      <c r="L1683" s="9">
        <v>5285</v>
      </c>
      <c r="M1683" s="10">
        <v>-0.35329901731399155</v>
      </c>
      <c r="N1683" s="10">
        <v>0.35329901731399155</v>
      </c>
      <c r="O1683" s="9">
        <v>5588</v>
      </c>
      <c r="P1683" s="9">
        <v>8937</v>
      </c>
      <c r="Q1683" s="9">
        <v>14759</v>
      </c>
      <c r="R1683" s="10">
        <v>0.37861643742801004</v>
      </c>
      <c r="S1683" s="10">
        <v>0.60552882986652212</v>
      </c>
      <c r="T1683" s="9">
        <v>-3349</v>
      </c>
      <c r="U1683" s="10">
        <v>-0.22691239243851208</v>
      </c>
      <c r="V1683" s="9">
        <v>-1137</v>
      </c>
      <c r="W1683" s="9">
        <v>799</v>
      </c>
      <c r="X1683" s="10">
        <v>-8.1069809979651186E-2</v>
      </c>
      <c r="Y1683" s="10">
        <v>4.5316814895828283E-2</v>
      </c>
      <c r="Z1683" s="11">
        <v>528.71</v>
      </c>
      <c r="AA1683" s="11">
        <v>69.425583022829144</v>
      </c>
      <c r="AB1683" s="11">
        <v>31053</v>
      </c>
      <c r="AC1683" s="12" t="s">
        <v>4435</v>
      </c>
      <c r="AD1683" s="8">
        <v>31</v>
      </c>
      <c r="AE1683" s="8">
        <v>53</v>
      </c>
      <c r="AF1683" s="13" t="s">
        <v>4436</v>
      </c>
      <c r="AG1683" s="13" t="s">
        <v>2602</v>
      </c>
      <c r="AH1683" s="13" t="s">
        <v>4437</v>
      </c>
      <c r="AJ1683" s="13" t="s">
        <v>498</v>
      </c>
      <c r="AK1683" s="13" t="s">
        <v>2604</v>
      </c>
      <c r="AL1683" s="13"/>
      <c r="AM1683" s="13"/>
      <c r="AN1683" s="13" t="s">
        <v>487</v>
      </c>
    </row>
    <row r="1684" spans="1:40" x14ac:dyDescent="0.2">
      <c r="A1684" s="8" t="s">
        <v>4388</v>
      </c>
      <c r="B1684" s="8" t="s">
        <v>1182</v>
      </c>
      <c r="C1684" s="8" t="str">
        <f t="shared" si="25"/>
        <v>Douglas County NE</v>
      </c>
      <c r="D1684" s="9">
        <v>550064</v>
      </c>
      <c r="E1684" s="8" t="s">
        <v>445</v>
      </c>
      <c r="F1684" s="9">
        <v>105207</v>
      </c>
      <c r="G1684" s="9">
        <v>102151</v>
      </c>
      <c r="H1684" s="9">
        <v>219531</v>
      </c>
      <c r="I1684" s="10">
        <v>0.47923527884444567</v>
      </c>
      <c r="J1684" s="10">
        <v>0.46531469359680411</v>
      </c>
      <c r="K1684" s="9">
        <v>3056</v>
      </c>
      <c r="L1684" s="9">
        <v>-3056</v>
      </c>
      <c r="M1684" s="10">
        <v>1.3920585247641559E-2</v>
      </c>
      <c r="N1684" s="10">
        <v>-1.3920585247641559E-2</v>
      </c>
      <c r="O1684" s="9">
        <v>99261</v>
      </c>
      <c r="P1684" s="9">
        <v>108319</v>
      </c>
      <c r="Q1684" s="9">
        <v>210501</v>
      </c>
      <c r="R1684" s="10">
        <v>0.47154645346102869</v>
      </c>
      <c r="S1684" s="10">
        <v>0.51457712789962995</v>
      </c>
      <c r="T1684" s="9">
        <v>-9058</v>
      </c>
      <c r="U1684" s="10">
        <v>-4.3030674438601257E-2</v>
      </c>
      <c r="V1684" s="9">
        <v>5946</v>
      </c>
      <c r="W1684" s="9">
        <v>-6168</v>
      </c>
      <c r="X1684" s="10">
        <v>7.6888253834169751E-3</v>
      </c>
      <c r="Y1684" s="10">
        <v>-4.9262434302825842E-2</v>
      </c>
      <c r="Z1684" s="11">
        <v>328.46</v>
      </c>
      <c r="AA1684" s="11">
        <v>1674.6757596054315</v>
      </c>
      <c r="AB1684" s="11">
        <v>31055</v>
      </c>
      <c r="AC1684" s="12" t="s">
        <v>4438</v>
      </c>
      <c r="AD1684" s="8">
        <v>31</v>
      </c>
      <c r="AE1684" s="8">
        <v>55</v>
      </c>
      <c r="AF1684" s="13" t="s">
        <v>2601</v>
      </c>
      <c r="AG1684" s="13" t="s">
        <v>2602</v>
      </c>
      <c r="AH1684" s="13" t="s">
        <v>2603</v>
      </c>
      <c r="AI1684" s="14">
        <v>915312</v>
      </c>
      <c r="AJ1684" s="13" t="s">
        <v>486</v>
      </c>
      <c r="AK1684" s="13" t="s">
        <v>2604</v>
      </c>
      <c r="AL1684" s="13"/>
      <c r="AM1684" s="13"/>
      <c r="AN1684" s="13" t="s">
        <v>487</v>
      </c>
    </row>
    <row r="1685" spans="1:40" x14ac:dyDescent="0.2">
      <c r="A1685" s="8" t="s">
        <v>4388</v>
      </c>
      <c r="B1685" s="8" t="s">
        <v>4439</v>
      </c>
      <c r="C1685" s="8" t="str">
        <f t="shared" si="25"/>
        <v>Dundy County NE</v>
      </c>
      <c r="D1685" s="9">
        <v>1799</v>
      </c>
      <c r="E1685" s="8" t="s">
        <v>445</v>
      </c>
      <c r="F1685" s="9">
        <v>89</v>
      </c>
      <c r="G1685" s="9">
        <v>823</v>
      </c>
      <c r="H1685" s="9">
        <v>949</v>
      </c>
      <c r="I1685" s="10">
        <v>9.3782929399367762E-2</v>
      </c>
      <c r="J1685" s="10">
        <v>0.86722866174920965</v>
      </c>
      <c r="K1685" s="9">
        <v>-734</v>
      </c>
      <c r="L1685" s="9">
        <v>734</v>
      </c>
      <c r="M1685" s="10">
        <v>-0.77344573234984193</v>
      </c>
      <c r="N1685" s="10">
        <v>0.77344573234984193</v>
      </c>
      <c r="O1685" s="9">
        <v>176</v>
      </c>
      <c r="P1685" s="9">
        <v>791</v>
      </c>
      <c r="Q1685" s="9">
        <v>981</v>
      </c>
      <c r="R1685" s="10">
        <v>0.17940876656472987</v>
      </c>
      <c r="S1685" s="10">
        <v>0.80632008154943935</v>
      </c>
      <c r="T1685" s="9">
        <v>-615</v>
      </c>
      <c r="U1685" s="10">
        <v>-0.62691131498470942</v>
      </c>
      <c r="V1685" s="9">
        <v>-87</v>
      </c>
      <c r="W1685" s="9">
        <v>32</v>
      </c>
      <c r="X1685" s="10">
        <v>-8.5625837165362109E-2</v>
      </c>
      <c r="Y1685" s="10">
        <v>6.0908580199770301E-2</v>
      </c>
      <c r="Z1685" s="11">
        <v>919.68</v>
      </c>
      <c r="AA1685" s="11">
        <v>1.9561151704940849</v>
      </c>
      <c r="AB1685" s="11">
        <v>31057</v>
      </c>
      <c r="AC1685" s="12" t="s">
        <v>4440</v>
      </c>
      <c r="AD1685" s="8">
        <v>31</v>
      </c>
      <c r="AE1685" s="8">
        <v>57</v>
      </c>
      <c r="AF1685" s="13"/>
      <c r="AG1685" s="13"/>
      <c r="AH1685" s="13"/>
      <c r="AJ1685" s="13"/>
      <c r="AK1685" s="13"/>
      <c r="AL1685" s="13"/>
      <c r="AM1685" s="13"/>
      <c r="AN1685" s="13" t="s">
        <v>510</v>
      </c>
    </row>
    <row r="1686" spans="1:40" x14ac:dyDescent="0.2">
      <c r="A1686" s="8" t="s">
        <v>4388</v>
      </c>
      <c r="B1686" s="8" t="s">
        <v>3767</v>
      </c>
      <c r="C1686" s="8" t="str">
        <f t="shared" si="25"/>
        <v>Fillmore County NE</v>
      </c>
      <c r="D1686" s="9">
        <v>5619</v>
      </c>
      <c r="E1686" s="8" t="s">
        <v>445</v>
      </c>
      <c r="F1686" s="9">
        <v>610</v>
      </c>
      <c r="G1686" s="9">
        <v>2100</v>
      </c>
      <c r="H1686" s="9">
        <v>2879</v>
      </c>
      <c r="I1686" s="10">
        <v>0.21187912469607503</v>
      </c>
      <c r="J1686" s="10">
        <v>0.72941993747829104</v>
      </c>
      <c r="K1686" s="9">
        <v>-1490</v>
      </c>
      <c r="L1686" s="9">
        <v>1490</v>
      </c>
      <c r="M1686" s="10">
        <v>-0.51754081278221598</v>
      </c>
      <c r="N1686" s="10">
        <v>0.51754081278221598</v>
      </c>
      <c r="O1686" s="9">
        <v>794</v>
      </c>
      <c r="P1686" s="9">
        <v>1972</v>
      </c>
      <c r="Q1686" s="9">
        <v>2815</v>
      </c>
      <c r="R1686" s="10">
        <v>0.28206039076376554</v>
      </c>
      <c r="S1686" s="10">
        <v>0.70053285968028423</v>
      </c>
      <c r="T1686" s="9">
        <v>-1178</v>
      </c>
      <c r="U1686" s="10">
        <v>-0.41847246891651868</v>
      </c>
      <c r="V1686" s="9">
        <v>-184</v>
      </c>
      <c r="W1686" s="9">
        <v>128</v>
      </c>
      <c r="X1686" s="10">
        <v>-7.0181266067690512E-2</v>
      </c>
      <c r="Y1686" s="10">
        <v>2.8887077798006811E-2</v>
      </c>
      <c r="Z1686" s="11">
        <v>575.37</v>
      </c>
      <c r="AA1686" s="11">
        <v>9.7658897752750402</v>
      </c>
      <c r="AB1686" s="11">
        <v>31059</v>
      </c>
      <c r="AC1686" s="12" t="s">
        <v>4441</v>
      </c>
      <c r="AD1686" s="8">
        <v>31</v>
      </c>
      <c r="AE1686" s="8">
        <v>59</v>
      </c>
      <c r="AF1686" s="13"/>
      <c r="AG1686" s="13"/>
      <c r="AH1686" s="13"/>
      <c r="AJ1686" s="13"/>
      <c r="AK1686" s="13"/>
      <c r="AL1686" s="13"/>
      <c r="AM1686" s="13"/>
      <c r="AN1686" s="13" t="s">
        <v>510</v>
      </c>
    </row>
    <row r="1687" spans="1:40" x14ac:dyDescent="0.2">
      <c r="A1687" s="8" t="s">
        <v>4388</v>
      </c>
      <c r="B1687" s="8" t="s">
        <v>586</v>
      </c>
      <c r="C1687" s="8" t="str">
        <f t="shared" si="25"/>
        <v>Franklin County NE</v>
      </c>
      <c r="D1687" s="9">
        <v>2985</v>
      </c>
      <c r="E1687" s="8" t="s">
        <v>445</v>
      </c>
      <c r="F1687" s="9">
        <v>250</v>
      </c>
      <c r="G1687" s="9">
        <v>1345</v>
      </c>
      <c r="H1687" s="9">
        <v>1656</v>
      </c>
      <c r="I1687" s="10">
        <v>0.15096618357487923</v>
      </c>
      <c r="J1687" s="10">
        <v>0.8121980676328503</v>
      </c>
      <c r="K1687" s="9">
        <v>-1095</v>
      </c>
      <c r="L1687" s="9">
        <v>1095</v>
      </c>
      <c r="M1687" s="10">
        <v>-0.66123188405797106</v>
      </c>
      <c r="N1687" s="10">
        <v>0.66123188405797106</v>
      </c>
      <c r="O1687" s="9">
        <v>381</v>
      </c>
      <c r="P1687" s="9">
        <v>1110</v>
      </c>
      <c r="Q1687" s="9">
        <v>1527</v>
      </c>
      <c r="R1687" s="10">
        <v>0.24950884086444008</v>
      </c>
      <c r="S1687" s="10">
        <v>0.7269155206286837</v>
      </c>
      <c r="T1687" s="9">
        <v>-729</v>
      </c>
      <c r="U1687" s="10">
        <v>-0.47740667976424361</v>
      </c>
      <c r="V1687" s="9">
        <v>-131</v>
      </c>
      <c r="W1687" s="9">
        <v>235</v>
      </c>
      <c r="X1687" s="10">
        <v>-9.8542657289560853E-2</v>
      </c>
      <c r="Y1687" s="10">
        <v>8.5282547004166598E-2</v>
      </c>
      <c r="Z1687" s="11">
        <v>575.82000000000005</v>
      </c>
      <c r="AA1687" s="11">
        <v>5.1839116390538704</v>
      </c>
      <c r="AB1687" s="11">
        <v>31061</v>
      </c>
      <c r="AC1687" s="12" t="s">
        <v>4442</v>
      </c>
      <c r="AD1687" s="8">
        <v>31</v>
      </c>
      <c r="AE1687" s="8">
        <v>61</v>
      </c>
      <c r="AF1687" s="13"/>
      <c r="AG1687" s="13"/>
      <c r="AH1687" s="13"/>
      <c r="AJ1687" s="13"/>
      <c r="AK1687" s="13"/>
      <c r="AL1687" s="13"/>
      <c r="AM1687" s="13"/>
      <c r="AN1687" s="13" t="s">
        <v>510</v>
      </c>
    </row>
    <row r="1688" spans="1:40" x14ac:dyDescent="0.2">
      <c r="A1688" s="8" t="s">
        <v>4388</v>
      </c>
      <c r="B1688" s="8" t="s">
        <v>4443</v>
      </c>
      <c r="C1688" s="8" t="str">
        <f t="shared" si="25"/>
        <v>Frontier County NE</v>
      </c>
      <c r="D1688" s="9">
        <v>2624</v>
      </c>
      <c r="E1688" s="8" t="s">
        <v>445</v>
      </c>
      <c r="F1688" s="9">
        <v>161</v>
      </c>
      <c r="G1688" s="9">
        <v>1106</v>
      </c>
      <c r="H1688" s="9">
        <v>1310</v>
      </c>
      <c r="I1688" s="10">
        <v>0.12290076335877863</v>
      </c>
      <c r="J1688" s="10">
        <v>0.8442748091603054</v>
      </c>
      <c r="K1688" s="9">
        <v>-945</v>
      </c>
      <c r="L1688" s="9">
        <v>945</v>
      </c>
      <c r="M1688" s="10">
        <v>-0.72137404580152675</v>
      </c>
      <c r="N1688" s="10">
        <v>0.72137404580152675</v>
      </c>
      <c r="O1688" s="9">
        <v>381</v>
      </c>
      <c r="P1688" s="9">
        <v>1005</v>
      </c>
      <c r="Q1688" s="9">
        <v>1422</v>
      </c>
      <c r="R1688" s="10">
        <v>0.2679324894514768</v>
      </c>
      <c r="S1688" s="10">
        <v>0.7067510548523207</v>
      </c>
      <c r="T1688" s="9">
        <v>-624</v>
      </c>
      <c r="U1688" s="10">
        <v>-0.43881856540084391</v>
      </c>
      <c r="V1688" s="9">
        <v>-220</v>
      </c>
      <c r="W1688" s="9">
        <v>101</v>
      </c>
      <c r="X1688" s="10">
        <v>-0.14503172609269815</v>
      </c>
      <c r="Y1688" s="10">
        <v>0.13752375430798469</v>
      </c>
      <c r="Z1688" s="11">
        <v>974.59</v>
      </c>
      <c r="AA1688" s="11">
        <v>2.6924142459906215</v>
      </c>
      <c r="AB1688" s="11">
        <v>31063</v>
      </c>
      <c r="AC1688" s="12" t="s">
        <v>4444</v>
      </c>
      <c r="AD1688" s="8">
        <v>31</v>
      </c>
      <c r="AE1688" s="8">
        <v>63</v>
      </c>
      <c r="AF1688" s="13"/>
      <c r="AG1688" s="13"/>
      <c r="AH1688" s="13"/>
      <c r="AJ1688" s="13"/>
      <c r="AK1688" s="13"/>
      <c r="AL1688" s="13"/>
      <c r="AM1688" s="13"/>
      <c r="AN1688" s="13" t="s">
        <v>510</v>
      </c>
    </row>
    <row r="1689" spans="1:40" x14ac:dyDescent="0.2">
      <c r="A1689" s="8" t="s">
        <v>4388</v>
      </c>
      <c r="B1689" s="8" t="s">
        <v>4445</v>
      </c>
      <c r="C1689" s="8" t="str">
        <f t="shared" si="25"/>
        <v>Furnas County NE</v>
      </c>
      <c r="D1689" s="9">
        <v>4862</v>
      </c>
      <c r="E1689" s="8" t="s">
        <v>445</v>
      </c>
      <c r="F1689" s="9">
        <v>304</v>
      </c>
      <c r="G1689" s="9">
        <v>1915</v>
      </c>
      <c r="H1689" s="9">
        <v>2315</v>
      </c>
      <c r="I1689" s="10">
        <v>0.13131749460043196</v>
      </c>
      <c r="J1689" s="10">
        <v>0.82721382289416845</v>
      </c>
      <c r="K1689" s="9">
        <v>-1611</v>
      </c>
      <c r="L1689" s="9">
        <v>1611</v>
      </c>
      <c r="M1689" s="10">
        <v>-0.69589632829373649</v>
      </c>
      <c r="N1689" s="10">
        <v>0.69589632829373649</v>
      </c>
      <c r="O1689" s="9">
        <v>422</v>
      </c>
      <c r="P1689" s="9">
        <v>1767</v>
      </c>
      <c r="Q1689" s="9">
        <v>2215</v>
      </c>
      <c r="R1689" s="10">
        <v>0.19051918735891649</v>
      </c>
      <c r="S1689" s="10">
        <v>0.79774266365688484</v>
      </c>
      <c r="T1689" s="9">
        <v>-1345</v>
      </c>
      <c r="U1689" s="10">
        <v>-0.60722347629796836</v>
      </c>
      <c r="V1689" s="9">
        <v>-118</v>
      </c>
      <c r="W1689" s="9">
        <v>148</v>
      </c>
      <c r="X1689" s="10">
        <v>-5.9201692758484525E-2</v>
      </c>
      <c r="Y1689" s="10">
        <v>2.9471159237283606E-2</v>
      </c>
      <c r="Z1689" s="11">
        <v>719.13</v>
      </c>
      <c r="AA1689" s="11">
        <v>6.7609472557117627</v>
      </c>
      <c r="AB1689" s="11">
        <v>31065</v>
      </c>
      <c r="AC1689" s="12" t="s">
        <v>4446</v>
      </c>
      <c r="AD1689" s="8">
        <v>31</v>
      </c>
      <c r="AE1689" s="8">
        <v>65</v>
      </c>
      <c r="AF1689" s="13"/>
      <c r="AG1689" s="13"/>
      <c r="AH1689" s="13"/>
      <c r="AJ1689" s="13"/>
      <c r="AK1689" s="13"/>
      <c r="AL1689" s="13"/>
      <c r="AM1689" s="13"/>
      <c r="AN1689" s="13" t="s">
        <v>510</v>
      </c>
    </row>
    <row r="1690" spans="1:40" x14ac:dyDescent="0.2">
      <c r="A1690" s="8" t="s">
        <v>4388</v>
      </c>
      <c r="B1690" s="8" t="s">
        <v>4447</v>
      </c>
      <c r="C1690" s="8" t="str">
        <f t="shared" si="25"/>
        <v>Gage County NE</v>
      </c>
      <c r="D1690" s="9">
        <v>21900</v>
      </c>
      <c r="E1690" s="8" t="s">
        <v>445</v>
      </c>
      <c r="F1690" s="9">
        <v>2930</v>
      </c>
      <c r="G1690" s="9">
        <v>6333</v>
      </c>
      <c r="H1690" s="9">
        <v>9854</v>
      </c>
      <c r="I1690" s="10">
        <v>0.29734118124619446</v>
      </c>
      <c r="J1690" s="10">
        <v>0.64268317434544342</v>
      </c>
      <c r="K1690" s="9">
        <v>-3403</v>
      </c>
      <c r="L1690" s="9">
        <v>3403</v>
      </c>
      <c r="M1690" s="10">
        <v>-0.34534199309924896</v>
      </c>
      <c r="N1690" s="10">
        <v>0.34534199309924896</v>
      </c>
      <c r="O1690" s="9">
        <v>3870</v>
      </c>
      <c r="P1690" s="9">
        <v>5470</v>
      </c>
      <c r="Q1690" s="9">
        <v>9552</v>
      </c>
      <c r="R1690" s="10">
        <v>0.40515075376884424</v>
      </c>
      <c r="S1690" s="10">
        <v>0.57265494137353434</v>
      </c>
      <c r="T1690" s="9">
        <v>-1600</v>
      </c>
      <c r="U1690" s="10">
        <v>-0.1675041876046901</v>
      </c>
      <c r="V1690" s="9">
        <v>-940</v>
      </c>
      <c r="W1690" s="9">
        <v>863</v>
      </c>
      <c r="X1690" s="10">
        <v>-0.10780957252264978</v>
      </c>
      <c r="Y1690" s="10">
        <v>7.0028232971909077E-2</v>
      </c>
      <c r="Z1690" s="11">
        <v>851.49</v>
      </c>
      <c r="AA1690" s="11">
        <v>25.719620899834407</v>
      </c>
      <c r="AB1690" s="11">
        <v>31067</v>
      </c>
      <c r="AC1690" s="12" t="s">
        <v>4448</v>
      </c>
      <c r="AD1690" s="8">
        <v>31</v>
      </c>
      <c r="AE1690" s="8">
        <v>67</v>
      </c>
      <c r="AF1690" s="13" t="s">
        <v>4449</v>
      </c>
      <c r="AG1690" s="13" t="s">
        <v>305</v>
      </c>
      <c r="AH1690" s="13" t="s">
        <v>4450</v>
      </c>
      <c r="AJ1690" s="13" t="s">
        <v>498</v>
      </c>
      <c r="AK1690" s="13" t="s">
        <v>4451</v>
      </c>
      <c r="AL1690" s="13"/>
      <c r="AM1690" s="13"/>
      <c r="AN1690" s="13" t="s">
        <v>487</v>
      </c>
    </row>
    <row r="1691" spans="1:40" x14ac:dyDescent="0.2">
      <c r="A1691" s="8" t="s">
        <v>4388</v>
      </c>
      <c r="B1691" s="8" t="s">
        <v>4452</v>
      </c>
      <c r="C1691" s="8" t="str">
        <f t="shared" si="25"/>
        <v>Garden County NE</v>
      </c>
      <c r="D1691" s="9">
        <v>1918</v>
      </c>
      <c r="E1691" s="8" t="s">
        <v>445</v>
      </c>
      <c r="F1691" s="9">
        <v>153</v>
      </c>
      <c r="G1691" s="9">
        <v>869</v>
      </c>
      <c r="H1691" s="9">
        <v>1063</v>
      </c>
      <c r="I1691" s="10">
        <v>0.14393226716839136</v>
      </c>
      <c r="J1691" s="10">
        <v>0.81749764816556914</v>
      </c>
      <c r="K1691" s="9">
        <v>-716</v>
      </c>
      <c r="L1691" s="9">
        <v>716</v>
      </c>
      <c r="M1691" s="10">
        <v>-0.67356538099717778</v>
      </c>
      <c r="N1691" s="10">
        <v>0.67356538099717778</v>
      </c>
      <c r="O1691" s="9">
        <v>242</v>
      </c>
      <c r="P1691" s="9">
        <v>829</v>
      </c>
      <c r="Q1691" s="9">
        <v>1088</v>
      </c>
      <c r="R1691" s="10">
        <v>0.22242647058823528</v>
      </c>
      <c r="S1691" s="10">
        <v>0.76194852941176472</v>
      </c>
      <c r="T1691" s="9">
        <v>-587</v>
      </c>
      <c r="U1691" s="10">
        <v>-0.53952205882352944</v>
      </c>
      <c r="V1691" s="9">
        <v>-89</v>
      </c>
      <c r="W1691" s="9">
        <v>40</v>
      </c>
      <c r="X1691" s="10">
        <v>-7.8494203419843922E-2</v>
      </c>
      <c r="Y1691" s="10">
        <v>5.5549118753804416E-2</v>
      </c>
      <c r="Z1691" s="11">
        <v>1704.28</v>
      </c>
      <c r="AA1691" s="11">
        <v>1.1254019292604502</v>
      </c>
      <c r="AB1691" s="11">
        <v>31069</v>
      </c>
      <c r="AC1691" s="12" t="s">
        <v>4453</v>
      </c>
      <c r="AD1691" s="8">
        <v>31</v>
      </c>
      <c r="AE1691" s="8">
        <v>69</v>
      </c>
      <c r="AF1691" s="13"/>
      <c r="AG1691" s="13"/>
      <c r="AH1691" s="13"/>
      <c r="AJ1691" s="13"/>
      <c r="AK1691" s="13"/>
      <c r="AL1691" s="13"/>
      <c r="AM1691" s="13"/>
      <c r="AN1691" s="13" t="s">
        <v>510</v>
      </c>
    </row>
    <row r="1692" spans="1:40" x14ac:dyDescent="0.2">
      <c r="A1692" s="8" t="s">
        <v>4388</v>
      </c>
      <c r="B1692" s="8" t="s">
        <v>1201</v>
      </c>
      <c r="C1692" s="8" t="str">
        <f t="shared" si="25"/>
        <v>Garfield County NE</v>
      </c>
      <c r="D1692" s="9">
        <v>2028</v>
      </c>
      <c r="E1692" s="8" t="s">
        <v>445</v>
      </c>
      <c r="F1692" s="9">
        <v>121</v>
      </c>
      <c r="G1692" s="9">
        <v>819</v>
      </c>
      <c r="H1692" s="9">
        <v>968</v>
      </c>
      <c r="I1692" s="10">
        <v>0.125</v>
      </c>
      <c r="J1692" s="10">
        <v>0.84607438016528924</v>
      </c>
      <c r="K1692" s="9">
        <v>-698</v>
      </c>
      <c r="L1692" s="9">
        <v>698</v>
      </c>
      <c r="M1692" s="10">
        <v>-0.72107438016528924</v>
      </c>
      <c r="N1692" s="10">
        <v>0.72107438016528924</v>
      </c>
      <c r="O1692" s="9">
        <v>147</v>
      </c>
      <c r="P1692" s="9">
        <v>762</v>
      </c>
      <c r="Q1692" s="9">
        <v>928</v>
      </c>
      <c r="R1692" s="10">
        <v>0.15840517241379309</v>
      </c>
      <c r="S1692" s="10">
        <v>0.82112068965517238</v>
      </c>
      <c r="T1692" s="9">
        <v>-615</v>
      </c>
      <c r="U1692" s="10">
        <v>-0.66271551724137923</v>
      </c>
      <c r="V1692" s="9">
        <v>-26</v>
      </c>
      <c r="W1692" s="9">
        <v>57</v>
      </c>
      <c r="X1692" s="10">
        <v>-3.3405172413793094E-2</v>
      </c>
      <c r="Y1692" s="10">
        <v>2.4953690510116866E-2</v>
      </c>
      <c r="Z1692" s="11">
        <v>569.79</v>
      </c>
      <c r="AA1692" s="11">
        <v>3.5592060232717317</v>
      </c>
      <c r="AB1692" s="11">
        <v>31071</v>
      </c>
      <c r="AC1692" s="12" t="s">
        <v>4454</v>
      </c>
      <c r="AD1692" s="8">
        <v>31</v>
      </c>
      <c r="AE1692" s="8">
        <v>71</v>
      </c>
      <c r="AF1692" s="13"/>
      <c r="AG1692" s="13"/>
      <c r="AH1692" s="13"/>
      <c r="AJ1692" s="13"/>
      <c r="AK1692" s="13"/>
      <c r="AL1692" s="13"/>
      <c r="AM1692" s="13"/>
      <c r="AN1692" s="13" t="s">
        <v>510</v>
      </c>
    </row>
    <row r="1693" spans="1:40" x14ac:dyDescent="0.2">
      <c r="A1693" s="8" t="s">
        <v>4388</v>
      </c>
      <c r="B1693" s="8" t="s">
        <v>4455</v>
      </c>
      <c r="C1693" s="8" t="str">
        <f t="shared" si="25"/>
        <v>Gosper County NE</v>
      </c>
      <c r="D1693" s="9">
        <v>1973</v>
      </c>
      <c r="E1693" s="8" t="s">
        <v>445</v>
      </c>
      <c r="F1693" s="9">
        <v>165</v>
      </c>
      <c r="G1693" s="9">
        <v>792</v>
      </c>
      <c r="H1693" s="9">
        <v>1000</v>
      </c>
      <c r="I1693" s="10">
        <v>0.16500000000000001</v>
      </c>
      <c r="J1693" s="10">
        <v>0.79200000000000004</v>
      </c>
      <c r="K1693" s="9">
        <v>-627</v>
      </c>
      <c r="L1693" s="9">
        <v>627</v>
      </c>
      <c r="M1693" s="10">
        <v>-0.627</v>
      </c>
      <c r="N1693" s="10">
        <v>0.627</v>
      </c>
      <c r="O1693" s="9">
        <v>230</v>
      </c>
      <c r="P1693" s="9">
        <v>732</v>
      </c>
      <c r="Q1693" s="9">
        <v>975</v>
      </c>
      <c r="R1693" s="10">
        <v>0.23589743589743589</v>
      </c>
      <c r="S1693" s="10">
        <v>0.75076923076923074</v>
      </c>
      <c r="T1693" s="9">
        <v>-502</v>
      </c>
      <c r="U1693" s="10">
        <v>-0.51487179487179491</v>
      </c>
      <c r="V1693" s="9">
        <v>-65</v>
      </c>
      <c r="W1693" s="9">
        <v>60</v>
      </c>
      <c r="X1693" s="10">
        <v>-7.0897435897435884E-2</v>
      </c>
      <c r="Y1693" s="10">
        <v>4.1230769230769293E-2</v>
      </c>
      <c r="Z1693" s="11">
        <v>458.16</v>
      </c>
      <c r="AA1693" s="11">
        <v>4.3063558582154702</v>
      </c>
      <c r="AB1693" s="11">
        <v>31073</v>
      </c>
      <c r="AC1693" s="12" t="s">
        <v>4456</v>
      </c>
      <c r="AD1693" s="8">
        <v>31</v>
      </c>
      <c r="AE1693" s="8">
        <v>73</v>
      </c>
      <c r="AF1693" s="13" t="s">
        <v>4429</v>
      </c>
      <c r="AG1693" s="13"/>
      <c r="AH1693" s="13" t="s">
        <v>4430</v>
      </c>
      <c r="AJ1693" s="13" t="s">
        <v>498</v>
      </c>
      <c r="AK1693" s="13"/>
      <c r="AL1693" s="13"/>
      <c r="AM1693" s="13"/>
      <c r="AN1693" s="13" t="s">
        <v>505</v>
      </c>
    </row>
    <row r="1694" spans="1:40" x14ac:dyDescent="0.2">
      <c r="A1694" s="8" t="s">
        <v>4388</v>
      </c>
      <c r="B1694" s="8" t="s">
        <v>825</v>
      </c>
      <c r="C1694" s="8" t="str">
        <f t="shared" si="25"/>
        <v>Grant County NE</v>
      </c>
      <c r="D1694" s="9">
        <v>641</v>
      </c>
      <c r="E1694" s="8" t="s">
        <v>445</v>
      </c>
      <c r="F1694" s="9">
        <v>20</v>
      </c>
      <c r="G1694" s="9">
        <v>367</v>
      </c>
      <c r="H1694" s="9">
        <v>394</v>
      </c>
      <c r="I1694" s="10">
        <v>5.0761421319796954E-2</v>
      </c>
      <c r="J1694" s="10">
        <v>0.93147208121827407</v>
      </c>
      <c r="K1694" s="9">
        <v>-347</v>
      </c>
      <c r="L1694" s="9">
        <v>347</v>
      </c>
      <c r="M1694" s="10">
        <v>-0.88071065989847708</v>
      </c>
      <c r="N1694" s="10">
        <v>0.88071065989847708</v>
      </c>
      <c r="O1694" s="9">
        <v>30</v>
      </c>
      <c r="P1694" s="9">
        <v>322</v>
      </c>
      <c r="Q1694" s="9">
        <v>363</v>
      </c>
      <c r="R1694" s="10">
        <v>8.2644628099173556E-2</v>
      </c>
      <c r="S1694" s="10">
        <v>0.88705234159779611</v>
      </c>
      <c r="T1694" s="9">
        <v>-292</v>
      </c>
      <c r="U1694" s="10">
        <v>-0.8044077134986225</v>
      </c>
      <c r="V1694" s="9">
        <v>-10</v>
      </c>
      <c r="W1694" s="9">
        <v>45</v>
      </c>
      <c r="X1694" s="10">
        <v>-3.1883206779376602E-2</v>
      </c>
      <c r="Y1694" s="10">
        <v>4.441973962047796E-2</v>
      </c>
      <c r="Z1694" s="11">
        <v>776.22</v>
      </c>
      <c r="AA1694" s="11">
        <v>0.82579681018268014</v>
      </c>
      <c r="AB1694" s="11">
        <v>31075</v>
      </c>
      <c r="AC1694" s="12" t="s">
        <v>4457</v>
      </c>
      <c r="AD1694" s="8">
        <v>31</v>
      </c>
      <c r="AE1694" s="8">
        <v>75</v>
      </c>
      <c r="AF1694" s="13"/>
      <c r="AG1694" s="13"/>
      <c r="AH1694" s="13"/>
      <c r="AJ1694" s="13"/>
      <c r="AK1694" s="13"/>
      <c r="AL1694" s="13"/>
      <c r="AM1694" s="13"/>
      <c r="AN1694" s="13" t="s">
        <v>510</v>
      </c>
    </row>
    <row r="1695" spans="1:40" x14ac:dyDescent="0.2">
      <c r="A1695" s="8" t="s">
        <v>4388</v>
      </c>
      <c r="B1695" s="8" t="s">
        <v>2797</v>
      </c>
      <c r="C1695" s="8" t="str">
        <f t="shared" si="25"/>
        <v>Greeley County NE</v>
      </c>
      <c r="D1695" s="9">
        <v>2429</v>
      </c>
      <c r="E1695" s="8" t="s">
        <v>445</v>
      </c>
      <c r="F1695" s="9">
        <v>210</v>
      </c>
      <c r="G1695" s="9">
        <v>911</v>
      </c>
      <c r="H1695" s="9">
        <v>1165</v>
      </c>
      <c r="I1695" s="10">
        <v>0.18025751072961374</v>
      </c>
      <c r="J1695" s="10">
        <v>0.7819742489270386</v>
      </c>
      <c r="K1695" s="9">
        <v>-701</v>
      </c>
      <c r="L1695" s="9">
        <v>701</v>
      </c>
      <c r="M1695" s="10">
        <v>-0.60171673819742488</v>
      </c>
      <c r="N1695" s="10">
        <v>0.60171673819742488</v>
      </c>
      <c r="O1695" s="9">
        <v>340</v>
      </c>
      <c r="P1695" s="9">
        <v>820</v>
      </c>
      <c r="Q1695" s="9">
        <v>1181</v>
      </c>
      <c r="R1695" s="10">
        <v>0.28789161727349705</v>
      </c>
      <c r="S1695" s="10">
        <v>0.69432684165961045</v>
      </c>
      <c r="T1695" s="9">
        <v>-480</v>
      </c>
      <c r="U1695" s="10">
        <v>-0.4064352243861134</v>
      </c>
      <c r="V1695" s="9">
        <v>-130</v>
      </c>
      <c r="W1695" s="9">
        <v>91</v>
      </c>
      <c r="X1695" s="10">
        <v>-0.10763410654388331</v>
      </c>
      <c r="Y1695" s="10">
        <v>8.7647407267428146E-2</v>
      </c>
      <c r="Z1695" s="11">
        <v>569.80999999999995</v>
      </c>
      <c r="AA1695" s="11">
        <v>4.2628244502553487</v>
      </c>
      <c r="AB1695" s="11">
        <v>31077</v>
      </c>
      <c r="AC1695" s="12" t="s">
        <v>4458</v>
      </c>
      <c r="AD1695" s="8">
        <v>31</v>
      </c>
      <c r="AE1695" s="8">
        <v>77</v>
      </c>
      <c r="AF1695" s="13"/>
      <c r="AG1695" s="13"/>
      <c r="AH1695" s="13"/>
      <c r="AJ1695" s="13"/>
      <c r="AK1695" s="13"/>
      <c r="AL1695" s="13"/>
      <c r="AM1695" s="13"/>
      <c r="AN1695" s="13" t="s">
        <v>510</v>
      </c>
    </row>
    <row r="1696" spans="1:40" x14ac:dyDescent="0.2">
      <c r="A1696" s="8" t="s">
        <v>4388</v>
      </c>
      <c r="B1696" s="8" t="s">
        <v>1722</v>
      </c>
      <c r="C1696" s="8" t="str">
        <f t="shared" si="25"/>
        <v>Hall County NE</v>
      </c>
      <c r="D1696" s="9">
        <v>61680</v>
      </c>
      <c r="E1696" s="8" t="s">
        <v>445</v>
      </c>
      <c r="F1696" s="9">
        <v>6142</v>
      </c>
      <c r="G1696" s="9">
        <v>14139</v>
      </c>
      <c r="H1696" s="9">
        <v>21331</v>
      </c>
      <c r="I1696" s="10">
        <v>0.28793774319066145</v>
      </c>
      <c r="J1696" s="10">
        <v>0.66283812291969435</v>
      </c>
      <c r="K1696" s="9">
        <v>-7997</v>
      </c>
      <c r="L1696" s="9">
        <v>7997</v>
      </c>
      <c r="M1696" s="10">
        <v>-0.3749003797290329</v>
      </c>
      <c r="N1696" s="10">
        <v>0.3749003797290329</v>
      </c>
      <c r="O1696" s="9">
        <v>6971</v>
      </c>
      <c r="P1696" s="9">
        <v>12412</v>
      </c>
      <c r="Q1696" s="9">
        <v>19721</v>
      </c>
      <c r="R1696" s="10">
        <v>0.35348106079813396</v>
      </c>
      <c r="S1696" s="10">
        <v>0.62937984889204401</v>
      </c>
      <c r="T1696" s="9">
        <v>-5441</v>
      </c>
      <c r="U1696" s="10">
        <v>-0.27589878809391005</v>
      </c>
      <c r="V1696" s="9">
        <v>-829</v>
      </c>
      <c r="W1696" s="9">
        <v>1727</v>
      </c>
      <c r="X1696" s="10">
        <v>-6.5543317607472507E-2</v>
      </c>
      <c r="Y1696" s="10">
        <v>3.3458274027650337E-2</v>
      </c>
      <c r="Z1696" s="11">
        <v>546.29</v>
      </c>
      <c r="AA1696" s="11">
        <v>112.90706401361915</v>
      </c>
      <c r="AB1696" s="11">
        <v>31079</v>
      </c>
      <c r="AC1696" s="12" t="s">
        <v>4459</v>
      </c>
      <c r="AD1696" s="8">
        <v>31</v>
      </c>
      <c r="AE1696" s="8">
        <v>79</v>
      </c>
      <c r="AF1696" s="13" t="s">
        <v>4460</v>
      </c>
      <c r="AG1696" s="13"/>
      <c r="AH1696" s="13" t="s">
        <v>4461</v>
      </c>
      <c r="AI1696" s="14">
        <v>85066</v>
      </c>
      <c r="AJ1696" s="13" t="s">
        <v>486</v>
      </c>
      <c r="AK1696" s="13"/>
      <c r="AL1696" s="13"/>
      <c r="AM1696" s="13"/>
      <c r="AN1696" s="13" t="s">
        <v>487</v>
      </c>
    </row>
    <row r="1697" spans="1:40" x14ac:dyDescent="0.2">
      <c r="A1697" s="8" t="s">
        <v>4388</v>
      </c>
      <c r="B1697" s="8" t="s">
        <v>1441</v>
      </c>
      <c r="C1697" s="8" t="str">
        <f t="shared" ref="C1697:C1760" si="26">B1697&amp;" "&amp;A1697</f>
        <v>Hamilton County NE</v>
      </c>
      <c r="D1697" s="9">
        <v>9190</v>
      </c>
      <c r="E1697" s="8" t="s">
        <v>445</v>
      </c>
      <c r="F1697" s="9">
        <v>873</v>
      </c>
      <c r="G1697" s="9">
        <v>3763</v>
      </c>
      <c r="H1697" s="9">
        <v>4902</v>
      </c>
      <c r="I1697" s="10">
        <v>0.17809057527539779</v>
      </c>
      <c r="J1697" s="10">
        <v>0.7676458588331293</v>
      </c>
      <c r="K1697" s="9">
        <v>-2890</v>
      </c>
      <c r="L1697" s="9">
        <v>2890</v>
      </c>
      <c r="M1697" s="10">
        <v>-0.58955528355773157</v>
      </c>
      <c r="N1697" s="10">
        <v>0.58955528355773157</v>
      </c>
      <c r="O1697" s="9">
        <v>1136</v>
      </c>
      <c r="P1697" s="9">
        <v>3582</v>
      </c>
      <c r="Q1697" s="9">
        <v>4824</v>
      </c>
      <c r="R1697" s="10">
        <v>0.23548922056384744</v>
      </c>
      <c r="S1697" s="10">
        <v>0.7425373134328358</v>
      </c>
      <c r="T1697" s="9">
        <v>-2446</v>
      </c>
      <c r="U1697" s="10">
        <v>-0.50704809286898833</v>
      </c>
      <c r="V1697" s="9">
        <v>-263</v>
      </c>
      <c r="W1697" s="9">
        <v>181</v>
      </c>
      <c r="X1697" s="10">
        <v>-5.7398645288449651E-2</v>
      </c>
      <c r="Y1697" s="10">
        <v>2.5108545400293503E-2</v>
      </c>
      <c r="Z1697" s="11">
        <v>542.88</v>
      </c>
      <c r="AA1697" s="11">
        <v>16.928234600648395</v>
      </c>
      <c r="AB1697" s="11">
        <v>31081</v>
      </c>
      <c r="AC1697" s="12" t="s">
        <v>4462</v>
      </c>
      <c r="AD1697" s="8">
        <v>31</v>
      </c>
      <c r="AE1697" s="8">
        <v>81</v>
      </c>
      <c r="AF1697" s="13" t="s">
        <v>4460</v>
      </c>
      <c r="AG1697" s="13"/>
      <c r="AH1697" s="13" t="s">
        <v>4461</v>
      </c>
      <c r="AI1697" s="14">
        <v>85066</v>
      </c>
      <c r="AJ1697" s="13" t="s">
        <v>486</v>
      </c>
      <c r="AK1697" s="13"/>
      <c r="AL1697" s="13"/>
      <c r="AM1697" s="13"/>
      <c r="AN1697" s="13" t="s">
        <v>505</v>
      </c>
    </row>
    <row r="1698" spans="1:40" x14ac:dyDescent="0.2">
      <c r="A1698" s="8" t="s">
        <v>4388</v>
      </c>
      <c r="B1698" s="8" t="s">
        <v>3042</v>
      </c>
      <c r="C1698" s="8" t="str">
        <f t="shared" si="26"/>
        <v>Harlan County NE</v>
      </c>
      <c r="D1698" s="9">
        <v>3452</v>
      </c>
      <c r="E1698" s="8" t="s">
        <v>445</v>
      </c>
      <c r="F1698" s="9">
        <v>219</v>
      </c>
      <c r="G1698" s="9">
        <v>1302</v>
      </c>
      <c r="H1698" s="9">
        <v>1582</v>
      </c>
      <c r="I1698" s="10">
        <v>0.13843236409608092</v>
      </c>
      <c r="J1698" s="10">
        <v>0.82300884955752207</v>
      </c>
      <c r="K1698" s="9">
        <v>-1083</v>
      </c>
      <c r="L1698" s="9">
        <v>1083</v>
      </c>
      <c r="M1698" s="10">
        <v>-0.68457648546144112</v>
      </c>
      <c r="N1698" s="10">
        <v>0.68457648546144112</v>
      </c>
      <c r="O1698" s="9">
        <v>311</v>
      </c>
      <c r="P1698" s="9">
        <v>1248</v>
      </c>
      <c r="Q1698" s="9">
        <v>1584</v>
      </c>
      <c r="R1698" s="10">
        <v>0.19633838383838384</v>
      </c>
      <c r="S1698" s="10">
        <v>0.78787878787878785</v>
      </c>
      <c r="T1698" s="9">
        <v>-937</v>
      </c>
      <c r="U1698" s="10">
        <v>-0.59154040404040398</v>
      </c>
      <c r="V1698" s="9">
        <v>-92</v>
      </c>
      <c r="W1698" s="9">
        <v>54</v>
      </c>
      <c r="X1698" s="10">
        <v>-5.7906019742302917E-2</v>
      </c>
      <c r="Y1698" s="10">
        <v>3.5130061678734226E-2</v>
      </c>
      <c r="Z1698" s="11">
        <v>553.47</v>
      </c>
      <c r="AA1698" s="11">
        <v>6.2370137496160583</v>
      </c>
      <c r="AB1698" s="11">
        <v>31083</v>
      </c>
      <c r="AC1698" s="12" t="s">
        <v>4463</v>
      </c>
      <c r="AD1698" s="8">
        <v>31</v>
      </c>
      <c r="AE1698" s="8">
        <v>83</v>
      </c>
      <c r="AF1698" s="13"/>
      <c r="AG1698" s="13"/>
      <c r="AH1698" s="13"/>
      <c r="AJ1698" s="13"/>
      <c r="AK1698" s="13"/>
      <c r="AL1698" s="13"/>
      <c r="AM1698" s="13"/>
      <c r="AN1698" s="13" t="s">
        <v>510</v>
      </c>
    </row>
    <row r="1699" spans="1:40" x14ac:dyDescent="0.2">
      <c r="A1699" s="8" t="s">
        <v>4388</v>
      </c>
      <c r="B1699" s="8" t="s">
        <v>4464</v>
      </c>
      <c r="C1699" s="8" t="str">
        <f t="shared" si="26"/>
        <v>Hayes County NE</v>
      </c>
      <c r="D1699" s="9">
        <v>932</v>
      </c>
      <c r="E1699" s="8" t="s">
        <v>445</v>
      </c>
      <c r="F1699" s="9">
        <v>30</v>
      </c>
      <c r="G1699" s="9">
        <v>471</v>
      </c>
      <c r="H1699" s="9">
        <v>510</v>
      </c>
      <c r="I1699" s="10">
        <v>5.8823529411764705E-2</v>
      </c>
      <c r="J1699" s="10">
        <v>0.92352941176470593</v>
      </c>
      <c r="K1699" s="9">
        <v>-441</v>
      </c>
      <c r="L1699" s="9">
        <v>441</v>
      </c>
      <c r="M1699" s="10">
        <v>-0.86470588235294121</v>
      </c>
      <c r="N1699" s="10">
        <v>0.86470588235294121</v>
      </c>
      <c r="O1699" s="9">
        <v>50</v>
      </c>
      <c r="P1699" s="9">
        <v>473</v>
      </c>
      <c r="Q1699" s="9">
        <v>535</v>
      </c>
      <c r="R1699" s="10">
        <v>9.3457943925233641E-2</v>
      </c>
      <c r="S1699" s="10">
        <v>0.88411214953271033</v>
      </c>
      <c r="T1699" s="9">
        <v>-423</v>
      </c>
      <c r="U1699" s="10">
        <v>-0.79065420560747668</v>
      </c>
      <c r="V1699" s="9">
        <v>-20</v>
      </c>
      <c r="W1699" s="9">
        <v>-2</v>
      </c>
      <c r="X1699" s="10">
        <v>-3.4634414513468936E-2</v>
      </c>
      <c r="Y1699" s="10">
        <v>3.9417262231995598E-2</v>
      </c>
      <c r="Z1699" s="11">
        <v>713.06</v>
      </c>
      <c r="AA1699" s="11">
        <v>1.3070428855916754</v>
      </c>
      <c r="AB1699" s="11">
        <v>31085</v>
      </c>
      <c r="AC1699" s="12" t="s">
        <v>4465</v>
      </c>
      <c r="AD1699" s="8">
        <v>31</v>
      </c>
      <c r="AE1699" s="8">
        <v>85</v>
      </c>
      <c r="AF1699" s="13"/>
      <c r="AG1699" s="13"/>
      <c r="AH1699" s="13"/>
      <c r="AJ1699" s="13"/>
      <c r="AK1699" s="13"/>
      <c r="AL1699" s="13"/>
      <c r="AM1699" s="13"/>
      <c r="AN1699" s="13" t="s">
        <v>510</v>
      </c>
    </row>
    <row r="1700" spans="1:40" x14ac:dyDescent="0.2">
      <c r="A1700" s="8" t="s">
        <v>4388</v>
      </c>
      <c r="B1700" s="8" t="s">
        <v>4466</v>
      </c>
      <c r="C1700" s="8" t="str">
        <f t="shared" si="26"/>
        <v>Hitchcock County NE</v>
      </c>
      <c r="D1700" s="9">
        <v>2883</v>
      </c>
      <c r="E1700" s="8" t="s">
        <v>445</v>
      </c>
      <c r="F1700" s="9">
        <v>158</v>
      </c>
      <c r="G1700" s="9">
        <v>1216</v>
      </c>
      <c r="H1700" s="9">
        <v>1440</v>
      </c>
      <c r="I1700" s="10">
        <v>0.10972222222222222</v>
      </c>
      <c r="J1700" s="10">
        <v>0.84444444444444444</v>
      </c>
      <c r="K1700" s="9">
        <v>-1058</v>
      </c>
      <c r="L1700" s="9">
        <v>1058</v>
      </c>
      <c r="M1700" s="10">
        <v>-0.73472222222222228</v>
      </c>
      <c r="N1700" s="10">
        <v>0.73472222222222228</v>
      </c>
      <c r="O1700" s="9">
        <v>310</v>
      </c>
      <c r="P1700" s="9">
        <v>1386</v>
      </c>
      <c r="Q1700" s="9">
        <v>1739</v>
      </c>
      <c r="R1700" s="10">
        <v>0.17826336975273147</v>
      </c>
      <c r="S1700" s="10">
        <v>0.79700977573317999</v>
      </c>
      <c r="T1700" s="9">
        <v>-1076</v>
      </c>
      <c r="U1700" s="10">
        <v>-0.6187464059804485</v>
      </c>
      <c r="V1700" s="9">
        <v>-152</v>
      </c>
      <c r="W1700" s="9">
        <v>-170</v>
      </c>
      <c r="X1700" s="10">
        <v>-6.8541147530509244E-2</v>
      </c>
      <c r="Y1700" s="10">
        <v>4.7434668711264449E-2</v>
      </c>
      <c r="Z1700" s="11">
        <v>709.94</v>
      </c>
      <c r="AA1700" s="11">
        <v>4.0609065554835615</v>
      </c>
      <c r="AB1700" s="11">
        <v>31087</v>
      </c>
      <c r="AC1700" s="12" t="s">
        <v>4467</v>
      </c>
      <c r="AD1700" s="8">
        <v>31</v>
      </c>
      <c r="AE1700" s="8">
        <v>87</v>
      </c>
      <c r="AF1700" s="13"/>
      <c r="AG1700" s="13"/>
      <c r="AH1700" s="13"/>
      <c r="AJ1700" s="13"/>
      <c r="AK1700" s="13"/>
      <c r="AL1700" s="13"/>
      <c r="AM1700" s="13"/>
      <c r="AN1700" s="13" t="s">
        <v>510</v>
      </c>
    </row>
    <row r="1701" spans="1:40" x14ac:dyDescent="0.2">
      <c r="A1701" s="8" t="s">
        <v>4388</v>
      </c>
      <c r="B1701" s="8" t="s">
        <v>4153</v>
      </c>
      <c r="C1701" s="8" t="str">
        <f t="shared" si="26"/>
        <v>Holt County NE</v>
      </c>
      <c r="D1701" s="9">
        <v>10313</v>
      </c>
      <c r="E1701" s="8" t="s">
        <v>445</v>
      </c>
      <c r="F1701" s="9">
        <v>522</v>
      </c>
      <c r="G1701" s="9">
        <v>4275</v>
      </c>
      <c r="H1701" s="9">
        <v>4979</v>
      </c>
      <c r="I1701" s="10">
        <v>0.10484032938341033</v>
      </c>
      <c r="J1701" s="10">
        <v>0.85860614581241212</v>
      </c>
      <c r="K1701" s="9">
        <v>-3753</v>
      </c>
      <c r="L1701" s="9">
        <v>3753</v>
      </c>
      <c r="M1701" s="10">
        <v>-0.75376581642900176</v>
      </c>
      <c r="N1701" s="10">
        <v>0.75376581642900176</v>
      </c>
      <c r="O1701" s="9">
        <v>862</v>
      </c>
      <c r="P1701" s="9">
        <v>3789</v>
      </c>
      <c r="Q1701" s="9">
        <v>4749</v>
      </c>
      <c r="R1701" s="10">
        <v>0.18151189724152453</v>
      </c>
      <c r="S1701" s="10">
        <v>0.7978521794061908</v>
      </c>
      <c r="T1701" s="9">
        <v>-2927</v>
      </c>
      <c r="U1701" s="10">
        <v>-0.6163402821646663</v>
      </c>
      <c r="V1701" s="9">
        <v>-340</v>
      </c>
      <c r="W1701" s="9">
        <v>486</v>
      </c>
      <c r="X1701" s="10">
        <v>-7.6671567858114201E-2</v>
      </c>
      <c r="Y1701" s="10">
        <v>6.0753966406221327E-2</v>
      </c>
      <c r="Z1701" s="11">
        <v>2412.4</v>
      </c>
      <c r="AA1701" s="11">
        <v>4.2749958547504558</v>
      </c>
      <c r="AB1701" s="11">
        <v>31089</v>
      </c>
      <c r="AC1701" s="12" t="s">
        <v>4468</v>
      </c>
      <c r="AD1701" s="8">
        <v>31</v>
      </c>
      <c r="AE1701" s="8">
        <v>89</v>
      </c>
      <c r="AF1701" s="13"/>
      <c r="AG1701" s="13"/>
      <c r="AH1701" s="13"/>
      <c r="AJ1701" s="13"/>
      <c r="AK1701" s="13"/>
      <c r="AL1701" s="13"/>
      <c r="AM1701" s="13"/>
      <c r="AN1701" s="13" t="s">
        <v>510</v>
      </c>
    </row>
    <row r="1702" spans="1:40" x14ac:dyDescent="0.2">
      <c r="A1702" s="8" t="s">
        <v>4388</v>
      </c>
      <c r="B1702" s="8" t="s">
        <v>4469</v>
      </c>
      <c r="C1702" s="8" t="str">
        <f t="shared" si="26"/>
        <v>Hooker County NE</v>
      </c>
      <c r="D1702" s="9">
        <v>732</v>
      </c>
      <c r="E1702" s="8" t="s">
        <v>445</v>
      </c>
      <c r="F1702" s="9">
        <v>40</v>
      </c>
      <c r="G1702" s="9">
        <v>355</v>
      </c>
      <c r="H1702" s="9">
        <v>414</v>
      </c>
      <c r="I1702" s="10">
        <v>9.6618357487922704E-2</v>
      </c>
      <c r="J1702" s="10">
        <v>0.85748792270531404</v>
      </c>
      <c r="K1702" s="9">
        <v>-315</v>
      </c>
      <c r="L1702" s="9">
        <v>315</v>
      </c>
      <c r="M1702" s="10">
        <v>-0.76086956521739135</v>
      </c>
      <c r="N1702" s="10">
        <v>0.76086956521739135</v>
      </c>
      <c r="O1702" s="9">
        <v>59</v>
      </c>
      <c r="P1702" s="9">
        <v>330</v>
      </c>
      <c r="Q1702" s="9">
        <v>394</v>
      </c>
      <c r="R1702" s="10">
        <v>0.14974619289340102</v>
      </c>
      <c r="S1702" s="10">
        <v>0.8375634517766497</v>
      </c>
      <c r="T1702" s="9">
        <v>-271</v>
      </c>
      <c r="U1702" s="10">
        <v>-0.68781725888324874</v>
      </c>
      <c r="V1702" s="9">
        <v>-19</v>
      </c>
      <c r="W1702" s="9">
        <v>25</v>
      </c>
      <c r="X1702" s="10">
        <v>-5.3127835405478316E-2</v>
      </c>
      <c r="Y1702" s="10">
        <v>1.992447092866434E-2</v>
      </c>
      <c r="Z1702" s="11">
        <v>721.12</v>
      </c>
      <c r="AA1702" s="11">
        <v>1.0150876414466385</v>
      </c>
      <c r="AB1702" s="11">
        <v>31091</v>
      </c>
      <c r="AC1702" s="12" t="s">
        <v>4470</v>
      </c>
      <c r="AD1702" s="8">
        <v>31</v>
      </c>
      <c r="AE1702" s="8">
        <v>91</v>
      </c>
      <c r="AF1702" s="13"/>
      <c r="AG1702" s="13"/>
      <c r="AH1702" s="13"/>
      <c r="AJ1702" s="13"/>
      <c r="AK1702" s="13"/>
      <c r="AL1702" s="13"/>
      <c r="AM1702" s="13"/>
      <c r="AN1702" s="13" t="s">
        <v>510</v>
      </c>
    </row>
    <row r="1703" spans="1:40" x14ac:dyDescent="0.2">
      <c r="A1703" s="8" t="s">
        <v>4388</v>
      </c>
      <c r="B1703" s="8" t="s">
        <v>838</v>
      </c>
      <c r="C1703" s="8" t="str">
        <f t="shared" si="26"/>
        <v>Howard County NE</v>
      </c>
      <c r="D1703" s="9">
        <v>6409</v>
      </c>
      <c r="E1703" s="8" t="s">
        <v>445</v>
      </c>
      <c r="F1703" s="9">
        <v>544</v>
      </c>
      <c r="G1703" s="9">
        <v>2284</v>
      </c>
      <c r="H1703" s="9">
        <v>2958</v>
      </c>
      <c r="I1703" s="10">
        <v>0.18390804597701149</v>
      </c>
      <c r="J1703" s="10">
        <v>0.77214334009465857</v>
      </c>
      <c r="K1703" s="9">
        <v>-1740</v>
      </c>
      <c r="L1703" s="9">
        <v>1740</v>
      </c>
      <c r="M1703" s="10">
        <v>-0.58823529411764708</v>
      </c>
      <c r="N1703" s="10">
        <v>0.58823529411764708</v>
      </c>
      <c r="O1703" s="9">
        <v>914</v>
      </c>
      <c r="P1703" s="9">
        <v>1890</v>
      </c>
      <c r="Q1703" s="9">
        <v>2856</v>
      </c>
      <c r="R1703" s="10">
        <v>0.32002801120448177</v>
      </c>
      <c r="S1703" s="10">
        <v>0.66176470588235292</v>
      </c>
      <c r="T1703" s="9">
        <v>-976</v>
      </c>
      <c r="U1703" s="10">
        <v>-0.34173669467787116</v>
      </c>
      <c r="V1703" s="9">
        <v>-370</v>
      </c>
      <c r="W1703" s="9">
        <v>394</v>
      </c>
      <c r="X1703" s="10">
        <v>-0.13611996522747027</v>
      </c>
      <c r="Y1703" s="10">
        <v>0.11037863421230565</v>
      </c>
      <c r="Z1703" s="11">
        <v>569.34</v>
      </c>
      <c r="AA1703" s="11">
        <v>11.256893947377664</v>
      </c>
      <c r="AB1703" s="11">
        <v>31093</v>
      </c>
      <c r="AC1703" s="12" t="s">
        <v>4471</v>
      </c>
      <c r="AD1703" s="8">
        <v>31</v>
      </c>
      <c r="AE1703" s="8">
        <v>93</v>
      </c>
      <c r="AF1703" s="13" t="s">
        <v>4460</v>
      </c>
      <c r="AG1703" s="13"/>
      <c r="AH1703" s="13" t="s">
        <v>4461</v>
      </c>
      <c r="AI1703" s="14">
        <v>85066</v>
      </c>
      <c r="AJ1703" s="13" t="s">
        <v>486</v>
      </c>
      <c r="AK1703" s="13"/>
      <c r="AL1703" s="13"/>
      <c r="AM1703" s="13"/>
      <c r="AN1703" s="13" t="s">
        <v>505</v>
      </c>
    </row>
    <row r="1704" spans="1:40" x14ac:dyDescent="0.2">
      <c r="A1704" s="8" t="s">
        <v>4388</v>
      </c>
      <c r="B1704" s="8" t="s">
        <v>608</v>
      </c>
      <c r="C1704" s="8" t="str">
        <f t="shared" si="26"/>
        <v>Jefferson County NE</v>
      </c>
      <c r="D1704" s="9">
        <v>7263</v>
      </c>
      <c r="E1704" s="8" t="s">
        <v>445</v>
      </c>
      <c r="F1704" s="9">
        <v>831</v>
      </c>
      <c r="G1704" s="9">
        <v>2387</v>
      </c>
      <c r="H1704" s="9">
        <v>3430</v>
      </c>
      <c r="I1704" s="10">
        <v>0.24227405247813411</v>
      </c>
      <c r="J1704" s="10">
        <v>0.69591836734693879</v>
      </c>
      <c r="K1704" s="9">
        <v>-1556</v>
      </c>
      <c r="L1704" s="9">
        <v>1556</v>
      </c>
      <c r="M1704" s="10">
        <v>-0.45364431486880469</v>
      </c>
      <c r="N1704" s="10">
        <v>0.45364431486880469</v>
      </c>
      <c r="O1704" s="9">
        <v>1185</v>
      </c>
      <c r="P1704" s="9">
        <v>2156</v>
      </c>
      <c r="Q1704" s="9">
        <v>3416</v>
      </c>
      <c r="R1704" s="10">
        <v>0.3468969555035129</v>
      </c>
      <c r="S1704" s="10">
        <v>0.63114754098360659</v>
      </c>
      <c r="T1704" s="9">
        <v>-971</v>
      </c>
      <c r="U1704" s="10">
        <v>-0.28425058548009369</v>
      </c>
      <c r="V1704" s="9">
        <v>-354</v>
      </c>
      <c r="W1704" s="9">
        <v>231</v>
      </c>
      <c r="X1704" s="10">
        <v>-0.1046229030253788</v>
      </c>
      <c r="Y1704" s="10">
        <v>6.4770826363332201E-2</v>
      </c>
      <c r="Z1704" s="11">
        <v>570.19000000000005</v>
      </c>
      <c r="AA1704" s="11">
        <v>12.737859310054542</v>
      </c>
      <c r="AB1704" s="11">
        <v>31095</v>
      </c>
      <c r="AC1704" s="12" t="s">
        <v>4472</v>
      </c>
      <c r="AD1704" s="8">
        <v>31</v>
      </c>
      <c r="AE1704" s="8">
        <v>95</v>
      </c>
      <c r="AF1704" s="13"/>
      <c r="AG1704" s="13"/>
      <c r="AH1704" s="13"/>
      <c r="AJ1704" s="13"/>
      <c r="AK1704" s="13"/>
      <c r="AL1704" s="13"/>
      <c r="AM1704" s="13"/>
      <c r="AN1704" s="13" t="s">
        <v>510</v>
      </c>
    </row>
    <row r="1705" spans="1:40" x14ac:dyDescent="0.2">
      <c r="A1705" s="8" t="s">
        <v>4388</v>
      </c>
      <c r="B1705" s="8" t="s">
        <v>848</v>
      </c>
      <c r="C1705" s="8" t="str">
        <f t="shared" si="26"/>
        <v>Johnson County NE</v>
      </c>
      <c r="D1705" s="9">
        <v>5173</v>
      </c>
      <c r="E1705" s="8" t="s">
        <v>445</v>
      </c>
      <c r="F1705" s="9">
        <v>560</v>
      </c>
      <c r="G1705" s="9">
        <v>1348</v>
      </c>
      <c r="H1705" s="9">
        <v>2051</v>
      </c>
      <c r="I1705" s="10">
        <v>0.27303754266211605</v>
      </c>
      <c r="J1705" s="10">
        <v>0.65724037055095075</v>
      </c>
      <c r="K1705" s="9">
        <v>-788</v>
      </c>
      <c r="L1705" s="9">
        <v>788</v>
      </c>
      <c r="M1705" s="10">
        <v>-0.3842028278888347</v>
      </c>
      <c r="N1705" s="10">
        <v>0.3842028278888347</v>
      </c>
      <c r="O1705" s="9">
        <v>790</v>
      </c>
      <c r="P1705" s="9">
        <v>1223</v>
      </c>
      <c r="Q1705" s="9">
        <v>2057</v>
      </c>
      <c r="R1705" s="10">
        <v>0.38405444822557122</v>
      </c>
      <c r="S1705" s="10">
        <v>0.594555177442878</v>
      </c>
      <c r="T1705" s="9">
        <v>-433</v>
      </c>
      <c r="U1705" s="10">
        <v>-0.21050072921730678</v>
      </c>
      <c r="V1705" s="9">
        <v>-230</v>
      </c>
      <c r="W1705" s="9">
        <v>125</v>
      </c>
      <c r="X1705" s="10">
        <v>-0.11101690556345517</v>
      </c>
      <c r="Y1705" s="10">
        <v>6.2685193108072745E-2</v>
      </c>
      <c r="Z1705" s="11">
        <v>376.05</v>
      </c>
      <c r="AA1705" s="11">
        <v>13.756149448211673</v>
      </c>
      <c r="AB1705" s="11">
        <v>31097</v>
      </c>
      <c r="AC1705" s="12" t="s">
        <v>4473</v>
      </c>
      <c r="AD1705" s="8">
        <v>31</v>
      </c>
      <c r="AE1705" s="8">
        <v>97</v>
      </c>
      <c r="AF1705" s="13"/>
      <c r="AG1705" s="13"/>
      <c r="AH1705" s="13"/>
      <c r="AJ1705" s="13"/>
      <c r="AK1705" s="13"/>
      <c r="AL1705" s="13"/>
      <c r="AM1705" s="13"/>
      <c r="AN1705" s="13" t="s">
        <v>510</v>
      </c>
    </row>
    <row r="1706" spans="1:40" x14ac:dyDescent="0.2">
      <c r="A1706" s="8" t="s">
        <v>4388</v>
      </c>
      <c r="B1706" s="8" t="s">
        <v>4474</v>
      </c>
      <c r="C1706" s="8" t="str">
        <f t="shared" si="26"/>
        <v>Kearney County NE</v>
      </c>
      <c r="D1706" s="9">
        <v>6585</v>
      </c>
      <c r="E1706" s="8" t="s">
        <v>445</v>
      </c>
      <c r="F1706" s="9">
        <v>550</v>
      </c>
      <c r="G1706" s="9">
        <v>2519</v>
      </c>
      <c r="H1706" s="9">
        <v>3242</v>
      </c>
      <c r="I1706" s="10">
        <v>0.16964836520666254</v>
      </c>
      <c r="J1706" s="10">
        <v>0.7769895126465145</v>
      </c>
      <c r="K1706" s="9">
        <v>-1969</v>
      </c>
      <c r="L1706" s="9">
        <v>1969</v>
      </c>
      <c r="M1706" s="10">
        <v>-0.60734114743985201</v>
      </c>
      <c r="N1706" s="10">
        <v>0.60734114743985201</v>
      </c>
      <c r="O1706" s="9">
        <v>761</v>
      </c>
      <c r="P1706" s="9">
        <v>2341</v>
      </c>
      <c r="Q1706" s="9">
        <v>3156</v>
      </c>
      <c r="R1706" s="10">
        <v>0.24112801013941698</v>
      </c>
      <c r="S1706" s="10">
        <v>0.74176172370088722</v>
      </c>
      <c r="T1706" s="9">
        <v>-1580</v>
      </c>
      <c r="U1706" s="10">
        <v>-0.50063371356147024</v>
      </c>
      <c r="V1706" s="9">
        <v>-211</v>
      </c>
      <c r="W1706" s="9">
        <v>178</v>
      </c>
      <c r="X1706" s="10">
        <v>-7.1479644932754438E-2</v>
      </c>
      <c r="Y1706" s="10">
        <v>3.5227788945627281E-2</v>
      </c>
      <c r="Z1706" s="11">
        <v>516.24</v>
      </c>
      <c r="AA1706" s="11">
        <v>12.755695025569503</v>
      </c>
      <c r="AB1706" s="11">
        <v>31099</v>
      </c>
      <c r="AC1706" s="12" t="s">
        <v>4475</v>
      </c>
      <c r="AD1706" s="8">
        <v>31</v>
      </c>
      <c r="AE1706" s="8">
        <v>99</v>
      </c>
      <c r="AF1706" s="13" t="s">
        <v>4408</v>
      </c>
      <c r="AG1706" s="13"/>
      <c r="AH1706" s="13" t="s">
        <v>4409</v>
      </c>
      <c r="AJ1706" s="13" t="s">
        <v>498</v>
      </c>
      <c r="AK1706" s="13"/>
      <c r="AL1706" s="13"/>
      <c r="AM1706" s="13"/>
      <c r="AN1706" s="13" t="s">
        <v>505</v>
      </c>
    </row>
    <row r="1707" spans="1:40" x14ac:dyDescent="0.2">
      <c r="A1707" s="8" t="s">
        <v>4388</v>
      </c>
      <c r="B1707" s="8" t="s">
        <v>4476</v>
      </c>
      <c r="C1707" s="8" t="str">
        <f t="shared" si="26"/>
        <v>Keith County NE</v>
      </c>
      <c r="D1707" s="9">
        <v>8063</v>
      </c>
      <c r="E1707" s="8" t="s">
        <v>445</v>
      </c>
      <c r="F1707" s="9">
        <v>560</v>
      </c>
      <c r="G1707" s="9">
        <v>3203</v>
      </c>
      <c r="H1707" s="9">
        <v>3945</v>
      </c>
      <c r="I1707" s="10">
        <v>0.14195183776932827</v>
      </c>
      <c r="J1707" s="10">
        <v>0.81191381495564008</v>
      </c>
      <c r="K1707" s="9">
        <v>-2643</v>
      </c>
      <c r="L1707" s="9">
        <v>2643</v>
      </c>
      <c r="M1707" s="10">
        <v>-0.66996197718631179</v>
      </c>
      <c r="N1707" s="10">
        <v>0.66996197718631179</v>
      </c>
      <c r="O1707" s="9">
        <v>920</v>
      </c>
      <c r="P1707" s="9">
        <v>3036</v>
      </c>
      <c r="Q1707" s="9">
        <v>4026</v>
      </c>
      <c r="R1707" s="10">
        <v>0.22851465474416294</v>
      </c>
      <c r="S1707" s="10">
        <v>0.75409836065573765</v>
      </c>
      <c r="T1707" s="9">
        <v>-2116</v>
      </c>
      <c r="U1707" s="10">
        <v>-0.52558370591157466</v>
      </c>
      <c r="V1707" s="9">
        <v>-360</v>
      </c>
      <c r="W1707" s="9">
        <v>167</v>
      </c>
      <c r="X1707" s="10">
        <v>-8.6562816974834672E-2</v>
      </c>
      <c r="Y1707" s="10">
        <v>5.7815454299902425E-2</v>
      </c>
      <c r="Z1707" s="11">
        <v>1061.5999999999999</v>
      </c>
      <c r="AA1707" s="11">
        <v>7.5951394122079883</v>
      </c>
      <c r="AB1707" s="11">
        <v>31101</v>
      </c>
      <c r="AC1707" s="12" t="s">
        <v>4477</v>
      </c>
      <c r="AD1707" s="8">
        <v>31</v>
      </c>
      <c r="AE1707" s="8">
        <v>101</v>
      </c>
      <c r="AF1707" s="13"/>
      <c r="AG1707" s="13"/>
      <c r="AH1707" s="13"/>
      <c r="AJ1707" s="13"/>
      <c r="AK1707" s="13"/>
      <c r="AL1707" s="13"/>
      <c r="AM1707" s="13"/>
      <c r="AN1707" s="13" t="s">
        <v>510</v>
      </c>
    </row>
    <row r="1708" spans="1:40" x14ac:dyDescent="0.2">
      <c r="A1708" s="8" t="s">
        <v>4388</v>
      </c>
      <c r="B1708" s="8" t="s">
        <v>4478</v>
      </c>
      <c r="C1708" s="8" t="str">
        <f t="shared" si="26"/>
        <v>Keya Paha County NE</v>
      </c>
      <c r="D1708" s="9">
        <v>804</v>
      </c>
      <c r="E1708" s="8" t="s">
        <v>445</v>
      </c>
      <c r="F1708" s="9">
        <v>39</v>
      </c>
      <c r="G1708" s="9">
        <v>458</v>
      </c>
      <c r="H1708" s="9">
        <v>514</v>
      </c>
      <c r="I1708" s="10">
        <v>7.5875486381322951E-2</v>
      </c>
      <c r="J1708" s="10">
        <v>0.8910505836575876</v>
      </c>
      <c r="K1708" s="9">
        <v>-419</v>
      </c>
      <c r="L1708" s="9">
        <v>419</v>
      </c>
      <c r="M1708" s="10">
        <v>-0.81517509727626469</v>
      </c>
      <c r="N1708" s="10">
        <v>0.81517509727626469</v>
      </c>
      <c r="O1708" s="9">
        <v>80</v>
      </c>
      <c r="P1708" s="9">
        <v>392</v>
      </c>
      <c r="Q1708" s="9">
        <v>481</v>
      </c>
      <c r="R1708" s="10">
        <v>0.16632016632016633</v>
      </c>
      <c r="S1708" s="10">
        <v>0.81496881496881501</v>
      </c>
      <c r="T1708" s="9">
        <v>-312</v>
      </c>
      <c r="U1708" s="10">
        <v>-0.64864864864864868</v>
      </c>
      <c r="V1708" s="9">
        <v>-41</v>
      </c>
      <c r="W1708" s="9">
        <v>66</v>
      </c>
      <c r="X1708" s="10">
        <v>-9.0444679938843378E-2</v>
      </c>
      <c r="Y1708" s="10">
        <v>7.6081768688772589E-2</v>
      </c>
      <c r="Z1708" s="11">
        <v>773.07</v>
      </c>
      <c r="AA1708" s="11">
        <v>1.0400093135162405</v>
      </c>
      <c r="AB1708" s="11">
        <v>31103</v>
      </c>
      <c r="AC1708" s="12" t="s">
        <v>4479</v>
      </c>
      <c r="AD1708" s="8">
        <v>31</v>
      </c>
      <c r="AE1708" s="8">
        <v>103</v>
      </c>
      <c r="AF1708" s="13"/>
      <c r="AG1708" s="13"/>
      <c r="AH1708" s="13"/>
      <c r="AJ1708" s="13"/>
      <c r="AK1708" s="13"/>
      <c r="AL1708" s="13"/>
      <c r="AM1708" s="13"/>
      <c r="AN1708" s="13" t="s">
        <v>510</v>
      </c>
    </row>
    <row r="1709" spans="1:40" x14ac:dyDescent="0.2">
      <c r="A1709" s="8" t="s">
        <v>4388</v>
      </c>
      <c r="B1709" s="8" t="s">
        <v>4480</v>
      </c>
      <c r="C1709" s="8" t="str">
        <f t="shared" si="26"/>
        <v>Kimball County NE</v>
      </c>
      <c r="D1709" s="9">
        <v>3689</v>
      </c>
      <c r="E1709" s="8" t="s">
        <v>445</v>
      </c>
      <c r="F1709" s="9">
        <v>227</v>
      </c>
      <c r="G1709" s="9">
        <v>1317</v>
      </c>
      <c r="H1709" s="9">
        <v>1636</v>
      </c>
      <c r="I1709" s="10">
        <v>0.13875305623471881</v>
      </c>
      <c r="J1709" s="10">
        <v>0.80501222493887525</v>
      </c>
      <c r="K1709" s="9">
        <v>-1090</v>
      </c>
      <c r="L1709" s="9">
        <v>1090</v>
      </c>
      <c r="M1709" s="10">
        <v>-0.66625916870415647</v>
      </c>
      <c r="N1709" s="10">
        <v>0.66625916870415647</v>
      </c>
      <c r="O1709" s="9">
        <v>391</v>
      </c>
      <c r="P1709" s="9">
        <v>1222</v>
      </c>
      <c r="Q1709" s="9">
        <v>1665</v>
      </c>
      <c r="R1709" s="10">
        <v>0.23483483483483483</v>
      </c>
      <c r="S1709" s="10">
        <v>0.73393393393393391</v>
      </c>
      <c r="T1709" s="9">
        <v>-831</v>
      </c>
      <c r="U1709" s="10">
        <v>-0.49909909909909911</v>
      </c>
      <c r="V1709" s="9">
        <v>-164</v>
      </c>
      <c r="W1709" s="9">
        <v>95</v>
      </c>
      <c r="X1709" s="10">
        <v>-9.6081778600116019E-2</v>
      </c>
      <c r="Y1709" s="10">
        <v>7.1078291004941341E-2</v>
      </c>
      <c r="Z1709" s="11">
        <v>951.85</v>
      </c>
      <c r="AA1709" s="11">
        <v>3.8756106529390135</v>
      </c>
      <c r="AB1709" s="11">
        <v>31105</v>
      </c>
      <c r="AC1709" s="12" t="s">
        <v>4481</v>
      </c>
      <c r="AD1709" s="8">
        <v>31</v>
      </c>
      <c r="AE1709" s="8">
        <v>105</v>
      </c>
      <c r="AF1709" s="13"/>
      <c r="AG1709" s="13"/>
      <c r="AH1709" s="13"/>
      <c r="AJ1709" s="13"/>
      <c r="AK1709" s="13"/>
      <c r="AL1709" s="13"/>
      <c r="AM1709" s="13"/>
      <c r="AN1709" s="13" t="s">
        <v>510</v>
      </c>
    </row>
    <row r="1710" spans="1:40" x14ac:dyDescent="0.2">
      <c r="A1710" s="8" t="s">
        <v>4388</v>
      </c>
      <c r="B1710" s="8" t="s">
        <v>2164</v>
      </c>
      <c r="C1710" s="8" t="str">
        <f t="shared" si="26"/>
        <v>Knox County NE</v>
      </c>
      <c r="D1710" s="9">
        <v>8543</v>
      </c>
      <c r="E1710" s="8" t="s">
        <v>445</v>
      </c>
      <c r="F1710" s="9">
        <v>715</v>
      </c>
      <c r="G1710" s="9">
        <v>3181</v>
      </c>
      <c r="H1710" s="9">
        <v>4061</v>
      </c>
      <c r="I1710" s="10">
        <v>0.17606500861856686</v>
      </c>
      <c r="J1710" s="10">
        <v>0.78330460477714847</v>
      </c>
      <c r="K1710" s="9">
        <v>-2466</v>
      </c>
      <c r="L1710" s="9">
        <v>2466</v>
      </c>
      <c r="M1710" s="10">
        <v>-0.60723959615858158</v>
      </c>
      <c r="N1710" s="10">
        <v>0.60723959615858158</v>
      </c>
      <c r="O1710" s="9">
        <v>1055</v>
      </c>
      <c r="P1710" s="9">
        <v>2878</v>
      </c>
      <c r="Q1710" s="9">
        <v>4015</v>
      </c>
      <c r="R1710" s="10">
        <v>0.26276463262764632</v>
      </c>
      <c r="S1710" s="10">
        <v>0.71681195516811957</v>
      </c>
      <c r="T1710" s="9">
        <v>-1823</v>
      </c>
      <c r="U1710" s="10">
        <v>-0.45404732254047325</v>
      </c>
      <c r="V1710" s="9">
        <v>-340</v>
      </c>
      <c r="W1710" s="9">
        <v>303</v>
      </c>
      <c r="X1710" s="10">
        <v>-8.6699624009079462E-2</v>
      </c>
      <c r="Y1710" s="10">
        <v>6.6492649609028898E-2</v>
      </c>
      <c r="Z1710" s="11">
        <v>1108.3499999999999</v>
      </c>
      <c r="AA1710" s="11">
        <v>7.7078540172328243</v>
      </c>
      <c r="AB1710" s="11">
        <v>31107</v>
      </c>
      <c r="AC1710" s="12" t="s">
        <v>4482</v>
      </c>
      <c r="AD1710" s="8">
        <v>31</v>
      </c>
      <c r="AE1710" s="8">
        <v>107</v>
      </c>
      <c r="AF1710" s="13"/>
      <c r="AG1710" s="13"/>
      <c r="AH1710" s="13"/>
      <c r="AJ1710" s="13"/>
      <c r="AK1710" s="13"/>
      <c r="AL1710" s="13"/>
      <c r="AM1710" s="13"/>
      <c r="AN1710" s="13" t="s">
        <v>510</v>
      </c>
    </row>
    <row r="1711" spans="1:40" x14ac:dyDescent="0.2">
      <c r="A1711" s="8" t="s">
        <v>4388</v>
      </c>
      <c r="B1711" s="8" t="s">
        <v>4483</v>
      </c>
      <c r="C1711" s="8" t="str">
        <f t="shared" si="26"/>
        <v>Lancaster County NE</v>
      </c>
      <c r="D1711" s="9">
        <v>306468</v>
      </c>
      <c r="E1711" s="8" t="s">
        <v>445</v>
      </c>
      <c r="F1711" s="9">
        <v>60533</v>
      </c>
      <c r="G1711" s="9">
        <v>60456</v>
      </c>
      <c r="H1711" s="9">
        <v>129803</v>
      </c>
      <c r="I1711" s="10">
        <v>0.46634515381000441</v>
      </c>
      <c r="J1711" s="10">
        <v>0.46575194718149809</v>
      </c>
      <c r="K1711" s="9">
        <v>77</v>
      </c>
      <c r="L1711" s="9">
        <v>-77</v>
      </c>
      <c r="M1711" s="10">
        <v>5.9320662850631534E-4</v>
      </c>
      <c r="N1711" s="10">
        <v>-5.9320662850631534E-4</v>
      </c>
      <c r="O1711" s="9">
        <v>59970</v>
      </c>
      <c r="P1711" s="9">
        <v>61177</v>
      </c>
      <c r="Q1711" s="9">
        <v>123206</v>
      </c>
      <c r="R1711" s="10">
        <v>0.48674577536808272</v>
      </c>
      <c r="S1711" s="10">
        <v>0.49654237618297808</v>
      </c>
      <c r="T1711" s="9">
        <v>-1207</v>
      </c>
      <c r="U1711" s="10">
        <v>-9.7966008148953621E-3</v>
      </c>
      <c r="V1711" s="9">
        <v>563</v>
      </c>
      <c r="W1711" s="9">
        <v>-721</v>
      </c>
      <c r="X1711" s="10">
        <v>-2.0400621558078313E-2</v>
      </c>
      <c r="Y1711" s="10">
        <v>-3.0790429001479991E-2</v>
      </c>
      <c r="Z1711" s="11">
        <v>837.55</v>
      </c>
      <c r="AA1711" s="11">
        <v>365.9100949197063</v>
      </c>
      <c r="AB1711" s="11">
        <v>31109</v>
      </c>
      <c r="AC1711" s="12" t="s">
        <v>4484</v>
      </c>
      <c r="AD1711" s="8">
        <v>31</v>
      </c>
      <c r="AE1711" s="8">
        <v>109</v>
      </c>
      <c r="AF1711" s="13" t="s">
        <v>4485</v>
      </c>
      <c r="AG1711" s="13" t="s">
        <v>305</v>
      </c>
      <c r="AH1711" s="13" t="s">
        <v>4486</v>
      </c>
      <c r="AI1711" s="14">
        <v>323578</v>
      </c>
      <c r="AJ1711" s="13" t="s">
        <v>486</v>
      </c>
      <c r="AK1711" s="13" t="s">
        <v>4451</v>
      </c>
      <c r="AL1711" s="13"/>
      <c r="AM1711" s="13"/>
      <c r="AN1711" s="13" t="s">
        <v>487</v>
      </c>
    </row>
    <row r="1712" spans="1:40" x14ac:dyDescent="0.2">
      <c r="A1712" s="8" t="s">
        <v>4388</v>
      </c>
      <c r="B1712" s="8" t="s">
        <v>854</v>
      </c>
      <c r="C1712" s="8" t="str">
        <f t="shared" si="26"/>
        <v>Lincoln County NE</v>
      </c>
      <c r="D1712" s="9">
        <v>35656</v>
      </c>
      <c r="E1712" s="8" t="s">
        <v>445</v>
      </c>
      <c r="F1712" s="9">
        <v>2878</v>
      </c>
      <c r="G1712" s="9">
        <v>11992</v>
      </c>
      <c r="H1712" s="9">
        <v>15674</v>
      </c>
      <c r="I1712" s="10">
        <v>0.18361617966058441</v>
      </c>
      <c r="J1712" s="10">
        <v>0.7650886818935817</v>
      </c>
      <c r="K1712" s="9">
        <v>-9114</v>
      </c>
      <c r="L1712" s="9">
        <v>9114</v>
      </c>
      <c r="M1712" s="10">
        <v>-0.58147250223299729</v>
      </c>
      <c r="N1712" s="10">
        <v>0.58147250223299729</v>
      </c>
      <c r="O1712" s="9">
        <v>4350</v>
      </c>
      <c r="P1712" s="9">
        <v>10545</v>
      </c>
      <c r="Q1712" s="9">
        <v>15266</v>
      </c>
      <c r="R1712" s="10">
        <v>0.28494694091445039</v>
      </c>
      <c r="S1712" s="10">
        <v>0.69075068780296078</v>
      </c>
      <c r="T1712" s="9">
        <v>-6195</v>
      </c>
      <c r="U1712" s="10">
        <v>-0.4058037468885104</v>
      </c>
      <c r="V1712" s="9">
        <v>-1472</v>
      </c>
      <c r="W1712" s="9">
        <v>1447</v>
      </c>
      <c r="X1712" s="10">
        <v>-0.10133076125386598</v>
      </c>
      <c r="Y1712" s="10">
        <v>7.4337994090620918E-2</v>
      </c>
      <c r="Z1712" s="11">
        <v>2564.0700000000002</v>
      </c>
      <c r="AA1712" s="11">
        <v>13.906016606410901</v>
      </c>
      <c r="AB1712" s="11">
        <v>31111</v>
      </c>
      <c r="AC1712" s="12" t="s">
        <v>4487</v>
      </c>
      <c r="AD1712" s="8">
        <v>31</v>
      </c>
      <c r="AE1712" s="8">
        <v>111</v>
      </c>
      <c r="AF1712" s="13" t="s">
        <v>4488</v>
      </c>
      <c r="AG1712" s="13"/>
      <c r="AH1712" s="13" t="s">
        <v>4489</v>
      </c>
      <c r="AJ1712" s="13" t="s">
        <v>498</v>
      </c>
      <c r="AK1712" s="13"/>
      <c r="AL1712" s="13"/>
      <c r="AM1712" s="13"/>
      <c r="AN1712" s="13" t="s">
        <v>487</v>
      </c>
    </row>
    <row r="1713" spans="1:40" x14ac:dyDescent="0.2">
      <c r="A1713" s="8" t="s">
        <v>4388</v>
      </c>
      <c r="B1713" s="8" t="s">
        <v>860</v>
      </c>
      <c r="C1713" s="8" t="str">
        <f t="shared" si="26"/>
        <v>Logan County NE</v>
      </c>
      <c r="D1713" s="9">
        <v>777</v>
      </c>
      <c r="E1713" s="8" t="s">
        <v>445</v>
      </c>
      <c r="F1713" s="9">
        <v>32</v>
      </c>
      <c r="G1713" s="9">
        <v>400</v>
      </c>
      <c r="H1713" s="9">
        <v>451</v>
      </c>
      <c r="I1713" s="10">
        <v>7.0953436807095344E-2</v>
      </c>
      <c r="J1713" s="10">
        <v>0.88691796008869184</v>
      </c>
      <c r="K1713" s="9">
        <v>-368</v>
      </c>
      <c r="L1713" s="9">
        <v>368</v>
      </c>
      <c r="M1713" s="10">
        <v>-0.81596452328159652</v>
      </c>
      <c r="N1713" s="10">
        <v>0.81596452328159652</v>
      </c>
      <c r="O1713" s="9">
        <v>68</v>
      </c>
      <c r="P1713" s="9">
        <v>356</v>
      </c>
      <c r="Q1713" s="9">
        <v>431</v>
      </c>
      <c r="R1713" s="10">
        <v>0.15777262180974477</v>
      </c>
      <c r="S1713" s="10">
        <v>0.82598607888631093</v>
      </c>
      <c r="T1713" s="9">
        <v>-288</v>
      </c>
      <c r="U1713" s="10">
        <v>-0.6682134570765661</v>
      </c>
      <c r="V1713" s="9">
        <v>-36</v>
      </c>
      <c r="W1713" s="9">
        <v>44</v>
      </c>
      <c r="X1713" s="10">
        <v>-8.6819185002649429E-2</v>
      </c>
      <c r="Y1713" s="10">
        <v>6.0931881202380911E-2</v>
      </c>
      <c r="Z1713" s="11">
        <v>570.66</v>
      </c>
      <c r="AA1713" s="11">
        <v>1.3615813268846599</v>
      </c>
      <c r="AB1713" s="11">
        <v>31113</v>
      </c>
      <c r="AC1713" s="12" t="s">
        <v>4490</v>
      </c>
      <c r="AD1713" s="8">
        <v>31</v>
      </c>
      <c r="AE1713" s="8">
        <v>113</v>
      </c>
      <c r="AF1713" s="13" t="s">
        <v>4488</v>
      </c>
      <c r="AG1713" s="13"/>
      <c r="AH1713" s="13" t="s">
        <v>4489</v>
      </c>
      <c r="AJ1713" s="13" t="s">
        <v>498</v>
      </c>
      <c r="AK1713" s="13"/>
      <c r="AL1713" s="13"/>
      <c r="AM1713" s="13"/>
      <c r="AN1713" s="13" t="s">
        <v>505</v>
      </c>
    </row>
    <row r="1714" spans="1:40" x14ac:dyDescent="0.2">
      <c r="A1714" s="8" t="s">
        <v>4388</v>
      </c>
      <c r="B1714" s="8" t="s">
        <v>4491</v>
      </c>
      <c r="C1714" s="8" t="str">
        <f t="shared" si="26"/>
        <v>Loup County NE</v>
      </c>
      <c r="D1714" s="9">
        <v>585</v>
      </c>
      <c r="E1714" s="8" t="s">
        <v>445</v>
      </c>
      <c r="F1714" s="9">
        <v>48</v>
      </c>
      <c r="G1714" s="9">
        <v>323</v>
      </c>
      <c r="H1714" s="9">
        <v>382</v>
      </c>
      <c r="I1714" s="10">
        <v>0.1256544502617801</v>
      </c>
      <c r="J1714" s="10">
        <v>0.84554973821989532</v>
      </c>
      <c r="K1714" s="9">
        <v>-275</v>
      </c>
      <c r="L1714" s="9">
        <v>275</v>
      </c>
      <c r="M1714" s="10">
        <v>-0.71989528795811519</v>
      </c>
      <c r="N1714" s="10">
        <v>0.71989528795811519</v>
      </c>
      <c r="O1714" s="9">
        <v>62</v>
      </c>
      <c r="P1714" s="9">
        <v>290</v>
      </c>
      <c r="Q1714" s="9">
        <v>356</v>
      </c>
      <c r="R1714" s="10">
        <v>0.17415730337078653</v>
      </c>
      <c r="S1714" s="10">
        <v>0.8146067415730337</v>
      </c>
      <c r="T1714" s="9">
        <v>-228</v>
      </c>
      <c r="U1714" s="10">
        <v>-0.6404494382022472</v>
      </c>
      <c r="V1714" s="9">
        <v>-14</v>
      </c>
      <c r="W1714" s="9">
        <v>33</v>
      </c>
      <c r="X1714" s="10">
        <v>-4.8502853109006427E-2</v>
      </c>
      <c r="Y1714" s="10">
        <v>3.094299664686162E-2</v>
      </c>
      <c r="Z1714" s="11">
        <v>568.29</v>
      </c>
      <c r="AA1714" s="11">
        <v>1.0294040014781187</v>
      </c>
      <c r="AB1714" s="11">
        <v>31115</v>
      </c>
      <c r="AC1714" s="12" t="s">
        <v>4492</v>
      </c>
      <c r="AD1714" s="8">
        <v>31</v>
      </c>
      <c r="AE1714" s="8">
        <v>115</v>
      </c>
      <c r="AF1714" s="13"/>
      <c r="AG1714" s="13"/>
      <c r="AH1714" s="13"/>
      <c r="AJ1714" s="13"/>
      <c r="AK1714" s="13"/>
      <c r="AL1714" s="13"/>
      <c r="AM1714" s="13"/>
      <c r="AN1714" s="13" t="s">
        <v>510</v>
      </c>
    </row>
    <row r="1715" spans="1:40" x14ac:dyDescent="0.2">
      <c r="A1715" s="8" t="s">
        <v>4388</v>
      </c>
      <c r="B1715" s="8" t="s">
        <v>2838</v>
      </c>
      <c r="C1715" s="8" t="str">
        <f t="shared" si="26"/>
        <v>McPherson County NE</v>
      </c>
      <c r="D1715" s="9">
        <v>475</v>
      </c>
      <c r="E1715" s="8" t="s">
        <v>445</v>
      </c>
      <c r="F1715" s="9">
        <v>14</v>
      </c>
      <c r="G1715" s="9">
        <v>257</v>
      </c>
      <c r="H1715" s="9">
        <v>286</v>
      </c>
      <c r="I1715" s="10">
        <v>4.8951048951048952E-2</v>
      </c>
      <c r="J1715" s="10">
        <v>0.89860139860139865</v>
      </c>
      <c r="K1715" s="9">
        <v>-243</v>
      </c>
      <c r="L1715" s="9">
        <v>243</v>
      </c>
      <c r="M1715" s="10">
        <v>-0.84965034965034969</v>
      </c>
      <c r="N1715" s="10">
        <v>0.84965034965034969</v>
      </c>
      <c r="O1715" s="9">
        <v>41</v>
      </c>
      <c r="P1715" s="9">
        <v>237</v>
      </c>
      <c r="Q1715" s="9">
        <v>290</v>
      </c>
      <c r="R1715" s="10">
        <v>0.14137931034482759</v>
      </c>
      <c r="S1715" s="10">
        <v>0.8172413793103448</v>
      </c>
      <c r="T1715" s="9">
        <v>-196</v>
      </c>
      <c r="U1715" s="10">
        <v>-0.67586206896551726</v>
      </c>
      <c r="V1715" s="9">
        <v>-27</v>
      </c>
      <c r="W1715" s="9">
        <v>20</v>
      </c>
      <c r="X1715" s="10">
        <v>-9.2428261393778632E-2</v>
      </c>
      <c r="Y1715" s="10">
        <v>8.1360019291053853E-2</v>
      </c>
      <c r="Z1715" s="11">
        <v>858.98</v>
      </c>
      <c r="AA1715" s="11">
        <v>0.55298144310694075</v>
      </c>
      <c r="AB1715" s="11">
        <v>31117</v>
      </c>
      <c r="AC1715" s="12" t="s">
        <v>4493</v>
      </c>
      <c r="AD1715" s="8">
        <v>31</v>
      </c>
      <c r="AE1715" s="8">
        <v>117</v>
      </c>
      <c r="AF1715" s="13" t="s">
        <v>4488</v>
      </c>
      <c r="AG1715" s="13"/>
      <c r="AH1715" s="13" t="s">
        <v>4489</v>
      </c>
      <c r="AJ1715" s="13" t="s">
        <v>498</v>
      </c>
      <c r="AK1715" s="13"/>
      <c r="AL1715" s="13"/>
      <c r="AM1715" s="13"/>
      <c r="AN1715" s="13" t="s">
        <v>505</v>
      </c>
    </row>
    <row r="1716" spans="1:40" x14ac:dyDescent="0.2">
      <c r="A1716" s="8" t="s">
        <v>4388</v>
      </c>
      <c r="B1716" s="8" t="s">
        <v>630</v>
      </c>
      <c r="C1716" s="8" t="str">
        <f t="shared" si="26"/>
        <v>Madison County NE</v>
      </c>
      <c r="D1716" s="9">
        <v>35039</v>
      </c>
      <c r="E1716" s="8" t="s">
        <v>445</v>
      </c>
      <c r="F1716" s="9">
        <v>2663</v>
      </c>
      <c r="G1716" s="9">
        <v>10518</v>
      </c>
      <c r="H1716" s="9">
        <v>13956</v>
      </c>
      <c r="I1716" s="10">
        <v>0.19081398681570649</v>
      </c>
      <c r="J1716" s="10">
        <v>0.75365434221840066</v>
      </c>
      <c r="K1716" s="9">
        <v>-7855</v>
      </c>
      <c r="L1716" s="9">
        <v>7855</v>
      </c>
      <c r="M1716" s="10">
        <v>-0.56284035540269417</v>
      </c>
      <c r="N1716" s="10">
        <v>0.56284035540269417</v>
      </c>
      <c r="O1716" s="9">
        <v>3368</v>
      </c>
      <c r="P1716" s="9">
        <v>9874</v>
      </c>
      <c r="Q1716" s="9">
        <v>13512</v>
      </c>
      <c r="R1716" s="10">
        <v>0.24925991711071641</v>
      </c>
      <c r="S1716" s="10">
        <v>0.73075784487862638</v>
      </c>
      <c r="T1716" s="9">
        <v>-6506</v>
      </c>
      <c r="U1716" s="10">
        <v>-0.48149792776791001</v>
      </c>
      <c r="V1716" s="9">
        <v>-705</v>
      </c>
      <c r="W1716" s="9">
        <v>644</v>
      </c>
      <c r="X1716" s="10">
        <v>-5.8445930295009912E-2</v>
      </c>
      <c r="Y1716" s="10">
        <v>2.289649733977428E-2</v>
      </c>
      <c r="Z1716" s="11">
        <v>572.74</v>
      </c>
      <c r="AA1716" s="11">
        <v>61.177846841498763</v>
      </c>
      <c r="AB1716" s="11">
        <v>31119</v>
      </c>
      <c r="AC1716" s="12" t="s">
        <v>4494</v>
      </c>
      <c r="AD1716" s="8">
        <v>31</v>
      </c>
      <c r="AE1716" s="8">
        <v>119</v>
      </c>
      <c r="AF1716" s="13" t="s">
        <v>4495</v>
      </c>
      <c r="AG1716" s="13"/>
      <c r="AH1716" s="13" t="s">
        <v>4496</v>
      </c>
      <c r="AJ1716" s="13" t="s">
        <v>498</v>
      </c>
      <c r="AK1716" s="13"/>
      <c r="AL1716" s="13"/>
      <c r="AM1716" s="13"/>
      <c r="AN1716" s="13" t="s">
        <v>487</v>
      </c>
    </row>
    <row r="1717" spans="1:40" x14ac:dyDescent="0.2">
      <c r="A1717" s="8" t="s">
        <v>4388</v>
      </c>
      <c r="B1717" s="8" t="s">
        <v>4497</v>
      </c>
      <c r="C1717" s="8" t="str">
        <f t="shared" si="26"/>
        <v>Merrick County NE</v>
      </c>
      <c r="D1717" s="9">
        <v>7787</v>
      </c>
      <c r="E1717" s="8" t="s">
        <v>445</v>
      </c>
      <c r="F1717" s="9">
        <v>601</v>
      </c>
      <c r="G1717" s="9">
        <v>2914</v>
      </c>
      <c r="H1717" s="9">
        <v>3707</v>
      </c>
      <c r="I1717" s="10">
        <v>0.16212570811977339</v>
      </c>
      <c r="J1717" s="10">
        <v>0.78608038845427575</v>
      </c>
      <c r="K1717" s="9">
        <v>-2313</v>
      </c>
      <c r="L1717" s="9">
        <v>2313</v>
      </c>
      <c r="M1717" s="10">
        <v>-0.62395468033450241</v>
      </c>
      <c r="N1717" s="10">
        <v>0.62395468033450241</v>
      </c>
      <c r="O1717" s="9">
        <v>921</v>
      </c>
      <c r="P1717" s="9">
        <v>2477</v>
      </c>
      <c r="Q1717" s="9">
        <v>3457</v>
      </c>
      <c r="R1717" s="10">
        <v>0.26641596760196701</v>
      </c>
      <c r="S1717" s="10">
        <v>0.71651721145501879</v>
      </c>
      <c r="T1717" s="9">
        <v>-1556</v>
      </c>
      <c r="U1717" s="10">
        <v>-0.45010124385305178</v>
      </c>
      <c r="V1717" s="9">
        <v>-320</v>
      </c>
      <c r="W1717" s="9">
        <v>437</v>
      </c>
      <c r="X1717" s="10">
        <v>-0.10429025948219361</v>
      </c>
      <c r="Y1717" s="10">
        <v>6.9563176999256959E-2</v>
      </c>
      <c r="Z1717" s="11">
        <v>484.88</v>
      </c>
      <c r="AA1717" s="11">
        <v>16.059643623164494</v>
      </c>
      <c r="AB1717" s="11">
        <v>31121</v>
      </c>
      <c r="AC1717" s="12" t="s">
        <v>4498</v>
      </c>
      <c r="AD1717" s="8">
        <v>31</v>
      </c>
      <c r="AE1717" s="8">
        <v>121</v>
      </c>
      <c r="AF1717" s="13" t="s">
        <v>4460</v>
      </c>
      <c r="AG1717" s="13"/>
      <c r="AH1717" s="13" t="s">
        <v>4461</v>
      </c>
      <c r="AI1717" s="14">
        <v>85066</v>
      </c>
      <c r="AJ1717" s="13" t="s">
        <v>486</v>
      </c>
      <c r="AK1717" s="13"/>
      <c r="AL1717" s="13"/>
      <c r="AM1717" s="13"/>
      <c r="AN1717" s="13" t="s">
        <v>505</v>
      </c>
    </row>
    <row r="1718" spans="1:40" x14ac:dyDescent="0.2">
      <c r="A1718" s="8" t="s">
        <v>4388</v>
      </c>
      <c r="B1718" s="8" t="s">
        <v>4499</v>
      </c>
      <c r="C1718" s="8" t="str">
        <f t="shared" si="26"/>
        <v>Morrill County NE</v>
      </c>
      <c r="D1718" s="9">
        <v>4854</v>
      </c>
      <c r="E1718" s="8" t="s">
        <v>445</v>
      </c>
      <c r="F1718" s="9">
        <v>282</v>
      </c>
      <c r="G1718" s="9">
        <v>1788</v>
      </c>
      <c r="H1718" s="9">
        <v>2166</v>
      </c>
      <c r="I1718" s="10">
        <v>0.13019390581717452</v>
      </c>
      <c r="J1718" s="10">
        <v>0.82548476454293629</v>
      </c>
      <c r="K1718" s="9">
        <v>-1506</v>
      </c>
      <c r="L1718" s="9">
        <v>1506</v>
      </c>
      <c r="M1718" s="10">
        <v>-0.6952908587257618</v>
      </c>
      <c r="N1718" s="10">
        <v>0.6952908587257618</v>
      </c>
      <c r="O1718" s="9">
        <v>450</v>
      </c>
      <c r="P1718" s="9">
        <v>1658</v>
      </c>
      <c r="Q1718" s="9">
        <v>2152</v>
      </c>
      <c r="R1718" s="10">
        <v>0.20910780669144982</v>
      </c>
      <c r="S1718" s="10">
        <v>0.7704460966542751</v>
      </c>
      <c r="T1718" s="9">
        <v>-1208</v>
      </c>
      <c r="U1718" s="10">
        <v>-0.56133828996282531</v>
      </c>
      <c r="V1718" s="9">
        <v>-168</v>
      </c>
      <c r="W1718" s="9">
        <v>130</v>
      </c>
      <c r="X1718" s="10">
        <v>-7.89139008742753E-2</v>
      </c>
      <c r="Y1718" s="10">
        <v>5.5038667888661186E-2</v>
      </c>
      <c r="Z1718" s="11">
        <v>1423.84</v>
      </c>
      <c r="AA1718" s="11">
        <v>3.4090909090909092</v>
      </c>
      <c r="AB1718" s="11">
        <v>31123</v>
      </c>
      <c r="AC1718" s="12" t="s">
        <v>4500</v>
      </c>
      <c r="AD1718" s="8">
        <v>31</v>
      </c>
      <c r="AE1718" s="8">
        <v>123</v>
      </c>
      <c r="AF1718" s="13"/>
      <c r="AG1718" s="13"/>
      <c r="AH1718" s="13"/>
      <c r="AJ1718" s="13"/>
      <c r="AK1718" s="13"/>
      <c r="AL1718" s="13"/>
      <c r="AM1718" s="13"/>
      <c r="AN1718" s="13" t="s">
        <v>510</v>
      </c>
    </row>
    <row r="1719" spans="1:40" x14ac:dyDescent="0.2">
      <c r="A1719" s="8" t="s">
        <v>4388</v>
      </c>
      <c r="B1719" s="8" t="s">
        <v>4501</v>
      </c>
      <c r="C1719" s="8" t="str">
        <f t="shared" si="26"/>
        <v>Nance County NE</v>
      </c>
      <c r="D1719" s="9">
        <v>3595</v>
      </c>
      <c r="E1719" s="8" t="s">
        <v>445</v>
      </c>
      <c r="F1719" s="9">
        <v>280</v>
      </c>
      <c r="G1719" s="9">
        <v>1257</v>
      </c>
      <c r="H1719" s="9">
        <v>1599</v>
      </c>
      <c r="I1719" s="10">
        <v>0.17510944340212634</v>
      </c>
      <c r="J1719" s="10">
        <v>0.78611632270168852</v>
      </c>
      <c r="K1719" s="9">
        <v>-977</v>
      </c>
      <c r="L1719" s="9">
        <v>977</v>
      </c>
      <c r="M1719" s="10">
        <v>-0.61100687929956221</v>
      </c>
      <c r="N1719" s="10">
        <v>0.61100687929956221</v>
      </c>
      <c r="O1719" s="9">
        <v>477</v>
      </c>
      <c r="P1719" s="9">
        <v>1098</v>
      </c>
      <c r="Q1719" s="9">
        <v>1604</v>
      </c>
      <c r="R1719" s="10">
        <v>0.29738154613466333</v>
      </c>
      <c r="S1719" s="10">
        <v>0.68453865336658359</v>
      </c>
      <c r="T1719" s="9">
        <v>-621</v>
      </c>
      <c r="U1719" s="10">
        <v>-0.38715710723192026</v>
      </c>
      <c r="V1719" s="9">
        <v>-197</v>
      </c>
      <c r="W1719" s="9">
        <v>159</v>
      </c>
      <c r="X1719" s="10">
        <v>-0.122272102732537</v>
      </c>
      <c r="Y1719" s="10">
        <v>0.10157766933510493</v>
      </c>
      <c r="Z1719" s="11">
        <v>441.63</v>
      </c>
      <c r="AA1719" s="11">
        <v>8.1402984398704792</v>
      </c>
      <c r="AB1719" s="11">
        <v>31125</v>
      </c>
      <c r="AC1719" s="12" t="s">
        <v>4502</v>
      </c>
      <c r="AD1719" s="8">
        <v>31</v>
      </c>
      <c r="AE1719" s="8">
        <v>125</v>
      </c>
      <c r="AF1719" s="13"/>
      <c r="AG1719" s="13"/>
      <c r="AH1719" s="13"/>
      <c r="AJ1719" s="13"/>
      <c r="AK1719" s="13"/>
      <c r="AL1719" s="13"/>
      <c r="AM1719" s="13"/>
      <c r="AN1719" s="13" t="s">
        <v>510</v>
      </c>
    </row>
    <row r="1720" spans="1:40" x14ac:dyDescent="0.2">
      <c r="A1720" s="8" t="s">
        <v>4388</v>
      </c>
      <c r="B1720" s="8" t="s">
        <v>2855</v>
      </c>
      <c r="C1720" s="8" t="str">
        <f t="shared" si="26"/>
        <v>Nemaha County NE</v>
      </c>
      <c r="D1720" s="9">
        <v>7046</v>
      </c>
      <c r="E1720" s="8" t="s">
        <v>445</v>
      </c>
      <c r="F1720" s="9">
        <v>765</v>
      </c>
      <c r="G1720" s="9">
        <v>2068</v>
      </c>
      <c r="H1720" s="9">
        <v>3035</v>
      </c>
      <c r="I1720" s="10">
        <v>0.25205930807248766</v>
      </c>
      <c r="J1720" s="10">
        <v>0.68138385502471166</v>
      </c>
      <c r="K1720" s="9">
        <v>-1303</v>
      </c>
      <c r="L1720" s="9">
        <v>1303</v>
      </c>
      <c r="M1720" s="10">
        <v>-0.429324546952224</v>
      </c>
      <c r="N1720" s="10">
        <v>0.429324546952224</v>
      </c>
      <c r="O1720" s="9">
        <v>1089</v>
      </c>
      <c r="P1720" s="9">
        <v>1979</v>
      </c>
      <c r="Q1720" s="9">
        <v>3126</v>
      </c>
      <c r="R1720" s="10">
        <v>0.34836852207293667</v>
      </c>
      <c r="S1720" s="10">
        <v>0.63307741522712735</v>
      </c>
      <c r="T1720" s="9">
        <v>-890</v>
      </c>
      <c r="U1720" s="10">
        <v>-0.28470889315419068</v>
      </c>
      <c r="V1720" s="9">
        <v>-324</v>
      </c>
      <c r="W1720" s="9">
        <v>89</v>
      </c>
      <c r="X1720" s="10">
        <v>-9.6309214000449006E-2</v>
      </c>
      <c r="Y1720" s="10">
        <v>4.8306439797584311E-2</v>
      </c>
      <c r="Z1720" s="11">
        <v>407.38</v>
      </c>
      <c r="AA1720" s="11">
        <v>17.295890814472973</v>
      </c>
      <c r="AB1720" s="11">
        <v>31127</v>
      </c>
      <c r="AC1720" s="12" t="s">
        <v>4503</v>
      </c>
      <c r="AD1720" s="8">
        <v>31</v>
      </c>
      <c r="AE1720" s="8">
        <v>127</v>
      </c>
      <c r="AF1720" s="13"/>
      <c r="AG1720" s="13"/>
      <c r="AH1720" s="13"/>
      <c r="AJ1720" s="13"/>
      <c r="AK1720" s="13"/>
      <c r="AL1720" s="13"/>
      <c r="AM1720" s="13"/>
      <c r="AN1720" s="13" t="s">
        <v>510</v>
      </c>
    </row>
    <row r="1721" spans="1:40" x14ac:dyDescent="0.2">
      <c r="A1721" s="8" t="s">
        <v>4388</v>
      </c>
      <c r="B1721" s="8" t="s">
        <v>4504</v>
      </c>
      <c r="C1721" s="8" t="str">
        <f t="shared" si="26"/>
        <v>Nuckolls County NE</v>
      </c>
      <c r="D1721" s="9">
        <v>4329</v>
      </c>
      <c r="E1721" s="8" t="s">
        <v>445</v>
      </c>
      <c r="F1721" s="9">
        <v>348</v>
      </c>
      <c r="G1721" s="9">
        <v>1709</v>
      </c>
      <c r="H1721" s="9">
        <v>2153</v>
      </c>
      <c r="I1721" s="10">
        <v>0.16163492800743148</v>
      </c>
      <c r="J1721" s="10">
        <v>0.793776126335346</v>
      </c>
      <c r="K1721" s="9">
        <v>-1361</v>
      </c>
      <c r="L1721" s="9">
        <v>1361</v>
      </c>
      <c r="M1721" s="10">
        <v>-0.63214119832791449</v>
      </c>
      <c r="N1721" s="10">
        <v>0.63214119832791449</v>
      </c>
      <c r="O1721" s="9">
        <v>567</v>
      </c>
      <c r="P1721" s="9">
        <v>1563</v>
      </c>
      <c r="Q1721" s="9">
        <v>2170</v>
      </c>
      <c r="R1721" s="10">
        <v>0.26129032258064516</v>
      </c>
      <c r="S1721" s="10">
        <v>0.72027649769585256</v>
      </c>
      <c r="T1721" s="9">
        <v>-996</v>
      </c>
      <c r="U1721" s="10">
        <v>-0.4589861751152074</v>
      </c>
      <c r="V1721" s="9">
        <v>-219</v>
      </c>
      <c r="W1721" s="9">
        <v>146</v>
      </c>
      <c r="X1721" s="10">
        <v>-9.9655394573213679E-2</v>
      </c>
      <c r="Y1721" s="10">
        <v>7.3499628639493442E-2</v>
      </c>
      <c r="Z1721" s="11">
        <v>575.16</v>
      </c>
      <c r="AA1721" s="11">
        <v>7.5266012935530986</v>
      </c>
      <c r="AB1721" s="11">
        <v>31129</v>
      </c>
      <c r="AC1721" s="12" t="s">
        <v>4505</v>
      </c>
      <c r="AD1721" s="8">
        <v>31</v>
      </c>
      <c r="AE1721" s="8">
        <v>129</v>
      </c>
      <c r="AF1721" s="13"/>
      <c r="AG1721" s="13"/>
      <c r="AH1721" s="13"/>
      <c r="AJ1721" s="13"/>
      <c r="AK1721" s="13"/>
      <c r="AL1721" s="13"/>
      <c r="AM1721" s="13"/>
      <c r="AN1721" s="13" t="s">
        <v>510</v>
      </c>
    </row>
    <row r="1722" spans="1:40" x14ac:dyDescent="0.2">
      <c r="A1722" s="8" t="s">
        <v>4388</v>
      </c>
      <c r="B1722" s="8" t="s">
        <v>4506</v>
      </c>
      <c r="C1722" s="8" t="str">
        <f t="shared" si="26"/>
        <v>Otoe County NE</v>
      </c>
      <c r="D1722" s="9">
        <v>15984</v>
      </c>
      <c r="E1722" s="8" t="s">
        <v>445</v>
      </c>
      <c r="F1722" s="9">
        <v>2017</v>
      </c>
      <c r="G1722" s="9">
        <v>4833</v>
      </c>
      <c r="H1722" s="9">
        <v>7279</v>
      </c>
      <c r="I1722" s="10">
        <v>0.27709850254155793</v>
      </c>
      <c r="J1722" s="10">
        <v>0.66396483033383702</v>
      </c>
      <c r="K1722" s="9">
        <v>-2816</v>
      </c>
      <c r="L1722" s="9">
        <v>2816</v>
      </c>
      <c r="M1722" s="10">
        <v>-0.38686632779227909</v>
      </c>
      <c r="N1722" s="10">
        <v>0.38686632779227909</v>
      </c>
      <c r="O1722" s="9">
        <v>2542</v>
      </c>
      <c r="P1722" s="9">
        <v>4226</v>
      </c>
      <c r="Q1722" s="9">
        <v>6905</v>
      </c>
      <c r="R1722" s="10">
        <v>0.36813902968863144</v>
      </c>
      <c r="S1722" s="10">
        <v>0.61202027516292545</v>
      </c>
      <c r="T1722" s="9">
        <v>-1684</v>
      </c>
      <c r="U1722" s="10">
        <v>-0.24388124547429402</v>
      </c>
      <c r="V1722" s="9">
        <v>-525</v>
      </c>
      <c r="W1722" s="9">
        <v>607</v>
      </c>
      <c r="X1722" s="10">
        <v>-9.1040527147073502E-2</v>
      </c>
      <c r="Y1722" s="10">
        <v>5.1944555170911566E-2</v>
      </c>
      <c r="Z1722" s="11">
        <v>615.63</v>
      </c>
      <c r="AA1722" s="11">
        <v>25.963646995760442</v>
      </c>
      <c r="AB1722" s="11">
        <v>31131</v>
      </c>
      <c r="AC1722" s="12" t="s">
        <v>4507</v>
      </c>
      <c r="AD1722" s="8">
        <v>31</v>
      </c>
      <c r="AE1722" s="8">
        <v>131</v>
      </c>
      <c r="AF1722" s="13"/>
      <c r="AG1722" s="13"/>
      <c r="AH1722" s="13"/>
      <c r="AJ1722" s="13"/>
      <c r="AK1722" s="13"/>
      <c r="AL1722" s="13"/>
      <c r="AM1722" s="13"/>
      <c r="AN1722" s="13" t="s">
        <v>510</v>
      </c>
    </row>
    <row r="1723" spans="1:40" x14ac:dyDescent="0.2">
      <c r="A1723" s="8" t="s">
        <v>4388</v>
      </c>
      <c r="B1723" s="8" t="s">
        <v>2871</v>
      </c>
      <c r="C1723" s="8" t="str">
        <f t="shared" si="26"/>
        <v>Pawnee County NE</v>
      </c>
      <c r="D1723" s="9">
        <v>2659</v>
      </c>
      <c r="E1723" s="8" t="s">
        <v>445</v>
      </c>
      <c r="F1723" s="9">
        <v>279</v>
      </c>
      <c r="G1723" s="9">
        <v>970</v>
      </c>
      <c r="H1723" s="9">
        <v>1314</v>
      </c>
      <c r="I1723" s="10">
        <v>0.21232876712328766</v>
      </c>
      <c r="J1723" s="10">
        <v>0.73820395738203959</v>
      </c>
      <c r="K1723" s="9">
        <v>-691</v>
      </c>
      <c r="L1723" s="9">
        <v>691</v>
      </c>
      <c r="M1723" s="10">
        <v>-0.52587519025875196</v>
      </c>
      <c r="N1723" s="10">
        <v>0.52587519025875196</v>
      </c>
      <c r="O1723" s="9">
        <v>396</v>
      </c>
      <c r="P1723" s="9">
        <v>897</v>
      </c>
      <c r="Q1723" s="9">
        <v>1330</v>
      </c>
      <c r="R1723" s="10">
        <v>0.29774436090225564</v>
      </c>
      <c r="S1723" s="10">
        <v>0.67443609022556394</v>
      </c>
      <c r="T1723" s="9">
        <v>-501</v>
      </c>
      <c r="U1723" s="10">
        <v>-0.3766917293233083</v>
      </c>
      <c r="V1723" s="9">
        <v>-117</v>
      </c>
      <c r="W1723" s="9">
        <v>73</v>
      </c>
      <c r="X1723" s="10">
        <v>-8.5415593778967985E-2</v>
      </c>
      <c r="Y1723" s="10">
        <v>6.3767867156475644E-2</v>
      </c>
      <c r="Z1723" s="11">
        <v>431.08</v>
      </c>
      <c r="AA1723" s="11">
        <v>6.1682286350561384</v>
      </c>
      <c r="AB1723" s="11">
        <v>31133</v>
      </c>
      <c r="AC1723" s="12" t="s">
        <v>4508</v>
      </c>
      <c r="AD1723" s="8">
        <v>31</v>
      </c>
      <c r="AE1723" s="8">
        <v>133</v>
      </c>
      <c r="AF1723" s="13"/>
      <c r="AG1723" s="13"/>
      <c r="AH1723" s="13"/>
      <c r="AJ1723" s="13"/>
      <c r="AK1723" s="13"/>
      <c r="AL1723" s="13"/>
      <c r="AM1723" s="13"/>
      <c r="AN1723" s="13" t="s">
        <v>510</v>
      </c>
    </row>
    <row r="1724" spans="1:40" x14ac:dyDescent="0.2">
      <c r="A1724" s="8" t="s">
        <v>4388</v>
      </c>
      <c r="B1724" s="8" t="s">
        <v>4509</v>
      </c>
      <c r="C1724" s="8" t="str">
        <f t="shared" si="26"/>
        <v>Perkins County NE</v>
      </c>
      <c r="D1724" s="9">
        <v>2944</v>
      </c>
      <c r="E1724" s="8" t="s">
        <v>445</v>
      </c>
      <c r="F1724" s="9">
        <v>160</v>
      </c>
      <c r="G1724" s="9">
        <v>1202</v>
      </c>
      <c r="H1724" s="9">
        <v>1418</v>
      </c>
      <c r="I1724" s="10">
        <v>0.11283497884344147</v>
      </c>
      <c r="J1724" s="10">
        <v>0.84767277856135403</v>
      </c>
      <c r="K1724" s="9">
        <v>-1042</v>
      </c>
      <c r="L1724" s="9">
        <v>1042</v>
      </c>
      <c r="M1724" s="10">
        <v>-0.73483779971791252</v>
      </c>
      <c r="N1724" s="10">
        <v>0.73483779971791252</v>
      </c>
      <c r="O1724" s="9">
        <v>237</v>
      </c>
      <c r="P1724" s="9">
        <v>1133</v>
      </c>
      <c r="Q1724" s="9">
        <v>1391</v>
      </c>
      <c r="R1724" s="10">
        <v>0.17038102084831055</v>
      </c>
      <c r="S1724" s="10">
        <v>0.8145219266714594</v>
      </c>
      <c r="T1724" s="9">
        <v>-896</v>
      </c>
      <c r="U1724" s="10">
        <v>-0.64414090582314887</v>
      </c>
      <c r="V1724" s="9">
        <v>-77</v>
      </c>
      <c r="W1724" s="9">
        <v>69</v>
      </c>
      <c r="X1724" s="10">
        <v>-5.7546042004869083E-2</v>
      </c>
      <c r="Y1724" s="10">
        <v>3.3150851889894639E-2</v>
      </c>
      <c r="Z1724" s="11">
        <v>883.34</v>
      </c>
      <c r="AA1724" s="11">
        <v>3.3328050354336947</v>
      </c>
      <c r="AB1724" s="11">
        <v>31135</v>
      </c>
      <c r="AC1724" s="12" t="s">
        <v>4510</v>
      </c>
      <c r="AD1724" s="8">
        <v>31</v>
      </c>
      <c r="AE1724" s="8">
        <v>135</v>
      </c>
      <c r="AF1724" s="13"/>
      <c r="AG1724" s="13"/>
      <c r="AH1724" s="13"/>
      <c r="AJ1724" s="13"/>
      <c r="AK1724" s="13"/>
      <c r="AL1724" s="13"/>
      <c r="AM1724" s="13"/>
      <c r="AN1724" s="13" t="s">
        <v>510</v>
      </c>
    </row>
    <row r="1725" spans="1:40" x14ac:dyDescent="0.2">
      <c r="A1725" s="8" t="s">
        <v>4388</v>
      </c>
      <c r="B1725" s="8" t="s">
        <v>4217</v>
      </c>
      <c r="C1725" s="8" t="str">
        <f t="shared" si="26"/>
        <v>Phelps County NE</v>
      </c>
      <c r="D1725" s="9">
        <v>9296</v>
      </c>
      <c r="E1725" s="8" t="s">
        <v>445</v>
      </c>
      <c r="F1725" s="9">
        <v>571</v>
      </c>
      <c r="G1725" s="9">
        <v>3832</v>
      </c>
      <c r="H1725" s="9">
        <v>4609</v>
      </c>
      <c r="I1725" s="10">
        <v>0.12388804512909525</v>
      </c>
      <c r="J1725" s="10">
        <v>0.83141679323063566</v>
      </c>
      <c r="K1725" s="9">
        <v>-3261</v>
      </c>
      <c r="L1725" s="9">
        <v>3261</v>
      </c>
      <c r="M1725" s="10">
        <v>-0.70752874810154043</v>
      </c>
      <c r="N1725" s="10">
        <v>0.70752874810154043</v>
      </c>
      <c r="O1725" s="9">
        <v>875</v>
      </c>
      <c r="P1725" s="9">
        <v>3372</v>
      </c>
      <c r="Q1725" s="9">
        <v>4336</v>
      </c>
      <c r="R1725" s="10">
        <v>0.20179889298892989</v>
      </c>
      <c r="S1725" s="10">
        <v>0.77767527675276749</v>
      </c>
      <c r="T1725" s="9">
        <v>-2497</v>
      </c>
      <c r="U1725" s="10">
        <v>-0.57587638376383765</v>
      </c>
      <c r="V1725" s="9">
        <v>-304</v>
      </c>
      <c r="W1725" s="9">
        <v>460</v>
      </c>
      <c r="X1725" s="10">
        <v>-7.7910847859834639E-2</v>
      </c>
      <c r="Y1725" s="10">
        <v>5.3741516477868179E-2</v>
      </c>
      <c r="Z1725" s="11">
        <v>539.79</v>
      </c>
      <c r="AA1725" s="11">
        <v>17.221512069508513</v>
      </c>
      <c r="AB1725" s="11">
        <v>31137</v>
      </c>
      <c r="AC1725" s="12" t="s">
        <v>4511</v>
      </c>
      <c r="AD1725" s="8">
        <v>31</v>
      </c>
      <c r="AE1725" s="8">
        <v>137</v>
      </c>
      <c r="AF1725" s="13"/>
      <c r="AG1725" s="13"/>
      <c r="AH1725" s="13"/>
      <c r="AJ1725" s="13"/>
      <c r="AK1725" s="13"/>
      <c r="AL1725" s="13"/>
      <c r="AM1725" s="13"/>
      <c r="AN1725" s="13" t="s">
        <v>510</v>
      </c>
    </row>
    <row r="1726" spans="1:40" x14ac:dyDescent="0.2">
      <c r="A1726" s="8" t="s">
        <v>4388</v>
      </c>
      <c r="B1726" s="8" t="s">
        <v>1805</v>
      </c>
      <c r="C1726" s="8" t="str">
        <f t="shared" si="26"/>
        <v>Pierce County NE</v>
      </c>
      <c r="D1726" s="9">
        <v>7208</v>
      </c>
      <c r="E1726" s="8" t="s">
        <v>445</v>
      </c>
      <c r="F1726" s="9">
        <v>382</v>
      </c>
      <c r="G1726" s="9">
        <v>3052</v>
      </c>
      <c r="H1726" s="9">
        <v>3580</v>
      </c>
      <c r="I1726" s="10">
        <v>0.10670391061452514</v>
      </c>
      <c r="J1726" s="10">
        <v>0.85251396648044697</v>
      </c>
      <c r="K1726" s="9">
        <v>-2670</v>
      </c>
      <c r="L1726" s="9">
        <v>2670</v>
      </c>
      <c r="M1726" s="10">
        <v>-0.74581005586592186</v>
      </c>
      <c r="N1726" s="10">
        <v>0.74581005586592186</v>
      </c>
      <c r="O1726" s="9">
        <v>637</v>
      </c>
      <c r="P1726" s="9">
        <v>2707</v>
      </c>
      <c r="Q1726" s="9">
        <v>3414</v>
      </c>
      <c r="R1726" s="10">
        <v>0.18658465143526656</v>
      </c>
      <c r="S1726" s="10">
        <v>0.79291154071470415</v>
      </c>
      <c r="T1726" s="9">
        <v>-2070</v>
      </c>
      <c r="U1726" s="10">
        <v>-0.60632688927943756</v>
      </c>
      <c r="V1726" s="9">
        <v>-255</v>
      </c>
      <c r="W1726" s="9">
        <v>345</v>
      </c>
      <c r="X1726" s="10">
        <v>-7.9880740820741425E-2</v>
      </c>
      <c r="Y1726" s="10">
        <v>5.9602425765742817E-2</v>
      </c>
      <c r="Z1726" s="11">
        <v>573.25</v>
      </c>
      <c r="AA1726" s="11">
        <v>12.573920627998255</v>
      </c>
      <c r="AB1726" s="11">
        <v>31139</v>
      </c>
      <c r="AC1726" s="12" t="s">
        <v>4512</v>
      </c>
      <c r="AD1726" s="8">
        <v>31</v>
      </c>
      <c r="AE1726" s="8">
        <v>139</v>
      </c>
      <c r="AF1726" s="13" t="s">
        <v>4495</v>
      </c>
      <c r="AG1726" s="13"/>
      <c r="AH1726" s="13" t="s">
        <v>4496</v>
      </c>
      <c r="AJ1726" s="13" t="s">
        <v>498</v>
      </c>
      <c r="AK1726" s="13"/>
      <c r="AL1726" s="13"/>
      <c r="AM1726" s="13"/>
      <c r="AN1726" s="13" t="s">
        <v>505</v>
      </c>
    </row>
    <row r="1727" spans="1:40" x14ac:dyDescent="0.2">
      <c r="A1727" s="8" t="s">
        <v>4388</v>
      </c>
      <c r="B1727" s="8" t="s">
        <v>4222</v>
      </c>
      <c r="C1727" s="8" t="str">
        <f t="shared" si="26"/>
        <v>Platte County NE</v>
      </c>
      <c r="D1727" s="9">
        <v>32847</v>
      </c>
      <c r="E1727" s="8" t="s">
        <v>445</v>
      </c>
      <c r="F1727" s="9">
        <v>2612</v>
      </c>
      <c r="G1727" s="9">
        <v>10864</v>
      </c>
      <c r="H1727" s="9">
        <v>14047</v>
      </c>
      <c r="I1727" s="10">
        <v>0.1859471773332384</v>
      </c>
      <c r="J1727" s="10">
        <v>0.7734035737168079</v>
      </c>
      <c r="K1727" s="9">
        <v>-8252</v>
      </c>
      <c r="L1727" s="9">
        <v>8252</v>
      </c>
      <c r="M1727" s="10">
        <v>-0.5874563963835695</v>
      </c>
      <c r="N1727" s="10">
        <v>0.5874563963835695</v>
      </c>
      <c r="O1727" s="9">
        <v>3095</v>
      </c>
      <c r="P1727" s="9">
        <v>9963</v>
      </c>
      <c r="Q1727" s="9">
        <v>13249</v>
      </c>
      <c r="R1727" s="10">
        <v>0.23360253604045589</v>
      </c>
      <c r="S1727" s="10">
        <v>0.75198128160615896</v>
      </c>
      <c r="T1727" s="9">
        <v>-6868</v>
      </c>
      <c r="U1727" s="10">
        <v>-0.51837874556570307</v>
      </c>
      <c r="V1727" s="9">
        <v>-483</v>
      </c>
      <c r="W1727" s="9">
        <v>901</v>
      </c>
      <c r="X1727" s="10">
        <v>-4.7655358707217488E-2</v>
      </c>
      <c r="Y1727" s="10">
        <v>2.1422292110648944E-2</v>
      </c>
      <c r="Z1727" s="11">
        <v>674.06</v>
      </c>
      <c r="AA1727" s="11">
        <v>48.73008337536718</v>
      </c>
      <c r="AB1727" s="11">
        <v>31141</v>
      </c>
      <c r="AC1727" s="12" t="s">
        <v>4513</v>
      </c>
      <c r="AD1727" s="8">
        <v>31</v>
      </c>
      <c r="AE1727" s="8">
        <v>141</v>
      </c>
      <c r="AF1727" s="13" t="s">
        <v>4514</v>
      </c>
      <c r="AG1727" s="13"/>
      <c r="AH1727" s="13" t="s">
        <v>4515</v>
      </c>
      <c r="AJ1727" s="13" t="s">
        <v>498</v>
      </c>
      <c r="AK1727" s="13"/>
      <c r="AL1727" s="13"/>
      <c r="AM1727" s="13"/>
      <c r="AN1727" s="13" t="s">
        <v>487</v>
      </c>
    </row>
    <row r="1728" spans="1:40" x14ac:dyDescent="0.2">
      <c r="A1728" s="8" t="s">
        <v>4388</v>
      </c>
      <c r="B1728" s="8" t="s">
        <v>888</v>
      </c>
      <c r="C1728" s="8" t="str">
        <f t="shared" si="26"/>
        <v>Polk County NE</v>
      </c>
      <c r="D1728" s="9">
        <v>5202</v>
      </c>
      <c r="E1728" s="8" t="s">
        <v>445</v>
      </c>
      <c r="F1728" s="9">
        <v>411</v>
      </c>
      <c r="G1728" s="9">
        <v>2019</v>
      </c>
      <c r="H1728" s="9">
        <v>2538</v>
      </c>
      <c r="I1728" s="10">
        <v>0.16193853427895982</v>
      </c>
      <c r="J1728" s="10">
        <v>0.79550827423167847</v>
      </c>
      <c r="K1728" s="9">
        <v>-1608</v>
      </c>
      <c r="L1728" s="9">
        <v>1608</v>
      </c>
      <c r="M1728" s="10">
        <v>-0.6335697399527187</v>
      </c>
      <c r="N1728" s="10">
        <v>0.6335697399527187</v>
      </c>
      <c r="O1728" s="9">
        <v>527</v>
      </c>
      <c r="P1728" s="9">
        <v>1886</v>
      </c>
      <c r="Q1728" s="9">
        <v>2446</v>
      </c>
      <c r="R1728" s="10">
        <v>0.21545380212591986</v>
      </c>
      <c r="S1728" s="10">
        <v>0.77105478331970567</v>
      </c>
      <c r="T1728" s="9">
        <v>-1359</v>
      </c>
      <c r="U1728" s="10">
        <v>-0.55560098119378587</v>
      </c>
      <c r="V1728" s="9">
        <v>-116</v>
      </c>
      <c r="W1728" s="9">
        <v>133</v>
      </c>
      <c r="X1728" s="10">
        <v>-5.3515267846960035E-2</v>
      </c>
      <c r="Y1728" s="10">
        <v>2.4453490911972797E-2</v>
      </c>
      <c r="Z1728" s="11">
        <v>438.35</v>
      </c>
      <c r="AA1728" s="11">
        <v>11.867229382913196</v>
      </c>
      <c r="AB1728" s="11">
        <v>31143</v>
      </c>
      <c r="AC1728" s="12" t="s">
        <v>4516</v>
      </c>
      <c r="AD1728" s="8">
        <v>31</v>
      </c>
      <c r="AE1728" s="8">
        <v>143</v>
      </c>
      <c r="AF1728" s="13"/>
      <c r="AG1728" s="13"/>
      <c r="AH1728" s="13"/>
      <c r="AJ1728" s="13"/>
      <c r="AK1728" s="13"/>
      <c r="AL1728" s="13"/>
      <c r="AM1728" s="13"/>
      <c r="AN1728" s="13" t="s">
        <v>510</v>
      </c>
    </row>
    <row r="1729" spans="1:40" x14ac:dyDescent="0.2">
      <c r="A1729" s="8" t="s">
        <v>4388</v>
      </c>
      <c r="B1729" s="8" t="s">
        <v>4517</v>
      </c>
      <c r="C1729" s="8" t="str">
        <f t="shared" si="26"/>
        <v>Red Willow County NE</v>
      </c>
      <c r="D1729" s="9">
        <v>10829</v>
      </c>
      <c r="E1729" s="8" t="s">
        <v>445</v>
      </c>
      <c r="F1729" s="9">
        <v>638</v>
      </c>
      <c r="G1729" s="9">
        <v>4212</v>
      </c>
      <c r="H1729" s="9">
        <v>5061</v>
      </c>
      <c r="I1729" s="10">
        <v>0.1260620430744912</v>
      </c>
      <c r="J1729" s="10">
        <v>0.83224659158269121</v>
      </c>
      <c r="K1729" s="9">
        <v>-3574</v>
      </c>
      <c r="L1729" s="9">
        <v>3574</v>
      </c>
      <c r="M1729" s="10">
        <v>-0.70618454850820001</v>
      </c>
      <c r="N1729" s="10">
        <v>0.70618454850820001</v>
      </c>
      <c r="O1729" s="9">
        <v>940</v>
      </c>
      <c r="P1729" s="9">
        <v>3855</v>
      </c>
      <c r="Q1729" s="9">
        <v>4868</v>
      </c>
      <c r="R1729" s="10">
        <v>0.19309778142974526</v>
      </c>
      <c r="S1729" s="10">
        <v>0.79190632703368935</v>
      </c>
      <c r="T1729" s="9">
        <v>-2915</v>
      </c>
      <c r="U1729" s="10">
        <v>-0.59880854560394403</v>
      </c>
      <c r="V1729" s="9">
        <v>-302</v>
      </c>
      <c r="W1729" s="9">
        <v>357</v>
      </c>
      <c r="X1729" s="10">
        <v>-6.703573835525406E-2</v>
      </c>
      <c r="Y1729" s="10">
        <v>4.0340264549001859E-2</v>
      </c>
      <c r="Z1729" s="11">
        <v>716.99</v>
      </c>
      <c r="AA1729" s="11">
        <v>15.103418457719075</v>
      </c>
      <c r="AB1729" s="11">
        <v>31145</v>
      </c>
      <c r="AC1729" s="12" t="s">
        <v>4518</v>
      </c>
      <c r="AD1729" s="8">
        <v>31</v>
      </c>
      <c r="AE1729" s="8">
        <v>145</v>
      </c>
      <c r="AF1729" s="13"/>
      <c r="AG1729" s="13"/>
      <c r="AH1729" s="13"/>
      <c r="AJ1729" s="13"/>
      <c r="AK1729" s="13"/>
      <c r="AL1729" s="13"/>
      <c r="AM1729" s="13"/>
      <c r="AN1729" s="13" t="s">
        <v>510</v>
      </c>
    </row>
    <row r="1730" spans="1:40" x14ac:dyDescent="0.2">
      <c r="A1730" s="8" t="s">
        <v>4388</v>
      </c>
      <c r="B1730" s="8" t="s">
        <v>4519</v>
      </c>
      <c r="C1730" s="8" t="str">
        <f t="shared" si="26"/>
        <v>Richardson County NE</v>
      </c>
      <c r="D1730" s="9">
        <v>8094</v>
      </c>
      <c r="E1730" s="8" t="s">
        <v>445</v>
      </c>
      <c r="F1730" s="9">
        <v>798</v>
      </c>
      <c r="G1730" s="9">
        <v>2684</v>
      </c>
      <c r="H1730" s="9">
        <v>3666</v>
      </c>
      <c r="I1730" s="10">
        <v>0.21767594108019639</v>
      </c>
      <c r="J1730" s="10">
        <v>0.73213311511183854</v>
      </c>
      <c r="K1730" s="9">
        <v>-1886</v>
      </c>
      <c r="L1730" s="9">
        <v>1886</v>
      </c>
      <c r="M1730" s="10">
        <v>-0.51445717403164215</v>
      </c>
      <c r="N1730" s="10">
        <v>0.51445717403164215</v>
      </c>
      <c r="O1730" s="9">
        <v>1180</v>
      </c>
      <c r="P1730" s="9">
        <v>2407</v>
      </c>
      <c r="Q1730" s="9">
        <v>3680</v>
      </c>
      <c r="R1730" s="10">
        <v>0.32065217391304346</v>
      </c>
      <c r="S1730" s="10">
        <v>0.65407608695652175</v>
      </c>
      <c r="T1730" s="9">
        <v>-1227</v>
      </c>
      <c r="U1730" s="10">
        <v>-0.33342391304347829</v>
      </c>
      <c r="V1730" s="9">
        <v>-382</v>
      </c>
      <c r="W1730" s="9">
        <v>277</v>
      </c>
      <c r="X1730" s="10">
        <v>-0.10297623283284707</v>
      </c>
      <c r="Y1730" s="10">
        <v>7.8057028155316788E-2</v>
      </c>
      <c r="Z1730" s="11">
        <v>551.84</v>
      </c>
      <c r="AA1730" s="11">
        <v>14.667294868077702</v>
      </c>
      <c r="AB1730" s="11">
        <v>31147</v>
      </c>
      <c r="AC1730" s="12" t="s">
        <v>4520</v>
      </c>
      <c r="AD1730" s="8">
        <v>31</v>
      </c>
      <c r="AE1730" s="8">
        <v>147</v>
      </c>
      <c r="AF1730" s="13"/>
      <c r="AG1730" s="13"/>
      <c r="AH1730" s="13"/>
      <c r="AJ1730" s="13"/>
      <c r="AK1730" s="13"/>
      <c r="AL1730" s="13"/>
      <c r="AM1730" s="13"/>
      <c r="AN1730" s="13" t="s">
        <v>510</v>
      </c>
    </row>
    <row r="1731" spans="1:40" x14ac:dyDescent="0.2">
      <c r="A1731" s="8" t="s">
        <v>4388</v>
      </c>
      <c r="B1731" s="8" t="s">
        <v>3869</v>
      </c>
      <c r="C1731" s="8" t="str">
        <f t="shared" si="26"/>
        <v>Rock County NE</v>
      </c>
      <c r="D1731" s="9">
        <v>1381</v>
      </c>
      <c r="E1731" s="8" t="s">
        <v>445</v>
      </c>
      <c r="F1731" s="9">
        <v>70</v>
      </c>
      <c r="G1731" s="9">
        <v>687</v>
      </c>
      <c r="H1731" s="9">
        <v>793</v>
      </c>
      <c r="I1731" s="10">
        <v>8.8272383354350573E-2</v>
      </c>
      <c r="J1731" s="10">
        <v>0.86633039092055486</v>
      </c>
      <c r="K1731" s="9">
        <v>-617</v>
      </c>
      <c r="L1731" s="9">
        <v>617</v>
      </c>
      <c r="M1731" s="10">
        <v>-0.77805800756620425</v>
      </c>
      <c r="N1731" s="10">
        <v>0.77805800756620425</v>
      </c>
      <c r="O1731" s="9">
        <v>103</v>
      </c>
      <c r="P1731" s="9">
        <v>669</v>
      </c>
      <c r="Q1731" s="9">
        <v>784</v>
      </c>
      <c r="R1731" s="10">
        <v>0.13137755102040816</v>
      </c>
      <c r="S1731" s="10">
        <v>0.85331632653061229</v>
      </c>
      <c r="T1731" s="9">
        <v>-566</v>
      </c>
      <c r="U1731" s="10">
        <v>-0.72193877551020413</v>
      </c>
      <c r="V1731" s="9">
        <v>-33</v>
      </c>
      <c r="W1731" s="9">
        <v>18</v>
      </c>
      <c r="X1731" s="10">
        <v>-4.3105167666057584E-2</v>
      </c>
      <c r="Y1731" s="10">
        <v>1.301406438994257E-2</v>
      </c>
      <c r="Z1731" s="11">
        <v>1008.32</v>
      </c>
      <c r="AA1731" s="11">
        <v>1.3696048873373532</v>
      </c>
      <c r="AB1731" s="11">
        <v>31149</v>
      </c>
      <c r="AC1731" s="12" t="s">
        <v>4521</v>
      </c>
      <c r="AD1731" s="8">
        <v>31</v>
      </c>
      <c r="AE1731" s="8">
        <v>149</v>
      </c>
      <c r="AF1731" s="13"/>
      <c r="AG1731" s="13"/>
      <c r="AH1731" s="13"/>
      <c r="AJ1731" s="13"/>
      <c r="AK1731" s="13"/>
      <c r="AL1731" s="13"/>
      <c r="AM1731" s="13"/>
      <c r="AN1731" s="13" t="s">
        <v>510</v>
      </c>
    </row>
    <row r="1732" spans="1:40" x14ac:dyDescent="0.2">
      <c r="A1732" s="8" t="s">
        <v>4388</v>
      </c>
      <c r="B1732" s="8" t="s">
        <v>903</v>
      </c>
      <c r="C1732" s="8" t="str">
        <f t="shared" si="26"/>
        <v>Saline County NE</v>
      </c>
      <c r="D1732" s="9">
        <v>14282</v>
      </c>
      <c r="E1732" s="8" t="s">
        <v>445</v>
      </c>
      <c r="F1732" s="9">
        <v>1630</v>
      </c>
      <c r="G1732" s="9">
        <v>2849</v>
      </c>
      <c r="H1732" s="9">
        <v>4795</v>
      </c>
      <c r="I1732" s="10">
        <v>0.33993743482794575</v>
      </c>
      <c r="J1732" s="10">
        <v>0.59416058394160587</v>
      </c>
      <c r="K1732" s="9">
        <v>-1219</v>
      </c>
      <c r="L1732" s="9">
        <v>1219</v>
      </c>
      <c r="M1732" s="10">
        <v>-0.25422314911366012</v>
      </c>
      <c r="N1732" s="10">
        <v>0.25422314911366012</v>
      </c>
      <c r="O1732" s="9">
        <v>2232</v>
      </c>
      <c r="P1732" s="9">
        <v>2518</v>
      </c>
      <c r="Q1732" s="9">
        <v>4832</v>
      </c>
      <c r="R1732" s="10">
        <v>0.46192052980132453</v>
      </c>
      <c r="S1732" s="10">
        <v>0.52110927152317876</v>
      </c>
      <c r="T1732" s="9">
        <v>-286</v>
      </c>
      <c r="U1732" s="10">
        <v>-5.9188741721854232E-2</v>
      </c>
      <c r="V1732" s="9">
        <v>-602</v>
      </c>
      <c r="W1732" s="9">
        <v>331</v>
      </c>
      <c r="X1732" s="10">
        <v>-0.12198309497337878</v>
      </c>
      <c r="Y1732" s="10">
        <v>7.3051312418427106E-2</v>
      </c>
      <c r="Z1732" s="11">
        <v>574.02</v>
      </c>
      <c r="AA1732" s="11">
        <v>24.880666178878787</v>
      </c>
      <c r="AB1732" s="11">
        <v>31151</v>
      </c>
      <c r="AC1732" s="12" t="s">
        <v>4522</v>
      </c>
      <c r="AD1732" s="8">
        <v>31</v>
      </c>
      <c r="AE1732" s="8">
        <v>151</v>
      </c>
      <c r="AF1732" s="13"/>
      <c r="AG1732" s="13"/>
      <c r="AH1732" s="13"/>
      <c r="AJ1732" s="13"/>
      <c r="AK1732" s="13"/>
      <c r="AL1732" s="13"/>
      <c r="AM1732" s="13"/>
      <c r="AN1732" s="13" t="s">
        <v>510</v>
      </c>
    </row>
    <row r="1733" spans="1:40" x14ac:dyDescent="0.2">
      <c r="A1733" s="8" t="s">
        <v>4388</v>
      </c>
      <c r="B1733" s="8" t="s">
        <v>4523</v>
      </c>
      <c r="C1733" s="8" t="str">
        <f t="shared" si="26"/>
        <v>Sarpy County NE</v>
      </c>
      <c r="D1733" s="9">
        <v>175692</v>
      </c>
      <c r="E1733" s="8" t="s">
        <v>445</v>
      </c>
      <c r="F1733" s="9">
        <v>27704</v>
      </c>
      <c r="G1733" s="9">
        <v>44649</v>
      </c>
      <c r="H1733" s="9">
        <v>77781</v>
      </c>
      <c r="I1733" s="10">
        <v>0.35617952970519795</v>
      </c>
      <c r="J1733" s="10">
        <v>0.57403478998727198</v>
      </c>
      <c r="K1733" s="9">
        <v>-16945</v>
      </c>
      <c r="L1733" s="9">
        <v>16945</v>
      </c>
      <c r="M1733" s="10">
        <v>-0.21785526028207403</v>
      </c>
      <c r="N1733" s="10">
        <v>0.21785526028207403</v>
      </c>
      <c r="O1733" s="9">
        <v>24709</v>
      </c>
      <c r="P1733" s="9">
        <v>40318</v>
      </c>
      <c r="Q1733" s="9">
        <v>66166</v>
      </c>
      <c r="R1733" s="10">
        <v>0.37343953087688542</v>
      </c>
      <c r="S1733" s="10">
        <v>0.60934618988604417</v>
      </c>
      <c r="T1733" s="9">
        <v>-15609</v>
      </c>
      <c r="U1733" s="10">
        <v>-0.23590665900915875</v>
      </c>
      <c r="V1733" s="9">
        <v>2995</v>
      </c>
      <c r="W1733" s="9">
        <v>4331</v>
      </c>
      <c r="X1733" s="10">
        <v>-1.7260001171687467E-2</v>
      </c>
      <c r="Y1733" s="10">
        <v>-3.5311399898772189E-2</v>
      </c>
      <c r="Z1733" s="11">
        <v>238.99</v>
      </c>
      <c r="AA1733" s="11">
        <v>735.14372986317414</v>
      </c>
      <c r="AB1733" s="11">
        <v>31153</v>
      </c>
      <c r="AC1733" s="12" t="s">
        <v>4524</v>
      </c>
      <c r="AD1733" s="8">
        <v>31</v>
      </c>
      <c r="AE1733" s="8">
        <v>153</v>
      </c>
      <c r="AF1733" s="13" t="s">
        <v>2601</v>
      </c>
      <c r="AG1733" s="13" t="s">
        <v>2602</v>
      </c>
      <c r="AH1733" s="13" t="s">
        <v>2603</v>
      </c>
      <c r="AI1733" s="14">
        <v>915312</v>
      </c>
      <c r="AJ1733" s="13" t="s">
        <v>486</v>
      </c>
      <c r="AK1733" s="13" t="s">
        <v>2604</v>
      </c>
      <c r="AL1733" s="13"/>
      <c r="AM1733" s="13"/>
      <c r="AN1733" s="13" t="s">
        <v>487</v>
      </c>
    </row>
    <row r="1734" spans="1:40" x14ac:dyDescent="0.2">
      <c r="A1734" s="8" t="s">
        <v>4388</v>
      </c>
      <c r="B1734" s="8" t="s">
        <v>4525</v>
      </c>
      <c r="C1734" s="8" t="str">
        <f t="shared" si="26"/>
        <v>Saunders County NE</v>
      </c>
      <c r="D1734" s="9">
        <v>21016</v>
      </c>
      <c r="E1734" s="8" t="s">
        <v>445</v>
      </c>
      <c r="F1734" s="9">
        <v>2509</v>
      </c>
      <c r="G1734" s="9">
        <v>7486</v>
      </c>
      <c r="H1734" s="9">
        <v>10598</v>
      </c>
      <c r="I1734" s="10">
        <v>0.2367427816569164</v>
      </c>
      <c r="J1734" s="10">
        <v>0.70635969050764291</v>
      </c>
      <c r="K1734" s="9">
        <v>-4977</v>
      </c>
      <c r="L1734" s="9">
        <v>4977</v>
      </c>
      <c r="M1734" s="10">
        <v>-0.46961690885072649</v>
      </c>
      <c r="N1734" s="10">
        <v>0.46961690885072649</v>
      </c>
      <c r="O1734" s="9">
        <v>3279</v>
      </c>
      <c r="P1734" s="9">
        <v>6725</v>
      </c>
      <c r="Q1734" s="9">
        <v>10203</v>
      </c>
      <c r="R1734" s="10">
        <v>0.32137606586298145</v>
      </c>
      <c r="S1734" s="10">
        <v>0.65911986670587086</v>
      </c>
      <c r="T1734" s="9">
        <v>-3446</v>
      </c>
      <c r="U1734" s="10">
        <v>-0.33774380084288941</v>
      </c>
      <c r="V1734" s="9">
        <v>-770</v>
      </c>
      <c r="W1734" s="9">
        <v>761</v>
      </c>
      <c r="X1734" s="10">
        <v>-8.4633284206065057E-2</v>
      </c>
      <c r="Y1734" s="10">
        <v>4.7239823801772052E-2</v>
      </c>
      <c r="Z1734" s="11">
        <v>750.23</v>
      </c>
      <c r="AA1734" s="11">
        <v>28.012742758887274</v>
      </c>
      <c r="AB1734" s="11">
        <v>31155</v>
      </c>
      <c r="AC1734" s="12" t="s">
        <v>4526</v>
      </c>
      <c r="AD1734" s="8">
        <v>31</v>
      </c>
      <c r="AE1734" s="8">
        <v>155</v>
      </c>
      <c r="AF1734" s="13" t="s">
        <v>2601</v>
      </c>
      <c r="AG1734" s="13" t="s">
        <v>2602</v>
      </c>
      <c r="AH1734" s="13" t="s">
        <v>2603</v>
      </c>
      <c r="AI1734" s="14">
        <v>915312</v>
      </c>
      <c r="AJ1734" s="13" t="s">
        <v>486</v>
      </c>
      <c r="AK1734" s="13" t="s">
        <v>2604</v>
      </c>
      <c r="AL1734" s="13"/>
      <c r="AM1734" s="13"/>
      <c r="AN1734" s="13" t="s">
        <v>505</v>
      </c>
    </row>
    <row r="1735" spans="1:40" x14ac:dyDescent="0.2">
      <c r="A1735" s="8" t="s">
        <v>4388</v>
      </c>
      <c r="B1735" s="8" t="s">
        <v>4527</v>
      </c>
      <c r="C1735" s="8" t="str">
        <f t="shared" si="26"/>
        <v>Scotts Bluff County NE</v>
      </c>
      <c r="D1735" s="9">
        <v>36261</v>
      </c>
      <c r="E1735" s="8" t="s">
        <v>445</v>
      </c>
      <c r="F1735" s="9">
        <v>3151</v>
      </c>
      <c r="G1735" s="9">
        <v>9952</v>
      </c>
      <c r="H1735" s="9">
        <v>13895</v>
      </c>
      <c r="I1735" s="10">
        <v>0.22677222022310184</v>
      </c>
      <c r="J1735" s="10">
        <v>0.71622885930190716</v>
      </c>
      <c r="K1735" s="9">
        <v>-6801</v>
      </c>
      <c r="L1735" s="9">
        <v>6801</v>
      </c>
      <c r="M1735" s="10">
        <v>-0.48945663907880532</v>
      </c>
      <c r="N1735" s="10">
        <v>0.48945663907880532</v>
      </c>
      <c r="O1735" s="9">
        <v>4193</v>
      </c>
      <c r="P1735" s="9">
        <v>9427</v>
      </c>
      <c r="Q1735" s="9">
        <v>13867</v>
      </c>
      <c r="R1735" s="10">
        <v>0.30237253912165574</v>
      </c>
      <c r="S1735" s="10">
        <v>0.67981538905314776</v>
      </c>
      <c r="T1735" s="9">
        <v>-5234</v>
      </c>
      <c r="U1735" s="10">
        <v>-0.37744284993149202</v>
      </c>
      <c r="V1735" s="9">
        <v>-1042</v>
      </c>
      <c r="W1735" s="9">
        <v>525</v>
      </c>
      <c r="X1735" s="10">
        <v>-7.5600318898553898E-2</v>
      </c>
      <c r="Y1735" s="10">
        <v>3.6413470248759405E-2</v>
      </c>
      <c r="Z1735" s="11">
        <v>739.4</v>
      </c>
      <c r="AA1735" s="11">
        <v>49.041114417094946</v>
      </c>
      <c r="AB1735" s="11">
        <v>31157</v>
      </c>
      <c r="AC1735" s="12" t="s">
        <v>4528</v>
      </c>
      <c r="AD1735" s="8">
        <v>31</v>
      </c>
      <c r="AE1735" s="8">
        <v>157</v>
      </c>
      <c r="AF1735" s="13" t="s">
        <v>4398</v>
      </c>
      <c r="AG1735" s="13"/>
      <c r="AH1735" s="13" t="s">
        <v>4399</v>
      </c>
      <c r="AJ1735" s="13" t="s">
        <v>498</v>
      </c>
      <c r="AK1735" s="13"/>
      <c r="AL1735" s="13"/>
      <c r="AM1735" s="13"/>
      <c r="AN1735" s="13" t="s">
        <v>487</v>
      </c>
    </row>
    <row r="1736" spans="1:40" x14ac:dyDescent="0.2">
      <c r="A1736" s="8" t="s">
        <v>4388</v>
      </c>
      <c r="B1736" s="8" t="s">
        <v>2899</v>
      </c>
      <c r="C1736" s="8" t="str">
        <f t="shared" si="26"/>
        <v>Seward County NE</v>
      </c>
      <c r="D1736" s="9">
        <v>17110</v>
      </c>
      <c r="E1736" s="8" t="s">
        <v>445</v>
      </c>
      <c r="F1736" s="9">
        <v>1881</v>
      </c>
      <c r="G1736" s="9">
        <v>5451</v>
      </c>
      <c r="H1736" s="9">
        <v>7754</v>
      </c>
      <c r="I1736" s="10">
        <v>0.24258447253030693</v>
      </c>
      <c r="J1736" s="10">
        <v>0.70299200412690221</v>
      </c>
      <c r="K1736" s="9">
        <v>-3570</v>
      </c>
      <c r="L1736" s="9">
        <v>3570</v>
      </c>
      <c r="M1736" s="10">
        <v>-0.46040753159659531</v>
      </c>
      <c r="N1736" s="10">
        <v>0.46040753159659531</v>
      </c>
      <c r="O1736" s="9">
        <v>2362</v>
      </c>
      <c r="P1736" s="9">
        <v>4947</v>
      </c>
      <c r="Q1736" s="9">
        <v>7445</v>
      </c>
      <c r="R1736" s="10">
        <v>0.31725990597716586</v>
      </c>
      <c r="S1736" s="10">
        <v>0.66447280053727331</v>
      </c>
      <c r="T1736" s="9">
        <v>-2585</v>
      </c>
      <c r="U1736" s="10">
        <v>-0.34721289456010745</v>
      </c>
      <c r="V1736" s="9">
        <v>-481</v>
      </c>
      <c r="W1736" s="9">
        <v>504</v>
      </c>
      <c r="X1736" s="10">
        <v>-7.4675433446858924E-2</v>
      </c>
      <c r="Y1736" s="10">
        <v>3.8519203589628903E-2</v>
      </c>
      <c r="Z1736" s="11">
        <v>571.42999999999995</v>
      </c>
      <c r="AA1736" s="11">
        <v>29.942425143937143</v>
      </c>
      <c r="AB1736" s="11">
        <v>31159</v>
      </c>
      <c r="AC1736" s="12" t="s">
        <v>4529</v>
      </c>
      <c r="AD1736" s="8">
        <v>31</v>
      </c>
      <c r="AE1736" s="8">
        <v>159</v>
      </c>
      <c r="AF1736" s="13" t="s">
        <v>4485</v>
      </c>
      <c r="AG1736" s="13" t="s">
        <v>305</v>
      </c>
      <c r="AH1736" s="13" t="s">
        <v>4486</v>
      </c>
      <c r="AI1736" s="14">
        <v>323578</v>
      </c>
      <c r="AJ1736" s="13" t="s">
        <v>486</v>
      </c>
      <c r="AK1736" s="13" t="s">
        <v>4451</v>
      </c>
      <c r="AL1736" s="13"/>
      <c r="AM1736" s="13"/>
      <c r="AN1736" s="13" t="s">
        <v>505</v>
      </c>
    </row>
    <row r="1737" spans="1:40" x14ac:dyDescent="0.2">
      <c r="A1737" s="8" t="s">
        <v>4388</v>
      </c>
      <c r="B1737" s="8" t="s">
        <v>2905</v>
      </c>
      <c r="C1737" s="8" t="str">
        <f t="shared" si="26"/>
        <v>Sheridan County NE</v>
      </c>
      <c r="D1737" s="9">
        <v>5220</v>
      </c>
      <c r="E1737" s="8" t="s">
        <v>445</v>
      </c>
      <c r="F1737" s="9">
        <v>286</v>
      </c>
      <c r="G1737" s="9">
        <v>2192</v>
      </c>
      <c r="H1737" s="9">
        <v>2565</v>
      </c>
      <c r="I1737" s="10">
        <v>0.11150097465886939</v>
      </c>
      <c r="J1737" s="10">
        <v>0.85458089668615989</v>
      </c>
      <c r="K1737" s="9">
        <v>-1906</v>
      </c>
      <c r="L1737" s="9">
        <v>1906</v>
      </c>
      <c r="M1737" s="10">
        <v>-0.74307992202729045</v>
      </c>
      <c r="N1737" s="10">
        <v>0.74307992202729045</v>
      </c>
      <c r="O1737" s="9">
        <v>389</v>
      </c>
      <c r="P1737" s="9">
        <v>2010</v>
      </c>
      <c r="Q1737" s="9">
        <v>2450</v>
      </c>
      <c r="R1737" s="10">
        <v>0.15877551020408162</v>
      </c>
      <c r="S1737" s="10">
        <v>0.82040816326530608</v>
      </c>
      <c r="T1737" s="9">
        <v>-1621</v>
      </c>
      <c r="U1737" s="10">
        <v>-0.66163265306122443</v>
      </c>
      <c r="V1737" s="9">
        <v>-103</v>
      </c>
      <c r="W1737" s="9">
        <v>182</v>
      </c>
      <c r="X1737" s="10">
        <v>-4.7274535545212229E-2</v>
      </c>
      <c r="Y1737" s="10">
        <v>3.4172733420853807E-2</v>
      </c>
      <c r="Z1737" s="11">
        <v>2440.86</v>
      </c>
      <c r="AA1737" s="11">
        <v>2.1385904967921143</v>
      </c>
      <c r="AB1737" s="11">
        <v>31161</v>
      </c>
      <c r="AC1737" s="12" t="s">
        <v>4530</v>
      </c>
      <c r="AD1737" s="8">
        <v>31</v>
      </c>
      <c r="AE1737" s="8">
        <v>161</v>
      </c>
      <c r="AF1737" s="13"/>
      <c r="AG1737" s="13"/>
      <c r="AH1737" s="13"/>
      <c r="AJ1737" s="13"/>
      <c r="AK1737" s="13"/>
      <c r="AL1737" s="13"/>
      <c r="AM1737" s="13"/>
      <c r="AN1737" s="13" t="s">
        <v>510</v>
      </c>
    </row>
    <row r="1738" spans="1:40" x14ac:dyDescent="0.2">
      <c r="A1738" s="8" t="s">
        <v>4388</v>
      </c>
      <c r="B1738" s="8" t="s">
        <v>2907</v>
      </c>
      <c r="C1738" s="8" t="str">
        <f t="shared" si="26"/>
        <v>Sherman County NE</v>
      </c>
      <c r="D1738" s="9">
        <v>3091</v>
      </c>
      <c r="E1738" s="8" t="s">
        <v>445</v>
      </c>
      <c r="F1738" s="9">
        <v>338</v>
      </c>
      <c r="G1738" s="9">
        <v>1143</v>
      </c>
      <c r="H1738" s="9">
        <v>1553</v>
      </c>
      <c r="I1738" s="10">
        <v>0.21764327108821635</v>
      </c>
      <c r="J1738" s="10">
        <v>0.73599484867997422</v>
      </c>
      <c r="K1738" s="9">
        <v>-805</v>
      </c>
      <c r="L1738" s="9">
        <v>805</v>
      </c>
      <c r="M1738" s="10">
        <v>-0.51835157759175787</v>
      </c>
      <c r="N1738" s="10">
        <v>0.51835157759175787</v>
      </c>
      <c r="O1738" s="9">
        <v>549</v>
      </c>
      <c r="P1738" s="9">
        <v>919</v>
      </c>
      <c r="Q1738" s="9">
        <v>1508</v>
      </c>
      <c r="R1738" s="10">
        <v>0.36405835543766579</v>
      </c>
      <c r="S1738" s="10">
        <v>0.60941644562334218</v>
      </c>
      <c r="T1738" s="9">
        <v>-370</v>
      </c>
      <c r="U1738" s="10">
        <v>-0.24535809018567639</v>
      </c>
      <c r="V1738" s="9">
        <v>-211</v>
      </c>
      <c r="W1738" s="9">
        <v>224</v>
      </c>
      <c r="X1738" s="10">
        <v>-0.14641508434944944</v>
      </c>
      <c r="Y1738" s="10">
        <v>0.12657840305663204</v>
      </c>
      <c r="Z1738" s="11">
        <v>565.83000000000004</v>
      </c>
      <c r="AA1738" s="11">
        <v>5.4627715038085638</v>
      </c>
      <c r="AB1738" s="11">
        <v>31163</v>
      </c>
      <c r="AC1738" s="12" t="s">
        <v>4531</v>
      </c>
      <c r="AD1738" s="8">
        <v>31</v>
      </c>
      <c r="AE1738" s="8">
        <v>163</v>
      </c>
      <c r="AF1738" s="13"/>
      <c r="AG1738" s="13"/>
      <c r="AH1738" s="13"/>
      <c r="AJ1738" s="13"/>
      <c r="AK1738" s="13"/>
      <c r="AL1738" s="13"/>
      <c r="AM1738" s="13"/>
      <c r="AN1738" s="13" t="s">
        <v>510</v>
      </c>
    </row>
    <row r="1739" spans="1:40" x14ac:dyDescent="0.2">
      <c r="A1739" s="8" t="s">
        <v>4388</v>
      </c>
      <c r="B1739" s="8" t="s">
        <v>2685</v>
      </c>
      <c r="C1739" s="8" t="str">
        <f t="shared" si="26"/>
        <v>Sioux County NE</v>
      </c>
      <c r="D1739" s="9">
        <v>1260</v>
      </c>
      <c r="E1739" s="8" t="s">
        <v>445</v>
      </c>
      <c r="F1739" s="9">
        <v>77</v>
      </c>
      <c r="G1739" s="9">
        <v>602</v>
      </c>
      <c r="H1739" s="9">
        <v>709</v>
      </c>
      <c r="I1739" s="10">
        <v>0.10860366713681241</v>
      </c>
      <c r="J1739" s="10">
        <v>0.84908321579689705</v>
      </c>
      <c r="K1739" s="9">
        <v>-525</v>
      </c>
      <c r="L1739" s="9">
        <v>525</v>
      </c>
      <c r="M1739" s="10">
        <v>-0.74047954866008459</v>
      </c>
      <c r="N1739" s="10">
        <v>0.74047954866008459</v>
      </c>
      <c r="O1739" s="9">
        <v>101</v>
      </c>
      <c r="P1739" s="9">
        <v>623</v>
      </c>
      <c r="Q1739" s="9">
        <v>735</v>
      </c>
      <c r="R1739" s="10">
        <v>0.13741496598639455</v>
      </c>
      <c r="S1739" s="10">
        <v>0.84761904761904761</v>
      </c>
      <c r="T1739" s="9">
        <v>-522</v>
      </c>
      <c r="U1739" s="10">
        <v>-0.71020408163265303</v>
      </c>
      <c r="V1739" s="9">
        <v>-24</v>
      </c>
      <c r="W1739" s="9">
        <v>-21</v>
      </c>
      <c r="X1739" s="10">
        <v>-2.881129884958214E-2</v>
      </c>
      <c r="Y1739" s="10">
        <v>1.4641681778494453E-3</v>
      </c>
      <c r="Z1739" s="11">
        <v>2066.7399999999998</v>
      </c>
      <c r="AA1739" s="11">
        <v>0.60965578640757911</v>
      </c>
      <c r="AB1739" s="11">
        <v>31165</v>
      </c>
      <c r="AC1739" s="12" t="s">
        <v>4532</v>
      </c>
      <c r="AD1739" s="8">
        <v>31</v>
      </c>
      <c r="AE1739" s="8">
        <v>165</v>
      </c>
      <c r="AF1739" s="13" t="s">
        <v>4398</v>
      </c>
      <c r="AG1739" s="13"/>
      <c r="AH1739" s="13" t="s">
        <v>4399</v>
      </c>
      <c r="AJ1739" s="13" t="s">
        <v>498</v>
      </c>
      <c r="AK1739" s="13"/>
      <c r="AL1739" s="13"/>
      <c r="AM1739" s="13"/>
      <c r="AN1739" s="13" t="s">
        <v>505</v>
      </c>
    </row>
    <row r="1740" spans="1:40" x14ac:dyDescent="0.2">
      <c r="A1740" s="8" t="s">
        <v>4388</v>
      </c>
      <c r="B1740" s="8" t="s">
        <v>2913</v>
      </c>
      <c r="C1740" s="8" t="str">
        <f t="shared" si="26"/>
        <v>Stanton County NE</v>
      </c>
      <c r="D1740" s="9">
        <v>5937</v>
      </c>
      <c r="E1740" s="8" t="s">
        <v>445</v>
      </c>
      <c r="F1740" s="9">
        <v>417</v>
      </c>
      <c r="G1740" s="9">
        <v>2173</v>
      </c>
      <c r="H1740" s="9">
        <v>2748</v>
      </c>
      <c r="I1740" s="10">
        <v>0.15174672489082969</v>
      </c>
      <c r="J1740" s="10">
        <v>0.79075691411935956</v>
      </c>
      <c r="K1740" s="9">
        <v>-1756</v>
      </c>
      <c r="L1740" s="9">
        <v>1756</v>
      </c>
      <c r="M1740" s="10">
        <v>-0.63901018922852981</v>
      </c>
      <c r="N1740" s="10">
        <v>0.63901018922852981</v>
      </c>
      <c r="O1740" s="9">
        <v>607</v>
      </c>
      <c r="P1740" s="9">
        <v>1945</v>
      </c>
      <c r="Q1740" s="9">
        <v>2623</v>
      </c>
      <c r="R1740" s="10">
        <v>0.23141441097979412</v>
      </c>
      <c r="S1740" s="10">
        <v>0.74151734654975221</v>
      </c>
      <c r="T1740" s="9">
        <v>-1338</v>
      </c>
      <c r="U1740" s="10">
        <v>-0.51010293556995812</v>
      </c>
      <c r="V1740" s="9">
        <v>-190</v>
      </c>
      <c r="W1740" s="9">
        <v>228</v>
      </c>
      <c r="X1740" s="10">
        <v>-7.9667686088964434E-2</v>
      </c>
      <c r="Y1740" s="10">
        <v>4.9239567569607345E-2</v>
      </c>
      <c r="Z1740" s="11">
        <v>427.95</v>
      </c>
      <c r="AA1740" s="11">
        <v>13.873116018226428</v>
      </c>
      <c r="AB1740" s="11">
        <v>31167</v>
      </c>
      <c r="AC1740" s="12" t="s">
        <v>4533</v>
      </c>
      <c r="AD1740" s="8">
        <v>31</v>
      </c>
      <c r="AE1740" s="8">
        <v>167</v>
      </c>
      <c r="AF1740" s="13" t="s">
        <v>4495</v>
      </c>
      <c r="AG1740" s="13"/>
      <c r="AH1740" s="13" t="s">
        <v>4496</v>
      </c>
      <c r="AJ1740" s="13" t="s">
        <v>498</v>
      </c>
      <c r="AK1740" s="13"/>
      <c r="AL1740" s="13"/>
      <c r="AM1740" s="13"/>
      <c r="AN1740" s="13" t="s">
        <v>505</v>
      </c>
    </row>
    <row r="1741" spans="1:40" x14ac:dyDescent="0.2">
      <c r="A1741" s="8" t="s">
        <v>4388</v>
      </c>
      <c r="B1741" s="8" t="s">
        <v>4534</v>
      </c>
      <c r="C1741" s="8" t="str">
        <f t="shared" si="26"/>
        <v>Thayer County NE</v>
      </c>
      <c r="D1741" s="9">
        <v>5163</v>
      </c>
      <c r="E1741" s="8" t="s">
        <v>445</v>
      </c>
      <c r="F1741" s="9">
        <v>490</v>
      </c>
      <c r="G1741" s="9">
        <v>1993</v>
      </c>
      <c r="H1741" s="9">
        <v>2613</v>
      </c>
      <c r="I1741" s="10">
        <v>0.18752391886720246</v>
      </c>
      <c r="J1741" s="10">
        <v>0.76272483735170304</v>
      </c>
      <c r="K1741" s="9">
        <v>-1503</v>
      </c>
      <c r="L1741" s="9">
        <v>1503</v>
      </c>
      <c r="M1741" s="10">
        <v>-0.57520091848450061</v>
      </c>
      <c r="N1741" s="10">
        <v>0.57520091848450061</v>
      </c>
      <c r="O1741" s="9">
        <v>724</v>
      </c>
      <c r="P1741" s="9">
        <v>1853</v>
      </c>
      <c r="Q1741" s="9">
        <v>2627</v>
      </c>
      <c r="R1741" s="10">
        <v>0.27559954320517699</v>
      </c>
      <c r="S1741" s="10">
        <v>0.70536733917015604</v>
      </c>
      <c r="T1741" s="9">
        <v>-1129</v>
      </c>
      <c r="U1741" s="10">
        <v>-0.42976779596497905</v>
      </c>
      <c r="V1741" s="9">
        <v>-234</v>
      </c>
      <c r="W1741" s="9">
        <v>140</v>
      </c>
      <c r="X1741" s="10">
        <v>-8.8075624337974528E-2</v>
      </c>
      <c r="Y1741" s="10">
        <v>5.7357498181547006E-2</v>
      </c>
      <c r="Z1741" s="11">
        <v>573.80999999999995</v>
      </c>
      <c r="AA1741" s="11">
        <v>8.9977518690855867</v>
      </c>
      <c r="AB1741" s="11">
        <v>31169</v>
      </c>
      <c r="AC1741" s="12" t="s">
        <v>4535</v>
      </c>
      <c r="AD1741" s="8">
        <v>31</v>
      </c>
      <c r="AE1741" s="8">
        <v>169</v>
      </c>
      <c r="AF1741" s="13"/>
      <c r="AG1741" s="13"/>
      <c r="AH1741" s="13"/>
      <c r="AJ1741" s="13"/>
      <c r="AK1741" s="13"/>
      <c r="AL1741" s="13"/>
      <c r="AM1741" s="13"/>
      <c r="AN1741" s="13" t="s">
        <v>510</v>
      </c>
    </row>
    <row r="1742" spans="1:40" x14ac:dyDescent="0.2">
      <c r="A1742" s="8" t="s">
        <v>4388</v>
      </c>
      <c r="B1742" s="8" t="s">
        <v>1851</v>
      </c>
      <c r="C1742" s="8" t="str">
        <f t="shared" si="26"/>
        <v>Thomas County NE</v>
      </c>
      <c r="D1742" s="9">
        <v>684</v>
      </c>
      <c r="E1742" s="8" t="s">
        <v>445</v>
      </c>
      <c r="F1742" s="9">
        <v>30</v>
      </c>
      <c r="G1742" s="9">
        <v>344</v>
      </c>
      <c r="H1742" s="9">
        <v>387</v>
      </c>
      <c r="I1742" s="10">
        <v>7.7519379844961239E-2</v>
      </c>
      <c r="J1742" s="10">
        <v>0.88888888888888884</v>
      </c>
      <c r="K1742" s="9">
        <v>-314</v>
      </c>
      <c r="L1742" s="9">
        <v>314</v>
      </c>
      <c r="M1742" s="10">
        <v>-0.81136950904392757</v>
      </c>
      <c r="N1742" s="10">
        <v>0.81136950904392757</v>
      </c>
      <c r="O1742" s="9">
        <v>42</v>
      </c>
      <c r="P1742" s="9">
        <v>360</v>
      </c>
      <c r="Q1742" s="9">
        <v>408</v>
      </c>
      <c r="R1742" s="10">
        <v>0.10294117647058823</v>
      </c>
      <c r="S1742" s="10">
        <v>0.88235294117647056</v>
      </c>
      <c r="T1742" s="9">
        <v>-318</v>
      </c>
      <c r="U1742" s="10">
        <v>-0.77941176470588236</v>
      </c>
      <c r="V1742" s="9">
        <v>-12</v>
      </c>
      <c r="W1742" s="9">
        <v>-16</v>
      </c>
      <c r="X1742" s="10">
        <v>-2.5421796625626991E-2</v>
      </c>
      <c r="Y1742" s="10">
        <v>6.5359477124182774E-3</v>
      </c>
      <c r="Z1742" s="11">
        <v>713.24</v>
      </c>
      <c r="AA1742" s="11">
        <v>0.95900398182939828</v>
      </c>
      <c r="AB1742" s="11">
        <v>31171</v>
      </c>
      <c r="AC1742" s="12" t="s">
        <v>4536</v>
      </c>
      <c r="AD1742" s="8">
        <v>31</v>
      </c>
      <c r="AE1742" s="8">
        <v>171</v>
      </c>
      <c r="AF1742" s="13"/>
      <c r="AG1742" s="13"/>
      <c r="AH1742" s="13"/>
      <c r="AJ1742" s="13"/>
      <c r="AK1742" s="13"/>
      <c r="AL1742" s="13"/>
      <c r="AM1742" s="13"/>
      <c r="AN1742" s="13" t="s">
        <v>510</v>
      </c>
    </row>
    <row r="1743" spans="1:40" x14ac:dyDescent="0.2">
      <c r="A1743" s="8" t="s">
        <v>4388</v>
      </c>
      <c r="B1743" s="8" t="s">
        <v>4537</v>
      </c>
      <c r="C1743" s="8" t="str">
        <f t="shared" si="26"/>
        <v>Thurston County NE</v>
      </c>
      <c r="D1743" s="9">
        <v>7064</v>
      </c>
      <c r="E1743" s="8" t="s">
        <v>445</v>
      </c>
      <c r="F1743" s="9">
        <v>911</v>
      </c>
      <c r="G1743" s="9">
        <v>1013</v>
      </c>
      <c r="H1743" s="9">
        <v>2029</v>
      </c>
      <c r="I1743" s="10">
        <v>0.44898965007392805</v>
      </c>
      <c r="J1743" s="10">
        <v>0.49926071956628881</v>
      </c>
      <c r="K1743" s="9">
        <v>-102</v>
      </c>
      <c r="L1743" s="9">
        <v>102</v>
      </c>
      <c r="M1743" s="10">
        <v>-5.0271069492360765E-2</v>
      </c>
      <c r="N1743" s="10">
        <v>5.0271069492360765E-2</v>
      </c>
      <c r="O1743" s="9">
        <v>1153</v>
      </c>
      <c r="P1743" s="9">
        <v>823</v>
      </c>
      <c r="Q1743" s="9">
        <v>1993</v>
      </c>
      <c r="R1743" s="10">
        <v>0.57852483692925238</v>
      </c>
      <c r="S1743" s="10">
        <v>0.41294530858003009</v>
      </c>
      <c r="T1743" s="9">
        <v>330</v>
      </c>
      <c r="U1743" s="10">
        <v>0.16557952834922229</v>
      </c>
      <c r="V1743" s="9">
        <v>-242</v>
      </c>
      <c r="W1743" s="9">
        <v>190</v>
      </c>
      <c r="X1743" s="10">
        <v>-0.12953518685532434</v>
      </c>
      <c r="Y1743" s="10">
        <v>8.6315410986258723E-2</v>
      </c>
      <c r="Z1743" s="11">
        <v>393.58</v>
      </c>
      <c r="AA1743" s="11">
        <v>17.948066466792014</v>
      </c>
      <c r="AB1743" s="11">
        <v>31173</v>
      </c>
      <c r="AC1743" s="12" t="s">
        <v>4538</v>
      </c>
      <c r="AD1743" s="8">
        <v>31</v>
      </c>
      <c r="AE1743" s="8">
        <v>173</v>
      </c>
      <c r="AF1743" s="13"/>
      <c r="AG1743" s="13"/>
      <c r="AH1743" s="13"/>
      <c r="AJ1743" s="13"/>
      <c r="AK1743" s="13"/>
      <c r="AL1743" s="13"/>
      <c r="AM1743" s="13"/>
      <c r="AN1743" s="13" t="s">
        <v>510</v>
      </c>
    </row>
    <row r="1744" spans="1:40" x14ac:dyDescent="0.2">
      <c r="A1744" s="8" t="s">
        <v>4388</v>
      </c>
      <c r="B1744" s="8" t="s">
        <v>2034</v>
      </c>
      <c r="C1744" s="8" t="str">
        <f t="shared" si="26"/>
        <v>Valley County NE</v>
      </c>
      <c r="D1744" s="9">
        <v>4154</v>
      </c>
      <c r="E1744" s="8" t="s">
        <v>445</v>
      </c>
      <c r="F1744" s="9">
        <v>337</v>
      </c>
      <c r="G1744" s="9">
        <v>1770</v>
      </c>
      <c r="H1744" s="9">
        <v>2172</v>
      </c>
      <c r="I1744" s="10">
        <v>0.15515653775322283</v>
      </c>
      <c r="J1744" s="10">
        <v>0.81491712707182318</v>
      </c>
      <c r="K1744" s="9">
        <v>-1433</v>
      </c>
      <c r="L1744" s="9">
        <v>1433</v>
      </c>
      <c r="M1744" s="10">
        <v>-0.65976058931860038</v>
      </c>
      <c r="N1744" s="10">
        <v>0.65976058931860038</v>
      </c>
      <c r="O1744" s="9">
        <v>494</v>
      </c>
      <c r="P1744" s="9">
        <v>1643</v>
      </c>
      <c r="Q1744" s="9">
        <v>2168</v>
      </c>
      <c r="R1744" s="10">
        <v>0.22785977859778597</v>
      </c>
      <c r="S1744" s="10">
        <v>0.75784132841328411</v>
      </c>
      <c r="T1744" s="9">
        <v>-1149</v>
      </c>
      <c r="U1744" s="10">
        <v>-0.52998154981549817</v>
      </c>
      <c r="V1744" s="9">
        <v>-157</v>
      </c>
      <c r="W1744" s="9">
        <v>127</v>
      </c>
      <c r="X1744" s="10">
        <v>-7.2703240844563144E-2</v>
      </c>
      <c r="Y1744" s="10">
        <v>5.7075798658539068E-2</v>
      </c>
      <c r="Z1744" s="11">
        <v>568.04999999999995</v>
      </c>
      <c r="AA1744" s="11">
        <v>7.3127365548807326</v>
      </c>
      <c r="AB1744" s="11">
        <v>31175</v>
      </c>
      <c r="AC1744" s="12" t="s">
        <v>4539</v>
      </c>
      <c r="AD1744" s="8">
        <v>31</v>
      </c>
      <c r="AE1744" s="8">
        <v>175</v>
      </c>
      <c r="AF1744" s="13"/>
      <c r="AG1744" s="13"/>
      <c r="AH1744" s="13"/>
      <c r="AJ1744" s="13"/>
      <c r="AK1744" s="13"/>
      <c r="AL1744" s="13"/>
      <c r="AM1744" s="13"/>
      <c r="AN1744" s="13" t="s">
        <v>510</v>
      </c>
    </row>
    <row r="1745" spans="1:40" x14ac:dyDescent="0.2">
      <c r="A1745" s="8" t="s">
        <v>4388</v>
      </c>
      <c r="B1745" s="8" t="s">
        <v>680</v>
      </c>
      <c r="C1745" s="8" t="str">
        <f t="shared" si="26"/>
        <v>Washington County NE</v>
      </c>
      <c r="D1745" s="9">
        <v>20248</v>
      </c>
      <c r="E1745" s="8" t="s">
        <v>445</v>
      </c>
      <c r="F1745" s="9">
        <v>2606</v>
      </c>
      <c r="G1745" s="9">
        <v>7374</v>
      </c>
      <c r="H1745" s="9">
        <v>10584</v>
      </c>
      <c r="I1745" s="10">
        <v>0.2462207105064248</v>
      </c>
      <c r="J1745" s="10">
        <v>0.69671201814058958</v>
      </c>
      <c r="K1745" s="9">
        <v>-4768</v>
      </c>
      <c r="L1745" s="9">
        <v>4768</v>
      </c>
      <c r="M1745" s="10">
        <v>-0.45049130763416478</v>
      </c>
      <c r="N1745" s="10">
        <v>0.45049130763416478</v>
      </c>
      <c r="O1745" s="9">
        <v>3103</v>
      </c>
      <c r="P1745" s="9">
        <v>6857</v>
      </c>
      <c r="Q1745" s="9">
        <v>10121</v>
      </c>
      <c r="R1745" s="10">
        <v>0.30659025787965616</v>
      </c>
      <c r="S1745" s="10">
        <v>0.67750222310048414</v>
      </c>
      <c r="T1745" s="9">
        <v>-3754</v>
      </c>
      <c r="U1745" s="10">
        <v>-0.37091196522082798</v>
      </c>
      <c r="V1745" s="9">
        <v>-497</v>
      </c>
      <c r="W1745" s="9">
        <v>517</v>
      </c>
      <c r="X1745" s="10">
        <v>-6.0369547373231358E-2</v>
      </c>
      <c r="Y1745" s="10">
        <v>1.9209795040105448E-2</v>
      </c>
      <c r="Z1745" s="11">
        <v>389.96</v>
      </c>
      <c r="AA1745" s="11">
        <v>51.923274181967386</v>
      </c>
      <c r="AB1745" s="11">
        <v>31177</v>
      </c>
      <c r="AC1745" s="12" t="s">
        <v>4540</v>
      </c>
      <c r="AD1745" s="8">
        <v>31</v>
      </c>
      <c r="AE1745" s="8">
        <v>177</v>
      </c>
      <c r="AF1745" s="13" t="s">
        <v>2601</v>
      </c>
      <c r="AG1745" s="13" t="s">
        <v>2602</v>
      </c>
      <c r="AH1745" s="13" t="s">
        <v>2603</v>
      </c>
      <c r="AI1745" s="14">
        <v>915312</v>
      </c>
      <c r="AJ1745" s="13" t="s">
        <v>486</v>
      </c>
      <c r="AK1745" s="13" t="s">
        <v>2604</v>
      </c>
      <c r="AL1745" s="13"/>
      <c r="AM1745" s="13"/>
      <c r="AN1745" s="13" t="s">
        <v>505</v>
      </c>
    </row>
    <row r="1746" spans="1:40" x14ac:dyDescent="0.2">
      <c r="A1746" s="8" t="s">
        <v>4388</v>
      </c>
      <c r="B1746" s="8" t="s">
        <v>1885</v>
      </c>
      <c r="C1746" s="8" t="str">
        <f t="shared" si="26"/>
        <v>Wayne County NE</v>
      </c>
      <c r="D1746" s="9">
        <v>9367</v>
      </c>
      <c r="E1746" s="8" t="s">
        <v>445</v>
      </c>
      <c r="F1746" s="9">
        <v>828</v>
      </c>
      <c r="G1746" s="9">
        <v>2675</v>
      </c>
      <c r="H1746" s="9">
        <v>3740</v>
      </c>
      <c r="I1746" s="10">
        <v>0.22139037433155082</v>
      </c>
      <c r="J1746" s="10">
        <v>0.71524064171122992</v>
      </c>
      <c r="K1746" s="9">
        <v>-1847</v>
      </c>
      <c r="L1746" s="9">
        <v>1847</v>
      </c>
      <c r="M1746" s="10">
        <v>-0.49385026737967908</v>
      </c>
      <c r="N1746" s="10">
        <v>0.49385026737967908</v>
      </c>
      <c r="O1746" s="9">
        <v>1074</v>
      </c>
      <c r="P1746" s="9">
        <v>2493</v>
      </c>
      <c r="Q1746" s="9">
        <v>3659</v>
      </c>
      <c r="R1746" s="10">
        <v>0.29352282044274391</v>
      </c>
      <c r="S1746" s="10">
        <v>0.68133369773162067</v>
      </c>
      <c r="T1746" s="9">
        <v>-1419</v>
      </c>
      <c r="U1746" s="10">
        <v>-0.38781087728887675</v>
      </c>
      <c r="V1746" s="9">
        <v>-246</v>
      </c>
      <c r="W1746" s="9">
        <v>182</v>
      </c>
      <c r="X1746" s="10">
        <v>-7.2132446111193099E-2</v>
      </c>
      <c r="Y1746" s="10">
        <v>3.390694397960925E-2</v>
      </c>
      <c r="Z1746" s="11">
        <v>442.92</v>
      </c>
      <c r="AA1746" s="11">
        <v>21.148288630000902</v>
      </c>
      <c r="AB1746" s="11">
        <v>31179</v>
      </c>
      <c r="AC1746" s="12" t="s">
        <v>4541</v>
      </c>
      <c r="AD1746" s="8">
        <v>31</v>
      </c>
      <c r="AE1746" s="8">
        <v>179</v>
      </c>
      <c r="AF1746" s="13"/>
      <c r="AG1746" s="13"/>
      <c r="AH1746" s="13"/>
      <c r="AJ1746" s="13"/>
      <c r="AK1746" s="13"/>
      <c r="AL1746" s="13"/>
      <c r="AM1746" s="13"/>
      <c r="AN1746" s="13" t="s">
        <v>510</v>
      </c>
    </row>
    <row r="1747" spans="1:40" x14ac:dyDescent="0.2">
      <c r="A1747" s="8" t="s">
        <v>4388</v>
      </c>
      <c r="B1747" s="8" t="s">
        <v>1889</v>
      </c>
      <c r="C1747" s="8" t="str">
        <f t="shared" si="26"/>
        <v>Webster County NE</v>
      </c>
      <c r="D1747" s="9">
        <v>3625</v>
      </c>
      <c r="E1747" s="8" t="s">
        <v>445</v>
      </c>
      <c r="F1747" s="9">
        <v>306</v>
      </c>
      <c r="G1747" s="9">
        <v>1320</v>
      </c>
      <c r="H1747" s="9">
        <v>1687</v>
      </c>
      <c r="I1747" s="10">
        <v>0.18138707765263781</v>
      </c>
      <c r="J1747" s="10">
        <v>0.78245406046235921</v>
      </c>
      <c r="K1747" s="9">
        <v>-1014</v>
      </c>
      <c r="L1747" s="9">
        <v>1014</v>
      </c>
      <c r="M1747" s="10">
        <v>-0.60106698280972137</v>
      </c>
      <c r="N1747" s="10">
        <v>0.60106698280972137</v>
      </c>
      <c r="O1747" s="9">
        <v>440</v>
      </c>
      <c r="P1747" s="9">
        <v>1255</v>
      </c>
      <c r="Q1747" s="9">
        <v>1730</v>
      </c>
      <c r="R1747" s="10">
        <v>0.25433526011560692</v>
      </c>
      <c r="S1747" s="10">
        <v>0.72543352601156075</v>
      </c>
      <c r="T1747" s="9">
        <v>-815</v>
      </c>
      <c r="U1747" s="10">
        <v>-0.47109826589595383</v>
      </c>
      <c r="V1747" s="9">
        <v>-134</v>
      </c>
      <c r="W1747" s="9">
        <v>65</v>
      </c>
      <c r="X1747" s="10">
        <v>-7.2948182462969108E-2</v>
      </c>
      <c r="Y1747" s="10">
        <v>5.7020534450798466E-2</v>
      </c>
      <c r="Z1747" s="11">
        <v>574.91</v>
      </c>
      <c r="AA1747" s="11">
        <v>6.305334748047521</v>
      </c>
      <c r="AB1747" s="11">
        <v>31181</v>
      </c>
      <c r="AC1747" s="12" t="s">
        <v>4542</v>
      </c>
      <c r="AD1747" s="8">
        <v>31</v>
      </c>
      <c r="AE1747" s="8">
        <v>181</v>
      </c>
      <c r="AF1747" s="13"/>
      <c r="AG1747" s="13"/>
      <c r="AH1747" s="13"/>
      <c r="AJ1747" s="13"/>
      <c r="AK1747" s="13"/>
      <c r="AL1747" s="13"/>
      <c r="AM1747" s="13"/>
      <c r="AN1747" s="13" t="s">
        <v>510</v>
      </c>
    </row>
    <row r="1748" spans="1:40" x14ac:dyDescent="0.2">
      <c r="A1748" s="8" t="s">
        <v>4388</v>
      </c>
      <c r="B1748" s="8" t="s">
        <v>1891</v>
      </c>
      <c r="C1748" s="8" t="str">
        <f t="shared" si="26"/>
        <v>Wheeler County NE</v>
      </c>
      <c r="D1748" s="9">
        <v>750</v>
      </c>
      <c r="E1748" s="8" t="s">
        <v>445</v>
      </c>
      <c r="F1748" s="9">
        <v>62</v>
      </c>
      <c r="G1748" s="9">
        <v>377</v>
      </c>
      <c r="H1748" s="9">
        <v>459</v>
      </c>
      <c r="I1748" s="10">
        <v>0.13507625272331156</v>
      </c>
      <c r="J1748" s="10">
        <v>0.82135076252723316</v>
      </c>
      <c r="K1748" s="9">
        <v>-315</v>
      </c>
      <c r="L1748" s="9">
        <v>315</v>
      </c>
      <c r="M1748" s="10">
        <v>-0.68627450980392157</v>
      </c>
      <c r="N1748" s="10">
        <v>0.68627450980392157</v>
      </c>
      <c r="O1748" s="9">
        <v>93</v>
      </c>
      <c r="P1748" s="9">
        <v>345</v>
      </c>
      <c r="Q1748" s="9">
        <v>446</v>
      </c>
      <c r="R1748" s="10">
        <v>0.2085201793721973</v>
      </c>
      <c r="S1748" s="10">
        <v>0.773542600896861</v>
      </c>
      <c r="T1748" s="9">
        <v>-252</v>
      </c>
      <c r="U1748" s="10">
        <v>-0.56502242152466375</v>
      </c>
      <c r="V1748" s="9">
        <v>-31</v>
      </c>
      <c r="W1748" s="9">
        <v>32</v>
      </c>
      <c r="X1748" s="10">
        <v>-7.3443926648885743E-2</v>
      </c>
      <c r="Y1748" s="10">
        <v>4.7808161630372159E-2</v>
      </c>
      <c r="Z1748" s="11">
        <v>575.17999999999995</v>
      </c>
      <c r="AA1748" s="11">
        <v>1.3039396362877709</v>
      </c>
      <c r="AB1748" s="11">
        <v>31183</v>
      </c>
      <c r="AC1748" s="12" t="s">
        <v>4543</v>
      </c>
      <c r="AD1748" s="8">
        <v>31</v>
      </c>
      <c r="AE1748" s="8">
        <v>183</v>
      </c>
      <c r="AF1748" s="13"/>
      <c r="AG1748" s="13"/>
      <c r="AH1748" s="13"/>
      <c r="AJ1748" s="13"/>
      <c r="AK1748" s="13"/>
      <c r="AL1748" s="13"/>
      <c r="AM1748" s="13"/>
      <c r="AN1748" s="13" t="s">
        <v>510</v>
      </c>
    </row>
    <row r="1749" spans="1:40" x14ac:dyDescent="0.2">
      <c r="A1749" s="8" t="s">
        <v>4388</v>
      </c>
      <c r="B1749" s="8" t="s">
        <v>3372</v>
      </c>
      <c r="C1749" s="8" t="str">
        <f t="shared" si="26"/>
        <v>York County NE</v>
      </c>
      <c r="D1749" s="9">
        <v>13806</v>
      </c>
      <c r="E1749" s="8" t="s">
        <v>445</v>
      </c>
      <c r="F1749" s="9">
        <v>1181</v>
      </c>
      <c r="G1749" s="9">
        <v>4686</v>
      </c>
      <c r="H1749" s="9">
        <v>6256</v>
      </c>
      <c r="I1749" s="10">
        <v>0.18877877237851662</v>
      </c>
      <c r="J1749" s="10">
        <v>0.7490409207161125</v>
      </c>
      <c r="K1749" s="9">
        <v>-3505</v>
      </c>
      <c r="L1749" s="9">
        <v>3505</v>
      </c>
      <c r="M1749" s="10">
        <v>-0.56026214833759591</v>
      </c>
      <c r="N1749" s="10">
        <v>0.56026214833759591</v>
      </c>
      <c r="O1749" s="9">
        <v>1352</v>
      </c>
      <c r="P1749" s="9">
        <v>4814</v>
      </c>
      <c r="Q1749" s="9">
        <v>6246</v>
      </c>
      <c r="R1749" s="10">
        <v>0.2164585334614153</v>
      </c>
      <c r="S1749" s="10">
        <v>0.77073326929234709</v>
      </c>
      <c r="T1749" s="9">
        <v>-3462</v>
      </c>
      <c r="U1749" s="10">
        <v>-0.55427473583093179</v>
      </c>
      <c r="V1749" s="9">
        <v>-171</v>
      </c>
      <c r="W1749" s="9">
        <v>-128</v>
      </c>
      <c r="X1749" s="10">
        <v>-2.7679761082898685E-2</v>
      </c>
      <c r="Y1749" s="10">
        <v>-2.1692348576234588E-2</v>
      </c>
      <c r="Z1749" s="11">
        <v>572.51</v>
      </c>
      <c r="AA1749" s="11">
        <v>24.114862622486942</v>
      </c>
      <c r="AB1749" s="11">
        <v>31185</v>
      </c>
      <c r="AC1749" s="12" t="s">
        <v>4544</v>
      </c>
      <c r="AD1749" s="8">
        <v>31</v>
      </c>
      <c r="AE1749" s="8">
        <v>185</v>
      </c>
      <c r="AF1749" s="13"/>
      <c r="AG1749" s="13"/>
      <c r="AH1749" s="13"/>
      <c r="AJ1749" s="13"/>
      <c r="AK1749" s="13"/>
      <c r="AL1749" s="13"/>
      <c r="AM1749" s="13"/>
      <c r="AN1749" s="13" t="s">
        <v>510</v>
      </c>
    </row>
    <row r="1750" spans="1:40" x14ac:dyDescent="0.2">
      <c r="A1750" s="8" t="s">
        <v>4545</v>
      </c>
      <c r="B1750" s="8" t="s">
        <v>4546</v>
      </c>
      <c r="C1750" s="8" t="str">
        <f t="shared" si="26"/>
        <v>Churchill County NV</v>
      </c>
      <c r="D1750" s="9">
        <v>24200</v>
      </c>
      <c r="E1750" s="8" t="s">
        <v>218</v>
      </c>
      <c r="F1750" s="9">
        <v>2210</v>
      </c>
      <c r="G1750" s="9">
        <v>7828</v>
      </c>
      <c r="H1750" s="9">
        <v>10936</v>
      </c>
      <c r="I1750" s="10">
        <v>0.2020848573518654</v>
      </c>
      <c r="J1750" s="10">
        <v>0.71580102414045355</v>
      </c>
      <c r="K1750" s="9">
        <v>-5618</v>
      </c>
      <c r="L1750" s="9">
        <v>5618</v>
      </c>
      <c r="M1750" s="10">
        <v>-0.51371616678858811</v>
      </c>
      <c r="N1750" s="10">
        <v>0.51371616678858811</v>
      </c>
      <c r="O1750" s="9">
        <v>2961</v>
      </c>
      <c r="P1750" s="9">
        <v>7061</v>
      </c>
      <c r="Q1750" s="9">
        <v>10265</v>
      </c>
      <c r="R1750" s="10">
        <v>0.28845591816853383</v>
      </c>
      <c r="S1750" s="10">
        <v>0.68787140769605459</v>
      </c>
      <c r="T1750" s="9">
        <v>-4100</v>
      </c>
      <c r="U1750" s="10">
        <v>-0.39941548952752076</v>
      </c>
      <c r="V1750" s="9">
        <v>-751</v>
      </c>
      <c r="W1750" s="9">
        <v>767</v>
      </c>
      <c r="X1750" s="10">
        <v>-8.6371060816668427E-2</v>
      </c>
      <c r="Y1750" s="10">
        <v>2.7929616444398953E-2</v>
      </c>
      <c r="Z1750" s="11">
        <v>4930.46</v>
      </c>
      <c r="AA1750" s="11">
        <v>4.9082641376261043</v>
      </c>
      <c r="AB1750" s="11">
        <v>32001</v>
      </c>
      <c r="AC1750" s="12" t="s">
        <v>4547</v>
      </c>
      <c r="AD1750" s="8">
        <v>32</v>
      </c>
      <c r="AE1750" s="8">
        <v>1</v>
      </c>
      <c r="AF1750" s="13" t="s">
        <v>4548</v>
      </c>
      <c r="AG1750" s="13"/>
      <c r="AH1750" s="13" t="s">
        <v>4549</v>
      </c>
      <c r="AJ1750" s="13" t="s">
        <v>498</v>
      </c>
      <c r="AK1750" s="13"/>
      <c r="AL1750" s="13"/>
      <c r="AM1750" s="13"/>
      <c r="AN1750" s="13" t="s">
        <v>487</v>
      </c>
    </row>
    <row r="1751" spans="1:40" x14ac:dyDescent="0.2">
      <c r="A1751" s="8" t="s">
        <v>4545</v>
      </c>
      <c r="B1751" s="8" t="s">
        <v>771</v>
      </c>
      <c r="C1751" s="8" t="str">
        <f t="shared" si="26"/>
        <v>Clark County NV</v>
      </c>
      <c r="D1751" s="9">
        <v>2114801</v>
      </c>
      <c r="E1751" s="8" t="s">
        <v>218</v>
      </c>
      <c r="F1751" s="9">
        <v>401068</v>
      </c>
      <c r="G1751" s="9">
        <v>319571</v>
      </c>
      <c r="H1751" s="9">
        <v>765421</v>
      </c>
      <c r="I1751" s="10">
        <v>0.52398353324510305</v>
      </c>
      <c r="J1751" s="10">
        <v>0.41751010228357988</v>
      </c>
      <c r="K1751" s="9">
        <v>81497</v>
      </c>
      <c r="L1751" s="9">
        <v>-81497</v>
      </c>
      <c r="M1751" s="10">
        <v>0.10647343096152317</v>
      </c>
      <c r="N1751" s="10">
        <v>-0.10647343096152317</v>
      </c>
      <c r="O1751" s="9">
        <v>387978</v>
      </c>
      <c r="P1751" s="9">
        <v>288223</v>
      </c>
      <c r="Q1751" s="9">
        <v>688339</v>
      </c>
      <c r="R1751" s="10">
        <v>0.56364378598335996</v>
      </c>
      <c r="S1751" s="10">
        <v>0.41872246088046733</v>
      </c>
      <c r="T1751" s="9">
        <v>99755</v>
      </c>
      <c r="U1751" s="10">
        <v>0.14492132510289263</v>
      </c>
      <c r="V1751" s="9">
        <v>13090</v>
      </c>
      <c r="W1751" s="9">
        <v>31348</v>
      </c>
      <c r="X1751" s="10">
        <v>-3.9660252738256907E-2</v>
      </c>
      <c r="Y1751" s="10">
        <v>-1.2123585968874528E-3</v>
      </c>
      <c r="Z1751" s="11">
        <v>7891.43</v>
      </c>
      <c r="AA1751" s="11">
        <v>267.98704417323603</v>
      </c>
      <c r="AB1751" s="11">
        <v>32003</v>
      </c>
      <c r="AC1751" s="12" t="s">
        <v>4550</v>
      </c>
      <c r="AD1751" s="8">
        <v>32</v>
      </c>
      <c r="AE1751" s="8">
        <v>3</v>
      </c>
      <c r="AF1751" s="13" t="s">
        <v>4551</v>
      </c>
      <c r="AG1751" s="13" t="s">
        <v>718</v>
      </c>
      <c r="AH1751" s="13" t="s">
        <v>4552</v>
      </c>
      <c r="AI1751" s="14">
        <v>2114801</v>
      </c>
      <c r="AJ1751" s="13" t="s">
        <v>486</v>
      </c>
      <c r="AK1751" s="13" t="s">
        <v>720</v>
      </c>
      <c r="AL1751" s="13"/>
      <c r="AM1751" s="13"/>
      <c r="AN1751" s="13" t="s">
        <v>487</v>
      </c>
    </row>
    <row r="1752" spans="1:40" x14ac:dyDescent="0.2">
      <c r="A1752" s="8" t="s">
        <v>4545</v>
      </c>
      <c r="B1752" s="8" t="s">
        <v>1182</v>
      </c>
      <c r="C1752" s="8" t="str">
        <f t="shared" si="26"/>
        <v>Douglas County NV</v>
      </c>
      <c r="D1752" s="9">
        <v>47710</v>
      </c>
      <c r="E1752" s="8" t="s">
        <v>218</v>
      </c>
      <c r="F1752" s="9">
        <v>8453</v>
      </c>
      <c r="G1752" s="9">
        <v>17406</v>
      </c>
      <c r="H1752" s="9">
        <v>27871</v>
      </c>
      <c r="I1752" s="10">
        <v>0.30329015822898353</v>
      </c>
      <c r="J1752" s="10">
        <v>0.62452011050913137</v>
      </c>
      <c r="K1752" s="9">
        <v>-8953</v>
      </c>
      <c r="L1752" s="9">
        <v>8953</v>
      </c>
      <c r="M1752" s="10">
        <v>-0.32122995228014783</v>
      </c>
      <c r="N1752" s="10">
        <v>0.32122995228014783</v>
      </c>
      <c r="O1752" s="9">
        <v>9288</v>
      </c>
      <c r="P1752" s="9">
        <v>16264</v>
      </c>
      <c r="Q1752" s="9">
        <v>26054</v>
      </c>
      <c r="R1752" s="10">
        <v>0.35649036616258539</v>
      </c>
      <c r="S1752" s="10">
        <v>0.62424195900821366</v>
      </c>
      <c r="T1752" s="9">
        <v>-6976</v>
      </c>
      <c r="U1752" s="10">
        <v>-0.26775159284562827</v>
      </c>
      <c r="V1752" s="9">
        <v>-835</v>
      </c>
      <c r="W1752" s="9">
        <v>1142</v>
      </c>
      <c r="X1752" s="10">
        <v>-5.3200207933601862E-2</v>
      </c>
      <c r="Y1752" s="10">
        <v>2.7815150091770047E-4</v>
      </c>
      <c r="Z1752" s="11">
        <v>709.72</v>
      </c>
      <c r="AA1752" s="11">
        <v>67.223693851096201</v>
      </c>
      <c r="AB1752" s="11">
        <v>32005</v>
      </c>
      <c r="AC1752" s="12" t="s">
        <v>4553</v>
      </c>
      <c r="AD1752" s="8">
        <v>32</v>
      </c>
      <c r="AE1752" s="8">
        <v>5</v>
      </c>
      <c r="AF1752" s="13" t="s">
        <v>4554</v>
      </c>
      <c r="AG1752" s="13" t="s">
        <v>4555</v>
      </c>
      <c r="AH1752" s="13" t="s">
        <v>4556</v>
      </c>
      <c r="AJ1752" s="13" t="s">
        <v>498</v>
      </c>
      <c r="AK1752" s="13" t="s">
        <v>4557</v>
      </c>
      <c r="AL1752" s="13"/>
      <c r="AM1752" s="13"/>
      <c r="AN1752" s="13" t="s">
        <v>487</v>
      </c>
    </row>
    <row r="1753" spans="1:40" x14ac:dyDescent="0.2">
      <c r="A1753" s="8" t="s">
        <v>4545</v>
      </c>
      <c r="B1753" s="8" t="s">
        <v>4558</v>
      </c>
      <c r="C1753" s="8" t="str">
        <f t="shared" si="26"/>
        <v>Elko County NV</v>
      </c>
      <c r="D1753" s="9">
        <v>51935</v>
      </c>
      <c r="E1753" s="8" t="s">
        <v>218</v>
      </c>
      <c r="F1753" s="9">
        <v>3400</v>
      </c>
      <c r="G1753" s="9">
        <v>13542</v>
      </c>
      <c r="H1753" s="9">
        <v>18545</v>
      </c>
      <c r="I1753" s="10">
        <v>0.18333782690752223</v>
      </c>
      <c r="J1753" s="10">
        <v>0.73022377999460775</v>
      </c>
      <c r="K1753" s="9">
        <v>-10142</v>
      </c>
      <c r="L1753" s="9">
        <v>10142</v>
      </c>
      <c r="M1753" s="10">
        <v>-0.54688595308708554</v>
      </c>
      <c r="N1753" s="10">
        <v>0.54688595308708554</v>
      </c>
      <c r="O1753" s="9">
        <v>3510</v>
      </c>
      <c r="P1753" s="9">
        <v>12013</v>
      </c>
      <c r="Q1753" s="9">
        <v>15984</v>
      </c>
      <c r="R1753" s="10">
        <v>0.2195945945945946</v>
      </c>
      <c r="S1753" s="10">
        <v>0.75156406406406406</v>
      </c>
      <c r="T1753" s="9">
        <v>-8503</v>
      </c>
      <c r="U1753" s="10">
        <v>-0.53196946946946944</v>
      </c>
      <c r="V1753" s="9">
        <v>-110</v>
      </c>
      <c r="W1753" s="9">
        <v>1529</v>
      </c>
      <c r="X1753" s="10">
        <v>-3.6256767687072367E-2</v>
      </c>
      <c r="Y1753" s="10">
        <v>-2.1340284069456317E-2</v>
      </c>
      <c r="Z1753" s="11">
        <v>17169.830000000002</v>
      </c>
      <c r="AA1753" s="11">
        <v>3.024782423588352</v>
      </c>
      <c r="AB1753" s="11">
        <v>32007</v>
      </c>
      <c r="AC1753" s="12" t="s">
        <v>4559</v>
      </c>
      <c r="AD1753" s="8">
        <v>32</v>
      </c>
      <c r="AE1753" s="8">
        <v>7</v>
      </c>
      <c r="AF1753" s="13" t="s">
        <v>4560</v>
      </c>
      <c r="AG1753" s="13"/>
      <c r="AH1753" s="13" t="s">
        <v>4561</v>
      </c>
      <c r="AJ1753" s="13" t="s">
        <v>498</v>
      </c>
      <c r="AK1753" s="13"/>
      <c r="AL1753" s="13"/>
      <c r="AM1753" s="13"/>
      <c r="AN1753" s="13" t="s">
        <v>487</v>
      </c>
    </row>
    <row r="1754" spans="1:40" x14ac:dyDescent="0.2">
      <c r="A1754" s="8" t="s">
        <v>4545</v>
      </c>
      <c r="B1754" s="8" t="s">
        <v>4562</v>
      </c>
      <c r="C1754" s="8" t="str">
        <f t="shared" si="26"/>
        <v>Esmeralda County NV</v>
      </c>
      <c r="D1754" s="9">
        <v>829</v>
      </c>
      <c r="E1754" s="8" t="s">
        <v>218</v>
      </c>
      <c r="F1754" s="9">
        <v>65</v>
      </c>
      <c r="G1754" s="9">
        <v>329</v>
      </c>
      <c r="H1754" s="9">
        <v>423</v>
      </c>
      <c r="I1754" s="10">
        <v>0.15366430260047281</v>
      </c>
      <c r="J1754" s="10">
        <v>0.77777777777777779</v>
      </c>
      <c r="K1754" s="9">
        <v>-264</v>
      </c>
      <c r="L1754" s="9">
        <v>264</v>
      </c>
      <c r="M1754" s="10">
        <v>-0.62411347517730498</v>
      </c>
      <c r="N1754" s="10">
        <v>0.62411347517730498</v>
      </c>
      <c r="O1754" s="9">
        <v>92</v>
      </c>
      <c r="P1754" s="9">
        <v>317</v>
      </c>
      <c r="Q1754" s="9">
        <v>435</v>
      </c>
      <c r="R1754" s="10">
        <v>0.21149425287356322</v>
      </c>
      <c r="S1754" s="10">
        <v>0.72873563218390802</v>
      </c>
      <c r="T1754" s="9">
        <v>-225</v>
      </c>
      <c r="U1754" s="10">
        <v>-0.51724137931034475</v>
      </c>
      <c r="V1754" s="9">
        <v>-27</v>
      </c>
      <c r="W1754" s="9">
        <v>12</v>
      </c>
      <c r="X1754" s="10">
        <v>-5.7829950273090402E-2</v>
      </c>
      <c r="Y1754" s="10">
        <v>4.9042145593869768E-2</v>
      </c>
      <c r="Z1754" s="11">
        <v>3581.88</v>
      </c>
      <c r="AA1754" s="11">
        <v>0.23144270606497147</v>
      </c>
      <c r="AB1754" s="11">
        <v>32009</v>
      </c>
      <c r="AC1754" s="12" t="s">
        <v>4563</v>
      </c>
      <c r="AD1754" s="8">
        <v>32</v>
      </c>
      <c r="AE1754" s="8">
        <v>9</v>
      </c>
      <c r="AF1754" s="13"/>
      <c r="AG1754" s="13"/>
      <c r="AH1754" s="13"/>
      <c r="AJ1754" s="13"/>
      <c r="AK1754" s="13"/>
      <c r="AL1754" s="13"/>
      <c r="AM1754" s="13"/>
      <c r="AN1754" s="13" t="s">
        <v>510</v>
      </c>
    </row>
    <row r="1755" spans="1:40" x14ac:dyDescent="0.2">
      <c r="A1755" s="8" t="s">
        <v>4545</v>
      </c>
      <c r="B1755" s="8" t="s">
        <v>4564</v>
      </c>
      <c r="C1755" s="8" t="str">
        <f t="shared" si="26"/>
        <v>Eureka County NV</v>
      </c>
      <c r="D1755" s="9">
        <v>2016</v>
      </c>
      <c r="E1755" s="8" t="s">
        <v>218</v>
      </c>
      <c r="F1755" s="9">
        <v>74</v>
      </c>
      <c r="G1755" s="9">
        <v>723</v>
      </c>
      <c r="H1755" s="9">
        <v>854</v>
      </c>
      <c r="I1755" s="10">
        <v>8.6651053864168617E-2</v>
      </c>
      <c r="J1755" s="10">
        <v>0.84660421545667452</v>
      </c>
      <c r="K1755" s="9">
        <v>-649</v>
      </c>
      <c r="L1755" s="9">
        <v>649</v>
      </c>
      <c r="M1755" s="10">
        <v>-0.75995316159250592</v>
      </c>
      <c r="N1755" s="10">
        <v>0.75995316159250592</v>
      </c>
      <c r="O1755" s="9">
        <v>107</v>
      </c>
      <c r="P1755" s="9">
        <v>663</v>
      </c>
      <c r="Q1755" s="9">
        <v>808</v>
      </c>
      <c r="R1755" s="10">
        <v>0.13242574257425743</v>
      </c>
      <c r="S1755" s="10">
        <v>0.8205445544554455</v>
      </c>
      <c r="T1755" s="9">
        <v>-556</v>
      </c>
      <c r="U1755" s="10">
        <v>-0.68811881188118806</v>
      </c>
      <c r="V1755" s="9">
        <v>-33</v>
      </c>
      <c r="W1755" s="9">
        <v>60</v>
      </c>
      <c r="X1755" s="10">
        <v>-4.5774688710088815E-2</v>
      </c>
      <c r="Y1755" s="10">
        <v>2.6059661001229029E-2</v>
      </c>
      <c r="Z1755" s="11">
        <v>4175.68</v>
      </c>
      <c r="AA1755" s="11">
        <v>0.48279561652233882</v>
      </c>
      <c r="AB1755" s="11">
        <v>32011</v>
      </c>
      <c r="AC1755" s="12" t="s">
        <v>4565</v>
      </c>
      <c r="AD1755" s="8">
        <v>32</v>
      </c>
      <c r="AE1755" s="8">
        <v>11</v>
      </c>
      <c r="AF1755" s="13" t="s">
        <v>4560</v>
      </c>
      <c r="AG1755" s="13"/>
      <c r="AH1755" s="13" t="s">
        <v>4561</v>
      </c>
      <c r="AJ1755" s="13" t="s">
        <v>498</v>
      </c>
      <c r="AK1755" s="13"/>
      <c r="AL1755" s="13"/>
      <c r="AM1755" s="13"/>
      <c r="AN1755" s="13" t="s">
        <v>505</v>
      </c>
    </row>
    <row r="1756" spans="1:40" x14ac:dyDescent="0.2">
      <c r="A1756" s="8" t="s">
        <v>4545</v>
      </c>
      <c r="B1756" s="8" t="s">
        <v>973</v>
      </c>
      <c r="C1756" s="8" t="str">
        <f t="shared" si="26"/>
        <v>Humboldt County NV</v>
      </c>
      <c r="D1756" s="9">
        <v>17019</v>
      </c>
      <c r="E1756" s="8" t="s">
        <v>218</v>
      </c>
      <c r="F1756" s="9">
        <v>1386</v>
      </c>
      <c r="G1756" s="9">
        <v>4521</v>
      </c>
      <c r="H1756" s="9">
        <v>6433</v>
      </c>
      <c r="I1756" s="10">
        <v>0.21545157780195864</v>
      </c>
      <c r="J1756" s="10">
        <v>0.70278252759210325</v>
      </c>
      <c r="K1756" s="9">
        <v>-3135</v>
      </c>
      <c r="L1756" s="9">
        <v>3135</v>
      </c>
      <c r="M1756" s="10">
        <v>-0.48733094979014457</v>
      </c>
      <c r="N1756" s="10">
        <v>0.48733094979014457</v>
      </c>
      <c r="O1756" s="9">
        <v>1737</v>
      </c>
      <c r="P1756" s="9">
        <v>3810</v>
      </c>
      <c r="Q1756" s="9">
        <v>5744</v>
      </c>
      <c r="R1756" s="10">
        <v>0.30240250696378829</v>
      </c>
      <c r="S1756" s="10">
        <v>0.66330083565459608</v>
      </c>
      <c r="T1756" s="9">
        <v>-2073</v>
      </c>
      <c r="U1756" s="10">
        <v>-0.36089832869080779</v>
      </c>
      <c r="V1756" s="9">
        <v>-351</v>
      </c>
      <c r="W1756" s="9">
        <v>711</v>
      </c>
      <c r="X1756" s="10">
        <v>-8.6950929161829643E-2</v>
      </c>
      <c r="Y1756" s="10">
        <v>3.9481691937507168E-2</v>
      </c>
      <c r="Z1756" s="11">
        <v>9640.76</v>
      </c>
      <c r="AA1756" s="11">
        <v>1.7653172571457021</v>
      </c>
      <c r="AB1756" s="11">
        <v>32013</v>
      </c>
      <c r="AC1756" s="12" t="s">
        <v>4566</v>
      </c>
      <c r="AD1756" s="8">
        <v>32</v>
      </c>
      <c r="AE1756" s="8">
        <v>13</v>
      </c>
      <c r="AF1756" s="13" t="s">
        <v>4567</v>
      </c>
      <c r="AG1756" s="13"/>
      <c r="AH1756" s="13" t="s">
        <v>4568</v>
      </c>
      <c r="AJ1756" s="13" t="s">
        <v>498</v>
      </c>
      <c r="AK1756" s="13"/>
      <c r="AL1756" s="13"/>
      <c r="AM1756" s="13"/>
      <c r="AN1756" s="13" t="s">
        <v>487</v>
      </c>
    </row>
    <row r="1757" spans="1:40" x14ac:dyDescent="0.2">
      <c r="A1757" s="8" t="s">
        <v>4545</v>
      </c>
      <c r="B1757" s="8" t="s">
        <v>4569</v>
      </c>
      <c r="C1757" s="8" t="str">
        <f t="shared" si="26"/>
        <v>Lander County NV</v>
      </c>
      <c r="D1757" s="9">
        <v>5903</v>
      </c>
      <c r="E1757" s="8" t="s">
        <v>218</v>
      </c>
      <c r="F1757" s="9">
        <v>403</v>
      </c>
      <c r="G1757" s="9">
        <v>1828</v>
      </c>
      <c r="H1757" s="9">
        <v>2413</v>
      </c>
      <c r="I1757" s="10">
        <v>0.1670120182345628</v>
      </c>
      <c r="J1757" s="10">
        <v>0.75756319933692495</v>
      </c>
      <c r="K1757" s="9">
        <v>-1425</v>
      </c>
      <c r="L1757" s="9">
        <v>1425</v>
      </c>
      <c r="M1757" s="10">
        <v>-0.59055118110236215</v>
      </c>
      <c r="N1757" s="10">
        <v>0.59055118110236215</v>
      </c>
      <c r="O1757" s="9">
        <v>534</v>
      </c>
      <c r="P1757" s="9">
        <v>1580</v>
      </c>
      <c r="Q1757" s="9">
        <v>2165</v>
      </c>
      <c r="R1757" s="10">
        <v>0.24665127020785219</v>
      </c>
      <c r="S1757" s="10">
        <v>0.72979214780600465</v>
      </c>
      <c r="T1757" s="9">
        <v>-1046</v>
      </c>
      <c r="U1757" s="10">
        <v>-0.4831408775981525</v>
      </c>
      <c r="V1757" s="9">
        <v>-131</v>
      </c>
      <c r="W1757" s="9">
        <v>248</v>
      </c>
      <c r="X1757" s="10">
        <v>-7.9639251973289388E-2</v>
      </c>
      <c r="Y1757" s="10">
        <v>2.7771051530920299E-2</v>
      </c>
      <c r="Z1757" s="11">
        <v>5490.11</v>
      </c>
      <c r="AA1757" s="11">
        <v>1.0752061434106057</v>
      </c>
      <c r="AB1757" s="11">
        <v>32015</v>
      </c>
      <c r="AC1757" s="12" t="s">
        <v>4570</v>
      </c>
      <c r="AD1757" s="8">
        <v>32</v>
      </c>
      <c r="AE1757" s="8">
        <v>15</v>
      </c>
      <c r="AF1757" s="13"/>
      <c r="AG1757" s="13"/>
      <c r="AH1757" s="13"/>
      <c r="AJ1757" s="13"/>
      <c r="AK1757" s="13"/>
      <c r="AL1757" s="13"/>
      <c r="AM1757" s="13"/>
      <c r="AN1757" s="13" t="s">
        <v>510</v>
      </c>
    </row>
    <row r="1758" spans="1:40" x14ac:dyDescent="0.2">
      <c r="A1758" s="8" t="s">
        <v>4545</v>
      </c>
      <c r="B1758" s="8" t="s">
        <v>854</v>
      </c>
      <c r="C1758" s="8" t="str">
        <f t="shared" si="26"/>
        <v>Lincoln County NV</v>
      </c>
      <c r="D1758" s="9">
        <v>5036</v>
      </c>
      <c r="E1758" s="8" t="s">
        <v>218</v>
      </c>
      <c r="F1758" s="9">
        <v>285</v>
      </c>
      <c r="G1758" s="9">
        <v>1671</v>
      </c>
      <c r="H1758" s="9">
        <v>2132</v>
      </c>
      <c r="I1758" s="10">
        <v>0.13367729831144465</v>
      </c>
      <c r="J1758" s="10">
        <v>0.7837711069418386</v>
      </c>
      <c r="K1758" s="9">
        <v>-1386</v>
      </c>
      <c r="L1758" s="9">
        <v>1386</v>
      </c>
      <c r="M1758" s="10">
        <v>-0.65009380863039401</v>
      </c>
      <c r="N1758" s="10">
        <v>0.65009380863039401</v>
      </c>
      <c r="O1758" s="9">
        <v>400</v>
      </c>
      <c r="P1758" s="9">
        <v>1691</v>
      </c>
      <c r="Q1758" s="9">
        <v>2152</v>
      </c>
      <c r="R1758" s="10">
        <v>0.18587360594795538</v>
      </c>
      <c r="S1758" s="10">
        <v>0.78578066914498146</v>
      </c>
      <c r="T1758" s="9">
        <v>-1291</v>
      </c>
      <c r="U1758" s="10">
        <v>-0.59990706319702602</v>
      </c>
      <c r="V1758" s="9">
        <v>-115</v>
      </c>
      <c r="W1758" s="9">
        <v>-20</v>
      </c>
      <c r="X1758" s="10">
        <v>-5.219630763651073E-2</v>
      </c>
      <c r="Y1758" s="10">
        <v>-2.0095622031428562E-3</v>
      </c>
      <c r="Z1758" s="11">
        <v>10633.2</v>
      </c>
      <c r="AA1758" s="11">
        <v>0.47361095436933376</v>
      </c>
      <c r="AB1758" s="11">
        <v>32017</v>
      </c>
      <c r="AC1758" s="12" t="s">
        <v>4571</v>
      </c>
      <c r="AD1758" s="8">
        <v>32</v>
      </c>
      <c r="AE1758" s="8">
        <v>17</v>
      </c>
      <c r="AF1758" s="13"/>
      <c r="AG1758" s="13"/>
      <c r="AH1758" s="13"/>
      <c r="AJ1758" s="13"/>
      <c r="AK1758" s="13"/>
      <c r="AL1758" s="13"/>
      <c r="AM1758" s="13"/>
      <c r="AN1758" s="13" t="s">
        <v>510</v>
      </c>
    </row>
    <row r="1759" spans="1:40" x14ac:dyDescent="0.2">
      <c r="A1759" s="8" t="s">
        <v>4545</v>
      </c>
      <c r="B1759" s="8" t="s">
        <v>2634</v>
      </c>
      <c r="C1759" s="8" t="str">
        <f t="shared" si="26"/>
        <v>Lyon County NV</v>
      </c>
      <c r="D1759" s="9">
        <v>52585</v>
      </c>
      <c r="E1759" s="8" t="s">
        <v>218</v>
      </c>
      <c r="F1759" s="9">
        <v>6146</v>
      </c>
      <c r="G1759" s="9">
        <v>16005</v>
      </c>
      <c r="H1759" s="9">
        <v>23762</v>
      </c>
      <c r="I1759" s="10">
        <v>0.25864826193081392</v>
      </c>
      <c r="J1759" s="10">
        <v>0.67355441461156473</v>
      </c>
      <c r="K1759" s="9">
        <v>-9859</v>
      </c>
      <c r="L1759" s="9">
        <v>9859</v>
      </c>
      <c r="M1759" s="10">
        <v>-0.41490615268075082</v>
      </c>
      <c r="N1759" s="10">
        <v>0.41490615268075082</v>
      </c>
      <c r="O1759" s="9">
        <v>7380</v>
      </c>
      <c r="P1759" s="9">
        <v>13520</v>
      </c>
      <c r="Q1759" s="9">
        <v>21465</v>
      </c>
      <c r="R1759" s="10">
        <v>0.34381551362683438</v>
      </c>
      <c r="S1759" s="10">
        <v>0.62986256696948517</v>
      </c>
      <c r="T1759" s="9">
        <v>-6140</v>
      </c>
      <c r="U1759" s="10">
        <v>-0.28604705334265079</v>
      </c>
      <c r="V1759" s="9">
        <v>-1234</v>
      </c>
      <c r="W1759" s="9">
        <v>2485</v>
      </c>
      <c r="X1759" s="10">
        <v>-8.5167251696020463E-2</v>
      </c>
      <c r="Y1759" s="10">
        <v>4.3691847642079562E-2</v>
      </c>
      <c r="Z1759" s="11">
        <v>2001.19</v>
      </c>
      <c r="AA1759" s="11">
        <v>26.276865265167224</v>
      </c>
      <c r="AB1759" s="11">
        <v>32019</v>
      </c>
      <c r="AC1759" s="12" t="s">
        <v>4572</v>
      </c>
      <c r="AD1759" s="8">
        <v>32</v>
      </c>
      <c r="AE1759" s="8">
        <v>19</v>
      </c>
      <c r="AF1759" s="13" t="s">
        <v>4573</v>
      </c>
      <c r="AG1759" s="13" t="s">
        <v>4555</v>
      </c>
      <c r="AH1759" s="13" t="s">
        <v>4574</v>
      </c>
      <c r="AJ1759" s="13" t="s">
        <v>498</v>
      </c>
      <c r="AK1759" s="13" t="s">
        <v>4557</v>
      </c>
      <c r="AL1759" s="13"/>
      <c r="AM1759" s="13"/>
      <c r="AN1759" s="13" t="s">
        <v>487</v>
      </c>
    </row>
    <row r="1760" spans="1:40" x14ac:dyDescent="0.2">
      <c r="A1760" s="8" t="s">
        <v>4545</v>
      </c>
      <c r="B1760" s="8" t="s">
        <v>1240</v>
      </c>
      <c r="C1760" s="8" t="str">
        <f t="shared" si="26"/>
        <v>Mineral County NV</v>
      </c>
      <c r="D1760" s="9">
        <v>4478</v>
      </c>
      <c r="E1760" s="8" t="s">
        <v>218</v>
      </c>
      <c r="F1760" s="9">
        <v>637</v>
      </c>
      <c r="G1760" s="9">
        <v>1179</v>
      </c>
      <c r="H1760" s="9">
        <v>1997</v>
      </c>
      <c r="I1760" s="10">
        <v>0.3189784677015523</v>
      </c>
      <c r="J1760" s="10">
        <v>0.59038557836755134</v>
      </c>
      <c r="K1760" s="9">
        <v>-542</v>
      </c>
      <c r="L1760" s="9">
        <v>542</v>
      </c>
      <c r="M1760" s="10">
        <v>-0.27140711066599904</v>
      </c>
      <c r="N1760" s="10">
        <v>0.27140711066599904</v>
      </c>
      <c r="O1760" s="9">
        <v>863</v>
      </c>
      <c r="P1760" s="9">
        <v>1080</v>
      </c>
      <c r="Q1760" s="9">
        <v>2035</v>
      </c>
      <c r="R1760" s="10">
        <v>0.42407862407862407</v>
      </c>
      <c r="S1760" s="10">
        <v>0.53071253071253066</v>
      </c>
      <c r="T1760" s="9">
        <v>-217</v>
      </c>
      <c r="U1760" s="10">
        <v>-0.10663390663390659</v>
      </c>
      <c r="V1760" s="9">
        <v>-226</v>
      </c>
      <c r="W1760" s="9">
        <v>99</v>
      </c>
      <c r="X1760" s="10">
        <v>-0.10510015637707176</v>
      </c>
      <c r="Y1760" s="10">
        <v>5.9673047655020683E-2</v>
      </c>
      <c r="Z1760" s="11">
        <v>3752.84</v>
      </c>
      <c r="AA1760" s="11">
        <v>1.1932296607369353</v>
      </c>
      <c r="AB1760" s="11">
        <v>32021</v>
      </c>
      <c r="AC1760" s="12" t="s">
        <v>4575</v>
      </c>
      <c r="AD1760" s="8">
        <v>32</v>
      </c>
      <c r="AE1760" s="8">
        <v>21</v>
      </c>
      <c r="AF1760" s="13"/>
      <c r="AG1760" s="13"/>
      <c r="AH1760" s="13"/>
      <c r="AJ1760" s="13"/>
      <c r="AK1760" s="13"/>
      <c r="AL1760" s="13"/>
      <c r="AM1760" s="13"/>
      <c r="AN1760" s="13" t="s">
        <v>510</v>
      </c>
    </row>
    <row r="1761" spans="1:40" x14ac:dyDescent="0.2">
      <c r="A1761" s="8" t="s">
        <v>4545</v>
      </c>
      <c r="B1761" s="8" t="s">
        <v>4576</v>
      </c>
      <c r="C1761" s="8" t="str">
        <f t="shared" ref="C1761:C1824" si="27">B1761&amp;" "&amp;A1761</f>
        <v>Nye County NV</v>
      </c>
      <c r="D1761" s="9">
        <v>42477</v>
      </c>
      <c r="E1761" s="8" t="s">
        <v>218</v>
      </c>
      <c r="F1761" s="9">
        <v>5095</v>
      </c>
      <c r="G1761" s="9">
        <v>13320</v>
      </c>
      <c r="H1761" s="9">
        <v>19592</v>
      </c>
      <c r="I1761" s="10">
        <v>0.26005512454062885</v>
      </c>
      <c r="J1761" s="10">
        <v>0.6798693344222132</v>
      </c>
      <c r="K1761" s="9">
        <v>-8225</v>
      </c>
      <c r="L1761" s="9">
        <v>8225</v>
      </c>
      <c r="M1761" s="10">
        <v>-0.41981420988158435</v>
      </c>
      <c r="N1761" s="10">
        <v>0.41981420988158435</v>
      </c>
      <c r="O1761" s="9">
        <v>6320</v>
      </c>
      <c r="P1761" s="9">
        <v>10566</v>
      </c>
      <c r="Q1761" s="9">
        <v>17522</v>
      </c>
      <c r="R1761" s="10">
        <v>0.36068941901609403</v>
      </c>
      <c r="S1761" s="10">
        <v>0.60301335463988126</v>
      </c>
      <c r="T1761" s="9">
        <v>-4246</v>
      </c>
      <c r="U1761" s="10">
        <v>-0.24232393562378723</v>
      </c>
      <c r="V1761" s="9">
        <v>-1225</v>
      </c>
      <c r="W1761" s="9">
        <v>2754</v>
      </c>
      <c r="X1761" s="10">
        <v>-0.10063429447546518</v>
      </c>
      <c r="Y1761" s="10">
        <v>7.685597978233194E-2</v>
      </c>
      <c r="Z1761" s="11">
        <v>18181.919999999998</v>
      </c>
      <c r="AA1761" s="11">
        <v>2.336221917157264</v>
      </c>
      <c r="AB1761" s="11">
        <v>32023</v>
      </c>
      <c r="AC1761" s="12" t="s">
        <v>4577</v>
      </c>
      <c r="AD1761" s="8">
        <v>32</v>
      </c>
      <c r="AE1761" s="8">
        <v>23</v>
      </c>
      <c r="AF1761" s="13" t="s">
        <v>4578</v>
      </c>
      <c r="AG1761" s="13" t="s">
        <v>718</v>
      </c>
      <c r="AH1761" s="13" t="s">
        <v>4579</v>
      </c>
      <c r="AJ1761" s="13" t="s">
        <v>498</v>
      </c>
      <c r="AK1761" s="13" t="s">
        <v>720</v>
      </c>
      <c r="AL1761" s="13"/>
      <c r="AM1761" s="13"/>
      <c r="AN1761" s="13" t="s">
        <v>487</v>
      </c>
    </row>
    <row r="1762" spans="1:40" x14ac:dyDescent="0.2">
      <c r="A1762" s="8" t="s">
        <v>4545</v>
      </c>
      <c r="B1762" s="8" t="s">
        <v>4580</v>
      </c>
      <c r="C1762" s="8" t="str">
        <f t="shared" si="27"/>
        <v>Pershing County NV</v>
      </c>
      <c r="D1762" s="9">
        <v>6634</v>
      </c>
      <c r="E1762" s="8" t="s">
        <v>218</v>
      </c>
      <c r="F1762" s="9">
        <v>430</v>
      </c>
      <c r="G1762" s="9">
        <v>1403</v>
      </c>
      <c r="H1762" s="9">
        <v>1982</v>
      </c>
      <c r="I1762" s="10">
        <v>0.21695257315842584</v>
      </c>
      <c r="J1762" s="10">
        <v>0.70787083753784052</v>
      </c>
      <c r="K1762" s="9">
        <v>-973</v>
      </c>
      <c r="L1762" s="9">
        <v>973</v>
      </c>
      <c r="M1762" s="10">
        <v>-0.49091826437941466</v>
      </c>
      <c r="N1762" s="10">
        <v>0.49091826437941466</v>
      </c>
      <c r="O1762" s="9">
        <v>632</v>
      </c>
      <c r="P1762" s="9">
        <v>1167</v>
      </c>
      <c r="Q1762" s="9">
        <v>1884</v>
      </c>
      <c r="R1762" s="10">
        <v>0.3354564755838641</v>
      </c>
      <c r="S1762" s="10">
        <v>0.61942675159235672</v>
      </c>
      <c r="T1762" s="9">
        <v>-535</v>
      </c>
      <c r="U1762" s="10">
        <v>-0.28397027600849262</v>
      </c>
      <c r="V1762" s="9">
        <v>-202</v>
      </c>
      <c r="W1762" s="9">
        <v>236</v>
      </c>
      <c r="X1762" s="10">
        <v>-0.11850390242543826</v>
      </c>
      <c r="Y1762" s="10">
        <v>8.8444085945483808E-2</v>
      </c>
      <c r="Z1762" s="11">
        <v>6036.56</v>
      </c>
      <c r="AA1762" s="11">
        <v>1.0989702744609513</v>
      </c>
      <c r="AB1762" s="11">
        <v>32027</v>
      </c>
      <c r="AC1762" s="12" t="s">
        <v>4581</v>
      </c>
      <c r="AD1762" s="8">
        <v>32</v>
      </c>
      <c r="AE1762" s="8">
        <v>27</v>
      </c>
      <c r="AF1762" s="13"/>
      <c r="AG1762" s="13"/>
      <c r="AH1762" s="13"/>
      <c r="AJ1762" s="13"/>
      <c r="AK1762" s="13"/>
      <c r="AL1762" s="13"/>
      <c r="AM1762" s="13"/>
      <c r="AN1762" s="13" t="s">
        <v>510</v>
      </c>
    </row>
    <row r="1763" spans="1:40" x14ac:dyDescent="0.2">
      <c r="A1763" s="8" t="s">
        <v>4545</v>
      </c>
      <c r="B1763" s="8" t="s">
        <v>4582</v>
      </c>
      <c r="C1763" s="8" t="str">
        <f t="shared" si="27"/>
        <v>Storey County NV</v>
      </c>
      <c r="D1763" s="9">
        <v>3987</v>
      </c>
      <c r="E1763" s="8" t="s">
        <v>218</v>
      </c>
      <c r="F1763" s="9">
        <v>752</v>
      </c>
      <c r="G1763" s="9">
        <v>1616</v>
      </c>
      <c r="H1763" s="9">
        <v>2558</v>
      </c>
      <c r="I1763" s="10">
        <v>0.2939796716184519</v>
      </c>
      <c r="J1763" s="10">
        <v>0.63174354964816259</v>
      </c>
      <c r="K1763" s="9">
        <v>-864</v>
      </c>
      <c r="L1763" s="9">
        <v>864</v>
      </c>
      <c r="M1763" s="10">
        <v>-0.3377638780297107</v>
      </c>
      <c r="N1763" s="10">
        <v>0.3377638780297107</v>
      </c>
      <c r="O1763" s="9">
        <v>920</v>
      </c>
      <c r="P1763" s="9">
        <v>1321</v>
      </c>
      <c r="Q1763" s="9">
        <v>2314</v>
      </c>
      <c r="R1763" s="10">
        <v>0.39757994814174591</v>
      </c>
      <c r="S1763" s="10">
        <v>0.57087294727744164</v>
      </c>
      <c r="T1763" s="9">
        <v>-401</v>
      </c>
      <c r="U1763" s="10">
        <v>-0.17329299913569574</v>
      </c>
      <c r="V1763" s="9">
        <v>-168</v>
      </c>
      <c r="W1763" s="9">
        <v>295</v>
      </c>
      <c r="X1763" s="10">
        <v>-0.10360027652329401</v>
      </c>
      <c r="Y1763" s="10">
        <v>6.087060237072095E-2</v>
      </c>
      <c r="Z1763" s="11">
        <v>262.92</v>
      </c>
      <c r="AA1763" s="11">
        <v>15.164308534915563</v>
      </c>
      <c r="AB1763" s="11">
        <v>32029</v>
      </c>
      <c r="AC1763" s="12" t="s">
        <v>4583</v>
      </c>
      <c r="AD1763" s="8">
        <v>32</v>
      </c>
      <c r="AE1763" s="8">
        <v>29</v>
      </c>
      <c r="AF1763" s="13" t="s">
        <v>4584</v>
      </c>
      <c r="AG1763" s="13" t="s">
        <v>4555</v>
      </c>
      <c r="AH1763" s="13" t="s">
        <v>4585</v>
      </c>
      <c r="AI1763" s="14">
        <v>450890</v>
      </c>
      <c r="AJ1763" s="13" t="s">
        <v>486</v>
      </c>
      <c r="AK1763" s="13" t="s">
        <v>4557</v>
      </c>
      <c r="AL1763" s="13"/>
      <c r="AM1763" s="13"/>
      <c r="AN1763" s="13" t="s">
        <v>505</v>
      </c>
    </row>
    <row r="1764" spans="1:40" x14ac:dyDescent="0.2">
      <c r="A1764" s="8" t="s">
        <v>4545</v>
      </c>
      <c r="B1764" s="8" t="s">
        <v>4586</v>
      </c>
      <c r="C1764" s="8" t="str">
        <f t="shared" si="27"/>
        <v>Washoe County NV</v>
      </c>
      <c r="D1764" s="9">
        <v>446903</v>
      </c>
      <c r="E1764" s="8" t="s">
        <v>218</v>
      </c>
      <c r="F1764" s="9">
        <v>97032</v>
      </c>
      <c r="G1764" s="9">
        <v>94529</v>
      </c>
      <c r="H1764" s="9">
        <v>209282</v>
      </c>
      <c r="I1764" s="10">
        <v>0.46364235815789223</v>
      </c>
      <c r="J1764" s="10">
        <v>0.45168241893712791</v>
      </c>
      <c r="K1764" s="9">
        <v>2503</v>
      </c>
      <c r="L1764" s="9">
        <v>-2503</v>
      </c>
      <c r="M1764" s="10">
        <v>1.1959939220764326E-2</v>
      </c>
      <c r="N1764" s="10">
        <v>-1.1959939220764326E-2</v>
      </c>
      <c r="O1764" s="9">
        <v>94806</v>
      </c>
      <c r="P1764" s="9">
        <v>88151</v>
      </c>
      <c r="Q1764" s="9">
        <v>186917</v>
      </c>
      <c r="R1764" s="10">
        <v>0.5072090821059615</v>
      </c>
      <c r="S1764" s="10">
        <v>0.47160504394998848</v>
      </c>
      <c r="T1764" s="9">
        <v>6655</v>
      </c>
      <c r="U1764" s="10">
        <v>3.5604038155973017E-2</v>
      </c>
      <c r="V1764" s="9">
        <v>2226</v>
      </c>
      <c r="W1764" s="9">
        <v>6378</v>
      </c>
      <c r="X1764" s="10">
        <v>-4.3566723948069264E-2</v>
      </c>
      <c r="Y1764" s="10">
        <v>-1.9922625012860573E-2</v>
      </c>
      <c r="Z1764" s="11">
        <v>6302.37</v>
      </c>
      <c r="AA1764" s="11">
        <v>70.910308344321265</v>
      </c>
      <c r="AB1764" s="11">
        <v>32031</v>
      </c>
      <c r="AC1764" s="12" t="s">
        <v>4587</v>
      </c>
      <c r="AD1764" s="8">
        <v>32</v>
      </c>
      <c r="AE1764" s="8">
        <v>31</v>
      </c>
      <c r="AF1764" s="13" t="s">
        <v>4584</v>
      </c>
      <c r="AG1764" s="13" t="s">
        <v>4555</v>
      </c>
      <c r="AH1764" s="13" t="s">
        <v>4585</v>
      </c>
      <c r="AI1764" s="14">
        <v>450890</v>
      </c>
      <c r="AJ1764" s="13" t="s">
        <v>486</v>
      </c>
      <c r="AK1764" s="13" t="s">
        <v>4557</v>
      </c>
      <c r="AL1764" s="13"/>
      <c r="AM1764" s="13"/>
      <c r="AN1764" s="13" t="s">
        <v>487</v>
      </c>
    </row>
    <row r="1765" spans="1:40" x14ac:dyDescent="0.2">
      <c r="A1765" s="8" t="s">
        <v>4545</v>
      </c>
      <c r="B1765" s="8" t="s">
        <v>4588</v>
      </c>
      <c r="C1765" s="8" t="str">
        <f t="shared" si="27"/>
        <v>White Pine County NV</v>
      </c>
      <c r="D1765" s="9">
        <v>9811</v>
      </c>
      <c r="E1765" s="8" t="s">
        <v>218</v>
      </c>
      <c r="F1765" s="9">
        <v>707</v>
      </c>
      <c r="G1765" s="9">
        <v>2723</v>
      </c>
      <c r="H1765" s="9">
        <v>3773</v>
      </c>
      <c r="I1765" s="10">
        <v>0.18738404452690166</v>
      </c>
      <c r="J1765" s="10">
        <v>0.72170686456400746</v>
      </c>
      <c r="K1765" s="9">
        <v>-2016</v>
      </c>
      <c r="L1765" s="9">
        <v>2016</v>
      </c>
      <c r="M1765" s="10">
        <v>-0.53432282003710574</v>
      </c>
      <c r="N1765" s="10">
        <v>0.53432282003710574</v>
      </c>
      <c r="O1765" s="9">
        <v>983</v>
      </c>
      <c r="P1765" s="9">
        <v>2601</v>
      </c>
      <c r="Q1765" s="9">
        <v>3704</v>
      </c>
      <c r="R1765" s="10">
        <v>0.26538876889848811</v>
      </c>
      <c r="S1765" s="10">
        <v>0.70221382289416845</v>
      </c>
      <c r="T1765" s="9">
        <v>-1618</v>
      </c>
      <c r="U1765" s="10">
        <v>-0.43682505399568033</v>
      </c>
      <c r="V1765" s="9">
        <v>-276</v>
      </c>
      <c r="W1765" s="9">
        <v>122</v>
      </c>
      <c r="X1765" s="10">
        <v>-7.8004724371586454E-2</v>
      </c>
      <c r="Y1765" s="10">
        <v>1.9493041669839006E-2</v>
      </c>
      <c r="Z1765" s="11">
        <v>8875.65</v>
      </c>
      <c r="AA1765" s="11">
        <v>1.1053838310433604</v>
      </c>
      <c r="AB1765" s="11">
        <v>32033</v>
      </c>
      <c r="AC1765" s="12" t="s">
        <v>4589</v>
      </c>
      <c r="AD1765" s="8">
        <v>32</v>
      </c>
      <c r="AE1765" s="8">
        <v>33</v>
      </c>
      <c r="AF1765" s="13"/>
      <c r="AG1765" s="13"/>
      <c r="AH1765" s="13"/>
      <c r="AJ1765" s="13"/>
      <c r="AK1765" s="13"/>
      <c r="AL1765" s="13"/>
      <c r="AM1765" s="13"/>
      <c r="AN1765" s="13" t="s">
        <v>510</v>
      </c>
    </row>
    <row r="1766" spans="1:40" x14ac:dyDescent="0.2">
      <c r="A1766" s="8" t="s">
        <v>4545</v>
      </c>
      <c r="B1766" s="8" t="s">
        <v>254</v>
      </c>
      <c r="C1766" s="8" t="str">
        <f t="shared" si="27"/>
        <v>Carson City NV</v>
      </c>
      <c r="D1766" s="9">
        <v>54521</v>
      </c>
      <c r="E1766" s="8" t="s">
        <v>218</v>
      </c>
      <c r="F1766" s="9">
        <v>9610</v>
      </c>
      <c r="G1766" s="9">
        <v>13125</v>
      </c>
      <c r="H1766" s="9">
        <v>25016</v>
      </c>
      <c r="I1766" s="10">
        <v>0.38415414134953629</v>
      </c>
      <c r="J1766" s="10">
        <v>0.5246642149024624</v>
      </c>
      <c r="K1766" s="9">
        <v>-3515</v>
      </c>
      <c r="L1766" s="9">
        <v>3515</v>
      </c>
      <c r="M1766" s="10">
        <v>-0.14051007355292611</v>
      </c>
      <c r="N1766" s="10">
        <v>0.14051007355292611</v>
      </c>
      <c r="O1766" s="9">
        <v>10290</v>
      </c>
      <c r="P1766" s="9">
        <v>12394</v>
      </c>
      <c r="Q1766" s="9">
        <v>23318</v>
      </c>
      <c r="R1766" s="10">
        <v>0.44128999056522855</v>
      </c>
      <c r="S1766" s="10">
        <v>0.53152071361180209</v>
      </c>
      <c r="T1766" s="9">
        <v>-2104</v>
      </c>
      <c r="U1766" s="10">
        <v>-9.0230723046573535E-2</v>
      </c>
      <c r="V1766" s="9">
        <v>-680</v>
      </c>
      <c r="W1766" s="9">
        <v>731</v>
      </c>
      <c r="X1766" s="10">
        <v>-5.7135849215692258E-2</v>
      </c>
      <c r="Y1766" s="10">
        <v>-6.8564987093396867E-3</v>
      </c>
      <c r="Z1766" s="11">
        <v>144.66</v>
      </c>
      <c r="AA1766" s="11">
        <v>376.8906401216646</v>
      </c>
      <c r="AB1766" s="11">
        <v>32510</v>
      </c>
      <c r="AC1766" s="12" t="s">
        <v>4590</v>
      </c>
      <c r="AD1766" s="8">
        <v>32</v>
      </c>
      <c r="AE1766" s="8">
        <v>510</v>
      </c>
      <c r="AF1766" s="13" t="s">
        <v>4591</v>
      </c>
      <c r="AG1766" s="13" t="s">
        <v>4555</v>
      </c>
      <c r="AH1766" s="13" t="s">
        <v>4592</v>
      </c>
      <c r="AI1766" s="14">
        <v>54521</v>
      </c>
      <c r="AJ1766" s="13" t="s">
        <v>486</v>
      </c>
      <c r="AK1766" s="13" t="s">
        <v>4557</v>
      </c>
      <c r="AL1766" s="13"/>
      <c r="AM1766" s="13"/>
      <c r="AN1766" s="13" t="s">
        <v>487</v>
      </c>
    </row>
    <row r="1767" spans="1:40" x14ac:dyDescent="0.2">
      <c r="A1767" s="8" t="s">
        <v>4593</v>
      </c>
      <c r="B1767" s="8" t="s">
        <v>4594</v>
      </c>
      <c r="C1767" s="8" t="str">
        <f t="shared" si="27"/>
        <v>Belknap County NH</v>
      </c>
      <c r="D1767" s="9">
        <v>60641</v>
      </c>
      <c r="E1767" s="8" t="s">
        <v>218</v>
      </c>
      <c r="F1767" s="9">
        <v>13517</v>
      </c>
      <c r="G1767" s="9">
        <v>19315</v>
      </c>
      <c r="H1767" s="9">
        <v>34462</v>
      </c>
      <c r="I1767" s="10">
        <v>0.39222912193140269</v>
      </c>
      <c r="J1767" s="10">
        <v>0.56047240438744128</v>
      </c>
      <c r="K1767" s="9">
        <v>-5798</v>
      </c>
      <c r="L1767" s="9">
        <v>5798</v>
      </c>
      <c r="M1767" s="10">
        <v>-0.16824328245603859</v>
      </c>
      <c r="N1767" s="10">
        <v>0.16824328245603859</v>
      </c>
      <c r="O1767" s="9">
        <v>15884</v>
      </c>
      <c r="P1767" s="9">
        <v>17568</v>
      </c>
      <c r="Q1767" s="9">
        <v>33771</v>
      </c>
      <c r="R1767" s="10">
        <v>0.47034437831275355</v>
      </c>
      <c r="S1767" s="10">
        <v>0.52020964733054986</v>
      </c>
      <c r="T1767" s="9">
        <v>-1684</v>
      </c>
      <c r="U1767" s="10">
        <v>-4.986526901779631E-2</v>
      </c>
      <c r="V1767" s="9">
        <v>-2367</v>
      </c>
      <c r="W1767" s="9">
        <v>1747</v>
      </c>
      <c r="X1767" s="10">
        <v>-7.8115256381350862E-2</v>
      </c>
      <c r="Y1767" s="10">
        <v>4.0262757056891418E-2</v>
      </c>
      <c r="Z1767" s="11">
        <v>400.23</v>
      </c>
      <c r="AA1767" s="11">
        <v>151.51537865727207</v>
      </c>
      <c r="AB1767" s="11">
        <v>33001</v>
      </c>
      <c r="AC1767" s="12" t="s">
        <v>4595</v>
      </c>
      <c r="AD1767" s="8">
        <v>33</v>
      </c>
      <c r="AE1767" s="8">
        <v>1</v>
      </c>
      <c r="AF1767" s="13" t="s">
        <v>4596</v>
      </c>
      <c r="AG1767" s="13" t="s">
        <v>1332</v>
      </c>
      <c r="AH1767" s="13" t="s">
        <v>4597</v>
      </c>
      <c r="AJ1767" s="13" t="s">
        <v>498</v>
      </c>
      <c r="AK1767" s="13" t="s">
        <v>1334</v>
      </c>
      <c r="AL1767" s="13"/>
      <c r="AM1767" s="13"/>
      <c r="AN1767" s="13" t="s">
        <v>487</v>
      </c>
    </row>
    <row r="1768" spans="1:40" x14ac:dyDescent="0.2">
      <c r="A1768" s="8" t="s">
        <v>4593</v>
      </c>
      <c r="B1768" s="8" t="s">
        <v>767</v>
      </c>
      <c r="C1768" s="8" t="str">
        <f t="shared" si="27"/>
        <v>Carroll County NH</v>
      </c>
      <c r="D1768" s="9">
        <v>47285</v>
      </c>
      <c r="E1768" s="8" t="s">
        <v>218</v>
      </c>
      <c r="F1768" s="9">
        <v>12987</v>
      </c>
      <c r="G1768" s="9">
        <v>14635</v>
      </c>
      <c r="H1768" s="9">
        <v>29063</v>
      </c>
      <c r="I1768" s="10">
        <v>0.44685682826962114</v>
      </c>
      <c r="J1768" s="10">
        <v>0.50356122905412382</v>
      </c>
      <c r="K1768" s="9">
        <v>-1648</v>
      </c>
      <c r="L1768" s="9">
        <v>1648</v>
      </c>
      <c r="M1768" s="10">
        <v>-5.6704400784502673E-2</v>
      </c>
      <c r="N1768" s="10">
        <v>5.6704400784502673E-2</v>
      </c>
      <c r="O1768" s="9">
        <v>13977</v>
      </c>
      <c r="P1768" s="9">
        <v>14207</v>
      </c>
      <c r="Q1768" s="9">
        <v>28464</v>
      </c>
      <c r="R1768" s="10">
        <v>0.49104131534569984</v>
      </c>
      <c r="S1768" s="10">
        <v>0.49912169758291175</v>
      </c>
      <c r="T1768" s="9">
        <v>-230</v>
      </c>
      <c r="U1768" s="10">
        <v>-8.0803822372119138E-3</v>
      </c>
      <c r="V1768" s="9">
        <v>-990</v>
      </c>
      <c r="W1768" s="9">
        <v>428</v>
      </c>
      <c r="X1768" s="10">
        <v>-4.4184487076078693E-2</v>
      </c>
      <c r="Y1768" s="10">
        <v>4.4395314712120659E-3</v>
      </c>
      <c r="Z1768" s="11">
        <v>931.06</v>
      </c>
      <c r="AA1768" s="11">
        <v>50.786200674500037</v>
      </c>
      <c r="AB1768" s="11">
        <v>33003</v>
      </c>
      <c r="AC1768" s="12" t="s">
        <v>4598</v>
      </c>
      <c r="AD1768" s="8">
        <v>33</v>
      </c>
      <c r="AE1768" s="8">
        <v>3</v>
      </c>
      <c r="AF1768" s="13"/>
      <c r="AG1768" s="13"/>
      <c r="AH1768" s="13"/>
      <c r="AJ1768" s="13"/>
      <c r="AK1768" s="13"/>
      <c r="AL1768" s="13"/>
      <c r="AM1768" s="13"/>
      <c r="AN1768" s="13" t="s">
        <v>510</v>
      </c>
    </row>
    <row r="1769" spans="1:40" x14ac:dyDescent="0.2">
      <c r="A1769" s="8" t="s">
        <v>4593</v>
      </c>
      <c r="B1769" s="8" t="s">
        <v>4599</v>
      </c>
      <c r="C1769" s="8" t="str">
        <f t="shared" si="27"/>
        <v>Cheshire County NH</v>
      </c>
      <c r="D1769" s="9">
        <v>75909</v>
      </c>
      <c r="E1769" s="8" t="s">
        <v>218</v>
      </c>
      <c r="F1769" s="9">
        <v>22064</v>
      </c>
      <c r="G1769" s="9">
        <v>16876</v>
      </c>
      <c r="H1769" s="9">
        <v>41080</v>
      </c>
      <c r="I1769" s="10">
        <v>0.53709834469328144</v>
      </c>
      <c r="J1769" s="10">
        <v>0.41080817916260953</v>
      </c>
      <c r="K1769" s="9">
        <v>5188</v>
      </c>
      <c r="L1769" s="9">
        <v>-5188</v>
      </c>
      <c r="M1769" s="10">
        <v>0.12629016553067191</v>
      </c>
      <c r="N1769" s="10">
        <v>-0.12629016553067191</v>
      </c>
      <c r="O1769" s="9">
        <v>25329</v>
      </c>
      <c r="P1769" s="9">
        <v>15135</v>
      </c>
      <c r="Q1769" s="9">
        <v>41071</v>
      </c>
      <c r="R1769" s="10">
        <v>0.61671252221762318</v>
      </c>
      <c r="S1769" s="10">
        <v>0.36850819312897176</v>
      </c>
      <c r="T1769" s="9">
        <v>10194</v>
      </c>
      <c r="U1769" s="10">
        <v>0.24820432908865142</v>
      </c>
      <c r="V1769" s="9">
        <v>-3265</v>
      </c>
      <c r="W1769" s="9">
        <v>1741</v>
      </c>
      <c r="X1769" s="10">
        <v>-7.9614177524341745E-2</v>
      </c>
      <c r="Y1769" s="10">
        <v>4.2299986033637771E-2</v>
      </c>
      <c r="Z1769" s="11">
        <v>706.66</v>
      </c>
      <c r="AA1769" s="11">
        <v>107.41940961707186</v>
      </c>
      <c r="AB1769" s="11">
        <v>33005</v>
      </c>
      <c r="AC1769" s="12" t="s">
        <v>4600</v>
      </c>
      <c r="AD1769" s="8">
        <v>33</v>
      </c>
      <c r="AE1769" s="8">
        <v>5</v>
      </c>
      <c r="AF1769" s="13" t="s">
        <v>4601</v>
      </c>
      <c r="AG1769" s="13"/>
      <c r="AH1769" s="13" t="s">
        <v>4602</v>
      </c>
      <c r="AJ1769" s="13" t="s">
        <v>498</v>
      </c>
      <c r="AK1769" s="13"/>
      <c r="AL1769" s="13"/>
      <c r="AM1769" s="13"/>
      <c r="AN1769" s="13" t="s">
        <v>487</v>
      </c>
    </row>
    <row r="1770" spans="1:40" x14ac:dyDescent="0.2">
      <c r="A1770" s="8" t="s">
        <v>4593</v>
      </c>
      <c r="B1770" s="8" t="s">
        <v>4603</v>
      </c>
      <c r="C1770" s="8" t="str">
        <f t="shared" si="27"/>
        <v>Coos County NH</v>
      </c>
      <c r="D1770" s="9">
        <v>31212</v>
      </c>
      <c r="E1770" s="8" t="s">
        <v>218</v>
      </c>
      <c r="F1770" s="9">
        <v>6558</v>
      </c>
      <c r="G1770" s="9">
        <v>7951</v>
      </c>
      <c r="H1770" s="9">
        <v>15255</v>
      </c>
      <c r="I1770" s="10">
        <v>0.42989183874139625</v>
      </c>
      <c r="J1770" s="10">
        <v>0.5212061619141265</v>
      </c>
      <c r="K1770" s="9">
        <v>-1393</v>
      </c>
      <c r="L1770" s="9">
        <v>1393</v>
      </c>
      <c r="M1770" s="10">
        <v>-9.131432317273025E-2</v>
      </c>
      <c r="N1770" s="10">
        <v>9.131432317273025E-2</v>
      </c>
      <c r="O1770" s="9">
        <v>9091</v>
      </c>
      <c r="P1770" s="9">
        <v>6342</v>
      </c>
      <c r="Q1770" s="9">
        <v>15614</v>
      </c>
      <c r="R1770" s="10">
        <v>0.58223389266043291</v>
      </c>
      <c r="S1770" s="10">
        <v>0.40617394645830662</v>
      </c>
      <c r="T1770" s="9">
        <v>2749</v>
      </c>
      <c r="U1770" s="10">
        <v>0.17605994620212628</v>
      </c>
      <c r="V1770" s="9">
        <v>-2533</v>
      </c>
      <c r="W1770" s="9">
        <v>1609</v>
      </c>
      <c r="X1770" s="10">
        <v>-0.15234205391903666</v>
      </c>
      <c r="Y1770" s="10">
        <v>0.11503221545581988</v>
      </c>
      <c r="Z1770" s="11">
        <v>1794.69</v>
      </c>
      <c r="AA1770" s="11">
        <v>17.391304347826086</v>
      </c>
      <c r="AB1770" s="11">
        <v>33007</v>
      </c>
      <c r="AC1770" s="12" t="s">
        <v>4604</v>
      </c>
      <c r="AD1770" s="8">
        <v>33</v>
      </c>
      <c r="AE1770" s="8">
        <v>7</v>
      </c>
      <c r="AF1770" s="13" t="s">
        <v>4605</v>
      </c>
      <c r="AG1770" s="13"/>
      <c r="AH1770" s="13" t="s">
        <v>4606</v>
      </c>
      <c r="AJ1770" s="13" t="s">
        <v>498</v>
      </c>
      <c r="AK1770" s="13"/>
      <c r="AL1770" s="13"/>
      <c r="AM1770" s="13"/>
      <c r="AN1770" s="13" t="s">
        <v>487</v>
      </c>
    </row>
    <row r="1771" spans="1:40" x14ac:dyDescent="0.2">
      <c r="A1771" s="8" t="s">
        <v>4593</v>
      </c>
      <c r="B1771" s="8" t="s">
        <v>4607</v>
      </c>
      <c r="C1771" s="8" t="str">
        <f t="shared" si="27"/>
        <v>Grafton County NH</v>
      </c>
      <c r="D1771" s="9">
        <v>89320</v>
      </c>
      <c r="E1771" s="8" t="s">
        <v>218</v>
      </c>
      <c r="F1771" s="9">
        <v>28510</v>
      </c>
      <c r="G1771" s="9">
        <v>19010</v>
      </c>
      <c r="H1771" s="9">
        <v>50065</v>
      </c>
      <c r="I1771" s="10">
        <v>0.56945970238689703</v>
      </c>
      <c r="J1771" s="10">
        <v>0.37970638170378507</v>
      </c>
      <c r="K1771" s="9">
        <v>9500</v>
      </c>
      <c r="L1771" s="9">
        <v>-9500</v>
      </c>
      <c r="M1771" s="10">
        <v>0.18975332068311196</v>
      </c>
      <c r="N1771" s="10">
        <v>-0.18975332068311196</v>
      </c>
      <c r="O1771" s="9">
        <v>29826</v>
      </c>
      <c r="P1771" s="9">
        <v>18207</v>
      </c>
      <c r="Q1771" s="9">
        <v>48765</v>
      </c>
      <c r="R1771" s="10">
        <v>0.61162719163334356</v>
      </c>
      <c r="S1771" s="10">
        <v>0.37336204244847737</v>
      </c>
      <c r="T1771" s="9">
        <v>11619</v>
      </c>
      <c r="U1771" s="10">
        <v>0.23826514918486619</v>
      </c>
      <c r="V1771" s="9">
        <v>-1316</v>
      </c>
      <c r="W1771" s="9">
        <v>803</v>
      </c>
      <c r="X1771" s="10">
        <v>-4.2167489246446532E-2</v>
      </c>
      <c r="Y1771" s="10">
        <v>6.344339255307696E-3</v>
      </c>
      <c r="Z1771" s="11">
        <v>1708.75</v>
      </c>
      <c r="AA1771" s="11">
        <v>52.272128749085589</v>
      </c>
      <c r="AB1771" s="11">
        <v>33009</v>
      </c>
      <c r="AC1771" s="12" t="s">
        <v>4608</v>
      </c>
      <c r="AD1771" s="8">
        <v>33</v>
      </c>
      <c r="AE1771" s="8">
        <v>9</v>
      </c>
      <c r="AF1771" s="13" t="s">
        <v>4609</v>
      </c>
      <c r="AG1771" s="13"/>
      <c r="AH1771" s="13" t="s">
        <v>4610</v>
      </c>
      <c r="AJ1771" s="13" t="s">
        <v>498</v>
      </c>
      <c r="AK1771" s="13"/>
      <c r="AL1771" s="13"/>
      <c r="AM1771" s="13"/>
      <c r="AN1771" s="13" t="s">
        <v>487</v>
      </c>
    </row>
    <row r="1772" spans="1:40" x14ac:dyDescent="0.2">
      <c r="A1772" s="8" t="s">
        <v>4593</v>
      </c>
      <c r="B1772" s="8" t="s">
        <v>1459</v>
      </c>
      <c r="C1772" s="8" t="str">
        <f t="shared" si="27"/>
        <v>Hillsborough County NH</v>
      </c>
      <c r="D1772" s="9">
        <v>406678</v>
      </c>
      <c r="E1772" s="8" t="s">
        <v>218</v>
      </c>
      <c r="F1772" s="9">
        <v>99589</v>
      </c>
      <c r="G1772" s="9">
        <v>100013</v>
      </c>
      <c r="H1772" s="9">
        <v>210622</v>
      </c>
      <c r="I1772" s="10">
        <v>0.47283284747082449</v>
      </c>
      <c r="J1772" s="10">
        <v>0.47484593252366797</v>
      </c>
      <c r="K1772" s="9">
        <v>-424</v>
      </c>
      <c r="L1772" s="9">
        <v>424</v>
      </c>
      <c r="M1772" s="10">
        <v>-2.0130850528434774E-3</v>
      </c>
      <c r="N1772" s="10">
        <v>2.0130850528434774E-3</v>
      </c>
      <c r="O1772" s="9">
        <v>101499</v>
      </c>
      <c r="P1772" s="9">
        <v>98103</v>
      </c>
      <c r="Q1772" s="9">
        <v>202765</v>
      </c>
      <c r="R1772" s="10">
        <v>0.50057455675289131</v>
      </c>
      <c r="S1772" s="10">
        <v>0.48382610411067001</v>
      </c>
      <c r="T1772" s="9">
        <v>3396</v>
      </c>
      <c r="U1772" s="10">
        <v>1.6748452642221301E-2</v>
      </c>
      <c r="V1772" s="9">
        <v>-1910</v>
      </c>
      <c r="W1772" s="9">
        <v>1910</v>
      </c>
      <c r="X1772" s="10">
        <v>-2.7741709282066818E-2</v>
      </c>
      <c r="Y1772" s="10">
        <v>-8.9801715870020393E-3</v>
      </c>
      <c r="Z1772" s="11">
        <v>876.14</v>
      </c>
      <c r="AA1772" s="11">
        <v>464.1701097998037</v>
      </c>
      <c r="AB1772" s="11">
        <v>33011</v>
      </c>
      <c r="AC1772" s="12" t="s">
        <v>4611</v>
      </c>
      <c r="AD1772" s="8">
        <v>33</v>
      </c>
      <c r="AE1772" s="8">
        <v>11</v>
      </c>
      <c r="AF1772" s="13" t="s">
        <v>4612</v>
      </c>
      <c r="AG1772" s="13" t="s">
        <v>1332</v>
      </c>
      <c r="AH1772" s="13" t="s">
        <v>4613</v>
      </c>
      <c r="AI1772" s="14">
        <v>406678</v>
      </c>
      <c r="AJ1772" s="13" t="s">
        <v>486</v>
      </c>
      <c r="AK1772" s="13" t="s">
        <v>1334</v>
      </c>
      <c r="AL1772" s="13"/>
      <c r="AM1772" s="13"/>
      <c r="AN1772" s="13" t="s">
        <v>487</v>
      </c>
    </row>
    <row r="1773" spans="1:40" x14ac:dyDescent="0.2">
      <c r="A1773" s="8" t="s">
        <v>4593</v>
      </c>
      <c r="B1773" s="8" t="s">
        <v>4614</v>
      </c>
      <c r="C1773" s="8" t="str">
        <f t="shared" si="27"/>
        <v>Merrimack County NH</v>
      </c>
      <c r="D1773" s="9">
        <v>147994</v>
      </c>
      <c r="E1773" s="8" t="s">
        <v>218</v>
      </c>
      <c r="F1773" s="9">
        <v>40198</v>
      </c>
      <c r="G1773" s="9">
        <v>37674</v>
      </c>
      <c r="H1773" s="9">
        <v>81982</v>
      </c>
      <c r="I1773" s="10">
        <v>0.49032714498304508</v>
      </c>
      <c r="J1773" s="10">
        <v>0.45953989900221998</v>
      </c>
      <c r="K1773" s="9">
        <v>2524</v>
      </c>
      <c r="L1773" s="9">
        <v>-2524</v>
      </c>
      <c r="M1773" s="10">
        <v>3.0787245980825106E-2</v>
      </c>
      <c r="N1773" s="10">
        <v>-3.0787245980825106E-2</v>
      </c>
      <c r="O1773" s="9">
        <v>44635</v>
      </c>
      <c r="P1773" s="9">
        <v>34451</v>
      </c>
      <c r="Q1773" s="9">
        <v>80054</v>
      </c>
      <c r="R1773" s="10">
        <v>0.55756114622629727</v>
      </c>
      <c r="S1773" s="10">
        <v>0.43034701576435908</v>
      </c>
      <c r="T1773" s="9">
        <v>10184</v>
      </c>
      <c r="U1773" s="10">
        <v>0.12721413046193819</v>
      </c>
      <c r="V1773" s="9">
        <v>-4437</v>
      </c>
      <c r="W1773" s="9">
        <v>3223</v>
      </c>
      <c r="X1773" s="10">
        <v>-6.7234001243252184E-2</v>
      </c>
      <c r="Y1773" s="10">
        <v>2.91928832378609E-2</v>
      </c>
      <c r="Z1773" s="11">
        <v>934.12</v>
      </c>
      <c r="AA1773" s="11">
        <v>158.43146490814885</v>
      </c>
      <c r="AB1773" s="11">
        <v>33013</v>
      </c>
      <c r="AC1773" s="12" t="s">
        <v>4615</v>
      </c>
      <c r="AD1773" s="8">
        <v>33</v>
      </c>
      <c r="AE1773" s="8">
        <v>13</v>
      </c>
      <c r="AF1773" s="13" t="s">
        <v>4616</v>
      </c>
      <c r="AG1773" s="13" t="s">
        <v>1332</v>
      </c>
      <c r="AH1773" s="13" t="s">
        <v>4617</v>
      </c>
      <c r="AJ1773" s="13" t="s">
        <v>498</v>
      </c>
      <c r="AK1773" s="13" t="s">
        <v>1334</v>
      </c>
      <c r="AL1773" s="13"/>
      <c r="AM1773" s="13"/>
      <c r="AN1773" s="13" t="s">
        <v>487</v>
      </c>
    </row>
    <row r="1774" spans="1:40" x14ac:dyDescent="0.2">
      <c r="A1774" s="8" t="s">
        <v>4593</v>
      </c>
      <c r="B1774" s="8" t="s">
        <v>4618</v>
      </c>
      <c r="C1774" s="8" t="str">
        <f t="shared" si="27"/>
        <v>Rockingham County NH</v>
      </c>
      <c r="D1774" s="9">
        <v>301777</v>
      </c>
      <c r="E1774" s="8" t="s">
        <v>218</v>
      </c>
      <c r="F1774" s="9">
        <v>79994</v>
      </c>
      <c r="G1774" s="9">
        <v>90447</v>
      </c>
      <c r="H1774" s="9">
        <v>179005</v>
      </c>
      <c r="I1774" s="10">
        <v>0.44688137202871431</v>
      </c>
      <c r="J1774" s="10">
        <v>0.50527638892768356</v>
      </c>
      <c r="K1774" s="9">
        <v>-10453</v>
      </c>
      <c r="L1774" s="9">
        <v>10453</v>
      </c>
      <c r="M1774" s="10">
        <v>-5.8395016898969254E-2</v>
      </c>
      <c r="N1774" s="10">
        <v>5.8395016898969254E-2</v>
      </c>
      <c r="O1774" s="9">
        <v>80096</v>
      </c>
      <c r="P1774" s="9">
        <v>87809</v>
      </c>
      <c r="Q1774" s="9">
        <v>169794</v>
      </c>
      <c r="R1774" s="10">
        <v>0.47172456034960009</v>
      </c>
      <c r="S1774" s="10">
        <v>0.51715019376420834</v>
      </c>
      <c r="T1774" s="9">
        <v>-7713</v>
      </c>
      <c r="U1774" s="10">
        <v>-4.5425633414608257E-2</v>
      </c>
      <c r="V1774" s="9">
        <v>-102</v>
      </c>
      <c r="W1774" s="9">
        <v>2638</v>
      </c>
      <c r="X1774" s="10">
        <v>-2.4843188320885778E-2</v>
      </c>
      <c r="Y1774" s="10">
        <v>-1.1873804836524782E-2</v>
      </c>
      <c r="Z1774" s="11">
        <v>694.72</v>
      </c>
      <c r="AA1774" s="11">
        <v>434.38651543067709</v>
      </c>
      <c r="AB1774" s="11">
        <v>33015</v>
      </c>
      <c r="AC1774" s="12" t="s">
        <v>4619</v>
      </c>
      <c r="AD1774" s="8">
        <v>33</v>
      </c>
      <c r="AE1774" s="8">
        <v>15</v>
      </c>
      <c r="AF1774" s="13" t="s">
        <v>3449</v>
      </c>
      <c r="AG1774" s="13" t="s">
        <v>1332</v>
      </c>
      <c r="AH1774" s="13" t="s">
        <v>3450</v>
      </c>
      <c r="AI1774" s="14">
        <v>4774321</v>
      </c>
      <c r="AJ1774" s="13" t="s">
        <v>486</v>
      </c>
      <c r="AK1774" s="13" t="s">
        <v>1334</v>
      </c>
      <c r="AL1774" s="13" t="s">
        <v>4620</v>
      </c>
      <c r="AM1774" s="13" t="s">
        <v>4621</v>
      </c>
      <c r="AN1774" s="13" t="s">
        <v>487</v>
      </c>
    </row>
    <row r="1775" spans="1:40" x14ac:dyDescent="0.2">
      <c r="A1775" s="8" t="s">
        <v>4593</v>
      </c>
      <c r="B1775" s="8" t="s">
        <v>4622</v>
      </c>
      <c r="C1775" s="8" t="str">
        <f t="shared" si="27"/>
        <v>Strafford County NH</v>
      </c>
      <c r="D1775" s="9">
        <v>126825</v>
      </c>
      <c r="E1775" s="8" t="s">
        <v>218</v>
      </c>
      <c r="F1775" s="9">
        <v>34894</v>
      </c>
      <c r="G1775" s="9">
        <v>29072</v>
      </c>
      <c r="H1775" s="9">
        <v>67918</v>
      </c>
      <c r="I1775" s="10">
        <v>0.51376660090108661</v>
      </c>
      <c r="J1775" s="10">
        <v>0.42804558438116552</v>
      </c>
      <c r="K1775" s="9">
        <v>5822</v>
      </c>
      <c r="L1775" s="9">
        <v>-5822</v>
      </c>
      <c r="M1775" s="10">
        <v>8.5721016519921089E-2</v>
      </c>
      <c r="N1775" s="10">
        <v>-8.5721016519921089E-2</v>
      </c>
      <c r="O1775" s="9">
        <v>36026</v>
      </c>
      <c r="P1775" s="9">
        <v>26779</v>
      </c>
      <c r="Q1775" s="9">
        <v>63762</v>
      </c>
      <c r="R1775" s="10">
        <v>0.5650073711615069</v>
      </c>
      <c r="S1775" s="10">
        <v>0.41998368934475078</v>
      </c>
      <c r="T1775" s="9">
        <v>9247</v>
      </c>
      <c r="U1775" s="10">
        <v>0.14502368181675612</v>
      </c>
      <c r="V1775" s="9">
        <v>-1132</v>
      </c>
      <c r="W1775" s="9">
        <v>2293</v>
      </c>
      <c r="X1775" s="10">
        <v>-5.1240770260420287E-2</v>
      </c>
      <c r="Y1775" s="10">
        <v>8.0618950364147457E-3</v>
      </c>
      <c r="Z1775" s="11">
        <v>368.98</v>
      </c>
      <c r="AA1775" s="11">
        <v>343.71781668383107</v>
      </c>
      <c r="AB1775" s="11">
        <v>33017</v>
      </c>
      <c r="AC1775" s="12" t="s">
        <v>4623</v>
      </c>
      <c r="AD1775" s="8">
        <v>33</v>
      </c>
      <c r="AE1775" s="8">
        <v>17</v>
      </c>
      <c r="AF1775" s="13" t="s">
        <v>3449</v>
      </c>
      <c r="AG1775" s="13" t="s">
        <v>1332</v>
      </c>
      <c r="AH1775" s="13" t="s">
        <v>3450</v>
      </c>
      <c r="AI1775" s="14">
        <v>4774321</v>
      </c>
      <c r="AJ1775" s="13" t="s">
        <v>486</v>
      </c>
      <c r="AK1775" s="13" t="s">
        <v>1334</v>
      </c>
      <c r="AL1775" s="13" t="s">
        <v>4620</v>
      </c>
      <c r="AM1775" s="13" t="s">
        <v>4621</v>
      </c>
      <c r="AN1775" s="13" t="s">
        <v>505</v>
      </c>
    </row>
    <row r="1776" spans="1:40" x14ac:dyDescent="0.2">
      <c r="A1776" s="8" t="s">
        <v>4593</v>
      </c>
      <c r="B1776" s="8" t="s">
        <v>2482</v>
      </c>
      <c r="C1776" s="8" t="str">
        <f t="shared" si="27"/>
        <v>Sullivan County NH</v>
      </c>
      <c r="D1776" s="9">
        <v>42967</v>
      </c>
      <c r="E1776" s="8" t="s">
        <v>218</v>
      </c>
      <c r="F1776" s="9">
        <v>10210</v>
      </c>
      <c r="G1776" s="9">
        <v>10796</v>
      </c>
      <c r="H1776" s="9">
        <v>22101</v>
      </c>
      <c r="I1776" s="10">
        <v>0.46197004660422603</v>
      </c>
      <c r="J1776" s="10">
        <v>0.48848468395095246</v>
      </c>
      <c r="K1776" s="9">
        <v>-586</v>
      </c>
      <c r="L1776" s="9">
        <v>586</v>
      </c>
      <c r="M1776" s="10">
        <v>-2.6514637346726433E-2</v>
      </c>
      <c r="N1776" s="10">
        <v>2.6514637346726433E-2</v>
      </c>
      <c r="O1776" s="9">
        <v>12166</v>
      </c>
      <c r="P1776" s="9">
        <v>9269</v>
      </c>
      <c r="Q1776" s="9">
        <v>21814</v>
      </c>
      <c r="R1776" s="10">
        <v>0.55771522875217749</v>
      </c>
      <c r="S1776" s="10">
        <v>0.42491060786650775</v>
      </c>
      <c r="T1776" s="9">
        <v>2897</v>
      </c>
      <c r="U1776" s="10">
        <v>0.13280462088566974</v>
      </c>
      <c r="V1776" s="9">
        <v>-1956</v>
      </c>
      <c r="W1776" s="9">
        <v>1527</v>
      </c>
      <c r="X1776" s="10">
        <v>-9.5745182147951469E-2</v>
      </c>
      <c r="Y1776" s="10">
        <v>6.3574076084444708E-2</v>
      </c>
      <c r="Z1776" s="11">
        <v>537.30999999999995</v>
      </c>
      <c r="AA1776" s="11">
        <v>79.96687201057118</v>
      </c>
      <c r="AB1776" s="11">
        <v>33019</v>
      </c>
      <c r="AC1776" s="12" t="s">
        <v>4624</v>
      </c>
      <c r="AD1776" s="8">
        <v>33</v>
      </c>
      <c r="AE1776" s="8">
        <v>19</v>
      </c>
      <c r="AF1776" s="13" t="s">
        <v>4609</v>
      </c>
      <c r="AG1776" s="13"/>
      <c r="AH1776" s="13" t="s">
        <v>4610</v>
      </c>
      <c r="AJ1776" s="13" t="s">
        <v>498</v>
      </c>
      <c r="AK1776" s="13"/>
      <c r="AL1776" s="13"/>
      <c r="AM1776" s="13"/>
      <c r="AN1776" s="13" t="s">
        <v>505</v>
      </c>
    </row>
    <row r="1777" spans="1:40" x14ac:dyDescent="0.2">
      <c r="A1777" s="8" t="s">
        <v>4625</v>
      </c>
      <c r="B1777" s="8" t="s">
        <v>4626</v>
      </c>
      <c r="C1777" s="8" t="str">
        <f t="shared" si="27"/>
        <v>Atlantic County NJ</v>
      </c>
      <c r="D1777" s="9">
        <v>274219</v>
      </c>
      <c r="E1777" s="8" t="s">
        <v>218</v>
      </c>
      <c r="F1777" s="9">
        <v>54472</v>
      </c>
      <c r="G1777" s="9">
        <v>47882</v>
      </c>
      <c r="H1777" s="9">
        <v>105738</v>
      </c>
      <c r="I1777" s="10">
        <v>0.51516011273146833</v>
      </c>
      <c r="J1777" s="10">
        <v>0.45283625565075941</v>
      </c>
      <c r="K1777" s="9">
        <v>6590</v>
      </c>
      <c r="L1777" s="9">
        <v>-6590</v>
      </c>
      <c r="M1777" s="10">
        <v>6.2323857080708922E-2</v>
      </c>
      <c r="N1777" s="10">
        <v>-6.2323857080708922E-2</v>
      </c>
      <c r="O1777" s="9">
        <v>59509</v>
      </c>
      <c r="P1777" s="9">
        <v>41918</v>
      </c>
      <c r="Q1777" s="9">
        <v>102405</v>
      </c>
      <c r="R1777" s="10">
        <v>0.58111420340803677</v>
      </c>
      <c r="S1777" s="10">
        <v>0.40933548166593425</v>
      </c>
      <c r="T1777" s="9">
        <v>17591</v>
      </c>
      <c r="U1777" s="10">
        <v>0.17177872174210251</v>
      </c>
      <c r="V1777" s="9">
        <v>-5037</v>
      </c>
      <c r="W1777" s="9">
        <v>5964</v>
      </c>
      <c r="X1777" s="10">
        <v>-6.5954090676568433E-2</v>
      </c>
      <c r="Y1777" s="10">
        <v>4.3500773984825158E-2</v>
      </c>
      <c r="Z1777" s="11">
        <v>555.70000000000005</v>
      </c>
      <c r="AA1777" s="11">
        <v>493.46589886629471</v>
      </c>
      <c r="AB1777" s="11">
        <v>34001</v>
      </c>
      <c r="AC1777" s="12" t="s">
        <v>4627</v>
      </c>
      <c r="AD1777" s="8">
        <v>34</v>
      </c>
      <c r="AE1777" s="8">
        <v>1</v>
      </c>
      <c r="AF1777" s="13" t="s">
        <v>4628</v>
      </c>
      <c r="AG1777" s="13" t="s">
        <v>1339</v>
      </c>
      <c r="AH1777" s="13" t="s">
        <v>4629</v>
      </c>
      <c r="AI1777" s="14">
        <v>274219</v>
      </c>
      <c r="AJ1777" s="13" t="s">
        <v>486</v>
      </c>
      <c r="AK1777" s="13" t="s">
        <v>1341</v>
      </c>
      <c r="AL1777" s="13"/>
      <c r="AM1777" s="13"/>
      <c r="AN1777" s="13" t="s">
        <v>487</v>
      </c>
    </row>
    <row r="1778" spans="1:40" x14ac:dyDescent="0.2">
      <c r="A1778" s="8" t="s">
        <v>4625</v>
      </c>
      <c r="B1778" s="8" t="s">
        <v>4630</v>
      </c>
      <c r="C1778" s="8" t="str">
        <f t="shared" si="27"/>
        <v>Bergen County NJ</v>
      </c>
      <c r="D1778" s="9">
        <v>938506</v>
      </c>
      <c r="E1778" s="8" t="s">
        <v>218</v>
      </c>
      <c r="F1778" s="9">
        <v>209251</v>
      </c>
      <c r="G1778" s="9">
        <v>163220</v>
      </c>
      <c r="H1778" s="9">
        <v>383965</v>
      </c>
      <c r="I1778" s="10">
        <v>0.54497415128983107</v>
      </c>
      <c r="J1778" s="10">
        <v>0.42509082859114761</v>
      </c>
      <c r="K1778" s="9">
        <v>46031</v>
      </c>
      <c r="L1778" s="9">
        <v>-46031</v>
      </c>
      <c r="M1778" s="10">
        <v>0.11988332269868346</v>
      </c>
      <c r="N1778" s="10">
        <v>-0.11988332269868346</v>
      </c>
      <c r="O1778" s="9">
        <v>193470</v>
      </c>
      <c r="P1778" s="9">
        <v>155267</v>
      </c>
      <c r="Q1778" s="9">
        <v>352023</v>
      </c>
      <c r="R1778" s="10">
        <v>0.54959477079622643</v>
      </c>
      <c r="S1778" s="10">
        <v>0.44107061186342938</v>
      </c>
      <c r="T1778" s="9">
        <v>38203</v>
      </c>
      <c r="U1778" s="10">
        <v>0.10852415893279704</v>
      </c>
      <c r="V1778" s="9">
        <v>15781</v>
      </c>
      <c r="W1778" s="9">
        <v>7953</v>
      </c>
      <c r="X1778" s="10">
        <v>-4.6206195063953626E-3</v>
      </c>
      <c r="Y1778" s="10">
        <v>-1.5979783272281778E-2</v>
      </c>
      <c r="Z1778" s="11">
        <v>233.01</v>
      </c>
      <c r="AA1778" s="11">
        <v>4027.7498819793145</v>
      </c>
      <c r="AB1778" s="11">
        <v>34003</v>
      </c>
      <c r="AC1778" s="12" t="s">
        <v>4631</v>
      </c>
      <c r="AD1778" s="8">
        <v>34</v>
      </c>
      <c r="AE1778" s="8">
        <v>3</v>
      </c>
      <c r="AF1778" s="13" t="s">
        <v>4632</v>
      </c>
      <c r="AG1778" s="13" t="s">
        <v>1304</v>
      </c>
      <c r="AH1778" s="13" t="s">
        <v>4633</v>
      </c>
      <c r="AI1778" s="14">
        <v>20182305</v>
      </c>
      <c r="AJ1778" s="13" t="s">
        <v>486</v>
      </c>
      <c r="AK1778" s="13" t="s">
        <v>1306</v>
      </c>
      <c r="AL1778" s="13" t="s">
        <v>4634</v>
      </c>
      <c r="AM1778" s="13" t="s">
        <v>4635</v>
      </c>
      <c r="AN1778" s="13" t="s">
        <v>487</v>
      </c>
    </row>
    <row r="1779" spans="1:40" x14ac:dyDescent="0.2">
      <c r="A1779" s="8" t="s">
        <v>4625</v>
      </c>
      <c r="B1779" s="8" t="s">
        <v>4636</v>
      </c>
      <c r="C1779" s="8" t="str">
        <f t="shared" si="27"/>
        <v>Burlington County NJ</v>
      </c>
      <c r="D1779" s="9">
        <v>450226</v>
      </c>
      <c r="E1779" s="8" t="s">
        <v>218</v>
      </c>
      <c r="F1779" s="9">
        <v>108361</v>
      </c>
      <c r="G1779" s="9">
        <v>79539</v>
      </c>
      <c r="H1779" s="9">
        <v>194988</v>
      </c>
      <c r="I1779" s="10">
        <v>0.55573163476726772</v>
      </c>
      <c r="J1779" s="10">
        <v>0.40791741030217243</v>
      </c>
      <c r="K1779" s="9">
        <v>28822</v>
      </c>
      <c r="L1779" s="9">
        <v>-28822</v>
      </c>
      <c r="M1779" s="10">
        <v>0.14781422446509529</v>
      </c>
      <c r="N1779" s="10">
        <v>-0.14781422446509529</v>
      </c>
      <c r="O1779" s="9">
        <v>115951</v>
      </c>
      <c r="P1779" s="9">
        <v>79110</v>
      </c>
      <c r="Q1779" s="9">
        <v>197059</v>
      </c>
      <c r="R1779" s="10">
        <v>0.58840753276937363</v>
      </c>
      <c r="S1779" s="10">
        <v>0.40145337183280133</v>
      </c>
      <c r="T1779" s="9">
        <v>36841</v>
      </c>
      <c r="U1779" s="10">
        <v>0.1869541609365723</v>
      </c>
      <c r="V1779" s="9">
        <v>-7590</v>
      </c>
      <c r="W1779" s="9">
        <v>429</v>
      </c>
      <c r="X1779" s="10">
        <v>-3.2675898002105908E-2</v>
      </c>
      <c r="Y1779" s="10">
        <v>6.4640384693711028E-3</v>
      </c>
      <c r="Z1779" s="11">
        <v>798.58</v>
      </c>
      <c r="AA1779" s="11">
        <v>563.78321520699239</v>
      </c>
      <c r="AB1779" s="11">
        <v>34005</v>
      </c>
      <c r="AC1779" s="12" t="s">
        <v>4637</v>
      </c>
      <c r="AD1779" s="8">
        <v>34</v>
      </c>
      <c r="AE1779" s="8">
        <v>5</v>
      </c>
      <c r="AF1779" s="13" t="s">
        <v>1344</v>
      </c>
      <c r="AG1779" s="13" t="s">
        <v>1339</v>
      </c>
      <c r="AH1779" s="13" t="s">
        <v>1345</v>
      </c>
      <c r="AI1779" s="14">
        <v>6069875</v>
      </c>
      <c r="AJ1779" s="13" t="s">
        <v>486</v>
      </c>
      <c r="AK1779" s="13" t="s">
        <v>1341</v>
      </c>
      <c r="AL1779" s="13" t="s">
        <v>4638</v>
      </c>
      <c r="AM1779" s="13" t="s">
        <v>4639</v>
      </c>
      <c r="AN1779" s="13" t="s">
        <v>487</v>
      </c>
    </row>
    <row r="1780" spans="1:40" x14ac:dyDescent="0.2">
      <c r="A1780" s="8" t="s">
        <v>4625</v>
      </c>
      <c r="B1780" s="8" t="s">
        <v>1614</v>
      </c>
      <c r="C1780" s="8" t="str">
        <f t="shared" si="27"/>
        <v>Camden County NJ</v>
      </c>
      <c r="D1780" s="9">
        <v>510923</v>
      </c>
      <c r="E1780" s="8" t="s">
        <v>218</v>
      </c>
      <c r="F1780" s="9">
        <v>142375</v>
      </c>
      <c r="G1780" s="9">
        <v>71020</v>
      </c>
      <c r="H1780" s="9">
        <v>220437</v>
      </c>
      <c r="I1780" s="10">
        <v>0.64587614601904397</v>
      </c>
      <c r="J1780" s="10">
        <v>0.32217821872008784</v>
      </c>
      <c r="K1780" s="9">
        <v>71355</v>
      </c>
      <c r="L1780" s="9">
        <v>-71355</v>
      </c>
      <c r="M1780" s="10">
        <v>0.32369792729895613</v>
      </c>
      <c r="N1780" s="10">
        <v>-0.32369792729895613</v>
      </c>
      <c r="O1780" s="9">
        <v>137795</v>
      </c>
      <c r="P1780" s="9">
        <v>63329</v>
      </c>
      <c r="Q1780" s="9">
        <v>203201</v>
      </c>
      <c r="R1780" s="10">
        <v>0.67812166278709263</v>
      </c>
      <c r="S1780" s="10">
        <v>0.31165693082219081</v>
      </c>
      <c r="T1780" s="9">
        <v>74466</v>
      </c>
      <c r="U1780" s="10">
        <v>0.36646473196490181</v>
      </c>
      <c r="V1780" s="9">
        <v>4580</v>
      </c>
      <c r="W1780" s="9">
        <v>7691</v>
      </c>
      <c r="X1780" s="10">
        <v>-3.2245516768048654E-2</v>
      </c>
      <c r="Y1780" s="10">
        <v>1.0521287897897025E-2</v>
      </c>
      <c r="Z1780" s="11">
        <v>221.26</v>
      </c>
      <c r="AA1780" s="11">
        <v>2309.1521287173464</v>
      </c>
      <c r="AB1780" s="11">
        <v>34007</v>
      </c>
      <c r="AC1780" s="12" t="s">
        <v>4640</v>
      </c>
      <c r="AD1780" s="8">
        <v>34</v>
      </c>
      <c r="AE1780" s="8">
        <v>7</v>
      </c>
      <c r="AF1780" s="13" t="s">
        <v>1344</v>
      </c>
      <c r="AG1780" s="13" t="s">
        <v>1339</v>
      </c>
      <c r="AH1780" s="13" t="s">
        <v>1345</v>
      </c>
      <c r="AI1780" s="14">
        <v>6069875</v>
      </c>
      <c r="AJ1780" s="13" t="s">
        <v>486</v>
      </c>
      <c r="AK1780" s="13" t="s">
        <v>1341</v>
      </c>
      <c r="AL1780" s="13" t="s">
        <v>4638</v>
      </c>
      <c r="AM1780" s="13" t="s">
        <v>4639</v>
      </c>
      <c r="AN1780" s="13" t="s">
        <v>487</v>
      </c>
    </row>
    <row r="1781" spans="1:40" x14ac:dyDescent="0.2">
      <c r="A1781" s="8" t="s">
        <v>4625</v>
      </c>
      <c r="B1781" s="8" t="s">
        <v>4641</v>
      </c>
      <c r="C1781" s="8" t="str">
        <f t="shared" si="27"/>
        <v>Cape May County NJ</v>
      </c>
      <c r="D1781" s="9">
        <v>94727</v>
      </c>
      <c r="E1781" s="8" t="s">
        <v>218</v>
      </c>
      <c r="F1781" s="9">
        <v>18626</v>
      </c>
      <c r="G1781" s="9">
        <v>28237</v>
      </c>
      <c r="H1781" s="9">
        <v>48375</v>
      </c>
      <c r="I1781" s="10">
        <v>0.38503359173126617</v>
      </c>
      <c r="J1781" s="10">
        <v>0.58371059431524552</v>
      </c>
      <c r="K1781" s="9">
        <v>-9611</v>
      </c>
      <c r="L1781" s="9">
        <v>9611</v>
      </c>
      <c r="M1781" s="10">
        <v>-0.19867700258397936</v>
      </c>
      <c r="N1781" s="10">
        <v>0.19867700258397936</v>
      </c>
      <c r="O1781" s="9">
        <v>21275</v>
      </c>
      <c r="P1781" s="9">
        <v>25488</v>
      </c>
      <c r="Q1781" s="9">
        <v>47243</v>
      </c>
      <c r="R1781" s="10">
        <v>0.45033126600766249</v>
      </c>
      <c r="S1781" s="10">
        <v>0.53950849861355121</v>
      </c>
      <c r="T1781" s="9">
        <v>-4213</v>
      </c>
      <c r="U1781" s="10">
        <v>-8.9177232605888723E-2</v>
      </c>
      <c r="V1781" s="9">
        <v>-2649</v>
      </c>
      <c r="W1781" s="9">
        <v>2749</v>
      </c>
      <c r="X1781" s="10">
        <v>-6.5297674276396322E-2</v>
      </c>
      <c r="Y1781" s="10">
        <v>4.4202095701694311E-2</v>
      </c>
      <c r="Z1781" s="11">
        <v>251.43</v>
      </c>
      <c r="AA1781" s="11">
        <v>376.75297299447163</v>
      </c>
      <c r="AB1781" s="11">
        <v>34009</v>
      </c>
      <c r="AC1781" s="12" t="s">
        <v>4642</v>
      </c>
      <c r="AD1781" s="8">
        <v>34</v>
      </c>
      <c r="AE1781" s="8">
        <v>9</v>
      </c>
      <c r="AF1781" s="13" t="s">
        <v>4643</v>
      </c>
      <c r="AG1781" s="13" t="s">
        <v>1339</v>
      </c>
      <c r="AH1781" s="13" t="s">
        <v>4644</v>
      </c>
      <c r="AI1781" s="14">
        <v>94727</v>
      </c>
      <c r="AJ1781" s="13" t="s">
        <v>486</v>
      </c>
      <c r="AK1781" s="13" t="s">
        <v>1341</v>
      </c>
      <c r="AL1781" s="13"/>
      <c r="AM1781" s="13"/>
      <c r="AN1781" s="13" t="s">
        <v>487</v>
      </c>
    </row>
    <row r="1782" spans="1:40" x14ac:dyDescent="0.2">
      <c r="A1782" s="8" t="s">
        <v>4625</v>
      </c>
      <c r="B1782" s="8" t="s">
        <v>2095</v>
      </c>
      <c r="C1782" s="8" t="str">
        <f t="shared" si="27"/>
        <v>Cumberland County NJ</v>
      </c>
      <c r="D1782" s="9">
        <v>155854</v>
      </c>
      <c r="E1782" s="8" t="s">
        <v>218</v>
      </c>
      <c r="F1782" s="9">
        <v>27045</v>
      </c>
      <c r="G1782" s="9">
        <v>24213</v>
      </c>
      <c r="H1782" s="9">
        <v>53018</v>
      </c>
      <c r="I1782" s="10">
        <v>0.51010977403900559</v>
      </c>
      <c r="J1782" s="10">
        <v>0.45669395299709531</v>
      </c>
      <c r="K1782" s="9">
        <v>2832</v>
      </c>
      <c r="L1782" s="9">
        <v>-2832</v>
      </c>
      <c r="M1782" s="10">
        <v>5.3415821041910283E-2</v>
      </c>
      <c r="N1782" s="10">
        <v>-5.3415821041910283E-2</v>
      </c>
      <c r="O1782" s="9">
        <v>30172</v>
      </c>
      <c r="P1782" s="9">
        <v>18767</v>
      </c>
      <c r="Q1782" s="9">
        <v>49472</v>
      </c>
      <c r="R1782" s="10">
        <v>0.60988033635187577</v>
      </c>
      <c r="S1782" s="10">
        <v>0.37934589262613194</v>
      </c>
      <c r="T1782" s="9">
        <v>11405</v>
      </c>
      <c r="U1782" s="10">
        <v>0.23053444372574383</v>
      </c>
      <c r="V1782" s="9">
        <v>-3127</v>
      </c>
      <c r="W1782" s="9">
        <v>5446</v>
      </c>
      <c r="X1782" s="10">
        <v>-9.9770562312870181E-2</v>
      </c>
      <c r="Y1782" s="10">
        <v>7.7348060370963367E-2</v>
      </c>
      <c r="Z1782" s="11">
        <v>483.7</v>
      </c>
      <c r="AA1782" s="11">
        <v>322.21211494728141</v>
      </c>
      <c r="AB1782" s="11">
        <v>34011</v>
      </c>
      <c r="AC1782" s="12" t="s">
        <v>4645</v>
      </c>
      <c r="AD1782" s="8">
        <v>34</v>
      </c>
      <c r="AE1782" s="8">
        <v>11</v>
      </c>
      <c r="AF1782" s="13" t="s">
        <v>4646</v>
      </c>
      <c r="AG1782" s="13" t="s">
        <v>1339</v>
      </c>
      <c r="AH1782" s="13" t="s">
        <v>4647</v>
      </c>
      <c r="AI1782" s="14">
        <v>155854</v>
      </c>
      <c r="AJ1782" s="13" t="s">
        <v>486</v>
      </c>
      <c r="AK1782" s="13" t="s">
        <v>1341</v>
      </c>
      <c r="AL1782" s="13"/>
      <c r="AM1782" s="13"/>
      <c r="AN1782" s="13" t="s">
        <v>487</v>
      </c>
    </row>
    <row r="1783" spans="1:40" x14ac:dyDescent="0.2">
      <c r="A1783" s="8" t="s">
        <v>4625</v>
      </c>
      <c r="B1783" s="8" t="s">
        <v>3447</v>
      </c>
      <c r="C1783" s="8" t="str">
        <f t="shared" si="27"/>
        <v>Essex County NJ</v>
      </c>
      <c r="D1783" s="9">
        <v>797434</v>
      </c>
      <c r="E1783" s="8" t="s">
        <v>218</v>
      </c>
      <c r="F1783" s="9">
        <v>231031</v>
      </c>
      <c r="G1783" s="9">
        <v>62059</v>
      </c>
      <c r="H1783" s="9">
        <v>299808</v>
      </c>
      <c r="I1783" s="10">
        <v>0.7705965151029992</v>
      </c>
      <c r="J1783" s="10">
        <v>0.2069958106521507</v>
      </c>
      <c r="K1783" s="9">
        <v>168972</v>
      </c>
      <c r="L1783" s="9">
        <v>-168972</v>
      </c>
      <c r="M1783" s="10">
        <v>0.56360070445084853</v>
      </c>
      <c r="N1783" s="10">
        <v>-0.56360070445084853</v>
      </c>
      <c r="O1783" s="9">
        <v>217950</v>
      </c>
      <c r="P1783" s="9">
        <v>61595</v>
      </c>
      <c r="Q1783" s="9">
        <v>281633</v>
      </c>
      <c r="R1783" s="10">
        <v>0.77387948145281271</v>
      </c>
      <c r="S1783" s="10">
        <v>0.21870661463677907</v>
      </c>
      <c r="T1783" s="9">
        <v>156355</v>
      </c>
      <c r="U1783" s="10">
        <v>0.55517286681603362</v>
      </c>
      <c r="V1783" s="9">
        <v>13081</v>
      </c>
      <c r="W1783" s="9">
        <v>464</v>
      </c>
      <c r="X1783" s="10">
        <v>-3.2829663498135098E-3</v>
      </c>
      <c r="Y1783" s="10">
        <v>-1.1710803984628371E-2</v>
      </c>
      <c r="Z1783" s="11">
        <v>126.21</v>
      </c>
      <c r="AA1783" s="11">
        <v>6318.3107519214009</v>
      </c>
      <c r="AB1783" s="11">
        <v>34013</v>
      </c>
      <c r="AC1783" s="12" t="s">
        <v>4648</v>
      </c>
      <c r="AD1783" s="8">
        <v>34</v>
      </c>
      <c r="AE1783" s="8">
        <v>13</v>
      </c>
      <c r="AF1783" s="13" t="s">
        <v>4632</v>
      </c>
      <c r="AG1783" s="13" t="s">
        <v>1304</v>
      </c>
      <c r="AH1783" s="13" t="s">
        <v>4633</v>
      </c>
      <c r="AI1783" s="14">
        <v>20182305</v>
      </c>
      <c r="AJ1783" s="13" t="s">
        <v>486</v>
      </c>
      <c r="AK1783" s="13" t="s">
        <v>1306</v>
      </c>
      <c r="AL1783" s="13" t="s">
        <v>4649</v>
      </c>
      <c r="AM1783" s="13" t="s">
        <v>4650</v>
      </c>
      <c r="AN1783" s="13" t="s">
        <v>487</v>
      </c>
    </row>
    <row r="1784" spans="1:40" x14ac:dyDescent="0.2">
      <c r="A1784" s="8" t="s">
        <v>4625</v>
      </c>
      <c r="B1784" s="8" t="s">
        <v>4651</v>
      </c>
      <c r="C1784" s="8" t="str">
        <f t="shared" si="27"/>
        <v>Gloucester County NJ</v>
      </c>
      <c r="D1784" s="9">
        <v>291479</v>
      </c>
      <c r="E1784" s="8" t="s">
        <v>218</v>
      </c>
      <c r="F1784" s="9">
        <v>66355</v>
      </c>
      <c r="G1784" s="9">
        <v>66949</v>
      </c>
      <c r="H1784" s="9">
        <v>138388</v>
      </c>
      <c r="I1784" s="10">
        <v>0.47948521548111106</v>
      </c>
      <c r="J1784" s="10">
        <v>0.48377749515853974</v>
      </c>
      <c r="K1784" s="9">
        <v>-594</v>
      </c>
      <c r="L1784" s="9">
        <v>594</v>
      </c>
      <c r="M1784" s="10">
        <v>-4.2922796774286787E-3</v>
      </c>
      <c r="N1784" s="10">
        <v>4.2922796774286787E-3</v>
      </c>
      <c r="O1784" s="9">
        <v>72960</v>
      </c>
      <c r="P1784" s="9">
        <v>58915</v>
      </c>
      <c r="Q1784" s="9">
        <v>133568</v>
      </c>
      <c r="R1784" s="10">
        <v>0.54623862002874946</v>
      </c>
      <c r="S1784" s="10">
        <v>0.44108618830857693</v>
      </c>
      <c r="T1784" s="9">
        <v>14045</v>
      </c>
      <c r="U1784" s="10">
        <v>0.10515243172017252</v>
      </c>
      <c r="V1784" s="9">
        <v>-6605</v>
      </c>
      <c r="W1784" s="9">
        <v>8034</v>
      </c>
      <c r="X1784" s="10">
        <v>-6.6753404547638395E-2</v>
      </c>
      <c r="Y1784" s="10">
        <v>4.2691306849962807E-2</v>
      </c>
      <c r="Z1784" s="11">
        <v>322.01</v>
      </c>
      <c r="AA1784" s="11">
        <v>905.18617434241173</v>
      </c>
      <c r="AB1784" s="11">
        <v>34015</v>
      </c>
      <c r="AC1784" s="12" t="s">
        <v>4652</v>
      </c>
      <c r="AD1784" s="8">
        <v>34</v>
      </c>
      <c r="AE1784" s="8">
        <v>15</v>
      </c>
      <c r="AF1784" s="13" t="s">
        <v>1344</v>
      </c>
      <c r="AG1784" s="13" t="s">
        <v>1339</v>
      </c>
      <c r="AH1784" s="13" t="s">
        <v>1345</v>
      </c>
      <c r="AI1784" s="14">
        <v>6069875</v>
      </c>
      <c r="AJ1784" s="13" t="s">
        <v>486</v>
      </c>
      <c r="AK1784" s="13" t="s">
        <v>1341</v>
      </c>
      <c r="AL1784" s="13" t="s">
        <v>4638</v>
      </c>
      <c r="AM1784" s="13" t="s">
        <v>4639</v>
      </c>
      <c r="AN1784" s="13" t="s">
        <v>487</v>
      </c>
    </row>
    <row r="1785" spans="1:40" x14ac:dyDescent="0.2">
      <c r="A1785" s="8" t="s">
        <v>4625</v>
      </c>
      <c r="B1785" s="8" t="s">
        <v>4653</v>
      </c>
      <c r="C1785" s="8" t="str">
        <f t="shared" si="27"/>
        <v>Hudson County NJ</v>
      </c>
      <c r="D1785" s="9">
        <v>674836</v>
      </c>
      <c r="E1785" s="8" t="s">
        <v>218</v>
      </c>
      <c r="F1785" s="9">
        <v>149980</v>
      </c>
      <c r="G1785" s="9">
        <v>45615</v>
      </c>
      <c r="H1785" s="9">
        <v>201425</v>
      </c>
      <c r="I1785" s="10">
        <v>0.74459476231848087</v>
      </c>
      <c r="J1785" s="10">
        <v>0.22646146208266105</v>
      </c>
      <c r="K1785" s="9">
        <v>104365</v>
      </c>
      <c r="L1785" s="9">
        <v>-104365</v>
      </c>
      <c r="M1785" s="10">
        <v>0.51813330023581983</v>
      </c>
      <c r="N1785" s="10">
        <v>-0.51813330023581983</v>
      </c>
      <c r="O1785" s="9">
        <v>136239</v>
      </c>
      <c r="P1785" s="9">
        <v>38082</v>
      </c>
      <c r="Q1785" s="9">
        <v>176104</v>
      </c>
      <c r="R1785" s="10">
        <v>0.77362808340526057</v>
      </c>
      <c r="S1785" s="10">
        <v>0.21624721755326398</v>
      </c>
      <c r="T1785" s="9">
        <v>98157</v>
      </c>
      <c r="U1785" s="10">
        <v>0.55738086585199653</v>
      </c>
      <c r="V1785" s="9">
        <v>13741</v>
      </c>
      <c r="W1785" s="9">
        <v>7533</v>
      </c>
      <c r="X1785" s="10">
        <v>-2.9033321086779695E-2</v>
      </c>
      <c r="Y1785" s="10">
        <v>1.0214244529397065E-2</v>
      </c>
      <c r="Z1785" s="11">
        <v>46.19</v>
      </c>
      <c r="AA1785" s="11">
        <v>14610.002164970774</v>
      </c>
      <c r="AB1785" s="11">
        <v>34017</v>
      </c>
      <c r="AC1785" s="12" t="s">
        <v>4654</v>
      </c>
      <c r="AD1785" s="8">
        <v>34</v>
      </c>
      <c r="AE1785" s="8">
        <v>17</v>
      </c>
      <c r="AF1785" s="13" t="s">
        <v>4632</v>
      </c>
      <c r="AG1785" s="13" t="s">
        <v>1304</v>
      </c>
      <c r="AH1785" s="13" t="s">
        <v>4633</v>
      </c>
      <c r="AI1785" s="14">
        <v>20182305</v>
      </c>
      <c r="AJ1785" s="13" t="s">
        <v>486</v>
      </c>
      <c r="AK1785" s="13" t="s">
        <v>1306</v>
      </c>
      <c r="AL1785" s="13" t="s">
        <v>4634</v>
      </c>
      <c r="AM1785" s="13" t="s">
        <v>4635</v>
      </c>
      <c r="AN1785" s="13" t="s">
        <v>487</v>
      </c>
    </row>
    <row r="1786" spans="1:40" x14ac:dyDescent="0.2">
      <c r="A1786" s="8" t="s">
        <v>4625</v>
      </c>
      <c r="B1786" s="8" t="s">
        <v>4655</v>
      </c>
      <c r="C1786" s="8" t="str">
        <f t="shared" si="27"/>
        <v>Hunterdon County NJ</v>
      </c>
      <c r="D1786" s="9">
        <v>125488</v>
      </c>
      <c r="E1786" s="8" t="s">
        <v>218</v>
      </c>
      <c r="F1786" s="9">
        <v>28797</v>
      </c>
      <c r="G1786" s="9">
        <v>38565</v>
      </c>
      <c r="H1786" s="9">
        <v>70582</v>
      </c>
      <c r="I1786" s="10">
        <v>0.40799353942931627</v>
      </c>
      <c r="J1786" s="10">
        <v>0.54638576407582673</v>
      </c>
      <c r="K1786" s="9">
        <v>-9768</v>
      </c>
      <c r="L1786" s="9">
        <v>9768</v>
      </c>
      <c r="M1786" s="10">
        <v>-0.13839222464651046</v>
      </c>
      <c r="N1786" s="10">
        <v>0.13839222464651046</v>
      </c>
      <c r="O1786" s="9">
        <v>25148</v>
      </c>
      <c r="P1786" s="9">
        <v>36979</v>
      </c>
      <c r="Q1786" s="9">
        <v>62821</v>
      </c>
      <c r="R1786" s="10">
        <v>0.4003119975804269</v>
      </c>
      <c r="S1786" s="10">
        <v>0.5886407411534359</v>
      </c>
      <c r="T1786" s="9">
        <v>-11831</v>
      </c>
      <c r="U1786" s="10">
        <v>-0.18832874357300899</v>
      </c>
      <c r="V1786" s="9">
        <v>3649</v>
      </c>
      <c r="W1786" s="9">
        <v>1586</v>
      </c>
      <c r="X1786" s="10">
        <v>7.6815418488893616E-3</v>
      </c>
      <c r="Y1786" s="10">
        <v>-4.2254977077609168E-2</v>
      </c>
      <c r="Z1786" s="11">
        <v>427.82</v>
      </c>
      <c r="AA1786" s="11">
        <v>293.31962040110329</v>
      </c>
      <c r="AB1786" s="11">
        <v>34019</v>
      </c>
      <c r="AC1786" s="12" t="s">
        <v>4656</v>
      </c>
      <c r="AD1786" s="8">
        <v>34</v>
      </c>
      <c r="AE1786" s="8">
        <v>19</v>
      </c>
      <c r="AF1786" s="13" t="s">
        <v>4632</v>
      </c>
      <c r="AG1786" s="13" t="s">
        <v>1304</v>
      </c>
      <c r="AH1786" s="13" t="s">
        <v>4633</v>
      </c>
      <c r="AI1786" s="14">
        <v>20182305</v>
      </c>
      <c r="AJ1786" s="13" t="s">
        <v>486</v>
      </c>
      <c r="AK1786" s="13" t="s">
        <v>1306</v>
      </c>
      <c r="AL1786" s="13" t="s">
        <v>4649</v>
      </c>
      <c r="AM1786" s="13" t="s">
        <v>4650</v>
      </c>
      <c r="AN1786" s="13" t="s">
        <v>487</v>
      </c>
    </row>
    <row r="1787" spans="1:40" x14ac:dyDescent="0.2">
      <c r="A1787" s="8" t="s">
        <v>4625</v>
      </c>
      <c r="B1787" s="8" t="s">
        <v>2217</v>
      </c>
      <c r="C1787" s="8" t="str">
        <f t="shared" si="27"/>
        <v>Mercer County NJ</v>
      </c>
      <c r="D1787" s="9">
        <v>371398</v>
      </c>
      <c r="E1787" s="8" t="s">
        <v>218</v>
      </c>
      <c r="F1787" s="9">
        <v>93721</v>
      </c>
      <c r="G1787" s="9">
        <v>42604</v>
      </c>
      <c r="H1787" s="9">
        <v>141332</v>
      </c>
      <c r="I1787" s="10">
        <v>0.6631265389296126</v>
      </c>
      <c r="J1787" s="10">
        <v>0.3014462400588685</v>
      </c>
      <c r="K1787" s="9">
        <v>51117</v>
      </c>
      <c r="L1787" s="9">
        <v>-51117</v>
      </c>
      <c r="M1787" s="10">
        <v>0.3616802988707441</v>
      </c>
      <c r="N1787" s="10">
        <v>-0.3616802988707441</v>
      </c>
      <c r="O1787" s="9">
        <v>94300</v>
      </c>
      <c r="P1787" s="9">
        <v>43155</v>
      </c>
      <c r="Q1787" s="9">
        <v>139064</v>
      </c>
      <c r="R1787" s="10">
        <v>0.67810504515906345</v>
      </c>
      <c r="S1787" s="10">
        <v>0.3103247425645746</v>
      </c>
      <c r="T1787" s="9">
        <v>51145</v>
      </c>
      <c r="U1787" s="10">
        <v>0.36778030259448885</v>
      </c>
      <c r="V1787" s="9">
        <v>-579</v>
      </c>
      <c r="W1787" s="9">
        <v>-551</v>
      </c>
      <c r="X1787" s="10">
        <v>-1.497850622945085E-2</v>
      </c>
      <c r="Y1787" s="10">
        <v>-8.8785025057060984E-3</v>
      </c>
      <c r="Z1787" s="11">
        <v>224.56</v>
      </c>
      <c r="AA1787" s="11">
        <v>1653.8920555753473</v>
      </c>
      <c r="AB1787" s="11">
        <v>34021</v>
      </c>
      <c r="AC1787" s="12" t="s">
        <v>4657</v>
      </c>
      <c r="AD1787" s="8">
        <v>34</v>
      </c>
      <c r="AE1787" s="8">
        <v>21</v>
      </c>
      <c r="AF1787" s="13" t="s">
        <v>4658</v>
      </c>
      <c r="AG1787" s="13" t="s">
        <v>1304</v>
      </c>
      <c r="AH1787" s="13" t="s">
        <v>4659</v>
      </c>
      <c r="AI1787" s="14">
        <v>371398</v>
      </c>
      <c r="AJ1787" s="13" t="s">
        <v>486</v>
      </c>
      <c r="AK1787" s="13" t="s">
        <v>1306</v>
      </c>
      <c r="AL1787" s="13"/>
      <c r="AM1787" s="13"/>
      <c r="AN1787" s="13" t="s">
        <v>487</v>
      </c>
    </row>
    <row r="1788" spans="1:40" x14ac:dyDescent="0.2">
      <c r="A1788" s="8" t="s">
        <v>4625</v>
      </c>
      <c r="B1788" s="8" t="s">
        <v>1317</v>
      </c>
      <c r="C1788" s="8" t="str">
        <f t="shared" si="27"/>
        <v>Middlesex County NJ</v>
      </c>
      <c r="D1788" s="9">
        <v>840900</v>
      </c>
      <c r="E1788" s="8" t="s">
        <v>218</v>
      </c>
      <c r="F1788" s="9">
        <v>164887</v>
      </c>
      <c r="G1788" s="9">
        <v>108981</v>
      </c>
      <c r="H1788" s="9">
        <v>282668</v>
      </c>
      <c r="I1788" s="10">
        <v>0.58332389941556884</v>
      </c>
      <c r="J1788" s="10">
        <v>0.38554417196145302</v>
      </c>
      <c r="K1788" s="9">
        <v>55906</v>
      </c>
      <c r="L1788" s="9">
        <v>-55906</v>
      </c>
      <c r="M1788" s="10">
        <v>0.19777972745411582</v>
      </c>
      <c r="N1788" s="10">
        <v>-0.19777972745411582</v>
      </c>
      <c r="O1788" s="9">
        <v>179515</v>
      </c>
      <c r="P1788" s="9">
        <v>102472</v>
      </c>
      <c r="Q1788" s="9">
        <v>285232</v>
      </c>
      <c r="R1788" s="10">
        <v>0.62936486789701018</v>
      </c>
      <c r="S1788" s="10">
        <v>0.35925842822684689</v>
      </c>
      <c r="T1788" s="9">
        <v>77043</v>
      </c>
      <c r="U1788" s="10">
        <v>0.27010643967016329</v>
      </c>
      <c r="V1788" s="9">
        <v>-14628</v>
      </c>
      <c r="W1788" s="9">
        <v>6509</v>
      </c>
      <c r="X1788" s="10">
        <v>-4.6040968481441347E-2</v>
      </c>
      <c r="Y1788" s="10">
        <v>2.6285743734606126E-2</v>
      </c>
      <c r="Z1788" s="11">
        <v>308.91000000000003</v>
      </c>
      <c r="AA1788" s="11">
        <v>2722.152083131009</v>
      </c>
      <c r="AB1788" s="11">
        <v>34023</v>
      </c>
      <c r="AC1788" s="12" t="s">
        <v>4660</v>
      </c>
      <c r="AD1788" s="8">
        <v>34</v>
      </c>
      <c r="AE1788" s="8">
        <v>23</v>
      </c>
      <c r="AF1788" s="13" t="s">
        <v>4632</v>
      </c>
      <c r="AG1788" s="13" t="s">
        <v>1304</v>
      </c>
      <c r="AH1788" s="13" t="s">
        <v>4633</v>
      </c>
      <c r="AI1788" s="14">
        <v>20182305</v>
      </c>
      <c r="AJ1788" s="13" t="s">
        <v>486</v>
      </c>
      <c r="AK1788" s="13" t="s">
        <v>1306</v>
      </c>
      <c r="AL1788" s="13" t="s">
        <v>4634</v>
      </c>
      <c r="AM1788" s="13" t="s">
        <v>4635</v>
      </c>
      <c r="AN1788" s="13" t="s">
        <v>487</v>
      </c>
    </row>
    <row r="1789" spans="1:40" x14ac:dyDescent="0.2">
      <c r="A1789" s="8" t="s">
        <v>4625</v>
      </c>
      <c r="B1789" s="8" t="s">
        <v>4661</v>
      </c>
      <c r="C1789" s="8" t="str">
        <f t="shared" si="27"/>
        <v>Monmouth County NJ</v>
      </c>
      <c r="D1789" s="9">
        <v>628715</v>
      </c>
      <c r="E1789" s="8" t="s">
        <v>218</v>
      </c>
      <c r="F1789" s="9">
        <v>135825</v>
      </c>
      <c r="G1789" s="9">
        <v>165305</v>
      </c>
      <c r="H1789" s="9">
        <v>311474</v>
      </c>
      <c r="I1789" s="10">
        <v>0.43607171064037448</v>
      </c>
      <c r="J1789" s="10">
        <v>0.53071845483090085</v>
      </c>
      <c r="K1789" s="9">
        <v>-29480</v>
      </c>
      <c r="L1789" s="9">
        <v>29480</v>
      </c>
      <c r="M1789" s="10">
        <v>-9.4646744190526377E-2</v>
      </c>
      <c r="N1789" s="10">
        <v>9.4646744190526377E-2</v>
      </c>
      <c r="O1789" s="9">
        <v>125471</v>
      </c>
      <c r="P1789" s="9">
        <v>140376</v>
      </c>
      <c r="Q1789" s="9">
        <v>268943</v>
      </c>
      <c r="R1789" s="10">
        <v>0.46653380084255774</v>
      </c>
      <c r="S1789" s="10">
        <v>0.52195446618800267</v>
      </c>
      <c r="T1789" s="9">
        <v>-14905</v>
      </c>
      <c r="U1789" s="10">
        <v>-5.5420665345444931E-2</v>
      </c>
      <c r="V1789" s="9">
        <v>10354</v>
      </c>
      <c r="W1789" s="9">
        <v>24929</v>
      </c>
      <c r="X1789" s="10">
        <v>-3.0462090202183267E-2</v>
      </c>
      <c r="Y1789" s="10">
        <v>8.7639886428981795E-3</v>
      </c>
      <c r="Z1789" s="11">
        <v>468.79</v>
      </c>
      <c r="AA1789" s="11">
        <v>1341.1442223596919</v>
      </c>
      <c r="AB1789" s="11">
        <v>34025</v>
      </c>
      <c r="AC1789" s="12" t="s">
        <v>4662</v>
      </c>
      <c r="AD1789" s="8">
        <v>34</v>
      </c>
      <c r="AE1789" s="8">
        <v>25</v>
      </c>
      <c r="AF1789" s="13" t="s">
        <v>4632</v>
      </c>
      <c r="AG1789" s="13" t="s">
        <v>1304</v>
      </c>
      <c r="AH1789" s="13" t="s">
        <v>4633</v>
      </c>
      <c r="AI1789" s="14">
        <v>20182305</v>
      </c>
      <c r="AJ1789" s="13" t="s">
        <v>486</v>
      </c>
      <c r="AK1789" s="13" t="s">
        <v>1306</v>
      </c>
      <c r="AL1789" s="13" t="s">
        <v>4634</v>
      </c>
      <c r="AM1789" s="13" t="s">
        <v>4635</v>
      </c>
      <c r="AN1789" s="13" t="s">
        <v>487</v>
      </c>
    </row>
    <row r="1790" spans="1:40" x14ac:dyDescent="0.2">
      <c r="A1790" s="8" t="s">
        <v>4625</v>
      </c>
      <c r="B1790" s="8" t="s">
        <v>2851</v>
      </c>
      <c r="C1790" s="8" t="str">
        <f t="shared" si="27"/>
        <v>Morris County NJ</v>
      </c>
      <c r="D1790" s="9">
        <v>499509</v>
      </c>
      <c r="E1790" s="8" t="s">
        <v>218</v>
      </c>
      <c r="F1790" s="9">
        <v>114437</v>
      </c>
      <c r="G1790" s="9">
        <v>125376</v>
      </c>
      <c r="H1790" s="9">
        <v>248848</v>
      </c>
      <c r="I1790" s="10">
        <v>0.45986706744679484</v>
      </c>
      <c r="J1790" s="10">
        <v>0.50382562849611012</v>
      </c>
      <c r="K1790" s="9">
        <v>-10939</v>
      </c>
      <c r="L1790" s="9">
        <v>10939</v>
      </c>
      <c r="M1790" s="10">
        <v>-4.3958561049315281E-2</v>
      </c>
      <c r="N1790" s="10">
        <v>4.3958561049315281E-2</v>
      </c>
      <c r="O1790" s="9">
        <v>90313</v>
      </c>
      <c r="P1790" s="9">
        <v>114265</v>
      </c>
      <c r="Q1790" s="9">
        <v>206580</v>
      </c>
      <c r="R1790" s="10">
        <v>0.43718172136702488</v>
      </c>
      <c r="S1790" s="10">
        <v>0.55312711782360346</v>
      </c>
      <c r="T1790" s="9">
        <v>-23952</v>
      </c>
      <c r="U1790" s="10">
        <v>-0.11594539645657859</v>
      </c>
      <c r="V1790" s="9">
        <v>24124</v>
      </c>
      <c r="W1790" s="9">
        <v>11111</v>
      </c>
      <c r="X1790" s="10">
        <v>2.2685346079769964E-2</v>
      </c>
      <c r="Y1790" s="10">
        <v>-4.9301489327493342E-2</v>
      </c>
      <c r="Z1790" s="11">
        <v>460.18</v>
      </c>
      <c r="AA1790" s="11">
        <v>1085.4643835021079</v>
      </c>
      <c r="AB1790" s="11">
        <v>34027</v>
      </c>
      <c r="AC1790" s="12" t="s">
        <v>4663</v>
      </c>
      <c r="AD1790" s="8">
        <v>34</v>
      </c>
      <c r="AE1790" s="8">
        <v>27</v>
      </c>
      <c r="AF1790" s="13" t="s">
        <v>4632</v>
      </c>
      <c r="AG1790" s="13" t="s">
        <v>1304</v>
      </c>
      <c r="AH1790" s="13" t="s">
        <v>4633</v>
      </c>
      <c r="AI1790" s="14">
        <v>20182305</v>
      </c>
      <c r="AJ1790" s="13" t="s">
        <v>486</v>
      </c>
      <c r="AK1790" s="13" t="s">
        <v>1306</v>
      </c>
      <c r="AL1790" s="13" t="s">
        <v>4649</v>
      </c>
      <c r="AM1790" s="13" t="s">
        <v>4650</v>
      </c>
      <c r="AN1790" s="13" t="s">
        <v>487</v>
      </c>
    </row>
    <row r="1791" spans="1:40" x14ac:dyDescent="0.2">
      <c r="A1791" s="8" t="s">
        <v>4625</v>
      </c>
      <c r="B1791" s="8" t="s">
        <v>4664</v>
      </c>
      <c r="C1791" s="8" t="str">
        <f t="shared" si="27"/>
        <v>Ocean County NJ</v>
      </c>
      <c r="D1791" s="9">
        <v>588721</v>
      </c>
      <c r="E1791" s="8" t="s">
        <v>218</v>
      </c>
      <c r="F1791" s="9">
        <v>81845</v>
      </c>
      <c r="G1791" s="9">
        <v>170103</v>
      </c>
      <c r="H1791" s="9">
        <v>259592</v>
      </c>
      <c r="I1791" s="10">
        <v>0.31528321365835621</v>
      </c>
      <c r="J1791" s="10">
        <v>0.65527057844617709</v>
      </c>
      <c r="K1791" s="9">
        <v>-88258</v>
      </c>
      <c r="L1791" s="9">
        <v>88258</v>
      </c>
      <c r="M1791" s="10">
        <v>-0.33998736478782088</v>
      </c>
      <c r="N1791" s="10">
        <v>0.33998736478782088</v>
      </c>
      <c r="O1791" s="9">
        <v>96500</v>
      </c>
      <c r="P1791" s="9">
        <v>138594</v>
      </c>
      <c r="Q1791" s="9">
        <v>237432</v>
      </c>
      <c r="R1791" s="10">
        <v>0.40643215741770278</v>
      </c>
      <c r="S1791" s="10">
        <v>0.58372081269584553</v>
      </c>
      <c r="T1791" s="9">
        <v>-42094</v>
      </c>
      <c r="U1791" s="10">
        <v>-0.17728865527814275</v>
      </c>
      <c r="V1791" s="9">
        <v>-14655</v>
      </c>
      <c r="W1791" s="9">
        <v>31509</v>
      </c>
      <c r="X1791" s="10">
        <v>-9.1148943759346568E-2</v>
      </c>
      <c r="Y1791" s="10">
        <v>7.1549765750331562E-2</v>
      </c>
      <c r="Z1791" s="11">
        <v>628.78</v>
      </c>
      <c r="AA1791" s="11">
        <v>936.29091256083211</v>
      </c>
      <c r="AB1791" s="11">
        <v>34029</v>
      </c>
      <c r="AC1791" s="12" t="s">
        <v>4665</v>
      </c>
      <c r="AD1791" s="8">
        <v>34</v>
      </c>
      <c r="AE1791" s="8">
        <v>29</v>
      </c>
      <c r="AF1791" s="13" t="s">
        <v>4632</v>
      </c>
      <c r="AG1791" s="13" t="s">
        <v>1304</v>
      </c>
      <c r="AH1791" s="13" t="s">
        <v>4633</v>
      </c>
      <c r="AI1791" s="14">
        <v>20182305</v>
      </c>
      <c r="AJ1791" s="13" t="s">
        <v>486</v>
      </c>
      <c r="AK1791" s="13" t="s">
        <v>1306</v>
      </c>
      <c r="AL1791" s="13" t="s">
        <v>4634</v>
      </c>
      <c r="AM1791" s="13" t="s">
        <v>4635</v>
      </c>
      <c r="AN1791" s="13" t="s">
        <v>487</v>
      </c>
    </row>
    <row r="1792" spans="1:40" x14ac:dyDescent="0.2">
      <c r="A1792" s="8" t="s">
        <v>4625</v>
      </c>
      <c r="B1792" s="8" t="s">
        <v>4666</v>
      </c>
      <c r="C1792" s="8" t="str">
        <f t="shared" si="27"/>
        <v>Passaic County NJ</v>
      </c>
      <c r="D1792" s="9">
        <v>510916</v>
      </c>
      <c r="E1792" s="8" t="s">
        <v>218</v>
      </c>
      <c r="F1792" s="9">
        <v>112608</v>
      </c>
      <c r="G1792" s="9">
        <v>71488</v>
      </c>
      <c r="H1792" s="9">
        <v>189099</v>
      </c>
      <c r="I1792" s="10">
        <v>0.59549759649707301</v>
      </c>
      <c r="J1792" s="10">
        <v>0.37804536248208609</v>
      </c>
      <c r="K1792" s="9">
        <v>41120</v>
      </c>
      <c r="L1792" s="9">
        <v>-41120</v>
      </c>
      <c r="M1792" s="10">
        <v>0.21745223401498692</v>
      </c>
      <c r="N1792" s="10">
        <v>-0.21745223401498692</v>
      </c>
      <c r="O1792" s="9">
        <v>104057</v>
      </c>
      <c r="P1792" s="9">
        <v>59181</v>
      </c>
      <c r="Q1792" s="9">
        <v>164629</v>
      </c>
      <c r="R1792" s="10">
        <v>0.63206968395604668</v>
      </c>
      <c r="S1792" s="10">
        <v>0.35948101488802092</v>
      </c>
      <c r="T1792" s="9">
        <v>44876</v>
      </c>
      <c r="U1792" s="10">
        <v>0.27258866906802576</v>
      </c>
      <c r="V1792" s="9">
        <v>8551</v>
      </c>
      <c r="W1792" s="9">
        <v>12307</v>
      </c>
      <c r="X1792" s="10">
        <v>-3.6572087458973668E-2</v>
      </c>
      <c r="Y1792" s="10">
        <v>1.8564347594065167E-2</v>
      </c>
      <c r="Z1792" s="11">
        <v>184.59</v>
      </c>
      <c r="AA1792" s="11">
        <v>2767.8422449753507</v>
      </c>
      <c r="AB1792" s="11">
        <v>34031</v>
      </c>
      <c r="AC1792" s="12" t="s">
        <v>4667</v>
      </c>
      <c r="AD1792" s="8">
        <v>34</v>
      </c>
      <c r="AE1792" s="8">
        <v>31</v>
      </c>
      <c r="AF1792" s="13" t="s">
        <v>4632</v>
      </c>
      <c r="AG1792" s="13" t="s">
        <v>1304</v>
      </c>
      <c r="AH1792" s="13" t="s">
        <v>4633</v>
      </c>
      <c r="AI1792" s="14">
        <v>20182305</v>
      </c>
      <c r="AJ1792" s="13" t="s">
        <v>486</v>
      </c>
      <c r="AK1792" s="13" t="s">
        <v>1306</v>
      </c>
      <c r="AL1792" s="13" t="s">
        <v>4634</v>
      </c>
      <c r="AM1792" s="13" t="s">
        <v>4635</v>
      </c>
      <c r="AN1792" s="13" t="s">
        <v>487</v>
      </c>
    </row>
    <row r="1793" spans="1:40" x14ac:dyDescent="0.2">
      <c r="A1793" s="8" t="s">
        <v>4625</v>
      </c>
      <c r="B1793" s="8" t="s">
        <v>4668</v>
      </c>
      <c r="C1793" s="8" t="str">
        <f t="shared" si="27"/>
        <v>Salem County NJ</v>
      </c>
      <c r="D1793" s="9">
        <v>64180</v>
      </c>
      <c r="E1793" s="8" t="s">
        <v>218</v>
      </c>
      <c r="F1793" s="9">
        <v>11766</v>
      </c>
      <c r="G1793" s="9">
        <v>16256</v>
      </c>
      <c r="H1793" s="9">
        <v>29220</v>
      </c>
      <c r="I1793" s="10">
        <v>0.40266940451745381</v>
      </c>
      <c r="J1793" s="10">
        <v>0.55633127994524301</v>
      </c>
      <c r="K1793" s="9">
        <v>-4490</v>
      </c>
      <c r="L1793" s="9">
        <v>4490</v>
      </c>
      <c r="M1793" s="10">
        <v>-0.1536618754277892</v>
      </c>
      <c r="N1793" s="10">
        <v>0.1536618754277892</v>
      </c>
      <c r="O1793" s="9">
        <v>14456</v>
      </c>
      <c r="P1793" s="9">
        <v>14214</v>
      </c>
      <c r="Q1793" s="9">
        <v>29116</v>
      </c>
      <c r="R1793" s="10">
        <v>0.49649677153455146</v>
      </c>
      <c r="S1793" s="10">
        <v>0.48818519027338919</v>
      </c>
      <c r="T1793" s="9">
        <v>242</v>
      </c>
      <c r="U1793" s="10">
        <v>8.3115812611622708E-3</v>
      </c>
      <c r="V1793" s="9">
        <v>-2690</v>
      </c>
      <c r="W1793" s="9">
        <v>2042</v>
      </c>
      <c r="X1793" s="10">
        <v>-9.3827367017097651E-2</v>
      </c>
      <c r="Y1793" s="10">
        <v>6.8146089671853816E-2</v>
      </c>
      <c r="Z1793" s="11">
        <v>331.9</v>
      </c>
      <c r="AA1793" s="11">
        <v>193.37149743898766</v>
      </c>
      <c r="AB1793" s="11">
        <v>34033</v>
      </c>
      <c r="AC1793" s="12" t="s">
        <v>4669</v>
      </c>
      <c r="AD1793" s="8">
        <v>34</v>
      </c>
      <c r="AE1793" s="8">
        <v>33</v>
      </c>
      <c r="AF1793" s="13" t="s">
        <v>1344</v>
      </c>
      <c r="AG1793" s="13" t="s">
        <v>1339</v>
      </c>
      <c r="AH1793" s="13" t="s">
        <v>1345</v>
      </c>
      <c r="AI1793" s="14">
        <v>6069875</v>
      </c>
      <c r="AJ1793" s="13" t="s">
        <v>486</v>
      </c>
      <c r="AK1793" s="13" t="s">
        <v>1341</v>
      </c>
      <c r="AL1793" s="13" t="s">
        <v>1346</v>
      </c>
      <c r="AM1793" s="13" t="s">
        <v>1347</v>
      </c>
      <c r="AN1793" s="13" t="s">
        <v>487</v>
      </c>
    </row>
    <row r="1794" spans="1:40" x14ac:dyDescent="0.2">
      <c r="A1794" s="8" t="s">
        <v>4625</v>
      </c>
      <c r="B1794" s="8" t="s">
        <v>3367</v>
      </c>
      <c r="C1794" s="8" t="str">
        <f t="shared" si="27"/>
        <v>Somerset County NJ</v>
      </c>
      <c r="D1794" s="9">
        <v>333654</v>
      </c>
      <c r="E1794" s="8" t="s">
        <v>218</v>
      </c>
      <c r="F1794" s="9">
        <v>83839</v>
      </c>
      <c r="G1794" s="9">
        <v>64640</v>
      </c>
      <c r="H1794" s="9">
        <v>154249</v>
      </c>
      <c r="I1794" s="10">
        <v>0.54353026599848298</v>
      </c>
      <c r="J1794" s="10">
        <v>0.41906268436100069</v>
      </c>
      <c r="K1794" s="9">
        <v>19199</v>
      </c>
      <c r="L1794" s="9">
        <v>-19199</v>
      </c>
      <c r="M1794" s="10">
        <v>0.12446758163748228</v>
      </c>
      <c r="N1794" s="10">
        <v>-0.12446758163748228</v>
      </c>
      <c r="O1794" s="9">
        <v>70168</v>
      </c>
      <c r="P1794" s="9">
        <v>63159</v>
      </c>
      <c r="Q1794" s="9">
        <v>134932</v>
      </c>
      <c r="R1794" s="10">
        <v>0.52002490143183233</v>
      </c>
      <c r="S1794" s="10">
        <v>0.46808021818397416</v>
      </c>
      <c r="T1794" s="9">
        <v>7009</v>
      </c>
      <c r="U1794" s="10">
        <v>5.194468324785817E-2</v>
      </c>
      <c r="V1794" s="9">
        <v>13671</v>
      </c>
      <c r="W1794" s="9">
        <v>1481</v>
      </c>
      <c r="X1794" s="10">
        <v>2.3505364566650644E-2</v>
      </c>
      <c r="Y1794" s="10">
        <v>-4.9017533822973469E-2</v>
      </c>
      <c r="Z1794" s="11">
        <v>301.81</v>
      </c>
      <c r="AA1794" s="11">
        <v>1105.5100891289221</v>
      </c>
      <c r="AB1794" s="11">
        <v>34035</v>
      </c>
      <c r="AC1794" s="12" t="s">
        <v>4670</v>
      </c>
      <c r="AD1794" s="8">
        <v>34</v>
      </c>
      <c r="AE1794" s="8">
        <v>35</v>
      </c>
      <c r="AF1794" s="13" t="s">
        <v>4632</v>
      </c>
      <c r="AG1794" s="13" t="s">
        <v>1304</v>
      </c>
      <c r="AH1794" s="13" t="s">
        <v>4633</v>
      </c>
      <c r="AI1794" s="14">
        <v>20182305</v>
      </c>
      <c r="AJ1794" s="13" t="s">
        <v>486</v>
      </c>
      <c r="AK1794" s="13" t="s">
        <v>1306</v>
      </c>
      <c r="AL1794" s="13" t="s">
        <v>4649</v>
      </c>
      <c r="AM1794" s="13" t="s">
        <v>4650</v>
      </c>
      <c r="AN1794" s="13" t="s">
        <v>487</v>
      </c>
    </row>
    <row r="1795" spans="1:40" x14ac:dyDescent="0.2">
      <c r="A1795" s="8" t="s">
        <v>4625</v>
      </c>
      <c r="B1795" s="8" t="s">
        <v>1348</v>
      </c>
      <c r="C1795" s="8" t="str">
        <f t="shared" si="27"/>
        <v>Sussex County NJ</v>
      </c>
      <c r="D1795" s="9">
        <v>143673</v>
      </c>
      <c r="E1795" s="8" t="s">
        <v>218</v>
      </c>
      <c r="F1795" s="9">
        <v>24132</v>
      </c>
      <c r="G1795" s="9">
        <v>46486</v>
      </c>
      <c r="H1795" s="9">
        <v>73860</v>
      </c>
      <c r="I1795" s="10">
        <v>0.32672623883021934</v>
      </c>
      <c r="J1795" s="10">
        <v>0.62937990793392906</v>
      </c>
      <c r="K1795" s="9">
        <v>-22354</v>
      </c>
      <c r="L1795" s="9">
        <v>22354</v>
      </c>
      <c r="M1795" s="10">
        <v>-0.30265366910370972</v>
      </c>
      <c r="N1795" s="10">
        <v>0.30265366910370972</v>
      </c>
      <c r="O1795" s="9">
        <v>23406</v>
      </c>
      <c r="P1795" s="9">
        <v>37215</v>
      </c>
      <c r="Q1795" s="9">
        <v>61704</v>
      </c>
      <c r="R1795" s="10">
        <v>0.37932711007390119</v>
      </c>
      <c r="S1795" s="10">
        <v>0.60312135355892649</v>
      </c>
      <c r="T1795" s="9">
        <v>-13809</v>
      </c>
      <c r="U1795" s="10">
        <v>-0.2237942434850253</v>
      </c>
      <c r="V1795" s="9">
        <v>726</v>
      </c>
      <c r="W1795" s="9">
        <v>9271</v>
      </c>
      <c r="X1795" s="10">
        <v>-5.2600871243681846E-2</v>
      </c>
      <c r="Y1795" s="10">
        <v>2.6258554375002574E-2</v>
      </c>
      <c r="Z1795" s="11">
        <v>519.01</v>
      </c>
      <c r="AA1795" s="11">
        <v>276.82125585248838</v>
      </c>
      <c r="AB1795" s="11">
        <v>34037</v>
      </c>
      <c r="AC1795" s="12" t="s">
        <v>4671</v>
      </c>
      <c r="AD1795" s="8">
        <v>34</v>
      </c>
      <c r="AE1795" s="8">
        <v>37</v>
      </c>
      <c r="AF1795" s="13" t="s">
        <v>4632</v>
      </c>
      <c r="AG1795" s="13" t="s">
        <v>1304</v>
      </c>
      <c r="AH1795" s="13" t="s">
        <v>4633</v>
      </c>
      <c r="AI1795" s="14">
        <v>20182305</v>
      </c>
      <c r="AJ1795" s="13" t="s">
        <v>486</v>
      </c>
      <c r="AK1795" s="13" t="s">
        <v>1306</v>
      </c>
      <c r="AL1795" s="13" t="s">
        <v>4649</v>
      </c>
      <c r="AM1795" s="13" t="s">
        <v>4650</v>
      </c>
      <c r="AN1795" s="13" t="s">
        <v>487</v>
      </c>
    </row>
    <row r="1796" spans="1:40" x14ac:dyDescent="0.2">
      <c r="A1796" s="8" t="s">
        <v>4625</v>
      </c>
      <c r="B1796" s="8" t="s">
        <v>917</v>
      </c>
      <c r="C1796" s="8" t="str">
        <f t="shared" si="27"/>
        <v>Union County NJ</v>
      </c>
      <c r="D1796" s="9">
        <v>555786</v>
      </c>
      <c r="E1796" s="8" t="s">
        <v>218</v>
      </c>
      <c r="F1796" s="9">
        <v>145412</v>
      </c>
      <c r="G1796" s="9">
        <v>67582</v>
      </c>
      <c r="H1796" s="9">
        <v>219385</v>
      </c>
      <c r="I1796" s="10">
        <v>0.66281650978872753</v>
      </c>
      <c r="J1796" s="10">
        <v>0.30805205460719737</v>
      </c>
      <c r="K1796" s="9">
        <v>77830</v>
      </c>
      <c r="L1796" s="9">
        <v>-77830</v>
      </c>
      <c r="M1796" s="10">
        <v>0.35476445518153016</v>
      </c>
      <c r="N1796" s="10">
        <v>-0.35476445518153016</v>
      </c>
      <c r="O1796" s="9">
        <v>134220</v>
      </c>
      <c r="P1796" s="9">
        <v>66457</v>
      </c>
      <c r="Q1796" s="9">
        <v>202353</v>
      </c>
      <c r="R1796" s="10">
        <v>0.6632963188092097</v>
      </c>
      <c r="S1796" s="10">
        <v>0.32842112545897517</v>
      </c>
      <c r="T1796" s="9">
        <v>67763</v>
      </c>
      <c r="U1796" s="10">
        <v>0.33487519335023452</v>
      </c>
      <c r="V1796" s="9">
        <v>11192</v>
      </c>
      <c r="W1796" s="9">
        <v>1125</v>
      </c>
      <c r="X1796" s="10">
        <v>-4.7980902048216922E-4</v>
      </c>
      <c r="Y1796" s="10">
        <v>-2.0369070851777804E-2</v>
      </c>
      <c r="Z1796" s="11">
        <v>102.86</v>
      </c>
      <c r="AA1796" s="11">
        <v>5403.324907641454</v>
      </c>
      <c r="AB1796" s="11">
        <v>34039</v>
      </c>
      <c r="AC1796" s="12" t="s">
        <v>4672</v>
      </c>
      <c r="AD1796" s="8">
        <v>34</v>
      </c>
      <c r="AE1796" s="8">
        <v>39</v>
      </c>
      <c r="AF1796" s="13" t="s">
        <v>4632</v>
      </c>
      <c r="AG1796" s="13" t="s">
        <v>1304</v>
      </c>
      <c r="AH1796" s="13" t="s">
        <v>4633</v>
      </c>
      <c r="AI1796" s="14">
        <v>20182305</v>
      </c>
      <c r="AJ1796" s="13" t="s">
        <v>486</v>
      </c>
      <c r="AK1796" s="13" t="s">
        <v>1306</v>
      </c>
      <c r="AL1796" s="13" t="s">
        <v>4649</v>
      </c>
      <c r="AM1796" s="13" t="s">
        <v>4650</v>
      </c>
      <c r="AN1796" s="13" t="s">
        <v>487</v>
      </c>
    </row>
    <row r="1797" spans="1:40" x14ac:dyDescent="0.2">
      <c r="A1797" s="8" t="s">
        <v>4625</v>
      </c>
      <c r="B1797" s="8" t="s">
        <v>1882</v>
      </c>
      <c r="C1797" s="8" t="str">
        <f t="shared" si="27"/>
        <v>Warren County NJ</v>
      </c>
      <c r="D1797" s="9">
        <v>106869</v>
      </c>
      <c r="E1797" s="8" t="s">
        <v>218</v>
      </c>
      <c r="F1797" s="9">
        <v>16991</v>
      </c>
      <c r="G1797" s="9">
        <v>29393</v>
      </c>
      <c r="H1797" s="9">
        <v>48442</v>
      </c>
      <c r="I1797" s="10">
        <v>0.35074934973783078</v>
      </c>
      <c r="J1797" s="10">
        <v>0.60676685520829032</v>
      </c>
      <c r="K1797" s="9">
        <v>-12402</v>
      </c>
      <c r="L1797" s="9">
        <v>12402</v>
      </c>
      <c r="M1797" s="10">
        <v>-0.25601750547045954</v>
      </c>
      <c r="N1797" s="10">
        <v>0.25601750547045954</v>
      </c>
      <c r="O1797" s="9">
        <v>17869</v>
      </c>
      <c r="P1797" s="9">
        <v>24695</v>
      </c>
      <c r="Q1797" s="9">
        <v>43312</v>
      </c>
      <c r="R1797" s="10">
        <v>0.41256464721093461</v>
      </c>
      <c r="S1797" s="10">
        <v>0.57016531215367561</v>
      </c>
      <c r="T1797" s="9">
        <v>-6826</v>
      </c>
      <c r="U1797" s="10">
        <v>-0.157600664942741</v>
      </c>
      <c r="V1797" s="9">
        <v>-878</v>
      </c>
      <c r="W1797" s="9">
        <v>4698</v>
      </c>
      <c r="X1797" s="10">
        <v>-6.1815297473103825E-2</v>
      </c>
      <c r="Y1797" s="10">
        <v>3.6601543054614716E-2</v>
      </c>
      <c r="Z1797" s="11">
        <v>356.92</v>
      </c>
      <c r="AA1797" s="11">
        <v>299.42003810377673</v>
      </c>
      <c r="AB1797" s="11">
        <v>34041</v>
      </c>
      <c r="AC1797" s="12" t="s">
        <v>4673</v>
      </c>
      <c r="AD1797" s="8">
        <v>34</v>
      </c>
      <c r="AE1797" s="8">
        <v>41</v>
      </c>
      <c r="AF1797" s="13" t="s">
        <v>4674</v>
      </c>
      <c r="AG1797" s="13" t="s">
        <v>1304</v>
      </c>
      <c r="AH1797" s="13" t="s">
        <v>4675</v>
      </c>
      <c r="AI1797" s="14">
        <v>832327</v>
      </c>
      <c r="AJ1797" s="13" t="s">
        <v>486</v>
      </c>
      <c r="AK1797" s="13" t="s">
        <v>1306</v>
      </c>
      <c r="AL1797" s="13"/>
      <c r="AM1797" s="13"/>
      <c r="AN1797" s="13" t="s">
        <v>487</v>
      </c>
    </row>
    <row r="1798" spans="1:40" x14ac:dyDescent="0.2">
      <c r="A1798" s="8" t="s">
        <v>4676</v>
      </c>
      <c r="B1798" s="8" t="s">
        <v>4677</v>
      </c>
      <c r="C1798" s="8" t="str">
        <f t="shared" si="27"/>
        <v>Bernalillo County NM</v>
      </c>
      <c r="D1798" s="9">
        <v>676685</v>
      </c>
      <c r="E1798" s="8" t="s">
        <v>218</v>
      </c>
      <c r="F1798" s="9">
        <v>141960</v>
      </c>
      <c r="G1798" s="9">
        <v>93874</v>
      </c>
      <c r="H1798" s="9">
        <v>269861</v>
      </c>
      <c r="I1798" s="10">
        <v>0.52604859538799609</v>
      </c>
      <c r="J1798" s="10">
        <v>0.34786056525396408</v>
      </c>
      <c r="K1798" s="9">
        <v>48086</v>
      </c>
      <c r="L1798" s="9">
        <v>-48086</v>
      </c>
      <c r="M1798" s="10">
        <v>0.178188030134032</v>
      </c>
      <c r="N1798" s="10">
        <v>-0.178188030134032</v>
      </c>
      <c r="O1798" s="9">
        <v>147183</v>
      </c>
      <c r="P1798" s="9">
        <v>104242</v>
      </c>
      <c r="Q1798" s="9">
        <v>264942</v>
      </c>
      <c r="R1798" s="10">
        <v>0.55552913467853338</v>
      </c>
      <c r="S1798" s="10">
        <v>0.39345215179171289</v>
      </c>
      <c r="T1798" s="9">
        <v>42941</v>
      </c>
      <c r="U1798" s="10">
        <v>0.16207698288682049</v>
      </c>
      <c r="V1798" s="9">
        <v>-5223</v>
      </c>
      <c r="W1798" s="9">
        <v>-10368</v>
      </c>
      <c r="X1798" s="10">
        <v>-2.9480539290537289E-2</v>
      </c>
      <c r="Y1798" s="10">
        <v>-4.5591586537748807E-2</v>
      </c>
      <c r="Z1798" s="11">
        <v>1160.83</v>
      </c>
      <c r="AA1798" s="11">
        <v>582.93204000585797</v>
      </c>
      <c r="AB1798" s="11">
        <v>35001</v>
      </c>
      <c r="AC1798" s="12" t="s">
        <v>4678</v>
      </c>
      <c r="AD1798" s="8">
        <v>35</v>
      </c>
      <c r="AE1798" s="8">
        <v>1</v>
      </c>
      <c r="AF1798" s="13" t="s">
        <v>4679</v>
      </c>
      <c r="AG1798" s="13" t="s">
        <v>4680</v>
      </c>
      <c r="AH1798" s="13" t="s">
        <v>4681</v>
      </c>
      <c r="AI1798" s="14">
        <v>907301</v>
      </c>
      <c r="AJ1798" s="13" t="s">
        <v>486</v>
      </c>
      <c r="AK1798" s="13" t="s">
        <v>4682</v>
      </c>
      <c r="AL1798" s="13"/>
      <c r="AM1798" s="13"/>
      <c r="AN1798" s="13" t="s">
        <v>487</v>
      </c>
    </row>
    <row r="1799" spans="1:40" x14ac:dyDescent="0.2">
      <c r="A1799" s="8" t="s">
        <v>4676</v>
      </c>
      <c r="B1799" s="8" t="s">
        <v>4683</v>
      </c>
      <c r="C1799" s="8" t="str">
        <f t="shared" si="27"/>
        <v>Catron County NM</v>
      </c>
      <c r="D1799" s="9">
        <v>3456</v>
      </c>
      <c r="E1799" s="8" t="s">
        <v>218</v>
      </c>
      <c r="F1799" s="9">
        <v>426</v>
      </c>
      <c r="G1799" s="9">
        <v>1453</v>
      </c>
      <c r="H1799" s="9">
        <v>2024</v>
      </c>
      <c r="I1799" s="10">
        <v>0.21047430830039526</v>
      </c>
      <c r="J1799" s="10">
        <v>0.71788537549407117</v>
      </c>
      <c r="K1799" s="9">
        <v>-1027</v>
      </c>
      <c r="L1799" s="9">
        <v>1027</v>
      </c>
      <c r="M1799" s="10">
        <v>-0.5074110671936759</v>
      </c>
      <c r="N1799" s="10">
        <v>0.5074110671936759</v>
      </c>
      <c r="O1799" s="9">
        <v>557</v>
      </c>
      <c r="P1799" s="9">
        <v>1474</v>
      </c>
      <c r="Q1799" s="9">
        <v>2100</v>
      </c>
      <c r="R1799" s="10">
        <v>0.26523809523809522</v>
      </c>
      <c r="S1799" s="10">
        <v>0.70190476190476192</v>
      </c>
      <c r="T1799" s="9">
        <v>-917</v>
      </c>
      <c r="U1799" s="10">
        <v>-0.4366666666666667</v>
      </c>
      <c r="V1799" s="9">
        <v>-131</v>
      </c>
      <c r="W1799" s="9">
        <v>-21</v>
      </c>
      <c r="X1799" s="10">
        <v>-5.4763786937699954E-2</v>
      </c>
      <c r="Y1799" s="10">
        <v>1.5980613589309245E-2</v>
      </c>
      <c r="Z1799" s="11">
        <v>6923.69</v>
      </c>
      <c r="AA1799" s="11">
        <v>0.49915579698108958</v>
      </c>
      <c r="AB1799" s="11">
        <v>35003</v>
      </c>
      <c r="AC1799" s="12" t="s">
        <v>4684</v>
      </c>
      <c r="AD1799" s="8">
        <v>35</v>
      </c>
      <c r="AE1799" s="8">
        <v>3</v>
      </c>
      <c r="AF1799" s="13"/>
      <c r="AG1799" s="13"/>
      <c r="AH1799" s="13"/>
      <c r="AJ1799" s="13"/>
      <c r="AK1799" s="13"/>
      <c r="AL1799" s="13"/>
      <c r="AM1799" s="13"/>
      <c r="AN1799" s="13" t="s">
        <v>510</v>
      </c>
    </row>
    <row r="1800" spans="1:40" x14ac:dyDescent="0.2">
      <c r="A1800" s="8" t="s">
        <v>4676</v>
      </c>
      <c r="B1800" s="8" t="s">
        <v>4685</v>
      </c>
      <c r="C1800" s="8" t="str">
        <f t="shared" si="27"/>
        <v>Chaves County NM</v>
      </c>
      <c r="D1800" s="9">
        <v>65764</v>
      </c>
      <c r="E1800" s="8" t="s">
        <v>218</v>
      </c>
      <c r="F1800" s="9">
        <v>5530</v>
      </c>
      <c r="G1800" s="9">
        <v>12869</v>
      </c>
      <c r="H1800" s="9">
        <v>20159</v>
      </c>
      <c r="I1800" s="10">
        <v>0.27431916265687784</v>
      </c>
      <c r="J1800" s="10">
        <v>0.63837491939084279</v>
      </c>
      <c r="K1800" s="9">
        <v>-7339</v>
      </c>
      <c r="L1800" s="9">
        <v>7339</v>
      </c>
      <c r="M1800" s="10">
        <v>-0.36405575673396495</v>
      </c>
      <c r="N1800" s="10">
        <v>0.36405575673396495</v>
      </c>
      <c r="O1800" s="9">
        <v>6621</v>
      </c>
      <c r="P1800" s="9">
        <v>13271</v>
      </c>
      <c r="Q1800" s="9">
        <v>20498</v>
      </c>
      <c r="R1800" s="10">
        <v>0.32300712264611181</v>
      </c>
      <c r="S1800" s="10">
        <v>0.64742901746511849</v>
      </c>
      <c r="T1800" s="9">
        <v>-6650</v>
      </c>
      <c r="U1800" s="10">
        <v>-0.32442189481900668</v>
      </c>
      <c r="V1800" s="9">
        <v>-1091</v>
      </c>
      <c r="W1800" s="9">
        <v>-402</v>
      </c>
      <c r="X1800" s="10">
        <v>-4.8687959989233975E-2</v>
      </c>
      <c r="Y1800" s="10">
        <v>-9.0540980742757071E-3</v>
      </c>
      <c r="Z1800" s="11">
        <v>6065.28</v>
      </c>
      <c r="AA1800" s="11">
        <v>10.842698111216631</v>
      </c>
      <c r="AB1800" s="11">
        <v>35005</v>
      </c>
      <c r="AC1800" s="12" t="s">
        <v>4686</v>
      </c>
      <c r="AD1800" s="8">
        <v>35</v>
      </c>
      <c r="AE1800" s="8">
        <v>5</v>
      </c>
      <c r="AF1800" s="13" t="s">
        <v>4687</v>
      </c>
      <c r="AG1800" s="13"/>
      <c r="AH1800" s="13" t="s">
        <v>4688</v>
      </c>
      <c r="AJ1800" s="13" t="s">
        <v>498</v>
      </c>
      <c r="AK1800" s="13"/>
      <c r="AL1800" s="13"/>
      <c r="AM1800" s="13"/>
      <c r="AN1800" s="13" t="s">
        <v>487</v>
      </c>
    </row>
    <row r="1801" spans="1:40" x14ac:dyDescent="0.2">
      <c r="A1801" s="8" t="s">
        <v>4676</v>
      </c>
      <c r="B1801" s="8" t="s">
        <v>4689</v>
      </c>
      <c r="C1801" s="8" t="str">
        <f t="shared" si="27"/>
        <v>Cibola County NM</v>
      </c>
      <c r="D1801" s="9">
        <v>27329</v>
      </c>
      <c r="E1801" s="8" t="s">
        <v>218</v>
      </c>
      <c r="F1801" s="9">
        <v>3721</v>
      </c>
      <c r="G1801" s="9">
        <v>3179</v>
      </c>
      <c r="H1801" s="9">
        <v>7975</v>
      </c>
      <c r="I1801" s="10">
        <v>0.46658307210031347</v>
      </c>
      <c r="J1801" s="10">
        <v>0.39862068965517239</v>
      </c>
      <c r="K1801" s="9">
        <v>542</v>
      </c>
      <c r="L1801" s="9">
        <v>-542</v>
      </c>
      <c r="M1801" s="10">
        <v>6.7962382445141079E-2</v>
      </c>
      <c r="N1801" s="10">
        <v>-6.7962382445141079E-2</v>
      </c>
      <c r="O1801" s="9">
        <v>4907</v>
      </c>
      <c r="P1801" s="9">
        <v>2966</v>
      </c>
      <c r="Q1801" s="9">
        <v>8154</v>
      </c>
      <c r="R1801" s="10">
        <v>0.60179053225410839</v>
      </c>
      <c r="S1801" s="10">
        <v>0.36374785381407898</v>
      </c>
      <c r="T1801" s="9">
        <v>1941</v>
      </c>
      <c r="U1801" s="10">
        <v>0.23804267844002941</v>
      </c>
      <c r="V1801" s="9">
        <v>-1186</v>
      </c>
      <c r="W1801" s="9">
        <v>213</v>
      </c>
      <c r="X1801" s="10">
        <v>-0.13520746015379492</v>
      </c>
      <c r="Y1801" s="10">
        <v>3.4872835841093408E-2</v>
      </c>
      <c r="Z1801" s="11">
        <v>4539.4799999999996</v>
      </c>
      <c r="AA1801" s="11">
        <v>6.0202930732154352</v>
      </c>
      <c r="AB1801" s="11">
        <v>35006</v>
      </c>
      <c r="AC1801" s="12" t="s">
        <v>4690</v>
      </c>
      <c r="AD1801" s="8">
        <v>35</v>
      </c>
      <c r="AE1801" s="8">
        <v>6</v>
      </c>
      <c r="AF1801" s="13" t="s">
        <v>4691</v>
      </c>
      <c r="AG1801" s="13" t="s">
        <v>4680</v>
      </c>
      <c r="AH1801" s="13" t="s">
        <v>4692</v>
      </c>
      <c r="AJ1801" s="13" t="s">
        <v>498</v>
      </c>
      <c r="AK1801" s="13" t="s">
        <v>4682</v>
      </c>
      <c r="AL1801" s="13"/>
      <c r="AM1801" s="13"/>
      <c r="AN1801" s="13" t="s">
        <v>487</v>
      </c>
    </row>
    <row r="1802" spans="1:40" x14ac:dyDescent="0.2">
      <c r="A1802" s="8" t="s">
        <v>4676</v>
      </c>
      <c r="B1802" s="8" t="s">
        <v>4420</v>
      </c>
      <c r="C1802" s="8" t="str">
        <f t="shared" si="27"/>
        <v>Colfax County NM</v>
      </c>
      <c r="D1802" s="9">
        <v>12414</v>
      </c>
      <c r="E1802" s="8" t="s">
        <v>218</v>
      </c>
      <c r="F1802" s="9">
        <v>2118</v>
      </c>
      <c r="G1802" s="9">
        <v>2569</v>
      </c>
      <c r="H1802" s="9">
        <v>5271</v>
      </c>
      <c r="I1802" s="10">
        <v>0.40182128628343766</v>
      </c>
      <c r="J1802" s="10">
        <v>0.48738379814077026</v>
      </c>
      <c r="K1802" s="9">
        <v>-451</v>
      </c>
      <c r="L1802" s="9">
        <v>451</v>
      </c>
      <c r="M1802" s="10">
        <v>-8.5562511857332602E-2</v>
      </c>
      <c r="N1802" s="10">
        <v>8.5562511857332602E-2</v>
      </c>
      <c r="O1802" s="9">
        <v>2879</v>
      </c>
      <c r="P1802" s="9">
        <v>2763</v>
      </c>
      <c r="Q1802" s="9">
        <v>5896</v>
      </c>
      <c r="R1802" s="10">
        <v>0.48829715061058343</v>
      </c>
      <c r="S1802" s="10">
        <v>0.46862279511533245</v>
      </c>
      <c r="T1802" s="9">
        <v>116</v>
      </c>
      <c r="U1802" s="10">
        <v>1.9674355495250984E-2</v>
      </c>
      <c r="V1802" s="9">
        <v>-761</v>
      </c>
      <c r="W1802" s="9">
        <v>-194</v>
      </c>
      <c r="X1802" s="10">
        <v>-8.6475864327145768E-2</v>
      </c>
      <c r="Y1802" s="10">
        <v>1.8761003025437817E-2</v>
      </c>
      <c r="Z1802" s="11">
        <v>3758.06</v>
      </c>
      <c r="AA1802" s="11">
        <v>3.3033001069700858</v>
      </c>
      <c r="AB1802" s="11">
        <v>35007</v>
      </c>
      <c r="AC1802" s="12" t="s">
        <v>4693</v>
      </c>
      <c r="AD1802" s="8">
        <v>35</v>
      </c>
      <c r="AE1802" s="8">
        <v>7</v>
      </c>
      <c r="AF1802" s="13"/>
      <c r="AG1802" s="13"/>
      <c r="AH1802" s="13"/>
      <c r="AJ1802" s="13"/>
      <c r="AK1802" s="13"/>
      <c r="AL1802" s="13"/>
      <c r="AM1802" s="13"/>
      <c r="AN1802" s="13" t="s">
        <v>510</v>
      </c>
    </row>
    <row r="1803" spans="1:40" x14ac:dyDescent="0.2">
      <c r="A1803" s="8" t="s">
        <v>4676</v>
      </c>
      <c r="B1803" s="8" t="s">
        <v>4694</v>
      </c>
      <c r="C1803" s="8" t="str">
        <f t="shared" si="27"/>
        <v>Curry County NM</v>
      </c>
      <c r="D1803" s="9">
        <v>50398</v>
      </c>
      <c r="E1803" s="8" t="s">
        <v>218</v>
      </c>
      <c r="F1803" s="9">
        <v>2776</v>
      </c>
      <c r="G1803" s="9">
        <v>7560</v>
      </c>
      <c r="H1803" s="9">
        <v>11292</v>
      </c>
      <c r="I1803" s="10">
        <v>0.24583776124690046</v>
      </c>
      <c r="J1803" s="10">
        <v>0.66950053134962806</v>
      </c>
      <c r="K1803" s="9">
        <v>-4784</v>
      </c>
      <c r="L1803" s="9">
        <v>4784</v>
      </c>
      <c r="M1803" s="10">
        <v>-0.42366277010272757</v>
      </c>
      <c r="N1803" s="10">
        <v>0.42366277010272757</v>
      </c>
      <c r="O1803" s="9">
        <v>3956</v>
      </c>
      <c r="P1803" s="9">
        <v>9150</v>
      </c>
      <c r="Q1803" s="9">
        <v>13450</v>
      </c>
      <c r="R1803" s="10">
        <v>0.2941263940520446</v>
      </c>
      <c r="S1803" s="10">
        <v>0.6802973977695167</v>
      </c>
      <c r="T1803" s="9">
        <v>-5194</v>
      </c>
      <c r="U1803" s="10">
        <v>-0.38617100371747209</v>
      </c>
      <c r="V1803" s="9">
        <v>-1180</v>
      </c>
      <c r="W1803" s="9">
        <v>-1590</v>
      </c>
      <c r="X1803" s="10">
        <v>-4.8288632805144144E-2</v>
      </c>
      <c r="Y1803" s="10">
        <v>-1.079686641988864E-2</v>
      </c>
      <c r="Z1803" s="11">
        <v>1404.8</v>
      </c>
      <c r="AA1803" s="11">
        <v>35.875569476082006</v>
      </c>
      <c r="AB1803" s="11">
        <v>35009</v>
      </c>
      <c r="AC1803" s="12" t="s">
        <v>4695</v>
      </c>
      <c r="AD1803" s="8">
        <v>35</v>
      </c>
      <c r="AE1803" s="8">
        <v>9</v>
      </c>
      <c r="AF1803" s="13" t="s">
        <v>4696</v>
      </c>
      <c r="AG1803" s="13" t="s">
        <v>92</v>
      </c>
      <c r="AH1803" s="13" t="s">
        <v>4697</v>
      </c>
      <c r="AJ1803" s="13" t="s">
        <v>498</v>
      </c>
      <c r="AK1803" s="13" t="s">
        <v>4698</v>
      </c>
      <c r="AL1803" s="13"/>
      <c r="AM1803" s="13"/>
      <c r="AN1803" s="13" t="s">
        <v>487</v>
      </c>
    </row>
    <row r="1804" spans="1:40" x14ac:dyDescent="0.2">
      <c r="A1804" s="8" t="s">
        <v>4676</v>
      </c>
      <c r="B1804" s="8" t="s">
        <v>4699</v>
      </c>
      <c r="C1804" s="8" t="str">
        <f t="shared" si="27"/>
        <v>De Baca County NM</v>
      </c>
      <c r="D1804" s="9">
        <v>1828</v>
      </c>
      <c r="E1804" s="8" t="s">
        <v>218</v>
      </c>
      <c r="F1804" s="9">
        <v>192</v>
      </c>
      <c r="G1804" s="9">
        <v>617</v>
      </c>
      <c r="H1804" s="9">
        <v>903</v>
      </c>
      <c r="I1804" s="10">
        <v>0.21262458471760798</v>
      </c>
      <c r="J1804" s="10">
        <v>0.68327796234772975</v>
      </c>
      <c r="K1804" s="9">
        <v>-425</v>
      </c>
      <c r="L1804" s="9">
        <v>425</v>
      </c>
      <c r="M1804" s="10">
        <v>-0.47065337763012177</v>
      </c>
      <c r="N1804" s="10">
        <v>0.47065337763012177</v>
      </c>
      <c r="O1804" s="9">
        <v>287</v>
      </c>
      <c r="P1804" s="9">
        <v>586</v>
      </c>
      <c r="Q1804" s="9">
        <v>900</v>
      </c>
      <c r="R1804" s="10">
        <v>0.31888888888888889</v>
      </c>
      <c r="S1804" s="10">
        <v>0.65111111111111108</v>
      </c>
      <c r="T1804" s="9">
        <v>-299</v>
      </c>
      <c r="U1804" s="10">
        <v>-0.3322222222222222</v>
      </c>
      <c r="V1804" s="9">
        <v>-95</v>
      </c>
      <c r="W1804" s="9">
        <v>31</v>
      </c>
      <c r="X1804" s="10">
        <v>-0.10626430417128091</v>
      </c>
      <c r="Y1804" s="10">
        <v>3.2166851236618665E-2</v>
      </c>
      <c r="Z1804" s="11">
        <v>2322.62</v>
      </c>
      <c r="AA1804" s="11">
        <v>0.78704221956239073</v>
      </c>
      <c r="AB1804" s="11">
        <v>35011</v>
      </c>
      <c r="AC1804" s="12" t="s">
        <v>4700</v>
      </c>
      <c r="AD1804" s="8">
        <v>35</v>
      </c>
      <c r="AE1804" s="8">
        <v>11</v>
      </c>
      <c r="AF1804" s="13"/>
      <c r="AG1804" s="13"/>
      <c r="AH1804" s="13"/>
      <c r="AJ1804" s="13"/>
      <c r="AK1804" s="13"/>
      <c r="AL1804" s="13"/>
      <c r="AM1804" s="13"/>
      <c r="AN1804" s="13" t="s">
        <v>510</v>
      </c>
    </row>
    <row r="1805" spans="1:40" x14ac:dyDescent="0.2">
      <c r="A1805" s="8" t="s">
        <v>4676</v>
      </c>
      <c r="B1805" s="8" t="s">
        <v>4701</v>
      </c>
      <c r="C1805" s="8" t="str">
        <f t="shared" si="27"/>
        <v>Dona Ana County NM</v>
      </c>
      <c r="D1805" s="9">
        <v>214295</v>
      </c>
      <c r="E1805" s="8" t="s">
        <v>218</v>
      </c>
      <c r="F1805" s="9">
        <v>37543</v>
      </c>
      <c r="G1805" s="9">
        <v>25095</v>
      </c>
      <c r="H1805" s="9">
        <v>69324</v>
      </c>
      <c r="I1805" s="10">
        <v>0.54155847902602272</v>
      </c>
      <c r="J1805" s="10">
        <v>0.3619958455945993</v>
      </c>
      <c r="K1805" s="9">
        <v>12448</v>
      </c>
      <c r="L1805" s="9">
        <v>-12448</v>
      </c>
      <c r="M1805" s="10">
        <v>0.17956263343142342</v>
      </c>
      <c r="N1805" s="10">
        <v>-0.17956263343142342</v>
      </c>
      <c r="O1805" s="9">
        <v>36778</v>
      </c>
      <c r="P1805" s="9">
        <v>26988</v>
      </c>
      <c r="Q1805" s="9">
        <v>65712</v>
      </c>
      <c r="R1805" s="10">
        <v>0.55968468468468469</v>
      </c>
      <c r="S1805" s="10">
        <v>0.41070124178232287</v>
      </c>
      <c r="T1805" s="9">
        <v>9790</v>
      </c>
      <c r="U1805" s="10">
        <v>0.14898344290236182</v>
      </c>
      <c r="V1805" s="9">
        <v>765</v>
      </c>
      <c r="W1805" s="9">
        <v>-1893</v>
      </c>
      <c r="X1805" s="10">
        <v>-1.8126205658661965E-2</v>
      </c>
      <c r="Y1805" s="10">
        <v>-4.8705396187723571E-2</v>
      </c>
      <c r="Z1805" s="11">
        <v>3807.51</v>
      </c>
      <c r="AA1805" s="11">
        <v>56.282189672515628</v>
      </c>
      <c r="AB1805" s="11">
        <v>35013</v>
      </c>
      <c r="AC1805" s="12" t="s">
        <v>4702</v>
      </c>
      <c r="AD1805" s="8">
        <v>35</v>
      </c>
      <c r="AE1805" s="8">
        <v>13</v>
      </c>
      <c r="AF1805" s="13" t="s">
        <v>4703</v>
      </c>
      <c r="AG1805" s="13" t="s">
        <v>4704</v>
      </c>
      <c r="AH1805" s="13" t="s">
        <v>4705</v>
      </c>
      <c r="AI1805" s="14">
        <v>214295</v>
      </c>
      <c r="AJ1805" s="13" t="s">
        <v>486</v>
      </c>
      <c r="AK1805" s="13" t="s">
        <v>4706</v>
      </c>
      <c r="AL1805" s="13"/>
      <c r="AM1805" s="13"/>
      <c r="AN1805" s="13" t="s">
        <v>487</v>
      </c>
    </row>
    <row r="1806" spans="1:40" x14ac:dyDescent="0.2">
      <c r="A1806" s="8" t="s">
        <v>4676</v>
      </c>
      <c r="B1806" s="8" t="s">
        <v>4707</v>
      </c>
      <c r="C1806" s="8" t="str">
        <f t="shared" si="27"/>
        <v>Eddy County NM</v>
      </c>
      <c r="D1806" s="9">
        <v>57578</v>
      </c>
      <c r="E1806" s="8" t="s">
        <v>218</v>
      </c>
      <c r="F1806" s="9">
        <v>5008</v>
      </c>
      <c r="G1806" s="9">
        <v>13124</v>
      </c>
      <c r="H1806" s="9">
        <v>19523</v>
      </c>
      <c r="I1806" s="10">
        <v>0.25651795318342469</v>
      </c>
      <c r="J1806" s="10">
        <v>0.67223275111407055</v>
      </c>
      <c r="K1806" s="9">
        <v>-8116</v>
      </c>
      <c r="L1806" s="9">
        <v>8116</v>
      </c>
      <c r="M1806" s="10">
        <v>-0.41571479793064586</v>
      </c>
      <c r="N1806" s="10">
        <v>0.41571479793064586</v>
      </c>
      <c r="O1806" s="9">
        <v>6110</v>
      </c>
      <c r="P1806" s="9">
        <v>12546</v>
      </c>
      <c r="Q1806" s="9">
        <v>19195</v>
      </c>
      <c r="R1806" s="10">
        <v>0.31831206043240429</v>
      </c>
      <c r="S1806" s="10">
        <v>0.65360771034123466</v>
      </c>
      <c r="T1806" s="9">
        <v>-6436</v>
      </c>
      <c r="U1806" s="10">
        <v>-0.33529564990883037</v>
      </c>
      <c r="V1806" s="9">
        <v>-1102</v>
      </c>
      <c r="W1806" s="9">
        <v>578</v>
      </c>
      <c r="X1806" s="10">
        <v>-6.1794107248979602E-2</v>
      </c>
      <c r="Y1806" s="10">
        <v>1.8625040772835888E-2</v>
      </c>
      <c r="Z1806" s="11">
        <v>4175.7299999999996</v>
      </c>
      <c r="AA1806" s="11">
        <v>13.788726761548281</v>
      </c>
      <c r="AB1806" s="11">
        <v>35015</v>
      </c>
      <c r="AC1806" s="12" t="s">
        <v>4708</v>
      </c>
      <c r="AD1806" s="8">
        <v>35</v>
      </c>
      <c r="AE1806" s="8">
        <v>15</v>
      </c>
      <c r="AF1806" s="13" t="s">
        <v>4709</v>
      </c>
      <c r="AG1806" s="13"/>
      <c r="AH1806" s="13" t="s">
        <v>4710</v>
      </c>
      <c r="AJ1806" s="13" t="s">
        <v>498</v>
      </c>
      <c r="AK1806" s="13"/>
      <c r="AL1806" s="13"/>
      <c r="AM1806" s="13"/>
      <c r="AN1806" s="13" t="s">
        <v>487</v>
      </c>
    </row>
    <row r="1807" spans="1:40" x14ac:dyDescent="0.2">
      <c r="A1807" s="8" t="s">
        <v>4676</v>
      </c>
      <c r="B1807" s="8" t="s">
        <v>825</v>
      </c>
      <c r="C1807" s="8" t="str">
        <f t="shared" si="27"/>
        <v>Grant County NM</v>
      </c>
      <c r="D1807" s="9">
        <v>28609</v>
      </c>
      <c r="E1807" s="8" t="s">
        <v>218</v>
      </c>
      <c r="F1807" s="9">
        <v>6226</v>
      </c>
      <c r="G1807" s="9">
        <v>5251</v>
      </c>
      <c r="H1807" s="9">
        <v>12633</v>
      </c>
      <c r="I1807" s="10">
        <v>0.49283622259162513</v>
      </c>
      <c r="J1807" s="10">
        <v>0.41565740520858069</v>
      </c>
      <c r="K1807" s="9">
        <v>975</v>
      </c>
      <c r="L1807" s="9">
        <v>-975</v>
      </c>
      <c r="M1807" s="10">
        <v>7.717881738304444E-2</v>
      </c>
      <c r="N1807" s="10">
        <v>-7.717881738304444E-2</v>
      </c>
      <c r="O1807" s="9">
        <v>7009</v>
      </c>
      <c r="P1807" s="9">
        <v>5286</v>
      </c>
      <c r="Q1807" s="9">
        <v>12744</v>
      </c>
      <c r="R1807" s="10">
        <v>0.54998430634023854</v>
      </c>
      <c r="S1807" s="10">
        <v>0.4147834274952919</v>
      </c>
      <c r="T1807" s="9">
        <v>1723</v>
      </c>
      <c r="U1807" s="10">
        <v>0.13520087884494664</v>
      </c>
      <c r="V1807" s="9">
        <v>-783</v>
      </c>
      <c r="W1807" s="9">
        <v>-35</v>
      </c>
      <c r="X1807" s="10">
        <v>-5.714808374861341E-2</v>
      </c>
      <c r="Y1807" s="10">
        <v>8.7397771328878715E-4</v>
      </c>
      <c r="Z1807" s="11">
        <v>3961.63</v>
      </c>
      <c r="AA1807" s="11">
        <v>7.2215224541413505</v>
      </c>
      <c r="AB1807" s="11">
        <v>35017</v>
      </c>
      <c r="AC1807" s="12" t="s">
        <v>4711</v>
      </c>
      <c r="AD1807" s="8">
        <v>35</v>
      </c>
      <c r="AE1807" s="8">
        <v>17</v>
      </c>
      <c r="AF1807" s="13" t="s">
        <v>4712</v>
      </c>
      <c r="AG1807" s="13"/>
      <c r="AH1807" s="13" t="s">
        <v>4713</v>
      </c>
      <c r="AJ1807" s="13" t="s">
        <v>498</v>
      </c>
      <c r="AK1807" s="13"/>
      <c r="AL1807" s="13"/>
      <c r="AM1807" s="13"/>
      <c r="AN1807" s="13" t="s">
        <v>487</v>
      </c>
    </row>
    <row r="1808" spans="1:40" x14ac:dyDescent="0.2">
      <c r="A1808" s="8" t="s">
        <v>4676</v>
      </c>
      <c r="B1808" s="8" t="s">
        <v>4714</v>
      </c>
      <c r="C1808" s="8" t="str">
        <f t="shared" si="27"/>
        <v>Guadalupe County NM</v>
      </c>
      <c r="D1808" s="9">
        <v>4371</v>
      </c>
      <c r="E1808" s="8" t="s">
        <v>218</v>
      </c>
      <c r="F1808" s="9">
        <v>962</v>
      </c>
      <c r="G1808" s="9">
        <v>591</v>
      </c>
      <c r="H1808" s="9">
        <v>1809</v>
      </c>
      <c r="I1808" s="10">
        <v>0.53178551686014375</v>
      </c>
      <c r="J1808" s="10">
        <v>0.32669983416252074</v>
      </c>
      <c r="K1808" s="9">
        <v>371</v>
      </c>
      <c r="L1808" s="9">
        <v>-371</v>
      </c>
      <c r="M1808" s="10">
        <v>0.20508568269762301</v>
      </c>
      <c r="N1808" s="10">
        <v>-0.20508568269762301</v>
      </c>
      <c r="O1808" s="9">
        <v>1388</v>
      </c>
      <c r="P1808" s="9">
        <v>518</v>
      </c>
      <c r="Q1808" s="9">
        <v>1978</v>
      </c>
      <c r="R1808" s="10">
        <v>0.70171890798786651</v>
      </c>
      <c r="S1808" s="10">
        <v>0.26188068756319516</v>
      </c>
      <c r="T1808" s="9">
        <v>870</v>
      </c>
      <c r="U1808" s="10">
        <v>0.43983822042467136</v>
      </c>
      <c r="V1808" s="9">
        <v>-426</v>
      </c>
      <c r="W1808" s="9">
        <v>73</v>
      </c>
      <c r="X1808" s="10">
        <v>-0.16993339112772277</v>
      </c>
      <c r="Y1808" s="10">
        <v>6.4819146599325583E-2</v>
      </c>
      <c r="Z1808" s="11">
        <v>3030.48</v>
      </c>
      <c r="AA1808" s="11">
        <v>1.4423457670072068</v>
      </c>
      <c r="AB1808" s="11">
        <v>35019</v>
      </c>
      <c r="AC1808" s="12" t="s">
        <v>4715</v>
      </c>
      <c r="AD1808" s="8">
        <v>35</v>
      </c>
      <c r="AE1808" s="8">
        <v>19</v>
      </c>
      <c r="AF1808" s="13"/>
      <c r="AG1808" s="13"/>
      <c r="AH1808" s="13"/>
      <c r="AJ1808" s="13"/>
      <c r="AK1808" s="13"/>
      <c r="AL1808" s="13"/>
      <c r="AM1808" s="13"/>
      <c r="AN1808" s="13" t="s">
        <v>510</v>
      </c>
    </row>
    <row r="1809" spans="1:40" x14ac:dyDescent="0.2">
      <c r="A1809" s="8" t="s">
        <v>4676</v>
      </c>
      <c r="B1809" s="8" t="s">
        <v>4716</v>
      </c>
      <c r="C1809" s="8" t="str">
        <f t="shared" si="27"/>
        <v>Harding County NM</v>
      </c>
      <c r="D1809" s="9">
        <v>698</v>
      </c>
      <c r="E1809" s="8" t="s">
        <v>218</v>
      </c>
      <c r="F1809" s="9">
        <v>156</v>
      </c>
      <c r="G1809" s="9">
        <v>311</v>
      </c>
      <c r="H1809" s="9">
        <v>527</v>
      </c>
      <c r="I1809" s="10">
        <v>0.29601518026565465</v>
      </c>
      <c r="J1809" s="10">
        <v>0.59013282732447814</v>
      </c>
      <c r="K1809" s="9">
        <v>-155</v>
      </c>
      <c r="L1809" s="9">
        <v>155</v>
      </c>
      <c r="M1809" s="10">
        <v>-0.29411764705882348</v>
      </c>
      <c r="N1809" s="10">
        <v>0.29411764705882348</v>
      </c>
      <c r="O1809" s="9">
        <v>260</v>
      </c>
      <c r="P1809" s="9">
        <v>326</v>
      </c>
      <c r="Q1809" s="9">
        <v>600</v>
      </c>
      <c r="R1809" s="10">
        <v>0.43333333333333335</v>
      </c>
      <c r="S1809" s="10">
        <v>0.54333333333333333</v>
      </c>
      <c r="T1809" s="9">
        <v>-66</v>
      </c>
      <c r="U1809" s="10">
        <v>-0.10999999999999999</v>
      </c>
      <c r="V1809" s="9">
        <v>-104</v>
      </c>
      <c r="W1809" s="9">
        <v>-15</v>
      </c>
      <c r="X1809" s="10">
        <v>-0.13731815306767869</v>
      </c>
      <c r="Y1809" s="10">
        <v>4.6799493991144803E-2</v>
      </c>
      <c r="Z1809" s="11">
        <v>2125.44</v>
      </c>
      <c r="AA1809" s="11">
        <v>0.32840258958145135</v>
      </c>
      <c r="AB1809" s="11">
        <v>35021</v>
      </c>
      <c r="AC1809" s="12" t="s">
        <v>4717</v>
      </c>
      <c r="AD1809" s="8">
        <v>35</v>
      </c>
      <c r="AE1809" s="8">
        <v>21</v>
      </c>
      <c r="AF1809" s="13"/>
      <c r="AG1809" s="13"/>
      <c r="AH1809" s="13"/>
      <c r="AJ1809" s="13"/>
      <c r="AK1809" s="13"/>
      <c r="AL1809" s="13"/>
      <c r="AM1809" s="13"/>
      <c r="AN1809" s="13" t="s">
        <v>510</v>
      </c>
    </row>
    <row r="1810" spans="1:40" x14ac:dyDescent="0.2">
      <c r="A1810" s="8" t="s">
        <v>4676</v>
      </c>
      <c r="B1810" s="8" t="s">
        <v>4718</v>
      </c>
      <c r="C1810" s="8" t="str">
        <f t="shared" si="27"/>
        <v>Hidalgo County NM</v>
      </c>
      <c r="D1810" s="9">
        <v>4423</v>
      </c>
      <c r="E1810" s="8" t="s">
        <v>218</v>
      </c>
      <c r="F1810" s="9">
        <v>780</v>
      </c>
      <c r="G1810" s="9">
        <v>906</v>
      </c>
      <c r="H1810" s="9">
        <v>1836</v>
      </c>
      <c r="I1810" s="10">
        <v>0.42483660130718953</v>
      </c>
      <c r="J1810" s="10">
        <v>0.49346405228758172</v>
      </c>
      <c r="K1810" s="9">
        <v>-126</v>
      </c>
      <c r="L1810" s="9">
        <v>126</v>
      </c>
      <c r="M1810" s="10">
        <v>-6.8627450980392191E-2</v>
      </c>
      <c r="N1810" s="10">
        <v>6.8627450980392191E-2</v>
      </c>
      <c r="O1810" s="9">
        <v>994</v>
      </c>
      <c r="P1810" s="9">
        <v>895</v>
      </c>
      <c r="Q1810" s="9">
        <v>1929</v>
      </c>
      <c r="R1810" s="10">
        <v>0.51529289787454635</v>
      </c>
      <c r="S1810" s="10">
        <v>0.46397096941420424</v>
      </c>
      <c r="T1810" s="9">
        <v>99</v>
      </c>
      <c r="U1810" s="10">
        <v>5.1321928460342114E-2</v>
      </c>
      <c r="V1810" s="9">
        <v>-214</v>
      </c>
      <c r="W1810" s="9">
        <v>11</v>
      </c>
      <c r="X1810" s="10">
        <v>-9.045629656735682E-2</v>
      </c>
      <c r="Y1810" s="10">
        <v>2.9493082873377485E-2</v>
      </c>
      <c r="Z1810" s="11">
        <v>3436.86</v>
      </c>
      <c r="AA1810" s="11">
        <v>1.2869305121535355</v>
      </c>
      <c r="AB1810" s="11">
        <v>35023</v>
      </c>
      <c r="AC1810" s="12" t="s">
        <v>4719</v>
      </c>
      <c r="AD1810" s="8">
        <v>35</v>
      </c>
      <c r="AE1810" s="8">
        <v>23</v>
      </c>
      <c r="AF1810" s="13"/>
      <c r="AG1810" s="13"/>
      <c r="AH1810" s="13"/>
      <c r="AJ1810" s="13"/>
      <c r="AK1810" s="13"/>
      <c r="AL1810" s="13"/>
      <c r="AM1810" s="13"/>
      <c r="AN1810" s="13" t="s">
        <v>510</v>
      </c>
    </row>
    <row r="1811" spans="1:40" x14ac:dyDescent="0.2">
      <c r="A1811" s="8" t="s">
        <v>4676</v>
      </c>
      <c r="B1811" s="8" t="s">
        <v>4720</v>
      </c>
      <c r="C1811" s="8" t="str">
        <f t="shared" si="27"/>
        <v>Lea County NM</v>
      </c>
      <c r="D1811" s="9">
        <v>71180</v>
      </c>
      <c r="E1811" s="8" t="s">
        <v>218</v>
      </c>
      <c r="F1811" s="9">
        <v>3877</v>
      </c>
      <c r="G1811" s="9">
        <v>12306</v>
      </c>
      <c r="H1811" s="9">
        <v>17369</v>
      </c>
      <c r="I1811" s="10">
        <v>0.22321377166215672</v>
      </c>
      <c r="J1811" s="10">
        <v>0.70850365593874143</v>
      </c>
      <c r="K1811" s="9">
        <v>-8429</v>
      </c>
      <c r="L1811" s="9">
        <v>8429</v>
      </c>
      <c r="M1811" s="10">
        <v>-0.4852898842765847</v>
      </c>
      <c r="N1811" s="10">
        <v>0.4852898842765847</v>
      </c>
      <c r="O1811" s="9">
        <v>4068</v>
      </c>
      <c r="P1811" s="9">
        <v>12480</v>
      </c>
      <c r="Q1811" s="9">
        <v>16933</v>
      </c>
      <c r="R1811" s="10">
        <v>0.24024094962499262</v>
      </c>
      <c r="S1811" s="10">
        <v>0.73702238233036088</v>
      </c>
      <c r="T1811" s="9">
        <v>-8412</v>
      </c>
      <c r="U1811" s="10">
        <v>-0.49678143270536823</v>
      </c>
      <c r="V1811" s="9">
        <v>-191</v>
      </c>
      <c r="W1811" s="9">
        <v>-174</v>
      </c>
      <c r="X1811" s="10">
        <v>-1.7027177962835899E-2</v>
      </c>
      <c r="Y1811" s="10">
        <v>-2.8518726391619453E-2</v>
      </c>
      <c r="Z1811" s="11">
        <v>4390.93</v>
      </c>
      <c r="AA1811" s="11">
        <v>16.210688851792217</v>
      </c>
      <c r="AB1811" s="11">
        <v>35025</v>
      </c>
      <c r="AC1811" s="12" t="s">
        <v>4721</v>
      </c>
      <c r="AD1811" s="8">
        <v>35</v>
      </c>
      <c r="AE1811" s="8">
        <v>25</v>
      </c>
      <c r="AF1811" s="13" t="s">
        <v>4722</v>
      </c>
      <c r="AG1811" s="13"/>
      <c r="AH1811" s="13" t="s">
        <v>4723</v>
      </c>
      <c r="AJ1811" s="13" t="s">
        <v>498</v>
      </c>
      <c r="AK1811" s="13"/>
      <c r="AL1811" s="13"/>
      <c r="AM1811" s="13"/>
      <c r="AN1811" s="13" t="s">
        <v>487</v>
      </c>
    </row>
    <row r="1812" spans="1:40" x14ac:dyDescent="0.2">
      <c r="A1812" s="8" t="s">
        <v>4676</v>
      </c>
      <c r="B1812" s="8" t="s">
        <v>854</v>
      </c>
      <c r="C1812" s="8" t="str">
        <f t="shared" si="27"/>
        <v>Lincoln County NM</v>
      </c>
      <c r="D1812" s="9">
        <v>19420</v>
      </c>
      <c r="E1812" s="8" t="s">
        <v>218</v>
      </c>
      <c r="F1812" s="9">
        <v>2329</v>
      </c>
      <c r="G1812" s="9">
        <v>5889</v>
      </c>
      <c r="H1812" s="9">
        <v>8856</v>
      </c>
      <c r="I1812" s="10">
        <v>0.26298554652213191</v>
      </c>
      <c r="J1812" s="10">
        <v>0.66497289972899731</v>
      </c>
      <c r="K1812" s="9">
        <v>-3560</v>
      </c>
      <c r="L1812" s="9">
        <v>3560</v>
      </c>
      <c r="M1812" s="10">
        <v>-0.40198735320686541</v>
      </c>
      <c r="N1812" s="10">
        <v>0.40198735320686541</v>
      </c>
      <c r="O1812" s="9">
        <v>2931</v>
      </c>
      <c r="P1812" s="9">
        <v>5940</v>
      </c>
      <c r="Q1812" s="9">
        <v>9209</v>
      </c>
      <c r="R1812" s="10">
        <v>0.31827559995656424</v>
      </c>
      <c r="S1812" s="10">
        <v>0.64502117493756106</v>
      </c>
      <c r="T1812" s="9">
        <v>-3009</v>
      </c>
      <c r="U1812" s="10">
        <v>-0.32674557498099682</v>
      </c>
      <c r="V1812" s="9">
        <v>-602</v>
      </c>
      <c r="W1812" s="9">
        <v>-51</v>
      </c>
      <c r="X1812" s="10">
        <v>-5.5290053434432329E-2</v>
      </c>
      <c r="Y1812" s="10">
        <v>1.9951724791436254E-2</v>
      </c>
      <c r="Z1812" s="11">
        <v>4831.09</v>
      </c>
      <c r="AA1812" s="11">
        <v>4.0197967746409198</v>
      </c>
      <c r="AB1812" s="11">
        <v>35027</v>
      </c>
      <c r="AC1812" s="12" t="s">
        <v>4724</v>
      </c>
      <c r="AD1812" s="8">
        <v>35</v>
      </c>
      <c r="AE1812" s="8">
        <v>27</v>
      </c>
      <c r="AF1812" s="13" t="s">
        <v>4725</v>
      </c>
      <c r="AG1812" s="13"/>
      <c r="AH1812" s="13" t="s">
        <v>4726</v>
      </c>
      <c r="AJ1812" s="13" t="s">
        <v>498</v>
      </c>
      <c r="AK1812" s="13"/>
      <c r="AL1812" s="13"/>
      <c r="AM1812" s="13"/>
      <c r="AN1812" s="13" t="s">
        <v>487</v>
      </c>
    </row>
    <row r="1813" spans="1:40" x14ac:dyDescent="0.2">
      <c r="A1813" s="8" t="s">
        <v>4676</v>
      </c>
      <c r="B1813" s="8" t="s">
        <v>4727</v>
      </c>
      <c r="C1813" s="8" t="str">
        <f t="shared" si="27"/>
        <v>Los Alamos County NM</v>
      </c>
      <c r="D1813" s="9">
        <v>17785</v>
      </c>
      <c r="E1813" s="8" t="s">
        <v>218</v>
      </c>
      <c r="F1813" s="9">
        <v>5443</v>
      </c>
      <c r="G1813" s="9">
        <v>3329</v>
      </c>
      <c r="H1813" s="9">
        <v>10430</v>
      </c>
      <c r="I1813" s="10">
        <v>0.52186001917545544</v>
      </c>
      <c r="J1813" s="10">
        <v>0.31917545541706616</v>
      </c>
      <c r="K1813" s="9">
        <v>2114</v>
      </c>
      <c r="L1813" s="9">
        <v>-2114</v>
      </c>
      <c r="M1813" s="10">
        <v>0.20268456375838928</v>
      </c>
      <c r="N1813" s="10">
        <v>-0.20268456375838928</v>
      </c>
      <c r="O1813" s="9">
        <v>5191</v>
      </c>
      <c r="P1813" s="9">
        <v>4796</v>
      </c>
      <c r="Q1813" s="9">
        <v>10654</v>
      </c>
      <c r="R1813" s="10">
        <v>0.48723484137413176</v>
      </c>
      <c r="S1813" s="10">
        <v>0.45015956448282335</v>
      </c>
      <c r="T1813" s="9">
        <v>395</v>
      </c>
      <c r="U1813" s="10">
        <v>3.7075276891308406E-2</v>
      </c>
      <c r="V1813" s="9">
        <v>252</v>
      </c>
      <c r="W1813" s="9">
        <v>-1467</v>
      </c>
      <c r="X1813" s="10">
        <v>3.4625177801323681E-2</v>
      </c>
      <c r="Y1813" s="10">
        <v>-0.13098410906575719</v>
      </c>
      <c r="Z1813" s="11">
        <v>109.17</v>
      </c>
      <c r="AA1813" s="11">
        <v>162.91105615095722</v>
      </c>
      <c r="AB1813" s="11">
        <v>35028</v>
      </c>
      <c r="AC1813" s="12" t="s">
        <v>4728</v>
      </c>
      <c r="AD1813" s="8">
        <v>35</v>
      </c>
      <c r="AE1813" s="8">
        <v>28</v>
      </c>
      <c r="AF1813" s="13" t="s">
        <v>4729</v>
      </c>
      <c r="AG1813" s="13" t="s">
        <v>4680</v>
      </c>
      <c r="AH1813" s="13" t="s">
        <v>4730</v>
      </c>
      <c r="AJ1813" s="13" t="s">
        <v>498</v>
      </c>
      <c r="AK1813" s="13" t="s">
        <v>4682</v>
      </c>
      <c r="AL1813" s="13"/>
      <c r="AM1813" s="13"/>
      <c r="AN1813" s="13" t="s">
        <v>487</v>
      </c>
    </row>
    <row r="1814" spans="1:40" x14ac:dyDescent="0.2">
      <c r="A1814" s="8" t="s">
        <v>4676</v>
      </c>
      <c r="B1814" s="8" t="s">
        <v>4731</v>
      </c>
      <c r="C1814" s="8" t="str">
        <f t="shared" si="27"/>
        <v>Luna County NM</v>
      </c>
      <c r="D1814" s="9">
        <v>24518</v>
      </c>
      <c r="E1814" s="8" t="s">
        <v>218</v>
      </c>
      <c r="F1814" s="9">
        <v>3195</v>
      </c>
      <c r="G1814" s="9">
        <v>3478</v>
      </c>
      <c r="H1814" s="9">
        <v>7245</v>
      </c>
      <c r="I1814" s="10">
        <v>0.44099378881987578</v>
      </c>
      <c r="J1814" s="10">
        <v>0.48005521048999311</v>
      </c>
      <c r="K1814" s="9">
        <v>-283</v>
      </c>
      <c r="L1814" s="9">
        <v>283</v>
      </c>
      <c r="M1814" s="10">
        <v>-3.9061421670117336E-2</v>
      </c>
      <c r="N1814" s="10">
        <v>3.9061421670117336E-2</v>
      </c>
      <c r="O1814" s="9">
        <v>3573</v>
      </c>
      <c r="P1814" s="9">
        <v>3654</v>
      </c>
      <c r="Q1814" s="9">
        <v>7472</v>
      </c>
      <c r="R1814" s="10">
        <v>0.4781852248394004</v>
      </c>
      <c r="S1814" s="10">
        <v>0.48902569593147749</v>
      </c>
      <c r="T1814" s="9">
        <v>-81</v>
      </c>
      <c r="U1814" s="10">
        <v>-1.0840471092077086E-2</v>
      </c>
      <c r="V1814" s="9">
        <v>-378</v>
      </c>
      <c r="W1814" s="9">
        <v>-176</v>
      </c>
      <c r="X1814" s="10">
        <v>-3.7191436019524626E-2</v>
      </c>
      <c r="Y1814" s="10">
        <v>-8.9704854414843771E-3</v>
      </c>
      <c r="Z1814" s="11">
        <v>2965.19</v>
      </c>
      <c r="AA1814" s="11">
        <v>8.268610105929131</v>
      </c>
      <c r="AB1814" s="11">
        <v>35029</v>
      </c>
      <c r="AC1814" s="12" t="s">
        <v>4732</v>
      </c>
      <c r="AD1814" s="8">
        <v>35</v>
      </c>
      <c r="AE1814" s="8">
        <v>29</v>
      </c>
      <c r="AF1814" s="13" t="s">
        <v>4733</v>
      </c>
      <c r="AG1814" s="13"/>
      <c r="AH1814" s="13" t="s">
        <v>4734</v>
      </c>
      <c r="AJ1814" s="13" t="s">
        <v>498</v>
      </c>
      <c r="AK1814" s="13"/>
      <c r="AL1814" s="13"/>
      <c r="AM1814" s="13"/>
      <c r="AN1814" s="13" t="s">
        <v>487</v>
      </c>
    </row>
    <row r="1815" spans="1:40" x14ac:dyDescent="0.2">
      <c r="A1815" s="8" t="s">
        <v>4676</v>
      </c>
      <c r="B1815" s="8" t="s">
        <v>4735</v>
      </c>
      <c r="C1815" s="8" t="str">
        <f t="shared" si="27"/>
        <v>McKinley County NM</v>
      </c>
      <c r="D1815" s="9">
        <v>76708</v>
      </c>
      <c r="E1815" s="8" t="s">
        <v>218</v>
      </c>
      <c r="F1815" s="9">
        <v>13162</v>
      </c>
      <c r="G1815" s="9">
        <v>4893</v>
      </c>
      <c r="H1815" s="9">
        <v>20791</v>
      </c>
      <c r="I1815" s="10">
        <v>0.63306238276177196</v>
      </c>
      <c r="J1815" s="10">
        <v>0.23534221538165553</v>
      </c>
      <c r="K1815" s="9">
        <v>8269</v>
      </c>
      <c r="L1815" s="9">
        <v>-8269</v>
      </c>
      <c r="M1815" s="10">
        <v>0.3977201673801164</v>
      </c>
      <c r="N1815" s="10">
        <v>-0.3977201673801164</v>
      </c>
      <c r="O1815" s="9">
        <v>15363</v>
      </c>
      <c r="P1815" s="9">
        <v>5420</v>
      </c>
      <c r="Q1815" s="9">
        <v>21313</v>
      </c>
      <c r="R1815" s="10">
        <v>0.72082766386712338</v>
      </c>
      <c r="S1815" s="10">
        <v>0.25430488434288934</v>
      </c>
      <c r="T1815" s="9">
        <v>9943</v>
      </c>
      <c r="U1815" s="10">
        <v>0.46652277952423404</v>
      </c>
      <c r="V1815" s="9">
        <v>-2201</v>
      </c>
      <c r="W1815" s="9">
        <v>-527</v>
      </c>
      <c r="X1815" s="10">
        <v>-8.7765281105351423E-2</v>
      </c>
      <c r="Y1815" s="10">
        <v>-1.8962668961233803E-2</v>
      </c>
      <c r="Z1815" s="11">
        <v>5449.81</v>
      </c>
      <c r="AA1815" s="11">
        <v>14.075353085703904</v>
      </c>
      <c r="AB1815" s="11">
        <v>35031</v>
      </c>
      <c r="AC1815" s="12" t="s">
        <v>4736</v>
      </c>
      <c r="AD1815" s="8">
        <v>35</v>
      </c>
      <c r="AE1815" s="8">
        <v>31</v>
      </c>
      <c r="AF1815" s="13" t="s">
        <v>4737</v>
      </c>
      <c r="AG1815" s="13"/>
      <c r="AH1815" s="13" t="s">
        <v>4738</v>
      </c>
      <c r="AJ1815" s="13" t="s">
        <v>498</v>
      </c>
      <c r="AK1815" s="13"/>
      <c r="AL1815" s="13"/>
      <c r="AM1815" s="13"/>
      <c r="AN1815" s="13" t="s">
        <v>487</v>
      </c>
    </row>
    <row r="1816" spans="1:40" x14ac:dyDescent="0.2">
      <c r="A1816" s="8" t="s">
        <v>4676</v>
      </c>
      <c r="B1816" s="8" t="s">
        <v>4739</v>
      </c>
      <c r="C1816" s="8" t="str">
        <f t="shared" si="27"/>
        <v>Mora County NM</v>
      </c>
      <c r="D1816" s="9">
        <v>4596</v>
      </c>
      <c r="E1816" s="8" t="s">
        <v>218</v>
      </c>
      <c r="F1816" s="9">
        <v>1533</v>
      </c>
      <c r="G1816" s="9">
        <v>662</v>
      </c>
      <c r="H1816" s="9">
        <v>2429</v>
      </c>
      <c r="I1816" s="10">
        <v>0.63112391930835732</v>
      </c>
      <c r="J1816" s="10">
        <v>0.27254013997529847</v>
      </c>
      <c r="K1816" s="9">
        <v>871</v>
      </c>
      <c r="L1816" s="9">
        <v>-871</v>
      </c>
      <c r="M1816" s="10">
        <v>0.35858377933305885</v>
      </c>
      <c r="N1816" s="10">
        <v>-0.35858377933305885</v>
      </c>
      <c r="O1816" s="9">
        <v>1952</v>
      </c>
      <c r="P1816" s="9">
        <v>591</v>
      </c>
      <c r="Q1816" s="9">
        <v>2604</v>
      </c>
      <c r="R1816" s="10">
        <v>0.74961597542242708</v>
      </c>
      <c r="S1816" s="10">
        <v>0.22695852534562211</v>
      </c>
      <c r="T1816" s="9">
        <v>1361</v>
      </c>
      <c r="U1816" s="10">
        <v>0.52265745007680497</v>
      </c>
      <c r="V1816" s="9">
        <v>-419</v>
      </c>
      <c r="W1816" s="9">
        <v>71</v>
      </c>
      <c r="X1816" s="10">
        <v>-0.11849205611406977</v>
      </c>
      <c r="Y1816" s="10">
        <v>4.5581614629676359E-2</v>
      </c>
      <c r="Z1816" s="11">
        <v>1931.27</v>
      </c>
      <c r="AA1816" s="11">
        <v>2.3797811802596218</v>
      </c>
      <c r="AB1816" s="11">
        <v>35033</v>
      </c>
      <c r="AC1816" s="12" t="s">
        <v>4740</v>
      </c>
      <c r="AD1816" s="8">
        <v>35</v>
      </c>
      <c r="AE1816" s="8">
        <v>33</v>
      </c>
      <c r="AF1816" s="13"/>
      <c r="AG1816" s="13"/>
      <c r="AH1816" s="13"/>
      <c r="AJ1816" s="13"/>
      <c r="AK1816" s="13"/>
      <c r="AL1816" s="13"/>
      <c r="AM1816" s="13"/>
      <c r="AN1816" s="13" t="s">
        <v>510</v>
      </c>
    </row>
    <row r="1817" spans="1:40" x14ac:dyDescent="0.2">
      <c r="A1817" s="8" t="s">
        <v>4676</v>
      </c>
      <c r="B1817" s="8" t="s">
        <v>1257</v>
      </c>
      <c r="C1817" s="8" t="str">
        <f t="shared" si="27"/>
        <v>Otero County NM</v>
      </c>
      <c r="D1817" s="9">
        <v>64362</v>
      </c>
      <c r="E1817" s="8" t="s">
        <v>218</v>
      </c>
      <c r="F1817" s="9">
        <v>6033</v>
      </c>
      <c r="G1817" s="9">
        <v>11756</v>
      </c>
      <c r="H1817" s="9">
        <v>19636</v>
      </c>
      <c r="I1817" s="10">
        <v>0.30724180077408841</v>
      </c>
      <c r="J1817" s="10">
        <v>0.59869627215318799</v>
      </c>
      <c r="K1817" s="9">
        <v>-5723</v>
      </c>
      <c r="L1817" s="9">
        <v>5723</v>
      </c>
      <c r="M1817" s="10">
        <v>-0.29145447137909958</v>
      </c>
      <c r="N1817" s="10">
        <v>0.29145447137909958</v>
      </c>
      <c r="O1817" s="9">
        <v>6715</v>
      </c>
      <c r="P1817" s="9">
        <v>12219</v>
      </c>
      <c r="Q1817" s="9">
        <v>19643</v>
      </c>
      <c r="R1817" s="10">
        <v>0.34185205925775086</v>
      </c>
      <c r="S1817" s="10">
        <v>0.62205365779157973</v>
      </c>
      <c r="T1817" s="9">
        <v>-5504</v>
      </c>
      <c r="U1817" s="10">
        <v>-0.28020159853382887</v>
      </c>
      <c r="V1817" s="9">
        <v>-682</v>
      </c>
      <c r="W1817" s="9">
        <v>-463</v>
      </c>
      <c r="X1817" s="10">
        <v>-3.4610258483662448E-2</v>
      </c>
      <c r="Y1817" s="10">
        <v>-2.3357385638391737E-2</v>
      </c>
      <c r="Z1817" s="11">
        <v>6613.21</v>
      </c>
      <c r="AA1817" s="11">
        <v>9.7323387583336984</v>
      </c>
      <c r="AB1817" s="11">
        <v>35035</v>
      </c>
      <c r="AC1817" s="12" t="s">
        <v>4741</v>
      </c>
      <c r="AD1817" s="8">
        <v>35</v>
      </c>
      <c r="AE1817" s="8">
        <v>35</v>
      </c>
      <c r="AF1817" s="13" t="s">
        <v>4742</v>
      </c>
      <c r="AG1817" s="13"/>
      <c r="AH1817" s="13" t="s">
        <v>4743</v>
      </c>
      <c r="AJ1817" s="13" t="s">
        <v>498</v>
      </c>
      <c r="AK1817" s="13"/>
      <c r="AL1817" s="13"/>
      <c r="AM1817" s="13"/>
      <c r="AN1817" s="13" t="s">
        <v>487</v>
      </c>
    </row>
    <row r="1818" spans="1:40" x14ac:dyDescent="0.2">
      <c r="A1818" s="8" t="s">
        <v>4676</v>
      </c>
      <c r="B1818" s="8" t="s">
        <v>4744</v>
      </c>
      <c r="C1818" s="8" t="str">
        <f t="shared" si="27"/>
        <v>Quay County NM</v>
      </c>
      <c r="D1818" s="9">
        <v>8455</v>
      </c>
      <c r="E1818" s="8" t="s">
        <v>218</v>
      </c>
      <c r="F1818" s="9">
        <v>1016</v>
      </c>
      <c r="G1818" s="9">
        <v>2208</v>
      </c>
      <c r="H1818" s="9">
        <v>3550</v>
      </c>
      <c r="I1818" s="10">
        <v>0.28619718309859155</v>
      </c>
      <c r="J1818" s="10">
        <v>0.62197183098591546</v>
      </c>
      <c r="K1818" s="9">
        <v>-1192</v>
      </c>
      <c r="L1818" s="9">
        <v>1192</v>
      </c>
      <c r="M1818" s="10">
        <v>-0.33577464788732392</v>
      </c>
      <c r="N1818" s="10">
        <v>0.33577464788732392</v>
      </c>
      <c r="O1818" s="9">
        <v>1382</v>
      </c>
      <c r="P1818" s="9">
        <v>2194</v>
      </c>
      <c r="Q1818" s="9">
        <v>3696</v>
      </c>
      <c r="R1818" s="10">
        <v>0.37391774891774893</v>
      </c>
      <c r="S1818" s="10">
        <v>0.5936147186147186</v>
      </c>
      <c r="T1818" s="9">
        <v>-812</v>
      </c>
      <c r="U1818" s="10">
        <v>-0.21969696969696967</v>
      </c>
      <c r="V1818" s="9">
        <v>-366</v>
      </c>
      <c r="W1818" s="9">
        <v>14</v>
      </c>
      <c r="X1818" s="10">
        <v>-8.7720565819157381E-2</v>
      </c>
      <c r="Y1818" s="10">
        <v>2.8357112371196869E-2</v>
      </c>
      <c r="Z1818" s="11">
        <v>2874.35</v>
      </c>
      <c r="AA1818" s="11">
        <v>2.9415346078243778</v>
      </c>
      <c r="AB1818" s="11">
        <v>35037</v>
      </c>
      <c r="AC1818" s="12" t="s">
        <v>4745</v>
      </c>
      <c r="AD1818" s="8">
        <v>35</v>
      </c>
      <c r="AE1818" s="8">
        <v>37</v>
      </c>
      <c r="AF1818" s="13"/>
      <c r="AG1818" s="13"/>
      <c r="AH1818" s="13"/>
      <c r="AJ1818" s="13"/>
      <c r="AK1818" s="13"/>
      <c r="AL1818" s="13"/>
      <c r="AM1818" s="13"/>
      <c r="AN1818" s="13" t="s">
        <v>510</v>
      </c>
    </row>
    <row r="1819" spans="1:40" x14ac:dyDescent="0.2">
      <c r="A1819" s="8" t="s">
        <v>4676</v>
      </c>
      <c r="B1819" s="8" t="s">
        <v>4746</v>
      </c>
      <c r="C1819" s="8" t="str">
        <f t="shared" si="27"/>
        <v>Rio Arriba County NM</v>
      </c>
      <c r="D1819" s="9">
        <v>39465</v>
      </c>
      <c r="E1819" s="8" t="s">
        <v>218</v>
      </c>
      <c r="F1819" s="9">
        <v>9534</v>
      </c>
      <c r="G1819" s="9">
        <v>3583</v>
      </c>
      <c r="H1819" s="9">
        <v>14767</v>
      </c>
      <c r="I1819" s="10">
        <v>0.64562876684499226</v>
      </c>
      <c r="J1819" s="10">
        <v>0.24263560641971965</v>
      </c>
      <c r="K1819" s="9">
        <v>5951</v>
      </c>
      <c r="L1819" s="9">
        <v>-5951</v>
      </c>
      <c r="M1819" s="10">
        <v>0.40299316042527261</v>
      </c>
      <c r="N1819" s="10">
        <v>-0.40299316042527261</v>
      </c>
      <c r="O1819" s="9">
        <v>11389</v>
      </c>
      <c r="P1819" s="9">
        <v>3373</v>
      </c>
      <c r="Q1819" s="9">
        <v>15239</v>
      </c>
      <c r="R1819" s="10">
        <v>0.74735875057418466</v>
      </c>
      <c r="S1819" s="10">
        <v>0.22133998293851304</v>
      </c>
      <c r="T1819" s="9">
        <v>8016</v>
      </c>
      <c r="U1819" s="10">
        <v>0.52601876763567157</v>
      </c>
      <c r="V1819" s="9">
        <v>-1855</v>
      </c>
      <c r="W1819" s="9">
        <v>210</v>
      </c>
      <c r="X1819" s="10">
        <v>-0.1017299837291924</v>
      </c>
      <c r="Y1819" s="10">
        <v>2.1295623481206616E-2</v>
      </c>
      <c r="Z1819" s="11">
        <v>5860.84</v>
      </c>
      <c r="AA1819" s="11">
        <v>6.7336764013349617</v>
      </c>
      <c r="AB1819" s="11">
        <v>35039</v>
      </c>
      <c r="AC1819" s="12" t="s">
        <v>4747</v>
      </c>
      <c r="AD1819" s="8">
        <v>35</v>
      </c>
      <c r="AE1819" s="8">
        <v>39</v>
      </c>
      <c r="AF1819" s="13" t="s">
        <v>4748</v>
      </c>
      <c r="AG1819" s="13" t="s">
        <v>4680</v>
      </c>
      <c r="AH1819" s="13" t="s">
        <v>4749</v>
      </c>
      <c r="AJ1819" s="13" t="s">
        <v>498</v>
      </c>
      <c r="AK1819" s="13" t="s">
        <v>4682</v>
      </c>
      <c r="AL1819" s="13"/>
      <c r="AM1819" s="13"/>
      <c r="AN1819" s="13" t="s">
        <v>487</v>
      </c>
    </row>
    <row r="1820" spans="1:40" x14ac:dyDescent="0.2">
      <c r="A1820" s="8" t="s">
        <v>4676</v>
      </c>
      <c r="B1820" s="8" t="s">
        <v>4361</v>
      </c>
      <c r="C1820" s="8" t="str">
        <f t="shared" si="27"/>
        <v>Roosevelt County NM</v>
      </c>
      <c r="D1820" s="9">
        <v>19120</v>
      </c>
      <c r="E1820" s="8" t="s">
        <v>218</v>
      </c>
      <c r="F1820" s="9">
        <v>1445</v>
      </c>
      <c r="G1820" s="9">
        <v>3865</v>
      </c>
      <c r="H1820" s="9">
        <v>5855</v>
      </c>
      <c r="I1820" s="10">
        <v>0.24679760888129804</v>
      </c>
      <c r="J1820" s="10">
        <v>0.66011955593509819</v>
      </c>
      <c r="K1820" s="9">
        <v>-2420</v>
      </c>
      <c r="L1820" s="9">
        <v>2420</v>
      </c>
      <c r="M1820" s="10">
        <v>-0.41332194705380015</v>
      </c>
      <c r="N1820" s="10">
        <v>0.41332194705380015</v>
      </c>
      <c r="O1820" s="9">
        <v>1719</v>
      </c>
      <c r="P1820" s="9">
        <v>4032</v>
      </c>
      <c r="Q1820" s="9">
        <v>5949</v>
      </c>
      <c r="R1820" s="10">
        <v>0.28895612708018154</v>
      </c>
      <c r="S1820" s="10">
        <v>0.67776096822995457</v>
      </c>
      <c r="T1820" s="9">
        <v>-2313</v>
      </c>
      <c r="U1820" s="10">
        <v>-0.38880484114977304</v>
      </c>
      <c r="V1820" s="9">
        <v>-274</v>
      </c>
      <c r="W1820" s="9">
        <v>-167</v>
      </c>
      <c r="X1820" s="10">
        <v>-4.2158518198883499E-2</v>
      </c>
      <c r="Y1820" s="10">
        <v>-1.7641412294856385E-2</v>
      </c>
      <c r="Z1820" s="11">
        <v>2447.4299999999998</v>
      </c>
      <c r="AA1820" s="11">
        <v>7.8122765513211823</v>
      </c>
      <c r="AB1820" s="11">
        <v>35041</v>
      </c>
      <c r="AC1820" s="12" t="s">
        <v>4750</v>
      </c>
      <c r="AD1820" s="8">
        <v>35</v>
      </c>
      <c r="AE1820" s="8">
        <v>41</v>
      </c>
      <c r="AF1820" s="13" t="s">
        <v>4751</v>
      </c>
      <c r="AG1820" s="13" t="s">
        <v>92</v>
      </c>
      <c r="AH1820" s="13" t="s">
        <v>4752</v>
      </c>
      <c r="AJ1820" s="13" t="s">
        <v>498</v>
      </c>
      <c r="AK1820" s="13" t="s">
        <v>4698</v>
      </c>
      <c r="AL1820" s="13"/>
      <c r="AM1820" s="13"/>
      <c r="AN1820" s="13" t="s">
        <v>487</v>
      </c>
    </row>
    <row r="1821" spans="1:40" x14ac:dyDescent="0.2">
      <c r="A1821" s="8" t="s">
        <v>4676</v>
      </c>
      <c r="B1821" s="8" t="s">
        <v>4753</v>
      </c>
      <c r="C1821" s="8" t="str">
        <f t="shared" si="27"/>
        <v>Sandoval County NM</v>
      </c>
      <c r="D1821" s="9">
        <v>139394</v>
      </c>
      <c r="E1821" s="8" t="s">
        <v>218</v>
      </c>
      <c r="F1821" s="9">
        <v>27405</v>
      </c>
      <c r="G1821" s="9">
        <v>25748</v>
      </c>
      <c r="H1821" s="9">
        <v>60597</v>
      </c>
      <c r="I1821" s="10">
        <v>0.45225011139165305</v>
      </c>
      <c r="J1821" s="10">
        <v>0.42490552337574466</v>
      </c>
      <c r="K1821" s="9">
        <v>1657</v>
      </c>
      <c r="L1821" s="9">
        <v>-1657</v>
      </c>
      <c r="M1821" s="10">
        <v>2.7344588015908389E-2</v>
      </c>
      <c r="N1821" s="10">
        <v>-2.7344588015908389E-2</v>
      </c>
      <c r="O1821" s="9">
        <v>26831</v>
      </c>
      <c r="P1821" s="9">
        <v>24124</v>
      </c>
      <c r="Q1821" s="9">
        <v>53361</v>
      </c>
      <c r="R1821" s="10">
        <v>0.50282041191132099</v>
      </c>
      <c r="S1821" s="10">
        <v>0.45209047806450403</v>
      </c>
      <c r="T1821" s="9">
        <v>2707</v>
      </c>
      <c r="U1821" s="10">
        <v>5.0729933846816955E-2</v>
      </c>
      <c r="V1821" s="9">
        <v>574</v>
      </c>
      <c r="W1821" s="9">
        <v>1624</v>
      </c>
      <c r="X1821" s="10">
        <v>-5.0570300519667932E-2</v>
      </c>
      <c r="Y1821" s="10">
        <v>-2.7184954688759366E-2</v>
      </c>
      <c r="Z1821" s="11">
        <v>3710.65</v>
      </c>
      <c r="AA1821" s="11">
        <v>37.565925107460956</v>
      </c>
      <c r="AB1821" s="11">
        <v>35043</v>
      </c>
      <c r="AC1821" s="12" t="s">
        <v>4754</v>
      </c>
      <c r="AD1821" s="8">
        <v>35</v>
      </c>
      <c r="AE1821" s="8">
        <v>43</v>
      </c>
      <c r="AF1821" s="13" t="s">
        <v>4679</v>
      </c>
      <c r="AG1821" s="13" t="s">
        <v>4680</v>
      </c>
      <c r="AH1821" s="13" t="s">
        <v>4681</v>
      </c>
      <c r="AI1821" s="14">
        <v>907301</v>
      </c>
      <c r="AJ1821" s="13" t="s">
        <v>486</v>
      </c>
      <c r="AK1821" s="13" t="s">
        <v>4682</v>
      </c>
      <c r="AL1821" s="13"/>
      <c r="AM1821" s="13"/>
      <c r="AN1821" s="13" t="s">
        <v>487</v>
      </c>
    </row>
    <row r="1822" spans="1:40" x14ac:dyDescent="0.2">
      <c r="A1822" s="8" t="s">
        <v>4676</v>
      </c>
      <c r="B1822" s="8" t="s">
        <v>1282</v>
      </c>
      <c r="C1822" s="8" t="str">
        <f t="shared" si="27"/>
        <v>San Juan County NM</v>
      </c>
      <c r="D1822" s="9">
        <v>118737</v>
      </c>
      <c r="E1822" s="8" t="s">
        <v>218</v>
      </c>
      <c r="F1822" s="9">
        <v>12826</v>
      </c>
      <c r="G1822" s="9">
        <v>27879</v>
      </c>
      <c r="H1822" s="9">
        <v>45476</v>
      </c>
      <c r="I1822" s="10">
        <v>0.28203887764974933</v>
      </c>
      <c r="J1822" s="10">
        <v>0.61304864104142842</v>
      </c>
      <c r="K1822" s="9">
        <v>-15053</v>
      </c>
      <c r="L1822" s="9">
        <v>15053</v>
      </c>
      <c r="M1822" s="10">
        <v>-0.33100976339167909</v>
      </c>
      <c r="N1822" s="10">
        <v>0.33100976339167909</v>
      </c>
      <c r="O1822" s="9">
        <v>15688</v>
      </c>
      <c r="P1822" s="9">
        <v>28779</v>
      </c>
      <c r="Q1822" s="9">
        <v>45994</v>
      </c>
      <c r="R1822" s="10">
        <v>0.34108796799582553</v>
      </c>
      <c r="S1822" s="10">
        <v>0.62571204939774749</v>
      </c>
      <c r="T1822" s="9">
        <v>-13091</v>
      </c>
      <c r="U1822" s="10">
        <v>-0.28462408140192197</v>
      </c>
      <c r="V1822" s="9">
        <v>-2862</v>
      </c>
      <c r="W1822" s="9">
        <v>-900</v>
      </c>
      <c r="X1822" s="10">
        <v>-5.9049090346076194E-2</v>
      </c>
      <c r="Y1822" s="10">
        <v>-1.2663408356319072E-2</v>
      </c>
      <c r="Z1822" s="11">
        <v>5513.07</v>
      </c>
      <c r="AA1822" s="11">
        <v>21.537364843907298</v>
      </c>
      <c r="AB1822" s="11">
        <v>35045</v>
      </c>
      <c r="AC1822" s="12" t="s">
        <v>4755</v>
      </c>
      <c r="AD1822" s="8">
        <v>35</v>
      </c>
      <c r="AE1822" s="8">
        <v>45</v>
      </c>
      <c r="AF1822" s="13" t="s">
        <v>4756</v>
      </c>
      <c r="AG1822" s="13"/>
      <c r="AH1822" s="13" t="s">
        <v>4757</v>
      </c>
      <c r="AI1822" s="14">
        <v>118737</v>
      </c>
      <c r="AJ1822" s="13" t="s">
        <v>486</v>
      </c>
      <c r="AK1822" s="13"/>
      <c r="AL1822" s="13"/>
      <c r="AM1822" s="13"/>
      <c r="AN1822" s="13" t="s">
        <v>487</v>
      </c>
    </row>
    <row r="1823" spans="1:40" x14ac:dyDescent="0.2">
      <c r="A1823" s="8" t="s">
        <v>4676</v>
      </c>
      <c r="B1823" s="8" t="s">
        <v>1284</v>
      </c>
      <c r="C1823" s="8" t="str">
        <f t="shared" si="27"/>
        <v>San Miguel County NM</v>
      </c>
      <c r="D1823" s="9">
        <v>27967</v>
      </c>
      <c r="E1823" s="8" t="s">
        <v>218</v>
      </c>
      <c r="F1823" s="9">
        <v>7249</v>
      </c>
      <c r="G1823" s="9">
        <v>2302</v>
      </c>
      <c r="H1823" s="9">
        <v>10662</v>
      </c>
      <c r="I1823" s="10">
        <v>0.6798912024010505</v>
      </c>
      <c r="J1823" s="10">
        <v>0.21590695929469142</v>
      </c>
      <c r="K1823" s="9">
        <v>4947</v>
      </c>
      <c r="L1823" s="9">
        <v>-4947</v>
      </c>
      <c r="M1823" s="10">
        <v>0.46398424310635911</v>
      </c>
      <c r="N1823" s="10">
        <v>-0.46398424310635911</v>
      </c>
      <c r="O1823" s="9">
        <v>8754</v>
      </c>
      <c r="P1823" s="9">
        <v>2281</v>
      </c>
      <c r="Q1823" s="9">
        <v>11388</v>
      </c>
      <c r="R1823" s="10">
        <v>0.76870389884088519</v>
      </c>
      <c r="S1823" s="10">
        <v>0.20029855988760098</v>
      </c>
      <c r="T1823" s="9">
        <v>6473</v>
      </c>
      <c r="U1823" s="10">
        <v>0.56840533895328416</v>
      </c>
      <c r="V1823" s="9">
        <v>-1505</v>
      </c>
      <c r="W1823" s="9">
        <v>21</v>
      </c>
      <c r="X1823" s="10">
        <v>-8.8812696439834693E-2</v>
      </c>
      <c r="Y1823" s="10">
        <v>1.560839940709044E-2</v>
      </c>
      <c r="Z1823" s="11">
        <v>4715.82</v>
      </c>
      <c r="AA1823" s="11">
        <v>5.930463842979588</v>
      </c>
      <c r="AB1823" s="11">
        <v>35047</v>
      </c>
      <c r="AC1823" s="12" t="s">
        <v>4758</v>
      </c>
      <c r="AD1823" s="8">
        <v>35</v>
      </c>
      <c r="AE1823" s="8">
        <v>47</v>
      </c>
      <c r="AF1823" s="13" t="s">
        <v>4759</v>
      </c>
      <c r="AG1823" s="13" t="s">
        <v>4680</v>
      </c>
      <c r="AH1823" s="13" t="s">
        <v>4760</v>
      </c>
      <c r="AJ1823" s="13" t="s">
        <v>498</v>
      </c>
      <c r="AK1823" s="13" t="s">
        <v>4682</v>
      </c>
      <c r="AL1823" s="13"/>
      <c r="AM1823" s="13"/>
      <c r="AN1823" s="13" t="s">
        <v>487</v>
      </c>
    </row>
    <row r="1824" spans="1:40" x14ac:dyDescent="0.2">
      <c r="A1824" s="8" t="s">
        <v>4676</v>
      </c>
      <c r="B1824" s="8" t="s">
        <v>4761</v>
      </c>
      <c r="C1824" s="8" t="str">
        <f t="shared" si="27"/>
        <v>Santa Fe County NM</v>
      </c>
      <c r="D1824" s="9">
        <v>148686</v>
      </c>
      <c r="E1824" s="8" t="s">
        <v>218</v>
      </c>
      <c r="F1824" s="9">
        <v>49956</v>
      </c>
      <c r="G1824" s="9">
        <v>14198</v>
      </c>
      <c r="H1824" s="9">
        <v>70082</v>
      </c>
      <c r="I1824" s="10">
        <v>0.71282212265631684</v>
      </c>
      <c r="J1824" s="10">
        <v>0.20259125024970748</v>
      </c>
      <c r="K1824" s="9">
        <v>35758</v>
      </c>
      <c r="L1824" s="9">
        <v>-35758</v>
      </c>
      <c r="M1824" s="10">
        <v>0.51023087240660936</v>
      </c>
      <c r="N1824" s="10">
        <v>-0.51023087240660936</v>
      </c>
      <c r="O1824" s="9">
        <v>49668</v>
      </c>
      <c r="P1824" s="9">
        <v>15145</v>
      </c>
      <c r="Q1824" s="9">
        <v>67624</v>
      </c>
      <c r="R1824" s="10">
        <v>0.7344729681769786</v>
      </c>
      <c r="S1824" s="10">
        <v>0.2239589494853898</v>
      </c>
      <c r="T1824" s="9">
        <v>34523</v>
      </c>
      <c r="U1824" s="10">
        <v>0.51051401869158886</v>
      </c>
      <c r="V1824" s="9">
        <v>288</v>
      </c>
      <c r="W1824" s="9">
        <v>-947</v>
      </c>
      <c r="X1824" s="10">
        <v>-2.1650845520661766E-2</v>
      </c>
      <c r="Y1824" s="10">
        <v>-2.1367699235682325E-2</v>
      </c>
      <c r="Z1824" s="11">
        <v>1909.41</v>
      </c>
      <c r="AA1824" s="11">
        <v>77.87012742155953</v>
      </c>
      <c r="AB1824" s="11">
        <v>35049</v>
      </c>
      <c r="AC1824" s="12" t="s">
        <v>4762</v>
      </c>
      <c r="AD1824" s="8">
        <v>35</v>
      </c>
      <c r="AE1824" s="8">
        <v>49</v>
      </c>
      <c r="AF1824" s="13" t="s">
        <v>4763</v>
      </c>
      <c r="AG1824" s="13" t="s">
        <v>4680</v>
      </c>
      <c r="AH1824" s="13" t="s">
        <v>4764</v>
      </c>
      <c r="AI1824" s="14">
        <v>148686</v>
      </c>
      <c r="AJ1824" s="13" t="s">
        <v>486</v>
      </c>
      <c r="AK1824" s="13" t="s">
        <v>4682</v>
      </c>
      <c r="AL1824" s="13"/>
      <c r="AM1824" s="13"/>
      <c r="AN1824" s="13" t="s">
        <v>487</v>
      </c>
    </row>
    <row r="1825" spans="1:40" x14ac:dyDescent="0.2">
      <c r="A1825" s="8" t="s">
        <v>4676</v>
      </c>
      <c r="B1825" s="8" t="s">
        <v>1097</v>
      </c>
      <c r="C1825" s="8" t="str">
        <f t="shared" ref="C1825:C1888" si="28">B1825&amp;" "&amp;A1825</f>
        <v>Sierra County NM</v>
      </c>
      <c r="D1825" s="9">
        <v>11282</v>
      </c>
      <c r="E1825" s="8" t="s">
        <v>218</v>
      </c>
      <c r="F1825" s="9">
        <v>1600</v>
      </c>
      <c r="G1825" s="9">
        <v>2998</v>
      </c>
      <c r="H1825" s="9">
        <v>5129</v>
      </c>
      <c r="I1825" s="10">
        <v>0.31195164749463833</v>
      </c>
      <c r="J1825" s="10">
        <v>0.58451939949307852</v>
      </c>
      <c r="K1825" s="9">
        <v>-1398</v>
      </c>
      <c r="L1825" s="9">
        <v>1398</v>
      </c>
      <c r="M1825" s="10">
        <v>-0.27256775199844019</v>
      </c>
      <c r="N1825" s="10">
        <v>0.27256775199844019</v>
      </c>
      <c r="O1825" s="9">
        <v>1963</v>
      </c>
      <c r="P1825" s="9">
        <v>2928</v>
      </c>
      <c r="Q1825" s="9">
        <v>5101</v>
      </c>
      <c r="R1825" s="10">
        <v>0.38482650460693979</v>
      </c>
      <c r="S1825" s="10">
        <v>0.57400509703979608</v>
      </c>
      <c r="T1825" s="9">
        <v>-965</v>
      </c>
      <c r="U1825" s="10">
        <v>-0.18917859243285629</v>
      </c>
      <c r="V1825" s="9">
        <v>-363</v>
      </c>
      <c r="W1825" s="9">
        <v>70</v>
      </c>
      <c r="X1825" s="10">
        <v>-7.2874857112301461E-2</v>
      </c>
      <c r="Y1825" s="10">
        <v>1.0514302453282443E-2</v>
      </c>
      <c r="Z1825" s="11">
        <v>4178.96</v>
      </c>
      <c r="AA1825" s="11">
        <v>2.6997147615674715</v>
      </c>
      <c r="AB1825" s="11">
        <v>35051</v>
      </c>
      <c r="AC1825" s="12" t="s">
        <v>4765</v>
      </c>
      <c r="AD1825" s="8">
        <v>35</v>
      </c>
      <c r="AE1825" s="8">
        <v>51</v>
      </c>
      <c r="AF1825" s="13"/>
      <c r="AG1825" s="13"/>
      <c r="AH1825" s="13"/>
      <c r="AJ1825" s="13"/>
      <c r="AK1825" s="13"/>
      <c r="AL1825" s="13"/>
      <c r="AM1825" s="13"/>
      <c r="AN1825" s="13" t="s">
        <v>510</v>
      </c>
    </row>
    <row r="1826" spans="1:40" x14ac:dyDescent="0.2">
      <c r="A1826" s="8" t="s">
        <v>4676</v>
      </c>
      <c r="B1826" s="8" t="s">
        <v>4766</v>
      </c>
      <c r="C1826" s="8" t="str">
        <f t="shared" si="28"/>
        <v>Socorro County NM</v>
      </c>
      <c r="D1826" s="9">
        <v>17256</v>
      </c>
      <c r="E1826" s="8" t="s">
        <v>218</v>
      </c>
      <c r="F1826" s="9">
        <v>3275</v>
      </c>
      <c r="G1826" s="9">
        <v>2592</v>
      </c>
      <c r="H1826" s="9">
        <v>6756</v>
      </c>
      <c r="I1826" s="10">
        <v>0.48475429248075785</v>
      </c>
      <c r="J1826" s="10">
        <v>0.38365896980461811</v>
      </c>
      <c r="K1826" s="9">
        <v>683</v>
      </c>
      <c r="L1826" s="9">
        <v>-683</v>
      </c>
      <c r="M1826" s="10">
        <v>0.10109532267613974</v>
      </c>
      <c r="N1826" s="10">
        <v>-0.10109532267613974</v>
      </c>
      <c r="O1826" s="9">
        <v>3983</v>
      </c>
      <c r="P1826" s="9">
        <v>2698</v>
      </c>
      <c r="Q1826" s="9">
        <v>7087</v>
      </c>
      <c r="R1826" s="10">
        <v>0.56201495696345416</v>
      </c>
      <c r="S1826" s="10">
        <v>0.38069705093833778</v>
      </c>
      <c r="T1826" s="9">
        <v>1285</v>
      </c>
      <c r="U1826" s="10">
        <v>0.18131790602511638</v>
      </c>
      <c r="V1826" s="9">
        <v>-708</v>
      </c>
      <c r="W1826" s="9">
        <v>-106</v>
      </c>
      <c r="X1826" s="10">
        <v>-7.7260664482696306E-2</v>
      </c>
      <c r="Y1826" s="10">
        <v>2.9619188662803331E-3</v>
      </c>
      <c r="Z1826" s="11">
        <v>6646.68</v>
      </c>
      <c r="AA1826" s="11">
        <v>2.5961833577064035</v>
      </c>
      <c r="AB1826" s="11">
        <v>35053</v>
      </c>
      <c r="AC1826" s="12" t="s">
        <v>4767</v>
      </c>
      <c r="AD1826" s="8">
        <v>35</v>
      </c>
      <c r="AE1826" s="8">
        <v>53</v>
      </c>
      <c r="AF1826" s="13"/>
      <c r="AG1826" s="13"/>
      <c r="AH1826" s="13"/>
      <c r="AJ1826" s="13"/>
      <c r="AK1826" s="13"/>
      <c r="AL1826" s="13"/>
      <c r="AM1826" s="13"/>
      <c r="AN1826" s="13" t="s">
        <v>510</v>
      </c>
    </row>
    <row r="1827" spans="1:40" x14ac:dyDescent="0.2">
      <c r="A1827" s="8" t="s">
        <v>4676</v>
      </c>
      <c r="B1827" s="8" t="s">
        <v>4768</v>
      </c>
      <c r="C1827" s="8" t="str">
        <f t="shared" si="28"/>
        <v>Taos County NM</v>
      </c>
      <c r="D1827" s="9">
        <v>32907</v>
      </c>
      <c r="E1827" s="8" t="s">
        <v>218</v>
      </c>
      <c r="F1827" s="9">
        <v>10550</v>
      </c>
      <c r="G1827" s="9">
        <v>2706</v>
      </c>
      <c r="H1827" s="9">
        <v>15072</v>
      </c>
      <c r="I1827" s="10">
        <v>0.69997346072186839</v>
      </c>
      <c r="J1827" s="10">
        <v>0.17953821656050956</v>
      </c>
      <c r="K1827" s="9">
        <v>7844</v>
      </c>
      <c r="L1827" s="9">
        <v>-7844</v>
      </c>
      <c r="M1827" s="10">
        <v>0.52043524416135889</v>
      </c>
      <c r="N1827" s="10">
        <v>-0.52043524416135889</v>
      </c>
      <c r="O1827" s="9">
        <v>11855</v>
      </c>
      <c r="P1827" s="9">
        <v>2710</v>
      </c>
      <c r="Q1827" s="9">
        <v>15188</v>
      </c>
      <c r="R1827" s="10">
        <v>0.78055043455359496</v>
      </c>
      <c r="S1827" s="10">
        <v>0.17843033974190151</v>
      </c>
      <c r="T1827" s="9">
        <v>9145</v>
      </c>
      <c r="U1827" s="10">
        <v>0.60212009481169348</v>
      </c>
      <c r="V1827" s="9">
        <v>-1305</v>
      </c>
      <c r="W1827" s="9">
        <v>-4</v>
      </c>
      <c r="X1827" s="10">
        <v>-8.0576973831726573E-2</v>
      </c>
      <c r="Y1827" s="10">
        <v>1.1078768186080501E-3</v>
      </c>
      <c r="Z1827" s="11">
        <v>2203.11</v>
      </c>
      <c r="AA1827" s="11">
        <v>14.93661233438185</v>
      </c>
      <c r="AB1827" s="11">
        <v>35055</v>
      </c>
      <c r="AC1827" s="12" t="s">
        <v>4769</v>
      </c>
      <c r="AD1827" s="8">
        <v>35</v>
      </c>
      <c r="AE1827" s="8">
        <v>55</v>
      </c>
      <c r="AF1827" s="13" t="s">
        <v>4770</v>
      </c>
      <c r="AG1827" s="13"/>
      <c r="AH1827" s="13" t="s">
        <v>4771</v>
      </c>
      <c r="AJ1827" s="13" t="s">
        <v>498</v>
      </c>
      <c r="AK1827" s="13"/>
      <c r="AL1827" s="13"/>
      <c r="AM1827" s="13"/>
      <c r="AN1827" s="13" t="s">
        <v>487</v>
      </c>
    </row>
    <row r="1828" spans="1:40" x14ac:dyDescent="0.2">
      <c r="A1828" s="8" t="s">
        <v>4676</v>
      </c>
      <c r="B1828" s="8" t="s">
        <v>4772</v>
      </c>
      <c r="C1828" s="8" t="str">
        <f t="shared" si="28"/>
        <v>Torrance County NM</v>
      </c>
      <c r="D1828" s="9">
        <v>15485</v>
      </c>
      <c r="E1828" s="8" t="s">
        <v>218</v>
      </c>
      <c r="F1828" s="9">
        <v>1770</v>
      </c>
      <c r="G1828" s="9">
        <v>3695</v>
      </c>
      <c r="H1828" s="9">
        <v>6250</v>
      </c>
      <c r="I1828" s="10">
        <v>0.28320000000000001</v>
      </c>
      <c r="J1828" s="10">
        <v>0.59119999999999995</v>
      </c>
      <c r="K1828" s="9">
        <v>-1925</v>
      </c>
      <c r="L1828" s="9">
        <v>1925</v>
      </c>
      <c r="M1828" s="10">
        <v>-0.30799999999999994</v>
      </c>
      <c r="N1828" s="10">
        <v>0.30799999999999994</v>
      </c>
      <c r="O1828" s="9">
        <v>2414</v>
      </c>
      <c r="P1828" s="9">
        <v>3521</v>
      </c>
      <c r="Q1828" s="9">
        <v>6376</v>
      </c>
      <c r="R1828" s="10">
        <v>0.3786072772898369</v>
      </c>
      <c r="S1828" s="10">
        <v>0.55222710163111666</v>
      </c>
      <c r="T1828" s="9">
        <v>-1107</v>
      </c>
      <c r="U1828" s="10">
        <v>-0.17361982434127976</v>
      </c>
      <c r="V1828" s="9">
        <v>-644</v>
      </c>
      <c r="W1828" s="9">
        <v>174</v>
      </c>
      <c r="X1828" s="10">
        <v>-9.5407277289836889E-2</v>
      </c>
      <c r="Y1828" s="10">
        <v>3.8972898368883291E-2</v>
      </c>
      <c r="Z1828" s="11">
        <v>3344.85</v>
      </c>
      <c r="AA1828" s="11">
        <v>4.6295050600176388</v>
      </c>
      <c r="AB1828" s="11">
        <v>35057</v>
      </c>
      <c r="AC1828" s="12" t="s">
        <v>4773</v>
      </c>
      <c r="AD1828" s="8">
        <v>35</v>
      </c>
      <c r="AE1828" s="8">
        <v>57</v>
      </c>
      <c r="AF1828" s="13" t="s">
        <v>4679</v>
      </c>
      <c r="AG1828" s="13" t="s">
        <v>4680</v>
      </c>
      <c r="AH1828" s="13" t="s">
        <v>4681</v>
      </c>
      <c r="AI1828" s="14">
        <v>907301</v>
      </c>
      <c r="AJ1828" s="13" t="s">
        <v>486</v>
      </c>
      <c r="AK1828" s="13" t="s">
        <v>4682</v>
      </c>
      <c r="AL1828" s="13"/>
      <c r="AM1828" s="13"/>
      <c r="AN1828" s="13" t="s">
        <v>505</v>
      </c>
    </row>
    <row r="1829" spans="1:40" x14ac:dyDescent="0.2">
      <c r="A1829" s="8" t="s">
        <v>4676</v>
      </c>
      <c r="B1829" s="8" t="s">
        <v>917</v>
      </c>
      <c r="C1829" s="8" t="str">
        <f t="shared" si="28"/>
        <v>Union County NM</v>
      </c>
      <c r="D1829" s="9">
        <v>4201</v>
      </c>
      <c r="E1829" s="8" t="s">
        <v>218</v>
      </c>
      <c r="F1829" s="9">
        <v>318</v>
      </c>
      <c r="G1829" s="9">
        <v>1214</v>
      </c>
      <c r="H1829" s="9">
        <v>1688</v>
      </c>
      <c r="I1829" s="10">
        <v>0.18838862559241706</v>
      </c>
      <c r="J1829" s="10">
        <v>0.71919431279620849</v>
      </c>
      <c r="K1829" s="9">
        <v>-896</v>
      </c>
      <c r="L1829" s="9">
        <v>896</v>
      </c>
      <c r="M1829" s="10">
        <v>-0.5308056872037914</v>
      </c>
      <c r="N1829" s="10">
        <v>0.5308056872037914</v>
      </c>
      <c r="O1829" s="9">
        <v>471</v>
      </c>
      <c r="P1829" s="9">
        <v>1231</v>
      </c>
      <c r="Q1829" s="9">
        <v>1753</v>
      </c>
      <c r="R1829" s="10">
        <v>0.26868225898459785</v>
      </c>
      <c r="S1829" s="10">
        <v>0.70222475755847125</v>
      </c>
      <c r="T1829" s="9">
        <v>-760</v>
      </c>
      <c r="U1829" s="10">
        <v>-0.43354249857387339</v>
      </c>
      <c r="V1829" s="9">
        <v>-153</v>
      </c>
      <c r="W1829" s="9">
        <v>-17</v>
      </c>
      <c r="X1829" s="10">
        <v>-8.0293633392180791E-2</v>
      </c>
      <c r="Y1829" s="10">
        <v>1.6969555237737244E-2</v>
      </c>
      <c r="Z1829" s="11">
        <v>3823.74</v>
      </c>
      <c r="AA1829" s="11">
        <v>1.0986625659694436</v>
      </c>
      <c r="AB1829" s="11">
        <v>35059</v>
      </c>
      <c r="AC1829" s="12" t="s">
        <v>4774</v>
      </c>
      <c r="AD1829" s="8">
        <v>35</v>
      </c>
      <c r="AE1829" s="8">
        <v>59</v>
      </c>
      <c r="AF1829" s="13"/>
      <c r="AG1829" s="13"/>
      <c r="AH1829" s="13"/>
      <c r="AJ1829" s="13"/>
      <c r="AK1829" s="13"/>
      <c r="AL1829" s="13"/>
      <c r="AM1829" s="13"/>
      <c r="AN1829" s="13" t="s">
        <v>510</v>
      </c>
    </row>
    <row r="1830" spans="1:40" x14ac:dyDescent="0.2">
      <c r="A1830" s="8" t="s">
        <v>4676</v>
      </c>
      <c r="B1830" s="8" t="s">
        <v>4775</v>
      </c>
      <c r="C1830" s="8" t="str">
        <f t="shared" si="28"/>
        <v>Valencia County NM</v>
      </c>
      <c r="D1830" s="9">
        <v>75737</v>
      </c>
      <c r="E1830" s="8" t="s">
        <v>218</v>
      </c>
      <c r="F1830" s="9">
        <v>10810</v>
      </c>
      <c r="G1830" s="9">
        <v>13175</v>
      </c>
      <c r="H1830" s="9">
        <v>27350</v>
      </c>
      <c r="I1830" s="10">
        <v>0.39524680073126145</v>
      </c>
      <c r="J1830" s="10">
        <v>0.48171846435100546</v>
      </c>
      <c r="K1830" s="9">
        <v>-2365</v>
      </c>
      <c r="L1830" s="9">
        <v>2365</v>
      </c>
      <c r="M1830" s="10">
        <v>-8.647166361974401E-2</v>
      </c>
      <c r="N1830" s="10">
        <v>8.647166361974401E-2</v>
      </c>
      <c r="O1830" s="9">
        <v>13473</v>
      </c>
      <c r="P1830" s="9">
        <v>12788</v>
      </c>
      <c r="Q1830" s="9">
        <v>27647</v>
      </c>
      <c r="R1830" s="10">
        <v>0.48732231345173077</v>
      </c>
      <c r="S1830" s="10">
        <v>0.46254566499077659</v>
      </c>
      <c r="T1830" s="9">
        <v>685</v>
      </c>
      <c r="U1830" s="10">
        <v>2.4776648460954176E-2</v>
      </c>
      <c r="V1830" s="9">
        <v>-2663</v>
      </c>
      <c r="W1830" s="9">
        <v>387</v>
      </c>
      <c r="X1830" s="10">
        <v>-9.2075512720469321E-2</v>
      </c>
      <c r="Y1830" s="10">
        <v>1.9172799360228865E-2</v>
      </c>
      <c r="Z1830" s="11">
        <v>1066.18</v>
      </c>
      <c r="AA1830" s="11">
        <v>71.035847605469996</v>
      </c>
      <c r="AB1830" s="11">
        <v>35061</v>
      </c>
      <c r="AC1830" s="12" t="s">
        <v>4776</v>
      </c>
      <c r="AD1830" s="8">
        <v>35</v>
      </c>
      <c r="AE1830" s="8">
        <v>61</v>
      </c>
      <c r="AF1830" s="13" t="s">
        <v>4679</v>
      </c>
      <c r="AG1830" s="13" t="s">
        <v>4680</v>
      </c>
      <c r="AH1830" s="13" t="s">
        <v>4681</v>
      </c>
      <c r="AI1830" s="14">
        <v>907301</v>
      </c>
      <c r="AJ1830" s="13" t="s">
        <v>486</v>
      </c>
      <c r="AK1830" s="13" t="s">
        <v>4682</v>
      </c>
      <c r="AL1830" s="13"/>
      <c r="AM1830" s="13"/>
      <c r="AN1830" s="13" t="s">
        <v>505</v>
      </c>
    </row>
    <row r="1831" spans="1:40" x14ac:dyDescent="0.2">
      <c r="A1831" s="8" t="s">
        <v>4777</v>
      </c>
      <c r="B1831" s="8" t="s">
        <v>4778</v>
      </c>
      <c r="C1831" s="8" t="str">
        <f t="shared" si="28"/>
        <v>Albany County NY</v>
      </c>
      <c r="D1831" s="9">
        <v>309381</v>
      </c>
      <c r="E1831" s="8" t="s">
        <v>218</v>
      </c>
      <c r="F1831" s="9">
        <v>74775</v>
      </c>
      <c r="G1831" s="9">
        <v>44227</v>
      </c>
      <c r="H1831" s="9">
        <v>125644</v>
      </c>
      <c r="I1831" s="10">
        <v>0.59513387030021325</v>
      </c>
      <c r="J1831" s="10">
        <v>0.35200248320652</v>
      </c>
      <c r="K1831" s="9">
        <v>30548</v>
      </c>
      <c r="L1831" s="9">
        <v>-30548</v>
      </c>
      <c r="M1831" s="10">
        <v>0.24313138709369325</v>
      </c>
      <c r="N1831" s="10">
        <v>-0.24313138709369325</v>
      </c>
      <c r="O1831" s="9">
        <v>80891</v>
      </c>
      <c r="P1831" s="9">
        <v>42029</v>
      </c>
      <c r="Q1831" s="9">
        <v>125531</v>
      </c>
      <c r="R1831" s="10">
        <v>0.64439062860966612</v>
      </c>
      <c r="S1831" s="10">
        <v>0.33480972827429079</v>
      </c>
      <c r="T1831" s="9">
        <v>38862</v>
      </c>
      <c r="U1831" s="10">
        <v>0.30958090033537533</v>
      </c>
      <c r="V1831" s="9">
        <v>-6116</v>
      </c>
      <c r="W1831" s="9">
        <v>2198</v>
      </c>
      <c r="X1831" s="10">
        <v>-4.9256758309452864E-2</v>
      </c>
      <c r="Y1831" s="10">
        <v>1.7192754932229215E-2</v>
      </c>
      <c r="Z1831" s="11">
        <v>522.79999999999995</v>
      </c>
      <c r="AA1831" s="11">
        <v>591.77697016067339</v>
      </c>
      <c r="AB1831" s="11">
        <v>36001</v>
      </c>
      <c r="AC1831" s="12" t="s">
        <v>4779</v>
      </c>
      <c r="AD1831" s="8">
        <v>36</v>
      </c>
      <c r="AE1831" s="8">
        <v>1</v>
      </c>
      <c r="AF1831" s="13" t="s">
        <v>4780</v>
      </c>
      <c r="AG1831" s="13" t="s">
        <v>4781</v>
      </c>
      <c r="AH1831" s="13" t="s">
        <v>4782</v>
      </c>
      <c r="AI1831" s="14">
        <v>881830</v>
      </c>
      <c r="AJ1831" s="13" t="s">
        <v>486</v>
      </c>
      <c r="AK1831" s="13" t="s">
        <v>4783</v>
      </c>
      <c r="AL1831" s="13"/>
      <c r="AM1831" s="13"/>
      <c r="AN1831" s="13" t="s">
        <v>487</v>
      </c>
    </row>
    <row r="1832" spans="1:40" x14ac:dyDescent="0.2">
      <c r="A1832" s="8" t="s">
        <v>4777</v>
      </c>
      <c r="B1832" s="8" t="s">
        <v>3375</v>
      </c>
      <c r="C1832" s="8" t="str">
        <f t="shared" si="28"/>
        <v>Allegany County NY</v>
      </c>
      <c r="D1832" s="9">
        <v>47462</v>
      </c>
      <c r="E1832" s="8" t="s">
        <v>218</v>
      </c>
      <c r="F1832" s="9">
        <v>4473</v>
      </c>
      <c r="G1832" s="9">
        <v>11712</v>
      </c>
      <c r="H1832" s="9">
        <v>17111</v>
      </c>
      <c r="I1832" s="10">
        <v>0.26141078838174275</v>
      </c>
      <c r="J1832" s="10">
        <v>0.68447197709076035</v>
      </c>
      <c r="K1832" s="9">
        <v>-7239</v>
      </c>
      <c r="L1832" s="9">
        <v>7239</v>
      </c>
      <c r="M1832" s="10">
        <v>-0.4230611887090176</v>
      </c>
      <c r="N1832" s="10">
        <v>0.4230611887090176</v>
      </c>
      <c r="O1832" s="9">
        <v>5658</v>
      </c>
      <c r="P1832" s="9">
        <v>9609</v>
      </c>
      <c r="Q1832" s="9">
        <v>15601</v>
      </c>
      <c r="R1832" s="10">
        <v>0.36266905967566182</v>
      </c>
      <c r="S1832" s="10">
        <v>0.61592205627844365</v>
      </c>
      <c r="T1832" s="9">
        <v>-3951</v>
      </c>
      <c r="U1832" s="10">
        <v>-0.25325299660278183</v>
      </c>
      <c r="V1832" s="9">
        <v>-1185</v>
      </c>
      <c r="W1832" s="9">
        <v>2103</v>
      </c>
      <c r="X1832" s="10">
        <v>-0.10125827129391907</v>
      </c>
      <c r="Y1832" s="10">
        <v>6.85499208123167E-2</v>
      </c>
      <c r="Z1832" s="11">
        <v>1029.31</v>
      </c>
      <c r="AA1832" s="11">
        <v>46.110501209548147</v>
      </c>
      <c r="AB1832" s="11">
        <v>36003</v>
      </c>
      <c r="AC1832" s="12" t="s">
        <v>4784</v>
      </c>
      <c r="AD1832" s="8">
        <v>36</v>
      </c>
      <c r="AE1832" s="8">
        <v>3</v>
      </c>
      <c r="AF1832" s="13"/>
      <c r="AG1832" s="13"/>
      <c r="AH1832" s="13"/>
      <c r="AJ1832" s="13"/>
      <c r="AK1832" s="13"/>
      <c r="AL1832" s="13"/>
      <c r="AM1832" s="13"/>
      <c r="AN1832" s="13" t="s">
        <v>510</v>
      </c>
    </row>
    <row r="1833" spans="1:40" x14ac:dyDescent="0.2">
      <c r="A1833" s="8" t="s">
        <v>4777</v>
      </c>
      <c r="B1833" s="8" t="s">
        <v>4785</v>
      </c>
      <c r="C1833" s="8" t="str">
        <f t="shared" si="28"/>
        <v>Bronx County NY</v>
      </c>
      <c r="D1833" s="9">
        <v>1455444</v>
      </c>
      <c r="E1833" s="8" t="s">
        <v>218</v>
      </c>
      <c r="F1833" s="9">
        <v>318403</v>
      </c>
      <c r="G1833" s="9">
        <v>34424</v>
      </c>
      <c r="H1833" s="9">
        <v>358857</v>
      </c>
      <c r="I1833" s="10">
        <v>0.88726985958195048</v>
      </c>
      <c r="J1833" s="10">
        <v>9.5926789779772995E-2</v>
      </c>
      <c r="K1833" s="9">
        <v>283979</v>
      </c>
      <c r="L1833" s="9">
        <v>-283979</v>
      </c>
      <c r="M1833" s="10">
        <v>0.7913430698021775</v>
      </c>
      <c r="N1833" s="10">
        <v>-0.7913430698021775</v>
      </c>
      <c r="O1833" s="9">
        <v>288378</v>
      </c>
      <c r="P1833" s="9">
        <v>26304</v>
      </c>
      <c r="Q1833" s="9">
        <v>316047</v>
      </c>
      <c r="R1833" s="10">
        <v>0.91245289466440116</v>
      </c>
      <c r="S1833" s="10">
        <v>8.3228127462054699E-2</v>
      </c>
      <c r="T1833" s="9">
        <v>262074</v>
      </c>
      <c r="U1833" s="10">
        <v>0.8292247672023465</v>
      </c>
      <c r="V1833" s="9">
        <v>30025</v>
      </c>
      <c r="W1833" s="9">
        <v>8120</v>
      </c>
      <c r="X1833" s="10">
        <v>-2.5183035082450678E-2</v>
      </c>
      <c r="Y1833" s="10">
        <v>1.2698662317718296E-2</v>
      </c>
      <c r="Z1833" s="11">
        <v>42.1</v>
      </c>
      <c r="AA1833" s="11">
        <v>34571.11638954869</v>
      </c>
      <c r="AB1833" s="11">
        <v>36005</v>
      </c>
      <c r="AC1833" s="12" t="s">
        <v>4786</v>
      </c>
      <c r="AD1833" s="8">
        <v>36</v>
      </c>
      <c r="AE1833" s="8">
        <v>5</v>
      </c>
      <c r="AF1833" s="13" t="s">
        <v>4632</v>
      </c>
      <c r="AG1833" s="13" t="s">
        <v>1304</v>
      </c>
      <c r="AH1833" s="13" t="s">
        <v>4633</v>
      </c>
      <c r="AI1833" s="14">
        <v>20182305</v>
      </c>
      <c r="AJ1833" s="13" t="s">
        <v>486</v>
      </c>
      <c r="AK1833" s="13" t="s">
        <v>1306</v>
      </c>
      <c r="AL1833" s="13" t="s">
        <v>4634</v>
      </c>
      <c r="AM1833" s="13" t="s">
        <v>4635</v>
      </c>
      <c r="AN1833" s="13" t="s">
        <v>487</v>
      </c>
    </row>
    <row r="1834" spans="1:40" x14ac:dyDescent="0.2">
      <c r="A1834" s="8" t="s">
        <v>4777</v>
      </c>
      <c r="B1834" s="8" t="s">
        <v>4787</v>
      </c>
      <c r="C1834" s="8" t="str">
        <f t="shared" si="28"/>
        <v>Broome County NY</v>
      </c>
      <c r="D1834" s="9">
        <v>196567</v>
      </c>
      <c r="E1834" s="8" t="s">
        <v>218</v>
      </c>
      <c r="F1834" s="9">
        <v>35212</v>
      </c>
      <c r="G1834" s="9">
        <v>38077</v>
      </c>
      <c r="H1834" s="9">
        <v>77657</v>
      </c>
      <c r="I1834" s="10">
        <v>0.45342982602984921</v>
      </c>
      <c r="J1834" s="10">
        <v>0.49032282988011383</v>
      </c>
      <c r="K1834" s="9">
        <v>-2865</v>
      </c>
      <c r="L1834" s="9">
        <v>2865</v>
      </c>
      <c r="M1834" s="10">
        <v>-3.6893003850264616E-2</v>
      </c>
      <c r="N1834" s="10">
        <v>3.6893003850264616E-2</v>
      </c>
      <c r="O1834" s="9">
        <v>38315</v>
      </c>
      <c r="P1834" s="9">
        <v>34878</v>
      </c>
      <c r="Q1834" s="9">
        <v>75244</v>
      </c>
      <c r="R1834" s="10">
        <v>0.50921003668066556</v>
      </c>
      <c r="S1834" s="10">
        <v>0.46353197597150603</v>
      </c>
      <c r="T1834" s="9">
        <v>3437</v>
      </c>
      <c r="U1834" s="10">
        <v>4.5678060709159529E-2</v>
      </c>
      <c r="V1834" s="9">
        <v>-3103</v>
      </c>
      <c r="W1834" s="9">
        <v>3199</v>
      </c>
      <c r="X1834" s="10">
        <v>-5.5780210650816342E-2</v>
      </c>
      <c r="Y1834" s="10">
        <v>2.6790853908607803E-2</v>
      </c>
      <c r="Z1834" s="11">
        <v>705.77</v>
      </c>
      <c r="AA1834" s="11">
        <v>278.51424685095714</v>
      </c>
      <c r="AB1834" s="11">
        <v>36007</v>
      </c>
      <c r="AC1834" s="12" t="s">
        <v>4788</v>
      </c>
      <c r="AD1834" s="8">
        <v>36</v>
      </c>
      <c r="AE1834" s="8">
        <v>7</v>
      </c>
      <c r="AF1834" s="13" t="s">
        <v>4789</v>
      </c>
      <c r="AG1834" s="13"/>
      <c r="AH1834" s="13" t="s">
        <v>4790</v>
      </c>
      <c r="AI1834" s="14">
        <v>246020</v>
      </c>
      <c r="AJ1834" s="13" t="s">
        <v>486</v>
      </c>
      <c r="AK1834" s="13"/>
      <c r="AL1834" s="13"/>
      <c r="AM1834" s="13"/>
      <c r="AN1834" s="13" t="s">
        <v>487</v>
      </c>
    </row>
    <row r="1835" spans="1:40" x14ac:dyDescent="0.2">
      <c r="A1835" s="8" t="s">
        <v>4777</v>
      </c>
      <c r="B1835" s="8" t="s">
        <v>4791</v>
      </c>
      <c r="C1835" s="8" t="str">
        <f t="shared" si="28"/>
        <v>Cattaraugus County NY</v>
      </c>
      <c r="D1835" s="9">
        <v>77922</v>
      </c>
      <c r="E1835" s="8" t="s">
        <v>218</v>
      </c>
      <c r="F1835" s="9">
        <v>8717</v>
      </c>
      <c r="G1835" s="9">
        <v>18668</v>
      </c>
      <c r="H1835" s="9">
        <v>28961</v>
      </c>
      <c r="I1835" s="10">
        <v>0.30099098788025275</v>
      </c>
      <c r="J1835" s="10">
        <v>0.64459100169193051</v>
      </c>
      <c r="K1835" s="9">
        <v>-9951</v>
      </c>
      <c r="L1835" s="9">
        <v>9951</v>
      </c>
      <c r="M1835" s="10">
        <v>-0.34360001381167776</v>
      </c>
      <c r="N1835" s="10">
        <v>0.34360001381167776</v>
      </c>
      <c r="O1835" s="9">
        <v>11695</v>
      </c>
      <c r="P1835" s="9">
        <v>15406</v>
      </c>
      <c r="Q1835" s="9">
        <v>27608</v>
      </c>
      <c r="R1835" s="10">
        <v>0.42360909881193859</v>
      </c>
      <c r="S1835" s="10">
        <v>0.55802665893943781</v>
      </c>
      <c r="T1835" s="9">
        <v>-3711</v>
      </c>
      <c r="U1835" s="10">
        <v>-0.13441756012749922</v>
      </c>
      <c r="V1835" s="9">
        <v>-2978</v>
      </c>
      <c r="W1835" s="9">
        <v>3262</v>
      </c>
      <c r="X1835" s="10">
        <v>-0.12261811093168584</v>
      </c>
      <c r="Y1835" s="10">
        <v>8.6564342752492696E-2</v>
      </c>
      <c r="Z1835" s="11">
        <v>1308.3499999999999</v>
      </c>
      <c r="AA1835" s="11">
        <v>59.557457866778769</v>
      </c>
      <c r="AB1835" s="11">
        <v>36009</v>
      </c>
      <c r="AC1835" s="12" t="s">
        <v>4792</v>
      </c>
      <c r="AD1835" s="8">
        <v>36</v>
      </c>
      <c r="AE1835" s="8">
        <v>9</v>
      </c>
      <c r="AF1835" s="13" t="s">
        <v>4793</v>
      </c>
      <c r="AG1835" s="13" t="s">
        <v>4794</v>
      </c>
      <c r="AH1835" s="13" t="s">
        <v>4795</v>
      </c>
      <c r="AJ1835" s="13" t="s">
        <v>498</v>
      </c>
      <c r="AK1835" s="13" t="s">
        <v>4796</v>
      </c>
      <c r="AL1835" s="13"/>
      <c r="AM1835" s="13"/>
      <c r="AN1835" s="13" t="s">
        <v>487</v>
      </c>
    </row>
    <row r="1836" spans="1:40" x14ac:dyDescent="0.2">
      <c r="A1836" s="8" t="s">
        <v>4777</v>
      </c>
      <c r="B1836" s="8" t="s">
        <v>4797</v>
      </c>
      <c r="C1836" s="8" t="str">
        <f t="shared" si="28"/>
        <v>Cayuga County NY</v>
      </c>
      <c r="D1836" s="9">
        <v>78288</v>
      </c>
      <c r="E1836" s="8" t="s">
        <v>218</v>
      </c>
      <c r="F1836" s="9">
        <v>12202</v>
      </c>
      <c r="G1836" s="9">
        <v>16194</v>
      </c>
      <c r="H1836" s="9">
        <v>30124</v>
      </c>
      <c r="I1836" s="10">
        <v>0.40505908909839333</v>
      </c>
      <c r="J1836" s="10">
        <v>0.53757801088832824</v>
      </c>
      <c r="K1836" s="9">
        <v>-3992</v>
      </c>
      <c r="L1836" s="9">
        <v>3992</v>
      </c>
      <c r="M1836" s="10">
        <v>-0.13251892178993491</v>
      </c>
      <c r="N1836" s="10">
        <v>0.13251892178993491</v>
      </c>
      <c r="O1836" s="9">
        <v>14162</v>
      </c>
      <c r="P1836" s="9">
        <v>11355</v>
      </c>
      <c r="Q1836" s="9">
        <v>26073</v>
      </c>
      <c r="R1836" s="10">
        <v>0.5431672611513827</v>
      </c>
      <c r="S1836" s="10">
        <v>0.4355079967782764</v>
      </c>
      <c r="T1836" s="9">
        <v>2807</v>
      </c>
      <c r="U1836" s="10">
        <v>0.1076592643731063</v>
      </c>
      <c r="V1836" s="9">
        <v>-1960</v>
      </c>
      <c r="W1836" s="9">
        <v>4839</v>
      </c>
      <c r="X1836" s="10">
        <v>-0.13810817205298936</v>
      </c>
      <c r="Y1836" s="10">
        <v>0.10207001411005184</v>
      </c>
      <c r="Z1836" s="11">
        <v>691.58</v>
      </c>
      <c r="AA1836" s="11">
        <v>113.20165418317475</v>
      </c>
      <c r="AB1836" s="11">
        <v>36011</v>
      </c>
      <c r="AC1836" s="12" t="s">
        <v>4798</v>
      </c>
      <c r="AD1836" s="8">
        <v>36</v>
      </c>
      <c r="AE1836" s="8">
        <v>11</v>
      </c>
      <c r="AF1836" s="13" t="s">
        <v>4799</v>
      </c>
      <c r="AG1836" s="13" t="s">
        <v>4800</v>
      </c>
      <c r="AH1836" s="13" t="s">
        <v>4801</v>
      </c>
      <c r="AJ1836" s="13" t="s">
        <v>498</v>
      </c>
      <c r="AK1836" s="13" t="s">
        <v>4802</v>
      </c>
      <c r="AL1836" s="13"/>
      <c r="AM1836" s="13"/>
      <c r="AN1836" s="13" t="s">
        <v>487</v>
      </c>
    </row>
    <row r="1837" spans="1:40" x14ac:dyDescent="0.2">
      <c r="A1837" s="8" t="s">
        <v>4777</v>
      </c>
      <c r="B1837" s="8" t="s">
        <v>2738</v>
      </c>
      <c r="C1837" s="8" t="str">
        <f t="shared" si="28"/>
        <v>Chautauqua County NY</v>
      </c>
      <c r="D1837" s="9">
        <v>130779</v>
      </c>
      <c r="E1837" s="8" t="s">
        <v>218</v>
      </c>
      <c r="F1837" s="9">
        <v>17281</v>
      </c>
      <c r="G1837" s="9">
        <v>29418</v>
      </c>
      <c r="H1837" s="9">
        <v>49381</v>
      </c>
      <c r="I1837" s="10">
        <v>0.34995241084627693</v>
      </c>
      <c r="J1837" s="10">
        <v>0.59573520179826245</v>
      </c>
      <c r="K1837" s="9">
        <v>-12137</v>
      </c>
      <c r="L1837" s="9">
        <v>12137</v>
      </c>
      <c r="M1837" s="10">
        <v>-0.24578279095198552</v>
      </c>
      <c r="N1837" s="10">
        <v>0.24578279095198552</v>
      </c>
      <c r="O1837" s="9">
        <v>21815</v>
      </c>
      <c r="P1837" s="9">
        <v>25795</v>
      </c>
      <c r="Q1837" s="9">
        <v>48434</v>
      </c>
      <c r="R1837" s="10">
        <v>0.45040673906759715</v>
      </c>
      <c r="S1837" s="10">
        <v>0.53258041871412642</v>
      </c>
      <c r="T1837" s="9">
        <v>-3980</v>
      </c>
      <c r="U1837" s="10">
        <v>-8.2173679646529274E-2</v>
      </c>
      <c r="V1837" s="9">
        <v>-4534</v>
      </c>
      <c r="W1837" s="9">
        <v>3623</v>
      </c>
      <c r="X1837" s="10">
        <v>-0.10045432822132022</v>
      </c>
      <c r="Y1837" s="10">
        <v>6.3154783084136024E-2</v>
      </c>
      <c r="Z1837" s="11">
        <v>1060.23</v>
      </c>
      <c r="AA1837" s="11">
        <v>123.3496505475227</v>
      </c>
      <c r="AB1837" s="11">
        <v>36013</v>
      </c>
      <c r="AC1837" s="12" t="s">
        <v>4803</v>
      </c>
      <c r="AD1837" s="8">
        <v>36</v>
      </c>
      <c r="AE1837" s="8">
        <v>13</v>
      </c>
      <c r="AF1837" s="13" t="s">
        <v>4804</v>
      </c>
      <c r="AG1837" s="13"/>
      <c r="AH1837" s="13" t="s">
        <v>4805</v>
      </c>
      <c r="AJ1837" s="13" t="s">
        <v>498</v>
      </c>
      <c r="AK1837" s="13"/>
      <c r="AL1837" s="13"/>
      <c r="AM1837" s="13"/>
      <c r="AN1837" s="13" t="s">
        <v>487</v>
      </c>
    </row>
    <row r="1838" spans="1:40" x14ac:dyDescent="0.2">
      <c r="A1838" s="8" t="s">
        <v>4777</v>
      </c>
      <c r="B1838" s="8" t="s">
        <v>4806</v>
      </c>
      <c r="C1838" s="8" t="str">
        <f t="shared" si="28"/>
        <v>Chemung County NY</v>
      </c>
      <c r="D1838" s="9">
        <v>87071</v>
      </c>
      <c r="E1838" s="8" t="s">
        <v>218</v>
      </c>
      <c r="F1838" s="9">
        <v>12394</v>
      </c>
      <c r="G1838" s="9">
        <v>19025</v>
      </c>
      <c r="H1838" s="9">
        <v>33195</v>
      </c>
      <c r="I1838" s="10">
        <v>0.37336948335592712</v>
      </c>
      <c r="J1838" s="10">
        <v>0.57312848320530196</v>
      </c>
      <c r="K1838" s="9">
        <v>-6631</v>
      </c>
      <c r="L1838" s="9">
        <v>6631</v>
      </c>
      <c r="M1838" s="10">
        <v>-0.19975899984937484</v>
      </c>
      <c r="N1838" s="10">
        <v>0.19975899984937484</v>
      </c>
      <c r="O1838" s="9">
        <v>15285</v>
      </c>
      <c r="P1838" s="9">
        <v>16207</v>
      </c>
      <c r="Q1838" s="9">
        <v>31981</v>
      </c>
      <c r="R1838" s="10">
        <v>0.47794002689096649</v>
      </c>
      <c r="S1838" s="10">
        <v>0.50676964447640782</v>
      </c>
      <c r="T1838" s="9">
        <v>-922</v>
      </c>
      <c r="U1838" s="10">
        <v>-2.8829617585441336E-2</v>
      </c>
      <c r="V1838" s="9">
        <v>-2891</v>
      </c>
      <c r="W1838" s="9">
        <v>2818</v>
      </c>
      <c r="X1838" s="10">
        <v>-0.10457054353503936</v>
      </c>
      <c r="Y1838" s="10">
        <v>6.6358838728894143E-2</v>
      </c>
      <c r="Z1838" s="11">
        <v>407.35</v>
      </c>
      <c r="AA1838" s="11">
        <v>213.7498465692893</v>
      </c>
      <c r="AB1838" s="11">
        <v>36015</v>
      </c>
      <c r="AC1838" s="12" t="s">
        <v>4807</v>
      </c>
      <c r="AD1838" s="8">
        <v>36</v>
      </c>
      <c r="AE1838" s="8">
        <v>15</v>
      </c>
      <c r="AF1838" s="13" t="s">
        <v>4808</v>
      </c>
      <c r="AG1838" s="13" t="s">
        <v>4809</v>
      </c>
      <c r="AH1838" s="13" t="s">
        <v>4810</v>
      </c>
      <c r="AI1838" s="14">
        <v>87071</v>
      </c>
      <c r="AJ1838" s="13" t="s">
        <v>486</v>
      </c>
      <c r="AK1838" s="13" t="s">
        <v>4811</v>
      </c>
      <c r="AL1838" s="13"/>
      <c r="AM1838" s="13"/>
      <c r="AN1838" s="13" t="s">
        <v>487</v>
      </c>
    </row>
    <row r="1839" spans="1:40" x14ac:dyDescent="0.2">
      <c r="A1839" s="8" t="s">
        <v>4777</v>
      </c>
      <c r="B1839" s="8" t="s">
        <v>4812</v>
      </c>
      <c r="C1839" s="8" t="str">
        <f t="shared" si="28"/>
        <v>Chenango County NY</v>
      </c>
      <c r="D1839" s="9">
        <v>48844</v>
      </c>
      <c r="E1839" s="8" t="s">
        <v>218</v>
      </c>
      <c r="F1839" s="9">
        <v>5943</v>
      </c>
      <c r="G1839" s="9">
        <v>11024</v>
      </c>
      <c r="H1839" s="9">
        <v>18113</v>
      </c>
      <c r="I1839" s="10">
        <v>0.3281068845580522</v>
      </c>
      <c r="J1839" s="10">
        <v>0.6086236404792138</v>
      </c>
      <c r="K1839" s="9">
        <v>-5081</v>
      </c>
      <c r="L1839" s="9">
        <v>5081</v>
      </c>
      <c r="M1839" s="10">
        <v>-0.2805167559211616</v>
      </c>
      <c r="N1839" s="10">
        <v>0.2805167559211616</v>
      </c>
      <c r="O1839" s="9">
        <v>8340</v>
      </c>
      <c r="P1839" s="9">
        <v>8933</v>
      </c>
      <c r="Q1839" s="9">
        <v>17655</v>
      </c>
      <c r="R1839" s="10">
        <v>0.47238742565845371</v>
      </c>
      <c r="S1839" s="10">
        <v>0.50597564429340125</v>
      </c>
      <c r="T1839" s="9">
        <v>-593</v>
      </c>
      <c r="U1839" s="10">
        <v>-3.3588218634947542E-2</v>
      </c>
      <c r="V1839" s="9">
        <v>-2397</v>
      </c>
      <c r="W1839" s="9">
        <v>2091</v>
      </c>
      <c r="X1839" s="10">
        <v>-0.1442805411004015</v>
      </c>
      <c r="Y1839" s="10">
        <v>0.10264799618581255</v>
      </c>
      <c r="Z1839" s="11">
        <v>893.55</v>
      </c>
      <c r="AA1839" s="11">
        <v>54.662861619383364</v>
      </c>
      <c r="AB1839" s="11">
        <v>36017</v>
      </c>
      <c r="AC1839" s="12" t="s">
        <v>4813</v>
      </c>
      <c r="AD1839" s="8">
        <v>36</v>
      </c>
      <c r="AE1839" s="8">
        <v>17</v>
      </c>
      <c r="AF1839" s="13"/>
      <c r="AG1839" s="13"/>
      <c r="AH1839" s="13"/>
      <c r="AJ1839" s="13"/>
      <c r="AK1839" s="13"/>
      <c r="AL1839" s="13"/>
      <c r="AM1839" s="13"/>
      <c r="AN1839" s="13" t="s">
        <v>510</v>
      </c>
    </row>
    <row r="1840" spans="1:40" x14ac:dyDescent="0.2">
      <c r="A1840" s="8" t="s">
        <v>4777</v>
      </c>
      <c r="B1840" s="8" t="s">
        <v>2083</v>
      </c>
      <c r="C1840" s="8" t="str">
        <f t="shared" si="28"/>
        <v>Clinton County NY</v>
      </c>
      <c r="D1840" s="9">
        <v>81251</v>
      </c>
      <c r="E1840" s="8" t="s">
        <v>218</v>
      </c>
      <c r="F1840" s="9">
        <v>13446</v>
      </c>
      <c r="G1840" s="9">
        <v>13181</v>
      </c>
      <c r="H1840" s="9">
        <v>28378</v>
      </c>
      <c r="I1840" s="10">
        <v>0.47381774614137712</v>
      </c>
      <c r="J1840" s="10">
        <v>0.46447952639368523</v>
      </c>
      <c r="K1840" s="9">
        <v>265</v>
      </c>
      <c r="L1840" s="9">
        <v>-265</v>
      </c>
      <c r="M1840" s="10">
        <v>9.3382197476918893E-3</v>
      </c>
      <c r="N1840" s="10">
        <v>-9.3382197476918893E-3</v>
      </c>
      <c r="O1840" s="9">
        <v>17123</v>
      </c>
      <c r="P1840" s="9">
        <v>10054</v>
      </c>
      <c r="Q1840" s="9">
        <v>27622</v>
      </c>
      <c r="R1840" s="10">
        <v>0.61990442400984724</v>
      </c>
      <c r="S1840" s="10">
        <v>0.36398522916515819</v>
      </c>
      <c r="T1840" s="9">
        <v>7069</v>
      </c>
      <c r="U1840" s="10">
        <v>0.25591919484468906</v>
      </c>
      <c r="V1840" s="9">
        <v>-3677</v>
      </c>
      <c r="W1840" s="9">
        <v>3127</v>
      </c>
      <c r="X1840" s="10">
        <v>-0.14608667786847013</v>
      </c>
      <c r="Y1840" s="10">
        <v>0.10049429722852704</v>
      </c>
      <c r="Z1840" s="11">
        <v>1037.8499999999999</v>
      </c>
      <c r="AA1840" s="11">
        <v>78.287806523100642</v>
      </c>
      <c r="AB1840" s="11">
        <v>36019</v>
      </c>
      <c r="AC1840" s="12" t="s">
        <v>4814</v>
      </c>
      <c r="AD1840" s="8">
        <v>36</v>
      </c>
      <c r="AE1840" s="8">
        <v>19</v>
      </c>
      <c r="AF1840" s="13" t="s">
        <v>4815</v>
      </c>
      <c r="AG1840" s="13"/>
      <c r="AH1840" s="13" t="s">
        <v>4816</v>
      </c>
      <c r="AJ1840" s="13" t="s">
        <v>498</v>
      </c>
      <c r="AK1840" s="13"/>
      <c r="AL1840" s="13"/>
      <c r="AM1840" s="13"/>
      <c r="AN1840" s="13" t="s">
        <v>487</v>
      </c>
    </row>
    <row r="1841" spans="1:40" x14ac:dyDescent="0.2">
      <c r="A1841" s="8" t="s">
        <v>4777</v>
      </c>
      <c r="B1841" s="8" t="s">
        <v>783</v>
      </c>
      <c r="C1841" s="8" t="str">
        <f t="shared" si="28"/>
        <v>Columbia County NY</v>
      </c>
      <c r="D1841" s="9">
        <v>61509</v>
      </c>
      <c r="E1841" s="8" t="s">
        <v>218</v>
      </c>
      <c r="F1841" s="9">
        <v>13123</v>
      </c>
      <c r="G1841" s="9">
        <v>12756</v>
      </c>
      <c r="H1841" s="9">
        <v>27255</v>
      </c>
      <c r="I1841" s="10">
        <v>0.48148963492937075</v>
      </c>
      <c r="J1841" s="10">
        <v>0.46802421574023118</v>
      </c>
      <c r="K1841" s="9">
        <v>367</v>
      </c>
      <c r="L1841" s="9">
        <v>-367</v>
      </c>
      <c r="M1841" s="10">
        <v>1.3465419189139571E-2</v>
      </c>
      <c r="N1841" s="10">
        <v>-1.3465419189139571E-2</v>
      </c>
      <c r="O1841" s="9">
        <v>14244</v>
      </c>
      <c r="P1841" s="9">
        <v>11194</v>
      </c>
      <c r="Q1841" s="9">
        <v>26008</v>
      </c>
      <c r="R1841" s="10">
        <v>0.54767763764995381</v>
      </c>
      <c r="S1841" s="10">
        <v>0.43040602891418023</v>
      </c>
      <c r="T1841" s="9">
        <v>3050</v>
      </c>
      <c r="U1841" s="10">
        <v>0.11727160873577358</v>
      </c>
      <c r="V1841" s="9">
        <v>-1121</v>
      </c>
      <c r="W1841" s="9">
        <v>1562</v>
      </c>
      <c r="X1841" s="10">
        <v>-6.6188002720583061E-2</v>
      </c>
      <c r="Y1841" s="10">
        <v>3.7618186826050948E-2</v>
      </c>
      <c r="Z1841" s="11">
        <v>634.71</v>
      </c>
      <c r="AA1841" s="11">
        <v>96.908824502528702</v>
      </c>
      <c r="AB1841" s="11">
        <v>36021</v>
      </c>
      <c r="AC1841" s="12" t="s">
        <v>4817</v>
      </c>
      <c r="AD1841" s="8">
        <v>36</v>
      </c>
      <c r="AE1841" s="8">
        <v>21</v>
      </c>
      <c r="AF1841" s="13" t="s">
        <v>4818</v>
      </c>
      <c r="AG1841" s="13" t="s">
        <v>4781</v>
      </c>
      <c r="AH1841" s="13" t="s">
        <v>4819</v>
      </c>
      <c r="AJ1841" s="13" t="s">
        <v>498</v>
      </c>
      <c r="AK1841" s="13" t="s">
        <v>4783</v>
      </c>
      <c r="AL1841" s="13"/>
      <c r="AM1841" s="13"/>
      <c r="AN1841" s="13" t="s">
        <v>487</v>
      </c>
    </row>
    <row r="1842" spans="1:40" x14ac:dyDescent="0.2">
      <c r="A1842" s="8" t="s">
        <v>4777</v>
      </c>
      <c r="B1842" s="8" t="s">
        <v>4820</v>
      </c>
      <c r="C1842" s="8" t="str">
        <f t="shared" si="28"/>
        <v>Cortland County NY</v>
      </c>
      <c r="D1842" s="9">
        <v>48494</v>
      </c>
      <c r="E1842" s="8" t="s">
        <v>218</v>
      </c>
      <c r="F1842" s="9">
        <v>7976</v>
      </c>
      <c r="G1842" s="9">
        <v>9207</v>
      </c>
      <c r="H1842" s="9">
        <v>18424</v>
      </c>
      <c r="I1842" s="10">
        <v>0.43291359096830223</v>
      </c>
      <c r="J1842" s="10">
        <v>0.49972861485019537</v>
      </c>
      <c r="K1842" s="9">
        <v>-1231</v>
      </c>
      <c r="L1842" s="9">
        <v>1231</v>
      </c>
      <c r="M1842" s="10">
        <v>-6.6815023881893143E-2</v>
      </c>
      <c r="N1842" s="10">
        <v>6.6815023881893143E-2</v>
      </c>
      <c r="O1842" s="9">
        <v>9445</v>
      </c>
      <c r="P1842" s="9">
        <v>7886</v>
      </c>
      <c r="Q1842" s="9">
        <v>17698</v>
      </c>
      <c r="R1842" s="10">
        <v>0.53367612159566058</v>
      </c>
      <c r="S1842" s="10">
        <v>0.4455870719855351</v>
      </c>
      <c r="T1842" s="9">
        <v>1559</v>
      </c>
      <c r="U1842" s="10">
        <v>8.8089049610125481E-2</v>
      </c>
      <c r="V1842" s="9">
        <v>-1469</v>
      </c>
      <c r="W1842" s="9">
        <v>1321</v>
      </c>
      <c r="X1842" s="10">
        <v>-0.10076253062735835</v>
      </c>
      <c r="Y1842" s="10">
        <v>5.4141542864660275E-2</v>
      </c>
      <c r="Z1842" s="11">
        <v>498.76</v>
      </c>
      <c r="AA1842" s="11">
        <v>97.229128238030313</v>
      </c>
      <c r="AB1842" s="11">
        <v>36023</v>
      </c>
      <c r="AC1842" s="12" t="s">
        <v>4821</v>
      </c>
      <c r="AD1842" s="8">
        <v>36</v>
      </c>
      <c r="AE1842" s="8">
        <v>23</v>
      </c>
      <c r="AF1842" s="13" t="s">
        <v>4822</v>
      </c>
      <c r="AG1842" s="13" t="s">
        <v>4823</v>
      </c>
      <c r="AH1842" s="13" t="s">
        <v>4824</v>
      </c>
      <c r="AJ1842" s="13" t="s">
        <v>498</v>
      </c>
      <c r="AK1842" s="13" t="s">
        <v>4825</v>
      </c>
      <c r="AL1842" s="13"/>
      <c r="AM1842" s="13"/>
      <c r="AN1842" s="13" t="s">
        <v>487</v>
      </c>
    </row>
    <row r="1843" spans="1:40" x14ac:dyDescent="0.2">
      <c r="A1843" s="8" t="s">
        <v>4777</v>
      </c>
      <c r="B1843" s="8" t="s">
        <v>2342</v>
      </c>
      <c r="C1843" s="8" t="str">
        <f t="shared" si="28"/>
        <v>Delaware County NY</v>
      </c>
      <c r="D1843" s="9">
        <v>46053</v>
      </c>
      <c r="E1843" s="8" t="s">
        <v>218</v>
      </c>
      <c r="F1843" s="9">
        <v>5825</v>
      </c>
      <c r="G1843" s="9">
        <v>11012</v>
      </c>
      <c r="H1843" s="9">
        <v>17778</v>
      </c>
      <c r="I1843" s="10">
        <v>0.32765215434807066</v>
      </c>
      <c r="J1843" s="10">
        <v>0.61941725728428398</v>
      </c>
      <c r="K1843" s="9">
        <v>-5187</v>
      </c>
      <c r="L1843" s="9">
        <v>5187</v>
      </c>
      <c r="M1843" s="10">
        <v>-0.29176510293621333</v>
      </c>
      <c r="N1843" s="10">
        <v>0.29176510293621333</v>
      </c>
      <c r="O1843" s="9">
        <v>7469</v>
      </c>
      <c r="P1843" s="9">
        <v>9085</v>
      </c>
      <c r="Q1843" s="9">
        <v>16916</v>
      </c>
      <c r="R1843" s="10">
        <v>0.44153464175928114</v>
      </c>
      <c r="S1843" s="10">
        <v>0.53706550011823129</v>
      </c>
      <c r="T1843" s="9">
        <v>-1616</v>
      </c>
      <c r="U1843" s="10">
        <v>-9.5530858358950144E-2</v>
      </c>
      <c r="V1843" s="9">
        <v>-1644</v>
      </c>
      <c r="W1843" s="9">
        <v>1927</v>
      </c>
      <c r="X1843" s="10">
        <v>-0.11388248741121049</v>
      </c>
      <c r="Y1843" s="10">
        <v>8.2351757166052697E-2</v>
      </c>
      <c r="Z1843" s="11">
        <v>1442.44</v>
      </c>
      <c r="AA1843" s="11">
        <v>31.927151215995117</v>
      </c>
      <c r="AB1843" s="11">
        <v>36025</v>
      </c>
      <c r="AC1843" s="12" t="s">
        <v>4826</v>
      </c>
      <c r="AD1843" s="8">
        <v>36</v>
      </c>
      <c r="AE1843" s="8">
        <v>25</v>
      </c>
      <c r="AF1843" s="13"/>
      <c r="AG1843" s="13"/>
      <c r="AH1843" s="13"/>
      <c r="AJ1843" s="13"/>
      <c r="AK1843" s="13"/>
      <c r="AL1843" s="13"/>
      <c r="AM1843" s="13"/>
      <c r="AN1843" s="13" t="s">
        <v>510</v>
      </c>
    </row>
    <row r="1844" spans="1:40" x14ac:dyDescent="0.2">
      <c r="A1844" s="8" t="s">
        <v>4777</v>
      </c>
      <c r="B1844" s="8" t="s">
        <v>4827</v>
      </c>
      <c r="C1844" s="8" t="str">
        <f t="shared" si="28"/>
        <v>Dutchess County NY</v>
      </c>
      <c r="D1844" s="9">
        <v>295754</v>
      </c>
      <c r="E1844" s="8" t="s">
        <v>218</v>
      </c>
      <c r="F1844" s="9">
        <v>56874</v>
      </c>
      <c r="G1844" s="9">
        <v>58163</v>
      </c>
      <c r="H1844" s="9">
        <v>120199</v>
      </c>
      <c r="I1844" s="10">
        <v>0.47316533415419432</v>
      </c>
      <c r="J1844" s="10">
        <v>0.48388921704839477</v>
      </c>
      <c r="K1844" s="9">
        <v>-1289</v>
      </c>
      <c r="L1844" s="9">
        <v>1289</v>
      </c>
      <c r="M1844" s="10">
        <v>-1.0723882894200454E-2</v>
      </c>
      <c r="N1844" s="10">
        <v>1.0723882894200454E-2</v>
      </c>
      <c r="O1844" s="9">
        <v>59885</v>
      </c>
      <c r="P1844" s="9">
        <v>52320</v>
      </c>
      <c r="Q1844" s="9">
        <v>114142</v>
      </c>
      <c r="R1844" s="10">
        <v>0.52465350177848646</v>
      </c>
      <c r="S1844" s="10">
        <v>0.45837640833347937</v>
      </c>
      <c r="T1844" s="9">
        <v>7565</v>
      </c>
      <c r="U1844" s="10">
        <v>6.6277093445007096E-2</v>
      </c>
      <c r="V1844" s="9">
        <v>-3011</v>
      </c>
      <c r="W1844" s="9">
        <v>5843</v>
      </c>
      <c r="X1844" s="10">
        <v>-5.1488167624292147E-2</v>
      </c>
      <c r="Y1844" s="10">
        <v>2.5512808714915403E-2</v>
      </c>
      <c r="Z1844" s="11">
        <v>795.63</v>
      </c>
      <c r="AA1844" s="11">
        <v>371.7230370901047</v>
      </c>
      <c r="AB1844" s="11">
        <v>36027</v>
      </c>
      <c r="AC1844" s="12" t="s">
        <v>4828</v>
      </c>
      <c r="AD1844" s="8">
        <v>36</v>
      </c>
      <c r="AE1844" s="8">
        <v>27</v>
      </c>
      <c r="AF1844" s="13" t="s">
        <v>4632</v>
      </c>
      <c r="AG1844" s="13" t="s">
        <v>1304</v>
      </c>
      <c r="AH1844" s="13" t="s">
        <v>4633</v>
      </c>
      <c r="AI1844" s="14">
        <v>20182305</v>
      </c>
      <c r="AJ1844" s="13" t="s">
        <v>486</v>
      </c>
      <c r="AK1844" s="13" t="s">
        <v>1306</v>
      </c>
      <c r="AL1844" s="13" t="s">
        <v>4829</v>
      </c>
      <c r="AM1844" s="13" t="s">
        <v>4830</v>
      </c>
      <c r="AN1844" s="13" t="s">
        <v>505</v>
      </c>
    </row>
    <row r="1845" spans="1:40" x14ac:dyDescent="0.2">
      <c r="A1845" s="8" t="s">
        <v>4777</v>
      </c>
      <c r="B1845" s="8" t="s">
        <v>4831</v>
      </c>
      <c r="C1845" s="8" t="str">
        <f t="shared" si="28"/>
        <v>Erie County NY</v>
      </c>
      <c r="D1845" s="9">
        <v>922578</v>
      </c>
      <c r="E1845" s="8" t="s">
        <v>218</v>
      </c>
      <c r="F1845" s="9">
        <v>192065</v>
      </c>
      <c r="G1845" s="9">
        <v>173817</v>
      </c>
      <c r="H1845" s="9">
        <v>383248</v>
      </c>
      <c r="I1845" s="10">
        <v>0.50115069093641718</v>
      </c>
      <c r="J1845" s="10">
        <v>0.45353661336784534</v>
      </c>
      <c r="K1845" s="9">
        <v>18248</v>
      </c>
      <c r="L1845" s="9">
        <v>-18248</v>
      </c>
      <c r="M1845" s="10">
        <v>4.7614077568571833E-2</v>
      </c>
      <c r="N1845" s="10">
        <v>-4.7614077568571833E-2</v>
      </c>
      <c r="O1845" s="9">
        <v>220184</v>
      </c>
      <c r="P1845" s="9">
        <v>159678</v>
      </c>
      <c r="Q1845" s="9">
        <v>386665</v>
      </c>
      <c r="R1845" s="10">
        <v>0.56944383380962849</v>
      </c>
      <c r="S1845" s="10">
        <v>0.41296212483674499</v>
      </c>
      <c r="T1845" s="9">
        <v>60506</v>
      </c>
      <c r="U1845" s="10">
        <v>0.15648170897288349</v>
      </c>
      <c r="V1845" s="9">
        <v>-28119</v>
      </c>
      <c r="W1845" s="9">
        <v>14139</v>
      </c>
      <c r="X1845" s="10">
        <v>-6.829314287321131E-2</v>
      </c>
      <c r="Y1845" s="10">
        <v>4.057448853110035E-2</v>
      </c>
      <c r="Z1845" s="11">
        <v>1042.69</v>
      </c>
      <c r="AA1845" s="11">
        <v>884.80564693245356</v>
      </c>
      <c r="AB1845" s="11">
        <v>36029</v>
      </c>
      <c r="AC1845" s="12" t="s">
        <v>4832</v>
      </c>
      <c r="AD1845" s="8">
        <v>36</v>
      </c>
      <c r="AE1845" s="8">
        <v>29</v>
      </c>
      <c r="AF1845" s="13" t="s">
        <v>4833</v>
      </c>
      <c r="AG1845" s="13" t="s">
        <v>4794</v>
      </c>
      <c r="AH1845" s="13" t="s">
        <v>4834</v>
      </c>
      <c r="AI1845" s="14">
        <v>1135230</v>
      </c>
      <c r="AJ1845" s="13" t="s">
        <v>486</v>
      </c>
      <c r="AK1845" s="13" t="s">
        <v>4796</v>
      </c>
      <c r="AL1845" s="13"/>
      <c r="AM1845" s="13"/>
      <c r="AN1845" s="13" t="s">
        <v>487</v>
      </c>
    </row>
    <row r="1846" spans="1:40" x14ac:dyDescent="0.2">
      <c r="A1846" s="8" t="s">
        <v>4777</v>
      </c>
      <c r="B1846" s="8" t="s">
        <v>3447</v>
      </c>
      <c r="C1846" s="8" t="str">
        <f t="shared" si="28"/>
        <v>Essex County NY</v>
      </c>
      <c r="D1846" s="9">
        <v>38478</v>
      </c>
      <c r="E1846" s="8" t="s">
        <v>218</v>
      </c>
      <c r="F1846" s="9">
        <v>6760</v>
      </c>
      <c r="G1846" s="9">
        <v>7275</v>
      </c>
      <c r="H1846" s="9">
        <v>15079</v>
      </c>
      <c r="I1846" s="10">
        <v>0.44830559055640296</v>
      </c>
      <c r="J1846" s="10">
        <v>0.48245904900855496</v>
      </c>
      <c r="K1846" s="9">
        <v>-515</v>
      </c>
      <c r="L1846" s="9">
        <v>515</v>
      </c>
      <c r="M1846" s="10">
        <v>-3.4153458452152008E-2</v>
      </c>
      <c r="N1846" s="10">
        <v>3.4153458452152008E-2</v>
      </c>
      <c r="O1846" s="9">
        <v>8835</v>
      </c>
      <c r="P1846" s="9">
        <v>6495</v>
      </c>
      <c r="Q1846" s="9">
        <v>15577</v>
      </c>
      <c r="R1846" s="10">
        <v>0.56718238428452206</v>
      </c>
      <c r="S1846" s="10">
        <v>0.41696090389677087</v>
      </c>
      <c r="T1846" s="9">
        <v>2340</v>
      </c>
      <c r="U1846" s="10">
        <v>0.15022148038775118</v>
      </c>
      <c r="V1846" s="9">
        <v>-2075</v>
      </c>
      <c r="W1846" s="9">
        <v>780</v>
      </c>
      <c r="X1846" s="10">
        <v>-0.1188767937281191</v>
      </c>
      <c r="Y1846" s="10">
        <v>6.549814511178409E-2</v>
      </c>
      <c r="Z1846" s="11">
        <v>1794.23</v>
      </c>
      <c r="AA1846" s="11">
        <v>21.445411123434564</v>
      </c>
      <c r="AB1846" s="11">
        <v>36031</v>
      </c>
      <c r="AC1846" s="12" t="s">
        <v>4835</v>
      </c>
      <c r="AD1846" s="8">
        <v>36</v>
      </c>
      <c r="AE1846" s="8">
        <v>31</v>
      </c>
      <c r="AF1846" s="13"/>
      <c r="AG1846" s="13"/>
      <c r="AH1846" s="13"/>
      <c r="AJ1846" s="13"/>
      <c r="AK1846" s="13"/>
      <c r="AL1846" s="13"/>
      <c r="AM1846" s="13"/>
      <c r="AN1846" s="13" t="s">
        <v>510</v>
      </c>
    </row>
    <row r="1847" spans="1:40" x14ac:dyDescent="0.2">
      <c r="A1847" s="8" t="s">
        <v>4777</v>
      </c>
      <c r="B1847" s="8" t="s">
        <v>586</v>
      </c>
      <c r="C1847" s="8" t="str">
        <f t="shared" si="28"/>
        <v>Franklin County NY</v>
      </c>
      <c r="D1847" s="9">
        <v>50660</v>
      </c>
      <c r="E1847" s="8" t="s">
        <v>218</v>
      </c>
      <c r="F1847" s="9">
        <v>6517</v>
      </c>
      <c r="G1847" s="9">
        <v>7636</v>
      </c>
      <c r="H1847" s="9">
        <v>15148</v>
      </c>
      <c r="I1847" s="10">
        <v>0.43022181146025879</v>
      </c>
      <c r="J1847" s="10">
        <v>0.50409294956429895</v>
      </c>
      <c r="K1847" s="9">
        <v>-1119</v>
      </c>
      <c r="L1847" s="9">
        <v>1119</v>
      </c>
      <c r="M1847" s="10">
        <v>-7.3871138104040168E-2</v>
      </c>
      <c r="N1847" s="10">
        <v>7.3871138104040168E-2</v>
      </c>
      <c r="O1847" s="9">
        <v>9065</v>
      </c>
      <c r="P1847" s="9">
        <v>5248</v>
      </c>
      <c r="Q1847" s="9">
        <v>14537</v>
      </c>
      <c r="R1847" s="10">
        <v>0.62358120657632243</v>
      </c>
      <c r="S1847" s="10">
        <v>0.36100983696773747</v>
      </c>
      <c r="T1847" s="9">
        <v>3817</v>
      </c>
      <c r="U1847" s="10">
        <v>0.26257136960858496</v>
      </c>
      <c r="V1847" s="9">
        <v>-2548</v>
      </c>
      <c r="W1847" s="9">
        <v>2388</v>
      </c>
      <c r="X1847" s="10">
        <v>-0.19335939511606365</v>
      </c>
      <c r="Y1847" s="10">
        <v>0.14308311259656148</v>
      </c>
      <c r="Z1847" s="11">
        <v>1629.12</v>
      </c>
      <c r="AA1847" s="11">
        <v>31.096542918876452</v>
      </c>
      <c r="AB1847" s="11">
        <v>36033</v>
      </c>
      <c r="AC1847" s="12" t="s">
        <v>4836</v>
      </c>
      <c r="AD1847" s="8">
        <v>36</v>
      </c>
      <c r="AE1847" s="8">
        <v>33</v>
      </c>
      <c r="AF1847" s="13" t="s">
        <v>4837</v>
      </c>
      <c r="AG1847" s="13"/>
      <c r="AH1847" s="13" t="s">
        <v>4838</v>
      </c>
      <c r="AJ1847" s="13" t="s">
        <v>498</v>
      </c>
      <c r="AK1847" s="13"/>
      <c r="AL1847" s="13"/>
      <c r="AM1847" s="13"/>
      <c r="AN1847" s="13" t="s">
        <v>487</v>
      </c>
    </row>
    <row r="1848" spans="1:40" x14ac:dyDescent="0.2">
      <c r="A1848" s="8" t="s">
        <v>4777</v>
      </c>
      <c r="B1848" s="8" t="s">
        <v>817</v>
      </c>
      <c r="C1848" s="8" t="str">
        <f t="shared" si="28"/>
        <v>Fulton County NY</v>
      </c>
      <c r="D1848" s="9">
        <v>53992</v>
      </c>
      <c r="E1848" s="8" t="s">
        <v>218</v>
      </c>
      <c r="F1848" s="9">
        <v>5805</v>
      </c>
      <c r="G1848" s="9">
        <v>12759</v>
      </c>
      <c r="H1848" s="9">
        <v>19563</v>
      </c>
      <c r="I1848" s="10">
        <v>0.29673362981137863</v>
      </c>
      <c r="J1848" s="10">
        <v>0.65220058273270975</v>
      </c>
      <c r="K1848" s="9">
        <v>-6954</v>
      </c>
      <c r="L1848" s="9">
        <v>6954</v>
      </c>
      <c r="M1848" s="10">
        <v>-0.35546695292133113</v>
      </c>
      <c r="N1848" s="10">
        <v>0.35546695292133113</v>
      </c>
      <c r="O1848" s="9">
        <v>7916</v>
      </c>
      <c r="P1848" s="9">
        <v>9811</v>
      </c>
      <c r="Q1848" s="9">
        <v>18040</v>
      </c>
      <c r="R1848" s="10">
        <v>0.43880266075388025</v>
      </c>
      <c r="S1848" s="10">
        <v>0.54384700665188468</v>
      </c>
      <c r="T1848" s="9">
        <v>-1895</v>
      </c>
      <c r="U1848" s="10">
        <v>-0.10504434589800443</v>
      </c>
      <c r="V1848" s="9">
        <v>-2111</v>
      </c>
      <c r="W1848" s="9">
        <v>2948</v>
      </c>
      <c r="X1848" s="10">
        <v>-0.14206903094250162</v>
      </c>
      <c r="Y1848" s="10">
        <v>0.10835357608082508</v>
      </c>
      <c r="Z1848" s="11">
        <v>495.47</v>
      </c>
      <c r="AA1848" s="11">
        <v>108.97127979494218</v>
      </c>
      <c r="AB1848" s="11">
        <v>36035</v>
      </c>
      <c r="AC1848" s="12" t="s">
        <v>4839</v>
      </c>
      <c r="AD1848" s="8">
        <v>36</v>
      </c>
      <c r="AE1848" s="8">
        <v>35</v>
      </c>
      <c r="AF1848" s="13" t="s">
        <v>4840</v>
      </c>
      <c r="AG1848" s="13" t="s">
        <v>4781</v>
      </c>
      <c r="AH1848" s="13" t="s">
        <v>4841</v>
      </c>
      <c r="AJ1848" s="13" t="s">
        <v>498</v>
      </c>
      <c r="AK1848" s="13" t="s">
        <v>4783</v>
      </c>
      <c r="AL1848" s="13"/>
      <c r="AM1848" s="13"/>
      <c r="AN1848" s="13" t="s">
        <v>487</v>
      </c>
    </row>
    <row r="1849" spans="1:40" x14ac:dyDescent="0.2">
      <c r="A1849" s="8" t="s">
        <v>4777</v>
      </c>
      <c r="B1849" s="8" t="s">
        <v>3547</v>
      </c>
      <c r="C1849" s="8" t="str">
        <f t="shared" si="28"/>
        <v>Genesee County NY</v>
      </c>
      <c r="D1849" s="9">
        <v>58937</v>
      </c>
      <c r="E1849" s="8" t="s">
        <v>218</v>
      </c>
      <c r="F1849" s="9">
        <v>6946</v>
      </c>
      <c r="G1849" s="9">
        <v>15986</v>
      </c>
      <c r="H1849" s="9">
        <v>24463</v>
      </c>
      <c r="I1849" s="10">
        <v>0.28393900993336874</v>
      </c>
      <c r="J1849" s="10">
        <v>0.6534766790663451</v>
      </c>
      <c r="K1849" s="9">
        <v>-9040</v>
      </c>
      <c r="L1849" s="9">
        <v>9040</v>
      </c>
      <c r="M1849" s="10">
        <v>-0.36953766913297637</v>
      </c>
      <c r="N1849" s="10">
        <v>0.36953766913297637</v>
      </c>
      <c r="O1849" s="9">
        <v>8886</v>
      </c>
      <c r="P1849" s="9">
        <v>13701</v>
      </c>
      <c r="Q1849" s="9">
        <v>23079</v>
      </c>
      <c r="R1849" s="10">
        <v>0.38502534771870534</v>
      </c>
      <c r="S1849" s="10">
        <v>0.59365657090861823</v>
      </c>
      <c r="T1849" s="9">
        <v>-4815</v>
      </c>
      <c r="U1849" s="10">
        <v>-0.2086312231899129</v>
      </c>
      <c r="V1849" s="9">
        <v>-1940</v>
      </c>
      <c r="W1849" s="9">
        <v>2285</v>
      </c>
      <c r="X1849" s="10">
        <v>-0.1010863377853366</v>
      </c>
      <c r="Y1849" s="10">
        <v>5.982010815772687E-2</v>
      </c>
      <c r="Z1849" s="11">
        <v>492.94</v>
      </c>
      <c r="AA1849" s="11">
        <v>119.5622185255812</v>
      </c>
      <c r="AB1849" s="11">
        <v>36037</v>
      </c>
      <c r="AC1849" s="12" t="s">
        <v>4842</v>
      </c>
      <c r="AD1849" s="8">
        <v>36</v>
      </c>
      <c r="AE1849" s="8">
        <v>37</v>
      </c>
      <c r="AF1849" s="13" t="s">
        <v>4843</v>
      </c>
      <c r="AG1849" s="13" t="s">
        <v>4844</v>
      </c>
      <c r="AH1849" s="13" t="s">
        <v>4845</v>
      </c>
      <c r="AJ1849" s="13" t="s">
        <v>498</v>
      </c>
      <c r="AK1849" s="13" t="s">
        <v>4846</v>
      </c>
      <c r="AL1849" s="13"/>
      <c r="AM1849" s="13"/>
      <c r="AN1849" s="13" t="s">
        <v>487</v>
      </c>
    </row>
    <row r="1850" spans="1:40" x14ac:dyDescent="0.2">
      <c r="A1850" s="8" t="s">
        <v>4777</v>
      </c>
      <c r="B1850" s="8" t="s">
        <v>592</v>
      </c>
      <c r="C1850" s="8" t="str">
        <f t="shared" si="28"/>
        <v>Greene County NY</v>
      </c>
      <c r="D1850" s="9">
        <v>47625</v>
      </c>
      <c r="E1850" s="8" t="s">
        <v>218</v>
      </c>
      <c r="F1850" s="9">
        <v>6370</v>
      </c>
      <c r="G1850" s="9">
        <v>11546</v>
      </c>
      <c r="H1850" s="9">
        <v>18869</v>
      </c>
      <c r="I1850" s="10">
        <v>0.33759075732683236</v>
      </c>
      <c r="J1850" s="10">
        <v>0.61190312152207327</v>
      </c>
      <c r="K1850" s="9">
        <v>-5176</v>
      </c>
      <c r="L1850" s="9">
        <v>5176</v>
      </c>
      <c r="M1850" s="10">
        <v>-0.27431236419524091</v>
      </c>
      <c r="N1850" s="10">
        <v>0.27431236419524091</v>
      </c>
      <c r="O1850" s="9">
        <v>7911</v>
      </c>
      <c r="P1850" s="9">
        <v>9935</v>
      </c>
      <c r="Q1850" s="9">
        <v>18263</v>
      </c>
      <c r="R1850" s="10">
        <v>0.43317089196736569</v>
      </c>
      <c r="S1850" s="10">
        <v>0.54399605760280345</v>
      </c>
      <c r="T1850" s="9">
        <v>-2024</v>
      </c>
      <c r="U1850" s="10">
        <v>-0.11082516563543776</v>
      </c>
      <c r="V1850" s="9">
        <v>-1541</v>
      </c>
      <c r="W1850" s="9">
        <v>1611</v>
      </c>
      <c r="X1850" s="10">
        <v>-9.5580134640533332E-2</v>
      </c>
      <c r="Y1850" s="10">
        <v>6.7907063919269817E-2</v>
      </c>
      <c r="Z1850" s="11">
        <v>647.16</v>
      </c>
      <c r="AA1850" s="11">
        <v>73.590765807528285</v>
      </c>
      <c r="AB1850" s="11">
        <v>36039</v>
      </c>
      <c r="AC1850" s="12" t="s">
        <v>4847</v>
      </c>
      <c r="AD1850" s="8">
        <v>36</v>
      </c>
      <c r="AE1850" s="8">
        <v>39</v>
      </c>
      <c r="AF1850" s="13"/>
      <c r="AG1850" s="13"/>
      <c r="AH1850" s="13"/>
      <c r="AJ1850" s="13"/>
      <c r="AK1850" s="13"/>
      <c r="AL1850" s="13"/>
      <c r="AM1850" s="13"/>
      <c r="AN1850" s="13" t="s">
        <v>510</v>
      </c>
    </row>
    <row r="1851" spans="1:40" x14ac:dyDescent="0.2">
      <c r="A1851" s="8" t="s">
        <v>4777</v>
      </c>
      <c r="B1851" s="8" t="s">
        <v>1441</v>
      </c>
      <c r="C1851" s="8" t="str">
        <f t="shared" si="28"/>
        <v>Hamilton County NY</v>
      </c>
      <c r="D1851" s="9">
        <v>4712</v>
      </c>
      <c r="E1851" s="8" t="s">
        <v>218</v>
      </c>
      <c r="F1851" s="9">
        <v>752</v>
      </c>
      <c r="G1851" s="9">
        <v>1795</v>
      </c>
      <c r="H1851" s="9">
        <v>2688</v>
      </c>
      <c r="I1851" s="10">
        <v>0.27976190476190477</v>
      </c>
      <c r="J1851" s="10">
        <v>0.66778273809523814</v>
      </c>
      <c r="K1851" s="9">
        <v>-1043</v>
      </c>
      <c r="L1851" s="9">
        <v>1043</v>
      </c>
      <c r="M1851" s="10">
        <v>-0.38802083333333337</v>
      </c>
      <c r="N1851" s="10">
        <v>0.38802083333333337</v>
      </c>
      <c r="O1851" s="9">
        <v>955</v>
      </c>
      <c r="P1851" s="9">
        <v>1652</v>
      </c>
      <c r="Q1851" s="9">
        <v>2655</v>
      </c>
      <c r="R1851" s="10">
        <v>0.35969868173258002</v>
      </c>
      <c r="S1851" s="10">
        <v>0.62222222222222223</v>
      </c>
      <c r="T1851" s="9">
        <v>-697</v>
      </c>
      <c r="U1851" s="10">
        <v>-0.26252354048964222</v>
      </c>
      <c r="V1851" s="9">
        <v>-203</v>
      </c>
      <c r="W1851" s="9">
        <v>143</v>
      </c>
      <c r="X1851" s="10">
        <v>-7.993677697067525E-2</v>
      </c>
      <c r="Y1851" s="10">
        <v>4.5560515873015905E-2</v>
      </c>
      <c r="Z1851" s="11">
        <v>1717.37</v>
      </c>
      <c r="AA1851" s="11">
        <v>2.7437302386789102</v>
      </c>
      <c r="AB1851" s="11">
        <v>36041</v>
      </c>
      <c r="AC1851" s="12" t="s">
        <v>4848</v>
      </c>
      <c r="AD1851" s="8">
        <v>36</v>
      </c>
      <c r="AE1851" s="8">
        <v>41</v>
      </c>
      <c r="AF1851" s="13"/>
      <c r="AG1851" s="13"/>
      <c r="AH1851" s="13"/>
      <c r="AJ1851" s="13"/>
      <c r="AK1851" s="13"/>
      <c r="AL1851" s="13"/>
      <c r="AM1851" s="13"/>
      <c r="AN1851" s="13" t="s">
        <v>510</v>
      </c>
    </row>
    <row r="1852" spans="1:40" x14ac:dyDescent="0.2">
      <c r="A1852" s="8" t="s">
        <v>4777</v>
      </c>
      <c r="B1852" s="8" t="s">
        <v>4849</v>
      </c>
      <c r="C1852" s="8" t="str">
        <f t="shared" si="28"/>
        <v>Herkimer County NY</v>
      </c>
      <c r="D1852" s="9">
        <v>63100</v>
      </c>
      <c r="E1852" s="8" t="s">
        <v>218</v>
      </c>
      <c r="F1852" s="9">
        <v>7289</v>
      </c>
      <c r="G1852" s="9">
        <v>15664</v>
      </c>
      <c r="H1852" s="9">
        <v>24261</v>
      </c>
      <c r="I1852" s="10">
        <v>0.30044103705535635</v>
      </c>
      <c r="J1852" s="10">
        <v>0.64564527430856111</v>
      </c>
      <c r="K1852" s="9">
        <v>-8375</v>
      </c>
      <c r="L1852" s="9">
        <v>8375</v>
      </c>
      <c r="M1852" s="10">
        <v>-0.34520423725320476</v>
      </c>
      <c r="N1852" s="10">
        <v>0.34520423725320476</v>
      </c>
      <c r="O1852" s="9">
        <v>10433</v>
      </c>
      <c r="P1852" s="9">
        <v>12389</v>
      </c>
      <c r="Q1852" s="9">
        <v>23290</v>
      </c>
      <c r="R1852" s="10">
        <v>0.44796049806784027</v>
      </c>
      <c r="S1852" s="10">
        <v>0.53194504079003868</v>
      </c>
      <c r="T1852" s="9">
        <v>-1956</v>
      </c>
      <c r="U1852" s="10">
        <v>-8.3984542722198408E-2</v>
      </c>
      <c r="V1852" s="9">
        <v>-3144</v>
      </c>
      <c r="W1852" s="9">
        <v>3275</v>
      </c>
      <c r="X1852" s="10">
        <v>-0.14751946101248392</v>
      </c>
      <c r="Y1852" s="10">
        <v>0.11370023351852243</v>
      </c>
      <c r="Z1852" s="11">
        <v>1411.47</v>
      </c>
      <c r="AA1852" s="11">
        <v>44.705165536639107</v>
      </c>
      <c r="AB1852" s="11">
        <v>36043</v>
      </c>
      <c r="AC1852" s="12" t="s">
        <v>4850</v>
      </c>
      <c r="AD1852" s="8">
        <v>36</v>
      </c>
      <c r="AE1852" s="8">
        <v>43</v>
      </c>
      <c r="AF1852" s="13" t="s">
        <v>4851</v>
      </c>
      <c r="AG1852" s="13"/>
      <c r="AH1852" s="13" t="s">
        <v>4852</v>
      </c>
      <c r="AI1852" s="14">
        <v>295600</v>
      </c>
      <c r="AJ1852" s="13" t="s">
        <v>486</v>
      </c>
      <c r="AK1852" s="13"/>
      <c r="AL1852" s="13"/>
      <c r="AM1852" s="13"/>
      <c r="AN1852" s="13" t="s">
        <v>505</v>
      </c>
    </row>
    <row r="1853" spans="1:40" x14ac:dyDescent="0.2">
      <c r="A1853" s="8" t="s">
        <v>4777</v>
      </c>
      <c r="B1853" s="8" t="s">
        <v>608</v>
      </c>
      <c r="C1853" s="8" t="str">
        <f t="shared" si="28"/>
        <v>Jefferson County NY</v>
      </c>
      <c r="D1853" s="9">
        <v>117635</v>
      </c>
      <c r="E1853" s="8" t="s">
        <v>218</v>
      </c>
      <c r="F1853" s="9">
        <v>12289</v>
      </c>
      <c r="G1853" s="9">
        <v>19947</v>
      </c>
      <c r="H1853" s="9">
        <v>34263</v>
      </c>
      <c r="I1853" s="10">
        <v>0.35866678341067626</v>
      </c>
      <c r="J1853" s="10">
        <v>0.58217318973820154</v>
      </c>
      <c r="K1853" s="9">
        <v>-7658</v>
      </c>
      <c r="L1853" s="9">
        <v>7658</v>
      </c>
      <c r="M1853" s="10">
        <v>-0.22350640632752528</v>
      </c>
      <c r="N1853" s="10">
        <v>0.22350640632752528</v>
      </c>
      <c r="O1853" s="9">
        <v>15345</v>
      </c>
      <c r="P1853" s="9">
        <v>16279</v>
      </c>
      <c r="Q1853" s="9">
        <v>32051</v>
      </c>
      <c r="R1853" s="10">
        <v>0.47876821316027579</v>
      </c>
      <c r="S1853" s="10">
        <v>0.50790926960157246</v>
      </c>
      <c r="T1853" s="9">
        <v>-934</v>
      </c>
      <c r="U1853" s="10">
        <v>-2.9141056441296664E-2</v>
      </c>
      <c r="V1853" s="9">
        <v>-3056</v>
      </c>
      <c r="W1853" s="9">
        <v>3668</v>
      </c>
      <c r="X1853" s="10">
        <v>-0.12010142974959953</v>
      </c>
      <c r="Y1853" s="10">
        <v>7.426392013662908E-2</v>
      </c>
      <c r="Z1853" s="11">
        <v>1268.5899999999999</v>
      </c>
      <c r="AA1853" s="11">
        <v>92.728935274596211</v>
      </c>
      <c r="AB1853" s="11">
        <v>36045</v>
      </c>
      <c r="AC1853" s="12" t="s">
        <v>4853</v>
      </c>
      <c r="AD1853" s="8">
        <v>36</v>
      </c>
      <c r="AE1853" s="8">
        <v>45</v>
      </c>
      <c r="AF1853" s="13" t="s">
        <v>4854</v>
      </c>
      <c r="AG1853" s="13"/>
      <c r="AH1853" s="13" t="s">
        <v>4855</v>
      </c>
      <c r="AI1853" s="14">
        <v>117635</v>
      </c>
      <c r="AJ1853" s="13" t="s">
        <v>486</v>
      </c>
      <c r="AK1853" s="13"/>
      <c r="AL1853" s="13"/>
      <c r="AM1853" s="13"/>
      <c r="AN1853" s="13" t="s">
        <v>487</v>
      </c>
    </row>
    <row r="1854" spans="1:40" x14ac:dyDescent="0.2">
      <c r="A1854" s="8" t="s">
        <v>4777</v>
      </c>
      <c r="B1854" s="8" t="s">
        <v>987</v>
      </c>
      <c r="C1854" s="8" t="str">
        <f t="shared" si="28"/>
        <v>Kings County NY</v>
      </c>
      <c r="D1854" s="9">
        <v>2636735</v>
      </c>
      <c r="E1854" s="8" t="s">
        <v>218</v>
      </c>
      <c r="F1854" s="9">
        <v>595086</v>
      </c>
      <c r="G1854" s="9">
        <v>133653</v>
      </c>
      <c r="H1854" s="9">
        <v>746295</v>
      </c>
      <c r="I1854" s="10">
        <v>0.79738709223564408</v>
      </c>
      <c r="J1854" s="10">
        <v>0.17908869816895465</v>
      </c>
      <c r="K1854" s="9">
        <v>461433</v>
      </c>
      <c r="L1854" s="9">
        <v>-461433</v>
      </c>
      <c r="M1854" s="10">
        <v>0.61829839406668941</v>
      </c>
      <c r="N1854" s="10">
        <v>-0.61829839406668941</v>
      </c>
      <c r="O1854" s="9">
        <v>503291</v>
      </c>
      <c r="P1854" s="9">
        <v>108630</v>
      </c>
      <c r="Q1854" s="9">
        <v>618035</v>
      </c>
      <c r="R1854" s="10">
        <v>0.81434061177765016</v>
      </c>
      <c r="S1854" s="10">
        <v>0.17576674460184294</v>
      </c>
      <c r="T1854" s="9">
        <v>394661</v>
      </c>
      <c r="U1854" s="10">
        <v>0.63857386717580722</v>
      </c>
      <c r="V1854" s="9">
        <v>91795</v>
      </c>
      <c r="W1854" s="9">
        <v>25023</v>
      </c>
      <c r="X1854" s="10">
        <v>-1.6953519542006079E-2</v>
      </c>
      <c r="Y1854" s="10">
        <v>3.3219535671117073E-3</v>
      </c>
      <c r="Z1854" s="11">
        <v>70.819999999999993</v>
      </c>
      <c r="AA1854" s="11">
        <v>37231.502400451856</v>
      </c>
      <c r="AB1854" s="11">
        <v>36047</v>
      </c>
      <c r="AC1854" s="12" t="s">
        <v>4856</v>
      </c>
      <c r="AD1854" s="8">
        <v>36</v>
      </c>
      <c r="AE1854" s="8">
        <v>47</v>
      </c>
      <c r="AF1854" s="13" t="s">
        <v>4632</v>
      </c>
      <c r="AG1854" s="13" t="s">
        <v>1304</v>
      </c>
      <c r="AH1854" s="13" t="s">
        <v>4633</v>
      </c>
      <c r="AI1854" s="14">
        <v>20182305</v>
      </c>
      <c r="AJ1854" s="13" t="s">
        <v>486</v>
      </c>
      <c r="AK1854" s="13" t="s">
        <v>1306</v>
      </c>
      <c r="AL1854" s="13" t="s">
        <v>4634</v>
      </c>
      <c r="AM1854" s="13" t="s">
        <v>4635</v>
      </c>
      <c r="AN1854" s="13" t="s">
        <v>487</v>
      </c>
    </row>
    <row r="1855" spans="1:40" x14ac:dyDescent="0.2">
      <c r="A1855" s="8" t="s">
        <v>4777</v>
      </c>
      <c r="B1855" s="8" t="s">
        <v>2006</v>
      </c>
      <c r="C1855" s="8" t="str">
        <f t="shared" si="28"/>
        <v>Lewis County NY</v>
      </c>
      <c r="D1855" s="9">
        <v>26957</v>
      </c>
      <c r="E1855" s="8" t="s">
        <v>218</v>
      </c>
      <c r="F1855" s="9">
        <v>2828</v>
      </c>
      <c r="G1855" s="9">
        <v>6916</v>
      </c>
      <c r="H1855" s="9">
        <v>10312</v>
      </c>
      <c r="I1855" s="10">
        <v>0.27424359968968193</v>
      </c>
      <c r="J1855" s="10">
        <v>0.67067494181536069</v>
      </c>
      <c r="K1855" s="9">
        <v>-4088</v>
      </c>
      <c r="L1855" s="9">
        <v>4088</v>
      </c>
      <c r="M1855" s="10">
        <v>-0.39643134212567877</v>
      </c>
      <c r="N1855" s="10">
        <v>0.39643134212567877</v>
      </c>
      <c r="O1855" s="9">
        <v>4263</v>
      </c>
      <c r="P1855" s="9">
        <v>5083</v>
      </c>
      <c r="Q1855" s="9">
        <v>9481</v>
      </c>
      <c r="R1855" s="10">
        <v>0.44963611433393103</v>
      </c>
      <c r="S1855" s="10">
        <v>0.53612488134163061</v>
      </c>
      <c r="T1855" s="9">
        <v>-820</v>
      </c>
      <c r="U1855" s="10">
        <v>-8.6488767007699585E-2</v>
      </c>
      <c r="V1855" s="9">
        <v>-1435</v>
      </c>
      <c r="W1855" s="9">
        <v>1833</v>
      </c>
      <c r="X1855" s="10">
        <v>-0.1753925146442491</v>
      </c>
      <c r="Y1855" s="10">
        <v>0.13455006047373008</v>
      </c>
      <c r="Z1855" s="11">
        <v>1274.68</v>
      </c>
      <c r="AA1855" s="11">
        <v>21.148052844635515</v>
      </c>
      <c r="AB1855" s="11">
        <v>36049</v>
      </c>
      <c r="AC1855" s="12" t="s">
        <v>4857</v>
      </c>
      <c r="AD1855" s="8">
        <v>36</v>
      </c>
      <c r="AE1855" s="8">
        <v>49</v>
      </c>
      <c r="AF1855" s="13"/>
      <c r="AG1855" s="13"/>
      <c r="AH1855" s="13"/>
      <c r="AJ1855" s="13"/>
      <c r="AK1855" s="13"/>
      <c r="AL1855" s="13"/>
      <c r="AM1855" s="13"/>
      <c r="AN1855" s="13" t="s">
        <v>510</v>
      </c>
    </row>
    <row r="1856" spans="1:40" x14ac:dyDescent="0.2">
      <c r="A1856" s="8" t="s">
        <v>4777</v>
      </c>
      <c r="B1856" s="8" t="s">
        <v>2178</v>
      </c>
      <c r="C1856" s="8" t="str">
        <f t="shared" si="28"/>
        <v>Livingston County NY</v>
      </c>
      <c r="D1856" s="9">
        <v>64717</v>
      </c>
      <c r="E1856" s="8" t="s">
        <v>218</v>
      </c>
      <c r="F1856" s="9">
        <v>10478</v>
      </c>
      <c r="G1856" s="9">
        <v>19211</v>
      </c>
      <c r="H1856" s="9">
        <v>31363</v>
      </c>
      <c r="I1856" s="10">
        <v>0.33408793801613368</v>
      </c>
      <c r="J1856" s="10">
        <v>0.61253706596945445</v>
      </c>
      <c r="K1856" s="9">
        <v>-8733</v>
      </c>
      <c r="L1856" s="9">
        <v>8733</v>
      </c>
      <c r="M1856" s="10">
        <v>-0.27844912795332077</v>
      </c>
      <c r="N1856" s="10">
        <v>0.27844912795332077</v>
      </c>
      <c r="O1856" s="9">
        <v>10889</v>
      </c>
      <c r="P1856" s="9">
        <v>13210</v>
      </c>
      <c r="Q1856" s="9">
        <v>24606</v>
      </c>
      <c r="R1856" s="10">
        <v>0.44253434121758922</v>
      </c>
      <c r="S1856" s="10">
        <v>0.53686092822888731</v>
      </c>
      <c r="T1856" s="9">
        <v>-2321</v>
      </c>
      <c r="U1856" s="10">
        <v>-9.4326587011298091E-2</v>
      </c>
      <c r="V1856" s="9">
        <v>-411</v>
      </c>
      <c r="W1856" s="9">
        <v>6001</v>
      </c>
      <c r="X1856" s="10">
        <v>-0.10844640320145554</v>
      </c>
      <c r="Y1856" s="10">
        <v>7.567613774056714E-2</v>
      </c>
      <c r="Z1856" s="11">
        <v>631.76</v>
      </c>
      <c r="AA1856" s="11">
        <v>102.43921742433835</v>
      </c>
      <c r="AB1856" s="11">
        <v>36051</v>
      </c>
      <c r="AC1856" s="12" t="s">
        <v>4858</v>
      </c>
      <c r="AD1856" s="8">
        <v>36</v>
      </c>
      <c r="AE1856" s="8">
        <v>51</v>
      </c>
      <c r="AF1856" s="13" t="s">
        <v>4859</v>
      </c>
      <c r="AG1856" s="13" t="s">
        <v>4844</v>
      </c>
      <c r="AH1856" s="13" t="s">
        <v>4860</v>
      </c>
      <c r="AI1856" s="14">
        <v>1081954</v>
      </c>
      <c r="AJ1856" s="13" t="s">
        <v>486</v>
      </c>
      <c r="AK1856" s="13" t="s">
        <v>4846</v>
      </c>
      <c r="AL1856" s="13"/>
      <c r="AM1856" s="13"/>
      <c r="AN1856" s="13" t="s">
        <v>505</v>
      </c>
    </row>
    <row r="1857" spans="1:40" x14ac:dyDescent="0.2">
      <c r="A1857" s="8" t="s">
        <v>4777</v>
      </c>
      <c r="B1857" s="8" t="s">
        <v>630</v>
      </c>
      <c r="C1857" s="8" t="str">
        <f t="shared" si="28"/>
        <v>Madison County NY</v>
      </c>
      <c r="D1857" s="9">
        <v>71849</v>
      </c>
      <c r="E1857" s="8" t="s">
        <v>218</v>
      </c>
      <c r="F1857" s="9">
        <v>10548</v>
      </c>
      <c r="G1857" s="9">
        <v>14901</v>
      </c>
      <c r="H1857" s="9">
        <v>27392</v>
      </c>
      <c r="I1857" s="10">
        <v>0.38507593457943923</v>
      </c>
      <c r="J1857" s="10">
        <v>0.54399094626168221</v>
      </c>
      <c r="K1857" s="9">
        <v>-4353</v>
      </c>
      <c r="L1857" s="9">
        <v>4353</v>
      </c>
      <c r="M1857" s="10">
        <v>-0.15891501168224298</v>
      </c>
      <c r="N1857" s="10">
        <v>0.15891501168224298</v>
      </c>
      <c r="O1857" s="9">
        <v>12698</v>
      </c>
      <c r="P1857" s="9">
        <v>12611</v>
      </c>
      <c r="Q1857" s="9">
        <v>25865</v>
      </c>
      <c r="R1857" s="10">
        <v>0.4909336941813261</v>
      </c>
      <c r="S1857" s="10">
        <v>0.48757007539145564</v>
      </c>
      <c r="T1857" s="9">
        <v>87</v>
      </c>
      <c r="U1857" s="10">
        <v>3.3636187898704595E-3</v>
      </c>
      <c r="V1857" s="9">
        <v>-2150</v>
      </c>
      <c r="W1857" s="9">
        <v>2290</v>
      </c>
      <c r="X1857" s="10">
        <v>-0.10585775960188687</v>
      </c>
      <c r="Y1857" s="10">
        <v>5.6420870870226569E-2</v>
      </c>
      <c r="Z1857" s="11">
        <v>654.84</v>
      </c>
      <c r="AA1857" s="11">
        <v>109.7199315863417</v>
      </c>
      <c r="AB1857" s="11">
        <v>36053</v>
      </c>
      <c r="AC1857" s="12" t="s">
        <v>4861</v>
      </c>
      <c r="AD1857" s="8">
        <v>36</v>
      </c>
      <c r="AE1857" s="8">
        <v>53</v>
      </c>
      <c r="AF1857" s="13" t="s">
        <v>4862</v>
      </c>
      <c r="AG1857" s="13" t="s">
        <v>4800</v>
      </c>
      <c r="AH1857" s="13" t="s">
        <v>4863</v>
      </c>
      <c r="AI1857" s="14">
        <v>660458</v>
      </c>
      <c r="AJ1857" s="13" t="s">
        <v>486</v>
      </c>
      <c r="AK1857" s="13" t="s">
        <v>4802</v>
      </c>
      <c r="AL1857" s="13"/>
      <c r="AM1857" s="13"/>
      <c r="AN1857" s="13" t="s">
        <v>505</v>
      </c>
    </row>
    <row r="1858" spans="1:40" x14ac:dyDescent="0.2">
      <c r="A1858" s="8" t="s">
        <v>4777</v>
      </c>
      <c r="B1858" s="8" t="s">
        <v>644</v>
      </c>
      <c r="C1858" s="8" t="str">
        <f t="shared" si="28"/>
        <v>Monroe County NY</v>
      </c>
      <c r="D1858" s="9">
        <v>749600</v>
      </c>
      <c r="E1858" s="8" t="s">
        <v>218</v>
      </c>
      <c r="F1858" s="9">
        <v>174063</v>
      </c>
      <c r="G1858" s="9">
        <v>128871</v>
      </c>
      <c r="H1858" s="9">
        <v>320164</v>
      </c>
      <c r="I1858" s="10">
        <v>0.54366824502442501</v>
      </c>
      <c r="J1858" s="10">
        <v>0.40251558576229685</v>
      </c>
      <c r="K1858" s="9">
        <v>45192</v>
      </c>
      <c r="L1858" s="9">
        <v>-45192</v>
      </c>
      <c r="M1858" s="10">
        <v>0.14115265926212817</v>
      </c>
      <c r="N1858" s="10">
        <v>-0.14115265926212817</v>
      </c>
      <c r="O1858" s="9">
        <v>178491</v>
      </c>
      <c r="P1858" s="9">
        <v>124769</v>
      </c>
      <c r="Q1858" s="9">
        <v>308925</v>
      </c>
      <c r="R1858" s="10">
        <v>0.57778101480941979</v>
      </c>
      <c r="S1858" s="10">
        <v>0.40388120093873919</v>
      </c>
      <c r="T1858" s="9">
        <v>53722</v>
      </c>
      <c r="U1858" s="10">
        <v>0.1738998138706806</v>
      </c>
      <c r="V1858" s="9">
        <v>-4428</v>
      </c>
      <c r="W1858" s="9">
        <v>4102</v>
      </c>
      <c r="X1858" s="10">
        <v>-3.4112769784994779E-2</v>
      </c>
      <c r="Y1858" s="10">
        <v>-1.3656151764423474E-3</v>
      </c>
      <c r="Z1858" s="11">
        <v>657.21</v>
      </c>
      <c r="AA1858" s="11">
        <v>1140.5791147426241</v>
      </c>
      <c r="AB1858" s="11">
        <v>36055</v>
      </c>
      <c r="AC1858" s="12" t="s">
        <v>4864</v>
      </c>
      <c r="AD1858" s="8">
        <v>36</v>
      </c>
      <c r="AE1858" s="8">
        <v>55</v>
      </c>
      <c r="AF1858" s="13" t="s">
        <v>4859</v>
      </c>
      <c r="AG1858" s="13" t="s">
        <v>4844</v>
      </c>
      <c r="AH1858" s="13" t="s">
        <v>4860</v>
      </c>
      <c r="AI1858" s="14">
        <v>1081954</v>
      </c>
      <c r="AJ1858" s="13" t="s">
        <v>486</v>
      </c>
      <c r="AK1858" s="13" t="s">
        <v>4846</v>
      </c>
      <c r="AL1858" s="13"/>
      <c r="AM1858" s="13"/>
      <c r="AN1858" s="13" t="s">
        <v>487</v>
      </c>
    </row>
    <row r="1859" spans="1:40" x14ac:dyDescent="0.2">
      <c r="A1859" s="8" t="s">
        <v>4777</v>
      </c>
      <c r="B1859" s="8" t="s">
        <v>646</v>
      </c>
      <c r="C1859" s="8" t="str">
        <f t="shared" si="28"/>
        <v>Montgomery County NY</v>
      </c>
      <c r="D1859" s="9">
        <v>49642</v>
      </c>
      <c r="E1859" s="8" t="s">
        <v>218</v>
      </c>
      <c r="F1859" s="9">
        <v>5961</v>
      </c>
      <c r="G1859" s="9">
        <v>10579</v>
      </c>
      <c r="H1859" s="9">
        <v>17438</v>
      </c>
      <c r="I1859" s="10">
        <v>0.34183966051152653</v>
      </c>
      <c r="J1859" s="10">
        <v>0.60666360821195087</v>
      </c>
      <c r="K1859" s="9">
        <v>-4618</v>
      </c>
      <c r="L1859" s="9">
        <v>4618</v>
      </c>
      <c r="M1859" s="10">
        <v>-0.26482394770042433</v>
      </c>
      <c r="N1859" s="10">
        <v>0.26482394770042433</v>
      </c>
      <c r="O1859" s="9">
        <v>7881</v>
      </c>
      <c r="P1859" s="9">
        <v>8622</v>
      </c>
      <c r="Q1859" s="9">
        <v>16784</v>
      </c>
      <c r="R1859" s="10">
        <v>0.46955433746425168</v>
      </c>
      <c r="S1859" s="10">
        <v>0.51370352716873213</v>
      </c>
      <c r="T1859" s="9">
        <v>-741</v>
      </c>
      <c r="U1859" s="10">
        <v>-4.4149189704480452E-2</v>
      </c>
      <c r="V1859" s="9">
        <v>-1920</v>
      </c>
      <c r="W1859" s="9">
        <v>1957</v>
      </c>
      <c r="X1859" s="10">
        <v>-0.12771467695272515</v>
      </c>
      <c r="Y1859" s="10">
        <v>9.2960081043218734E-2</v>
      </c>
      <c r="Z1859" s="11">
        <v>403.04</v>
      </c>
      <c r="AA1859" s="11">
        <v>123.16891623660182</v>
      </c>
      <c r="AB1859" s="11">
        <v>36057</v>
      </c>
      <c r="AC1859" s="12" t="s">
        <v>4865</v>
      </c>
      <c r="AD1859" s="8">
        <v>36</v>
      </c>
      <c r="AE1859" s="8">
        <v>57</v>
      </c>
      <c r="AF1859" s="13" t="s">
        <v>4866</v>
      </c>
      <c r="AG1859" s="13" t="s">
        <v>4781</v>
      </c>
      <c r="AH1859" s="13" t="s">
        <v>4867</v>
      </c>
      <c r="AJ1859" s="13" t="s">
        <v>498</v>
      </c>
      <c r="AK1859" s="13" t="s">
        <v>4783</v>
      </c>
      <c r="AL1859" s="13"/>
      <c r="AM1859" s="13"/>
      <c r="AN1859" s="13" t="s">
        <v>487</v>
      </c>
    </row>
    <row r="1860" spans="1:40" x14ac:dyDescent="0.2">
      <c r="A1860" s="8" t="s">
        <v>4777</v>
      </c>
      <c r="B1860" s="8" t="s">
        <v>1501</v>
      </c>
      <c r="C1860" s="8" t="str">
        <f t="shared" si="28"/>
        <v>Nassau County NY</v>
      </c>
      <c r="D1860" s="9">
        <v>1361350</v>
      </c>
      <c r="E1860" s="8" t="s">
        <v>218</v>
      </c>
      <c r="F1860" s="9">
        <v>307326</v>
      </c>
      <c r="G1860" s="9">
        <v>275479</v>
      </c>
      <c r="H1860" s="9">
        <v>599649</v>
      </c>
      <c r="I1860" s="10">
        <v>0.51250981824367259</v>
      </c>
      <c r="J1860" s="10">
        <v>0.45940041590997399</v>
      </c>
      <c r="K1860" s="9">
        <v>31847</v>
      </c>
      <c r="L1860" s="9">
        <v>-31847</v>
      </c>
      <c r="M1860" s="10">
        <v>5.3109402333698597E-2</v>
      </c>
      <c r="N1860" s="10">
        <v>-5.3109402333698597E-2</v>
      </c>
      <c r="O1860" s="9">
        <v>243649</v>
      </c>
      <c r="P1860" s="9">
        <v>212882</v>
      </c>
      <c r="Q1860" s="9">
        <v>460824</v>
      </c>
      <c r="R1860" s="10">
        <v>0.52872463239761813</v>
      </c>
      <c r="S1860" s="10">
        <v>0.46195944655660298</v>
      </c>
      <c r="T1860" s="9">
        <v>30767</v>
      </c>
      <c r="U1860" s="10">
        <v>6.6765185841015151E-2</v>
      </c>
      <c r="V1860" s="9">
        <v>63677</v>
      </c>
      <c r="W1860" s="9">
        <v>62597</v>
      </c>
      <c r="X1860" s="10">
        <v>-1.6214814153945545E-2</v>
      </c>
      <c r="Y1860" s="10">
        <v>-2.5590306466289903E-3</v>
      </c>
      <c r="Z1860" s="11">
        <v>284.72000000000003</v>
      </c>
      <c r="AA1860" s="11">
        <v>4781.3641472323679</v>
      </c>
      <c r="AB1860" s="11">
        <v>36059</v>
      </c>
      <c r="AC1860" s="12" t="s">
        <v>4868</v>
      </c>
      <c r="AD1860" s="8">
        <v>36</v>
      </c>
      <c r="AE1860" s="8">
        <v>59</v>
      </c>
      <c r="AF1860" s="13" t="s">
        <v>4632</v>
      </c>
      <c r="AG1860" s="13" t="s">
        <v>1304</v>
      </c>
      <c r="AH1860" s="13" t="s">
        <v>4633</v>
      </c>
      <c r="AI1860" s="14">
        <v>20182305</v>
      </c>
      <c r="AJ1860" s="13" t="s">
        <v>486</v>
      </c>
      <c r="AK1860" s="13" t="s">
        <v>1306</v>
      </c>
      <c r="AL1860" s="13" t="s">
        <v>4869</v>
      </c>
      <c r="AM1860" s="13" t="s">
        <v>4870</v>
      </c>
      <c r="AN1860" s="13" t="s">
        <v>487</v>
      </c>
    </row>
    <row r="1861" spans="1:40" x14ac:dyDescent="0.2">
      <c r="A1861" s="8" t="s">
        <v>4777</v>
      </c>
      <c r="B1861" s="8" t="s">
        <v>4871</v>
      </c>
      <c r="C1861" s="8" t="str">
        <f t="shared" si="28"/>
        <v>New York County NY</v>
      </c>
      <c r="D1861" s="9">
        <v>1644518</v>
      </c>
      <c r="E1861" s="8" t="s">
        <v>218</v>
      </c>
      <c r="F1861" s="9">
        <v>515481</v>
      </c>
      <c r="G1861" s="9">
        <v>58935</v>
      </c>
      <c r="H1861" s="9">
        <v>591368</v>
      </c>
      <c r="I1861" s="10">
        <v>0.87167550493093982</v>
      </c>
      <c r="J1861" s="10">
        <v>9.9658757322005923E-2</v>
      </c>
      <c r="K1861" s="9">
        <v>456546</v>
      </c>
      <c r="L1861" s="9">
        <v>-456546</v>
      </c>
      <c r="M1861" s="10">
        <v>0.77201674760893391</v>
      </c>
      <c r="N1861" s="10">
        <v>-0.77201674760893391</v>
      </c>
      <c r="O1861" s="9">
        <v>417861</v>
      </c>
      <c r="P1861" s="9">
        <v>72300</v>
      </c>
      <c r="Q1861" s="9">
        <v>496293</v>
      </c>
      <c r="R1861" s="10">
        <v>0.84196432349438743</v>
      </c>
      <c r="S1861" s="10">
        <v>0.14568007205420991</v>
      </c>
      <c r="T1861" s="9">
        <v>345561</v>
      </c>
      <c r="U1861" s="10">
        <v>0.69628425144017747</v>
      </c>
      <c r="V1861" s="9">
        <v>97620</v>
      </c>
      <c r="W1861" s="9">
        <v>-13365</v>
      </c>
      <c r="X1861" s="10">
        <v>2.9711181436552381E-2</v>
      </c>
      <c r="Y1861" s="10">
        <v>-4.6021314732203986E-2</v>
      </c>
      <c r="Z1861" s="11">
        <v>22.83</v>
      </c>
      <c r="AA1861" s="11">
        <v>72033.201927288654</v>
      </c>
      <c r="AB1861" s="11">
        <v>36061</v>
      </c>
      <c r="AC1861" s="12" t="s">
        <v>4872</v>
      </c>
      <c r="AD1861" s="8">
        <v>36</v>
      </c>
      <c r="AE1861" s="8">
        <v>61</v>
      </c>
      <c r="AF1861" s="13" t="s">
        <v>4632</v>
      </c>
      <c r="AG1861" s="13" t="s">
        <v>1304</v>
      </c>
      <c r="AH1861" s="13" t="s">
        <v>4633</v>
      </c>
      <c r="AI1861" s="14">
        <v>20182305</v>
      </c>
      <c r="AJ1861" s="13" t="s">
        <v>486</v>
      </c>
      <c r="AK1861" s="13" t="s">
        <v>1306</v>
      </c>
      <c r="AL1861" s="13" t="s">
        <v>4634</v>
      </c>
      <c r="AM1861" s="13" t="s">
        <v>4635</v>
      </c>
      <c r="AN1861" s="13" t="s">
        <v>487</v>
      </c>
    </row>
    <row r="1862" spans="1:40" x14ac:dyDescent="0.2">
      <c r="A1862" s="8" t="s">
        <v>4777</v>
      </c>
      <c r="B1862" s="8" t="s">
        <v>4873</v>
      </c>
      <c r="C1862" s="8" t="str">
        <f t="shared" si="28"/>
        <v>Niagara County NY</v>
      </c>
      <c r="D1862" s="9">
        <v>212652</v>
      </c>
      <c r="E1862" s="8" t="s">
        <v>218</v>
      </c>
      <c r="F1862" s="9">
        <v>32888</v>
      </c>
      <c r="G1862" s="9">
        <v>49223</v>
      </c>
      <c r="H1862" s="9">
        <v>86000</v>
      </c>
      <c r="I1862" s="10">
        <v>0.38241860465116279</v>
      </c>
      <c r="J1862" s="10">
        <v>0.57236046511627903</v>
      </c>
      <c r="K1862" s="9">
        <v>-16335</v>
      </c>
      <c r="L1862" s="9">
        <v>16335</v>
      </c>
      <c r="M1862" s="10">
        <v>-0.18994186046511624</v>
      </c>
      <c r="N1862" s="10">
        <v>0.18994186046511624</v>
      </c>
      <c r="O1862" s="9">
        <v>40862</v>
      </c>
      <c r="P1862" s="9">
        <v>40397</v>
      </c>
      <c r="Q1862" s="9">
        <v>82720</v>
      </c>
      <c r="R1862" s="10">
        <v>0.49397969052224372</v>
      </c>
      <c r="S1862" s="10">
        <v>0.48835831721470019</v>
      </c>
      <c r="T1862" s="9">
        <v>465</v>
      </c>
      <c r="U1862" s="10">
        <v>5.6213733075435313E-3</v>
      </c>
      <c r="V1862" s="9">
        <v>-7974</v>
      </c>
      <c r="W1862" s="9">
        <v>8826</v>
      </c>
      <c r="X1862" s="10">
        <v>-0.11156108587108093</v>
      </c>
      <c r="Y1862" s="10">
        <v>8.4002147901578839E-2</v>
      </c>
      <c r="Z1862" s="11">
        <v>522.36</v>
      </c>
      <c r="AA1862" s="11">
        <v>407.09855272226048</v>
      </c>
      <c r="AB1862" s="11">
        <v>36063</v>
      </c>
      <c r="AC1862" s="12" t="s">
        <v>4874</v>
      </c>
      <c r="AD1862" s="8">
        <v>36</v>
      </c>
      <c r="AE1862" s="8">
        <v>63</v>
      </c>
      <c r="AF1862" s="13" t="s">
        <v>4833</v>
      </c>
      <c r="AG1862" s="13" t="s">
        <v>4794</v>
      </c>
      <c r="AH1862" s="13" t="s">
        <v>4834</v>
      </c>
      <c r="AI1862" s="14">
        <v>1135230</v>
      </c>
      <c r="AJ1862" s="13" t="s">
        <v>486</v>
      </c>
      <c r="AK1862" s="13" t="s">
        <v>4796</v>
      </c>
      <c r="AL1862" s="13"/>
      <c r="AM1862" s="13"/>
      <c r="AN1862" s="13" t="s">
        <v>487</v>
      </c>
    </row>
    <row r="1863" spans="1:40" x14ac:dyDescent="0.2">
      <c r="A1863" s="8" t="s">
        <v>4777</v>
      </c>
      <c r="B1863" s="8" t="s">
        <v>2016</v>
      </c>
      <c r="C1863" s="8" t="str">
        <f t="shared" si="28"/>
        <v>Oneida County NY</v>
      </c>
      <c r="D1863" s="9">
        <v>232500</v>
      </c>
      <c r="E1863" s="8" t="s">
        <v>218</v>
      </c>
      <c r="F1863" s="9">
        <v>30749</v>
      </c>
      <c r="G1863" s="9">
        <v>48490</v>
      </c>
      <c r="H1863" s="9">
        <v>83876</v>
      </c>
      <c r="I1863" s="10">
        <v>0.36660069626591635</v>
      </c>
      <c r="J1863" s="10">
        <v>0.57811531308121511</v>
      </c>
      <c r="K1863" s="9">
        <v>-17741</v>
      </c>
      <c r="L1863" s="9">
        <v>17741</v>
      </c>
      <c r="M1863" s="10">
        <v>-0.21151461681529876</v>
      </c>
      <c r="N1863" s="10">
        <v>0.21151461681529876</v>
      </c>
      <c r="O1863" s="9">
        <v>37388</v>
      </c>
      <c r="P1863" s="9">
        <v>41639</v>
      </c>
      <c r="Q1863" s="9">
        <v>80429</v>
      </c>
      <c r="R1863" s="10">
        <v>0.46485720324758484</v>
      </c>
      <c r="S1863" s="10">
        <v>0.51771127329694511</v>
      </c>
      <c r="T1863" s="9">
        <v>-4251</v>
      </c>
      <c r="U1863" s="10">
        <v>-5.2854070049360269E-2</v>
      </c>
      <c r="V1863" s="9">
        <v>-6639</v>
      </c>
      <c r="W1863" s="9">
        <v>6851</v>
      </c>
      <c r="X1863" s="10">
        <v>-9.825650698166849E-2</v>
      </c>
      <c r="Y1863" s="10">
        <v>6.0404039784270003E-2</v>
      </c>
      <c r="Z1863" s="11">
        <v>1212.43</v>
      </c>
      <c r="AA1863" s="11">
        <v>191.76364821061833</v>
      </c>
      <c r="AB1863" s="11">
        <v>36065</v>
      </c>
      <c r="AC1863" s="12" t="s">
        <v>4875</v>
      </c>
      <c r="AD1863" s="8">
        <v>36</v>
      </c>
      <c r="AE1863" s="8">
        <v>65</v>
      </c>
      <c r="AF1863" s="13" t="s">
        <v>4851</v>
      </c>
      <c r="AG1863" s="13"/>
      <c r="AH1863" s="13" t="s">
        <v>4852</v>
      </c>
      <c r="AI1863" s="14">
        <v>295600</v>
      </c>
      <c r="AJ1863" s="13" t="s">
        <v>486</v>
      </c>
      <c r="AK1863" s="13"/>
      <c r="AL1863" s="13"/>
      <c r="AM1863" s="13"/>
      <c r="AN1863" s="13" t="s">
        <v>487</v>
      </c>
    </row>
    <row r="1864" spans="1:40" x14ac:dyDescent="0.2">
      <c r="A1864" s="8" t="s">
        <v>4777</v>
      </c>
      <c r="B1864" s="8" t="s">
        <v>4876</v>
      </c>
      <c r="C1864" s="8" t="str">
        <f t="shared" si="28"/>
        <v>Onondaga County NY</v>
      </c>
      <c r="D1864" s="9">
        <v>468463</v>
      </c>
      <c r="E1864" s="8" t="s">
        <v>218</v>
      </c>
      <c r="F1864" s="9">
        <v>102915</v>
      </c>
      <c r="G1864" s="9">
        <v>78277</v>
      </c>
      <c r="H1864" s="9">
        <v>191962</v>
      </c>
      <c r="I1864" s="10">
        <v>0.53612173242620931</v>
      </c>
      <c r="J1864" s="10">
        <v>0.40777341348808616</v>
      </c>
      <c r="K1864" s="9">
        <v>24638</v>
      </c>
      <c r="L1864" s="9">
        <v>-24638</v>
      </c>
      <c r="M1864" s="10">
        <v>0.12834831893812315</v>
      </c>
      <c r="N1864" s="10">
        <v>-0.12834831893812315</v>
      </c>
      <c r="O1864" s="9">
        <v>112664</v>
      </c>
      <c r="P1864" s="9">
        <v>72807</v>
      </c>
      <c r="Q1864" s="9">
        <v>188787</v>
      </c>
      <c r="R1864" s="10">
        <v>0.59677837986725779</v>
      </c>
      <c r="S1864" s="10">
        <v>0.38565685137218136</v>
      </c>
      <c r="T1864" s="9">
        <v>39857</v>
      </c>
      <c r="U1864" s="10">
        <v>0.21112152849507643</v>
      </c>
      <c r="V1864" s="9">
        <v>-9749</v>
      </c>
      <c r="W1864" s="9">
        <v>5470</v>
      </c>
      <c r="X1864" s="10">
        <v>-6.0656647441048483E-2</v>
      </c>
      <c r="Y1864" s="10">
        <v>2.2116562115904792E-2</v>
      </c>
      <c r="Z1864" s="11">
        <v>778.39</v>
      </c>
      <c r="AA1864" s="11">
        <v>601.83584064543481</v>
      </c>
      <c r="AB1864" s="11">
        <v>36067</v>
      </c>
      <c r="AC1864" s="12" t="s">
        <v>4877</v>
      </c>
      <c r="AD1864" s="8">
        <v>36</v>
      </c>
      <c r="AE1864" s="8">
        <v>67</v>
      </c>
      <c r="AF1864" s="13" t="s">
        <v>4862</v>
      </c>
      <c r="AG1864" s="13" t="s">
        <v>4800</v>
      </c>
      <c r="AH1864" s="13" t="s">
        <v>4863</v>
      </c>
      <c r="AI1864" s="14">
        <v>660458</v>
      </c>
      <c r="AJ1864" s="13" t="s">
        <v>486</v>
      </c>
      <c r="AK1864" s="13" t="s">
        <v>4802</v>
      </c>
      <c r="AL1864" s="13"/>
      <c r="AM1864" s="13"/>
      <c r="AN1864" s="13" t="s">
        <v>487</v>
      </c>
    </row>
    <row r="1865" spans="1:40" x14ac:dyDescent="0.2">
      <c r="A1865" s="8" t="s">
        <v>4777</v>
      </c>
      <c r="B1865" s="8" t="s">
        <v>4878</v>
      </c>
      <c r="C1865" s="8" t="str">
        <f t="shared" si="28"/>
        <v>Ontario County NY</v>
      </c>
      <c r="D1865" s="9">
        <v>109561</v>
      </c>
      <c r="E1865" s="8" t="s">
        <v>218</v>
      </c>
      <c r="F1865" s="9">
        <v>20233</v>
      </c>
      <c r="G1865" s="9">
        <v>24343</v>
      </c>
      <c r="H1865" s="9">
        <v>47664</v>
      </c>
      <c r="I1865" s="10">
        <v>0.42449227928835181</v>
      </c>
      <c r="J1865" s="10">
        <v>0.51072087948976164</v>
      </c>
      <c r="K1865" s="9">
        <v>-4110</v>
      </c>
      <c r="L1865" s="9">
        <v>4110</v>
      </c>
      <c r="M1865" s="10">
        <v>-8.6228600201409822E-2</v>
      </c>
      <c r="N1865" s="10">
        <v>8.6228600201409822E-2</v>
      </c>
      <c r="O1865" s="9">
        <v>21285</v>
      </c>
      <c r="P1865" s="9">
        <v>21998</v>
      </c>
      <c r="Q1865" s="9">
        <v>44144</v>
      </c>
      <c r="R1865" s="10">
        <v>0.48217198260239219</v>
      </c>
      <c r="S1865" s="10">
        <v>0.49832366799565059</v>
      </c>
      <c r="T1865" s="9">
        <v>-713</v>
      </c>
      <c r="U1865" s="10">
        <v>-1.6151685393258397E-2</v>
      </c>
      <c r="V1865" s="9">
        <v>-1052</v>
      </c>
      <c r="W1865" s="9">
        <v>2345</v>
      </c>
      <c r="X1865" s="10">
        <v>-5.7679703314040376E-2</v>
      </c>
      <c r="Y1865" s="10">
        <v>1.2397211494111049E-2</v>
      </c>
      <c r="Z1865" s="11">
        <v>644.07000000000005</v>
      </c>
      <c r="AA1865" s="11">
        <v>170.10728647507258</v>
      </c>
      <c r="AB1865" s="11">
        <v>36069</v>
      </c>
      <c r="AC1865" s="12" t="s">
        <v>4879</v>
      </c>
      <c r="AD1865" s="8">
        <v>36</v>
      </c>
      <c r="AE1865" s="8">
        <v>69</v>
      </c>
      <c r="AF1865" s="13" t="s">
        <v>4859</v>
      </c>
      <c r="AG1865" s="13" t="s">
        <v>4844</v>
      </c>
      <c r="AH1865" s="13" t="s">
        <v>4860</v>
      </c>
      <c r="AI1865" s="14">
        <v>1081954</v>
      </c>
      <c r="AJ1865" s="13" t="s">
        <v>486</v>
      </c>
      <c r="AK1865" s="13" t="s">
        <v>4846</v>
      </c>
      <c r="AL1865" s="13"/>
      <c r="AM1865" s="13"/>
      <c r="AN1865" s="13" t="s">
        <v>487</v>
      </c>
    </row>
    <row r="1866" spans="1:40" x14ac:dyDescent="0.2">
      <c r="A1866" s="8" t="s">
        <v>4777</v>
      </c>
      <c r="B1866" s="8" t="s">
        <v>1044</v>
      </c>
      <c r="C1866" s="8" t="str">
        <f t="shared" si="28"/>
        <v>Orange County NY</v>
      </c>
      <c r="D1866" s="9">
        <v>377647</v>
      </c>
      <c r="E1866" s="8" t="s">
        <v>218</v>
      </c>
      <c r="F1866" s="9">
        <v>63037</v>
      </c>
      <c r="G1866" s="9">
        <v>72129</v>
      </c>
      <c r="H1866" s="9">
        <v>140753</v>
      </c>
      <c r="I1866" s="10">
        <v>0.44785546311623908</v>
      </c>
      <c r="J1866" s="10">
        <v>0.51245088914623493</v>
      </c>
      <c r="K1866" s="9">
        <v>-9092</v>
      </c>
      <c r="L1866" s="9">
        <v>9092</v>
      </c>
      <c r="M1866" s="10">
        <v>-6.459542602999585E-2</v>
      </c>
      <c r="N1866" s="10">
        <v>6.459542602999585E-2</v>
      </c>
      <c r="O1866" s="9">
        <v>67709</v>
      </c>
      <c r="P1866" s="9">
        <v>60984</v>
      </c>
      <c r="Q1866" s="9">
        <v>130494</v>
      </c>
      <c r="R1866" s="10">
        <v>0.5188667678207427</v>
      </c>
      <c r="S1866" s="10">
        <v>0.46733183134856776</v>
      </c>
      <c r="T1866" s="9">
        <v>6725</v>
      </c>
      <c r="U1866" s="10">
        <v>5.1534936472174941E-2</v>
      </c>
      <c r="V1866" s="9">
        <v>-4672</v>
      </c>
      <c r="W1866" s="9">
        <v>11145</v>
      </c>
      <c r="X1866" s="10">
        <v>-7.1011304704503619E-2</v>
      </c>
      <c r="Y1866" s="10">
        <v>4.5119057797667173E-2</v>
      </c>
      <c r="Z1866" s="11">
        <v>811.69</v>
      </c>
      <c r="AA1866" s="11">
        <v>465.26013625891653</v>
      </c>
      <c r="AB1866" s="11">
        <v>36071</v>
      </c>
      <c r="AC1866" s="12" t="s">
        <v>4880</v>
      </c>
      <c r="AD1866" s="8">
        <v>36</v>
      </c>
      <c r="AE1866" s="8">
        <v>71</v>
      </c>
      <c r="AF1866" s="13" t="s">
        <v>4632</v>
      </c>
      <c r="AG1866" s="13" t="s">
        <v>1304</v>
      </c>
      <c r="AH1866" s="13" t="s">
        <v>4633</v>
      </c>
      <c r="AI1866" s="14">
        <v>20182305</v>
      </c>
      <c r="AJ1866" s="13" t="s">
        <v>486</v>
      </c>
      <c r="AK1866" s="13" t="s">
        <v>1306</v>
      </c>
      <c r="AL1866" s="13" t="s">
        <v>4634</v>
      </c>
      <c r="AM1866" s="13" t="s">
        <v>4635</v>
      </c>
      <c r="AN1866" s="13" t="s">
        <v>505</v>
      </c>
    </row>
    <row r="1867" spans="1:40" x14ac:dyDescent="0.2">
      <c r="A1867" s="8" t="s">
        <v>4777</v>
      </c>
      <c r="B1867" s="8" t="s">
        <v>4881</v>
      </c>
      <c r="C1867" s="8" t="str">
        <f t="shared" si="28"/>
        <v>Orleans County NY</v>
      </c>
      <c r="D1867" s="9">
        <v>41582</v>
      </c>
      <c r="E1867" s="8" t="s">
        <v>218</v>
      </c>
      <c r="F1867" s="9">
        <v>4327</v>
      </c>
      <c r="G1867" s="9">
        <v>11582</v>
      </c>
      <c r="H1867" s="9">
        <v>16722</v>
      </c>
      <c r="I1867" s="10">
        <v>0.2587609137662959</v>
      </c>
      <c r="J1867" s="10">
        <v>0.69262049994019859</v>
      </c>
      <c r="K1867" s="9">
        <v>-7255</v>
      </c>
      <c r="L1867" s="9">
        <v>7255</v>
      </c>
      <c r="M1867" s="10">
        <v>-0.43385958617390269</v>
      </c>
      <c r="N1867" s="10">
        <v>0.43385958617390269</v>
      </c>
      <c r="O1867" s="9">
        <v>5411</v>
      </c>
      <c r="P1867" s="9">
        <v>8076</v>
      </c>
      <c r="Q1867" s="9">
        <v>13756</v>
      </c>
      <c r="R1867" s="10">
        <v>0.39335562663564988</v>
      </c>
      <c r="S1867" s="10">
        <v>0.58708927013666767</v>
      </c>
      <c r="T1867" s="9">
        <v>-2665</v>
      </c>
      <c r="U1867" s="10">
        <v>-0.19373364350101779</v>
      </c>
      <c r="V1867" s="9">
        <v>-1084</v>
      </c>
      <c r="W1867" s="9">
        <v>3506</v>
      </c>
      <c r="X1867" s="10">
        <v>-0.13459471286935398</v>
      </c>
      <c r="Y1867" s="10">
        <v>0.10553122980353091</v>
      </c>
      <c r="Z1867" s="11">
        <v>391.26</v>
      </c>
      <c r="AA1867" s="11">
        <v>106.27715585544139</v>
      </c>
      <c r="AB1867" s="11">
        <v>36073</v>
      </c>
      <c r="AC1867" s="12" t="s">
        <v>4882</v>
      </c>
      <c r="AD1867" s="8">
        <v>36</v>
      </c>
      <c r="AE1867" s="8">
        <v>73</v>
      </c>
      <c r="AF1867" s="13" t="s">
        <v>4859</v>
      </c>
      <c r="AG1867" s="13" t="s">
        <v>4844</v>
      </c>
      <c r="AH1867" s="13" t="s">
        <v>4860</v>
      </c>
      <c r="AI1867" s="14">
        <v>1081954</v>
      </c>
      <c r="AJ1867" s="13" t="s">
        <v>486</v>
      </c>
      <c r="AK1867" s="13" t="s">
        <v>4846</v>
      </c>
      <c r="AL1867" s="13"/>
      <c r="AM1867" s="13"/>
      <c r="AN1867" s="13" t="s">
        <v>505</v>
      </c>
    </row>
    <row r="1868" spans="1:40" x14ac:dyDescent="0.2">
      <c r="A1868" s="8" t="s">
        <v>4777</v>
      </c>
      <c r="B1868" s="8" t="s">
        <v>4883</v>
      </c>
      <c r="C1868" s="8" t="str">
        <f t="shared" si="28"/>
        <v>Oswego County NY</v>
      </c>
      <c r="D1868" s="9">
        <v>120146</v>
      </c>
      <c r="E1868" s="8" t="s">
        <v>218</v>
      </c>
      <c r="F1868" s="9">
        <v>15614</v>
      </c>
      <c r="G1868" s="9">
        <v>25870</v>
      </c>
      <c r="H1868" s="9">
        <v>44122</v>
      </c>
      <c r="I1868" s="10">
        <v>0.35388241693486244</v>
      </c>
      <c r="J1868" s="10">
        <v>0.586328815556865</v>
      </c>
      <c r="K1868" s="9">
        <v>-10256</v>
      </c>
      <c r="L1868" s="9">
        <v>10256</v>
      </c>
      <c r="M1868" s="10">
        <v>-0.23244639862200256</v>
      </c>
      <c r="N1868" s="10">
        <v>0.23244639862200256</v>
      </c>
      <c r="O1868" s="9">
        <v>21733</v>
      </c>
      <c r="P1868" s="9">
        <v>18503</v>
      </c>
      <c r="Q1868" s="9">
        <v>41133</v>
      </c>
      <c r="R1868" s="10">
        <v>0.52835922495320065</v>
      </c>
      <c r="S1868" s="10">
        <v>0.4498334670459242</v>
      </c>
      <c r="T1868" s="9">
        <v>3230</v>
      </c>
      <c r="U1868" s="10">
        <v>7.852575790727645E-2</v>
      </c>
      <c r="V1868" s="9">
        <v>-6119</v>
      </c>
      <c r="W1868" s="9">
        <v>7367</v>
      </c>
      <c r="X1868" s="10">
        <v>-0.1744768080183382</v>
      </c>
      <c r="Y1868" s="10">
        <v>0.13649534851094081</v>
      </c>
      <c r="Z1868" s="11">
        <v>951.65</v>
      </c>
      <c r="AA1868" s="11">
        <v>126.25019702621762</v>
      </c>
      <c r="AB1868" s="11">
        <v>36075</v>
      </c>
      <c r="AC1868" s="12" t="s">
        <v>4884</v>
      </c>
      <c r="AD1868" s="8">
        <v>36</v>
      </c>
      <c r="AE1868" s="8">
        <v>75</v>
      </c>
      <c r="AF1868" s="13" t="s">
        <v>4862</v>
      </c>
      <c r="AG1868" s="13" t="s">
        <v>4800</v>
      </c>
      <c r="AH1868" s="13" t="s">
        <v>4863</v>
      </c>
      <c r="AI1868" s="14">
        <v>660458</v>
      </c>
      <c r="AJ1868" s="13" t="s">
        <v>486</v>
      </c>
      <c r="AK1868" s="13" t="s">
        <v>4802</v>
      </c>
      <c r="AL1868" s="13"/>
      <c r="AM1868" s="13"/>
      <c r="AN1868" s="13" t="s">
        <v>505</v>
      </c>
    </row>
    <row r="1869" spans="1:40" x14ac:dyDescent="0.2">
      <c r="A1869" s="8" t="s">
        <v>4777</v>
      </c>
      <c r="B1869" s="8" t="s">
        <v>3669</v>
      </c>
      <c r="C1869" s="8" t="str">
        <f t="shared" si="28"/>
        <v>Otsego County NY</v>
      </c>
      <c r="D1869" s="9">
        <v>60636</v>
      </c>
      <c r="E1869" s="8" t="s">
        <v>218</v>
      </c>
      <c r="F1869" s="9">
        <v>9285</v>
      </c>
      <c r="G1869" s="9">
        <v>12284</v>
      </c>
      <c r="H1869" s="9">
        <v>23024</v>
      </c>
      <c r="I1869" s="10">
        <v>0.40327484364141764</v>
      </c>
      <c r="J1869" s="10">
        <v>0.53353022932592076</v>
      </c>
      <c r="K1869" s="9">
        <v>-2999</v>
      </c>
      <c r="L1869" s="9">
        <v>2999</v>
      </c>
      <c r="M1869" s="10">
        <v>-0.13025538568450312</v>
      </c>
      <c r="N1869" s="10">
        <v>0.13025538568450312</v>
      </c>
      <c r="O1869" s="9">
        <v>10975</v>
      </c>
      <c r="P1869" s="9">
        <v>10527</v>
      </c>
      <c r="Q1869" s="9">
        <v>21938</v>
      </c>
      <c r="R1869" s="10">
        <v>0.50027349803993071</v>
      </c>
      <c r="S1869" s="10">
        <v>0.4798523110584374</v>
      </c>
      <c r="T1869" s="9">
        <v>448</v>
      </c>
      <c r="U1869" s="10">
        <v>2.0421186981493311E-2</v>
      </c>
      <c r="V1869" s="9">
        <v>-1690</v>
      </c>
      <c r="W1869" s="9">
        <v>1757</v>
      </c>
      <c r="X1869" s="10">
        <v>-9.6998654398513073E-2</v>
      </c>
      <c r="Y1869" s="10">
        <v>5.367791826748336E-2</v>
      </c>
      <c r="Z1869" s="11">
        <v>1001.7</v>
      </c>
      <c r="AA1869" s="11">
        <v>60.533093740640908</v>
      </c>
      <c r="AB1869" s="11">
        <v>36077</v>
      </c>
      <c r="AC1869" s="12" t="s">
        <v>4885</v>
      </c>
      <c r="AD1869" s="8">
        <v>36</v>
      </c>
      <c r="AE1869" s="8">
        <v>77</v>
      </c>
      <c r="AF1869" s="13" t="s">
        <v>4886</v>
      </c>
      <c r="AG1869" s="13"/>
      <c r="AH1869" s="13" t="s">
        <v>4887</v>
      </c>
      <c r="AJ1869" s="13" t="s">
        <v>498</v>
      </c>
      <c r="AK1869" s="13"/>
      <c r="AL1869" s="13"/>
      <c r="AM1869" s="13"/>
      <c r="AN1869" s="13" t="s">
        <v>487</v>
      </c>
    </row>
    <row r="1870" spans="1:40" x14ac:dyDescent="0.2">
      <c r="A1870" s="8" t="s">
        <v>4777</v>
      </c>
      <c r="B1870" s="8" t="s">
        <v>1525</v>
      </c>
      <c r="C1870" s="8" t="str">
        <f t="shared" si="28"/>
        <v>Putnam County NY</v>
      </c>
      <c r="D1870" s="9">
        <v>99042</v>
      </c>
      <c r="E1870" s="8" t="s">
        <v>218</v>
      </c>
      <c r="F1870" s="9">
        <v>17363</v>
      </c>
      <c r="G1870" s="9">
        <v>25241</v>
      </c>
      <c r="H1870" s="9">
        <v>44186</v>
      </c>
      <c r="I1870" s="10">
        <v>0.3929525188973883</v>
      </c>
      <c r="J1870" s="10">
        <v>0.5712442855203006</v>
      </c>
      <c r="K1870" s="9">
        <v>-7878</v>
      </c>
      <c r="L1870" s="9">
        <v>7878</v>
      </c>
      <c r="M1870" s="10">
        <v>-0.1782917666229123</v>
      </c>
      <c r="N1870" s="10">
        <v>0.1782917666229123</v>
      </c>
      <c r="O1870" s="9">
        <v>17851</v>
      </c>
      <c r="P1870" s="9">
        <v>22436</v>
      </c>
      <c r="Q1870" s="9">
        <v>40883</v>
      </c>
      <c r="R1870" s="10">
        <v>0.4366362546779835</v>
      </c>
      <c r="S1870" s="10">
        <v>0.54878555878971702</v>
      </c>
      <c r="T1870" s="9">
        <v>-4585</v>
      </c>
      <c r="U1870" s="10">
        <v>-0.11214930411173352</v>
      </c>
      <c r="V1870" s="9">
        <v>-488</v>
      </c>
      <c r="W1870" s="9">
        <v>2805</v>
      </c>
      <c r="X1870" s="10">
        <v>-4.3683735780595201E-2</v>
      </c>
      <c r="Y1870" s="10">
        <v>2.2458726730583578E-2</v>
      </c>
      <c r="Z1870" s="11">
        <v>230.31</v>
      </c>
      <c r="AA1870" s="11">
        <v>430.03777517259346</v>
      </c>
      <c r="AB1870" s="11">
        <v>36079</v>
      </c>
      <c r="AC1870" s="12" t="s">
        <v>4888</v>
      </c>
      <c r="AD1870" s="8">
        <v>36</v>
      </c>
      <c r="AE1870" s="8">
        <v>79</v>
      </c>
      <c r="AF1870" s="13" t="s">
        <v>4632</v>
      </c>
      <c r="AG1870" s="13" t="s">
        <v>1304</v>
      </c>
      <c r="AH1870" s="13" t="s">
        <v>4633</v>
      </c>
      <c r="AI1870" s="14">
        <v>20182305</v>
      </c>
      <c r="AJ1870" s="13" t="s">
        <v>486</v>
      </c>
      <c r="AK1870" s="13" t="s">
        <v>1306</v>
      </c>
      <c r="AL1870" s="13" t="s">
        <v>4829</v>
      </c>
      <c r="AM1870" s="13" t="s">
        <v>4830</v>
      </c>
      <c r="AN1870" s="13" t="s">
        <v>487</v>
      </c>
    </row>
    <row r="1871" spans="1:40" x14ac:dyDescent="0.2">
      <c r="A1871" s="8" t="s">
        <v>4777</v>
      </c>
      <c r="B1871" s="8" t="s">
        <v>4889</v>
      </c>
      <c r="C1871" s="8" t="str">
        <f t="shared" si="28"/>
        <v>Queens County NY</v>
      </c>
      <c r="D1871" s="9">
        <v>2339150</v>
      </c>
      <c r="E1871" s="8" t="s">
        <v>218</v>
      </c>
      <c r="F1871" s="9">
        <v>473389</v>
      </c>
      <c r="G1871" s="9">
        <v>138550</v>
      </c>
      <c r="H1871" s="9">
        <v>627021</v>
      </c>
      <c r="I1871" s="10">
        <v>0.7549810931372315</v>
      </c>
      <c r="J1871" s="10">
        <v>0.22096548600445598</v>
      </c>
      <c r="K1871" s="9">
        <v>334839</v>
      </c>
      <c r="L1871" s="9">
        <v>-334839</v>
      </c>
      <c r="M1871" s="10">
        <v>0.53401560713277552</v>
      </c>
      <c r="N1871" s="10">
        <v>-0.53401560713277552</v>
      </c>
      <c r="O1871" s="9">
        <v>399970</v>
      </c>
      <c r="P1871" s="9">
        <v>103193</v>
      </c>
      <c r="Q1871" s="9">
        <v>507722</v>
      </c>
      <c r="R1871" s="10">
        <v>0.78777362414864827</v>
      </c>
      <c r="S1871" s="10">
        <v>0.20324705252086772</v>
      </c>
      <c r="T1871" s="9">
        <v>296777</v>
      </c>
      <c r="U1871" s="10">
        <v>0.58452657162778054</v>
      </c>
      <c r="V1871" s="9">
        <v>73419</v>
      </c>
      <c r="W1871" s="9">
        <v>35357</v>
      </c>
      <c r="X1871" s="10">
        <v>-3.279253101141677E-2</v>
      </c>
      <c r="Y1871" s="10">
        <v>1.7718433483588258E-2</v>
      </c>
      <c r="Z1871" s="11">
        <v>108.53</v>
      </c>
      <c r="AA1871" s="11">
        <v>21553.026812862801</v>
      </c>
      <c r="AB1871" s="11">
        <v>36081</v>
      </c>
      <c r="AC1871" s="12" t="s">
        <v>4890</v>
      </c>
      <c r="AD1871" s="8">
        <v>36</v>
      </c>
      <c r="AE1871" s="8">
        <v>81</v>
      </c>
      <c r="AF1871" s="13" t="s">
        <v>4632</v>
      </c>
      <c r="AG1871" s="13" t="s">
        <v>1304</v>
      </c>
      <c r="AH1871" s="13" t="s">
        <v>4633</v>
      </c>
      <c r="AI1871" s="14">
        <v>20182305</v>
      </c>
      <c r="AJ1871" s="13" t="s">
        <v>486</v>
      </c>
      <c r="AK1871" s="13" t="s">
        <v>1306</v>
      </c>
      <c r="AL1871" s="13" t="s">
        <v>4634</v>
      </c>
      <c r="AM1871" s="13" t="s">
        <v>4635</v>
      </c>
      <c r="AN1871" s="13" t="s">
        <v>487</v>
      </c>
    </row>
    <row r="1872" spans="1:40" x14ac:dyDescent="0.2">
      <c r="A1872" s="8" t="s">
        <v>4777</v>
      </c>
      <c r="B1872" s="8" t="s">
        <v>4891</v>
      </c>
      <c r="C1872" s="8" t="str">
        <f t="shared" si="28"/>
        <v>Rensselaer County NY</v>
      </c>
      <c r="D1872" s="9">
        <v>160266</v>
      </c>
      <c r="E1872" s="8" t="s">
        <v>218</v>
      </c>
      <c r="F1872" s="9">
        <v>30039</v>
      </c>
      <c r="G1872" s="9">
        <v>31933</v>
      </c>
      <c r="H1872" s="9">
        <v>65991</v>
      </c>
      <c r="I1872" s="10">
        <v>0.45519843615038413</v>
      </c>
      <c r="J1872" s="10">
        <v>0.48389931960418847</v>
      </c>
      <c r="K1872" s="9">
        <v>-1894</v>
      </c>
      <c r="L1872" s="9">
        <v>1894</v>
      </c>
      <c r="M1872" s="10">
        <v>-2.8700883453804338E-2</v>
      </c>
      <c r="N1872" s="10">
        <v>2.8700883453804338E-2</v>
      </c>
      <c r="O1872" s="9">
        <v>34713</v>
      </c>
      <c r="P1872" s="9">
        <v>27240</v>
      </c>
      <c r="Q1872" s="9">
        <v>63332</v>
      </c>
      <c r="R1872" s="10">
        <v>0.54811153919029876</v>
      </c>
      <c r="S1872" s="10">
        <v>0.43011431819617257</v>
      </c>
      <c r="T1872" s="9">
        <v>7473</v>
      </c>
      <c r="U1872" s="10">
        <v>0.11799722099412618</v>
      </c>
      <c r="V1872" s="9">
        <v>-4674</v>
      </c>
      <c r="W1872" s="9">
        <v>4693</v>
      </c>
      <c r="X1872" s="10">
        <v>-9.2913103039914624E-2</v>
      </c>
      <c r="Y1872" s="10">
        <v>5.3785001408015898E-2</v>
      </c>
      <c r="Z1872" s="11">
        <v>652.42999999999995</v>
      </c>
      <c r="AA1872" s="11">
        <v>245.64474349738671</v>
      </c>
      <c r="AB1872" s="11">
        <v>36083</v>
      </c>
      <c r="AC1872" s="12" t="s">
        <v>4892</v>
      </c>
      <c r="AD1872" s="8">
        <v>36</v>
      </c>
      <c r="AE1872" s="8">
        <v>83</v>
      </c>
      <c r="AF1872" s="13" t="s">
        <v>4780</v>
      </c>
      <c r="AG1872" s="13" t="s">
        <v>4781</v>
      </c>
      <c r="AH1872" s="13" t="s">
        <v>4782</v>
      </c>
      <c r="AI1872" s="14">
        <v>881830</v>
      </c>
      <c r="AJ1872" s="13" t="s">
        <v>486</v>
      </c>
      <c r="AK1872" s="13" t="s">
        <v>4783</v>
      </c>
      <c r="AL1872" s="13"/>
      <c r="AM1872" s="13"/>
      <c r="AN1872" s="13" t="s">
        <v>487</v>
      </c>
    </row>
    <row r="1873" spans="1:40" x14ac:dyDescent="0.2">
      <c r="A1873" s="8" t="s">
        <v>4777</v>
      </c>
      <c r="B1873" s="8" t="s">
        <v>1820</v>
      </c>
      <c r="C1873" s="8" t="str">
        <f t="shared" si="28"/>
        <v>Richmond County NY</v>
      </c>
      <c r="D1873" s="9">
        <v>474558</v>
      </c>
      <c r="E1873" s="8" t="s">
        <v>218</v>
      </c>
      <c r="F1873" s="9">
        <v>67561</v>
      </c>
      <c r="G1873" s="9">
        <v>95612</v>
      </c>
      <c r="H1873" s="9">
        <v>167209</v>
      </c>
      <c r="I1873" s="10">
        <v>0.40405121733877963</v>
      </c>
      <c r="J1873" s="10">
        <v>0.57181132594537376</v>
      </c>
      <c r="K1873" s="9">
        <v>-28051</v>
      </c>
      <c r="L1873" s="9">
        <v>28051</v>
      </c>
      <c r="M1873" s="10">
        <v>-0.16776010860659413</v>
      </c>
      <c r="N1873" s="10">
        <v>0.16776010860659413</v>
      </c>
      <c r="O1873" s="9">
        <v>67524</v>
      </c>
      <c r="P1873" s="9">
        <v>66420</v>
      </c>
      <c r="Q1873" s="9">
        <v>135283</v>
      </c>
      <c r="R1873" s="10">
        <v>0.4991314503670084</v>
      </c>
      <c r="S1873" s="10">
        <v>0.49097077977277265</v>
      </c>
      <c r="T1873" s="9">
        <v>1104</v>
      </c>
      <c r="U1873" s="10">
        <v>8.1606705942357527E-3</v>
      </c>
      <c r="V1873" s="9">
        <v>37</v>
      </c>
      <c r="W1873" s="9">
        <v>29192</v>
      </c>
      <c r="X1873" s="10">
        <v>-9.5080233028228767E-2</v>
      </c>
      <c r="Y1873" s="10">
        <v>8.0840546172601113E-2</v>
      </c>
      <c r="Z1873" s="11">
        <v>58.37</v>
      </c>
      <c r="AA1873" s="11">
        <v>8130.1696076751759</v>
      </c>
      <c r="AB1873" s="11">
        <v>36085</v>
      </c>
      <c r="AC1873" s="12" t="s">
        <v>4893</v>
      </c>
      <c r="AD1873" s="8">
        <v>36</v>
      </c>
      <c r="AE1873" s="8">
        <v>85</v>
      </c>
      <c r="AF1873" s="13" t="s">
        <v>4632</v>
      </c>
      <c r="AG1873" s="13" t="s">
        <v>1304</v>
      </c>
      <c r="AH1873" s="13" t="s">
        <v>4633</v>
      </c>
      <c r="AI1873" s="14">
        <v>20182305</v>
      </c>
      <c r="AJ1873" s="13" t="s">
        <v>486</v>
      </c>
      <c r="AK1873" s="13" t="s">
        <v>1306</v>
      </c>
      <c r="AL1873" s="13" t="s">
        <v>4634</v>
      </c>
      <c r="AM1873" s="13" t="s">
        <v>4635</v>
      </c>
      <c r="AN1873" s="13" t="s">
        <v>487</v>
      </c>
    </row>
    <row r="1874" spans="1:40" x14ac:dyDescent="0.2">
      <c r="A1874" s="8" t="s">
        <v>4777</v>
      </c>
      <c r="B1874" s="8" t="s">
        <v>4894</v>
      </c>
      <c r="C1874" s="8" t="str">
        <f t="shared" si="28"/>
        <v>Rockland County NY</v>
      </c>
      <c r="D1874" s="9">
        <v>326037</v>
      </c>
      <c r="E1874" s="8" t="s">
        <v>218</v>
      </c>
      <c r="F1874" s="9">
        <v>63454</v>
      </c>
      <c r="G1874" s="9">
        <v>57148</v>
      </c>
      <c r="H1874" s="9">
        <v>123943</v>
      </c>
      <c r="I1874" s="10">
        <v>0.51196114342883425</v>
      </c>
      <c r="J1874" s="10">
        <v>0.46108291714739841</v>
      </c>
      <c r="K1874" s="9">
        <v>6306</v>
      </c>
      <c r="L1874" s="9">
        <v>-6306</v>
      </c>
      <c r="M1874" s="10">
        <v>5.0878226281435845E-2</v>
      </c>
      <c r="N1874" s="10">
        <v>-5.0878226281435845E-2</v>
      </c>
      <c r="O1874" s="9">
        <v>60446</v>
      </c>
      <c r="P1874" s="9">
        <v>52936</v>
      </c>
      <c r="Q1874" s="9">
        <v>114500</v>
      </c>
      <c r="R1874" s="10">
        <v>0.52791266375545853</v>
      </c>
      <c r="S1874" s="10">
        <v>0.46232314410480352</v>
      </c>
      <c r="T1874" s="9">
        <v>7510</v>
      </c>
      <c r="U1874" s="10">
        <v>6.5589519650655015E-2</v>
      </c>
      <c r="V1874" s="9">
        <v>3008</v>
      </c>
      <c r="W1874" s="9">
        <v>4212</v>
      </c>
      <c r="X1874" s="10">
        <v>-1.595152032662428E-2</v>
      </c>
      <c r="Y1874" s="10">
        <v>-1.2402269574051106E-3</v>
      </c>
      <c r="Z1874" s="11">
        <v>173.55</v>
      </c>
      <c r="AA1874" s="11">
        <v>1878.6343993085566</v>
      </c>
      <c r="AB1874" s="11">
        <v>36087</v>
      </c>
      <c r="AC1874" s="12" t="s">
        <v>4895</v>
      </c>
      <c r="AD1874" s="8">
        <v>36</v>
      </c>
      <c r="AE1874" s="8">
        <v>87</v>
      </c>
      <c r="AF1874" s="13" t="s">
        <v>4632</v>
      </c>
      <c r="AG1874" s="13" t="s">
        <v>1304</v>
      </c>
      <c r="AH1874" s="13" t="s">
        <v>4633</v>
      </c>
      <c r="AI1874" s="14">
        <v>20182305</v>
      </c>
      <c r="AJ1874" s="13" t="s">
        <v>486</v>
      </c>
      <c r="AK1874" s="13" t="s">
        <v>1306</v>
      </c>
      <c r="AL1874" s="13" t="s">
        <v>4634</v>
      </c>
      <c r="AM1874" s="13" t="s">
        <v>4635</v>
      </c>
      <c r="AN1874" s="13" t="s">
        <v>487</v>
      </c>
    </row>
    <row r="1875" spans="1:40" x14ac:dyDescent="0.2">
      <c r="A1875" s="8" t="s">
        <v>4777</v>
      </c>
      <c r="B1875" s="8" t="s">
        <v>4896</v>
      </c>
      <c r="C1875" s="8" t="str">
        <f t="shared" si="28"/>
        <v>St. Lawrence County NY</v>
      </c>
      <c r="D1875" s="9">
        <v>111007</v>
      </c>
      <c r="E1875" s="8" t="s">
        <v>218</v>
      </c>
      <c r="F1875" s="9">
        <v>14659</v>
      </c>
      <c r="G1875" s="9">
        <v>18450</v>
      </c>
      <c r="H1875" s="9">
        <v>35154</v>
      </c>
      <c r="I1875" s="10">
        <v>0.41699379871422881</v>
      </c>
      <c r="J1875" s="10">
        <v>0.52483358934971835</v>
      </c>
      <c r="K1875" s="9">
        <v>-3791</v>
      </c>
      <c r="L1875" s="9">
        <v>3791</v>
      </c>
      <c r="M1875" s="10">
        <v>-0.10783979063548954</v>
      </c>
      <c r="N1875" s="10">
        <v>0.10783979063548954</v>
      </c>
      <c r="O1875" s="9">
        <v>19574</v>
      </c>
      <c r="P1875" s="9">
        <v>13914</v>
      </c>
      <c r="Q1875" s="9">
        <v>34023</v>
      </c>
      <c r="R1875" s="10">
        <v>0.57531669752814274</v>
      </c>
      <c r="S1875" s="10">
        <v>0.40895864562207918</v>
      </c>
      <c r="T1875" s="9">
        <v>5660</v>
      </c>
      <c r="U1875" s="10">
        <v>0.16635805190606356</v>
      </c>
      <c r="V1875" s="9">
        <v>-4915</v>
      </c>
      <c r="W1875" s="9">
        <v>4536</v>
      </c>
      <c r="X1875" s="10">
        <v>-0.15832289881391393</v>
      </c>
      <c r="Y1875" s="10">
        <v>0.11587494372763918</v>
      </c>
      <c r="Z1875" s="11">
        <v>2680.38</v>
      </c>
      <c r="AA1875" s="11">
        <v>41.414650161544259</v>
      </c>
      <c r="AB1875" s="11">
        <v>36089</v>
      </c>
      <c r="AC1875" s="12" t="s">
        <v>4897</v>
      </c>
      <c r="AD1875" s="8">
        <v>36</v>
      </c>
      <c r="AE1875" s="8">
        <v>89</v>
      </c>
      <c r="AF1875" s="13" t="s">
        <v>4898</v>
      </c>
      <c r="AG1875" s="13"/>
      <c r="AH1875" s="13" t="s">
        <v>4899</v>
      </c>
      <c r="AJ1875" s="13" t="s">
        <v>498</v>
      </c>
      <c r="AK1875" s="13"/>
      <c r="AL1875" s="13"/>
      <c r="AM1875" s="13"/>
      <c r="AN1875" s="13" t="s">
        <v>487</v>
      </c>
    </row>
    <row r="1876" spans="1:40" x14ac:dyDescent="0.2">
      <c r="A1876" s="8" t="s">
        <v>4777</v>
      </c>
      <c r="B1876" s="8" t="s">
        <v>4900</v>
      </c>
      <c r="C1876" s="8" t="str">
        <f t="shared" si="28"/>
        <v>Saratoga County NY</v>
      </c>
      <c r="D1876" s="9">
        <v>226249</v>
      </c>
      <c r="E1876" s="8" t="s">
        <v>218</v>
      </c>
      <c r="F1876" s="9">
        <v>46546</v>
      </c>
      <c r="G1876" s="9">
        <v>51088</v>
      </c>
      <c r="H1876" s="9">
        <v>104089</v>
      </c>
      <c r="I1876" s="10">
        <v>0.4471750136902074</v>
      </c>
      <c r="J1876" s="10">
        <v>0.49081074849407719</v>
      </c>
      <c r="K1876" s="9">
        <v>-4542</v>
      </c>
      <c r="L1876" s="9">
        <v>4542</v>
      </c>
      <c r="M1876" s="10">
        <v>-4.3635734803869786E-2</v>
      </c>
      <c r="N1876" s="10">
        <v>4.3635734803869786E-2</v>
      </c>
      <c r="O1876" s="9">
        <v>48876</v>
      </c>
      <c r="P1876" s="9">
        <v>46829</v>
      </c>
      <c r="Q1876" s="9">
        <v>97502</v>
      </c>
      <c r="R1876" s="10">
        <v>0.5012820249841029</v>
      </c>
      <c r="S1876" s="10">
        <v>0.48028758384443399</v>
      </c>
      <c r="T1876" s="9">
        <v>2047</v>
      </c>
      <c r="U1876" s="10">
        <v>2.0994441139668918E-2</v>
      </c>
      <c r="V1876" s="9">
        <v>-2330</v>
      </c>
      <c r="W1876" s="9">
        <v>4259</v>
      </c>
      <c r="X1876" s="10">
        <v>-5.4107011293895502E-2</v>
      </c>
      <c r="Y1876" s="10">
        <v>1.0523164649643202E-2</v>
      </c>
      <c r="Z1876" s="11">
        <v>809.98</v>
      </c>
      <c r="AA1876" s="11">
        <v>279.32665004074175</v>
      </c>
      <c r="AB1876" s="11">
        <v>36091</v>
      </c>
      <c r="AC1876" s="12" t="s">
        <v>4901</v>
      </c>
      <c r="AD1876" s="8">
        <v>36</v>
      </c>
      <c r="AE1876" s="8">
        <v>91</v>
      </c>
      <c r="AF1876" s="13" t="s">
        <v>4780</v>
      </c>
      <c r="AG1876" s="13" t="s">
        <v>4781</v>
      </c>
      <c r="AH1876" s="13" t="s">
        <v>4782</v>
      </c>
      <c r="AI1876" s="14">
        <v>881830</v>
      </c>
      <c r="AJ1876" s="13" t="s">
        <v>486</v>
      </c>
      <c r="AK1876" s="13" t="s">
        <v>4783</v>
      </c>
      <c r="AL1876" s="13"/>
      <c r="AM1876" s="13"/>
      <c r="AN1876" s="13" t="s">
        <v>487</v>
      </c>
    </row>
    <row r="1877" spans="1:40" x14ac:dyDescent="0.2">
      <c r="A1877" s="8" t="s">
        <v>4777</v>
      </c>
      <c r="B1877" s="8" t="s">
        <v>4902</v>
      </c>
      <c r="C1877" s="8" t="str">
        <f t="shared" si="28"/>
        <v>Schenectady County NY</v>
      </c>
      <c r="D1877" s="9">
        <v>154604</v>
      </c>
      <c r="E1877" s="8" t="s">
        <v>218</v>
      </c>
      <c r="F1877" s="9">
        <v>30870</v>
      </c>
      <c r="G1877" s="9">
        <v>27268</v>
      </c>
      <c r="H1877" s="9">
        <v>61629</v>
      </c>
      <c r="I1877" s="10">
        <v>0.50090055006571577</v>
      </c>
      <c r="J1877" s="10">
        <v>0.44245403949439388</v>
      </c>
      <c r="K1877" s="9">
        <v>3602</v>
      </c>
      <c r="L1877" s="9">
        <v>-3602</v>
      </c>
      <c r="M1877" s="10">
        <v>5.8446510571321886E-2</v>
      </c>
      <c r="N1877" s="10">
        <v>-5.8446510571321886E-2</v>
      </c>
      <c r="O1877" s="9">
        <v>33777</v>
      </c>
      <c r="P1877" s="9">
        <v>24608</v>
      </c>
      <c r="Q1877" s="9">
        <v>59614</v>
      </c>
      <c r="R1877" s="10">
        <v>0.56659509511188644</v>
      </c>
      <c r="S1877" s="10">
        <v>0.41278894219478646</v>
      </c>
      <c r="T1877" s="9">
        <v>9169</v>
      </c>
      <c r="U1877" s="10">
        <v>0.15380615291709998</v>
      </c>
      <c r="V1877" s="9">
        <v>-2907</v>
      </c>
      <c r="W1877" s="9">
        <v>2660</v>
      </c>
      <c r="X1877" s="10">
        <v>-6.5694545046170671E-2</v>
      </c>
      <c r="Y1877" s="10">
        <v>2.9665097299607424E-2</v>
      </c>
      <c r="Z1877" s="11">
        <v>204.52</v>
      </c>
      <c r="AA1877" s="11">
        <v>755.93584979464106</v>
      </c>
      <c r="AB1877" s="11">
        <v>36093</v>
      </c>
      <c r="AC1877" s="12" t="s">
        <v>4903</v>
      </c>
      <c r="AD1877" s="8">
        <v>36</v>
      </c>
      <c r="AE1877" s="8">
        <v>93</v>
      </c>
      <c r="AF1877" s="13" t="s">
        <v>4780</v>
      </c>
      <c r="AG1877" s="13" t="s">
        <v>4781</v>
      </c>
      <c r="AH1877" s="13" t="s">
        <v>4782</v>
      </c>
      <c r="AI1877" s="14">
        <v>881830</v>
      </c>
      <c r="AJ1877" s="13" t="s">
        <v>486</v>
      </c>
      <c r="AK1877" s="13" t="s">
        <v>4783</v>
      </c>
      <c r="AL1877" s="13"/>
      <c r="AM1877" s="13"/>
      <c r="AN1877" s="13" t="s">
        <v>487</v>
      </c>
    </row>
    <row r="1878" spans="1:40" x14ac:dyDescent="0.2">
      <c r="A1878" s="8" t="s">
        <v>4777</v>
      </c>
      <c r="B1878" s="8" t="s">
        <v>4904</v>
      </c>
      <c r="C1878" s="8" t="str">
        <f t="shared" si="28"/>
        <v>Schoharie County NY</v>
      </c>
      <c r="D1878" s="9">
        <v>31330</v>
      </c>
      <c r="E1878" s="8" t="s">
        <v>218</v>
      </c>
      <c r="F1878" s="9">
        <v>3777</v>
      </c>
      <c r="G1878" s="9">
        <v>8173</v>
      </c>
      <c r="H1878" s="9">
        <v>12673</v>
      </c>
      <c r="I1878" s="10">
        <v>0.29803519292985087</v>
      </c>
      <c r="J1878" s="10">
        <v>0.64491438491280673</v>
      </c>
      <c r="K1878" s="9">
        <v>-4396</v>
      </c>
      <c r="L1878" s="9">
        <v>4396</v>
      </c>
      <c r="M1878" s="10">
        <v>-0.34687919198295586</v>
      </c>
      <c r="N1878" s="10">
        <v>0.34687919198295586</v>
      </c>
      <c r="O1878" s="9">
        <v>4862</v>
      </c>
      <c r="P1878" s="9">
        <v>6849</v>
      </c>
      <c r="Q1878" s="9">
        <v>11943</v>
      </c>
      <c r="R1878" s="10">
        <v>0.4071003935359625</v>
      </c>
      <c r="S1878" s="10">
        <v>0.57347400150715899</v>
      </c>
      <c r="T1878" s="9">
        <v>-1987</v>
      </c>
      <c r="U1878" s="10">
        <v>-0.16637360797119649</v>
      </c>
      <c r="V1878" s="9">
        <v>-1085</v>
      </c>
      <c r="W1878" s="9">
        <v>1324</v>
      </c>
      <c r="X1878" s="10">
        <v>-0.10906520060611163</v>
      </c>
      <c r="Y1878" s="10">
        <v>7.1440383405647734E-2</v>
      </c>
      <c r="Z1878" s="11">
        <v>621.82000000000005</v>
      </c>
      <c r="AA1878" s="11">
        <v>50.384355601299404</v>
      </c>
      <c r="AB1878" s="11">
        <v>36095</v>
      </c>
      <c r="AC1878" s="12" t="s">
        <v>4905</v>
      </c>
      <c r="AD1878" s="8">
        <v>36</v>
      </c>
      <c r="AE1878" s="8">
        <v>95</v>
      </c>
      <c r="AF1878" s="13" t="s">
        <v>4780</v>
      </c>
      <c r="AG1878" s="13" t="s">
        <v>4781</v>
      </c>
      <c r="AH1878" s="13" t="s">
        <v>4782</v>
      </c>
      <c r="AI1878" s="14">
        <v>881830</v>
      </c>
      <c r="AJ1878" s="13" t="s">
        <v>486</v>
      </c>
      <c r="AK1878" s="13" t="s">
        <v>4783</v>
      </c>
      <c r="AL1878" s="13"/>
      <c r="AM1878" s="13"/>
      <c r="AN1878" s="13" t="s">
        <v>505</v>
      </c>
    </row>
    <row r="1879" spans="1:40" x14ac:dyDescent="0.2">
      <c r="A1879" s="8" t="s">
        <v>4777</v>
      </c>
      <c r="B1879" s="8" t="s">
        <v>2248</v>
      </c>
      <c r="C1879" s="8" t="str">
        <f t="shared" si="28"/>
        <v>Schuyler County NY</v>
      </c>
      <c r="D1879" s="9">
        <v>18186</v>
      </c>
      <c r="E1879" s="8" t="s">
        <v>218</v>
      </c>
      <c r="F1879" s="9">
        <v>2761</v>
      </c>
      <c r="G1879" s="9">
        <v>5179</v>
      </c>
      <c r="H1879" s="9">
        <v>8423</v>
      </c>
      <c r="I1879" s="10">
        <v>0.32779294788080254</v>
      </c>
      <c r="J1879" s="10">
        <v>0.61486406268550398</v>
      </c>
      <c r="K1879" s="9">
        <v>-2418</v>
      </c>
      <c r="L1879" s="9">
        <v>2418</v>
      </c>
      <c r="M1879" s="10">
        <v>-0.28707111480470143</v>
      </c>
      <c r="N1879" s="10">
        <v>0.28707111480470143</v>
      </c>
      <c r="O1879" s="9">
        <v>3354</v>
      </c>
      <c r="P1879" s="9">
        <v>3942</v>
      </c>
      <c r="Q1879" s="9">
        <v>7464</v>
      </c>
      <c r="R1879" s="10">
        <v>0.44935691318327975</v>
      </c>
      <c r="S1879" s="10">
        <v>0.52813504823151125</v>
      </c>
      <c r="T1879" s="9">
        <v>-588</v>
      </c>
      <c r="U1879" s="10">
        <v>-7.8778135048231501E-2</v>
      </c>
      <c r="V1879" s="9">
        <v>-593</v>
      </c>
      <c r="W1879" s="9">
        <v>1237</v>
      </c>
      <c r="X1879" s="10">
        <v>-0.12156396530247721</v>
      </c>
      <c r="Y1879" s="10">
        <v>8.6729014453992725E-2</v>
      </c>
      <c r="Z1879" s="11">
        <v>328.33</v>
      </c>
      <c r="AA1879" s="11">
        <v>55.389394816191029</v>
      </c>
      <c r="AB1879" s="11">
        <v>36097</v>
      </c>
      <c r="AC1879" s="12" t="s">
        <v>4906</v>
      </c>
      <c r="AD1879" s="8">
        <v>36</v>
      </c>
      <c r="AE1879" s="8">
        <v>97</v>
      </c>
      <c r="AF1879" s="13"/>
      <c r="AG1879" s="13"/>
      <c r="AH1879" s="13"/>
      <c r="AJ1879" s="13"/>
      <c r="AK1879" s="13"/>
      <c r="AL1879" s="13"/>
      <c r="AM1879" s="13"/>
      <c r="AN1879" s="13" t="s">
        <v>510</v>
      </c>
    </row>
    <row r="1880" spans="1:40" x14ac:dyDescent="0.2">
      <c r="A1880" s="8" t="s">
        <v>4777</v>
      </c>
      <c r="B1880" s="8" t="s">
        <v>4907</v>
      </c>
      <c r="C1880" s="8" t="str">
        <f t="shared" si="28"/>
        <v>Seneca County NY</v>
      </c>
      <c r="D1880" s="9">
        <v>34833</v>
      </c>
      <c r="E1880" s="8" t="s">
        <v>218</v>
      </c>
      <c r="F1880" s="9">
        <v>5175</v>
      </c>
      <c r="G1880" s="9">
        <v>6719</v>
      </c>
      <c r="H1880" s="9">
        <v>12727</v>
      </c>
      <c r="I1880" s="10">
        <v>0.40661585605405831</v>
      </c>
      <c r="J1880" s="10">
        <v>0.52793274141588753</v>
      </c>
      <c r="K1880" s="9">
        <v>-1544</v>
      </c>
      <c r="L1880" s="9">
        <v>1544</v>
      </c>
      <c r="M1880" s="10">
        <v>-0.12131688536182922</v>
      </c>
      <c r="N1880" s="10">
        <v>0.12131688536182922</v>
      </c>
      <c r="O1880" s="9">
        <v>6526</v>
      </c>
      <c r="P1880" s="9">
        <v>5405</v>
      </c>
      <c r="Q1880" s="9">
        <v>12148</v>
      </c>
      <c r="R1880" s="10">
        <v>0.53720777082647353</v>
      </c>
      <c r="S1880" s="10">
        <v>0.44492920645373724</v>
      </c>
      <c r="T1880" s="9">
        <v>1121</v>
      </c>
      <c r="U1880" s="10">
        <v>9.2278564372736294E-2</v>
      </c>
      <c r="V1880" s="9">
        <v>-1351</v>
      </c>
      <c r="W1880" s="9">
        <v>1314</v>
      </c>
      <c r="X1880" s="10">
        <v>-0.13059191477241522</v>
      </c>
      <c r="Y1880" s="10">
        <v>8.3003534962150294E-2</v>
      </c>
      <c r="Z1880" s="11">
        <v>323.70999999999998</v>
      </c>
      <c r="AA1880" s="11">
        <v>107.60557288931452</v>
      </c>
      <c r="AB1880" s="11">
        <v>36099</v>
      </c>
      <c r="AC1880" s="12" t="s">
        <v>4908</v>
      </c>
      <c r="AD1880" s="8">
        <v>36</v>
      </c>
      <c r="AE1880" s="8">
        <v>99</v>
      </c>
      <c r="AF1880" s="13" t="s">
        <v>4909</v>
      </c>
      <c r="AG1880" s="13" t="s">
        <v>4844</v>
      </c>
      <c r="AH1880" s="13" t="s">
        <v>4910</v>
      </c>
      <c r="AJ1880" s="13" t="s">
        <v>498</v>
      </c>
      <c r="AK1880" s="13" t="s">
        <v>4846</v>
      </c>
      <c r="AL1880" s="13"/>
      <c r="AM1880" s="13"/>
      <c r="AN1880" s="13" t="s">
        <v>487</v>
      </c>
    </row>
    <row r="1881" spans="1:40" x14ac:dyDescent="0.2">
      <c r="A1881" s="8" t="s">
        <v>4777</v>
      </c>
      <c r="B1881" s="8" t="s">
        <v>2478</v>
      </c>
      <c r="C1881" s="8" t="str">
        <f t="shared" si="28"/>
        <v>Steuben County NY</v>
      </c>
      <c r="D1881" s="9">
        <v>97631</v>
      </c>
      <c r="E1881" s="8" t="s">
        <v>218</v>
      </c>
      <c r="F1881" s="9">
        <v>11215</v>
      </c>
      <c r="G1881" s="9">
        <v>25091</v>
      </c>
      <c r="H1881" s="9">
        <v>38373</v>
      </c>
      <c r="I1881" s="10">
        <v>0.29226278894014018</v>
      </c>
      <c r="J1881" s="10">
        <v>0.65387121152893957</v>
      </c>
      <c r="K1881" s="9">
        <v>-13876</v>
      </c>
      <c r="L1881" s="9">
        <v>13876</v>
      </c>
      <c r="M1881" s="10">
        <v>-0.36160842258879938</v>
      </c>
      <c r="N1881" s="10">
        <v>0.36160842258879938</v>
      </c>
      <c r="O1881" s="9">
        <v>14586</v>
      </c>
      <c r="P1881" s="9">
        <v>20425</v>
      </c>
      <c r="Q1881" s="9">
        <v>35659</v>
      </c>
      <c r="R1881" s="10">
        <v>0.40904119577105358</v>
      </c>
      <c r="S1881" s="10">
        <v>0.57278667377099746</v>
      </c>
      <c r="T1881" s="9">
        <v>-5839</v>
      </c>
      <c r="U1881" s="10">
        <v>-0.16374547799994388</v>
      </c>
      <c r="V1881" s="9">
        <v>-3371</v>
      </c>
      <c r="W1881" s="9">
        <v>4666</v>
      </c>
      <c r="X1881" s="10">
        <v>-0.11677840683091339</v>
      </c>
      <c r="Y1881" s="10">
        <v>8.108453775794211E-2</v>
      </c>
      <c r="Z1881" s="11">
        <v>1390.56</v>
      </c>
      <c r="AA1881" s="11">
        <v>70.209843516281211</v>
      </c>
      <c r="AB1881" s="11">
        <v>36101</v>
      </c>
      <c r="AC1881" s="12" t="s">
        <v>4911</v>
      </c>
      <c r="AD1881" s="8">
        <v>36</v>
      </c>
      <c r="AE1881" s="8">
        <v>101</v>
      </c>
      <c r="AF1881" s="13" t="s">
        <v>4912</v>
      </c>
      <c r="AG1881" s="13" t="s">
        <v>4809</v>
      </c>
      <c r="AH1881" s="13" t="s">
        <v>4913</v>
      </c>
      <c r="AJ1881" s="13" t="s">
        <v>498</v>
      </c>
      <c r="AK1881" s="13" t="s">
        <v>4811</v>
      </c>
      <c r="AL1881" s="13"/>
      <c r="AM1881" s="13"/>
      <c r="AN1881" s="13" t="s">
        <v>487</v>
      </c>
    </row>
    <row r="1882" spans="1:40" x14ac:dyDescent="0.2">
      <c r="A1882" s="8" t="s">
        <v>4777</v>
      </c>
      <c r="B1882" s="8" t="s">
        <v>3472</v>
      </c>
      <c r="C1882" s="8" t="str">
        <f t="shared" si="28"/>
        <v>Suffolk County NY</v>
      </c>
      <c r="D1882" s="9">
        <v>1501587</v>
      </c>
      <c r="E1882" s="8" t="s">
        <v>218</v>
      </c>
      <c r="F1882" s="9">
        <v>276953</v>
      </c>
      <c r="G1882" s="9">
        <v>328403</v>
      </c>
      <c r="H1882" s="9">
        <v>625720</v>
      </c>
      <c r="I1882" s="10">
        <v>0.44261490762641437</v>
      </c>
      <c r="J1882" s="10">
        <v>0.52484018410790767</v>
      </c>
      <c r="K1882" s="9">
        <v>-51450</v>
      </c>
      <c r="L1882" s="9">
        <v>51450</v>
      </c>
      <c r="M1882" s="10">
        <v>-8.2225276481493303E-2</v>
      </c>
      <c r="N1882" s="10">
        <v>8.2225276481493303E-2</v>
      </c>
      <c r="O1882" s="9">
        <v>274830</v>
      </c>
      <c r="P1882" s="9">
        <v>259348</v>
      </c>
      <c r="Q1882" s="9">
        <v>540653</v>
      </c>
      <c r="R1882" s="10">
        <v>0.50832974199717751</v>
      </c>
      <c r="S1882" s="10">
        <v>0.47969399966337006</v>
      </c>
      <c r="T1882" s="9">
        <v>15482</v>
      </c>
      <c r="U1882" s="10">
        <v>2.8635742333807446E-2</v>
      </c>
      <c r="V1882" s="9">
        <v>2123</v>
      </c>
      <c r="W1882" s="9">
        <v>69055</v>
      </c>
      <c r="X1882" s="10">
        <v>-6.5714834370763142E-2</v>
      </c>
      <c r="Y1882" s="10">
        <v>4.5146184444537607E-2</v>
      </c>
      <c r="Z1882" s="11">
        <v>912.05</v>
      </c>
      <c r="AA1882" s="11">
        <v>1646.3867112548655</v>
      </c>
      <c r="AB1882" s="11">
        <v>36103</v>
      </c>
      <c r="AC1882" s="12" t="s">
        <v>4914</v>
      </c>
      <c r="AD1882" s="8">
        <v>36</v>
      </c>
      <c r="AE1882" s="8">
        <v>103</v>
      </c>
      <c r="AF1882" s="13" t="s">
        <v>4632</v>
      </c>
      <c r="AG1882" s="13" t="s">
        <v>1304</v>
      </c>
      <c r="AH1882" s="13" t="s">
        <v>4633</v>
      </c>
      <c r="AI1882" s="14">
        <v>20182305</v>
      </c>
      <c r="AJ1882" s="13" t="s">
        <v>486</v>
      </c>
      <c r="AK1882" s="13" t="s">
        <v>1306</v>
      </c>
      <c r="AL1882" s="13" t="s">
        <v>4869</v>
      </c>
      <c r="AM1882" s="13" t="s">
        <v>4870</v>
      </c>
      <c r="AN1882" s="13" t="s">
        <v>487</v>
      </c>
    </row>
    <row r="1883" spans="1:40" x14ac:dyDescent="0.2">
      <c r="A1883" s="8" t="s">
        <v>4777</v>
      </c>
      <c r="B1883" s="8" t="s">
        <v>2482</v>
      </c>
      <c r="C1883" s="8" t="str">
        <f t="shared" si="28"/>
        <v>Sullivan County NY</v>
      </c>
      <c r="D1883" s="9">
        <v>74877</v>
      </c>
      <c r="E1883" s="8" t="s">
        <v>218</v>
      </c>
      <c r="F1883" s="9">
        <v>10983</v>
      </c>
      <c r="G1883" s="9">
        <v>14626</v>
      </c>
      <c r="H1883" s="9">
        <v>26509</v>
      </c>
      <c r="I1883" s="10">
        <v>0.41431212041193555</v>
      </c>
      <c r="J1883" s="10">
        <v>0.5517371458749859</v>
      </c>
      <c r="K1883" s="9">
        <v>-3643</v>
      </c>
      <c r="L1883" s="9">
        <v>3643</v>
      </c>
      <c r="M1883" s="10">
        <v>-0.13742502546305035</v>
      </c>
      <c r="N1883" s="10">
        <v>0.13742502546305035</v>
      </c>
      <c r="O1883" s="9">
        <v>13781</v>
      </c>
      <c r="P1883" s="9">
        <v>11148</v>
      </c>
      <c r="Q1883" s="9">
        <v>25322</v>
      </c>
      <c r="R1883" s="10">
        <v>0.54423031356133011</v>
      </c>
      <c r="S1883" s="10">
        <v>0.44024958534081038</v>
      </c>
      <c r="T1883" s="9">
        <v>2633</v>
      </c>
      <c r="U1883" s="10">
        <v>0.10398072822051974</v>
      </c>
      <c r="V1883" s="9">
        <v>-2798</v>
      </c>
      <c r="W1883" s="9">
        <v>3478</v>
      </c>
      <c r="X1883" s="10">
        <v>-0.12991819314939457</v>
      </c>
      <c r="Y1883" s="10">
        <v>0.11148756053417552</v>
      </c>
      <c r="Z1883" s="11">
        <v>968.13</v>
      </c>
      <c r="AA1883" s="11">
        <v>77.341885903752598</v>
      </c>
      <c r="AB1883" s="11">
        <v>36105</v>
      </c>
      <c r="AC1883" s="12" t="s">
        <v>4915</v>
      </c>
      <c r="AD1883" s="8">
        <v>36</v>
      </c>
      <c r="AE1883" s="8">
        <v>105</v>
      </c>
      <c r="AF1883" s="13"/>
      <c r="AG1883" s="13"/>
      <c r="AH1883" s="13"/>
      <c r="AJ1883" s="13"/>
      <c r="AK1883" s="13"/>
      <c r="AL1883" s="13"/>
      <c r="AM1883" s="13"/>
      <c r="AN1883" s="13" t="s">
        <v>510</v>
      </c>
    </row>
    <row r="1884" spans="1:40" x14ac:dyDescent="0.2">
      <c r="A1884" s="8" t="s">
        <v>4777</v>
      </c>
      <c r="B1884" s="8" t="s">
        <v>4916</v>
      </c>
      <c r="C1884" s="8" t="str">
        <f t="shared" si="28"/>
        <v>Tioga County NY</v>
      </c>
      <c r="D1884" s="9">
        <v>49453</v>
      </c>
      <c r="E1884" s="8" t="s">
        <v>218</v>
      </c>
      <c r="F1884" s="9">
        <v>6852</v>
      </c>
      <c r="G1884" s="9">
        <v>12528</v>
      </c>
      <c r="H1884" s="9">
        <v>20556</v>
      </c>
      <c r="I1884" s="10">
        <v>0.33333333333333331</v>
      </c>
      <c r="J1884" s="10">
        <v>0.60945709281961469</v>
      </c>
      <c r="K1884" s="9">
        <v>-5676</v>
      </c>
      <c r="L1884" s="9">
        <v>5676</v>
      </c>
      <c r="M1884" s="10">
        <v>-0.27612375948628137</v>
      </c>
      <c r="N1884" s="10">
        <v>0.27612375948628137</v>
      </c>
      <c r="O1884" s="9">
        <v>8263</v>
      </c>
      <c r="P1884" s="9">
        <v>11278</v>
      </c>
      <c r="Q1884" s="9">
        <v>19977</v>
      </c>
      <c r="R1884" s="10">
        <v>0.41362566951994795</v>
      </c>
      <c r="S1884" s="10">
        <v>0.56454923161635884</v>
      </c>
      <c r="T1884" s="9">
        <v>-3015</v>
      </c>
      <c r="U1884" s="10">
        <v>-0.15092356209641089</v>
      </c>
      <c r="V1884" s="9">
        <v>-1411</v>
      </c>
      <c r="W1884" s="9">
        <v>1250</v>
      </c>
      <c r="X1884" s="10">
        <v>-8.0292336186614632E-2</v>
      </c>
      <c r="Y1884" s="10">
        <v>4.490786120325585E-2</v>
      </c>
      <c r="Z1884" s="11">
        <v>518.6</v>
      </c>
      <c r="AA1884" s="11">
        <v>95.358657925183181</v>
      </c>
      <c r="AB1884" s="11">
        <v>36107</v>
      </c>
      <c r="AC1884" s="12" t="s">
        <v>4917</v>
      </c>
      <c r="AD1884" s="8">
        <v>36</v>
      </c>
      <c r="AE1884" s="8">
        <v>107</v>
      </c>
      <c r="AF1884" s="13" t="s">
        <v>4789</v>
      </c>
      <c r="AG1884" s="13"/>
      <c r="AH1884" s="13" t="s">
        <v>4790</v>
      </c>
      <c r="AI1884" s="14">
        <v>246020</v>
      </c>
      <c r="AJ1884" s="13" t="s">
        <v>486</v>
      </c>
      <c r="AK1884" s="13"/>
      <c r="AL1884" s="13"/>
      <c r="AM1884" s="13"/>
      <c r="AN1884" s="13" t="s">
        <v>487</v>
      </c>
    </row>
    <row r="1885" spans="1:40" x14ac:dyDescent="0.2">
      <c r="A1885" s="8" t="s">
        <v>4777</v>
      </c>
      <c r="B1885" s="8" t="s">
        <v>4918</v>
      </c>
      <c r="C1885" s="8" t="str">
        <f t="shared" si="28"/>
        <v>Tompkins County NY</v>
      </c>
      <c r="D1885" s="9">
        <v>104926</v>
      </c>
      <c r="E1885" s="8" t="s">
        <v>218</v>
      </c>
      <c r="F1885" s="9">
        <v>25555</v>
      </c>
      <c r="G1885" s="9">
        <v>9647</v>
      </c>
      <c r="H1885" s="9">
        <v>37747</v>
      </c>
      <c r="I1885" s="10">
        <v>0.67700744430020932</v>
      </c>
      <c r="J1885" s="10">
        <v>0.25556997907118445</v>
      </c>
      <c r="K1885" s="9">
        <v>15908</v>
      </c>
      <c r="L1885" s="9">
        <v>-15908</v>
      </c>
      <c r="M1885" s="10">
        <v>0.42143746522902487</v>
      </c>
      <c r="N1885" s="10">
        <v>-0.42143746522902487</v>
      </c>
      <c r="O1885" s="9">
        <v>24447</v>
      </c>
      <c r="P1885" s="9">
        <v>10202</v>
      </c>
      <c r="Q1885" s="9">
        <v>35825</v>
      </c>
      <c r="R1885" s="10">
        <v>0.68240055826936497</v>
      </c>
      <c r="S1885" s="10">
        <v>0.28477320307048148</v>
      </c>
      <c r="T1885" s="9">
        <v>14245</v>
      </c>
      <c r="U1885" s="10">
        <v>0.39762735519888348</v>
      </c>
      <c r="V1885" s="9">
        <v>1108</v>
      </c>
      <c r="W1885" s="9">
        <v>-555</v>
      </c>
      <c r="X1885" s="10">
        <v>-5.3931139691556496E-3</v>
      </c>
      <c r="Y1885" s="10">
        <v>-2.9203223999297034E-2</v>
      </c>
      <c r="Z1885" s="11">
        <v>474.65</v>
      </c>
      <c r="AA1885" s="11">
        <v>221.05972822079428</v>
      </c>
      <c r="AB1885" s="11">
        <v>36109</v>
      </c>
      <c r="AC1885" s="12" t="s">
        <v>4919</v>
      </c>
      <c r="AD1885" s="8">
        <v>36</v>
      </c>
      <c r="AE1885" s="8">
        <v>109</v>
      </c>
      <c r="AF1885" s="13" t="s">
        <v>4920</v>
      </c>
      <c r="AG1885" s="13" t="s">
        <v>4823</v>
      </c>
      <c r="AH1885" s="13" t="s">
        <v>4921</v>
      </c>
      <c r="AI1885" s="14">
        <v>104926</v>
      </c>
      <c r="AJ1885" s="13" t="s">
        <v>486</v>
      </c>
      <c r="AK1885" s="13" t="s">
        <v>4825</v>
      </c>
      <c r="AL1885" s="13"/>
      <c r="AM1885" s="13"/>
      <c r="AN1885" s="13" t="s">
        <v>487</v>
      </c>
    </row>
    <row r="1886" spans="1:40" x14ac:dyDescent="0.2">
      <c r="A1886" s="8" t="s">
        <v>4777</v>
      </c>
      <c r="B1886" s="8" t="s">
        <v>4922</v>
      </c>
      <c r="C1886" s="8" t="str">
        <f t="shared" si="28"/>
        <v>Ulster County NY</v>
      </c>
      <c r="D1886" s="9">
        <v>180143</v>
      </c>
      <c r="E1886" s="8" t="s">
        <v>218</v>
      </c>
      <c r="F1886" s="9">
        <v>40010</v>
      </c>
      <c r="G1886" s="9">
        <v>32962</v>
      </c>
      <c r="H1886" s="9">
        <v>77134</v>
      </c>
      <c r="I1886" s="10">
        <v>0.51870770347706585</v>
      </c>
      <c r="J1886" s="10">
        <v>0.42733424948790416</v>
      </c>
      <c r="K1886" s="9">
        <v>7048</v>
      </c>
      <c r="L1886" s="9">
        <v>-7048</v>
      </c>
      <c r="M1886" s="10">
        <v>9.137345398916169E-2</v>
      </c>
      <c r="N1886" s="10">
        <v>-9.137345398916169E-2</v>
      </c>
      <c r="O1886" s="9">
        <v>43164</v>
      </c>
      <c r="P1886" s="9">
        <v>27340</v>
      </c>
      <c r="Q1886" s="9">
        <v>72193</v>
      </c>
      <c r="R1886" s="10">
        <v>0.59789730306262379</v>
      </c>
      <c r="S1886" s="10">
        <v>0.37870707686340782</v>
      </c>
      <c r="T1886" s="9">
        <v>15824</v>
      </c>
      <c r="U1886" s="10">
        <v>0.21919022619921597</v>
      </c>
      <c r="V1886" s="9">
        <v>-3154</v>
      </c>
      <c r="W1886" s="9">
        <v>5622</v>
      </c>
      <c r="X1886" s="10">
        <v>-7.9189599585557935E-2</v>
      </c>
      <c r="Y1886" s="10">
        <v>4.862717262449634E-2</v>
      </c>
      <c r="Z1886" s="11">
        <v>1124.24</v>
      </c>
      <c r="AA1886" s="11">
        <v>160.23535899807871</v>
      </c>
      <c r="AB1886" s="11">
        <v>36111</v>
      </c>
      <c r="AC1886" s="12" t="s">
        <v>4923</v>
      </c>
      <c r="AD1886" s="8">
        <v>36</v>
      </c>
      <c r="AE1886" s="8">
        <v>111</v>
      </c>
      <c r="AF1886" s="13" t="s">
        <v>4924</v>
      </c>
      <c r="AG1886" s="13" t="s">
        <v>1304</v>
      </c>
      <c r="AH1886" s="13" t="s">
        <v>4925</v>
      </c>
      <c r="AI1886" s="14">
        <v>180143</v>
      </c>
      <c r="AJ1886" s="13" t="s">
        <v>486</v>
      </c>
      <c r="AK1886" s="13" t="s">
        <v>1306</v>
      </c>
      <c r="AL1886" s="13"/>
      <c r="AM1886" s="13"/>
      <c r="AN1886" s="13" t="s">
        <v>487</v>
      </c>
    </row>
    <row r="1887" spans="1:40" x14ac:dyDescent="0.2">
      <c r="A1887" s="8" t="s">
        <v>4777</v>
      </c>
      <c r="B1887" s="8" t="s">
        <v>1882</v>
      </c>
      <c r="C1887" s="8" t="str">
        <f t="shared" si="28"/>
        <v>Warren County NY</v>
      </c>
      <c r="D1887" s="9">
        <v>64688</v>
      </c>
      <c r="E1887" s="8" t="s">
        <v>218</v>
      </c>
      <c r="F1887" s="9">
        <v>11366</v>
      </c>
      <c r="G1887" s="9">
        <v>14284</v>
      </c>
      <c r="H1887" s="9">
        <v>27568</v>
      </c>
      <c r="I1887" s="10">
        <v>0.41228961114335461</v>
      </c>
      <c r="J1887" s="10">
        <v>0.51813697040046436</v>
      </c>
      <c r="K1887" s="9">
        <v>-2918</v>
      </c>
      <c r="L1887" s="9">
        <v>2918</v>
      </c>
      <c r="M1887" s="10">
        <v>-0.10584735925710975</v>
      </c>
      <c r="N1887" s="10">
        <v>0.10584735925710975</v>
      </c>
      <c r="O1887" s="9">
        <v>13112</v>
      </c>
      <c r="P1887" s="9">
        <v>12571</v>
      </c>
      <c r="Q1887" s="9">
        <v>26220</v>
      </c>
      <c r="R1887" s="10">
        <v>0.50007627765064833</v>
      </c>
      <c r="S1887" s="10">
        <v>0.47944317315026697</v>
      </c>
      <c r="T1887" s="9">
        <v>541</v>
      </c>
      <c r="U1887" s="10">
        <v>2.0633104500381361E-2</v>
      </c>
      <c r="V1887" s="9">
        <v>-1746</v>
      </c>
      <c r="W1887" s="9">
        <v>1713</v>
      </c>
      <c r="X1887" s="10">
        <v>-8.778666650729372E-2</v>
      </c>
      <c r="Y1887" s="10">
        <v>3.8693797250197393E-2</v>
      </c>
      <c r="Z1887" s="11">
        <v>866.95</v>
      </c>
      <c r="AA1887" s="11">
        <v>74.615606436357339</v>
      </c>
      <c r="AB1887" s="11">
        <v>36113</v>
      </c>
      <c r="AC1887" s="12" t="s">
        <v>4926</v>
      </c>
      <c r="AD1887" s="8">
        <v>36</v>
      </c>
      <c r="AE1887" s="8">
        <v>113</v>
      </c>
      <c r="AF1887" s="13" t="s">
        <v>4927</v>
      </c>
      <c r="AG1887" s="13" t="s">
        <v>4781</v>
      </c>
      <c r="AH1887" s="13" t="s">
        <v>4928</v>
      </c>
      <c r="AI1887" s="14">
        <v>126918</v>
      </c>
      <c r="AJ1887" s="13" t="s">
        <v>486</v>
      </c>
      <c r="AK1887" s="13" t="s">
        <v>4783</v>
      </c>
      <c r="AL1887" s="13"/>
      <c r="AM1887" s="13"/>
      <c r="AN1887" s="13" t="s">
        <v>487</v>
      </c>
    </row>
    <row r="1888" spans="1:40" x14ac:dyDescent="0.2">
      <c r="A1888" s="8" t="s">
        <v>4777</v>
      </c>
      <c r="B1888" s="8" t="s">
        <v>680</v>
      </c>
      <c r="C1888" s="8" t="str">
        <f t="shared" si="28"/>
        <v>Washington County NY</v>
      </c>
      <c r="D1888" s="9">
        <v>62230</v>
      </c>
      <c r="E1888" s="8" t="s">
        <v>218</v>
      </c>
      <c r="F1888" s="9">
        <v>8238</v>
      </c>
      <c r="G1888" s="9">
        <v>12770</v>
      </c>
      <c r="H1888" s="9">
        <v>22401</v>
      </c>
      <c r="I1888" s="10">
        <v>0.36775143966787199</v>
      </c>
      <c r="J1888" s="10">
        <v>0.57006383643587344</v>
      </c>
      <c r="K1888" s="9">
        <v>-4532</v>
      </c>
      <c r="L1888" s="9">
        <v>4532</v>
      </c>
      <c r="M1888" s="10">
        <v>-0.20231239676800145</v>
      </c>
      <c r="N1888" s="10">
        <v>0.20231239676800145</v>
      </c>
      <c r="O1888" s="9">
        <v>10596</v>
      </c>
      <c r="P1888" s="9">
        <v>10254</v>
      </c>
      <c r="Q1888" s="9">
        <v>21263</v>
      </c>
      <c r="R1888" s="10">
        <v>0.49833043314678077</v>
      </c>
      <c r="S1888" s="10">
        <v>0.48224615529323239</v>
      </c>
      <c r="T1888" s="9">
        <v>342</v>
      </c>
      <c r="U1888" s="10">
        <v>1.6084277853548379E-2</v>
      </c>
      <c r="V1888" s="9">
        <v>-2358</v>
      </c>
      <c r="W1888" s="9">
        <v>2516</v>
      </c>
      <c r="X1888" s="10">
        <v>-0.13057899347890878</v>
      </c>
      <c r="Y1888" s="10">
        <v>8.7817681142641046E-2</v>
      </c>
      <c r="Z1888" s="11">
        <v>831.18</v>
      </c>
      <c r="AA1888" s="11">
        <v>74.869462691595089</v>
      </c>
      <c r="AB1888" s="11">
        <v>36115</v>
      </c>
      <c r="AC1888" s="12" t="s">
        <v>4929</v>
      </c>
      <c r="AD1888" s="8">
        <v>36</v>
      </c>
      <c r="AE1888" s="8">
        <v>115</v>
      </c>
      <c r="AF1888" s="13" t="s">
        <v>4927</v>
      </c>
      <c r="AG1888" s="13" t="s">
        <v>4781</v>
      </c>
      <c r="AH1888" s="13" t="s">
        <v>4928</v>
      </c>
      <c r="AI1888" s="14">
        <v>126918</v>
      </c>
      <c r="AJ1888" s="13" t="s">
        <v>486</v>
      </c>
      <c r="AK1888" s="13" t="s">
        <v>4783</v>
      </c>
      <c r="AL1888" s="13"/>
      <c r="AM1888" s="13"/>
      <c r="AN1888" s="13" t="s">
        <v>487</v>
      </c>
    </row>
    <row r="1889" spans="1:40" x14ac:dyDescent="0.2">
      <c r="A1889" s="8" t="s">
        <v>4777</v>
      </c>
      <c r="B1889" s="8" t="s">
        <v>1885</v>
      </c>
      <c r="C1889" s="8" t="str">
        <f t="shared" ref="C1889:C1952" si="29">B1889&amp;" "&amp;A1889</f>
        <v>Wayne County NY</v>
      </c>
      <c r="D1889" s="9">
        <v>91446</v>
      </c>
      <c r="E1889" s="8" t="s">
        <v>218</v>
      </c>
      <c r="F1889" s="9">
        <v>12378</v>
      </c>
      <c r="G1889" s="9">
        <v>21935</v>
      </c>
      <c r="H1889" s="9">
        <v>36598</v>
      </c>
      <c r="I1889" s="10">
        <v>0.33821520301655827</v>
      </c>
      <c r="J1889" s="10">
        <v>0.59934969123995852</v>
      </c>
      <c r="K1889" s="9">
        <v>-9557</v>
      </c>
      <c r="L1889" s="9">
        <v>9557</v>
      </c>
      <c r="M1889" s="10">
        <v>-0.26113448822340024</v>
      </c>
      <c r="N1889" s="10">
        <v>0.26113448822340024</v>
      </c>
      <c r="O1889" s="9">
        <v>15136</v>
      </c>
      <c r="P1889" s="9">
        <v>18315</v>
      </c>
      <c r="Q1889" s="9">
        <v>34127</v>
      </c>
      <c r="R1889" s="10">
        <v>0.44351979371172384</v>
      </c>
      <c r="S1889" s="10">
        <v>0.53667184340844498</v>
      </c>
      <c r="T1889" s="9">
        <v>-3179</v>
      </c>
      <c r="U1889" s="10">
        <v>-9.315204969672114E-2</v>
      </c>
      <c r="V1889" s="9">
        <v>-2758</v>
      </c>
      <c r="W1889" s="9">
        <v>3620</v>
      </c>
      <c r="X1889" s="10">
        <v>-0.10530459069516557</v>
      </c>
      <c r="Y1889" s="10">
        <v>6.2677847831513533E-2</v>
      </c>
      <c r="Z1889" s="11">
        <v>603.83000000000004</v>
      </c>
      <c r="AA1889" s="11">
        <v>151.44328701786927</v>
      </c>
      <c r="AB1889" s="11">
        <v>36117</v>
      </c>
      <c r="AC1889" s="12" t="s">
        <v>4930</v>
      </c>
      <c r="AD1889" s="8">
        <v>36</v>
      </c>
      <c r="AE1889" s="8">
        <v>117</v>
      </c>
      <c r="AF1889" s="13" t="s">
        <v>4859</v>
      </c>
      <c r="AG1889" s="13" t="s">
        <v>4844</v>
      </c>
      <c r="AH1889" s="13" t="s">
        <v>4860</v>
      </c>
      <c r="AI1889" s="14">
        <v>1081954</v>
      </c>
      <c r="AJ1889" s="13" t="s">
        <v>486</v>
      </c>
      <c r="AK1889" s="13" t="s">
        <v>4846</v>
      </c>
      <c r="AL1889" s="13"/>
      <c r="AM1889" s="13"/>
      <c r="AN1889" s="13" t="s">
        <v>505</v>
      </c>
    </row>
    <row r="1890" spans="1:40" x14ac:dyDescent="0.2">
      <c r="A1890" s="8" t="s">
        <v>4777</v>
      </c>
      <c r="B1890" s="8" t="s">
        <v>4931</v>
      </c>
      <c r="C1890" s="8" t="str">
        <f t="shared" si="29"/>
        <v>Westchester County NY</v>
      </c>
      <c r="D1890" s="9">
        <v>976396</v>
      </c>
      <c r="E1890" s="8" t="s">
        <v>218</v>
      </c>
      <c r="F1890" s="9">
        <v>245670</v>
      </c>
      <c r="G1890" s="9">
        <v>121643</v>
      </c>
      <c r="H1890" s="9">
        <v>378506</v>
      </c>
      <c r="I1890" s="10">
        <v>0.64905179838628713</v>
      </c>
      <c r="J1890" s="10">
        <v>0.32137667566696432</v>
      </c>
      <c r="K1890" s="9">
        <v>124027</v>
      </c>
      <c r="L1890" s="9">
        <v>-124027</v>
      </c>
      <c r="M1890" s="10">
        <v>0.32767512271932281</v>
      </c>
      <c r="N1890" s="10">
        <v>-0.32767512271932281</v>
      </c>
      <c r="O1890" s="9">
        <v>171908</v>
      </c>
      <c r="P1890" s="9">
        <v>108707</v>
      </c>
      <c r="Q1890" s="9">
        <v>284731</v>
      </c>
      <c r="R1890" s="10">
        <v>0.60375582567405728</v>
      </c>
      <c r="S1890" s="10">
        <v>0.38178842486417003</v>
      </c>
      <c r="T1890" s="9">
        <v>63201</v>
      </c>
      <c r="U1890" s="10">
        <v>0.22196740080988725</v>
      </c>
      <c r="V1890" s="9">
        <v>73762</v>
      </c>
      <c r="W1890" s="9">
        <v>12936</v>
      </c>
      <c r="X1890" s="10">
        <v>4.5295972712229848E-2</v>
      </c>
      <c r="Y1890" s="10">
        <v>-6.0411749197205711E-2</v>
      </c>
      <c r="Z1890" s="11">
        <v>430.5</v>
      </c>
      <c r="AA1890" s="11">
        <v>2268.0511033681764</v>
      </c>
      <c r="AB1890" s="11">
        <v>36119</v>
      </c>
      <c r="AC1890" s="12" t="s">
        <v>4932</v>
      </c>
      <c r="AD1890" s="8">
        <v>36</v>
      </c>
      <c r="AE1890" s="8">
        <v>119</v>
      </c>
      <c r="AF1890" s="13" t="s">
        <v>4632</v>
      </c>
      <c r="AG1890" s="13" t="s">
        <v>1304</v>
      </c>
      <c r="AH1890" s="13" t="s">
        <v>4633</v>
      </c>
      <c r="AI1890" s="14">
        <v>20182305</v>
      </c>
      <c r="AJ1890" s="13" t="s">
        <v>486</v>
      </c>
      <c r="AK1890" s="13" t="s">
        <v>1306</v>
      </c>
      <c r="AL1890" s="13" t="s">
        <v>4634</v>
      </c>
      <c r="AM1890" s="13" t="s">
        <v>4635</v>
      </c>
      <c r="AN1890" s="13" t="s">
        <v>487</v>
      </c>
    </row>
    <row r="1891" spans="1:40" x14ac:dyDescent="0.2">
      <c r="A1891" s="8" t="s">
        <v>4777</v>
      </c>
      <c r="B1891" s="8" t="s">
        <v>4933</v>
      </c>
      <c r="C1891" s="8" t="str">
        <f t="shared" si="29"/>
        <v>Wyoming County NY</v>
      </c>
      <c r="D1891" s="9">
        <v>41013</v>
      </c>
      <c r="E1891" s="8" t="s">
        <v>218</v>
      </c>
      <c r="F1891" s="9">
        <v>3585</v>
      </c>
      <c r="G1891" s="9">
        <v>11884</v>
      </c>
      <c r="H1891" s="9">
        <v>16280</v>
      </c>
      <c r="I1891" s="10">
        <v>0.22020884520884521</v>
      </c>
      <c r="J1891" s="10">
        <v>0.72997542997542997</v>
      </c>
      <c r="K1891" s="9">
        <v>-8299</v>
      </c>
      <c r="L1891" s="9">
        <v>8299</v>
      </c>
      <c r="M1891" s="10">
        <v>-0.50976658476658476</v>
      </c>
      <c r="N1891" s="10">
        <v>0.50976658476658476</v>
      </c>
      <c r="O1891" s="9">
        <v>5224</v>
      </c>
      <c r="P1891" s="9">
        <v>9726</v>
      </c>
      <c r="Q1891" s="9">
        <v>15230</v>
      </c>
      <c r="R1891" s="10">
        <v>0.34300722258699934</v>
      </c>
      <c r="S1891" s="10">
        <v>0.63860801050558114</v>
      </c>
      <c r="T1891" s="9">
        <v>-4502</v>
      </c>
      <c r="U1891" s="10">
        <v>-0.2956007879185818</v>
      </c>
      <c r="V1891" s="9">
        <v>-1639</v>
      </c>
      <c r="W1891" s="9">
        <v>2158</v>
      </c>
      <c r="X1891" s="10">
        <v>-0.12279837737815413</v>
      </c>
      <c r="Y1891" s="10">
        <v>9.1367419469848832E-2</v>
      </c>
      <c r="Z1891" s="11">
        <v>592.75</v>
      </c>
      <c r="AA1891" s="11">
        <v>69.191058625052719</v>
      </c>
      <c r="AB1891" s="11">
        <v>36121</v>
      </c>
      <c r="AC1891" s="12" t="s">
        <v>4934</v>
      </c>
      <c r="AD1891" s="8">
        <v>36</v>
      </c>
      <c r="AE1891" s="8">
        <v>121</v>
      </c>
      <c r="AF1891" s="13"/>
      <c r="AG1891" s="13"/>
      <c r="AH1891" s="13"/>
      <c r="AJ1891" s="13"/>
      <c r="AK1891" s="13"/>
      <c r="AL1891" s="13"/>
      <c r="AM1891" s="13"/>
      <c r="AN1891" s="13" t="s">
        <v>510</v>
      </c>
    </row>
    <row r="1892" spans="1:40" x14ac:dyDescent="0.2">
      <c r="A1892" s="8" t="s">
        <v>4777</v>
      </c>
      <c r="B1892" s="8" t="s">
        <v>4935</v>
      </c>
      <c r="C1892" s="8" t="str">
        <f t="shared" si="29"/>
        <v>Yates County NY</v>
      </c>
      <c r="D1892" s="9">
        <v>25048</v>
      </c>
      <c r="E1892" s="8" t="s">
        <v>218</v>
      </c>
      <c r="F1892" s="9">
        <v>3219</v>
      </c>
      <c r="G1892" s="9">
        <v>5180</v>
      </c>
      <c r="H1892" s="9">
        <v>8975</v>
      </c>
      <c r="I1892" s="10">
        <v>0.35866295264623954</v>
      </c>
      <c r="J1892" s="10">
        <v>0.57715877437325902</v>
      </c>
      <c r="K1892" s="9">
        <v>-1961</v>
      </c>
      <c r="L1892" s="9">
        <v>1961</v>
      </c>
      <c r="M1892" s="10">
        <v>-0.21849582172701948</v>
      </c>
      <c r="N1892" s="10">
        <v>0.21849582172701948</v>
      </c>
      <c r="O1892" s="9">
        <v>4021</v>
      </c>
      <c r="P1892" s="9">
        <v>4270</v>
      </c>
      <c r="Q1892" s="9">
        <v>8437</v>
      </c>
      <c r="R1892" s="10">
        <v>0.47659120540476474</v>
      </c>
      <c r="S1892" s="10">
        <v>0.50610406542609931</v>
      </c>
      <c r="T1892" s="9">
        <v>-249</v>
      </c>
      <c r="U1892" s="10">
        <v>-2.9512860021334575E-2</v>
      </c>
      <c r="V1892" s="9">
        <v>-802</v>
      </c>
      <c r="W1892" s="9">
        <v>910</v>
      </c>
      <c r="X1892" s="10">
        <v>-0.1179282527585252</v>
      </c>
      <c r="Y1892" s="10">
        <v>7.1054708947159706E-2</v>
      </c>
      <c r="Z1892" s="11">
        <v>338.14</v>
      </c>
      <c r="AA1892" s="11">
        <v>74.07582658070622</v>
      </c>
      <c r="AB1892" s="11">
        <v>36123</v>
      </c>
      <c r="AC1892" s="12" t="s">
        <v>4936</v>
      </c>
      <c r="AD1892" s="8">
        <v>36</v>
      </c>
      <c r="AE1892" s="8">
        <v>123</v>
      </c>
      <c r="AF1892" s="13" t="s">
        <v>4859</v>
      </c>
      <c r="AG1892" s="13" t="s">
        <v>4844</v>
      </c>
      <c r="AH1892" s="13" t="s">
        <v>4860</v>
      </c>
      <c r="AI1892" s="14">
        <v>1081954</v>
      </c>
      <c r="AJ1892" s="13" t="s">
        <v>486</v>
      </c>
      <c r="AK1892" s="13" t="s">
        <v>4846</v>
      </c>
      <c r="AL1892" s="13"/>
      <c r="AM1892" s="13"/>
      <c r="AN1892" s="13" t="s">
        <v>505</v>
      </c>
    </row>
    <row r="1893" spans="1:40" x14ac:dyDescent="0.2">
      <c r="A1893" s="8" t="s">
        <v>4937</v>
      </c>
      <c r="B1893" s="8" t="s">
        <v>4938</v>
      </c>
      <c r="C1893" s="8" t="str">
        <f t="shared" si="29"/>
        <v>Alamance County NC</v>
      </c>
      <c r="D1893" s="9">
        <v>158276</v>
      </c>
      <c r="E1893" s="8" t="s">
        <v>445</v>
      </c>
      <c r="F1893" s="9">
        <v>29268</v>
      </c>
      <c r="G1893" s="9">
        <v>38235</v>
      </c>
      <c r="H1893" s="9">
        <v>69264</v>
      </c>
      <c r="I1893" s="10">
        <v>0.42255717255717257</v>
      </c>
      <c r="J1893" s="10">
        <v>0.5520183645183645</v>
      </c>
      <c r="K1893" s="9">
        <v>-8967</v>
      </c>
      <c r="L1893" s="9">
        <v>8967</v>
      </c>
      <c r="M1893" s="10">
        <v>-0.12946119196119193</v>
      </c>
      <c r="N1893" s="10">
        <v>0.12946119196119193</v>
      </c>
      <c r="O1893" s="9">
        <v>28341</v>
      </c>
      <c r="P1893" s="9">
        <v>37712</v>
      </c>
      <c r="Q1893" s="9">
        <v>66638</v>
      </c>
      <c r="R1893" s="10">
        <v>0.42529787808757769</v>
      </c>
      <c r="S1893" s="10">
        <v>0.56592334703922687</v>
      </c>
      <c r="T1893" s="9">
        <v>-9371</v>
      </c>
      <c r="U1893" s="10">
        <v>-0.14062546895164918</v>
      </c>
      <c r="V1893" s="9">
        <v>927</v>
      </c>
      <c r="W1893" s="9">
        <v>523</v>
      </c>
      <c r="X1893" s="10">
        <v>-2.7407055304051187E-3</v>
      </c>
      <c r="Y1893" s="10">
        <v>-1.3904982520862363E-2</v>
      </c>
      <c r="Z1893" s="11">
        <v>423.94</v>
      </c>
      <c r="AA1893" s="11">
        <v>373.34528471010049</v>
      </c>
      <c r="AB1893" s="11">
        <v>37001</v>
      </c>
      <c r="AC1893" s="12" t="s">
        <v>4939</v>
      </c>
      <c r="AD1893" s="8">
        <v>37</v>
      </c>
      <c r="AE1893" s="8">
        <v>1</v>
      </c>
      <c r="AF1893" s="13" t="s">
        <v>4940</v>
      </c>
      <c r="AG1893" s="13" t="s">
        <v>4941</v>
      </c>
      <c r="AH1893" s="13" t="s">
        <v>4942</v>
      </c>
      <c r="AI1893" s="14">
        <v>158276</v>
      </c>
      <c r="AJ1893" s="13" t="s">
        <v>486</v>
      </c>
      <c r="AK1893" s="13" t="s">
        <v>4943</v>
      </c>
      <c r="AL1893" s="13"/>
      <c r="AM1893" s="13"/>
      <c r="AN1893" s="13" t="s">
        <v>487</v>
      </c>
    </row>
    <row r="1894" spans="1:40" x14ac:dyDescent="0.2">
      <c r="A1894" s="8" t="s">
        <v>4937</v>
      </c>
      <c r="B1894" s="8" t="s">
        <v>2043</v>
      </c>
      <c r="C1894" s="8" t="str">
        <f t="shared" si="29"/>
        <v>Alexander County NC</v>
      </c>
      <c r="D1894" s="9">
        <v>37325</v>
      </c>
      <c r="E1894" s="8" t="s">
        <v>445</v>
      </c>
      <c r="F1894" s="9">
        <v>3750</v>
      </c>
      <c r="G1894" s="9">
        <v>13826</v>
      </c>
      <c r="H1894" s="9">
        <v>18011</v>
      </c>
      <c r="I1894" s="10">
        <v>0.20820609627449893</v>
      </c>
      <c r="J1894" s="10">
        <v>0.76764199655765919</v>
      </c>
      <c r="K1894" s="9">
        <v>-10076</v>
      </c>
      <c r="L1894" s="9">
        <v>10076</v>
      </c>
      <c r="M1894" s="10">
        <v>-0.55943590028316026</v>
      </c>
      <c r="N1894" s="10">
        <v>0.55943590028316026</v>
      </c>
      <c r="O1894" s="9">
        <v>4591</v>
      </c>
      <c r="P1894" s="9">
        <v>12207</v>
      </c>
      <c r="Q1894" s="9">
        <v>17060</v>
      </c>
      <c r="R1894" s="10">
        <v>0.26910902696365768</v>
      </c>
      <c r="S1894" s="10">
        <v>0.71553341148886285</v>
      </c>
      <c r="T1894" s="9">
        <v>-7616</v>
      </c>
      <c r="U1894" s="10">
        <v>-0.44642438452520516</v>
      </c>
      <c r="V1894" s="9">
        <v>-841</v>
      </c>
      <c r="W1894" s="9">
        <v>1619</v>
      </c>
      <c r="X1894" s="10">
        <v>-6.0902930689158752E-2</v>
      </c>
      <c r="Y1894" s="10">
        <v>5.2108585068796343E-2</v>
      </c>
      <c r="Z1894" s="11">
        <v>259.99</v>
      </c>
      <c r="AA1894" s="11">
        <v>143.56321396976807</v>
      </c>
      <c r="AB1894" s="11">
        <v>37003</v>
      </c>
      <c r="AC1894" s="12" t="s">
        <v>4944</v>
      </c>
      <c r="AD1894" s="8">
        <v>37</v>
      </c>
      <c r="AE1894" s="8">
        <v>3</v>
      </c>
      <c r="AF1894" s="13" t="s">
        <v>4945</v>
      </c>
      <c r="AG1894" s="13" t="s">
        <v>104</v>
      </c>
      <c r="AH1894" s="13" t="s">
        <v>4946</v>
      </c>
      <c r="AI1894" s="14">
        <v>362510</v>
      </c>
      <c r="AJ1894" s="13" t="s">
        <v>486</v>
      </c>
      <c r="AK1894" s="13" t="s">
        <v>4947</v>
      </c>
      <c r="AL1894" s="13"/>
      <c r="AM1894" s="13"/>
      <c r="AN1894" s="13" t="s">
        <v>505</v>
      </c>
    </row>
    <row r="1895" spans="1:40" x14ac:dyDescent="0.2">
      <c r="A1895" s="8" t="s">
        <v>4937</v>
      </c>
      <c r="B1895" s="8" t="s">
        <v>4948</v>
      </c>
      <c r="C1895" s="8" t="str">
        <f t="shared" si="29"/>
        <v>Alleghany County NC</v>
      </c>
      <c r="D1895" s="9">
        <v>10837</v>
      </c>
      <c r="E1895" s="8" t="s">
        <v>445</v>
      </c>
      <c r="F1895" s="9">
        <v>1300</v>
      </c>
      <c r="G1895" s="9">
        <v>3789</v>
      </c>
      <c r="H1895" s="9">
        <v>5214</v>
      </c>
      <c r="I1895" s="10">
        <v>0.24932873034138858</v>
      </c>
      <c r="J1895" s="10">
        <v>0.72669735327963181</v>
      </c>
      <c r="K1895" s="9">
        <v>-2489</v>
      </c>
      <c r="L1895" s="9">
        <v>2489</v>
      </c>
      <c r="M1895" s="10">
        <v>-0.47736862293824323</v>
      </c>
      <c r="N1895" s="10">
        <v>0.47736862293824323</v>
      </c>
      <c r="O1895" s="9">
        <v>1574</v>
      </c>
      <c r="P1895" s="9">
        <v>3378</v>
      </c>
      <c r="Q1895" s="9">
        <v>5025</v>
      </c>
      <c r="R1895" s="10">
        <v>0.31323383084577117</v>
      </c>
      <c r="S1895" s="10">
        <v>0.67223880597014929</v>
      </c>
      <c r="T1895" s="9">
        <v>-1804</v>
      </c>
      <c r="U1895" s="10">
        <v>-0.35900497512437812</v>
      </c>
      <c r="V1895" s="9">
        <v>-274</v>
      </c>
      <c r="W1895" s="9">
        <v>411</v>
      </c>
      <c r="X1895" s="10">
        <v>-6.3905100504382584E-2</v>
      </c>
      <c r="Y1895" s="10">
        <v>5.4458547309482519E-2</v>
      </c>
      <c r="Z1895" s="11">
        <v>235.06</v>
      </c>
      <c r="AA1895" s="11">
        <v>46.103122606993956</v>
      </c>
      <c r="AB1895" s="11">
        <v>37005</v>
      </c>
      <c r="AC1895" s="12" t="s">
        <v>4949</v>
      </c>
      <c r="AD1895" s="8">
        <v>37</v>
      </c>
      <c r="AE1895" s="8">
        <v>5</v>
      </c>
      <c r="AF1895" s="13"/>
      <c r="AG1895" s="13"/>
      <c r="AH1895" s="13"/>
      <c r="AJ1895" s="13"/>
      <c r="AK1895" s="13"/>
      <c r="AL1895" s="13"/>
      <c r="AM1895" s="13"/>
      <c r="AN1895" s="13" t="s">
        <v>510</v>
      </c>
    </row>
    <row r="1896" spans="1:40" x14ac:dyDescent="0.2">
      <c r="A1896" s="8" t="s">
        <v>4937</v>
      </c>
      <c r="B1896" s="8" t="s">
        <v>4950</v>
      </c>
      <c r="C1896" s="8" t="str">
        <f t="shared" si="29"/>
        <v>Anson County NC</v>
      </c>
      <c r="D1896" s="9">
        <v>25759</v>
      </c>
      <c r="E1896" s="8" t="s">
        <v>445</v>
      </c>
      <c r="F1896" s="9">
        <v>5785</v>
      </c>
      <c r="G1896" s="9">
        <v>4480</v>
      </c>
      <c r="H1896" s="9">
        <v>10394</v>
      </c>
      <c r="I1896" s="10">
        <v>0.55657109871079469</v>
      </c>
      <c r="J1896" s="10">
        <v>0.43101789493938814</v>
      </c>
      <c r="K1896" s="9">
        <v>1305</v>
      </c>
      <c r="L1896" s="9">
        <v>-1305</v>
      </c>
      <c r="M1896" s="10">
        <v>0.12555320377140655</v>
      </c>
      <c r="N1896" s="10">
        <v>-0.12555320377140655</v>
      </c>
      <c r="O1896" s="9">
        <v>6894</v>
      </c>
      <c r="P1896" s="9">
        <v>4125</v>
      </c>
      <c r="Q1896" s="9">
        <v>11072</v>
      </c>
      <c r="R1896" s="10">
        <v>0.62265173410404628</v>
      </c>
      <c r="S1896" s="10">
        <v>0.37256141618497107</v>
      </c>
      <c r="T1896" s="9">
        <v>2769</v>
      </c>
      <c r="U1896" s="10">
        <v>0.25009031791907521</v>
      </c>
      <c r="V1896" s="9">
        <v>-1109</v>
      </c>
      <c r="W1896" s="9">
        <v>355</v>
      </c>
      <c r="X1896" s="10">
        <v>-6.6080635393251597E-2</v>
      </c>
      <c r="Y1896" s="10">
        <v>5.8456478754417063E-2</v>
      </c>
      <c r="Z1896" s="11">
        <v>531.45000000000005</v>
      </c>
      <c r="AA1896" s="11">
        <v>48.469282152601366</v>
      </c>
      <c r="AB1896" s="11">
        <v>37007</v>
      </c>
      <c r="AC1896" s="12" t="s">
        <v>4951</v>
      </c>
      <c r="AD1896" s="8">
        <v>37</v>
      </c>
      <c r="AE1896" s="8">
        <v>7</v>
      </c>
      <c r="AF1896" s="13"/>
      <c r="AG1896" s="13"/>
      <c r="AH1896" s="13"/>
      <c r="AJ1896" s="13"/>
      <c r="AK1896" s="13"/>
      <c r="AL1896" s="13"/>
      <c r="AM1896" s="13"/>
      <c r="AN1896" s="13" t="s">
        <v>510</v>
      </c>
    </row>
    <row r="1897" spans="1:40" x14ac:dyDescent="0.2">
      <c r="A1897" s="8" t="s">
        <v>4937</v>
      </c>
      <c r="B1897" s="8" t="s">
        <v>4952</v>
      </c>
      <c r="C1897" s="8" t="str">
        <f t="shared" si="29"/>
        <v>Ashe County NC</v>
      </c>
      <c r="D1897" s="9">
        <v>27020</v>
      </c>
      <c r="E1897" s="8" t="s">
        <v>445</v>
      </c>
      <c r="F1897" s="9">
        <v>3476</v>
      </c>
      <c r="G1897" s="9">
        <v>9353</v>
      </c>
      <c r="H1897" s="9">
        <v>13160</v>
      </c>
      <c r="I1897" s="10">
        <v>0.26413373860182371</v>
      </c>
      <c r="J1897" s="10">
        <v>0.71071428571428574</v>
      </c>
      <c r="K1897" s="9">
        <v>-5877</v>
      </c>
      <c r="L1897" s="9">
        <v>5877</v>
      </c>
      <c r="M1897" s="10">
        <v>-0.44658054711246203</v>
      </c>
      <c r="N1897" s="10">
        <v>0.44658054711246203</v>
      </c>
      <c r="O1897" s="9">
        <v>4100</v>
      </c>
      <c r="P1897" s="9">
        <v>8207</v>
      </c>
      <c r="Q1897" s="9">
        <v>12486</v>
      </c>
      <c r="R1897" s="10">
        <v>0.32836777190453309</v>
      </c>
      <c r="S1897" s="10">
        <v>0.6572961717123178</v>
      </c>
      <c r="T1897" s="9">
        <v>-4107</v>
      </c>
      <c r="U1897" s="10">
        <v>-0.32892839980778471</v>
      </c>
      <c r="V1897" s="9">
        <v>-624</v>
      </c>
      <c r="W1897" s="9">
        <v>1146</v>
      </c>
      <c r="X1897" s="10">
        <v>-6.4234033302709381E-2</v>
      </c>
      <c r="Y1897" s="10">
        <v>5.3418114001967942E-2</v>
      </c>
      <c r="Z1897" s="11">
        <v>426.14</v>
      </c>
      <c r="AA1897" s="11">
        <v>63.406392265452673</v>
      </c>
      <c r="AB1897" s="11">
        <v>37009</v>
      </c>
      <c r="AC1897" s="12" t="s">
        <v>4953</v>
      </c>
      <c r="AD1897" s="8">
        <v>37</v>
      </c>
      <c r="AE1897" s="8">
        <v>9</v>
      </c>
      <c r="AF1897" s="13"/>
      <c r="AG1897" s="13"/>
      <c r="AH1897" s="13"/>
      <c r="AJ1897" s="13"/>
      <c r="AK1897" s="13"/>
      <c r="AL1897" s="13"/>
      <c r="AM1897" s="13"/>
      <c r="AN1897" s="13" t="s">
        <v>510</v>
      </c>
    </row>
    <row r="1898" spans="1:40" x14ac:dyDescent="0.2">
      <c r="A1898" s="8" t="s">
        <v>4937</v>
      </c>
      <c r="B1898" s="8" t="s">
        <v>4954</v>
      </c>
      <c r="C1898" s="8" t="str">
        <f t="shared" si="29"/>
        <v>Avery County NC</v>
      </c>
      <c r="D1898" s="9">
        <v>17689</v>
      </c>
      <c r="E1898" s="8" t="s">
        <v>445</v>
      </c>
      <c r="F1898" s="9">
        <v>1670</v>
      </c>
      <c r="G1898" s="9">
        <v>6226</v>
      </c>
      <c r="H1898" s="9">
        <v>8060</v>
      </c>
      <c r="I1898" s="10">
        <v>0.20719602977667495</v>
      </c>
      <c r="J1898" s="10">
        <v>0.77245657568238213</v>
      </c>
      <c r="K1898" s="9">
        <v>-4556</v>
      </c>
      <c r="L1898" s="9">
        <v>4556</v>
      </c>
      <c r="M1898" s="10">
        <v>-0.56526054590570718</v>
      </c>
      <c r="N1898" s="10">
        <v>0.56526054590570718</v>
      </c>
      <c r="O1898" s="9">
        <v>1861</v>
      </c>
      <c r="P1898" s="9">
        <v>5708</v>
      </c>
      <c r="Q1898" s="9">
        <v>7657</v>
      </c>
      <c r="R1898" s="10">
        <v>0.24304557920856731</v>
      </c>
      <c r="S1898" s="10">
        <v>0.74546166906098998</v>
      </c>
      <c r="T1898" s="9">
        <v>-3847</v>
      </c>
      <c r="U1898" s="10">
        <v>-0.5024160898524227</v>
      </c>
      <c r="V1898" s="9">
        <v>-191</v>
      </c>
      <c r="W1898" s="9">
        <v>518</v>
      </c>
      <c r="X1898" s="10">
        <v>-3.5849549431892364E-2</v>
      </c>
      <c r="Y1898" s="10">
        <v>2.6994906621392145E-2</v>
      </c>
      <c r="Z1898" s="11">
        <v>247.09</v>
      </c>
      <c r="AA1898" s="11">
        <v>71.58929944554616</v>
      </c>
      <c r="AB1898" s="11">
        <v>37011</v>
      </c>
      <c r="AC1898" s="12" t="s">
        <v>4955</v>
      </c>
      <c r="AD1898" s="8">
        <v>37</v>
      </c>
      <c r="AE1898" s="8">
        <v>11</v>
      </c>
      <c r="AF1898" s="13"/>
      <c r="AG1898" s="13"/>
      <c r="AH1898" s="13"/>
      <c r="AJ1898" s="13"/>
      <c r="AK1898" s="13"/>
      <c r="AL1898" s="13"/>
      <c r="AM1898" s="13"/>
      <c r="AN1898" s="13" t="s">
        <v>510</v>
      </c>
    </row>
    <row r="1899" spans="1:40" x14ac:dyDescent="0.2">
      <c r="A1899" s="8" t="s">
        <v>4937</v>
      </c>
      <c r="B1899" s="8" t="s">
        <v>4956</v>
      </c>
      <c r="C1899" s="8" t="str">
        <f t="shared" si="29"/>
        <v>Beaufort County NC</v>
      </c>
      <c r="D1899" s="9">
        <v>47651</v>
      </c>
      <c r="E1899" s="8" t="s">
        <v>445</v>
      </c>
      <c r="F1899" s="9">
        <v>8699</v>
      </c>
      <c r="G1899" s="9">
        <v>14478</v>
      </c>
      <c r="H1899" s="9">
        <v>23599</v>
      </c>
      <c r="I1899" s="10">
        <v>0.3686173142929785</v>
      </c>
      <c r="J1899" s="10">
        <v>0.61350057205813802</v>
      </c>
      <c r="K1899" s="9">
        <v>-5779</v>
      </c>
      <c r="L1899" s="9">
        <v>5779</v>
      </c>
      <c r="M1899" s="10">
        <v>-0.24488325776515951</v>
      </c>
      <c r="N1899" s="10">
        <v>0.24488325776515951</v>
      </c>
      <c r="O1899" s="9">
        <v>9399</v>
      </c>
      <c r="P1899" s="9">
        <v>13918</v>
      </c>
      <c r="Q1899" s="9">
        <v>23468</v>
      </c>
      <c r="R1899" s="10">
        <v>0.40050281234020796</v>
      </c>
      <c r="S1899" s="10">
        <v>0.59306289415374125</v>
      </c>
      <c r="T1899" s="9">
        <v>-4519</v>
      </c>
      <c r="U1899" s="10">
        <v>-0.19256008181353329</v>
      </c>
      <c r="V1899" s="9">
        <v>-700</v>
      </c>
      <c r="W1899" s="9">
        <v>560</v>
      </c>
      <c r="X1899" s="10">
        <v>-3.1885498047229455E-2</v>
      </c>
      <c r="Y1899" s="10">
        <v>2.0437677904396767E-2</v>
      </c>
      <c r="Z1899" s="11">
        <v>827.19</v>
      </c>
      <c r="AA1899" s="11">
        <v>57.605870477157602</v>
      </c>
      <c r="AB1899" s="11">
        <v>37013</v>
      </c>
      <c r="AC1899" s="12" t="s">
        <v>4957</v>
      </c>
      <c r="AD1899" s="8">
        <v>37</v>
      </c>
      <c r="AE1899" s="8">
        <v>13</v>
      </c>
      <c r="AF1899" s="13" t="s">
        <v>4958</v>
      </c>
      <c r="AG1899" s="13" t="s">
        <v>4959</v>
      </c>
      <c r="AH1899" s="13" t="s">
        <v>4960</v>
      </c>
      <c r="AJ1899" s="13" t="s">
        <v>498</v>
      </c>
      <c r="AK1899" s="13" t="s">
        <v>4961</v>
      </c>
      <c r="AL1899" s="13"/>
      <c r="AM1899" s="13"/>
      <c r="AN1899" s="13" t="s">
        <v>487</v>
      </c>
    </row>
    <row r="1900" spans="1:40" x14ac:dyDescent="0.2">
      <c r="A1900" s="8" t="s">
        <v>4937</v>
      </c>
      <c r="B1900" s="8" t="s">
        <v>4962</v>
      </c>
      <c r="C1900" s="8" t="str">
        <f t="shared" si="29"/>
        <v>Bertie County NC</v>
      </c>
      <c r="D1900" s="9">
        <v>20199</v>
      </c>
      <c r="E1900" s="8" t="s">
        <v>445</v>
      </c>
      <c r="F1900" s="9">
        <v>5837</v>
      </c>
      <c r="G1900" s="9">
        <v>3476</v>
      </c>
      <c r="H1900" s="9">
        <v>9380</v>
      </c>
      <c r="I1900" s="10">
        <v>0.62228144989339018</v>
      </c>
      <c r="J1900" s="10">
        <v>0.37057569296375265</v>
      </c>
      <c r="K1900" s="9">
        <v>2361</v>
      </c>
      <c r="L1900" s="9">
        <v>-2361</v>
      </c>
      <c r="M1900" s="10">
        <v>0.25170575692963754</v>
      </c>
      <c r="N1900" s="10">
        <v>-0.25170575692963754</v>
      </c>
      <c r="O1900" s="9">
        <v>6537</v>
      </c>
      <c r="P1900" s="9">
        <v>3367</v>
      </c>
      <c r="Q1900" s="9">
        <v>9941</v>
      </c>
      <c r="R1900" s="10">
        <v>0.6575797203500654</v>
      </c>
      <c r="S1900" s="10">
        <v>0.3386983200885223</v>
      </c>
      <c r="T1900" s="9">
        <v>3170</v>
      </c>
      <c r="U1900" s="10">
        <v>0.3188814002615431</v>
      </c>
      <c r="V1900" s="9">
        <v>-700</v>
      </c>
      <c r="W1900" s="9">
        <v>109</v>
      </c>
      <c r="X1900" s="10">
        <v>-3.5298270456675218E-2</v>
      </c>
      <c r="Y1900" s="10">
        <v>3.1877372875230348E-2</v>
      </c>
      <c r="Z1900" s="11">
        <v>699.27</v>
      </c>
      <c r="AA1900" s="11">
        <v>28.885838088292076</v>
      </c>
      <c r="AB1900" s="11">
        <v>37015</v>
      </c>
      <c r="AC1900" s="12" t="s">
        <v>4963</v>
      </c>
      <c r="AD1900" s="8">
        <v>37</v>
      </c>
      <c r="AE1900" s="8">
        <v>15</v>
      </c>
      <c r="AF1900" s="13"/>
      <c r="AG1900" s="13"/>
      <c r="AH1900" s="13"/>
      <c r="AJ1900" s="13"/>
      <c r="AK1900" s="13"/>
      <c r="AL1900" s="13"/>
      <c r="AM1900" s="13"/>
      <c r="AN1900" s="13" t="s">
        <v>510</v>
      </c>
    </row>
    <row r="1901" spans="1:40" x14ac:dyDescent="0.2">
      <c r="A1901" s="8" t="s">
        <v>4937</v>
      </c>
      <c r="B1901" s="8" t="s">
        <v>4964</v>
      </c>
      <c r="C1901" s="8" t="str">
        <f t="shared" si="29"/>
        <v>Bladen County NC</v>
      </c>
      <c r="D1901" s="9">
        <v>34318</v>
      </c>
      <c r="E1901" s="8" t="s">
        <v>445</v>
      </c>
      <c r="F1901" s="9">
        <v>7021</v>
      </c>
      <c r="G1901" s="9">
        <v>8511</v>
      </c>
      <c r="H1901" s="9">
        <v>15743</v>
      </c>
      <c r="I1901" s="10">
        <v>0.44597598932859051</v>
      </c>
      <c r="J1901" s="10">
        <v>0.54062122848250016</v>
      </c>
      <c r="K1901" s="9">
        <v>-1490</v>
      </c>
      <c r="L1901" s="9">
        <v>1490</v>
      </c>
      <c r="M1901" s="10">
        <v>-9.4645239153909655E-2</v>
      </c>
      <c r="N1901" s="10">
        <v>9.4645239153909655E-2</v>
      </c>
      <c r="O1901" s="9">
        <v>8277</v>
      </c>
      <c r="P1901" s="9">
        <v>7947</v>
      </c>
      <c r="Q1901" s="9">
        <v>16351</v>
      </c>
      <c r="R1901" s="10">
        <v>0.50620757140236072</v>
      </c>
      <c r="S1901" s="10">
        <v>0.48602531955232098</v>
      </c>
      <c r="T1901" s="9">
        <v>330</v>
      </c>
      <c r="U1901" s="10">
        <v>2.0182251850039745E-2</v>
      </c>
      <c r="V1901" s="9">
        <v>-1256</v>
      </c>
      <c r="W1901" s="9">
        <v>564</v>
      </c>
      <c r="X1901" s="10">
        <v>-6.0231582073770218E-2</v>
      </c>
      <c r="Y1901" s="10">
        <v>5.4595908930179182E-2</v>
      </c>
      <c r="Z1901" s="11">
        <v>874.33</v>
      </c>
      <c r="AA1901" s="11">
        <v>39.250626193771225</v>
      </c>
      <c r="AB1901" s="11">
        <v>37017</v>
      </c>
      <c r="AC1901" s="12" t="s">
        <v>4965</v>
      </c>
      <c r="AD1901" s="8">
        <v>37</v>
      </c>
      <c r="AE1901" s="8">
        <v>17</v>
      </c>
      <c r="AF1901" s="13"/>
      <c r="AG1901" s="13"/>
      <c r="AH1901" s="13"/>
      <c r="AJ1901" s="13"/>
      <c r="AK1901" s="13"/>
      <c r="AL1901" s="13"/>
      <c r="AM1901" s="13"/>
      <c r="AN1901" s="13" t="s">
        <v>510</v>
      </c>
    </row>
    <row r="1902" spans="1:40" x14ac:dyDescent="0.2">
      <c r="A1902" s="8" t="s">
        <v>4937</v>
      </c>
      <c r="B1902" s="8" t="s">
        <v>4966</v>
      </c>
      <c r="C1902" s="8" t="str">
        <f t="shared" si="29"/>
        <v>Brunswick County NC</v>
      </c>
      <c r="D1902" s="9">
        <v>122765</v>
      </c>
      <c r="E1902" s="8" t="s">
        <v>445</v>
      </c>
      <c r="F1902" s="9">
        <v>23117</v>
      </c>
      <c r="G1902" s="9">
        <v>42440</v>
      </c>
      <c r="H1902" s="9">
        <v>67255</v>
      </c>
      <c r="I1902" s="10">
        <v>0.34372165638242508</v>
      </c>
      <c r="J1902" s="10">
        <v>0.63103115010036426</v>
      </c>
      <c r="K1902" s="9">
        <v>-19323</v>
      </c>
      <c r="L1902" s="9">
        <v>19323</v>
      </c>
      <c r="M1902" s="10">
        <v>-0.28730949371793918</v>
      </c>
      <c r="N1902" s="10">
        <v>0.28730949371793918</v>
      </c>
      <c r="O1902" s="9">
        <v>21932</v>
      </c>
      <c r="P1902" s="9">
        <v>34587</v>
      </c>
      <c r="Q1902" s="9">
        <v>56985</v>
      </c>
      <c r="R1902" s="10">
        <v>0.38487321224883742</v>
      </c>
      <c r="S1902" s="10">
        <v>0.60694919715714657</v>
      </c>
      <c r="T1902" s="9">
        <v>-12655</v>
      </c>
      <c r="U1902" s="10">
        <v>-0.22207598490830915</v>
      </c>
      <c r="V1902" s="9">
        <v>1185</v>
      </c>
      <c r="W1902" s="9">
        <v>7853</v>
      </c>
      <c r="X1902" s="10">
        <v>-4.1151555866412337E-2</v>
      </c>
      <c r="Y1902" s="10">
        <v>2.4081952943217688E-2</v>
      </c>
      <c r="Z1902" s="11">
        <v>846.97</v>
      </c>
      <c r="AA1902" s="11">
        <v>144.94610198708335</v>
      </c>
      <c r="AB1902" s="11">
        <v>37019</v>
      </c>
      <c r="AC1902" s="12" t="s">
        <v>4967</v>
      </c>
      <c r="AD1902" s="8">
        <v>37</v>
      </c>
      <c r="AE1902" s="8">
        <v>19</v>
      </c>
      <c r="AF1902" s="13" t="s">
        <v>4968</v>
      </c>
      <c r="AG1902" s="13" t="s">
        <v>4969</v>
      </c>
      <c r="AH1902" s="13" t="s">
        <v>4970</v>
      </c>
      <c r="AI1902" s="14">
        <v>431964</v>
      </c>
      <c r="AJ1902" s="13" t="s">
        <v>486</v>
      </c>
      <c r="AK1902" s="13" t="s">
        <v>4971</v>
      </c>
      <c r="AL1902" s="13"/>
      <c r="AM1902" s="13"/>
      <c r="AN1902" s="13" t="s">
        <v>487</v>
      </c>
    </row>
    <row r="1903" spans="1:40" x14ac:dyDescent="0.2">
      <c r="A1903" s="8" t="s">
        <v>4937</v>
      </c>
      <c r="B1903" s="8" t="s">
        <v>4972</v>
      </c>
      <c r="C1903" s="8" t="str">
        <f t="shared" si="29"/>
        <v>Buncombe County NC</v>
      </c>
      <c r="D1903" s="9">
        <v>253178</v>
      </c>
      <c r="E1903" s="8" t="s">
        <v>445</v>
      </c>
      <c r="F1903" s="9">
        <v>74937</v>
      </c>
      <c r="G1903" s="9">
        <v>55339</v>
      </c>
      <c r="H1903" s="9">
        <v>134507</v>
      </c>
      <c r="I1903" s="10">
        <v>0.55712342108589141</v>
      </c>
      <c r="J1903" s="10">
        <v>0.41142096693852365</v>
      </c>
      <c r="K1903" s="9">
        <v>19598</v>
      </c>
      <c r="L1903" s="9">
        <v>-19598</v>
      </c>
      <c r="M1903" s="10">
        <v>0.14570245414736777</v>
      </c>
      <c r="N1903" s="10">
        <v>-0.14570245414736777</v>
      </c>
      <c r="O1903" s="9">
        <v>70066</v>
      </c>
      <c r="P1903" s="9">
        <v>54429</v>
      </c>
      <c r="Q1903" s="9">
        <v>126201</v>
      </c>
      <c r="R1903" s="10">
        <v>0.55519369894057891</v>
      </c>
      <c r="S1903" s="10">
        <v>0.43128818313642525</v>
      </c>
      <c r="T1903" s="9">
        <v>15637</v>
      </c>
      <c r="U1903" s="10">
        <v>0.12390551580415365</v>
      </c>
      <c r="V1903" s="9">
        <v>4871</v>
      </c>
      <c r="W1903" s="9">
        <v>910</v>
      </c>
      <c r="X1903" s="10">
        <v>1.9297221453125069E-3</v>
      </c>
      <c r="Y1903" s="10">
        <v>-1.9867216197901605E-2</v>
      </c>
      <c r="Z1903" s="11">
        <v>656.67</v>
      </c>
      <c r="AA1903" s="11">
        <v>385.54829670915376</v>
      </c>
      <c r="AB1903" s="11">
        <v>37021</v>
      </c>
      <c r="AC1903" s="12" t="s">
        <v>4973</v>
      </c>
      <c r="AD1903" s="8">
        <v>37</v>
      </c>
      <c r="AE1903" s="8">
        <v>21</v>
      </c>
      <c r="AF1903" s="13" t="s">
        <v>4974</v>
      </c>
      <c r="AG1903" s="13" t="s">
        <v>4975</v>
      </c>
      <c r="AH1903" s="13" t="s">
        <v>4976</v>
      </c>
      <c r="AI1903" s="14">
        <v>446840</v>
      </c>
      <c r="AJ1903" s="13" t="s">
        <v>486</v>
      </c>
      <c r="AK1903" s="13" t="s">
        <v>4977</v>
      </c>
      <c r="AL1903" s="13"/>
      <c r="AM1903" s="13"/>
      <c r="AN1903" s="13" t="s">
        <v>487</v>
      </c>
    </row>
    <row r="1904" spans="1:40" x14ac:dyDescent="0.2">
      <c r="A1904" s="8" t="s">
        <v>4937</v>
      </c>
      <c r="B1904" s="8" t="s">
        <v>1607</v>
      </c>
      <c r="C1904" s="8" t="str">
        <f t="shared" si="29"/>
        <v>Burke County NC</v>
      </c>
      <c r="D1904" s="9">
        <v>88842</v>
      </c>
      <c r="E1904" s="8" t="s">
        <v>445</v>
      </c>
      <c r="F1904" s="9">
        <v>10930</v>
      </c>
      <c r="G1904" s="9">
        <v>25741</v>
      </c>
      <c r="H1904" s="9">
        <v>37638</v>
      </c>
      <c r="I1904" s="10">
        <v>0.29039800201923588</v>
      </c>
      <c r="J1904" s="10">
        <v>0.68390987831446937</v>
      </c>
      <c r="K1904" s="9">
        <v>-14811</v>
      </c>
      <c r="L1904" s="9">
        <v>14811</v>
      </c>
      <c r="M1904" s="10">
        <v>-0.39351187629523349</v>
      </c>
      <c r="N1904" s="10">
        <v>0.39351187629523349</v>
      </c>
      <c r="O1904" s="9">
        <v>13577</v>
      </c>
      <c r="P1904" s="9">
        <v>22109</v>
      </c>
      <c r="Q1904" s="9">
        <v>36116</v>
      </c>
      <c r="R1904" s="10">
        <v>0.3759275667294274</v>
      </c>
      <c r="S1904" s="10">
        <v>0.61216635286299703</v>
      </c>
      <c r="T1904" s="9">
        <v>-8532</v>
      </c>
      <c r="U1904" s="10">
        <v>-0.23623878613356963</v>
      </c>
      <c r="V1904" s="9">
        <v>-2647</v>
      </c>
      <c r="W1904" s="9">
        <v>3632</v>
      </c>
      <c r="X1904" s="10">
        <v>-8.5529564710191519E-2</v>
      </c>
      <c r="Y1904" s="10">
        <v>7.1743525451472334E-2</v>
      </c>
      <c r="Z1904" s="11">
        <v>507.1</v>
      </c>
      <c r="AA1904" s="11">
        <v>175.19621376454347</v>
      </c>
      <c r="AB1904" s="11">
        <v>37023</v>
      </c>
      <c r="AC1904" s="12" t="s">
        <v>4978</v>
      </c>
      <c r="AD1904" s="8">
        <v>37</v>
      </c>
      <c r="AE1904" s="8">
        <v>23</v>
      </c>
      <c r="AF1904" s="13" t="s">
        <v>4945</v>
      </c>
      <c r="AG1904" s="13" t="s">
        <v>104</v>
      </c>
      <c r="AH1904" s="13" t="s">
        <v>4946</v>
      </c>
      <c r="AI1904" s="14">
        <v>362510</v>
      </c>
      <c r="AJ1904" s="13" t="s">
        <v>486</v>
      </c>
      <c r="AK1904" s="13" t="s">
        <v>4947</v>
      </c>
      <c r="AL1904" s="13"/>
      <c r="AM1904" s="13"/>
      <c r="AN1904" s="13" t="s">
        <v>487</v>
      </c>
    </row>
    <row r="1905" spans="1:40" x14ac:dyDescent="0.2">
      <c r="A1905" s="8" t="s">
        <v>4937</v>
      </c>
      <c r="B1905" s="8" t="s">
        <v>4979</v>
      </c>
      <c r="C1905" s="8" t="str">
        <f t="shared" si="29"/>
        <v>Cabarrus County NC</v>
      </c>
      <c r="D1905" s="9">
        <v>196762</v>
      </c>
      <c r="E1905" s="8" t="s">
        <v>445</v>
      </c>
      <c r="F1905" s="9">
        <v>35048</v>
      </c>
      <c r="G1905" s="9">
        <v>53224</v>
      </c>
      <c r="H1905" s="9">
        <v>91002</v>
      </c>
      <c r="I1905" s="10">
        <v>0.38513439265071098</v>
      </c>
      <c r="J1905" s="10">
        <v>0.58486626667545771</v>
      </c>
      <c r="K1905" s="9">
        <v>-18176</v>
      </c>
      <c r="L1905" s="9">
        <v>18176</v>
      </c>
      <c r="M1905" s="10">
        <v>-0.19973187402474674</v>
      </c>
      <c r="N1905" s="10">
        <v>0.19973187402474674</v>
      </c>
      <c r="O1905" s="9">
        <v>32453</v>
      </c>
      <c r="P1905" s="9">
        <v>49125</v>
      </c>
      <c r="Q1905" s="9">
        <v>82445</v>
      </c>
      <c r="R1905" s="10">
        <v>0.39363211838195161</v>
      </c>
      <c r="S1905" s="10">
        <v>0.59585177997452843</v>
      </c>
      <c r="T1905" s="9">
        <v>-16672</v>
      </c>
      <c r="U1905" s="10">
        <v>-0.20221966159257682</v>
      </c>
      <c r="V1905" s="9">
        <v>2595</v>
      </c>
      <c r="W1905" s="9">
        <v>4099</v>
      </c>
      <c r="X1905" s="10">
        <v>-8.4977257312406351E-3</v>
      </c>
      <c r="Y1905" s="10">
        <v>-1.0985513299070715E-2</v>
      </c>
      <c r="Z1905" s="11">
        <v>361.75</v>
      </c>
      <c r="AA1905" s="11">
        <v>543.91706979958531</v>
      </c>
      <c r="AB1905" s="11">
        <v>37025</v>
      </c>
      <c r="AC1905" s="12" t="s">
        <v>4980</v>
      </c>
      <c r="AD1905" s="8">
        <v>37</v>
      </c>
      <c r="AE1905" s="8">
        <v>25</v>
      </c>
      <c r="AF1905" s="13" t="s">
        <v>4981</v>
      </c>
      <c r="AG1905" s="13" t="s">
        <v>4982</v>
      </c>
      <c r="AH1905" s="13" t="s">
        <v>4983</v>
      </c>
      <c r="AI1905" s="14">
        <v>2426363</v>
      </c>
      <c r="AJ1905" s="13" t="s">
        <v>486</v>
      </c>
      <c r="AK1905" s="13" t="s">
        <v>4984</v>
      </c>
      <c r="AL1905" s="13"/>
      <c r="AM1905" s="13"/>
      <c r="AN1905" s="13" t="s">
        <v>505</v>
      </c>
    </row>
    <row r="1906" spans="1:40" x14ac:dyDescent="0.2">
      <c r="A1906" s="8" t="s">
        <v>4937</v>
      </c>
      <c r="B1906" s="8" t="s">
        <v>2982</v>
      </c>
      <c r="C1906" s="8" t="str">
        <f t="shared" si="29"/>
        <v>Caldwell County NC</v>
      </c>
      <c r="D1906" s="9">
        <v>81287</v>
      </c>
      <c r="E1906" s="8" t="s">
        <v>445</v>
      </c>
      <c r="F1906" s="9">
        <v>8403</v>
      </c>
      <c r="G1906" s="9">
        <v>26499</v>
      </c>
      <c r="H1906" s="9">
        <v>35747</v>
      </c>
      <c r="I1906" s="10">
        <v>0.23506867709178392</v>
      </c>
      <c r="J1906" s="10">
        <v>0.74129297563431895</v>
      </c>
      <c r="K1906" s="9">
        <v>-18096</v>
      </c>
      <c r="L1906" s="9">
        <v>18096</v>
      </c>
      <c r="M1906" s="10">
        <v>-0.50622429854253503</v>
      </c>
      <c r="N1906" s="10">
        <v>0.50622429854253503</v>
      </c>
      <c r="O1906" s="9">
        <v>10795</v>
      </c>
      <c r="P1906" s="9">
        <v>23069</v>
      </c>
      <c r="Q1906" s="9">
        <v>34338</v>
      </c>
      <c r="R1906" s="10">
        <v>0.31437474518026676</v>
      </c>
      <c r="S1906" s="10">
        <v>0.67182130584192434</v>
      </c>
      <c r="T1906" s="9">
        <v>-12274</v>
      </c>
      <c r="U1906" s="10">
        <v>-0.35744656066165759</v>
      </c>
      <c r="V1906" s="9">
        <v>-2392</v>
      </c>
      <c r="W1906" s="9">
        <v>3430</v>
      </c>
      <c r="X1906" s="10">
        <v>-7.930606808848284E-2</v>
      </c>
      <c r="Y1906" s="10">
        <v>6.9471669792394608E-2</v>
      </c>
      <c r="Z1906" s="11">
        <v>471.57</v>
      </c>
      <c r="AA1906" s="11">
        <v>172.37525711983375</v>
      </c>
      <c r="AB1906" s="11">
        <v>37027</v>
      </c>
      <c r="AC1906" s="12" t="s">
        <v>4985</v>
      </c>
      <c r="AD1906" s="8">
        <v>37</v>
      </c>
      <c r="AE1906" s="8">
        <v>27</v>
      </c>
      <c r="AF1906" s="13" t="s">
        <v>4945</v>
      </c>
      <c r="AG1906" s="13" t="s">
        <v>104</v>
      </c>
      <c r="AH1906" s="13" t="s">
        <v>4946</v>
      </c>
      <c r="AI1906" s="14">
        <v>362510</v>
      </c>
      <c r="AJ1906" s="13" t="s">
        <v>486</v>
      </c>
      <c r="AK1906" s="13" t="s">
        <v>4947</v>
      </c>
      <c r="AL1906" s="13"/>
      <c r="AM1906" s="13"/>
      <c r="AN1906" s="13" t="s">
        <v>487</v>
      </c>
    </row>
    <row r="1907" spans="1:40" x14ac:dyDescent="0.2">
      <c r="A1907" s="8" t="s">
        <v>4937</v>
      </c>
      <c r="B1907" s="8" t="s">
        <v>1614</v>
      </c>
      <c r="C1907" s="8" t="str">
        <f t="shared" si="29"/>
        <v>Camden County NC</v>
      </c>
      <c r="D1907" s="9">
        <v>10309</v>
      </c>
      <c r="E1907" s="8" t="s">
        <v>445</v>
      </c>
      <c r="F1907" s="9">
        <v>1266</v>
      </c>
      <c r="G1907" s="9">
        <v>3527</v>
      </c>
      <c r="H1907" s="9">
        <v>4939</v>
      </c>
      <c r="I1907" s="10">
        <v>0.25632719173921847</v>
      </c>
      <c r="J1907" s="10">
        <v>0.71411216845515291</v>
      </c>
      <c r="K1907" s="9">
        <v>-2261</v>
      </c>
      <c r="L1907" s="9">
        <v>2261</v>
      </c>
      <c r="M1907" s="10">
        <v>-0.45778497671593443</v>
      </c>
      <c r="N1907" s="10">
        <v>0.45778497671593443</v>
      </c>
      <c r="O1907" s="9">
        <v>1456</v>
      </c>
      <c r="P1907" s="9">
        <v>2995</v>
      </c>
      <c r="Q1907" s="9">
        <v>4520</v>
      </c>
      <c r="R1907" s="10">
        <v>0.32212389380530976</v>
      </c>
      <c r="S1907" s="10">
        <v>0.66261061946902655</v>
      </c>
      <c r="T1907" s="9">
        <v>-1539</v>
      </c>
      <c r="U1907" s="10">
        <v>-0.34048672566371679</v>
      </c>
      <c r="V1907" s="9">
        <v>-190</v>
      </c>
      <c r="W1907" s="9">
        <v>532</v>
      </c>
      <c r="X1907" s="10">
        <v>-6.5796702066091284E-2</v>
      </c>
      <c r="Y1907" s="10">
        <v>5.1501548986126355E-2</v>
      </c>
      <c r="Z1907" s="11">
        <v>240.56</v>
      </c>
      <c r="AA1907" s="11">
        <v>42.854173594945131</v>
      </c>
      <c r="AB1907" s="11">
        <v>37029</v>
      </c>
      <c r="AC1907" s="12" t="s">
        <v>4986</v>
      </c>
      <c r="AD1907" s="8">
        <v>37</v>
      </c>
      <c r="AE1907" s="8">
        <v>29</v>
      </c>
      <c r="AF1907" s="13" t="s">
        <v>4987</v>
      </c>
      <c r="AG1907" s="13" t="s">
        <v>4988</v>
      </c>
      <c r="AH1907" s="13" t="s">
        <v>4989</v>
      </c>
      <c r="AJ1907" s="13" t="s">
        <v>498</v>
      </c>
      <c r="AK1907" s="13" t="s">
        <v>4990</v>
      </c>
      <c r="AL1907" s="13"/>
      <c r="AM1907" s="13"/>
      <c r="AN1907" s="13" t="s">
        <v>505</v>
      </c>
    </row>
    <row r="1908" spans="1:40" x14ac:dyDescent="0.2">
      <c r="A1908" s="8" t="s">
        <v>4937</v>
      </c>
      <c r="B1908" s="8" t="s">
        <v>4991</v>
      </c>
      <c r="C1908" s="8" t="str">
        <f t="shared" si="29"/>
        <v>Carteret County NC</v>
      </c>
      <c r="D1908" s="9">
        <v>68879</v>
      </c>
      <c r="E1908" s="8" t="s">
        <v>445</v>
      </c>
      <c r="F1908" s="9">
        <v>9806</v>
      </c>
      <c r="G1908" s="9">
        <v>26228</v>
      </c>
      <c r="H1908" s="9">
        <v>36919</v>
      </c>
      <c r="I1908" s="10">
        <v>0.26560849427124245</v>
      </c>
      <c r="J1908" s="10">
        <v>0.71042010888702289</v>
      </c>
      <c r="K1908" s="9">
        <v>-16422</v>
      </c>
      <c r="L1908" s="9">
        <v>16422</v>
      </c>
      <c r="M1908" s="10">
        <v>-0.44481161461578045</v>
      </c>
      <c r="N1908" s="10">
        <v>0.44481161461578045</v>
      </c>
      <c r="O1908" s="9">
        <v>10197</v>
      </c>
      <c r="P1908" s="9">
        <v>24598</v>
      </c>
      <c r="Q1908" s="9">
        <v>35124</v>
      </c>
      <c r="R1908" s="10">
        <v>0.29031431499829174</v>
      </c>
      <c r="S1908" s="10">
        <v>0.70031887028812212</v>
      </c>
      <c r="T1908" s="9">
        <v>-14401</v>
      </c>
      <c r="U1908" s="10">
        <v>-0.41000455528983037</v>
      </c>
      <c r="V1908" s="9">
        <v>-391</v>
      </c>
      <c r="W1908" s="9">
        <v>1630</v>
      </c>
      <c r="X1908" s="10">
        <v>-2.4705820727049299E-2</v>
      </c>
      <c r="Y1908" s="10">
        <v>1.0101238598900775E-2</v>
      </c>
      <c r="Z1908" s="11">
        <v>506.25</v>
      </c>
      <c r="AA1908" s="11">
        <v>136.05728395061729</v>
      </c>
      <c r="AB1908" s="11">
        <v>37031</v>
      </c>
      <c r="AC1908" s="12" t="s">
        <v>4992</v>
      </c>
      <c r="AD1908" s="8">
        <v>37</v>
      </c>
      <c r="AE1908" s="8">
        <v>31</v>
      </c>
      <c r="AF1908" s="13" t="s">
        <v>4993</v>
      </c>
      <c r="AG1908" s="13" t="s">
        <v>4994</v>
      </c>
      <c r="AH1908" s="13" t="s">
        <v>4995</v>
      </c>
      <c r="AJ1908" s="13" t="s">
        <v>498</v>
      </c>
      <c r="AK1908" s="13" t="s">
        <v>4996</v>
      </c>
      <c r="AL1908" s="13"/>
      <c r="AM1908" s="13"/>
      <c r="AN1908" s="13" t="s">
        <v>487</v>
      </c>
    </row>
    <row r="1909" spans="1:40" x14ac:dyDescent="0.2">
      <c r="A1909" s="8" t="s">
        <v>4937</v>
      </c>
      <c r="B1909" s="8" t="s">
        <v>4997</v>
      </c>
      <c r="C1909" s="8" t="str">
        <f t="shared" si="29"/>
        <v>Caswell County NC</v>
      </c>
      <c r="D1909" s="9">
        <v>22941</v>
      </c>
      <c r="E1909" s="8" t="s">
        <v>445</v>
      </c>
      <c r="F1909" s="9">
        <v>4549</v>
      </c>
      <c r="G1909" s="9">
        <v>5758</v>
      </c>
      <c r="H1909" s="9">
        <v>10515</v>
      </c>
      <c r="I1909" s="10">
        <v>0.43262006657156443</v>
      </c>
      <c r="J1909" s="10">
        <v>0.54759866856871131</v>
      </c>
      <c r="K1909" s="9">
        <v>-1209</v>
      </c>
      <c r="L1909" s="9">
        <v>1209</v>
      </c>
      <c r="M1909" s="10">
        <v>-0.11497860199714688</v>
      </c>
      <c r="N1909" s="10">
        <v>0.11497860199714688</v>
      </c>
      <c r="O1909" s="9">
        <v>5183</v>
      </c>
      <c r="P1909" s="9">
        <v>5471</v>
      </c>
      <c r="Q1909" s="9">
        <v>10736</v>
      </c>
      <c r="R1909" s="10">
        <v>0.48276825633383008</v>
      </c>
      <c r="S1909" s="10">
        <v>0.5095938897168405</v>
      </c>
      <c r="T1909" s="9">
        <v>-288</v>
      </c>
      <c r="U1909" s="10">
        <v>-2.6825633383010417E-2</v>
      </c>
      <c r="V1909" s="9">
        <v>-634</v>
      </c>
      <c r="W1909" s="9">
        <v>287</v>
      </c>
      <c r="X1909" s="10">
        <v>-5.0148189762265649E-2</v>
      </c>
      <c r="Y1909" s="10">
        <v>3.8004778851870813E-2</v>
      </c>
      <c r="Z1909" s="11">
        <v>424.92</v>
      </c>
      <c r="AA1909" s="11">
        <v>53.988986162101099</v>
      </c>
      <c r="AB1909" s="11">
        <v>37033</v>
      </c>
      <c r="AC1909" s="12" t="s">
        <v>4998</v>
      </c>
      <c r="AD1909" s="8">
        <v>37</v>
      </c>
      <c r="AE1909" s="8">
        <v>33</v>
      </c>
      <c r="AF1909" s="13"/>
      <c r="AG1909" s="13"/>
      <c r="AH1909" s="13"/>
      <c r="AJ1909" s="13"/>
      <c r="AK1909" s="13"/>
      <c r="AL1909" s="13"/>
      <c r="AM1909" s="13"/>
      <c r="AN1909" s="13" t="s">
        <v>510</v>
      </c>
    </row>
    <row r="1910" spans="1:40" x14ac:dyDescent="0.2">
      <c r="A1910" s="8" t="s">
        <v>4937</v>
      </c>
      <c r="B1910" s="8" t="s">
        <v>4999</v>
      </c>
      <c r="C1910" s="8" t="str">
        <f t="shared" si="29"/>
        <v>Catawba County NC</v>
      </c>
      <c r="D1910" s="9">
        <v>155056</v>
      </c>
      <c r="E1910" s="8" t="s">
        <v>445</v>
      </c>
      <c r="F1910" s="9">
        <v>21050</v>
      </c>
      <c r="G1910" s="9">
        <v>48062</v>
      </c>
      <c r="H1910" s="9">
        <v>71065</v>
      </c>
      <c r="I1910" s="10">
        <v>0.29620769717863926</v>
      </c>
      <c r="J1910" s="10">
        <v>0.67631042003799335</v>
      </c>
      <c r="K1910" s="9">
        <v>-27012</v>
      </c>
      <c r="L1910" s="9">
        <v>27012</v>
      </c>
      <c r="M1910" s="10">
        <v>-0.38010272285935409</v>
      </c>
      <c r="N1910" s="10">
        <v>0.38010272285935409</v>
      </c>
      <c r="O1910" s="9">
        <v>23954</v>
      </c>
      <c r="P1910" s="9">
        <v>44386</v>
      </c>
      <c r="Q1910" s="9">
        <v>69102</v>
      </c>
      <c r="R1910" s="10">
        <v>0.34664698561546697</v>
      </c>
      <c r="S1910" s="10">
        <v>0.6423258371682441</v>
      </c>
      <c r="T1910" s="9">
        <v>-20432</v>
      </c>
      <c r="U1910" s="10">
        <v>-0.29567885155277712</v>
      </c>
      <c r="V1910" s="9">
        <v>-2904</v>
      </c>
      <c r="W1910" s="9">
        <v>3676</v>
      </c>
      <c r="X1910" s="10">
        <v>-5.0439288436827712E-2</v>
      </c>
      <c r="Y1910" s="10">
        <v>3.3984582869749258E-2</v>
      </c>
      <c r="Z1910" s="11">
        <v>398.72</v>
      </c>
      <c r="AA1910" s="11">
        <v>388.88443017656499</v>
      </c>
      <c r="AB1910" s="11">
        <v>37035</v>
      </c>
      <c r="AC1910" s="12" t="s">
        <v>5000</v>
      </c>
      <c r="AD1910" s="8">
        <v>37</v>
      </c>
      <c r="AE1910" s="8">
        <v>35</v>
      </c>
      <c r="AF1910" s="13" t="s">
        <v>4945</v>
      </c>
      <c r="AG1910" s="13" t="s">
        <v>104</v>
      </c>
      <c r="AH1910" s="13" t="s">
        <v>4946</v>
      </c>
      <c r="AI1910" s="14">
        <v>362510</v>
      </c>
      <c r="AJ1910" s="13" t="s">
        <v>486</v>
      </c>
      <c r="AK1910" s="13" t="s">
        <v>4947</v>
      </c>
      <c r="AL1910" s="13"/>
      <c r="AM1910" s="13"/>
      <c r="AN1910" s="13" t="s">
        <v>487</v>
      </c>
    </row>
    <row r="1911" spans="1:40" x14ac:dyDescent="0.2">
      <c r="A1911" s="8" t="s">
        <v>4937</v>
      </c>
      <c r="B1911" s="8" t="s">
        <v>1627</v>
      </c>
      <c r="C1911" s="8" t="str">
        <f t="shared" si="29"/>
        <v>Chatham County NC</v>
      </c>
      <c r="D1911" s="9">
        <v>70928</v>
      </c>
      <c r="E1911" s="8" t="s">
        <v>445</v>
      </c>
      <c r="F1911" s="9">
        <v>20953</v>
      </c>
      <c r="G1911" s="9">
        <v>17012</v>
      </c>
      <c r="H1911" s="9">
        <v>39080</v>
      </c>
      <c r="I1911" s="10">
        <v>0.53615660184237457</v>
      </c>
      <c r="J1911" s="10">
        <v>0.43531218014329581</v>
      </c>
      <c r="K1911" s="9">
        <v>3941</v>
      </c>
      <c r="L1911" s="9">
        <v>-3941</v>
      </c>
      <c r="M1911" s="10">
        <v>0.10084442169907876</v>
      </c>
      <c r="N1911" s="10">
        <v>-0.10084442169907876</v>
      </c>
      <c r="O1911" s="9">
        <v>18252</v>
      </c>
      <c r="P1911" s="9">
        <v>16578</v>
      </c>
      <c r="Q1911" s="9">
        <v>35157</v>
      </c>
      <c r="R1911" s="10">
        <v>0.51915692465227403</v>
      </c>
      <c r="S1911" s="10">
        <v>0.47154194043860398</v>
      </c>
      <c r="T1911" s="9">
        <v>1674</v>
      </c>
      <c r="U1911" s="10">
        <v>4.7614984213670053E-2</v>
      </c>
      <c r="V1911" s="9">
        <v>2701</v>
      </c>
      <c r="W1911" s="9">
        <v>434</v>
      </c>
      <c r="X1911" s="10">
        <v>1.6999677190100537E-2</v>
      </c>
      <c r="Y1911" s="10">
        <v>-3.6229760295308167E-2</v>
      </c>
      <c r="Z1911" s="11">
        <v>682.19</v>
      </c>
      <c r="AA1911" s="11">
        <v>103.97103446253975</v>
      </c>
      <c r="AB1911" s="11">
        <v>37037</v>
      </c>
      <c r="AC1911" s="12" t="s">
        <v>5001</v>
      </c>
      <c r="AD1911" s="8">
        <v>37</v>
      </c>
      <c r="AE1911" s="8">
        <v>37</v>
      </c>
      <c r="AF1911" s="13" t="s">
        <v>5002</v>
      </c>
      <c r="AG1911" s="13" t="s">
        <v>5003</v>
      </c>
      <c r="AH1911" s="13" t="s">
        <v>5004</v>
      </c>
      <c r="AI1911" s="14">
        <v>552493</v>
      </c>
      <c r="AJ1911" s="13" t="s">
        <v>486</v>
      </c>
      <c r="AK1911" s="13" t="s">
        <v>5005</v>
      </c>
      <c r="AL1911" s="13"/>
      <c r="AM1911" s="13"/>
      <c r="AN1911" s="13" t="s">
        <v>487</v>
      </c>
    </row>
    <row r="1912" spans="1:40" x14ac:dyDescent="0.2">
      <c r="A1912" s="8" t="s">
        <v>4937</v>
      </c>
      <c r="B1912" s="8" t="s">
        <v>523</v>
      </c>
      <c r="C1912" s="8" t="str">
        <f t="shared" si="29"/>
        <v>Cherokee County NC</v>
      </c>
      <c r="D1912" s="9">
        <v>27178</v>
      </c>
      <c r="E1912" s="8" t="s">
        <v>445</v>
      </c>
      <c r="F1912" s="9">
        <v>2809</v>
      </c>
      <c r="G1912" s="9">
        <v>10711</v>
      </c>
      <c r="H1912" s="9">
        <v>13860</v>
      </c>
      <c r="I1912" s="10">
        <v>0.20266955266955267</v>
      </c>
      <c r="J1912" s="10">
        <v>0.77279942279942282</v>
      </c>
      <c r="K1912" s="9">
        <v>-7902</v>
      </c>
      <c r="L1912" s="9">
        <v>7902</v>
      </c>
      <c r="M1912" s="10">
        <v>-0.57012987012987015</v>
      </c>
      <c r="N1912" s="10">
        <v>0.57012987012987015</v>
      </c>
      <c r="O1912" s="9">
        <v>3339</v>
      </c>
      <c r="P1912" s="9">
        <v>9201</v>
      </c>
      <c r="Q1912" s="9">
        <v>12695</v>
      </c>
      <c r="R1912" s="10">
        <v>0.26301693580149665</v>
      </c>
      <c r="S1912" s="10">
        <v>0.72477353288696333</v>
      </c>
      <c r="T1912" s="9">
        <v>-5862</v>
      </c>
      <c r="U1912" s="10">
        <v>-0.46175659708546668</v>
      </c>
      <c r="V1912" s="9">
        <v>-530</v>
      </c>
      <c r="W1912" s="9">
        <v>1510</v>
      </c>
      <c r="X1912" s="10">
        <v>-6.0347383131943988E-2</v>
      </c>
      <c r="Y1912" s="10">
        <v>4.8025889912459485E-2</v>
      </c>
      <c r="Z1912" s="11">
        <v>455.43</v>
      </c>
      <c r="AA1912" s="11">
        <v>59.67547153239795</v>
      </c>
      <c r="AB1912" s="11">
        <v>37039</v>
      </c>
      <c r="AC1912" s="12" t="s">
        <v>5006</v>
      </c>
      <c r="AD1912" s="8">
        <v>37</v>
      </c>
      <c r="AE1912" s="8">
        <v>39</v>
      </c>
      <c r="AF1912" s="13"/>
      <c r="AG1912" s="13"/>
      <c r="AH1912" s="13"/>
      <c r="AJ1912" s="13"/>
      <c r="AK1912" s="13"/>
      <c r="AL1912" s="13"/>
      <c r="AM1912" s="13"/>
      <c r="AN1912" s="13" t="s">
        <v>510</v>
      </c>
    </row>
    <row r="1913" spans="1:40" x14ac:dyDescent="0.2">
      <c r="A1913" s="8" t="s">
        <v>4937</v>
      </c>
      <c r="B1913" s="8" t="s">
        <v>5007</v>
      </c>
      <c r="C1913" s="8" t="str">
        <f t="shared" si="29"/>
        <v>Chowan County NC</v>
      </c>
      <c r="D1913" s="9">
        <v>14394</v>
      </c>
      <c r="E1913" s="8" t="s">
        <v>445</v>
      </c>
      <c r="F1913" s="9">
        <v>2965</v>
      </c>
      <c r="G1913" s="9">
        <v>3983</v>
      </c>
      <c r="H1913" s="9">
        <v>7108</v>
      </c>
      <c r="I1913" s="10">
        <v>0.41713562183455261</v>
      </c>
      <c r="J1913" s="10">
        <v>0.56035453010692182</v>
      </c>
      <c r="K1913" s="9">
        <v>-1018</v>
      </c>
      <c r="L1913" s="9">
        <v>1018</v>
      </c>
      <c r="M1913" s="10">
        <v>-0.14321890827236922</v>
      </c>
      <c r="N1913" s="10">
        <v>0.14321890827236922</v>
      </c>
      <c r="O1913" s="9">
        <v>3507</v>
      </c>
      <c r="P1913" s="9">
        <v>3872</v>
      </c>
      <c r="Q1913" s="9">
        <v>7424</v>
      </c>
      <c r="R1913" s="10">
        <v>0.47238685344827586</v>
      </c>
      <c r="S1913" s="10">
        <v>0.52155172413793105</v>
      </c>
      <c r="T1913" s="9">
        <v>-365</v>
      </c>
      <c r="U1913" s="10">
        <v>-4.9164870689655193E-2</v>
      </c>
      <c r="V1913" s="9">
        <v>-542</v>
      </c>
      <c r="W1913" s="9">
        <v>111</v>
      </c>
      <c r="X1913" s="10">
        <v>-5.5251231613723251E-2</v>
      </c>
      <c r="Y1913" s="10">
        <v>3.8802805968990772E-2</v>
      </c>
      <c r="Z1913" s="11">
        <v>172.47</v>
      </c>
      <c r="AA1913" s="11">
        <v>83.45799269438163</v>
      </c>
      <c r="AB1913" s="11">
        <v>37041</v>
      </c>
      <c r="AC1913" s="12" t="s">
        <v>5008</v>
      </c>
      <c r="AD1913" s="8">
        <v>37</v>
      </c>
      <c r="AE1913" s="8">
        <v>41</v>
      </c>
      <c r="AF1913" s="13"/>
      <c r="AG1913" s="13"/>
      <c r="AH1913" s="13"/>
      <c r="AJ1913" s="13"/>
      <c r="AK1913" s="13"/>
      <c r="AL1913" s="13"/>
      <c r="AM1913" s="13"/>
      <c r="AN1913" s="13" t="s">
        <v>510</v>
      </c>
    </row>
    <row r="1914" spans="1:40" x14ac:dyDescent="0.2">
      <c r="A1914" s="8" t="s">
        <v>4937</v>
      </c>
      <c r="B1914" s="8" t="s">
        <v>531</v>
      </c>
      <c r="C1914" s="8" t="str">
        <f t="shared" si="29"/>
        <v>Clay County NC</v>
      </c>
      <c r="D1914" s="9">
        <v>10703</v>
      </c>
      <c r="E1914" s="8" t="s">
        <v>445</v>
      </c>
      <c r="F1914" s="9">
        <v>1352</v>
      </c>
      <c r="G1914" s="9">
        <v>4395</v>
      </c>
      <c r="H1914" s="9">
        <v>5885</v>
      </c>
      <c r="I1914" s="10">
        <v>0.22973661852166524</v>
      </c>
      <c r="J1914" s="10">
        <v>0.74681393372982163</v>
      </c>
      <c r="K1914" s="9">
        <v>-3043</v>
      </c>
      <c r="L1914" s="9">
        <v>3043</v>
      </c>
      <c r="M1914" s="10">
        <v>-0.51707731520815636</v>
      </c>
      <c r="N1914" s="10">
        <v>0.51707731520815636</v>
      </c>
      <c r="O1914" s="9">
        <v>1573</v>
      </c>
      <c r="P1914" s="9">
        <v>3952</v>
      </c>
      <c r="Q1914" s="9">
        <v>5592</v>
      </c>
      <c r="R1914" s="10">
        <v>0.28129470672389129</v>
      </c>
      <c r="S1914" s="10">
        <v>0.70672389127324753</v>
      </c>
      <c r="T1914" s="9">
        <v>-2379</v>
      </c>
      <c r="U1914" s="10">
        <v>-0.42542918454935624</v>
      </c>
      <c r="V1914" s="9">
        <v>-221</v>
      </c>
      <c r="W1914" s="9">
        <v>443</v>
      </c>
      <c r="X1914" s="10">
        <v>-5.1558088202226043E-2</v>
      </c>
      <c r="Y1914" s="10">
        <v>4.0090042456574104E-2</v>
      </c>
      <c r="Z1914" s="11">
        <v>214.75</v>
      </c>
      <c r="AA1914" s="11">
        <v>49.839348079161816</v>
      </c>
      <c r="AB1914" s="11">
        <v>37043</v>
      </c>
      <c r="AC1914" s="12" t="s">
        <v>5009</v>
      </c>
      <c r="AD1914" s="8">
        <v>37</v>
      </c>
      <c r="AE1914" s="8">
        <v>43</v>
      </c>
      <c r="AF1914" s="13"/>
      <c r="AG1914" s="13"/>
      <c r="AH1914" s="13"/>
      <c r="AJ1914" s="13"/>
      <c r="AK1914" s="13"/>
      <c r="AL1914" s="13"/>
      <c r="AM1914" s="13"/>
      <c r="AN1914" s="13" t="s">
        <v>510</v>
      </c>
    </row>
    <row r="1915" spans="1:40" x14ac:dyDescent="0.2">
      <c r="A1915" s="8" t="s">
        <v>4937</v>
      </c>
      <c r="B1915" s="8" t="s">
        <v>777</v>
      </c>
      <c r="C1915" s="8" t="str">
        <f t="shared" si="29"/>
        <v>Cleveland County NC</v>
      </c>
      <c r="D1915" s="9">
        <v>96879</v>
      </c>
      <c r="E1915" s="8" t="s">
        <v>445</v>
      </c>
      <c r="F1915" s="9">
        <v>14896</v>
      </c>
      <c r="G1915" s="9">
        <v>28394</v>
      </c>
      <c r="H1915" s="9">
        <v>44137</v>
      </c>
      <c r="I1915" s="10">
        <v>0.33749461902712008</v>
      </c>
      <c r="J1915" s="10">
        <v>0.64331513242857463</v>
      </c>
      <c r="K1915" s="9">
        <v>-13498</v>
      </c>
      <c r="L1915" s="9">
        <v>13498</v>
      </c>
      <c r="M1915" s="10">
        <v>-0.30582051340145455</v>
      </c>
      <c r="N1915" s="10">
        <v>0.30582051340145455</v>
      </c>
      <c r="O1915" s="9">
        <v>16734</v>
      </c>
      <c r="P1915" s="9">
        <v>25440</v>
      </c>
      <c r="Q1915" s="9">
        <v>42542</v>
      </c>
      <c r="R1915" s="10">
        <v>0.39335245169479571</v>
      </c>
      <c r="S1915" s="10">
        <v>0.59799727328287344</v>
      </c>
      <c r="T1915" s="9">
        <v>-8706</v>
      </c>
      <c r="U1915" s="10">
        <v>-0.20464482158807773</v>
      </c>
      <c r="V1915" s="9">
        <v>-1838</v>
      </c>
      <c r="W1915" s="9">
        <v>2954</v>
      </c>
      <c r="X1915" s="10">
        <v>-5.5857832667675633E-2</v>
      </c>
      <c r="Y1915" s="10">
        <v>4.5317859145701189E-2</v>
      </c>
      <c r="Z1915" s="11">
        <v>464.25</v>
      </c>
      <c r="AA1915" s="11">
        <v>208.67851373182552</v>
      </c>
      <c r="AB1915" s="11">
        <v>37045</v>
      </c>
      <c r="AC1915" s="12" t="s">
        <v>5010</v>
      </c>
      <c r="AD1915" s="8">
        <v>37</v>
      </c>
      <c r="AE1915" s="8">
        <v>45</v>
      </c>
      <c r="AF1915" s="13" t="s">
        <v>5011</v>
      </c>
      <c r="AG1915" s="13" t="s">
        <v>4982</v>
      </c>
      <c r="AH1915" s="13" t="s">
        <v>5012</v>
      </c>
      <c r="AJ1915" s="13" t="s">
        <v>498</v>
      </c>
      <c r="AK1915" s="13" t="s">
        <v>4984</v>
      </c>
      <c r="AL1915" s="13"/>
      <c r="AM1915" s="13"/>
      <c r="AN1915" s="13" t="s">
        <v>487</v>
      </c>
    </row>
    <row r="1916" spans="1:40" x14ac:dyDescent="0.2">
      <c r="A1916" s="8" t="s">
        <v>4937</v>
      </c>
      <c r="B1916" s="8" t="s">
        <v>5013</v>
      </c>
      <c r="C1916" s="8" t="str">
        <f t="shared" si="29"/>
        <v>Columbus County NC</v>
      </c>
      <c r="D1916" s="9">
        <v>56694</v>
      </c>
      <c r="E1916" s="8" t="s">
        <v>445</v>
      </c>
      <c r="F1916" s="9">
        <v>8991</v>
      </c>
      <c r="G1916" s="9">
        <v>14177</v>
      </c>
      <c r="H1916" s="9">
        <v>23472</v>
      </c>
      <c r="I1916" s="10">
        <v>0.38305214723926378</v>
      </c>
      <c r="J1916" s="10">
        <v>0.60399625085207909</v>
      </c>
      <c r="K1916" s="9">
        <v>-5186</v>
      </c>
      <c r="L1916" s="9">
        <v>5186</v>
      </c>
      <c r="M1916" s="10">
        <v>-0.2209441036128153</v>
      </c>
      <c r="N1916" s="10">
        <v>0.2209441036128153</v>
      </c>
      <c r="O1916" s="9">
        <v>10973</v>
      </c>
      <c r="P1916" s="9">
        <v>12863</v>
      </c>
      <c r="Q1916" s="9">
        <v>24017</v>
      </c>
      <c r="R1916" s="10">
        <v>0.45688470666611153</v>
      </c>
      <c r="S1916" s="10">
        <v>0.53557896489986256</v>
      </c>
      <c r="T1916" s="9">
        <v>-1890</v>
      </c>
      <c r="U1916" s="10">
        <v>-7.8694258233751035E-2</v>
      </c>
      <c r="V1916" s="9">
        <v>-1982</v>
      </c>
      <c r="W1916" s="9">
        <v>1314</v>
      </c>
      <c r="X1916" s="10">
        <v>-7.3832559426847744E-2</v>
      </c>
      <c r="Y1916" s="10">
        <v>6.8417285952216522E-2</v>
      </c>
      <c r="Z1916" s="11">
        <v>937.29</v>
      </c>
      <c r="AA1916" s="11">
        <v>60.487149121403199</v>
      </c>
      <c r="AB1916" s="11">
        <v>37047</v>
      </c>
      <c r="AC1916" s="12" t="s">
        <v>5014</v>
      </c>
      <c r="AD1916" s="8">
        <v>37</v>
      </c>
      <c r="AE1916" s="8">
        <v>47</v>
      </c>
      <c r="AF1916" s="13"/>
      <c r="AG1916" s="13"/>
      <c r="AH1916" s="13"/>
      <c r="AJ1916" s="13"/>
      <c r="AK1916" s="13"/>
      <c r="AL1916" s="13"/>
      <c r="AM1916" s="13"/>
      <c r="AN1916" s="13" t="s">
        <v>510</v>
      </c>
    </row>
    <row r="1917" spans="1:40" x14ac:dyDescent="0.2">
      <c r="A1917" s="8" t="s">
        <v>4937</v>
      </c>
      <c r="B1917" s="8" t="s">
        <v>5015</v>
      </c>
      <c r="C1917" s="8" t="str">
        <f t="shared" si="29"/>
        <v>Craven County NC</v>
      </c>
      <c r="D1917" s="9">
        <v>103451</v>
      </c>
      <c r="E1917" s="8" t="s">
        <v>445</v>
      </c>
      <c r="F1917" s="9">
        <v>17481</v>
      </c>
      <c r="G1917" s="9">
        <v>27556</v>
      </c>
      <c r="H1917" s="9">
        <v>46231</v>
      </c>
      <c r="I1917" s="10">
        <v>0.37812290454456965</v>
      </c>
      <c r="J1917" s="10">
        <v>0.59605026929982041</v>
      </c>
      <c r="K1917" s="9">
        <v>-10075</v>
      </c>
      <c r="L1917" s="9">
        <v>10075</v>
      </c>
      <c r="M1917" s="10">
        <v>-0.21792736475525076</v>
      </c>
      <c r="N1917" s="10">
        <v>0.21792736475525076</v>
      </c>
      <c r="O1917" s="9">
        <v>18556</v>
      </c>
      <c r="P1917" s="9">
        <v>26654</v>
      </c>
      <c r="Q1917" s="9">
        <v>45585</v>
      </c>
      <c r="R1917" s="10">
        <v>0.40706372710321376</v>
      </c>
      <c r="S1917" s="10">
        <v>0.58470988263683232</v>
      </c>
      <c r="T1917" s="9">
        <v>-8098</v>
      </c>
      <c r="U1917" s="10">
        <v>-0.17764615553361857</v>
      </c>
      <c r="V1917" s="9">
        <v>-1075</v>
      </c>
      <c r="W1917" s="9">
        <v>902</v>
      </c>
      <c r="X1917" s="10">
        <v>-2.8940822558644108E-2</v>
      </c>
      <c r="Y1917" s="10">
        <v>1.1340386662988089E-2</v>
      </c>
      <c r="Z1917" s="11">
        <v>708.96</v>
      </c>
      <c r="AA1917" s="11">
        <v>145.91937485894832</v>
      </c>
      <c r="AB1917" s="11">
        <v>37049</v>
      </c>
      <c r="AC1917" s="12" t="s">
        <v>5016</v>
      </c>
      <c r="AD1917" s="8">
        <v>37</v>
      </c>
      <c r="AE1917" s="8">
        <v>49</v>
      </c>
      <c r="AF1917" s="13" t="s">
        <v>5017</v>
      </c>
      <c r="AG1917" s="13" t="s">
        <v>4994</v>
      </c>
      <c r="AH1917" s="13" t="s">
        <v>5018</v>
      </c>
      <c r="AI1917" s="14">
        <v>126245</v>
      </c>
      <c r="AJ1917" s="13" t="s">
        <v>486</v>
      </c>
      <c r="AK1917" s="13" t="s">
        <v>4996</v>
      </c>
      <c r="AL1917" s="13"/>
      <c r="AM1917" s="13"/>
      <c r="AN1917" s="13" t="s">
        <v>487</v>
      </c>
    </row>
    <row r="1918" spans="1:40" x14ac:dyDescent="0.2">
      <c r="A1918" s="8" t="s">
        <v>4937</v>
      </c>
      <c r="B1918" s="8" t="s">
        <v>2095</v>
      </c>
      <c r="C1918" s="8" t="str">
        <f t="shared" si="29"/>
        <v>Cumberland County NC</v>
      </c>
      <c r="D1918" s="9">
        <v>323838</v>
      </c>
      <c r="E1918" s="8" t="s">
        <v>445</v>
      </c>
      <c r="F1918" s="9">
        <v>70523</v>
      </c>
      <c r="G1918" s="9">
        <v>50593</v>
      </c>
      <c r="H1918" s="9">
        <v>124402</v>
      </c>
      <c r="I1918" s="10">
        <v>0.56689603061044036</v>
      </c>
      <c r="J1918" s="10">
        <v>0.40668960306104401</v>
      </c>
      <c r="K1918" s="9">
        <v>19930</v>
      </c>
      <c r="L1918" s="9">
        <v>-19930</v>
      </c>
      <c r="M1918" s="10">
        <v>0.16020642754939635</v>
      </c>
      <c r="N1918" s="10">
        <v>-0.16020642754939635</v>
      </c>
      <c r="O1918" s="9">
        <v>74991</v>
      </c>
      <c r="P1918" s="9">
        <v>50191</v>
      </c>
      <c r="Q1918" s="9">
        <v>126092</v>
      </c>
      <c r="R1918" s="10">
        <v>0.59473241759984774</v>
      </c>
      <c r="S1918" s="10">
        <v>0.39805062969895</v>
      </c>
      <c r="T1918" s="9">
        <v>24800</v>
      </c>
      <c r="U1918" s="10">
        <v>0.19668178790089774</v>
      </c>
      <c r="V1918" s="9">
        <v>-4468</v>
      </c>
      <c r="W1918" s="9">
        <v>402</v>
      </c>
      <c r="X1918" s="10">
        <v>-2.783638698940738E-2</v>
      </c>
      <c r="Y1918" s="10">
        <v>8.6389733620940157E-3</v>
      </c>
      <c r="Z1918" s="11">
        <v>652.32000000000005</v>
      </c>
      <c r="AA1918" s="11">
        <v>496.44039735099335</v>
      </c>
      <c r="AB1918" s="11">
        <v>37051</v>
      </c>
      <c r="AC1918" s="12" t="s">
        <v>5019</v>
      </c>
      <c r="AD1918" s="8">
        <v>37</v>
      </c>
      <c r="AE1918" s="8">
        <v>51</v>
      </c>
      <c r="AF1918" s="13" t="s">
        <v>5020</v>
      </c>
      <c r="AG1918" s="13" t="s">
        <v>5021</v>
      </c>
      <c r="AH1918" s="13" t="s">
        <v>5022</v>
      </c>
      <c r="AI1918" s="14">
        <v>376509</v>
      </c>
      <c r="AJ1918" s="13" t="s">
        <v>486</v>
      </c>
      <c r="AK1918" s="13" t="s">
        <v>5023</v>
      </c>
      <c r="AL1918" s="13"/>
      <c r="AM1918" s="13"/>
      <c r="AN1918" s="13" t="s">
        <v>487</v>
      </c>
    </row>
    <row r="1919" spans="1:40" x14ac:dyDescent="0.2">
      <c r="A1919" s="8" t="s">
        <v>4937</v>
      </c>
      <c r="B1919" s="8" t="s">
        <v>5024</v>
      </c>
      <c r="C1919" s="8" t="str">
        <f t="shared" si="29"/>
        <v>Currituck County NC</v>
      </c>
      <c r="D1919" s="9">
        <v>25263</v>
      </c>
      <c r="E1919" s="8" t="s">
        <v>445</v>
      </c>
      <c r="F1919" s="9">
        <v>2879</v>
      </c>
      <c r="G1919" s="9">
        <v>9070</v>
      </c>
      <c r="H1919" s="9">
        <v>12423</v>
      </c>
      <c r="I1919" s="10">
        <v>0.23174756500040247</v>
      </c>
      <c r="J1919" s="10">
        <v>0.73009739998390077</v>
      </c>
      <c r="K1919" s="9">
        <v>-6191</v>
      </c>
      <c r="L1919" s="9">
        <v>6191</v>
      </c>
      <c r="M1919" s="10">
        <v>-0.49834983498349827</v>
      </c>
      <c r="N1919" s="10">
        <v>0.49834983498349827</v>
      </c>
      <c r="O1919" s="9">
        <v>3521</v>
      </c>
      <c r="P1919" s="9">
        <v>7431</v>
      </c>
      <c r="Q1919" s="9">
        <v>11153</v>
      </c>
      <c r="R1919" s="10">
        <v>0.31569981170985384</v>
      </c>
      <c r="S1919" s="10">
        <v>0.66627813144445436</v>
      </c>
      <c r="T1919" s="9">
        <v>-3910</v>
      </c>
      <c r="U1919" s="10">
        <v>-0.35057831973460052</v>
      </c>
      <c r="V1919" s="9">
        <v>-642</v>
      </c>
      <c r="W1919" s="9">
        <v>1639</v>
      </c>
      <c r="X1919" s="10">
        <v>-8.3952246709451367E-2</v>
      </c>
      <c r="Y1919" s="10">
        <v>6.3819268539446417E-2</v>
      </c>
      <c r="Z1919" s="11">
        <v>261.85000000000002</v>
      </c>
      <c r="AA1919" s="11">
        <v>96.478900133664297</v>
      </c>
      <c r="AB1919" s="11">
        <v>37053</v>
      </c>
      <c r="AC1919" s="12" t="s">
        <v>5025</v>
      </c>
      <c r="AD1919" s="8">
        <v>37</v>
      </c>
      <c r="AE1919" s="8">
        <v>53</v>
      </c>
      <c r="AF1919" s="13" t="s">
        <v>5026</v>
      </c>
      <c r="AG1919" s="13" t="s">
        <v>4988</v>
      </c>
      <c r="AH1919" s="13" t="s">
        <v>5027</v>
      </c>
      <c r="AI1919" s="14">
        <v>1724876</v>
      </c>
      <c r="AJ1919" s="13" t="s">
        <v>486</v>
      </c>
      <c r="AK1919" s="13" t="s">
        <v>4990</v>
      </c>
      <c r="AL1919" s="13"/>
      <c r="AM1919" s="13"/>
      <c r="AN1919" s="13" t="s">
        <v>505</v>
      </c>
    </row>
    <row r="1920" spans="1:40" x14ac:dyDescent="0.2">
      <c r="A1920" s="8" t="s">
        <v>4937</v>
      </c>
      <c r="B1920" s="8" t="s">
        <v>5028</v>
      </c>
      <c r="C1920" s="8" t="str">
        <f t="shared" si="29"/>
        <v>Dare County NC</v>
      </c>
      <c r="D1920" s="9">
        <v>35663</v>
      </c>
      <c r="E1920" s="8" t="s">
        <v>445</v>
      </c>
      <c r="F1920" s="9">
        <v>7079</v>
      </c>
      <c r="G1920" s="9">
        <v>11283</v>
      </c>
      <c r="H1920" s="9">
        <v>19009</v>
      </c>
      <c r="I1920" s="10">
        <v>0.37240254616234414</v>
      </c>
      <c r="J1920" s="10">
        <v>0.59356094481561361</v>
      </c>
      <c r="K1920" s="9">
        <v>-4204</v>
      </c>
      <c r="L1920" s="9">
        <v>4204</v>
      </c>
      <c r="M1920" s="10">
        <v>-0.22115839865326947</v>
      </c>
      <c r="N1920" s="10">
        <v>0.22115839865326947</v>
      </c>
      <c r="O1920" s="9">
        <v>7258</v>
      </c>
      <c r="P1920" s="9">
        <v>10102</v>
      </c>
      <c r="Q1920" s="9">
        <v>17614</v>
      </c>
      <c r="R1920" s="10">
        <v>0.41205858975814691</v>
      </c>
      <c r="S1920" s="10">
        <v>0.57352106279096171</v>
      </c>
      <c r="T1920" s="9">
        <v>-2844</v>
      </c>
      <c r="U1920" s="10">
        <v>-0.1614624730328148</v>
      </c>
      <c r="V1920" s="9">
        <v>-179</v>
      </c>
      <c r="W1920" s="9">
        <v>1181</v>
      </c>
      <c r="X1920" s="10">
        <v>-3.965604359580277E-2</v>
      </c>
      <c r="Y1920" s="10">
        <v>2.00398820246519E-2</v>
      </c>
      <c r="Z1920" s="11">
        <v>383.42</v>
      </c>
      <c r="AA1920" s="11">
        <v>93.012884043607528</v>
      </c>
      <c r="AB1920" s="11">
        <v>37055</v>
      </c>
      <c r="AC1920" s="12" t="s">
        <v>5029</v>
      </c>
      <c r="AD1920" s="8">
        <v>37</v>
      </c>
      <c r="AE1920" s="8">
        <v>55</v>
      </c>
      <c r="AF1920" s="13" t="s">
        <v>5030</v>
      </c>
      <c r="AG1920" s="13" t="s">
        <v>4988</v>
      </c>
      <c r="AH1920" s="13" t="s">
        <v>5031</v>
      </c>
      <c r="AJ1920" s="13" t="s">
        <v>498</v>
      </c>
      <c r="AK1920" s="13" t="s">
        <v>4990</v>
      </c>
      <c r="AL1920" s="13"/>
      <c r="AM1920" s="13"/>
      <c r="AN1920" s="13" t="s">
        <v>487</v>
      </c>
    </row>
    <row r="1921" spans="1:40" x14ac:dyDescent="0.2">
      <c r="A1921" s="8" t="s">
        <v>4937</v>
      </c>
      <c r="B1921" s="8" t="s">
        <v>5032</v>
      </c>
      <c r="C1921" s="8" t="str">
        <f t="shared" si="29"/>
        <v>Davidson County NC</v>
      </c>
      <c r="D1921" s="9">
        <v>164622</v>
      </c>
      <c r="E1921" s="8" t="s">
        <v>445</v>
      </c>
      <c r="F1921" s="9">
        <v>17328</v>
      </c>
      <c r="G1921" s="9">
        <v>52870</v>
      </c>
      <c r="H1921" s="9">
        <v>72013</v>
      </c>
      <c r="I1921" s="10">
        <v>0.24062322080735424</v>
      </c>
      <c r="J1921" s="10">
        <v>0.73417299654229096</v>
      </c>
      <c r="K1921" s="9">
        <v>-35542</v>
      </c>
      <c r="L1921" s="9">
        <v>35542</v>
      </c>
      <c r="M1921" s="10">
        <v>-0.49354977573493675</v>
      </c>
      <c r="N1921" s="10">
        <v>0.49354977573493675</v>
      </c>
      <c r="O1921" s="9">
        <v>20291</v>
      </c>
      <c r="P1921" s="9">
        <v>48935</v>
      </c>
      <c r="Q1921" s="9">
        <v>69994</v>
      </c>
      <c r="R1921" s="10">
        <v>0.28989627682372776</v>
      </c>
      <c r="S1921" s="10">
        <v>0.69913135411606708</v>
      </c>
      <c r="T1921" s="9">
        <v>-28644</v>
      </c>
      <c r="U1921" s="10">
        <v>-0.40923507729233932</v>
      </c>
      <c r="V1921" s="9">
        <v>-2963</v>
      </c>
      <c r="W1921" s="9">
        <v>3935</v>
      </c>
      <c r="X1921" s="10">
        <v>-4.9273056016373523E-2</v>
      </c>
      <c r="Y1921" s="10">
        <v>3.5041642426223873E-2</v>
      </c>
      <c r="Z1921" s="11">
        <v>552.67999999999995</v>
      </c>
      <c r="AA1921" s="11">
        <v>297.86133024534996</v>
      </c>
      <c r="AB1921" s="11">
        <v>37057</v>
      </c>
      <c r="AC1921" s="12" t="s">
        <v>5033</v>
      </c>
      <c r="AD1921" s="8">
        <v>37</v>
      </c>
      <c r="AE1921" s="8">
        <v>57</v>
      </c>
      <c r="AF1921" s="13" t="s">
        <v>5034</v>
      </c>
      <c r="AG1921" s="13" t="s">
        <v>4941</v>
      </c>
      <c r="AH1921" s="13" t="s">
        <v>5035</v>
      </c>
      <c r="AI1921" s="14">
        <v>659330</v>
      </c>
      <c r="AJ1921" s="13" t="s">
        <v>486</v>
      </c>
      <c r="AK1921" s="13" t="s">
        <v>4943</v>
      </c>
      <c r="AL1921" s="13"/>
      <c r="AM1921" s="13"/>
      <c r="AN1921" s="13" t="s">
        <v>487</v>
      </c>
    </row>
    <row r="1922" spans="1:40" x14ac:dyDescent="0.2">
      <c r="A1922" s="8" t="s">
        <v>4937</v>
      </c>
      <c r="B1922" s="8" t="s">
        <v>5036</v>
      </c>
      <c r="C1922" s="8" t="str">
        <f t="shared" si="29"/>
        <v>Davie County NC</v>
      </c>
      <c r="D1922" s="9">
        <v>41753</v>
      </c>
      <c r="E1922" s="8" t="s">
        <v>445</v>
      </c>
      <c r="F1922" s="9">
        <v>5228</v>
      </c>
      <c r="G1922" s="9">
        <v>15502</v>
      </c>
      <c r="H1922" s="9">
        <v>21350</v>
      </c>
      <c r="I1922" s="10">
        <v>0.24487119437939109</v>
      </c>
      <c r="J1922" s="10">
        <v>0.7260889929742389</v>
      </c>
      <c r="K1922" s="9">
        <v>-10274</v>
      </c>
      <c r="L1922" s="9">
        <v>10274</v>
      </c>
      <c r="M1922" s="10">
        <v>-0.48121779859484781</v>
      </c>
      <c r="N1922" s="10">
        <v>0.48121779859484781</v>
      </c>
      <c r="O1922" s="9">
        <v>5652</v>
      </c>
      <c r="P1922" s="9">
        <v>14568</v>
      </c>
      <c r="Q1922" s="9">
        <v>20418</v>
      </c>
      <c r="R1922" s="10">
        <v>0.27681457537466941</v>
      </c>
      <c r="S1922" s="10">
        <v>0.71348809873640906</v>
      </c>
      <c r="T1922" s="9">
        <v>-8916</v>
      </c>
      <c r="U1922" s="10">
        <v>-0.43667352336173965</v>
      </c>
      <c r="V1922" s="9">
        <v>-424</v>
      </c>
      <c r="W1922" s="9">
        <v>934</v>
      </c>
      <c r="X1922" s="10">
        <v>-3.1943380995278325E-2</v>
      </c>
      <c r="Y1922" s="10">
        <v>1.2600894237829841E-2</v>
      </c>
      <c r="Z1922" s="11">
        <v>264.11</v>
      </c>
      <c r="AA1922" s="11">
        <v>158.08943243345576</v>
      </c>
      <c r="AB1922" s="11">
        <v>37059</v>
      </c>
      <c r="AC1922" s="12" t="s">
        <v>5037</v>
      </c>
      <c r="AD1922" s="8">
        <v>37</v>
      </c>
      <c r="AE1922" s="8">
        <v>59</v>
      </c>
      <c r="AF1922" s="13" t="s">
        <v>5034</v>
      </c>
      <c r="AG1922" s="13" t="s">
        <v>4941</v>
      </c>
      <c r="AH1922" s="13" t="s">
        <v>5035</v>
      </c>
      <c r="AI1922" s="14">
        <v>659330</v>
      </c>
      <c r="AJ1922" s="13" t="s">
        <v>486</v>
      </c>
      <c r="AK1922" s="13" t="s">
        <v>4943</v>
      </c>
      <c r="AL1922" s="13"/>
      <c r="AM1922" s="13"/>
      <c r="AN1922" s="13" t="s">
        <v>487</v>
      </c>
    </row>
    <row r="1923" spans="1:40" x14ac:dyDescent="0.2">
      <c r="A1923" s="8" t="s">
        <v>4937</v>
      </c>
      <c r="B1923" s="8" t="s">
        <v>5038</v>
      </c>
      <c r="C1923" s="8" t="str">
        <f t="shared" si="29"/>
        <v>Duplin County NC</v>
      </c>
      <c r="D1923" s="9">
        <v>59159</v>
      </c>
      <c r="E1923" s="8" t="s">
        <v>445</v>
      </c>
      <c r="F1923" s="9">
        <v>8196</v>
      </c>
      <c r="G1923" s="9">
        <v>12151</v>
      </c>
      <c r="H1923" s="9">
        <v>20601</v>
      </c>
      <c r="I1923" s="10">
        <v>0.3978447648172419</v>
      </c>
      <c r="J1923" s="10">
        <v>0.58982573661472748</v>
      </c>
      <c r="K1923" s="9">
        <v>-3955</v>
      </c>
      <c r="L1923" s="9">
        <v>3955</v>
      </c>
      <c r="M1923" s="10">
        <v>-0.19198097179748558</v>
      </c>
      <c r="N1923" s="10">
        <v>0.19198097179748558</v>
      </c>
      <c r="O1923" s="9">
        <v>8923</v>
      </c>
      <c r="P1923" s="9">
        <v>11330</v>
      </c>
      <c r="Q1923" s="9">
        <v>20375</v>
      </c>
      <c r="R1923" s="10">
        <v>0.43793865030674844</v>
      </c>
      <c r="S1923" s="10">
        <v>0.55607361963190183</v>
      </c>
      <c r="T1923" s="9">
        <v>-2407</v>
      </c>
      <c r="U1923" s="10">
        <v>-0.11813496932515338</v>
      </c>
      <c r="V1923" s="9">
        <v>-727</v>
      </c>
      <c r="W1923" s="9">
        <v>821</v>
      </c>
      <c r="X1923" s="10">
        <v>-4.0093885489506542E-2</v>
      </c>
      <c r="Y1923" s="10">
        <v>3.3752116982825653E-2</v>
      </c>
      <c r="Z1923" s="11">
        <v>816.22</v>
      </c>
      <c r="AA1923" s="11">
        <v>72.47923353997696</v>
      </c>
      <c r="AB1923" s="11">
        <v>37061</v>
      </c>
      <c r="AC1923" s="12" t="s">
        <v>5039</v>
      </c>
      <c r="AD1923" s="8">
        <v>37</v>
      </c>
      <c r="AE1923" s="8">
        <v>61</v>
      </c>
      <c r="AF1923" s="13"/>
      <c r="AG1923" s="13"/>
      <c r="AH1923" s="13"/>
      <c r="AJ1923" s="13"/>
      <c r="AK1923" s="13"/>
      <c r="AL1923" s="13"/>
      <c r="AM1923" s="13"/>
      <c r="AN1923" s="13" t="s">
        <v>510</v>
      </c>
    </row>
    <row r="1924" spans="1:40" x14ac:dyDescent="0.2">
      <c r="A1924" s="8" t="s">
        <v>4937</v>
      </c>
      <c r="B1924" s="8" t="s">
        <v>5040</v>
      </c>
      <c r="C1924" s="8" t="str">
        <f t="shared" si="29"/>
        <v>Durham County NC</v>
      </c>
      <c r="D1924" s="9">
        <v>300952</v>
      </c>
      <c r="E1924" s="8" t="s">
        <v>445</v>
      </c>
      <c r="F1924" s="9">
        <v>118783</v>
      </c>
      <c r="G1924" s="9">
        <v>27879</v>
      </c>
      <c r="H1924" s="9">
        <v>150543</v>
      </c>
      <c r="I1924" s="10">
        <v>0.7890303767030018</v>
      </c>
      <c r="J1924" s="10">
        <v>0.18518961359877245</v>
      </c>
      <c r="K1924" s="9">
        <v>90904</v>
      </c>
      <c r="L1924" s="9">
        <v>-90904</v>
      </c>
      <c r="M1924" s="10">
        <v>0.60384076310422929</v>
      </c>
      <c r="N1924" s="10">
        <v>-0.60384076310422929</v>
      </c>
      <c r="O1924" s="9">
        <v>109185</v>
      </c>
      <c r="P1924" s="9">
        <v>33326</v>
      </c>
      <c r="Q1924" s="9">
        <v>143828</v>
      </c>
      <c r="R1924" s="10">
        <v>0.75913591233973909</v>
      </c>
      <c r="S1924" s="10">
        <v>0.23170731707317074</v>
      </c>
      <c r="T1924" s="9">
        <v>75859</v>
      </c>
      <c r="U1924" s="10">
        <v>0.52742859526656838</v>
      </c>
      <c r="V1924" s="9">
        <v>9598</v>
      </c>
      <c r="W1924" s="9">
        <v>-5447</v>
      </c>
      <c r="X1924" s="10">
        <v>2.9894464363262707E-2</v>
      </c>
      <c r="Y1924" s="10">
        <v>-4.6517703474398292E-2</v>
      </c>
      <c r="Z1924" s="11">
        <v>285.98</v>
      </c>
      <c r="AA1924" s="11">
        <v>1052.353311420379</v>
      </c>
      <c r="AB1924" s="11">
        <v>37063</v>
      </c>
      <c r="AC1924" s="12" t="s">
        <v>5041</v>
      </c>
      <c r="AD1924" s="8">
        <v>37</v>
      </c>
      <c r="AE1924" s="8">
        <v>63</v>
      </c>
      <c r="AF1924" s="13" t="s">
        <v>5002</v>
      </c>
      <c r="AG1924" s="13" t="s">
        <v>5003</v>
      </c>
      <c r="AH1924" s="13" t="s">
        <v>5004</v>
      </c>
      <c r="AI1924" s="14">
        <v>552493</v>
      </c>
      <c r="AJ1924" s="13" t="s">
        <v>486</v>
      </c>
      <c r="AK1924" s="13" t="s">
        <v>5005</v>
      </c>
      <c r="AL1924" s="13"/>
      <c r="AM1924" s="13"/>
      <c r="AN1924" s="13" t="s">
        <v>487</v>
      </c>
    </row>
    <row r="1925" spans="1:40" x14ac:dyDescent="0.2">
      <c r="A1925" s="8" t="s">
        <v>4937</v>
      </c>
      <c r="B1925" s="8" t="s">
        <v>5042</v>
      </c>
      <c r="C1925" s="8" t="str">
        <f t="shared" si="29"/>
        <v>Edgecombe County NC</v>
      </c>
      <c r="D1925" s="9">
        <v>54150</v>
      </c>
      <c r="E1925" s="8" t="s">
        <v>445</v>
      </c>
      <c r="F1925" s="9">
        <v>16152</v>
      </c>
      <c r="G1925" s="9">
        <v>8219</v>
      </c>
      <c r="H1925" s="9">
        <v>24653</v>
      </c>
      <c r="I1925" s="10">
        <v>0.65517381251774631</v>
      </c>
      <c r="J1925" s="10">
        <v>0.33338741735285765</v>
      </c>
      <c r="K1925" s="9">
        <v>7933</v>
      </c>
      <c r="L1925" s="9">
        <v>-7933</v>
      </c>
      <c r="M1925" s="10">
        <v>0.32178639516488866</v>
      </c>
      <c r="N1925" s="10">
        <v>-0.32178639516488866</v>
      </c>
      <c r="O1925" s="9">
        <v>18249</v>
      </c>
      <c r="P1925" s="9">
        <v>8494</v>
      </c>
      <c r="Q1925" s="9">
        <v>26826</v>
      </c>
      <c r="R1925" s="10">
        <v>0.68027286960411537</v>
      </c>
      <c r="S1925" s="10">
        <v>0.31663311712517705</v>
      </c>
      <c r="T1925" s="9">
        <v>9755</v>
      </c>
      <c r="U1925" s="10">
        <v>0.36363975247893832</v>
      </c>
      <c r="V1925" s="9">
        <v>-2097</v>
      </c>
      <c r="W1925" s="9">
        <v>-275</v>
      </c>
      <c r="X1925" s="10">
        <v>-2.5099057086369059E-2</v>
      </c>
      <c r="Y1925" s="10">
        <v>1.6754300227680596E-2</v>
      </c>
      <c r="Z1925" s="11">
        <v>505.34</v>
      </c>
      <c r="AA1925" s="11">
        <v>107.15557842244826</v>
      </c>
      <c r="AB1925" s="11">
        <v>37065</v>
      </c>
      <c r="AC1925" s="12" t="s">
        <v>5043</v>
      </c>
      <c r="AD1925" s="8">
        <v>37</v>
      </c>
      <c r="AE1925" s="8">
        <v>65</v>
      </c>
      <c r="AF1925" s="13" t="s">
        <v>5044</v>
      </c>
      <c r="AG1925" s="13" t="s">
        <v>5045</v>
      </c>
      <c r="AH1925" s="13" t="s">
        <v>5046</v>
      </c>
      <c r="AI1925" s="14">
        <v>148069</v>
      </c>
      <c r="AJ1925" s="13" t="s">
        <v>486</v>
      </c>
      <c r="AK1925" s="13" t="s">
        <v>5047</v>
      </c>
      <c r="AL1925" s="13"/>
      <c r="AM1925" s="13"/>
      <c r="AN1925" s="13" t="s">
        <v>487</v>
      </c>
    </row>
    <row r="1926" spans="1:40" x14ac:dyDescent="0.2">
      <c r="A1926" s="8" t="s">
        <v>4937</v>
      </c>
      <c r="B1926" s="8" t="s">
        <v>1699</v>
      </c>
      <c r="C1926" s="8" t="str">
        <f t="shared" si="29"/>
        <v>Forsyth County NC</v>
      </c>
      <c r="D1926" s="9">
        <v>369019</v>
      </c>
      <c r="E1926" s="8" t="s">
        <v>445</v>
      </c>
      <c r="F1926" s="9">
        <v>92488</v>
      </c>
      <c r="G1926" s="9">
        <v>74793</v>
      </c>
      <c r="H1926" s="9">
        <v>172509</v>
      </c>
      <c r="I1926" s="10">
        <v>0.53613434661379988</v>
      </c>
      <c r="J1926" s="10">
        <v>0.43355998817453001</v>
      </c>
      <c r="K1926" s="9">
        <v>17695</v>
      </c>
      <c r="L1926" s="9">
        <v>-17695</v>
      </c>
      <c r="M1926" s="10">
        <v>0.10257435843926987</v>
      </c>
      <c r="N1926" s="10">
        <v>-0.10257435843926987</v>
      </c>
      <c r="O1926" s="9">
        <v>91606</v>
      </c>
      <c r="P1926" s="9">
        <v>79177</v>
      </c>
      <c r="Q1926" s="9">
        <v>172332</v>
      </c>
      <c r="R1926" s="10">
        <v>0.53156697537311703</v>
      </c>
      <c r="S1926" s="10">
        <v>0.45944456049950094</v>
      </c>
      <c r="T1926" s="9">
        <v>12429</v>
      </c>
      <c r="U1926" s="10">
        <v>7.2122414873616092E-2</v>
      </c>
      <c r="V1926" s="9">
        <v>882</v>
      </c>
      <c r="W1926" s="9">
        <v>-4384</v>
      </c>
      <c r="X1926" s="10">
        <v>4.5673712406828493E-3</v>
      </c>
      <c r="Y1926" s="10">
        <v>-2.5884572324970934E-2</v>
      </c>
      <c r="Z1926" s="11">
        <v>408.15</v>
      </c>
      <c r="AA1926" s="11">
        <v>904.12593409285807</v>
      </c>
      <c r="AB1926" s="11">
        <v>37067</v>
      </c>
      <c r="AC1926" s="12" t="s">
        <v>5048</v>
      </c>
      <c r="AD1926" s="8">
        <v>37</v>
      </c>
      <c r="AE1926" s="8">
        <v>67</v>
      </c>
      <c r="AF1926" s="13" t="s">
        <v>5034</v>
      </c>
      <c r="AG1926" s="13" t="s">
        <v>4941</v>
      </c>
      <c r="AH1926" s="13" t="s">
        <v>5035</v>
      </c>
      <c r="AI1926" s="14">
        <v>659330</v>
      </c>
      <c r="AJ1926" s="13" t="s">
        <v>486</v>
      </c>
      <c r="AK1926" s="13" t="s">
        <v>4943</v>
      </c>
      <c r="AL1926" s="13"/>
      <c r="AM1926" s="13"/>
      <c r="AN1926" s="13" t="s">
        <v>487</v>
      </c>
    </row>
    <row r="1927" spans="1:40" x14ac:dyDescent="0.2">
      <c r="A1927" s="8" t="s">
        <v>4937</v>
      </c>
      <c r="B1927" s="8" t="s">
        <v>586</v>
      </c>
      <c r="C1927" s="8" t="str">
        <f t="shared" si="29"/>
        <v>Franklin County NC</v>
      </c>
      <c r="D1927" s="9">
        <v>63710</v>
      </c>
      <c r="E1927" s="8" t="s">
        <v>445</v>
      </c>
      <c r="F1927" s="9">
        <v>12811</v>
      </c>
      <c r="G1927" s="9">
        <v>16320</v>
      </c>
      <c r="H1927" s="9">
        <v>29902</v>
      </c>
      <c r="I1927" s="10">
        <v>0.42843288074376296</v>
      </c>
      <c r="J1927" s="10">
        <v>0.54578289077653663</v>
      </c>
      <c r="K1927" s="9">
        <v>-3509</v>
      </c>
      <c r="L1927" s="9">
        <v>3509</v>
      </c>
      <c r="M1927" s="10">
        <v>-0.11735001003277368</v>
      </c>
      <c r="N1927" s="10">
        <v>0.11735001003277368</v>
      </c>
      <c r="O1927" s="9">
        <v>13317</v>
      </c>
      <c r="P1927" s="9">
        <v>14480</v>
      </c>
      <c r="Q1927" s="9">
        <v>28059</v>
      </c>
      <c r="R1927" s="10">
        <v>0.47460707794290602</v>
      </c>
      <c r="S1927" s="10">
        <v>0.51605545457785384</v>
      </c>
      <c r="T1927" s="9">
        <v>-1163</v>
      </c>
      <c r="U1927" s="10">
        <v>-4.1448376634947826E-2</v>
      </c>
      <c r="V1927" s="9">
        <v>-506</v>
      </c>
      <c r="W1927" s="9">
        <v>1840</v>
      </c>
      <c r="X1927" s="10">
        <v>-4.6174197199143063E-2</v>
      </c>
      <c r="Y1927" s="10">
        <v>2.9727436198682788E-2</v>
      </c>
      <c r="Z1927" s="11">
        <v>491.68</v>
      </c>
      <c r="AA1927" s="11">
        <v>129.57614708753661</v>
      </c>
      <c r="AB1927" s="11">
        <v>37069</v>
      </c>
      <c r="AC1927" s="12" t="s">
        <v>5049</v>
      </c>
      <c r="AD1927" s="8">
        <v>37</v>
      </c>
      <c r="AE1927" s="8">
        <v>69</v>
      </c>
      <c r="AF1927" s="13" t="s">
        <v>5050</v>
      </c>
      <c r="AG1927" s="13" t="s">
        <v>5003</v>
      </c>
      <c r="AH1927" s="13" t="s">
        <v>5051</v>
      </c>
      <c r="AI1927" s="14">
        <v>1273568</v>
      </c>
      <c r="AJ1927" s="13" t="s">
        <v>486</v>
      </c>
      <c r="AK1927" s="13" t="s">
        <v>5005</v>
      </c>
      <c r="AL1927" s="13"/>
      <c r="AM1927" s="13"/>
      <c r="AN1927" s="13" t="s">
        <v>505</v>
      </c>
    </row>
    <row r="1928" spans="1:40" x14ac:dyDescent="0.2">
      <c r="A1928" s="8" t="s">
        <v>4937</v>
      </c>
      <c r="B1928" s="8" t="s">
        <v>5052</v>
      </c>
      <c r="C1928" s="8" t="str">
        <f t="shared" si="29"/>
        <v>Gaston County NC</v>
      </c>
      <c r="D1928" s="9">
        <v>213442</v>
      </c>
      <c r="E1928" s="8" t="s">
        <v>445</v>
      </c>
      <c r="F1928" s="9">
        <v>30982</v>
      </c>
      <c r="G1928" s="9">
        <v>61467</v>
      </c>
      <c r="H1928" s="9">
        <v>94872</v>
      </c>
      <c r="I1928" s="10">
        <v>0.32656632093768445</v>
      </c>
      <c r="J1928" s="10">
        <v>0.64789400455350366</v>
      </c>
      <c r="K1928" s="9">
        <v>-30485</v>
      </c>
      <c r="L1928" s="9">
        <v>30485</v>
      </c>
      <c r="M1928" s="10">
        <v>-0.3213276836158192</v>
      </c>
      <c r="N1928" s="10">
        <v>0.3213276836158192</v>
      </c>
      <c r="O1928" s="9">
        <v>32903</v>
      </c>
      <c r="P1928" s="9">
        <v>55817</v>
      </c>
      <c r="Q1928" s="9">
        <v>89638</v>
      </c>
      <c r="R1928" s="10">
        <v>0.3670653071242107</v>
      </c>
      <c r="S1928" s="10">
        <v>0.62269350052433114</v>
      </c>
      <c r="T1928" s="9">
        <v>-22914</v>
      </c>
      <c r="U1928" s="10">
        <v>-0.25562819340012044</v>
      </c>
      <c r="V1928" s="9">
        <v>-1921</v>
      </c>
      <c r="W1928" s="9">
        <v>5650</v>
      </c>
      <c r="X1928" s="10">
        <v>-4.0498986186526253E-2</v>
      </c>
      <c r="Y1928" s="10">
        <v>2.520050402917251E-2</v>
      </c>
      <c r="Z1928" s="11">
        <v>356.03</v>
      </c>
      <c r="AA1928" s="11">
        <v>599.50565963542408</v>
      </c>
      <c r="AB1928" s="11">
        <v>37071</v>
      </c>
      <c r="AC1928" s="12" t="s">
        <v>5053</v>
      </c>
      <c r="AD1928" s="8">
        <v>37</v>
      </c>
      <c r="AE1928" s="8">
        <v>71</v>
      </c>
      <c r="AF1928" s="13" t="s">
        <v>4981</v>
      </c>
      <c r="AG1928" s="13" t="s">
        <v>4982</v>
      </c>
      <c r="AH1928" s="13" t="s">
        <v>4983</v>
      </c>
      <c r="AI1928" s="14">
        <v>2426363</v>
      </c>
      <c r="AJ1928" s="13" t="s">
        <v>486</v>
      </c>
      <c r="AK1928" s="13" t="s">
        <v>4984</v>
      </c>
      <c r="AL1928" s="13"/>
      <c r="AM1928" s="13"/>
      <c r="AN1928" s="13" t="s">
        <v>505</v>
      </c>
    </row>
    <row r="1929" spans="1:40" x14ac:dyDescent="0.2">
      <c r="A1929" s="8" t="s">
        <v>4937</v>
      </c>
      <c r="B1929" s="8" t="s">
        <v>5054</v>
      </c>
      <c r="C1929" s="8" t="str">
        <f t="shared" si="29"/>
        <v>Gates County NC</v>
      </c>
      <c r="D1929" s="9">
        <v>11431</v>
      </c>
      <c r="E1929" s="8" t="s">
        <v>445</v>
      </c>
      <c r="F1929" s="9">
        <v>2371</v>
      </c>
      <c r="G1929" s="9">
        <v>2851</v>
      </c>
      <c r="H1929" s="9">
        <v>5328</v>
      </c>
      <c r="I1929" s="10">
        <v>0.4450075075075075</v>
      </c>
      <c r="J1929" s="10">
        <v>0.53509759759759756</v>
      </c>
      <c r="K1929" s="9">
        <v>-480</v>
      </c>
      <c r="L1929" s="9">
        <v>480</v>
      </c>
      <c r="M1929" s="10">
        <v>-9.0090090090090058E-2</v>
      </c>
      <c r="N1929" s="10">
        <v>9.0090090090090058E-2</v>
      </c>
      <c r="O1929" s="9">
        <v>2745</v>
      </c>
      <c r="P1929" s="9">
        <v>2532</v>
      </c>
      <c r="Q1929" s="9">
        <v>5310</v>
      </c>
      <c r="R1929" s="10">
        <v>0.51694915254237284</v>
      </c>
      <c r="S1929" s="10">
        <v>0.47683615819209041</v>
      </c>
      <c r="T1929" s="9">
        <v>213</v>
      </c>
      <c r="U1929" s="10">
        <v>4.0112994350282427E-2</v>
      </c>
      <c r="V1929" s="9">
        <v>-374</v>
      </c>
      <c r="W1929" s="9">
        <v>319</v>
      </c>
      <c r="X1929" s="10">
        <v>-7.1941645034865331E-2</v>
      </c>
      <c r="Y1929" s="10">
        <v>5.8261439405507154E-2</v>
      </c>
      <c r="Z1929" s="11">
        <v>340.45</v>
      </c>
      <c r="AA1929" s="11">
        <v>33.576149214275226</v>
      </c>
      <c r="AB1929" s="11">
        <v>37073</v>
      </c>
      <c r="AC1929" s="12" t="s">
        <v>5055</v>
      </c>
      <c r="AD1929" s="8">
        <v>37</v>
      </c>
      <c r="AE1929" s="8">
        <v>73</v>
      </c>
      <c r="AF1929" s="13" t="s">
        <v>5026</v>
      </c>
      <c r="AG1929" s="13" t="s">
        <v>4988</v>
      </c>
      <c r="AH1929" s="13" t="s">
        <v>5027</v>
      </c>
      <c r="AI1929" s="14">
        <v>1724876</v>
      </c>
      <c r="AJ1929" s="13" t="s">
        <v>486</v>
      </c>
      <c r="AK1929" s="13" t="s">
        <v>4990</v>
      </c>
      <c r="AL1929" s="13"/>
      <c r="AM1929" s="13"/>
      <c r="AN1929" s="13" t="s">
        <v>505</v>
      </c>
    </row>
    <row r="1930" spans="1:40" x14ac:dyDescent="0.2">
      <c r="A1930" s="8" t="s">
        <v>4937</v>
      </c>
      <c r="B1930" s="8" t="s">
        <v>703</v>
      </c>
      <c r="C1930" s="8" t="str">
        <f t="shared" si="29"/>
        <v>Graham County NC</v>
      </c>
      <c r="D1930" s="9">
        <v>8616</v>
      </c>
      <c r="E1930" s="8" t="s">
        <v>445</v>
      </c>
      <c r="F1930" s="9">
        <v>761</v>
      </c>
      <c r="G1930" s="9">
        <v>3260</v>
      </c>
      <c r="H1930" s="9">
        <v>4094</v>
      </c>
      <c r="I1930" s="10">
        <v>0.1858817782120176</v>
      </c>
      <c r="J1930" s="10">
        <v>0.79628724963361019</v>
      </c>
      <c r="K1930" s="9">
        <v>-2499</v>
      </c>
      <c r="L1930" s="9">
        <v>2499</v>
      </c>
      <c r="M1930" s="10">
        <v>-0.61040547142159263</v>
      </c>
      <c r="N1930" s="10">
        <v>0.61040547142159263</v>
      </c>
      <c r="O1930" s="9">
        <v>1115</v>
      </c>
      <c r="P1930" s="9">
        <v>2743</v>
      </c>
      <c r="Q1930" s="9">
        <v>3910</v>
      </c>
      <c r="R1930" s="10">
        <v>0.28516624040920718</v>
      </c>
      <c r="S1930" s="10">
        <v>0.70153452685421991</v>
      </c>
      <c r="T1930" s="9">
        <v>-1628</v>
      </c>
      <c r="U1930" s="10">
        <v>-0.41636828644501273</v>
      </c>
      <c r="V1930" s="9">
        <v>-354</v>
      </c>
      <c r="W1930" s="9">
        <v>517</v>
      </c>
      <c r="X1930" s="10">
        <v>-9.9284462197189588E-2</v>
      </c>
      <c r="Y1930" s="10">
        <v>9.4752722779390286E-2</v>
      </c>
      <c r="Z1930" s="11">
        <v>292.08</v>
      </c>
      <c r="AA1930" s="11">
        <v>29.498767460969599</v>
      </c>
      <c r="AB1930" s="11">
        <v>37075</v>
      </c>
      <c r="AC1930" s="12" t="s">
        <v>5056</v>
      </c>
      <c r="AD1930" s="8">
        <v>37</v>
      </c>
      <c r="AE1930" s="8">
        <v>75</v>
      </c>
      <c r="AF1930" s="13"/>
      <c r="AG1930" s="13"/>
      <c r="AH1930" s="13"/>
      <c r="AJ1930" s="13"/>
      <c r="AK1930" s="13"/>
      <c r="AL1930" s="13"/>
      <c r="AM1930" s="13"/>
      <c r="AN1930" s="13" t="s">
        <v>510</v>
      </c>
    </row>
    <row r="1931" spans="1:40" x14ac:dyDescent="0.2">
      <c r="A1931" s="8" t="s">
        <v>4937</v>
      </c>
      <c r="B1931" s="8" t="s">
        <v>5057</v>
      </c>
      <c r="C1931" s="8" t="str">
        <f t="shared" si="29"/>
        <v>Granville County NC</v>
      </c>
      <c r="D1931" s="9">
        <v>58674</v>
      </c>
      <c r="E1931" s="8" t="s">
        <v>445</v>
      </c>
      <c r="F1931" s="9">
        <v>12827</v>
      </c>
      <c r="G1931" s="9">
        <v>13500</v>
      </c>
      <c r="H1931" s="9">
        <v>26920</v>
      </c>
      <c r="I1931" s="10">
        <v>0.47648588410104009</v>
      </c>
      <c r="J1931" s="10">
        <v>0.50148588410104011</v>
      </c>
      <c r="K1931" s="9">
        <v>-673</v>
      </c>
      <c r="L1931" s="9">
        <v>673</v>
      </c>
      <c r="M1931" s="10">
        <v>-2.5000000000000022E-2</v>
      </c>
      <c r="N1931" s="10">
        <v>2.5000000000000022E-2</v>
      </c>
      <c r="O1931" s="9">
        <v>13529</v>
      </c>
      <c r="P1931" s="9">
        <v>12332</v>
      </c>
      <c r="Q1931" s="9">
        <v>26068</v>
      </c>
      <c r="R1931" s="10">
        <v>0.51898879852692958</v>
      </c>
      <c r="S1931" s="10">
        <v>0.47307043117999081</v>
      </c>
      <c r="T1931" s="9">
        <v>1197</v>
      </c>
      <c r="U1931" s="10">
        <v>4.5918367346938771E-2</v>
      </c>
      <c r="V1931" s="9">
        <v>-702</v>
      </c>
      <c r="W1931" s="9">
        <v>1168</v>
      </c>
      <c r="X1931" s="10">
        <v>-4.2502914425889493E-2</v>
      </c>
      <c r="Y1931" s="10">
        <v>2.84154529210493E-2</v>
      </c>
      <c r="Z1931" s="11">
        <v>531.57000000000005</v>
      </c>
      <c r="AA1931" s="11">
        <v>110.37868954229921</v>
      </c>
      <c r="AB1931" s="11">
        <v>37077</v>
      </c>
      <c r="AC1931" s="12" t="s">
        <v>5058</v>
      </c>
      <c r="AD1931" s="8">
        <v>37</v>
      </c>
      <c r="AE1931" s="8">
        <v>77</v>
      </c>
      <c r="AF1931" s="13" t="s">
        <v>5059</v>
      </c>
      <c r="AG1931" s="13" t="s">
        <v>5003</v>
      </c>
      <c r="AH1931" s="13" t="s">
        <v>5060</v>
      </c>
      <c r="AJ1931" s="13" t="s">
        <v>498</v>
      </c>
      <c r="AK1931" s="13" t="s">
        <v>5005</v>
      </c>
      <c r="AL1931" s="13"/>
      <c r="AM1931" s="13"/>
      <c r="AN1931" s="13" t="s">
        <v>487</v>
      </c>
    </row>
    <row r="1932" spans="1:40" x14ac:dyDescent="0.2">
      <c r="A1932" s="8" t="s">
        <v>4937</v>
      </c>
      <c r="B1932" s="8" t="s">
        <v>592</v>
      </c>
      <c r="C1932" s="8" t="str">
        <f t="shared" si="29"/>
        <v>Greene County NC</v>
      </c>
      <c r="D1932" s="9">
        <v>21134</v>
      </c>
      <c r="E1932" s="8" t="s">
        <v>445</v>
      </c>
      <c r="F1932" s="9">
        <v>3570</v>
      </c>
      <c r="G1932" s="9">
        <v>4358</v>
      </c>
      <c r="H1932" s="9">
        <v>8013</v>
      </c>
      <c r="I1932" s="10">
        <v>0.44552602021714716</v>
      </c>
      <c r="J1932" s="10">
        <v>0.54386621739673036</v>
      </c>
      <c r="K1932" s="9">
        <v>-788</v>
      </c>
      <c r="L1932" s="9">
        <v>788</v>
      </c>
      <c r="M1932" s="10">
        <v>-9.83401971795832E-2</v>
      </c>
      <c r="N1932" s="10">
        <v>9.83401971795832E-2</v>
      </c>
      <c r="O1932" s="9">
        <v>3761</v>
      </c>
      <c r="P1932" s="9">
        <v>4393</v>
      </c>
      <c r="Q1932" s="9">
        <v>8194</v>
      </c>
      <c r="R1932" s="10">
        <v>0.4589943861361972</v>
      </c>
      <c r="S1932" s="10">
        <v>0.53612399316573101</v>
      </c>
      <c r="T1932" s="9">
        <v>-632</v>
      </c>
      <c r="U1932" s="10">
        <v>-7.7129607029533809E-2</v>
      </c>
      <c r="V1932" s="9">
        <v>-191</v>
      </c>
      <c r="W1932" s="9">
        <v>-35</v>
      </c>
      <c r="X1932" s="10">
        <v>-1.346836591905004E-2</v>
      </c>
      <c r="Y1932" s="10">
        <v>7.7422242309993505E-3</v>
      </c>
      <c r="Z1932" s="11">
        <v>265.93</v>
      </c>
      <c r="AA1932" s="11">
        <v>79.472041514684307</v>
      </c>
      <c r="AB1932" s="11">
        <v>37079</v>
      </c>
      <c r="AC1932" s="12" t="s">
        <v>5061</v>
      </c>
      <c r="AD1932" s="8">
        <v>37</v>
      </c>
      <c r="AE1932" s="8">
        <v>79</v>
      </c>
      <c r="AF1932" s="13"/>
      <c r="AG1932" s="13"/>
      <c r="AH1932" s="13"/>
      <c r="AJ1932" s="13"/>
      <c r="AK1932" s="13"/>
      <c r="AL1932" s="13"/>
      <c r="AM1932" s="13"/>
      <c r="AN1932" s="13" t="s">
        <v>510</v>
      </c>
    </row>
    <row r="1933" spans="1:40" x14ac:dyDescent="0.2">
      <c r="A1933" s="8" t="s">
        <v>4937</v>
      </c>
      <c r="B1933" s="8" t="s">
        <v>5062</v>
      </c>
      <c r="C1933" s="8" t="str">
        <f t="shared" si="29"/>
        <v>Guilford County NC</v>
      </c>
      <c r="D1933" s="9">
        <v>517600</v>
      </c>
      <c r="E1933" s="8" t="s">
        <v>445</v>
      </c>
      <c r="F1933" s="9">
        <v>147949</v>
      </c>
      <c r="G1933" s="9">
        <v>97461</v>
      </c>
      <c r="H1933" s="9">
        <v>252087</v>
      </c>
      <c r="I1933" s="10">
        <v>0.58689658728930882</v>
      </c>
      <c r="J1933" s="10">
        <v>0.38661652524723605</v>
      </c>
      <c r="K1933" s="9">
        <v>50488</v>
      </c>
      <c r="L1933" s="9">
        <v>-50488</v>
      </c>
      <c r="M1933" s="10">
        <v>0.20028006204207277</v>
      </c>
      <c r="N1933" s="10">
        <v>-0.20028006204207277</v>
      </c>
      <c r="O1933" s="9">
        <v>145483</v>
      </c>
      <c r="P1933" s="9">
        <v>103964</v>
      </c>
      <c r="Q1933" s="9">
        <v>251529</v>
      </c>
      <c r="R1933" s="10">
        <v>0.57839453899947924</v>
      </c>
      <c r="S1933" s="10">
        <v>0.4133280854295131</v>
      </c>
      <c r="T1933" s="9">
        <v>41519</v>
      </c>
      <c r="U1933" s="10">
        <v>0.16506645356996613</v>
      </c>
      <c r="V1933" s="9">
        <v>2466</v>
      </c>
      <c r="W1933" s="9">
        <v>-6503</v>
      </c>
      <c r="X1933" s="10">
        <v>8.502048289829589E-3</v>
      </c>
      <c r="Y1933" s="10">
        <v>-2.671156018227705E-2</v>
      </c>
      <c r="Z1933" s="11">
        <v>645.70000000000005</v>
      </c>
      <c r="AA1933" s="11">
        <v>801.61065510298897</v>
      </c>
      <c r="AB1933" s="11">
        <v>37081</v>
      </c>
      <c r="AC1933" s="12" t="s">
        <v>5063</v>
      </c>
      <c r="AD1933" s="8">
        <v>37</v>
      </c>
      <c r="AE1933" s="8">
        <v>81</v>
      </c>
      <c r="AF1933" s="13" t="s">
        <v>5064</v>
      </c>
      <c r="AG1933" s="13" t="s">
        <v>4941</v>
      </c>
      <c r="AH1933" s="13" t="s">
        <v>5065</v>
      </c>
      <c r="AI1933" s="14">
        <v>752157</v>
      </c>
      <c r="AJ1933" s="13" t="s">
        <v>486</v>
      </c>
      <c r="AK1933" s="13" t="s">
        <v>4943</v>
      </c>
      <c r="AL1933" s="13"/>
      <c r="AM1933" s="13"/>
      <c r="AN1933" s="13" t="s">
        <v>487</v>
      </c>
    </row>
    <row r="1934" spans="1:40" x14ac:dyDescent="0.2">
      <c r="A1934" s="8" t="s">
        <v>4937</v>
      </c>
      <c r="B1934" s="8" t="s">
        <v>5066</v>
      </c>
      <c r="C1934" s="8" t="str">
        <f t="shared" si="29"/>
        <v>Halifax County NC</v>
      </c>
      <c r="D1934" s="9">
        <v>52456</v>
      </c>
      <c r="E1934" s="8" t="s">
        <v>445</v>
      </c>
      <c r="F1934" s="9">
        <v>15642</v>
      </c>
      <c r="G1934" s="9">
        <v>8954</v>
      </c>
      <c r="H1934" s="9">
        <v>24881</v>
      </c>
      <c r="I1934" s="10">
        <v>0.62867248100960571</v>
      </c>
      <c r="J1934" s="10">
        <v>0.35987299545838192</v>
      </c>
      <c r="K1934" s="9">
        <v>6688</v>
      </c>
      <c r="L1934" s="9">
        <v>-6688</v>
      </c>
      <c r="M1934" s="10">
        <v>0.26879948555122379</v>
      </c>
      <c r="N1934" s="10">
        <v>-0.26879948555122379</v>
      </c>
      <c r="O1934" s="9">
        <v>16931</v>
      </c>
      <c r="P1934" s="9">
        <v>8686</v>
      </c>
      <c r="Q1934" s="9">
        <v>25724</v>
      </c>
      <c r="R1934" s="10">
        <v>0.65817913232778724</v>
      </c>
      <c r="S1934" s="10">
        <v>0.3376613279427772</v>
      </c>
      <c r="T1934" s="9">
        <v>8245</v>
      </c>
      <c r="U1934" s="10">
        <v>0.32051780438501004</v>
      </c>
      <c r="V1934" s="9">
        <v>-1289</v>
      </c>
      <c r="W1934" s="9">
        <v>268</v>
      </c>
      <c r="X1934" s="10">
        <v>-2.9506651318181532E-2</v>
      </c>
      <c r="Y1934" s="10">
        <v>2.2211667515604716E-2</v>
      </c>
      <c r="Z1934" s="11">
        <v>724.09</v>
      </c>
      <c r="AA1934" s="11">
        <v>72.444033200292779</v>
      </c>
      <c r="AB1934" s="11">
        <v>37083</v>
      </c>
      <c r="AC1934" s="12" t="s">
        <v>5067</v>
      </c>
      <c r="AD1934" s="8">
        <v>37</v>
      </c>
      <c r="AE1934" s="8">
        <v>83</v>
      </c>
      <c r="AF1934" s="13" t="s">
        <v>5068</v>
      </c>
      <c r="AG1934" s="13" t="s">
        <v>5045</v>
      </c>
      <c r="AH1934" s="13" t="s">
        <v>5069</v>
      </c>
      <c r="AJ1934" s="13" t="s">
        <v>498</v>
      </c>
      <c r="AK1934" s="13" t="s">
        <v>5047</v>
      </c>
      <c r="AL1934" s="13"/>
      <c r="AM1934" s="13"/>
      <c r="AN1934" s="13" t="s">
        <v>487</v>
      </c>
    </row>
    <row r="1935" spans="1:40" x14ac:dyDescent="0.2">
      <c r="A1935" s="8" t="s">
        <v>4937</v>
      </c>
      <c r="B1935" s="8" t="s">
        <v>5070</v>
      </c>
      <c r="C1935" s="8" t="str">
        <f t="shared" si="29"/>
        <v>Harnett County NC</v>
      </c>
      <c r="D1935" s="9">
        <v>128140</v>
      </c>
      <c r="E1935" s="8" t="s">
        <v>445</v>
      </c>
      <c r="F1935" s="9">
        <v>16452</v>
      </c>
      <c r="G1935" s="9">
        <v>27278</v>
      </c>
      <c r="H1935" s="9">
        <v>44955</v>
      </c>
      <c r="I1935" s="10">
        <v>0.36596596596596598</v>
      </c>
      <c r="J1935" s="10">
        <v>0.60678456234011791</v>
      </c>
      <c r="K1935" s="9">
        <v>-10826</v>
      </c>
      <c r="L1935" s="9">
        <v>10826</v>
      </c>
      <c r="M1935" s="10">
        <v>-0.24081859637415193</v>
      </c>
      <c r="N1935" s="10">
        <v>0.24081859637415193</v>
      </c>
      <c r="O1935" s="9">
        <v>16858</v>
      </c>
      <c r="P1935" s="9">
        <v>25070</v>
      </c>
      <c r="Q1935" s="9">
        <v>42343</v>
      </c>
      <c r="R1935" s="10">
        <v>0.39812956096639351</v>
      </c>
      <c r="S1935" s="10">
        <v>0.59206952743074415</v>
      </c>
      <c r="T1935" s="9">
        <v>-8212</v>
      </c>
      <c r="U1935" s="10">
        <v>-0.19393996646435063</v>
      </c>
      <c r="V1935" s="9">
        <v>-406</v>
      </c>
      <c r="W1935" s="9">
        <v>2208</v>
      </c>
      <c r="X1935" s="10">
        <v>-3.2163595000427536E-2</v>
      </c>
      <c r="Y1935" s="10">
        <v>1.4715034909373759E-2</v>
      </c>
      <c r="Z1935" s="11">
        <v>594.99</v>
      </c>
      <c r="AA1935" s="11">
        <v>215.36496411704397</v>
      </c>
      <c r="AB1935" s="11">
        <v>37085</v>
      </c>
      <c r="AC1935" s="12" t="s">
        <v>5071</v>
      </c>
      <c r="AD1935" s="8">
        <v>37</v>
      </c>
      <c r="AE1935" s="8">
        <v>85</v>
      </c>
      <c r="AF1935" s="13" t="s">
        <v>5072</v>
      </c>
      <c r="AG1935" s="13" t="s">
        <v>5003</v>
      </c>
      <c r="AH1935" s="13" t="s">
        <v>5073</v>
      </c>
      <c r="AJ1935" s="13" t="s">
        <v>498</v>
      </c>
      <c r="AK1935" s="13" t="s">
        <v>5005</v>
      </c>
      <c r="AL1935" s="13"/>
      <c r="AM1935" s="13"/>
      <c r="AN1935" s="13" t="s">
        <v>487</v>
      </c>
    </row>
    <row r="1936" spans="1:40" x14ac:dyDescent="0.2">
      <c r="A1936" s="8" t="s">
        <v>4937</v>
      </c>
      <c r="B1936" s="8" t="s">
        <v>5074</v>
      </c>
      <c r="C1936" s="8" t="str">
        <f t="shared" si="29"/>
        <v>Haywood County NC</v>
      </c>
      <c r="D1936" s="9">
        <v>59868</v>
      </c>
      <c r="E1936" s="8" t="s">
        <v>445</v>
      </c>
      <c r="F1936" s="9">
        <v>10414</v>
      </c>
      <c r="G1936" s="9">
        <v>18844</v>
      </c>
      <c r="H1936" s="9">
        <v>30156</v>
      </c>
      <c r="I1936" s="10">
        <v>0.34533757792810715</v>
      </c>
      <c r="J1936" s="10">
        <v>0.62488393686165278</v>
      </c>
      <c r="K1936" s="9">
        <v>-8430</v>
      </c>
      <c r="L1936" s="9">
        <v>8430</v>
      </c>
      <c r="M1936" s="10">
        <v>-0.27954635893354562</v>
      </c>
      <c r="N1936" s="10">
        <v>0.27954635893354562</v>
      </c>
      <c r="O1936" s="9">
        <v>11742</v>
      </c>
      <c r="P1936" s="9">
        <v>15553</v>
      </c>
      <c r="Q1936" s="9">
        <v>27679</v>
      </c>
      <c r="R1936" s="10">
        <v>0.42422052819827305</v>
      </c>
      <c r="S1936" s="10">
        <v>0.5619061382275371</v>
      </c>
      <c r="T1936" s="9">
        <v>-3811</v>
      </c>
      <c r="U1936" s="10">
        <v>-0.13768561002926405</v>
      </c>
      <c r="V1936" s="9">
        <v>-1328</v>
      </c>
      <c r="W1936" s="9">
        <v>3291</v>
      </c>
      <c r="X1936" s="10">
        <v>-7.8882950270165897E-2</v>
      </c>
      <c r="Y1936" s="10">
        <v>6.2977798634115678E-2</v>
      </c>
      <c r="Z1936" s="11">
        <v>553.69000000000005</v>
      </c>
      <c r="AA1936" s="11">
        <v>108.12548537990571</v>
      </c>
      <c r="AB1936" s="11">
        <v>37087</v>
      </c>
      <c r="AC1936" s="12" t="s">
        <v>5075</v>
      </c>
      <c r="AD1936" s="8">
        <v>37</v>
      </c>
      <c r="AE1936" s="8">
        <v>87</v>
      </c>
      <c r="AF1936" s="13" t="s">
        <v>4974</v>
      </c>
      <c r="AG1936" s="13" t="s">
        <v>4975</v>
      </c>
      <c r="AH1936" s="13" t="s">
        <v>4976</v>
      </c>
      <c r="AI1936" s="14">
        <v>446840</v>
      </c>
      <c r="AJ1936" s="13" t="s">
        <v>486</v>
      </c>
      <c r="AK1936" s="13" t="s">
        <v>4977</v>
      </c>
      <c r="AL1936" s="13"/>
      <c r="AM1936" s="13"/>
      <c r="AN1936" s="13" t="s">
        <v>487</v>
      </c>
    </row>
    <row r="1937" spans="1:40" x14ac:dyDescent="0.2">
      <c r="A1937" s="8" t="s">
        <v>4937</v>
      </c>
      <c r="B1937" s="8" t="s">
        <v>2134</v>
      </c>
      <c r="C1937" s="8" t="str">
        <f t="shared" si="29"/>
        <v>Henderson County NC</v>
      </c>
      <c r="D1937" s="9">
        <v>112655</v>
      </c>
      <c r="E1937" s="8" t="s">
        <v>445</v>
      </c>
      <c r="F1937" s="9">
        <v>19664</v>
      </c>
      <c r="G1937" s="9">
        <v>35535</v>
      </c>
      <c r="H1937" s="9">
        <v>56810</v>
      </c>
      <c r="I1937" s="10">
        <v>0.34613624361908113</v>
      </c>
      <c r="J1937" s="10">
        <v>0.62550607287449389</v>
      </c>
      <c r="K1937" s="9">
        <v>-15871</v>
      </c>
      <c r="L1937" s="9">
        <v>15871</v>
      </c>
      <c r="M1937" s="10">
        <v>-0.27936982925541276</v>
      </c>
      <c r="N1937" s="10">
        <v>0.27936982925541276</v>
      </c>
      <c r="O1937" s="9">
        <v>18519</v>
      </c>
      <c r="P1937" s="9">
        <v>32860</v>
      </c>
      <c r="Q1937" s="9">
        <v>51961</v>
      </c>
      <c r="R1937" s="10">
        <v>0.35640191682223205</v>
      </c>
      <c r="S1937" s="10">
        <v>0.6323973749542926</v>
      </c>
      <c r="T1937" s="9">
        <v>-14341</v>
      </c>
      <c r="U1937" s="10">
        <v>-0.27599545813206056</v>
      </c>
      <c r="V1937" s="9">
        <v>1145</v>
      </c>
      <c r="W1937" s="9">
        <v>2675</v>
      </c>
      <c r="X1937" s="10">
        <v>-1.0265673203150916E-2</v>
      </c>
      <c r="Y1937" s="10">
        <v>-6.8913020797987112E-3</v>
      </c>
      <c r="Z1937" s="11">
        <v>373.07</v>
      </c>
      <c r="AA1937" s="11">
        <v>301.96745918996436</v>
      </c>
      <c r="AB1937" s="11">
        <v>37089</v>
      </c>
      <c r="AC1937" s="12" t="s">
        <v>5076</v>
      </c>
      <c r="AD1937" s="8">
        <v>37</v>
      </c>
      <c r="AE1937" s="8">
        <v>89</v>
      </c>
      <c r="AF1937" s="13" t="s">
        <v>4974</v>
      </c>
      <c r="AG1937" s="13" t="s">
        <v>4975</v>
      </c>
      <c r="AH1937" s="13" t="s">
        <v>4976</v>
      </c>
      <c r="AI1937" s="14">
        <v>446840</v>
      </c>
      <c r="AJ1937" s="13" t="s">
        <v>486</v>
      </c>
      <c r="AK1937" s="13" t="s">
        <v>4977</v>
      </c>
      <c r="AL1937" s="13"/>
      <c r="AM1937" s="13"/>
      <c r="AN1937" s="13" t="s">
        <v>487</v>
      </c>
    </row>
    <row r="1938" spans="1:40" x14ac:dyDescent="0.2">
      <c r="A1938" s="8" t="s">
        <v>4937</v>
      </c>
      <c r="B1938" s="8" t="s">
        <v>5077</v>
      </c>
      <c r="C1938" s="8" t="str">
        <f t="shared" si="29"/>
        <v>Hertford County NC</v>
      </c>
      <c r="D1938" s="9">
        <v>24184</v>
      </c>
      <c r="E1938" s="8" t="s">
        <v>445</v>
      </c>
      <c r="F1938" s="9">
        <v>6886</v>
      </c>
      <c r="G1938" s="9">
        <v>3081</v>
      </c>
      <c r="H1938" s="9">
        <v>10100</v>
      </c>
      <c r="I1938" s="10">
        <v>0.68178217821782183</v>
      </c>
      <c r="J1938" s="10">
        <v>0.30504950495049504</v>
      </c>
      <c r="K1938" s="9">
        <v>3805</v>
      </c>
      <c r="L1938" s="9">
        <v>-3805</v>
      </c>
      <c r="M1938" s="10">
        <v>0.37673267326732679</v>
      </c>
      <c r="N1938" s="10">
        <v>-0.37673267326732679</v>
      </c>
      <c r="O1938" s="9">
        <v>7815</v>
      </c>
      <c r="P1938" s="9">
        <v>3001</v>
      </c>
      <c r="Q1938" s="9">
        <v>10872</v>
      </c>
      <c r="R1938" s="10">
        <v>0.7188189845474614</v>
      </c>
      <c r="S1938" s="10">
        <v>0.27603016924208978</v>
      </c>
      <c r="T1938" s="9">
        <v>4814</v>
      </c>
      <c r="U1938" s="10">
        <v>0.44278881530537162</v>
      </c>
      <c r="V1938" s="9">
        <v>-929</v>
      </c>
      <c r="W1938" s="9">
        <v>80</v>
      </c>
      <c r="X1938" s="10">
        <v>-3.7036806329639571E-2</v>
      </c>
      <c r="Y1938" s="10">
        <v>2.9019335708405258E-2</v>
      </c>
      <c r="Z1938" s="11">
        <v>353.06</v>
      </c>
      <c r="AA1938" s="11">
        <v>68.498272248343056</v>
      </c>
      <c r="AB1938" s="11">
        <v>37091</v>
      </c>
      <c r="AC1938" s="12" t="s">
        <v>5078</v>
      </c>
      <c r="AD1938" s="8">
        <v>37</v>
      </c>
      <c r="AE1938" s="8">
        <v>91</v>
      </c>
      <c r="AF1938" s="13"/>
      <c r="AG1938" s="13"/>
      <c r="AH1938" s="13"/>
      <c r="AJ1938" s="13"/>
      <c r="AK1938" s="13"/>
      <c r="AL1938" s="13"/>
      <c r="AM1938" s="13"/>
      <c r="AN1938" s="13" t="s">
        <v>510</v>
      </c>
    </row>
    <row r="1939" spans="1:40" x14ac:dyDescent="0.2">
      <c r="A1939" s="8" t="s">
        <v>4937</v>
      </c>
      <c r="B1939" s="8" t="s">
        <v>5079</v>
      </c>
      <c r="C1939" s="8" t="str">
        <f t="shared" si="29"/>
        <v>Hoke County NC</v>
      </c>
      <c r="D1939" s="9">
        <v>52671</v>
      </c>
      <c r="E1939" s="8" t="s">
        <v>445</v>
      </c>
      <c r="F1939" s="9">
        <v>9608</v>
      </c>
      <c r="G1939" s="9">
        <v>7676</v>
      </c>
      <c r="H1939" s="9">
        <v>17847</v>
      </c>
      <c r="I1939" s="10">
        <v>0.53835378494985153</v>
      </c>
      <c r="J1939" s="10">
        <v>0.43010029696867819</v>
      </c>
      <c r="K1939" s="9">
        <v>1932</v>
      </c>
      <c r="L1939" s="9">
        <v>-1932</v>
      </c>
      <c r="M1939" s="10">
        <v>0.10825348798117335</v>
      </c>
      <c r="N1939" s="10">
        <v>-0.10825348798117335</v>
      </c>
      <c r="O1939" s="9">
        <v>9915</v>
      </c>
      <c r="P1939" s="9">
        <v>6721</v>
      </c>
      <c r="Q1939" s="9">
        <v>16800</v>
      </c>
      <c r="R1939" s="10">
        <v>0.59017857142857144</v>
      </c>
      <c r="S1939" s="10">
        <v>0.40005952380952381</v>
      </c>
      <c r="T1939" s="9">
        <v>3194</v>
      </c>
      <c r="U1939" s="10">
        <v>0.19011904761904763</v>
      </c>
      <c r="V1939" s="9">
        <v>-307</v>
      </c>
      <c r="W1939" s="9">
        <v>955</v>
      </c>
      <c r="X1939" s="10">
        <v>-5.1824786478719909E-2</v>
      </c>
      <c r="Y1939" s="10">
        <v>3.0040773159154377E-2</v>
      </c>
      <c r="Z1939" s="11">
        <v>390.74</v>
      </c>
      <c r="AA1939" s="11">
        <v>134.79807544658851</v>
      </c>
      <c r="AB1939" s="11">
        <v>37093</v>
      </c>
      <c r="AC1939" s="12" t="s">
        <v>5080</v>
      </c>
      <c r="AD1939" s="8">
        <v>37</v>
      </c>
      <c r="AE1939" s="8">
        <v>93</v>
      </c>
      <c r="AF1939" s="13" t="s">
        <v>5020</v>
      </c>
      <c r="AG1939" s="13" t="s">
        <v>5021</v>
      </c>
      <c r="AH1939" s="13" t="s">
        <v>5022</v>
      </c>
      <c r="AI1939" s="14">
        <v>376509</v>
      </c>
      <c r="AJ1939" s="13" t="s">
        <v>486</v>
      </c>
      <c r="AK1939" s="13" t="s">
        <v>5023</v>
      </c>
      <c r="AL1939" s="13"/>
      <c r="AM1939" s="13"/>
      <c r="AN1939" s="13" t="s">
        <v>487</v>
      </c>
    </row>
    <row r="1940" spans="1:40" x14ac:dyDescent="0.2">
      <c r="A1940" s="8" t="s">
        <v>4937</v>
      </c>
      <c r="B1940" s="8" t="s">
        <v>5081</v>
      </c>
      <c r="C1940" s="8" t="str">
        <f t="shared" si="29"/>
        <v>Hyde County NC</v>
      </c>
      <c r="D1940" s="9">
        <v>5526</v>
      </c>
      <c r="E1940" s="8" t="s">
        <v>445</v>
      </c>
      <c r="F1940" s="9">
        <v>956</v>
      </c>
      <c r="G1940" s="9">
        <v>1275</v>
      </c>
      <c r="H1940" s="9">
        <v>2273</v>
      </c>
      <c r="I1940" s="10">
        <v>0.42058952925648924</v>
      </c>
      <c r="J1940" s="10">
        <v>0.56093268807743069</v>
      </c>
      <c r="K1940" s="9">
        <v>-319</v>
      </c>
      <c r="L1940" s="9">
        <v>319</v>
      </c>
      <c r="M1940" s="10">
        <v>-0.14034315882094145</v>
      </c>
      <c r="N1940" s="10">
        <v>0.14034315882094145</v>
      </c>
      <c r="O1940" s="9">
        <v>1157</v>
      </c>
      <c r="P1940" s="9">
        <v>1183</v>
      </c>
      <c r="Q1940" s="9">
        <v>2358</v>
      </c>
      <c r="R1940" s="10">
        <v>0.49067005937234948</v>
      </c>
      <c r="S1940" s="10">
        <v>0.50169635284139102</v>
      </c>
      <c r="T1940" s="9">
        <v>-26</v>
      </c>
      <c r="U1940" s="10">
        <v>-1.1026293469041548E-2</v>
      </c>
      <c r="V1940" s="9">
        <v>-201</v>
      </c>
      <c r="W1940" s="9">
        <v>92</v>
      </c>
      <c r="X1940" s="10">
        <v>-7.008053011586024E-2</v>
      </c>
      <c r="Y1940" s="10">
        <v>5.9236335236039661E-2</v>
      </c>
      <c r="Z1940" s="11">
        <v>612.70000000000005</v>
      </c>
      <c r="AA1940" s="11">
        <v>9.0190958054512809</v>
      </c>
      <c r="AB1940" s="11">
        <v>37095</v>
      </c>
      <c r="AC1940" s="12" t="s">
        <v>5082</v>
      </c>
      <c r="AD1940" s="8">
        <v>37</v>
      </c>
      <c r="AE1940" s="8">
        <v>95</v>
      </c>
      <c r="AF1940" s="13"/>
      <c r="AG1940" s="13"/>
      <c r="AH1940" s="13"/>
      <c r="AJ1940" s="13"/>
      <c r="AK1940" s="13"/>
      <c r="AL1940" s="13"/>
      <c r="AM1940" s="13"/>
      <c r="AN1940" s="13" t="s">
        <v>510</v>
      </c>
    </row>
    <row r="1941" spans="1:40" x14ac:dyDescent="0.2">
      <c r="A1941" s="8" t="s">
        <v>4937</v>
      </c>
      <c r="B1941" s="8" t="s">
        <v>5083</v>
      </c>
      <c r="C1941" s="8" t="str">
        <f t="shared" si="29"/>
        <v>Iredell County NC</v>
      </c>
      <c r="D1941" s="9">
        <v>169866</v>
      </c>
      <c r="E1941" s="8" t="s">
        <v>445</v>
      </c>
      <c r="F1941" s="9">
        <v>24441</v>
      </c>
      <c r="G1941" s="9">
        <v>54164</v>
      </c>
      <c r="H1941" s="9">
        <v>80727</v>
      </c>
      <c r="I1941" s="10">
        <v>0.30276115797688508</v>
      </c>
      <c r="J1941" s="10">
        <v>0.67095271718260308</v>
      </c>
      <c r="K1941" s="9">
        <v>-29723</v>
      </c>
      <c r="L1941" s="9">
        <v>29723</v>
      </c>
      <c r="M1941" s="10">
        <v>-0.368191559205718</v>
      </c>
      <c r="N1941" s="10">
        <v>0.368191559205718</v>
      </c>
      <c r="O1941" s="9">
        <v>25952</v>
      </c>
      <c r="P1941" s="9">
        <v>49071</v>
      </c>
      <c r="Q1941" s="9">
        <v>75762</v>
      </c>
      <c r="R1941" s="10">
        <v>0.34254639529051506</v>
      </c>
      <c r="S1941" s="10">
        <v>0.64769937435653757</v>
      </c>
      <c r="T1941" s="9">
        <v>-23119</v>
      </c>
      <c r="U1941" s="10">
        <v>-0.30515297906602251</v>
      </c>
      <c r="V1941" s="9">
        <v>-1511</v>
      </c>
      <c r="W1941" s="9">
        <v>5093</v>
      </c>
      <c r="X1941" s="10">
        <v>-3.9785237313629984E-2</v>
      </c>
      <c r="Y1941" s="10">
        <v>2.3253342826065504E-2</v>
      </c>
      <c r="Z1941" s="11">
        <v>573.83000000000004</v>
      </c>
      <c r="AA1941" s="11">
        <v>296.02146977327777</v>
      </c>
      <c r="AB1941" s="11">
        <v>37097</v>
      </c>
      <c r="AC1941" s="12" t="s">
        <v>5084</v>
      </c>
      <c r="AD1941" s="8">
        <v>37</v>
      </c>
      <c r="AE1941" s="8">
        <v>97</v>
      </c>
      <c r="AF1941" s="13" t="s">
        <v>4981</v>
      </c>
      <c r="AG1941" s="13" t="s">
        <v>4982</v>
      </c>
      <c r="AH1941" s="13" t="s">
        <v>4983</v>
      </c>
      <c r="AI1941" s="14">
        <v>2426363</v>
      </c>
      <c r="AJ1941" s="13" t="s">
        <v>486</v>
      </c>
      <c r="AK1941" s="13" t="s">
        <v>4984</v>
      </c>
      <c r="AL1941" s="13"/>
      <c r="AM1941" s="13"/>
      <c r="AN1941" s="13" t="s">
        <v>487</v>
      </c>
    </row>
    <row r="1942" spans="1:40" x14ac:dyDescent="0.2">
      <c r="A1942" s="8" t="s">
        <v>4937</v>
      </c>
      <c r="B1942" s="8" t="s">
        <v>602</v>
      </c>
      <c r="C1942" s="8" t="str">
        <f t="shared" si="29"/>
        <v>Jackson County NC</v>
      </c>
      <c r="D1942" s="9">
        <v>41265</v>
      </c>
      <c r="E1942" s="8" t="s">
        <v>445</v>
      </c>
      <c r="F1942" s="9">
        <v>7564</v>
      </c>
      <c r="G1942" s="9">
        <v>9706</v>
      </c>
      <c r="H1942" s="9">
        <v>18004</v>
      </c>
      <c r="I1942" s="10">
        <v>0.42012886025327706</v>
      </c>
      <c r="J1942" s="10">
        <v>0.53910242168407019</v>
      </c>
      <c r="K1942" s="9">
        <v>-2142</v>
      </c>
      <c r="L1942" s="9">
        <v>2142</v>
      </c>
      <c r="M1942" s="10">
        <v>-0.11897356143079313</v>
      </c>
      <c r="N1942" s="10">
        <v>0.11897356143079313</v>
      </c>
      <c r="O1942" s="9">
        <v>8052</v>
      </c>
      <c r="P1942" s="9">
        <v>8224</v>
      </c>
      <c r="Q1942" s="9">
        <v>16556</v>
      </c>
      <c r="R1942" s="10">
        <v>0.48634935974873156</v>
      </c>
      <c r="S1942" s="10">
        <v>0.49673834259482968</v>
      </c>
      <c r="T1942" s="9">
        <v>-172</v>
      </c>
      <c r="U1942" s="10">
        <v>-1.0388982846098127E-2</v>
      </c>
      <c r="V1942" s="9">
        <v>-488</v>
      </c>
      <c r="W1942" s="9">
        <v>1482</v>
      </c>
      <c r="X1942" s="10">
        <v>-6.6220499495454499E-2</v>
      </c>
      <c r="Y1942" s="10">
        <v>4.2364079089240503E-2</v>
      </c>
      <c r="Z1942" s="11">
        <v>490.76</v>
      </c>
      <c r="AA1942" s="11">
        <v>84.083869916048585</v>
      </c>
      <c r="AB1942" s="11">
        <v>37099</v>
      </c>
      <c r="AC1942" s="12" t="s">
        <v>5085</v>
      </c>
      <c r="AD1942" s="8">
        <v>37</v>
      </c>
      <c r="AE1942" s="8">
        <v>99</v>
      </c>
      <c r="AF1942" s="13" t="s">
        <v>5086</v>
      </c>
      <c r="AG1942" s="13"/>
      <c r="AH1942" s="13" t="s">
        <v>5087</v>
      </c>
      <c r="AJ1942" s="13" t="s">
        <v>498</v>
      </c>
      <c r="AK1942" s="13"/>
      <c r="AL1942" s="13"/>
      <c r="AM1942" s="13"/>
      <c r="AN1942" s="13" t="s">
        <v>487</v>
      </c>
    </row>
    <row r="1943" spans="1:40" x14ac:dyDescent="0.2">
      <c r="A1943" s="8" t="s">
        <v>4937</v>
      </c>
      <c r="B1943" s="8" t="s">
        <v>5088</v>
      </c>
      <c r="C1943" s="8" t="str">
        <f t="shared" si="29"/>
        <v>Johnston County NC</v>
      </c>
      <c r="D1943" s="9">
        <v>185660</v>
      </c>
      <c r="E1943" s="8" t="s">
        <v>445</v>
      </c>
      <c r="F1943" s="9">
        <v>28153</v>
      </c>
      <c r="G1943" s="9">
        <v>54082</v>
      </c>
      <c r="H1943" s="9">
        <v>84553</v>
      </c>
      <c r="I1943" s="10">
        <v>0.33296275708727069</v>
      </c>
      <c r="J1943" s="10">
        <v>0.63962248530507493</v>
      </c>
      <c r="K1943" s="9">
        <v>-25929</v>
      </c>
      <c r="L1943" s="9">
        <v>25929</v>
      </c>
      <c r="M1943" s="10">
        <v>-0.30665972821780424</v>
      </c>
      <c r="N1943" s="10">
        <v>0.30665972821780424</v>
      </c>
      <c r="O1943" s="9">
        <v>27052</v>
      </c>
      <c r="P1943" s="9">
        <v>48206</v>
      </c>
      <c r="Q1943" s="9">
        <v>76021</v>
      </c>
      <c r="R1943" s="10">
        <v>0.35584904171215848</v>
      </c>
      <c r="S1943" s="10">
        <v>0.63411425790242171</v>
      </c>
      <c r="T1943" s="9">
        <v>-21154</v>
      </c>
      <c r="U1943" s="10">
        <v>-0.27826521619026323</v>
      </c>
      <c r="V1943" s="9">
        <v>1101</v>
      </c>
      <c r="W1943" s="9">
        <v>5876</v>
      </c>
      <c r="X1943" s="10">
        <v>-2.2886284624887787E-2</v>
      </c>
      <c r="Y1943" s="10">
        <v>5.5082274026532208E-3</v>
      </c>
      <c r="Z1943" s="11">
        <v>791.3</v>
      </c>
      <c r="AA1943" s="11">
        <v>234.62656388221916</v>
      </c>
      <c r="AB1943" s="11">
        <v>37101</v>
      </c>
      <c r="AC1943" s="12" t="s">
        <v>5089</v>
      </c>
      <c r="AD1943" s="8">
        <v>37</v>
      </c>
      <c r="AE1943" s="8">
        <v>101</v>
      </c>
      <c r="AF1943" s="13" t="s">
        <v>5050</v>
      </c>
      <c r="AG1943" s="13" t="s">
        <v>5003</v>
      </c>
      <c r="AH1943" s="13" t="s">
        <v>5051</v>
      </c>
      <c r="AI1943" s="14">
        <v>1273568</v>
      </c>
      <c r="AJ1943" s="13" t="s">
        <v>486</v>
      </c>
      <c r="AK1943" s="13" t="s">
        <v>5005</v>
      </c>
      <c r="AL1943" s="13"/>
      <c r="AM1943" s="13"/>
      <c r="AN1943" s="13" t="s">
        <v>487</v>
      </c>
    </row>
    <row r="1944" spans="1:40" x14ac:dyDescent="0.2">
      <c r="A1944" s="8" t="s">
        <v>4937</v>
      </c>
      <c r="B1944" s="8" t="s">
        <v>1755</v>
      </c>
      <c r="C1944" s="8" t="str">
        <f t="shared" si="29"/>
        <v>Jones County NC</v>
      </c>
      <c r="D1944" s="9">
        <v>10013</v>
      </c>
      <c r="E1944" s="8" t="s">
        <v>445</v>
      </c>
      <c r="F1944" s="9">
        <v>2041</v>
      </c>
      <c r="G1944" s="9">
        <v>2941</v>
      </c>
      <c r="H1944" s="9">
        <v>5039</v>
      </c>
      <c r="I1944" s="10">
        <v>0.40504068267513393</v>
      </c>
      <c r="J1944" s="10">
        <v>0.58364754911688832</v>
      </c>
      <c r="K1944" s="9">
        <v>-900</v>
      </c>
      <c r="L1944" s="9">
        <v>900</v>
      </c>
      <c r="M1944" s="10">
        <v>-0.17860686644175439</v>
      </c>
      <c r="N1944" s="10">
        <v>0.17860686644175439</v>
      </c>
      <c r="O1944" s="9">
        <v>2335</v>
      </c>
      <c r="P1944" s="9">
        <v>2825</v>
      </c>
      <c r="Q1944" s="9">
        <v>5192</v>
      </c>
      <c r="R1944" s="10">
        <v>0.44973035439137132</v>
      </c>
      <c r="S1944" s="10">
        <v>0.54410631741140214</v>
      </c>
      <c r="T1944" s="9">
        <v>-490</v>
      </c>
      <c r="U1944" s="10">
        <v>-9.4375963020030817E-2</v>
      </c>
      <c r="V1944" s="9">
        <v>-294</v>
      </c>
      <c r="W1944" s="9">
        <v>116</v>
      </c>
      <c r="X1944" s="10">
        <v>-4.4689671716237389E-2</v>
      </c>
      <c r="Y1944" s="10">
        <v>3.9541231705486179E-2</v>
      </c>
      <c r="Z1944" s="11">
        <v>470.71</v>
      </c>
      <c r="AA1944" s="11">
        <v>21.272120838732977</v>
      </c>
      <c r="AB1944" s="11">
        <v>37103</v>
      </c>
      <c r="AC1944" s="12" t="s">
        <v>5090</v>
      </c>
      <c r="AD1944" s="8">
        <v>37</v>
      </c>
      <c r="AE1944" s="8">
        <v>103</v>
      </c>
      <c r="AF1944" s="13" t="s">
        <v>5017</v>
      </c>
      <c r="AG1944" s="13" t="s">
        <v>4994</v>
      </c>
      <c r="AH1944" s="13" t="s">
        <v>5018</v>
      </c>
      <c r="AI1944" s="14">
        <v>126245</v>
      </c>
      <c r="AJ1944" s="13" t="s">
        <v>486</v>
      </c>
      <c r="AK1944" s="13" t="s">
        <v>4996</v>
      </c>
      <c r="AL1944" s="13"/>
      <c r="AM1944" s="13"/>
      <c r="AN1944" s="13" t="s">
        <v>505</v>
      </c>
    </row>
    <row r="1945" spans="1:40" x14ac:dyDescent="0.2">
      <c r="A1945" s="8" t="s">
        <v>4937</v>
      </c>
      <c r="B1945" s="8" t="s">
        <v>618</v>
      </c>
      <c r="C1945" s="8" t="str">
        <f t="shared" si="29"/>
        <v>Lee County NC</v>
      </c>
      <c r="D1945" s="9">
        <v>59660</v>
      </c>
      <c r="E1945" s="8" t="s">
        <v>445</v>
      </c>
      <c r="F1945" s="9">
        <v>10380</v>
      </c>
      <c r="G1945" s="9">
        <v>13625</v>
      </c>
      <c r="H1945" s="9">
        <v>24676</v>
      </c>
      <c r="I1945" s="10">
        <v>0.42065164532339117</v>
      </c>
      <c r="J1945" s="10">
        <v>0.55215594099529908</v>
      </c>
      <c r="K1945" s="9">
        <v>-3245</v>
      </c>
      <c r="L1945" s="9">
        <v>3245</v>
      </c>
      <c r="M1945" s="10">
        <v>-0.13150429567190791</v>
      </c>
      <c r="N1945" s="10">
        <v>0.13150429567190791</v>
      </c>
      <c r="O1945" s="9">
        <v>10577</v>
      </c>
      <c r="P1945" s="9">
        <v>13000</v>
      </c>
      <c r="Q1945" s="9">
        <v>23800</v>
      </c>
      <c r="R1945" s="10">
        <v>0.44441176470588234</v>
      </c>
      <c r="S1945" s="10">
        <v>0.54621848739495793</v>
      </c>
      <c r="T1945" s="9">
        <v>-2423</v>
      </c>
      <c r="U1945" s="10">
        <v>-0.10180672268907559</v>
      </c>
      <c r="V1945" s="9">
        <v>-197</v>
      </c>
      <c r="W1945" s="9">
        <v>625</v>
      </c>
      <c r="X1945" s="10">
        <v>-2.3760119382491174E-2</v>
      </c>
      <c r="Y1945" s="10">
        <v>5.9374536003411471E-3</v>
      </c>
      <c r="Z1945" s="11">
        <v>254.96</v>
      </c>
      <c r="AA1945" s="11">
        <v>233.99748980232192</v>
      </c>
      <c r="AB1945" s="11">
        <v>37105</v>
      </c>
      <c r="AC1945" s="12" t="s">
        <v>5091</v>
      </c>
      <c r="AD1945" s="8">
        <v>37</v>
      </c>
      <c r="AE1945" s="8">
        <v>105</v>
      </c>
      <c r="AF1945" s="13" t="s">
        <v>5092</v>
      </c>
      <c r="AG1945" s="13" t="s">
        <v>5003</v>
      </c>
      <c r="AH1945" s="13" t="s">
        <v>5093</v>
      </c>
      <c r="AJ1945" s="13" t="s">
        <v>498</v>
      </c>
      <c r="AK1945" s="13" t="s">
        <v>5005</v>
      </c>
      <c r="AL1945" s="13"/>
      <c r="AM1945" s="13"/>
      <c r="AN1945" s="13" t="s">
        <v>487</v>
      </c>
    </row>
    <row r="1946" spans="1:40" x14ac:dyDescent="0.2">
      <c r="A1946" s="8" t="s">
        <v>4937</v>
      </c>
      <c r="B1946" s="8" t="s">
        <v>5094</v>
      </c>
      <c r="C1946" s="8" t="str">
        <f t="shared" si="29"/>
        <v>Lenoir County NC</v>
      </c>
      <c r="D1946" s="9">
        <v>58106</v>
      </c>
      <c r="E1946" s="8" t="s">
        <v>445</v>
      </c>
      <c r="F1946" s="9">
        <v>11752</v>
      </c>
      <c r="G1946" s="9">
        <v>13354</v>
      </c>
      <c r="H1946" s="9">
        <v>25500</v>
      </c>
      <c r="I1946" s="10">
        <v>0.46086274509803921</v>
      </c>
      <c r="J1946" s="10">
        <v>0.52368627450980387</v>
      </c>
      <c r="K1946" s="9">
        <v>-1602</v>
      </c>
      <c r="L1946" s="9">
        <v>1602</v>
      </c>
      <c r="M1946" s="10">
        <v>-6.2823529411764667E-2</v>
      </c>
      <c r="N1946" s="10">
        <v>6.2823529411764667E-2</v>
      </c>
      <c r="O1946" s="9">
        <v>13350</v>
      </c>
      <c r="P1946" s="9">
        <v>13763</v>
      </c>
      <c r="Q1946" s="9">
        <v>27247</v>
      </c>
      <c r="R1946" s="10">
        <v>0.48996219767313831</v>
      </c>
      <c r="S1946" s="10">
        <v>0.50511982970602265</v>
      </c>
      <c r="T1946" s="9">
        <v>-413</v>
      </c>
      <c r="U1946" s="10">
        <v>-1.5157632032884338E-2</v>
      </c>
      <c r="V1946" s="9">
        <v>-1598</v>
      </c>
      <c r="W1946" s="9">
        <v>-409</v>
      </c>
      <c r="X1946" s="10">
        <v>-2.9099452575099105E-2</v>
      </c>
      <c r="Y1946" s="10">
        <v>1.8566444803781224E-2</v>
      </c>
      <c r="Z1946" s="11">
        <v>400.59</v>
      </c>
      <c r="AA1946" s="11">
        <v>145.05104970169</v>
      </c>
      <c r="AB1946" s="11">
        <v>37107</v>
      </c>
      <c r="AC1946" s="12" t="s">
        <v>5095</v>
      </c>
      <c r="AD1946" s="8">
        <v>37</v>
      </c>
      <c r="AE1946" s="8">
        <v>107</v>
      </c>
      <c r="AF1946" s="13" t="s">
        <v>5096</v>
      </c>
      <c r="AG1946" s="13"/>
      <c r="AH1946" s="13" t="s">
        <v>5097</v>
      </c>
      <c r="AJ1946" s="13" t="s">
        <v>498</v>
      </c>
      <c r="AK1946" s="13"/>
      <c r="AL1946" s="13"/>
      <c r="AM1946" s="13"/>
      <c r="AN1946" s="13" t="s">
        <v>487</v>
      </c>
    </row>
    <row r="1947" spans="1:40" x14ac:dyDescent="0.2">
      <c r="A1947" s="8" t="s">
        <v>4937</v>
      </c>
      <c r="B1947" s="8" t="s">
        <v>854</v>
      </c>
      <c r="C1947" s="8" t="str">
        <f t="shared" si="29"/>
        <v>Lincoln County NC</v>
      </c>
      <c r="D1947" s="9">
        <v>81035</v>
      </c>
      <c r="E1947" s="8" t="s">
        <v>445</v>
      </c>
      <c r="F1947" s="9">
        <v>9836</v>
      </c>
      <c r="G1947" s="9">
        <v>28653</v>
      </c>
      <c r="H1947" s="9">
        <v>39449</v>
      </c>
      <c r="I1947" s="10">
        <v>0.24933458389312785</v>
      </c>
      <c r="J1947" s="10">
        <v>0.72633019848411873</v>
      </c>
      <c r="K1947" s="9">
        <v>-18817</v>
      </c>
      <c r="L1947" s="9">
        <v>18817</v>
      </c>
      <c r="M1947" s="10">
        <v>-0.47699561459099088</v>
      </c>
      <c r="N1947" s="10">
        <v>0.47699561459099088</v>
      </c>
      <c r="O1947" s="9">
        <v>10980</v>
      </c>
      <c r="P1947" s="9">
        <v>25184</v>
      </c>
      <c r="Q1947" s="9">
        <v>36532</v>
      </c>
      <c r="R1947" s="10">
        <v>0.30055841454067667</v>
      </c>
      <c r="S1947" s="10">
        <v>0.68936822511770501</v>
      </c>
      <c r="T1947" s="9">
        <v>-14204</v>
      </c>
      <c r="U1947" s="10">
        <v>-0.38880981057702835</v>
      </c>
      <c r="V1947" s="9">
        <v>-1144</v>
      </c>
      <c r="W1947" s="9">
        <v>3469</v>
      </c>
      <c r="X1947" s="10">
        <v>-5.1223830647548818E-2</v>
      </c>
      <c r="Y1947" s="10">
        <v>3.6961973366413714E-2</v>
      </c>
      <c r="Z1947" s="11">
        <v>297.94</v>
      </c>
      <c r="AA1947" s="11">
        <v>271.98429213935691</v>
      </c>
      <c r="AB1947" s="11">
        <v>37109</v>
      </c>
      <c r="AC1947" s="12" t="s">
        <v>5098</v>
      </c>
      <c r="AD1947" s="8">
        <v>37</v>
      </c>
      <c r="AE1947" s="8">
        <v>109</v>
      </c>
      <c r="AF1947" s="13" t="s">
        <v>4981</v>
      </c>
      <c r="AG1947" s="13" t="s">
        <v>4982</v>
      </c>
      <c r="AH1947" s="13" t="s">
        <v>4983</v>
      </c>
      <c r="AI1947" s="14">
        <v>2426363</v>
      </c>
      <c r="AJ1947" s="13" t="s">
        <v>486</v>
      </c>
      <c r="AK1947" s="13" t="s">
        <v>4984</v>
      </c>
      <c r="AL1947" s="13"/>
      <c r="AM1947" s="13"/>
      <c r="AN1947" s="13" t="s">
        <v>505</v>
      </c>
    </row>
    <row r="1948" spans="1:40" x14ac:dyDescent="0.2">
      <c r="A1948" s="8" t="s">
        <v>4937</v>
      </c>
      <c r="B1948" s="8" t="s">
        <v>5099</v>
      </c>
      <c r="C1948" s="8" t="str">
        <f t="shared" si="29"/>
        <v>McDowell County NC</v>
      </c>
      <c r="D1948" s="9">
        <v>44989</v>
      </c>
      <c r="E1948" s="8" t="s">
        <v>445</v>
      </c>
      <c r="F1948" s="9">
        <v>4645</v>
      </c>
      <c r="G1948" s="9">
        <v>14517</v>
      </c>
      <c r="H1948" s="9">
        <v>19557</v>
      </c>
      <c r="I1948" s="10">
        <v>0.23751086567469448</v>
      </c>
      <c r="J1948" s="10">
        <v>0.74229176254026696</v>
      </c>
      <c r="K1948" s="9">
        <v>-9872</v>
      </c>
      <c r="L1948" s="9">
        <v>9872</v>
      </c>
      <c r="M1948" s="10">
        <v>-0.50478089686557248</v>
      </c>
      <c r="N1948" s="10">
        <v>0.50478089686557248</v>
      </c>
      <c r="O1948" s="9">
        <v>6006</v>
      </c>
      <c r="P1948" s="9">
        <v>11732</v>
      </c>
      <c r="Q1948" s="9">
        <v>17953</v>
      </c>
      <c r="R1948" s="10">
        <v>0.33454018826937004</v>
      </c>
      <c r="S1948" s="10">
        <v>0.65348409736534285</v>
      </c>
      <c r="T1948" s="9">
        <v>-5726</v>
      </c>
      <c r="U1948" s="10">
        <v>-0.31894390909597281</v>
      </c>
      <c r="V1948" s="9">
        <v>-1361</v>
      </c>
      <c r="W1948" s="9">
        <v>2785</v>
      </c>
      <c r="X1948" s="10">
        <v>-9.702932259467556E-2</v>
      </c>
      <c r="Y1948" s="10">
        <v>8.8807665174924111E-2</v>
      </c>
      <c r="Z1948" s="11">
        <v>440.61</v>
      </c>
      <c r="AA1948" s="11">
        <v>102.1061709902181</v>
      </c>
      <c r="AB1948" s="11">
        <v>37111</v>
      </c>
      <c r="AC1948" s="12" t="s">
        <v>5100</v>
      </c>
      <c r="AD1948" s="8">
        <v>37</v>
      </c>
      <c r="AE1948" s="8">
        <v>111</v>
      </c>
      <c r="AF1948" s="13" t="s">
        <v>5101</v>
      </c>
      <c r="AG1948" s="13" t="s">
        <v>104</v>
      </c>
      <c r="AH1948" s="13" t="s">
        <v>5102</v>
      </c>
      <c r="AJ1948" s="13" t="s">
        <v>498</v>
      </c>
      <c r="AK1948" s="13" t="s">
        <v>4947</v>
      </c>
      <c r="AL1948" s="13"/>
      <c r="AM1948" s="13"/>
      <c r="AN1948" s="13" t="s">
        <v>487</v>
      </c>
    </row>
    <row r="1949" spans="1:40" x14ac:dyDescent="0.2">
      <c r="A1949" s="8" t="s">
        <v>4937</v>
      </c>
      <c r="B1949" s="8" t="s">
        <v>628</v>
      </c>
      <c r="C1949" s="8" t="str">
        <f t="shared" si="29"/>
        <v>Macon County NC</v>
      </c>
      <c r="D1949" s="9">
        <v>34201</v>
      </c>
      <c r="E1949" s="8" t="s">
        <v>445</v>
      </c>
      <c r="F1949" s="9">
        <v>4841</v>
      </c>
      <c r="G1949" s="9">
        <v>12035</v>
      </c>
      <c r="H1949" s="9">
        <v>17336</v>
      </c>
      <c r="I1949" s="10">
        <v>0.27924550069220122</v>
      </c>
      <c r="J1949" s="10">
        <v>0.69422011998154132</v>
      </c>
      <c r="K1949" s="9">
        <v>-7194</v>
      </c>
      <c r="L1949" s="9">
        <v>7194</v>
      </c>
      <c r="M1949" s="10">
        <v>-0.4149746192893401</v>
      </c>
      <c r="N1949" s="10">
        <v>0.4149746192893401</v>
      </c>
      <c r="O1949" s="9">
        <v>5692</v>
      </c>
      <c r="P1949" s="9">
        <v>10817</v>
      </c>
      <c r="Q1949" s="9">
        <v>16750</v>
      </c>
      <c r="R1949" s="10">
        <v>0.33982089552238803</v>
      </c>
      <c r="S1949" s="10">
        <v>0.64579104477611937</v>
      </c>
      <c r="T1949" s="9">
        <v>-5125</v>
      </c>
      <c r="U1949" s="10">
        <v>-0.30597014925373134</v>
      </c>
      <c r="V1949" s="9">
        <v>-851</v>
      </c>
      <c r="W1949" s="9">
        <v>1218</v>
      </c>
      <c r="X1949" s="10">
        <v>-6.0575394830186813E-2</v>
      </c>
      <c r="Y1949" s="10">
        <v>4.8429075205421945E-2</v>
      </c>
      <c r="Z1949" s="11">
        <v>515.55999999999995</v>
      </c>
      <c r="AA1949" s="11">
        <v>66.337574676080379</v>
      </c>
      <c r="AB1949" s="11">
        <v>37113</v>
      </c>
      <c r="AC1949" s="12" t="s">
        <v>5103</v>
      </c>
      <c r="AD1949" s="8">
        <v>37</v>
      </c>
      <c r="AE1949" s="8">
        <v>113</v>
      </c>
      <c r="AF1949" s="13"/>
      <c r="AG1949" s="13"/>
      <c r="AH1949" s="13"/>
      <c r="AJ1949" s="13"/>
      <c r="AK1949" s="13"/>
      <c r="AL1949" s="13"/>
      <c r="AM1949" s="13"/>
      <c r="AN1949" s="13" t="s">
        <v>510</v>
      </c>
    </row>
    <row r="1950" spans="1:40" x14ac:dyDescent="0.2">
      <c r="A1950" s="8" t="s">
        <v>4937</v>
      </c>
      <c r="B1950" s="8" t="s">
        <v>630</v>
      </c>
      <c r="C1950" s="8" t="str">
        <f t="shared" si="29"/>
        <v>Madison County NC</v>
      </c>
      <c r="D1950" s="9">
        <v>21139</v>
      </c>
      <c r="E1950" s="8" t="s">
        <v>445</v>
      </c>
      <c r="F1950" s="9">
        <v>3899</v>
      </c>
      <c r="G1950" s="9">
        <v>6735</v>
      </c>
      <c r="H1950" s="9">
        <v>10966</v>
      </c>
      <c r="I1950" s="10">
        <v>0.35555352908991428</v>
      </c>
      <c r="J1950" s="10">
        <v>0.6141710742294364</v>
      </c>
      <c r="K1950" s="9">
        <v>-2836</v>
      </c>
      <c r="L1950" s="9">
        <v>2836</v>
      </c>
      <c r="M1950" s="10">
        <v>-0.25861754513952212</v>
      </c>
      <c r="N1950" s="10">
        <v>0.25861754513952212</v>
      </c>
      <c r="O1950" s="9">
        <v>4466</v>
      </c>
      <c r="P1950" s="9">
        <v>5379</v>
      </c>
      <c r="Q1950" s="9">
        <v>10023</v>
      </c>
      <c r="R1950" s="10">
        <v>0.44557517709268685</v>
      </c>
      <c r="S1950" s="10">
        <v>0.53666566896138879</v>
      </c>
      <c r="T1950" s="9">
        <v>-913</v>
      </c>
      <c r="U1950" s="10">
        <v>-9.1090491868701939E-2</v>
      </c>
      <c r="V1950" s="9">
        <v>-567</v>
      </c>
      <c r="W1950" s="9">
        <v>1356</v>
      </c>
      <c r="X1950" s="10">
        <v>-9.002164800277257E-2</v>
      </c>
      <c r="Y1950" s="10">
        <v>7.7505405268047611E-2</v>
      </c>
      <c r="Z1950" s="11">
        <v>449.57</v>
      </c>
      <c r="AA1950" s="11">
        <v>47.020486242409412</v>
      </c>
      <c r="AB1950" s="11">
        <v>37115</v>
      </c>
      <c r="AC1950" s="12" t="s">
        <v>5104</v>
      </c>
      <c r="AD1950" s="8">
        <v>37</v>
      </c>
      <c r="AE1950" s="8">
        <v>115</v>
      </c>
      <c r="AF1950" s="13" t="s">
        <v>4974</v>
      </c>
      <c r="AG1950" s="13" t="s">
        <v>4975</v>
      </c>
      <c r="AH1950" s="13" t="s">
        <v>4976</v>
      </c>
      <c r="AI1950" s="14">
        <v>446840</v>
      </c>
      <c r="AJ1950" s="13" t="s">
        <v>486</v>
      </c>
      <c r="AK1950" s="13" t="s">
        <v>4977</v>
      </c>
      <c r="AL1950" s="13"/>
      <c r="AM1950" s="13"/>
      <c r="AN1950" s="13" t="s">
        <v>505</v>
      </c>
    </row>
    <row r="1951" spans="1:40" x14ac:dyDescent="0.2">
      <c r="A1951" s="8" t="s">
        <v>4937</v>
      </c>
      <c r="B1951" s="8" t="s">
        <v>1490</v>
      </c>
      <c r="C1951" s="8" t="str">
        <f t="shared" si="29"/>
        <v>Martin County NC</v>
      </c>
      <c r="D1951" s="9">
        <v>23357</v>
      </c>
      <c r="E1951" s="8" t="s">
        <v>445</v>
      </c>
      <c r="F1951" s="9">
        <v>5814</v>
      </c>
      <c r="G1951" s="9">
        <v>5874</v>
      </c>
      <c r="H1951" s="9">
        <v>11852</v>
      </c>
      <c r="I1951" s="10">
        <v>0.49055011812352345</v>
      </c>
      <c r="J1951" s="10">
        <v>0.49561255484306443</v>
      </c>
      <c r="K1951" s="9">
        <v>-60</v>
      </c>
      <c r="L1951" s="9">
        <v>60</v>
      </c>
      <c r="M1951" s="10">
        <v>-5.0624367195409858E-3</v>
      </c>
      <c r="N1951" s="10">
        <v>5.0624367195409858E-3</v>
      </c>
      <c r="O1951" s="9">
        <v>6514</v>
      </c>
      <c r="P1951" s="9">
        <v>5963</v>
      </c>
      <c r="Q1951" s="9">
        <v>12541</v>
      </c>
      <c r="R1951" s="10">
        <v>0.5194163144884778</v>
      </c>
      <c r="S1951" s="10">
        <v>0.47548042420859582</v>
      </c>
      <c r="T1951" s="9">
        <v>551</v>
      </c>
      <c r="U1951" s="10">
        <v>4.3935890279881984E-2</v>
      </c>
      <c r="V1951" s="9">
        <v>-700</v>
      </c>
      <c r="W1951" s="9">
        <v>-89</v>
      </c>
      <c r="X1951" s="10">
        <v>-2.8866196364954355E-2</v>
      </c>
      <c r="Y1951" s="10">
        <v>2.0132130634468615E-2</v>
      </c>
      <c r="Z1951" s="11">
        <v>461.22</v>
      </c>
      <c r="AA1951" s="11">
        <v>50.641776158882962</v>
      </c>
      <c r="AB1951" s="11">
        <v>37117</v>
      </c>
      <c r="AC1951" s="12" t="s">
        <v>5105</v>
      </c>
      <c r="AD1951" s="8">
        <v>37</v>
      </c>
      <c r="AE1951" s="8">
        <v>117</v>
      </c>
      <c r="AF1951" s="13"/>
      <c r="AG1951" s="13"/>
      <c r="AH1951" s="13"/>
      <c r="AJ1951" s="13"/>
      <c r="AK1951" s="13"/>
      <c r="AL1951" s="13"/>
      <c r="AM1951" s="13"/>
      <c r="AN1951" s="13" t="s">
        <v>510</v>
      </c>
    </row>
    <row r="1952" spans="1:40" x14ac:dyDescent="0.2">
      <c r="A1952" s="8" t="s">
        <v>4937</v>
      </c>
      <c r="B1952" s="8" t="s">
        <v>5106</v>
      </c>
      <c r="C1952" s="8" t="str">
        <f t="shared" si="29"/>
        <v>Mecklenburg County NC</v>
      </c>
      <c r="D1952" s="9">
        <v>1034070</v>
      </c>
      <c r="E1952" s="8" t="s">
        <v>445</v>
      </c>
      <c r="F1952" s="9">
        <v>292258</v>
      </c>
      <c r="G1952" s="9">
        <v>154303</v>
      </c>
      <c r="H1952" s="9">
        <v>461834</v>
      </c>
      <c r="I1952" s="10">
        <v>0.6328204506381081</v>
      </c>
      <c r="J1952" s="10">
        <v>0.33410922539267357</v>
      </c>
      <c r="K1952" s="9">
        <v>137955</v>
      </c>
      <c r="L1952" s="9">
        <v>-137955</v>
      </c>
      <c r="M1952" s="10">
        <v>0.29871122524543453</v>
      </c>
      <c r="N1952" s="10">
        <v>-0.29871122524543453</v>
      </c>
      <c r="O1952" s="9">
        <v>270705</v>
      </c>
      <c r="P1952" s="9">
        <v>170490</v>
      </c>
      <c r="Q1952" s="9">
        <v>445062</v>
      </c>
      <c r="R1952" s="10">
        <v>0.60824109899294931</v>
      </c>
      <c r="S1952" s="10">
        <v>0.38307022392385781</v>
      </c>
      <c r="T1952" s="9">
        <v>100215</v>
      </c>
      <c r="U1952" s="10">
        <v>0.2251708750690915</v>
      </c>
      <c r="V1952" s="9">
        <v>21553</v>
      </c>
      <c r="W1952" s="9">
        <v>-16187</v>
      </c>
      <c r="X1952" s="10">
        <v>2.4579351645158787E-2</v>
      </c>
      <c r="Y1952" s="10">
        <v>-4.8960998531184241E-2</v>
      </c>
      <c r="Z1952" s="11">
        <v>523.84</v>
      </c>
      <c r="AA1952" s="11">
        <v>1974.018784361637</v>
      </c>
      <c r="AB1952" s="11">
        <v>37119</v>
      </c>
      <c r="AC1952" s="12" t="s">
        <v>5107</v>
      </c>
      <c r="AD1952" s="8">
        <v>37</v>
      </c>
      <c r="AE1952" s="8">
        <v>119</v>
      </c>
      <c r="AF1952" s="13" t="s">
        <v>4981</v>
      </c>
      <c r="AG1952" s="13" t="s">
        <v>4982</v>
      </c>
      <c r="AH1952" s="13" t="s">
        <v>4983</v>
      </c>
      <c r="AI1952" s="14">
        <v>2426363</v>
      </c>
      <c r="AJ1952" s="13" t="s">
        <v>486</v>
      </c>
      <c r="AK1952" s="13" t="s">
        <v>4984</v>
      </c>
      <c r="AL1952" s="13"/>
      <c r="AM1952" s="13"/>
      <c r="AN1952" s="13" t="s">
        <v>487</v>
      </c>
    </row>
    <row r="1953" spans="1:40" x14ac:dyDescent="0.2">
      <c r="A1953" s="8" t="s">
        <v>4937</v>
      </c>
      <c r="B1953" s="8" t="s">
        <v>1782</v>
      </c>
      <c r="C1953" s="8" t="str">
        <f t="shared" ref="C1953:C2016" si="30">B1953&amp;" "&amp;A1953</f>
        <v>Mitchell County NC</v>
      </c>
      <c r="D1953" s="9">
        <v>15246</v>
      </c>
      <c r="E1953" s="8" t="s">
        <v>445</v>
      </c>
      <c r="F1953" s="9">
        <v>1585</v>
      </c>
      <c r="G1953" s="9">
        <v>6225</v>
      </c>
      <c r="H1953" s="9">
        <v>7948</v>
      </c>
      <c r="I1953" s="10">
        <v>0.19942123804730749</v>
      </c>
      <c r="J1953" s="10">
        <v>0.78321590337191749</v>
      </c>
      <c r="K1953" s="9">
        <v>-4640</v>
      </c>
      <c r="L1953" s="9">
        <v>4640</v>
      </c>
      <c r="M1953" s="10">
        <v>-0.58379466532461</v>
      </c>
      <c r="N1953" s="10">
        <v>0.58379466532461</v>
      </c>
      <c r="O1953" s="9">
        <v>1810</v>
      </c>
      <c r="P1953" s="9">
        <v>5778</v>
      </c>
      <c r="Q1953" s="9">
        <v>7673</v>
      </c>
      <c r="R1953" s="10">
        <v>0.23589208914375082</v>
      </c>
      <c r="S1953" s="10">
        <v>0.75303010556496808</v>
      </c>
      <c r="T1953" s="9">
        <v>-3968</v>
      </c>
      <c r="U1953" s="10">
        <v>-0.51713801642121726</v>
      </c>
      <c r="V1953" s="9">
        <v>-225</v>
      </c>
      <c r="W1953" s="9">
        <v>447</v>
      </c>
      <c r="X1953" s="10">
        <v>-3.6470851096443324E-2</v>
      </c>
      <c r="Y1953" s="10">
        <v>3.018579780694941E-2</v>
      </c>
      <c r="Z1953" s="11">
        <v>221.43</v>
      </c>
      <c r="AA1953" s="11">
        <v>68.852459016393439</v>
      </c>
      <c r="AB1953" s="11">
        <v>37121</v>
      </c>
      <c r="AC1953" s="12" t="s">
        <v>5108</v>
      </c>
      <c r="AD1953" s="8">
        <v>37</v>
      </c>
      <c r="AE1953" s="8">
        <v>121</v>
      </c>
      <c r="AF1953" s="13"/>
      <c r="AG1953" s="13"/>
      <c r="AH1953" s="13"/>
      <c r="AJ1953" s="13"/>
      <c r="AK1953" s="13"/>
      <c r="AL1953" s="13"/>
      <c r="AM1953" s="13"/>
      <c r="AN1953" s="13" t="s">
        <v>510</v>
      </c>
    </row>
    <row r="1954" spans="1:40" x14ac:dyDescent="0.2">
      <c r="A1954" s="8" t="s">
        <v>4937</v>
      </c>
      <c r="B1954" s="8" t="s">
        <v>646</v>
      </c>
      <c r="C1954" s="8" t="str">
        <f t="shared" si="30"/>
        <v>Montgomery County NC</v>
      </c>
      <c r="D1954" s="9">
        <v>27548</v>
      </c>
      <c r="E1954" s="8" t="s">
        <v>445</v>
      </c>
      <c r="F1954" s="9">
        <v>4108</v>
      </c>
      <c r="G1954" s="9">
        <v>7070</v>
      </c>
      <c r="H1954" s="9">
        <v>11449</v>
      </c>
      <c r="I1954" s="10">
        <v>0.35880862957463533</v>
      </c>
      <c r="J1954" s="10">
        <v>0.61752118088916064</v>
      </c>
      <c r="K1954" s="9">
        <v>-2962</v>
      </c>
      <c r="L1954" s="9">
        <v>2962</v>
      </c>
      <c r="M1954" s="10">
        <v>-0.25871255131452531</v>
      </c>
      <c r="N1954" s="10">
        <v>0.25871255131452531</v>
      </c>
      <c r="O1954" s="9">
        <v>4689</v>
      </c>
      <c r="P1954" s="9">
        <v>6389</v>
      </c>
      <c r="Q1954" s="9">
        <v>11178</v>
      </c>
      <c r="R1954" s="10">
        <v>0.41948470209339772</v>
      </c>
      <c r="S1954" s="10">
        <v>0.57156915369475758</v>
      </c>
      <c r="T1954" s="9">
        <v>-1700</v>
      </c>
      <c r="U1954" s="10">
        <v>-0.15208445160135986</v>
      </c>
      <c r="V1954" s="9">
        <v>-581</v>
      </c>
      <c r="W1954" s="9">
        <v>681</v>
      </c>
      <c r="X1954" s="10">
        <v>-6.0676072518762392E-2</v>
      </c>
      <c r="Y1954" s="10">
        <v>4.5952027194403056E-2</v>
      </c>
      <c r="Z1954" s="11">
        <v>491.76</v>
      </c>
      <c r="AA1954" s="11">
        <v>56.019196355945994</v>
      </c>
      <c r="AB1954" s="11">
        <v>37123</v>
      </c>
      <c r="AC1954" s="12" t="s">
        <v>5109</v>
      </c>
      <c r="AD1954" s="8">
        <v>37</v>
      </c>
      <c r="AE1954" s="8">
        <v>123</v>
      </c>
      <c r="AF1954" s="13"/>
      <c r="AG1954" s="13"/>
      <c r="AH1954" s="13"/>
      <c r="AJ1954" s="13"/>
      <c r="AK1954" s="13"/>
      <c r="AL1954" s="13"/>
      <c r="AM1954" s="13"/>
      <c r="AN1954" s="13" t="s">
        <v>510</v>
      </c>
    </row>
    <row r="1955" spans="1:40" x14ac:dyDescent="0.2">
      <c r="A1955" s="8" t="s">
        <v>4937</v>
      </c>
      <c r="B1955" s="8" t="s">
        <v>5110</v>
      </c>
      <c r="C1955" s="8" t="str">
        <f t="shared" si="30"/>
        <v>Moore County NC</v>
      </c>
      <c r="D1955" s="9">
        <v>94352</v>
      </c>
      <c r="E1955" s="8" t="s">
        <v>445</v>
      </c>
      <c r="F1955" s="9">
        <v>16148</v>
      </c>
      <c r="G1955" s="9">
        <v>30273</v>
      </c>
      <c r="H1955" s="9">
        <v>47746</v>
      </c>
      <c r="I1955" s="10">
        <v>0.33820634189251458</v>
      </c>
      <c r="J1955" s="10">
        <v>0.6340426423155866</v>
      </c>
      <c r="K1955" s="9">
        <v>-14125</v>
      </c>
      <c r="L1955" s="9">
        <v>14125</v>
      </c>
      <c r="M1955" s="10">
        <v>-0.29583630042307202</v>
      </c>
      <c r="N1955" s="10">
        <v>0.29583630042307202</v>
      </c>
      <c r="O1955" s="9">
        <v>16371</v>
      </c>
      <c r="P1955" s="9">
        <v>29336</v>
      </c>
      <c r="Q1955" s="9">
        <v>46044</v>
      </c>
      <c r="R1955" s="10">
        <v>0.35555121188428462</v>
      </c>
      <c r="S1955" s="10">
        <v>0.63712970202415076</v>
      </c>
      <c r="T1955" s="9">
        <v>-12965</v>
      </c>
      <c r="U1955" s="10">
        <v>-0.28157849013986613</v>
      </c>
      <c r="V1955" s="9">
        <v>-223</v>
      </c>
      <c r="W1955" s="9">
        <v>937</v>
      </c>
      <c r="X1955" s="10">
        <v>-1.734486999177004E-2</v>
      </c>
      <c r="Y1955" s="10">
        <v>-3.0870597085641549E-3</v>
      </c>
      <c r="Z1955" s="11">
        <v>697.84</v>
      </c>
      <c r="AA1955" s="11">
        <v>135.20577782872863</v>
      </c>
      <c r="AB1955" s="11">
        <v>37125</v>
      </c>
      <c r="AC1955" s="12" t="s">
        <v>5111</v>
      </c>
      <c r="AD1955" s="8">
        <v>37</v>
      </c>
      <c r="AE1955" s="8">
        <v>125</v>
      </c>
      <c r="AF1955" s="13" t="s">
        <v>5112</v>
      </c>
      <c r="AG1955" s="13"/>
      <c r="AH1955" s="13" t="s">
        <v>5113</v>
      </c>
      <c r="AJ1955" s="13" t="s">
        <v>498</v>
      </c>
      <c r="AK1955" s="13"/>
      <c r="AL1955" s="13"/>
      <c r="AM1955" s="13"/>
      <c r="AN1955" s="13" t="s">
        <v>487</v>
      </c>
    </row>
    <row r="1956" spans="1:40" x14ac:dyDescent="0.2">
      <c r="A1956" s="8" t="s">
        <v>4937</v>
      </c>
      <c r="B1956" s="8" t="s">
        <v>5114</v>
      </c>
      <c r="C1956" s="8" t="str">
        <f t="shared" si="30"/>
        <v>Nash County NC</v>
      </c>
      <c r="D1956" s="9">
        <v>93919</v>
      </c>
      <c r="E1956" s="8" t="s">
        <v>445</v>
      </c>
      <c r="F1956" s="9">
        <v>23024</v>
      </c>
      <c r="G1956" s="9">
        <v>23142</v>
      </c>
      <c r="H1956" s="9">
        <v>46903</v>
      </c>
      <c r="I1956" s="10">
        <v>0.49088544442786175</v>
      </c>
      <c r="J1956" s="10">
        <v>0.49340127497175018</v>
      </c>
      <c r="K1956" s="9">
        <v>-118</v>
      </c>
      <c r="L1956" s="9">
        <v>118</v>
      </c>
      <c r="M1956" s="10">
        <v>-2.515830543888431E-3</v>
      </c>
      <c r="N1956" s="10">
        <v>2.515830543888431E-3</v>
      </c>
      <c r="O1956" s="9">
        <v>24214</v>
      </c>
      <c r="P1956" s="9">
        <v>23769</v>
      </c>
      <c r="Q1956" s="9">
        <v>48235</v>
      </c>
      <c r="R1956" s="10">
        <v>0.50200062195501194</v>
      </c>
      <c r="S1956" s="10">
        <v>0.49277495594485332</v>
      </c>
      <c r="T1956" s="9">
        <v>445</v>
      </c>
      <c r="U1956" s="10">
        <v>9.2256660101586174E-3</v>
      </c>
      <c r="V1956" s="9">
        <v>-1190</v>
      </c>
      <c r="W1956" s="9">
        <v>-627</v>
      </c>
      <c r="X1956" s="10">
        <v>-1.1115177527150188E-2</v>
      </c>
      <c r="Y1956" s="10">
        <v>6.2631902689685992E-4</v>
      </c>
      <c r="Z1956" s="11">
        <v>540.41</v>
      </c>
      <c r="AA1956" s="11">
        <v>173.79212079717252</v>
      </c>
      <c r="AB1956" s="11">
        <v>37127</v>
      </c>
      <c r="AC1956" s="12" t="s">
        <v>5115</v>
      </c>
      <c r="AD1956" s="8">
        <v>37</v>
      </c>
      <c r="AE1956" s="8">
        <v>127</v>
      </c>
      <c r="AF1956" s="13" t="s">
        <v>5044</v>
      </c>
      <c r="AG1956" s="13" t="s">
        <v>5045</v>
      </c>
      <c r="AH1956" s="13" t="s">
        <v>5046</v>
      </c>
      <c r="AI1956" s="14">
        <v>148069</v>
      </c>
      <c r="AJ1956" s="13" t="s">
        <v>486</v>
      </c>
      <c r="AK1956" s="13" t="s">
        <v>5047</v>
      </c>
      <c r="AL1956" s="13"/>
      <c r="AM1956" s="13"/>
      <c r="AN1956" s="13" t="s">
        <v>487</v>
      </c>
    </row>
    <row r="1957" spans="1:40" x14ac:dyDescent="0.2">
      <c r="A1957" s="8" t="s">
        <v>4937</v>
      </c>
      <c r="B1957" s="8" t="s">
        <v>5116</v>
      </c>
      <c r="C1957" s="8" t="str">
        <f t="shared" si="30"/>
        <v>New Hanover County NC</v>
      </c>
      <c r="D1957" s="9">
        <v>220358</v>
      </c>
      <c r="E1957" s="8" t="s">
        <v>445</v>
      </c>
      <c r="F1957" s="9">
        <v>50219</v>
      </c>
      <c r="G1957" s="9">
        <v>54665</v>
      </c>
      <c r="H1957" s="9">
        <v>108737</v>
      </c>
      <c r="I1957" s="10">
        <v>0.46183911640012137</v>
      </c>
      <c r="J1957" s="10">
        <v>0.50272676273945394</v>
      </c>
      <c r="K1957" s="9">
        <v>-4446</v>
      </c>
      <c r="L1957" s="9">
        <v>4446</v>
      </c>
      <c r="M1957" s="10">
        <v>-4.0887646339332562E-2</v>
      </c>
      <c r="N1957" s="10">
        <v>4.0887646339332562E-2</v>
      </c>
      <c r="O1957" s="9">
        <v>48038</v>
      </c>
      <c r="P1957" s="9">
        <v>52792</v>
      </c>
      <c r="Q1957" s="9">
        <v>102067</v>
      </c>
      <c r="R1957" s="10">
        <v>0.47065163079153888</v>
      </c>
      <c r="S1957" s="10">
        <v>0.51722887906963078</v>
      </c>
      <c r="T1957" s="9">
        <v>-4754</v>
      </c>
      <c r="U1957" s="10">
        <v>-4.6577248278091898E-2</v>
      </c>
      <c r="V1957" s="9">
        <v>2181</v>
      </c>
      <c r="W1957" s="9">
        <v>1873</v>
      </c>
      <c r="X1957" s="10">
        <v>-8.812514391417503E-3</v>
      </c>
      <c r="Y1957" s="10">
        <v>-1.450211633017684E-2</v>
      </c>
      <c r="Z1957" s="11">
        <v>191.53</v>
      </c>
      <c r="AA1957" s="11">
        <v>1150.5142797472981</v>
      </c>
      <c r="AB1957" s="11">
        <v>37129</v>
      </c>
      <c r="AC1957" s="12" t="s">
        <v>5117</v>
      </c>
      <c r="AD1957" s="8">
        <v>37</v>
      </c>
      <c r="AE1957" s="8">
        <v>129</v>
      </c>
      <c r="AF1957" s="13" t="s">
        <v>5118</v>
      </c>
      <c r="AG1957" s="13"/>
      <c r="AH1957" s="13" t="s">
        <v>5119</v>
      </c>
      <c r="AI1957" s="14">
        <v>277969</v>
      </c>
      <c r="AJ1957" s="13" t="s">
        <v>486</v>
      </c>
      <c r="AK1957" s="13"/>
      <c r="AL1957" s="13"/>
      <c r="AM1957" s="13"/>
      <c r="AN1957" s="13" t="s">
        <v>487</v>
      </c>
    </row>
    <row r="1958" spans="1:40" x14ac:dyDescent="0.2">
      <c r="A1958" s="8" t="s">
        <v>4937</v>
      </c>
      <c r="B1958" s="8" t="s">
        <v>5120</v>
      </c>
      <c r="C1958" s="8" t="str">
        <f t="shared" si="30"/>
        <v>Northampton County NC</v>
      </c>
      <c r="D1958" s="9">
        <v>20426</v>
      </c>
      <c r="E1958" s="8" t="s">
        <v>445</v>
      </c>
      <c r="F1958" s="9">
        <v>6113</v>
      </c>
      <c r="G1958" s="9">
        <v>3556</v>
      </c>
      <c r="H1958" s="9">
        <v>9761</v>
      </c>
      <c r="I1958" s="10">
        <v>0.62626780043028374</v>
      </c>
      <c r="J1958" s="10">
        <v>0.36430693576477818</v>
      </c>
      <c r="K1958" s="9">
        <v>2557</v>
      </c>
      <c r="L1958" s="9">
        <v>-2557</v>
      </c>
      <c r="M1958" s="10">
        <v>0.26196086466550556</v>
      </c>
      <c r="N1958" s="10">
        <v>-0.26196086466550556</v>
      </c>
      <c r="O1958" s="9">
        <v>7210</v>
      </c>
      <c r="P1958" s="9">
        <v>3474</v>
      </c>
      <c r="Q1958" s="9">
        <v>10719</v>
      </c>
      <c r="R1958" s="10">
        <v>0.67263737288926206</v>
      </c>
      <c r="S1958" s="10">
        <v>0.32409739714525609</v>
      </c>
      <c r="T1958" s="9">
        <v>3736</v>
      </c>
      <c r="U1958" s="10">
        <v>0.34853997574400597</v>
      </c>
      <c r="V1958" s="9">
        <v>-1097</v>
      </c>
      <c r="W1958" s="9">
        <v>82</v>
      </c>
      <c r="X1958" s="10">
        <v>-4.6369572458978325E-2</v>
      </c>
      <c r="Y1958" s="10">
        <v>4.0209538619522089E-2</v>
      </c>
      <c r="Z1958" s="11">
        <v>536.59</v>
      </c>
      <c r="AA1958" s="11">
        <v>38.066307609161555</v>
      </c>
      <c r="AB1958" s="11">
        <v>37131</v>
      </c>
      <c r="AC1958" s="12" t="s">
        <v>5121</v>
      </c>
      <c r="AD1958" s="8">
        <v>37</v>
      </c>
      <c r="AE1958" s="8">
        <v>131</v>
      </c>
      <c r="AF1958" s="13" t="s">
        <v>5068</v>
      </c>
      <c r="AG1958" s="13" t="s">
        <v>5045</v>
      </c>
      <c r="AH1958" s="13" t="s">
        <v>5069</v>
      </c>
      <c r="AJ1958" s="13" t="s">
        <v>498</v>
      </c>
      <c r="AK1958" s="13" t="s">
        <v>5047</v>
      </c>
      <c r="AL1958" s="13"/>
      <c r="AM1958" s="13"/>
      <c r="AN1958" s="13" t="s">
        <v>505</v>
      </c>
    </row>
    <row r="1959" spans="1:40" x14ac:dyDescent="0.2">
      <c r="A1959" s="8" t="s">
        <v>4937</v>
      </c>
      <c r="B1959" s="8" t="s">
        <v>5122</v>
      </c>
      <c r="C1959" s="8" t="str">
        <f t="shared" si="30"/>
        <v>Onslow County NC</v>
      </c>
      <c r="D1959" s="9">
        <v>186311</v>
      </c>
      <c r="E1959" s="8" t="s">
        <v>445</v>
      </c>
      <c r="F1959" s="9">
        <v>17156</v>
      </c>
      <c r="G1959" s="9">
        <v>36342</v>
      </c>
      <c r="H1959" s="9">
        <v>55364</v>
      </c>
      <c r="I1959" s="10">
        <v>0.30987645401343833</v>
      </c>
      <c r="J1959" s="10">
        <v>0.6564193338631602</v>
      </c>
      <c r="K1959" s="9">
        <v>-19186</v>
      </c>
      <c r="L1959" s="9">
        <v>19186</v>
      </c>
      <c r="M1959" s="10">
        <v>-0.34654287984972187</v>
      </c>
      <c r="N1959" s="10">
        <v>0.34654287984972187</v>
      </c>
      <c r="O1959" s="9">
        <v>18115</v>
      </c>
      <c r="P1959" s="9">
        <v>31695</v>
      </c>
      <c r="Q1959" s="9">
        <v>50353</v>
      </c>
      <c r="R1959" s="10">
        <v>0.35976009373820828</v>
      </c>
      <c r="S1959" s="10">
        <v>0.62945604035509306</v>
      </c>
      <c r="T1959" s="9">
        <v>-13580</v>
      </c>
      <c r="U1959" s="10">
        <v>-0.26969594661688479</v>
      </c>
      <c r="V1959" s="9">
        <v>-959</v>
      </c>
      <c r="W1959" s="9">
        <v>4647</v>
      </c>
      <c r="X1959" s="10">
        <v>-4.9883639724769946E-2</v>
      </c>
      <c r="Y1959" s="10">
        <v>2.6963293508067143E-2</v>
      </c>
      <c r="Z1959" s="11">
        <v>762.74</v>
      </c>
      <c r="AA1959" s="11">
        <v>244.26541154259644</v>
      </c>
      <c r="AB1959" s="11">
        <v>37133</v>
      </c>
      <c r="AC1959" s="12" t="s">
        <v>5123</v>
      </c>
      <c r="AD1959" s="8">
        <v>37</v>
      </c>
      <c r="AE1959" s="8">
        <v>133</v>
      </c>
      <c r="AF1959" s="13" t="s">
        <v>5124</v>
      </c>
      <c r="AG1959" s="13"/>
      <c r="AH1959" s="13" t="s">
        <v>5125</v>
      </c>
      <c r="AI1959" s="14">
        <v>186311</v>
      </c>
      <c r="AJ1959" s="13" t="s">
        <v>486</v>
      </c>
      <c r="AK1959" s="13"/>
      <c r="AL1959" s="13"/>
      <c r="AM1959" s="13"/>
      <c r="AN1959" s="13" t="s">
        <v>487</v>
      </c>
    </row>
    <row r="1960" spans="1:40" x14ac:dyDescent="0.2">
      <c r="A1960" s="8" t="s">
        <v>4937</v>
      </c>
      <c r="B1960" s="8" t="s">
        <v>1044</v>
      </c>
      <c r="C1960" s="8" t="str">
        <f t="shared" si="30"/>
        <v>Orange County NC</v>
      </c>
      <c r="D1960" s="9">
        <v>141354</v>
      </c>
      <c r="E1960" s="8" t="s">
        <v>445</v>
      </c>
      <c r="F1960" s="9">
        <v>59105</v>
      </c>
      <c r="G1960" s="9">
        <v>18373</v>
      </c>
      <c r="H1960" s="9">
        <v>79830</v>
      </c>
      <c r="I1960" s="10">
        <v>0.74038581986721785</v>
      </c>
      <c r="J1960" s="10">
        <v>0.23015157209069273</v>
      </c>
      <c r="K1960" s="9">
        <v>40732</v>
      </c>
      <c r="L1960" s="9">
        <v>-40732</v>
      </c>
      <c r="M1960" s="10">
        <v>0.51023424777652515</v>
      </c>
      <c r="N1960" s="10">
        <v>-0.51023424777652515</v>
      </c>
      <c r="O1960" s="9">
        <v>53404</v>
      </c>
      <c r="P1960" s="9">
        <v>21398</v>
      </c>
      <c r="Q1960" s="9">
        <v>75848</v>
      </c>
      <c r="R1960" s="10">
        <v>0.70409239531694967</v>
      </c>
      <c r="S1960" s="10">
        <v>0.28211686530956648</v>
      </c>
      <c r="T1960" s="9">
        <v>32006</v>
      </c>
      <c r="U1960" s="10">
        <v>0.42197553000738319</v>
      </c>
      <c r="V1960" s="9">
        <v>5701</v>
      </c>
      <c r="W1960" s="9">
        <v>-3025</v>
      </c>
      <c r="X1960" s="10">
        <v>3.6293424550268183E-2</v>
      </c>
      <c r="Y1960" s="10">
        <v>-5.1965293218873748E-2</v>
      </c>
      <c r="Z1960" s="11">
        <v>397.96</v>
      </c>
      <c r="AA1960" s="11">
        <v>355.19650216102121</v>
      </c>
      <c r="AB1960" s="11">
        <v>37135</v>
      </c>
      <c r="AC1960" s="12" t="s">
        <v>5126</v>
      </c>
      <c r="AD1960" s="8">
        <v>37</v>
      </c>
      <c r="AE1960" s="8">
        <v>135</v>
      </c>
      <c r="AF1960" s="13" t="s">
        <v>5002</v>
      </c>
      <c r="AG1960" s="13" t="s">
        <v>5003</v>
      </c>
      <c r="AH1960" s="13" t="s">
        <v>5004</v>
      </c>
      <c r="AI1960" s="14">
        <v>552493</v>
      </c>
      <c r="AJ1960" s="13" t="s">
        <v>486</v>
      </c>
      <c r="AK1960" s="13" t="s">
        <v>5005</v>
      </c>
      <c r="AL1960" s="13"/>
      <c r="AM1960" s="13"/>
      <c r="AN1960" s="13" t="s">
        <v>487</v>
      </c>
    </row>
    <row r="1961" spans="1:40" x14ac:dyDescent="0.2">
      <c r="A1961" s="8" t="s">
        <v>4937</v>
      </c>
      <c r="B1961" s="8" t="s">
        <v>5127</v>
      </c>
      <c r="C1961" s="8" t="str">
        <f t="shared" si="30"/>
        <v>Pamlico County NC</v>
      </c>
      <c r="D1961" s="9">
        <v>12781</v>
      </c>
      <c r="E1961" s="8" t="s">
        <v>445</v>
      </c>
      <c r="F1961" s="9">
        <v>2427</v>
      </c>
      <c r="G1961" s="9">
        <v>4225</v>
      </c>
      <c r="H1961" s="9">
        <v>6772</v>
      </c>
      <c r="I1961" s="10">
        <v>0.35838747784997049</v>
      </c>
      <c r="J1961" s="10">
        <v>0.6238924985233314</v>
      </c>
      <c r="K1961" s="9">
        <v>-1798</v>
      </c>
      <c r="L1961" s="9">
        <v>1798</v>
      </c>
      <c r="M1961" s="10">
        <v>-0.2655050206733609</v>
      </c>
      <c r="N1961" s="10">
        <v>0.2655050206733609</v>
      </c>
      <c r="O1961" s="9">
        <v>2632</v>
      </c>
      <c r="P1961" s="9">
        <v>4032</v>
      </c>
      <c r="Q1961" s="9">
        <v>6712</v>
      </c>
      <c r="R1961" s="10">
        <v>0.39213349225268174</v>
      </c>
      <c r="S1961" s="10">
        <v>0.600715137067938</v>
      </c>
      <c r="T1961" s="9">
        <v>-1400</v>
      </c>
      <c r="U1961" s="10">
        <v>-0.20858164481525626</v>
      </c>
      <c r="V1961" s="9">
        <v>-205</v>
      </c>
      <c r="W1961" s="9">
        <v>193</v>
      </c>
      <c r="X1961" s="10">
        <v>-3.3746014402711244E-2</v>
      </c>
      <c r="Y1961" s="10">
        <v>2.3177361455393397E-2</v>
      </c>
      <c r="Z1961" s="11">
        <v>336.54</v>
      </c>
      <c r="AA1961" s="11">
        <v>37.977654959291613</v>
      </c>
      <c r="AB1961" s="11">
        <v>37137</v>
      </c>
      <c r="AC1961" s="12" t="s">
        <v>5128</v>
      </c>
      <c r="AD1961" s="8">
        <v>37</v>
      </c>
      <c r="AE1961" s="8">
        <v>137</v>
      </c>
      <c r="AF1961" s="13" t="s">
        <v>5017</v>
      </c>
      <c r="AG1961" s="13" t="s">
        <v>4994</v>
      </c>
      <c r="AH1961" s="13" t="s">
        <v>5018</v>
      </c>
      <c r="AI1961" s="14">
        <v>126245</v>
      </c>
      <c r="AJ1961" s="13" t="s">
        <v>486</v>
      </c>
      <c r="AK1961" s="13" t="s">
        <v>4996</v>
      </c>
      <c r="AL1961" s="13"/>
      <c r="AM1961" s="13"/>
      <c r="AN1961" s="13" t="s">
        <v>505</v>
      </c>
    </row>
    <row r="1962" spans="1:40" x14ac:dyDescent="0.2">
      <c r="A1962" s="8" t="s">
        <v>4937</v>
      </c>
      <c r="B1962" s="8" t="s">
        <v>5129</v>
      </c>
      <c r="C1962" s="8" t="str">
        <f t="shared" si="30"/>
        <v>Pasquotank County NC</v>
      </c>
      <c r="D1962" s="9">
        <v>39829</v>
      </c>
      <c r="E1962" s="8" t="s">
        <v>445</v>
      </c>
      <c r="F1962" s="9">
        <v>8455</v>
      </c>
      <c r="G1962" s="9">
        <v>8082</v>
      </c>
      <c r="H1962" s="9">
        <v>16964</v>
      </c>
      <c r="I1962" s="10">
        <v>0.49840839424663996</v>
      </c>
      <c r="J1962" s="10">
        <v>0.47642065550577695</v>
      </c>
      <c r="K1962" s="9">
        <v>373</v>
      </c>
      <c r="L1962" s="9">
        <v>-373</v>
      </c>
      <c r="M1962" s="10">
        <v>2.1987738740863016E-2</v>
      </c>
      <c r="N1962" s="10">
        <v>-2.1987738740863016E-2</v>
      </c>
      <c r="O1962" s="9">
        <v>9970</v>
      </c>
      <c r="P1962" s="9">
        <v>7216</v>
      </c>
      <c r="Q1962" s="9">
        <v>17343</v>
      </c>
      <c r="R1962" s="10">
        <v>0.57487170616387018</v>
      </c>
      <c r="S1962" s="10">
        <v>0.4160756501182033</v>
      </c>
      <c r="T1962" s="9">
        <v>2754</v>
      </c>
      <c r="U1962" s="10">
        <v>0.15879605604566688</v>
      </c>
      <c r="V1962" s="9">
        <v>-1515</v>
      </c>
      <c r="W1962" s="9">
        <v>866</v>
      </c>
      <c r="X1962" s="10">
        <v>-7.6463311917230214E-2</v>
      </c>
      <c r="Y1962" s="10">
        <v>6.0345005387573647E-2</v>
      </c>
      <c r="Z1962" s="11">
        <v>226.88</v>
      </c>
      <c r="AA1962" s="11">
        <v>175.55095204513398</v>
      </c>
      <c r="AB1962" s="11">
        <v>37139</v>
      </c>
      <c r="AC1962" s="12" t="s">
        <v>5130</v>
      </c>
      <c r="AD1962" s="8">
        <v>37</v>
      </c>
      <c r="AE1962" s="8">
        <v>139</v>
      </c>
      <c r="AF1962" s="13" t="s">
        <v>4987</v>
      </c>
      <c r="AG1962" s="13" t="s">
        <v>4988</v>
      </c>
      <c r="AH1962" s="13" t="s">
        <v>4989</v>
      </c>
      <c r="AJ1962" s="13" t="s">
        <v>498</v>
      </c>
      <c r="AK1962" s="13" t="s">
        <v>4990</v>
      </c>
      <c r="AL1962" s="13"/>
      <c r="AM1962" s="13"/>
      <c r="AN1962" s="13" t="s">
        <v>487</v>
      </c>
    </row>
    <row r="1963" spans="1:40" x14ac:dyDescent="0.2">
      <c r="A1963" s="8" t="s">
        <v>4937</v>
      </c>
      <c r="B1963" s="8" t="s">
        <v>5131</v>
      </c>
      <c r="C1963" s="8" t="str">
        <f t="shared" si="30"/>
        <v>Pender County NC</v>
      </c>
      <c r="D1963" s="9">
        <v>57611</v>
      </c>
      <c r="E1963" s="8" t="s">
        <v>445</v>
      </c>
      <c r="F1963" s="9">
        <v>9086</v>
      </c>
      <c r="G1963" s="9">
        <v>17317</v>
      </c>
      <c r="H1963" s="9">
        <v>27072</v>
      </c>
      <c r="I1963" s="10">
        <v>0.33562352245862886</v>
      </c>
      <c r="J1963" s="10">
        <v>0.6396645981087471</v>
      </c>
      <c r="K1963" s="9">
        <v>-8231</v>
      </c>
      <c r="L1963" s="9">
        <v>8231</v>
      </c>
      <c r="M1963" s="10">
        <v>-0.30404107565011823</v>
      </c>
      <c r="N1963" s="10">
        <v>0.30404107565011823</v>
      </c>
      <c r="O1963" s="9">
        <v>9455</v>
      </c>
      <c r="P1963" s="9">
        <v>14368</v>
      </c>
      <c r="Q1963" s="9">
        <v>24036</v>
      </c>
      <c r="R1963" s="10">
        <v>0.39336828091196541</v>
      </c>
      <c r="S1963" s="10">
        <v>0.59777001164919286</v>
      </c>
      <c r="T1963" s="9">
        <v>-4913</v>
      </c>
      <c r="U1963" s="10">
        <v>-0.20440173073722745</v>
      </c>
      <c r="V1963" s="9">
        <v>-369</v>
      </c>
      <c r="W1963" s="9">
        <v>2949</v>
      </c>
      <c r="X1963" s="10">
        <v>-5.7744758453336542E-2</v>
      </c>
      <c r="Y1963" s="10">
        <v>4.1894586459554239E-2</v>
      </c>
      <c r="Z1963" s="11">
        <v>869.8</v>
      </c>
      <c r="AA1963" s="11">
        <v>66.234766613014486</v>
      </c>
      <c r="AB1963" s="11">
        <v>37141</v>
      </c>
      <c r="AC1963" s="12" t="s">
        <v>5132</v>
      </c>
      <c r="AD1963" s="8">
        <v>37</v>
      </c>
      <c r="AE1963" s="8">
        <v>141</v>
      </c>
      <c r="AF1963" s="13" t="s">
        <v>5118</v>
      </c>
      <c r="AG1963" s="13"/>
      <c r="AH1963" s="13" t="s">
        <v>5119</v>
      </c>
      <c r="AI1963" s="14">
        <v>277969</v>
      </c>
      <c r="AJ1963" s="13" t="s">
        <v>486</v>
      </c>
      <c r="AK1963" s="13"/>
      <c r="AL1963" s="13"/>
      <c r="AM1963" s="13"/>
      <c r="AN1963" s="13" t="s">
        <v>505</v>
      </c>
    </row>
    <row r="1964" spans="1:40" x14ac:dyDescent="0.2">
      <c r="A1964" s="8" t="s">
        <v>4937</v>
      </c>
      <c r="B1964" s="8" t="s">
        <v>5133</v>
      </c>
      <c r="C1964" s="8" t="str">
        <f t="shared" si="30"/>
        <v>Perquimans County NC</v>
      </c>
      <c r="D1964" s="9">
        <v>13440</v>
      </c>
      <c r="E1964" s="8" t="s">
        <v>445</v>
      </c>
      <c r="F1964" s="9">
        <v>2291</v>
      </c>
      <c r="G1964" s="9">
        <v>4143</v>
      </c>
      <c r="H1964" s="9">
        <v>6595</v>
      </c>
      <c r="I1964" s="10">
        <v>0.34738438210765732</v>
      </c>
      <c r="J1964" s="10">
        <v>0.62820318423047761</v>
      </c>
      <c r="K1964" s="9">
        <v>-1852</v>
      </c>
      <c r="L1964" s="9">
        <v>1852</v>
      </c>
      <c r="M1964" s="10">
        <v>-0.28081880212282029</v>
      </c>
      <c r="N1964" s="10">
        <v>0.28081880212282029</v>
      </c>
      <c r="O1964" s="9">
        <v>2747</v>
      </c>
      <c r="P1964" s="9">
        <v>3814</v>
      </c>
      <c r="Q1964" s="9">
        <v>6621</v>
      </c>
      <c r="R1964" s="10">
        <v>0.41489201027035189</v>
      </c>
      <c r="S1964" s="10">
        <v>0.57604591451442377</v>
      </c>
      <c r="T1964" s="9">
        <v>-1067</v>
      </c>
      <c r="U1964" s="10">
        <v>-0.16115390424407189</v>
      </c>
      <c r="V1964" s="9">
        <v>-456</v>
      </c>
      <c r="W1964" s="9">
        <v>329</v>
      </c>
      <c r="X1964" s="10">
        <v>-6.7507628162694566E-2</v>
      </c>
      <c r="Y1964" s="10">
        <v>5.2157269716053833E-2</v>
      </c>
      <c r="Z1964" s="11">
        <v>247.09</v>
      </c>
      <c r="AA1964" s="11">
        <v>54.393136104253507</v>
      </c>
      <c r="AB1964" s="11">
        <v>37143</v>
      </c>
      <c r="AC1964" s="12" t="s">
        <v>5134</v>
      </c>
      <c r="AD1964" s="8">
        <v>37</v>
      </c>
      <c r="AE1964" s="8">
        <v>143</v>
      </c>
      <c r="AF1964" s="13" t="s">
        <v>4987</v>
      </c>
      <c r="AG1964" s="13" t="s">
        <v>4988</v>
      </c>
      <c r="AH1964" s="13" t="s">
        <v>4989</v>
      </c>
      <c r="AJ1964" s="13" t="s">
        <v>498</v>
      </c>
      <c r="AK1964" s="13" t="s">
        <v>4990</v>
      </c>
      <c r="AL1964" s="13"/>
      <c r="AM1964" s="13"/>
      <c r="AN1964" s="13" t="s">
        <v>505</v>
      </c>
    </row>
    <row r="1965" spans="1:40" x14ac:dyDescent="0.2">
      <c r="A1965" s="8" t="s">
        <v>4937</v>
      </c>
      <c r="B1965" s="8" t="s">
        <v>5135</v>
      </c>
      <c r="C1965" s="8" t="str">
        <f t="shared" si="30"/>
        <v>Person County NC</v>
      </c>
      <c r="D1965" s="9">
        <v>39259</v>
      </c>
      <c r="E1965" s="8" t="s">
        <v>445</v>
      </c>
      <c r="F1965" s="9">
        <v>7772</v>
      </c>
      <c r="G1965" s="9">
        <v>11116</v>
      </c>
      <c r="H1965" s="9">
        <v>19303</v>
      </c>
      <c r="I1965" s="10">
        <v>0.40263171527741803</v>
      </c>
      <c r="J1965" s="10">
        <v>0.57586903590115524</v>
      </c>
      <c r="K1965" s="9">
        <v>-3344</v>
      </c>
      <c r="L1965" s="9">
        <v>3344</v>
      </c>
      <c r="M1965" s="10">
        <v>-0.1732373206237372</v>
      </c>
      <c r="N1965" s="10">
        <v>0.1732373206237372</v>
      </c>
      <c r="O1965" s="9">
        <v>8384</v>
      </c>
      <c r="P1965" s="9">
        <v>10467</v>
      </c>
      <c r="Q1965" s="9">
        <v>19008</v>
      </c>
      <c r="R1965" s="10">
        <v>0.44107744107744107</v>
      </c>
      <c r="S1965" s="10">
        <v>0.55066287878787878</v>
      </c>
      <c r="T1965" s="9">
        <v>-2083</v>
      </c>
      <c r="U1965" s="10">
        <v>-0.10958543771043772</v>
      </c>
      <c r="V1965" s="9">
        <v>-612</v>
      </c>
      <c r="W1965" s="9">
        <v>649</v>
      </c>
      <c r="X1965" s="10">
        <v>-3.8445725800023034E-2</v>
      </c>
      <c r="Y1965" s="10">
        <v>2.5206157113276451E-2</v>
      </c>
      <c r="Z1965" s="11">
        <v>392.32</v>
      </c>
      <c r="AA1965" s="11">
        <v>100.06882137030995</v>
      </c>
      <c r="AB1965" s="11">
        <v>37145</v>
      </c>
      <c r="AC1965" s="12" t="s">
        <v>5136</v>
      </c>
      <c r="AD1965" s="8">
        <v>37</v>
      </c>
      <c r="AE1965" s="8">
        <v>145</v>
      </c>
      <c r="AF1965" s="13" t="s">
        <v>5002</v>
      </c>
      <c r="AG1965" s="13" t="s">
        <v>5003</v>
      </c>
      <c r="AH1965" s="13" t="s">
        <v>5004</v>
      </c>
      <c r="AI1965" s="14">
        <v>552493</v>
      </c>
      <c r="AJ1965" s="13" t="s">
        <v>486</v>
      </c>
      <c r="AK1965" s="13" t="s">
        <v>5005</v>
      </c>
      <c r="AL1965" s="13"/>
      <c r="AM1965" s="13"/>
      <c r="AN1965" s="13" t="s">
        <v>505</v>
      </c>
    </row>
    <row r="1966" spans="1:40" x14ac:dyDescent="0.2">
      <c r="A1966" s="8" t="s">
        <v>4937</v>
      </c>
      <c r="B1966" s="8" t="s">
        <v>5137</v>
      </c>
      <c r="C1966" s="8" t="str">
        <f t="shared" si="30"/>
        <v>Pitt County NC</v>
      </c>
      <c r="D1966" s="9">
        <v>175842</v>
      </c>
      <c r="E1966" s="8" t="s">
        <v>445</v>
      </c>
      <c r="F1966" s="9">
        <v>40967</v>
      </c>
      <c r="G1966" s="9">
        <v>35191</v>
      </c>
      <c r="H1966" s="9">
        <v>78264</v>
      </c>
      <c r="I1966" s="10">
        <v>0.52344628437084739</v>
      </c>
      <c r="J1966" s="10">
        <v>0.44964479198609836</v>
      </c>
      <c r="K1966" s="9">
        <v>5776</v>
      </c>
      <c r="L1966" s="9">
        <v>-5776</v>
      </c>
      <c r="M1966" s="10">
        <v>7.3801492384749035E-2</v>
      </c>
      <c r="N1966" s="10">
        <v>-7.3801492384749035E-2</v>
      </c>
      <c r="O1966" s="9">
        <v>40701</v>
      </c>
      <c r="P1966" s="9">
        <v>35534</v>
      </c>
      <c r="Q1966" s="9">
        <v>76814</v>
      </c>
      <c r="R1966" s="10">
        <v>0.5298643476449606</v>
      </c>
      <c r="S1966" s="10">
        <v>0.46259796391282837</v>
      </c>
      <c r="T1966" s="9">
        <v>5167</v>
      </c>
      <c r="U1966" s="10">
        <v>6.7266383732132229E-2</v>
      </c>
      <c r="V1966" s="9">
        <v>266</v>
      </c>
      <c r="W1966" s="9">
        <v>-343</v>
      </c>
      <c r="X1966" s="10">
        <v>-6.418063274113206E-3</v>
      </c>
      <c r="Y1966" s="10">
        <v>-1.2953171926730012E-2</v>
      </c>
      <c r="Z1966" s="11">
        <v>651.98</v>
      </c>
      <c r="AA1966" s="11">
        <v>269.70459216540382</v>
      </c>
      <c r="AB1966" s="11">
        <v>37147</v>
      </c>
      <c r="AC1966" s="12" t="s">
        <v>5138</v>
      </c>
      <c r="AD1966" s="8">
        <v>37</v>
      </c>
      <c r="AE1966" s="8">
        <v>147</v>
      </c>
      <c r="AF1966" s="13" t="s">
        <v>5139</v>
      </c>
      <c r="AG1966" s="13" t="s">
        <v>4959</v>
      </c>
      <c r="AH1966" s="13" t="s">
        <v>5140</v>
      </c>
      <c r="AI1966" s="14">
        <v>175842</v>
      </c>
      <c r="AJ1966" s="13" t="s">
        <v>486</v>
      </c>
      <c r="AK1966" s="13" t="s">
        <v>4961</v>
      </c>
      <c r="AL1966" s="13"/>
      <c r="AM1966" s="13"/>
      <c r="AN1966" s="13" t="s">
        <v>487</v>
      </c>
    </row>
    <row r="1967" spans="1:40" x14ac:dyDescent="0.2">
      <c r="A1967" s="8" t="s">
        <v>4937</v>
      </c>
      <c r="B1967" s="8" t="s">
        <v>888</v>
      </c>
      <c r="C1967" s="8" t="str">
        <f t="shared" si="30"/>
        <v>Polk County NC</v>
      </c>
      <c r="D1967" s="9">
        <v>20366</v>
      </c>
      <c r="E1967" s="8" t="s">
        <v>445</v>
      </c>
      <c r="F1967" s="9">
        <v>3715</v>
      </c>
      <c r="G1967" s="9">
        <v>6738</v>
      </c>
      <c r="H1967" s="9">
        <v>10723</v>
      </c>
      <c r="I1967" s="10">
        <v>0.34645155273710715</v>
      </c>
      <c r="J1967" s="10">
        <v>0.62836892660636012</v>
      </c>
      <c r="K1967" s="9">
        <v>-3023</v>
      </c>
      <c r="L1967" s="9">
        <v>3023</v>
      </c>
      <c r="M1967" s="10">
        <v>-0.28191737386925297</v>
      </c>
      <c r="N1967" s="10">
        <v>0.28191737386925297</v>
      </c>
      <c r="O1967" s="9">
        <v>4000</v>
      </c>
      <c r="P1967" s="9">
        <v>6219</v>
      </c>
      <c r="Q1967" s="9">
        <v>10323</v>
      </c>
      <c r="R1967" s="10">
        <v>0.38748425845200041</v>
      </c>
      <c r="S1967" s="10">
        <v>0.60244115082824756</v>
      </c>
      <c r="T1967" s="9">
        <v>-2219</v>
      </c>
      <c r="U1967" s="10">
        <v>-0.21495689237624716</v>
      </c>
      <c r="V1967" s="9">
        <v>-285</v>
      </c>
      <c r="W1967" s="9">
        <v>519</v>
      </c>
      <c r="X1967" s="10">
        <v>-4.1032705714893258E-2</v>
      </c>
      <c r="Y1967" s="10">
        <v>2.5927775778112561E-2</v>
      </c>
      <c r="Z1967" s="11">
        <v>237.79</v>
      </c>
      <c r="AA1967" s="11">
        <v>85.646999453299131</v>
      </c>
      <c r="AB1967" s="11">
        <v>37149</v>
      </c>
      <c r="AC1967" s="12" t="s">
        <v>5141</v>
      </c>
      <c r="AD1967" s="8">
        <v>37</v>
      </c>
      <c r="AE1967" s="8">
        <v>149</v>
      </c>
      <c r="AF1967" s="13"/>
      <c r="AG1967" s="13"/>
      <c r="AH1967" s="13"/>
      <c r="AJ1967" s="13"/>
      <c r="AK1967" s="13"/>
      <c r="AL1967" s="13"/>
      <c r="AM1967" s="13"/>
      <c r="AN1967" s="13" t="s">
        <v>510</v>
      </c>
    </row>
    <row r="1968" spans="1:40" x14ac:dyDescent="0.2">
      <c r="A1968" s="8" t="s">
        <v>4937</v>
      </c>
      <c r="B1968" s="8" t="s">
        <v>658</v>
      </c>
      <c r="C1968" s="8" t="str">
        <f t="shared" si="30"/>
        <v>Randolph County NC</v>
      </c>
      <c r="D1968" s="9">
        <v>142799</v>
      </c>
      <c r="E1968" s="8" t="s">
        <v>445</v>
      </c>
      <c r="F1968" s="9">
        <v>13074</v>
      </c>
      <c r="G1968" s="9">
        <v>49156</v>
      </c>
      <c r="H1968" s="9">
        <v>63615</v>
      </c>
      <c r="I1968" s="10">
        <v>0.20551756661164819</v>
      </c>
      <c r="J1968" s="10">
        <v>0.77271083863868584</v>
      </c>
      <c r="K1968" s="9">
        <v>-36082</v>
      </c>
      <c r="L1968" s="9">
        <v>36082</v>
      </c>
      <c r="M1968" s="10">
        <v>-0.56719327202703762</v>
      </c>
      <c r="N1968" s="10">
        <v>0.56719327202703762</v>
      </c>
      <c r="O1968" s="9">
        <v>14675</v>
      </c>
      <c r="P1968" s="9">
        <v>44913</v>
      </c>
      <c r="Q1968" s="9">
        <v>60202</v>
      </c>
      <c r="R1968" s="10">
        <v>0.2437626656921697</v>
      </c>
      <c r="S1968" s="10">
        <v>0.74603833759675753</v>
      </c>
      <c r="T1968" s="9">
        <v>-30238</v>
      </c>
      <c r="U1968" s="10">
        <v>-0.50227567190458777</v>
      </c>
      <c r="V1968" s="9">
        <v>-1601</v>
      </c>
      <c r="W1968" s="9">
        <v>4243</v>
      </c>
      <c r="X1968" s="10">
        <v>-3.8245099080521511E-2</v>
      </c>
      <c r="Y1968" s="10">
        <v>2.6672501041928309E-2</v>
      </c>
      <c r="Z1968" s="11">
        <v>782.52</v>
      </c>
      <c r="AA1968" s="11">
        <v>182.48607064356182</v>
      </c>
      <c r="AB1968" s="11">
        <v>37151</v>
      </c>
      <c r="AC1968" s="12" t="s">
        <v>5142</v>
      </c>
      <c r="AD1968" s="8">
        <v>37</v>
      </c>
      <c r="AE1968" s="8">
        <v>151</v>
      </c>
      <c r="AF1968" s="13" t="s">
        <v>5064</v>
      </c>
      <c r="AG1968" s="13" t="s">
        <v>4941</v>
      </c>
      <c r="AH1968" s="13" t="s">
        <v>5065</v>
      </c>
      <c r="AI1968" s="14">
        <v>752157</v>
      </c>
      <c r="AJ1968" s="13" t="s">
        <v>486</v>
      </c>
      <c r="AK1968" s="13" t="s">
        <v>4943</v>
      </c>
      <c r="AL1968" s="13"/>
      <c r="AM1968" s="13"/>
      <c r="AN1968" s="13" t="s">
        <v>505</v>
      </c>
    </row>
    <row r="1969" spans="1:40" x14ac:dyDescent="0.2">
      <c r="A1969" s="8" t="s">
        <v>4937</v>
      </c>
      <c r="B1969" s="8" t="s">
        <v>1820</v>
      </c>
      <c r="C1969" s="8" t="str">
        <f t="shared" si="30"/>
        <v>Richmond County NC</v>
      </c>
      <c r="D1969" s="9">
        <v>45437</v>
      </c>
      <c r="E1969" s="8" t="s">
        <v>445</v>
      </c>
      <c r="F1969" s="9">
        <v>8290</v>
      </c>
      <c r="G1969" s="9">
        <v>10199</v>
      </c>
      <c r="H1969" s="9">
        <v>18813</v>
      </c>
      <c r="I1969" s="10">
        <v>0.44065274012650829</v>
      </c>
      <c r="J1969" s="10">
        <v>0.54212512624249187</v>
      </c>
      <c r="K1969" s="9">
        <v>-1909</v>
      </c>
      <c r="L1969" s="9">
        <v>1909</v>
      </c>
      <c r="M1969" s="10">
        <v>-0.10147238611598358</v>
      </c>
      <c r="N1969" s="10">
        <v>0.10147238611598358</v>
      </c>
      <c r="O1969" s="9">
        <v>9747</v>
      </c>
      <c r="P1969" s="9">
        <v>9236</v>
      </c>
      <c r="Q1969" s="9">
        <v>19127</v>
      </c>
      <c r="R1969" s="10">
        <v>0.50959376797197675</v>
      </c>
      <c r="S1969" s="10">
        <v>0.48287760757045017</v>
      </c>
      <c r="T1969" s="9">
        <v>511</v>
      </c>
      <c r="U1969" s="10">
        <v>2.6716160401526579E-2</v>
      </c>
      <c r="V1969" s="9">
        <v>-1457</v>
      </c>
      <c r="W1969" s="9">
        <v>963</v>
      </c>
      <c r="X1969" s="10">
        <v>-6.8941027845468461E-2</v>
      </c>
      <c r="Y1969" s="10">
        <v>5.9247518672041699E-2</v>
      </c>
      <c r="Z1969" s="11">
        <v>473.82</v>
      </c>
      <c r="AA1969" s="11">
        <v>95.895065636739687</v>
      </c>
      <c r="AB1969" s="11">
        <v>37153</v>
      </c>
      <c r="AC1969" s="12" t="s">
        <v>5143</v>
      </c>
      <c r="AD1969" s="8">
        <v>37</v>
      </c>
      <c r="AE1969" s="8">
        <v>153</v>
      </c>
      <c r="AF1969" s="13" t="s">
        <v>5144</v>
      </c>
      <c r="AG1969" s="13"/>
      <c r="AH1969" s="13" t="s">
        <v>5145</v>
      </c>
      <c r="AJ1969" s="13" t="s">
        <v>498</v>
      </c>
      <c r="AK1969" s="13"/>
      <c r="AL1969" s="13"/>
      <c r="AM1969" s="13"/>
      <c r="AN1969" s="13" t="s">
        <v>487</v>
      </c>
    </row>
    <row r="1970" spans="1:40" x14ac:dyDescent="0.2">
      <c r="A1970" s="8" t="s">
        <v>4937</v>
      </c>
      <c r="B1970" s="8" t="s">
        <v>5146</v>
      </c>
      <c r="C1970" s="8" t="str">
        <f t="shared" si="30"/>
        <v>Robeson County NC</v>
      </c>
      <c r="D1970" s="9">
        <v>134197</v>
      </c>
      <c r="E1970" s="8" t="s">
        <v>445</v>
      </c>
      <c r="F1970" s="9">
        <v>18377</v>
      </c>
      <c r="G1970" s="9">
        <v>20294</v>
      </c>
      <c r="H1970" s="9">
        <v>39454</v>
      </c>
      <c r="I1970" s="10">
        <v>0.4657829370912962</v>
      </c>
      <c r="J1970" s="10">
        <v>0.51437116642165559</v>
      </c>
      <c r="K1970" s="9">
        <v>-1917</v>
      </c>
      <c r="L1970" s="9">
        <v>1917</v>
      </c>
      <c r="M1970" s="10">
        <v>-4.8588229330359389E-2</v>
      </c>
      <c r="N1970" s="10">
        <v>4.8588229330359389E-2</v>
      </c>
      <c r="O1970" s="9">
        <v>23957</v>
      </c>
      <c r="P1970" s="9">
        <v>17093</v>
      </c>
      <c r="Q1970" s="9">
        <v>41380</v>
      </c>
      <c r="R1970" s="10">
        <v>0.57895118414693092</v>
      </c>
      <c r="S1970" s="10">
        <v>0.41307394876752052</v>
      </c>
      <c r="T1970" s="9">
        <v>6864</v>
      </c>
      <c r="U1970" s="10">
        <v>0.1658772353794104</v>
      </c>
      <c r="V1970" s="9">
        <v>-5580</v>
      </c>
      <c r="W1970" s="9">
        <v>3201</v>
      </c>
      <c r="X1970" s="10">
        <v>-0.11316824705563472</v>
      </c>
      <c r="Y1970" s="10">
        <v>0.10129721765413507</v>
      </c>
      <c r="Z1970" s="11">
        <v>949.22</v>
      </c>
      <c r="AA1970" s="11">
        <v>141.37607720022754</v>
      </c>
      <c r="AB1970" s="11">
        <v>37155</v>
      </c>
      <c r="AC1970" s="12" t="s">
        <v>5147</v>
      </c>
      <c r="AD1970" s="8">
        <v>37</v>
      </c>
      <c r="AE1970" s="8">
        <v>155</v>
      </c>
      <c r="AF1970" s="13" t="s">
        <v>5148</v>
      </c>
      <c r="AG1970" s="13" t="s">
        <v>5021</v>
      </c>
      <c r="AH1970" s="13" t="s">
        <v>5149</v>
      </c>
      <c r="AJ1970" s="13" t="s">
        <v>498</v>
      </c>
      <c r="AK1970" s="13" t="s">
        <v>5023</v>
      </c>
      <c r="AL1970" s="13"/>
      <c r="AM1970" s="13"/>
      <c r="AN1970" s="13" t="s">
        <v>487</v>
      </c>
    </row>
    <row r="1971" spans="1:40" x14ac:dyDescent="0.2">
      <c r="A1971" s="8" t="s">
        <v>4937</v>
      </c>
      <c r="B1971" s="8" t="s">
        <v>4618</v>
      </c>
      <c r="C1971" s="8" t="str">
        <f t="shared" si="30"/>
        <v>Rockingham County NC</v>
      </c>
      <c r="D1971" s="9">
        <v>91758</v>
      </c>
      <c r="E1971" s="8" t="s">
        <v>445</v>
      </c>
      <c r="F1971" s="9">
        <v>14057</v>
      </c>
      <c r="G1971" s="9">
        <v>26463</v>
      </c>
      <c r="H1971" s="9">
        <v>41374</v>
      </c>
      <c r="I1971" s="10">
        <v>0.33975443515251125</v>
      </c>
      <c r="J1971" s="10">
        <v>0.63960458258809882</v>
      </c>
      <c r="K1971" s="9">
        <v>-12406</v>
      </c>
      <c r="L1971" s="9">
        <v>12406</v>
      </c>
      <c r="M1971" s="10">
        <v>-0.29985014743558758</v>
      </c>
      <c r="N1971" s="10">
        <v>0.29985014743558758</v>
      </c>
      <c r="O1971" s="9">
        <v>16170</v>
      </c>
      <c r="P1971" s="9">
        <v>25037</v>
      </c>
      <c r="Q1971" s="9">
        <v>41549</v>
      </c>
      <c r="R1971" s="10">
        <v>0.38917904161351657</v>
      </c>
      <c r="S1971" s="10">
        <v>0.60258971335050182</v>
      </c>
      <c r="T1971" s="9">
        <v>-8867</v>
      </c>
      <c r="U1971" s="10">
        <v>-0.21341067173698525</v>
      </c>
      <c r="V1971" s="9">
        <v>-2113</v>
      </c>
      <c r="W1971" s="9">
        <v>1426</v>
      </c>
      <c r="X1971" s="10">
        <v>-4.9424606461005327E-2</v>
      </c>
      <c r="Y1971" s="10">
        <v>3.7014869237597003E-2</v>
      </c>
      <c r="Z1971" s="11">
        <v>565.54999999999995</v>
      </c>
      <c r="AA1971" s="11">
        <v>162.24560162673504</v>
      </c>
      <c r="AB1971" s="11">
        <v>37157</v>
      </c>
      <c r="AC1971" s="12" t="s">
        <v>5150</v>
      </c>
      <c r="AD1971" s="8">
        <v>37</v>
      </c>
      <c r="AE1971" s="8">
        <v>157</v>
      </c>
      <c r="AF1971" s="13" t="s">
        <v>5064</v>
      </c>
      <c r="AG1971" s="13" t="s">
        <v>4941</v>
      </c>
      <c r="AH1971" s="13" t="s">
        <v>5065</v>
      </c>
      <c r="AI1971" s="14">
        <v>752157</v>
      </c>
      <c r="AJ1971" s="13" t="s">
        <v>486</v>
      </c>
      <c r="AK1971" s="13" t="s">
        <v>4943</v>
      </c>
      <c r="AL1971" s="13"/>
      <c r="AM1971" s="13"/>
      <c r="AN1971" s="13" t="s">
        <v>505</v>
      </c>
    </row>
    <row r="1972" spans="1:40" x14ac:dyDescent="0.2">
      <c r="A1972" s="8" t="s">
        <v>4937</v>
      </c>
      <c r="B1972" s="8" t="s">
        <v>3135</v>
      </c>
      <c r="C1972" s="8" t="str">
        <f t="shared" si="30"/>
        <v>Rowan County NC</v>
      </c>
      <c r="D1972" s="9">
        <v>139142</v>
      </c>
      <c r="E1972" s="8" t="s">
        <v>445</v>
      </c>
      <c r="F1972" s="9">
        <v>19208</v>
      </c>
      <c r="G1972" s="9">
        <v>42388</v>
      </c>
      <c r="H1972" s="9">
        <v>63078</v>
      </c>
      <c r="I1972" s="10">
        <v>0.30451187418751385</v>
      </c>
      <c r="J1972" s="10">
        <v>0.67199340499064653</v>
      </c>
      <c r="K1972" s="9">
        <v>-23180</v>
      </c>
      <c r="L1972" s="9">
        <v>23180</v>
      </c>
      <c r="M1972" s="10">
        <v>-0.36748153080313267</v>
      </c>
      <c r="N1972" s="10">
        <v>0.36748153080313267</v>
      </c>
      <c r="O1972" s="9">
        <v>22529</v>
      </c>
      <c r="P1972" s="9">
        <v>38622</v>
      </c>
      <c r="Q1972" s="9">
        <v>61803</v>
      </c>
      <c r="R1972" s="10">
        <v>0.36452922997265502</v>
      </c>
      <c r="S1972" s="10">
        <v>0.62492112033396441</v>
      </c>
      <c r="T1972" s="9">
        <v>-16093</v>
      </c>
      <c r="U1972" s="10">
        <v>-0.26039189036130939</v>
      </c>
      <c r="V1972" s="9">
        <v>-3321</v>
      </c>
      <c r="W1972" s="9">
        <v>3766</v>
      </c>
      <c r="X1972" s="10">
        <v>-6.0017355785141169E-2</v>
      </c>
      <c r="Y1972" s="10">
        <v>4.7072284656682117E-2</v>
      </c>
      <c r="Z1972" s="11">
        <v>511.37</v>
      </c>
      <c r="AA1972" s="11">
        <v>272.09652502102193</v>
      </c>
      <c r="AB1972" s="11">
        <v>37159</v>
      </c>
      <c r="AC1972" s="12" t="s">
        <v>5151</v>
      </c>
      <c r="AD1972" s="8">
        <v>37</v>
      </c>
      <c r="AE1972" s="8">
        <v>159</v>
      </c>
      <c r="AF1972" s="13" t="s">
        <v>4981</v>
      </c>
      <c r="AG1972" s="13" t="s">
        <v>4982</v>
      </c>
      <c r="AH1972" s="13" t="s">
        <v>4983</v>
      </c>
      <c r="AI1972" s="14">
        <v>2426363</v>
      </c>
      <c r="AJ1972" s="13" t="s">
        <v>486</v>
      </c>
      <c r="AK1972" s="13" t="s">
        <v>4984</v>
      </c>
      <c r="AL1972" s="13"/>
      <c r="AM1972" s="13"/>
      <c r="AN1972" s="13" t="s">
        <v>505</v>
      </c>
    </row>
    <row r="1973" spans="1:40" x14ac:dyDescent="0.2">
      <c r="A1973" s="8" t="s">
        <v>4937</v>
      </c>
      <c r="B1973" s="8" t="s">
        <v>5152</v>
      </c>
      <c r="C1973" s="8" t="str">
        <f t="shared" si="30"/>
        <v>Rutherford County NC</v>
      </c>
      <c r="D1973" s="9">
        <v>66390</v>
      </c>
      <c r="E1973" s="8" t="s">
        <v>445</v>
      </c>
      <c r="F1973" s="9">
        <v>7451</v>
      </c>
      <c r="G1973" s="9">
        <v>21694</v>
      </c>
      <c r="H1973" s="9">
        <v>29764</v>
      </c>
      <c r="I1973" s="10">
        <v>0.25033597634726518</v>
      </c>
      <c r="J1973" s="10">
        <v>0.72886708775702191</v>
      </c>
      <c r="K1973" s="9">
        <v>-14243</v>
      </c>
      <c r="L1973" s="9">
        <v>14243</v>
      </c>
      <c r="M1973" s="10">
        <v>-0.47853111140975674</v>
      </c>
      <c r="N1973" s="10">
        <v>0.47853111140975674</v>
      </c>
      <c r="O1973" s="9">
        <v>9277</v>
      </c>
      <c r="P1973" s="9">
        <v>18797</v>
      </c>
      <c r="Q1973" s="9">
        <v>28373</v>
      </c>
      <c r="R1973" s="10">
        <v>0.32696577732351179</v>
      </c>
      <c r="S1973" s="10">
        <v>0.66249603496281673</v>
      </c>
      <c r="T1973" s="9">
        <v>-9520</v>
      </c>
      <c r="U1973" s="10">
        <v>-0.33553025763930494</v>
      </c>
      <c r="V1973" s="9">
        <v>-1826</v>
      </c>
      <c r="W1973" s="9">
        <v>2897</v>
      </c>
      <c r="X1973" s="10">
        <v>-7.6629800976246609E-2</v>
      </c>
      <c r="Y1973" s="10">
        <v>6.6371052794205188E-2</v>
      </c>
      <c r="Z1973" s="11">
        <v>564.15</v>
      </c>
      <c r="AA1973" s="11">
        <v>117.68146769476203</v>
      </c>
      <c r="AB1973" s="11">
        <v>37161</v>
      </c>
      <c r="AC1973" s="12" t="s">
        <v>5153</v>
      </c>
      <c r="AD1973" s="8">
        <v>37</v>
      </c>
      <c r="AE1973" s="8">
        <v>161</v>
      </c>
      <c r="AF1973" s="13" t="s">
        <v>5154</v>
      </c>
      <c r="AG1973" s="13"/>
      <c r="AH1973" s="13" t="s">
        <v>5155</v>
      </c>
      <c r="AJ1973" s="13" t="s">
        <v>498</v>
      </c>
      <c r="AK1973" s="13"/>
      <c r="AL1973" s="13"/>
      <c r="AM1973" s="13"/>
      <c r="AN1973" s="13" t="s">
        <v>487</v>
      </c>
    </row>
    <row r="1974" spans="1:40" x14ac:dyDescent="0.2">
      <c r="A1974" s="8" t="s">
        <v>4937</v>
      </c>
      <c r="B1974" s="8" t="s">
        <v>5156</v>
      </c>
      <c r="C1974" s="8" t="str">
        <f t="shared" si="30"/>
        <v>Sampson County NC</v>
      </c>
      <c r="D1974" s="9">
        <v>63724</v>
      </c>
      <c r="E1974" s="8" t="s">
        <v>445</v>
      </c>
      <c r="F1974" s="9">
        <v>10486</v>
      </c>
      <c r="G1974" s="9">
        <v>14761</v>
      </c>
      <c r="H1974" s="9">
        <v>25638</v>
      </c>
      <c r="I1974" s="10">
        <v>0.40900226226694752</v>
      </c>
      <c r="J1974" s="10">
        <v>0.57574693813870037</v>
      </c>
      <c r="K1974" s="9">
        <v>-4275</v>
      </c>
      <c r="L1974" s="9">
        <v>4275</v>
      </c>
      <c r="M1974" s="10">
        <v>-0.16674467587175285</v>
      </c>
      <c r="N1974" s="10">
        <v>0.16674467587175285</v>
      </c>
      <c r="O1974" s="9">
        <v>11496</v>
      </c>
      <c r="P1974" s="9">
        <v>14358</v>
      </c>
      <c r="Q1974" s="9">
        <v>26005</v>
      </c>
      <c r="R1974" s="10">
        <v>0.44206883291674676</v>
      </c>
      <c r="S1974" s="10">
        <v>0.55212459142472603</v>
      </c>
      <c r="T1974" s="9">
        <v>-2862</v>
      </c>
      <c r="U1974" s="10">
        <v>-0.11005575850797927</v>
      </c>
      <c r="V1974" s="9">
        <v>-1010</v>
      </c>
      <c r="W1974" s="9">
        <v>403</v>
      </c>
      <c r="X1974" s="10">
        <v>-3.3066570649799232E-2</v>
      </c>
      <c r="Y1974" s="10">
        <v>2.362234671397434E-2</v>
      </c>
      <c r="Z1974" s="11">
        <v>944.74</v>
      </c>
      <c r="AA1974" s="11">
        <v>67.451362279568983</v>
      </c>
      <c r="AB1974" s="11">
        <v>37163</v>
      </c>
      <c r="AC1974" s="12" t="s">
        <v>5157</v>
      </c>
      <c r="AD1974" s="8">
        <v>37</v>
      </c>
      <c r="AE1974" s="8">
        <v>163</v>
      </c>
      <c r="AF1974" s="13"/>
      <c r="AG1974" s="13"/>
      <c r="AH1974" s="13"/>
      <c r="AJ1974" s="13"/>
      <c r="AK1974" s="13"/>
      <c r="AL1974" s="13"/>
      <c r="AM1974" s="13"/>
      <c r="AN1974" s="13" t="s">
        <v>510</v>
      </c>
    </row>
    <row r="1975" spans="1:40" x14ac:dyDescent="0.2">
      <c r="A1975" s="8" t="s">
        <v>4937</v>
      </c>
      <c r="B1975" s="8" t="s">
        <v>4253</v>
      </c>
      <c r="C1975" s="8" t="str">
        <f t="shared" si="30"/>
        <v>Scotland County NC</v>
      </c>
      <c r="D1975" s="9">
        <v>35509</v>
      </c>
      <c r="E1975" s="8" t="s">
        <v>445</v>
      </c>
      <c r="F1975" s="9">
        <v>7279</v>
      </c>
      <c r="G1975" s="9">
        <v>6212</v>
      </c>
      <c r="H1975" s="9">
        <v>13743</v>
      </c>
      <c r="I1975" s="10">
        <v>0.52965145892454335</v>
      </c>
      <c r="J1975" s="10">
        <v>0.4520119333478862</v>
      </c>
      <c r="K1975" s="9">
        <v>1067</v>
      </c>
      <c r="L1975" s="9">
        <v>-1067</v>
      </c>
      <c r="M1975" s="10">
        <v>7.7639525576657153E-2</v>
      </c>
      <c r="N1975" s="10">
        <v>-7.7639525576657153E-2</v>
      </c>
      <c r="O1975" s="9">
        <v>8131</v>
      </c>
      <c r="P1975" s="9">
        <v>5799</v>
      </c>
      <c r="Q1975" s="9">
        <v>14020</v>
      </c>
      <c r="R1975" s="10">
        <v>0.57995720399429385</v>
      </c>
      <c r="S1975" s="10">
        <v>0.41362339514978602</v>
      </c>
      <c r="T1975" s="9">
        <v>2332</v>
      </c>
      <c r="U1975" s="10">
        <v>0.16633380884450782</v>
      </c>
      <c r="V1975" s="9">
        <v>-852</v>
      </c>
      <c r="W1975" s="9">
        <v>413</v>
      </c>
      <c r="X1975" s="10">
        <v>-5.0305745069750496E-2</v>
      </c>
      <c r="Y1975" s="10">
        <v>3.8388538198100175E-2</v>
      </c>
      <c r="Z1975" s="11">
        <v>318.85000000000002</v>
      </c>
      <c r="AA1975" s="11">
        <v>111.36584600909518</v>
      </c>
      <c r="AB1975" s="11">
        <v>37165</v>
      </c>
      <c r="AC1975" s="12" t="s">
        <v>5158</v>
      </c>
      <c r="AD1975" s="8">
        <v>37</v>
      </c>
      <c r="AE1975" s="8">
        <v>165</v>
      </c>
      <c r="AF1975" s="13" t="s">
        <v>5159</v>
      </c>
      <c r="AG1975" s="13" t="s">
        <v>5021</v>
      </c>
      <c r="AH1975" s="13" t="s">
        <v>5160</v>
      </c>
      <c r="AJ1975" s="13" t="s">
        <v>498</v>
      </c>
      <c r="AK1975" s="13" t="s">
        <v>5023</v>
      </c>
      <c r="AL1975" s="13"/>
      <c r="AM1975" s="13"/>
      <c r="AN1975" s="13" t="s">
        <v>487</v>
      </c>
    </row>
    <row r="1976" spans="1:40" x14ac:dyDescent="0.2">
      <c r="A1976" s="8" t="s">
        <v>4937</v>
      </c>
      <c r="B1976" s="8" t="s">
        <v>5161</v>
      </c>
      <c r="C1976" s="8" t="str">
        <f t="shared" si="30"/>
        <v>Stanly County NC</v>
      </c>
      <c r="D1976" s="9">
        <v>60714</v>
      </c>
      <c r="E1976" s="8" t="s">
        <v>445</v>
      </c>
      <c r="F1976" s="9">
        <v>7008</v>
      </c>
      <c r="G1976" s="9">
        <v>21788</v>
      </c>
      <c r="H1976" s="9">
        <v>29451</v>
      </c>
      <c r="I1976" s="10">
        <v>0.23795456860548028</v>
      </c>
      <c r="J1976" s="10">
        <v>0.73980509999660449</v>
      </c>
      <c r="K1976" s="9">
        <v>-14780</v>
      </c>
      <c r="L1976" s="9">
        <v>14780</v>
      </c>
      <c r="M1976" s="10">
        <v>-0.50185053139112423</v>
      </c>
      <c r="N1976" s="10">
        <v>0.50185053139112423</v>
      </c>
      <c r="O1976" s="9">
        <v>8287</v>
      </c>
      <c r="P1976" s="9">
        <v>19698</v>
      </c>
      <c r="Q1976" s="9">
        <v>28276</v>
      </c>
      <c r="R1976" s="10">
        <v>0.29307539963219692</v>
      </c>
      <c r="S1976" s="10">
        <v>0.69663318715518463</v>
      </c>
      <c r="T1976" s="9">
        <v>-11411</v>
      </c>
      <c r="U1976" s="10">
        <v>-0.40355778752298771</v>
      </c>
      <c r="V1976" s="9">
        <v>-1279</v>
      </c>
      <c r="W1976" s="9">
        <v>2090</v>
      </c>
      <c r="X1976" s="10">
        <v>-5.5120831026716638E-2</v>
      </c>
      <c r="Y1976" s="10">
        <v>4.3171912841419857E-2</v>
      </c>
      <c r="Z1976" s="11">
        <v>395.09</v>
      </c>
      <c r="AA1976" s="11">
        <v>153.67131539649193</v>
      </c>
      <c r="AB1976" s="11">
        <v>37167</v>
      </c>
      <c r="AC1976" s="12" t="s">
        <v>5162</v>
      </c>
      <c r="AD1976" s="8">
        <v>37</v>
      </c>
      <c r="AE1976" s="8">
        <v>167</v>
      </c>
      <c r="AF1976" s="13" t="s">
        <v>5163</v>
      </c>
      <c r="AG1976" s="13" t="s">
        <v>4982</v>
      </c>
      <c r="AH1976" s="13" t="s">
        <v>5164</v>
      </c>
      <c r="AJ1976" s="13" t="s">
        <v>498</v>
      </c>
      <c r="AK1976" s="13" t="s">
        <v>4984</v>
      </c>
      <c r="AL1976" s="13"/>
      <c r="AM1976" s="13"/>
      <c r="AN1976" s="13" t="s">
        <v>487</v>
      </c>
    </row>
    <row r="1977" spans="1:40" x14ac:dyDescent="0.2">
      <c r="A1977" s="8" t="s">
        <v>4937</v>
      </c>
      <c r="B1977" s="8" t="s">
        <v>5165</v>
      </c>
      <c r="C1977" s="8" t="str">
        <f t="shared" si="30"/>
        <v>Stokes County NC</v>
      </c>
      <c r="D1977" s="9">
        <v>46351</v>
      </c>
      <c r="E1977" s="8" t="s">
        <v>445</v>
      </c>
      <c r="F1977" s="9">
        <v>4645</v>
      </c>
      <c r="G1977" s="9">
        <v>16976</v>
      </c>
      <c r="H1977" s="9">
        <v>22182</v>
      </c>
      <c r="I1977" s="10">
        <v>0.20940402127851412</v>
      </c>
      <c r="J1977" s="10">
        <v>0.76530520241637368</v>
      </c>
      <c r="K1977" s="9">
        <v>-12331</v>
      </c>
      <c r="L1977" s="9">
        <v>12331</v>
      </c>
      <c r="M1977" s="10">
        <v>-0.55590118113785958</v>
      </c>
      <c r="N1977" s="10">
        <v>0.55590118113785958</v>
      </c>
      <c r="O1977" s="9">
        <v>5969</v>
      </c>
      <c r="P1977" s="9">
        <v>15142</v>
      </c>
      <c r="Q1977" s="9">
        <v>21396</v>
      </c>
      <c r="R1977" s="10">
        <v>0.27897737894933633</v>
      </c>
      <c r="S1977" s="10">
        <v>0.70770237427556548</v>
      </c>
      <c r="T1977" s="9">
        <v>-9173</v>
      </c>
      <c r="U1977" s="10">
        <v>-0.42872499532622915</v>
      </c>
      <c r="V1977" s="9">
        <v>-1324</v>
      </c>
      <c r="W1977" s="9">
        <v>1834</v>
      </c>
      <c r="X1977" s="10">
        <v>-6.9573357670822206E-2</v>
      </c>
      <c r="Y1977" s="10">
        <v>5.7602828140808193E-2</v>
      </c>
      <c r="Z1977" s="11">
        <v>448.86</v>
      </c>
      <c r="AA1977" s="11">
        <v>103.26382390945952</v>
      </c>
      <c r="AB1977" s="11">
        <v>37169</v>
      </c>
      <c r="AC1977" s="12" t="s">
        <v>5166</v>
      </c>
      <c r="AD1977" s="8">
        <v>37</v>
      </c>
      <c r="AE1977" s="8">
        <v>169</v>
      </c>
      <c r="AF1977" s="13" t="s">
        <v>5034</v>
      </c>
      <c r="AG1977" s="13" t="s">
        <v>4941</v>
      </c>
      <c r="AH1977" s="13" t="s">
        <v>5035</v>
      </c>
      <c r="AI1977" s="14">
        <v>659330</v>
      </c>
      <c r="AJ1977" s="13" t="s">
        <v>486</v>
      </c>
      <c r="AK1977" s="13" t="s">
        <v>4943</v>
      </c>
      <c r="AL1977" s="13"/>
      <c r="AM1977" s="13"/>
      <c r="AN1977" s="13" t="s">
        <v>487</v>
      </c>
    </row>
    <row r="1978" spans="1:40" x14ac:dyDescent="0.2">
      <c r="A1978" s="8" t="s">
        <v>4937</v>
      </c>
      <c r="B1978" s="8" t="s">
        <v>5167</v>
      </c>
      <c r="C1978" s="8" t="str">
        <f t="shared" si="30"/>
        <v>Surry County NC</v>
      </c>
      <c r="D1978" s="9">
        <v>72743</v>
      </c>
      <c r="E1978" s="8" t="s">
        <v>445</v>
      </c>
      <c r="F1978" s="9">
        <v>7438</v>
      </c>
      <c r="G1978" s="9">
        <v>23495</v>
      </c>
      <c r="H1978" s="9">
        <v>31663</v>
      </c>
      <c r="I1978" s="10">
        <v>0.23491141079493416</v>
      </c>
      <c r="J1978" s="10">
        <v>0.74203328806493385</v>
      </c>
      <c r="K1978" s="9">
        <v>-16057</v>
      </c>
      <c r="L1978" s="9">
        <v>16057</v>
      </c>
      <c r="M1978" s="10">
        <v>-0.50712187726999969</v>
      </c>
      <c r="N1978" s="10">
        <v>0.50712187726999969</v>
      </c>
      <c r="O1978" s="9">
        <v>9005</v>
      </c>
      <c r="P1978" s="9">
        <v>19753</v>
      </c>
      <c r="Q1978" s="9">
        <v>29096</v>
      </c>
      <c r="R1978" s="10">
        <v>0.30949271377508936</v>
      </c>
      <c r="S1978" s="10">
        <v>0.67889056915039869</v>
      </c>
      <c r="T1978" s="9">
        <v>-10748</v>
      </c>
      <c r="U1978" s="10">
        <v>-0.36939785537530934</v>
      </c>
      <c r="V1978" s="9">
        <v>-1567</v>
      </c>
      <c r="W1978" s="9">
        <v>3742</v>
      </c>
      <c r="X1978" s="10">
        <v>-7.4581302980155195E-2</v>
      </c>
      <c r="Y1978" s="10">
        <v>6.3142718914535156E-2</v>
      </c>
      <c r="Z1978" s="11">
        <v>532.16999999999996</v>
      </c>
      <c r="AA1978" s="11">
        <v>136.69128286073999</v>
      </c>
      <c r="AB1978" s="11">
        <v>37171</v>
      </c>
      <c r="AC1978" s="12" t="s">
        <v>5168</v>
      </c>
      <c r="AD1978" s="8">
        <v>37</v>
      </c>
      <c r="AE1978" s="8">
        <v>171</v>
      </c>
      <c r="AF1978" s="13" t="s">
        <v>5169</v>
      </c>
      <c r="AG1978" s="13" t="s">
        <v>4941</v>
      </c>
      <c r="AH1978" s="13" t="s">
        <v>5170</v>
      </c>
      <c r="AJ1978" s="13" t="s">
        <v>498</v>
      </c>
      <c r="AK1978" s="13" t="s">
        <v>4943</v>
      </c>
      <c r="AL1978" s="13"/>
      <c r="AM1978" s="13"/>
      <c r="AN1978" s="13" t="s">
        <v>487</v>
      </c>
    </row>
    <row r="1979" spans="1:40" x14ac:dyDescent="0.2">
      <c r="A1979" s="8" t="s">
        <v>4937</v>
      </c>
      <c r="B1979" s="8" t="s">
        <v>5171</v>
      </c>
      <c r="C1979" s="8" t="str">
        <f t="shared" si="30"/>
        <v>Swain County NC</v>
      </c>
      <c r="D1979" s="9">
        <v>14434</v>
      </c>
      <c r="E1979" s="8" t="s">
        <v>445</v>
      </c>
      <c r="F1979" s="9">
        <v>2186</v>
      </c>
      <c r="G1979" s="9">
        <v>3557</v>
      </c>
      <c r="H1979" s="9">
        <v>5982</v>
      </c>
      <c r="I1979" s="10">
        <v>0.36542962219993314</v>
      </c>
      <c r="J1979" s="10">
        <v>0.59461718488799731</v>
      </c>
      <c r="K1979" s="9">
        <v>-1371</v>
      </c>
      <c r="L1979" s="9">
        <v>1371</v>
      </c>
      <c r="M1979" s="10">
        <v>-0.22918756268806417</v>
      </c>
      <c r="N1979" s="10">
        <v>0.22918756268806417</v>
      </c>
      <c r="O1979" s="9">
        <v>2618</v>
      </c>
      <c r="P1979" s="9">
        <v>2976</v>
      </c>
      <c r="Q1979" s="9">
        <v>5705</v>
      </c>
      <c r="R1979" s="10">
        <v>0.45889570552147241</v>
      </c>
      <c r="S1979" s="10">
        <v>0.52164767747589835</v>
      </c>
      <c r="T1979" s="9">
        <v>-358</v>
      </c>
      <c r="U1979" s="10">
        <v>-6.2751971954425945E-2</v>
      </c>
      <c r="V1979" s="9">
        <v>-432</v>
      </c>
      <c r="W1979" s="9">
        <v>581</v>
      </c>
      <c r="X1979" s="10">
        <v>-9.3466083321539273E-2</v>
      </c>
      <c r="Y1979" s="10">
        <v>7.2969507412098955E-2</v>
      </c>
      <c r="Z1979" s="11">
        <v>528</v>
      </c>
      <c r="AA1979" s="11">
        <v>27.337121212121211</v>
      </c>
      <c r="AB1979" s="11">
        <v>37173</v>
      </c>
      <c r="AC1979" s="12" t="s">
        <v>5172</v>
      </c>
      <c r="AD1979" s="8">
        <v>37</v>
      </c>
      <c r="AE1979" s="8">
        <v>173</v>
      </c>
      <c r="AF1979" s="13"/>
      <c r="AG1979" s="13"/>
      <c r="AH1979" s="13"/>
      <c r="AJ1979" s="13"/>
      <c r="AK1979" s="13"/>
      <c r="AL1979" s="13"/>
      <c r="AM1979" s="13"/>
      <c r="AN1979" s="13" t="s">
        <v>510</v>
      </c>
    </row>
    <row r="1980" spans="1:40" x14ac:dyDescent="0.2">
      <c r="A1980" s="8" t="s">
        <v>4937</v>
      </c>
      <c r="B1980" s="8" t="s">
        <v>5173</v>
      </c>
      <c r="C1980" s="8" t="str">
        <f t="shared" si="30"/>
        <v>Transylvania County NC</v>
      </c>
      <c r="D1980" s="9">
        <v>33211</v>
      </c>
      <c r="E1980" s="8" t="s">
        <v>445</v>
      </c>
      <c r="F1980" s="9">
        <v>6520</v>
      </c>
      <c r="G1980" s="9">
        <v>10441</v>
      </c>
      <c r="H1980" s="9">
        <v>17440</v>
      </c>
      <c r="I1980" s="10">
        <v>0.37385321100917429</v>
      </c>
      <c r="J1980" s="10">
        <v>0.59868119266055042</v>
      </c>
      <c r="K1980" s="9">
        <v>-3921</v>
      </c>
      <c r="L1980" s="9">
        <v>3921</v>
      </c>
      <c r="M1980" s="10">
        <v>-0.22482798165137613</v>
      </c>
      <c r="N1980" s="10">
        <v>0.22482798165137613</v>
      </c>
      <c r="O1980" s="9">
        <v>6740</v>
      </c>
      <c r="P1980" s="9">
        <v>9522</v>
      </c>
      <c r="Q1980" s="9">
        <v>16469</v>
      </c>
      <c r="R1980" s="10">
        <v>0.40925374946869875</v>
      </c>
      <c r="S1980" s="10">
        <v>0.57817718137106078</v>
      </c>
      <c r="T1980" s="9">
        <v>-2782</v>
      </c>
      <c r="U1980" s="10">
        <v>-0.16892343190236203</v>
      </c>
      <c r="V1980" s="9">
        <v>-220</v>
      </c>
      <c r="W1980" s="9">
        <v>919</v>
      </c>
      <c r="X1980" s="10">
        <v>-3.5400538459524455E-2</v>
      </c>
      <c r="Y1980" s="10">
        <v>2.0504011289489643E-2</v>
      </c>
      <c r="Z1980" s="11">
        <v>378.53</v>
      </c>
      <c r="AA1980" s="11">
        <v>87.736771193828758</v>
      </c>
      <c r="AB1980" s="11">
        <v>37175</v>
      </c>
      <c r="AC1980" s="12" t="s">
        <v>5174</v>
      </c>
      <c r="AD1980" s="8">
        <v>37</v>
      </c>
      <c r="AE1980" s="8">
        <v>175</v>
      </c>
      <c r="AF1980" s="13" t="s">
        <v>5175</v>
      </c>
      <c r="AG1980" s="13" t="s">
        <v>4975</v>
      </c>
      <c r="AH1980" s="13" t="s">
        <v>5176</v>
      </c>
      <c r="AJ1980" s="13" t="s">
        <v>498</v>
      </c>
      <c r="AK1980" s="13" t="s">
        <v>4977</v>
      </c>
      <c r="AL1980" s="13"/>
      <c r="AM1980" s="13"/>
      <c r="AN1980" s="13" t="s">
        <v>487</v>
      </c>
    </row>
    <row r="1981" spans="1:40" x14ac:dyDescent="0.2">
      <c r="A1981" s="8" t="s">
        <v>4937</v>
      </c>
      <c r="B1981" s="8" t="s">
        <v>5177</v>
      </c>
      <c r="C1981" s="8" t="str">
        <f t="shared" si="30"/>
        <v>Tyrrell County NC</v>
      </c>
      <c r="D1981" s="9">
        <v>4070</v>
      </c>
      <c r="E1981" s="8" t="s">
        <v>445</v>
      </c>
      <c r="F1981" s="9">
        <v>705</v>
      </c>
      <c r="G1981" s="9">
        <v>968</v>
      </c>
      <c r="H1981" s="9">
        <v>1700</v>
      </c>
      <c r="I1981" s="10">
        <v>0.4147058823529412</v>
      </c>
      <c r="J1981" s="10">
        <v>0.56941176470588239</v>
      </c>
      <c r="K1981" s="9">
        <v>-263</v>
      </c>
      <c r="L1981" s="9">
        <v>263</v>
      </c>
      <c r="M1981" s="10">
        <v>-0.15470588235294119</v>
      </c>
      <c r="N1981" s="10">
        <v>0.15470588235294119</v>
      </c>
      <c r="O1981" s="9">
        <v>835</v>
      </c>
      <c r="P1981" s="9">
        <v>929</v>
      </c>
      <c r="Q1981" s="9">
        <v>1775</v>
      </c>
      <c r="R1981" s="10">
        <v>0.47042253521126759</v>
      </c>
      <c r="S1981" s="10">
        <v>0.52338028169014084</v>
      </c>
      <c r="T1981" s="9">
        <v>-94</v>
      </c>
      <c r="U1981" s="10">
        <v>-5.2957746478873247E-2</v>
      </c>
      <c r="V1981" s="9">
        <v>-130</v>
      </c>
      <c r="W1981" s="9">
        <v>39</v>
      </c>
      <c r="X1981" s="10">
        <v>-5.5716652858326388E-2</v>
      </c>
      <c r="Y1981" s="10">
        <v>4.6031483015741559E-2</v>
      </c>
      <c r="Z1981" s="11">
        <v>389.04</v>
      </c>
      <c r="AA1981" s="11">
        <v>10.46164918774419</v>
      </c>
      <c r="AB1981" s="11">
        <v>37177</v>
      </c>
      <c r="AC1981" s="12" t="s">
        <v>5178</v>
      </c>
      <c r="AD1981" s="8">
        <v>37</v>
      </c>
      <c r="AE1981" s="8">
        <v>177</v>
      </c>
      <c r="AF1981" s="13" t="s">
        <v>5030</v>
      </c>
      <c r="AG1981" s="13" t="s">
        <v>4988</v>
      </c>
      <c r="AH1981" s="13" t="s">
        <v>5031</v>
      </c>
      <c r="AJ1981" s="13" t="s">
        <v>498</v>
      </c>
      <c r="AK1981" s="13" t="s">
        <v>4990</v>
      </c>
      <c r="AL1981" s="13"/>
      <c r="AM1981" s="13"/>
      <c r="AN1981" s="13" t="s">
        <v>505</v>
      </c>
    </row>
    <row r="1982" spans="1:40" x14ac:dyDescent="0.2">
      <c r="A1982" s="8" t="s">
        <v>4937</v>
      </c>
      <c r="B1982" s="8" t="s">
        <v>917</v>
      </c>
      <c r="C1982" s="8" t="str">
        <f t="shared" si="30"/>
        <v>Union County NC</v>
      </c>
      <c r="D1982" s="9">
        <v>222742</v>
      </c>
      <c r="E1982" s="8" t="s">
        <v>445</v>
      </c>
      <c r="F1982" s="9">
        <v>34051</v>
      </c>
      <c r="G1982" s="9">
        <v>66265</v>
      </c>
      <c r="H1982" s="9">
        <v>103596</v>
      </c>
      <c r="I1982" s="10">
        <v>0.32869029692266111</v>
      </c>
      <c r="J1982" s="10">
        <v>0.63964824896714156</v>
      </c>
      <c r="K1982" s="9">
        <v>-32214</v>
      </c>
      <c r="L1982" s="9">
        <v>32214</v>
      </c>
      <c r="M1982" s="10">
        <v>-0.31095795204448046</v>
      </c>
      <c r="N1982" s="10">
        <v>0.31095795204448046</v>
      </c>
      <c r="O1982" s="9">
        <v>32032</v>
      </c>
      <c r="P1982" s="9">
        <v>60468</v>
      </c>
      <c r="Q1982" s="9">
        <v>93389</v>
      </c>
      <c r="R1982" s="10">
        <v>0.34299542772703423</v>
      </c>
      <c r="S1982" s="10">
        <v>0.64748524986882827</v>
      </c>
      <c r="T1982" s="9">
        <v>-28436</v>
      </c>
      <c r="U1982" s="10">
        <v>-0.30448982214179404</v>
      </c>
      <c r="V1982" s="9">
        <v>2019</v>
      </c>
      <c r="W1982" s="9">
        <v>5797</v>
      </c>
      <c r="X1982" s="10">
        <v>-1.4305130804373123E-2</v>
      </c>
      <c r="Y1982" s="10">
        <v>-7.8370009016867082E-3</v>
      </c>
      <c r="Z1982" s="11">
        <v>631.52</v>
      </c>
      <c r="AA1982" s="11">
        <v>352.70775272358753</v>
      </c>
      <c r="AB1982" s="11">
        <v>37179</v>
      </c>
      <c r="AC1982" s="12" t="s">
        <v>5179</v>
      </c>
      <c r="AD1982" s="8">
        <v>37</v>
      </c>
      <c r="AE1982" s="8">
        <v>179</v>
      </c>
      <c r="AF1982" s="13" t="s">
        <v>4981</v>
      </c>
      <c r="AG1982" s="13" t="s">
        <v>4982</v>
      </c>
      <c r="AH1982" s="13" t="s">
        <v>4983</v>
      </c>
      <c r="AI1982" s="14">
        <v>2426363</v>
      </c>
      <c r="AJ1982" s="13" t="s">
        <v>486</v>
      </c>
      <c r="AK1982" s="13" t="s">
        <v>4984</v>
      </c>
      <c r="AL1982" s="13"/>
      <c r="AM1982" s="13"/>
      <c r="AN1982" s="13" t="s">
        <v>487</v>
      </c>
    </row>
    <row r="1983" spans="1:40" x14ac:dyDescent="0.2">
      <c r="A1983" s="8" t="s">
        <v>4937</v>
      </c>
      <c r="B1983" s="8" t="s">
        <v>5180</v>
      </c>
      <c r="C1983" s="8" t="str">
        <f t="shared" si="30"/>
        <v>Vance County NC</v>
      </c>
      <c r="D1983" s="9">
        <v>44568</v>
      </c>
      <c r="E1983" s="8" t="s">
        <v>445</v>
      </c>
      <c r="F1983" s="9">
        <v>12168</v>
      </c>
      <c r="G1983" s="9">
        <v>7304</v>
      </c>
      <c r="H1983" s="9">
        <v>19762</v>
      </c>
      <c r="I1983" s="10">
        <v>0.61572715312215365</v>
      </c>
      <c r="J1983" s="10">
        <v>0.36959821880376481</v>
      </c>
      <c r="K1983" s="9">
        <v>4864</v>
      </c>
      <c r="L1983" s="9">
        <v>-4864</v>
      </c>
      <c r="M1983" s="10">
        <v>0.24612893431838884</v>
      </c>
      <c r="N1983" s="10">
        <v>-0.24612893431838884</v>
      </c>
      <c r="O1983" s="9">
        <v>13286</v>
      </c>
      <c r="P1983" s="9">
        <v>7406</v>
      </c>
      <c r="Q1983" s="9">
        <v>20770</v>
      </c>
      <c r="R1983" s="10">
        <v>0.63967260471834375</v>
      </c>
      <c r="S1983" s="10">
        <v>0.35657197881559943</v>
      </c>
      <c r="T1983" s="9">
        <v>5880</v>
      </c>
      <c r="U1983" s="10">
        <v>0.28310062590274432</v>
      </c>
      <c r="V1983" s="9">
        <v>-1118</v>
      </c>
      <c r="W1983" s="9">
        <v>-102</v>
      </c>
      <c r="X1983" s="10">
        <v>-2.3945451596190104E-2</v>
      </c>
      <c r="Y1983" s="10">
        <v>1.3026239988165378E-2</v>
      </c>
      <c r="Z1983" s="11">
        <v>253.52</v>
      </c>
      <c r="AA1983" s="11">
        <v>175.79678131902807</v>
      </c>
      <c r="AB1983" s="11">
        <v>37181</v>
      </c>
      <c r="AC1983" s="12" t="s">
        <v>5181</v>
      </c>
      <c r="AD1983" s="8">
        <v>37</v>
      </c>
      <c r="AE1983" s="8">
        <v>181</v>
      </c>
      <c r="AF1983" s="13" t="s">
        <v>5182</v>
      </c>
      <c r="AG1983" s="13" t="s">
        <v>5003</v>
      </c>
      <c r="AH1983" s="13" t="s">
        <v>5183</v>
      </c>
      <c r="AJ1983" s="13" t="s">
        <v>498</v>
      </c>
      <c r="AK1983" s="13" t="s">
        <v>5005</v>
      </c>
      <c r="AL1983" s="13"/>
      <c r="AM1983" s="13"/>
      <c r="AN1983" s="13" t="s">
        <v>487</v>
      </c>
    </row>
    <row r="1984" spans="1:40" x14ac:dyDescent="0.2">
      <c r="A1984" s="8" t="s">
        <v>4937</v>
      </c>
      <c r="B1984" s="8" t="s">
        <v>5184</v>
      </c>
      <c r="C1984" s="8" t="str">
        <f t="shared" si="30"/>
        <v>Wake County NC</v>
      </c>
      <c r="D1984" s="9">
        <v>1024198</v>
      </c>
      <c r="E1984" s="8" t="s">
        <v>445</v>
      </c>
      <c r="F1984" s="9">
        <v>298353</v>
      </c>
      <c r="G1984" s="9">
        <v>193607</v>
      </c>
      <c r="H1984" s="9">
        <v>510940</v>
      </c>
      <c r="I1984" s="10">
        <v>0.58392961991623282</v>
      </c>
      <c r="J1984" s="10">
        <v>0.37892316123223863</v>
      </c>
      <c r="K1984" s="9">
        <v>104746</v>
      </c>
      <c r="L1984" s="9">
        <v>-104746</v>
      </c>
      <c r="M1984" s="10">
        <v>0.2050064586839942</v>
      </c>
      <c r="N1984" s="10">
        <v>-0.2050064586839942</v>
      </c>
      <c r="O1984" s="9">
        <v>286939</v>
      </c>
      <c r="P1984" s="9">
        <v>232933</v>
      </c>
      <c r="Q1984" s="9">
        <v>526805</v>
      </c>
      <c r="R1984" s="10">
        <v>0.544677821964484</v>
      </c>
      <c r="S1984" s="10">
        <v>0.44216171068991372</v>
      </c>
      <c r="T1984" s="9">
        <v>54006</v>
      </c>
      <c r="U1984" s="10">
        <v>0.10251611127457028</v>
      </c>
      <c r="V1984" s="9">
        <v>11414</v>
      </c>
      <c r="W1984" s="9">
        <v>-39326</v>
      </c>
      <c r="X1984" s="10">
        <v>3.9251797951748824E-2</v>
      </c>
      <c r="Y1984" s="10">
        <v>-6.3238549457675097E-2</v>
      </c>
      <c r="Z1984" s="11">
        <v>835.22</v>
      </c>
      <c r="AA1984" s="11">
        <v>1226.2613443164676</v>
      </c>
      <c r="AB1984" s="11">
        <v>37183</v>
      </c>
      <c r="AC1984" s="12" t="s">
        <v>5185</v>
      </c>
      <c r="AD1984" s="8">
        <v>37</v>
      </c>
      <c r="AE1984" s="8">
        <v>183</v>
      </c>
      <c r="AF1984" s="13" t="s">
        <v>5050</v>
      </c>
      <c r="AG1984" s="13" t="s">
        <v>5003</v>
      </c>
      <c r="AH1984" s="13" t="s">
        <v>5051</v>
      </c>
      <c r="AI1984" s="14">
        <v>1273568</v>
      </c>
      <c r="AJ1984" s="13" t="s">
        <v>486</v>
      </c>
      <c r="AK1984" s="13" t="s">
        <v>5005</v>
      </c>
      <c r="AL1984" s="13"/>
      <c r="AM1984" s="13"/>
      <c r="AN1984" s="13" t="s">
        <v>487</v>
      </c>
    </row>
    <row r="1985" spans="1:40" x14ac:dyDescent="0.2">
      <c r="A1985" s="8" t="s">
        <v>4937</v>
      </c>
      <c r="B1985" s="8" t="s">
        <v>1882</v>
      </c>
      <c r="C1985" s="8" t="str">
        <f t="shared" si="30"/>
        <v>Warren County NC</v>
      </c>
      <c r="D1985" s="9">
        <v>20155</v>
      </c>
      <c r="E1985" s="8" t="s">
        <v>445</v>
      </c>
      <c r="F1985" s="9">
        <v>6668</v>
      </c>
      <c r="G1985" s="9">
        <v>3302</v>
      </c>
      <c r="H1985" s="9">
        <v>10123</v>
      </c>
      <c r="I1985" s="10">
        <v>0.65869801442260201</v>
      </c>
      <c r="J1985" s="10">
        <v>0.32618788896572165</v>
      </c>
      <c r="K1985" s="9">
        <v>3366</v>
      </c>
      <c r="L1985" s="9">
        <v>-3366</v>
      </c>
      <c r="M1985" s="10">
        <v>0.33251012545688036</v>
      </c>
      <c r="N1985" s="10">
        <v>-0.33251012545688036</v>
      </c>
      <c r="O1985" s="9">
        <v>6635</v>
      </c>
      <c r="P1985" s="9">
        <v>3111</v>
      </c>
      <c r="Q1985" s="9">
        <v>9777</v>
      </c>
      <c r="R1985" s="10">
        <v>0.67863352766697349</v>
      </c>
      <c r="S1985" s="10">
        <v>0.31819576557226142</v>
      </c>
      <c r="T1985" s="9">
        <v>3524</v>
      </c>
      <c r="U1985" s="10">
        <v>0.36043776209471207</v>
      </c>
      <c r="V1985" s="9">
        <v>33</v>
      </c>
      <c r="W1985" s="9">
        <v>191</v>
      </c>
      <c r="X1985" s="10">
        <v>-1.9935513244371483E-2</v>
      </c>
      <c r="Y1985" s="10">
        <v>7.9921233934602265E-3</v>
      </c>
      <c r="Z1985" s="11">
        <v>428.46</v>
      </c>
      <c r="AA1985" s="11">
        <v>47.04056387994212</v>
      </c>
      <c r="AB1985" s="11">
        <v>37185</v>
      </c>
      <c r="AC1985" s="12" t="s">
        <v>5186</v>
      </c>
      <c r="AD1985" s="8">
        <v>37</v>
      </c>
      <c r="AE1985" s="8">
        <v>185</v>
      </c>
      <c r="AF1985" s="13"/>
      <c r="AG1985" s="13"/>
      <c r="AH1985" s="13"/>
      <c r="AJ1985" s="13"/>
      <c r="AK1985" s="13"/>
      <c r="AL1985" s="13"/>
      <c r="AM1985" s="13"/>
      <c r="AN1985" s="13" t="s">
        <v>510</v>
      </c>
    </row>
    <row r="1986" spans="1:40" x14ac:dyDescent="0.2">
      <c r="A1986" s="8" t="s">
        <v>4937</v>
      </c>
      <c r="B1986" s="8" t="s">
        <v>680</v>
      </c>
      <c r="C1986" s="8" t="str">
        <f t="shared" si="30"/>
        <v>Washington County NC</v>
      </c>
      <c r="D1986" s="9">
        <v>12385</v>
      </c>
      <c r="E1986" s="8" t="s">
        <v>445</v>
      </c>
      <c r="F1986" s="9">
        <v>3490</v>
      </c>
      <c r="G1986" s="9">
        <v>2560</v>
      </c>
      <c r="H1986" s="9">
        <v>6115</v>
      </c>
      <c r="I1986" s="10">
        <v>0.57072771872444805</v>
      </c>
      <c r="J1986" s="10">
        <v>0.41864268192968113</v>
      </c>
      <c r="K1986" s="9">
        <v>930</v>
      </c>
      <c r="L1986" s="9">
        <v>-930</v>
      </c>
      <c r="M1986" s="10">
        <v>0.15208503679476693</v>
      </c>
      <c r="N1986" s="10">
        <v>-0.15208503679476693</v>
      </c>
      <c r="O1986" s="9">
        <v>3811</v>
      </c>
      <c r="P1986" s="9">
        <v>2615</v>
      </c>
      <c r="Q1986" s="9">
        <v>6456</v>
      </c>
      <c r="R1986" s="10">
        <v>0.59030359355638162</v>
      </c>
      <c r="S1986" s="10">
        <v>0.40504956629491945</v>
      </c>
      <c r="T1986" s="9">
        <v>1196</v>
      </c>
      <c r="U1986" s="10">
        <v>0.18525402726146217</v>
      </c>
      <c r="V1986" s="9">
        <v>-321</v>
      </c>
      <c r="W1986" s="9">
        <v>-55</v>
      </c>
      <c r="X1986" s="10">
        <v>-1.9575874831933571E-2</v>
      </c>
      <c r="Y1986" s="10">
        <v>1.3593115634761677E-2</v>
      </c>
      <c r="Z1986" s="11">
        <v>348.14</v>
      </c>
      <c r="AA1986" s="11">
        <v>35.574768771184004</v>
      </c>
      <c r="AB1986" s="11">
        <v>37187</v>
      </c>
      <c r="AC1986" s="12" t="s">
        <v>5187</v>
      </c>
      <c r="AD1986" s="8">
        <v>37</v>
      </c>
      <c r="AE1986" s="8">
        <v>187</v>
      </c>
      <c r="AF1986" s="13"/>
      <c r="AG1986" s="13"/>
      <c r="AH1986" s="13"/>
      <c r="AJ1986" s="13"/>
      <c r="AK1986" s="13"/>
      <c r="AL1986" s="13"/>
      <c r="AM1986" s="13"/>
      <c r="AN1986" s="13" t="s">
        <v>510</v>
      </c>
    </row>
    <row r="1987" spans="1:40" x14ac:dyDescent="0.2">
      <c r="A1987" s="8" t="s">
        <v>4937</v>
      </c>
      <c r="B1987" s="8" t="s">
        <v>5188</v>
      </c>
      <c r="C1987" s="8" t="str">
        <f t="shared" si="30"/>
        <v>Watauga County NC</v>
      </c>
      <c r="D1987" s="9">
        <v>52906</v>
      </c>
      <c r="E1987" s="8" t="s">
        <v>445</v>
      </c>
      <c r="F1987" s="9">
        <v>13953</v>
      </c>
      <c r="G1987" s="9">
        <v>13521</v>
      </c>
      <c r="H1987" s="9">
        <v>28769</v>
      </c>
      <c r="I1987" s="10">
        <v>0.48500121658729883</v>
      </c>
      <c r="J1987" s="10">
        <v>0.46998505335604296</v>
      </c>
      <c r="K1987" s="9">
        <v>432</v>
      </c>
      <c r="L1987" s="9">
        <v>-432</v>
      </c>
      <c r="M1987" s="10">
        <v>1.5016163231255875E-2</v>
      </c>
      <c r="N1987" s="10">
        <v>-1.5016163231255875E-2</v>
      </c>
      <c r="O1987" s="9">
        <v>13371</v>
      </c>
      <c r="P1987" s="9">
        <v>14124</v>
      </c>
      <c r="Q1987" s="9">
        <v>28168</v>
      </c>
      <c r="R1987" s="10">
        <v>0.47468758875319511</v>
      </c>
      <c r="S1987" s="10">
        <v>0.5014200511218404</v>
      </c>
      <c r="T1987" s="9">
        <v>-753</v>
      </c>
      <c r="U1987" s="10">
        <v>-2.6732462368645293E-2</v>
      </c>
      <c r="V1987" s="9">
        <v>582</v>
      </c>
      <c r="W1987" s="9">
        <v>-603</v>
      </c>
      <c r="X1987" s="10">
        <v>1.0313627834103722E-2</v>
      </c>
      <c r="Y1987" s="10">
        <v>-3.1434997765797446E-2</v>
      </c>
      <c r="Z1987" s="11">
        <v>312.56</v>
      </c>
      <c r="AA1987" s="11">
        <v>169.26670079344765</v>
      </c>
      <c r="AB1987" s="11">
        <v>37189</v>
      </c>
      <c r="AC1987" s="12" t="s">
        <v>5189</v>
      </c>
      <c r="AD1987" s="8">
        <v>37</v>
      </c>
      <c r="AE1987" s="8">
        <v>189</v>
      </c>
      <c r="AF1987" s="13" t="s">
        <v>5190</v>
      </c>
      <c r="AG1987" s="13"/>
      <c r="AH1987" s="13" t="s">
        <v>5191</v>
      </c>
      <c r="AJ1987" s="13" t="s">
        <v>498</v>
      </c>
      <c r="AK1987" s="13"/>
      <c r="AL1987" s="13"/>
      <c r="AM1987" s="13"/>
      <c r="AN1987" s="13" t="s">
        <v>487</v>
      </c>
    </row>
    <row r="1988" spans="1:40" x14ac:dyDescent="0.2">
      <c r="A1988" s="8" t="s">
        <v>4937</v>
      </c>
      <c r="B1988" s="8" t="s">
        <v>1885</v>
      </c>
      <c r="C1988" s="8" t="str">
        <f t="shared" si="30"/>
        <v>Wayne County NC</v>
      </c>
      <c r="D1988" s="9">
        <v>124132</v>
      </c>
      <c r="E1988" s="8" t="s">
        <v>445</v>
      </c>
      <c r="F1988" s="9">
        <v>21520</v>
      </c>
      <c r="G1988" s="9">
        <v>27360</v>
      </c>
      <c r="H1988" s="9">
        <v>49824</v>
      </c>
      <c r="I1988" s="10">
        <v>0.43192035966602438</v>
      </c>
      <c r="J1988" s="10">
        <v>0.54913294797687862</v>
      </c>
      <c r="K1988" s="9">
        <v>-5840</v>
      </c>
      <c r="L1988" s="9">
        <v>5840</v>
      </c>
      <c r="M1988" s="10">
        <v>-0.11721258831085424</v>
      </c>
      <c r="N1988" s="10">
        <v>0.11721258831085424</v>
      </c>
      <c r="O1988" s="9">
        <v>23154</v>
      </c>
      <c r="P1988" s="9">
        <v>27536</v>
      </c>
      <c r="Q1988" s="9">
        <v>50988</v>
      </c>
      <c r="R1988" s="10">
        <v>0.45410684867027534</v>
      </c>
      <c r="S1988" s="10">
        <v>0.54004863889542642</v>
      </c>
      <c r="T1988" s="9">
        <v>-4382</v>
      </c>
      <c r="U1988" s="10">
        <v>-8.5941790225151082E-2</v>
      </c>
      <c r="V1988" s="9">
        <v>-1634</v>
      </c>
      <c r="W1988" s="9">
        <v>-176</v>
      </c>
      <c r="X1988" s="10">
        <v>-2.2186489004250964E-2</v>
      </c>
      <c r="Y1988" s="10">
        <v>9.084309081452191E-3</v>
      </c>
      <c r="Z1988" s="11">
        <v>553.09</v>
      </c>
      <c r="AA1988" s="11">
        <v>224.43363647869242</v>
      </c>
      <c r="AB1988" s="11">
        <v>37191</v>
      </c>
      <c r="AC1988" s="12" t="s">
        <v>5192</v>
      </c>
      <c r="AD1988" s="8">
        <v>37</v>
      </c>
      <c r="AE1988" s="8">
        <v>191</v>
      </c>
      <c r="AF1988" s="13" t="s">
        <v>5193</v>
      </c>
      <c r="AG1988" s="13"/>
      <c r="AH1988" s="13" t="s">
        <v>5194</v>
      </c>
      <c r="AI1988" s="14">
        <v>124132</v>
      </c>
      <c r="AJ1988" s="13" t="s">
        <v>486</v>
      </c>
      <c r="AK1988" s="13"/>
      <c r="AL1988" s="13"/>
      <c r="AM1988" s="13"/>
      <c r="AN1988" s="13" t="s">
        <v>487</v>
      </c>
    </row>
    <row r="1989" spans="1:40" x14ac:dyDescent="0.2">
      <c r="A1989" s="8" t="s">
        <v>4937</v>
      </c>
      <c r="B1989" s="8" t="s">
        <v>1897</v>
      </c>
      <c r="C1989" s="8" t="str">
        <f t="shared" si="30"/>
        <v>Wilkes County NC</v>
      </c>
      <c r="D1989" s="9">
        <v>68502</v>
      </c>
      <c r="E1989" s="8" t="s">
        <v>445</v>
      </c>
      <c r="F1989" s="9">
        <v>6596</v>
      </c>
      <c r="G1989" s="9">
        <v>23613</v>
      </c>
      <c r="H1989" s="9">
        <v>30844</v>
      </c>
      <c r="I1989" s="10">
        <v>0.2138503436648943</v>
      </c>
      <c r="J1989" s="10">
        <v>0.76556218389313968</v>
      </c>
      <c r="K1989" s="9">
        <v>-17017</v>
      </c>
      <c r="L1989" s="9">
        <v>17017</v>
      </c>
      <c r="M1989" s="10">
        <v>-0.55171184022824538</v>
      </c>
      <c r="N1989" s="10">
        <v>0.55171184022824538</v>
      </c>
      <c r="O1989" s="9">
        <v>8089</v>
      </c>
      <c r="P1989" s="9">
        <v>20410</v>
      </c>
      <c r="Q1989" s="9">
        <v>28852</v>
      </c>
      <c r="R1989" s="10">
        <v>0.28036184666574243</v>
      </c>
      <c r="S1989" s="10">
        <v>0.70740329959794812</v>
      </c>
      <c r="T1989" s="9">
        <v>-12321</v>
      </c>
      <c r="U1989" s="10">
        <v>-0.42704145293220569</v>
      </c>
      <c r="V1989" s="9">
        <v>-1493</v>
      </c>
      <c r="W1989" s="9">
        <v>3203</v>
      </c>
      <c r="X1989" s="10">
        <v>-6.6511503000848127E-2</v>
      </c>
      <c r="Y1989" s="10">
        <v>5.815888429519156E-2</v>
      </c>
      <c r="Z1989" s="11">
        <v>754.28</v>
      </c>
      <c r="AA1989" s="11">
        <v>90.817733467677783</v>
      </c>
      <c r="AB1989" s="11">
        <v>37193</v>
      </c>
      <c r="AC1989" s="12" t="s">
        <v>5195</v>
      </c>
      <c r="AD1989" s="8">
        <v>37</v>
      </c>
      <c r="AE1989" s="8">
        <v>193</v>
      </c>
      <c r="AF1989" s="13" t="s">
        <v>5196</v>
      </c>
      <c r="AG1989" s="13"/>
      <c r="AH1989" s="13" t="s">
        <v>5197</v>
      </c>
      <c r="AJ1989" s="13" t="s">
        <v>498</v>
      </c>
      <c r="AK1989" s="13"/>
      <c r="AL1989" s="13"/>
      <c r="AM1989" s="13"/>
      <c r="AN1989" s="13" t="s">
        <v>487</v>
      </c>
    </row>
    <row r="1990" spans="1:40" x14ac:dyDescent="0.2">
      <c r="A1990" s="8" t="s">
        <v>4937</v>
      </c>
      <c r="B1990" s="8" t="s">
        <v>2929</v>
      </c>
      <c r="C1990" s="8" t="str">
        <f t="shared" si="30"/>
        <v>Wilson County NC</v>
      </c>
      <c r="D1990" s="9">
        <v>81714</v>
      </c>
      <c r="E1990" s="8" t="s">
        <v>445</v>
      </c>
      <c r="F1990" s="9">
        <v>19527</v>
      </c>
      <c r="G1990" s="9">
        <v>17410</v>
      </c>
      <c r="H1990" s="9">
        <v>37593</v>
      </c>
      <c r="I1990" s="10">
        <v>0.51943180911339881</v>
      </c>
      <c r="J1990" s="10">
        <v>0.4631181336951028</v>
      </c>
      <c r="K1990" s="9">
        <v>2117</v>
      </c>
      <c r="L1990" s="9">
        <v>-2117</v>
      </c>
      <c r="M1990" s="10">
        <v>5.6313675418296016E-2</v>
      </c>
      <c r="N1990" s="10">
        <v>-5.6313675418296016E-2</v>
      </c>
      <c r="O1990" s="9">
        <v>20745</v>
      </c>
      <c r="P1990" s="9">
        <v>17904</v>
      </c>
      <c r="Q1990" s="9">
        <v>38890</v>
      </c>
      <c r="R1990" s="10">
        <v>0.53342761635381841</v>
      </c>
      <c r="S1990" s="10">
        <v>0.46037541784520442</v>
      </c>
      <c r="T1990" s="9">
        <v>2841</v>
      </c>
      <c r="U1990" s="10">
        <v>7.3052198508613997E-2</v>
      </c>
      <c r="V1990" s="9">
        <v>-1218</v>
      </c>
      <c r="W1990" s="9">
        <v>-494</v>
      </c>
      <c r="X1990" s="10">
        <v>-1.39958072404196E-2</v>
      </c>
      <c r="Y1990" s="10">
        <v>2.7427158498983806E-3</v>
      </c>
      <c r="Z1990" s="11">
        <v>368.17</v>
      </c>
      <c r="AA1990" s="11">
        <v>221.94638346416056</v>
      </c>
      <c r="AB1990" s="11">
        <v>37195</v>
      </c>
      <c r="AC1990" s="12" t="s">
        <v>5198</v>
      </c>
      <c r="AD1990" s="8">
        <v>37</v>
      </c>
      <c r="AE1990" s="8">
        <v>195</v>
      </c>
      <c r="AF1990" s="13" t="s">
        <v>5199</v>
      </c>
      <c r="AG1990" s="13" t="s">
        <v>5045</v>
      </c>
      <c r="AH1990" s="13" t="s">
        <v>5200</v>
      </c>
      <c r="AJ1990" s="13" t="s">
        <v>498</v>
      </c>
      <c r="AK1990" s="13" t="s">
        <v>5047</v>
      </c>
      <c r="AL1990" s="13"/>
      <c r="AM1990" s="13"/>
      <c r="AN1990" s="13" t="s">
        <v>487</v>
      </c>
    </row>
    <row r="1991" spans="1:40" x14ac:dyDescent="0.2">
      <c r="A1991" s="8" t="s">
        <v>4937</v>
      </c>
      <c r="B1991" s="8" t="s">
        <v>5201</v>
      </c>
      <c r="C1991" s="8" t="str">
        <f t="shared" si="30"/>
        <v>Yadkin County NC</v>
      </c>
      <c r="D1991" s="9">
        <v>37585</v>
      </c>
      <c r="E1991" s="8" t="s">
        <v>445</v>
      </c>
      <c r="F1991" s="9">
        <v>3140</v>
      </c>
      <c r="G1991" s="9">
        <v>13815</v>
      </c>
      <c r="H1991" s="9">
        <v>17350</v>
      </c>
      <c r="I1991" s="10">
        <v>0.18097982708933719</v>
      </c>
      <c r="J1991" s="10">
        <v>0.79625360230547548</v>
      </c>
      <c r="K1991" s="9">
        <v>-10675</v>
      </c>
      <c r="L1991" s="9">
        <v>10675</v>
      </c>
      <c r="M1991" s="10">
        <v>-0.61527377521613835</v>
      </c>
      <c r="N1991" s="10">
        <v>0.61527377521613835</v>
      </c>
      <c r="O1991" s="9">
        <v>3928</v>
      </c>
      <c r="P1991" s="9">
        <v>12500</v>
      </c>
      <c r="Q1991" s="9">
        <v>16657</v>
      </c>
      <c r="R1991" s="10">
        <v>0.23581677372876267</v>
      </c>
      <c r="S1991" s="10">
        <v>0.75043525244641895</v>
      </c>
      <c r="T1991" s="9">
        <v>-8572</v>
      </c>
      <c r="U1991" s="10">
        <v>-0.51461847871765631</v>
      </c>
      <c r="V1991" s="9">
        <v>-788</v>
      </c>
      <c r="W1991" s="9">
        <v>1315</v>
      </c>
      <c r="X1991" s="10">
        <v>-5.4836946639425482E-2</v>
      </c>
      <c r="Y1991" s="10">
        <v>4.5818349859056529E-2</v>
      </c>
      <c r="Z1991" s="11">
        <v>334.83</v>
      </c>
      <c r="AA1991" s="11">
        <v>112.25099304124481</v>
      </c>
      <c r="AB1991" s="11">
        <v>37197</v>
      </c>
      <c r="AC1991" s="12" t="s">
        <v>5202</v>
      </c>
      <c r="AD1991" s="8">
        <v>37</v>
      </c>
      <c r="AE1991" s="8">
        <v>197</v>
      </c>
      <c r="AF1991" s="13" t="s">
        <v>5034</v>
      </c>
      <c r="AG1991" s="13" t="s">
        <v>4941</v>
      </c>
      <c r="AH1991" s="13" t="s">
        <v>5035</v>
      </c>
      <c r="AI1991" s="14">
        <v>659330</v>
      </c>
      <c r="AJ1991" s="13" t="s">
        <v>486</v>
      </c>
      <c r="AK1991" s="13" t="s">
        <v>4943</v>
      </c>
      <c r="AL1991" s="13"/>
      <c r="AM1991" s="13"/>
      <c r="AN1991" s="13" t="s">
        <v>505</v>
      </c>
    </row>
    <row r="1992" spans="1:40" x14ac:dyDescent="0.2">
      <c r="A1992" s="8" t="s">
        <v>4937</v>
      </c>
      <c r="B1992" s="8" t="s">
        <v>5203</v>
      </c>
      <c r="C1992" s="8" t="str">
        <f t="shared" si="30"/>
        <v>Yancey County NC</v>
      </c>
      <c r="D1992" s="9">
        <v>17587</v>
      </c>
      <c r="E1992" s="8" t="s">
        <v>445</v>
      </c>
      <c r="F1992" s="9">
        <v>3181</v>
      </c>
      <c r="G1992" s="9">
        <v>6367</v>
      </c>
      <c r="H1992" s="9">
        <v>9808</v>
      </c>
      <c r="I1992" s="10">
        <v>0.32432707993474713</v>
      </c>
      <c r="J1992" s="10">
        <v>0.64916394779771613</v>
      </c>
      <c r="K1992" s="9">
        <v>-3186</v>
      </c>
      <c r="L1992" s="9">
        <v>3186</v>
      </c>
      <c r="M1992" s="10">
        <v>-0.324836867862969</v>
      </c>
      <c r="N1992" s="10">
        <v>0.324836867862969</v>
      </c>
      <c r="O1992" s="9">
        <v>3954</v>
      </c>
      <c r="P1992" s="9">
        <v>5249</v>
      </c>
      <c r="Q1992" s="9">
        <v>9344</v>
      </c>
      <c r="R1992" s="10">
        <v>0.42315924657534248</v>
      </c>
      <c r="S1992" s="10">
        <v>0.56175085616438358</v>
      </c>
      <c r="T1992" s="9">
        <v>-1295</v>
      </c>
      <c r="U1992" s="10">
        <v>-0.1385916095890411</v>
      </c>
      <c r="V1992" s="9">
        <v>-773</v>
      </c>
      <c r="W1992" s="9">
        <v>1118</v>
      </c>
      <c r="X1992" s="10">
        <v>-9.8832166640595354E-2</v>
      </c>
      <c r="Y1992" s="10">
        <v>8.7413091633332551E-2</v>
      </c>
      <c r="Z1992" s="11">
        <v>312.60000000000002</v>
      </c>
      <c r="AA1992" s="11">
        <v>56.260396673064612</v>
      </c>
      <c r="AB1992" s="11">
        <v>37199</v>
      </c>
      <c r="AC1992" s="12" t="s">
        <v>5204</v>
      </c>
      <c r="AD1992" s="8">
        <v>37</v>
      </c>
      <c r="AE1992" s="8">
        <v>199</v>
      </c>
      <c r="AF1992" s="13"/>
      <c r="AG1992" s="13"/>
      <c r="AH1992" s="13"/>
      <c r="AJ1992" s="13"/>
      <c r="AK1992" s="13"/>
      <c r="AL1992" s="13"/>
      <c r="AM1992" s="13"/>
      <c r="AN1992" s="13" t="s">
        <v>510</v>
      </c>
    </row>
    <row r="1993" spans="1:40" x14ac:dyDescent="0.2">
      <c r="A1993" s="8" t="s">
        <v>5205</v>
      </c>
      <c r="B1993" s="8" t="s">
        <v>1140</v>
      </c>
      <c r="C1993" s="8" t="str">
        <f t="shared" si="30"/>
        <v>Adams County ND</v>
      </c>
      <c r="D1993" s="9">
        <v>2359</v>
      </c>
      <c r="E1993" s="8" t="s">
        <v>445</v>
      </c>
      <c r="F1993" s="9">
        <v>216</v>
      </c>
      <c r="G1993" s="9">
        <v>904</v>
      </c>
      <c r="H1993" s="9">
        <v>1206</v>
      </c>
      <c r="I1993" s="10">
        <v>0.17910447761194029</v>
      </c>
      <c r="J1993" s="10">
        <v>0.74958540630182424</v>
      </c>
      <c r="K1993" s="9">
        <v>-688</v>
      </c>
      <c r="L1993" s="9">
        <v>688</v>
      </c>
      <c r="M1993" s="10">
        <v>-0.57048092868988398</v>
      </c>
      <c r="N1993" s="10">
        <v>0.57048092868988398</v>
      </c>
      <c r="O1993" s="9">
        <v>328</v>
      </c>
      <c r="P1993" s="9">
        <v>916</v>
      </c>
      <c r="Q1993" s="9">
        <v>1281</v>
      </c>
      <c r="R1993" s="10">
        <v>0.25604996096799376</v>
      </c>
      <c r="S1993" s="10">
        <v>0.71506635441061672</v>
      </c>
      <c r="T1993" s="9">
        <v>-588</v>
      </c>
      <c r="U1993" s="10">
        <v>-0.45901639344262296</v>
      </c>
      <c r="V1993" s="9">
        <v>-112</v>
      </c>
      <c r="W1993" s="9">
        <v>-12</v>
      </c>
      <c r="X1993" s="10">
        <v>-7.6945483356053473E-2</v>
      </c>
      <c r="Y1993" s="10">
        <v>3.4519051891207519E-2</v>
      </c>
      <c r="Z1993" s="11">
        <v>987.62</v>
      </c>
      <c r="AA1993" s="11">
        <v>2.3885705028249733</v>
      </c>
      <c r="AB1993" s="11">
        <v>38001</v>
      </c>
      <c r="AC1993" s="12" t="s">
        <v>5206</v>
      </c>
      <c r="AD1993" s="8">
        <v>38</v>
      </c>
      <c r="AE1993" s="8">
        <v>1</v>
      </c>
      <c r="AF1993" s="13"/>
      <c r="AG1993" s="13"/>
      <c r="AH1993" s="13"/>
      <c r="AJ1993" s="13"/>
      <c r="AK1993" s="13"/>
      <c r="AL1993" s="13"/>
      <c r="AM1993" s="13"/>
      <c r="AN1993" s="13" t="s">
        <v>510</v>
      </c>
    </row>
    <row r="1994" spans="1:40" x14ac:dyDescent="0.2">
      <c r="A1994" s="8" t="s">
        <v>5205</v>
      </c>
      <c r="B1994" s="8" t="s">
        <v>5207</v>
      </c>
      <c r="C1994" s="8" t="str">
        <f t="shared" si="30"/>
        <v>Barnes County ND</v>
      </c>
      <c r="D1994" s="9">
        <v>11099</v>
      </c>
      <c r="E1994" s="8" t="s">
        <v>445</v>
      </c>
      <c r="F1994" s="9">
        <v>1597</v>
      </c>
      <c r="G1994" s="9">
        <v>3156</v>
      </c>
      <c r="H1994" s="9">
        <v>5253</v>
      </c>
      <c r="I1994" s="10">
        <v>0.30401675233200076</v>
      </c>
      <c r="J1994" s="10">
        <v>0.60079954311821815</v>
      </c>
      <c r="K1994" s="9">
        <v>-1559</v>
      </c>
      <c r="L1994" s="9">
        <v>1559</v>
      </c>
      <c r="M1994" s="10">
        <v>-0.29678279078621739</v>
      </c>
      <c r="N1994" s="10">
        <v>0.29678279078621739</v>
      </c>
      <c r="O1994" s="9">
        <v>2389</v>
      </c>
      <c r="P1994" s="9">
        <v>2953</v>
      </c>
      <c r="Q1994" s="9">
        <v>5471</v>
      </c>
      <c r="R1994" s="10">
        <v>0.43666605739352954</v>
      </c>
      <c r="S1994" s="10">
        <v>0.53975507219886676</v>
      </c>
      <c r="T1994" s="9">
        <v>-564</v>
      </c>
      <c r="U1994" s="10">
        <v>-0.10308901480533722</v>
      </c>
      <c r="V1994" s="9">
        <v>-792</v>
      </c>
      <c r="W1994" s="9">
        <v>203</v>
      </c>
      <c r="X1994" s="10">
        <v>-0.13264930506152878</v>
      </c>
      <c r="Y1994" s="10">
        <v>6.104447091935139E-2</v>
      </c>
      <c r="Z1994" s="11">
        <v>1491.55</v>
      </c>
      <c r="AA1994" s="11">
        <v>7.4412523884549628</v>
      </c>
      <c r="AB1994" s="11">
        <v>38003</v>
      </c>
      <c r="AC1994" s="12" t="s">
        <v>5208</v>
      </c>
      <c r="AD1994" s="8">
        <v>38</v>
      </c>
      <c r="AE1994" s="8">
        <v>3</v>
      </c>
      <c r="AF1994" s="13"/>
      <c r="AG1994" s="13"/>
      <c r="AH1994" s="13"/>
      <c r="AJ1994" s="13"/>
      <c r="AK1994" s="13"/>
      <c r="AL1994" s="13"/>
      <c r="AM1994" s="13"/>
      <c r="AN1994" s="13" t="s">
        <v>510</v>
      </c>
    </row>
    <row r="1995" spans="1:40" x14ac:dyDescent="0.2">
      <c r="A1995" s="8" t="s">
        <v>5205</v>
      </c>
      <c r="B1995" s="8" t="s">
        <v>5209</v>
      </c>
      <c r="C1995" s="8" t="str">
        <f t="shared" si="30"/>
        <v>Benson County ND</v>
      </c>
      <c r="D1995" s="9">
        <v>6753</v>
      </c>
      <c r="E1995" s="8" t="s">
        <v>445</v>
      </c>
      <c r="F1995" s="9">
        <v>842</v>
      </c>
      <c r="G1995" s="9">
        <v>927</v>
      </c>
      <c r="H1995" s="9">
        <v>1940</v>
      </c>
      <c r="I1995" s="10">
        <v>0.43402061855670104</v>
      </c>
      <c r="J1995" s="10">
        <v>0.47783505154639178</v>
      </c>
      <c r="K1995" s="9">
        <v>-85</v>
      </c>
      <c r="L1995" s="9">
        <v>85</v>
      </c>
      <c r="M1995" s="10">
        <v>-4.3814432989690733E-2</v>
      </c>
      <c r="N1995" s="10">
        <v>4.3814432989690733E-2</v>
      </c>
      <c r="O1995" s="9">
        <v>1232</v>
      </c>
      <c r="P1995" s="9">
        <v>867</v>
      </c>
      <c r="Q1995" s="9">
        <v>2148</v>
      </c>
      <c r="R1995" s="10">
        <v>0.57355679702048412</v>
      </c>
      <c r="S1995" s="10">
        <v>0.40363128491620109</v>
      </c>
      <c r="T1995" s="9">
        <v>365</v>
      </c>
      <c r="U1995" s="10">
        <v>0.16992551210428303</v>
      </c>
      <c r="V1995" s="9">
        <v>-390</v>
      </c>
      <c r="W1995" s="9">
        <v>60</v>
      </c>
      <c r="X1995" s="10">
        <v>-0.13953617846378308</v>
      </c>
      <c r="Y1995" s="10">
        <v>7.4203766630190682E-2</v>
      </c>
      <c r="Z1995" s="11">
        <v>1388.71</v>
      </c>
      <c r="AA1995" s="11">
        <v>4.8627863268789016</v>
      </c>
      <c r="AB1995" s="11">
        <v>38005</v>
      </c>
      <c r="AC1995" s="12" t="s">
        <v>5210</v>
      </c>
      <c r="AD1995" s="8">
        <v>38</v>
      </c>
      <c r="AE1995" s="8">
        <v>5</v>
      </c>
      <c r="AF1995" s="13"/>
      <c r="AG1995" s="13"/>
      <c r="AH1995" s="13"/>
      <c r="AJ1995" s="13"/>
      <c r="AK1995" s="13"/>
      <c r="AL1995" s="13"/>
      <c r="AM1995" s="13"/>
      <c r="AN1995" s="13" t="s">
        <v>510</v>
      </c>
    </row>
    <row r="1996" spans="1:40" x14ac:dyDescent="0.2">
      <c r="A1996" s="8" t="s">
        <v>5205</v>
      </c>
      <c r="B1996" s="8" t="s">
        <v>5211</v>
      </c>
      <c r="C1996" s="8" t="str">
        <f t="shared" si="30"/>
        <v>Billings County ND</v>
      </c>
      <c r="D1996" s="9">
        <v>936</v>
      </c>
      <c r="E1996" s="8" t="s">
        <v>445</v>
      </c>
      <c r="F1996" s="9">
        <v>58</v>
      </c>
      <c r="G1996" s="9">
        <v>492</v>
      </c>
      <c r="H1996" s="9">
        <v>592</v>
      </c>
      <c r="I1996" s="10">
        <v>9.7972972972972971E-2</v>
      </c>
      <c r="J1996" s="10">
        <v>0.83108108108108103</v>
      </c>
      <c r="K1996" s="9">
        <v>-434</v>
      </c>
      <c r="L1996" s="9">
        <v>434</v>
      </c>
      <c r="M1996" s="10">
        <v>-0.73310810810810811</v>
      </c>
      <c r="N1996" s="10">
        <v>0.73310810810810811</v>
      </c>
      <c r="O1996" s="9">
        <v>89</v>
      </c>
      <c r="P1996" s="9">
        <v>472</v>
      </c>
      <c r="Q1996" s="9">
        <v>577</v>
      </c>
      <c r="R1996" s="10">
        <v>0.15424610051993068</v>
      </c>
      <c r="S1996" s="10">
        <v>0.81802426343154244</v>
      </c>
      <c r="T1996" s="9">
        <v>-383</v>
      </c>
      <c r="U1996" s="10">
        <v>-0.66377816291161174</v>
      </c>
      <c r="V1996" s="9">
        <v>-31</v>
      </c>
      <c r="W1996" s="9">
        <v>20</v>
      </c>
      <c r="X1996" s="10">
        <v>-5.6273127546957707E-2</v>
      </c>
      <c r="Y1996" s="10">
        <v>1.3056817649538588E-2</v>
      </c>
      <c r="Z1996" s="11">
        <v>1148.8499999999999</v>
      </c>
      <c r="AA1996" s="11">
        <v>0.81472777124951046</v>
      </c>
      <c r="AB1996" s="11">
        <v>38007</v>
      </c>
      <c r="AC1996" s="12" t="s">
        <v>5212</v>
      </c>
      <c r="AD1996" s="8">
        <v>38</v>
      </c>
      <c r="AE1996" s="8">
        <v>7</v>
      </c>
      <c r="AF1996" s="13"/>
      <c r="AG1996" s="13"/>
      <c r="AH1996" s="13"/>
      <c r="AJ1996" s="13"/>
      <c r="AK1996" s="13"/>
      <c r="AL1996" s="13"/>
      <c r="AM1996" s="13"/>
      <c r="AN1996" s="13" t="s">
        <v>510</v>
      </c>
    </row>
    <row r="1997" spans="1:40" x14ac:dyDescent="0.2">
      <c r="A1997" s="8" t="s">
        <v>5205</v>
      </c>
      <c r="B1997" s="8" t="s">
        <v>5213</v>
      </c>
      <c r="C1997" s="8" t="str">
        <f t="shared" si="30"/>
        <v>Bottineau County ND</v>
      </c>
      <c r="D1997" s="9">
        <v>6716</v>
      </c>
      <c r="E1997" s="8" t="s">
        <v>445</v>
      </c>
      <c r="F1997" s="9">
        <v>734</v>
      </c>
      <c r="G1997" s="9">
        <v>2482</v>
      </c>
      <c r="H1997" s="9">
        <v>3437</v>
      </c>
      <c r="I1997" s="10">
        <v>0.21355833575792843</v>
      </c>
      <c r="J1997" s="10">
        <v>0.7221414023858016</v>
      </c>
      <c r="K1997" s="9">
        <v>-1748</v>
      </c>
      <c r="L1997" s="9">
        <v>1748</v>
      </c>
      <c r="M1997" s="10">
        <v>-0.50858306662787323</v>
      </c>
      <c r="N1997" s="10">
        <v>0.50858306662787323</v>
      </c>
      <c r="O1997" s="9">
        <v>1163</v>
      </c>
      <c r="P1997" s="9">
        <v>2246</v>
      </c>
      <c r="Q1997" s="9">
        <v>3484</v>
      </c>
      <c r="R1997" s="10">
        <v>0.3338117106773823</v>
      </c>
      <c r="S1997" s="10">
        <v>0.64466130884041328</v>
      </c>
      <c r="T1997" s="9">
        <v>-1083</v>
      </c>
      <c r="U1997" s="10">
        <v>-0.31084959816303098</v>
      </c>
      <c r="V1997" s="9">
        <v>-429</v>
      </c>
      <c r="W1997" s="9">
        <v>236</v>
      </c>
      <c r="X1997" s="10">
        <v>-0.12025337491945387</v>
      </c>
      <c r="Y1997" s="10">
        <v>7.7480093545388318E-2</v>
      </c>
      <c r="Z1997" s="11">
        <v>1668.42</v>
      </c>
      <c r="AA1997" s="11">
        <v>4.0253653156878961</v>
      </c>
      <c r="AB1997" s="11">
        <v>38009</v>
      </c>
      <c r="AC1997" s="12" t="s">
        <v>5214</v>
      </c>
      <c r="AD1997" s="8">
        <v>38</v>
      </c>
      <c r="AE1997" s="8">
        <v>9</v>
      </c>
      <c r="AF1997" s="13"/>
      <c r="AG1997" s="13"/>
      <c r="AH1997" s="13"/>
      <c r="AJ1997" s="13"/>
      <c r="AK1997" s="13"/>
      <c r="AL1997" s="13"/>
      <c r="AM1997" s="13"/>
      <c r="AN1997" s="13" t="s">
        <v>510</v>
      </c>
    </row>
    <row r="1998" spans="1:40" x14ac:dyDescent="0.2">
      <c r="A1998" s="8" t="s">
        <v>5205</v>
      </c>
      <c r="B1998" s="8" t="s">
        <v>5215</v>
      </c>
      <c r="C1998" s="8" t="str">
        <f t="shared" si="30"/>
        <v>Bowman County ND</v>
      </c>
      <c r="D1998" s="9">
        <v>3294</v>
      </c>
      <c r="E1998" s="8" t="s">
        <v>445</v>
      </c>
      <c r="F1998" s="9">
        <v>227</v>
      </c>
      <c r="G1998" s="9">
        <v>1445</v>
      </c>
      <c r="H1998" s="9">
        <v>1769</v>
      </c>
      <c r="I1998" s="10">
        <v>0.12832108535895986</v>
      </c>
      <c r="J1998" s="10">
        <v>0.81684567552289433</v>
      </c>
      <c r="K1998" s="9">
        <v>-1218</v>
      </c>
      <c r="L1998" s="9">
        <v>1218</v>
      </c>
      <c r="M1998" s="10">
        <v>-0.68852459016393452</v>
      </c>
      <c r="N1998" s="10">
        <v>0.68852459016393452</v>
      </c>
      <c r="O1998" s="9">
        <v>412</v>
      </c>
      <c r="P1998" s="9">
        <v>1277</v>
      </c>
      <c r="Q1998" s="9">
        <v>1728</v>
      </c>
      <c r="R1998" s="10">
        <v>0.23842592592592593</v>
      </c>
      <c r="S1998" s="10">
        <v>0.73900462962962965</v>
      </c>
      <c r="T1998" s="9">
        <v>-865</v>
      </c>
      <c r="U1998" s="10">
        <v>-0.50057870370370372</v>
      </c>
      <c r="V1998" s="9">
        <v>-185</v>
      </c>
      <c r="W1998" s="9">
        <v>168</v>
      </c>
      <c r="X1998" s="10">
        <v>-0.11010484056696607</v>
      </c>
      <c r="Y1998" s="10">
        <v>7.7841045893264682E-2</v>
      </c>
      <c r="Z1998" s="11">
        <v>1161.81</v>
      </c>
      <c r="AA1998" s="11">
        <v>2.8352312340227748</v>
      </c>
      <c r="AB1998" s="11">
        <v>38011</v>
      </c>
      <c r="AC1998" s="12" t="s">
        <v>5216</v>
      </c>
      <c r="AD1998" s="8">
        <v>38</v>
      </c>
      <c r="AE1998" s="8">
        <v>11</v>
      </c>
      <c r="AF1998" s="13"/>
      <c r="AG1998" s="13"/>
      <c r="AH1998" s="13"/>
      <c r="AJ1998" s="13"/>
      <c r="AK1998" s="13"/>
      <c r="AL1998" s="13"/>
      <c r="AM1998" s="13"/>
      <c r="AN1998" s="13" t="s">
        <v>510</v>
      </c>
    </row>
    <row r="1999" spans="1:40" x14ac:dyDescent="0.2">
      <c r="A1999" s="8" t="s">
        <v>5205</v>
      </c>
      <c r="B1999" s="8" t="s">
        <v>1607</v>
      </c>
      <c r="C1999" s="8" t="str">
        <f t="shared" si="30"/>
        <v>Burke County ND</v>
      </c>
      <c r="D1999" s="9">
        <v>2308</v>
      </c>
      <c r="E1999" s="8" t="s">
        <v>445</v>
      </c>
      <c r="F1999" s="9">
        <v>118</v>
      </c>
      <c r="G1999" s="9">
        <v>879</v>
      </c>
      <c r="H1999" s="9">
        <v>1031</v>
      </c>
      <c r="I1999" s="10">
        <v>0.11445198836081474</v>
      </c>
      <c r="J1999" s="10">
        <v>0.85257032007759459</v>
      </c>
      <c r="K1999" s="9">
        <v>-761</v>
      </c>
      <c r="L1999" s="9">
        <v>761</v>
      </c>
      <c r="M1999" s="10">
        <v>-0.73811833171677987</v>
      </c>
      <c r="N1999" s="10">
        <v>0.73811833171677987</v>
      </c>
      <c r="O1999" s="9">
        <v>230</v>
      </c>
      <c r="P1999" s="9">
        <v>766</v>
      </c>
      <c r="Q1999" s="9">
        <v>1015</v>
      </c>
      <c r="R1999" s="10">
        <v>0.22660098522167488</v>
      </c>
      <c r="S1999" s="10">
        <v>0.75467980295566506</v>
      </c>
      <c r="T1999" s="9">
        <v>-536</v>
      </c>
      <c r="U1999" s="10">
        <v>-0.52807881773399012</v>
      </c>
      <c r="V1999" s="9">
        <v>-112</v>
      </c>
      <c r="W1999" s="9">
        <v>113</v>
      </c>
      <c r="X1999" s="10">
        <v>-0.11214899686086013</v>
      </c>
      <c r="Y1999" s="10">
        <v>9.7890517121929532E-2</v>
      </c>
      <c r="Z1999" s="11">
        <v>1103.57</v>
      </c>
      <c r="AA1999" s="11">
        <v>2.0913942930670464</v>
      </c>
      <c r="AB1999" s="11">
        <v>38013</v>
      </c>
      <c r="AC1999" s="12" t="s">
        <v>5217</v>
      </c>
      <c r="AD1999" s="8">
        <v>38</v>
      </c>
      <c r="AE1999" s="8">
        <v>13</v>
      </c>
      <c r="AF1999" s="13"/>
      <c r="AG1999" s="13"/>
      <c r="AH1999" s="13"/>
      <c r="AJ1999" s="13"/>
      <c r="AK1999" s="13"/>
      <c r="AL1999" s="13"/>
      <c r="AM1999" s="13"/>
      <c r="AN1999" s="13" t="s">
        <v>510</v>
      </c>
    </row>
    <row r="2000" spans="1:40" x14ac:dyDescent="0.2">
      <c r="A2000" s="8" t="s">
        <v>5205</v>
      </c>
      <c r="B2000" s="8" t="s">
        <v>5218</v>
      </c>
      <c r="C2000" s="8" t="str">
        <f t="shared" si="30"/>
        <v>Burleigh County ND</v>
      </c>
      <c r="D2000" s="9">
        <v>92991</v>
      </c>
      <c r="E2000" s="8" t="s">
        <v>445</v>
      </c>
      <c r="F2000" s="9">
        <v>10865</v>
      </c>
      <c r="G2000" s="9">
        <v>32499</v>
      </c>
      <c r="H2000" s="9">
        <v>46874</v>
      </c>
      <c r="I2000" s="10">
        <v>0.23179161155437983</v>
      </c>
      <c r="J2000" s="10">
        <v>0.69332679097154071</v>
      </c>
      <c r="K2000" s="9">
        <v>-21634</v>
      </c>
      <c r="L2000" s="9">
        <v>21634</v>
      </c>
      <c r="M2000" s="10">
        <v>-0.46153517941716088</v>
      </c>
      <c r="N2000" s="10">
        <v>0.46153517941716088</v>
      </c>
      <c r="O2000" s="9">
        <v>14036</v>
      </c>
      <c r="P2000" s="9">
        <v>27811</v>
      </c>
      <c r="Q2000" s="9">
        <v>42876</v>
      </c>
      <c r="R2000" s="10">
        <v>0.32736262711073794</v>
      </c>
      <c r="S2000" s="10">
        <v>0.64863793264297043</v>
      </c>
      <c r="T2000" s="9">
        <v>-13775</v>
      </c>
      <c r="U2000" s="10">
        <v>-0.32127530553223249</v>
      </c>
      <c r="V2000" s="9">
        <v>-3171</v>
      </c>
      <c r="W2000" s="9">
        <v>4688</v>
      </c>
      <c r="X2000" s="10">
        <v>-9.5571015556358108E-2</v>
      </c>
      <c r="Y2000" s="10">
        <v>4.468885832857028E-2</v>
      </c>
      <c r="Z2000" s="11">
        <v>1632.65</v>
      </c>
      <c r="AA2000" s="11">
        <v>56.957094294551801</v>
      </c>
      <c r="AB2000" s="11">
        <v>38015</v>
      </c>
      <c r="AC2000" s="12" t="s">
        <v>5219</v>
      </c>
      <c r="AD2000" s="8">
        <v>38</v>
      </c>
      <c r="AE2000" s="8">
        <v>15</v>
      </c>
      <c r="AF2000" s="13" t="s">
        <v>5220</v>
      </c>
      <c r="AG2000" s="13"/>
      <c r="AH2000" s="13" t="s">
        <v>5221</v>
      </c>
      <c r="AI2000" s="14">
        <v>129517</v>
      </c>
      <c r="AJ2000" s="13" t="s">
        <v>486</v>
      </c>
      <c r="AK2000" s="13"/>
      <c r="AL2000" s="13"/>
      <c r="AM2000" s="13"/>
      <c r="AN2000" s="13" t="s">
        <v>487</v>
      </c>
    </row>
    <row r="2001" spans="1:40" x14ac:dyDescent="0.2">
      <c r="A2001" s="8" t="s">
        <v>5205</v>
      </c>
      <c r="B2001" s="8" t="s">
        <v>2069</v>
      </c>
      <c r="C2001" s="8" t="str">
        <f t="shared" si="30"/>
        <v>Cass County ND</v>
      </c>
      <c r="D2001" s="9">
        <v>171512</v>
      </c>
      <c r="E2001" s="8" t="s">
        <v>445</v>
      </c>
      <c r="F2001" s="9">
        <v>31291</v>
      </c>
      <c r="G2001" s="9">
        <v>39738</v>
      </c>
      <c r="H2001" s="9">
        <v>78807</v>
      </c>
      <c r="I2001" s="10">
        <v>0.39705863692311599</v>
      </c>
      <c r="J2001" s="10">
        <v>0.50424454680421793</v>
      </c>
      <c r="K2001" s="9">
        <v>-8447</v>
      </c>
      <c r="L2001" s="9">
        <v>8447</v>
      </c>
      <c r="M2001" s="10">
        <v>-0.10718590988110194</v>
      </c>
      <c r="N2001" s="10">
        <v>0.10718590988110194</v>
      </c>
      <c r="O2001" s="9">
        <v>34632</v>
      </c>
      <c r="P2001" s="9">
        <v>36792</v>
      </c>
      <c r="Q2001" s="9">
        <v>73275</v>
      </c>
      <c r="R2001" s="10">
        <v>0.47263050153531216</v>
      </c>
      <c r="S2001" s="10">
        <v>0.50210849539406344</v>
      </c>
      <c r="T2001" s="9">
        <v>-2160</v>
      </c>
      <c r="U2001" s="10">
        <v>-2.9477993858751272E-2</v>
      </c>
      <c r="V2001" s="9">
        <v>-3341</v>
      </c>
      <c r="W2001" s="9">
        <v>2946</v>
      </c>
      <c r="X2001" s="10">
        <v>-7.5571864612196171E-2</v>
      </c>
      <c r="Y2001" s="10">
        <v>2.1360514101544936E-3</v>
      </c>
      <c r="Z2001" s="11">
        <v>1764.94</v>
      </c>
      <c r="AA2001" s="11">
        <v>97.177241152673744</v>
      </c>
      <c r="AB2001" s="11">
        <v>38017</v>
      </c>
      <c r="AC2001" s="12" t="s">
        <v>5222</v>
      </c>
      <c r="AD2001" s="8">
        <v>38</v>
      </c>
      <c r="AE2001" s="8">
        <v>17</v>
      </c>
      <c r="AF2001" s="13" t="s">
        <v>3745</v>
      </c>
      <c r="AG2001" s="13" t="s">
        <v>3746</v>
      </c>
      <c r="AH2001" s="13" t="s">
        <v>3747</v>
      </c>
      <c r="AI2001" s="14">
        <v>233836</v>
      </c>
      <c r="AJ2001" s="13" t="s">
        <v>486</v>
      </c>
      <c r="AK2001" s="13" t="s">
        <v>3748</v>
      </c>
      <c r="AL2001" s="13"/>
      <c r="AM2001" s="13"/>
      <c r="AN2001" s="13" t="s">
        <v>487</v>
      </c>
    </row>
    <row r="2002" spans="1:40" x14ac:dyDescent="0.2">
      <c r="A2002" s="8" t="s">
        <v>5205</v>
      </c>
      <c r="B2002" s="8" t="s">
        <v>5223</v>
      </c>
      <c r="C2002" s="8" t="str">
        <f t="shared" si="30"/>
        <v>Cavalier County ND</v>
      </c>
      <c r="D2002" s="9">
        <v>3828</v>
      </c>
      <c r="E2002" s="8" t="s">
        <v>445</v>
      </c>
      <c r="F2002" s="9">
        <v>476</v>
      </c>
      <c r="G2002" s="9">
        <v>1356</v>
      </c>
      <c r="H2002" s="9">
        <v>1969</v>
      </c>
      <c r="I2002" s="10">
        <v>0.24174707973590656</v>
      </c>
      <c r="J2002" s="10">
        <v>0.68867445403758254</v>
      </c>
      <c r="K2002" s="9">
        <v>-880</v>
      </c>
      <c r="L2002" s="9">
        <v>880</v>
      </c>
      <c r="M2002" s="10">
        <v>-0.44692737430167595</v>
      </c>
      <c r="N2002" s="10">
        <v>0.44692737430167595</v>
      </c>
      <c r="O2002" s="9">
        <v>818</v>
      </c>
      <c r="P2002" s="9">
        <v>1192</v>
      </c>
      <c r="Q2002" s="9">
        <v>2054</v>
      </c>
      <c r="R2002" s="10">
        <v>0.39824732229795523</v>
      </c>
      <c r="S2002" s="10">
        <v>0.58033106134371959</v>
      </c>
      <c r="T2002" s="9">
        <v>-374</v>
      </c>
      <c r="U2002" s="10">
        <v>-0.18208373904576436</v>
      </c>
      <c r="V2002" s="9">
        <v>-342</v>
      </c>
      <c r="W2002" s="9">
        <v>164</v>
      </c>
      <c r="X2002" s="10">
        <v>-0.15650024256204867</v>
      </c>
      <c r="Y2002" s="10">
        <v>0.10834339269386295</v>
      </c>
      <c r="Z2002" s="11">
        <v>1488.75</v>
      </c>
      <c r="AA2002" s="11">
        <v>2.5712846347607052</v>
      </c>
      <c r="AB2002" s="11">
        <v>38019</v>
      </c>
      <c r="AC2002" s="12" t="s">
        <v>5224</v>
      </c>
      <c r="AD2002" s="8">
        <v>38</v>
      </c>
      <c r="AE2002" s="8">
        <v>19</v>
      </c>
      <c r="AF2002" s="13"/>
      <c r="AG2002" s="13"/>
      <c r="AH2002" s="13"/>
      <c r="AJ2002" s="13"/>
      <c r="AK2002" s="13"/>
      <c r="AL2002" s="13"/>
      <c r="AM2002" s="13"/>
      <c r="AN2002" s="13" t="s">
        <v>510</v>
      </c>
    </row>
    <row r="2003" spans="1:40" x14ac:dyDescent="0.2">
      <c r="A2003" s="8" t="s">
        <v>5205</v>
      </c>
      <c r="B2003" s="8" t="s">
        <v>5225</v>
      </c>
      <c r="C2003" s="8" t="str">
        <f t="shared" si="30"/>
        <v>Dickey County ND</v>
      </c>
      <c r="D2003" s="9">
        <v>5104</v>
      </c>
      <c r="E2003" s="8" t="s">
        <v>445</v>
      </c>
      <c r="F2003" s="9">
        <v>551</v>
      </c>
      <c r="G2003" s="9">
        <v>1656</v>
      </c>
      <c r="H2003" s="9">
        <v>2372</v>
      </c>
      <c r="I2003" s="10">
        <v>0.23229342327150085</v>
      </c>
      <c r="J2003" s="10">
        <v>0.69814502529510958</v>
      </c>
      <c r="K2003" s="9">
        <v>-1105</v>
      </c>
      <c r="L2003" s="9">
        <v>1105</v>
      </c>
      <c r="M2003" s="10">
        <v>-0.46585160202360876</v>
      </c>
      <c r="N2003" s="10">
        <v>0.46585160202360876</v>
      </c>
      <c r="O2003" s="9">
        <v>849</v>
      </c>
      <c r="P2003" s="9">
        <v>1601</v>
      </c>
      <c r="Q2003" s="9">
        <v>2513</v>
      </c>
      <c r="R2003" s="10">
        <v>0.33784321528054118</v>
      </c>
      <c r="S2003" s="10">
        <v>0.63708714683645051</v>
      </c>
      <c r="T2003" s="9">
        <v>-752</v>
      </c>
      <c r="U2003" s="10">
        <v>-0.29924393155590934</v>
      </c>
      <c r="V2003" s="9">
        <v>-298</v>
      </c>
      <c r="W2003" s="9">
        <v>55</v>
      </c>
      <c r="X2003" s="10">
        <v>-0.10554979200904033</v>
      </c>
      <c r="Y2003" s="10">
        <v>6.1057878458659065E-2</v>
      </c>
      <c r="Z2003" s="11">
        <v>1131.47</v>
      </c>
      <c r="AA2003" s="11">
        <v>4.5109459375856185</v>
      </c>
      <c r="AB2003" s="11">
        <v>38021</v>
      </c>
      <c r="AC2003" s="12" t="s">
        <v>5226</v>
      </c>
      <c r="AD2003" s="8">
        <v>38</v>
      </c>
      <c r="AE2003" s="8">
        <v>21</v>
      </c>
      <c r="AF2003" s="13"/>
      <c r="AG2003" s="13"/>
      <c r="AH2003" s="13"/>
      <c r="AJ2003" s="13"/>
      <c r="AK2003" s="13"/>
      <c r="AL2003" s="13"/>
      <c r="AM2003" s="13"/>
      <c r="AN2003" s="13" t="s">
        <v>510</v>
      </c>
    </row>
    <row r="2004" spans="1:40" x14ac:dyDescent="0.2">
      <c r="A2004" s="8" t="s">
        <v>5205</v>
      </c>
      <c r="B2004" s="8" t="s">
        <v>5227</v>
      </c>
      <c r="C2004" s="8" t="str">
        <f t="shared" si="30"/>
        <v>Divide County ND</v>
      </c>
      <c r="D2004" s="9">
        <v>2450</v>
      </c>
      <c r="E2004" s="8" t="s">
        <v>445</v>
      </c>
      <c r="F2004" s="9">
        <v>243</v>
      </c>
      <c r="G2004" s="9">
        <v>860</v>
      </c>
      <c r="H2004" s="9">
        <v>1187</v>
      </c>
      <c r="I2004" s="10">
        <v>0.20471777590564449</v>
      </c>
      <c r="J2004" s="10">
        <v>0.72451558550968831</v>
      </c>
      <c r="K2004" s="9">
        <v>-617</v>
      </c>
      <c r="L2004" s="9">
        <v>617</v>
      </c>
      <c r="M2004" s="10">
        <v>-0.51979780960404387</v>
      </c>
      <c r="N2004" s="10">
        <v>0.51979780960404387</v>
      </c>
      <c r="O2004" s="9">
        <v>382</v>
      </c>
      <c r="P2004" s="9">
        <v>731</v>
      </c>
      <c r="Q2004" s="9">
        <v>1151</v>
      </c>
      <c r="R2004" s="10">
        <v>0.33188531711555169</v>
      </c>
      <c r="S2004" s="10">
        <v>0.63509991311902692</v>
      </c>
      <c r="T2004" s="9">
        <v>-349</v>
      </c>
      <c r="U2004" s="10">
        <v>-0.30321459600347522</v>
      </c>
      <c r="V2004" s="9">
        <v>-139</v>
      </c>
      <c r="W2004" s="9">
        <v>129</v>
      </c>
      <c r="X2004" s="10">
        <v>-0.1271675412099072</v>
      </c>
      <c r="Y2004" s="10">
        <v>8.9415672390661394E-2</v>
      </c>
      <c r="Z2004" s="11">
        <v>1260.79</v>
      </c>
      <c r="AA2004" s="11">
        <v>1.9432260725418191</v>
      </c>
      <c r="AB2004" s="11">
        <v>38023</v>
      </c>
      <c r="AC2004" s="12" t="s">
        <v>5228</v>
      </c>
      <c r="AD2004" s="8">
        <v>38</v>
      </c>
      <c r="AE2004" s="8">
        <v>23</v>
      </c>
      <c r="AF2004" s="13"/>
      <c r="AG2004" s="13"/>
      <c r="AH2004" s="13"/>
      <c r="AJ2004" s="13"/>
      <c r="AK2004" s="13"/>
      <c r="AL2004" s="13"/>
      <c r="AM2004" s="13"/>
      <c r="AN2004" s="13" t="s">
        <v>510</v>
      </c>
    </row>
    <row r="2005" spans="1:40" x14ac:dyDescent="0.2">
      <c r="A2005" s="8" t="s">
        <v>5205</v>
      </c>
      <c r="B2005" s="8" t="s">
        <v>5229</v>
      </c>
      <c r="C2005" s="8" t="str">
        <f t="shared" si="30"/>
        <v>Dunn County ND</v>
      </c>
      <c r="D2005" s="9">
        <v>4646</v>
      </c>
      <c r="E2005" s="8" t="s">
        <v>445</v>
      </c>
      <c r="F2005" s="9">
        <v>356</v>
      </c>
      <c r="G2005" s="9">
        <v>1753</v>
      </c>
      <c r="H2005" s="9">
        <v>2199</v>
      </c>
      <c r="I2005" s="10">
        <v>0.16189176898590268</v>
      </c>
      <c r="J2005" s="10">
        <v>0.79718053660754884</v>
      </c>
      <c r="K2005" s="9">
        <v>-1397</v>
      </c>
      <c r="L2005" s="9">
        <v>1397</v>
      </c>
      <c r="M2005" s="10">
        <v>-0.6352887676216461</v>
      </c>
      <c r="N2005" s="10">
        <v>0.6352887676216461</v>
      </c>
      <c r="O2005" s="9">
        <v>493</v>
      </c>
      <c r="P2005" s="9">
        <v>1494</v>
      </c>
      <c r="Q2005" s="9">
        <v>2002</v>
      </c>
      <c r="R2005" s="10">
        <v>0.24625374625374624</v>
      </c>
      <c r="S2005" s="10">
        <v>0.7462537462537463</v>
      </c>
      <c r="T2005" s="9">
        <v>-1001</v>
      </c>
      <c r="U2005" s="10">
        <v>-0.5</v>
      </c>
      <c r="V2005" s="9">
        <v>-137</v>
      </c>
      <c r="W2005" s="9">
        <v>259</v>
      </c>
      <c r="X2005" s="10">
        <v>-8.4361977267843558E-2</v>
      </c>
      <c r="Y2005" s="10">
        <v>5.0926790353802542E-2</v>
      </c>
      <c r="Z2005" s="11">
        <v>2008.46</v>
      </c>
      <c r="AA2005" s="11">
        <v>2.3132151001264649</v>
      </c>
      <c r="AB2005" s="11">
        <v>38025</v>
      </c>
      <c r="AC2005" s="12" t="s">
        <v>5230</v>
      </c>
      <c r="AD2005" s="8">
        <v>38</v>
      </c>
      <c r="AE2005" s="8">
        <v>25</v>
      </c>
      <c r="AF2005" s="13"/>
      <c r="AG2005" s="13"/>
      <c r="AH2005" s="13"/>
      <c r="AJ2005" s="13"/>
      <c r="AK2005" s="13"/>
      <c r="AL2005" s="13"/>
      <c r="AM2005" s="13"/>
      <c r="AN2005" s="13" t="s">
        <v>510</v>
      </c>
    </row>
    <row r="2006" spans="1:40" x14ac:dyDescent="0.2">
      <c r="A2006" s="8" t="s">
        <v>5205</v>
      </c>
      <c r="B2006" s="8" t="s">
        <v>4707</v>
      </c>
      <c r="C2006" s="8" t="str">
        <f t="shared" si="30"/>
        <v>Eddy County ND</v>
      </c>
      <c r="D2006" s="9">
        <v>2365</v>
      </c>
      <c r="E2006" s="8" t="s">
        <v>445</v>
      </c>
      <c r="F2006" s="9">
        <v>354</v>
      </c>
      <c r="G2006" s="9">
        <v>790</v>
      </c>
      <c r="H2006" s="9">
        <v>1219</v>
      </c>
      <c r="I2006" s="10">
        <v>0.29040196882690728</v>
      </c>
      <c r="J2006" s="10">
        <v>0.64807219031993435</v>
      </c>
      <c r="K2006" s="9">
        <v>-436</v>
      </c>
      <c r="L2006" s="9">
        <v>436</v>
      </c>
      <c r="M2006" s="10">
        <v>-0.35767022149302707</v>
      </c>
      <c r="N2006" s="10">
        <v>0.35767022149302707</v>
      </c>
      <c r="O2006" s="9">
        <v>484</v>
      </c>
      <c r="P2006" s="9">
        <v>631</v>
      </c>
      <c r="Q2006" s="9">
        <v>1147</v>
      </c>
      <c r="R2006" s="10">
        <v>0.4219703574542284</v>
      </c>
      <c r="S2006" s="10">
        <v>0.55013077593722759</v>
      </c>
      <c r="T2006" s="9">
        <v>-147</v>
      </c>
      <c r="U2006" s="10">
        <v>-0.12816041848299919</v>
      </c>
      <c r="V2006" s="9">
        <v>-130</v>
      </c>
      <c r="W2006" s="9">
        <v>159</v>
      </c>
      <c r="X2006" s="10">
        <v>-0.13156838862732112</v>
      </c>
      <c r="Y2006" s="10">
        <v>9.794141438270676E-2</v>
      </c>
      <c r="Z2006" s="11">
        <v>630.16999999999996</v>
      </c>
      <c r="AA2006" s="11">
        <v>3.7529555516765321</v>
      </c>
      <c r="AB2006" s="11">
        <v>38027</v>
      </c>
      <c r="AC2006" s="12" t="s">
        <v>5231</v>
      </c>
      <c r="AD2006" s="8">
        <v>38</v>
      </c>
      <c r="AE2006" s="8">
        <v>27</v>
      </c>
      <c r="AF2006" s="13"/>
      <c r="AG2006" s="13"/>
      <c r="AH2006" s="13"/>
      <c r="AJ2006" s="13"/>
      <c r="AK2006" s="13"/>
      <c r="AL2006" s="13"/>
      <c r="AM2006" s="13"/>
      <c r="AN2006" s="13" t="s">
        <v>510</v>
      </c>
    </row>
    <row r="2007" spans="1:40" x14ac:dyDescent="0.2">
      <c r="A2007" s="8" t="s">
        <v>5205</v>
      </c>
      <c r="B2007" s="8" t="s">
        <v>5232</v>
      </c>
      <c r="C2007" s="8" t="str">
        <f t="shared" si="30"/>
        <v>Emmons County ND</v>
      </c>
      <c r="D2007" s="9">
        <v>3402</v>
      </c>
      <c r="E2007" s="8" t="s">
        <v>445</v>
      </c>
      <c r="F2007" s="9">
        <v>215</v>
      </c>
      <c r="G2007" s="9">
        <v>1672</v>
      </c>
      <c r="H2007" s="9">
        <v>1959</v>
      </c>
      <c r="I2007" s="10">
        <v>0.10974987238386932</v>
      </c>
      <c r="J2007" s="10">
        <v>0.85349668198060236</v>
      </c>
      <c r="K2007" s="9">
        <v>-1457</v>
      </c>
      <c r="L2007" s="9">
        <v>1457</v>
      </c>
      <c r="M2007" s="10">
        <v>-0.74374680959673301</v>
      </c>
      <c r="N2007" s="10">
        <v>0.74374680959673301</v>
      </c>
      <c r="O2007" s="9">
        <v>383</v>
      </c>
      <c r="P2007" s="9">
        <v>1430</v>
      </c>
      <c r="Q2007" s="9">
        <v>1862</v>
      </c>
      <c r="R2007" s="10">
        <v>0.20569280343716434</v>
      </c>
      <c r="S2007" s="10">
        <v>0.76799140708915148</v>
      </c>
      <c r="T2007" s="9">
        <v>-1047</v>
      </c>
      <c r="U2007" s="10">
        <v>-0.56229860365198714</v>
      </c>
      <c r="V2007" s="9">
        <v>-168</v>
      </c>
      <c r="W2007" s="9">
        <v>242</v>
      </c>
      <c r="X2007" s="10">
        <v>-9.5942931053295016E-2</v>
      </c>
      <c r="Y2007" s="10">
        <v>8.5505274891450878E-2</v>
      </c>
      <c r="Z2007" s="11">
        <v>1510.44</v>
      </c>
      <c r="AA2007" s="11">
        <v>2.2523238261698575</v>
      </c>
      <c r="AB2007" s="11">
        <v>38029</v>
      </c>
      <c r="AC2007" s="12" t="s">
        <v>5233</v>
      </c>
      <c r="AD2007" s="8">
        <v>38</v>
      </c>
      <c r="AE2007" s="8">
        <v>29</v>
      </c>
      <c r="AF2007" s="13"/>
      <c r="AG2007" s="13"/>
      <c r="AH2007" s="13"/>
      <c r="AJ2007" s="13"/>
      <c r="AK2007" s="13"/>
      <c r="AL2007" s="13"/>
      <c r="AM2007" s="13"/>
      <c r="AN2007" s="13" t="s">
        <v>510</v>
      </c>
    </row>
    <row r="2008" spans="1:40" x14ac:dyDescent="0.2">
      <c r="A2008" s="8" t="s">
        <v>5205</v>
      </c>
      <c r="B2008" s="8" t="s">
        <v>5234</v>
      </c>
      <c r="C2008" s="8" t="str">
        <f t="shared" si="30"/>
        <v>Foster County ND</v>
      </c>
      <c r="D2008" s="9">
        <v>3356</v>
      </c>
      <c r="E2008" s="8" t="s">
        <v>445</v>
      </c>
      <c r="F2008" s="9">
        <v>346</v>
      </c>
      <c r="G2008" s="9">
        <v>1237</v>
      </c>
      <c r="H2008" s="9">
        <v>1699</v>
      </c>
      <c r="I2008" s="10">
        <v>0.20364920541494996</v>
      </c>
      <c r="J2008" s="10">
        <v>0.72807533843437311</v>
      </c>
      <c r="K2008" s="9">
        <v>-891</v>
      </c>
      <c r="L2008" s="9">
        <v>891</v>
      </c>
      <c r="M2008" s="10">
        <v>-0.52442613301942309</v>
      </c>
      <c r="N2008" s="10">
        <v>0.52442613301942309</v>
      </c>
      <c r="O2008" s="9">
        <v>604</v>
      </c>
      <c r="P2008" s="9">
        <v>1028</v>
      </c>
      <c r="Q2008" s="9">
        <v>1674</v>
      </c>
      <c r="R2008" s="10">
        <v>0.36081242532855434</v>
      </c>
      <c r="S2008" s="10">
        <v>0.61409796893667856</v>
      </c>
      <c r="T2008" s="9">
        <v>-424</v>
      </c>
      <c r="U2008" s="10">
        <v>-0.25328554360812422</v>
      </c>
      <c r="V2008" s="9">
        <v>-258</v>
      </c>
      <c r="W2008" s="9">
        <v>209</v>
      </c>
      <c r="X2008" s="10">
        <v>-0.15716321991360438</v>
      </c>
      <c r="Y2008" s="10">
        <v>0.11397736949769455</v>
      </c>
      <c r="Z2008" s="11">
        <v>635.45000000000005</v>
      </c>
      <c r="AA2008" s="11">
        <v>5.2812967188606494</v>
      </c>
      <c r="AB2008" s="11">
        <v>38031</v>
      </c>
      <c r="AC2008" s="12" t="s">
        <v>5235</v>
      </c>
      <c r="AD2008" s="8">
        <v>38</v>
      </c>
      <c r="AE2008" s="8">
        <v>31</v>
      </c>
      <c r="AF2008" s="13"/>
      <c r="AG2008" s="13"/>
      <c r="AH2008" s="13"/>
      <c r="AJ2008" s="13"/>
      <c r="AK2008" s="13"/>
      <c r="AL2008" s="13"/>
      <c r="AM2008" s="13"/>
      <c r="AN2008" s="13" t="s">
        <v>510</v>
      </c>
    </row>
    <row r="2009" spans="1:40" x14ac:dyDescent="0.2">
      <c r="A2009" s="8" t="s">
        <v>5205</v>
      </c>
      <c r="B2009" s="8" t="s">
        <v>4320</v>
      </c>
      <c r="C2009" s="8" t="str">
        <f t="shared" si="30"/>
        <v>Golden Valley County ND</v>
      </c>
      <c r="D2009" s="9">
        <v>1845</v>
      </c>
      <c r="E2009" s="8" t="s">
        <v>445</v>
      </c>
      <c r="F2009" s="9">
        <v>99</v>
      </c>
      <c r="G2009" s="9">
        <v>793</v>
      </c>
      <c r="H2009" s="9">
        <v>942</v>
      </c>
      <c r="I2009" s="10">
        <v>0.10509554140127389</v>
      </c>
      <c r="J2009" s="10">
        <v>0.84182590233545651</v>
      </c>
      <c r="K2009" s="9">
        <v>-694</v>
      </c>
      <c r="L2009" s="9">
        <v>694</v>
      </c>
      <c r="M2009" s="10">
        <v>-0.73673036093418265</v>
      </c>
      <c r="N2009" s="10">
        <v>0.73673036093418265</v>
      </c>
      <c r="O2009" s="9">
        <v>161</v>
      </c>
      <c r="P2009" s="9">
        <v>740</v>
      </c>
      <c r="Q2009" s="9">
        <v>924</v>
      </c>
      <c r="R2009" s="10">
        <v>0.17424242424242425</v>
      </c>
      <c r="S2009" s="10">
        <v>0.80086580086580084</v>
      </c>
      <c r="T2009" s="9">
        <v>-579</v>
      </c>
      <c r="U2009" s="10">
        <v>-0.62662337662337664</v>
      </c>
      <c r="V2009" s="9">
        <v>-62</v>
      </c>
      <c r="W2009" s="9">
        <v>53</v>
      </c>
      <c r="X2009" s="10">
        <v>-6.9146882841150364E-2</v>
      </c>
      <c r="Y2009" s="10">
        <v>4.0960101469655674E-2</v>
      </c>
      <c r="Z2009" s="11">
        <v>1000.79</v>
      </c>
      <c r="AA2009" s="11">
        <v>1.8435436005555612</v>
      </c>
      <c r="AB2009" s="11">
        <v>38033</v>
      </c>
      <c r="AC2009" s="12" t="s">
        <v>5236</v>
      </c>
      <c r="AD2009" s="8">
        <v>38</v>
      </c>
      <c r="AE2009" s="8">
        <v>33</v>
      </c>
      <c r="AF2009" s="13"/>
      <c r="AG2009" s="13"/>
      <c r="AH2009" s="13"/>
      <c r="AJ2009" s="13"/>
      <c r="AK2009" s="13"/>
      <c r="AL2009" s="13"/>
      <c r="AM2009" s="13"/>
      <c r="AN2009" s="13" t="s">
        <v>510</v>
      </c>
    </row>
    <row r="2010" spans="1:40" x14ac:dyDescent="0.2">
      <c r="A2010" s="8" t="s">
        <v>5205</v>
      </c>
      <c r="B2010" s="8" t="s">
        <v>5237</v>
      </c>
      <c r="C2010" s="8" t="str">
        <f t="shared" si="30"/>
        <v>Grand Forks County ND</v>
      </c>
      <c r="D2010" s="9">
        <v>70916</v>
      </c>
      <c r="E2010" s="8" t="s">
        <v>445</v>
      </c>
      <c r="F2010" s="9">
        <v>10828</v>
      </c>
      <c r="G2010" s="9">
        <v>16325</v>
      </c>
      <c r="H2010" s="9">
        <v>29711</v>
      </c>
      <c r="I2010" s="10">
        <v>0.36444414526606306</v>
      </c>
      <c r="J2010" s="10">
        <v>0.5494597960351385</v>
      </c>
      <c r="K2010" s="9">
        <v>-5497</v>
      </c>
      <c r="L2010" s="9">
        <v>5497</v>
      </c>
      <c r="M2010" s="10">
        <v>-0.18501565076907545</v>
      </c>
      <c r="N2010" s="10">
        <v>0.18501565076907545</v>
      </c>
      <c r="O2010" s="9">
        <v>14008</v>
      </c>
      <c r="P2010" s="9">
        <v>15044</v>
      </c>
      <c r="Q2010" s="9">
        <v>29796</v>
      </c>
      <c r="R2010" s="10">
        <v>0.47013021882131828</v>
      </c>
      <c r="S2010" s="10">
        <v>0.50489998657537927</v>
      </c>
      <c r="T2010" s="9">
        <v>-1036</v>
      </c>
      <c r="U2010" s="10">
        <v>-3.4769767754060987E-2</v>
      </c>
      <c r="V2010" s="9">
        <v>-3180</v>
      </c>
      <c r="W2010" s="9">
        <v>1281</v>
      </c>
      <c r="X2010" s="10">
        <v>-0.10568607355525522</v>
      </c>
      <c r="Y2010" s="10">
        <v>4.4559809459759236E-2</v>
      </c>
      <c r="Z2010" s="11">
        <v>1436.38</v>
      </c>
      <c r="AA2010" s="11">
        <v>49.371336275915837</v>
      </c>
      <c r="AB2010" s="11">
        <v>38035</v>
      </c>
      <c r="AC2010" s="12" t="s">
        <v>5238</v>
      </c>
      <c r="AD2010" s="8">
        <v>38</v>
      </c>
      <c r="AE2010" s="8">
        <v>35</v>
      </c>
      <c r="AF2010" s="13" t="s">
        <v>3855</v>
      </c>
      <c r="AG2010" s="13"/>
      <c r="AH2010" s="13" t="s">
        <v>3856</v>
      </c>
      <c r="AI2010" s="14">
        <v>102449</v>
      </c>
      <c r="AJ2010" s="13" t="s">
        <v>486</v>
      </c>
      <c r="AK2010" s="13"/>
      <c r="AL2010" s="13"/>
      <c r="AM2010" s="13"/>
      <c r="AN2010" s="13" t="s">
        <v>487</v>
      </c>
    </row>
    <row r="2011" spans="1:40" x14ac:dyDescent="0.2">
      <c r="A2011" s="8" t="s">
        <v>5205</v>
      </c>
      <c r="B2011" s="8" t="s">
        <v>825</v>
      </c>
      <c r="C2011" s="8" t="str">
        <f t="shared" si="30"/>
        <v>Grant County ND</v>
      </c>
      <c r="D2011" s="9">
        <v>2388</v>
      </c>
      <c r="E2011" s="8" t="s">
        <v>445</v>
      </c>
      <c r="F2011" s="9">
        <v>187</v>
      </c>
      <c r="G2011" s="9">
        <v>1098</v>
      </c>
      <c r="H2011" s="9">
        <v>1361</v>
      </c>
      <c r="I2011" s="10">
        <v>0.13739897134459955</v>
      </c>
      <c r="J2011" s="10">
        <v>0.80675973548861135</v>
      </c>
      <c r="K2011" s="9">
        <v>-911</v>
      </c>
      <c r="L2011" s="9">
        <v>911</v>
      </c>
      <c r="M2011" s="10">
        <v>-0.6693607641440118</v>
      </c>
      <c r="N2011" s="10">
        <v>0.6693607641440118</v>
      </c>
      <c r="O2011" s="9">
        <v>331</v>
      </c>
      <c r="P2011" s="9">
        <v>1012</v>
      </c>
      <c r="Q2011" s="9">
        <v>1383</v>
      </c>
      <c r="R2011" s="10">
        <v>0.23933477946493131</v>
      </c>
      <c r="S2011" s="10">
        <v>0.7317425885755604</v>
      </c>
      <c r="T2011" s="9">
        <v>-681</v>
      </c>
      <c r="U2011" s="10">
        <v>-0.49240780911062909</v>
      </c>
      <c r="V2011" s="9">
        <v>-144</v>
      </c>
      <c r="W2011" s="9">
        <v>86</v>
      </c>
      <c r="X2011" s="10">
        <v>-0.10193580812033176</v>
      </c>
      <c r="Y2011" s="10">
        <v>7.5017146913050947E-2</v>
      </c>
      <c r="Z2011" s="11">
        <v>1659.14</v>
      </c>
      <c r="AA2011" s="11">
        <v>1.4392998782501778</v>
      </c>
      <c r="AB2011" s="11">
        <v>38037</v>
      </c>
      <c r="AC2011" s="12" t="s">
        <v>5239</v>
      </c>
      <c r="AD2011" s="8">
        <v>38</v>
      </c>
      <c r="AE2011" s="8">
        <v>37</v>
      </c>
      <c r="AF2011" s="13"/>
      <c r="AG2011" s="13"/>
      <c r="AH2011" s="13"/>
      <c r="AJ2011" s="13"/>
      <c r="AK2011" s="13"/>
      <c r="AL2011" s="13"/>
      <c r="AM2011" s="13"/>
      <c r="AN2011" s="13" t="s">
        <v>510</v>
      </c>
    </row>
    <row r="2012" spans="1:40" x14ac:dyDescent="0.2">
      <c r="A2012" s="8" t="s">
        <v>5205</v>
      </c>
      <c r="B2012" s="8" t="s">
        <v>5240</v>
      </c>
      <c r="C2012" s="8" t="str">
        <f t="shared" si="30"/>
        <v>Griggs County ND</v>
      </c>
      <c r="D2012" s="9">
        <v>2314</v>
      </c>
      <c r="E2012" s="8" t="s">
        <v>445</v>
      </c>
      <c r="F2012" s="9">
        <v>298</v>
      </c>
      <c r="G2012" s="9">
        <v>847</v>
      </c>
      <c r="H2012" s="9">
        <v>1247</v>
      </c>
      <c r="I2012" s="10">
        <v>0.23897353648757017</v>
      </c>
      <c r="J2012" s="10">
        <v>0.67923015236567763</v>
      </c>
      <c r="K2012" s="9">
        <v>-549</v>
      </c>
      <c r="L2012" s="9">
        <v>549</v>
      </c>
      <c r="M2012" s="10">
        <v>-0.44025661587810749</v>
      </c>
      <c r="N2012" s="10">
        <v>0.44025661587810749</v>
      </c>
      <c r="O2012" s="9">
        <v>535</v>
      </c>
      <c r="P2012" s="9">
        <v>770</v>
      </c>
      <c r="Q2012" s="9">
        <v>1335</v>
      </c>
      <c r="R2012" s="10">
        <v>0.40074906367041196</v>
      </c>
      <c r="S2012" s="10">
        <v>0.57677902621722843</v>
      </c>
      <c r="T2012" s="9">
        <v>-235</v>
      </c>
      <c r="U2012" s="10">
        <v>-0.17602996254681647</v>
      </c>
      <c r="V2012" s="9">
        <v>-237</v>
      </c>
      <c r="W2012" s="9">
        <v>77</v>
      </c>
      <c r="X2012" s="10">
        <v>-0.1617755271828418</v>
      </c>
      <c r="Y2012" s="10">
        <v>0.1024511261484492</v>
      </c>
      <c r="Z2012" s="11">
        <v>708.82</v>
      </c>
      <c r="AA2012" s="11">
        <v>3.2645805705256623</v>
      </c>
      <c r="AB2012" s="11">
        <v>38039</v>
      </c>
      <c r="AC2012" s="12" t="s">
        <v>5241</v>
      </c>
      <c r="AD2012" s="8">
        <v>38</v>
      </c>
      <c r="AE2012" s="8">
        <v>39</v>
      </c>
      <c r="AF2012" s="13"/>
      <c r="AG2012" s="13"/>
      <c r="AH2012" s="13"/>
      <c r="AJ2012" s="13"/>
      <c r="AK2012" s="13"/>
      <c r="AL2012" s="13"/>
      <c r="AM2012" s="13"/>
      <c r="AN2012" s="13" t="s">
        <v>510</v>
      </c>
    </row>
    <row r="2013" spans="1:40" x14ac:dyDescent="0.2">
      <c r="A2013" s="8" t="s">
        <v>5205</v>
      </c>
      <c r="B2013" s="8" t="s">
        <v>5242</v>
      </c>
      <c r="C2013" s="8" t="str">
        <f t="shared" si="30"/>
        <v>Hettinger County ND</v>
      </c>
      <c r="D2013" s="9">
        <v>2704</v>
      </c>
      <c r="E2013" s="8" t="s">
        <v>445</v>
      </c>
      <c r="F2013" s="9">
        <v>168</v>
      </c>
      <c r="G2013" s="9">
        <v>1032</v>
      </c>
      <c r="H2013" s="9">
        <v>1261</v>
      </c>
      <c r="I2013" s="10">
        <v>0.13322759714512292</v>
      </c>
      <c r="J2013" s="10">
        <v>0.81839809674861219</v>
      </c>
      <c r="K2013" s="9">
        <v>-864</v>
      </c>
      <c r="L2013" s="9">
        <v>864</v>
      </c>
      <c r="M2013" s="10">
        <v>-0.6851704996034893</v>
      </c>
      <c r="N2013" s="10">
        <v>0.6851704996034893</v>
      </c>
      <c r="O2013" s="9">
        <v>313</v>
      </c>
      <c r="P2013" s="9">
        <v>998</v>
      </c>
      <c r="Q2013" s="9">
        <v>1351</v>
      </c>
      <c r="R2013" s="10">
        <v>0.23168023686158401</v>
      </c>
      <c r="S2013" s="10">
        <v>0.73871206513693566</v>
      </c>
      <c r="T2013" s="9">
        <v>-685</v>
      </c>
      <c r="U2013" s="10">
        <v>-0.50703182827535165</v>
      </c>
      <c r="V2013" s="9">
        <v>-145</v>
      </c>
      <c r="W2013" s="9">
        <v>34</v>
      </c>
      <c r="X2013" s="10">
        <v>-9.8452639716461093E-2</v>
      </c>
      <c r="Y2013" s="10">
        <v>7.9686031611676533E-2</v>
      </c>
      <c r="Z2013" s="11">
        <v>1132.22</v>
      </c>
      <c r="AA2013" s="11">
        <v>2.3882284361696491</v>
      </c>
      <c r="AB2013" s="11">
        <v>38041</v>
      </c>
      <c r="AC2013" s="12" t="s">
        <v>5243</v>
      </c>
      <c r="AD2013" s="8">
        <v>38</v>
      </c>
      <c r="AE2013" s="8">
        <v>41</v>
      </c>
      <c r="AF2013" s="13"/>
      <c r="AG2013" s="13"/>
      <c r="AH2013" s="13"/>
      <c r="AJ2013" s="13"/>
      <c r="AK2013" s="13"/>
      <c r="AL2013" s="13"/>
      <c r="AM2013" s="13"/>
      <c r="AN2013" s="13" t="s">
        <v>510</v>
      </c>
    </row>
    <row r="2014" spans="1:40" x14ac:dyDescent="0.2">
      <c r="A2014" s="8" t="s">
        <v>5205</v>
      </c>
      <c r="B2014" s="8" t="s">
        <v>5244</v>
      </c>
      <c r="C2014" s="8" t="str">
        <f t="shared" si="30"/>
        <v>Kidder County ND</v>
      </c>
      <c r="D2014" s="9">
        <v>2417</v>
      </c>
      <c r="E2014" s="8" t="s">
        <v>445</v>
      </c>
      <c r="F2014" s="9">
        <v>179</v>
      </c>
      <c r="G2014" s="9">
        <v>1106</v>
      </c>
      <c r="H2014" s="9">
        <v>1358</v>
      </c>
      <c r="I2014" s="10">
        <v>0.13181148748159058</v>
      </c>
      <c r="J2014" s="10">
        <v>0.81443298969072164</v>
      </c>
      <c r="K2014" s="9">
        <v>-927</v>
      </c>
      <c r="L2014" s="9">
        <v>927</v>
      </c>
      <c r="M2014" s="10">
        <v>-0.68262150220913109</v>
      </c>
      <c r="N2014" s="10">
        <v>0.68262150220913109</v>
      </c>
      <c r="O2014" s="9">
        <v>393</v>
      </c>
      <c r="P2014" s="9">
        <v>870</v>
      </c>
      <c r="Q2014" s="9">
        <v>1310</v>
      </c>
      <c r="R2014" s="10">
        <v>0.3</v>
      </c>
      <c r="S2014" s="10">
        <v>0.66412213740458015</v>
      </c>
      <c r="T2014" s="9">
        <v>-477</v>
      </c>
      <c r="U2014" s="10">
        <v>-0.36412213740458016</v>
      </c>
      <c r="V2014" s="9">
        <v>-214</v>
      </c>
      <c r="W2014" s="9">
        <v>236</v>
      </c>
      <c r="X2014" s="10">
        <v>-0.16818851251840941</v>
      </c>
      <c r="Y2014" s="10">
        <v>0.15031085228614149</v>
      </c>
      <c r="Z2014" s="11">
        <v>1351.19</v>
      </c>
      <c r="AA2014" s="11">
        <v>1.7887935819536851</v>
      </c>
      <c r="AB2014" s="11">
        <v>38043</v>
      </c>
      <c r="AC2014" s="12" t="s">
        <v>5245</v>
      </c>
      <c r="AD2014" s="8">
        <v>38</v>
      </c>
      <c r="AE2014" s="8">
        <v>43</v>
      </c>
      <c r="AF2014" s="13"/>
      <c r="AG2014" s="13"/>
      <c r="AH2014" s="13"/>
      <c r="AJ2014" s="13"/>
      <c r="AK2014" s="13"/>
      <c r="AL2014" s="13"/>
      <c r="AM2014" s="13"/>
      <c r="AN2014" s="13" t="s">
        <v>510</v>
      </c>
    </row>
    <row r="2015" spans="1:40" x14ac:dyDescent="0.2">
      <c r="A2015" s="8" t="s">
        <v>5205</v>
      </c>
      <c r="B2015" s="8" t="s">
        <v>5246</v>
      </c>
      <c r="C2015" s="8" t="str">
        <f t="shared" si="30"/>
        <v>LaMoure County ND</v>
      </c>
      <c r="D2015" s="9">
        <v>4125</v>
      </c>
      <c r="E2015" s="8" t="s">
        <v>445</v>
      </c>
      <c r="F2015" s="9">
        <v>500</v>
      </c>
      <c r="G2015" s="9">
        <v>1475</v>
      </c>
      <c r="H2015" s="9">
        <v>2115</v>
      </c>
      <c r="I2015" s="10">
        <v>0.2364066193853428</v>
      </c>
      <c r="J2015" s="10">
        <v>0.69739952718676124</v>
      </c>
      <c r="K2015" s="9">
        <v>-975</v>
      </c>
      <c r="L2015" s="9">
        <v>975</v>
      </c>
      <c r="M2015" s="10">
        <v>-0.46099290780141844</v>
      </c>
      <c r="N2015" s="10">
        <v>0.46099290780141844</v>
      </c>
      <c r="O2015" s="9">
        <v>737</v>
      </c>
      <c r="P2015" s="9">
        <v>1374</v>
      </c>
      <c r="Q2015" s="9">
        <v>2179</v>
      </c>
      <c r="R2015" s="10">
        <v>0.33822854520422213</v>
      </c>
      <c r="S2015" s="10">
        <v>0.63056447911886182</v>
      </c>
      <c r="T2015" s="9">
        <v>-637</v>
      </c>
      <c r="U2015" s="10">
        <v>-0.29233593391463969</v>
      </c>
      <c r="V2015" s="9">
        <v>-237</v>
      </c>
      <c r="W2015" s="9">
        <v>101</v>
      </c>
      <c r="X2015" s="10">
        <v>-0.10182192581887933</v>
      </c>
      <c r="Y2015" s="10">
        <v>6.6835048067899416E-2</v>
      </c>
      <c r="Z2015" s="11">
        <v>1145.94</v>
      </c>
      <c r="AA2015" s="11">
        <v>3.599664903921671</v>
      </c>
      <c r="AB2015" s="11">
        <v>38045</v>
      </c>
      <c r="AC2015" s="12" t="s">
        <v>5247</v>
      </c>
      <c r="AD2015" s="8">
        <v>38</v>
      </c>
      <c r="AE2015" s="8">
        <v>45</v>
      </c>
      <c r="AF2015" s="13"/>
      <c r="AG2015" s="13"/>
      <c r="AH2015" s="13"/>
      <c r="AJ2015" s="13"/>
      <c r="AK2015" s="13"/>
      <c r="AL2015" s="13"/>
      <c r="AM2015" s="13"/>
      <c r="AN2015" s="13" t="s">
        <v>510</v>
      </c>
    </row>
    <row r="2016" spans="1:40" x14ac:dyDescent="0.2">
      <c r="A2016" s="8" t="s">
        <v>5205</v>
      </c>
      <c r="B2016" s="8" t="s">
        <v>860</v>
      </c>
      <c r="C2016" s="8" t="str">
        <f t="shared" si="30"/>
        <v>Logan County ND</v>
      </c>
      <c r="D2016" s="9">
        <v>1935</v>
      </c>
      <c r="E2016" s="8" t="s">
        <v>445</v>
      </c>
      <c r="F2016" s="9">
        <v>112</v>
      </c>
      <c r="G2016" s="9">
        <v>867</v>
      </c>
      <c r="H2016" s="9">
        <v>1030</v>
      </c>
      <c r="I2016" s="10">
        <v>0.1087378640776699</v>
      </c>
      <c r="J2016" s="10">
        <v>0.84174757281553403</v>
      </c>
      <c r="K2016" s="9">
        <v>-755</v>
      </c>
      <c r="L2016" s="9">
        <v>755</v>
      </c>
      <c r="M2016" s="10">
        <v>-0.73300970873786409</v>
      </c>
      <c r="N2016" s="10">
        <v>0.73300970873786409</v>
      </c>
      <c r="O2016" s="9">
        <v>221</v>
      </c>
      <c r="P2016" s="9">
        <v>799</v>
      </c>
      <c r="Q2016" s="9">
        <v>1042</v>
      </c>
      <c r="R2016" s="10">
        <v>0.21209213051823417</v>
      </c>
      <c r="S2016" s="10">
        <v>0.76679462571976964</v>
      </c>
      <c r="T2016" s="9">
        <v>-578</v>
      </c>
      <c r="U2016" s="10">
        <v>-0.55470249520153547</v>
      </c>
      <c r="V2016" s="9">
        <v>-109</v>
      </c>
      <c r="W2016" s="9">
        <v>68</v>
      </c>
      <c r="X2016" s="10">
        <v>-0.10335426644056427</v>
      </c>
      <c r="Y2016" s="10">
        <v>7.4952947095764388E-2</v>
      </c>
      <c r="Z2016" s="11">
        <v>992.82</v>
      </c>
      <c r="AA2016" s="11">
        <v>1.9489937753067019</v>
      </c>
      <c r="AB2016" s="11">
        <v>38047</v>
      </c>
      <c r="AC2016" s="12" t="s">
        <v>5248</v>
      </c>
      <c r="AD2016" s="8">
        <v>38</v>
      </c>
      <c r="AE2016" s="8">
        <v>47</v>
      </c>
      <c r="AF2016" s="13"/>
      <c r="AG2016" s="13"/>
      <c r="AH2016" s="13"/>
      <c r="AJ2016" s="13"/>
      <c r="AK2016" s="13"/>
      <c r="AL2016" s="13"/>
      <c r="AM2016" s="13"/>
      <c r="AN2016" s="13" t="s">
        <v>510</v>
      </c>
    </row>
    <row r="2017" spans="1:40" x14ac:dyDescent="0.2">
      <c r="A2017" s="8" t="s">
        <v>5205</v>
      </c>
      <c r="B2017" s="8" t="s">
        <v>2189</v>
      </c>
      <c r="C2017" s="8" t="str">
        <f t="shared" ref="C2017:C2080" si="31">B2017&amp;" "&amp;A2017</f>
        <v>McHenry County ND</v>
      </c>
      <c r="D2017" s="9">
        <v>5968</v>
      </c>
      <c r="E2017" s="8" t="s">
        <v>445</v>
      </c>
      <c r="F2017" s="9">
        <v>474</v>
      </c>
      <c r="G2017" s="9">
        <v>1991</v>
      </c>
      <c r="H2017" s="9">
        <v>2687</v>
      </c>
      <c r="I2017" s="10">
        <v>0.17640491254186824</v>
      </c>
      <c r="J2017" s="10">
        <v>0.74097506512839595</v>
      </c>
      <c r="K2017" s="9">
        <v>-1517</v>
      </c>
      <c r="L2017" s="9">
        <v>1517</v>
      </c>
      <c r="M2017" s="10">
        <v>-0.56457015258652765</v>
      </c>
      <c r="N2017" s="10">
        <v>0.56457015258652765</v>
      </c>
      <c r="O2017" s="9">
        <v>924</v>
      </c>
      <c r="P2017" s="9">
        <v>1651</v>
      </c>
      <c r="Q2017" s="9">
        <v>2653</v>
      </c>
      <c r="R2017" s="10">
        <v>0.34828496042216361</v>
      </c>
      <c r="S2017" s="10">
        <v>0.62231436110064076</v>
      </c>
      <c r="T2017" s="9">
        <v>-727</v>
      </c>
      <c r="U2017" s="10">
        <v>-0.27402940067847714</v>
      </c>
      <c r="V2017" s="9">
        <v>-450</v>
      </c>
      <c r="W2017" s="9">
        <v>340</v>
      </c>
      <c r="X2017" s="10">
        <v>-0.17188004788029537</v>
      </c>
      <c r="Y2017" s="10">
        <v>0.11866070402775519</v>
      </c>
      <c r="Z2017" s="11">
        <v>1873.95</v>
      </c>
      <c r="AA2017" s="11">
        <v>3.1847167747271805</v>
      </c>
      <c r="AB2017" s="11">
        <v>38049</v>
      </c>
      <c r="AC2017" s="12" t="s">
        <v>5249</v>
      </c>
      <c r="AD2017" s="8">
        <v>38</v>
      </c>
      <c r="AE2017" s="8">
        <v>49</v>
      </c>
      <c r="AF2017" s="13" t="s">
        <v>5250</v>
      </c>
      <c r="AG2017" s="13"/>
      <c r="AH2017" s="13" t="s">
        <v>5251</v>
      </c>
      <c r="AJ2017" s="13" t="s">
        <v>498</v>
      </c>
      <c r="AK2017" s="13"/>
      <c r="AL2017" s="13"/>
      <c r="AM2017" s="13"/>
      <c r="AN2017" s="13" t="s">
        <v>505</v>
      </c>
    </row>
    <row r="2018" spans="1:40" x14ac:dyDescent="0.2">
      <c r="A2018" s="8" t="s">
        <v>5205</v>
      </c>
      <c r="B2018" s="8" t="s">
        <v>1774</v>
      </c>
      <c r="C2018" s="8" t="str">
        <f t="shared" si="31"/>
        <v>McIntosh County ND</v>
      </c>
      <c r="D2018" s="9">
        <v>2759</v>
      </c>
      <c r="E2018" s="8" t="s">
        <v>445</v>
      </c>
      <c r="F2018" s="9">
        <v>233</v>
      </c>
      <c r="G2018" s="9">
        <v>1095</v>
      </c>
      <c r="H2018" s="9">
        <v>1423</v>
      </c>
      <c r="I2018" s="10">
        <v>0.16373858046380885</v>
      </c>
      <c r="J2018" s="10">
        <v>0.76950105411103298</v>
      </c>
      <c r="K2018" s="9">
        <v>-862</v>
      </c>
      <c r="L2018" s="9">
        <v>862</v>
      </c>
      <c r="M2018" s="10">
        <v>-0.60576247364722413</v>
      </c>
      <c r="N2018" s="10">
        <v>0.60576247364722413</v>
      </c>
      <c r="O2018" s="9">
        <v>456</v>
      </c>
      <c r="P2018" s="9">
        <v>1028</v>
      </c>
      <c r="Q2018" s="9">
        <v>1510</v>
      </c>
      <c r="R2018" s="10">
        <v>0.30198675496688743</v>
      </c>
      <c r="S2018" s="10">
        <v>0.68079470198675496</v>
      </c>
      <c r="T2018" s="9">
        <v>-572</v>
      </c>
      <c r="U2018" s="10">
        <v>-0.37880794701986753</v>
      </c>
      <c r="V2018" s="9">
        <v>-223</v>
      </c>
      <c r="W2018" s="9">
        <v>67</v>
      </c>
      <c r="X2018" s="10">
        <v>-0.13824817450307858</v>
      </c>
      <c r="Y2018" s="10">
        <v>8.8706352124278021E-2</v>
      </c>
      <c r="Z2018" s="11">
        <v>974.73</v>
      </c>
      <c r="AA2018" s="11">
        <v>2.8305274281082964</v>
      </c>
      <c r="AB2018" s="11">
        <v>38051</v>
      </c>
      <c r="AC2018" s="12" t="s">
        <v>5252</v>
      </c>
      <c r="AD2018" s="8">
        <v>38</v>
      </c>
      <c r="AE2018" s="8">
        <v>51</v>
      </c>
      <c r="AF2018" s="13"/>
      <c r="AG2018" s="13"/>
      <c r="AH2018" s="13"/>
      <c r="AJ2018" s="13"/>
      <c r="AK2018" s="13"/>
      <c r="AL2018" s="13"/>
      <c r="AM2018" s="13"/>
      <c r="AN2018" s="13" t="s">
        <v>510</v>
      </c>
    </row>
    <row r="2019" spans="1:40" x14ac:dyDescent="0.2">
      <c r="A2019" s="8" t="s">
        <v>5205</v>
      </c>
      <c r="B2019" s="8" t="s">
        <v>5253</v>
      </c>
      <c r="C2019" s="8" t="str">
        <f t="shared" si="31"/>
        <v>McKenzie County ND</v>
      </c>
      <c r="D2019" s="9">
        <v>12826</v>
      </c>
      <c r="E2019" s="8" t="s">
        <v>445</v>
      </c>
      <c r="F2019" s="9">
        <v>696</v>
      </c>
      <c r="G2019" s="9">
        <v>3661</v>
      </c>
      <c r="H2019" s="9">
        <v>4594</v>
      </c>
      <c r="I2019" s="10">
        <v>0.15150195907705702</v>
      </c>
      <c r="J2019" s="10">
        <v>0.79690901175446238</v>
      </c>
      <c r="K2019" s="9">
        <v>-2965</v>
      </c>
      <c r="L2019" s="9">
        <v>2965</v>
      </c>
      <c r="M2019" s="10">
        <v>-0.64540705267740539</v>
      </c>
      <c r="N2019" s="10">
        <v>0.64540705267740539</v>
      </c>
      <c r="O2019" s="9">
        <v>926</v>
      </c>
      <c r="P2019" s="9">
        <v>2450</v>
      </c>
      <c r="Q2019" s="9">
        <v>3423</v>
      </c>
      <c r="R2019" s="10">
        <v>0.27052293309962022</v>
      </c>
      <c r="S2019" s="10">
        <v>0.71574642126789367</v>
      </c>
      <c r="T2019" s="9">
        <v>-1524</v>
      </c>
      <c r="U2019" s="10">
        <v>-0.44522348816827345</v>
      </c>
      <c r="V2019" s="9">
        <v>-230</v>
      </c>
      <c r="W2019" s="9">
        <v>1211</v>
      </c>
      <c r="X2019" s="10">
        <v>-0.1190209740225632</v>
      </c>
      <c r="Y2019" s="10">
        <v>8.1162590486568709E-2</v>
      </c>
      <c r="Z2019" s="11">
        <v>2760.32</v>
      </c>
      <c r="AA2019" s="11">
        <v>4.6465627173661019</v>
      </c>
      <c r="AB2019" s="11">
        <v>38053</v>
      </c>
      <c r="AC2019" s="12" t="s">
        <v>5254</v>
      </c>
      <c r="AD2019" s="8">
        <v>38</v>
      </c>
      <c r="AE2019" s="8">
        <v>53</v>
      </c>
      <c r="AF2019" s="13"/>
      <c r="AG2019" s="13"/>
      <c r="AH2019" s="13"/>
      <c r="AJ2019" s="13"/>
      <c r="AK2019" s="13"/>
      <c r="AL2019" s="13"/>
      <c r="AM2019" s="13"/>
      <c r="AN2019" s="13" t="s">
        <v>510</v>
      </c>
    </row>
    <row r="2020" spans="1:40" x14ac:dyDescent="0.2">
      <c r="A2020" s="8" t="s">
        <v>5205</v>
      </c>
      <c r="B2020" s="8" t="s">
        <v>2191</v>
      </c>
      <c r="C2020" s="8" t="str">
        <f t="shared" si="31"/>
        <v>McLean County ND</v>
      </c>
      <c r="D2020" s="9">
        <v>9744</v>
      </c>
      <c r="E2020" s="8" t="s">
        <v>445</v>
      </c>
      <c r="F2020" s="9">
        <v>1070</v>
      </c>
      <c r="G2020" s="9">
        <v>3827</v>
      </c>
      <c r="H2020" s="9">
        <v>5206</v>
      </c>
      <c r="I2020" s="10">
        <v>0.20553207837111026</v>
      </c>
      <c r="J2020" s="10">
        <v>0.73511333077218599</v>
      </c>
      <c r="K2020" s="9">
        <v>-2757</v>
      </c>
      <c r="L2020" s="9">
        <v>2757</v>
      </c>
      <c r="M2020" s="10">
        <v>-0.52958125240107567</v>
      </c>
      <c r="N2020" s="10">
        <v>0.52958125240107567</v>
      </c>
      <c r="O2020" s="9">
        <v>1660</v>
      </c>
      <c r="P2020" s="9">
        <v>3130</v>
      </c>
      <c r="Q2020" s="9">
        <v>4894</v>
      </c>
      <c r="R2020" s="10">
        <v>0.3391908459337965</v>
      </c>
      <c r="S2020" s="10">
        <v>0.63955864323661626</v>
      </c>
      <c r="T2020" s="9">
        <v>-1470</v>
      </c>
      <c r="U2020" s="10">
        <v>-0.30036779730281976</v>
      </c>
      <c r="V2020" s="9">
        <v>-590</v>
      </c>
      <c r="W2020" s="9">
        <v>697</v>
      </c>
      <c r="X2020" s="10">
        <v>-0.13365876756268624</v>
      </c>
      <c r="Y2020" s="10">
        <v>9.5554687535569727E-2</v>
      </c>
      <c r="Z2020" s="11">
        <v>2110.88</v>
      </c>
      <c r="AA2020" s="11">
        <v>4.6160842871219581</v>
      </c>
      <c r="AB2020" s="11">
        <v>38055</v>
      </c>
      <c r="AC2020" s="12" t="s">
        <v>5255</v>
      </c>
      <c r="AD2020" s="8">
        <v>38</v>
      </c>
      <c r="AE2020" s="8">
        <v>55</v>
      </c>
      <c r="AF2020" s="13"/>
      <c r="AG2020" s="13"/>
      <c r="AH2020" s="13"/>
      <c r="AJ2020" s="13"/>
      <c r="AK2020" s="13"/>
      <c r="AL2020" s="13"/>
      <c r="AM2020" s="13"/>
      <c r="AN2020" s="13" t="s">
        <v>510</v>
      </c>
    </row>
    <row r="2021" spans="1:40" x14ac:dyDescent="0.2">
      <c r="A2021" s="8" t="s">
        <v>5205</v>
      </c>
      <c r="B2021" s="8" t="s">
        <v>2217</v>
      </c>
      <c r="C2021" s="8" t="str">
        <f t="shared" si="31"/>
        <v>Mercer County ND</v>
      </c>
      <c r="D2021" s="9">
        <v>8853</v>
      </c>
      <c r="E2021" s="8" t="s">
        <v>445</v>
      </c>
      <c r="F2021" s="9">
        <v>616</v>
      </c>
      <c r="G2021" s="9">
        <v>3715</v>
      </c>
      <c r="H2021" s="9">
        <v>4564</v>
      </c>
      <c r="I2021" s="10">
        <v>0.13496932515337423</v>
      </c>
      <c r="J2021" s="10">
        <v>0.81397896581945661</v>
      </c>
      <c r="K2021" s="9">
        <v>-3099</v>
      </c>
      <c r="L2021" s="9">
        <v>3099</v>
      </c>
      <c r="M2021" s="10">
        <v>-0.67900964066608238</v>
      </c>
      <c r="N2021" s="10">
        <v>0.67900964066608238</v>
      </c>
      <c r="O2021" s="9">
        <v>1161</v>
      </c>
      <c r="P2021" s="9">
        <v>3132</v>
      </c>
      <c r="Q2021" s="9">
        <v>4394</v>
      </c>
      <c r="R2021" s="10">
        <v>0.26422394173873465</v>
      </c>
      <c r="S2021" s="10">
        <v>0.71279016841147014</v>
      </c>
      <c r="T2021" s="9">
        <v>-1971</v>
      </c>
      <c r="U2021" s="10">
        <v>-0.44856622667273549</v>
      </c>
      <c r="V2021" s="9">
        <v>-545</v>
      </c>
      <c r="W2021" s="9">
        <v>583</v>
      </c>
      <c r="X2021" s="10">
        <v>-0.12925461658536042</v>
      </c>
      <c r="Y2021" s="10">
        <v>0.10118879740798647</v>
      </c>
      <c r="Z2021" s="11">
        <v>1042.96</v>
      </c>
      <c r="AA2021" s="11">
        <v>8.4883408759683974</v>
      </c>
      <c r="AB2021" s="11">
        <v>38057</v>
      </c>
      <c r="AC2021" s="12" t="s">
        <v>5256</v>
      </c>
      <c r="AD2021" s="8">
        <v>38</v>
      </c>
      <c r="AE2021" s="8">
        <v>57</v>
      </c>
      <c r="AF2021" s="13"/>
      <c r="AG2021" s="13"/>
      <c r="AH2021" s="13"/>
      <c r="AJ2021" s="13"/>
      <c r="AK2021" s="13"/>
      <c r="AL2021" s="13"/>
      <c r="AM2021" s="13"/>
      <c r="AN2021" s="13" t="s">
        <v>510</v>
      </c>
    </row>
    <row r="2022" spans="1:40" x14ac:dyDescent="0.2">
      <c r="A2022" s="8" t="s">
        <v>5205</v>
      </c>
      <c r="B2022" s="8" t="s">
        <v>2853</v>
      </c>
      <c r="C2022" s="8" t="str">
        <f t="shared" si="31"/>
        <v>Morton County ND</v>
      </c>
      <c r="D2022" s="9">
        <v>30310</v>
      </c>
      <c r="E2022" s="8" t="s">
        <v>445</v>
      </c>
      <c r="F2022" s="9">
        <v>3077</v>
      </c>
      <c r="G2022" s="9">
        <v>11319</v>
      </c>
      <c r="H2022" s="9">
        <v>15547</v>
      </c>
      <c r="I2022" s="10">
        <v>0.19791599665530327</v>
      </c>
      <c r="J2022" s="10">
        <v>0.72805042773525441</v>
      </c>
      <c r="K2022" s="9">
        <v>-8242</v>
      </c>
      <c r="L2022" s="9">
        <v>8242</v>
      </c>
      <c r="M2022" s="10">
        <v>-0.53013443107995117</v>
      </c>
      <c r="N2022" s="10">
        <v>0.53013443107995117</v>
      </c>
      <c r="O2022" s="9">
        <v>4467</v>
      </c>
      <c r="P2022" s="9">
        <v>8669</v>
      </c>
      <c r="Q2022" s="9">
        <v>13510</v>
      </c>
      <c r="R2022" s="10">
        <v>0.33064396743153218</v>
      </c>
      <c r="S2022" s="10">
        <v>0.6416728349370836</v>
      </c>
      <c r="T2022" s="9">
        <v>-4202</v>
      </c>
      <c r="U2022" s="10">
        <v>-0.31102886750555142</v>
      </c>
      <c r="V2022" s="9">
        <v>-1390</v>
      </c>
      <c r="W2022" s="9">
        <v>2650</v>
      </c>
      <c r="X2022" s="10">
        <v>-0.13272797077622892</v>
      </c>
      <c r="Y2022" s="10">
        <v>8.637759279817081E-2</v>
      </c>
      <c r="Z2022" s="11">
        <v>1926.27</v>
      </c>
      <c r="AA2022" s="11">
        <v>15.735073483987188</v>
      </c>
      <c r="AB2022" s="11">
        <v>38059</v>
      </c>
      <c r="AC2022" s="12" t="s">
        <v>5257</v>
      </c>
      <c r="AD2022" s="8">
        <v>38</v>
      </c>
      <c r="AE2022" s="8">
        <v>59</v>
      </c>
      <c r="AF2022" s="13" t="s">
        <v>5220</v>
      </c>
      <c r="AG2022" s="13"/>
      <c r="AH2022" s="13" t="s">
        <v>5221</v>
      </c>
      <c r="AI2022" s="14">
        <v>129517</v>
      </c>
      <c r="AJ2022" s="13" t="s">
        <v>486</v>
      </c>
      <c r="AK2022" s="13"/>
      <c r="AL2022" s="13"/>
      <c r="AM2022" s="13"/>
      <c r="AN2022" s="13" t="s">
        <v>487</v>
      </c>
    </row>
    <row r="2023" spans="1:40" x14ac:dyDescent="0.2">
      <c r="A2023" s="8" t="s">
        <v>5205</v>
      </c>
      <c r="B2023" s="8" t="s">
        <v>5258</v>
      </c>
      <c r="C2023" s="8" t="str">
        <f t="shared" si="31"/>
        <v>Mountrail County ND</v>
      </c>
      <c r="D2023" s="9">
        <v>10331</v>
      </c>
      <c r="E2023" s="8" t="s">
        <v>445</v>
      </c>
      <c r="F2023" s="9">
        <v>1211</v>
      </c>
      <c r="G2023" s="9">
        <v>2551</v>
      </c>
      <c r="H2023" s="9">
        <v>4009</v>
      </c>
      <c r="I2023" s="10">
        <v>0.30207034173110503</v>
      </c>
      <c r="J2023" s="10">
        <v>0.63631828386131206</v>
      </c>
      <c r="K2023" s="9">
        <v>-1340</v>
      </c>
      <c r="L2023" s="9">
        <v>1340</v>
      </c>
      <c r="M2023" s="10">
        <v>-0.33424794213020703</v>
      </c>
      <c r="N2023" s="10">
        <v>0.33424794213020703</v>
      </c>
      <c r="O2023" s="9">
        <v>1401</v>
      </c>
      <c r="P2023" s="9">
        <v>1960</v>
      </c>
      <c r="Q2023" s="9">
        <v>3444</v>
      </c>
      <c r="R2023" s="10">
        <v>0.406794425087108</v>
      </c>
      <c r="S2023" s="10">
        <v>0.56910569105691056</v>
      </c>
      <c r="T2023" s="9">
        <v>-559</v>
      </c>
      <c r="U2023" s="10">
        <v>-0.16231126596980255</v>
      </c>
      <c r="V2023" s="9">
        <v>-190</v>
      </c>
      <c r="W2023" s="9">
        <v>591</v>
      </c>
      <c r="X2023" s="10">
        <v>-0.10472408335600297</v>
      </c>
      <c r="Y2023" s="10">
        <v>6.7212592804401505E-2</v>
      </c>
      <c r="Z2023" s="11">
        <v>1825.3</v>
      </c>
      <c r="AA2023" s="11">
        <v>5.6598915246808748</v>
      </c>
      <c r="AB2023" s="11">
        <v>38061</v>
      </c>
      <c r="AC2023" s="12" t="s">
        <v>5259</v>
      </c>
      <c r="AD2023" s="8">
        <v>38</v>
      </c>
      <c r="AE2023" s="8">
        <v>61</v>
      </c>
      <c r="AF2023" s="13"/>
      <c r="AG2023" s="13"/>
      <c r="AH2023" s="13"/>
      <c r="AJ2023" s="13"/>
      <c r="AK2023" s="13"/>
      <c r="AL2023" s="13"/>
      <c r="AM2023" s="13"/>
      <c r="AN2023" s="13" t="s">
        <v>510</v>
      </c>
    </row>
    <row r="2024" spans="1:40" x14ac:dyDescent="0.2">
      <c r="A2024" s="8" t="s">
        <v>5205</v>
      </c>
      <c r="B2024" s="8" t="s">
        <v>3110</v>
      </c>
      <c r="C2024" s="8" t="str">
        <f t="shared" si="31"/>
        <v>Nelson County ND</v>
      </c>
      <c r="D2024" s="9">
        <v>2968</v>
      </c>
      <c r="E2024" s="8" t="s">
        <v>445</v>
      </c>
      <c r="F2024" s="9">
        <v>536</v>
      </c>
      <c r="G2024" s="9">
        <v>1025</v>
      </c>
      <c r="H2024" s="9">
        <v>1694</v>
      </c>
      <c r="I2024" s="10">
        <v>0.31641086186540734</v>
      </c>
      <c r="J2024" s="10">
        <v>0.60507674144037782</v>
      </c>
      <c r="K2024" s="9">
        <v>-489</v>
      </c>
      <c r="L2024" s="9">
        <v>489</v>
      </c>
      <c r="M2024" s="10">
        <v>-0.28866587957497047</v>
      </c>
      <c r="N2024" s="10">
        <v>0.28866587957497047</v>
      </c>
      <c r="O2024" s="9">
        <v>766</v>
      </c>
      <c r="P2024" s="9">
        <v>862</v>
      </c>
      <c r="Q2024" s="9">
        <v>1668</v>
      </c>
      <c r="R2024" s="10">
        <v>0.45923261390887288</v>
      </c>
      <c r="S2024" s="10">
        <v>0.51678657074340528</v>
      </c>
      <c r="T2024" s="9">
        <v>-96</v>
      </c>
      <c r="U2024" s="10">
        <v>-5.7553956834532405E-2</v>
      </c>
      <c r="V2024" s="9">
        <v>-230</v>
      </c>
      <c r="W2024" s="9">
        <v>163</v>
      </c>
      <c r="X2024" s="10">
        <v>-0.14282175204346553</v>
      </c>
      <c r="Y2024" s="10">
        <v>8.8290170696972536E-2</v>
      </c>
      <c r="Z2024" s="11">
        <v>981.78</v>
      </c>
      <c r="AA2024" s="11">
        <v>3.0230805272056878</v>
      </c>
      <c r="AB2024" s="11">
        <v>38063</v>
      </c>
      <c r="AC2024" s="12" t="s">
        <v>5260</v>
      </c>
      <c r="AD2024" s="8">
        <v>38</v>
      </c>
      <c r="AE2024" s="8">
        <v>63</v>
      </c>
      <c r="AF2024" s="13"/>
      <c r="AG2024" s="13"/>
      <c r="AH2024" s="13"/>
      <c r="AJ2024" s="13"/>
      <c r="AK2024" s="13"/>
      <c r="AL2024" s="13"/>
      <c r="AM2024" s="13"/>
      <c r="AN2024" s="13" t="s">
        <v>510</v>
      </c>
    </row>
    <row r="2025" spans="1:40" x14ac:dyDescent="0.2">
      <c r="A2025" s="8" t="s">
        <v>5205</v>
      </c>
      <c r="B2025" s="8" t="s">
        <v>5261</v>
      </c>
      <c r="C2025" s="8" t="str">
        <f t="shared" si="31"/>
        <v>Oliver County ND</v>
      </c>
      <c r="D2025" s="9">
        <v>1846</v>
      </c>
      <c r="E2025" s="8" t="s">
        <v>445</v>
      </c>
      <c r="F2025" s="9">
        <v>119</v>
      </c>
      <c r="G2025" s="9">
        <v>827</v>
      </c>
      <c r="H2025" s="9">
        <v>1002</v>
      </c>
      <c r="I2025" s="10">
        <v>0.1187624750499002</v>
      </c>
      <c r="J2025" s="10">
        <v>0.82534930139720564</v>
      </c>
      <c r="K2025" s="9">
        <v>-708</v>
      </c>
      <c r="L2025" s="9">
        <v>708</v>
      </c>
      <c r="M2025" s="10">
        <v>-0.70658682634730541</v>
      </c>
      <c r="N2025" s="10">
        <v>0.70658682634730541</v>
      </c>
      <c r="O2025" s="9">
        <v>281</v>
      </c>
      <c r="P2025" s="9">
        <v>693</v>
      </c>
      <c r="Q2025" s="9">
        <v>1010</v>
      </c>
      <c r="R2025" s="10">
        <v>0.27821782178217824</v>
      </c>
      <c r="S2025" s="10">
        <v>0.68613861386138619</v>
      </c>
      <c r="T2025" s="9">
        <v>-412</v>
      </c>
      <c r="U2025" s="10">
        <v>-0.40792079207920795</v>
      </c>
      <c r="V2025" s="9">
        <v>-162</v>
      </c>
      <c r="W2025" s="9">
        <v>134</v>
      </c>
      <c r="X2025" s="10">
        <v>-0.15945534673227804</v>
      </c>
      <c r="Y2025" s="10">
        <v>0.13921068753581944</v>
      </c>
      <c r="Z2025" s="11">
        <v>722.51</v>
      </c>
      <c r="AA2025" s="11">
        <v>2.5549819379662564</v>
      </c>
      <c r="AB2025" s="11">
        <v>38065</v>
      </c>
      <c r="AC2025" s="12" t="s">
        <v>5262</v>
      </c>
      <c r="AD2025" s="8">
        <v>38</v>
      </c>
      <c r="AE2025" s="8">
        <v>65</v>
      </c>
      <c r="AF2025" s="13" t="s">
        <v>5220</v>
      </c>
      <c r="AG2025" s="13"/>
      <c r="AH2025" s="13" t="s">
        <v>5221</v>
      </c>
      <c r="AI2025" s="14">
        <v>129517</v>
      </c>
      <c r="AJ2025" s="13" t="s">
        <v>486</v>
      </c>
      <c r="AK2025" s="13"/>
      <c r="AL2025" s="13"/>
      <c r="AM2025" s="13"/>
      <c r="AN2025" s="13" t="s">
        <v>505</v>
      </c>
    </row>
    <row r="2026" spans="1:40" x14ac:dyDescent="0.2">
      <c r="A2026" s="8" t="s">
        <v>5205</v>
      </c>
      <c r="B2026" s="8" t="s">
        <v>5263</v>
      </c>
      <c r="C2026" s="8" t="str">
        <f t="shared" si="31"/>
        <v>Pembina County ND</v>
      </c>
      <c r="D2026" s="9">
        <v>7091</v>
      </c>
      <c r="E2026" s="8" t="s">
        <v>445</v>
      </c>
      <c r="F2026" s="9">
        <v>681</v>
      </c>
      <c r="G2026" s="9">
        <v>2204</v>
      </c>
      <c r="H2026" s="9">
        <v>3093</v>
      </c>
      <c r="I2026" s="10">
        <v>0.22017458777885549</v>
      </c>
      <c r="J2026" s="10">
        <v>0.71257678629162624</v>
      </c>
      <c r="K2026" s="9">
        <v>-1523</v>
      </c>
      <c r="L2026" s="9">
        <v>1523</v>
      </c>
      <c r="M2026" s="10">
        <v>-0.49240219851277078</v>
      </c>
      <c r="N2026" s="10">
        <v>0.49240219851277078</v>
      </c>
      <c r="O2026" s="9">
        <v>1245</v>
      </c>
      <c r="P2026" s="9">
        <v>1893</v>
      </c>
      <c r="Q2026" s="9">
        <v>3226</v>
      </c>
      <c r="R2026" s="10">
        <v>0.38592684438933667</v>
      </c>
      <c r="S2026" s="10">
        <v>0.58679479231246123</v>
      </c>
      <c r="T2026" s="9">
        <v>-648</v>
      </c>
      <c r="U2026" s="10">
        <v>-0.20086794792312457</v>
      </c>
      <c r="V2026" s="9">
        <v>-564</v>
      </c>
      <c r="W2026" s="9">
        <v>311</v>
      </c>
      <c r="X2026" s="10">
        <v>-0.16575225661048118</v>
      </c>
      <c r="Y2026" s="10">
        <v>0.12578199397916501</v>
      </c>
      <c r="Z2026" s="11">
        <v>1118.69</v>
      </c>
      <c r="AA2026" s="11">
        <v>6.3386639730398944</v>
      </c>
      <c r="AB2026" s="11">
        <v>38067</v>
      </c>
      <c r="AC2026" s="12" t="s">
        <v>5264</v>
      </c>
      <c r="AD2026" s="8">
        <v>38</v>
      </c>
      <c r="AE2026" s="8">
        <v>67</v>
      </c>
      <c r="AF2026" s="13"/>
      <c r="AG2026" s="13"/>
      <c r="AH2026" s="13"/>
      <c r="AJ2026" s="13"/>
      <c r="AK2026" s="13"/>
      <c r="AL2026" s="13"/>
      <c r="AM2026" s="13"/>
      <c r="AN2026" s="13" t="s">
        <v>510</v>
      </c>
    </row>
    <row r="2027" spans="1:40" x14ac:dyDescent="0.2">
      <c r="A2027" s="8" t="s">
        <v>5205</v>
      </c>
      <c r="B2027" s="8" t="s">
        <v>1805</v>
      </c>
      <c r="C2027" s="8" t="str">
        <f t="shared" si="31"/>
        <v>Pierce County ND</v>
      </c>
      <c r="D2027" s="9">
        <v>4312</v>
      </c>
      <c r="E2027" s="8" t="s">
        <v>445</v>
      </c>
      <c r="F2027" s="9">
        <v>431</v>
      </c>
      <c r="G2027" s="9">
        <v>1433</v>
      </c>
      <c r="H2027" s="9">
        <v>2020</v>
      </c>
      <c r="I2027" s="10">
        <v>0.21336633663366336</v>
      </c>
      <c r="J2027" s="10">
        <v>0.70940594059405937</v>
      </c>
      <c r="K2027" s="9">
        <v>-1002</v>
      </c>
      <c r="L2027" s="9">
        <v>1002</v>
      </c>
      <c r="M2027" s="10">
        <v>-0.49603960396039604</v>
      </c>
      <c r="N2027" s="10">
        <v>0.49603960396039604</v>
      </c>
      <c r="O2027" s="9">
        <v>656</v>
      </c>
      <c r="P2027" s="9">
        <v>1462</v>
      </c>
      <c r="Q2027" s="9">
        <v>2162</v>
      </c>
      <c r="R2027" s="10">
        <v>0.30342275670675301</v>
      </c>
      <c r="S2027" s="10">
        <v>0.67622571692876965</v>
      </c>
      <c r="T2027" s="9">
        <v>-806</v>
      </c>
      <c r="U2027" s="10">
        <v>-0.37280296022201664</v>
      </c>
      <c r="V2027" s="9">
        <v>-225</v>
      </c>
      <c r="W2027" s="9">
        <v>-29</v>
      </c>
      <c r="X2027" s="10">
        <v>-9.0056420073089644E-2</v>
      </c>
      <c r="Y2027" s="10">
        <v>3.3180223665289721E-2</v>
      </c>
      <c r="Z2027" s="11">
        <v>1018.6</v>
      </c>
      <c r="AA2027" s="11">
        <v>4.2332613390928726</v>
      </c>
      <c r="AB2027" s="11">
        <v>38069</v>
      </c>
      <c r="AC2027" s="12" t="s">
        <v>5265</v>
      </c>
      <c r="AD2027" s="8">
        <v>38</v>
      </c>
      <c r="AE2027" s="8">
        <v>69</v>
      </c>
      <c r="AF2027" s="13"/>
      <c r="AG2027" s="13"/>
      <c r="AH2027" s="13"/>
      <c r="AJ2027" s="13"/>
      <c r="AK2027" s="13"/>
      <c r="AL2027" s="13"/>
      <c r="AM2027" s="13"/>
      <c r="AN2027" s="13" t="s">
        <v>510</v>
      </c>
    </row>
    <row r="2028" spans="1:40" x14ac:dyDescent="0.2">
      <c r="A2028" s="8" t="s">
        <v>5205</v>
      </c>
      <c r="B2028" s="8" t="s">
        <v>3858</v>
      </c>
      <c r="C2028" s="8" t="str">
        <f t="shared" si="31"/>
        <v>Ramsey County ND</v>
      </c>
      <c r="D2028" s="9">
        <v>11630</v>
      </c>
      <c r="E2028" s="8" t="s">
        <v>445</v>
      </c>
      <c r="F2028" s="9">
        <v>1505</v>
      </c>
      <c r="G2028" s="9">
        <v>3216</v>
      </c>
      <c r="H2028" s="9">
        <v>5218</v>
      </c>
      <c r="I2028" s="10">
        <v>0.28842468378689151</v>
      </c>
      <c r="J2028" s="10">
        <v>0.61632809505557684</v>
      </c>
      <c r="K2028" s="9">
        <v>-1711</v>
      </c>
      <c r="L2028" s="9">
        <v>1711</v>
      </c>
      <c r="M2028" s="10">
        <v>-0.32790341126868533</v>
      </c>
      <c r="N2028" s="10">
        <v>0.32790341126868533</v>
      </c>
      <c r="O2028" s="9">
        <v>2162</v>
      </c>
      <c r="P2028" s="9">
        <v>2659</v>
      </c>
      <c r="Q2028" s="9">
        <v>4971</v>
      </c>
      <c r="R2028" s="10">
        <v>0.43492255079460873</v>
      </c>
      <c r="S2028" s="10">
        <v>0.53490243411788374</v>
      </c>
      <c r="T2028" s="9">
        <v>-497</v>
      </c>
      <c r="U2028" s="10">
        <v>-9.9979883323275009E-2</v>
      </c>
      <c r="V2028" s="9">
        <v>-657</v>
      </c>
      <c r="W2028" s="9">
        <v>557</v>
      </c>
      <c r="X2028" s="10">
        <v>-0.14649786700771722</v>
      </c>
      <c r="Y2028" s="10">
        <v>8.1425660937693101E-2</v>
      </c>
      <c r="Z2028" s="11">
        <v>1186.8499999999999</v>
      </c>
      <c r="AA2028" s="11">
        <v>9.7990478999031048</v>
      </c>
      <c r="AB2028" s="11">
        <v>38071</v>
      </c>
      <c r="AC2028" s="12" t="s">
        <v>5266</v>
      </c>
      <c r="AD2028" s="8">
        <v>38</v>
      </c>
      <c r="AE2028" s="8">
        <v>71</v>
      </c>
      <c r="AF2028" s="13"/>
      <c r="AG2028" s="13"/>
      <c r="AH2028" s="13"/>
      <c r="AJ2028" s="13"/>
      <c r="AK2028" s="13"/>
      <c r="AL2028" s="13"/>
      <c r="AM2028" s="13"/>
      <c r="AN2028" s="13" t="s">
        <v>510</v>
      </c>
    </row>
    <row r="2029" spans="1:40" x14ac:dyDescent="0.2">
      <c r="A2029" s="8" t="s">
        <v>5205</v>
      </c>
      <c r="B2029" s="8" t="s">
        <v>5267</v>
      </c>
      <c r="C2029" s="8" t="str">
        <f t="shared" si="31"/>
        <v>Ransom County ND</v>
      </c>
      <c r="D2029" s="9">
        <v>5448</v>
      </c>
      <c r="E2029" s="8" t="s">
        <v>445</v>
      </c>
      <c r="F2029" s="9">
        <v>836</v>
      </c>
      <c r="G2029" s="9">
        <v>1209</v>
      </c>
      <c r="H2029" s="9">
        <v>2317</v>
      </c>
      <c r="I2029" s="10">
        <v>0.36081139404402246</v>
      </c>
      <c r="J2029" s="10">
        <v>0.52179542511868793</v>
      </c>
      <c r="K2029" s="9">
        <v>-373</v>
      </c>
      <c r="L2029" s="9">
        <v>373</v>
      </c>
      <c r="M2029" s="10">
        <v>-0.16098403107466547</v>
      </c>
      <c r="N2029" s="10">
        <v>0.16098403107466547</v>
      </c>
      <c r="O2029" s="9">
        <v>1341</v>
      </c>
      <c r="P2029" s="9">
        <v>1008</v>
      </c>
      <c r="Q2029" s="9">
        <v>2412</v>
      </c>
      <c r="R2029" s="10">
        <v>0.55597014925373134</v>
      </c>
      <c r="S2029" s="10">
        <v>0.41791044776119401</v>
      </c>
      <c r="T2029" s="9">
        <v>333</v>
      </c>
      <c r="U2029" s="10">
        <v>0.13805970149253732</v>
      </c>
      <c r="V2029" s="9">
        <v>-505</v>
      </c>
      <c r="W2029" s="9">
        <v>201</v>
      </c>
      <c r="X2029" s="10">
        <v>-0.19515875520970888</v>
      </c>
      <c r="Y2029" s="10">
        <v>0.10388497735749391</v>
      </c>
      <c r="Z2029" s="11">
        <v>862.36</v>
      </c>
      <c r="AA2029" s="11">
        <v>6.3175471960666076</v>
      </c>
      <c r="AB2029" s="11">
        <v>38073</v>
      </c>
      <c r="AC2029" s="12" t="s">
        <v>5268</v>
      </c>
      <c r="AD2029" s="8">
        <v>38</v>
      </c>
      <c r="AE2029" s="8">
        <v>73</v>
      </c>
      <c r="AF2029" s="13"/>
      <c r="AG2029" s="13"/>
      <c r="AH2029" s="13"/>
      <c r="AJ2029" s="13"/>
      <c r="AK2029" s="13"/>
      <c r="AL2029" s="13"/>
      <c r="AM2029" s="13"/>
      <c r="AN2029" s="13" t="s">
        <v>510</v>
      </c>
    </row>
    <row r="2030" spans="1:40" x14ac:dyDescent="0.2">
      <c r="A2030" s="8" t="s">
        <v>5205</v>
      </c>
      <c r="B2030" s="8" t="s">
        <v>3864</v>
      </c>
      <c r="C2030" s="8" t="str">
        <f t="shared" si="31"/>
        <v>Renville County ND</v>
      </c>
      <c r="D2030" s="9">
        <v>2571</v>
      </c>
      <c r="E2030" s="8" t="s">
        <v>445</v>
      </c>
      <c r="F2030" s="9">
        <v>200</v>
      </c>
      <c r="G2030" s="9">
        <v>978</v>
      </c>
      <c r="H2030" s="9">
        <v>1255</v>
      </c>
      <c r="I2030" s="10">
        <v>0.15936254980079681</v>
      </c>
      <c r="J2030" s="10">
        <v>0.77928286852589645</v>
      </c>
      <c r="K2030" s="9">
        <v>-778</v>
      </c>
      <c r="L2030" s="9">
        <v>778</v>
      </c>
      <c r="M2030" s="10">
        <v>-0.61992031872509967</v>
      </c>
      <c r="N2030" s="10">
        <v>0.61992031872509967</v>
      </c>
      <c r="O2030" s="9">
        <v>398</v>
      </c>
      <c r="P2030" s="9">
        <v>850</v>
      </c>
      <c r="Q2030" s="9">
        <v>1272</v>
      </c>
      <c r="R2030" s="10">
        <v>0.31289308176100628</v>
      </c>
      <c r="S2030" s="10">
        <v>0.66823899371069184</v>
      </c>
      <c r="T2030" s="9">
        <v>-452</v>
      </c>
      <c r="U2030" s="10">
        <v>-0.35534591194968557</v>
      </c>
      <c r="V2030" s="9">
        <v>-198</v>
      </c>
      <c r="W2030" s="9">
        <v>128</v>
      </c>
      <c r="X2030" s="10">
        <v>-0.15353053196020947</v>
      </c>
      <c r="Y2030" s="10">
        <v>0.11104387481520461</v>
      </c>
      <c r="Z2030" s="11">
        <v>877.05</v>
      </c>
      <c r="AA2030" s="11">
        <v>2.9314178211048403</v>
      </c>
      <c r="AB2030" s="11">
        <v>38075</v>
      </c>
      <c r="AC2030" s="12" t="s">
        <v>5269</v>
      </c>
      <c r="AD2030" s="8">
        <v>38</v>
      </c>
      <c r="AE2030" s="8">
        <v>75</v>
      </c>
      <c r="AF2030" s="13" t="s">
        <v>5250</v>
      </c>
      <c r="AG2030" s="13"/>
      <c r="AH2030" s="13" t="s">
        <v>5251</v>
      </c>
      <c r="AJ2030" s="13" t="s">
        <v>498</v>
      </c>
      <c r="AK2030" s="13"/>
      <c r="AL2030" s="13"/>
      <c r="AM2030" s="13"/>
      <c r="AN2030" s="13" t="s">
        <v>505</v>
      </c>
    </row>
    <row r="2031" spans="1:40" x14ac:dyDescent="0.2">
      <c r="A2031" s="8" t="s">
        <v>5205</v>
      </c>
      <c r="B2031" s="8" t="s">
        <v>2240</v>
      </c>
      <c r="C2031" s="8" t="str">
        <f t="shared" si="31"/>
        <v>Richland County ND</v>
      </c>
      <c r="D2031" s="9">
        <v>16402</v>
      </c>
      <c r="E2031" s="8" t="s">
        <v>445</v>
      </c>
      <c r="F2031" s="9">
        <v>2064</v>
      </c>
      <c r="G2031" s="9">
        <v>4759</v>
      </c>
      <c r="H2031" s="9">
        <v>7460</v>
      </c>
      <c r="I2031" s="10">
        <v>0.27667560321715817</v>
      </c>
      <c r="J2031" s="10">
        <v>0.63793565683646114</v>
      </c>
      <c r="K2031" s="9">
        <v>-2695</v>
      </c>
      <c r="L2031" s="9">
        <v>2695</v>
      </c>
      <c r="M2031" s="10">
        <v>-0.36126005361930297</v>
      </c>
      <c r="N2031" s="10">
        <v>0.36126005361930297</v>
      </c>
      <c r="O2031" s="9">
        <v>3190</v>
      </c>
      <c r="P2031" s="9">
        <v>4213</v>
      </c>
      <c r="Q2031" s="9">
        <v>7549</v>
      </c>
      <c r="R2031" s="10">
        <v>0.42257252616240559</v>
      </c>
      <c r="S2031" s="10">
        <v>0.55808716386276325</v>
      </c>
      <c r="T2031" s="9">
        <v>-1023</v>
      </c>
      <c r="U2031" s="10">
        <v>-0.13551463770035765</v>
      </c>
      <c r="V2031" s="9">
        <v>-1126</v>
      </c>
      <c r="W2031" s="9">
        <v>546</v>
      </c>
      <c r="X2031" s="10">
        <v>-0.14589692294524742</v>
      </c>
      <c r="Y2031" s="10">
        <v>7.9848492973697893E-2</v>
      </c>
      <c r="Z2031" s="11">
        <v>1435.78</v>
      </c>
      <c r="AA2031" s="11">
        <v>11.423755728593518</v>
      </c>
      <c r="AB2031" s="11">
        <v>38077</v>
      </c>
      <c r="AC2031" s="12" t="s">
        <v>5270</v>
      </c>
      <c r="AD2031" s="8">
        <v>38</v>
      </c>
      <c r="AE2031" s="8">
        <v>77</v>
      </c>
      <c r="AF2031" s="13" t="s">
        <v>3903</v>
      </c>
      <c r="AG2031" s="13" t="s">
        <v>3746</v>
      </c>
      <c r="AH2031" s="13" t="s">
        <v>3904</v>
      </c>
      <c r="AJ2031" s="13" t="s">
        <v>498</v>
      </c>
      <c r="AK2031" s="13" t="s">
        <v>3748</v>
      </c>
      <c r="AL2031" s="13"/>
      <c r="AM2031" s="13"/>
      <c r="AN2031" s="13" t="s">
        <v>487</v>
      </c>
    </row>
    <row r="2032" spans="1:40" x14ac:dyDescent="0.2">
      <c r="A2032" s="8" t="s">
        <v>5205</v>
      </c>
      <c r="B2032" s="8" t="s">
        <v>5271</v>
      </c>
      <c r="C2032" s="8" t="str">
        <f t="shared" si="31"/>
        <v>Rolette County ND</v>
      </c>
      <c r="D2032" s="9">
        <v>14649</v>
      </c>
      <c r="E2032" s="8" t="s">
        <v>445</v>
      </c>
      <c r="F2032" s="9">
        <v>2097</v>
      </c>
      <c r="G2032" s="9">
        <v>1210</v>
      </c>
      <c r="H2032" s="9">
        <v>3662</v>
      </c>
      <c r="I2032" s="10">
        <v>0.5726379027853632</v>
      </c>
      <c r="J2032" s="10">
        <v>0.3304205352266521</v>
      </c>
      <c r="K2032" s="9">
        <v>887</v>
      </c>
      <c r="L2032" s="9">
        <v>-887</v>
      </c>
      <c r="M2032" s="10">
        <v>0.24221736755871109</v>
      </c>
      <c r="N2032" s="10">
        <v>-0.24221736755871109</v>
      </c>
      <c r="O2032" s="9">
        <v>3351</v>
      </c>
      <c r="P2032" s="9">
        <v>1090</v>
      </c>
      <c r="Q2032" s="9">
        <v>4528</v>
      </c>
      <c r="R2032" s="10">
        <v>0.74006183745583043</v>
      </c>
      <c r="S2032" s="10">
        <v>0.24072438162544169</v>
      </c>
      <c r="T2032" s="9">
        <v>2261</v>
      </c>
      <c r="U2032" s="10">
        <v>0.49933745583038874</v>
      </c>
      <c r="V2032" s="9">
        <v>-1254</v>
      </c>
      <c r="W2032" s="9">
        <v>120</v>
      </c>
      <c r="X2032" s="10">
        <v>-0.16742393467046723</v>
      </c>
      <c r="Y2032" s="10">
        <v>8.9696153601210415E-2</v>
      </c>
      <c r="Z2032" s="11">
        <v>903.08</v>
      </c>
      <c r="AA2032" s="11">
        <v>16.221154272046771</v>
      </c>
      <c r="AB2032" s="11">
        <v>38079</v>
      </c>
      <c r="AC2032" s="12" t="s">
        <v>5272</v>
      </c>
      <c r="AD2032" s="8">
        <v>38</v>
      </c>
      <c r="AE2032" s="8">
        <v>79</v>
      </c>
      <c r="AF2032" s="13"/>
      <c r="AG2032" s="13"/>
      <c r="AH2032" s="13"/>
      <c r="AJ2032" s="13"/>
      <c r="AK2032" s="13"/>
      <c r="AL2032" s="13"/>
      <c r="AM2032" s="13"/>
      <c r="AN2032" s="13" t="s">
        <v>510</v>
      </c>
    </row>
    <row r="2033" spans="1:40" x14ac:dyDescent="0.2">
      <c r="A2033" s="8" t="s">
        <v>5205</v>
      </c>
      <c r="B2033" s="8" t="s">
        <v>5273</v>
      </c>
      <c r="C2033" s="8" t="str">
        <f t="shared" si="31"/>
        <v>Sargent County ND</v>
      </c>
      <c r="D2033" s="9">
        <v>3876</v>
      </c>
      <c r="E2033" s="8" t="s">
        <v>445</v>
      </c>
      <c r="F2033" s="9">
        <v>693</v>
      </c>
      <c r="G2033" s="9">
        <v>1088</v>
      </c>
      <c r="H2033" s="9">
        <v>1978</v>
      </c>
      <c r="I2033" s="10">
        <v>0.35035389282103135</v>
      </c>
      <c r="J2033" s="10">
        <v>0.55005055611729015</v>
      </c>
      <c r="K2033" s="9">
        <v>-395</v>
      </c>
      <c r="L2033" s="9">
        <v>395</v>
      </c>
      <c r="M2033" s="10">
        <v>-0.19969666329625879</v>
      </c>
      <c r="N2033" s="10">
        <v>0.19969666329625879</v>
      </c>
      <c r="O2033" s="9">
        <v>1073</v>
      </c>
      <c r="P2033" s="9">
        <v>876</v>
      </c>
      <c r="Q2033" s="9">
        <v>1987</v>
      </c>
      <c r="R2033" s="10">
        <v>0.5400100654252642</v>
      </c>
      <c r="S2033" s="10">
        <v>0.44086562657272271</v>
      </c>
      <c r="T2033" s="9">
        <v>197</v>
      </c>
      <c r="U2033" s="10">
        <v>9.9144438852541483E-2</v>
      </c>
      <c r="V2033" s="9">
        <v>-380</v>
      </c>
      <c r="W2033" s="9">
        <v>212</v>
      </c>
      <c r="X2033" s="10">
        <v>-0.18965617260423284</v>
      </c>
      <c r="Y2033" s="10">
        <v>0.10918492954456743</v>
      </c>
      <c r="Z2033" s="11">
        <v>858.51</v>
      </c>
      <c r="AA2033" s="11">
        <v>4.5147988957612606</v>
      </c>
      <c r="AB2033" s="11">
        <v>38081</v>
      </c>
      <c r="AC2033" s="12" t="s">
        <v>5274</v>
      </c>
      <c r="AD2033" s="8">
        <v>38</v>
      </c>
      <c r="AE2033" s="8">
        <v>81</v>
      </c>
      <c r="AF2033" s="13"/>
      <c r="AG2033" s="13"/>
      <c r="AH2033" s="13"/>
      <c r="AJ2033" s="13"/>
      <c r="AK2033" s="13"/>
      <c r="AL2033" s="13"/>
      <c r="AM2033" s="13"/>
      <c r="AN2033" s="13" t="s">
        <v>510</v>
      </c>
    </row>
    <row r="2034" spans="1:40" x14ac:dyDescent="0.2">
      <c r="A2034" s="8" t="s">
        <v>5205</v>
      </c>
      <c r="B2034" s="8" t="s">
        <v>2905</v>
      </c>
      <c r="C2034" s="8" t="str">
        <f t="shared" si="31"/>
        <v>Sheridan County ND</v>
      </c>
      <c r="D2034" s="9">
        <v>1310</v>
      </c>
      <c r="E2034" s="8" t="s">
        <v>445</v>
      </c>
      <c r="F2034" s="9">
        <v>94</v>
      </c>
      <c r="G2034" s="9">
        <v>644</v>
      </c>
      <c r="H2034" s="9">
        <v>774</v>
      </c>
      <c r="I2034" s="10">
        <v>0.12144702842377261</v>
      </c>
      <c r="J2034" s="10">
        <v>0.83204134366925064</v>
      </c>
      <c r="K2034" s="9">
        <v>-550</v>
      </c>
      <c r="L2034" s="9">
        <v>550</v>
      </c>
      <c r="M2034" s="10">
        <v>-0.710594315245478</v>
      </c>
      <c r="N2034" s="10">
        <v>0.710594315245478</v>
      </c>
      <c r="O2034" s="9">
        <v>161</v>
      </c>
      <c r="P2034" s="9">
        <v>637</v>
      </c>
      <c r="Q2034" s="9">
        <v>808</v>
      </c>
      <c r="R2034" s="10">
        <v>0.19925742574257427</v>
      </c>
      <c r="S2034" s="10">
        <v>0.7883663366336634</v>
      </c>
      <c r="T2034" s="9">
        <v>-476</v>
      </c>
      <c r="U2034" s="10">
        <v>-0.58910891089108919</v>
      </c>
      <c r="V2034" s="9">
        <v>-67</v>
      </c>
      <c r="W2034" s="9">
        <v>7</v>
      </c>
      <c r="X2034" s="10">
        <v>-7.7810397318801655E-2</v>
      </c>
      <c r="Y2034" s="10">
        <v>4.3675007035587243E-2</v>
      </c>
      <c r="Z2034" s="11">
        <v>972.38</v>
      </c>
      <c r="AA2034" s="11">
        <v>1.3472099385014089</v>
      </c>
      <c r="AB2034" s="11">
        <v>38083</v>
      </c>
      <c r="AC2034" s="12" t="s">
        <v>5275</v>
      </c>
      <c r="AD2034" s="8">
        <v>38</v>
      </c>
      <c r="AE2034" s="8">
        <v>83</v>
      </c>
      <c r="AF2034" s="13"/>
      <c r="AG2034" s="13"/>
      <c r="AH2034" s="13"/>
      <c r="AJ2034" s="13"/>
      <c r="AK2034" s="13"/>
      <c r="AL2034" s="13"/>
      <c r="AM2034" s="13"/>
      <c r="AN2034" s="13" t="s">
        <v>510</v>
      </c>
    </row>
    <row r="2035" spans="1:40" x14ac:dyDescent="0.2">
      <c r="A2035" s="8" t="s">
        <v>5205</v>
      </c>
      <c r="B2035" s="8" t="s">
        <v>2685</v>
      </c>
      <c r="C2035" s="8" t="str">
        <f t="shared" si="31"/>
        <v>Sioux County ND</v>
      </c>
      <c r="D2035" s="9">
        <v>4370</v>
      </c>
      <c r="E2035" s="8" t="s">
        <v>445</v>
      </c>
      <c r="F2035" s="9">
        <v>758</v>
      </c>
      <c r="G2035" s="9">
        <v>256</v>
      </c>
      <c r="H2035" s="9">
        <v>1177</v>
      </c>
      <c r="I2035" s="10">
        <v>0.64401019541206461</v>
      </c>
      <c r="J2035" s="10">
        <v>0.21750212404418012</v>
      </c>
      <c r="K2035" s="9">
        <v>502</v>
      </c>
      <c r="L2035" s="9">
        <v>-502</v>
      </c>
      <c r="M2035" s="10">
        <v>0.42650807136788449</v>
      </c>
      <c r="N2035" s="10">
        <v>-0.42650807136788449</v>
      </c>
      <c r="O2035" s="9">
        <v>900</v>
      </c>
      <c r="P2035" s="9">
        <v>223</v>
      </c>
      <c r="Q2035" s="9">
        <v>1138</v>
      </c>
      <c r="R2035" s="10">
        <v>0.79086115992970119</v>
      </c>
      <c r="S2035" s="10">
        <v>0.19595782073813708</v>
      </c>
      <c r="T2035" s="9">
        <v>677</v>
      </c>
      <c r="U2035" s="10">
        <v>0.59490333919156413</v>
      </c>
      <c r="V2035" s="9">
        <v>-142</v>
      </c>
      <c r="W2035" s="9">
        <v>33</v>
      </c>
      <c r="X2035" s="10">
        <v>-0.14685096451763657</v>
      </c>
      <c r="Y2035" s="10">
        <v>2.1544303306043039E-2</v>
      </c>
      <c r="Z2035" s="11">
        <v>1094.0899999999999</v>
      </c>
      <c r="AA2035" s="11">
        <v>3.9941869498852931</v>
      </c>
      <c r="AB2035" s="11">
        <v>38085</v>
      </c>
      <c r="AC2035" s="12" t="s">
        <v>5276</v>
      </c>
      <c r="AD2035" s="8">
        <v>38</v>
      </c>
      <c r="AE2035" s="8">
        <v>85</v>
      </c>
      <c r="AF2035" s="13" t="s">
        <v>5220</v>
      </c>
      <c r="AG2035" s="13"/>
      <c r="AH2035" s="13" t="s">
        <v>5221</v>
      </c>
      <c r="AI2035" s="14">
        <v>129517</v>
      </c>
      <c r="AJ2035" s="13" t="s">
        <v>486</v>
      </c>
      <c r="AK2035" s="13"/>
      <c r="AL2035" s="13"/>
      <c r="AM2035" s="13"/>
      <c r="AN2035" s="13" t="s">
        <v>505</v>
      </c>
    </row>
    <row r="2036" spans="1:40" x14ac:dyDescent="0.2">
      <c r="A2036" s="8" t="s">
        <v>5205</v>
      </c>
      <c r="B2036" s="8" t="s">
        <v>5277</v>
      </c>
      <c r="C2036" s="8" t="str">
        <f t="shared" si="31"/>
        <v>Slope County ND</v>
      </c>
      <c r="D2036" s="9">
        <v>767</v>
      </c>
      <c r="E2036" s="8" t="s">
        <v>445</v>
      </c>
      <c r="F2036" s="9">
        <v>42</v>
      </c>
      <c r="G2036" s="9">
        <v>361</v>
      </c>
      <c r="H2036" s="9">
        <v>427</v>
      </c>
      <c r="I2036" s="10">
        <v>9.8360655737704916E-2</v>
      </c>
      <c r="J2036" s="10">
        <v>0.84543325526932089</v>
      </c>
      <c r="K2036" s="9">
        <v>-319</v>
      </c>
      <c r="L2036" s="9">
        <v>319</v>
      </c>
      <c r="M2036" s="10">
        <v>-0.74707259953161598</v>
      </c>
      <c r="N2036" s="10">
        <v>0.74707259953161598</v>
      </c>
      <c r="O2036" s="9">
        <v>83</v>
      </c>
      <c r="P2036" s="9">
        <v>341</v>
      </c>
      <c r="Q2036" s="9">
        <v>434</v>
      </c>
      <c r="R2036" s="10">
        <v>0.19124423963133641</v>
      </c>
      <c r="S2036" s="10">
        <v>0.7857142857142857</v>
      </c>
      <c r="T2036" s="9">
        <v>-258</v>
      </c>
      <c r="U2036" s="10">
        <v>-0.59447004608294929</v>
      </c>
      <c r="V2036" s="9">
        <v>-41</v>
      </c>
      <c r="W2036" s="9">
        <v>20</v>
      </c>
      <c r="X2036" s="10">
        <v>-9.2883583893631494E-2</v>
      </c>
      <c r="Y2036" s="10">
        <v>5.9718969555035195E-2</v>
      </c>
      <c r="Z2036" s="11">
        <v>1214.92</v>
      </c>
      <c r="AA2036" s="11">
        <v>0.63131728838112788</v>
      </c>
      <c r="AB2036" s="11">
        <v>38087</v>
      </c>
      <c r="AC2036" s="12" t="s">
        <v>5278</v>
      </c>
      <c r="AD2036" s="8">
        <v>38</v>
      </c>
      <c r="AE2036" s="8">
        <v>87</v>
      </c>
      <c r="AF2036" s="13"/>
      <c r="AG2036" s="13"/>
      <c r="AH2036" s="13"/>
      <c r="AJ2036" s="13"/>
      <c r="AK2036" s="13"/>
      <c r="AL2036" s="13"/>
      <c r="AM2036" s="13"/>
      <c r="AN2036" s="13" t="s">
        <v>510</v>
      </c>
    </row>
    <row r="2037" spans="1:40" x14ac:dyDescent="0.2">
      <c r="A2037" s="8" t="s">
        <v>5205</v>
      </c>
      <c r="B2037" s="8" t="s">
        <v>2252</v>
      </c>
      <c r="C2037" s="8" t="str">
        <f t="shared" si="31"/>
        <v>Stark County ND</v>
      </c>
      <c r="D2037" s="9">
        <v>32154</v>
      </c>
      <c r="E2037" s="8" t="s">
        <v>445</v>
      </c>
      <c r="F2037" s="9">
        <v>1745</v>
      </c>
      <c r="G2037" s="9">
        <v>9718</v>
      </c>
      <c r="H2037" s="9">
        <v>12115</v>
      </c>
      <c r="I2037" s="10">
        <v>0.1440363186132893</v>
      </c>
      <c r="J2037" s="10">
        <v>0.80214609987618657</v>
      </c>
      <c r="K2037" s="9">
        <v>-7973</v>
      </c>
      <c r="L2037" s="9">
        <v>7973</v>
      </c>
      <c r="M2037" s="10">
        <v>-0.65810978126289732</v>
      </c>
      <c r="N2037" s="10">
        <v>0.65810978126289732</v>
      </c>
      <c r="O2037" s="9">
        <v>2805</v>
      </c>
      <c r="P2037" s="9">
        <v>8509</v>
      </c>
      <c r="Q2037" s="9">
        <v>11539</v>
      </c>
      <c r="R2037" s="10">
        <v>0.2430886558627264</v>
      </c>
      <c r="S2037" s="10">
        <v>0.73741225409480893</v>
      </c>
      <c r="T2037" s="9">
        <v>-5704</v>
      </c>
      <c r="U2037" s="10">
        <v>-0.4943235982320825</v>
      </c>
      <c r="V2037" s="9">
        <v>-1060</v>
      </c>
      <c r="W2037" s="9">
        <v>1209</v>
      </c>
      <c r="X2037" s="10">
        <v>-9.90523372494371E-2</v>
      </c>
      <c r="Y2037" s="10">
        <v>6.4733845781377641E-2</v>
      </c>
      <c r="Z2037" s="11">
        <v>1334.74</v>
      </c>
      <c r="AA2037" s="11">
        <v>24.090084960366813</v>
      </c>
      <c r="AB2037" s="11">
        <v>38089</v>
      </c>
      <c r="AC2037" s="12" t="s">
        <v>5279</v>
      </c>
      <c r="AD2037" s="8">
        <v>38</v>
      </c>
      <c r="AE2037" s="8">
        <v>89</v>
      </c>
      <c r="AF2037" s="13" t="s">
        <v>5280</v>
      </c>
      <c r="AG2037" s="13"/>
      <c r="AH2037" s="13" t="s">
        <v>5281</v>
      </c>
      <c r="AJ2037" s="13" t="s">
        <v>498</v>
      </c>
      <c r="AK2037" s="13"/>
      <c r="AL2037" s="13"/>
      <c r="AM2037" s="13"/>
      <c r="AN2037" s="13" t="s">
        <v>487</v>
      </c>
    </row>
    <row r="2038" spans="1:40" x14ac:dyDescent="0.2">
      <c r="A2038" s="8" t="s">
        <v>5205</v>
      </c>
      <c r="B2038" s="8" t="s">
        <v>3882</v>
      </c>
      <c r="C2038" s="8" t="str">
        <f t="shared" si="31"/>
        <v>Steele County ND</v>
      </c>
      <c r="D2038" s="9">
        <v>1956</v>
      </c>
      <c r="E2038" s="8" t="s">
        <v>445</v>
      </c>
      <c r="F2038" s="9">
        <v>361</v>
      </c>
      <c r="G2038" s="9">
        <v>537</v>
      </c>
      <c r="H2038" s="9">
        <v>984</v>
      </c>
      <c r="I2038" s="10">
        <v>0.366869918699187</v>
      </c>
      <c r="J2038" s="10">
        <v>0.54573170731707321</v>
      </c>
      <c r="K2038" s="9">
        <v>-176</v>
      </c>
      <c r="L2038" s="9">
        <v>176</v>
      </c>
      <c r="M2038" s="10">
        <v>-0.17886178861788621</v>
      </c>
      <c r="N2038" s="10">
        <v>0.17886178861788621</v>
      </c>
      <c r="O2038" s="9">
        <v>515</v>
      </c>
      <c r="P2038" s="9">
        <v>495</v>
      </c>
      <c r="Q2038" s="9">
        <v>1028</v>
      </c>
      <c r="R2038" s="10">
        <v>0.50097276264591439</v>
      </c>
      <c r="S2038" s="10">
        <v>0.48151750972762647</v>
      </c>
      <c r="T2038" s="9">
        <v>20</v>
      </c>
      <c r="U2038" s="10">
        <v>1.9455252918287924E-2</v>
      </c>
      <c r="V2038" s="9">
        <v>-154</v>
      </c>
      <c r="W2038" s="9">
        <v>42</v>
      </c>
      <c r="X2038" s="10">
        <v>-0.13410284394672739</v>
      </c>
      <c r="Y2038" s="10">
        <v>6.4214197589446742E-2</v>
      </c>
      <c r="Z2038" s="11">
        <v>712.22</v>
      </c>
      <c r="AA2038" s="11">
        <v>2.7463424222852488</v>
      </c>
      <c r="AB2038" s="11">
        <v>38091</v>
      </c>
      <c r="AC2038" s="12" t="s">
        <v>5282</v>
      </c>
      <c r="AD2038" s="8">
        <v>38</v>
      </c>
      <c r="AE2038" s="8">
        <v>91</v>
      </c>
      <c r="AF2038" s="13"/>
      <c r="AG2038" s="13"/>
      <c r="AH2038" s="13"/>
      <c r="AJ2038" s="13"/>
      <c r="AK2038" s="13"/>
      <c r="AL2038" s="13"/>
      <c r="AM2038" s="13"/>
      <c r="AN2038" s="13" t="s">
        <v>510</v>
      </c>
    </row>
    <row r="2039" spans="1:40" x14ac:dyDescent="0.2">
      <c r="A2039" s="8" t="s">
        <v>5205</v>
      </c>
      <c r="B2039" s="8" t="s">
        <v>5283</v>
      </c>
      <c r="C2039" s="8" t="str">
        <f t="shared" si="31"/>
        <v>Stutsman County ND</v>
      </c>
      <c r="D2039" s="9">
        <v>21103</v>
      </c>
      <c r="E2039" s="8" t="s">
        <v>445</v>
      </c>
      <c r="F2039" s="9">
        <v>2484</v>
      </c>
      <c r="G2039" s="9">
        <v>6706</v>
      </c>
      <c r="H2039" s="9">
        <v>9938</v>
      </c>
      <c r="I2039" s="10">
        <v>0.24994968806600926</v>
      </c>
      <c r="J2039" s="10">
        <v>0.67478365868383983</v>
      </c>
      <c r="K2039" s="9">
        <v>-4222</v>
      </c>
      <c r="L2039" s="9">
        <v>4222</v>
      </c>
      <c r="M2039" s="10">
        <v>-0.42483397061783057</v>
      </c>
      <c r="N2039" s="10">
        <v>0.42483397061783057</v>
      </c>
      <c r="O2039" s="9">
        <v>3561</v>
      </c>
      <c r="P2039" s="9">
        <v>5641</v>
      </c>
      <c r="Q2039" s="9">
        <v>9431</v>
      </c>
      <c r="R2039" s="10">
        <v>0.37758456155232745</v>
      </c>
      <c r="S2039" s="10">
        <v>0.59813381401760157</v>
      </c>
      <c r="T2039" s="9">
        <v>-2080</v>
      </c>
      <c r="U2039" s="10">
        <v>-0.22054925246527413</v>
      </c>
      <c r="V2039" s="9">
        <v>-1077</v>
      </c>
      <c r="W2039" s="9">
        <v>1065</v>
      </c>
      <c r="X2039" s="10">
        <v>-0.12763487348631819</v>
      </c>
      <c r="Y2039" s="10">
        <v>7.6649844666238254E-2</v>
      </c>
      <c r="Z2039" s="11">
        <v>2221.7199999999998</v>
      </c>
      <c r="AA2039" s="11">
        <v>9.4984966602452161</v>
      </c>
      <c r="AB2039" s="11">
        <v>38093</v>
      </c>
      <c r="AC2039" s="12" t="s">
        <v>5284</v>
      </c>
      <c r="AD2039" s="8">
        <v>38</v>
      </c>
      <c r="AE2039" s="8">
        <v>93</v>
      </c>
      <c r="AF2039" s="13" t="s">
        <v>5285</v>
      </c>
      <c r="AG2039" s="13"/>
      <c r="AH2039" s="13" t="s">
        <v>5286</v>
      </c>
      <c r="AJ2039" s="13" t="s">
        <v>498</v>
      </c>
      <c r="AK2039" s="13"/>
      <c r="AL2039" s="13"/>
      <c r="AM2039" s="13"/>
      <c r="AN2039" s="13" t="s">
        <v>487</v>
      </c>
    </row>
    <row r="2040" spans="1:40" x14ac:dyDescent="0.2">
      <c r="A2040" s="8" t="s">
        <v>5205</v>
      </c>
      <c r="B2040" s="8" t="s">
        <v>5287</v>
      </c>
      <c r="C2040" s="8" t="str">
        <f t="shared" si="31"/>
        <v>Towner County ND</v>
      </c>
      <c r="D2040" s="9">
        <v>2272</v>
      </c>
      <c r="E2040" s="8" t="s">
        <v>445</v>
      </c>
      <c r="F2040" s="9">
        <v>305</v>
      </c>
      <c r="G2040" s="9">
        <v>733</v>
      </c>
      <c r="H2040" s="9">
        <v>1137</v>
      </c>
      <c r="I2040" s="10">
        <v>0.26824978012313105</v>
      </c>
      <c r="J2040" s="10">
        <v>0.64467897977132804</v>
      </c>
      <c r="K2040" s="9">
        <v>-428</v>
      </c>
      <c r="L2040" s="9">
        <v>428</v>
      </c>
      <c r="M2040" s="10">
        <v>-0.37642919964819699</v>
      </c>
      <c r="N2040" s="10">
        <v>0.37642919964819699</v>
      </c>
      <c r="O2040" s="9">
        <v>511</v>
      </c>
      <c r="P2040" s="9">
        <v>619</v>
      </c>
      <c r="Q2040" s="9">
        <v>1164</v>
      </c>
      <c r="R2040" s="10">
        <v>0.43900343642611683</v>
      </c>
      <c r="S2040" s="10">
        <v>0.53178694158075601</v>
      </c>
      <c r="T2040" s="9">
        <v>-108</v>
      </c>
      <c r="U2040" s="10">
        <v>-9.2783505154639179E-2</v>
      </c>
      <c r="V2040" s="9">
        <v>-206</v>
      </c>
      <c r="W2040" s="9">
        <v>114</v>
      </c>
      <c r="X2040" s="10">
        <v>-0.17075365630298578</v>
      </c>
      <c r="Y2040" s="10">
        <v>0.11289203819057203</v>
      </c>
      <c r="Z2040" s="11">
        <v>1024.56</v>
      </c>
      <c r="AA2040" s="11">
        <v>2.21753728429765</v>
      </c>
      <c r="AB2040" s="11">
        <v>38095</v>
      </c>
      <c r="AC2040" s="12" t="s">
        <v>5288</v>
      </c>
      <c r="AD2040" s="8">
        <v>38</v>
      </c>
      <c r="AE2040" s="8">
        <v>95</v>
      </c>
      <c r="AF2040" s="13"/>
      <c r="AG2040" s="13"/>
      <c r="AH2040" s="13"/>
      <c r="AJ2040" s="13"/>
      <c r="AK2040" s="13"/>
      <c r="AL2040" s="13"/>
      <c r="AM2040" s="13"/>
      <c r="AN2040" s="13" t="s">
        <v>510</v>
      </c>
    </row>
    <row r="2041" spans="1:40" x14ac:dyDescent="0.2">
      <c r="A2041" s="8" t="s">
        <v>5205</v>
      </c>
      <c r="B2041" s="8" t="s">
        <v>5289</v>
      </c>
      <c r="C2041" s="8" t="str">
        <f t="shared" si="31"/>
        <v>Traill County ND</v>
      </c>
      <c r="D2041" s="9">
        <v>8014</v>
      </c>
      <c r="E2041" s="8" t="s">
        <v>445</v>
      </c>
      <c r="F2041" s="9">
        <v>1239</v>
      </c>
      <c r="G2041" s="9">
        <v>2263</v>
      </c>
      <c r="H2041" s="9">
        <v>3864</v>
      </c>
      <c r="I2041" s="10">
        <v>0.32065217391304346</v>
      </c>
      <c r="J2041" s="10">
        <v>0.58566252587991718</v>
      </c>
      <c r="K2041" s="9">
        <v>-1024</v>
      </c>
      <c r="L2041" s="9">
        <v>1024</v>
      </c>
      <c r="M2041" s="10">
        <v>-0.26501035196687373</v>
      </c>
      <c r="N2041" s="10">
        <v>0.26501035196687373</v>
      </c>
      <c r="O2041" s="9">
        <v>1784</v>
      </c>
      <c r="P2041" s="9">
        <v>1963</v>
      </c>
      <c r="Q2041" s="9">
        <v>3841</v>
      </c>
      <c r="R2041" s="10">
        <v>0.46446237958864878</v>
      </c>
      <c r="S2041" s="10">
        <v>0.51106482686800314</v>
      </c>
      <c r="T2041" s="9">
        <v>-179</v>
      </c>
      <c r="U2041" s="10">
        <v>-4.6602447279354364E-2</v>
      </c>
      <c r="V2041" s="9">
        <v>-545</v>
      </c>
      <c r="W2041" s="9">
        <v>300</v>
      </c>
      <c r="X2041" s="10">
        <v>-0.14381020567560532</v>
      </c>
      <c r="Y2041" s="10">
        <v>7.4597699011914043E-2</v>
      </c>
      <c r="Z2041" s="11">
        <v>861.95</v>
      </c>
      <c r="AA2041" s="11">
        <v>9.2975230581820281</v>
      </c>
      <c r="AB2041" s="11">
        <v>38097</v>
      </c>
      <c r="AC2041" s="12" t="s">
        <v>5290</v>
      </c>
      <c r="AD2041" s="8">
        <v>38</v>
      </c>
      <c r="AE2041" s="8">
        <v>97</v>
      </c>
      <c r="AF2041" s="13"/>
      <c r="AG2041" s="13"/>
      <c r="AH2041" s="13"/>
      <c r="AJ2041" s="13"/>
      <c r="AK2041" s="13"/>
      <c r="AL2041" s="13"/>
      <c r="AM2041" s="13"/>
      <c r="AN2041" s="13" t="s">
        <v>510</v>
      </c>
    </row>
    <row r="2042" spans="1:40" x14ac:dyDescent="0.2">
      <c r="A2042" s="8" t="s">
        <v>5205</v>
      </c>
      <c r="B2042" s="8" t="s">
        <v>5291</v>
      </c>
      <c r="C2042" s="8" t="str">
        <f t="shared" si="31"/>
        <v>Walsh County ND</v>
      </c>
      <c r="D2042" s="9">
        <v>10897</v>
      </c>
      <c r="E2042" s="8" t="s">
        <v>445</v>
      </c>
      <c r="F2042" s="9">
        <v>1166</v>
      </c>
      <c r="G2042" s="9">
        <v>2991</v>
      </c>
      <c r="H2042" s="9">
        <v>4543</v>
      </c>
      <c r="I2042" s="10">
        <v>0.2566585956416465</v>
      </c>
      <c r="J2042" s="10">
        <v>0.65837552278230249</v>
      </c>
      <c r="K2042" s="9">
        <v>-1825</v>
      </c>
      <c r="L2042" s="9">
        <v>1825</v>
      </c>
      <c r="M2042" s="10">
        <v>-0.40171692714065599</v>
      </c>
      <c r="N2042" s="10">
        <v>0.40171692714065599</v>
      </c>
      <c r="O2042" s="9">
        <v>2118</v>
      </c>
      <c r="P2042" s="9">
        <v>2809</v>
      </c>
      <c r="Q2042" s="9">
        <v>5061</v>
      </c>
      <c r="R2042" s="10">
        <v>0.41849436870183759</v>
      </c>
      <c r="S2042" s="10">
        <v>0.55502865046433514</v>
      </c>
      <c r="T2042" s="9">
        <v>-691</v>
      </c>
      <c r="U2042" s="10">
        <v>-0.13653428176249754</v>
      </c>
      <c r="V2042" s="9">
        <v>-952</v>
      </c>
      <c r="W2042" s="9">
        <v>182</v>
      </c>
      <c r="X2042" s="10">
        <v>-0.16183577306019109</v>
      </c>
      <c r="Y2042" s="10">
        <v>0.10334687231796735</v>
      </c>
      <c r="Z2042" s="11">
        <v>1281.93</v>
      </c>
      <c r="AA2042" s="11">
        <v>8.5004641439080135</v>
      </c>
      <c r="AB2042" s="11">
        <v>38099</v>
      </c>
      <c r="AC2042" s="12" t="s">
        <v>5292</v>
      </c>
      <c r="AD2042" s="8">
        <v>38</v>
      </c>
      <c r="AE2042" s="8">
        <v>99</v>
      </c>
      <c r="AF2042" s="13"/>
      <c r="AG2042" s="13"/>
      <c r="AH2042" s="13"/>
      <c r="AJ2042" s="13"/>
      <c r="AK2042" s="13"/>
      <c r="AL2042" s="13"/>
      <c r="AM2042" s="13"/>
      <c r="AN2042" s="13" t="s">
        <v>510</v>
      </c>
    </row>
    <row r="2043" spans="1:40" x14ac:dyDescent="0.2">
      <c r="A2043" s="8" t="s">
        <v>5205</v>
      </c>
      <c r="B2043" s="8" t="s">
        <v>5293</v>
      </c>
      <c r="C2043" s="8" t="str">
        <f t="shared" si="31"/>
        <v>Ward County ND</v>
      </c>
      <c r="D2043" s="9">
        <v>71275</v>
      </c>
      <c r="E2043" s="8" t="s">
        <v>445</v>
      </c>
      <c r="F2043" s="9">
        <v>5792</v>
      </c>
      <c r="G2043" s="9">
        <v>18601</v>
      </c>
      <c r="H2043" s="9">
        <v>26861</v>
      </c>
      <c r="I2043" s="10">
        <v>0.21562860652991325</v>
      </c>
      <c r="J2043" s="10">
        <v>0.69249097204124943</v>
      </c>
      <c r="K2043" s="9">
        <v>-12809</v>
      </c>
      <c r="L2043" s="9">
        <v>12809</v>
      </c>
      <c r="M2043" s="10">
        <v>-0.47686236551133621</v>
      </c>
      <c r="N2043" s="10">
        <v>0.47686236551133621</v>
      </c>
      <c r="O2043" s="9">
        <v>8412</v>
      </c>
      <c r="P2043" s="9">
        <v>16176</v>
      </c>
      <c r="Q2043" s="9">
        <v>25231</v>
      </c>
      <c r="R2043" s="10">
        <v>0.33339938963972893</v>
      </c>
      <c r="S2043" s="10">
        <v>0.64111608735285963</v>
      </c>
      <c r="T2043" s="9">
        <v>-7764</v>
      </c>
      <c r="U2043" s="10">
        <v>-0.3077166977131307</v>
      </c>
      <c r="V2043" s="9">
        <v>-2620</v>
      </c>
      <c r="W2043" s="9">
        <v>2425</v>
      </c>
      <c r="X2043" s="10">
        <v>-0.11777078310981567</v>
      </c>
      <c r="Y2043" s="10">
        <v>5.1374884688389799E-2</v>
      </c>
      <c r="Z2043" s="11">
        <v>2013.28</v>
      </c>
      <c r="AA2043" s="11">
        <v>35.402427878884211</v>
      </c>
      <c r="AB2043" s="11">
        <v>38101</v>
      </c>
      <c r="AC2043" s="12" t="s">
        <v>5294</v>
      </c>
      <c r="AD2043" s="8">
        <v>38</v>
      </c>
      <c r="AE2043" s="8">
        <v>101</v>
      </c>
      <c r="AF2043" s="13" t="s">
        <v>5250</v>
      </c>
      <c r="AG2043" s="13"/>
      <c r="AH2043" s="13" t="s">
        <v>5251</v>
      </c>
      <c r="AJ2043" s="13" t="s">
        <v>498</v>
      </c>
      <c r="AK2043" s="13"/>
      <c r="AL2043" s="13"/>
      <c r="AM2043" s="13"/>
      <c r="AN2043" s="13" t="s">
        <v>487</v>
      </c>
    </row>
    <row r="2044" spans="1:40" x14ac:dyDescent="0.2">
      <c r="A2044" s="8" t="s">
        <v>5205</v>
      </c>
      <c r="B2044" s="8" t="s">
        <v>2507</v>
      </c>
      <c r="C2044" s="8" t="str">
        <f t="shared" si="31"/>
        <v>Wells County ND</v>
      </c>
      <c r="D2044" s="9">
        <v>4168</v>
      </c>
      <c r="E2044" s="8" t="s">
        <v>445</v>
      </c>
      <c r="F2044" s="9">
        <v>419</v>
      </c>
      <c r="G2044" s="9">
        <v>1793</v>
      </c>
      <c r="H2044" s="9">
        <v>2352</v>
      </c>
      <c r="I2044" s="10">
        <v>0.17814625850340135</v>
      </c>
      <c r="J2044" s="10">
        <v>0.76232993197278909</v>
      </c>
      <c r="K2044" s="9">
        <v>-1374</v>
      </c>
      <c r="L2044" s="9">
        <v>1374</v>
      </c>
      <c r="M2044" s="10">
        <v>-0.58418367346938771</v>
      </c>
      <c r="N2044" s="10">
        <v>0.58418367346938771</v>
      </c>
      <c r="O2044" s="9">
        <v>671</v>
      </c>
      <c r="P2044" s="9">
        <v>1646</v>
      </c>
      <c r="Q2044" s="9">
        <v>2359</v>
      </c>
      <c r="R2044" s="10">
        <v>0.28444256040695209</v>
      </c>
      <c r="S2044" s="10">
        <v>0.69775328529037728</v>
      </c>
      <c r="T2044" s="9">
        <v>-975</v>
      </c>
      <c r="U2044" s="10">
        <v>-0.41331072488342518</v>
      </c>
      <c r="V2044" s="9">
        <v>-252</v>
      </c>
      <c r="W2044" s="9">
        <v>147</v>
      </c>
      <c r="X2044" s="10">
        <v>-0.10629630190355074</v>
      </c>
      <c r="Y2044" s="10">
        <v>6.4576646682411809E-2</v>
      </c>
      <c r="Z2044" s="11">
        <v>1271.05</v>
      </c>
      <c r="AA2044" s="11">
        <v>3.2791786318398177</v>
      </c>
      <c r="AB2044" s="11">
        <v>38103</v>
      </c>
      <c r="AC2044" s="12" t="s">
        <v>5295</v>
      </c>
      <c r="AD2044" s="8">
        <v>38</v>
      </c>
      <c r="AE2044" s="8">
        <v>103</v>
      </c>
      <c r="AF2044" s="13"/>
      <c r="AG2044" s="13"/>
      <c r="AH2044" s="13"/>
      <c r="AJ2044" s="13"/>
      <c r="AK2044" s="13"/>
      <c r="AL2044" s="13"/>
      <c r="AM2044" s="13"/>
      <c r="AN2044" s="13" t="s">
        <v>510</v>
      </c>
    </row>
    <row r="2045" spans="1:40" x14ac:dyDescent="0.2">
      <c r="A2045" s="8" t="s">
        <v>5205</v>
      </c>
      <c r="B2045" s="8" t="s">
        <v>5296</v>
      </c>
      <c r="C2045" s="8" t="str">
        <f t="shared" si="31"/>
        <v>Williams County ND</v>
      </c>
      <c r="D2045" s="9">
        <v>35294</v>
      </c>
      <c r="E2045" s="8" t="s">
        <v>445</v>
      </c>
      <c r="F2045" s="9">
        <v>1722</v>
      </c>
      <c r="G2045" s="9">
        <v>10033</v>
      </c>
      <c r="H2045" s="9">
        <v>12529</v>
      </c>
      <c r="I2045" s="10">
        <v>0.13744113656317344</v>
      </c>
      <c r="J2045" s="10">
        <v>0.80078218533003431</v>
      </c>
      <c r="K2045" s="9">
        <v>-8311</v>
      </c>
      <c r="L2045" s="9">
        <v>8311</v>
      </c>
      <c r="M2045" s="10">
        <v>-0.66334104876686084</v>
      </c>
      <c r="N2045" s="10">
        <v>0.66334104876686084</v>
      </c>
      <c r="O2045" s="9">
        <v>2288</v>
      </c>
      <c r="P2045" s="9">
        <v>7087</v>
      </c>
      <c r="Q2045" s="9">
        <v>9600</v>
      </c>
      <c r="R2045" s="10">
        <v>0.23833333333333334</v>
      </c>
      <c r="S2045" s="10">
        <v>0.73822916666666671</v>
      </c>
      <c r="T2045" s="9">
        <v>-4799</v>
      </c>
      <c r="U2045" s="10">
        <v>-0.49989583333333337</v>
      </c>
      <c r="V2045" s="9">
        <v>-566</v>
      </c>
      <c r="W2045" s="9">
        <v>2946</v>
      </c>
      <c r="X2045" s="10">
        <v>-0.1008921967701599</v>
      </c>
      <c r="Y2045" s="10">
        <v>6.2553018663367599E-2</v>
      </c>
      <c r="Z2045" s="11">
        <v>2077.4</v>
      </c>
      <c r="AA2045" s="11">
        <v>16.989506113410993</v>
      </c>
      <c r="AB2045" s="11">
        <v>38105</v>
      </c>
      <c r="AC2045" s="12" t="s">
        <v>5297</v>
      </c>
      <c r="AD2045" s="8">
        <v>38</v>
      </c>
      <c r="AE2045" s="8">
        <v>105</v>
      </c>
      <c r="AF2045" s="13" t="s">
        <v>5298</v>
      </c>
      <c r="AG2045" s="13"/>
      <c r="AH2045" s="13" t="s">
        <v>5299</v>
      </c>
      <c r="AJ2045" s="13" t="s">
        <v>498</v>
      </c>
      <c r="AK2045" s="13"/>
      <c r="AL2045" s="13"/>
      <c r="AM2045" s="13"/>
      <c r="AN2045" s="13" t="s">
        <v>487</v>
      </c>
    </row>
    <row r="2046" spans="1:40" x14ac:dyDescent="0.2">
      <c r="A2046" s="8" t="s">
        <v>5300</v>
      </c>
      <c r="B2046" s="8" t="s">
        <v>1140</v>
      </c>
      <c r="C2046" s="8" t="str">
        <f t="shared" si="31"/>
        <v>Adams County OH</v>
      </c>
      <c r="D2046" s="9">
        <v>28024</v>
      </c>
      <c r="E2046" s="8" t="s">
        <v>445</v>
      </c>
      <c r="F2046" s="9">
        <v>2293</v>
      </c>
      <c r="G2046" s="9">
        <v>8445</v>
      </c>
      <c r="H2046" s="9">
        <v>11063</v>
      </c>
      <c r="I2046" s="10">
        <v>0.20726746813703337</v>
      </c>
      <c r="J2046" s="10">
        <v>0.76335532857271993</v>
      </c>
      <c r="K2046" s="9">
        <v>-6152</v>
      </c>
      <c r="L2046" s="9">
        <v>6152</v>
      </c>
      <c r="M2046" s="10">
        <v>-0.55608786043568659</v>
      </c>
      <c r="N2046" s="10">
        <v>0.55608786043568659</v>
      </c>
      <c r="O2046" s="9">
        <v>3857</v>
      </c>
      <c r="P2046" s="9">
        <v>6691</v>
      </c>
      <c r="Q2046" s="9">
        <v>10787</v>
      </c>
      <c r="R2046" s="10">
        <v>0.35756002595717068</v>
      </c>
      <c r="S2046" s="10">
        <v>0.62028367479373325</v>
      </c>
      <c r="T2046" s="9">
        <v>-2834</v>
      </c>
      <c r="U2046" s="10">
        <v>-0.26272364883656257</v>
      </c>
      <c r="V2046" s="9">
        <v>-1564</v>
      </c>
      <c r="W2046" s="9">
        <v>1754</v>
      </c>
      <c r="X2046" s="10">
        <v>-0.15029255782013731</v>
      </c>
      <c r="Y2046" s="10">
        <v>0.14307165377898667</v>
      </c>
      <c r="Z2046" s="11">
        <v>583.87</v>
      </c>
      <c r="AA2046" s="11">
        <v>47.996985630362921</v>
      </c>
      <c r="AB2046" s="11">
        <v>39001</v>
      </c>
      <c r="AC2046" s="12" t="s">
        <v>5301</v>
      </c>
      <c r="AD2046" s="8">
        <v>39</v>
      </c>
      <c r="AE2046" s="8">
        <v>1</v>
      </c>
      <c r="AF2046" s="13"/>
      <c r="AG2046" s="13"/>
      <c r="AH2046" s="13"/>
      <c r="AJ2046" s="13"/>
      <c r="AK2046" s="13"/>
      <c r="AL2046" s="13"/>
      <c r="AM2046" s="13"/>
      <c r="AN2046" s="13" t="s">
        <v>510</v>
      </c>
    </row>
    <row r="2047" spans="1:40" x14ac:dyDescent="0.2">
      <c r="A2047" s="8" t="s">
        <v>5300</v>
      </c>
      <c r="B2047" s="8" t="s">
        <v>2289</v>
      </c>
      <c r="C2047" s="8" t="str">
        <f t="shared" si="31"/>
        <v>Allen County OH</v>
      </c>
      <c r="D2047" s="9">
        <v>104425</v>
      </c>
      <c r="E2047" s="8" t="s">
        <v>445</v>
      </c>
      <c r="F2047" s="9">
        <v>12815</v>
      </c>
      <c r="G2047" s="9">
        <v>29858</v>
      </c>
      <c r="H2047" s="9">
        <v>44636</v>
      </c>
      <c r="I2047" s="10">
        <v>0.28710009857514113</v>
      </c>
      <c r="J2047" s="10">
        <v>0.66892194641096869</v>
      </c>
      <c r="K2047" s="9">
        <v>-17043</v>
      </c>
      <c r="L2047" s="9">
        <v>17043</v>
      </c>
      <c r="M2047" s="10">
        <v>-0.38182184783582757</v>
      </c>
      <c r="N2047" s="10">
        <v>0.38182184783582757</v>
      </c>
      <c r="O2047" s="9">
        <v>16869</v>
      </c>
      <c r="P2047" s="9">
        <v>28802</v>
      </c>
      <c r="Q2047" s="9">
        <v>46458</v>
      </c>
      <c r="R2047" s="10">
        <v>0.36310215678677515</v>
      </c>
      <c r="S2047" s="10">
        <v>0.61995781135649408</v>
      </c>
      <c r="T2047" s="9">
        <v>-11933</v>
      </c>
      <c r="U2047" s="10">
        <v>-0.25685565456971893</v>
      </c>
      <c r="V2047" s="9">
        <v>-4054</v>
      </c>
      <c r="W2047" s="9">
        <v>1056</v>
      </c>
      <c r="X2047" s="10">
        <v>-7.6002058211634027E-2</v>
      </c>
      <c r="Y2047" s="10">
        <v>4.8964135054474611E-2</v>
      </c>
      <c r="Z2047" s="11">
        <v>402.5</v>
      </c>
      <c r="AA2047" s="11">
        <v>259.44099378881987</v>
      </c>
      <c r="AB2047" s="11">
        <v>39003</v>
      </c>
      <c r="AC2047" s="12" t="s">
        <v>5302</v>
      </c>
      <c r="AD2047" s="8">
        <v>39</v>
      </c>
      <c r="AE2047" s="8">
        <v>3</v>
      </c>
      <c r="AF2047" s="13" t="s">
        <v>5303</v>
      </c>
      <c r="AG2047" s="13" t="s">
        <v>5304</v>
      </c>
      <c r="AH2047" s="13" t="s">
        <v>5305</v>
      </c>
      <c r="AI2047" s="14">
        <v>104425</v>
      </c>
      <c r="AJ2047" s="13" t="s">
        <v>486</v>
      </c>
      <c r="AK2047" s="13" t="s">
        <v>5306</v>
      </c>
      <c r="AL2047" s="13"/>
      <c r="AM2047" s="13"/>
      <c r="AN2047" s="13" t="s">
        <v>487</v>
      </c>
    </row>
    <row r="2048" spans="1:40" x14ac:dyDescent="0.2">
      <c r="A2048" s="8" t="s">
        <v>5300</v>
      </c>
      <c r="B2048" s="8" t="s">
        <v>5307</v>
      </c>
      <c r="C2048" s="8" t="str">
        <f t="shared" si="31"/>
        <v>Ashland County OH</v>
      </c>
      <c r="D2048" s="9">
        <v>53213</v>
      </c>
      <c r="E2048" s="8" t="s">
        <v>445</v>
      </c>
      <c r="F2048" s="9">
        <v>5659</v>
      </c>
      <c r="G2048" s="9">
        <v>17169</v>
      </c>
      <c r="H2048" s="9">
        <v>24074</v>
      </c>
      <c r="I2048" s="10">
        <v>0.23506687712885271</v>
      </c>
      <c r="J2048" s="10">
        <v>0.71317604054166317</v>
      </c>
      <c r="K2048" s="9">
        <v>-11510</v>
      </c>
      <c r="L2048" s="9">
        <v>11510</v>
      </c>
      <c r="M2048" s="10">
        <v>-0.47810916341281046</v>
      </c>
      <c r="N2048" s="10">
        <v>0.47810916341281046</v>
      </c>
      <c r="O2048" s="9">
        <v>8083</v>
      </c>
      <c r="P2048" s="9">
        <v>15225</v>
      </c>
      <c r="Q2048" s="9">
        <v>23826</v>
      </c>
      <c r="R2048" s="10">
        <v>0.3392512381432049</v>
      </c>
      <c r="S2048" s="10">
        <v>0.63900780659783429</v>
      </c>
      <c r="T2048" s="9">
        <v>-7142</v>
      </c>
      <c r="U2048" s="10">
        <v>-0.29975656845462939</v>
      </c>
      <c r="V2048" s="9">
        <v>-2424</v>
      </c>
      <c r="W2048" s="9">
        <v>1944</v>
      </c>
      <c r="X2048" s="10">
        <v>-0.10418436101435219</v>
      </c>
      <c r="Y2048" s="10">
        <v>7.4168233943828876E-2</v>
      </c>
      <c r="Z2048" s="11">
        <v>422.95</v>
      </c>
      <c r="AA2048" s="11">
        <v>125.81392599598061</v>
      </c>
      <c r="AB2048" s="11">
        <v>39005</v>
      </c>
      <c r="AC2048" s="12" t="s">
        <v>5308</v>
      </c>
      <c r="AD2048" s="8">
        <v>39</v>
      </c>
      <c r="AE2048" s="8">
        <v>5</v>
      </c>
      <c r="AF2048" s="13" t="s">
        <v>5309</v>
      </c>
      <c r="AG2048" s="13" t="s">
        <v>5310</v>
      </c>
      <c r="AH2048" s="13" t="s">
        <v>5311</v>
      </c>
      <c r="AJ2048" s="13" t="s">
        <v>498</v>
      </c>
      <c r="AK2048" s="13" t="s">
        <v>5312</v>
      </c>
      <c r="AL2048" s="13"/>
      <c r="AM2048" s="13"/>
      <c r="AN2048" s="13" t="s">
        <v>487</v>
      </c>
    </row>
    <row r="2049" spans="1:40" x14ac:dyDescent="0.2">
      <c r="A2049" s="8" t="s">
        <v>5300</v>
      </c>
      <c r="B2049" s="8" t="s">
        <v>5313</v>
      </c>
      <c r="C2049" s="8" t="str">
        <f t="shared" si="31"/>
        <v>Ashtabula County OH</v>
      </c>
      <c r="D2049" s="9">
        <v>98632</v>
      </c>
      <c r="E2049" s="8" t="s">
        <v>445</v>
      </c>
      <c r="F2049" s="9">
        <v>15191</v>
      </c>
      <c r="G2049" s="9">
        <v>22755</v>
      </c>
      <c r="H2049" s="9">
        <v>39809</v>
      </c>
      <c r="I2049" s="10">
        <v>0.38159712627797732</v>
      </c>
      <c r="J2049" s="10">
        <v>0.571604411062825</v>
      </c>
      <c r="K2049" s="9">
        <v>-7564</v>
      </c>
      <c r="L2049" s="9">
        <v>7564</v>
      </c>
      <c r="M2049" s="10">
        <v>-0.19000728478484769</v>
      </c>
      <c r="N2049" s="10">
        <v>0.19000728478484769</v>
      </c>
      <c r="O2049" s="9">
        <v>22964</v>
      </c>
      <c r="P2049" s="9">
        <v>17890</v>
      </c>
      <c r="Q2049" s="9">
        <v>41781</v>
      </c>
      <c r="R2049" s="10">
        <v>0.54962782125846676</v>
      </c>
      <c r="S2049" s="10">
        <v>0.42818506019482538</v>
      </c>
      <c r="T2049" s="9">
        <v>5074</v>
      </c>
      <c r="U2049" s="10">
        <v>0.12144276106364138</v>
      </c>
      <c r="V2049" s="9">
        <v>-7773</v>
      </c>
      <c r="W2049" s="9">
        <v>4865</v>
      </c>
      <c r="X2049" s="10">
        <v>-0.16803069498048945</v>
      </c>
      <c r="Y2049" s="10">
        <v>0.14341935086799962</v>
      </c>
      <c r="Z2049" s="11">
        <v>701.93</v>
      </c>
      <c r="AA2049" s="11">
        <v>140.51543601213797</v>
      </c>
      <c r="AB2049" s="11">
        <v>39007</v>
      </c>
      <c r="AC2049" s="12" t="s">
        <v>5314</v>
      </c>
      <c r="AD2049" s="8">
        <v>39</v>
      </c>
      <c r="AE2049" s="8">
        <v>7</v>
      </c>
      <c r="AF2049" s="13" t="s">
        <v>5315</v>
      </c>
      <c r="AG2049" s="13" t="s">
        <v>5316</v>
      </c>
      <c r="AH2049" s="13" t="s">
        <v>5317</v>
      </c>
      <c r="AJ2049" s="13" t="s">
        <v>498</v>
      </c>
      <c r="AK2049" s="13" t="s">
        <v>5318</v>
      </c>
      <c r="AL2049" s="13"/>
      <c r="AM2049" s="13"/>
      <c r="AN2049" s="13" t="s">
        <v>487</v>
      </c>
    </row>
    <row r="2050" spans="1:40" x14ac:dyDescent="0.2">
      <c r="A2050" s="8" t="s">
        <v>5300</v>
      </c>
      <c r="B2050" s="8" t="s">
        <v>5319</v>
      </c>
      <c r="C2050" s="8" t="str">
        <f t="shared" si="31"/>
        <v>Athens County OH</v>
      </c>
      <c r="D2050" s="9">
        <v>65886</v>
      </c>
      <c r="E2050" s="8" t="s">
        <v>445</v>
      </c>
      <c r="F2050" s="9">
        <v>15552</v>
      </c>
      <c r="G2050" s="9">
        <v>10816</v>
      </c>
      <c r="H2050" s="9">
        <v>27941</v>
      </c>
      <c r="I2050" s="10">
        <v>0.55660141011416919</v>
      </c>
      <c r="J2050" s="10">
        <v>0.38710139221931927</v>
      </c>
      <c r="K2050" s="9">
        <v>4736</v>
      </c>
      <c r="L2050" s="9">
        <v>-4736</v>
      </c>
      <c r="M2050" s="10">
        <v>0.16950001789484992</v>
      </c>
      <c r="N2050" s="10">
        <v>-0.16950001789484992</v>
      </c>
      <c r="O2050" s="9">
        <v>17268</v>
      </c>
      <c r="P2050" s="9">
        <v>8118</v>
      </c>
      <c r="Q2050" s="9">
        <v>26112</v>
      </c>
      <c r="R2050" s="10">
        <v>0.66130514705882348</v>
      </c>
      <c r="S2050" s="10">
        <v>0.31089154411764708</v>
      </c>
      <c r="T2050" s="9">
        <v>9150</v>
      </c>
      <c r="U2050" s="10">
        <v>0.35041360294117641</v>
      </c>
      <c r="V2050" s="9">
        <v>-1716</v>
      </c>
      <c r="W2050" s="9">
        <v>2698</v>
      </c>
      <c r="X2050" s="10">
        <v>-0.10470373694465429</v>
      </c>
      <c r="Y2050" s="10">
        <v>7.6209848101672195E-2</v>
      </c>
      <c r="Z2050" s="11">
        <v>503.6</v>
      </c>
      <c r="AA2050" s="11">
        <v>130.83002382843526</v>
      </c>
      <c r="AB2050" s="11">
        <v>39009</v>
      </c>
      <c r="AC2050" s="12" t="s">
        <v>5320</v>
      </c>
      <c r="AD2050" s="8">
        <v>39</v>
      </c>
      <c r="AE2050" s="8">
        <v>9</v>
      </c>
      <c r="AF2050" s="13" t="s">
        <v>5321</v>
      </c>
      <c r="AG2050" s="13"/>
      <c r="AH2050" s="13" t="s">
        <v>5322</v>
      </c>
      <c r="AJ2050" s="13" t="s">
        <v>498</v>
      </c>
      <c r="AK2050" s="13"/>
      <c r="AL2050" s="13"/>
      <c r="AM2050" s="13"/>
      <c r="AN2050" s="13" t="s">
        <v>487</v>
      </c>
    </row>
    <row r="2051" spans="1:40" x14ac:dyDescent="0.2">
      <c r="A2051" s="8" t="s">
        <v>5300</v>
      </c>
      <c r="B2051" s="8" t="s">
        <v>5323</v>
      </c>
      <c r="C2051" s="8" t="str">
        <f t="shared" si="31"/>
        <v>Auglaize County OH</v>
      </c>
      <c r="D2051" s="9">
        <v>45876</v>
      </c>
      <c r="E2051" s="8" t="s">
        <v>445</v>
      </c>
      <c r="F2051" s="9">
        <v>3825</v>
      </c>
      <c r="G2051" s="9">
        <v>18130</v>
      </c>
      <c r="H2051" s="9">
        <v>22860</v>
      </c>
      <c r="I2051" s="10">
        <v>0.1673228346456693</v>
      </c>
      <c r="J2051" s="10">
        <v>0.79308836395450566</v>
      </c>
      <c r="K2051" s="9">
        <v>-14305</v>
      </c>
      <c r="L2051" s="9">
        <v>14305</v>
      </c>
      <c r="M2051" s="10">
        <v>-0.62576552930883633</v>
      </c>
      <c r="N2051" s="10">
        <v>0.62576552930883633</v>
      </c>
      <c r="O2051" s="9">
        <v>5643</v>
      </c>
      <c r="P2051" s="9">
        <v>16802</v>
      </c>
      <c r="Q2051" s="9">
        <v>22838</v>
      </c>
      <c r="R2051" s="10">
        <v>0.24708818635607321</v>
      </c>
      <c r="S2051" s="10">
        <v>0.73570365180838948</v>
      </c>
      <c r="T2051" s="9">
        <v>-11159</v>
      </c>
      <c r="U2051" s="10">
        <v>-0.48861546545231627</v>
      </c>
      <c r="V2051" s="9">
        <v>-1818</v>
      </c>
      <c r="W2051" s="9">
        <v>1328</v>
      </c>
      <c r="X2051" s="10">
        <v>-7.9765351710403914E-2</v>
      </c>
      <c r="Y2051" s="10">
        <v>5.7384712146116179E-2</v>
      </c>
      <c r="Z2051" s="11">
        <v>401.39</v>
      </c>
      <c r="AA2051" s="11">
        <v>114.29283240738434</v>
      </c>
      <c r="AB2051" s="11">
        <v>39011</v>
      </c>
      <c r="AC2051" s="12" t="s">
        <v>5324</v>
      </c>
      <c r="AD2051" s="8">
        <v>39</v>
      </c>
      <c r="AE2051" s="8">
        <v>11</v>
      </c>
      <c r="AF2051" s="13" t="s">
        <v>5325</v>
      </c>
      <c r="AG2051" s="13" t="s">
        <v>5304</v>
      </c>
      <c r="AH2051" s="13" t="s">
        <v>5326</v>
      </c>
      <c r="AJ2051" s="13" t="s">
        <v>498</v>
      </c>
      <c r="AK2051" s="13" t="s">
        <v>5306</v>
      </c>
      <c r="AL2051" s="13"/>
      <c r="AM2051" s="13"/>
      <c r="AN2051" s="13" t="s">
        <v>487</v>
      </c>
    </row>
    <row r="2052" spans="1:40" x14ac:dyDescent="0.2">
      <c r="A2052" s="8" t="s">
        <v>5300</v>
      </c>
      <c r="B2052" s="8" t="s">
        <v>5327</v>
      </c>
      <c r="C2052" s="8" t="str">
        <f t="shared" si="31"/>
        <v>Belmont County OH</v>
      </c>
      <c r="D2052" s="9">
        <v>69154</v>
      </c>
      <c r="E2052" s="8" t="s">
        <v>445</v>
      </c>
      <c r="F2052" s="9">
        <v>8652</v>
      </c>
      <c r="G2052" s="9">
        <v>20729</v>
      </c>
      <c r="H2052" s="9">
        <v>30537</v>
      </c>
      <c r="I2052" s="10">
        <v>0.28332842125945573</v>
      </c>
      <c r="J2052" s="10">
        <v>0.6788158627239087</v>
      </c>
      <c r="K2052" s="9">
        <v>-12077</v>
      </c>
      <c r="L2052" s="9">
        <v>12077</v>
      </c>
      <c r="M2052" s="10">
        <v>-0.39548744146445297</v>
      </c>
      <c r="N2052" s="10">
        <v>0.39548744146445297</v>
      </c>
      <c r="O2052" s="9">
        <v>13826</v>
      </c>
      <c r="P2052" s="9">
        <v>16418</v>
      </c>
      <c r="Q2052" s="9">
        <v>30876</v>
      </c>
      <c r="R2052" s="10">
        <v>0.44779116465863456</v>
      </c>
      <c r="S2052" s="10">
        <v>0.53173986267651252</v>
      </c>
      <c r="T2052" s="9">
        <v>-2592</v>
      </c>
      <c r="U2052" s="10">
        <v>-8.3948698017877965E-2</v>
      </c>
      <c r="V2052" s="9">
        <v>-5174</v>
      </c>
      <c r="W2052" s="9">
        <v>4311</v>
      </c>
      <c r="X2052" s="10">
        <v>-0.16446274339917882</v>
      </c>
      <c r="Y2052" s="10">
        <v>0.14707600004739618</v>
      </c>
      <c r="Z2052" s="11">
        <v>532.13</v>
      </c>
      <c r="AA2052" s="11">
        <v>129.95696540319096</v>
      </c>
      <c r="AB2052" s="11">
        <v>39013</v>
      </c>
      <c r="AC2052" s="12" t="s">
        <v>5328</v>
      </c>
      <c r="AD2052" s="8">
        <v>39</v>
      </c>
      <c r="AE2052" s="8">
        <v>13</v>
      </c>
      <c r="AF2052" s="13" t="s">
        <v>5329</v>
      </c>
      <c r="AG2052" s="13"/>
      <c r="AH2052" s="13" t="s">
        <v>5330</v>
      </c>
      <c r="AI2052" s="14">
        <v>144198</v>
      </c>
      <c r="AJ2052" s="13" t="s">
        <v>486</v>
      </c>
      <c r="AK2052" s="13"/>
      <c r="AL2052" s="13"/>
      <c r="AM2052" s="13"/>
      <c r="AN2052" s="13" t="s">
        <v>487</v>
      </c>
    </row>
    <row r="2053" spans="1:40" x14ac:dyDescent="0.2">
      <c r="A2053" s="8" t="s">
        <v>5300</v>
      </c>
      <c r="B2053" s="8" t="s">
        <v>2059</v>
      </c>
      <c r="C2053" s="8" t="str">
        <f t="shared" si="31"/>
        <v>Brown County OH</v>
      </c>
      <c r="D2053" s="9">
        <v>43839</v>
      </c>
      <c r="E2053" s="8" t="s">
        <v>445</v>
      </c>
      <c r="F2053" s="9">
        <v>4270</v>
      </c>
      <c r="G2053" s="9">
        <v>14257</v>
      </c>
      <c r="H2053" s="9">
        <v>19139</v>
      </c>
      <c r="I2053" s="10">
        <v>0.22310465541564345</v>
      </c>
      <c r="J2053" s="10">
        <v>0.74491875228590831</v>
      </c>
      <c r="K2053" s="9">
        <v>-9987</v>
      </c>
      <c r="L2053" s="9">
        <v>9987</v>
      </c>
      <c r="M2053" s="10">
        <v>-0.52181409687026492</v>
      </c>
      <c r="N2053" s="10">
        <v>0.52181409687026492</v>
      </c>
      <c r="O2053" s="9">
        <v>6923</v>
      </c>
      <c r="P2053" s="9">
        <v>11671</v>
      </c>
      <c r="Q2053" s="9">
        <v>18955</v>
      </c>
      <c r="R2053" s="10">
        <v>0.36523344763914534</v>
      </c>
      <c r="S2053" s="10">
        <v>0.61572144552888419</v>
      </c>
      <c r="T2053" s="9">
        <v>-4748</v>
      </c>
      <c r="U2053" s="10">
        <v>-0.25048799788973886</v>
      </c>
      <c r="V2053" s="9">
        <v>-2653</v>
      </c>
      <c r="W2053" s="9">
        <v>2586</v>
      </c>
      <c r="X2053" s="10">
        <v>-0.14212879222350189</v>
      </c>
      <c r="Y2053" s="10">
        <v>0.12919730675702412</v>
      </c>
      <c r="Z2053" s="11">
        <v>490.02</v>
      </c>
      <c r="AA2053" s="11">
        <v>89.463695359373091</v>
      </c>
      <c r="AB2053" s="11">
        <v>39015</v>
      </c>
      <c r="AC2053" s="12" t="s">
        <v>5331</v>
      </c>
      <c r="AD2053" s="8">
        <v>39</v>
      </c>
      <c r="AE2053" s="8">
        <v>15</v>
      </c>
      <c r="AF2053" s="13" t="s">
        <v>2332</v>
      </c>
      <c r="AG2053" s="13" t="s">
        <v>2333</v>
      </c>
      <c r="AH2053" s="13" t="s">
        <v>2334</v>
      </c>
      <c r="AI2053" s="14">
        <v>2157719</v>
      </c>
      <c r="AJ2053" s="13" t="s">
        <v>486</v>
      </c>
      <c r="AK2053" s="13" t="s">
        <v>2335</v>
      </c>
      <c r="AL2053" s="13"/>
      <c r="AM2053" s="13"/>
      <c r="AN2053" s="13" t="s">
        <v>505</v>
      </c>
    </row>
    <row r="2054" spans="1:40" x14ac:dyDescent="0.2">
      <c r="A2054" s="8" t="s">
        <v>5300</v>
      </c>
      <c r="B2054" s="8" t="s">
        <v>511</v>
      </c>
      <c r="C2054" s="8" t="str">
        <f t="shared" si="31"/>
        <v>Butler County OH</v>
      </c>
      <c r="D2054" s="9">
        <v>376353</v>
      </c>
      <c r="E2054" s="8" t="s">
        <v>445</v>
      </c>
      <c r="F2054" s="9">
        <v>56700</v>
      </c>
      <c r="G2054" s="9">
        <v>104441</v>
      </c>
      <c r="H2054" s="9">
        <v>168422</v>
      </c>
      <c r="I2054" s="10">
        <v>0.33665435631924573</v>
      </c>
      <c r="J2054" s="10">
        <v>0.62011494935340994</v>
      </c>
      <c r="K2054" s="9">
        <v>-47741</v>
      </c>
      <c r="L2054" s="9">
        <v>47741</v>
      </c>
      <c r="M2054" s="10">
        <v>-0.28346059303416421</v>
      </c>
      <c r="N2054" s="10">
        <v>0.28346059303416421</v>
      </c>
      <c r="O2054" s="9">
        <v>59282</v>
      </c>
      <c r="P2054" s="9">
        <v>102226</v>
      </c>
      <c r="Q2054" s="9">
        <v>164020</v>
      </c>
      <c r="R2054" s="10">
        <v>0.36143153273990974</v>
      </c>
      <c r="S2054" s="10">
        <v>0.62325326179734175</v>
      </c>
      <c r="T2054" s="9">
        <v>-42944</v>
      </c>
      <c r="U2054" s="10">
        <v>-0.26182172905743201</v>
      </c>
      <c r="V2054" s="9">
        <v>-2582</v>
      </c>
      <c r="W2054" s="9">
        <v>2215</v>
      </c>
      <c r="X2054" s="10">
        <v>-2.4777176420664015E-2</v>
      </c>
      <c r="Y2054" s="10">
        <v>-3.1383124439318122E-3</v>
      </c>
      <c r="Z2054" s="11">
        <v>467.06</v>
      </c>
      <c r="AA2054" s="11">
        <v>805.79154712456648</v>
      </c>
      <c r="AB2054" s="11">
        <v>39017</v>
      </c>
      <c r="AC2054" s="12" t="s">
        <v>5332</v>
      </c>
      <c r="AD2054" s="8">
        <v>39</v>
      </c>
      <c r="AE2054" s="8">
        <v>17</v>
      </c>
      <c r="AF2054" s="13" t="s">
        <v>2332</v>
      </c>
      <c r="AG2054" s="13" t="s">
        <v>2333</v>
      </c>
      <c r="AH2054" s="13" t="s">
        <v>2334</v>
      </c>
      <c r="AI2054" s="14">
        <v>2157719</v>
      </c>
      <c r="AJ2054" s="13" t="s">
        <v>486</v>
      </c>
      <c r="AK2054" s="13" t="s">
        <v>2335</v>
      </c>
      <c r="AL2054" s="13"/>
      <c r="AM2054" s="13"/>
      <c r="AN2054" s="13" t="s">
        <v>487</v>
      </c>
    </row>
    <row r="2055" spans="1:40" x14ac:dyDescent="0.2">
      <c r="A2055" s="8" t="s">
        <v>5300</v>
      </c>
      <c r="B2055" s="8" t="s">
        <v>767</v>
      </c>
      <c r="C2055" s="8" t="str">
        <f t="shared" si="31"/>
        <v>Carroll County OH</v>
      </c>
      <c r="D2055" s="9">
        <v>27811</v>
      </c>
      <c r="E2055" s="8" t="s">
        <v>445</v>
      </c>
      <c r="F2055" s="9">
        <v>3124</v>
      </c>
      <c r="G2055" s="9">
        <v>9067</v>
      </c>
      <c r="H2055" s="9">
        <v>12807</v>
      </c>
      <c r="I2055" s="10">
        <v>0.24392910127274148</v>
      </c>
      <c r="J2055" s="10">
        <v>0.70797220270164751</v>
      </c>
      <c r="K2055" s="9">
        <v>-5943</v>
      </c>
      <c r="L2055" s="9">
        <v>5943</v>
      </c>
      <c r="M2055" s="10">
        <v>-0.46404310142890604</v>
      </c>
      <c r="N2055" s="10">
        <v>0.46404310142890604</v>
      </c>
      <c r="O2055" s="9">
        <v>5396</v>
      </c>
      <c r="P2055" s="9">
        <v>7177</v>
      </c>
      <c r="Q2055" s="9">
        <v>12965</v>
      </c>
      <c r="R2055" s="10">
        <v>0.41619745468569225</v>
      </c>
      <c r="S2055" s="10">
        <v>0.55356729656768222</v>
      </c>
      <c r="T2055" s="9">
        <v>-1781</v>
      </c>
      <c r="U2055" s="10">
        <v>-0.13736984188198997</v>
      </c>
      <c r="V2055" s="9">
        <v>-2272</v>
      </c>
      <c r="W2055" s="9">
        <v>1890</v>
      </c>
      <c r="X2055" s="10">
        <v>-0.17226835341295077</v>
      </c>
      <c r="Y2055" s="10">
        <v>0.15440490613396529</v>
      </c>
      <c r="Z2055" s="11">
        <v>394.61</v>
      </c>
      <c r="AA2055" s="11">
        <v>70.47718000050682</v>
      </c>
      <c r="AB2055" s="11">
        <v>39019</v>
      </c>
      <c r="AC2055" s="12" t="s">
        <v>5333</v>
      </c>
      <c r="AD2055" s="8">
        <v>39</v>
      </c>
      <c r="AE2055" s="8">
        <v>19</v>
      </c>
      <c r="AF2055" s="13" t="s">
        <v>5334</v>
      </c>
      <c r="AG2055" s="13" t="s">
        <v>5316</v>
      </c>
      <c r="AH2055" s="13" t="s">
        <v>5335</v>
      </c>
      <c r="AI2055" s="14">
        <v>402976</v>
      </c>
      <c r="AJ2055" s="13" t="s">
        <v>486</v>
      </c>
      <c r="AK2055" s="13" t="s">
        <v>5318</v>
      </c>
      <c r="AL2055" s="13"/>
      <c r="AM2055" s="13"/>
      <c r="AN2055" s="13" t="s">
        <v>505</v>
      </c>
    </row>
    <row r="2056" spans="1:40" x14ac:dyDescent="0.2">
      <c r="A2056" s="8" t="s">
        <v>5300</v>
      </c>
      <c r="B2056" s="8" t="s">
        <v>2071</v>
      </c>
      <c r="C2056" s="8" t="str">
        <f t="shared" si="31"/>
        <v>Champaign County OH</v>
      </c>
      <c r="D2056" s="9">
        <v>38987</v>
      </c>
      <c r="E2056" s="8" t="s">
        <v>445</v>
      </c>
      <c r="F2056" s="9">
        <v>4488</v>
      </c>
      <c r="G2056" s="9">
        <v>12314</v>
      </c>
      <c r="H2056" s="9">
        <v>17597</v>
      </c>
      <c r="I2056" s="10">
        <v>0.25504347331931582</v>
      </c>
      <c r="J2056" s="10">
        <v>0.69977837131329201</v>
      </c>
      <c r="K2056" s="9">
        <v>-7826</v>
      </c>
      <c r="L2056" s="9">
        <v>7826</v>
      </c>
      <c r="M2056" s="10">
        <v>-0.4447348979939762</v>
      </c>
      <c r="N2056" s="10">
        <v>0.4447348979939762</v>
      </c>
      <c r="O2056" s="9">
        <v>7826</v>
      </c>
      <c r="P2056" s="9">
        <v>11852</v>
      </c>
      <c r="Q2056" s="9">
        <v>20016</v>
      </c>
      <c r="R2056" s="10">
        <v>0.39098721023181454</v>
      </c>
      <c r="S2056" s="10">
        <v>0.59212629896083135</v>
      </c>
      <c r="T2056" s="9">
        <v>-4026</v>
      </c>
      <c r="U2056" s="10">
        <v>-0.20113908872901681</v>
      </c>
      <c r="V2056" s="9">
        <v>-3338</v>
      </c>
      <c r="W2056" s="9">
        <v>462</v>
      </c>
      <c r="X2056" s="10">
        <v>-0.13594373691249872</v>
      </c>
      <c r="Y2056" s="10">
        <v>0.10765207235246066</v>
      </c>
      <c r="Z2056" s="11">
        <v>428.67</v>
      </c>
      <c r="AA2056" s="11">
        <v>90.948748454522118</v>
      </c>
      <c r="AB2056" s="11">
        <v>39021</v>
      </c>
      <c r="AC2056" s="12" t="s">
        <v>5336</v>
      </c>
      <c r="AD2056" s="8">
        <v>39</v>
      </c>
      <c r="AE2056" s="8">
        <v>21</v>
      </c>
      <c r="AF2056" s="13" t="s">
        <v>5337</v>
      </c>
      <c r="AG2056" s="13" t="s">
        <v>5338</v>
      </c>
      <c r="AH2056" s="13" t="s">
        <v>5339</v>
      </c>
      <c r="AJ2056" s="13" t="s">
        <v>498</v>
      </c>
      <c r="AK2056" s="13" t="s">
        <v>5340</v>
      </c>
      <c r="AL2056" s="13"/>
      <c r="AM2056" s="13"/>
      <c r="AN2056" s="13" t="s">
        <v>487</v>
      </c>
    </row>
    <row r="2057" spans="1:40" x14ac:dyDescent="0.2">
      <c r="A2057" s="8" t="s">
        <v>5300</v>
      </c>
      <c r="B2057" s="8" t="s">
        <v>771</v>
      </c>
      <c r="C2057" s="8" t="str">
        <f t="shared" si="31"/>
        <v>Clark County OH</v>
      </c>
      <c r="D2057" s="9">
        <v>135959</v>
      </c>
      <c r="E2057" s="8" t="s">
        <v>445</v>
      </c>
      <c r="F2057" s="9">
        <v>22666</v>
      </c>
      <c r="G2057" s="9">
        <v>34311</v>
      </c>
      <c r="H2057" s="9">
        <v>59620</v>
      </c>
      <c r="I2057" s="10">
        <v>0.38017443810801743</v>
      </c>
      <c r="J2057" s="10">
        <v>0.57549480040254952</v>
      </c>
      <c r="K2057" s="9">
        <v>-11645</v>
      </c>
      <c r="L2057" s="9">
        <v>11645</v>
      </c>
      <c r="M2057" s="10">
        <v>-0.19532036229453209</v>
      </c>
      <c r="N2057" s="10">
        <v>0.19532036229453209</v>
      </c>
      <c r="O2057" s="9">
        <v>30022</v>
      </c>
      <c r="P2057" s="9">
        <v>31116</v>
      </c>
      <c r="Q2057" s="9">
        <v>62136</v>
      </c>
      <c r="R2057" s="10">
        <v>0.48316595854255184</v>
      </c>
      <c r="S2057" s="10">
        <v>0.50077249903437626</v>
      </c>
      <c r="T2057" s="9">
        <v>-1094</v>
      </c>
      <c r="U2057" s="10">
        <v>-1.7606540491824418E-2</v>
      </c>
      <c r="V2057" s="9">
        <v>-7356</v>
      </c>
      <c r="W2057" s="9">
        <v>3195</v>
      </c>
      <c r="X2057" s="10">
        <v>-0.10299152043453441</v>
      </c>
      <c r="Y2057" s="10">
        <v>7.4722301368173261E-2</v>
      </c>
      <c r="Z2057" s="11">
        <v>397.47</v>
      </c>
      <c r="AA2057" s="11">
        <v>342.06103605303542</v>
      </c>
      <c r="AB2057" s="11">
        <v>39023</v>
      </c>
      <c r="AC2057" s="12" t="s">
        <v>5341</v>
      </c>
      <c r="AD2057" s="8">
        <v>39</v>
      </c>
      <c r="AE2057" s="8">
        <v>23</v>
      </c>
      <c r="AF2057" s="13" t="s">
        <v>5342</v>
      </c>
      <c r="AG2057" s="13" t="s">
        <v>5338</v>
      </c>
      <c r="AH2057" s="13" t="s">
        <v>5343</v>
      </c>
      <c r="AI2057" s="14">
        <v>135959</v>
      </c>
      <c r="AJ2057" s="13" t="s">
        <v>486</v>
      </c>
      <c r="AK2057" s="13" t="s">
        <v>5340</v>
      </c>
      <c r="AL2057" s="13"/>
      <c r="AM2057" s="13"/>
      <c r="AN2057" s="13" t="s">
        <v>487</v>
      </c>
    </row>
    <row r="2058" spans="1:40" x14ac:dyDescent="0.2">
      <c r="A2058" s="8" t="s">
        <v>5300</v>
      </c>
      <c r="B2058" s="8" t="s">
        <v>5344</v>
      </c>
      <c r="C2058" s="8" t="str">
        <f t="shared" si="31"/>
        <v>Clermont County OH</v>
      </c>
      <c r="D2058" s="9">
        <v>201973</v>
      </c>
      <c r="E2058" s="8" t="s">
        <v>445</v>
      </c>
      <c r="F2058" s="9">
        <v>26096</v>
      </c>
      <c r="G2058" s="9">
        <v>65960</v>
      </c>
      <c r="H2058" s="9">
        <v>96455</v>
      </c>
      <c r="I2058" s="10">
        <v>0.27055103416100773</v>
      </c>
      <c r="J2058" s="10">
        <v>0.68384220621014979</v>
      </c>
      <c r="K2058" s="9">
        <v>-39864</v>
      </c>
      <c r="L2058" s="9">
        <v>39864</v>
      </c>
      <c r="M2058" s="10">
        <v>-0.41329117204914206</v>
      </c>
      <c r="N2058" s="10">
        <v>0.41329117204914206</v>
      </c>
      <c r="O2058" s="9">
        <v>29334</v>
      </c>
      <c r="P2058" s="9">
        <v>62527</v>
      </c>
      <c r="Q2058" s="9">
        <v>93392</v>
      </c>
      <c r="R2058" s="10">
        <v>0.31409542573239679</v>
      </c>
      <c r="S2058" s="10">
        <v>0.66951130717834506</v>
      </c>
      <c r="T2058" s="9">
        <v>-33193</v>
      </c>
      <c r="U2058" s="10">
        <v>-0.35541588144594827</v>
      </c>
      <c r="V2058" s="9">
        <v>-3238</v>
      </c>
      <c r="W2058" s="9">
        <v>3433</v>
      </c>
      <c r="X2058" s="10">
        <v>-4.3544391571389063E-2</v>
      </c>
      <c r="Y2058" s="10">
        <v>1.4330899031804734E-2</v>
      </c>
      <c r="Z2058" s="11">
        <v>452.1</v>
      </c>
      <c r="AA2058" s="11">
        <v>446.74408316744081</v>
      </c>
      <c r="AB2058" s="11">
        <v>39025</v>
      </c>
      <c r="AC2058" s="12" t="s">
        <v>5345</v>
      </c>
      <c r="AD2058" s="8">
        <v>39</v>
      </c>
      <c r="AE2058" s="8">
        <v>25</v>
      </c>
      <c r="AF2058" s="13" t="s">
        <v>2332</v>
      </c>
      <c r="AG2058" s="13" t="s">
        <v>2333</v>
      </c>
      <c r="AH2058" s="13" t="s">
        <v>2334</v>
      </c>
      <c r="AI2058" s="14">
        <v>2157719</v>
      </c>
      <c r="AJ2058" s="13" t="s">
        <v>486</v>
      </c>
      <c r="AK2058" s="13" t="s">
        <v>2335</v>
      </c>
      <c r="AL2058" s="13"/>
      <c r="AM2058" s="13"/>
      <c r="AN2058" s="13" t="s">
        <v>487</v>
      </c>
    </row>
    <row r="2059" spans="1:40" x14ac:dyDescent="0.2">
      <c r="A2059" s="8" t="s">
        <v>5300</v>
      </c>
      <c r="B2059" s="8" t="s">
        <v>2083</v>
      </c>
      <c r="C2059" s="8" t="str">
        <f t="shared" si="31"/>
        <v>Clinton County OH</v>
      </c>
      <c r="D2059" s="9">
        <v>41917</v>
      </c>
      <c r="E2059" s="8" t="s">
        <v>445</v>
      </c>
      <c r="F2059" s="9">
        <v>3943</v>
      </c>
      <c r="G2059" s="9">
        <v>13466</v>
      </c>
      <c r="H2059" s="9">
        <v>18100</v>
      </c>
      <c r="I2059" s="10">
        <v>0.21784530386740331</v>
      </c>
      <c r="J2059" s="10">
        <v>0.74397790055248614</v>
      </c>
      <c r="K2059" s="9">
        <v>-9523</v>
      </c>
      <c r="L2059" s="9">
        <v>9523</v>
      </c>
      <c r="M2059" s="10">
        <v>-0.52613259668508283</v>
      </c>
      <c r="N2059" s="10">
        <v>0.52613259668508283</v>
      </c>
      <c r="O2059" s="9">
        <v>5534</v>
      </c>
      <c r="P2059" s="9">
        <v>11740</v>
      </c>
      <c r="Q2059" s="9">
        <v>17648</v>
      </c>
      <c r="R2059" s="10">
        <v>0.3135766092475068</v>
      </c>
      <c r="S2059" s="10">
        <v>0.6652311876699909</v>
      </c>
      <c r="T2059" s="9">
        <v>-6206</v>
      </c>
      <c r="U2059" s="10">
        <v>-0.3516545784224841</v>
      </c>
      <c r="V2059" s="9">
        <v>-1591</v>
      </c>
      <c r="W2059" s="9">
        <v>1726</v>
      </c>
      <c r="X2059" s="10">
        <v>-9.5731305380103493E-2</v>
      </c>
      <c r="Y2059" s="10">
        <v>7.874671288249524E-2</v>
      </c>
      <c r="Z2059" s="11">
        <v>408.68</v>
      </c>
      <c r="AA2059" s="11">
        <v>102.56680043065479</v>
      </c>
      <c r="AB2059" s="11">
        <v>39027</v>
      </c>
      <c r="AC2059" s="12" t="s">
        <v>5346</v>
      </c>
      <c r="AD2059" s="8">
        <v>39</v>
      </c>
      <c r="AE2059" s="8">
        <v>27</v>
      </c>
      <c r="AF2059" s="13" t="s">
        <v>5347</v>
      </c>
      <c r="AG2059" s="13" t="s">
        <v>2333</v>
      </c>
      <c r="AH2059" s="13" t="s">
        <v>5348</v>
      </c>
      <c r="AJ2059" s="13" t="s">
        <v>498</v>
      </c>
      <c r="AK2059" s="13" t="s">
        <v>2335</v>
      </c>
      <c r="AL2059" s="13"/>
      <c r="AM2059" s="13"/>
      <c r="AN2059" s="13" t="s">
        <v>487</v>
      </c>
    </row>
    <row r="2060" spans="1:40" x14ac:dyDescent="0.2">
      <c r="A2060" s="8" t="s">
        <v>5300</v>
      </c>
      <c r="B2060" s="8" t="s">
        <v>5349</v>
      </c>
      <c r="C2060" s="8" t="str">
        <f t="shared" si="31"/>
        <v>Columbiana County OH</v>
      </c>
      <c r="D2060" s="9">
        <v>104806</v>
      </c>
      <c r="E2060" s="8" t="s">
        <v>445</v>
      </c>
      <c r="F2060" s="9">
        <v>12273</v>
      </c>
      <c r="G2060" s="9">
        <v>31086</v>
      </c>
      <c r="H2060" s="9">
        <v>45261</v>
      </c>
      <c r="I2060" s="10">
        <v>0.27116060184264601</v>
      </c>
      <c r="J2060" s="10">
        <v>0.68681646450586598</v>
      </c>
      <c r="K2060" s="9">
        <v>-18813</v>
      </c>
      <c r="L2060" s="9">
        <v>18813</v>
      </c>
      <c r="M2060" s="10">
        <v>-0.41565586266321997</v>
      </c>
      <c r="N2060" s="10">
        <v>0.41565586266321997</v>
      </c>
      <c r="O2060" s="9">
        <v>19351</v>
      </c>
      <c r="P2060" s="9">
        <v>24778</v>
      </c>
      <c r="Q2060" s="9">
        <v>45078</v>
      </c>
      <c r="R2060" s="10">
        <v>0.42927814011269355</v>
      </c>
      <c r="S2060" s="10">
        <v>0.54966946182173126</v>
      </c>
      <c r="T2060" s="9">
        <v>-5427</v>
      </c>
      <c r="U2060" s="10">
        <v>-0.12039132170903771</v>
      </c>
      <c r="V2060" s="9">
        <v>-7078</v>
      </c>
      <c r="W2060" s="9">
        <v>6308</v>
      </c>
      <c r="X2060" s="10">
        <v>-0.15811753827004754</v>
      </c>
      <c r="Y2060" s="10">
        <v>0.13714700268413471</v>
      </c>
      <c r="Z2060" s="11">
        <v>531.89</v>
      </c>
      <c r="AA2060" s="11">
        <v>197.04450168267874</v>
      </c>
      <c r="AB2060" s="11">
        <v>39029</v>
      </c>
      <c r="AC2060" s="12" t="s">
        <v>5350</v>
      </c>
      <c r="AD2060" s="8">
        <v>39</v>
      </c>
      <c r="AE2060" s="8">
        <v>29</v>
      </c>
      <c r="AF2060" s="13" t="s">
        <v>5351</v>
      </c>
      <c r="AG2060" s="13" t="s">
        <v>5352</v>
      </c>
      <c r="AH2060" s="13" t="s">
        <v>5353</v>
      </c>
      <c r="AJ2060" s="13" t="s">
        <v>498</v>
      </c>
      <c r="AK2060" s="13" t="s">
        <v>5354</v>
      </c>
      <c r="AL2060" s="13"/>
      <c r="AM2060" s="13"/>
      <c r="AN2060" s="13" t="s">
        <v>487</v>
      </c>
    </row>
    <row r="2061" spans="1:40" x14ac:dyDescent="0.2">
      <c r="A2061" s="8" t="s">
        <v>5300</v>
      </c>
      <c r="B2061" s="8" t="s">
        <v>5355</v>
      </c>
      <c r="C2061" s="8" t="str">
        <f t="shared" si="31"/>
        <v>Coshocton County OH</v>
      </c>
      <c r="D2061" s="9">
        <v>36569</v>
      </c>
      <c r="E2061" s="8" t="s">
        <v>445</v>
      </c>
      <c r="F2061" s="9">
        <v>3908</v>
      </c>
      <c r="G2061" s="9">
        <v>10381</v>
      </c>
      <c r="H2061" s="9">
        <v>14961</v>
      </c>
      <c r="I2061" s="10">
        <v>0.26121248579640399</v>
      </c>
      <c r="J2061" s="10">
        <v>0.69387073056613868</v>
      </c>
      <c r="K2061" s="9">
        <v>-6473</v>
      </c>
      <c r="L2061" s="9">
        <v>6473</v>
      </c>
      <c r="M2061" s="10">
        <v>-0.43265824476973469</v>
      </c>
      <c r="N2061" s="10">
        <v>0.43265824476973469</v>
      </c>
      <c r="O2061" s="9">
        <v>6841</v>
      </c>
      <c r="P2061" s="9">
        <v>8312</v>
      </c>
      <c r="Q2061" s="9">
        <v>15555</v>
      </c>
      <c r="R2061" s="10">
        <v>0.43979427836708451</v>
      </c>
      <c r="S2061" s="10">
        <v>0.53436194149791061</v>
      </c>
      <c r="T2061" s="9">
        <v>-1471</v>
      </c>
      <c r="U2061" s="10">
        <v>-9.4567663130826096E-2</v>
      </c>
      <c r="V2061" s="9">
        <v>-2933</v>
      </c>
      <c r="W2061" s="9">
        <v>2069</v>
      </c>
      <c r="X2061" s="10">
        <v>-0.17858179257068052</v>
      </c>
      <c r="Y2061" s="10">
        <v>0.15950878906822807</v>
      </c>
      <c r="Z2061" s="11">
        <v>563.91</v>
      </c>
      <c r="AA2061" s="11">
        <v>64.849000727066382</v>
      </c>
      <c r="AB2061" s="11">
        <v>39031</v>
      </c>
      <c r="AC2061" s="12" t="s">
        <v>5356</v>
      </c>
      <c r="AD2061" s="8">
        <v>39</v>
      </c>
      <c r="AE2061" s="8">
        <v>31</v>
      </c>
      <c r="AF2061" s="13" t="s">
        <v>5357</v>
      </c>
      <c r="AG2061" s="13"/>
      <c r="AH2061" s="13" t="s">
        <v>5358</v>
      </c>
      <c r="AJ2061" s="13" t="s">
        <v>498</v>
      </c>
      <c r="AK2061" s="13"/>
      <c r="AL2061" s="13"/>
      <c r="AM2061" s="13"/>
      <c r="AN2061" s="13" t="s">
        <v>487</v>
      </c>
    </row>
    <row r="2062" spans="1:40" x14ac:dyDescent="0.2">
      <c r="A2062" s="8" t="s">
        <v>5300</v>
      </c>
      <c r="B2062" s="8" t="s">
        <v>795</v>
      </c>
      <c r="C2062" s="8" t="str">
        <f t="shared" si="31"/>
        <v>Crawford County OH</v>
      </c>
      <c r="D2062" s="9">
        <v>42306</v>
      </c>
      <c r="E2062" s="8" t="s">
        <v>445</v>
      </c>
      <c r="F2062" s="9">
        <v>4518</v>
      </c>
      <c r="G2062" s="9">
        <v>13265</v>
      </c>
      <c r="H2062" s="9">
        <v>18702</v>
      </c>
      <c r="I2062" s="10">
        <v>0.24157844080846969</v>
      </c>
      <c r="J2062" s="10">
        <v>0.70928242968666455</v>
      </c>
      <c r="K2062" s="9">
        <v>-8747</v>
      </c>
      <c r="L2062" s="9">
        <v>8747</v>
      </c>
      <c r="M2062" s="10">
        <v>-0.46770398887819487</v>
      </c>
      <c r="N2062" s="10">
        <v>0.46770398887819487</v>
      </c>
      <c r="O2062" s="9">
        <v>7207</v>
      </c>
      <c r="P2062" s="9">
        <v>11561</v>
      </c>
      <c r="Q2062" s="9">
        <v>19192</v>
      </c>
      <c r="R2062" s="10">
        <v>0.37552105043768236</v>
      </c>
      <c r="S2062" s="10">
        <v>0.60238641100458523</v>
      </c>
      <c r="T2062" s="9">
        <v>-4354</v>
      </c>
      <c r="U2062" s="10">
        <v>-0.22686536056690287</v>
      </c>
      <c r="V2062" s="9">
        <v>-2689</v>
      </c>
      <c r="W2062" s="9">
        <v>1704</v>
      </c>
      <c r="X2062" s="10">
        <v>-0.13394260962921267</v>
      </c>
      <c r="Y2062" s="10">
        <v>0.10689601868207932</v>
      </c>
      <c r="Z2062" s="11">
        <v>401.79</v>
      </c>
      <c r="AA2062" s="11">
        <v>105.29381019935786</v>
      </c>
      <c r="AB2062" s="11">
        <v>39033</v>
      </c>
      <c r="AC2062" s="12" t="s">
        <v>5359</v>
      </c>
      <c r="AD2062" s="8">
        <v>39</v>
      </c>
      <c r="AE2062" s="8">
        <v>33</v>
      </c>
      <c r="AF2062" s="13" t="s">
        <v>5360</v>
      </c>
      <c r="AG2062" s="13" t="s">
        <v>5310</v>
      </c>
      <c r="AH2062" s="13" t="s">
        <v>5361</v>
      </c>
      <c r="AJ2062" s="13" t="s">
        <v>498</v>
      </c>
      <c r="AK2062" s="13" t="s">
        <v>5312</v>
      </c>
      <c r="AL2062" s="13"/>
      <c r="AM2062" s="13"/>
      <c r="AN2062" s="13" t="s">
        <v>487</v>
      </c>
    </row>
    <row r="2063" spans="1:40" x14ac:dyDescent="0.2">
      <c r="A2063" s="8" t="s">
        <v>5300</v>
      </c>
      <c r="B2063" s="8" t="s">
        <v>5362</v>
      </c>
      <c r="C2063" s="8" t="str">
        <f t="shared" si="31"/>
        <v>Cuyahoga County OH</v>
      </c>
      <c r="D2063" s="9">
        <v>1255921</v>
      </c>
      <c r="E2063" s="8" t="s">
        <v>445</v>
      </c>
      <c r="F2063" s="9">
        <v>383974</v>
      </c>
      <c r="G2063" s="9">
        <v>179894</v>
      </c>
      <c r="H2063" s="9">
        <v>583230</v>
      </c>
      <c r="I2063" s="10">
        <v>0.65835776623287556</v>
      </c>
      <c r="J2063" s="10">
        <v>0.30844435299967421</v>
      </c>
      <c r="K2063" s="9">
        <v>204080</v>
      </c>
      <c r="L2063" s="9">
        <v>-204080</v>
      </c>
      <c r="M2063" s="10">
        <v>0.34991341323320135</v>
      </c>
      <c r="N2063" s="10">
        <v>-0.34991341323320135</v>
      </c>
      <c r="O2063" s="9">
        <v>420953</v>
      </c>
      <c r="P2063" s="9">
        <v>184475</v>
      </c>
      <c r="Q2063" s="9">
        <v>611512</v>
      </c>
      <c r="R2063" s="10">
        <v>0.68838060414186475</v>
      </c>
      <c r="S2063" s="10">
        <v>0.30167028611049335</v>
      </c>
      <c r="T2063" s="9">
        <v>236478</v>
      </c>
      <c r="U2063" s="10">
        <v>0.3867103180313714</v>
      </c>
      <c r="V2063" s="9">
        <v>-36979</v>
      </c>
      <c r="W2063" s="9">
        <v>-4581</v>
      </c>
      <c r="X2063" s="10">
        <v>-3.0022837908989186E-2</v>
      </c>
      <c r="Y2063" s="10">
        <v>6.7740668891808631E-3</v>
      </c>
      <c r="Z2063" s="11">
        <v>457.19</v>
      </c>
      <c r="AA2063" s="11">
        <v>2747.0438985979572</v>
      </c>
      <c r="AB2063" s="11">
        <v>39035</v>
      </c>
      <c r="AC2063" s="12" t="s">
        <v>5363</v>
      </c>
      <c r="AD2063" s="8">
        <v>39</v>
      </c>
      <c r="AE2063" s="8">
        <v>35</v>
      </c>
      <c r="AF2063" s="13" t="s">
        <v>5364</v>
      </c>
      <c r="AG2063" s="13" t="s">
        <v>5316</v>
      </c>
      <c r="AH2063" s="13" t="s">
        <v>5365</v>
      </c>
      <c r="AI2063" s="14">
        <v>2060810</v>
      </c>
      <c r="AJ2063" s="13" t="s">
        <v>486</v>
      </c>
      <c r="AK2063" s="13" t="s">
        <v>5318</v>
      </c>
      <c r="AL2063" s="13"/>
      <c r="AM2063" s="13"/>
      <c r="AN2063" s="13" t="s">
        <v>487</v>
      </c>
    </row>
    <row r="2064" spans="1:40" x14ac:dyDescent="0.2">
      <c r="A2064" s="8" t="s">
        <v>5300</v>
      </c>
      <c r="B2064" s="8" t="s">
        <v>5366</v>
      </c>
      <c r="C2064" s="8" t="str">
        <f t="shared" si="31"/>
        <v>Darke County OH</v>
      </c>
      <c r="D2064" s="9">
        <v>52076</v>
      </c>
      <c r="E2064" s="8" t="s">
        <v>445</v>
      </c>
      <c r="F2064" s="9">
        <v>4395</v>
      </c>
      <c r="G2064" s="9">
        <v>19698</v>
      </c>
      <c r="H2064" s="9">
        <v>25000</v>
      </c>
      <c r="I2064" s="10">
        <v>0.17580000000000001</v>
      </c>
      <c r="J2064" s="10">
        <v>0.78791999999999995</v>
      </c>
      <c r="K2064" s="9">
        <v>-15303</v>
      </c>
      <c r="L2064" s="9">
        <v>15303</v>
      </c>
      <c r="M2064" s="10">
        <v>-0.61212</v>
      </c>
      <c r="N2064" s="10">
        <v>0.61212</v>
      </c>
      <c r="O2064" s="9">
        <v>6610</v>
      </c>
      <c r="P2064" s="9">
        <v>17745</v>
      </c>
      <c r="Q2064" s="9">
        <v>24807</v>
      </c>
      <c r="R2064" s="10">
        <v>0.26645704841375417</v>
      </c>
      <c r="S2064" s="10">
        <v>0.7153222880638529</v>
      </c>
      <c r="T2064" s="9">
        <v>-11135</v>
      </c>
      <c r="U2064" s="10">
        <v>-0.44886523965009872</v>
      </c>
      <c r="V2064" s="9">
        <v>-2215</v>
      </c>
      <c r="W2064" s="9">
        <v>1953</v>
      </c>
      <c r="X2064" s="10">
        <v>-9.065704841375416E-2</v>
      </c>
      <c r="Y2064" s="10">
        <v>7.2597711936147058E-2</v>
      </c>
      <c r="Z2064" s="11">
        <v>598.1</v>
      </c>
      <c r="AA2064" s="11">
        <v>87.06905199799364</v>
      </c>
      <c r="AB2064" s="11">
        <v>39037</v>
      </c>
      <c r="AC2064" s="12" t="s">
        <v>5367</v>
      </c>
      <c r="AD2064" s="8">
        <v>39</v>
      </c>
      <c r="AE2064" s="8">
        <v>37</v>
      </c>
      <c r="AF2064" s="13" t="s">
        <v>5368</v>
      </c>
      <c r="AG2064" s="13" t="s">
        <v>5338</v>
      </c>
      <c r="AH2064" s="13" t="s">
        <v>5369</v>
      </c>
      <c r="AJ2064" s="13" t="s">
        <v>498</v>
      </c>
      <c r="AK2064" s="13" t="s">
        <v>5340</v>
      </c>
      <c r="AL2064" s="13"/>
      <c r="AM2064" s="13"/>
      <c r="AN2064" s="13" t="s">
        <v>487</v>
      </c>
    </row>
    <row r="2065" spans="1:40" x14ac:dyDescent="0.2">
      <c r="A2065" s="8" t="s">
        <v>5300</v>
      </c>
      <c r="B2065" s="8" t="s">
        <v>5370</v>
      </c>
      <c r="C2065" s="8" t="str">
        <f t="shared" si="31"/>
        <v>Defiance County OH</v>
      </c>
      <c r="D2065" s="9">
        <v>38352</v>
      </c>
      <c r="E2065" s="8" t="s">
        <v>445</v>
      </c>
      <c r="F2065" s="9">
        <v>5282</v>
      </c>
      <c r="G2065" s="9">
        <v>11478</v>
      </c>
      <c r="H2065" s="9">
        <v>17795</v>
      </c>
      <c r="I2065" s="10">
        <v>0.29682495082888449</v>
      </c>
      <c r="J2065" s="10">
        <v>0.6450126440011239</v>
      </c>
      <c r="K2065" s="9">
        <v>-6196</v>
      </c>
      <c r="L2065" s="9">
        <v>6196</v>
      </c>
      <c r="M2065" s="10">
        <v>-0.34818769317223941</v>
      </c>
      <c r="N2065" s="10">
        <v>0.34818769317223941</v>
      </c>
      <c r="O2065" s="9">
        <v>7438</v>
      </c>
      <c r="P2065" s="9">
        <v>9935</v>
      </c>
      <c r="Q2065" s="9">
        <v>17744</v>
      </c>
      <c r="R2065" s="10">
        <v>0.41918394950405768</v>
      </c>
      <c r="S2065" s="10">
        <v>0.55990757439134353</v>
      </c>
      <c r="T2065" s="9">
        <v>-2497</v>
      </c>
      <c r="U2065" s="10">
        <v>-0.14072362488728585</v>
      </c>
      <c r="V2065" s="9">
        <v>-2156</v>
      </c>
      <c r="W2065" s="9">
        <v>1543</v>
      </c>
      <c r="X2065" s="10">
        <v>-0.12235899867517319</v>
      </c>
      <c r="Y2065" s="10">
        <v>8.510506960978037E-2</v>
      </c>
      <c r="Z2065" s="11">
        <v>411.46</v>
      </c>
      <c r="AA2065" s="11">
        <v>93.20954649297623</v>
      </c>
      <c r="AB2065" s="11">
        <v>39039</v>
      </c>
      <c r="AC2065" s="12" t="s">
        <v>5371</v>
      </c>
      <c r="AD2065" s="8">
        <v>39</v>
      </c>
      <c r="AE2065" s="8">
        <v>39</v>
      </c>
      <c r="AF2065" s="13" t="s">
        <v>5372</v>
      </c>
      <c r="AG2065" s="13"/>
      <c r="AH2065" s="13" t="s">
        <v>5373</v>
      </c>
      <c r="AJ2065" s="13" t="s">
        <v>498</v>
      </c>
      <c r="AK2065" s="13"/>
      <c r="AL2065" s="13"/>
      <c r="AM2065" s="13"/>
      <c r="AN2065" s="13" t="s">
        <v>487</v>
      </c>
    </row>
    <row r="2066" spans="1:40" x14ac:dyDescent="0.2">
      <c r="A2066" s="8" t="s">
        <v>5300</v>
      </c>
      <c r="B2066" s="8" t="s">
        <v>2342</v>
      </c>
      <c r="C2066" s="8" t="str">
        <f t="shared" si="31"/>
        <v>Delaware County OH</v>
      </c>
      <c r="D2066" s="9">
        <v>193013</v>
      </c>
      <c r="E2066" s="8" t="s">
        <v>445</v>
      </c>
      <c r="F2066" s="9">
        <v>39584</v>
      </c>
      <c r="G2066" s="9">
        <v>55660</v>
      </c>
      <c r="H2066" s="9">
        <v>100101</v>
      </c>
      <c r="I2066" s="10">
        <v>0.39544060498896116</v>
      </c>
      <c r="J2066" s="10">
        <v>0.5560384012147731</v>
      </c>
      <c r="K2066" s="9">
        <v>-16076</v>
      </c>
      <c r="L2066" s="9">
        <v>16076</v>
      </c>
      <c r="M2066" s="10">
        <v>-0.16059779622581194</v>
      </c>
      <c r="N2066" s="10">
        <v>0.16059779622581194</v>
      </c>
      <c r="O2066" s="9">
        <v>36131</v>
      </c>
      <c r="P2066" s="9">
        <v>58980</v>
      </c>
      <c r="Q2066" s="9">
        <v>96330</v>
      </c>
      <c r="R2066" s="10">
        <v>0.37507526211979653</v>
      </c>
      <c r="S2066" s="10">
        <v>0.61227032077234511</v>
      </c>
      <c r="T2066" s="9">
        <v>-22849</v>
      </c>
      <c r="U2066" s="10">
        <v>-0.23719505865254858</v>
      </c>
      <c r="V2066" s="9">
        <v>3453</v>
      </c>
      <c r="W2066" s="9">
        <v>-3320</v>
      </c>
      <c r="X2066" s="10">
        <v>2.0365342869164638E-2</v>
      </c>
      <c r="Y2066" s="10">
        <v>-5.6231919557572008E-2</v>
      </c>
      <c r="Z2066" s="11">
        <v>443.1</v>
      </c>
      <c r="AA2066" s="11">
        <v>435.59693071541409</v>
      </c>
      <c r="AB2066" s="11">
        <v>39041</v>
      </c>
      <c r="AC2066" s="12" t="s">
        <v>5374</v>
      </c>
      <c r="AD2066" s="8">
        <v>39</v>
      </c>
      <c r="AE2066" s="8">
        <v>41</v>
      </c>
      <c r="AF2066" s="13" t="s">
        <v>5375</v>
      </c>
      <c r="AG2066" s="13" t="s">
        <v>5376</v>
      </c>
      <c r="AH2066" s="13" t="s">
        <v>5377</v>
      </c>
      <c r="AI2066" s="14">
        <v>2021632</v>
      </c>
      <c r="AJ2066" s="13" t="s">
        <v>486</v>
      </c>
      <c r="AK2066" s="13" t="s">
        <v>5378</v>
      </c>
      <c r="AL2066" s="13"/>
      <c r="AM2066" s="13"/>
      <c r="AN2066" s="13" t="s">
        <v>487</v>
      </c>
    </row>
    <row r="2067" spans="1:40" x14ac:dyDescent="0.2">
      <c r="A2067" s="8" t="s">
        <v>5300</v>
      </c>
      <c r="B2067" s="8" t="s">
        <v>4831</v>
      </c>
      <c r="C2067" s="8" t="str">
        <f t="shared" si="31"/>
        <v>Erie County OH</v>
      </c>
      <c r="D2067" s="9">
        <v>75550</v>
      </c>
      <c r="E2067" s="8" t="s">
        <v>445</v>
      </c>
      <c r="F2067" s="9">
        <v>15692</v>
      </c>
      <c r="G2067" s="9">
        <v>19301</v>
      </c>
      <c r="H2067" s="9">
        <v>36730</v>
      </c>
      <c r="I2067" s="10">
        <v>0.42722570106180235</v>
      </c>
      <c r="J2067" s="10">
        <v>0.52548325619384695</v>
      </c>
      <c r="K2067" s="9">
        <v>-3609</v>
      </c>
      <c r="L2067" s="9">
        <v>3609</v>
      </c>
      <c r="M2067" s="10">
        <v>-9.8257555132044594E-2</v>
      </c>
      <c r="N2067" s="10">
        <v>9.8257555132044594E-2</v>
      </c>
      <c r="O2067" s="9">
        <v>20969</v>
      </c>
      <c r="P2067" s="9">
        <v>16655</v>
      </c>
      <c r="Q2067" s="9">
        <v>38262</v>
      </c>
      <c r="R2067" s="10">
        <v>0.54803721708222253</v>
      </c>
      <c r="S2067" s="10">
        <v>0.43528827557367622</v>
      </c>
      <c r="T2067" s="9">
        <v>4314</v>
      </c>
      <c r="U2067" s="10">
        <v>0.11274894150854631</v>
      </c>
      <c r="V2067" s="9">
        <v>-5277</v>
      </c>
      <c r="W2067" s="9">
        <v>2646</v>
      </c>
      <c r="X2067" s="10">
        <v>-0.12081151602042017</v>
      </c>
      <c r="Y2067" s="10">
        <v>9.0194980620170728E-2</v>
      </c>
      <c r="Z2067" s="11">
        <v>251.56</v>
      </c>
      <c r="AA2067" s="11">
        <v>300.32596597233265</v>
      </c>
      <c r="AB2067" s="11">
        <v>39043</v>
      </c>
      <c r="AC2067" s="12" t="s">
        <v>5379</v>
      </c>
      <c r="AD2067" s="8">
        <v>39</v>
      </c>
      <c r="AE2067" s="8">
        <v>43</v>
      </c>
      <c r="AF2067" s="13" t="s">
        <v>5380</v>
      </c>
      <c r="AG2067" s="13" t="s">
        <v>5316</v>
      </c>
      <c r="AH2067" s="13" t="s">
        <v>5381</v>
      </c>
      <c r="AJ2067" s="13" t="s">
        <v>498</v>
      </c>
      <c r="AK2067" s="13" t="s">
        <v>5318</v>
      </c>
      <c r="AL2067" s="13"/>
      <c r="AM2067" s="13"/>
      <c r="AN2067" s="13" t="s">
        <v>487</v>
      </c>
    </row>
    <row r="2068" spans="1:40" x14ac:dyDescent="0.2">
      <c r="A2068" s="8" t="s">
        <v>5300</v>
      </c>
      <c r="B2068" s="8" t="s">
        <v>1301</v>
      </c>
      <c r="C2068" s="8" t="str">
        <f t="shared" si="31"/>
        <v>Fairfield County OH</v>
      </c>
      <c r="D2068" s="9">
        <v>151408</v>
      </c>
      <c r="E2068" s="8" t="s">
        <v>445</v>
      </c>
      <c r="F2068" s="9">
        <v>24150</v>
      </c>
      <c r="G2068" s="9">
        <v>43163</v>
      </c>
      <c r="H2068" s="9">
        <v>70542</v>
      </c>
      <c r="I2068" s="10">
        <v>0.34234923875138218</v>
      </c>
      <c r="J2068" s="10">
        <v>0.6118766125145304</v>
      </c>
      <c r="K2068" s="9">
        <v>-19013</v>
      </c>
      <c r="L2068" s="9">
        <v>19013</v>
      </c>
      <c r="M2068" s="10">
        <v>-0.26952737376314823</v>
      </c>
      <c r="N2068" s="10">
        <v>0.26952737376314823</v>
      </c>
      <c r="O2068" s="9">
        <v>28831</v>
      </c>
      <c r="P2068" s="9">
        <v>40134</v>
      </c>
      <c r="Q2068" s="9">
        <v>70079</v>
      </c>
      <c r="R2068" s="10">
        <v>0.41140712624323977</v>
      </c>
      <c r="S2068" s="10">
        <v>0.57269652820388417</v>
      </c>
      <c r="T2068" s="9">
        <v>-11303</v>
      </c>
      <c r="U2068" s="10">
        <v>-0.1612894019606444</v>
      </c>
      <c r="V2068" s="9">
        <v>-4681</v>
      </c>
      <c r="W2068" s="9">
        <v>3029</v>
      </c>
      <c r="X2068" s="10">
        <v>-6.9057887491857595E-2</v>
      </c>
      <c r="Y2068" s="10">
        <v>3.9180084310646235E-2</v>
      </c>
      <c r="Z2068" s="11">
        <v>504.41</v>
      </c>
      <c r="AA2068" s="11">
        <v>300.16851370908586</v>
      </c>
      <c r="AB2068" s="11">
        <v>39045</v>
      </c>
      <c r="AC2068" s="12" t="s">
        <v>5382</v>
      </c>
      <c r="AD2068" s="8">
        <v>39</v>
      </c>
      <c r="AE2068" s="8">
        <v>45</v>
      </c>
      <c r="AF2068" s="13" t="s">
        <v>5375</v>
      </c>
      <c r="AG2068" s="13" t="s">
        <v>5376</v>
      </c>
      <c r="AH2068" s="13" t="s">
        <v>5377</v>
      </c>
      <c r="AI2068" s="14">
        <v>2021632</v>
      </c>
      <c r="AJ2068" s="13" t="s">
        <v>486</v>
      </c>
      <c r="AK2068" s="13" t="s">
        <v>5378</v>
      </c>
      <c r="AL2068" s="13"/>
      <c r="AM2068" s="13"/>
      <c r="AN2068" s="13" t="s">
        <v>487</v>
      </c>
    </row>
    <row r="2069" spans="1:40" x14ac:dyDescent="0.2">
      <c r="A2069" s="8" t="s">
        <v>5300</v>
      </c>
      <c r="B2069" s="8" t="s">
        <v>584</v>
      </c>
      <c r="C2069" s="8" t="str">
        <f t="shared" si="31"/>
        <v>Fayette County OH</v>
      </c>
      <c r="D2069" s="9">
        <v>28679</v>
      </c>
      <c r="E2069" s="8" t="s">
        <v>445</v>
      </c>
      <c r="F2069" s="9">
        <v>2672</v>
      </c>
      <c r="G2069" s="9">
        <v>7763</v>
      </c>
      <c r="H2069" s="9">
        <v>10817</v>
      </c>
      <c r="I2069" s="10">
        <v>0.24701858186188408</v>
      </c>
      <c r="J2069" s="10">
        <v>0.71766663585097534</v>
      </c>
      <c r="K2069" s="9">
        <v>-5091</v>
      </c>
      <c r="L2069" s="9">
        <v>5091</v>
      </c>
      <c r="M2069" s="10">
        <v>-0.47064805398909126</v>
      </c>
      <c r="N2069" s="10">
        <v>0.47064805398909126</v>
      </c>
      <c r="O2069" s="9">
        <v>4075</v>
      </c>
      <c r="P2069" s="9">
        <v>6456</v>
      </c>
      <c r="Q2069" s="9">
        <v>10677</v>
      </c>
      <c r="R2069" s="10">
        <v>0.38166151540694954</v>
      </c>
      <c r="S2069" s="10">
        <v>0.60466423152570947</v>
      </c>
      <c r="T2069" s="9">
        <v>-2381</v>
      </c>
      <c r="U2069" s="10">
        <v>-0.22300271611875994</v>
      </c>
      <c r="V2069" s="9">
        <v>-1403</v>
      </c>
      <c r="W2069" s="9">
        <v>1307</v>
      </c>
      <c r="X2069" s="10">
        <v>-0.13464293354506546</v>
      </c>
      <c r="Y2069" s="10">
        <v>0.11300240432526587</v>
      </c>
      <c r="Z2069" s="11">
        <v>406.36</v>
      </c>
      <c r="AA2069" s="11">
        <v>70.575351904715035</v>
      </c>
      <c r="AB2069" s="11">
        <v>39047</v>
      </c>
      <c r="AC2069" s="12" t="s">
        <v>5383</v>
      </c>
      <c r="AD2069" s="8">
        <v>39</v>
      </c>
      <c r="AE2069" s="8">
        <v>47</v>
      </c>
      <c r="AF2069" s="13" t="s">
        <v>5384</v>
      </c>
      <c r="AG2069" s="13" t="s">
        <v>5376</v>
      </c>
      <c r="AH2069" s="13" t="s">
        <v>5385</v>
      </c>
      <c r="AJ2069" s="13" t="s">
        <v>498</v>
      </c>
      <c r="AK2069" s="13" t="s">
        <v>5378</v>
      </c>
      <c r="AL2069" s="13"/>
      <c r="AM2069" s="13"/>
      <c r="AN2069" s="13" t="s">
        <v>487</v>
      </c>
    </row>
    <row r="2070" spans="1:40" x14ac:dyDescent="0.2">
      <c r="A2070" s="8" t="s">
        <v>5300</v>
      </c>
      <c r="B2070" s="8" t="s">
        <v>586</v>
      </c>
      <c r="C2070" s="8" t="str">
        <f t="shared" si="31"/>
        <v>Franklin County OH</v>
      </c>
      <c r="D2070" s="9">
        <v>1251722</v>
      </c>
      <c r="E2070" s="8" t="s">
        <v>445</v>
      </c>
      <c r="F2070" s="9">
        <v>335961</v>
      </c>
      <c r="G2070" s="9">
        <v>192328</v>
      </c>
      <c r="H2070" s="9">
        <v>554711</v>
      </c>
      <c r="I2070" s="10">
        <v>0.60565050990515779</v>
      </c>
      <c r="J2070" s="10">
        <v>0.3467174799129637</v>
      </c>
      <c r="K2070" s="9">
        <v>143633</v>
      </c>
      <c r="L2070" s="9">
        <v>-143633</v>
      </c>
      <c r="M2070" s="10">
        <v>0.25893302999219409</v>
      </c>
      <c r="N2070" s="10">
        <v>-0.25893302999219409</v>
      </c>
      <c r="O2070" s="9">
        <v>325654</v>
      </c>
      <c r="P2070" s="9">
        <v>207941</v>
      </c>
      <c r="Q2070" s="9">
        <v>541751</v>
      </c>
      <c r="R2070" s="10">
        <v>0.60111379582132751</v>
      </c>
      <c r="S2070" s="10">
        <v>0.38383131733951575</v>
      </c>
      <c r="T2070" s="9">
        <v>117713</v>
      </c>
      <c r="U2070" s="10">
        <v>0.21728247848181176</v>
      </c>
      <c r="V2070" s="9">
        <v>10307</v>
      </c>
      <c r="W2070" s="9">
        <v>-15613</v>
      </c>
      <c r="X2070" s="10">
        <v>4.5367140838302733E-3</v>
      </c>
      <c r="Y2070" s="10">
        <v>-3.7113837426552054E-2</v>
      </c>
      <c r="Z2070" s="11">
        <v>532.19000000000005</v>
      </c>
      <c r="AA2070" s="11">
        <v>2352.0208947932128</v>
      </c>
      <c r="AB2070" s="11">
        <v>39049</v>
      </c>
      <c r="AC2070" s="12" t="s">
        <v>5386</v>
      </c>
      <c r="AD2070" s="8">
        <v>39</v>
      </c>
      <c r="AE2070" s="8">
        <v>49</v>
      </c>
      <c r="AF2070" s="13" t="s">
        <v>5375</v>
      </c>
      <c r="AG2070" s="13" t="s">
        <v>5376</v>
      </c>
      <c r="AH2070" s="13" t="s">
        <v>5377</v>
      </c>
      <c r="AI2070" s="14">
        <v>2021632</v>
      </c>
      <c r="AJ2070" s="13" t="s">
        <v>486</v>
      </c>
      <c r="AK2070" s="13" t="s">
        <v>5378</v>
      </c>
      <c r="AL2070" s="13"/>
      <c r="AM2070" s="13"/>
      <c r="AN2070" s="13" t="s">
        <v>487</v>
      </c>
    </row>
    <row r="2071" spans="1:40" x14ac:dyDescent="0.2">
      <c r="A2071" s="8" t="s">
        <v>5300</v>
      </c>
      <c r="B2071" s="8" t="s">
        <v>817</v>
      </c>
      <c r="C2071" s="8" t="str">
        <f t="shared" si="31"/>
        <v>Fulton County OH</v>
      </c>
      <c r="D2071" s="9">
        <v>42537</v>
      </c>
      <c r="E2071" s="8" t="s">
        <v>445</v>
      </c>
      <c r="F2071" s="9">
        <v>5981</v>
      </c>
      <c r="G2071" s="9">
        <v>13419</v>
      </c>
      <c r="H2071" s="9">
        <v>20693</v>
      </c>
      <c r="I2071" s="10">
        <v>0.28903493935147151</v>
      </c>
      <c r="J2071" s="10">
        <v>0.64848016237374961</v>
      </c>
      <c r="K2071" s="9">
        <v>-7438</v>
      </c>
      <c r="L2071" s="9">
        <v>7438</v>
      </c>
      <c r="M2071" s="10">
        <v>-0.3594452230222781</v>
      </c>
      <c r="N2071" s="10">
        <v>0.3594452230222781</v>
      </c>
      <c r="O2071" s="9">
        <v>8790</v>
      </c>
      <c r="P2071" s="9">
        <v>11521</v>
      </c>
      <c r="Q2071" s="9">
        <v>20757</v>
      </c>
      <c r="R2071" s="10">
        <v>0.42347159994218819</v>
      </c>
      <c r="S2071" s="10">
        <v>0.5550416726887315</v>
      </c>
      <c r="T2071" s="9">
        <v>-2731</v>
      </c>
      <c r="U2071" s="10">
        <v>-0.13157007274654331</v>
      </c>
      <c r="V2071" s="9">
        <v>-2809</v>
      </c>
      <c r="W2071" s="9">
        <v>1898</v>
      </c>
      <c r="X2071" s="10">
        <v>-0.13443666059071668</v>
      </c>
      <c r="Y2071" s="10">
        <v>9.3438489685018111E-2</v>
      </c>
      <c r="Z2071" s="11">
        <v>405.44</v>
      </c>
      <c r="AA2071" s="11">
        <v>104.91564719810576</v>
      </c>
      <c r="AB2071" s="11">
        <v>39051</v>
      </c>
      <c r="AC2071" s="12" t="s">
        <v>5387</v>
      </c>
      <c r="AD2071" s="8">
        <v>39</v>
      </c>
      <c r="AE2071" s="8">
        <v>51</v>
      </c>
      <c r="AF2071" s="13" t="s">
        <v>5388</v>
      </c>
      <c r="AG2071" s="13" t="s">
        <v>5389</v>
      </c>
      <c r="AH2071" s="13" t="s">
        <v>5390</v>
      </c>
      <c r="AI2071" s="14">
        <v>605956</v>
      </c>
      <c r="AJ2071" s="13" t="s">
        <v>486</v>
      </c>
      <c r="AK2071" s="13" t="s">
        <v>5391</v>
      </c>
      <c r="AL2071" s="13"/>
      <c r="AM2071" s="13"/>
      <c r="AN2071" s="13" t="s">
        <v>505</v>
      </c>
    </row>
    <row r="2072" spans="1:40" x14ac:dyDescent="0.2">
      <c r="A2072" s="8" t="s">
        <v>5300</v>
      </c>
      <c r="B2072" s="8" t="s">
        <v>5392</v>
      </c>
      <c r="C2072" s="8" t="str">
        <f t="shared" si="31"/>
        <v>Gallia County OH</v>
      </c>
      <c r="D2072" s="9">
        <v>30142</v>
      </c>
      <c r="E2072" s="8" t="s">
        <v>445</v>
      </c>
      <c r="F2072" s="9">
        <v>2564</v>
      </c>
      <c r="G2072" s="9">
        <v>9567</v>
      </c>
      <c r="H2072" s="9">
        <v>12588</v>
      </c>
      <c r="I2072" s="10">
        <v>0.20368605020654593</v>
      </c>
      <c r="J2072" s="10">
        <v>0.76000953288846518</v>
      </c>
      <c r="K2072" s="9">
        <v>-7003</v>
      </c>
      <c r="L2072" s="9">
        <v>7003</v>
      </c>
      <c r="M2072" s="10">
        <v>-0.55632348268191922</v>
      </c>
      <c r="N2072" s="10">
        <v>0.55632348268191922</v>
      </c>
      <c r="O2072" s="9">
        <v>3418</v>
      </c>
      <c r="P2072" s="9">
        <v>5912</v>
      </c>
      <c r="Q2072" s="9">
        <v>9534</v>
      </c>
      <c r="R2072" s="10">
        <v>0.35850639815397523</v>
      </c>
      <c r="S2072" s="10">
        <v>0.62009649674847911</v>
      </c>
      <c r="T2072" s="9">
        <v>-2494</v>
      </c>
      <c r="U2072" s="10">
        <v>-0.26159009859450388</v>
      </c>
      <c r="V2072" s="9">
        <v>-854</v>
      </c>
      <c r="W2072" s="9">
        <v>3655</v>
      </c>
      <c r="X2072" s="10">
        <v>-0.1548203479474293</v>
      </c>
      <c r="Y2072" s="10">
        <v>0.13991303613998607</v>
      </c>
      <c r="Z2072" s="11">
        <v>466.53</v>
      </c>
      <c r="AA2072" s="11">
        <v>64.608921184061046</v>
      </c>
      <c r="AB2072" s="11">
        <v>39053</v>
      </c>
      <c r="AC2072" s="12" t="s">
        <v>5393</v>
      </c>
      <c r="AD2072" s="8">
        <v>39</v>
      </c>
      <c r="AE2072" s="8">
        <v>53</v>
      </c>
      <c r="AF2072" s="13" t="s">
        <v>5394</v>
      </c>
      <c r="AG2072" s="13"/>
      <c r="AH2072" s="13" t="s">
        <v>5395</v>
      </c>
      <c r="AJ2072" s="13" t="s">
        <v>498</v>
      </c>
      <c r="AK2072" s="13"/>
      <c r="AL2072" s="13"/>
      <c r="AM2072" s="13"/>
      <c r="AN2072" s="13" t="s">
        <v>487</v>
      </c>
    </row>
    <row r="2073" spans="1:40" x14ac:dyDescent="0.2">
      <c r="A2073" s="8" t="s">
        <v>5300</v>
      </c>
      <c r="B2073" s="8" t="s">
        <v>5396</v>
      </c>
      <c r="C2073" s="8" t="str">
        <f t="shared" si="31"/>
        <v>Geauga County OH</v>
      </c>
      <c r="D2073" s="9">
        <v>94102</v>
      </c>
      <c r="E2073" s="8" t="s">
        <v>445</v>
      </c>
      <c r="F2073" s="9">
        <v>17165</v>
      </c>
      <c r="G2073" s="9">
        <v>29577</v>
      </c>
      <c r="H2073" s="9">
        <v>48736</v>
      </c>
      <c r="I2073" s="10">
        <v>0.35220370978332238</v>
      </c>
      <c r="J2073" s="10">
        <v>0.60688197636244257</v>
      </c>
      <c r="K2073" s="9">
        <v>-12412</v>
      </c>
      <c r="L2073" s="9">
        <v>12412</v>
      </c>
      <c r="M2073" s="10">
        <v>-0.25467826657912018</v>
      </c>
      <c r="N2073" s="10">
        <v>0.25467826657912018</v>
      </c>
      <c r="O2073" s="9">
        <v>19295</v>
      </c>
      <c r="P2073" s="9">
        <v>30104</v>
      </c>
      <c r="Q2073" s="9">
        <v>50125</v>
      </c>
      <c r="R2073" s="10">
        <v>0.38493765586034911</v>
      </c>
      <c r="S2073" s="10">
        <v>0.60057855361596013</v>
      </c>
      <c r="T2073" s="9">
        <v>-10809</v>
      </c>
      <c r="U2073" s="10">
        <v>-0.21564089775561102</v>
      </c>
      <c r="V2073" s="9">
        <v>-2130</v>
      </c>
      <c r="W2073" s="9">
        <v>-527</v>
      </c>
      <c r="X2073" s="10">
        <v>-3.2733946077026732E-2</v>
      </c>
      <c r="Y2073" s="10">
        <v>6.3034227464824344E-3</v>
      </c>
      <c r="Z2073" s="11">
        <v>400.16</v>
      </c>
      <c r="AA2073" s="11">
        <v>235.16093562574969</v>
      </c>
      <c r="AB2073" s="11">
        <v>39055</v>
      </c>
      <c r="AC2073" s="12" t="s">
        <v>5397</v>
      </c>
      <c r="AD2073" s="8">
        <v>39</v>
      </c>
      <c r="AE2073" s="8">
        <v>55</v>
      </c>
      <c r="AF2073" s="13" t="s">
        <v>5364</v>
      </c>
      <c r="AG2073" s="13" t="s">
        <v>5316</v>
      </c>
      <c r="AH2073" s="13" t="s">
        <v>5365</v>
      </c>
      <c r="AI2073" s="14">
        <v>2060810</v>
      </c>
      <c r="AJ2073" s="13" t="s">
        <v>486</v>
      </c>
      <c r="AK2073" s="13" t="s">
        <v>5318</v>
      </c>
      <c r="AL2073" s="13"/>
      <c r="AM2073" s="13"/>
      <c r="AN2073" s="13" t="s">
        <v>487</v>
      </c>
    </row>
    <row r="2074" spans="1:40" x14ac:dyDescent="0.2">
      <c r="A2074" s="8" t="s">
        <v>5300</v>
      </c>
      <c r="B2074" s="8" t="s">
        <v>592</v>
      </c>
      <c r="C2074" s="8" t="str">
        <f t="shared" si="31"/>
        <v>Greene County OH</v>
      </c>
      <c r="D2074" s="9">
        <v>164427</v>
      </c>
      <c r="E2074" s="8" t="s">
        <v>445</v>
      </c>
      <c r="F2074" s="9">
        <v>28023</v>
      </c>
      <c r="G2074" s="9">
        <v>47506</v>
      </c>
      <c r="H2074" s="9">
        <v>79633</v>
      </c>
      <c r="I2074" s="10">
        <v>0.35190184973566235</v>
      </c>
      <c r="J2074" s="10">
        <v>0.59656172692225584</v>
      </c>
      <c r="K2074" s="9">
        <v>-19483</v>
      </c>
      <c r="L2074" s="9">
        <v>19483</v>
      </c>
      <c r="M2074" s="10">
        <v>-0.24465987718659349</v>
      </c>
      <c r="N2074" s="10">
        <v>0.24465987718659349</v>
      </c>
      <c r="O2074" s="9">
        <v>31028</v>
      </c>
      <c r="P2074" s="9">
        <v>48683</v>
      </c>
      <c r="Q2074" s="9">
        <v>81075</v>
      </c>
      <c r="R2074" s="10">
        <v>0.38270736971939562</v>
      </c>
      <c r="S2074" s="10">
        <v>0.60046870181930312</v>
      </c>
      <c r="T2074" s="9">
        <v>-17655</v>
      </c>
      <c r="U2074" s="10">
        <v>-0.2177613320999075</v>
      </c>
      <c r="V2074" s="9">
        <v>-3005</v>
      </c>
      <c r="W2074" s="9">
        <v>-1177</v>
      </c>
      <c r="X2074" s="10">
        <v>-3.0805519983733265E-2</v>
      </c>
      <c r="Y2074" s="10">
        <v>-3.9069748970472773E-3</v>
      </c>
      <c r="Z2074" s="11">
        <v>413.73</v>
      </c>
      <c r="AA2074" s="11">
        <v>397.4258574432601</v>
      </c>
      <c r="AB2074" s="11">
        <v>39057</v>
      </c>
      <c r="AC2074" s="12" t="s">
        <v>5398</v>
      </c>
      <c r="AD2074" s="8">
        <v>39</v>
      </c>
      <c r="AE2074" s="8">
        <v>57</v>
      </c>
      <c r="AF2074" s="13" t="s">
        <v>5399</v>
      </c>
      <c r="AG2074" s="13" t="s">
        <v>5338</v>
      </c>
      <c r="AH2074" s="13" t="s">
        <v>5400</v>
      </c>
      <c r="AI2074" s="14">
        <v>800909</v>
      </c>
      <c r="AJ2074" s="13" t="s">
        <v>486</v>
      </c>
      <c r="AK2074" s="13" t="s">
        <v>5340</v>
      </c>
      <c r="AL2074" s="13"/>
      <c r="AM2074" s="13"/>
      <c r="AN2074" s="13" t="s">
        <v>487</v>
      </c>
    </row>
    <row r="2075" spans="1:40" x14ac:dyDescent="0.2">
      <c r="A2075" s="8" t="s">
        <v>5300</v>
      </c>
      <c r="B2075" s="8" t="s">
        <v>5401</v>
      </c>
      <c r="C2075" s="8" t="str">
        <f t="shared" si="31"/>
        <v>Guernsey County OH</v>
      </c>
      <c r="D2075" s="9">
        <v>39258</v>
      </c>
      <c r="E2075" s="8" t="s">
        <v>445</v>
      </c>
      <c r="F2075" s="9">
        <v>4286</v>
      </c>
      <c r="G2075" s="9">
        <v>11164</v>
      </c>
      <c r="H2075" s="9">
        <v>16156</v>
      </c>
      <c r="I2075" s="10">
        <v>0.26528843773211191</v>
      </c>
      <c r="J2075" s="10">
        <v>0.69101262688784348</v>
      </c>
      <c r="K2075" s="9">
        <v>-6878</v>
      </c>
      <c r="L2075" s="9">
        <v>6878</v>
      </c>
      <c r="M2075" s="10">
        <v>-0.42572418915573157</v>
      </c>
      <c r="N2075" s="10">
        <v>0.42572418915573157</v>
      </c>
      <c r="O2075" s="9">
        <v>7226</v>
      </c>
      <c r="P2075" s="9">
        <v>8811</v>
      </c>
      <c r="Q2075" s="9">
        <v>16403</v>
      </c>
      <c r="R2075" s="10">
        <v>0.44052917149301957</v>
      </c>
      <c r="S2075" s="10">
        <v>0.53715783698104003</v>
      </c>
      <c r="T2075" s="9">
        <v>-1585</v>
      </c>
      <c r="U2075" s="10">
        <v>-9.662866548802046E-2</v>
      </c>
      <c r="V2075" s="9">
        <v>-2940</v>
      </c>
      <c r="W2075" s="9">
        <v>2353</v>
      </c>
      <c r="X2075" s="10">
        <v>-0.17524073376090765</v>
      </c>
      <c r="Y2075" s="10">
        <v>0.15385478990680346</v>
      </c>
      <c r="Z2075" s="11">
        <v>522.25</v>
      </c>
      <c r="AA2075" s="11">
        <v>75.170895165150796</v>
      </c>
      <c r="AB2075" s="11">
        <v>39059</v>
      </c>
      <c r="AC2075" s="12" t="s">
        <v>5402</v>
      </c>
      <c r="AD2075" s="8">
        <v>39</v>
      </c>
      <c r="AE2075" s="8">
        <v>59</v>
      </c>
      <c r="AF2075" s="13" t="s">
        <v>5403</v>
      </c>
      <c r="AG2075" s="13" t="s">
        <v>5376</v>
      </c>
      <c r="AH2075" s="13" t="s">
        <v>5404</v>
      </c>
      <c r="AJ2075" s="13" t="s">
        <v>498</v>
      </c>
      <c r="AK2075" s="13" t="s">
        <v>5378</v>
      </c>
      <c r="AL2075" s="13"/>
      <c r="AM2075" s="13"/>
      <c r="AN2075" s="13" t="s">
        <v>487</v>
      </c>
    </row>
    <row r="2076" spans="1:40" x14ac:dyDescent="0.2">
      <c r="A2076" s="8" t="s">
        <v>5300</v>
      </c>
      <c r="B2076" s="8" t="s">
        <v>1441</v>
      </c>
      <c r="C2076" s="8" t="str">
        <f t="shared" si="31"/>
        <v>Hamilton County OH</v>
      </c>
      <c r="D2076" s="9">
        <v>807598</v>
      </c>
      <c r="E2076" s="8" t="s">
        <v>445</v>
      </c>
      <c r="F2076" s="9">
        <v>207587</v>
      </c>
      <c r="G2076" s="9">
        <v>169972</v>
      </c>
      <c r="H2076" s="9">
        <v>395000</v>
      </c>
      <c r="I2076" s="10">
        <v>0.52553670886075954</v>
      </c>
      <c r="J2076" s="10">
        <v>0.43030886075949365</v>
      </c>
      <c r="K2076" s="9">
        <v>37615</v>
      </c>
      <c r="L2076" s="9">
        <v>-37615</v>
      </c>
      <c r="M2076" s="10">
        <v>9.5227848101265888E-2</v>
      </c>
      <c r="N2076" s="10">
        <v>-9.5227848101265888E-2</v>
      </c>
      <c r="O2076" s="9">
        <v>208508</v>
      </c>
      <c r="P2076" s="9">
        <v>188653</v>
      </c>
      <c r="Q2076" s="9">
        <v>402572</v>
      </c>
      <c r="R2076" s="10">
        <v>0.51793964806295523</v>
      </c>
      <c r="S2076" s="10">
        <v>0.46861927804218872</v>
      </c>
      <c r="T2076" s="9">
        <v>19855</v>
      </c>
      <c r="U2076" s="10">
        <v>4.9320370020766502E-2</v>
      </c>
      <c r="V2076" s="9">
        <v>-921</v>
      </c>
      <c r="W2076" s="9">
        <v>-18681</v>
      </c>
      <c r="X2076" s="10">
        <v>7.5970607978043114E-3</v>
      </c>
      <c r="Y2076" s="10">
        <v>-3.8310417282695075E-2</v>
      </c>
      <c r="Z2076" s="11">
        <v>405.91</v>
      </c>
      <c r="AA2076" s="11">
        <v>1989.598679510236</v>
      </c>
      <c r="AB2076" s="11">
        <v>39061</v>
      </c>
      <c r="AC2076" s="12" t="s">
        <v>5405</v>
      </c>
      <c r="AD2076" s="8">
        <v>39</v>
      </c>
      <c r="AE2076" s="8">
        <v>61</v>
      </c>
      <c r="AF2076" s="13" t="s">
        <v>2332</v>
      </c>
      <c r="AG2076" s="13" t="s">
        <v>2333</v>
      </c>
      <c r="AH2076" s="13" t="s">
        <v>2334</v>
      </c>
      <c r="AI2076" s="14">
        <v>2157719</v>
      </c>
      <c r="AJ2076" s="13" t="s">
        <v>486</v>
      </c>
      <c r="AK2076" s="13" t="s">
        <v>2335</v>
      </c>
      <c r="AL2076" s="13"/>
      <c r="AM2076" s="13"/>
      <c r="AN2076" s="13" t="s">
        <v>487</v>
      </c>
    </row>
    <row r="2077" spans="1:40" x14ac:dyDescent="0.2">
      <c r="A2077" s="8" t="s">
        <v>5300</v>
      </c>
      <c r="B2077" s="8" t="s">
        <v>1726</v>
      </c>
      <c r="C2077" s="8" t="str">
        <f t="shared" si="31"/>
        <v>Hancock County OH</v>
      </c>
      <c r="D2077" s="9">
        <v>75573</v>
      </c>
      <c r="E2077" s="8" t="s">
        <v>445</v>
      </c>
      <c r="F2077" s="9">
        <v>9419</v>
      </c>
      <c r="G2077" s="9">
        <v>23777</v>
      </c>
      <c r="H2077" s="9">
        <v>35216</v>
      </c>
      <c r="I2077" s="10">
        <v>0.26746365288505225</v>
      </c>
      <c r="J2077" s="10">
        <v>0.67517605633802813</v>
      </c>
      <c r="K2077" s="9">
        <v>-14358</v>
      </c>
      <c r="L2077" s="9">
        <v>14358</v>
      </c>
      <c r="M2077" s="10">
        <v>-0.40771240345297588</v>
      </c>
      <c r="N2077" s="10">
        <v>0.40771240345297588</v>
      </c>
      <c r="O2077" s="9">
        <v>12192</v>
      </c>
      <c r="P2077" s="9">
        <v>22077</v>
      </c>
      <c r="Q2077" s="9">
        <v>34940</v>
      </c>
      <c r="R2077" s="10">
        <v>0.34894104178591873</v>
      </c>
      <c r="S2077" s="10">
        <v>0.63185460789925585</v>
      </c>
      <c r="T2077" s="9">
        <v>-9885</v>
      </c>
      <c r="U2077" s="10">
        <v>-0.28291356611333712</v>
      </c>
      <c r="V2077" s="9">
        <v>-2773</v>
      </c>
      <c r="W2077" s="9">
        <v>1700</v>
      </c>
      <c r="X2077" s="10">
        <v>-8.1477388900866476E-2</v>
      </c>
      <c r="Y2077" s="10">
        <v>4.3321448438772281E-2</v>
      </c>
      <c r="Z2077" s="11">
        <v>531.36</v>
      </c>
      <c r="AA2077" s="11">
        <v>142.22560975609755</v>
      </c>
      <c r="AB2077" s="11">
        <v>39063</v>
      </c>
      <c r="AC2077" s="12" t="s">
        <v>5406</v>
      </c>
      <c r="AD2077" s="8">
        <v>39</v>
      </c>
      <c r="AE2077" s="8">
        <v>63</v>
      </c>
      <c r="AF2077" s="13" t="s">
        <v>5407</v>
      </c>
      <c r="AG2077" s="13" t="s">
        <v>5408</v>
      </c>
      <c r="AH2077" s="13" t="s">
        <v>5409</v>
      </c>
      <c r="AJ2077" s="13" t="s">
        <v>498</v>
      </c>
      <c r="AK2077" s="13" t="s">
        <v>5410</v>
      </c>
      <c r="AL2077" s="13"/>
      <c r="AM2077" s="13"/>
      <c r="AN2077" s="13" t="s">
        <v>487</v>
      </c>
    </row>
    <row r="2078" spans="1:40" x14ac:dyDescent="0.2">
      <c r="A2078" s="8" t="s">
        <v>5300</v>
      </c>
      <c r="B2078" s="8" t="s">
        <v>2132</v>
      </c>
      <c r="C2078" s="8" t="str">
        <f t="shared" si="31"/>
        <v>Hardin County OH</v>
      </c>
      <c r="D2078" s="9">
        <v>31682</v>
      </c>
      <c r="E2078" s="8" t="s">
        <v>445</v>
      </c>
      <c r="F2078" s="9">
        <v>2870</v>
      </c>
      <c r="G2078" s="9">
        <v>8541</v>
      </c>
      <c r="H2078" s="9">
        <v>12014</v>
      </c>
      <c r="I2078" s="10">
        <v>0.23888796404195106</v>
      </c>
      <c r="J2078" s="10">
        <v>0.71092059264191776</v>
      </c>
      <c r="K2078" s="9">
        <v>-5671</v>
      </c>
      <c r="L2078" s="9">
        <v>5671</v>
      </c>
      <c r="M2078" s="10">
        <v>-0.4720326285999667</v>
      </c>
      <c r="N2078" s="10">
        <v>0.4720326285999667</v>
      </c>
      <c r="O2078" s="9">
        <v>4487</v>
      </c>
      <c r="P2078" s="9">
        <v>7337</v>
      </c>
      <c r="Q2078" s="9">
        <v>12147</v>
      </c>
      <c r="R2078" s="10">
        <v>0.36939161932987569</v>
      </c>
      <c r="S2078" s="10">
        <v>0.6040174528690212</v>
      </c>
      <c r="T2078" s="9">
        <v>-2850</v>
      </c>
      <c r="U2078" s="10">
        <v>-0.23462583353914551</v>
      </c>
      <c r="V2078" s="9">
        <v>-1617</v>
      </c>
      <c r="W2078" s="9">
        <v>1204</v>
      </c>
      <c r="X2078" s="10">
        <v>-0.13050365528792462</v>
      </c>
      <c r="Y2078" s="10">
        <v>0.10690313977289656</v>
      </c>
      <c r="Z2078" s="11">
        <v>470.41</v>
      </c>
      <c r="AA2078" s="11">
        <v>67.34975872111562</v>
      </c>
      <c r="AB2078" s="11">
        <v>39065</v>
      </c>
      <c r="AC2078" s="12" t="s">
        <v>5411</v>
      </c>
      <c r="AD2078" s="8">
        <v>39</v>
      </c>
      <c r="AE2078" s="8">
        <v>65</v>
      </c>
      <c r="AF2078" s="13"/>
      <c r="AG2078" s="13"/>
      <c r="AH2078" s="13"/>
      <c r="AJ2078" s="13"/>
      <c r="AK2078" s="13"/>
      <c r="AL2078" s="13"/>
      <c r="AM2078" s="13"/>
      <c r="AN2078" s="13" t="s">
        <v>510</v>
      </c>
    </row>
    <row r="2079" spans="1:40" x14ac:dyDescent="0.2">
      <c r="A2079" s="8" t="s">
        <v>5300</v>
      </c>
      <c r="B2079" s="8" t="s">
        <v>2373</v>
      </c>
      <c r="C2079" s="8" t="str">
        <f t="shared" si="31"/>
        <v>Harrison County OH</v>
      </c>
      <c r="D2079" s="9">
        <v>15450</v>
      </c>
      <c r="E2079" s="8" t="s">
        <v>445</v>
      </c>
      <c r="F2079" s="9">
        <v>1663</v>
      </c>
      <c r="G2079" s="9">
        <v>5021</v>
      </c>
      <c r="H2079" s="9">
        <v>6956</v>
      </c>
      <c r="I2079" s="10">
        <v>0.23907418056354227</v>
      </c>
      <c r="J2079" s="10">
        <v>0.72182288671650374</v>
      </c>
      <c r="K2079" s="9">
        <v>-3358</v>
      </c>
      <c r="L2079" s="9">
        <v>3358</v>
      </c>
      <c r="M2079" s="10">
        <v>-0.4827487061529615</v>
      </c>
      <c r="N2079" s="10">
        <v>0.4827487061529615</v>
      </c>
      <c r="O2079" s="9">
        <v>2895</v>
      </c>
      <c r="P2079" s="9">
        <v>3936</v>
      </c>
      <c r="Q2079" s="9">
        <v>6999</v>
      </c>
      <c r="R2079" s="10">
        <v>0.41363051864552081</v>
      </c>
      <c r="S2079" s="10">
        <v>0.5623660522931847</v>
      </c>
      <c r="T2079" s="9">
        <v>-1041</v>
      </c>
      <c r="U2079" s="10">
        <v>-0.1487355336476639</v>
      </c>
      <c r="V2079" s="9">
        <v>-1232</v>
      </c>
      <c r="W2079" s="9">
        <v>1085</v>
      </c>
      <c r="X2079" s="10">
        <v>-0.17455633808197854</v>
      </c>
      <c r="Y2079" s="10">
        <v>0.15945683442331904</v>
      </c>
      <c r="Z2079" s="11">
        <v>402.34</v>
      </c>
      <c r="AA2079" s="11">
        <v>38.400357906248452</v>
      </c>
      <c r="AB2079" s="11">
        <v>39067</v>
      </c>
      <c r="AC2079" s="12" t="s">
        <v>5412</v>
      </c>
      <c r="AD2079" s="8">
        <v>39</v>
      </c>
      <c r="AE2079" s="8">
        <v>67</v>
      </c>
      <c r="AF2079" s="13"/>
      <c r="AG2079" s="13"/>
      <c r="AH2079" s="13"/>
      <c r="AJ2079" s="13"/>
      <c r="AK2079" s="13"/>
      <c r="AL2079" s="13"/>
      <c r="AM2079" s="13"/>
      <c r="AN2079" s="13" t="s">
        <v>510</v>
      </c>
    </row>
    <row r="2080" spans="1:40" x14ac:dyDescent="0.2">
      <c r="A2080" s="8" t="s">
        <v>5300</v>
      </c>
      <c r="B2080" s="8" t="s">
        <v>598</v>
      </c>
      <c r="C2080" s="8" t="str">
        <f t="shared" si="31"/>
        <v>Henry County OH</v>
      </c>
      <c r="D2080" s="9">
        <v>27816</v>
      </c>
      <c r="E2080" s="8" t="s">
        <v>445</v>
      </c>
      <c r="F2080" s="9">
        <v>3690</v>
      </c>
      <c r="G2080" s="9">
        <v>9136</v>
      </c>
      <c r="H2080" s="9">
        <v>13671</v>
      </c>
      <c r="I2080" s="10">
        <v>0.26991441737985516</v>
      </c>
      <c r="J2080" s="10">
        <v>0.66827591251554386</v>
      </c>
      <c r="K2080" s="9">
        <v>-5446</v>
      </c>
      <c r="L2080" s="9">
        <v>5446</v>
      </c>
      <c r="M2080" s="10">
        <v>-0.39836149513568869</v>
      </c>
      <c r="N2080" s="10">
        <v>0.39836149513568869</v>
      </c>
      <c r="O2080" s="9">
        <v>5513</v>
      </c>
      <c r="P2080" s="9">
        <v>8111</v>
      </c>
      <c r="Q2080" s="9">
        <v>13937</v>
      </c>
      <c r="R2080" s="10">
        <v>0.39556576020664419</v>
      </c>
      <c r="S2080" s="10">
        <v>0.58197603501470907</v>
      </c>
      <c r="T2080" s="9">
        <v>-2598</v>
      </c>
      <c r="U2080" s="10">
        <v>-0.18641027480806488</v>
      </c>
      <c r="V2080" s="9">
        <v>-1823</v>
      </c>
      <c r="W2080" s="9">
        <v>1025</v>
      </c>
      <c r="X2080" s="10">
        <v>-0.12565134282678903</v>
      </c>
      <c r="Y2080" s="10">
        <v>8.6299877500834787E-2</v>
      </c>
      <c r="Z2080" s="11">
        <v>416.01</v>
      </c>
      <c r="AA2080" s="11">
        <v>66.863777313045361</v>
      </c>
      <c r="AB2080" s="11">
        <v>39069</v>
      </c>
      <c r="AC2080" s="12" t="s">
        <v>5413</v>
      </c>
      <c r="AD2080" s="8">
        <v>39</v>
      </c>
      <c r="AE2080" s="8">
        <v>69</v>
      </c>
      <c r="AF2080" s="13"/>
      <c r="AG2080" s="13"/>
      <c r="AH2080" s="13"/>
      <c r="AJ2080" s="13"/>
      <c r="AK2080" s="13"/>
      <c r="AL2080" s="13"/>
      <c r="AM2080" s="13"/>
      <c r="AN2080" s="13" t="s">
        <v>510</v>
      </c>
    </row>
    <row r="2081" spans="1:40" x14ac:dyDescent="0.2">
      <c r="A2081" s="8" t="s">
        <v>5300</v>
      </c>
      <c r="B2081" s="8" t="s">
        <v>5414</v>
      </c>
      <c r="C2081" s="8" t="str">
        <f t="shared" ref="C2081:C2144" si="32">B2081&amp;" "&amp;A2081</f>
        <v>Highland County OH</v>
      </c>
      <c r="D2081" s="9">
        <v>43026</v>
      </c>
      <c r="E2081" s="8" t="s">
        <v>445</v>
      </c>
      <c r="F2081" s="9">
        <v>3436</v>
      </c>
      <c r="G2081" s="9">
        <v>13005</v>
      </c>
      <c r="H2081" s="9">
        <v>17048</v>
      </c>
      <c r="I2081" s="10">
        <v>0.20154856874706711</v>
      </c>
      <c r="J2081" s="10">
        <v>0.76284608165180667</v>
      </c>
      <c r="K2081" s="9">
        <v>-9569</v>
      </c>
      <c r="L2081" s="9">
        <v>9569</v>
      </c>
      <c r="M2081" s="10">
        <v>-0.5612975129047395</v>
      </c>
      <c r="N2081" s="10">
        <v>0.5612975129047395</v>
      </c>
      <c r="O2081" s="9">
        <v>5772</v>
      </c>
      <c r="P2081" s="9">
        <v>11032</v>
      </c>
      <c r="Q2081" s="9">
        <v>17161</v>
      </c>
      <c r="R2081" s="10">
        <v>0.33634403589534412</v>
      </c>
      <c r="S2081" s="10">
        <v>0.64285298059553642</v>
      </c>
      <c r="T2081" s="9">
        <v>-5260</v>
      </c>
      <c r="U2081" s="10">
        <v>-0.3065089447001923</v>
      </c>
      <c r="V2081" s="9">
        <v>-2336</v>
      </c>
      <c r="W2081" s="9">
        <v>1973</v>
      </c>
      <c r="X2081" s="10">
        <v>-0.134795467148277</v>
      </c>
      <c r="Y2081" s="10">
        <v>0.11999310105627026</v>
      </c>
      <c r="Z2081" s="11">
        <v>553.08000000000004</v>
      </c>
      <c r="AA2081" s="11">
        <v>77.793447602516807</v>
      </c>
      <c r="AB2081" s="11">
        <v>39071</v>
      </c>
      <c r="AC2081" s="12" t="s">
        <v>5415</v>
      </c>
      <c r="AD2081" s="8">
        <v>39</v>
      </c>
      <c r="AE2081" s="8">
        <v>71</v>
      </c>
      <c r="AF2081" s="13"/>
      <c r="AG2081" s="13"/>
      <c r="AH2081" s="13"/>
      <c r="AJ2081" s="13"/>
      <c r="AK2081" s="13"/>
      <c r="AL2081" s="13"/>
      <c r="AM2081" s="13"/>
      <c r="AN2081" s="13" t="s">
        <v>510</v>
      </c>
    </row>
    <row r="2082" spans="1:40" x14ac:dyDescent="0.2">
      <c r="A2082" s="8" t="s">
        <v>5300</v>
      </c>
      <c r="B2082" s="8" t="s">
        <v>5416</v>
      </c>
      <c r="C2082" s="8" t="str">
        <f t="shared" si="32"/>
        <v>Hocking County OH</v>
      </c>
      <c r="D2082" s="9">
        <v>28491</v>
      </c>
      <c r="E2082" s="8" t="s">
        <v>445</v>
      </c>
      <c r="F2082" s="9">
        <v>3713</v>
      </c>
      <c r="G2082" s="9">
        <v>8282</v>
      </c>
      <c r="H2082" s="9">
        <v>12513</v>
      </c>
      <c r="I2082" s="10">
        <v>0.29673139934468151</v>
      </c>
      <c r="J2082" s="10">
        <v>0.66187165348038035</v>
      </c>
      <c r="K2082" s="9">
        <v>-4569</v>
      </c>
      <c r="L2082" s="9">
        <v>4569</v>
      </c>
      <c r="M2082" s="10">
        <v>-0.36514025413569884</v>
      </c>
      <c r="N2082" s="10">
        <v>0.36514025413569884</v>
      </c>
      <c r="O2082" s="9">
        <v>6010</v>
      </c>
      <c r="P2082" s="9">
        <v>6150</v>
      </c>
      <c r="Q2082" s="9">
        <v>12442</v>
      </c>
      <c r="R2082" s="10">
        <v>0.48304131168622411</v>
      </c>
      <c r="S2082" s="10">
        <v>0.49429352194180998</v>
      </c>
      <c r="T2082" s="9">
        <v>-140</v>
      </c>
      <c r="U2082" s="10">
        <v>-1.1252210255585871E-2</v>
      </c>
      <c r="V2082" s="9">
        <v>-2297</v>
      </c>
      <c r="W2082" s="9">
        <v>2132</v>
      </c>
      <c r="X2082" s="10">
        <v>-0.18630991234154259</v>
      </c>
      <c r="Y2082" s="10">
        <v>0.16757813153857037</v>
      </c>
      <c r="Z2082" s="11">
        <v>421.32</v>
      </c>
      <c r="AA2082" s="11">
        <v>67.623184277983484</v>
      </c>
      <c r="AB2082" s="11">
        <v>39073</v>
      </c>
      <c r="AC2082" s="12" t="s">
        <v>5417</v>
      </c>
      <c r="AD2082" s="8">
        <v>39</v>
      </c>
      <c r="AE2082" s="8">
        <v>73</v>
      </c>
      <c r="AF2082" s="13" t="s">
        <v>5375</v>
      </c>
      <c r="AG2082" s="13" t="s">
        <v>5376</v>
      </c>
      <c r="AH2082" s="13" t="s">
        <v>5377</v>
      </c>
      <c r="AI2082" s="14">
        <v>2021632</v>
      </c>
      <c r="AJ2082" s="13" t="s">
        <v>486</v>
      </c>
      <c r="AK2082" s="13" t="s">
        <v>5378</v>
      </c>
      <c r="AL2082" s="13"/>
      <c r="AM2082" s="13"/>
      <c r="AN2082" s="13" t="s">
        <v>505</v>
      </c>
    </row>
    <row r="2083" spans="1:40" x14ac:dyDescent="0.2">
      <c r="A2083" s="8" t="s">
        <v>5300</v>
      </c>
      <c r="B2083" s="8" t="s">
        <v>1461</v>
      </c>
      <c r="C2083" s="8" t="str">
        <f t="shared" si="32"/>
        <v>Holmes County OH</v>
      </c>
      <c r="D2083" s="9">
        <v>43909</v>
      </c>
      <c r="E2083" s="8" t="s">
        <v>445</v>
      </c>
      <c r="F2083" s="9">
        <v>1766</v>
      </c>
      <c r="G2083" s="9">
        <v>8578</v>
      </c>
      <c r="H2083" s="9">
        <v>10823</v>
      </c>
      <c r="I2083" s="10">
        <v>0.16317102466968492</v>
      </c>
      <c r="J2083" s="10">
        <v>0.79257137577381498</v>
      </c>
      <c r="K2083" s="9">
        <v>-6812</v>
      </c>
      <c r="L2083" s="9">
        <v>6812</v>
      </c>
      <c r="M2083" s="10">
        <v>-0.62940035110413006</v>
      </c>
      <c r="N2083" s="10">
        <v>0.62940035110413006</v>
      </c>
      <c r="O2083" s="9">
        <v>2568</v>
      </c>
      <c r="P2083" s="9">
        <v>8563</v>
      </c>
      <c r="Q2083" s="9">
        <v>11355</v>
      </c>
      <c r="R2083" s="10">
        <v>0.22615587846763541</v>
      </c>
      <c r="S2083" s="10">
        <v>0.75411712901805372</v>
      </c>
      <c r="T2083" s="9">
        <v>-5995</v>
      </c>
      <c r="U2083" s="10">
        <v>-0.52796125055041832</v>
      </c>
      <c r="V2083" s="9">
        <v>-802</v>
      </c>
      <c r="W2083" s="9">
        <v>15</v>
      </c>
      <c r="X2083" s="10">
        <v>-6.2984853797950491E-2</v>
      </c>
      <c r="Y2083" s="10">
        <v>3.8454246755761257E-2</v>
      </c>
      <c r="Z2083" s="11">
        <v>422.53</v>
      </c>
      <c r="AA2083" s="11">
        <v>103.91924833739617</v>
      </c>
      <c r="AB2083" s="11">
        <v>39075</v>
      </c>
      <c r="AC2083" s="12" t="s">
        <v>5418</v>
      </c>
      <c r="AD2083" s="8">
        <v>39</v>
      </c>
      <c r="AE2083" s="8">
        <v>75</v>
      </c>
      <c r="AF2083" s="13"/>
      <c r="AG2083" s="13"/>
      <c r="AH2083" s="13"/>
      <c r="AJ2083" s="13"/>
      <c r="AK2083" s="13"/>
      <c r="AL2083" s="13"/>
      <c r="AM2083" s="13"/>
      <c r="AN2083" s="13" t="s">
        <v>510</v>
      </c>
    </row>
    <row r="2084" spans="1:40" x14ac:dyDescent="0.2">
      <c r="A2084" s="8" t="s">
        <v>5300</v>
      </c>
      <c r="B2084" s="8" t="s">
        <v>3572</v>
      </c>
      <c r="C2084" s="8" t="str">
        <f t="shared" si="32"/>
        <v>Huron County OH</v>
      </c>
      <c r="D2084" s="9">
        <v>58469</v>
      </c>
      <c r="E2084" s="8" t="s">
        <v>445</v>
      </c>
      <c r="F2084" s="9">
        <v>7080</v>
      </c>
      <c r="G2084" s="9">
        <v>15930</v>
      </c>
      <c r="H2084" s="9">
        <v>24332</v>
      </c>
      <c r="I2084" s="10">
        <v>0.29097484793687323</v>
      </c>
      <c r="J2084" s="10">
        <v>0.65469340785796482</v>
      </c>
      <c r="K2084" s="9">
        <v>-8850</v>
      </c>
      <c r="L2084" s="9">
        <v>8850</v>
      </c>
      <c r="M2084" s="10">
        <v>-0.36371855992109159</v>
      </c>
      <c r="N2084" s="10">
        <v>0.36371855992109159</v>
      </c>
      <c r="O2084" s="9">
        <v>10673</v>
      </c>
      <c r="P2084" s="9">
        <v>12821</v>
      </c>
      <c r="Q2084" s="9">
        <v>24077</v>
      </c>
      <c r="R2084" s="10">
        <v>0.44328612368650577</v>
      </c>
      <c r="S2084" s="10">
        <v>0.53249989616646587</v>
      </c>
      <c r="T2084" s="9">
        <v>-2148</v>
      </c>
      <c r="U2084" s="10">
        <v>-8.9213772479960096E-2</v>
      </c>
      <c r="V2084" s="9">
        <v>-3593</v>
      </c>
      <c r="W2084" s="9">
        <v>3109</v>
      </c>
      <c r="X2084" s="10">
        <v>-0.15231127574963255</v>
      </c>
      <c r="Y2084" s="10">
        <v>0.12219351169149895</v>
      </c>
      <c r="Z2084" s="11">
        <v>491.5</v>
      </c>
      <c r="AA2084" s="11">
        <v>118.96032553407935</v>
      </c>
      <c r="AB2084" s="11">
        <v>39077</v>
      </c>
      <c r="AC2084" s="12" t="s">
        <v>5419</v>
      </c>
      <c r="AD2084" s="8">
        <v>39</v>
      </c>
      <c r="AE2084" s="8">
        <v>77</v>
      </c>
      <c r="AF2084" s="13" t="s">
        <v>5420</v>
      </c>
      <c r="AG2084" s="13" t="s">
        <v>5316</v>
      </c>
      <c r="AH2084" s="13" t="s">
        <v>5421</v>
      </c>
      <c r="AJ2084" s="13" t="s">
        <v>498</v>
      </c>
      <c r="AK2084" s="13" t="s">
        <v>5318</v>
      </c>
      <c r="AL2084" s="13"/>
      <c r="AM2084" s="13"/>
      <c r="AN2084" s="13" t="s">
        <v>487</v>
      </c>
    </row>
    <row r="2085" spans="1:40" x14ac:dyDescent="0.2">
      <c r="A2085" s="8" t="s">
        <v>5300</v>
      </c>
      <c r="B2085" s="8" t="s">
        <v>602</v>
      </c>
      <c r="C2085" s="8" t="str">
        <f t="shared" si="32"/>
        <v>Jackson County OH</v>
      </c>
      <c r="D2085" s="9">
        <v>32596</v>
      </c>
      <c r="E2085" s="8" t="s">
        <v>445</v>
      </c>
      <c r="F2085" s="9">
        <v>3142</v>
      </c>
      <c r="G2085" s="9">
        <v>9618</v>
      </c>
      <c r="H2085" s="9">
        <v>13239</v>
      </c>
      <c r="I2085" s="10">
        <v>0.23732910340660171</v>
      </c>
      <c r="J2085" s="10">
        <v>0.72648991615680947</v>
      </c>
      <c r="K2085" s="9">
        <v>-6476</v>
      </c>
      <c r="L2085" s="9">
        <v>6476</v>
      </c>
      <c r="M2085" s="10">
        <v>-0.48916081275020773</v>
      </c>
      <c r="N2085" s="10">
        <v>0.48916081275020773</v>
      </c>
      <c r="O2085" s="9">
        <v>4965</v>
      </c>
      <c r="P2085" s="9">
        <v>7651</v>
      </c>
      <c r="Q2085" s="9">
        <v>12916</v>
      </c>
      <c r="R2085" s="10">
        <v>0.38440693713223906</v>
      </c>
      <c r="S2085" s="10">
        <v>0.59236605760297301</v>
      </c>
      <c r="T2085" s="9">
        <v>-2686</v>
      </c>
      <c r="U2085" s="10">
        <v>-0.20795912047073395</v>
      </c>
      <c r="V2085" s="9">
        <v>-1823</v>
      </c>
      <c r="W2085" s="9">
        <v>1967</v>
      </c>
      <c r="X2085" s="10">
        <v>-0.14707783372563735</v>
      </c>
      <c r="Y2085" s="10">
        <v>0.13412385855383646</v>
      </c>
      <c r="Z2085" s="11">
        <v>420.3</v>
      </c>
      <c r="AA2085" s="11">
        <v>77.554128003806809</v>
      </c>
      <c r="AB2085" s="11">
        <v>39079</v>
      </c>
      <c r="AC2085" s="12" t="s">
        <v>5422</v>
      </c>
      <c r="AD2085" s="8">
        <v>39</v>
      </c>
      <c r="AE2085" s="8">
        <v>79</v>
      </c>
      <c r="AF2085" s="13" t="s">
        <v>5423</v>
      </c>
      <c r="AG2085" s="13"/>
      <c r="AH2085" s="13" t="s">
        <v>5424</v>
      </c>
      <c r="AJ2085" s="13" t="s">
        <v>498</v>
      </c>
      <c r="AK2085" s="13"/>
      <c r="AL2085" s="13"/>
      <c r="AM2085" s="13"/>
      <c r="AN2085" s="13" t="s">
        <v>487</v>
      </c>
    </row>
    <row r="2086" spans="1:40" x14ac:dyDescent="0.2">
      <c r="A2086" s="8" t="s">
        <v>5300</v>
      </c>
      <c r="B2086" s="8" t="s">
        <v>608</v>
      </c>
      <c r="C2086" s="8" t="str">
        <f t="shared" si="32"/>
        <v>Jefferson County OH</v>
      </c>
      <c r="D2086" s="9">
        <v>67347</v>
      </c>
      <c r="E2086" s="8" t="s">
        <v>445</v>
      </c>
      <c r="F2086" s="9">
        <v>9483</v>
      </c>
      <c r="G2086" s="9">
        <v>20668</v>
      </c>
      <c r="H2086" s="9">
        <v>31346</v>
      </c>
      <c r="I2086" s="10">
        <v>0.30252663816754927</v>
      </c>
      <c r="J2086" s="10">
        <v>0.65935047533975621</v>
      </c>
      <c r="K2086" s="9">
        <v>-11185</v>
      </c>
      <c r="L2086" s="9">
        <v>11185</v>
      </c>
      <c r="M2086" s="10">
        <v>-0.35682383717220695</v>
      </c>
      <c r="N2086" s="10">
        <v>0.35682383717220695</v>
      </c>
      <c r="O2086" s="9">
        <v>14960</v>
      </c>
      <c r="P2086" s="9">
        <v>16729</v>
      </c>
      <c r="Q2086" s="9">
        <v>32327</v>
      </c>
      <c r="R2086" s="10">
        <v>0.46277105824852288</v>
      </c>
      <c r="S2086" s="10">
        <v>0.51749311720852542</v>
      </c>
      <c r="T2086" s="9">
        <v>-1769</v>
      </c>
      <c r="U2086" s="10">
        <v>-5.472205896000254E-2</v>
      </c>
      <c r="V2086" s="9">
        <v>-5477</v>
      </c>
      <c r="W2086" s="9">
        <v>3939</v>
      </c>
      <c r="X2086" s="10">
        <v>-0.16024442008097362</v>
      </c>
      <c r="Y2086" s="10">
        <v>0.14185735813123079</v>
      </c>
      <c r="Z2086" s="11">
        <v>408.33</v>
      </c>
      <c r="AA2086" s="11">
        <v>164.93277496142827</v>
      </c>
      <c r="AB2086" s="11">
        <v>39081</v>
      </c>
      <c r="AC2086" s="12" t="s">
        <v>5425</v>
      </c>
      <c r="AD2086" s="8">
        <v>39</v>
      </c>
      <c r="AE2086" s="8">
        <v>81</v>
      </c>
      <c r="AF2086" s="13" t="s">
        <v>5426</v>
      </c>
      <c r="AG2086" s="13" t="s">
        <v>5427</v>
      </c>
      <c r="AH2086" s="13" t="s">
        <v>5428</v>
      </c>
      <c r="AI2086" s="14">
        <v>120512</v>
      </c>
      <c r="AJ2086" s="13" t="s">
        <v>486</v>
      </c>
      <c r="AK2086" s="13" t="s">
        <v>5429</v>
      </c>
      <c r="AL2086" s="13"/>
      <c r="AM2086" s="13"/>
      <c r="AN2086" s="13" t="s">
        <v>487</v>
      </c>
    </row>
    <row r="2087" spans="1:40" x14ac:dyDescent="0.2">
      <c r="A2087" s="8" t="s">
        <v>5300</v>
      </c>
      <c r="B2087" s="8" t="s">
        <v>2164</v>
      </c>
      <c r="C2087" s="8" t="str">
        <f t="shared" si="32"/>
        <v>Knox County OH</v>
      </c>
      <c r="D2087" s="9">
        <v>61061</v>
      </c>
      <c r="E2087" s="8" t="s">
        <v>445</v>
      </c>
      <c r="F2087" s="9">
        <v>7959</v>
      </c>
      <c r="G2087" s="9">
        <v>18563</v>
      </c>
      <c r="H2087" s="9">
        <v>27768</v>
      </c>
      <c r="I2087" s="10">
        <v>0.28662489196197061</v>
      </c>
      <c r="J2087" s="10">
        <v>0.66850331316623457</v>
      </c>
      <c r="K2087" s="9">
        <v>-10604</v>
      </c>
      <c r="L2087" s="9">
        <v>10604</v>
      </c>
      <c r="M2087" s="10">
        <v>-0.38187842120426396</v>
      </c>
      <c r="N2087" s="10">
        <v>0.38187842120426396</v>
      </c>
      <c r="O2087" s="9">
        <v>10154</v>
      </c>
      <c r="P2087" s="9">
        <v>16873</v>
      </c>
      <c r="Q2087" s="9">
        <v>27618</v>
      </c>
      <c r="R2087" s="10">
        <v>0.36765877326381347</v>
      </c>
      <c r="S2087" s="10">
        <v>0.61094213918458973</v>
      </c>
      <c r="T2087" s="9">
        <v>-6719</v>
      </c>
      <c r="U2087" s="10">
        <v>-0.24328336592077626</v>
      </c>
      <c r="V2087" s="9">
        <v>-2195</v>
      </c>
      <c r="W2087" s="9">
        <v>1690</v>
      </c>
      <c r="X2087" s="10">
        <v>-8.1033881301842858E-2</v>
      </c>
      <c r="Y2087" s="10">
        <v>5.7561173981644842E-2</v>
      </c>
      <c r="Z2087" s="11">
        <v>525.49</v>
      </c>
      <c r="AA2087" s="11">
        <v>116.19821499933396</v>
      </c>
      <c r="AB2087" s="11">
        <v>39083</v>
      </c>
      <c r="AC2087" s="12" t="s">
        <v>5430</v>
      </c>
      <c r="AD2087" s="8">
        <v>39</v>
      </c>
      <c r="AE2087" s="8">
        <v>83</v>
      </c>
      <c r="AF2087" s="13" t="s">
        <v>5431</v>
      </c>
      <c r="AG2087" s="13" t="s">
        <v>5376</v>
      </c>
      <c r="AH2087" s="13" t="s">
        <v>5432</v>
      </c>
      <c r="AJ2087" s="13" t="s">
        <v>498</v>
      </c>
      <c r="AK2087" s="13" t="s">
        <v>5378</v>
      </c>
      <c r="AL2087" s="13"/>
      <c r="AM2087" s="13"/>
      <c r="AN2087" s="13" t="s">
        <v>487</v>
      </c>
    </row>
    <row r="2088" spans="1:40" x14ac:dyDescent="0.2">
      <c r="A2088" s="8" t="s">
        <v>5300</v>
      </c>
      <c r="B2088" s="8" t="s">
        <v>993</v>
      </c>
      <c r="C2088" s="8" t="str">
        <f t="shared" si="32"/>
        <v>Lake County OH</v>
      </c>
      <c r="D2088" s="9">
        <v>229245</v>
      </c>
      <c r="E2088" s="8" t="s">
        <v>445</v>
      </c>
      <c r="F2088" s="9">
        <v>45056</v>
      </c>
      <c r="G2088" s="9">
        <v>62627</v>
      </c>
      <c r="H2088" s="9">
        <v>112790</v>
      </c>
      <c r="I2088" s="10">
        <v>0.3994680379466265</v>
      </c>
      <c r="J2088" s="10">
        <v>0.55525312527706361</v>
      </c>
      <c r="K2088" s="9">
        <v>-17571</v>
      </c>
      <c r="L2088" s="9">
        <v>17571</v>
      </c>
      <c r="M2088" s="10">
        <v>-0.15578508733043711</v>
      </c>
      <c r="N2088" s="10">
        <v>0.15578508733043711</v>
      </c>
      <c r="O2088" s="9">
        <v>55219</v>
      </c>
      <c r="P2088" s="9">
        <v>57150</v>
      </c>
      <c r="Q2088" s="9">
        <v>114264</v>
      </c>
      <c r="R2088" s="10">
        <v>0.4832580690331163</v>
      </c>
      <c r="S2088" s="10">
        <v>0.50015752993068685</v>
      </c>
      <c r="T2088" s="9">
        <v>-1931</v>
      </c>
      <c r="U2088" s="10">
        <v>-1.6899460897570551E-2</v>
      </c>
      <c r="V2088" s="9">
        <v>-10163</v>
      </c>
      <c r="W2088" s="9">
        <v>5477</v>
      </c>
      <c r="X2088" s="10">
        <v>-8.3790031086489802E-2</v>
      </c>
      <c r="Y2088" s="10">
        <v>5.5095595346376758E-2</v>
      </c>
      <c r="Z2088" s="11">
        <v>227.49</v>
      </c>
      <c r="AA2088" s="11">
        <v>1007.7146248186733</v>
      </c>
      <c r="AB2088" s="11">
        <v>39085</v>
      </c>
      <c r="AC2088" s="12" t="s">
        <v>5433</v>
      </c>
      <c r="AD2088" s="8">
        <v>39</v>
      </c>
      <c r="AE2088" s="8">
        <v>85</v>
      </c>
      <c r="AF2088" s="13" t="s">
        <v>5364</v>
      </c>
      <c r="AG2088" s="13" t="s">
        <v>5316</v>
      </c>
      <c r="AH2088" s="13" t="s">
        <v>5365</v>
      </c>
      <c r="AI2088" s="14">
        <v>2060810</v>
      </c>
      <c r="AJ2088" s="13" t="s">
        <v>486</v>
      </c>
      <c r="AK2088" s="13" t="s">
        <v>5318</v>
      </c>
      <c r="AL2088" s="13"/>
      <c r="AM2088" s="13"/>
      <c r="AN2088" s="13" t="s">
        <v>487</v>
      </c>
    </row>
    <row r="2089" spans="1:40" x14ac:dyDescent="0.2">
      <c r="A2089" s="8" t="s">
        <v>5300</v>
      </c>
      <c r="B2089" s="8" t="s">
        <v>614</v>
      </c>
      <c r="C2089" s="8" t="str">
        <f t="shared" si="32"/>
        <v>Lawrence County OH</v>
      </c>
      <c r="D2089" s="9">
        <v>61109</v>
      </c>
      <c r="E2089" s="8" t="s">
        <v>445</v>
      </c>
      <c r="F2089" s="9">
        <v>6849</v>
      </c>
      <c r="G2089" s="9">
        <v>18240</v>
      </c>
      <c r="H2089" s="9">
        <v>25949</v>
      </c>
      <c r="I2089" s="10">
        <v>0.26394080696751321</v>
      </c>
      <c r="J2089" s="10">
        <v>0.70291726078076222</v>
      </c>
      <c r="K2089" s="9">
        <v>-11391</v>
      </c>
      <c r="L2089" s="9">
        <v>11391</v>
      </c>
      <c r="M2089" s="10">
        <v>-0.43897645381324901</v>
      </c>
      <c r="N2089" s="10">
        <v>0.43897645381324901</v>
      </c>
      <c r="O2089" s="9">
        <v>10454</v>
      </c>
      <c r="P2089" s="9">
        <v>14371</v>
      </c>
      <c r="Q2089" s="9">
        <v>25252</v>
      </c>
      <c r="R2089" s="10">
        <v>0.41398701092982731</v>
      </c>
      <c r="S2089" s="10">
        <v>0.56910343735149693</v>
      </c>
      <c r="T2089" s="9">
        <v>-3917</v>
      </c>
      <c r="U2089" s="10">
        <v>-0.15511642642166962</v>
      </c>
      <c r="V2089" s="9">
        <v>-3605</v>
      </c>
      <c r="W2089" s="9">
        <v>3869</v>
      </c>
      <c r="X2089" s="10">
        <v>-0.15004620396231411</v>
      </c>
      <c r="Y2089" s="10">
        <v>0.13381382342926529</v>
      </c>
      <c r="Z2089" s="11">
        <v>453.37</v>
      </c>
      <c r="AA2089" s="11">
        <v>134.78836270595761</v>
      </c>
      <c r="AB2089" s="11">
        <v>39087</v>
      </c>
      <c r="AC2089" s="12" t="s">
        <v>5434</v>
      </c>
      <c r="AD2089" s="8">
        <v>39</v>
      </c>
      <c r="AE2089" s="8">
        <v>87</v>
      </c>
      <c r="AF2089" s="13" t="s">
        <v>2966</v>
      </c>
      <c r="AG2089" s="13" t="s">
        <v>89</v>
      </c>
      <c r="AH2089" s="13" t="s">
        <v>2967</v>
      </c>
      <c r="AI2089" s="14">
        <v>361580</v>
      </c>
      <c r="AJ2089" s="13" t="s">
        <v>486</v>
      </c>
      <c r="AK2089" s="13" t="s">
        <v>2968</v>
      </c>
      <c r="AL2089" s="13"/>
      <c r="AM2089" s="13"/>
      <c r="AN2089" s="13" t="s">
        <v>487</v>
      </c>
    </row>
    <row r="2090" spans="1:40" x14ac:dyDescent="0.2">
      <c r="A2090" s="8" t="s">
        <v>5300</v>
      </c>
      <c r="B2090" s="8" t="s">
        <v>5435</v>
      </c>
      <c r="C2090" s="8" t="str">
        <f t="shared" si="32"/>
        <v>Licking County OH</v>
      </c>
      <c r="D2090" s="9">
        <v>170570</v>
      </c>
      <c r="E2090" s="8" t="s">
        <v>445</v>
      </c>
      <c r="F2090" s="9">
        <v>26360</v>
      </c>
      <c r="G2090" s="9">
        <v>49346</v>
      </c>
      <c r="H2090" s="9">
        <v>79399</v>
      </c>
      <c r="I2090" s="10">
        <v>0.33199410571921562</v>
      </c>
      <c r="J2090" s="10">
        <v>0.62149397347573643</v>
      </c>
      <c r="K2090" s="9">
        <v>-22986</v>
      </c>
      <c r="L2090" s="9">
        <v>22986</v>
      </c>
      <c r="M2090" s="10">
        <v>-0.28949986775652081</v>
      </c>
      <c r="N2090" s="10">
        <v>0.28949986775652081</v>
      </c>
      <c r="O2090" s="9">
        <v>32264</v>
      </c>
      <c r="P2090" s="9">
        <v>43604</v>
      </c>
      <c r="Q2090" s="9">
        <v>77423</v>
      </c>
      <c r="R2090" s="10">
        <v>0.41672371259186547</v>
      </c>
      <c r="S2090" s="10">
        <v>0.56319181638531191</v>
      </c>
      <c r="T2090" s="9">
        <v>-11340</v>
      </c>
      <c r="U2090" s="10">
        <v>-0.14646810379344644</v>
      </c>
      <c r="V2090" s="9">
        <v>-5904</v>
      </c>
      <c r="W2090" s="9">
        <v>5742</v>
      </c>
      <c r="X2090" s="10">
        <v>-8.4729606872649854E-2</v>
      </c>
      <c r="Y2090" s="10">
        <v>5.8302157090424522E-2</v>
      </c>
      <c r="Z2090" s="11">
        <v>682.5</v>
      </c>
      <c r="AA2090" s="11">
        <v>249.91941391941393</v>
      </c>
      <c r="AB2090" s="11">
        <v>39089</v>
      </c>
      <c r="AC2090" s="12" t="s">
        <v>5436</v>
      </c>
      <c r="AD2090" s="8">
        <v>39</v>
      </c>
      <c r="AE2090" s="8">
        <v>89</v>
      </c>
      <c r="AF2090" s="13" t="s">
        <v>5375</v>
      </c>
      <c r="AG2090" s="13" t="s">
        <v>5376</v>
      </c>
      <c r="AH2090" s="13" t="s">
        <v>5377</v>
      </c>
      <c r="AI2090" s="14">
        <v>2021632</v>
      </c>
      <c r="AJ2090" s="13" t="s">
        <v>486</v>
      </c>
      <c r="AK2090" s="13" t="s">
        <v>5378</v>
      </c>
      <c r="AL2090" s="13"/>
      <c r="AM2090" s="13"/>
      <c r="AN2090" s="13" t="s">
        <v>505</v>
      </c>
    </row>
    <row r="2091" spans="1:40" x14ac:dyDescent="0.2">
      <c r="A2091" s="8" t="s">
        <v>5300</v>
      </c>
      <c r="B2091" s="8" t="s">
        <v>860</v>
      </c>
      <c r="C2091" s="8" t="str">
        <f t="shared" si="32"/>
        <v>Logan County OH</v>
      </c>
      <c r="D2091" s="9">
        <v>45386</v>
      </c>
      <c r="E2091" s="8" t="s">
        <v>445</v>
      </c>
      <c r="F2091" s="9">
        <v>4537</v>
      </c>
      <c r="G2091" s="9">
        <v>15586</v>
      </c>
      <c r="H2091" s="9">
        <v>21007</v>
      </c>
      <c r="I2091" s="10">
        <v>0.21597562717189508</v>
      </c>
      <c r="J2091" s="10">
        <v>0.74194316180320841</v>
      </c>
      <c r="K2091" s="9">
        <v>-11049</v>
      </c>
      <c r="L2091" s="9">
        <v>11049</v>
      </c>
      <c r="M2091" s="10">
        <v>-0.52596753463131329</v>
      </c>
      <c r="N2091" s="10">
        <v>0.52596753463131329</v>
      </c>
      <c r="O2091" s="9">
        <v>6789</v>
      </c>
      <c r="P2091" s="9">
        <v>13323</v>
      </c>
      <c r="Q2091" s="9">
        <v>20535</v>
      </c>
      <c r="R2091" s="10">
        <v>0.33060628195763331</v>
      </c>
      <c r="S2091" s="10">
        <v>0.64879474068663257</v>
      </c>
      <c r="T2091" s="9">
        <v>-6534</v>
      </c>
      <c r="U2091" s="10">
        <v>-0.31818845872899926</v>
      </c>
      <c r="V2091" s="9">
        <v>-2252</v>
      </c>
      <c r="W2091" s="9">
        <v>2263</v>
      </c>
      <c r="X2091" s="10">
        <v>-0.11463065478573822</v>
      </c>
      <c r="Y2091" s="10">
        <v>9.3148421116575841E-2</v>
      </c>
      <c r="Z2091" s="11">
        <v>458.43</v>
      </c>
      <c r="AA2091" s="11">
        <v>99.003119342102394</v>
      </c>
      <c r="AB2091" s="11">
        <v>39091</v>
      </c>
      <c r="AC2091" s="12" t="s">
        <v>5437</v>
      </c>
      <c r="AD2091" s="8">
        <v>39</v>
      </c>
      <c r="AE2091" s="8">
        <v>91</v>
      </c>
      <c r="AF2091" s="13" t="s">
        <v>5438</v>
      </c>
      <c r="AG2091" s="13" t="s">
        <v>5376</v>
      </c>
      <c r="AH2091" s="13" t="s">
        <v>5439</v>
      </c>
      <c r="AJ2091" s="13" t="s">
        <v>498</v>
      </c>
      <c r="AK2091" s="13" t="s">
        <v>5378</v>
      </c>
      <c r="AL2091" s="13"/>
      <c r="AM2091" s="13"/>
      <c r="AN2091" s="13" t="s">
        <v>487</v>
      </c>
    </row>
    <row r="2092" spans="1:40" x14ac:dyDescent="0.2">
      <c r="A2092" s="8" t="s">
        <v>5300</v>
      </c>
      <c r="B2092" s="8" t="s">
        <v>5440</v>
      </c>
      <c r="C2092" s="8" t="str">
        <f t="shared" si="32"/>
        <v>Lorain County OH</v>
      </c>
      <c r="D2092" s="9">
        <v>305147</v>
      </c>
      <c r="E2092" s="8" t="s">
        <v>445</v>
      </c>
      <c r="F2092" s="9">
        <v>64958</v>
      </c>
      <c r="G2092" s="9">
        <v>65346</v>
      </c>
      <c r="H2092" s="9">
        <v>136654</v>
      </c>
      <c r="I2092" s="10">
        <v>0.47534649552885389</v>
      </c>
      <c r="J2092" s="10">
        <v>0.47818578307257747</v>
      </c>
      <c r="K2092" s="9">
        <v>-388</v>
      </c>
      <c r="L2092" s="9">
        <v>388</v>
      </c>
      <c r="M2092" s="10">
        <v>-2.8392875437235898E-3</v>
      </c>
      <c r="N2092" s="10">
        <v>2.8392875437235898E-3</v>
      </c>
      <c r="O2092" s="9">
        <v>78112</v>
      </c>
      <c r="P2092" s="9">
        <v>58095</v>
      </c>
      <c r="Q2092" s="9">
        <v>138513</v>
      </c>
      <c r="R2092" s="10">
        <v>0.56393262726242299</v>
      </c>
      <c r="S2092" s="10">
        <v>0.41941911589525893</v>
      </c>
      <c r="T2092" s="9">
        <v>20017</v>
      </c>
      <c r="U2092" s="10">
        <v>0.14451351136716406</v>
      </c>
      <c r="V2092" s="9">
        <v>-13154</v>
      </c>
      <c r="W2092" s="9">
        <v>7251</v>
      </c>
      <c r="X2092" s="10">
        <v>-8.8586131733569107E-2</v>
      </c>
      <c r="Y2092" s="10">
        <v>5.8766667177318543E-2</v>
      </c>
      <c r="Z2092" s="11">
        <v>491.1</v>
      </c>
      <c r="AA2092" s="11">
        <v>621.35410303400522</v>
      </c>
      <c r="AB2092" s="11">
        <v>39093</v>
      </c>
      <c r="AC2092" s="12" t="s">
        <v>5441</v>
      </c>
      <c r="AD2092" s="8">
        <v>39</v>
      </c>
      <c r="AE2092" s="8">
        <v>93</v>
      </c>
      <c r="AF2092" s="13" t="s">
        <v>5364</v>
      </c>
      <c r="AG2092" s="13" t="s">
        <v>5316</v>
      </c>
      <c r="AH2092" s="13" t="s">
        <v>5365</v>
      </c>
      <c r="AI2092" s="14">
        <v>2060810</v>
      </c>
      <c r="AJ2092" s="13" t="s">
        <v>486</v>
      </c>
      <c r="AK2092" s="13" t="s">
        <v>5318</v>
      </c>
      <c r="AL2092" s="13"/>
      <c r="AM2092" s="13"/>
      <c r="AN2092" s="13" t="s">
        <v>505</v>
      </c>
    </row>
    <row r="2093" spans="1:40" x14ac:dyDescent="0.2">
      <c r="A2093" s="8" t="s">
        <v>5300</v>
      </c>
      <c r="B2093" s="8" t="s">
        <v>2632</v>
      </c>
      <c r="C2093" s="8" t="str">
        <f t="shared" si="32"/>
        <v>Lucas County OH</v>
      </c>
      <c r="D2093" s="9">
        <v>433689</v>
      </c>
      <c r="E2093" s="8" t="s">
        <v>445</v>
      </c>
      <c r="F2093" s="9">
        <v>107363</v>
      </c>
      <c r="G2093" s="9">
        <v>74102</v>
      </c>
      <c r="H2093" s="9">
        <v>191684</v>
      </c>
      <c r="I2093" s="10">
        <v>0.56010412971348678</v>
      </c>
      <c r="J2093" s="10">
        <v>0.38658416977942867</v>
      </c>
      <c r="K2093" s="9">
        <v>33261</v>
      </c>
      <c r="L2093" s="9">
        <v>-33261</v>
      </c>
      <c r="M2093" s="10">
        <v>0.17351995993405811</v>
      </c>
      <c r="N2093" s="10">
        <v>-0.17351995993405811</v>
      </c>
      <c r="O2093" s="9">
        <v>129229</v>
      </c>
      <c r="P2093" s="9">
        <v>68100</v>
      </c>
      <c r="Q2093" s="9">
        <v>200850</v>
      </c>
      <c r="R2093" s="10">
        <v>0.64341050535225297</v>
      </c>
      <c r="S2093" s="10">
        <v>0.33905899925317401</v>
      </c>
      <c r="T2093" s="9">
        <v>61129</v>
      </c>
      <c r="U2093" s="10">
        <v>0.30435150609907896</v>
      </c>
      <c r="V2093" s="9">
        <v>-21866</v>
      </c>
      <c r="W2093" s="9">
        <v>6002</v>
      </c>
      <c r="X2093" s="10">
        <v>-8.3306375638766195E-2</v>
      </c>
      <c r="Y2093" s="10">
        <v>4.7525170526254656E-2</v>
      </c>
      <c r="Z2093" s="11">
        <v>340.86</v>
      </c>
      <c r="AA2093" s="11">
        <v>1272.3376166167927</v>
      </c>
      <c r="AB2093" s="11">
        <v>39095</v>
      </c>
      <c r="AC2093" s="12" t="s">
        <v>5442</v>
      </c>
      <c r="AD2093" s="8">
        <v>39</v>
      </c>
      <c r="AE2093" s="8">
        <v>95</v>
      </c>
      <c r="AF2093" s="13" t="s">
        <v>5388</v>
      </c>
      <c r="AG2093" s="13" t="s">
        <v>5389</v>
      </c>
      <c r="AH2093" s="13" t="s">
        <v>5390</v>
      </c>
      <c r="AI2093" s="14">
        <v>605956</v>
      </c>
      <c r="AJ2093" s="13" t="s">
        <v>486</v>
      </c>
      <c r="AK2093" s="13" t="s">
        <v>5391</v>
      </c>
      <c r="AL2093" s="13"/>
      <c r="AM2093" s="13"/>
      <c r="AN2093" s="13" t="s">
        <v>487</v>
      </c>
    </row>
    <row r="2094" spans="1:40" x14ac:dyDescent="0.2">
      <c r="A2094" s="8" t="s">
        <v>5300</v>
      </c>
      <c r="B2094" s="8" t="s">
        <v>630</v>
      </c>
      <c r="C2094" s="8" t="str">
        <f t="shared" si="32"/>
        <v>Madison County OH</v>
      </c>
      <c r="D2094" s="9">
        <v>44094</v>
      </c>
      <c r="E2094" s="8" t="s">
        <v>445</v>
      </c>
      <c r="F2094" s="9">
        <v>4662</v>
      </c>
      <c r="G2094" s="9">
        <v>11319</v>
      </c>
      <c r="H2094" s="9">
        <v>16754</v>
      </c>
      <c r="I2094" s="10">
        <v>0.27826190760415426</v>
      </c>
      <c r="J2094" s="10">
        <v>0.67559985675062673</v>
      </c>
      <c r="K2094" s="9">
        <v>-6657</v>
      </c>
      <c r="L2094" s="9">
        <v>6657</v>
      </c>
      <c r="M2094" s="10">
        <v>-0.39733794914647247</v>
      </c>
      <c r="N2094" s="10">
        <v>0.39733794914647247</v>
      </c>
      <c r="O2094" s="9">
        <v>6700</v>
      </c>
      <c r="P2094" s="9">
        <v>10215</v>
      </c>
      <c r="Q2094" s="9">
        <v>17240</v>
      </c>
      <c r="R2094" s="10">
        <v>0.38863109048723898</v>
      </c>
      <c r="S2094" s="10">
        <v>0.5925174013921114</v>
      </c>
      <c r="T2094" s="9">
        <v>-3515</v>
      </c>
      <c r="U2094" s="10">
        <v>-0.20388631090487241</v>
      </c>
      <c r="V2094" s="9">
        <v>-2038</v>
      </c>
      <c r="W2094" s="9">
        <v>1104</v>
      </c>
      <c r="X2094" s="10">
        <v>-0.11036918288308473</v>
      </c>
      <c r="Y2094" s="10">
        <v>8.3082455358515328E-2</v>
      </c>
      <c r="Z2094" s="11">
        <v>465.88</v>
      </c>
      <c r="AA2094" s="11">
        <v>94.646690134798661</v>
      </c>
      <c r="AB2094" s="11">
        <v>39097</v>
      </c>
      <c r="AC2094" s="12" t="s">
        <v>5443</v>
      </c>
      <c r="AD2094" s="8">
        <v>39</v>
      </c>
      <c r="AE2094" s="8">
        <v>97</v>
      </c>
      <c r="AF2094" s="13" t="s">
        <v>5375</v>
      </c>
      <c r="AG2094" s="13" t="s">
        <v>5376</v>
      </c>
      <c r="AH2094" s="13" t="s">
        <v>5377</v>
      </c>
      <c r="AI2094" s="14">
        <v>2021632</v>
      </c>
      <c r="AJ2094" s="13" t="s">
        <v>486</v>
      </c>
      <c r="AK2094" s="13" t="s">
        <v>5378</v>
      </c>
      <c r="AL2094" s="13"/>
      <c r="AM2094" s="13"/>
      <c r="AN2094" s="13" t="s">
        <v>505</v>
      </c>
    </row>
    <row r="2095" spans="1:40" x14ac:dyDescent="0.2">
      <c r="A2095" s="8" t="s">
        <v>5300</v>
      </c>
      <c r="B2095" s="8" t="s">
        <v>5444</v>
      </c>
      <c r="C2095" s="8" t="str">
        <f t="shared" si="32"/>
        <v>Mahoning County OH</v>
      </c>
      <c r="D2095" s="9">
        <v>231900</v>
      </c>
      <c r="E2095" s="8" t="s">
        <v>445</v>
      </c>
      <c r="F2095" s="9">
        <v>56188</v>
      </c>
      <c r="G2095" s="9">
        <v>52808</v>
      </c>
      <c r="H2095" s="9">
        <v>112827</v>
      </c>
      <c r="I2095" s="10">
        <v>0.49800136492151703</v>
      </c>
      <c r="J2095" s="10">
        <v>0.46804399656110685</v>
      </c>
      <c r="K2095" s="9">
        <v>3380</v>
      </c>
      <c r="L2095" s="9">
        <v>-3380</v>
      </c>
      <c r="M2095" s="10">
        <v>2.9957368360410186E-2</v>
      </c>
      <c r="N2095" s="10">
        <v>-2.9957368360410186E-2</v>
      </c>
      <c r="O2095" s="9">
        <v>74298</v>
      </c>
      <c r="P2095" s="9">
        <v>41702</v>
      </c>
      <c r="Q2095" s="9">
        <v>117571</v>
      </c>
      <c r="R2095" s="10">
        <v>0.63194155021221221</v>
      </c>
      <c r="S2095" s="10">
        <v>0.35469631116516825</v>
      </c>
      <c r="T2095" s="9">
        <v>32596</v>
      </c>
      <c r="U2095" s="10">
        <v>0.27724523904704396</v>
      </c>
      <c r="V2095" s="9">
        <v>-18110</v>
      </c>
      <c r="W2095" s="9">
        <v>11106</v>
      </c>
      <c r="X2095" s="10">
        <v>-0.13394018529069518</v>
      </c>
      <c r="Y2095" s="10">
        <v>0.11334768539593859</v>
      </c>
      <c r="Z2095" s="11">
        <v>411.62</v>
      </c>
      <c r="AA2095" s="11">
        <v>563.38370341577183</v>
      </c>
      <c r="AB2095" s="11">
        <v>39099</v>
      </c>
      <c r="AC2095" s="12" t="s">
        <v>5445</v>
      </c>
      <c r="AD2095" s="8">
        <v>39</v>
      </c>
      <c r="AE2095" s="8">
        <v>99</v>
      </c>
      <c r="AF2095" s="13" t="s">
        <v>5446</v>
      </c>
      <c r="AG2095" s="13" t="s">
        <v>5352</v>
      </c>
      <c r="AH2095" s="13" t="s">
        <v>5447</v>
      </c>
      <c r="AI2095" s="14">
        <v>549885</v>
      </c>
      <c r="AJ2095" s="13" t="s">
        <v>486</v>
      </c>
      <c r="AK2095" s="13" t="s">
        <v>5354</v>
      </c>
      <c r="AL2095" s="13"/>
      <c r="AM2095" s="13"/>
      <c r="AN2095" s="13" t="s">
        <v>487</v>
      </c>
    </row>
    <row r="2096" spans="1:40" x14ac:dyDescent="0.2">
      <c r="A2096" s="8" t="s">
        <v>5300</v>
      </c>
      <c r="B2096" s="8" t="s">
        <v>634</v>
      </c>
      <c r="C2096" s="8" t="str">
        <f t="shared" si="32"/>
        <v>Marion County OH</v>
      </c>
      <c r="D2096" s="9">
        <v>65355</v>
      </c>
      <c r="E2096" s="8" t="s">
        <v>445</v>
      </c>
      <c r="F2096" s="9">
        <v>7748</v>
      </c>
      <c r="G2096" s="9">
        <v>16563</v>
      </c>
      <c r="H2096" s="9">
        <v>25648</v>
      </c>
      <c r="I2096" s="10">
        <v>0.30208983156581409</v>
      </c>
      <c r="J2096" s="10">
        <v>0.64578134747348725</v>
      </c>
      <c r="K2096" s="9">
        <v>-8815</v>
      </c>
      <c r="L2096" s="9">
        <v>8815</v>
      </c>
      <c r="M2096" s="10">
        <v>-0.34369151590767316</v>
      </c>
      <c r="N2096" s="10">
        <v>0.34369151590767316</v>
      </c>
      <c r="O2096" s="9">
        <v>11933</v>
      </c>
      <c r="P2096" s="9">
        <v>13938</v>
      </c>
      <c r="Q2096" s="9">
        <v>26433</v>
      </c>
      <c r="R2096" s="10">
        <v>0.45144327166799075</v>
      </c>
      <c r="S2096" s="10">
        <v>0.52729542617183067</v>
      </c>
      <c r="T2096" s="9">
        <v>-2005</v>
      </c>
      <c r="U2096" s="10">
        <v>-7.5852154503839919E-2</v>
      </c>
      <c r="V2096" s="9">
        <v>-4185</v>
      </c>
      <c r="W2096" s="9">
        <v>2625</v>
      </c>
      <c r="X2096" s="10">
        <v>-0.14935344010217666</v>
      </c>
      <c r="Y2096" s="10">
        <v>0.11848592130165658</v>
      </c>
      <c r="Z2096" s="11">
        <v>403.76</v>
      </c>
      <c r="AA2096" s="11">
        <v>161.86595997622351</v>
      </c>
      <c r="AB2096" s="11">
        <v>39101</v>
      </c>
      <c r="AC2096" s="12" t="s">
        <v>5448</v>
      </c>
      <c r="AD2096" s="8">
        <v>39</v>
      </c>
      <c r="AE2096" s="8">
        <v>101</v>
      </c>
      <c r="AF2096" s="13" t="s">
        <v>5449</v>
      </c>
      <c r="AG2096" s="13" t="s">
        <v>5376</v>
      </c>
      <c r="AH2096" s="13" t="s">
        <v>5450</v>
      </c>
      <c r="AJ2096" s="13" t="s">
        <v>498</v>
      </c>
      <c r="AK2096" s="13" t="s">
        <v>5378</v>
      </c>
      <c r="AL2096" s="13"/>
      <c r="AM2096" s="13"/>
      <c r="AN2096" s="13" t="s">
        <v>487</v>
      </c>
    </row>
    <row r="2097" spans="1:40" x14ac:dyDescent="0.2">
      <c r="A2097" s="8" t="s">
        <v>5300</v>
      </c>
      <c r="B2097" s="8" t="s">
        <v>5451</v>
      </c>
      <c r="C2097" s="8" t="str">
        <f t="shared" si="32"/>
        <v>Medina County OH</v>
      </c>
      <c r="D2097" s="9">
        <v>176395</v>
      </c>
      <c r="E2097" s="8" t="s">
        <v>445</v>
      </c>
      <c r="F2097" s="9">
        <v>31582</v>
      </c>
      <c r="G2097" s="9">
        <v>53811</v>
      </c>
      <c r="H2097" s="9">
        <v>89360</v>
      </c>
      <c r="I2097" s="10">
        <v>0.3534243509400179</v>
      </c>
      <c r="J2097" s="10">
        <v>0.60218218442256044</v>
      </c>
      <c r="K2097" s="9">
        <v>-22229</v>
      </c>
      <c r="L2097" s="9">
        <v>22229</v>
      </c>
      <c r="M2097" s="10">
        <v>-0.24875783348254255</v>
      </c>
      <c r="N2097" s="10">
        <v>0.24875783348254255</v>
      </c>
      <c r="O2097" s="9">
        <v>37841</v>
      </c>
      <c r="P2097" s="9">
        <v>49464</v>
      </c>
      <c r="Q2097" s="9">
        <v>88849</v>
      </c>
      <c r="R2097" s="10">
        <v>0.42590237369019346</v>
      </c>
      <c r="S2097" s="10">
        <v>0.55671982802282527</v>
      </c>
      <c r="T2097" s="9">
        <v>-11623</v>
      </c>
      <c r="U2097" s="10">
        <v>-0.13081745433263181</v>
      </c>
      <c r="V2097" s="9">
        <v>-6259</v>
      </c>
      <c r="W2097" s="9">
        <v>4347</v>
      </c>
      <c r="X2097" s="10">
        <v>-7.2478022750175564E-2</v>
      </c>
      <c r="Y2097" s="10">
        <v>4.5462356399735171E-2</v>
      </c>
      <c r="Z2097" s="11">
        <v>421.36</v>
      </c>
      <c r="AA2097" s="11">
        <v>418.63252325802165</v>
      </c>
      <c r="AB2097" s="11">
        <v>39103</v>
      </c>
      <c r="AC2097" s="12" t="s">
        <v>5452</v>
      </c>
      <c r="AD2097" s="8">
        <v>39</v>
      </c>
      <c r="AE2097" s="8">
        <v>103</v>
      </c>
      <c r="AF2097" s="13" t="s">
        <v>5364</v>
      </c>
      <c r="AG2097" s="13" t="s">
        <v>5316</v>
      </c>
      <c r="AH2097" s="13" t="s">
        <v>5365</v>
      </c>
      <c r="AI2097" s="14">
        <v>2060810</v>
      </c>
      <c r="AJ2097" s="13" t="s">
        <v>486</v>
      </c>
      <c r="AK2097" s="13" t="s">
        <v>5318</v>
      </c>
      <c r="AL2097" s="13"/>
      <c r="AM2097" s="13"/>
      <c r="AN2097" s="13" t="s">
        <v>487</v>
      </c>
    </row>
    <row r="2098" spans="1:40" x14ac:dyDescent="0.2">
      <c r="A2098" s="8" t="s">
        <v>5300</v>
      </c>
      <c r="B2098" s="8" t="s">
        <v>5453</v>
      </c>
      <c r="C2098" s="8" t="str">
        <f t="shared" si="32"/>
        <v>Meigs County OH</v>
      </c>
      <c r="D2098" s="9">
        <v>23257</v>
      </c>
      <c r="E2098" s="8" t="s">
        <v>445</v>
      </c>
      <c r="F2098" s="9">
        <v>2157</v>
      </c>
      <c r="G2098" s="9">
        <v>6869</v>
      </c>
      <c r="H2098" s="9">
        <v>9410</v>
      </c>
      <c r="I2098" s="10">
        <v>0.22922422954303931</v>
      </c>
      <c r="J2098" s="10">
        <v>0.72996811902231673</v>
      </c>
      <c r="K2098" s="9">
        <v>-4712</v>
      </c>
      <c r="L2098" s="9">
        <v>4712</v>
      </c>
      <c r="M2098" s="10">
        <v>-0.50074388947927739</v>
      </c>
      <c r="N2098" s="10">
        <v>0.50074388947927739</v>
      </c>
      <c r="O2098" s="9">
        <v>3911</v>
      </c>
      <c r="P2098" s="9">
        <v>5782</v>
      </c>
      <c r="Q2098" s="9">
        <v>9979</v>
      </c>
      <c r="R2098" s="10">
        <v>0.39192303838059928</v>
      </c>
      <c r="S2098" s="10">
        <v>0.57941677522797874</v>
      </c>
      <c r="T2098" s="9">
        <v>-1871</v>
      </c>
      <c r="U2098" s="10">
        <v>-0.18749373684737947</v>
      </c>
      <c r="V2098" s="9">
        <v>-1754</v>
      </c>
      <c r="W2098" s="9">
        <v>1087</v>
      </c>
      <c r="X2098" s="10">
        <v>-0.16269880883755997</v>
      </c>
      <c r="Y2098" s="10">
        <v>0.15055134379433799</v>
      </c>
      <c r="Z2098" s="11">
        <v>430.1</v>
      </c>
      <c r="AA2098" s="11">
        <v>54.073471285747495</v>
      </c>
      <c r="AB2098" s="11">
        <v>39105</v>
      </c>
      <c r="AC2098" s="12" t="s">
        <v>5454</v>
      </c>
      <c r="AD2098" s="8">
        <v>39</v>
      </c>
      <c r="AE2098" s="8">
        <v>105</v>
      </c>
      <c r="AF2098" s="13"/>
      <c r="AG2098" s="13"/>
      <c r="AH2098" s="13"/>
      <c r="AJ2098" s="13"/>
      <c r="AK2098" s="13"/>
      <c r="AL2098" s="13"/>
      <c r="AM2098" s="13"/>
      <c r="AN2098" s="13" t="s">
        <v>510</v>
      </c>
    </row>
    <row r="2099" spans="1:40" x14ac:dyDescent="0.2">
      <c r="A2099" s="8" t="s">
        <v>5300</v>
      </c>
      <c r="B2099" s="8" t="s">
        <v>2217</v>
      </c>
      <c r="C2099" s="8" t="str">
        <f t="shared" si="32"/>
        <v>Mercer County OH</v>
      </c>
      <c r="D2099" s="9">
        <v>40968</v>
      </c>
      <c r="E2099" s="8" t="s">
        <v>445</v>
      </c>
      <c r="F2099" s="9">
        <v>3335</v>
      </c>
      <c r="G2099" s="9">
        <v>17200</v>
      </c>
      <c r="H2099" s="9">
        <v>21315</v>
      </c>
      <c r="I2099" s="10">
        <v>0.15646258503401361</v>
      </c>
      <c r="J2099" s="10">
        <v>0.80694346704198916</v>
      </c>
      <c r="K2099" s="9">
        <v>-13865</v>
      </c>
      <c r="L2099" s="9">
        <v>13865</v>
      </c>
      <c r="M2099" s="10">
        <v>-0.65048088200797549</v>
      </c>
      <c r="N2099" s="10">
        <v>0.65048088200797549</v>
      </c>
      <c r="O2099" s="9">
        <v>4609</v>
      </c>
      <c r="P2099" s="9">
        <v>16207</v>
      </c>
      <c r="Q2099" s="9">
        <v>21161</v>
      </c>
      <c r="R2099" s="10">
        <v>0.21780634185529985</v>
      </c>
      <c r="S2099" s="10">
        <v>0.76589008080903553</v>
      </c>
      <c r="T2099" s="9">
        <v>-11598</v>
      </c>
      <c r="U2099" s="10">
        <v>-0.54808373895373563</v>
      </c>
      <c r="V2099" s="9">
        <v>-1274</v>
      </c>
      <c r="W2099" s="9">
        <v>993</v>
      </c>
      <c r="X2099" s="10">
        <v>-6.1343756821286233E-2</v>
      </c>
      <c r="Y2099" s="10">
        <v>4.1053386232953626E-2</v>
      </c>
      <c r="Z2099" s="11">
        <v>462.45</v>
      </c>
      <c r="AA2099" s="11">
        <v>88.589036652611099</v>
      </c>
      <c r="AB2099" s="11">
        <v>39107</v>
      </c>
      <c r="AC2099" s="12" t="s">
        <v>5455</v>
      </c>
      <c r="AD2099" s="8">
        <v>39</v>
      </c>
      <c r="AE2099" s="8">
        <v>107</v>
      </c>
      <c r="AF2099" s="13" t="s">
        <v>5456</v>
      </c>
      <c r="AG2099" s="13" t="s">
        <v>5304</v>
      </c>
      <c r="AH2099" s="13" t="s">
        <v>5457</v>
      </c>
      <c r="AJ2099" s="13" t="s">
        <v>498</v>
      </c>
      <c r="AK2099" s="13" t="s">
        <v>5306</v>
      </c>
      <c r="AL2099" s="13"/>
      <c r="AM2099" s="13"/>
      <c r="AN2099" s="13" t="s">
        <v>487</v>
      </c>
    </row>
    <row r="2100" spans="1:40" x14ac:dyDescent="0.2">
      <c r="A2100" s="8" t="s">
        <v>5300</v>
      </c>
      <c r="B2100" s="8" t="s">
        <v>2430</v>
      </c>
      <c r="C2100" s="8" t="str">
        <f t="shared" si="32"/>
        <v>Miami County OH</v>
      </c>
      <c r="D2100" s="9">
        <v>104224</v>
      </c>
      <c r="E2100" s="8" t="s">
        <v>445</v>
      </c>
      <c r="F2100" s="9">
        <v>12832</v>
      </c>
      <c r="G2100" s="9">
        <v>36311</v>
      </c>
      <c r="H2100" s="9">
        <v>51467</v>
      </c>
      <c r="I2100" s="10">
        <v>0.24932481007247362</v>
      </c>
      <c r="J2100" s="10">
        <v>0.70552004196864015</v>
      </c>
      <c r="K2100" s="9">
        <v>-23479</v>
      </c>
      <c r="L2100" s="9">
        <v>23479</v>
      </c>
      <c r="M2100" s="10">
        <v>-0.45619523189616651</v>
      </c>
      <c r="N2100" s="10">
        <v>0.45619523189616651</v>
      </c>
      <c r="O2100" s="9">
        <v>15731</v>
      </c>
      <c r="P2100" s="9">
        <v>33650</v>
      </c>
      <c r="Q2100" s="9">
        <v>50281</v>
      </c>
      <c r="R2100" s="10">
        <v>0.31286171714961913</v>
      </c>
      <c r="S2100" s="10">
        <v>0.66923887750840283</v>
      </c>
      <c r="T2100" s="9">
        <v>-17919</v>
      </c>
      <c r="U2100" s="10">
        <v>-0.3563771603587837</v>
      </c>
      <c r="V2100" s="9">
        <v>-2899</v>
      </c>
      <c r="W2100" s="9">
        <v>2661</v>
      </c>
      <c r="X2100" s="10">
        <v>-6.3536907077145516E-2</v>
      </c>
      <c r="Y2100" s="10">
        <v>3.6281164460237325E-2</v>
      </c>
      <c r="Z2100" s="11">
        <v>406.58</v>
      </c>
      <c r="AA2100" s="11">
        <v>256.34315509862756</v>
      </c>
      <c r="AB2100" s="11">
        <v>39109</v>
      </c>
      <c r="AC2100" s="12" t="s">
        <v>5458</v>
      </c>
      <c r="AD2100" s="8">
        <v>39</v>
      </c>
      <c r="AE2100" s="8">
        <v>109</v>
      </c>
      <c r="AF2100" s="13" t="s">
        <v>5399</v>
      </c>
      <c r="AG2100" s="13" t="s">
        <v>5338</v>
      </c>
      <c r="AH2100" s="13" t="s">
        <v>5400</v>
      </c>
      <c r="AI2100" s="14">
        <v>800909</v>
      </c>
      <c r="AJ2100" s="13" t="s">
        <v>486</v>
      </c>
      <c r="AK2100" s="13" t="s">
        <v>5340</v>
      </c>
      <c r="AL2100" s="13"/>
      <c r="AM2100" s="13"/>
      <c r="AN2100" s="13" t="s">
        <v>487</v>
      </c>
    </row>
    <row r="2101" spans="1:40" x14ac:dyDescent="0.2">
      <c r="A2101" s="8" t="s">
        <v>5300</v>
      </c>
      <c r="B2101" s="8" t="s">
        <v>644</v>
      </c>
      <c r="C2101" s="8" t="str">
        <f t="shared" si="32"/>
        <v>Monroe County OH</v>
      </c>
      <c r="D2101" s="9">
        <v>14409</v>
      </c>
      <c r="E2101" s="8" t="s">
        <v>445</v>
      </c>
      <c r="F2101" s="9">
        <v>1647</v>
      </c>
      <c r="G2101" s="9">
        <v>4781</v>
      </c>
      <c r="H2101" s="9">
        <v>6686</v>
      </c>
      <c r="I2101" s="10">
        <v>0.24633562668262041</v>
      </c>
      <c r="J2101" s="10">
        <v>0.71507627879150459</v>
      </c>
      <c r="K2101" s="9">
        <v>-3134</v>
      </c>
      <c r="L2101" s="9">
        <v>3134</v>
      </c>
      <c r="M2101" s="10">
        <v>-0.46874065210888416</v>
      </c>
      <c r="N2101" s="10">
        <v>0.46874065210888416</v>
      </c>
      <c r="O2101" s="9">
        <v>3007</v>
      </c>
      <c r="P2101" s="9">
        <v>3540</v>
      </c>
      <c r="Q2101" s="9">
        <v>6743</v>
      </c>
      <c r="R2101" s="10">
        <v>0.44594394186563846</v>
      </c>
      <c r="S2101" s="10">
        <v>0.52498887735429334</v>
      </c>
      <c r="T2101" s="9">
        <v>-533</v>
      </c>
      <c r="U2101" s="10">
        <v>-7.9044935488654877E-2</v>
      </c>
      <c r="V2101" s="9">
        <v>-1360</v>
      </c>
      <c r="W2101" s="9">
        <v>1241</v>
      </c>
      <c r="X2101" s="10">
        <v>-0.19960831518301805</v>
      </c>
      <c r="Y2101" s="10">
        <v>0.19008740143721126</v>
      </c>
      <c r="Z2101" s="11">
        <v>455.72</v>
      </c>
      <c r="AA2101" s="11">
        <v>31.618098832616518</v>
      </c>
      <c r="AB2101" s="11">
        <v>39111</v>
      </c>
      <c r="AC2101" s="12" t="s">
        <v>5459</v>
      </c>
      <c r="AD2101" s="8">
        <v>39</v>
      </c>
      <c r="AE2101" s="8">
        <v>111</v>
      </c>
      <c r="AF2101" s="13"/>
      <c r="AG2101" s="13"/>
      <c r="AH2101" s="13"/>
      <c r="AJ2101" s="13"/>
      <c r="AK2101" s="13"/>
      <c r="AL2101" s="13"/>
      <c r="AM2101" s="13"/>
      <c r="AN2101" s="13" t="s">
        <v>510</v>
      </c>
    </row>
    <row r="2102" spans="1:40" x14ac:dyDescent="0.2">
      <c r="A2102" s="8" t="s">
        <v>5300</v>
      </c>
      <c r="B2102" s="8" t="s">
        <v>646</v>
      </c>
      <c r="C2102" s="8" t="str">
        <f t="shared" si="32"/>
        <v>Montgomery County OH</v>
      </c>
      <c r="D2102" s="9">
        <v>532258</v>
      </c>
      <c r="E2102" s="8" t="s">
        <v>445</v>
      </c>
      <c r="F2102" s="9">
        <v>117661</v>
      </c>
      <c r="G2102" s="9">
        <v>120766</v>
      </c>
      <c r="H2102" s="9">
        <v>249560</v>
      </c>
      <c r="I2102" s="10">
        <v>0.47147379387722393</v>
      </c>
      <c r="J2102" s="10">
        <v>0.48391569161724635</v>
      </c>
      <c r="K2102" s="9">
        <v>-3105</v>
      </c>
      <c r="L2102" s="9">
        <v>3105</v>
      </c>
      <c r="M2102" s="10">
        <v>-1.2441897740022412E-2</v>
      </c>
      <c r="N2102" s="10">
        <v>1.2441897740022412E-2</v>
      </c>
      <c r="O2102" s="9">
        <v>128983</v>
      </c>
      <c r="P2102" s="9">
        <v>121188</v>
      </c>
      <c r="Q2102" s="9">
        <v>254266</v>
      </c>
      <c r="R2102" s="10">
        <v>0.50727584498124012</v>
      </c>
      <c r="S2102" s="10">
        <v>0.4766189738305554</v>
      </c>
      <c r="T2102" s="9">
        <v>7795</v>
      </c>
      <c r="U2102" s="10">
        <v>3.0656871150684717E-2</v>
      </c>
      <c r="V2102" s="9">
        <v>-11322</v>
      </c>
      <c r="W2102" s="9">
        <v>-422</v>
      </c>
      <c r="X2102" s="10">
        <v>-3.5802051104016186E-2</v>
      </c>
      <c r="Y2102" s="10">
        <v>7.2967177866909427E-3</v>
      </c>
      <c r="Z2102" s="11">
        <v>461.55</v>
      </c>
      <c r="AA2102" s="11">
        <v>1153.196836745748</v>
      </c>
      <c r="AB2102" s="11">
        <v>39113</v>
      </c>
      <c r="AC2102" s="12" t="s">
        <v>5460</v>
      </c>
      <c r="AD2102" s="8">
        <v>39</v>
      </c>
      <c r="AE2102" s="8">
        <v>113</v>
      </c>
      <c r="AF2102" s="13" t="s">
        <v>5399</v>
      </c>
      <c r="AG2102" s="13" t="s">
        <v>5338</v>
      </c>
      <c r="AH2102" s="13" t="s">
        <v>5400</v>
      </c>
      <c r="AI2102" s="14">
        <v>800909</v>
      </c>
      <c r="AJ2102" s="13" t="s">
        <v>486</v>
      </c>
      <c r="AK2102" s="13" t="s">
        <v>5340</v>
      </c>
      <c r="AL2102" s="13"/>
      <c r="AM2102" s="13"/>
      <c r="AN2102" s="13" t="s">
        <v>487</v>
      </c>
    </row>
    <row r="2103" spans="1:40" x14ac:dyDescent="0.2">
      <c r="A2103" s="8" t="s">
        <v>5300</v>
      </c>
      <c r="B2103" s="8" t="s">
        <v>648</v>
      </c>
      <c r="C2103" s="8" t="str">
        <f t="shared" si="32"/>
        <v>Morgan County OH</v>
      </c>
      <c r="D2103" s="9">
        <v>14777</v>
      </c>
      <c r="E2103" s="8" t="s">
        <v>445</v>
      </c>
      <c r="F2103" s="9">
        <v>1711</v>
      </c>
      <c r="G2103" s="9">
        <v>4315</v>
      </c>
      <c r="H2103" s="9">
        <v>6290</v>
      </c>
      <c r="I2103" s="10">
        <v>0.27201907790143082</v>
      </c>
      <c r="J2103" s="10">
        <v>0.68600953895071537</v>
      </c>
      <c r="K2103" s="9">
        <v>-2604</v>
      </c>
      <c r="L2103" s="9">
        <v>2604</v>
      </c>
      <c r="M2103" s="10">
        <v>-0.41399046104928455</v>
      </c>
      <c r="N2103" s="10">
        <v>0.41399046104928455</v>
      </c>
      <c r="O2103" s="9">
        <v>2772</v>
      </c>
      <c r="P2103" s="9">
        <v>3136</v>
      </c>
      <c r="Q2103" s="9">
        <v>6042</v>
      </c>
      <c r="R2103" s="10">
        <v>0.45878848063555117</v>
      </c>
      <c r="S2103" s="10">
        <v>0.51903343263819923</v>
      </c>
      <c r="T2103" s="9">
        <v>-364</v>
      </c>
      <c r="U2103" s="10">
        <v>-6.0244952002648067E-2</v>
      </c>
      <c r="V2103" s="9">
        <v>-1061</v>
      </c>
      <c r="W2103" s="9">
        <v>1179</v>
      </c>
      <c r="X2103" s="10">
        <v>-0.18676940273412035</v>
      </c>
      <c r="Y2103" s="10">
        <v>0.16697610631251614</v>
      </c>
      <c r="Z2103" s="11">
        <v>416.42</v>
      </c>
      <c r="AA2103" s="11">
        <v>35.48580759809807</v>
      </c>
      <c r="AB2103" s="11">
        <v>39115</v>
      </c>
      <c r="AC2103" s="12" t="s">
        <v>5461</v>
      </c>
      <c r="AD2103" s="8">
        <v>39</v>
      </c>
      <c r="AE2103" s="8">
        <v>115</v>
      </c>
      <c r="AF2103" s="13"/>
      <c r="AG2103" s="13"/>
      <c r="AH2103" s="13"/>
      <c r="AJ2103" s="13"/>
      <c r="AK2103" s="13"/>
      <c r="AL2103" s="13"/>
      <c r="AM2103" s="13"/>
      <c r="AN2103" s="13" t="s">
        <v>510</v>
      </c>
    </row>
    <row r="2104" spans="1:40" x14ac:dyDescent="0.2">
      <c r="A2104" s="8" t="s">
        <v>5300</v>
      </c>
      <c r="B2104" s="8" t="s">
        <v>5462</v>
      </c>
      <c r="C2104" s="8" t="str">
        <f t="shared" si="32"/>
        <v>Morrow County OH</v>
      </c>
      <c r="D2104" s="9">
        <v>35074</v>
      </c>
      <c r="E2104" s="8" t="s">
        <v>445</v>
      </c>
      <c r="F2104" s="9">
        <v>3711</v>
      </c>
      <c r="G2104" s="9">
        <v>11722</v>
      </c>
      <c r="H2104" s="9">
        <v>16186</v>
      </c>
      <c r="I2104" s="10">
        <v>0.22927221055232919</v>
      </c>
      <c r="J2104" s="10">
        <v>0.72420610404052888</v>
      </c>
      <c r="K2104" s="9">
        <v>-8011</v>
      </c>
      <c r="L2104" s="9">
        <v>8011</v>
      </c>
      <c r="M2104" s="10">
        <v>-0.49493389348819972</v>
      </c>
      <c r="N2104" s="10">
        <v>0.49493389348819972</v>
      </c>
      <c r="O2104" s="9">
        <v>5780</v>
      </c>
      <c r="P2104" s="9">
        <v>9662</v>
      </c>
      <c r="Q2104" s="9">
        <v>15813</v>
      </c>
      <c r="R2104" s="10">
        <v>0.36552203882881174</v>
      </c>
      <c r="S2104" s="10">
        <v>0.61101625245051538</v>
      </c>
      <c r="T2104" s="9">
        <v>-3882</v>
      </c>
      <c r="U2104" s="10">
        <v>-0.24549421362170365</v>
      </c>
      <c r="V2104" s="9">
        <v>-2069</v>
      </c>
      <c r="W2104" s="9">
        <v>2060</v>
      </c>
      <c r="X2104" s="10">
        <v>-0.13624982827648255</v>
      </c>
      <c r="Y2104" s="10">
        <v>0.11318985159001349</v>
      </c>
      <c r="Z2104" s="11">
        <v>406.08</v>
      </c>
      <c r="AA2104" s="11">
        <v>86.37214342001576</v>
      </c>
      <c r="AB2104" s="11">
        <v>39117</v>
      </c>
      <c r="AC2104" s="12" t="s">
        <v>5463</v>
      </c>
      <c r="AD2104" s="8">
        <v>39</v>
      </c>
      <c r="AE2104" s="8">
        <v>117</v>
      </c>
      <c r="AF2104" s="13" t="s">
        <v>5375</v>
      </c>
      <c r="AG2104" s="13" t="s">
        <v>5376</v>
      </c>
      <c r="AH2104" s="13" t="s">
        <v>5377</v>
      </c>
      <c r="AI2104" s="14">
        <v>2021632</v>
      </c>
      <c r="AJ2104" s="13" t="s">
        <v>486</v>
      </c>
      <c r="AK2104" s="13" t="s">
        <v>5378</v>
      </c>
      <c r="AL2104" s="13"/>
      <c r="AM2104" s="13"/>
      <c r="AN2104" s="13" t="s">
        <v>505</v>
      </c>
    </row>
    <row r="2105" spans="1:40" x14ac:dyDescent="0.2">
      <c r="A2105" s="8" t="s">
        <v>5300</v>
      </c>
      <c r="B2105" s="8" t="s">
        <v>5464</v>
      </c>
      <c r="C2105" s="8" t="str">
        <f t="shared" si="32"/>
        <v>Muskingum County OH</v>
      </c>
      <c r="D2105" s="9">
        <v>86290</v>
      </c>
      <c r="E2105" s="8" t="s">
        <v>445</v>
      </c>
      <c r="F2105" s="9">
        <v>10926</v>
      </c>
      <c r="G2105" s="9">
        <v>23588</v>
      </c>
      <c r="H2105" s="9">
        <v>36217</v>
      </c>
      <c r="I2105" s="10">
        <v>0.30168153077284149</v>
      </c>
      <c r="J2105" s="10">
        <v>0.6512963525416241</v>
      </c>
      <c r="K2105" s="9">
        <v>-12662</v>
      </c>
      <c r="L2105" s="9">
        <v>12662</v>
      </c>
      <c r="M2105" s="10">
        <v>-0.34961482176878261</v>
      </c>
      <c r="N2105" s="10">
        <v>0.34961482176878261</v>
      </c>
      <c r="O2105" s="9">
        <v>16327</v>
      </c>
      <c r="P2105" s="9">
        <v>18826</v>
      </c>
      <c r="Q2105" s="9">
        <v>35954</v>
      </c>
      <c r="R2105" s="10">
        <v>0.45410802692329089</v>
      </c>
      <c r="S2105" s="10">
        <v>0.52361350614674307</v>
      </c>
      <c r="T2105" s="9">
        <v>-2499</v>
      </c>
      <c r="U2105" s="10">
        <v>-6.9505479223452182E-2</v>
      </c>
      <c r="V2105" s="9">
        <v>-5401</v>
      </c>
      <c r="W2105" s="9">
        <v>4762</v>
      </c>
      <c r="X2105" s="10">
        <v>-0.1524264961504494</v>
      </c>
      <c r="Y2105" s="10">
        <v>0.12768284639488103</v>
      </c>
      <c r="Z2105" s="11">
        <v>664.58</v>
      </c>
      <c r="AA2105" s="11">
        <v>129.84140359324687</v>
      </c>
      <c r="AB2105" s="11">
        <v>39119</v>
      </c>
      <c r="AC2105" s="12" t="s">
        <v>5465</v>
      </c>
      <c r="AD2105" s="8">
        <v>39</v>
      </c>
      <c r="AE2105" s="8">
        <v>119</v>
      </c>
      <c r="AF2105" s="13" t="s">
        <v>5466</v>
      </c>
      <c r="AG2105" s="13" t="s">
        <v>5376</v>
      </c>
      <c r="AH2105" s="13" t="s">
        <v>5467</v>
      </c>
      <c r="AJ2105" s="13" t="s">
        <v>498</v>
      </c>
      <c r="AK2105" s="13" t="s">
        <v>5378</v>
      </c>
      <c r="AL2105" s="13"/>
      <c r="AM2105" s="13"/>
      <c r="AN2105" s="13" t="s">
        <v>487</v>
      </c>
    </row>
    <row r="2106" spans="1:40" x14ac:dyDescent="0.2">
      <c r="A2106" s="8" t="s">
        <v>5300</v>
      </c>
      <c r="B2106" s="8" t="s">
        <v>2442</v>
      </c>
      <c r="C2106" s="8" t="str">
        <f t="shared" si="32"/>
        <v>Noble County OH</v>
      </c>
      <c r="D2106" s="9">
        <v>14326</v>
      </c>
      <c r="E2106" s="8" t="s">
        <v>445</v>
      </c>
      <c r="F2106" s="9">
        <v>1201</v>
      </c>
      <c r="G2106" s="9">
        <v>4441</v>
      </c>
      <c r="H2106" s="9">
        <v>5875</v>
      </c>
      <c r="I2106" s="10">
        <v>0.20442553191489363</v>
      </c>
      <c r="J2106" s="10">
        <v>0.75591489361702124</v>
      </c>
      <c r="K2106" s="9">
        <v>-3240</v>
      </c>
      <c r="L2106" s="9">
        <v>3240</v>
      </c>
      <c r="M2106" s="10">
        <v>-0.55148936170212759</v>
      </c>
      <c r="N2106" s="10">
        <v>0.55148936170212759</v>
      </c>
      <c r="O2106" s="9">
        <v>2082</v>
      </c>
      <c r="P2106" s="9">
        <v>3498</v>
      </c>
      <c r="Q2106" s="9">
        <v>5755</v>
      </c>
      <c r="R2106" s="10">
        <v>0.36177237185056471</v>
      </c>
      <c r="S2106" s="10">
        <v>0.60781928757602088</v>
      </c>
      <c r="T2106" s="9">
        <v>-1416</v>
      </c>
      <c r="U2106" s="10">
        <v>-0.24604691572545617</v>
      </c>
      <c r="V2106" s="9">
        <v>-881</v>
      </c>
      <c r="W2106" s="9">
        <v>943</v>
      </c>
      <c r="X2106" s="10">
        <v>-0.15734683993567108</v>
      </c>
      <c r="Y2106" s="10">
        <v>0.14809560604100036</v>
      </c>
      <c r="Z2106" s="11">
        <v>398.01</v>
      </c>
      <c r="AA2106" s="11">
        <v>35.994070500741188</v>
      </c>
      <c r="AB2106" s="11">
        <v>39121</v>
      </c>
      <c r="AC2106" s="12" t="s">
        <v>5468</v>
      </c>
      <c r="AD2106" s="8">
        <v>39</v>
      </c>
      <c r="AE2106" s="8">
        <v>121</v>
      </c>
      <c r="AF2106" s="13"/>
      <c r="AG2106" s="13"/>
      <c r="AH2106" s="13"/>
      <c r="AJ2106" s="13"/>
      <c r="AK2106" s="13"/>
      <c r="AL2106" s="13"/>
      <c r="AM2106" s="13"/>
      <c r="AN2106" s="13" t="s">
        <v>510</v>
      </c>
    </row>
    <row r="2107" spans="1:40" x14ac:dyDescent="0.2">
      <c r="A2107" s="8" t="s">
        <v>5300</v>
      </c>
      <c r="B2107" s="8" t="s">
        <v>2867</v>
      </c>
      <c r="C2107" s="8" t="str">
        <f t="shared" si="32"/>
        <v>Ottawa County OH</v>
      </c>
      <c r="D2107" s="9">
        <v>40877</v>
      </c>
      <c r="E2107" s="8" t="s">
        <v>445</v>
      </c>
      <c r="F2107" s="9">
        <v>8136</v>
      </c>
      <c r="G2107" s="9">
        <v>12389</v>
      </c>
      <c r="H2107" s="9">
        <v>21742</v>
      </c>
      <c r="I2107" s="10">
        <v>0.37420660472817591</v>
      </c>
      <c r="J2107" s="10">
        <v>0.56981878392052254</v>
      </c>
      <c r="K2107" s="9">
        <v>-4253</v>
      </c>
      <c r="L2107" s="9">
        <v>4253</v>
      </c>
      <c r="M2107" s="10">
        <v>-0.19561217919234664</v>
      </c>
      <c r="N2107" s="10">
        <v>0.19561217919234664</v>
      </c>
      <c r="O2107" s="9">
        <v>11214</v>
      </c>
      <c r="P2107" s="9">
        <v>10323</v>
      </c>
      <c r="Q2107" s="9">
        <v>21936</v>
      </c>
      <c r="R2107" s="10">
        <v>0.51121444201312916</v>
      </c>
      <c r="S2107" s="10">
        <v>0.47059628008752735</v>
      </c>
      <c r="T2107" s="9">
        <v>891</v>
      </c>
      <c r="U2107" s="10">
        <v>4.0618161925601803E-2</v>
      </c>
      <c r="V2107" s="9">
        <v>-3078</v>
      </c>
      <c r="W2107" s="9">
        <v>2066</v>
      </c>
      <c r="X2107" s="10">
        <v>-0.13700783728495325</v>
      </c>
      <c r="Y2107" s="10">
        <v>9.922250383299519E-2</v>
      </c>
      <c r="Z2107" s="11">
        <v>254.92</v>
      </c>
      <c r="AA2107" s="11">
        <v>160.35226737800096</v>
      </c>
      <c r="AB2107" s="11">
        <v>39123</v>
      </c>
      <c r="AC2107" s="12" t="s">
        <v>5469</v>
      </c>
      <c r="AD2107" s="8">
        <v>39</v>
      </c>
      <c r="AE2107" s="8">
        <v>123</v>
      </c>
      <c r="AF2107" s="13" t="s">
        <v>5470</v>
      </c>
      <c r="AG2107" s="13" t="s">
        <v>5389</v>
      </c>
      <c r="AH2107" s="13" t="s">
        <v>5471</v>
      </c>
      <c r="AJ2107" s="13" t="s">
        <v>498</v>
      </c>
      <c r="AK2107" s="13" t="s">
        <v>5391</v>
      </c>
      <c r="AL2107" s="13"/>
      <c r="AM2107" s="13"/>
      <c r="AN2107" s="13" t="s">
        <v>487</v>
      </c>
    </row>
    <row r="2108" spans="1:40" x14ac:dyDescent="0.2">
      <c r="A2108" s="8" t="s">
        <v>5300</v>
      </c>
      <c r="B2108" s="8" t="s">
        <v>1800</v>
      </c>
      <c r="C2108" s="8" t="str">
        <f t="shared" si="32"/>
        <v>Paulding County OH</v>
      </c>
      <c r="D2108" s="9">
        <v>18976</v>
      </c>
      <c r="E2108" s="8" t="s">
        <v>445</v>
      </c>
      <c r="F2108" s="9">
        <v>2068</v>
      </c>
      <c r="G2108" s="9">
        <v>6359</v>
      </c>
      <c r="H2108" s="9">
        <v>8842</v>
      </c>
      <c r="I2108" s="10">
        <v>0.23388373671115131</v>
      </c>
      <c r="J2108" s="10">
        <v>0.71918118072834203</v>
      </c>
      <c r="K2108" s="9">
        <v>-4291</v>
      </c>
      <c r="L2108" s="9">
        <v>4291</v>
      </c>
      <c r="M2108" s="10">
        <v>-0.48529744401719072</v>
      </c>
      <c r="N2108" s="10">
        <v>0.48529744401719072</v>
      </c>
      <c r="O2108" s="9">
        <v>3435</v>
      </c>
      <c r="P2108" s="9">
        <v>5248</v>
      </c>
      <c r="Q2108" s="9">
        <v>8912</v>
      </c>
      <c r="R2108" s="10">
        <v>0.38543536804308798</v>
      </c>
      <c r="S2108" s="10">
        <v>0.5888689407540395</v>
      </c>
      <c r="T2108" s="9">
        <v>-1813</v>
      </c>
      <c r="U2108" s="10">
        <v>-0.20343357271095153</v>
      </c>
      <c r="V2108" s="9">
        <v>-1367</v>
      </c>
      <c r="W2108" s="9">
        <v>1111</v>
      </c>
      <c r="X2108" s="10">
        <v>-0.15155163133193666</v>
      </c>
      <c r="Y2108" s="10">
        <v>0.13031223997430252</v>
      </c>
      <c r="Z2108" s="11">
        <v>416.44</v>
      </c>
      <c r="AA2108" s="11">
        <v>45.567188550571508</v>
      </c>
      <c r="AB2108" s="11">
        <v>39125</v>
      </c>
      <c r="AC2108" s="12" t="s">
        <v>5472</v>
      </c>
      <c r="AD2108" s="8">
        <v>39</v>
      </c>
      <c r="AE2108" s="8">
        <v>125</v>
      </c>
      <c r="AF2108" s="13"/>
      <c r="AG2108" s="13"/>
      <c r="AH2108" s="13"/>
      <c r="AJ2108" s="13"/>
      <c r="AK2108" s="13"/>
      <c r="AL2108" s="13"/>
      <c r="AM2108" s="13"/>
      <c r="AN2108" s="13" t="s">
        <v>510</v>
      </c>
    </row>
    <row r="2109" spans="1:40" x14ac:dyDescent="0.2">
      <c r="A2109" s="8" t="s">
        <v>5300</v>
      </c>
      <c r="B2109" s="8" t="s">
        <v>650</v>
      </c>
      <c r="C2109" s="8" t="str">
        <f t="shared" si="32"/>
        <v>Perry County OH</v>
      </c>
      <c r="D2109" s="9">
        <v>35985</v>
      </c>
      <c r="E2109" s="8" t="s">
        <v>445</v>
      </c>
      <c r="F2109" s="9">
        <v>4072</v>
      </c>
      <c r="G2109" s="9">
        <v>9978</v>
      </c>
      <c r="H2109" s="9">
        <v>14647</v>
      </c>
      <c r="I2109" s="10">
        <v>0.27800914863111897</v>
      </c>
      <c r="J2109" s="10">
        <v>0.68123165153273713</v>
      </c>
      <c r="K2109" s="9">
        <v>-5906</v>
      </c>
      <c r="L2109" s="9">
        <v>5906</v>
      </c>
      <c r="M2109" s="10">
        <v>-0.40322250290161815</v>
      </c>
      <c r="N2109" s="10">
        <v>0.40322250290161815</v>
      </c>
      <c r="O2109" s="9">
        <v>6857</v>
      </c>
      <c r="P2109" s="9">
        <v>7498</v>
      </c>
      <c r="Q2109" s="9">
        <v>14673</v>
      </c>
      <c r="R2109" s="10">
        <v>0.46732092959858246</v>
      </c>
      <c r="S2109" s="10">
        <v>0.51100661078170795</v>
      </c>
      <c r="T2109" s="9">
        <v>-641</v>
      </c>
      <c r="U2109" s="10">
        <v>-4.3685681183125491E-2</v>
      </c>
      <c r="V2109" s="9">
        <v>-2785</v>
      </c>
      <c r="W2109" s="9">
        <v>2480</v>
      </c>
      <c r="X2109" s="10">
        <v>-0.18931178096746348</v>
      </c>
      <c r="Y2109" s="10">
        <v>0.17022504075102918</v>
      </c>
      <c r="Z2109" s="11">
        <v>407.97</v>
      </c>
      <c r="AA2109" s="11">
        <v>88.205015074637842</v>
      </c>
      <c r="AB2109" s="11">
        <v>39127</v>
      </c>
      <c r="AC2109" s="12" t="s">
        <v>5473</v>
      </c>
      <c r="AD2109" s="8">
        <v>39</v>
      </c>
      <c r="AE2109" s="8">
        <v>127</v>
      </c>
      <c r="AF2109" s="13" t="s">
        <v>5375</v>
      </c>
      <c r="AG2109" s="13" t="s">
        <v>5376</v>
      </c>
      <c r="AH2109" s="13" t="s">
        <v>5377</v>
      </c>
      <c r="AI2109" s="14">
        <v>2021632</v>
      </c>
      <c r="AJ2109" s="13" t="s">
        <v>486</v>
      </c>
      <c r="AK2109" s="13" t="s">
        <v>5378</v>
      </c>
      <c r="AL2109" s="13"/>
      <c r="AM2109" s="13"/>
      <c r="AN2109" s="13" t="s">
        <v>505</v>
      </c>
    </row>
    <row r="2110" spans="1:40" x14ac:dyDescent="0.2">
      <c r="A2110" s="8" t="s">
        <v>5300</v>
      </c>
      <c r="B2110" s="8" t="s">
        <v>5474</v>
      </c>
      <c r="C2110" s="8" t="str">
        <f t="shared" si="32"/>
        <v>Pickaway County OH</v>
      </c>
      <c r="D2110" s="9">
        <v>56998</v>
      </c>
      <c r="E2110" s="8" t="s">
        <v>445</v>
      </c>
      <c r="F2110" s="9">
        <v>6325</v>
      </c>
      <c r="G2110" s="9">
        <v>16482</v>
      </c>
      <c r="H2110" s="9">
        <v>23814</v>
      </c>
      <c r="I2110" s="10">
        <v>0.26560006718736878</v>
      </c>
      <c r="J2110" s="10">
        <v>0.69211388259007312</v>
      </c>
      <c r="K2110" s="9">
        <v>-10157</v>
      </c>
      <c r="L2110" s="9">
        <v>10157</v>
      </c>
      <c r="M2110" s="10">
        <v>-0.42651381540270433</v>
      </c>
      <c r="N2110" s="10">
        <v>0.42651381540270433</v>
      </c>
      <c r="O2110" s="9">
        <v>9335</v>
      </c>
      <c r="P2110" s="9">
        <v>13713</v>
      </c>
      <c r="Q2110" s="9">
        <v>23443</v>
      </c>
      <c r="R2110" s="10">
        <v>0.39819988909269294</v>
      </c>
      <c r="S2110" s="10">
        <v>0.58495073156166022</v>
      </c>
      <c r="T2110" s="9">
        <v>-4378</v>
      </c>
      <c r="U2110" s="10">
        <v>-0.18675084246896728</v>
      </c>
      <c r="V2110" s="9">
        <v>-3010</v>
      </c>
      <c r="W2110" s="9">
        <v>2769</v>
      </c>
      <c r="X2110" s="10">
        <v>-0.13259982190532416</v>
      </c>
      <c r="Y2110" s="10">
        <v>0.1071631510284129</v>
      </c>
      <c r="Z2110" s="11">
        <v>501.32</v>
      </c>
      <c r="AA2110" s="11">
        <v>113.69584297454719</v>
      </c>
      <c r="AB2110" s="11">
        <v>39129</v>
      </c>
      <c r="AC2110" s="12" t="s">
        <v>5475</v>
      </c>
      <c r="AD2110" s="8">
        <v>39</v>
      </c>
      <c r="AE2110" s="8">
        <v>129</v>
      </c>
      <c r="AF2110" s="13" t="s">
        <v>5375</v>
      </c>
      <c r="AG2110" s="13" t="s">
        <v>5376</v>
      </c>
      <c r="AH2110" s="13" t="s">
        <v>5377</v>
      </c>
      <c r="AI2110" s="14">
        <v>2021632</v>
      </c>
      <c r="AJ2110" s="13" t="s">
        <v>486</v>
      </c>
      <c r="AK2110" s="13" t="s">
        <v>5378</v>
      </c>
      <c r="AL2110" s="13"/>
      <c r="AM2110" s="13"/>
      <c r="AN2110" s="13" t="s">
        <v>505</v>
      </c>
    </row>
    <row r="2111" spans="1:40" x14ac:dyDescent="0.2">
      <c r="A2111" s="8" t="s">
        <v>5300</v>
      </c>
      <c r="B2111" s="8" t="s">
        <v>654</v>
      </c>
      <c r="C2111" s="8" t="str">
        <f t="shared" si="32"/>
        <v>Pike County OH</v>
      </c>
      <c r="D2111" s="9">
        <v>28217</v>
      </c>
      <c r="E2111" s="8" t="s">
        <v>445</v>
      </c>
      <c r="F2111" s="9">
        <v>3443</v>
      </c>
      <c r="G2111" s="9">
        <v>7669</v>
      </c>
      <c r="H2111" s="9">
        <v>11513</v>
      </c>
      <c r="I2111" s="10">
        <v>0.29905324415877704</v>
      </c>
      <c r="J2111" s="10">
        <v>0.66611656388430474</v>
      </c>
      <c r="K2111" s="9">
        <v>-4226</v>
      </c>
      <c r="L2111" s="9">
        <v>4226</v>
      </c>
      <c r="M2111" s="10">
        <v>-0.36706331972552769</v>
      </c>
      <c r="N2111" s="10">
        <v>0.36706331972552769</v>
      </c>
      <c r="O2111" s="9">
        <v>5490</v>
      </c>
      <c r="P2111" s="9">
        <v>5535</v>
      </c>
      <c r="Q2111" s="9">
        <v>11233</v>
      </c>
      <c r="R2111" s="10">
        <v>0.48873853823555596</v>
      </c>
      <c r="S2111" s="10">
        <v>0.49274459182765068</v>
      </c>
      <c r="T2111" s="9">
        <v>-45</v>
      </c>
      <c r="U2111" s="10">
        <v>-4.006053592094716E-3</v>
      </c>
      <c r="V2111" s="9">
        <v>-2047</v>
      </c>
      <c r="W2111" s="9">
        <v>2134</v>
      </c>
      <c r="X2111" s="10">
        <v>-0.18968529407677892</v>
      </c>
      <c r="Y2111" s="10">
        <v>0.17337197205665406</v>
      </c>
      <c r="Z2111" s="11">
        <v>440.28</v>
      </c>
      <c r="AA2111" s="11">
        <v>64.088761697101845</v>
      </c>
      <c r="AB2111" s="11">
        <v>39131</v>
      </c>
      <c r="AC2111" s="12" t="s">
        <v>5476</v>
      </c>
      <c r="AD2111" s="8">
        <v>39</v>
      </c>
      <c r="AE2111" s="8">
        <v>131</v>
      </c>
      <c r="AF2111" s="13"/>
      <c r="AG2111" s="13"/>
      <c r="AH2111" s="13"/>
      <c r="AJ2111" s="13"/>
      <c r="AK2111" s="13"/>
      <c r="AL2111" s="13"/>
      <c r="AM2111" s="13"/>
      <c r="AN2111" s="13" t="s">
        <v>510</v>
      </c>
    </row>
    <row r="2112" spans="1:40" x14ac:dyDescent="0.2">
      <c r="A2112" s="8" t="s">
        <v>5300</v>
      </c>
      <c r="B2112" s="8" t="s">
        <v>5477</v>
      </c>
      <c r="C2112" s="8" t="str">
        <f t="shared" si="32"/>
        <v>Portage County OH</v>
      </c>
      <c r="D2112" s="9">
        <v>162275</v>
      </c>
      <c r="E2112" s="8" t="s">
        <v>445</v>
      </c>
      <c r="F2112" s="9">
        <v>31463</v>
      </c>
      <c r="G2112" s="9">
        <v>38978</v>
      </c>
      <c r="H2112" s="9">
        <v>73968</v>
      </c>
      <c r="I2112" s="10">
        <v>0.42535961496863506</v>
      </c>
      <c r="J2112" s="10">
        <v>0.5269576032879083</v>
      </c>
      <c r="K2112" s="9">
        <v>-7515</v>
      </c>
      <c r="L2112" s="9">
        <v>7515</v>
      </c>
      <c r="M2112" s="10">
        <v>-0.10159798831927325</v>
      </c>
      <c r="N2112" s="10">
        <v>0.10159798831927325</v>
      </c>
      <c r="O2112" s="9">
        <v>38082</v>
      </c>
      <c r="P2112" s="9">
        <v>34465</v>
      </c>
      <c r="Q2112" s="9">
        <v>74029</v>
      </c>
      <c r="R2112" s="10">
        <v>0.51442002458495995</v>
      </c>
      <c r="S2112" s="10">
        <v>0.46556079374299258</v>
      </c>
      <c r="T2112" s="9">
        <v>3617</v>
      </c>
      <c r="U2112" s="10">
        <v>4.885923084196736E-2</v>
      </c>
      <c r="V2112" s="9">
        <v>-6619</v>
      </c>
      <c r="W2112" s="9">
        <v>4513</v>
      </c>
      <c r="X2112" s="10">
        <v>-8.9060409616324887E-2</v>
      </c>
      <c r="Y2112" s="10">
        <v>6.139680954491572E-2</v>
      </c>
      <c r="Z2112" s="11">
        <v>487.38</v>
      </c>
      <c r="AA2112" s="11">
        <v>332.95375271861792</v>
      </c>
      <c r="AB2112" s="11">
        <v>39133</v>
      </c>
      <c r="AC2112" s="12" t="s">
        <v>5478</v>
      </c>
      <c r="AD2112" s="8">
        <v>39</v>
      </c>
      <c r="AE2112" s="8">
        <v>133</v>
      </c>
      <c r="AF2112" s="13" t="s">
        <v>5479</v>
      </c>
      <c r="AG2112" s="13" t="s">
        <v>5316</v>
      </c>
      <c r="AH2112" s="13" t="s">
        <v>5480</v>
      </c>
      <c r="AI2112" s="14">
        <v>704243</v>
      </c>
      <c r="AJ2112" s="13" t="s">
        <v>486</v>
      </c>
      <c r="AK2112" s="13" t="s">
        <v>5318</v>
      </c>
      <c r="AL2112" s="13"/>
      <c r="AM2112" s="13"/>
      <c r="AN2112" s="13" t="s">
        <v>487</v>
      </c>
    </row>
    <row r="2113" spans="1:40" x14ac:dyDescent="0.2">
      <c r="A2113" s="8" t="s">
        <v>5300</v>
      </c>
      <c r="B2113" s="8" t="s">
        <v>5481</v>
      </c>
      <c r="C2113" s="8" t="str">
        <f t="shared" si="32"/>
        <v>Preble County OH</v>
      </c>
      <c r="D2113" s="9">
        <v>41329</v>
      </c>
      <c r="E2113" s="8" t="s">
        <v>445</v>
      </c>
      <c r="F2113" s="9">
        <v>4323</v>
      </c>
      <c r="G2113" s="9">
        <v>15376</v>
      </c>
      <c r="H2113" s="9">
        <v>20475</v>
      </c>
      <c r="I2113" s="10">
        <v>0.21113553113553113</v>
      </c>
      <c r="J2113" s="10">
        <v>0.75096459096459101</v>
      </c>
      <c r="K2113" s="9">
        <v>-11053</v>
      </c>
      <c r="L2113" s="9">
        <v>11053</v>
      </c>
      <c r="M2113" s="10">
        <v>-0.53982905982905982</v>
      </c>
      <c r="N2113" s="10">
        <v>0.53982905982905982</v>
      </c>
      <c r="O2113" s="9">
        <v>6005</v>
      </c>
      <c r="P2113" s="9">
        <v>13202</v>
      </c>
      <c r="Q2113" s="9">
        <v>19619</v>
      </c>
      <c r="R2113" s="10">
        <v>0.30608084000203883</v>
      </c>
      <c r="S2113" s="10">
        <v>0.67291910902696361</v>
      </c>
      <c r="T2113" s="9">
        <v>-7197</v>
      </c>
      <c r="U2113" s="10">
        <v>-0.36683826902492478</v>
      </c>
      <c r="V2113" s="9">
        <v>-1682</v>
      </c>
      <c r="W2113" s="9">
        <v>2174</v>
      </c>
      <c r="X2113" s="10">
        <v>-9.4945308866507705E-2</v>
      </c>
      <c r="Y2113" s="10">
        <v>7.8045481937627392E-2</v>
      </c>
      <c r="Z2113" s="11">
        <v>424.12</v>
      </c>
      <c r="AA2113" s="11">
        <v>97.446477412053198</v>
      </c>
      <c r="AB2113" s="11">
        <v>39135</v>
      </c>
      <c r="AC2113" s="12" t="s">
        <v>5482</v>
      </c>
      <c r="AD2113" s="8">
        <v>39</v>
      </c>
      <c r="AE2113" s="8">
        <v>135</v>
      </c>
      <c r="AF2113" s="13"/>
      <c r="AG2113" s="13"/>
      <c r="AH2113" s="13"/>
      <c r="AJ2113" s="13"/>
      <c r="AK2113" s="13"/>
      <c r="AL2113" s="13"/>
      <c r="AM2113" s="13"/>
      <c r="AN2113" s="13" t="s">
        <v>510</v>
      </c>
    </row>
    <row r="2114" spans="1:40" x14ac:dyDescent="0.2">
      <c r="A2114" s="8" t="s">
        <v>5300</v>
      </c>
      <c r="B2114" s="8" t="s">
        <v>1525</v>
      </c>
      <c r="C2114" s="8" t="str">
        <f t="shared" si="32"/>
        <v>Putnam County OH</v>
      </c>
      <c r="D2114" s="9">
        <v>34042</v>
      </c>
      <c r="E2114" s="8" t="s">
        <v>445</v>
      </c>
      <c r="F2114" s="9">
        <v>2874</v>
      </c>
      <c r="G2114" s="9">
        <v>14704</v>
      </c>
      <c r="H2114" s="9">
        <v>18387</v>
      </c>
      <c r="I2114" s="10">
        <v>0.15630608582150432</v>
      </c>
      <c r="J2114" s="10">
        <v>0.79969543699352807</v>
      </c>
      <c r="K2114" s="9">
        <v>-11830</v>
      </c>
      <c r="L2114" s="9">
        <v>11830</v>
      </c>
      <c r="M2114" s="10">
        <v>-0.64338935117202378</v>
      </c>
      <c r="N2114" s="10">
        <v>0.64338935117202378</v>
      </c>
      <c r="O2114" s="9">
        <v>4238</v>
      </c>
      <c r="P2114" s="9">
        <v>13563</v>
      </c>
      <c r="Q2114" s="9">
        <v>18126</v>
      </c>
      <c r="R2114" s="10">
        <v>0.23380778991503917</v>
      </c>
      <c r="S2114" s="10">
        <v>0.74826216484607744</v>
      </c>
      <c r="T2114" s="9">
        <v>-9325</v>
      </c>
      <c r="U2114" s="10">
        <v>-0.51445437493103829</v>
      </c>
      <c r="V2114" s="9">
        <v>-1364</v>
      </c>
      <c r="W2114" s="9">
        <v>1141</v>
      </c>
      <c r="X2114" s="10">
        <v>-7.7501704093534851E-2</v>
      </c>
      <c r="Y2114" s="10">
        <v>5.1433272147450637E-2</v>
      </c>
      <c r="Z2114" s="11">
        <v>482.52</v>
      </c>
      <c r="AA2114" s="11">
        <v>70.550443504932446</v>
      </c>
      <c r="AB2114" s="11">
        <v>39137</v>
      </c>
      <c r="AC2114" s="12" t="s">
        <v>5483</v>
      </c>
      <c r="AD2114" s="8">
        <v>39</v>
      </c>
      <c r="AE2114" s="8">
        <v>137</v>
      </c>
      <c r="AF2114" s="13"/>
      <c r="AG2114" s="13"/>
      <c r="AH2114" s="13"/>
      <c r="AJ2114" s="13"/>
      <c r="AK2114" s="13"/>
      <c r="AL2114" s="13"/>
      <c r="AM2114" s="13"/>
      <c r="AN2114" s="13" t="s">
        <v>510</v>
      </c>
    </row>
    <row r="2115" spans="1:40" x14ac:dyDescent="0.2">
      <c r="A2115" s="8" t="s">
        <v>5300</v>
      </c>
      <c r="B2115" s="8" t="s">
        <v>2240</v>
      </c>
      <c r="C2115" s="8" t="str">
        <f t="shared" si="32"/>
        <v>Richland County OH</v>
      </c>
      <c r="D2115" s="9">
        <v>121707</v>
      </c>
      <c r="E2115" s="8" t="s">
        <v>445</v>
      </c>
      <c r="F2115" s="9">
        <v>15629</v>
      </c>
      <c r="G2115" s="9">
        <v>35805</v>
      </c>
      <c r="H2115" s="9">
        <v>53739</v>
      </c>
      <c r="I2115" s="10">
        <v>0.2908316120508383</v>
      </c>
      <c r="J2115" s="10">
        <v>0.66627588901914814</v>
      </c>
      <c r="K2115" s="9">
        <v>-20176</v>
      </c>
      <c r="L2115" s="9">
        <v>20176</v>
      </c>
      <c r="M2115" s="10">
        <v>-0.37544427696830984</v>
      </c>
      <c r="N2115" s="10">
        <v>0.37544427696830984</v>
      </c>
      <c r="O2115" s="9">
        <v>21785</v>
      </c>
      <c r="P2115" s="9">
        <v>33057</v>
      </c>
      <c r="Q2115" s="9">
        <v>55954</v>
      </c>
      <c r="R2115" s="10">
        <v>0.38933767022911675</v>
      </c>
      <c r="S2115" s="10">
        <v>0.59078886227972982</v>
      </c>
      <c r="T2115" s="9">
        <v>-11272</v>
      </c>
      <c r="U2115" s="10">
        <v>-0.20145119205061307</v>
      </c>
      <c r="V2115" s="9">
        <v>-6156</v>
      </c>
      <c r="W2115" s="9">
        <v>2748</v>
      </c>
      <c r="X2115" s="10">
        <v>-9.8506058178278455E-2</v>
      </c>
      <c r="Y2115" s="10">
        <v>7.5487026739418317E-2</v>
      </c>
      <c r="Z2115" s="11">
        <v>495.27</v>
      </c>
      <c r="AA2115" s="11">
        <v>245.73868798836997</v>
      </c>
      <c r="AB2115" s="11">
        <v>39139</v>
      </c>
      <c r="AC2115" s="12" t="s">
        <v>5484</v>
      </c>
      <c r="AD2115" s="8">
        <v>39</v>
      </c>
      <c r="AE2115" s="8">
        <v>139</v>
      </c>
      <c r="AF2115" s="13" t="s">
        <v>5485</v>
      </c>
      <c r="AG2115" s="13" t="s">
        <v>5310</v>
      </c>
      <c r="AH2115" s="13" t="s">
        <v>5486</v>
      </c>
      <c r="AI2115" s="14">
        <v>121707</v>
      </c>
      <c r="AJ2115" s="13" t="s">
        <v>486</v>
      </c>
      <c r="AK2115" s="13" t="s">
        <v>5312</v>
      </c>
      <c r="AL2115" s="13"/>
      <c r="AM2115" s="13"/>
      <c r="AN2115" s="13" t="s">
        <v>487</v>
      </c>
    </row>
    <row r="2116" spans="1:40" x14ac:dyDescent="0.2">
      <c r="A2116" s="8" t="s">
        <v>5300</v>
      </c>
      <c r="B2116" s="8" t="s">
        <v>5487</v>
      </c>
      <c r="C2116" s="8" t="str">
        <f t="shared" si="32"/>
        <v>Ross County OH</v>
      </c>
      <c r="D2116" s="9">
        <v>77170</v>
      </c>
      <c r="E2116" s="8" t="s">
        <v>445</v>
      </c>
      <c r="F2116" s="9">
        <v>9905</v>
      </c>
      <c r="G2116" s="9">
        <v>17833</v>
      </c>
      <c r="H2116" s="9">
        <v>28955</v>
      </c>
      <c r="I2116" s="10">
        <v>0.34208254187532378</v>
      </c>
      <c r="J2116" s="10">
        <v>0.61588672077361428</v>
      </c>
      <c r="K2116" s="9">
        <v>-7928</v>
      </c>
      <c r="L2116" s="9">
        <v>7928</v>
      </c>
      <c r="M2116" s="10">
        <v>-0.27380417889829051</v>
      </c>
      <c r="N2116" s="10">
        <v>0.27380417889829051</v>
      </c>
      <c r="O2116" s="9">
        <v>13895</v>
      </c>
      <c r="P2116" s="9">
        <v>14582</v>
      </c>
      <c r="Q2116" s="9">
        <v>28961</v>
      </c>
      <c r="R2116" s="10">
        <v>0.47978315665895516</v>
      </c>
      <c r="S2116" s="10">
        <v>0.5035047132350402</v>
      </c>
      <c r="T2116" s="9">
        <v>-687</v>
      </c>
      <c r="U2116" s="10">
        <v>-2.3721556576085046E-2</v>
      </c>
      <c r="V2116" s="9">
        <v>-3990</v>
      </c>
      <c r="W2116" s="9">
        <v>3251</v>
      </c>
      <c r="X2116" s="10">
        <v>-0.13770061478363138</v>
      </c>
      <c r="Y2116" s="10">
        <v>0.11238200753857408</v>
      </c>
      <c r="Z2116" s="11">
        <v>689.19</v>
      </c>
      <c r="AA2116" s="11">
        <v>111.97202513095081</v>
      </c>
      <c r="AB2116" s="11">
        <v>39141</v>
      </c>
      <c r="AC2116" s="12" t="s">
        <v>5488</v>
      </c>
      <c r="AD2116" s="8">
        <v>39</v>
      </c>
      <c r="AE2116" s="8">
        <v>141</v>
      </c>
      <c r="AF2116" s="13" t="s">
        <v>5489</v>
      </c>
      <c r="AG2116" s="13" t="s">
        <v>5376</v>
      </c>
      <c r="AH2116" s="13" t="s">
        <v>5490</v>
      </c>
      <c r="AJ2116" s="13" t="s">
        <v>498</v>
      </c>
      <c r="AK2116" s="13" t="s">
        <v>5378</v>
      </c>
      <c r="AL2116" s="13"/>
      <c r="AM2116" s="13"/>
      <c r="AN2116" s="13" t="s">
        <v>487</v>
      </c>
    </row>
    <row r="2117" spans="1:40" x14ac:dyDescent="0.2">
      <c r="A2117" s="8" t="s">
        <v>5300</v>
      </c>
      <c r="B2117" s="8" t="s">
        <v>5491</v>
      </c>
      <c r="C2117" s="8" t="str">
        <f t="shared" si="32"/>
        <v>Sandusky County OH</v>
      </c>
      <c r="D2117" s="9">
        <v>59679</v>
      </c>
      <c r="E2117" s="8" t="s">
        <v>445</v>
      </c>
      <c r="F2117" s="9">
        <v>9733</v>
      </c>
      <c r="G2117" s="9">
        <v>16045</v>
      </c>
      <c r="H2117" s="9">
        <v>27491</v>
      </c>
      <c r="I2117" s="10">
        <v>0.35404314139172821</v>
      </c>
      <c r="J2117" s="10">
        <v>0.58364555672765628</v>
      </c>
      <c r="K2117" s="9">
        <v>-6312</v>
      </c>
      <c r="L2117" s="9">
        <v>6312</v>
      </c>
      <c r="M2117" s="10">
        <v>-0.22960241533592807</v>
      </c>
      <c r="N2117" s="10">
        <v>0.22960241533592807</v>
      </c>
      <c r="O2117" s="9">
        <v>14035</v>
      </c>
      <c r="P2117" s="9">
        <v>13491</v>
      </c>
      <c r="Q2117" s="9">
        <v>28192</v>
      </c>
      <c r="R2117" s="10">
        <v>0.49783626560726446</v>
      </c>
      <c r="S2117" s="10">
        <v>0.47854001135073782</v>
      </c>
      <c r="T2117" s="9">
        <v>544</v>
      </c>
      <c r="U2117" s="10">
        <v>1.9296254256526646E-2</v>
      </c>
      <c r="V2117" s="9">
        <v>-4302</v>
      </c>
      <c r="W2117" s="9">
        <v>2554</v>
      </c>
      <c r="X2117" s="10">
        <v>-0.14379312421553625</v>
      </c>
      <c r="Y2117" s="10">
        <v>0.10510554537691846</v>
      </c>
      <c r="Z2117" s="11">
        <v>408.45</v>
      </c>
      <c r="AA2117" s="11">
        <v>146.11090708777084</v>
      </c>
      <c r="AB2117" s="11">
        <v>39143</v>
      </c>
      <c r="AC2117" s="12" t="s">
        <v>5492</v>
      </c>
      <c r="AD2117" s="8">
        <v>39</v>
      </c>
      <c r="AE2117" s="8">
        <v>143</v>
      </c>
      <c r="AF2117" s="13" t="s">
        <v>5493</v>
      </c>
      <c r="AG2117" s="13"/>
      <c r="AH2117" s="13" t="s">
        <v>5494</v>
      </c>
      <c r="AJ2117" s="13" t="s">
        <v>498</v>
      </c>
      <c r="AK2117" s="13"/>
      <c r="AL2117" s="13"/>
      <c r="AM2117" s="13"/>
      <c r="AN2117" s="13" t="s">
        <v>487</v>
      </c>
    </row>
    <row r="2118" spans="1:40" x14ac:dyDescent="0.2">
      <c r="A2118" s="8" t="s">
        <v>5300</v>
      </c>
      <c r="B2118" s="8" t="s">
        <v>5495</v>
      </c>
      <c r="C2118" s="8" t="str">
        <f t="shared" si="32"/>
        <v>Scioto County OH</v>
      </c>
      <c r="D2118" s="9">
        <v>76825</v>
      </c>
      <c r="E2118" s="8" t="s">
        <v>445</v>
      </c>
      <c r="F2118" s="9">
        <v>8841</v>
      </c>
      <c r="G2118" s="9">
        <v>19742</v>
      </c>
      <c r="H2118" s="9">
        <v>29618</v>
      </c>
      <c r="I2118" s="10">
        <v>0.29850091160780606</v>
      </c>
      <c r="J2118" s="10">
        <v>0.66655412249307855</v>
      </c>
      <c r="K2118" s="9">
        <v>-10901</v>
      </c>
      <c r="L2118" s="9">
        <v>10901</v>
      </c>
      <c r="M2118" s="10">
        <v>-0.36805321088527249</v>
      </c>
      <c r="N2118" s="10">
        <v>0.36805321088527249</v>
      </c>
      <c r="O2118" s="9">
        <v>14432</v>
      </c>
      <c r="P2118" s="9">
        <v>15023</v>
      </c>
      <c r="Q2118" s="9">
        <v>30023</v>
      </c>
      <c r="R2118" s="10">
        <v>0.48069813143256834</v>
      </c>
      <c r="S2118" s="10">
        <v>0.50038303966958664</v>
      </c>
      <c r="T2118" s="9">
        <v>-591</v>
      </c>
      <c r="U2118" s="10">
        <v>-1.9684908237018295E-2</v>
      </c>
      <c r="V2118" s="9">
        <v>-5591</v>
      </c>
      <c r="W2118" s="9">
        <v>4719</v>
      </c>
      <c r="X2118" s="10">
        <v>-0.18219721982476228</v>
      </c>
      <c r="Y2118" s="10">
        <v>0.16617108282349191</v>
      </c>
      <c r="Z2118" s="11">
        <v>610.21</v>
      </c>
      <c r="AA2118" s="11">
        <v>125.89928057553956</v>
      </c>
      <c r="AB2118" s="11">
        <v>39145</v>
      </c>
      <c r="AC2118" s="12" t="s">
        <v>5496</v>
      </c>
      <c r="AD2118" s="8">
        <v>39</v>
      </c>
      <c r="AE2118" s="8">
        <v>145</v>
      </c>
      <c r="AF2118" s="13" t="s">
        <v>5497</v>
      </c>
      <c r="AG2118" s="13" t="s">
        <v>89</v>
      </c>
      <c r="AH2118" s="13" t="s">
        <v>5498</v>
      </c>
      <c r="AJ2118" s="13" t="s">
        <v>498</v>
      </c>
      <c r="AK2118" s="13" t="s">
        <v>2968</v>
      </c>
      <c r="AL2118" s="13"/>
      <c r="AM2118" s="13"/>
      <c r="AN2118" s="13" t="s">
        <v>487</v>
      </c>
    </row>
    <row r="2119" spans="1:40" x14ac:dyDescent="0.2">
      <c r="A2119" s="8" t="s">
        <v>5300</v>
      </c>
      <c r="B2119" s="8" t="s">
        <v>4907</v>
      </c>
      <c r="C2119" s="8" t="str">
        <f t="shared" si="32"/>
        <v>Seneca County OH</v>
      </c>
      <c r="D2119" s="9">
        <v>55610</v>
      </c>
      <c r="E2119" s="8" t="s">
        <v>445</v>
      </c>
      <c r="F2119" s="9">
        <v>7237</v>
      </c>
      <c r="G2119" s="9">
        <v>14559</v>
      </c>
      <c r="H2119" s="9">
        <v>23481</v>
      </c>
      <c r="I2119" s="10">
        <v>0.30820663515182489</v>
      </c>
      <c r="J2119" s="10">
        <v>0.6200332183467484</v>
      </c>
      <c r="K2119" s="9">
        <v>-7322</v>
      </c>
      <c r="L2119" s="9">
        <v>7322</v>
      </c>
      <c r="M2119" s="10">
        <v>-0.31182658319492351</v>
      </c>
      <c r="N2119" s="10">
        <v>0.31182658319492351</v>
      </c>
      <c r="O2119" s="9">
        <v>10962</v>
      </c>
      <c r="P2119" s="9">
        <v>13025</v>
      </c>
      <c r="Q2119" s="9">
        <v>24633</v>
      </c>
      <c r="R2119" s="10">
        <v>0.44501278772378516</v>
      </c>
      <c r="S2119" s="10">
        <v>0.52876222952949292</v>
      </c>
      <c r="T2119" s="9">
        <v>-2063</v>
      </c>
      <c r="U2119" s="10">
        <v>-8.3749441805707758E-2</v>
      </c>
      <c r="V2119" s="9">
        <v>-3725</v>
      </c>
      <c r="W2119" s="9">
        <v>1534</v>
      </c>
      <c r="X2119" s="10">
        <v>-0.13680615257196027</v>
      </c>
      <c r="Y2119" s="10">
        <v>9.1270988817255483E-2</v>
      </c>
      <c r="Z2119" s="11">
        <v>551.02</v>
      </c>
      <c r="AA2119" s="11">
        <v>100.92192660883453</v>
      </c>
      <c r="AB2119" s="11">
        <v>39147</v>
      </c>
      <c r="AC2119" s="12" t="s">
        <v>5499</v>
      </c>
      <c r="AD2119" s="8">
        <v>39</v>
      </c>
      <c r="AE2119" s="8">
        <v>147</v>
      </c>
      <c r="AF2119" s="13" t="s">
        <v>5500</v>
      </c>
      <c r="AG2119" s="13" t="s">
        <v>5408</v>
      </c>
      <c r="AH2119" s="13" t="s">
        <v>5501</v>
      </c>
      <c r="AJ2119" s="13" t="s">
        <v>498</v>
      </c>
      <c r="AK2119" s="13" t="s">
        <v>5410</v>
      </c>
      <c r="AL2119" s="13"/>
      <c r="AM2119" s="13"/>
      <c r="AN2119" s="13" t="s">
        <v>487</v>
      </c>
    </row>
    <row r="2120" spans="1:40" x14ac:dyDescent="0.2">
      <c r="A2120" s="8" t="s">
        <v>5300</v>
      </c>
      <c r="B2120" s="8" t="s">
        <v>666</v>
      </c>
      <c r="C2120" s="8" t="str">
        <f t="shared" si="32"/>
        <v>Shelby County OH</v>
      </c>
      <c r="D2120" s="9">
        <v>48901</v>
      </c>
      <c r="E2120" s="8" t="s">
        <v>445</v>
      </c>
      <c r="F2120" s="9">
        <v>4143</v>
      </c>
      <c r="G2120" s="9">
        <v>18148</v>
      </c>
      <c r="H2120" s="9">
        <v>23110</v>
      </c>
      <c r="I2120" s="10">
        <v>0.17927304197317179</v>
      </c>
      <c r="J2120" s="10">
        <v>0.7852877542189528</v>
      </c>
      <c r="K2120" s="9">
        <v>-14005</v>
      </c>
      <c r="L2120" s="9">
        <v>14005</v>
      </c>
      <c r="M2120" s="10">
        <v>-0.60601471224578107</v>
      </c>
      <c r="N2120" s="10">
        <v>0.60601471224578107</v>
      </c>
      <c r="O2120" s="9">
        <v>6065</v>
      </c>
      <c r="P2120" s="9">
        <v>16700</v>
      </c>
      <c r="Q2120" s="9">
        <v>23129</v>
      </c>
      <c r="R2120" s="10">
        <v>0.26222491244757662</v>
      </c>
      <c r="S2120" s="10">
        <v>0.72203726922910627</v>
      </c>
      <c r="T2120" s="9">
        <v>-10635</v>
      </c>
      <c r="U2120" s="10">
        <v>-0.45981235678152965</v>
      </c>
      <c r="V2120" s="9">
        <v>-1922</v>
      </c>
      <c r="W2120" s="9">
        <v>1448</v>
      </c>
      <c r="X2120" s="10">
        <v>-8.2951870474404832E-2</v>
      </c>
      <c r="Y2120" s="10">
        <v>6.3250484989846534E-2</v>
      </c>
      <c r="Z2120" s="11">
        <v>407.68</v>
      </c>
      <c r="AA2120" s="11">
        <v>119.94947017268446</v>
      </c>
      <c r="AB2120" s="11">
        <v>39149</v>
      </c>
      <c r="AC2120" s="12" t="s">
        <v>5502</v>
      </c>
      <c r="AD2120" s="8">
        <v>39</v>
      </c>
      <c r="AE2120" s="8">
        <v>149</v>
      </c>
      <c r="AF2120" s="13" t="s">
        <v>5503</v>
      </c>
      <c r="AG2120" s="13" t="s">
        <v>5338</v>
      </c>
      <c r="AH2120" s="13" t="s">
        <v>5504</v>
      </c>
      <c r="AJ2120" s="13" t="s">
        <v>498</v>
      </c>
      <c r="AK2120" s="13" t="s">
        <v>5340</v>
      </c>
      <c r="AL2120" s="13"/>
      <c r="AM2120" s="13"/>
      <c r="AN2120" s="13" t="s">
        <v>487</v>
      </c>
    </row>
    <row r="2121" spans="1:40" x14ac:dyDescent="0.2">
      <c r="A2121" s="8" t="s">
        <v>5300</v>
      </c>
      <c r="B2121" s="8" t="s">
        <v>2252</v>
      </c>
      <c r="C2121" s="8" t="str">
        <f t="shared" si="32"/>
        <v>Stark County OH</v>
      </c>
      <c r="D2121" s="9">
        <v>375165</v>
      </c>
      <c r="E2121" s="8" t="s">
        <v>445</v>
      </c>
      <c r="F2121" s="9">
        <v>66581</v>
      </c>
      <c r="G2121" s="9">
        <v>96345</v>
      </c>
      <c r="H2121" s="9">
        <v>170868</v>
      </c>
      <c r="I2121" s="10">
        <v>0.3896633658730716</v>
      </c>
      <c r="J2121" s="10">
        <v>0.56385631013413862</v>
      </c>
      <c r="K2121" s="9">
        <v>-29764</v>
      </c>
      <c r="L2121" s="9">
        <v>29764</v>
      </c>
      <c r="M2121" s="10">
        <v>-0.17419294426106702</v>
      </c>
      <c r="N2121" s="10">
        <v>0.17419294426106702</v>
      </c>
      <c r="O2121" s="9">
        <v>86314</v>
      </c>
      <c r="P2121" s="9">
        <v>86958</v>
      </c>
      <c r="Q2121" s="9">
        <v>176620</v>
      </c>
      <c r="R2121" s="10">
        <v>0.48869890159664819</v>
      </c>
      <c r="S2121" s="10">
        <v>0.49234514777488392</v>
      </c>
      <c r="T2121" s="9">
        <v>-644</v>
      </c>
      <c r="U2121" s="10">
        <v>-3.6462461782357236E-3</v>
      </c>
      <c r="V2121" s="9">
        <v>-19733</v>
      </c>
      <c r="W2121" s="9">
        <v>9387</v>
      </c>
      <c r="X2121" s="10">
        <v>-9.9035535723576595E-2</v>
      </c>
      <c r="Y2121" s="10">
        <v>7.1511162359254699E-2</v>
      </c>
      <c r="Z2121" s="11">
        <v>575.27</v>
      </c>
      <c r="AA2121" s="11">
        <v>652.15464042971132</v>
      </c>
      <c r="AB2121" s="11">
        <v>39151</v>
      </c>
      <c r="AC2121" s="12" t="s">
        <v>5505</v>
      </c>
      <c r="AD2121" s="8">
        <v>39</v>
      </c>
      <c r="AE2121" s="8">
        <v>151</v>
      </c>
      <c r="AF2121" s="13" t="s">
        <v>5334</v>
      </c>
      <c r="AG2121" s="13" t="s">
        <v>5316</v>
      </c>
      <c r="AH2121" s="13" t="s">
        <v>5335</v>
      </c>
      <c r="AI2121" s="14">
        <v>402976</v>
      </c>
      <c r="AJ2121" s="13" t="s">
        <v>486</v>
      </c>
      <c r="AK2121" s="13" t="s">
        <v>5318</v>
      </c>
      <c r="AL2121" s="13"/>
      <c r="AM2121" s="13"/>
      <c r="AN2121" s="13" t="s">
        <v>487</v>
      </c>
    </row>
    <row r="2122" spans="1:40" x14ac:dyDescent="0.2">
      <c r="A2122" s="8" t="s">
        <v>5300</v>
      </c>
      <c r="B2122" s="8" t="s">
        <v>1288</v>
      </c>
      <c r="C2122" s="8" t="str">
        <f t="shared" si="32"/>
        <v>Summit County OH</v>
      </c>
      <c r="D2122" s="9">
        <v>541968</v>
      </c>
      <c r="E2122" s="8" t="s">
        <v>445</v>
      </c>
      <c r="F2122" s="9">
        <v>129922</v>
      </c>
      <c r="G2122" s="9">
        <v>109531</v>
      </c>
      <c r="H2122" s="9">
        <v>249937</v>
      </c>
      <c r="I2122" s="10">
        <v>0.51981899438658541</v>
      </c>
      <c r="J2122" s="10">
        <v>0.43823443507763954</v>
      </c>
      <c r="K2122" s="9">
        <v>20391</v>
      </c>
      <c r="L2122" s="9">
        <v>-20391</v>
      </c>
      <c r="M2122" s="10">
        <v>8.158455930894587E-2</v>
      </c>
      <c r="N2122" s="10">
        <v>-8.158455930894587E-2</v>
      </c>
      <c r="O2122" s="9">
        <v>147146</v>
      </c>
      <c r="P2122" s="9">
        <v>108700</v>
      </c>
      <c r="Q2122" s="9">
        <v>259389</v>
      </c>
      <c r="R2122" s="10">
        <v>0.56727926010740626</v>
      </c>
      <c r="S2122" s="10">
        <v>0.41906171811449211</v>
      </c>
      <c r="T2122" s="9">
        <v>38446</v>
      </c>
      <c r="U2122" s="10">
        <v>0.14821754199291415</v>
      </c>
      <c r="V2122" s="9">
        <v>-17224</v>
      </c>
      <c r="W2122" s="9">
        <v>831</v>
      </c>
      <c r="X2122" s="10">
        <v>-4.7460265720820849E-2</v>
      </c>
      <c r="Y2122" s="10">
        <v>1.9172716963147429E-2</v>
      </c>
      <c r="Z2122" s="11">
        <v>412.75</v>
      </c>
      <c r="AA2122" s="11">
        <v>1313.0660205935797</v>
      </c>
      <c r="AB2122" s="11">
        <v>39153</v>
      </c>
      <c r="AC2122" s="12" t="s">
        <v>5506</v>
      </c>
      <c r="AD2122" s="8">
        <v>39</v>
      </c>
      <c r="AE2122" s="8">
        <v>153</v>
      </c>
      <c r="AF2122" s="13" t="s">
        <v>5479</v>
      </c>
      <c r="AG2122" s="13" t="s">
        <v>5316</v>
      </c>
      <c r="AH2122" s="13" t="s">
        <v>5480</v>
      </c>
      <c r="AI2122" s="14">
        <v>704243</v>
      </c>
      <c r="AJ2122" s="13" t="s">
        <v>486</v>
      </c>
      <c r="AK2122" s="13" t="s">
        <v>5318</v>
      </c>
      <c r="AL2122" s="13"/>
      <c r="AM2122" s="13"/>
      <c r="AN2122" s="13" t="s">
        <v>487</v>
      </c>
    </row>
    <row r="2123" spans="1:40" x14ac:dyDescent="0.2">
      <c r="A2123" s="8" t="s">
        <v>5300</v>
      </c>
      <c r="B2123" s="8" t="s">
        <v>5507</v>
      </c>
      <c r="C2123" s="8" t="str">
        <f t="shared" si="32"/>
        <v>Trumbull County OH</v>
      </c>
      <c r="D2123" s="9">
        <v>203751</v>
      </c>
      <c r="E2123" s="8" t="s">
        <v>445</v>
      </c>
      <c r="F2123" s="9">
        <v>42130</v>
      </c>
      <c r="G2123" s="9">
        <v>48152</v>
      </c>
      <c r="H2123" s="9">
        <v>94073</v>
      </c>
      <c r="I2123" s="10">
        <v>0.44784369585322037</v>
      </c>
      <c r="J2123" s="10">
        <v>0.51185781254982832</v>
      </c>
      <c r="K2123" s="9">
        <v>-6022</v>
      </c>
      <c r="L2123" s="9">
        <v>6022</v>
      </c>
      <c r="M2123" s="10">
        <v>-6.4014116696607948E-2</v>
      </c>
      <c r="N2123" s="10">
        <v>6.4014116696607948E-2</v>
      </c>
      <c r="O2123" s="9">
        <v>59446</v>
      </c>
      <c r="P2123" s="9">
        <v>37545</v>
      </c>
      <c r="Q2123" s="9">
        <v>98703</v>
      </c>
      <c r="R2123" s="10">
        <v>0.60227146084718808</v>
      </c>
      <c r="S2123" s="10">
        <v>0.38038357496732622</v>
      </c>
      <c r="T2123" s="9">
        <v>21901</v>
      </c>
      <c r="U2123" s="10">
        <v>0.22188788587986186</v>
      </c>
      <c r="V2123" s="9">
        <v>-17316</v>
      </c>
      <c r="W2123" s="9">
        <v>10607</v>
      </c>
      <c r="X2123" s="10">
        <v>-0.15442776499396771</v>
      </c>
      <c r="Y2123" s="10">
        <v>0.1314742375825021</v>
      </c>
      <c r="Z2123" s="11">
        <v>618.29999999999995</v>
      </c>
      <c r="AA2123" s="11">
        <v>329.53420669577878</v>
      </c>
      <c r="AB2123" s="11">
        <v>39155</v>
      </c>
      <c r="AC2123" s="12" t="s">
        <v>5508</v>
      </c>
      <c r="AD2123" s="8">
        <v>39</v>
      </c>
      <c r="AE2123" s="8">
        <v>155</v>
      </c>
      <c r="AF2123" s="13" t="s">
        <v>5446</v>
      </c>
      <c r="AG2123" s="13" t="s">
        <v>5352</v>
      </c>
      <c r="AH2123" s="13" t="s">
        <v>5447</v>
      </c>
      <c r="AI2123" s="14">
        <v>549885</v>
      </c>
      <c r="AJ2123" s="13" t="s">
        <v>486</v>
      </c>
      <c r="AK2123" s="13" t="s">
        <v>5354</v>
      </c>
      <c r="AL2123" s="13"/>
      <c r="AM2123" s="13"/>
      <c r="AN2123" s="13" t="s">
        <v>487</v>
      </c>
    </row>
    <row r="2124" spans="1:40" x14ac:dyDescent="0.2">
      <c r="A2124" s="8" t="s">
        <v>5300</v>
      </c>
      <c r="B2124" s="8" t="s">
        <v>5509</v>
      </c>
      <c r="C2124" s="8" t="str">
        <f t="shared" si="32"/>
        <v>Tuscarawas County OH</v>
      </c>
      <c r="D2124" s="9">
        <v>92916</v>
      </c>
      <c r="E2124" s="8" t="s">
        <v>445</v>
      </c>
      <c r="F2124" s="9">
        <v>11895</v>
      </c>
      <c r="G2124" s="9">
        <v>26105</v>
      </c>
      <c r="H2124" s="9">
        <v>40088</v>
      </c>
      <c r="I2124" s="10">
        <v>0.2967222111355019</v>
      </c>
      <c r="J2124" s="10">
        <v>0.65119237677110353</v>
      </c>
      <c r="K2124" s="9">
        <v>-14210</v>
      </c>
      <c r="L2124" s="9">
        <v>14210</v>
      </c>
      <c r="M2124" s="10">
        <v>-0.35447016563560163</v>
      </c>
      <c r="N2124" s="10">
        <v>0.35447016563560163</v>
      </c>
      <c r="O2124" s="9">
        <v>17516</v>
      </c>
      <c r="P2124" s="9">
        <v>21420</v>
      </c>
      <c r="Q2124" s="9">
        <v>39855</v>
      </c>
      <c r="R2124" s="10">
        <v>0.43949316271484129</v>
      </c>
      <c r="S2124" s="10">
        <v>0.53744824990590889</v>
      </c>
      <c r="T2124" s="9">
        <v>-3904</v>
      </c>
      <c r="U2124" s="10">
        <v>-9.7955087191067602E-2</v>
      </c>
      <c r="V2124" s="9">
        <v>-5621</v>
      </c>
      <c r="W2124" s="9">
        <v>4685</v>
      </c>
      <c r="X2124" s="10">
        <v>-0.14277095157933939</v>
      </c>
      <c r="Y2124" s="10">
        <v>0.11374412686519464</v>
      </c>
      <c r="Z2124" s="11">
        <v>567.64</v>
      </c>
      <c r="AA2124" s="11">
        <v>163.68825311817349</v>
      </c>
      <c r="AB2124" s="11">
        <v>39157</v>
      </c>
      <c r="AC2124" s="12" t="s">
        <v>5510</v>
      </c>
      <c r="AD2124" s="8">
        <v>39</v>
      </c>
      <c r="AE2124" s="8">
        <v>157</v>
      </c>
      <c r="AF2124" s="13" t="s">
        <v>5511</v>
      </c>
      <c r="AG2124" s="13" t="s">
        <v>5316</v>
      </c>
      <c r="AH2124" s="13" t="s">
        <v>5512</v>
      </c>
      <c r="AJ2124" s="13" t="s">
        <v>498</v>
      </c>
      <c r="AK2124" s="13" t="s">
        <v>5318</v>
      </c>
      <c r="AL2124" s="13"/>
      <c r="AM2124" s="13"/>
      <c r="AN2124" s="13" t="s">
        <v>487</v>
      </c>
    </row>
    <row r="2125" spans="1:40" x14ac:dyDescent="0.2">
      <c r="A2125" s="8" t="s">
        <v>5300</v>
      </c>
      <c r="B2125" s="8" t="s">
        <v>917</v>
      </c>
      <c r="C2125" s="8" t="str">
        <f t="shared" si="32"/>
        <v>Union County OH</v>
      </c>
      <c r="D2125" s="9">
        <v>54277</v>
      </c>
      <c r="E2125" s="8" t="s">
        <v>445</v>
      </c>
      <c r="F2125" s="9">
        <v>7530</v>
      </c>
      <c r="G2125" s="9">
        <v>17601</v>
      </c>
      <c r="H2125" s="9">
        <v>26533</v>
      </c>
      <c r="I2125" s="10">
        <v>0.2837975351449139</v>
      </c>
      <c r="J2125" s="10">
        <v>0.66336260505785249</v>
      </c>
      <c r="K2125" s="9">
        <v>-10071</v>
      </c>
      <c r="L2125" s="9">
        <v>10071</v>
      </c>
      <c r="M2125" s="10">
        <v>-0.37956506991293859</v>
      </c>
      <c r="N2125" s="10">
        <v>0.37956506991293859</v>
      </c>
      <c r="O2125" s="9">
        <v>8546</v>
      </c>
      <c r="P2125" s="9">
        <v>15947</v>
      </c>
      <c r="Q2125" s="9">
        <v>24947</v>
      </c>
      <c r="R2125" s="10">
        <v>0.34256624042971101</v>
      </c>
      <c r="S2125" s="10">
        <v>0.63923517857858658</v>
      </c>
      <c r="T2125" s="9">
        <v>-7401</v>
      </c>
      <c r="U2125" s="10">
        <v>-0.29666893814887557</v>
      </c>
      <c r="V2125" s="9">
        <v>-1016</v>
      </c>
      <c r="W2125" s="9">
        <v>1654</v>
      </c>
      <c r="X2125" s="10">
        <v>-5.8768705284797107E-2</v>
      </c>
      <c r="Y2125" s="10">
        <v>2.4127426479265912E-2</v>
      </c>
      <c r="Z2125" s="11">
        <v>431.73</v>
      </c>
      <c r="AA2125" s="11">
        <v>125.71977856530701</v>
      </c>
      <c r="AB2125" s="11">
        <v>39159</v>
      </c>
      <c r="AC2125" s="12" t="s">
        <v>5513</v>
      </c>
      <c r="AD2125" s="8">
        <v>39</v>
      </c>
      <c r="AE2125" s="8">
        <v>159</v>
      </c>
      <c r="AF2125" s="13" t="s">
        <v>5375</v>
      </c>
      <c r="AG2125" s="13" t="s">
        <v>5376</v>
      </c>
      <c r="AH2125" s="13" t="s">
        <v>5377</v>
      </c>
      <c r="AI2125" s="14">
        <v>2021632</v>
      </c>
      <c r="AJ2125" s="13" t="s">
        <v>486</v>
      </c>
      <c r="AK2125" s="13" t="s">
        <v>5378</v>
      </c>
      <c r="AL2125" s="13"/>
      <c r="AM2125" s="13"/>
      <c r="AN2125" s="13" t="s">
        <v>505</v>
      </c>
    </row>
    <row r="2126" spans="1:40" x14ac:dyDescent="0.2">
      <c r="A2126" s="8" t="s">
        <v>5300</v>
      </c>
      <c r="B2126" s="8" t="s">
        <v>5514</v>
      </c>
      <c r="C2126" s="8" t="str">
        <f t="shared" si="32"/>
        <v>Van Wert County OH</v>
      </c>
      <c r="D2126" s="9">
        <v>28562</v>
      </c>
      <c r="E2126" s="8" t="s">
        <v>445</v>
      </c>
      <c r="F2126" s="9">
        <v>2667</v>
      </c>
      <c r="G2126" s="9">
        <v>10328</v>
      </c>
      <c r="H2126" s="9">
        <v>13584</v>
      </c>
      <c r="I2126" s="10">
        <v>0.19633392226148411</v>
      </c>
      <c r="J2126" s="10">
        <v>0.76030624263839808</v>
      </c>
      <c r="K2126" s="9">
        <v>-7661</v>
      </c>
      <c r="L2126" s="9">
        <v>7661</v>
      </c>
      <c r="M2126" s="10">
        <v>-0.56397232037691403</v>
      </c>
      <c r="N2126" s="10">
        <v>0.56397232037691403</v>
      </c>
      <c r="O2126" s="9">
        <v>3923</v>
      </c>
      <c r="P2126" s="9">
        <v>9433</v>
      </c>
      <c r="Q2126" s="9">
        <v>13586</v>
      </c>
      <c r="R2126" s="10">
        <v>0.2887531282202267</v>
      </c>
      <c r="S2126" s="10">
        <v>0.69431767996466953</v>
      </c>
      <c r="T2126" s="9">
        <v>-5510</v>
      </c>
      <c r="U2126" s="10">
        <v>-0.40556455174444284</v>
      </c>
      <c r="V2126" s="9">
        <v>-1256</v>
      </c>
      <c r="W2126" s="9">
        <v>895</v>
      </c>
      <c r="X2126" s="10">
        <v>-9.241920595874259E-2</v>
      </c>
      <c r="Y2126" s="10">
        <v>6.5988562673728546E-2</v>
      </c>
      <c r="Z2126" s="11">
        <v>409.16</v>
      </c>
      <c r="AA2126" s="11">
        <v>69.806432691367675</v>
      </c>
      <c r="AB2126" s="11">
        <v>39161</v>
      </c>
      <c r="AC2126" s="12" t="s">
        <v>5515</v>
      </c>
      <c r="AD2126" s="8">
        <v>39</v>
      </c>
      <c r="AE2126" s="8">
        <v>161</v>
      </c>
      <c r="AF2126" s="13" t="s">
        <v>5516</v>
      </c>
      <c r="AG2126" s="13" t="s">
        <v>5304</v>
      </c>
      <c r="AH2126" s="13" t="s">
        <v>5517</v>
      </c>
      <c r="AJ2126" s="13" t="s">
        <v>498</v>
      </c>
      <c r="AK2126" s="13" t="s">
        <v>5306</v>
      </c>
      <c r="AL2126" s="13"/>
      <c r="AM2126" s="13"/>
      <c r="AN2126" s="13" t="s">
        <v>487</v>
      </c>
    </row>
    <row r="2127" spans="1:40" x14ac:dyDescent="0.2">
      <c r="A2127" s="8" t="s">
        <v>5300</v>
      </c>
      <c r="B2127" s="8" t="s">
        <v>5518</v>
      </c>
      <c r="C2127" s="8" t="str">
        <f t="shared" si="32"/>
        <v>Vinton County OH</v>
      </c>
      <c r="D2127" s="9">
        <v>13048</v>
      </c>
      <c r="E2127" s="8" t="s">
        <v>445</v>
      </c>
      <c r="F2127" s="9">
        <v>1332</v>
      </c>
      <c r="G2127" s="9">
        <v>3799</v>
      </c>
      <c r="H2127" s="9">
        <v>5393</v>
      </c>
      <c r="I2127" s="10">
        <v>0.2469868347858335</v>
      </c>
      <c r="J2127" s="10">
        <v>0.7044316706842203</v>
      </c>
      <c r="K2127" s="9">
        <v>-2467</v>
      </c>
      <c r="L2127" s="9">
        <v>2467</v>
      </c>
      <c r="M2127" s="10">
        <v>-0.4574448358983868</v>
      </c>
      <c r="N2127" s="10">
        <v>0.4574448358983868</v>
      </c>
      <c r="O2127" s="9">
        <v>2382</v>
      </c>
      <c r="P2127" s="9">
        <v>2798</v>
      </c>
      <c r="Q2127" s="9">
        <v>5352</v>
      </c>
      <c r="R2127" s="10">
        <v>0.44506726457399104</v>
      </c>
      <c r="S2127" s="10">
        <v>0.52279521674140506</v>
      </c>
      <c r="T2127" s="9">
        <v>-416</v>
      </c>
      <c r="U2127" s="10">
        <v>-7.7727952167414016E-2</v>
      </c>
      <c r="V2127" s="9">
        <v>-1050</v>
      </c>
      <c r="W2127" s="9">
        <v>1001</v>
      </c>
      <c r="X2127" s="10">
        <v>-0.19808042978815754</v>
      </c>
      <c r="Y2127" s="10">
        <v>0.18163645394281525</v>
      </c>
      <c r="Z2127" s="11">
        <v>412.36</v>
      </c>
      <c r="AA2127" s="11">
        <v>31.642254340867204</v>
      </c>
      <c r="AB2127" s="11">
        <v>39163</v>
      </c>
      <c r="AC2127" s="12" t="s">
        <v>5519</v>
      </c>
      <c r="AD2127" s="8">
        <v>39</v>
      </c>
      <c r="AE2127" s="8">
        <v>163</v>
      </c>
      <c r="AF2127" s="13"/>
      <c r="AG2127" s="13"/>
      <c r="AH2127" s="13"/>
      <c r="AJ2127" s="13"/>
      <c r="AK2127" s="13"/>
      <c r="AL2127" s="13"/>
      <c r="AM2127" s="13"/>
      <c r="AN2127" s="13" t="s">
        <v>510</v>
      </c>
    </row>
    <row r="2128" spans="1:40" x14ac:dyDescent="0.2">
      <c r="A2128" s="8" t="s">
        <v>5300</v>
      </c>
      <c r="B2128" s="8" t="s">
        <v>1882</v>
      </c>
      <c r="C2128" s="8" t="str">
        <f t="shared" si="32"/>
        <v>Warren County OH</v>
      </c>
      <c r="D2128" s="9">
        <v>224469</v>
      </c>
      <c r="E2128" s="8" t="s">
        <v>445</v>
      </c>
      <c r="F2128" s="9">
        <v>33036</v>
      </c>
      <c r="G2128" s="9">
        <v>75947</v>
      </c>
      <c r="H2128" s="9">
        <v>114254</v>
      </c>
      <c r="I2128" s="10">
        <v>0.2891452378034905</v>
      </c>
      <c r="J2128" s="10">
        <v>0.66472070999702415</v>
      </c>
      <c r="K2128" s="9">
        <v>-42911</v>
      </c>
      <c r="L2128" s="9">
        <v>42911</v>
      </c>
      <c r="M2128" s="10">
        <v>-0.37557547219353365</v>
      </c>
      <c r="N2128" s="10">
        <v>0.37557547219353365</v>
      </c>
      <c r="O2128" s="9">
        <v>31907</v>
      </c>
      <c r="P2128" s="9">
        <v>74626</v>
      </c>
      <c r="Q2128" s="9">
        <v>108008</v>
      </c>
      <c r="R2128" s="10">
        <v>0.29541330271831717</v>
      </c>
      <c r="S2128" s="10">
        <v>0.69093030145915113</v>
      </c>
      <c r="T2128" s="9">
        <v>-42719</v>
      </c>
      <c r="U2128" s="10">
        <v>-0.39551699874083396</v>
      </c>
      <c r="V2128" s="9">
        <v>1129</v>
      </c>
      <c r="W2128" s="9">
        <v>1321</v>
      </c>
      <c r="X2128" s="10">
        <v>-6.2680649148266765E-3</v>
      </c>
      <c r="Y2128" s="10">
        <v>-2.620959146212698E-2</v>
      </c>
      <c r="Z2128" s="11">
        <v>401.31</v>
      </c>
      <c r="AA2128" s="11">
        <v>559.34065934065939</v>
      </c>
      <c r="AB2128" s="11">
        <v>39165</v>
      </c>
      <c r="AC2128" s="12" t="s">
        <v>5520</v>
      </c>
      <c r="AD2128" s="8">
        <v>39</v>
      </c>
      <c r="AE2128" s="8">
        <v>165</v>
      </c>
      <c r="AF2128" s="13" t="s">
        <v>2332</v>
      </c>
      <c r="AG2128" s="13" t="s">
        <v>2333</v>
      </c>
      <c r="AH2128" s="13" t="s">
        <v>2334</v>
      </c>
      <c r="AI2128" s="14">
        <v>2157719</v>
      </c>
      <c r="AJ2128" s="13" t="s">
        <v>486</v>
      </c>
      <c r="AK2128" s="13" t="s">
        <v>2335</v>
      </c>
      <c r="AL2128" s="13"/>
      <c r="AM2128" s="13"/>
      <c r="AN2128" s="13" t="s">
        <v>487</v>
      </c>
    </row>
    <row r="2129" spans="1:40" x14ac:dyDescent="0.2">
      <c r="A2129" s="8" t="s">
        <v>5300</v>
      </c>
      <c r="B2129" s="8" t="s">
        <v>680</v>
      </c>
      <c r="C2129" s="8" t="str">
        <f t="shared" si="32"/>
        <v>Washington County OH</v>
      </c>
      <c r="D2129" s="9">
        <v>61112</v>
      </c>
      <c r="E2129" s="8" t="s">
        <v>445</v>
      </c>
      <c r="F2129" s="9">
        <v>7841</v>
      </c>
      <c r="G2129" s="9">
        <v>19901</v>
      </c>
      <c r="H2129" s="9">
        <v>28992</v>
      </c>
      <c r="I2129" s="10">
        <v>0.27045391832229582</v>
      </c>
      <c r="J2129" s="10">
        <v>0.68643073951434874</v>
      </c>
      <c r="K2129" s="9">
        <v>-12060</v>
      </c>
      <c r="L2129" s="9">
        <v>12060</v>
      </c>
      <c r="M2129" s="10">
        <v>-0.41597682119205293</v>
      </c>
      <c r="N2129" s="10">
        <v>0.41597682119205293</v>
      </c>
      <c r="O2129" s="9">
        <v>11333</v>
      </c>
      <c r="P2129" s="9">
        <v>16921</v>
      </c>
      <c r="Q2129" s="9">
        <v>28798</v>
      </c>
      <c r="R2129" s="10">
        <v>0.39353427321341761</v>
      </c>
      <c r="S2129" s="10">
        <v>0.58757552607819985</v>
      </c>
      <c r="T2129" s="9">
        <v>-5588</v>
      </c>
      <c r="U2129" s="10">
        <v>-0.19404125286478224</v>
      </c>
      <c r="V2129" s="9">
        <v>-3492</v>
      </c>
      <c r="W2129" s="9">
        <v>2980</v>
      </c>
      <c r="X2129" s="10">
        <v>-0.12308035489112179</v>
      </c>
      <c r="Y2129" s="10">
        <v>9.8855213436148892E-2</v>
      </c>
      <c r="Z2129" s="11">
        <v>631.97</v>
      </c>
      <c r="AA2129" s="11">
        <v>96.700792759149962</v>
      </c>
      <c r="AB2129" s="11">
        <v>39167</v>
      </c>
      <c r="AC2129" s="12" t="s">
        <v>5521</v>
      </c>
      <c r="AD2129" s="8">
        <v>39</v>
      </c>
      <c r="AE2129" s="8">
        <v>167</v>
      </c>
      <c r="AF2129" s="13" t="s">
        <v>5522</v>
      </c>
      <c r="AG2129" s="13" t="s">
        <v>339</v>
      </c>
      <c r="AH2129" s="13" t="s">
        <v>5523</v>
      </c>
      <c r="AJ2129" s="13" t="s">
        <v>498</v>
      </c>
      <c r="AK2129" s="13" t="s">
        <v>5524</v>
      </c>
      <c r="AL2129" s="13"/>
      <c r="AM2129" s="13"/>
      <c r="AN2129" s="13" t="s">
        <v>487</v>
      </c>
    </row>
    <row r="2130" spans="1:40" x14ac:dyDescent="0.2">
      <c r="A2130" s="8" t="s">
        <v>5300</v>
      </c>
      <c r="B2130" s="8" t="s">
        <v>1885</v>
      </c>
      <c r="C2130" s="8" t="str">
        <f t="shared" si="32"/>
        <v>Wayne County OH</v>
      </c>
      <c r="D2130" s="9">
        <v>116063</v>
      </c>
      <c r="E2130" s="8" t="s">
        <v>445</v>
      </c>
      <c r="F2130" s="9">
        <v>14670</v>
      </c>
      <c r="G2130" s="9">
        <v>31622</v>
      </c>
      <c r="H2130" s="9">
        <v>48550</v>
      </c>
      <c r="I2130" s="10">
        <v>0.30216271884654994</v>
      </c>
      <c r="J2130" s="10">
        <v>0.65132852729145208</v>
      </c>
      <c r="K2130" s="9">
        <v>-16952</v>
      </c>
      <c r="L2130" s="9">
        <v>16952</v>
      </c>
      <c r="M2130" s="10">
        <v>-0.34916580844490214</v>
      </c>
      <c r="N2130" s="10">
        <v>0.34916580844490214</v>
      </c>
      <c r="O2130" s="9">
        <v>18932</v>
      </c>
      <c r="P2130" s="9">
        <v>29450</v>
      </c>
      <c r="Q2130" s="9">
        <v>49356</v>
      </c>
      <c r="R2130" s="10">
        <v>0.38358051705972929</v>
      </c>
      <c r="S2130" s="10">
        <v>0.59668530675095222</v>
      </c>
      <c r="T2130" s="9">
        <v>-10518</v>
      </c>
      <c r="U2130" s="10">
        <v>-0.21310478969122293</v>
      </c>
      <c r="V2130" s="9">
        <v>-4262</v>
      </c>
      <c r="W2130" s="9">
        <v>2172</v>
      </c>
      <c r="X2130" s="10">
        <v>-8.1417798213179349E-2</v>
      </c>
      <c r="Y2130" s="10">
        <v>5.4643220540499859E-2</v>
      </c>
      <c r="Z2130" s="11">
        <v>554.92999999999995</v>
      </c>
      <c r="AA2130" s="11">
        <v>209.14890166327285</v>
      </c>
      <c r="AB2130" s="11">
        <v>39169</v>
      </c>
      <c r="AC2130" s="12" t="s">
        <v>5525</v>
      </c>
      <c r="AD2130" s="8">
        <v>39</v>
      </c>
      <c r="AE2130" s="8">
        <v>169</v>
      </c>
      <c r="AF2130" s="13" t="s">
        <v>5526</v>
      </c>
      <c r="AG2130" s="13"/>
      <c r="AH2130" s="13" t="s">
        <v>5527</v>
      </c>
      <c r="AJ2130" s="13" t="s">
        <v>498</v>
      </c>
      <c r="AK2130" s="13"/>
      <c r="AL2130" s="13"/>
      <c r="AM2130" s="13"/>
      <c r="AN2130" s="13" t="s">
        <v>487</v>
      </c>
    </row>
    <row r="2131" spans="1:40" x14ac:dyDescent="0.2">
      <c r="A2131" s="8" t="s">
        <v>5300</v>
      </c>
      <c r="B2131" s="8" t="s">
        <v>5296</v>
      </c>
      <c r="C2131" s="8" t="str">
        <f t="shared" si="32"/>
        <v>Williams County OH</v>
      </c>
      <c r="D2131" s="9">
        <v>37120</v>
      </c>
      <c r="E2131" s="8" t="s">
        <v>445</v>
      </c>
      <c r="F2131" s="9">
        <v>4287</v>
      </c>
      <c r="G2131" s="9">
        <v>11706</v>
      </c>
      <c r="H2131" s="9">
        <v>16938</v>
      </c>
      <c r="I2131" s="10">
        <v>0.25309953949698905</v>
      </c>
      <c r="J2131" s="10">
        <v>0.69110874955720869</v>
      </c>
      <c r="K2131" s="9">
        <v>-7419</v>
      </c>
      <c r="L2131" s="9">
        <v>7419</v>
      </c>
      <c r="M2131" s="10">
        <v>-0.43800921006021964</v>
      </c>
      <c r="N2131" s="10">
        <v>0.43800921006021964</v>
      </c>
      <c r="O2131" s="9">
        <v>7045</v>
      </c>
      <c r="P2131" s="9">
        <v>9863</v>
      </c>
      <c r="Q2131" s="9">
        <v>17286</v>
      </c>
      <c r="R2131" s="10">
        <v>0.40755524702071039</v>
      </c>
      <c r="S2131" s="10">
        <v>0.57057734582899455</v>
      </c>
      <c r="T2131" s="9">
        <v>-2818</v>
      </c>
      <c r="U2131" s="10">
        <v>-0.16302209880828417</v>
      </c>
      <c r="V2131" s="9">
        <v>-2758</v>
      </c>
      <c r="W2131" s="9">
        <v>1843</v>
      </c>
      <c r="X2131" s="10">
        <v>-0.15445570752372134</v>
      </c>
      <c r="Y2131" s="10">
        <v>0.12053140372821414</v>
      </c>
      <c r="Z2131" s="11">
        <v>420.97</v>
      </c>
      <c r="AA2131" s="11">
        <v>88.177304796066224</v>
      </c>
      <c r="AB2131" s="11">
        <v>39171</v>
      </c>
      <c r="AC2131" s="12" t="s">
        <v>5528</v>
      </c>
      <c r="AD2131" s="8">
        <v>39</v>
      </c>
      <c r="AE2131" s="8">
        <v>171</v>
      </c>
      <c r="AF2131" s="13"/>
      <c r="AG2131" s="13"/>
      <c r="AH2131" s="13"/>
      <c r="AJ2131" s="13"/>
      <c r="AK2131" s="13"/>
      <c r="AL2131" s="13"/>
      <c r="AM2131" s="13"/>
      <c r="AN2131" s="13" t="s">
        <v>510</v>
      </c>
    </row>
    <row r="2132" spans="1:40" x14ac:dyDescent="0.2">
      <c r="A2132" s="8" t="s">
        <v>5300</v>
      </c>
      <c r="B2132" s="8" t="s">
        <v>5529</v>
      </c>
      <c r="C2132" s="8" t="str">
        <f t="shared" si="32"/>
        <v>Wood County OH</v>
      </c>
      <c r="D2132" s="9">
        <v>129730</v>
      </c>
      <c r="E2132" s="8" t="s">
        <v>445</v>
      </c>
      <c r="F2132" s="9">
        <v>26440</v>
      </c>
      <c r="G2132" s="9">
        <v>31734</v>
      </c>
      <c r="H2132" s="9">
        <v>62287</v>
      </c>
      <c r="I2132" s="10">
        <v>0.42448665050492079</v>
      </c>
      <c r="J2132" s="10">
        <v>0.50948030889270635</v>
      </c>
      <c r="K2132" s="9">
        <v>-5294</v>
      </c>
      <c r="L2132" s="9">
        <v>5294</v>
      </c>
      <c r="M2132" s="10">
        <v>-8.4993658387785553E-2</v>
      </c>
      <c r="N2132" s="10">
        <v>8.4993658387785553E-2</v>
      </c>
      <c r="O2132" s="9">
        <v>31596</v>
      </c>
      <c r="P2132" s="9">
        <v>28997</v>
      </c>
      <c r="Q2132" s="9">
        <v>61967</v>
      </c>
      <c r="R2132" s="10">
        <v>0.50988429325286044</v>
      </c>
      <c r="S2132" s="10">
        <v>0.46794261461745768</v>
      </c>
      <c r="T2132" s="9">
        <v>2599</v>
      </c>
      <c r="U2132" s="10">
        <v>4.1941678635402768E-2</v>
      </c>
      <c r="V2132" s="9">
        <v>-5156</v>
      </c>
      <c r="W2132" s="9">
        <v>2737</v>
      </c>
      <c r="X2132" s="10">
        <v>-8.539764274793965E-2</v>
      </c>
      <c r="Y2132" s="10">
        <v>4.1537694275248671E-2</v>
      </c>
      <c r="Z2132" s="11">
        <v>617.21</v>
      </c>
      <c r="AA2132" s="11">
        <v>210.18778049610341</v>
      </c>
      <c r="AB2132" s="11">
        <v>39173</v>
      </c>
      <c r="AC2132" s="12" t="s">
        <v>5530</v>
      </c>
      <c r="AD2132" s="8">
        <v>39</v>
      </c>
      <c r="AE2132" s="8">
        <v>173</v>
      </c>
      <c r="AF2132" s="13" t="s">
        <v>5388</v>
      </c>
      <c r="AG2132" s="13" t="s">
        <v>5389</v>
      </c>
      <c r="AH2132" s="13" t="s">
        <v>5390</v>
      </c>
      <c r="AI2132" s="14">
        <v>605956</v>
      </c>
      <c r="AJ2132" s="13" t="s">
        <v>486</v>
      </c>
      <c r="AK2132" s="13" t="s">
        <v>5391</v>
      </c>
      <c r="AL2132" s="13"/>
      <c r="AM2132" s="13"/>
      <c r="AN2132" s="13" t="s">
        <v>487</v>
      </c>
    </row>
    <row r="2133" spans="1:40" x14ac:dyDescent="0.2">
      <c r="A2133" s="8" t="s">
        <v>5300</v>
      </c>
      <c r="B2133" s="8" t="s">
        <v>5531</v>
      </c>
      <c r="C2133" s="8" t="str">
        <f t="shared" si="32"/>
        <v>Wyandot County OH</v>
      </c>
      <c r="D2133" s="9">
        <v>22243</v>
      </c>
      <c r="E2133" s="8" t="s">
        <v>445</v>
      </c>
      <c r="F2133" s="9">
        <v>2484</v>
      </c>
      <c r="G2133" s="9">
        <v>7346</v>
      </c>
      <c r="H2133" s="9">
        <v>10396</v>
      </c>
      <c r="I2133" s="10">
        <v>0.23893805309734514</v>
      </c>
      <c r="J2133" s="10">
        <v>0.70661792997306661</v>
      </c>
      <c r="K2133" s="9">
        <v>-4862</v>
      </c>
      <c r="L2133" s="9">
        <v>4862</v>
      </c>
      <c r="M2133" s="10">
        <v>-0.46767987687572143</v>
      </c>
      <c r="N2133" s="10">
        <v>0.46767987687572143</v>
      </c>
      <c r="O2133" s="9">
        <v>3962</v>
      </c>
      <c r="P2133" s="9">
        <v>6054</v>
      </c>
      <c r="Q2133" s="9">
        <v>10254</v>
      </c>
      <c r="R2133" s="10">
        <v>0.38638580066315587</v>
      </c>
      <c r="S2133" s="10">
        <v>0.59040374488004677</v>
      </c>
      <c r="T2133" s="9">
        <v>-2092</v>
      </c>
      <c r="U2133" s="10">
        <v>-0.2040179442168909</v>
      </c>
      <c r="V2133" s="9">
        <v>-1478</v>
      </c>
      <c r="W2133" s="9">
        <v>1292</v>
      </c>
      <c r="X2133" s="10">
        <v>-0.14744774756581072</v>
      </c>
      <c r="Y2133" s="10">
        <v>0.11621418509301984</v>
      </c>
      <c r="Z2133" s="11">
        <v>406.87</v>
      </c>
      <c r="AA2133" s="11">
        <v>54.668567355666426</v>
      </c>
      <c r="AB2133" s="11">
        <v>39175</v>
      </c>
      <c r="AC2133" s="12" t="s">
        <v>5532</v>
      </c>
      <c r="AD2133" s="8">
        <v>39</v>
      </c>
      <c r="AE2133" s="8">
        <v>175</v>
      </c>
      <c r="AF2133" s="13"/>
      <c r="AG2133" s="13"/>
      <c r="AH2133" s="13"/>
      <c r="AJ2133" s="13"/>
      <c r="AK2133" s="13"/>
      <c r="AL2133" s="13"/>
      <c r="AM2133" s="13"/>
      <c r="AN2133" s="13" t="s">
        <v>510</v>
      </c>
    </row>
    <row r="2134" spans="1:40" x14ac:dyDescent="0.2">
      <c r="A2134" s="8" t="s">
        <v>5533</v>
      </c>
      <c r="B2134" s="8" t="s">
        <v>2513</v>
      </c>
      <c r="C2134" s="8" t="str">
        <f t="shared" si="32"/>
        <v>Adair County OK</v>
      </c>
      <c r="D2134" s="9">
        <v>22004</v>
      </c>
      <c r="E2134" s="8" t="s">
        <v>445</v>
      </c>
      <c r="F2134" s="9">
        <v>1374</v>
      </c>
      <c r="G2134" s="9">
        <v>4753</v>
      </c>
      <c r="H2134" s="9">
        <v>6468</v>
      </c>
      <c r="I2134" s="10">
        <v>0.21243042671614101</v>
      </c>
      <c r="J2134" s="10">
        <v>0.73484848484848486</v>
      </c>
      <c r="K2134" s="9">
        <v>-3379</v>
      </c>
      <c r="L2134" s="9">
        <v>3379</v>
      </c>
      <c r="M2134" s="10">
        <v>-0.52241805813234388</v>
      </c>
      <c r="N2134" s="10">
        <v>0.52241805813234388</v>
      </c>
      <c r="O2134" s="9">
        <v>2110</v>
      </c>
      <c r="P2134" s="9">
        <v>4362</v>
      </c>
      <c r="Q2134" s="9">
        <v>6472</v>
      </c>
      <c r="R2134" s="10">
        <v>0.32601977750309025</v>
      </c>
      <c r="S2134" s="10">
        <v>0.67398022249690981</v>
      </c>
      <c r="T2134" s="9">
        <v>-2252</v>
      </c>
      <c r="U2134" s="10">
        <v>-0.34796044499381956</v>
      </c>
      <c r="V2134" s="9">
        <v>-736</v>
      </c>
      <c r="W2134" s="9">
        <v>391</v>
      </c>
      <c r="X2134" s="10">
        <v>-0.11358935078694923</v>
      </c>
      <c r="Y2134" s="10">
        <v>6.0868262351575053E-2</v>
      </c>
      <c r="Z2134" s="11">
        <v>573.48</v>
      </c>
      <c r="AA2134" s="11">
        <v>38.369254376787332</v>
      </c>
      <c r="AB2134" s="11">
        <v>40001</v>
      </c>
      <c r="AC2134" s="12" t="s">
        <v>5534</v>
      </c>
      <c r="AD2134" s="8">
        <v>40</v>
      </c>
      <c r="AE2134" s="8">
        <v>1</v>
      </c>
      <c r="AF2134" s="13"/>
      <c r="AG2134" s="13"/>
      <c r="AH2134" s="13"/>
      <c r="AJ2134" s="13"/>
      <c r="AK2134" s="13"/>
      <c r="AL2134" s="13"/>
      <c r="AM2134" s="13"/>
      <c r="AN2134" s="13" t="s">
        <v>510</v>
      </c>
    </row>
    <row r="2135" spans="1:40" x14ac:dyDescent="0.2">
      <c r="A2135" s="8" t="s">
        <v>5533</v>
      </c>
      <c r="B2135" s="8" t="s">
        <v>5535</v>
      </c>
      <c r="C2135" s="8" t="str">
        <f t="shared" si="32"/>
        <v>Alfalfa County OK</v>
      </c>
      <c r="D2135" s="9">
        <v>5868</v>
      </c>
      <c r="E2135" s="8" t="s">
        <v>445</v>
      </c>
      <c r="F2135" s="9">
        <v>216</v>
      </c>
      <c r="G2135" s="9">
        <v>1931</v>
      </c>
      <c r="H2135" s="9">
        <v>2256</v>
      </c>
      <c r="I2135" s="10">
        <v>9.5744680851063829E-2</v>
      </c>
      <c r="J2135" s="10">
        <v>0.85593971631205679</v>
      </c>
      <c r="K2135" s="9">
        <v>-1715</v>
      </c>
      <c r="L2135" s="9">
        <v>1715</v>
      </c>
      <c r="M2135" s="10">
        <v>-0.76019503546099298</v>
      </c>
      <c r="N2135" s="10">
        <v>0.76019503546099298</v>
      </c>
      <c r="O2135" s="9">
        <v>278</v>
      </c>
      <c r="P2135" s="9">
        <v>1539</v>
      </c>
      <c r="Q2135" s="9">
        <v>1817</v>
      </c>
      <c r="R2135" s="10">
        <v>0.15299944964226747</v>
      </c>
      <c r="S2135" s="10">
        <v>0.84700055035773247</v>
      </c>
      <c r="T2135" s="9">
        <v>-1261</v>
      </c>
      <c r="U2135" s="10">
        <v>-0.69400110071546495</v>
      </c>
      <c r="V2135" s="9">
        <v>-62</v>
      </c>
      <c r="W2135" s="9">
        <v>392</v>
      </c>
      <c r="X2135" s="10">
        <v>-5.7254768791203642E-2</v>
      </c>
      <c r="Y2135" s="10">
        <v>8.9391659543243129E-3</v>
      </c>
      <c r="Z2135" s="11">
        <v>866.46</v>
      </c>
      <c r="AA2135" s="11">
        <v>6.7723841839207806</v>
      </c>
      <c r="AB2135" s="11">
        <v>40003</v>
      </c>
      <c r="AC2135" s="12" t="s">
        <v>5536</v>
      </c>
      <c r="AD2135" s="8">
        <v>40</v>
      </c>
      <c r="AE2135" s="8">
        <v>3</v>
      </c>
      <c r="AF2135" s="13"/>
      <c r="AG2135" s="13"/>
      <c r="AH2135" s="13"/>
      <c r="AJ2135" s="13"/>
      <c r="AK2135" s="13"/>
      <c r="AL2135" s="13"/>
      <c r="AM2135" s="13"/>
      <c r="AN2135" s="13" t="s">
        <v>510</v>
      </c>
    </row>
    <row r="2136" spans="1:40" x14ac:dyDescent="0.2">
      <c r="A2136" s="8" t="s">
        <v>5533</v>
      </c>
      <c r="B2136" s="8" t="s">
        <v>5537</v>
      </c>
      <c r="C2136" s="8" t="str">
        <f t="shared" si="32"/>
        <v>Atoka County OK</v>
      </c>
      <c r="D2136" s="9">
        <v>13793</v>
      </c>
      <c r="E2136" s="8" t="s">
        <v>445</v>
      </c>
      <c r="F2136" s="9">
        <v>795</v>
      </c>
      <c r="G2136" s="9">
        <v>4068</v>
      </c>
      <c r="H2136" s="9">
        <v>5002</v>
      </c>
      <c r="I2136" s="10">
        <v>0.15893642542982808</v>
      </c>
      <c r="J2136" s="10">
        <v>0.81327469012395037</v>
      </c>
      <c r="K2136" s="9">
        <v>-3273</v>
      </c>
      <c r="L2136" s="9">
        <v>3273</v>
      </c>
      <c r="M2136" s="10">
        <v>-0.65433826469412226</v>
      </c>
      <c r="N2136" s="10">
        <v>0.65433826469412226</v>
      </c>
      <c r="O2136" s="9">
        <v>1241</v>
      </c>
      <c r="P2136" s="9">
        <v>3534</v>
      </c>
      <c r="Q2136" s="9">
        <v>4775</v>
      </c>
      <c r="R2136" s="10">
        <v>0.25989528795811517</v>
      </c>
      <c r="S2136" s="10">
        <v>0.74010471204188477</v>
      </c>
      <c r="T2136" s="9">
        <v>-2293</v>
      </c>
      <c r="U2136" s="10">
        <v>-0.4802094240837696</v>
      </c>
      <c r="V2136" s="9">
        <v>-446</v>
      </c>
      <c r="W2136" s="9">
        <v>534</v>
      </c>
      <c r="X2136" s="10">
        <v>-0.10095886252828709</v>
      </c>
      <c r="Y2136" s="10">
        <v>7.3169978082065601E-2</v>
      </c>
      <c r="Z2136" s="11">
        <v>975.52</v>
      </c>
      <c r="AA2136" s="11">
        <v>14.139125799573561</v>
      </c>
      <c r="AB2136" s="11">
        <v>40005</v>
      </c>
      <c r="AC2136" s="12" t="s">
        <v>5538</v>
      </c>
      <c r="AD2136" s="8">
        <v>40</v>
      </c>
      <c r="AE2136" s="8">
        <v>5</v>
      </c>
      <c r="AF2136" s="13"/>
      <c r="AG2136" s="13"/>
      <c r="AH2136" s="13"/>
      <c r="AJ2136" s="13"/>
      <c r="AK2136" s="13"/>
      <c r="AL2136" s="13"/>
      <c r="AM2136" s="13"/>
      <c r="AN2136" s="13" t="s">
        <v>510</v>
      </c>
    </row>
    <row r="2137" spans="1:40" x14ac:dyDescent="0.2">
      <c r="A2137" s="8" t="s">
        <v>5533</v>
      </c>
      <c r="B2137" s="8" t="s">
        <v>5539</v>
      </c>
      <c r="C2137" s="8" t="str">
        <f t="shared" si="32"/>
        <v>Beaver County OK</v>
      </c>
      <c r="D2137" s="9">
        <v>5427</v>
      </c>
      <c r="E2137" s="8" t="s">
        <v>445</v>
      </c>
      <c r="F2137" s="9">
        <v>176</v>
      </c>
      <c r="G2137" s="9">
        <v>1987</v>
      </c>
      <c r="H2137" s="9">
        <v>2237</v>
      </c>
      <c r="I2137" s="10">
        <v>7.8676799284756377E-2</v>
      </c>
      <c r="J2137" s="10">
        <v>0.88824318283415293</v>
      </c>
      <c r="K2137" s="9">
        <v>-1811</v>
      </c>
      <c r="L2137" s="9">
        <v>1811</v>
      </c>
      <c r="M2137" s="10">
        <v>-0.80956638354939658</v>
      </c>
      <c r="N2137" s="10">
        <v>0.80956638354939658</v>
      </c>
      <c r="O2137" s="9">
        <v>243</v>
      </c>
      <c r="P2137" s="9">
        <v>2057</v>
      </c>
      <c r="Q2137" s="9">
        <v>2300</v>
      </c>
      <c r="R2137" s="10">
        <v>0.10565217391304348</v>
      </c>
      <c r="S2137" s="10">
        <v>0.89434782608695651</v>
      </c>
      <c r="T2137" s="9">
        <v>-1814</v>
      </c>
      <c r="U2137" s="10">
        <v>-0.78869565217391302</v>
      </c>
      <c r="V2137" s="9">
        <v>-67</v>
      </c>
      <c r="W2137" s="9">
        <v>-70</v>
      </c>
      <c r="X2137" s="10">
        <v>-2.6975374628287099E-2</v>
      </c>
      <c r="Y2137" s="10">
        <v>-6.1046432528035766E-3</v>
      </c>
      <c r="Z2137" s="11">
        <v>1814.67</v>
      </c>
      <c r="AA2137" s="11">
        <v>2.9906263948817138</v>
      </c>
      <c r="AB2137" s="11">
        <v>40007</v>
      </c>
      <c r="AC2137" s="12" t="s">
        <v>5540</v>
      </c>
      <c r="AD2137" s="8">
        <v>40</v>
      </c>
      <c r="AE2137" s="8">
        <v>7</v>
      </c>
      <c r="AF2137" s="13"/>
      <c r="AG2137" s="13"/>
      <c r="AH2137" s="13"/>
      <c r="AJ2137" s="13"/>
      <c r="AK2137" s="13"/>
      <c r="AL2137" s="13"/>
      <c r="AM2137" s="13"/>
      <c r="AN2137" s="13" t="s">
        <v>510</v>
      </c>
    </row>
    <row r="2138" spans="1:40" x14ac:dyDescent="0.2">
      <c r="A2138" s="8" t="s">
        <v>5533</v>
      </c>
      <c r="B2138" s="8" t="s">
        <v>5541</v>
      </c>
      <c r="C2138" s="8" t="str">
        <f t="shared" si="32"/>
        <v>Beckham County OK</v>
      </c>
      <c r="D2138" s="9">
        <v>23768</v>
      </c>
      <c r="E2138" s="8" t="s">
        <v>445</v>
      </c>
      <c r="F2138" s="9">
        <v>958</v>
      </c>
      <c r="G2138" s="9">
        <v>6287</v>
      </c>
      <c r="H2138" s="9">
        <v>7529</v>
      </c>
      <c r="I2138" s="10">
        <v>0.12724133351042635</v>
      </c>
      <c r="J2138" s="10">
        <v>0.83503785363262051</v>
      </c>
      <c r="K2138" s="9">
        <v>-5329</v>
      </c>
      <c r="L2138" s="9">
        <v>5329</v>
      </c>
      <c r="M2138" s="10">
        <v>-0.70779652012219418</v>
      </c>
      <c r="N2138" s="10">
        <v>0.70779652012219418</v>
      </c>
      <c r="O2138" s="9">
        <v>1413</v>
      </c>
      <c r="P2138" s="9">
        <v>5496</v>
      </c>
      <c r="Q2138" s="9">
        <v>6909</v>
      </c>
      <c r="R2138" s="10">
        <v>0.2045158488927486</v>
      </c>
      <c r="S2138" s="10">
        <v>0.79548415110725146</v>
      </c>
      <c r="T2138" s="9">
        <v>-4083</v>
      </c>
      <c r="U2138" s="10">
        <v>-0.59096830221450292</v>
      </c>
      <c r="V2138" s="9">
        <v>-455</v>
      </c>
      <c r="W2138" s="9">
        <v>791</v>
      </c>
      <c r="X2138" s="10">
        <v>-7.7274515382322245E-2</v>
      </c>
      <c r="Y2138" s="10">
        <v>3.955370252536905E-2</v>
      </c>
      <c r="Z2138" s="11">
        <v>901.81</v>
      </c>
      <c r="AA2138" s="11">
        <v>26.355884277175903</v>
      </c>
      <c r="AB2138" s="11">
        <v>40009</v>
      </c>
      <c r="AC2138" s="12" t="s">
        <v>5542</v>
      </c>
      <c r="AD2138" s="8">
        <v>40</v>
      </c>
      <c r="AE2138" s="8">
        <v>9</v>
      </c>
      <c r="AF2138" s="13" t="s">
        <v>5543</v>
      </c>
      <c r="AG2138" s="13"/>
      <c r="AH2138" s="13" t="s">
        <v>5544</v>
      </c>
      <c r="AJ2138" s="13" t="s">
        <v>498</v>
      </c>
      <c r="AK2138" s="13"/>
      <c r="AL2138" s="13"/>
      <c r="AM2138" s="13"/>
      <c r="AN2138" s="13" t="s">
        <v>487</v>
      </c>
    </row>
    <row r="2139" spans="1:40" x14ac:dyDescent="0.2">
      <c r="A2139" s="8" t="s">
        <v>5533</v>
      </c>
      <c r="B2139" s="8" t="s">
        <v>1941</v>
      </c>
      <c r="C2139" s="8" t="str">
        <f t="shared" si="32"/>
        <v>Blaine County OK</v>
      </c>
      <c r="D2139" s="9">
        <v>9833</v>
      </c>
      <c r="E2139" s="8" t="s">
        <v>445</v>
      </c>
      <c r="F2139" s="9">
        <v>711</v>
      </c>
      <c r="G2139" s="9">
        <v>2884</v>
      </c>
      <c r="H2139" s="9">
        <v>3793</v>
      </c>
      <c r="I2139" s="10">
        <v>0.18745056683364092</v>
      </c>
      <c r="J2139" s="10">
        <v>0.76034800949116799</v>
      </c>
      <c r="K2139" s="9">
        <v>-2173</v>
      </c>
      <c r="L2139" s="9">
        <v>2173</v>
      </c>
      <c r="M2139" s="10">
        <v>-0.57289744265752707</v>
      </c>
      <c r="N2139" s="10">
        <v>0.57289744265752707</v>
      </c>
      <c r="O2139" s="9">
        <v>991</v>
      </c>
      <c r="P2139" s="9">
        <v>2824</v>
      </c>
      <c r="Q2139" s="9">
        <v>3815</v>
      </c>
      <c r="R2139" s="10">
        <v>0.25976408912188731</v>
      </c>
      <c r="S2139" s="10">
        <v>0.74023591087811269</v>
      </c>
      <c r="T2139" s="9">
        <v>-1833</v>
      </c>
      <c r="U2139" s="10">
        <v>-0.48047182175622538</v>
      </c>
      <c r="V2139" s="9">
        <v>-280</v>
      </c>
      <c r="W2139" s="9">
        <v>60</v>
      </c>
      <c r="X2139" s="10">
        <v>-7.231352228824639E-2</v>
      </c>
      <c r="Y2139" s="10">
        <v>2.0112098613055296E-2</v>
      </c>
      <c r="Z2139" s="11">
        <v>928.42</v>
      </c>
      <c r="AA2139" s="11">
        <v>10.591111781305875</v>
      </c>
      <c r="AB2139" s="11">
        <v>40011</v>
      </c>
      <c r="AC2139" s="12" t="s">
        <v>5545</v>
      </c>
      <c r="AD2139" s="8">
        <v>40</v>
      </c>
      <c r="AE2139" s="8">
        <v>11</v>
      </c>
      <c r="AF2139" s="13"/>
      <c r="AG2139" s="13"/>
      <c r="AH2139" s="13"/>
      <c r="AJ2139" s="13"/>
      <c r="AK2139" s="13"/>
      <c r="AL2139" s="13"/>
      <c r="AM2139" s="13"/>
      <c r="AN2139" s="13" t="s">
        <v>510</v>
      </c>
    </row>
    <row r="2140" spans="1:40" x14ac:dyDescent="0.2">
      <c r="A2140" s="8" t="s">
        <v>5533</v>
      </c>
      <c r="B2140" s="8" t="s">
        <v>1597</v>
      </c>
      <c r="C2140" s="8" t="str">
        <f t="shared" si="32"/>
        <v>Bryan County OK</v>
      </c>
      <c r="D2140" s="9">
        <v>44884</v>
      </c>
      <c r="E2140" s="8" t="s">
        <v>445</v>
      </c>
      <c r="F2140" s="9">
        <v>2793</v>
      </c>
      <c r="G2140" s="9">
        <v>10449</v>
      </c>
      <c r="H2140" s="9">
        <v>13775</v>
      </c>
      <c r="I2140" s="10">
        <v>0.20275862068965517</v>
      </c>
      <c r="J2140" s="10">
        <v>0.75854809437386572</v>
      </c>
      <c r="K2140" s="9">
        <v>-7656</v>
      </c>
      <c r="L2140" s="9">
        <v>7656</v>
      </c>
      <c r="M2140" s="10">
        <v>-0.55578947368421061</v>
      </c>
      <c r="N2140" s="10">
        <v>0.55578947368421061</v>
      </c>
      <c r="O2140" s="9">
        <v>3533</v>
      </c>
      <c r="P2140" s="9">
        <v>9188</v>
      </c>
      <c r="Q2140" s="9">
        <v>12721</v>
      </c>
      <c r="R2140" s="10">
        <v>0.27772973822812674</v>
      </c>
      <c r="S2140" s="10">
        <v>0.72227026177187326</v>
      </c>
      <c r="T2140" s="9">
        <v>-5655</v>
      </c>
      <c r="U2140" s="10">
        <v>-0.44454052354374651</v>
      </c>
      <c r="V2140" s="9">
        <v>-740</v>
      </c>
      <c r="W2140" s="9">
        <v>1261</v>
      </c>
      <c r="X2140" s="10">
        <v>-7.4971117538471577E-2</v>
      </c>
      <c r="Y2140" s="10">
        <v>3.6277832601992466E-2</v>
      </c>
      <c r="Z2140" s="11">
        <v>904.47</v>
      </c>
      <c r="AA2140" s="11">
        <v>49.624642055568451</v>
      </c>
      <c r="AB2140" s="11">
        <v>40013</v>
      </c>
      <c r="AC2140" s="12" t="s">
        <v>5546</v>
      </c>
      <c r="AD2140" s="8">
        <v>40</v>
      </c>
      <c r="AE2140" s="8">
        <v>13</v>
      </c>
      <c r="AF2140" s="13" t="s">
        <v>5547</v>
      </c>
      <c r="AG2140" s="13" t="s">
        <v>5548</v>
      </c>
      <c r="AH2140" s="13" t="s">
        <v>5549</v>
      </c>
      <c r="AJ2140" s="13" t="s">
        <v>498</v>
      </c>
      <c r="AK2140" s="13" t="s">
        <v>5550</v>
      </c>
      <c r="AL2140" s="13"/>
      <c r="AM2140" s="13"/>
      <c r="AN2140" s="13" t="s">
        <v>487</v>
      </c>
    </row>
    <row r="2141" spans="1:40" x14ac:dyDescent="0.2">
      <c r="A2141" s="8" t="s">
        <v>5533</v>
      </c>
      <c r="B2141" s="8" t="s">
        <v>5551</v>
      </c>
      <c r="C2141" s="8" t="str">
        <f t="shared" si="32"/>
        <v>Caddo County OK</v>
      </c>
      <c r="D2141" s="9">
        <v>29343</v>
      </c>
      <c r="E2141" s="8" t="s">
        <v>445</v>
      </c>
      <c r="F2141" s="9">
        <v>2418</v>
      </c>
      <c r="G2141" s="9">
        <v>6473</v>
      </c>
      <c r="H2141" s="9">
        <v>9336</v>
      </c>
      <c r="I2141" s="10">
        <v>0.25899742930591257</v>
      </c>
      <c r="J2141" s="10">
        <v>0.69333761782347902</v>
      </c>
      <c r="K2141" s="9">
        <v>-4055</v>
      </c>
      <c r="L2141" s="9">
        <v>4055</v>
      </c>
      <c r="M2141" s="10">
        <v>-0.43434018851756645</v>
      </c>
      <c r="N2141" s="10">
        <v>0.43434018851756645</v>
      </c>
      <c r="O2141" s="9">
        <v>3151</v>
      </c>
      <c r="P2141" s="9">
        <v>5660</v>
      </c>
      <c r="Q2141" s="9">
        <v>8811</v>
      </c>
      <c r="R2141" s="10">
        <v>0.35762115537396438</v>
      </c>
      <c r="S2141" s="10">
        <v>0.64237884462603567</v>
      </c>
      <c r="T2141" s="9">
        <v>-2509</v>
      </c>
      <c r="U2141" s="10">
        <v>-0.28475768925207129</v>
      </c>
      <c r="V2141" s="9">
        <v>-733</v>
      </c>
      <c r="W2141" s="9">
        <v>813</v>
      </c>
      <c r="X2141" s="10">
        <v>-9.8623726068051809E-2</v>
      </c>
      <c r="Y2141" s="10">
        <v>5.0958773197443352E-2</v>
      </c>
      <c r="Z2141" s="11">
        <v>1278.29</v>
      </c>
      <c r="AA2141" s="11">
        <v>22.954885041735444</v>
      </c>
      <c r="AB2141" s="11">
        <v>40015</v>
      </c>
      <c r="AC2141" s="12" t="s">
        <v>5552</v>
      </c>
      <c r="AD2141" s="8">
        <v>40</v>
      </c>
      <c r="AE2141" s="8">
        <v>15</v>
      </c>
      <c r="AF2141" s="13"/>
      <c r="AG2141" s="13"/>
      <c r="AH2141" s="13"/>
      <c r="AJ2141" s="13"/>
      <c r="AK2141" s="13"/>
      <c r="AL2141" s="13"/>
      <c r="AM2141" s="13"/>
      <c r="AN2141" s="13" t="s">
        <v>510</v>
      </c>
    </row>
    <row r="2142" spans="1:40" x14ac:dyDescent="0.2">
      <c r="A2142" s="8" t="s">
        <v>5533</v>
      </c>
      <c r="B2142" s="8" t="s">
        <v>5553</v>
      </c>
      <c r="C2142" s="8" t="str">
        <f t="shared" si="32"/>
        <v>Canadian County OK</v>
      </c>
      <c r="D2142" s="9">
        <v>133378</v>
      </c>
      <c r="E2142" s="8" t="s">
        <v>445</v>
      </c>
      <c r="F2142" s="9">
        <v>11666</v>
      </c>
      <c r="G2142" s="9">
        <v>39969</v>
      </c>
      <c r="H2142" s="9">
        <v>55250</v>
      </c>
      <c r="I2142" s="10">
        <v>0.21114932126696834</v>
      </c>
      <c r="J2142" s="10">
        <v>0.72342081447963802</v>
      </c>
      <c r="K2142" s="9">
        <v>-28303</v>
      </c>
      <c r="L2142" s="9">
        <v>28303</v>
      </c>
      <c r="M2142" s="10">
        <v>-0.51227149321266974</v>
      </c>
      <c r="N2142" s="10">
        <v>0.51227149321266974</v>
      </c>
      <c r="O2142" s="9">
        <v>10533</v>
      </c>
      <c r="P2142" s="9">
        <v>35615</v>
      </c>
      <c r="Q2142" s="9">
        <v>46148</v>
      </c>
      <c r="R2142" s="10">
        <v>0.22824391089538007</v>
      </c>
      <c r="S2142" s="10">
        <v>0.7717560891046199</v>
      </c>
      <c r="T2142" s="9">
        <v>-25082</v>
      </c>
      <c r="U2142" s="10">
        <v>-0.5435121782092398</v>
      </c>
      <c r="V2142" s="9">
        <v>1133</v>
      </c>
      <c r="W2142" s="9">
        <v>4354</v>
      </c>
      <c r="X2142" s="10">
        <v>-1.7094589628411733E-2</v>
      </c>
      <c r="Y2142" s="10">
        <v>-4.8335274624981883E-2</v>
      </c>
      <c r="Z2142" s="11">
        <v>896.63</v>
      </c>
      <c r="AA2142" s="11">
        <v>148.75478179405107</v>
      </c>
      <c r="AB2142" s="11">
        <v>40017</v>
      </c>
      <c r="AC2142" s="12" t="s">
        <v>5554</v>
      </c>
      <c r="AD2142" s="8">
        <v>40</v>
      </c>
      <c r="AE2142" s="8">
        <v>17</v>
      </c>
      <c r="AF2142" s="13" t="s">
        <v>5555</v>
      </c>
      <c r="AG2142" s="13" t="s">
        <v>5556</v>
      </c>
      <c r="AH2142" s="13" t="s">
        <v>5557</v>
      </c>
      <c r="AI2142" s="14">
        <v>1358452</v>
      </c>
      <c r="AJ2142" s="13" t="s">
        <v>486</v>
      </c>
      <c r="AK2142" s="13" t="s">
        <v>5558</v>
      </c>
      <c r="AL2142" s="13"/>
      <c r="AM2142" s="13"/>
      <c r="AN2142" s="13" t="s">
        <v>487</v>
      </c>
    </row>
    <row r="2143" spans="1:40" x14ac:dyDescent="0.2">
      <c r="A2143" s="8" t="s">
        <v>5533</v>
      </c>
      <c r="B2143" s="8" t="s">
        <v>2993</v>
      </c>
      <c r="C2143" s="8" t="str">
        <f t="shared" si="32"/>
        <v>Carter County OK</v>
      </c>
      <c r="D2143" s="9">
        <v>48689</v>
      </c>
      <c r="E2143" s="8" t="s">
        <v>445</v>
      </c>
      <c r="F2143" s="9">
        <v>4002</v>
      </c>
      <c r="G2143" s="9">
        <v>13751</v>
      </c>
      <c r="H2143" s="9">
        <v>18533</v>
      </c>
      <c r="I2143" s="10">
        <v>0.21593913559596395</v>
      </c>
      <c r="J2143" s="10">
        <v>0.74197377650677165</v>
      </c>
      <c r="K2143" s="9">
        <v>-9749</v>
      </c>
      <c r="L2143" s="9">
        <v>9749</v>
      </c>
      <c r="M2143" s="10">
        <v>-0.52603464091080765</v>
      </c>
      <c r="N2143" s="10">
        <v>0.52603464091080765</v>
      </c>
      <c r="O2143" s="9">
        <v>4907</v>
      </c>
      <c r="P2143" s="9">
        <v>12213</v>
      </c>
      <c r="Q2143" s="9">
        <v>17120</v>
      </c>
      <c r="R2143" s="10">
        <v>0.28662383177570094</v>
      </c>
      <c r="S2143" s="10">
        <v>0.71337616822429906</v>
      </c>
      <c r="T2143" s="9">
        <v>-7306</v>
      </c>
      <c r="U2143" s="10">
        <v>-0.42675233644859811</v>
      </c>
      <c r="V2143" s="9">
        <v>-905</v>
      </c>
      <c r="W2143" s="9">
        <v>1538</v>
      </c>
      <c r="X2143" s="10">
        <v>-7.0684696179736994E-2</v>
      </c>
      <c r="Y2143" s="10">
        <v>2.8597608282472597E-2</v>
      </c>
      <c r="Z2143" s="11">
        <v>822.18</v>
      </c>
      <c r="AA2143" s="11">
        <v>59.21939234717459</v>
      </c>
      <c r="AB2143" s="11">
        <v>40019</v>
      </c>
      <c r="AC2143" s="12" t="s">
        <v>5559</v>
      </c>
      <c r="AD2143" s="8">
        <v>40</v>
      </c>
      <c r="AE2143" s="8">
        <v>19</v>
      </c>
      <c r="AF2143" s="13" t="s">
        <v>5560</v>
      </c>
      <c r="AG2143" s="13"/>
      <c r="AH2143" s="13" t="s">
        <v>5561</v>
      </c>
      <c r="AJ2143" s="13" t="s">
        <v>498</v>
      </c>
      <c r="AK2143" s="13"/>
      <c r="AL2143" s="13"/>
      <c r="AM2143" s="13"/>
      <c r="AN2143" s="13" t="s">
        <v>487</v>
      </c>
    </row>
    <row r="2144" spans="1:40" x14ac:dyDescent="0.2">
      <c r="A2144" s="8" t="s">
        <v>5533</v>
      </c>
      <c r="B2144" s="8" t="s">
        <v>523</v>
      </c>
      <c r="C2144" s="8" t="str">
        <f t="shared" si="32"/>
        <v>Cherokee County OK</v>
      </c>
      <c r="D2144" s="9">
        <v>48447</v>
      </c>
      <c r="E2144" s="8" t="s">
        <v>445</v>
      </c>
      <c r="F2144" s="9">
        <v>5455</v>
      </c>
      <c r="G2144" s="9">
        <v>9992</v>
      </c>
      <c r="H2144" s="9">
        <v>16487</v>
      </c>
      <c r="I2144" s="10">
        <v>0.33086674349487477</v>
      </c>
      <c r="J2144" s="10">
        <v>0.60605325407897126</v>
      </c>
      <c r="K2144" s="9">
        <v>-4537</v>
      </c>
      <c r="L2144" s="9">
        <v>4537</v>
      </c>
      <c r="M2144" s="10">
        <v>-0.27518651058409649</v>
      </c>
      <c r="N2144" s="10">
        <v>0.27518651058409649</v>
      </c>
      <c r="O2144" s="9">
        <v>6137</v>
      </c>
      <c r="P2144" s="9">
        <v>8151</v>
      </c>
      <c r="Q2144" s="9">
        <v>14288</v>
      </c>
      <c r="R2144" s="10">
        <v>0.42952127659574468</v>
      </c>
      <c r="S2144" s="10">
        <v>0.57047872340425532</v>
      </c>
      <c r="T2144" s="9">
        <v>-2014</v>
      </c>
      <c r="U2144" s="10">
        <v>-0.14095744680851063</v>
      </c>
      <c r="V2144" s="9">
        <v>-682</v>
      </c>
      <c r="W2144" s="9">
        <v>1841</v>
      </c>
      <c r="X2144" s="10">
        <v>-9.8654533100869912E-2</v>
      </c>
      <c r="Y2144" s="10">
        <v>3.5574530674715943E-2</v>
      </c>
      <c r="Z2144" s="11">
        <v>749.41</v>
      </c>
      <c r="AA2144" s="11">
        <v>64.646855526347395</v>
      </c>
      <c r="AB2144" s="11">
        <v>40021</v>
      </c>
      <c r="AC2144" s="12" t="s">
        <v>5562</v>
      </c>
      <c r="AD2144" s="8">
        <v>40</v>
      </c>
      <c r="AE2144" s="8">
        <v>21</v>
      </c>
      <c r="AF2144" s="13" t="s">
        <v>5563</v>
      </c>
      <c r="AG2144" s="13" t="s">
        <v>5564</v>
      </c>
      <c r="AH2144" s="13" t="s">
        <v>5565</v>
      </c>
      <c r="AJ2144" s="13" t="s">
        <v>498</v>
      </c>
      <c r="AK2144" s="13" t="s">
        <v>5566</v>
      </c>
      <c r="AL2144" s="13"/>
      <c r="AM2144" s="13"/>
      <c r="AN2144" s="13" t="s">
        <v>487</v>
      </c>
    </row>
    <row r="2145" spans="1:40" x14ac:dyDescent="0.2">
      <c r="A2145" s="8" t="s">
        <v>5533</v>
      </c>
      <c r="B2145" s="8" t="s">
        <v>527</v>
      </c>
      <c r="C2145" s="8" t="str">
        <f t="shared" ref="C2145:C2208" si="33">B2145&amp;" "&amp;A2145</f>
        <v>Choctaw County OK</v>
      </c>
      <c r="D2145" s="9">
        <v>14997</v>
      </c>
      <c r="E2145" s="8" t="s">
        <v>445</v>
      </c>
      <c r="F2145" s="9">
        <v>1064</v>
      </c>
      <c r="G2145" s="9">
        <v>4202</v>
      </c>
      <c r="H2145" s="9">
        <v>5419</v>
      </c>
      <c r="I2145" s="10">
        <v>0.19634618933382542</v>
      </c>
      <c r="J2145" s="10">
        <v>0.77541981915482561</v>
      </c>
      <c r="K2145" s="9">
        <v>-3138</v>
      </c>
      <c r="L2145" s="9">
        <v>3138</v>
      </c>
      <c r="M2145" s="10">
        <v>-0.57907362982100019</v>
      </c>
      <c r="N2145" s="10">
        <v>0.57907362982100019</v>
      </c>
      <c r="O2145" s="9">
        <v>1494</v>
      </c>
      <c r="P2145" s="9">
        <v>3572</v>
      </c>
      <c r="Q2145" s="9">
        <v>5066</v>
      </c>
      <c r="R2145" s="10">
        <v>0.29490722463482039</v>
      </c>
      <c r="S2145" s="10">
        <v>0.70509277536517967</v>
      </c>
      <c r="T2145" s="9">
        <v>-2078</v>
      </c>
      <c r="U2145" s="10">
        <v>-0.41018555073035928</v>
      </c>
      <c r="V2145" s="9">
        <v>-430</v>
      </c>
      <c r="W2145" s="9">
        <v>630</v>
      </c>
      <c r="X2145" s="10">
        <v>-9.856103530099497E-2</v>
      </c>
      <c r="Y2145" s="10">
        <v>7.0327043789645938E-2</v>
      </c>
      <c r="Z2145" s="11">
        <v>770.36</v>
      </c>
      <c r="AA2145" s="11">
        <v>19.467521678176436</v>
      </c>
      <c r="AB2145" s="11">
        <v>40023</v>
      </c>
      <c r="AC2145" s="12" t="s">
        <v>5567</v>
      </c>
      <c r="AD2145" s="8">
        <v>40</v>
      </c>
      <c r="AE2145" s="8">
        <v>23</v>
      </c>
      <c r="AF2145" s="13"/>
      <c r="AG2145" s="13"/>
      <c r="AH2145" s="13"/>
      <c r="AJ2145" s="13"/>
      <c r="AK2145" s="13"/>
      <c r="AL2145" s="13"/>
      <c r="AM2145" s="13"/>
      <c r="AN2145" s="13" t="s">
        <v>510</v>
      </c>
    </row>
    <row r="2146" spans="1:40" x14ac:dyDescent="0.2">
      <c r="A2146" s="8" t="s">
        <v>5533</v>
      </c>
      <c r="B2146" s="8" t="s">
        <v>5568</v>
      </c>
      <c r="C2146" s="8" t="str">
        <f t="shared" si="33"/>
        <v>Cimarron County OK</v>
      </c>
      <c r="D2146" s="9">
        <v>2216</v>
      </c>
      <c r="E2146" s="8" t="s">
        <v>445</v>
      </c>
      <c r="F2146" s="9">
        <v>70</v>
      </c>
      <c r="G2146" s="9">
        <v>962</v>
      </c>
      <c r="H2146" s="9">
        <v>1077</v>
      </c>
      <c r="I2146" s="10">
        <v>6.4995357474466109E-2</v>
      </c>
      <c r="J2146" s="10">
        <v>0.89322191272051998</v>
      </c>
      <c r="K2146" s="9">
        <v>-892</v>
      </c>
      <c r="L2146" s="9">
        <v>892</v>
      </c>
      <c r="M2146" s="10">
        <v>-0.82822655524605393</v>
      </c>
      <c r="N2146" s="10">
        <v>0.82822655524605393</v>
      </c>
      <c r="O2146" s="9">
        <v>115</v>
      </c>
      <c r="P2146" s="9">
        <v>1082</v>
      </c>
      <c r="Q2146" s="9">
        <v>1197</v>
      </c>
      <c r="R2146" s="10">
        <v>9.60735171261487E-2</v>
      </c>
      <c r="S2146" s="10">
        <v>0.90392648287385124</v>
      </c>
      <c r="T2146" s="9">
        <v>-967</v>
      </c>
      <c r="U2146" s="10">
        <v>-0.80785296574770249</v>
      </c>
      <c r="V2146" s="9">
        <v>-45</v>
      </c>
      <c r="W2146" s="9">
        <v>-120</v>
      </c>
      <c r="X2146" s="10">
        <v>-3.1078159651682591E-2</v>
      </c>
      <c r="Y2146" s="10">
        <v>-1.0704570153331261E-2</v>
      </c>
      <c r="Z2146" s="11">
        <v>1834.74</v>
      </c>
      <c r="AA2146" s="11">
        <v>1.2078005602973718</v>
      </c>
      <c r="AB2146" s="11">
        <v>40025</v>
      </c>
      <c r="AC2146" s="12" t="s">
        <v>5569</v>
      </c>
      <c r="AD2146" s="8">
        <v>40</v>
      </c>
      <c r="AE2146" s="8">
        <v>25</v>
      </c>
      <c r="AF2146" s="13"/>
      <c r="AG2146" s="13"/>
      <c r="AH2146" s="13"/>
      <c r="AJ2146" s="13"/>
      <c r="AK2146" s="13"/>
      <c r="AL2146" s="13"/>
      <c r="AM2146" s="13"/>
      <c r="AN2146" s="13" t="s">
        <v>510</v>
      </c>
    </row>
    <row r="2147" spans="1:40" x14ac:dyDescent="0.2">
      <c r="A2147" s="8" t="s">
        <v>5533</v>
      </c>
      <c r="B2147" s="8" t="s">
        <v>777</v>
      </c>
      <c r="C2147" s="8" t="str">
        <f t="shared" si="33"/>
        <v>Cleveland County OK</v>
      </c>
      <c r="D2147" s="9">
        <v>274458</v>
      </c>
      <c r="E2147" s="8" t="s">
        <v>445</v>
      </c>
      <c r="F2147" s="9">
        <v>38790</v>
      </c>
      <c r="G2147" s="9">
        <v>62469</v>
      </c>
      <c r="H2147" s="9">
        <v>109326</v>
      </c>
      <c r="I2147" s="10">
        <v>0.35481038362329181</v>
      </c>
      <c r="J2147" s="10">
        <v>0.5714011305636354</v>
      </c>
      <c r="K2147" s="9">
        <v>-23679</v>
      </c>
      <c r="L2147" s="9">
        <v>23679</v>
      </c>
      <c r="M2147" s="10">
        <v>-0.21659074694034358</v>
      </c>
      <c r="N2147" s="10">
        <v>0.21659074694034358</v>
      </c>
      <c r="O2147" s="9">
        <v>34701</v>
      </c>
      <c r="P2147" s="9">
        <v>59019</v>
      </c>
      <c r="Q2147" s="9">
        <v>93720</v>
      </c>
      <c r="R2147" s="10">
        <v>0.37026248399487838</v>
      </c>
      <c r="S2147" s="10">
        <v>0.62973751600512162</v>
      </c>
      <c r="T2147" s="9">
        <v>-24318</v>
      </c>
      <c r="U2147" s="10">
        <v>-0.25947503201024325</v>
      </c>
      <c r="V2147" s="9">
        <v>4089</v>
      </c>
      <c r="W2147" s="9">
        <v>3450</v>
      </c>
      <c r="X2147" s="10">
        <v>-1.5452100371586563E-2</v>
      </c>
      <c r="Y2147" s="10">
        <v>-5.8336385441486227E-2</v>
      </c>
      <c r="Z2147" s="11">
        <v>538.77</v>
      </c>
      <c r="AA2147" s="11">
        <v>509.41589175343842</v>
      </c>
      <c r="AB2147" s="11">
        <v>40027</v>
      </c>
      <c r="AC2147" s="12" t="s">
        <v>5570</v>
      </c>
      <c r="AD2147" s="8">
        <v>40</v>
      </c>
      <c r="AE2147" s="8">
        <v>27</v>
      </c>
      <c r="AF2147" s="13" t="s">
        <v>5555</v>
      </c>
      <c r="AG2147" s="13" t="s">
        <v>5556</v>
      </c>
      <c r="AH2147" s="13" t="s">
        <v>5557</v>
      </c>
      <c r="AI2147" s="14">
        <v>1358452</v>
      </c>
      <c r="AJ2147" s="13" t="s">
        <v>486</v>
      </c>
      <c r="AK2147" s="13" t="s">
        <v>5558</v>
      </c>
      <c r="AL2147" s="13"/>
      <c r="AM2147" s="13"/>
      <c r="AN2147" s="13" t="s">
        <v>487</v>
      </c>
    </row>
    <row r="2148" spans="1:40" x14ac:dyDescent="0.2">
      <c r="A2148" s="8" t="s">
        <v>5533</v>
      </c>
      <c r="B2148" s="8" t="s">
        <v>5571</v>
      </c>
      <c r="C2148" s="8" t="str">
        <f t="shared" si="33"/>
        <v>Coal County OK</v>
      </c>
      <c r="D2148" s="9">
        <v>5651</v>
      </c>
      <c r="E2148" s="8" t="s">
        <v>445</v>
      </c>
      <c r="F2148" s="9">
        <v>411</v>
      </c>
      <c r="G2148" s="9">
        <v>1892</v>
      </c>
      <c r="H2148" s="9">
        <v>2393</v>
      </c>
      <c r="I2148" s="10">
        <v>0.17175094024237358</v>
      </c>
      <c r="J2148" s="10">
        <v>0.79063936481404096</v>
      </c>
      <c r="K2148" s="9">
        <v>-1481</v>
      </c>
      <c r="L2148" s="9">
        <v>1481</v>
      </c>
      <c r="M2148" s="10">
        <v>-0.61888842457166737</v>
      </c>
      <c r="N2148" s="10">
        <v>0.61888842457166737</v>
      </c>
      <c r="O2148" s="9">
        <v>648</v>
      </c>
      <c r="P2148" s="9">
        <v>1709</v>
      </c>
      <c r="Q2148" s="9">
        <v>2357</v>
      </c>
      <c r="R2148" s="10">
        <v>0.27492575307594402</v>
      </c>
      <c r="S2148" s="10">
        <v>0.72507424692405598</v>
      </c>
      <c r="T2148" s="9">
        <v>-1061</v>
      </c>
      <c r="U2148" s="10">
        <v>-0.45014849384811195</v>
      </c>
      <c r="V2148" s="9">
        <v>-237</v>
      </c>
      <c r="W2148" s="9">
        <v>183</v>
      </c>
      <c r="X2148" s="10">
        <v>-0.10317481283357044</v>
      </c>
      <c r="Y2148" s="10">
        <v>6.5565117889984981E-2</v>
      </c>
      <c r="Z2148" s="11">
        <v>516.67999999999995</v>
      </c>
      <c r="AA2148" s="11">
        <v>10.937137106139197</v>
      </c>
      <c r="AB2148" s="11">
        <v>40029</v>
      </c>
      <c r="AC2148" s="12" t="s">
        <v>5572</v>
      </c>
      <c r="AD2148" s="8">
        <v>40</v>
      </c>
      <c r="AE2148" s="8">
        <v>29</v>
      </c>
      <c r="AF2148" s="13"/>
      <c r="AG2148" s="13"/>
      <c r="AH2148" s="13"/>
      <c r="AJ2148" s="13"/>
      <c r="AK2148" s="13"/>
      <c r="AL2148" s="13"/>
      <c r="AM2148" s="13"/>
      <c r="AN2148" s="13" t="s">
        <v>510</v>
      </c>
    </row>
    <row r="2149" spans="1:40" x14ac:dyDescent="0.2">
      <c r="A2149" s="8" t="s">
        <v>5533</v>
      </c>
      <c r="B2149" s="8" t="s">
        <v>2748</v>
      </c>
      <c r="C2149" s="8" t="str">
        <f t="shared" si="33"/>
        <v>Comanche County OK</v>
      </c>
      <c r="D2149" s="9">
        <v>124648</v>
      </c>
      <c r="E2149" s="8" t="s">
        <v>445</v>
      </c>
      <c r="F2149" s="9">
        <v>11439</v>
      </c>
      <c r="G2149" s="9">
        <v>19153</v>
      </c>
      <c r="H2149" s="9">
        <v>32504</v>
      </c>
      <c r="I2149" s="10">
        <v>0.35192591681023871</v>
      </c>
      <c r="J2149" s="10">
        <v>0.58925055377799651</v>
      </c>
      <c r="K2149" s="9">
        <v>-7714</v>
      </c>
      <c r="L2149" s="9">
        <v>7714</v>
      </c>
      <c r="M2149" s="10">
        <v>-0.2373246369677578</v>
      </c>
      <c r="N2149" s="10">
        <v>0.2373246369677578</v>
      </c>
      <c r="O2149" s="9">
        <v>12517</v>
      </c>
      <c r="P2149" s="9">
        <v>17657</v>
      </c>
      <c r="Q2149" s="9">
        <v>30174</v>
      </c>
      <c r="R2149" s="10">
        <v>0.41482733479154238</v>
      </c>
      <c r="S2149" s="10">
        <v>0.58517266520845757</v>
      </c>
      <c r="T2149" s="9">
        <v>-5140</v>
      </c>
      <c r="U2149" s="10">
        <v>-0.17034533041691519</v>
      </c>
      <c r="V2149" s="9">
        <v>-1078</v>
      </c>
      <c r="W2149" s="9">
        <v>1496</v>
      </c>
      <c r="X2149" s="10">
        <v>-6.2901417981303664E-2</v>
      </c>
      <c r="Y2149" s="10">
        <v>4.0778885695389455E-3</v>
      </c>
      <c r="Z2149" s="11">
        <v>1069.29</v>
      </c>
      <c r="AA2149" s="11">
        <v>116.57080866743354</v>
      </c>
      <c r="AB2149" s="11">
        <v>40031</v>
      </c>
      <c r="AC2149" s="12" t="s">
        <v>5573</v>
      </c>
      <c r="AD2149" s="8">
        <v>40</v>
      </c>
      <c r="AE2149" s="8">
        <v>31</v>
      </c>
      <c r="AF2149" s="13" t="s">
        <v>5574</v>
      </c>
      <c r="AG2149" s="13"/>
      <c r="AH2149" s="13" t="s">
        <v>5575</v>
      </c>
      <c r="AI2149" s="14">
        <v>130644</v>
      </c>
      <c r="AJ2149" s="13" t="s">
        <v>486</v>
      </c>
      <c r="AK2149" s="13"/>
      <c r="AL2149" s="13"/>
      <c r="AM2149" s="13"/>
      <c r="AN2149" s="13" t="s">
        <v>487</v>
      </c>
    </row>
    <row r="2150" spans="1:40" x14ac:dyDescent="0.2">
      <c r="A2150" s="8" t="s">
        <v>5533</v>
      </c>
      <c r="B2150" s="8" t="s">
        <v>5576</v>
      </c>
      <c r="C2150" s="8" t="str">
        <f t="shared" si="33"/>
        <v>Cotton County OK</v>
      </c>
      <c r="D2150" s="9">
        <v>5996</v>
      </c>
      <c r="E2150" s="8" t="s">
        <v>445</v>
      </c>
      <c r="F2150" s="9">
        <v>424</v>
      </c>
      <c r="G2150" s="9">
        <v>2054</v>
      </c>
      <c r="H2150" s="9">
        <v>2602</v>
      </c>
      <c r="I2150" s="10">
        <v>0.16295157571099156</v>
      </c>
      <c r="J2150" s="10">
        <v>0.78939277478862413</v>
      </c>
      <c r="K2150" s="9">
        <v>-1630</v>
      </c>
      <c r="L2150" s="9">
        <v>1630</v>
      </c>
      <c r="M2150" s="10">
        <v>-0.62644119907763263</v>
      </c>
      <c r="N2150" s="10">
        <v>0.62644119907763263</v>
      </c>
      <c r="O2150" s="9">
        <v>657</v>
      </c>
      <c r="P2150" s="9">
        <v>1796</v>
      </c>
      <c r="Q2150" s="9">
        <v>2453</v>
      </c>
      <c r="R2150" s="10">
        <v>0.26783530370974318</v>
      </c>
      <c r="S2150" s="10">
        <v>0.73216469629025682</v>
      </c>
      <c r="T2150" s="9">
        <v>-1139</v>
      </c>
      <c r="U2150" s="10">
        <v>-0.46432939258051364</v>
      </c>
      <c r="V2150" s="9">
        <v>-233</v>
      </c>
      <c r="W2150" s="9">
        <v>258</v>
      </c>
      <c r="X2150" s="10">
        <v>-0.10488372799875162</v>
      </c>
      <c r="Y2150" s="10">
        <v>5.7228078498367307E-2</v>
      </c>
      <c r="Z2150" s="11">
        <v>632.65</v>
      </c>
      <c r="AA2150" s="11">
        <v>9.4775942464237737</v>
      </c>
      <c r="AB2150" s="11">
        <v>40033</v>
      </c>
      <c r="AC2150" s="12" t="s">
        <v>5577</v>
      </c>
      <c r="AD2150" s="8">
        <v>40</v>
      </c>
      <c r="AE2150" s="8">
        <v>33</v>
      </c>
      <c r="AF2150" s="13" t="s">
        <v>5574</v>
      </c>
      <c r="AG2150" s="13"/>
      <c r="AH2150" s="13" t="s">
        <v>5575</v>
      </c>
      <c r="AI2150" s="14">
        <v>130644</v>
      </c>
      <c r="AJ2150" s="13" t="s">
        <v>486</v>
      </c>
      <c r="AK2150" s="13"/>
      <c r="AL2150" s="13"/>
      <c r="AM2150" s="13"/>
      <c r="AN2150" s="13" t="s">
        <v>505</v>
      </c>
    </row>
    <row r="2151" spans="1:40" x14ac:dyDescent="0.2">
      <c r="A2151" s="8" t="s">
        <v>5533</v>
      </c>
      <c r="B2151" s="8" t="s">
        <v>5578</v>
      </c>
      <c r="C2151" s="8" t="str">
        <f t="shared" si="33"/>
        <v>Craig County OK</v>
      </c>
      <c r="D2151" s="9">
        <v>14818</v>
      </c>
      <c r="E2151" s="8" t="s">
        <v>445</v>
      </c>
      <c r="F2151" s="9">
        <v>1249</v>
      </c>
      <c r="G2151" s="9">
        <v>4279</v>
      </c>
      <c r="H2151" s="9">
        <v>5778</v>
      </c>
      <c r="I2151" s="10">
        <v>0.21616476289373485</v>
      </c>
      <c r="J2151" s="10">
        <v>0.74056767047421257</v>
      </c>
      <c r="K2151" s="9">
        <v>-3030</v>
      </c>
      <c r="L2151" s="9">
        <v>3030</v>
      </c>
      <c r="M2151" s="10">
        <v>-0.5244029075804777</v>
      </c>
      <c r="N2151" s="10">
        <v>0.5244029075804777</v>
      </c>
      <c r="O2151" s="9">
        <v>1746</v>
      </c>
      <c r="P2151" s="9">
        <v>3552</v>
      </c>
      <c r="Q2151" s="9">
        <v>5298</v>
      </c>
      <c r="R2151" s="10">
        <v>0.32955832389580975</v>
      </c>
      <c r="S2151" s="10">
        <v>0.67044167610419025</v>
      </c>
      <c r="T2151" s="9">
        <v>-1806</v>
      </c>
      <c r="U2151" s="10">
        <v>-0.34088335220838051</v>
      </c>
      <c r="V2151" s="9">
        <v>-497</v>
      </c>
      <c r="W2151" s="9">
        <v>727</v>
      </c>
      <c r="X2151" s="10">
        <v>-0.1133935610020749</v>
      </c>
      <c r="Y2151" s="10">
        <v>7.0125994370022315E-2</v>
      </c>
      <c r="Z2151" s="11">
        <v>761.35</v>
      </c>
      <c r="AA2151" s="11">
        <v>19.462796348591318</v>
      </c>
      <c r="AB2151" s="11">
        <v>40035</v>
      </c>
      <c r="AC2151" s="12" t="s">
        <v>5579</v>
      </c>
      <c r="AD2151" s="8">
        <v>40</v>
      </c>
      <c r="AE2151" s="8">
        <v>35</v>
      </c>
      <c r="AF2151" s="13"/>
      <c r="AG2151" s="13"/>
      <c r="AH2151" s="13"/>
      <c r="AJ2151" s="13"/>
      <c r="AK2151" s="13"/>
      <c r="AL2151" s="13"/>
      <c r="AM2151" s="13"/>
      <c r="AN2151" s="13" t="s">
        <v>510</v>
      </c>
    </row>
    <row r="2152" spans="1:40" x14ac:dyDescent="0.2">
      <c r="A2152" s="8" t="s">
        <v>5533</v>
      </c>
      <c r="B2152" s="8" t="s">
        <v>5580</v>
      </c>
      <c r="C2152" s="8" t="str">
        <f t="shared" si="33"/>
        <v>Creek County OK</v>
      </c>
      <c r="D2152" s="9">
        <v>70892</v>
      </c>
      <c r="E2152" s="8" t="s">
        <v>445</v>
      </c>
      <c r="F2152" s="9">
        <v>5834</v>
      </c>
      <c r="G2152" s="9">
        <v>21539</v>
      </c>
      <c r="H2152" s="9">
        <v>28786</v>
      </c>
      <c r="I2152" s="10">
        <v>0.20266796359341346</v>
      </c>
      <c r="J2152" s="10">
        <v>0.74824567498089345</v>
      </c>
      <c r="K2152" s="9">
        <v>-15705</v>
      </c>
      <c r="L2152" s="9">
        <v>15705</v>
      </c>
      <c r="M2152" s="10">
        <v>-0.54557771138748001</v>
      </c>
      <c r="N2152" s="10">
        <v>0.54557771138748001</v>
      </c>
      <c r="O2152" s="9">
        <v>7114</v>
      </c>
      <c r="P2152" s="9">
        <v>18964</v>
      </c>
      <c r="Q2152" s="9">
        <v>26078</v>
      </c>
      <c r="R2152" s="10">
        <v>0.27279699363448118</v>
      </c>
      <c r="S2152" s="10">
        <v>0.72720300636551882</v>
      </c>
      <c r="T2152" s="9">
        <v>-11850</v>
      </c>
      <c r="U2152" s="10">
        <v>-0.45440601273103765</v>
      </c>
      <c r="V2152" s="9">
        <v>-1280</v>
      </c>
      <c r="W2152" s="9">
        <v>2575</v>
      </c>
      <c r="X2152" s="10">
        <v>-7.0129030041067714E-2</v>
      </c>
      <c r="Y2152" s="10">
        <v>2.1042668615374627E-2</v>
      </c>
      <c r="Z2152" s="11">
        <v>950.14</v>
      </c>
      <c r="AA2152" s="11">
        <v>74.612162418169959</v>
      </c>
      <c r="AB2152" s="11">
        <v>40037</v>
      </c>
      <c r="AC2152" s="12" t="s">
        <v>5581</v>
      </c>
      <c r="AD2152" s="8">
        <v>40</v>
      </c>
      <c r="AE2152" s="8">
        <v>37</v>
      </c>
      <c r="AF2152" s="13" t="s">
        <v>5582</v>
      </c>
      <c r="AG2152" s="13" t="s">
        <v>5564</v>
      </c>
      <c r="AH2152" s="13" t="s">
        <v>5583</v>
      </c>
      <c r="AI2152" s="14">
        <v>981005</v>
      </c>
      <c r="AJ2152" s="13" t="s">
        <v>486</v>
      </c>
      <c r="AK2152" s="13" t="s">
        <v>5566</v>
      </c>
      <c r="AL2152" s="13"/>
      <c r="AM2152" s="13"/>
      <c r="AN2152" s="13" t="s">
        <v>487</v>
      </c>
    </row>
    <row r="2153" spans="1:40" x14ac:dyDescent="0.2">
      <c r="A2153" s="8" t="s">
        <v>5533</v>
      </c>
      <c r="B2153" s="8" t="s">
        <v>1174</v>
      </c>
      <c r="C2153" s="8" t="str">
        <f t="shared" si="33"/>
        <v>Custer County OK</v>
      </c>
      <c r="D2153" s="9">
        <v>29744</v>
      </c>
      <c r="E2153" s="8" t="s">
        <v>445</v>
      </c>
      <c r="F2153" s="9">
        <v>2102</v>
      </c>
      <c r="G2153" s="9">
        <v>7818</v>
      </c>
      <c r="H2153" s="9">
        <v>10531</v>
      </c>
      <c r="I2153" s="10">
        <v>0.19960117747602316</v>
      </c>
      <c r="J2153" s="10">
        <v>0.74237964105972842</v>
      </c>
      <c r="K2153" s="9">
        <v>-5716</v>
      </c>
      <c r="L2153" s="9">
        <v>5716</v>
      </c>
      <c r="M2153" s="10">
        <v>-0.5427784635837053</v>
      </c>
      <c r="N2153" s="10">
        <v>0.5427784635837053</v>
      </c>
      <c r="O2153" s="9">
        <v>2358</v>
      </c>
      <c r="P2153" s="9">
        <v>7442</v>
      </c>
      <c r="Q2153" s="9">
        <v>9800</v>
      </c>
      <c r="R2153" s="10">
        <v>0.24061224489795918</v>
      </c>
      <c r="S2153" s="10">
        <v>0.75938775510204082</v>
      </c>
      <c r="T2153" s="9">
        <v>-5084</v>
      </c>
      <c r="U2153" s="10">
        <v>-0.51877551020408164</v>
      </c>
      <c r="V2153" s="9">
        <v>-256</v>
      </c>
      <c r="W2153" s="9">
        <v>376</v>
      </c>
      <c r="X2153" s="10">
        <v>-4.1011067421936026E-2</v>
      </c>
      <c r="Y2153" s="10">
        <v>-1.7008114042312394E-2</v>
      </c>
      <c r="Z2153" s="11">
        <v>988.82</v>
      </c>
      <c r="AA2153" s="11">
        <v>30.08029772860581</v>
      </c>
      <c r="AB2153" s="11">
        <v>40039</v>
      </c>
      <c r="AC2153" s="12" t="s">
        <v>5584</v>
      </c>
      <c r="AD2153" s="8">
        <v>40</v>
      </c>
      <c r="AE2153" s="8">
        <v>39</v>
      </c>
      <c r="AF2153" s="13" t="s">
        <v>5585</v>
      </c>
      <c r="AG2153" s="13"/>
      <c r="AH2153" s="13" t="s">
        <v>5586</v>
      </c>
      <c r="AJ2153" s="13" t="s">
        <v>498</v>
      </c>
      <c r="AK2153" s="13"/>
      <c r="AL2153" s="13"/>
      <c r="AM2153" s="13"/>
      <c r="AN2153" s="13" t="s">
        <v>487</v>
      </c>
    </row>
    <row r="2154" spans="1:40" x14ac:dyDescent="0.2">
      <c r="A2154" s="8" t="s">
        <v>5533</v>
      </c>
      <c r="B2154" s="8" t="s">
        <v>2342</v>
      </c>
      <c r="C2154" s="8" t="str">
        <f t="shared" si="33"/>
        <v>Delaware County OK</v>
      </c>
      <c r="D2154" s="9">
        <v>41459</v>
      </c>
      <c r="E2154" s="8" t="s">
        <v>445</v>
      </c>
      <c r="F2154" s="9">
        <v>3306</v>
      </c>
      <c r="G2154" s="9">
        <v>11796</v>
      </c>
      <c r="H2154" s="9">
        <v>15680</v>
      </c>
      <c r="I2154" s="10">
        <v>0.21084183673469387</v>
      </c>
      <c r="J2154" s="10">
        <v>0.75229591836734699</v>
      </c>
      <c r="K2154" s="9">
        <v>-8490</v>
      </c>
      <c r="L2154" s="9">
        <v>8490</v>
      </c>
      <c r="M2154" s="10">
        <v>-0.54145408163265318</v>
      </c>
      <c r="N2154" s="10">
        <v>0.54145408163265318</v>
      </c>
      <c r="O2154" s="9">
        <v>4176</v>
      </c>
      <c r="P2154" s="9">
        <v>10056</v>
      </c>
      <c r="Q2154" s="9">
        <v>14232</v>
      </c>
      <c r="R2154" s="10">
        <v>0.29342327150084319</v>
      </c>
      <c r="S2154" s="10">
        <v>0.70657672849915687</v>
      </c>
      <c r="T2154" s="9">
        <v>-5880</v>
      </c>
      <c r="U2154" s="10">
        <v>-0.41315345699831368</v>
      </c>
      <c r="V2154" s="9">
        <v>-870</v>
      </c>
      <c r="W2154" s="9">
        <v>1740</v>
      </c>
      <c r="X2154" s="10">
        <v>-8.258143476614932E-2</v>
      </c>
      <c r="Y2154" s="10">
        <v>4.5719189868190124E-2</v>
      </c>
      <c r="Z2154" s="11">
        <v>738.18</v>
      </c>
      <c r="AA2154" s="11">
        <v>56.163808285242084</v>
      </c>
      <c r="AB2154" s="11">
        <v>40041</v>
      </c>
      <c r="AC2154" s="12" t="s">
        <v>5587</v>
      </c>
      <c r="AD2154" s="8">
        <v>40</v>
      </c>
      <c r="AE2154" s="8">
        <v>41</v>
      </c>
      <c r="AF2154" s="13"/>
      <c r="AG2154" s="13"/>
      <c r="AH2154" s="13"/>
      <c r="AJ2154" s="13"/>
      <c r="AK2154" s="13"/>
      <c r="AL2154" s="13"/>
      <c r="AM2154" s="13"/>
      <c r="AN2154" s="13" t="s">
        <v>510</v>
      </c>
    </row>
    <row r="2155" spans="1:40" x14ac:dyDescent="0.2">
      <c r="A2155" s="8" t="s">
        <v>5533</v>
      </c>
      <c r="B2155" s="8" t="s">
        <v>5588</v>
      </c>
      <c r="C2155" s="8" t="str">
        <f t="shared" si="33"/>
        <v>Dewey County OK</v>
      </c>
      <c r="D2155" s="9">
        <v>4995</v>
      </c>
      <c r="E2155" s="8" t="s">
        <v>445</v>
      </c>
      <c r="F2155" s="9">
        <v>222</v>
      </c>
      <c r="G2155" s="9">
        <v>1964</v>
      </c>
      <c r="H2155" s="9">
        <v>2246</v>
      </c>
      <c r="I2155" s="10">
        <v>9.8842386464826362E-2</v>
      </c>
      <c r="J2155" s="10">
        <v>0.87444345503116649</v>
      </c>
      <c r="K2155" s="9">
        <v>-1742</v>
      </c>
      <c r="L2155" s="9">
        <v>1742</v>
      </c>
      <c r="M2155" s="10">
        <v>-0.77560106856634015</v>
      </c>
      <c r="N2155" s="10">
        <v>0.77560106856634015</v>
      </c>
      <c r="O2155" s="9">
        <v>301</v>
      </c>
      <c r="P2155" s="9">
        <v>1769</v>
      </c>
      <c r="Q2155" s="9">
        <v>2070</v>
      </c>
      <c r="R2155" s="10">
        <v>0.14541062801932367</v>
      </c>
      <c r="S2155" s="10">
        <v>0.8545893719806763</v>
      </c>
      <c r="T2155" s="9">
        <v>-1468</v>
      </c>
      <c r="U2155" s="10">
        <v>-0.70917874396135261</v>
      </c>
      <c r="V2155" s="9">
        <v>-79</v>
      </c>
      <c r="W2155" s="9">
        <v>195</v>
      </c>
      <c r="X2155" s="10">
        <v>-4.6568241554497306E-2</v>
      </c>
      <c r="Y2155" s="10">
        <v>1.985408305049019E-2</v>
      </c>
      <c r="Z2155" s="11">
        <v>999.48</v>
      </c>
      <c r="AA2155" s="11">
        <v>4.9975987513507025</v>
      </c>
      <c r="AB2155" s="11">
        <v>40043</v>
      </c>
      <c r="AC2155" s="12" t="s">
        <v>5589</v>
      </c>
      <c r="AD2155" s="8">
        <v>40</v>
      </c>
      <c r="AE2155" s="8">
        <v>43</v>
      </c>
      <c r="AF2155" s="13"/>
      <c r="AG2155" s="13"/>
      <c r="AH2155" s="13"/>
      <c r="AJ2155" s="13"/>
      <c r="AK2155" s="13"/>
      <c r="AL2155" s="13"/>
      <c r="AM2155" s="13"/>
      <c r="AN2155" s="13" t="s">
        <v>510</v>
      </c>
    </row>
    <row r="2156" spans="1:40" x14ac:dyDescent="0.2">
      <c r="A2156" s="8" t="s">
        <v>5533</v>
      </c>
      <c r="B2156" s="8" t="s">
        <v>2769</v>
      </c>
      <c r="C2156" s="8" t="str">
        <f t="shared" si="33"/>
        <v>Ellis County OK</v>
      </c>
      <c r="D2156" s="9">
        <v>4231</v>
      </c>
      <c r="E2156" s="8" t="s">
        <v>445</v>
      </c>
      <c r="F2156" s="9">
        <v>155</v>
      </c>
      <c r="G2156" s="9">
        <v>1610</v>
      </c>
      <c r="H2156" s="9">
        <v>1826</v>
      </c>
      <c r="I2156" s="10">
        <v>8.4884994523548737E-2</v>
      </c>
      <c r="J2156" s="10">
        <v>0.88170865279299016</v>
      </c>
      <c r="K2156" s="9">
        <v>-1455</v>
      </c>
      <c r="L2156" s="9">
        <v>1455</v>
      </c>
      <c r="M2156" s="10">
        <v>-0.79682365826944146</v>
      </c>
      <c r="N2156" s="10">
        <v>0.79682365826944146</v>
      </c>
      <c r="O2156" s="9">
        <v>226</v>
      </c>
      <c r="P2156" s="9">
        <v>1575</v>
      </c>
      <c r="Q2156" s="9">
        <v>1801</v>
      </c>
      <c r="R2156" s="10">
        <v>0.1254858411993337</v>
      </c>
      <c r="S2156" s="10">
        <v>0.8745141588006663</v>
      </c>
      <c r="T2156" s="9">
        <v>-1349</v>
      </c>
      <c r="U2156" s="10">
        <v>-0.74902831760133259</v>
      </c>
      <c r="V2156" s="9">
        <v>-71</v>
      </c>
      <c r="W2156" s="9">
        <v>35</v>
      </c>
      <c r="X2156" s="10">
        <v>-4.0600846675784966E-2</v>
      </c>
      <c r="Y2156" s="10">
        <v>7.1944939923238582E-3</v>
      </c>
      <c r="Z2156" s="11">
        <v>1231.52</v>
      </c>
      <c r="AA2156" s="11">
        <v>3.4355917890087047</v>
      </c>
      <c r="AB2156" s="11">
        <v>40045</v>
      </c>
      <c r="AC2156" s="12" t="s">
        <v>5590</v>
      </c>
      <c r="AD2156" s="8">
        <v>40</v>
      </c>
      <c r="AE2156" s="8">
        <v>45</v>
      </c>
      <c r="AF2156" s="13"/>
      <c r="AG2156" s="13"/>
      <c r="AH2156" s="13"/>
      <c r="AJ2156" s="13"/>
      <c r="AK2156" s="13"/>
      <c r="AL2156" s="13"/>
      <c r="AM2156" s="13"/>
      <c r="AN2156" s="13" t="s">
        <v>510</v>
      </c>
    </row>
    <row r="2157" spans="1:40" x14ac:dyDescent="0.2">
      <c r="A2157" s="8" t="s">
        <v>5533</v>
      </c>
      <c r="B2157" s="8" t="s">
        <v>1201</v>
      </c>
      <c r="C2157" s="8" t="str">
        <f t="shared" si="33"/>
        <v>Garfield County OK</v>
      </c>
      <c r="D2157" s="9">
        <v>63569</v>
      </c>
      <c r="E2157" s="8" t="s">
        <v>445</v>
      </c>
      <c r="F2157" s="9">
        <v>4391</v>
      </c>
      <c r="G2157" s="9">
        <v>15998</v>
      </c>
      <c r="H2157" s="9">
        <v>21692</v>
      </c>
      <c r="I2157" s="10">
        <v>0.20242485709017149</v>
      </c>
      <c r="J2157" s="10">
        <v>0.73750691499170196</v>
      </c>
      <c r="K2157" s="9">
        <v>-11607</v>
      </c>
      <c r="L2157" s="9">
        <v>11607</v>
      </c>
      <c r="M2157" s="10">
        <v>-0.53508205790153052</v>
      </c>
      <c r="N2157" s="10">
        <v>0.53508205790153052</v>
      </c>
      <c r="O2157" s="9">
        <v>4732</v>
      </c>
      <c r="P2157" s="9">
        <v>15176</v>
      </c>
      <c r="Q2157" s="9">
        <v>19908</v>
      </c>
      <c r="R2157" s="10">
        <v>0.23769338959212377</v>
      </c>
      <c r="S2157" s="10">
        <v>0.76230661040787628</v>
      </c>
      <c r="T2157" s="9">
        <v>-10444</v>
      </c>
      <c r="U2157" s="10">
        <v>-0.52461322081575257</v>
      </c>
      <c r="V2157" s="9">
        <v>-341</v>
      </c>
      <c r="W2157" s="9">
        <v>822</v>
      </c>
      <c r="X2157" s="10">
        <v>-3.5268532501952277E-2</v>
      </c>
      <c r="Y2157" s="10">
        <v>-2.4799695416174328E-2</v>
      </c>
      <c r="Z2157" s="11">
        <v>1058.47</v>
      </c>
      <c r="AA2157" s="11">
        <v>60.057441401267866</v>
      </c>
      <c r="AB2157" s="11">
        <v>40047</v>
      </c>
      <c r="AC2157" s="12" t="s">
        <v>5591</v>
      </c>
      <c r="AD2157" s="8">
        <v>40</v>
      </c>
      <c r="AE2157" s="8">
        <v>47</v>
      </c>
      <c r="AF2157" s="13" t="s">
        <v>5592</v>
      </c>
      <c r="AG2157" s="13"/>
      <c r="AH2157" s="13" t="s">
        <v>5593</v>
      </c>
      <c r="AJ2157" s="13" t="s">
        <v>486</v>
      </c>
      <c r="AK2157" s="13"/>
      <c r="AL2157" s="13"/>
      <c r="AM2157" s="13"/>
      <c r="AN2157" s="13" t="s">
        <v>487</v>
      </c>
    </row>
    <row r="2158" spans="1:40" x14ac:dyDescent="0.2">
      <c r="A2158" s="8" t="s">
        <v>5533</v>
      </c>
      <c r="B2158" s="8" t="s">
        <v>5594</v>
      </c>
      <c r="C2158" s="8" t="str">
        <f t="shared" si="33"/>
        <v>Garvin County OK</v>
      </c>
      <c r="D2158" s="9">
        <v>27755</v>
      </c>
      <c r="E2158" s="8" t="s">
        <v>445</v>
      </c>
      <c r="F2158" s="9">
        <v>1852</v>
      </c>
      <c r="G2158" s="9">
        <v>8243</v>
      </c>
      <c r="H2158" s="9">
        <v>10531</v>
      </c>
      <c r="I2158" s="10">
        <v>0.17586174152502138</v>
      </c>
      <c r="J2158" s="10">
        <v>0.78273668217643144</v>
      </c>
      <c r="K2158" s="9">
        <v>-6391</v>
      </c>
      <c r="L2158" s="9">
        <v>6391</v>
      </c>
      <c r="M2158" s="10">
        <v>-0.60687494065141001</v>
      </c>
      <c r="N2158" s="10">
        <v>0.60687494065141001</v>
      </c>
      <c r="O2158" s="9">
        <v>2556</v>
      </c>
      <c r="P2158" s="9">
        <v>6922</v>
      </c>
      <c r="Q2158" s="9">
        <v>9478</v>
      </c>
      <c r="R2158" s="10">
        <v>0.2696771470774425</v>
      </c>
      <c r="S2158" s="10">
        <v>0.7303228529225575</v>
      </c>
      <c r="T2158" s="9">
        <v>-4366</v>
      </c>
      <c r="U2158" s="10">
        <v>-0.46064570584511499</v>
      </c>
      <c r="V2158" s="9">
        <v>-704</v>
      </c>
      <c r="W2158" s="9">
        <v>1321</v>
      </c>
      <c r="X2158" s="10">
        <v>-9.3815405552421127E-2</v>
      </c>
      <c r="Y2158" s="10">
        <v>5.2413829253873945E-2</v>
      </c>
      <c r="Z2158" s="11">
        <v>802.12</v>
      </c>
      <c r="AA2158" s="11">
        <v>34.602054555428118</v>
      </c>
      <c r="AB2158" s="11">
        <v>40049</v>
      </c>
      <c r="AC2158" s="12" t="s">
        <v>5595</v>
      </c>
      <c r="AD2158" s="8">
        <v>40</v>
      </c>
      <c r="AE2158" s="8">
        <v>49</v>
      </c>
      <c r="AF2158" s="13"/>
      <c r="AG2158" s="13"/>
      <c r="AH2158" s="13"/>
      <c r="AJ2158" s="13"/>
      <c r="AK2158" s="13"/>
      <c r="AL2158" s="13"/>
      <c r="AM2158" s="13"/>
      <c r="AN2158" s="13" t="s">
        <v>510</v>
      </c>
    </row>
    <row r="2159" spans="1:40" x14ac:dyDescent="0.2">
      <c r="A2159" s="8" t="s">
        <v>5533</v>
      </c>
      <c r="B2159" s="8" t="s">
        <v>1713</v>
      </c>
      <c r="C2159" s="8" t="str">
        <f t="shared" si="33"/>
        <v>Grady County OK</v>
      </c>
      <c r="D2159" s="9">
        <v>54648</v>
      </c>
      <c r="E2159" s="8" t="s">
        <v>445</v>
      </c>
      <c r="F2159" s="9">
        <v>3878</v>
      </c>
      <c r="G2159" s="9">
        <v>17293</v>
      </c>
      <c r="H2159" s="9">
        <v>22257</v>
      </c>
      <c r="I2159" s="10">
        <v>0.17423731859639663</v>
      </c>
      <c r="J2159" s="10">
        <v>0.77696904344700546</v>
      </c>
      <c r="K2159" s="9">
        <v>-13415</v>
      </c>
      <c r="L2159" s="9">
        <v>13415</v>
      </c>
      <c r="M2159" s="10">
        <v>-0.60273172485060877</v>
      </c>
      <c r="N2159" s="10">
        <v>0.60273172485060877</v>
      </c>
      <c r="O2159" s="9">
        <v>4780</v>
      </c>
      <c r="P2159" s="9">
        <v>14818</v>
      </c>
      <c r="Q2159" s="9">
        <v>19598</v>
      </c>
      <c r="R2159" s="10">
        <v>0.24390243902439024</v>
      </c>
      <c r="S2159" s="10">
        <v>0.75609756097560976</v>
      </c>
      <c r="T2159" s="9">
        <v>-10038</v>
      </c>
      <c r="U2159" s="10">
        <v>-0.51219512195121952</v>
      </c>
      <c r="V2159" s="9">
        <v>-902</v>
      </c>
      <c r="W2159" s="9">
        <v>2475</v>
      </c>
      <c r="X2159" s="10">
        <v>-6.966512042799361E-2</v>
      </c>
      <c r="Y2159" s="10">
        <v>2.0871482471395697E-2</v>
      </c>
      <c r="Z2159" s="11">
        <v>1100.5</v>
      </c>
      <c r="AA2159" s="11">
        <v>49.657428441617448</v>
      </c>
      <c r="AB2159" s="11">
        <v>40051</v>
      </c>
      <c r="AC2159" s="12" t="s">
        <v>5596</v>
      </c>
      <c r="AD2159" s="8">
        <v>40</v>
      </c>
      <c r="AE2159" s="8">
        <v>51</v>
      </c>
      <c r="AF2159" s="13" t="s">
        <v>5555</v>
      </c>
      <c r="AG2159" s="13" t="s">
        <v>5556</v>
      </c>
      <c r="AH2159" s="13" t="s">
        <v>5557</v>
      </c>
      <c r="AI2159" s="14">
        <v>1358452</v>
      </c>
      <c r="AJ2159" s="13" t="s">
        <v>486</v>
      </c>
      <c r="AK2159" s="13" t="s">
        <v>5558</v>
      </c>
      <c r="AL2159" s="13"/>
      <c r="AM2159" s="13"/>
      <c r="AN2159" s="13" t="s">
        <v>505</v>
      </c>
    </row>
    <row r="2160" spans="1:40" x14ac:dyDescent="0.2">
      <c r="A2160" s="8" t="s">
        <v>5533</v>
      </c>
      <c r="B2160" s="8" t="s">
        <v>825</v>
      </c>
      <c r="C2160" s="8" t="str">
        <f t="shared" si="33"/>
        <v>Grant County OK</v>
      </c>
      <c r="D2160" s="9">
        <v>4523</v>
      </c>
      <c r="E2160" s="8" t="s">
        <v>445</v>
      </c>
      <c r="F2160" s="9">
        <v>287</v>
      </c>
      <c r="G2160" s="9">
        <v>1827</v>
      </c>
      <c r="H2160" s="9">
        <v>2200</v>
      </c>
      <c r="I2160" s="10">
        <v>0.13045454545454546</v>
      </c>
      <c r="J2160" s="10">
        <v>0.83045454545454545</v>
      </c>
      <c r="K2160" s="9">
        <v>-1540</v>
      </c>
      <c r="L2160" s="9">
        <v>1540</v>
      </c>
      <c r="M2160" s="10">
        <v>-0.7</v>
      </c>
      <c r="N2160" s="10">
        <v>0.7</v>
      </c>
      <c r="O2160" s="9">
        <v>393</v>
      </c>
      <c r="P2160" s="9">
        <v>1674</v>
      </c>
      <c r="Q2160" s="9">
        <v>2067</v>
      </c>
      <c r="R2160" s="10">
        <v>0.19013062409288825</v>
      </c>
      <c r="S2160" s="10">
        <v>0.80986937590711172</v>
      </c>
      <c r="T2160" s="9">
        <v>-1281</v>
      </c>
      <c r="U2160" s="10">
        <v>-0.61973875181422344</v>
      </c>
      <c r="V2160" s="9">
        <v>-106</v>
      </c>
      <c r="W2160" s="9">
        <v>153</v>
      </c>
      <c r="X2160" s="10">
        <v>-5.9676078638342789E-2</v>
      </c>
      <c r="Y2160" s="10">
        <v>2.0585169547433724E-2</v>
      </c>
      <c r="Z2160" s="11">
        <v>1000.87</v>
      </c>
      <c r="AA2160" s="11">
        <v>4.5190684104828795</v>
      </c>
      <c r="AB2160" s="11">
        <v>40053</v>
      </c>
      <c r="AC2160" s="12" t="s">
        <v>5597</v>
      </c>
      <c r="AD2160" s="8">
        <v>40</v>
      </c>
      <c r="AE2160" s="8">
        <v>53</v>
      </c>
      <c r="AF2160" s="13"/>
      <c r="AG2160" s="13"/>
      <c r="AH2160" s="13"/>
      <c r="AJ2160" s="13"/>
      <c r="AK2160" s="13"/>
      <c r="AL2160" s="13"/>
      <c r="AM2160" s="13"/>
      <c r="AN2160" s="13" t="s">
        <v>510</v>
      </c>
    </row>
    <row r="2161" spans="1:40" x14ac:dyDescent="0.2">
      <c r="A2161" s="8" t="s">
        <v>5533</v>
      </c>
      <c r="B2161" s="8" t="s">
        <v>5598</v>
      </c>
      <c r="C2161" s="8" t="str">
        <f t="shared" si="33"/>
        <v>Greer County OK</v>
      </c>
      <c r="D2161" s="9">
        <v>6070</v>
      </c>
      <c r="E2161" s="8" t="s">
        <v>445</v>
      </c>
      <c r="F2161" s="9">
        <v>323</v>
      </c>
      <c r="G2161" s="9">
        <v>1482</v>
      </c>
      <c r="H2161" s="9">
        <v>1896</v>
      </c>
      <c r="I2161" s="10">
        <v>0.17035864978902954</v>
      </c>
      <c r="J2161" s="10">
        <v>0.78164556962025311</v>
      </c>
      <c r="K2161" s="9">
        <v>-1159</v>
      </c>
      <c r="L2161" s="9">
        <v>1159</v>
      </c>
      <c r="M2161" s="10">
        <v>-0.61128691983122363</v>
      </c>
      <c r="N2161" s="10">
        <v>0.61128691983122363</v>
      </c>
      <c r="O2161" s="9">
        <v>488</v>
      </c>
      <c r="P2161" s="9">
        <v>1344</v>
      </c>
      <c r="Q2161" s="9">
        <v>1832</v>
      </c>
      <c r="R2161" s="10">
        <v>0.26637554585152839</v>
      </c>
      <c r="S2161" s="10">
        <v>0.73362445414847166</v>
      </c>
      <c r="T2161" s="9">
        <v>-856</v>
      </c>
      <c r="U2161" s="10">
        <v>-0.46724890829694327</v>
      </c>
      <c r="V2161" s="9">
        <v>-165</v>
      </c>
      <c r="W2161" s="9">
        <v>138</v>
      </c>
      <c r="X2161" s="10">
        <v>-9.6016896062498858E-2</v>
      </c>
      <c r="Y2161" s="10">
        <v>4.802111547178145E-2</v>
      </c>
      <c r="Z2161" s="11">
        <v>639.32000000000005</v>
      </c>
      <c r="AA2161" s="11">
        <v>9.4944628667959705</v>
      </c>
      <c r="AB2161" s="11">
        <v>40055</v>
      </c>
      <c r="AC2161" s="12" t="s">
        <v>5599</v>
      </c>
      <c r="AD2161" s="8">
        <v>40</v>
      </c>
      <c r="AE2161" s="8">
        <v>55</v>
      </c>
      <c r="AF2161" s="13"/>
      <c r="AG2161" s="13"/>
      <c r="AH2161" s="13"/>
      <c r="AJ2161" s="13"/>
      <c r="AK2161" s="13"/>
      <c r="AL2161" s="13"/>
      <c r="AM2161" s="13"/>
      <c r="AN2161" s="13" t="s">
        <v>510</v>
      </c>
    </row>
    <row r="2162" spans="1:40" x14ac:dyDescent="0.2">
      <c r="A2162" s="8" t="s">
        <v>5533</v>
      </c>
      <c r="B2162" s="8" t="s">
        <v>5600</v>
      </c>
      <c r="C2162" s="8" t="str">
        <f t="shared" si="33"/>
        <v>Harmon County OK</v>
      </c>
      <c r="D2162" s="9">
        <v>2788</v>
      </c>
      <c r="E2162" s="8" t="s">
        <v>445</v>
      </c>
      <c r="F2162" s="9">
        <v>224</v>
      </c>
      <c r="G2162" s="9">
        <v>714</v>
      </c>
      <c r="H2162" s="9">
        <v>975</v>
      </c>
      <c r="I2162" s="10">
        <v>0.22974358974358974</v>
      </c>
      <c r="J2162" s="10">
        <v>0.73230769230769233</v>
      </c>
      <c r="K2162" s="9">
        <v>-490</v>
      </c>
      <c r="L2162" s="9">
        <v>490</v>
      </c>
      <c r="M2162" s="10">
        <v>-0.50256410256410255</v>
      </c>
      <c r="N2162" s="10">
        <v>0.50256410256410255</v>
      </c>
      <c r="O2162" s="9">
        <v>264</v>
      </c>
      <c r="P2162" s="9">
        <v>659</v>
      </c>
      <c r="Q2162" s="9">
        <v>923</v>
      </c>
      <c r="R2162" s="10">
        <v>0.28602383531960995</v>
      </c>
      <c r="S2162" s="10">
        <v>0.71397616468039005</v>
      </c>
      <c r="T2162" s="9">
        <v>-395</v>
      </c>
      <c r="U2162" s="10">
        <v>-0.42795232936078009</v>
      </c>
      <c r="V2162" s="9">
        <v>-40</v>
      </c>
      <c r="W2162" s="9">
        <v>55</v>
      </c>
      <c r="X2162" s="10">
        <v>-5.628024557602021E-2</v>
      </c>
      <c r="Y2162" s="10">
        <v>1.833152762730228E-2</v>
      </c>
      <c r="Z2162" s="11">
        <v>537.19000000000005</v>
      </c>
      <c r="AA2162" s="11">
        <v>5.1899700292261581</v>
      </c>
      <c r="AB2162" s="11">
        <v>40057</v>
      </c>
      <c r="AC2162" s="12" t="s">
        <v>5601</v>
      </c>
      <c r="AD2162" s="8">
        <v>40</v>
      </c>
      <c r="AE2162" s="8">
        <v>57</v>
      </c>
      <c r="AF2162" s="13"/>
      <c r="AG2162" s="13"/>
      <c r="AH2162" s="13"/>
      <c r="AJ2162" s="13"/>
      <c r="AK2162" s="13"/>
      <c r="AL2162" s="13"/>
      <c r="AM2162" s="13"/>
      <c r="AN2162" s="13" t="s">
        <v>510</v>
      </c>
    </row>
    <row r="2163" spans="1:40" x14ac:dyDescent="0.2">
      <c r="A2163" s="8" t="s">
        <v>5533</v>
      </c>
      <c r="B2163" s="8" t="s">
        <v>2802</v>
      </c>
      <c r="C2163" s="8" t="str">
        <f t="shared" si="33"/>
        <v>Harper County OK</v>
      </c>
      <c r="D2163" s="9">
        <v>3754</v>
      </c>
      <c r="E2163" s="8" t="s">
        <v>445</v>
      </c>
      <c r="F2163" s="9">
        <v>131</v>
      </c>
      <c r="G2163" s="9">
        <v>1307</v>
      </c>
      <c r="H2163" s="9">
        <v>1485</v>
      </c>
      <c r="I2163" s="10">
        <v>8.8215488215488219E-2</v>
      </c>
      <c r="J2163" s="10">
        <v>0.8801346801346801</v>
      </c>
      <c r="K2163" s="9">
        <v>-1176</v>
      </c>
      <c r="L2163" s="9">
        <v>1176</v>
      </c>
      <c r="M2163" s="10">
        <v>-0.79191919191919191</v>
      </c>
      <c r="N2163" s="10">
        <v>0.79191919191919191</v>
      </c>
      <c r="O2163" s="9">
        <v>173</v>
      </c>
      <c r="P2163" s="9">
        <v>1261</v>
      </c>
      <c r="Q2163" s="9">
        <v>1434</v>
      </c>
      <c r="R2163" s="10">
        <v>0.1206415620641562</v>
      </c>
      <c r="S2163" s="10">
        <v>0.87935843793584378</v>
      </c>
      <c r="T2163" s="9">
        <v>-1088</v>
      </c>
      <c r="U2163" s="10">
        <v>-0.75871687587168757</v>
      </c>
      <c r="V2163" s="9">
        <v>-42</v>
      </c>
      <c r="W2163" s="9">
        <v>46</v>
      </c>
      <c r="X2163" s="10">
        <v>-3.2426073848667983E-2</v>
      </c>
      <c r="Y2163" s="10">
        <v>7.7624219883631884E-4</v>
      </c>
      <c r="Z2163" s="11">
        <v>1039.02</v>
      </c>
      <c r="AA2163" s="11">
        <v>3.6130199611172067</v>
      </c>
      <c r="AB2163" s="11">
        <v>40059</v>
      </c>
      <c r="AC2163" s="12" t="s">
        <v>5602</v>
      </c>
      <c r="AD2163" s="8">
        <v>40</v>
      </c>
      <c r="AE2163" s="8">
        <v>59</v>
      </c>
      <c r="AF2163" s="13"/>
      <c r="AG2163" s="13"/>
      <c r="AH2163" s="13"/>
      <c r="AJ2163" s="13"/>
      <c r="AK2163" s="13"/>
      <c r="AL2163" s="13"/>
      <c r="AM2163" s="13"/>
      <c r="AN2163" s="13" t="s">
        <v>510</v>
      </c>
    </row>
    <row r="2164" spans="1:40" x14ac:dyDescent="0.2">
      <c r="A2164" s="8" t="s">
        <v>5533</v>
      </c>
      <c r="B2164" s="8" t="s">
        <v>2806</v>
      </c>
      <c r="C2164" s="8" t="str">
        <f t="shared" si="33"/>
        <v>Haskell County OK</v>
      </c>
      <c r="D2164" s="9">
        <v>12845</v>
      </c>
      <c r="E2164" s="8" t="s">
        <v>445</v>
      </c>
      <c r="F2164" s="9">
        <v>882</v>
      </c>
      <c r="G2164" s="9">
        <v>3697</v>
      </c>
      <c r="H2164" s="9">
        <v>4734</v>
      </c>
      <c r="I2164" s="10">
        <v>0.18631178707224336</v>
      </c>
      <c r="J2164" s="10">
        <v>0.78094634558512888</v>
      </c>
      <c r="K2164" s="9">
        <v>-2815</v>
      </c>
      <c r="L2164" s="9">
        <v>2815</v>
      </c>
      <c r="M2164" s="10">
        <v>-0.59463455851288549</v>
      </c>
      <c r="N2164" s="10">
        <v>0.59463455851288549</v>
      </c>
      <c r="O2164" s="9">
        <v>1175</v>
      </c>
      <c r="P2164" s="9">
        <v>3069</v>
      </c>
      <c r="Q2164" s="9">
        <v>4244</v>
      </c>
      <c r="R2164" s="10">
        <v>0.27686145146088598</v>
      </c>
      <c r="S2164" s="10">
        <v>0.72313854853911408</v>
      </c>
      <c r="T2164" s="9">
        <v>-1894</v>
      </c>
      <c r="U2164" s="10">
        <v>-0.4462770970782281</v>
      </c>
      <c r="V2164" s="9">
        <v>-293</v>
      </c>
      <c r="W2164" s="9">
        <v>628</v>
      </c>
      <c r="X2164" s="10">
        <v>-9.054966438864262E-2</v>
      </c>
      <c r="Y2164" s="10">
        <v>5.7807797046014797E-2</v>
      </c>
      <c r="Z2164" s="11">
        <v>576.52</v>
      </c>
      <c r="AA2164" s="11">
        <v>22.280233122875181</v>
      </c>
      <c r="AB2164" s="11">
        <v>40061</v>
      </c>
      <c r="AC2164" s="12" t="s">
        <v>5603</v>
      </c>
      <c r="AD2164" s="8">
        <v>40</v>
      </c>
      <c r="AE2164" s="8">
        <v>61</v>
      </c>
      <c r="AF2164" s="13"/>
      <c r="AG2164" s="13"/>
      <c r="AH2164" s="13"/>
      <c r="AJ2164" s="13"/>
      <c r="AK2164" s="13"/>
      <c r="AL2164" s="13"/>
      <c r="AM2164" s="13"/>
      <c r="AN2164" s="13" t="s">
        <v>510</v>
      </c>
    </row>
    <row r="2165" spans="1:40" x14ac:dyDescent="0.2">
      <c r="A2165" s="8" t="s">
        <v>5533</v>
      </c>
      <c r="B2165" s="8" t="s">
        <v>5604</v>
      </c>
      <c r="C2165" s="8" t="str">
        <f t="shared" si="33"/>
        <v>Hughes County OK</v>
      </c>
      <c r="D2165" s="9">
        <v>13735</v>
      </c>
      <c r="E2165" s="8" t="s">
        <v>445</v>
      </c>
      <c r="F2165" s="9">
        <v>961</v>
      </c>
      <c r="G2165" s="9">
        <v>3387</v>
      </c>
      <c r="H2165" s="9">
        <v>4525</v>
      </c>
      <c r="I2165" s="10">
        <v>0.21237569060773481</v>
      </c>
      <c r="J2165" s="10">
        <v>0.74850828729281771</v>
      </c>
      <c r="K2165" s="9">
        <v>-2426</v>
      </c>
      <c r="L2165" s="9">
        <v>2426</v>
      </c>
      <c r="M2165" s="10">
        <v>-0.53613259668508295</v>
      </c>
      <c r="N2165" s="10">
        <v>0.53613259668508295</v>
      </c>
      <c r="O2165" s="9">
        <v>1370</v>
      </c>
      <c r="P2165" s="9">
        <v>2836</v>
      </c>
      <c r="Q2165" s="9">
        <v>4206</v>
      </c>
      <c r="R2165" s="10">
        <v>0.32572515454113171</v>
      </c>
      <c r="S2165" s="10">
        <v>0.67427484545886829</v>
      </c>
      <c r="T2165" s="9">
        <v>-1466</v>
      </c>
      <c r="U2165" s="10">
        <v>-0.34854969091773658</v>
      </c>
      <c r="V2165" s="9">
        <v>-409</v>
      </c>
      <c r="W2165" s="9">
        <v>551</v>
      </c>
      <c r="X2165" s="10">
        <v>-0.1133494639333969</v>
      </c>
      <c r="Y2165" s="10">
        <v>7.4233441833949421E-2</v>
      </c>
      <c r="Z2165" s="11">
        <v>804.65</v>
      </c>
      <c r="AA2165" s="11">
        <v>17.069533337475921</v>
      </c>
      <c r="AB2165" s="11">
        <v>40063</v>
      </c>
      <c r="AC2165" s="12" t="s">
        <v>5605</v>
      </c>
      <c r="AD2165" s="8">
        <v>40</v>
      </c>
      <c r="AE2165" s="8">
        <v>63</v>
      </c>
      <c r="AF2165" s="13"/>
      <c r="AG2165" s="13"/>
      <c r="AH2165" s="13"/>
      <c r="AJ2165" s="13"/>
      <c r="AK2165" s="13"/>
      <c r="AL2165" s="13"/>
      <c r="AM2165" s="13"/>
      <c r="AN2165" s="13" t="s">
        <v>510</v>
      </c>
    </row>
    <row r="2166" spans="1:40" x14ac:dyDescent="0.2">
      <c r="A2166" s="8" t="s">
        <v>5533</v>
      </c>
      <c r="B2166" s="8" t="s">
        <v>602</v>
      </c>
      <c r="C2166" s="8" t="str">
        <f t="shared" si="33"/>
        <v>Jackson County OK</v>
      </c>
      <c r="D2166" s="9">
        <v>25574</v>
      </c>
      <c r="E2166" s="8" t="s">
        <v>445</v>
      </c>
      <c r="F2166" s="9">
        <v>1473</v>
      </c>
      <c r="G2166" s="9">
        <v>5969</v>
      </c>
      <c r="H2166" s="9">
        <v>7806</v>
      </c>
      <c r="I2166" s="10">
        <v>0.18870099923136049</v>
      </c>
      <c r="J2166" s="10">
        <v>0.7646682039456828</v>
      </c>
      <c r="K2166" s="9">
        <v>-4496</v>
      </c>
      <c r="L2166" s="9">
        <v>4496</v>
      </c>
      <c r="M2166" s="10">
        <v>-0.57596720471432228</v>
      </c>
      <c r="N2166" s="10">
        <v>0.57596720471432228</v>
      </c>
      <c r="O2166" s="9">
        <v>1953</v>
      </c>
      <c r="P2166" s="9">
        <v>5962</v>
      </c>
      <c r="Q2166" s="9">
        <v>7915</v>
      </c>
      <c r="R2166" s="10">
        <v>0.24674668351231838</v>
      </c>
      <c r="S2166" s="10">
        <v>0.75325331648768157</v>
      </c>
      <c r="T2166" s="9">
        <v>-4009</v>
      </c>
      <c r="U2166" s="10">
        <v>-0.50650663297536314</v>
      </c>
      <c r="V2166" s="9">
        <v>-480</v>
      </c>
      <c r="W2166" s="9">
        <v>7</v>
      </c>
      <c r="X2166" s="10">
        <v>-5.8045684280957882E-2</v>
      </c>
      <c r="Y2166" s="10">
        <v>1.1414887458001233E-2</v>
      </c>
      <c r="Z2166" s="11">
        <v>802.65</v>
      </c>
      <c r="AA2166" s="11">
        <v>31.861957266554541</v>
      </c>
      <c r="AB2166" s="11">
        <v>40065</v>
      </c>
      <c r="AC2166" s="12" t="s">
        <v>5606</v>
      </c>
      <c r="AD2166" s="8">
        <v>40</v>
      </c>
      <c r="AE2166" s="8">
        <v>65</v>
      </c>
      <c r="AF2166" s="13" t="s">
        <v>5607</v>
      </c>
      <c r="AG2166" s="13"/>
      <c r="AH2166" s="13" t="s">
        <v>5608</v>
      </c>
      <c r="AJ2166" s="13" t="s">
        <v>498</v>
      </c>
      <c r="AK2166" s="13"/>
      <c r="AL2166" s="13"/>
      <c r="AM2166" s="13"/>
      <c r="AN2166" s="13" t="s">
        <v>487</v>
      </c>
    </row>
    <row r="2167" spans="1:40" x14ac:dyDescent="0.2">
      <c r="A2167" s="8" t="s">
        <v>5533</v>
      </c>
      <c r="B2167" s="8" t="s">
        <v>608</v>
      </c>
      <c r="C2167" s="8" t="str">
        <f t="shared" si="33"/>
        <v>Jefferson County OK</v>
      </c>
      <c r="D2167" s="9">
        <v>6276</v>
      </c>
      <c r="E2167" s="8" t="s">
        <v>445</v>
      </c>
      <c r="F2167" s="9">
        <v>365</v>
      </c>
      <c r="G2167" s="9">
        <v>1905</v>
      </c>
      <c r="H2167" s="9">
        <v>2345</v>
      </c>
      <c r="I2167" s="10">
        <v>0.15565031982942432</v>
      </c>
      <c r="J2167" s="10">
        <v>0.81236673773987211</v>
      </c>
      <c r="K2167" s="9">
        <v>-1540</v>
      </c>
      <c r="L2167" s="9">
        <v>1540</v>
      </c>
      <c r="M2167" s="10">
        <v>-0.65671641791044777</v>
      </c>
      <c r="N2167" s="10">
        <v>0.65671641791044777</v>
      </c>
      <c r="O2167" s="9">
        <v>602</v>
      </c>
      <c r="P2167" s="9">
        <v>1632</v>
      </c>
      <c r="Q2167" s="9">
        <v>2234</v>
      </c>
      <c r="R2167" s="10">
        <v>0.26947179946284688</v>
      </c>
      <c r="S2167" s="10">
        <v>0.73052820053715306</v>
      </c>
      <c r="T2167" s="9">
        <v>-1030</v>
      </c>
      <c r="U2167" s="10">
        <v>-0.46105640107430618</v>
      </c>
      <c r="V2167" s="9">
        <v>-237</v>
      </c>
      <c r="W2167" s="9">
        <v>273</v>
      </c>
      <c r="X2167" s="10">
        <v>-0.11382147963342257</v>
      </c>
      <c r="Y2167" s="10">
        <v>8.1838537202719053E-2</v>
      </c>
      <c r="Z2167" s="11">
        <v>758.83</v>
      </c>
      <c r="AA2167" s="11">
        <v>8.2706271496909718</v>
      </c>
      <c r="AB2167" s="11">
        <v>40067</v>
      </c>
      <c r="AC2167" s="12" t="s">
        <v>5609</v>
      </c>
      <c r="AD2167" s="8">
        <v>40</v>
      </c>
      <c r="AE2167" s="8">
        <v>67</v>
      </c>
      <c r="AF2167" s="13"/>
      <c r="AG2167" s="13"/>
      <c r="AH2167" s="13"/>
      <c r="AJ2167" s="13"/>
      <c r="AK2167" s="13"/>
      <c r="AL2167" s="13"/>
      <c r="AM2167" s="13"/>
      <c r="AN2167" s="13" t="s">
        <v>510</v>
      </c>
    </row>
    <row r="2168" spans="1:40" x14ac:dyDescent="0.2">
      <c r="A2168" s="8" t="s">
        <v>5533</v>
      </c>
      <c r="B2168" s="8" t="s">
        <v>5088</v>
      </c>
      <c r="C2168" s="8" t="str">
        <f t="shared" si="33"/>
        <v>Johnston County OK</v>
      </c>
      <c r="D2168" s="9">
        <v>10980</v>
      </c>
      <c r="E2168" s="8" t="s">
        <v>445</v>
      </c>
      <c r="F2168" s="9">
        <v>782</v>
      </c>
      <c r="G2168" s="9">
        <v>3081</v>
      </c>
      <c r="H2168" s="9">
        <v>4001</v>
      </c>
      <c r="I2168" s="10">
        <v>0.19545113721569607</v>
      </c>
      <c r="J2168" s="10">
        <v>0.77005748562859289</v>
      </c>
      <c r="K2168" s="9">
        <v>-2299</v>
      </c>
      <c r="L2168" s="9">
        <v>2299</v>
      </c>
      <c r="M2168" s="10">
        <v>-0.57460634841289682</v>
      </c>
      <c r="N2168" s="10">
        <v>0.57460634841289682</v>
      </c>
      <c r="O2168" s="9">
        <v>1134</v>
      </c>
      <c r="P2168" s="9">
        <v>2644</v>
      </c>
      <c r="Q2168" s="9">
        <v>3778</v>
      </c>
      <c r="R2168" s="10">
        <v>0.30015881418740076</v>
      </c>
      <c r="S2168" s="10">
        <v>0.69984118581259924</v>
      </c>
      <c r="T2168" s="9">
        <v>-1510</v>
      </c>
      <c r="U2168" s="10">
        <v>-0.39968237162519848</v>
      </c>
      <c r="V2168" s="9">
        <v>-352</v>
      </c>
      <c r="W2168" s="9">
        <v>437</v>
      </c>
      <c r="X2168" s="10">
        <v>-0.10470767697170469</v>
      </c>
      <c r="Y2168" s="10">
        <v>7.0216299815993644E-2</v>
      </c>
      <c r="Z2168" s="11">
        <v>642.94000000000005</v>
      </c>
      <c r="AA2168" s="11">
        <v>17.077798861480076</v>
      </c>
      <c r="AB2168" s="11">
        <v>40069</v>
      </c>
      <c r="AC2168" s="12" t="s">
        <v>5610</v>
      </c>
      <c r="AD2168" s="8">
        <v>40</v>
      </c>
      <c r="AE2168" s="8">
        <v>69</v>
      </c>
      <c r="AF2168" s="13"/>
      <c r="AG2168" s="13"/>
      <c r="AH2168" s="13"/>
      <c r="AJ2168" s="13"/>
      <c r="AK2168" s="13"/>
      <c r="AL2168" s="13"/>
      <c r="AM2168" s="13"/>
      <c r="AN2168" s="13" t="s">
        <v>510</v>
      </c>
    </row>
    <row r="2169" spans="1:40" x14ac:dyDescent="0.2">
      <c r="A2169" s="8" t="s">
        <v>5533</v>
      </c>
      <c r="B2169" s="8" t="s">
        <v>5611</v>
      </c>
      <c r="C2169" s="8" t="str">
        <f t="shared" si="33"/>
        <v>Kay County OK</v>
      </c>
      <c r="D2169" s="9">
        <v>45366</v>
      </c>
      <c r="E2169" s="8" t="s">
        <v>445</v>
      </c>
      <c r="F2169" s="9">
        <v>3734</v>
      </c>
      <c r="G2169" s="9">
        <v>12168</v>
      </c>
      <c r="H2169" s="9">
        <v>16795</v>
      </c>
      <c r="I2169" s="10">
        <v>0.22232807383149747</v>
      </c>
      <c r="J2169" s="10">
        <v>0.72450133968442987</v>
      </c>
      <c r="K2169" s="9">
        <v>-8434</v>
      </c>
      <c r="L2169" s="9">
        <v>8434</v>
      </c>
      <c r="M2169" s="10">
        <v>-0.50217326585293243</v>
      </c>
      <c r="N2169" s="10">
        <v>0.50217326585293243</v>
      </c>
      <c r="O2169" s="9">
        <v>4624</v>
      </c>
      <c r="P2169" s="9">
        <v>11498</v>
      </c>
      <c r="Q2169" s="9">
        <v>16122</v>
      </c>
      <c r="R2169" s="10">
        <v>0.28681305049001365</v>
      </c>
      <c r="S2169" s="10">
        <v>0.7131869495099864</v>
      </c>
      <c r="T2169" s="9">
        <v>-6874</v>
      </c>
      <c r="U2169" s="10">
        <v>-0.42637389901997275</v>
      </c>
      <c r="V2169" s="9">
        <v>-890</v>
      </c>
      <c r="W2169" s="9">
        <v>670</v>
      </c>
      <c r="X2169" s="10">
        <v>-6.4484976658516185E-2</v>
      </c>
      <c r="Y2169" s="10">
        <v>1.1314390174443467E-2</v>
      </c>
      <c r="Z2169" s="11">
        <v>919.73</v>
      </c>
      <c r="AA2169" s="11">
        <v>49.32534548182619</v>
      </c>
      <c r="AB2169" s="11">
        <v>40071</v>
      </c>
      <c r="AC2169" s="12" t="s">
        <v>5612</v>
      </c>
      <c r="AD2169" s="8">
        <v>40</v>
      </c>
      <c r="AE2169" s="8">
        <v>71</v>
      </c>
      <c r="AF2169" s="13" t="s">
        <v>5613</v>
      </c>
      <c r="AG2169" s="13"/>
      <c r="AH2169" s="13" t="s">
        <v>5614</v>
      </c>
      <c r="AJ2169" s="13" t="s">
        <v>498</v>
      </c>
      <c r="AK2169" s="13"/>
      <c r="AL2169" s="13"/>
      <c r="AM2169" s="13"/>
      <c r="AN2169" s="13" t="s">
        <v>487</v>
      </c>
    </row>
    <row r="2170" spans="1:40" x14ac:dyDescent="0.2">
      <c r="A2170" s="8" t="s">
        <v>5533</v>
      </c>
      <c r="B2170" s="8" t="s">
        <v>5615</v>
      </c>
      <c r="C2170" s="8" t="str">
        <f t="shared" si="33"/>
        <v>Kingfisher County OK</v>
      </c>
      <c r="D2170" s="9">
        <v>15584</v>
      </c>
      <c r="E2170" s="8" t="s">
        <v>445</v>
      </c>
      <c r="F2170" s="9">
        <v>783</v>
      </c>
      <c r="G2170" s="9">
        <v>5151</v>
      </c>
      <c r="H2170" s="9">
        <v>6123</v>
      </c>
      <c r="I2170" s="10">
        <v>0.12787849093581577</v>
      </c>
      <c r="J2170" s="10">
        <v>0.84125428711415973</v>
      </c>
      <c r="K2170" s="9">
        <v>-4368</v>
      </c>
      <c r="L2170" s="9">
        <v>4368</v>
      </c>
      <c r="M2170" s="10">
        <v>-0.71337579617834401</v>
      </c>
      <c r="N2170" s="10">
        <v>0.71337579617834401</v>
      </c>
      <c r="O2170" s="9">
        <v>844</v>
      </c>
      <c r="P2170" s="9">
        <v>4510</v>
      </c>
      <c r="Q2170" s="9">
        <v>5354</v>
      </c>
      <c r="R2170" s="10">
        <v>0.15763914830033621</v>
      </c>
      <c r="S2170" s="10">
        <v>0.84236085169966379</v>
      </c>
      <c r="T2170" s="9">
        <v>-3666</v>
      </c>
      <c r="U2170" s="10">
        <v>-0.68472170339932759</v>
      </c>
      <c r="V2170" s="9">
        <v>-61</v>
      </c>
      <c r="W2170" s="9">
        <v>641</v>
      </c>
      <c r="X2170" s="10">
        <v>-2.9760657364520438E-2</v>
      </c>
      <c r="Y2170" s="10">
        <v>-1.1065645855040662E-3</v>
      </c>
      <c r="Z2170" s="11">
        <v>898.16</v>
      </c>
      <c r="AA2170" s="11">
        <v>17.351028769929634</v>
      </c>
      <c r="AB2170" s="11">
        <v>40073</v>
      </c>
      <c r="AC2170" s="12" t="s">
        <v>5616</v>
      </c>
      <c r="AD2170" s="8">
        <v>40</v>
      </c>
      <c r="AE2170" s="8">
        <v>73</v>
      </c>
      <c r="AF2170" s="13"/>
      <c r="AG2170" s="13"/>
      <c r="AH2170" s="13"/>
      <c r="AJ2170" s="13"/>
      <c r="AK2170" s="13"/>
      <c r="AL2170" s="13"/>
      <c r="AM2170" s="13"/>
      <c r="AN2170" s="13" t="s">
        <v>510</v>
      </c>
    </row>
    <row r="2171" spans="1:40" x14ac:dyDescent="0.2">
      <c r="A2171" s="8" t="s">
        <v>5533</v>
      </c>
      <c r="B2171" s="8" t="s">
        <v>1217</v>
      </c>
      <c r="C2171" s="8" t="str">
        <f t="shared" si="33"/>
        <v>Kiowa County OK</v>
      </c>
      <c r="D2171" s="9">
        <v>9144</v>
      </c>
      <c r="E2171" s="8" t="s">
        <v>445</v>
      </c>
      <c r="F2171" s="9">
        <v>766</v>
      </c>
      <c r="G2171" s="9">
        <v>2593</v>
      </c>
      <c r="H2171" s="9">
        <v>3489</v>
      </c>
      <c r="I2171" s="10">
        <v>0.21954714817999427</v>
      </c>
      <c r="J2171" s="10">
        <v>0.74319289194611637</v>
      </c>
      <c r="K2171" s="9">
        <v>-1827</v>
      </c>
      <c r="L2171" s="9">
        <v>1827</v>
      </c>
      <c r="M2171" s="10">
        <v>-0.52364574376612216</v>
      </c>
      <c r="N2171" s="10">
        <v>0.52364574376612216</v>
      </c>
      <c r="O2171" s="9">
        <v>1101</v>
      </c>
      <c r="P2171" s="9">
        <v>2309</v>
      </c>
      <c r="Q2171" s="9">
        <v>3410</v>
      </c>
      <c r="R2171" s="10">
        <v>0.32287390029325513</v>
      </c>
      <c r="S2171" s="10">
        <v>0.67712609970674487</v>
      </c>
      <c r="T2171" s="9">
        <v>-1208</v>
      </c>
      <c r="U2171" s="10">
        <v>-0.35425219941348973</v>
      </c>
      <c r="V2171" s="9">
        <v>-335</v>
      </c>
      <c r="W2171" s="9">
        <v>284</v>
      </c>
      <c r="X2171" s="10">
        <v>-0.10332675211326087</v>
      </c>
      <c r="Y2171" s="10">
        <v>6.6066792239371508E-2</v>
      </c>
      <c r="Z2171" s="11">
        <v>1015.23</v>
      </c>
      <c r="AA2171" s="11">
        <v>9.0068260394196393</v>
      </c>
      <c r="AB2171" s="11">
        <v>40075</v>
      </c>
      <c r="AC2171" s="12" t="s">
        <v>5617</v>
      </c>
      <c r="AD2171" s="8">
        <v>40</v>
      </c>
      <c r="AE2171" s="8">
        <v>75</v>
      </c>
      <c r="AF2171" s="13"/>
      <c r="AG2171" s="13"/>
      <c r="AH2171" s="13"/>
      <c r="AJ2171" s="13"/>
      <c r="AK2171" s="13"/>
      <c r="AL2171" s="13"/>
      <c r="AM2171" s="13"/>
      <c r="AN2171" s="13" t="s">
        <v>510</v>
      </c>
    </row>
    <row r="2172" spans="1:40" x14ac:dyDescent="0.2">
      <c r="A2172" s="8" t="s">
        <v>5533</v>
      </c>
      <c r="B2172" s="8" t="s">
        <v>5618</v>
      </c>
      <c r="C2172" s="8" t="str">
        <f t="shared" si="33"/>
        <v>Latimer County OK</v>
      </c>
      <c r="D2172" s="9">
        <v>10483</v>
      </c>
      <c r="E2172" s="8" t="s">
        <v>445</v>
      </c>
      <c r="F2172" s="9">
        <v>797</v>
      </c>
      <c r="G2172" s="9">
        <v>3094</v>
      </c>
      <c r="H2172" s="9">
        <v>4050</v>
      </c>
      <c r="I2172" s="10">
        <v>0.19679012345679012</v>
      </c>
      <c r="J2172" s="10">
        <v>0.76395061728395064</v>
      </c>
      <c r="K2172" s="9">
        <v>-2297</v>
      </c>
      <c r="L2172" s="9">
        <v>2297</v>
      </c>
      <c r="M2172" s="10">
        <v>-0.56716049382716049</v>
      </c>
      <c r="N2172" s="10">
        <v>0.56716049382716049</v>
      </c>
      <c r="O2172" s="9">
        <v>1169</v>
      </c>
      <c r="P2172" s="9">
        <v>2620</v>
      </c>
      <c r="Q2172" s="9">
        <v>3789</v>
      </c>
      <c r="R2172" s="10">
        <v>0.30852467669569805</v>
      </c>
      <c r="S2172" s="10">
        <v>0.69147532330430195</v>
      </c>
      <c r="T2172" s="9">
        <v>-1451</v>
      </c>
      <c r="U2172" s="10">
        <v>-0.3829506466086039</v>
      </c>
      <c r="V2172" s="9">
        <v>-372</v>
      </c>
      <c r="W2172" s="9">
        <v>474</v>
      </c>
      <c r="X2172" s="10">
        <v>-0.11173455323890794</v>
      </c>
      <c r="Y2172" s="10">
        <v>7.2475293979648692E-2</v>
      </c>
      <c r="Z2172" s="11">
        <v>722.08</v>
      </c>
      <c r="AA2172" s="11">
        <v>14.517781963217372</v>
      </c>
      <c r="AB2172" s="11">
        <v>40077</v>
      </c>
      <c r="AC2172" s="12" t="s">
        <v>5619</v>
      </c>
      <c r="AD2172" s="8">
        <v>40</v>
      </c>
      <c r="AE2172" s="8">
        <v>77</v>
      </c>
      <c r="AF2172" s="13"/>
      <c r="AG2172" s="13"/>
      <c r="AH2172" s="13"/>
      <c r="AJ2172" s="13"/>
      <c r="AK2172" s="13"/>
      <c r="AL2172" s="13"/>
      <c r="AM2172" s="13"/>
      <c r="AN2172" s="13" t="s">
        <v>510</v>
      </c>
    </row>
    <row r="2173" spans="1:40" x14ac:dyDescent="0.2">
      <c r="A2173" s="8" t="s">
        <v>5533</v>
      </c>
      <c r="B2173" s="8" t="s">
        <v>5620</v>
      </c>
      <c r="C2173" s="8" t="str">
        <f t="shared" si="33"/>
        <v>Le Flore County OK</v>
      </c>
      <c r="D2173" s="9">
        <v>49605</v>
      </c>
      <c r="E2173" s="8" t="s">
        <v>445</v>
      </c>
      <c r="F2173" s="9">
        <v>3245</v>
      </c>
      <c r="G2173" s="9">
        <v>13346</v>
      </c>
      <c r="H2173" s="9">
        <v>17199</v>
      </c>
      <c r="I2173" s="10">
        <v>0.18867376010233153</v>
      </c>
      <c r="J2173" s="10">
        <v>0.77597534740391882</v>
      </c>
      <c r="K2173" s="9">
        <v>-10101</v>
      </c>
      <c r="L2173" s="9">
        <v>10101</v>
      </c>
      <c r="M2173" s="10">
        <v>-0.58730158730158732</v>
      </c>
      <c r="N2173" s="10">
        <v>0.58730158730158732</v>
      </c>
      <c r="O2173" s="9">
        <v>4658</v>
      </c>
      <c r="P2173" s="9">
        <v>11172</v>
      </c>
      <c r="Q2173" s="9">
        <v>15830</v>
      </c>
      <c r="R2173" s="10">
        <v>0.29425142135186355</v>
      </c>
      <c r="S2173" s="10">
        <v>0.70574857864813645</v>
      </c>
      <c r="T2173" s="9">
        <v>-6514</v>
      </c>
      <c r="U2173" s="10">
        <v>-0.4114971572962729</v>
      </c>
      <c r="V2173" s="9">
        <v>-1413</v>
      </c>
      <c r="W2173" s="9">
        <v>2174</v>
      </c>
      <c r="X2173" s="10">
        <v>-0.10557766124953202</v>
      </c>
      <c r="Y2173" s="10">
        <v>7.0226768755782376E-2</v>
      </c>
      <c r="Z2173" s="11">
        <v>1589.21</v>
      </c>
      <c r="AA2173" s="11">
        <v>31.213621862434795</v>
      </c>
      <c r="AB2173" s="11">
        <v>40079</v>
      </c>
      <c r="AC2173" s="12" t="s">
        <v>5621</v>
      </c>
      <c r="AD2173" s="8">
        <v>40</v>
      </c>
      <c r="AE2173" s="8">
        <v>79</v>
      </c>
      <c r="AF2173" s="13" t="s">
        <v>797</v>
      </c>
      <c r="AG2173" s="13"/>
      <c r="AH2173" s="13" t="s">
        <v>798</v>
      </c>
      <c r="AI2173" s="14">
        <v>280241</v>
      </c>
      <c r="AJ2173" s="13" t="s">
        <v>486</v>
      </c>
      <c r="AK2173" s="13"/>
      <c r="AL2173" s="13"/>
      <c r="AM2173" s="13"/>
      <c r="AN2173" s="13" t="s">
        <v>505</v>
      </c>
    </row>
    <row r="2174" spans="1:40" x14ac:dyDescent="0.2">
      <c r="A2174" s="8" t="s">
        <v>5533</v>
      </c>
      <c r="B2174" s="8" t="s">
        <v>854</v>
      </c>
      <c r="C2174" s="8" t="str">
        <f t="shared" si="33"/>
        <v>Lincoln County OK</v>
      </c>
      <c r="D2174" s="9">
        <v>35042</v>
      </c>
      <c r="E2174" s="8" t="s">
        <v>445</v>
      </c>
      <c r="F2174" s="9">
        <v>2423</v>
      </c>
      <c r="G2174" s="9">
        <v>10838</v>
      </c>
      <c r="H2174" s="9">
        <v>14001</v>
      </c>
      <c r="I2174" s="10">
        <v>0.17305906720948502</v>
      </c>
      <c r="J2174" s="10">
        <v>0.77408756517391619</v>
      </c>
      <c r="K2174" s="9">
        <v>-8415</v>
      </c>
      <c r="L2174" s="9">
        <v>8415</v>
      </c>
      <c r="M2174" s="10">
        <v>-0.60102849796443114</v>
      </c>
      <c r="N2174" s="10">
        <v>0.60102849796443114</v>
      </c>
      <c r="O2174" s="9">
        <v>3265</v>
      </c>
      <c r="P2174" s="9">
        <v>9542</v>
      </c>
      <c r="Q2174" s="9">
        <v>12807</v>
      </c>
      <c r="R2174" s="10">
        <v>0.25493870539548685</v>
      </c>
      <c r="S2174" s="10">
        <v>0.7450612946045132</v>
      </c>
      <c r="T2174" s="9">
        <v>-6277</v>
      </c>
      <c r="U2174" s="10">
        <v>-0.49012258920902635</v>
      </c>
      <c r="V2174" s="9">
        <v>-842</v>
      </c>
      <c r="W2174" s="9">
        <v>1296</v>
      </c>
      <c r="X2174" s="10">
        <v>-8.187963818600183E-2</v>
      </c>
      <c r="Y2174" s="10">
        <v>2.902627056940299E-2</v>
      </c>
      <c r="Z2174" s="11">
        <v>952.31</v>
      </c>
      <c r="AA2174" s="11">
        <v>36.796841364681669</v>
      </c>
      <c r="AB2174" s="11">
        <v>40081</v>
      </c>
      <c r="AC2174" s="12" t="s">
        <v>5622</v>
      </c>
      <c r="AD2174" s="8">
        <v>40</v>
      </c>
      <c r="AE2174" s="8">
        <v>81</v>
      </c>
      <c r="AF2174" s="13" t="s">
        <v>5555</v>
      </c>
      <c r="AG2174" s="13" t="s">
        <v>5556</v>
      </c>
      <c r="AH2174" s="13" t="s">
        <v>5557</v>
      </c>
      <c r="AI2174" s="14">
        <v>1358452</v>
      </c>
      <c r="AJ2174" s="13" t="s">
        <v>486</v>
      </c>
      <c r="AK2174" s="13" t="s">
        <v>5558</v>
      </c>
      <c r="AL2174" s="13"/>
      <c r="AM2174" s="13"/>
      <c r="AN2174" s="13" t="s">
        <v>505</v>
      </c>
    </row>
    <row r="2175" spans="1:40" x14ac:dyDescent="0.2">
      <c r="A2175" s="8" t="s">
        <v>5533</v>
      </c>
      <c r="B2175" s="8" t="s">
        <v>860</v>
      </c>
      <c r="C2175" s="8" t="str">
        <f t="shared" si="33"/>
        <v>Logan County OK</v>
      </c>
      <c r="D2175" s="9">
        <v>45996</v>
      </c>
      <c r="E2175" s="8" t="s">
        <v>445</v>
      </c>
      <c r="F2175" s="9">
        <v>4239</v>
      </c>
      <c r="G2175" s="9">
        <v>13613</v>
      </c>
      <c r="H2175" s="9">
        <v>18948</v>
      </c>
      <c r="I2175" s="10">
        <v>0.22371754274857505</v>
      </c>
      <c r="J2175" s="10">
        <v>0.71843994089085916</v>
      </c>
      <c r="K2175" s="9">
        <v>-9374</v>
      </c>
      <c r="L2175" s="9">
        <v>9374</v>
      </c>
      <c r="M2175" s="10">
        <v>-0.49472239814228414</v>
      </c>
      <c r="N2175" s="10">
        <v>0.49472239814228414</v>
      </c>
      <c r="O2175" s="9">
        <v>4686</v>
      </c>
      <c r="P2175" s="9">
        <v>12297</v>
      </c>
      <c r="Q2175" s="9">
        <v>16983</v>
      </c>
      <c r="R2175" s="10">
        <v>0.27592298180533475</v>
      </c>
      <c r="S2175" s="10">
        <v>0.7240770181946653</v>
      </c>
      <c r="T2175" s="9">
        <v>-7611</v>
      </c>
      <c r="U2175" s="10">
        <v>-0.44815403638933055</v>
      </c>
      <c r="V2175" s="9">
        <v>-447</v>
      </c>
      <c r="W2175" s="9">
        <v>1316</v>
      </c>
      <c r="X2175" s="10">
        <v>-5.22054390567597E-2</v>
      </c>
      <c r="Y2175" s="10">
        <v>-5.6370773038061373E-3</v>
      </c>
      <c r="Z2175" s="11">
        <v>743.83</v>
      </c>
      <c r="AA2175" s="11">
        <v>61.836710000941075</v>
      </c>
      <c r="AB2175" s="11">
        <v>40083</v>
      </c>
      <c r="AC2175" s="12" t="s">
        <v>5623</v>
      </c>
      <c r="AD2175" s="8">
        <v>40</v>
      </c>
      <c r="AE2175" s="8">
        <v>83</v>
      </c>
      <c r="AF2175" s="13" t="s">
        <v>5555</v>
      </c>
      <c r="AG2175" s="13" t="s">
        <v>5556</v>
      </c>
      <c r="AH2175" s="13" t="s">
        <v>5557</v>
      </c>
      <c r="AI2175" s="14">
        <v>1358452</v>
      </c>
      <c r="AJ2175" s="13" t="s">
        <v>486</v>
      </c>
      <c r="AK2175" s="13" t="s">
        <v>5558</v>
      </c>
      <c r="AL2175" s="13"/>
      <c r="AM2175" s="13"/>
      <c r="AN2175" s="13" t="s">
        <v>487</v>
      </c>
    </row>
    <row r="2176" spans="1:40" x14ac:dyDescent="0.2">
      <c r="A2176" s="8" t="s">
        <v>5533</v>
      </c>
      <c r="B2176" s="8" t="s">
        <v>5624</v>
      </c>
      <c r="C2176" s="8" t="str">
        <f t="shared" si="33"/>
        <v>Love County OK</v>
      </c>
      <c r="D2176" s="9">
        <v>9870</v>
      </c>
      <c r="E2176" s="8" t="s">
        <v>445</v>
      </c>
      <c r="F2176" s="9">
        <v>735</v>
      </c>
      <c r="G2176" s="9">
        <v>2920</v>
      </c>
      <c r="H2176" s="9">
        <v>3787</v>
      </c>
      <c r="I2176" s="10">
        <v>0.19408502772643252</v>
      </c>
      <c r="J2176" s="10">
        <v>0.77105888566147351</v>
      </c>
      <c r="K2176" s="9">
        <v>-2185</v>
      </c>
      <c r="L2176" s="9">
        <v>2185</v>
      </c>
      <c r="M2176" s="10">
        <v>-0.57697385793504097</v>
      </c>
      <c r="N2176" s="10">
        <v>0.57697385793504097</v>
      </c>
      <c r="O2176" s="9">
        <v>1034</v>
      </c>
      <c r="P2176" s="9">
        <v>2436</v>
      </c>
      <c r="Q2176" s="9">
        <v>3470</v>
      </c>
      <c r="R2176" s="10">
        <v>0.29798270893371759</v>
      </c>
      <c r="S2176" s="10">
        <v>0.70201729106628241</v>
      </c>
      <c r="T2176" s="9">
        <v>-1402</v>
      </c>
      <c r="U2176" s="10">
        <v>-0.40403458213256482</v>
      </c>
      <c r="V2176" s="9">
        <v>-299</v>
      </c>
      <c r="W2176" s="9">
        <v>484</v>
      </c>
      <c r="X2176" s="10">
        <v>-0.10389768120728507</v>
      </c>
      <c r="Y2176" s="10">
        <v>6.9041594595191103E-2</v>
      </c>
      <c r="Z2176" s="11">
        <v>514</v>
      </c>
      <c r="AA2176" s="11">
        <v>19.202334630350194</v>
      </c>
      <c r="AB2176" s="11">
        <v>40085</v>
      </c>
      <c r="AC2176" s="12" t="s">
        <v>5625</v>
      </c>
      <c r="AD2176" s="8">
        <v>40</v>
      </c>
      <c r="AE2176" s="8">
        <v>85</v>
      </c>
      <c r="AF2176" s="13"/>
      <c r="AG2176" s="13"/>
      <c r="AH2176" s="13"/>
      <c r="AJ2176" s="13"/>
      <c r="AK2176" s="13"/>
      <c r="AL2176" s="13"/>
      <c r="AM2176" s="13"/>
      <c r="AN2176" s="13" t="s">
        <v>510</v>
      </c>
    </row>
    <row r="2177" spans="1:40" x14ac:dyDescent="0.2">
      <c r="A2177" s="8" t="s">
        <v>5533</v>
      </c>
      <c r="B2177" s="8" t="s">
        <v>5626</v>
      </c>
      <c r="C2177" s="8" t="str">
        <f t="shared" si="33"/>
        <v>McClain County OK</v>
      </c>
      <c r="D2177" s="9">
        <v>38066</v>
      </c>
      <c r="E2177" s="8" t="s">
        <v>445</v>
      </c>
      <c r="F2177" s="9">
        <v>2893</v>
      </c>
      <c r="G2177" s="9">
        <v>13151</v>
      </c>
      <c r="H2177" s="9">
        <v>16839</v>
      </c>
      <c r="I2177" s="10">
        <v>0.17180355127976721</v>
      </c>
      <c r="J2177" s="10">
        <v>0.7809846190391353</v>
      </c>
      <c r="K2177" s="9">
        <v>-10258</v>
      </c>
      <c r="L2177" s="9">
        <v>10258</v>
      </c>
      <c r="M2177" s="10">
        <v>-0.60918106775936809</v>
      </c>
      <c r="N2177" s="10">
        <v>0.60918106775936809</v>
      </c>
      <c r="O2177" s="9">
        <v>3191</v>
      </c>
      <c r="P2177" s="9">
        <v>11108</v>
      </c>
      <c r="Q2177" s="9">
        <v>14299</v>
      </c>
      <c r="R2177" s="10">
        <v>0.22316245891321071</v>
      </c>
      <c r="S2177" s="10">
        <v>0.77683754108678926</v>
      </c>
      <c r="T2177" s="9">
        <v>-7917</v>
      </c>
      <c r="U2177" s="10">
        <v>-0.55367508217357853</v>
      </c>
      <c r="V2177" s="9">
        <v>-298</v>
      </c>
      <c r="W2177" s="9">
        <v>2043</v>
      </c>
      <c r="X2177" s="10">
        <v>-5.1358907633443501E-2</v>
      </c>
      <c r="Y2177" s="10">
        <v>4.1470779523460344E-3</v>
      </c>
      <c r="Z2177" s="11">
        <v>570.70000000000005</v>
      </c>
      <c r="AA2177" s="11">
        <v>66.700543192570521</v>
      </c>
      <c r="AB2177" s="11">
        <v>40087</v>
      </c>
      <c r="AC2177" s="12" t="s">
        <v>5627</v>
      </c>
      <c r="AD2177" s="8">
        <v>40</v>
      </c>
      <c r="AE2177" s="8">
        <v>87</v>
      </c>
      <c r="AF2177" s="13" t="s">
        <v>5555</v>
      </c>
      <c r="AG2177" s="13" t="s">
        <v>5556</v>
      </c>
      <c r="AH2177" s="13" t="s">
        <v>5557</v>
      </c>
      <c r="AI2177" s="14">
        <v>1358452</v>
      </c>
      <c r="AJ2177" s="13" t="s">
        <v>486</v>
      </c>
      <c r="AK2177" s="13" t="s">
        <v>5558</v>
      </c>
      <c r="AL2177" s="13"/>
      <c r="AM2177" s="13"/>
      <c r="AN2177" s="13" t="s">
        <v>505</v>
      </c>
    </row>
    <row r="2178" spans="1:40" x14ac:dyDescent="0.2">
      <c r="A2178" s="8" t="s">
        <v>5533</v>
      </c>
      <c r="B2178" s="8" t="s">
        <v>5628</v>
      </c>
      <c r="C2178" s="8" t="str">
        <f t="shared" si="33"/>
        <v>McCurtain County OK</v>
      </c>
      <c r="D2178" s="9">
        <v>33048</v>
      </c>
      <c r="E2178" s="8" t="s">
        <v>445</v>
      </c>
      <c r="F2178" s="9">
        <v>1799</v>
      </c>
      <c r="G2178" s="9">
        <v>8642</v>
      </c>
      <c r="H2178" s="9">
        <v>10709</v>
      </c>
      <c r="I2178" s="10">
        <v>0.16798954150714351</v>
      </c>
      <c r="J2178" s="10">
        <v>0.80698477915771782</v>
      </c>
      <c r="K2178" s="9">
        <v>-6843</v>
      </c>
      <c r="L2178" s="9">
        <v>6843</v>
      </c>
      <c r="M2178" s="10">
        <v>-0.63899523765057431</v>
      </c>
      <c r="N2178" s="10">
        <v>0.63899523765057431</v>
      </c>
      <c r="O2178" s="9">
        <v>2440</v>
      </c>
      <c r="P2178" s="9">
        <v>7633</v>
      </c>
      <c r="Q2178" s="9">
        <v>10073</v>
      </c>
      <c r="R2178" s="10">
        <v>0.24223170852774745</v>
      </c>
      <c r="S2178" s="10">
        <v>0.75776829147225255</v>
      </c>
      <c r="T2178" s="9">
        <v>-5193</v>
      </c>
      <c r="U2178" s="10">
        <v>-0.51553658294450511</v>
      </c>
      <c r="V2178" s="9">
        <v>-641</v>
      </c>
      <c r="W2178" s="9">
        <v>1009</v>
      </c>
      <c r="X2178" s="10">
        <v>-7.4242167020603933E-2</v>
      </c>
      <c r="Y2178" s="10">
        <v>4.9216487685465271E-2</v>
      </c>
      <c r="Z2178" s="11">
        <v>1850.01</v>
      </c>
      <c r="AA2178" s="11">
        <v>17.863687223312308</v>
      </c>
      <c r="AB2178" s="11">
        <v>40089</v>
      </c>
      <c r="AC2178" s="12" t="s">
        <v>5629</v>
      </c>
      <c r="AD2178" s="8">
        <v>40</v>
      </c>
      <c r="AE2178" s="8">
        <v>89</v>
      </c>
      <c r="AF2178" s="13"/>
      <c r="AG2178" s="13"/>
      <c r="AH2178" s="13"/>
      <c r="AJ2178" s="13"/>
      <c r="AK2178" s="13"/>
      <c r="AL2178" s="13"/>
      <c r="AM2178" s="13"/>
      <c r="AN2178" s="13" t="s">
        <v>510</v>
      </c>
    </row>
    <row r="2179" spans="1:40" x14ac:dyDescent="0.2">
      <c r="A2179" s="8" t="s">
        <v>5533</v>
      </c>
      <c r="B2179" s="8" t="s">
        <v>1774</v>
      </c>
      <c r="C2179" s="8" t="str">
        <f t="shared" si="33"/>
        <v>McIntosh County OK</v>
      </c>
      <c r="D2179" s="9">
        <v>19990</v>
      </c>
      <c r="E2179" s="8" t="s">
        <v>445</v>
      </c>
      <c r="F2179" s="9">
        <v>2122</v>
      </c>
      <c r="G2179" s="9">
        <v>5501</v>
      </c>
      <c r="H2179" s="9">
        <v>7958</v>
      </c>
      <c r="I2179" s="10">
        <v>0.26664991203820054</v>
      </c>
      <c r="J2179" s="10">
        <v>0.69125408394068866</v>
      </c>
      <c r="K2179" s="9">
        <v>-3379</v>
      </c>
      <c r="L2179" s="9">
        <v>3379</v>
      </c>
      <c r="M2179" s="10">
        <v>-0.42460417190248811</v>
      </c>
      <c r="N2179" s="10">
        <v>0.42460417190248811</v>
      </c>
      <c r="O2179" s="9">
        <v>2767</v>
      </c>
      <c r="P2179" s="9">
        <v>4498</v>
      </c>
      <c r="Q2179" s="9">
        <v>7265</v>
      </c>
      <c r="R2179" s="10">
        <v>0.3808671713695802</v>
      </c>
      <c r="S2179" s="10">
        <v>0.61913282863041985</v>
      </c>
      <c r="T2179" s="9">
        <v>-1731</v>
      </c>
      <c r="U2179" s="10">
        <v>-0.23826565726083965</v>
      </c>
      <c r="V2179" s="9">
        <v>-645</v>
      </c>
      <c r="W2179" s="9">
        <v>1003</v>
      </c>
      <c r="X2179" s="10">
        <v>-0.11421725933137966</v>
      </c>
      <c r="Y2179" s="10">
        <v>7.2121255310268806E-2</v>
      </c>
      <c r="Z2179" s="11">
        <v>618.5</v>
      </c>
      <c r="AA2179" s="11">
        <v>32.320129345189976</v>
      </c>
      <c r="AB2179" s="11">
        <v>40091</v>
      </c>
      <c r="AC2179" s="12" t="s">
        <v>5630</v>
      </c>
      <c r="AD2179" s="8">
        <v>40</v>
      </c>
      <c r="AE2179" s="8">
        <v>91</v>
      </c>
      <c r="AF2179" s="13"/>
      <c r="AG2179" s="13"/>
      <c r="AH2179" s="13"/>
      <c r="AJ2179" s="13"/>
      <c r="AK2179" s="13"/>
      <c r="AL2179" s="13"/>
      <c r="AM2179" s="13"/>
      <c r="AN2179" s="13" t="s">
        <v>510</v>
      </c>
    </row>
    <row r="2180" spans="1:40" x14ac:dyDescent="0.2">
      <c r="A2180" s="8" t="s">
        <v>5533</v>
      </c>
      <c r="B2180" s="8" t="s">
        <v>5631</v>
      </c>
      <c r="C2180" s="8" t="str">
        <f t="shared" si="33"/>
        <v>Major County OK</v>
      </c>
      <c r="D2180" s="9">
        <v>7771</v>
      </c>
      <c r="E2180" s="8" t="s">
        <v>445</v>
      </c>
      <c r="F2180" s="9">
        <v>310</v>
      </c>
      <c r="G2180" s="9">
        <v>2940</v>
      </c>
      <c r="H2180" s="9">
        <v>3399</v>
      </c>
      <c r="I2180" s="10">
        <v>9.1203295086790231E-2</v>
      </c>
      <c r="J2180" s="10">
        <v>0.86496028243601064</v>
      </c>
      <c r="K2180" s="9">
        <v>-2630</v>
      </c>
      <c r="L2180" s="9">
        <v>2630</v>
      </c>
      <c r="M2180" s="10">
        <v>-0.77375698734922038</v>
      </c>
      <c r="N2180" s="10">
        <v>0.77375698734922038</v>
      </c>
      <c r="O2180" s="9">
        <v>446</v>
      </c>
      <c r="P2180" s="9">
        <v>2700</v>
      </c>
      <c r="Q2180" s="9">
        <v>3146</v>
      </c>
      <c r="R2180" s="10">
        <v>0.14176732358550539</v>
      </c>
      <c r="S2180" s="10">
        <v>0.85823267641449463</v>
      </c>
      <c r="T2180" s="9">
        <v>-2254</v>
      </c>
      <c r="U2180" s="10">
        <v>-0.71646535282898927</v>
      </c>
      <c r="V2180" s="9">
        <v>-136</v>
      </c>
      <c r="W2180" s="9">
        <v>240</v>
      </c>
      <c r="X2180" s="10">
        <v>-5.0564028498715163E-2</v>
      </c>
      <c r="Y2180" s="10">
        <v>6.7276060215160083E-3</v>
      </c>
      <c r="Z2180" s="11">
        <v>954.99</v>
      </c>
      <c r="AA2180" s="11">
        <v>8.137257981758971</v>
      </c>
      <c r="AB2180" s="11">
        <v>40093</v>
      </c>
      <c r="AC2180" s="12" t="s">
        <v>5632</v>
      </c>
      <c r="AD2180" s="8">
        <v>40</v>
      </c>
      <c r="AE2180" s="8">
        <v>93</v>
      </c>
      <c r="AF2180" s="13"/>
      <c r="AG2180" s="13"/>
      <c r="AH2180" s="13"/>
      <c r="AJ2180" s="13"/>
      <c r="AK2180" s="13"/>
      <c r="AL2180" s="13"/>
      <c r="AM2180" s="13"/>
      <c r="AN2180" s="13" t="s">
        <v>510</v>
      </c>
    </row>
    <row r="2181" spans="1:40" x14ac:dyDescent="0.2">
      <c r="A2181" s="8" t="s">
        <v>5533</v>
      </c>
      <c r="B2181" s="8" t="s">
        <v>636</v>
      </c>
      <c r="C2181" s="8" t="str">
        <f t="shared" si="33"/>
        <v>Marshall County OK</v>
      </c>
      <c r="D2181" s="9">
        <v>16232</v>
      </c>
      <c r="E2181" s="8" t="s">
        <v>445</v>
      </c>
      <c r="F2181" s="9">
        <v>1095</v>
      </c>
      <c r="G2181" s="9">
        <v>4202</v>
      </c>
      <c r="H2181" s="9">
        <v>5487</v>
      </c>
      <c r="I2181" s="10">
        <v>0.19956260251503555</v>
      </c>
      <c r="J2181" s="10">
        <v>0.76581009659194454</v>
      </c>
      <c r="K2181" s="9">
        <v>-3107</v>
      </c>
      <c r="L2181" s="9">
        <v>3107</v>
      </c>
      <c r="M2181" s="10">
        <v>-0.566247494076909</v>
      </c>
      <c r="N2181" s="10">
        <v>0.566247494076909</v>
      </c>
      <c r="O2181" s="9">
        <v>1396</v>
      </c>
      <c r="P2181" s="9">
        <v>3744</v>
      </c>
      <c r="Q2181" s="9">
        <v>5140</v>
      </c>
      <c r="R2181" s="10">
        <v>0.27159533073929959</v>
      </c>
      <c r="S2181" s="10">
        <v>0.72840466926070035</v>
      </c>
      <c r="T2181" s="9">
        <v>-2348</v>
      </c>
      <c r="U2181" s="10">
        <v>-0.45680933852140077</v>
      </c>
      <c r="V2181" s="9">
        <v>-301</v>
      </c>
      <c r="W2181" s="9">
        <v>458</v>
      </c>
      <c r="X2181" s="10">
        <v>-7.2032728224264042E-2</v>
      </c>
      <c r="Y2181" s="10">
        <v>3.740542733124419E-2</v>
      </c>
      <c r="Z2181" s="11">
        <v>371.08</v>
      </c>
      <c r="AA2181" s="11">
        <v>43.742589199094539</v>
      </c>
      <c r="AB2181" s="11">
        <v>40095</v>
      </c>
      <c r="AC2181" s="12" t="s">
        <v>5633</v>
      </c>
      <c r="AD2181" s="8">
        <v>40</v>
      </c>
      <c r="AE2181" s="8">
        <v>95</v>
      </c>
      <c r="AF2181" s="13"/>
      <c r="AG2181" s="13"/>
      <c r="AH2181" s="13"/>
      <c r="AJ2181" s="13"/>
      <c r="AK2181" s="13"/>
      <c r="AL2181" s="13"/>
      <c r="AM2181" s="13"/>
      <c r="AN2181" s="13" t="s">
        <v>510</v>
      </c>
    </row>
    <row r="2182" spans="1:40" x14ac:dyDescent="0.2">
      <c r="A2182" s="8" t="s">
        <v>5533</v>
      </c>
      <c r="B2182" s="8" t="s">
        <v>5634</v>
      </c>
      <c r="C2182" s="8" t="str">
        <f t="shared" si="33"/>
        <v>Mayes County OK</v>
      </c>
      <c r="D2182" s="9">
        <v>40887</v>
      </c>
      <c r="E2182" s="8" t="s">
        <v>445</v>
      </c>
      <c r="F2182" s="9">
        <v>3423</v>
      </c>
      <c r="G2182" s="9">
        <v>11550</v>
      </c>
      <c r="H2182" s="9">
        <v>15712</v>
      </c>
      <c r="I2182" s="10">
        <v>0.21785896130346233</v>
      </c>
      <c r="J2182" s="10">
        <v>0.73510692464358451</v>
      </c>
      <c r="K2182" s="9">
        <v>-8127</v>
      </c>
      <c r="L2182" s="9">
        <v>8127</v>
      </c>
      <c r="M2182" s="10">
        <v>-0.51724796334012213</v>
      </c>
      <c r="N2182" s="10">
        <v>0.51724796334012213</v>
      </c>
      <c r="O2182" s="9">
        <v>4822</v>
      </c>
      <c r="P2182" s="9">
        <v>9634</v>
      </c>
      <c r="Q2182" s="9">
        <v>14456</v>
      </c>
      <c r="R2182" s="10">
        <v>0.33356391809629221</v>
      </c>
      <c r="S2182" s="10">
        <v>0.66643608190370784</v>
      </c>
      <c r="T2182" s="9">
        <v>-4812</v>
      </c>
      <c r="U2182" s="10">
        <v>-0.33287216380741563</v>
      </c>
      <c r="V2182" s="9">
        <v>-1399</v>
      </c>
      <c r="W2182" s="9">
        <v>1916</v>
      </c>
      <c r="X2182" s="10">
        <v>-0.11570495679282988</v>
      </c>
      <c r="Y2182" s="10">
        <v>6.867084273987667E-2</v>
      </c>
      <c r="Z2182" s="11">
        <v>655.39</v>
      </c>
      <c r="AA2182" s="11">
        <v>62.385755046613468</v>
      </c>
      <c r="AB2182" s="11">
        <v>40097</v>
      </c>
      <c r="AC2182" s="12" t="s">
        <v>5635</v>
      </c>
      <c r="AD2182" s="8">
        <v>40</v>
      </c>
      <c r="AE2182" s="8">
        <v>97</v>
      </c>
      <c r="AF2182" s="13"/>
      <c r="AG2182" s="13"/>
      <c r="AH2182" s="13"/>
      <c r="AJ2182" s="13"/>
      <c r="AK2182" s="13"/>
      <c r="AL2182" s="13"/>
      <c r="AM2182" s="13"/>
      <c r="AN2182" s="13" t="s">
        <v>510</v>
      </c>
    </row>
    <row r="2183" spans="1:40" x14ac:dyDescent="0.2">
      <c r="A2183" s="8" t="s">
        <v>5533</v>
      </c>
      <c r="B2183" s="8" t="s">
        <v>1789</v>
      </c>
      <c r="C2183" s="8" t="str">
        <f t="shared" si="33"/>
        <v>Murray County OK</v>
      </c>
      <c r="D2183" s="9">
        <v>13936</v>
      </c>
      <c r="E2183" s="8" t="s">
        <v>445</v>
      </c>
      <c r="F2183" s="9">
        <v>1086</v>
      </c>
      <c r="G2183" s="9">
        <v>4173</v>
      </c>
      <c r="H2183" s="9">
        <v>5525</v>
      </c>
      <c r="I2183" s="10">
        <v>0.19656108597285069</v>
      </c>
      <c r="J2183" s="10">
        <v>0.75529411764705878</v>
      </c>
      <c r="K2183" s="9">
        <v>-3087</v>
      </c>
      <c r="L2183" s="9">
        <v>3087</v>
      </c>
      <c r="M2183" s="10">
        <v>-0.55873303167420807</v>
      </c>
      <c r="N2183" s="10">
        <v>0.55873303167420807</v>
      </c>
      <c r="O2183" s="9">
        <v>1540</v>
      </c>
      <c r="P2183" s="9">
        <v>3606</v>
      </c>
      <c r="Q2183" s="9">
        <v>5146</v>
      </c>
      <c r="R2183" s="10">
        <v>0.29926156237854645</v>
      </c>
      <c r="S2183" s="10">
        <v>0.7007384376214536</v>
      </c>
      <c r="T2183" s="9">
        <v>-2066</v>
      </c>
      <c r="U2183" s="10">
        <v>-0.40147687524290715</v>
      </c>
      <c r="V2183" s="9">
        <v>-454</v>
      </c>
      <c r="W2183" s="9">
        <v>567</v>
      </c>
      <c r="X2183" s="10">
        <v>-0.10270047640569577</v>
      </c>
      <c r="Y2183" s="10">
        <v>5.455568002560518E-2</v>
      </c>
      <c r="Z2183" s="11">
        <v>416.46</v>
      </c>
      <c r="AA2183" s="11">
        <v>33.462997646832832</v>
      </c>
      <c r="AB2183" s="11">
        <v>40099</v>
      </c>
      <c r="AC2183" s="12" t="s">
        <v>5636</v>
      </c>
      <c r="AD2183" s="8">
        <v>40</v>
      </c>
      <c r="AE2183" s="8">
        <v>99</v>
      </c>
      <c r="AF2183" s="13"/>
      <c r="AG2183" s="13"/>
      <c r="AH2183" s="13"/>
      <c r="AJ2183" s="13"/>
      <c r="AK2183" s="13"/>
      <c r="AL2183" s="13"/>
      <c r="AM2183" s="13"/>
      <c r="AN2183" s="13" t="s">
        <v>510</v>
      </c>
    </row>
    <row r="2184" spans="1:40" x14ac:dyDescent="0.2">
      <c r="A2184" s="8" t="s">
        <v>5533</v>
      </c>
      <c r="B2184" s="8" t="s">
        <v>5637</v>
      </c>
      <c r="C2184" s="8" t="str">
        <f t="shared" si="33"/>
        <v>Muskogee County OK</v>
      </c>
      <c r="D2184" s="9">
        <v>69699</v>
      </c>
      <c r="E2184" s="8" t="s">
        <v>445</v>
      </c>
      <c r="F2184" s="9">
        <v>7969</v>
      </c>
      <c r="G2184" s="9">
        <v>15029</v>
      </c>
      <c r="H2184" s="9">
        <v>24193</v>
      </c>
      <c r="I2184" s="10">
        <v>0.32939279957012357</v>
      </c>
      <c r="J2184" s="10">
        <v>0.62121274748894306</v>
      </c>
      <c r="K2184" s="9">
        <v>-7060</v>
      </c>
      <c r="L2184" s="9">
        <v>7060</v>
      </c>
      <c r="M2184" s="10">
        <v>-0.29181994791881949</v>
      </c>
      <c r="N2184" s="10">
        <v>0.29181994791881949</v>
      </c>
      <c r="O2184" s="9">
        <v>9943</v>
      </c>
      <c r="P2184" s="9">
        <v>13392</v>
      </c>
      <c r="Q2184" s="9">
        <v>23335</v>
      </c>
      <c r="R2184" s="10">
        <v>0.42609813584743944</v>
      </c>
      <c r="S2184" s="10">
        <v>0.5739018641525605</v>
      </c>
      <c r="T2184" s="9">
        <v>-3449</v>
      </c>
      <c r="U2184" s="10">
        <v>-0.14780372830512106</v>
      </c>
      <c r="V2184" s="9">
        <v>-1974</v>
      </c>
      <c r="W2184" s="9">
        <v>1637</v>
      </c>
      <c r="X2184" s="10">
        <v>-9.6705336277315868E-2</v>
      </c>
      <c r="Y2184" s="10">
        <v>4.7310883336382559E-2</v>
      </c>
      <c r="Z2184" s="11">
        <v>810.45</v>
      </c>
      <c r="AA2184" s="11">
        <v>86.000370164723293</v>
      </c>
      <c r="AB2184" s="11">
        <v>40101</v>
      </c>
      <c r="AC2184" s="12" t="s">
        <v>5638</v>
      </c>
      <c r="AD2184" s="8">
        <v>40</v>
      </c>
      <c r="AE2184" s="8">
        <v>101</v>
      </c>
      <c r="AF2184" s="13" t="s">
        <v>5639</v>
      </c>
      <c r="AG2184" s="13" t="s">
        <v>5564</v>
      </c>
      <c r="AH2184" s="13" t="s">
        <v>5640</v>
      </c>
      <c r="AJ2184" s="13" t="s">
        <v>498</v>
      </c>
      <c r="AK2184" s="13" t="s">
        <v>5566</v>
      </c>
      <c r="AL2184" s="13"/>
      <c r="AM2184" s="13"/>
      <c r="AN2184" s="13" t="s">
        <v>487</v>
      </c>
    </row>
    <row r="2185" spans="1:40" x14ac:dyDescent="0.2">
      <c r="A2185" s="8" t="s">
        <v>5533</v>
      </c>
      <c r="B2185" s="8" t="s">
        <v>2442</v>
      </c>
      <c r="C2185" s="8" t="str">
        <f t="shared" si="33"/>
        <v>Noble County OK</v>
      </c>
      <c r="D2185" s="9">
        <v>11554</v>
      </c>
      <c r="E2185" s="8" t="s">
        <v>445</v>
      </c>
      <c r="F2185" s="9">
        <v>901</v>
      </c>
      <c r="G2185" s="9">
        <v>3707</v>
      </c>
      <c r="H2185" s="9">
        <v>4870</v>
      </c>
      <c r="I2185" s="10">
        <v>0.18501026694045175</v>
      </c>
      <c r="J2185" s="10">
        <v>0.76119096509240247</v>
      </c>
      <c r="K2185" s="9">
        <v>-2806</v>
      </c>
      <c r="L2185" s="9">
        <v>2806</v>
      </c>
      <c r="M2185" s="10">
        <v>-0.57618069815195072</v>
      </c>
      <c r="N2185" s="10">
        <v>0.57618069815195072</v>
      </c>
      <c r="O2185" s="9">
        <v>1142</v>
      </c>
      <c r="P2185" s="9">
        <v>3484</v>
      </c>
      <c r="Q2185" s="9">
        <v>4626</v>
      </c>
      <c r="R2185" s="10">
        <v>0.24686554258538695</v>
      </c>
      <c r="S2185" s="10">
        <v>0.75313445741461305</v>
      </c>
      <c r="T2185" s="9">
        <v>-2342</v>
      </c>
      <c r="U2185" s="10">
        <v>-0.50626891482922609</v>
      </c>
      <c r="V2185" s="9">
        <v>-241</v>
      </c>
      <c r="W2185" s="9">
        <v>223</v>
      </c>
      <c r="X2185" s="10">
        <v>-6.1855275644935204E-2</v>
      </c>
      <c r="Y2185" s="10">
        <v>8.0565076777894262E-3</v>
      </c>
      <c r="Z2185" s="11">
        <v>731.9</v>
      </c>
      <c r="AA2185" s="11">
        <v>15.786309605137314</v>
      </c>
      <c r="AB2185" s="11">
        <v>40103</v>
      </c>
      <c r="AC2185" s="12" t="s">
        <v>5641</v>
      </c>
      <c r="AD2185" s="8">
        <v>40</v>
      </c>
      <c r="AE2185" s="8">
        <v>103</v>
      </c>
      <c r="AF2185" s="13"/>
      <c r="AG2185" s="13"/>
      <c r="AH2185" s="13"/>
      <c r="AJ2185" s="13"/>
      <c r="AK2185" s="13"/>
      <c r="AL2185" s="13"/>
      <c r="AM2185" s="13"/>
      <c r="AN2185" s="13" t="s">
        <v>510</v>
      </c>
    </row>
    <row r="2186" spans="1:40" x14ac:dyDescent="0.2">
      <c r="A2186" s="8" t="s">
        <v>5533</v>
      </c>
      <c r="B2186" s="8" t="s">
        <v>5642</v>
      </c>
      <c r="C2186" s="8" t="str">
        <f t="shared" si="33"/>
        <v>Nowata County OK</v>
      </c>
      <c r="D2186" s="9">
        <v>10539</v>
      </c>
      <c r="E2186" s="8" t="s">
        <v>445</v>
      </c>
      <c r="F2186" s="9">
        <v>742</v>
      </c>
      <c r="G2186" s="9">
        <v>3321</v>
      </c>
      <c r="H2186" s="9">
        <v>4237</v>
      </c>
      <c r="I2186" s="10">
        <v>0.17512390842577294</v>
      </c>
      <c r="J2186" s="10">
        <v>0.78380929903233421</v>
      </c>
      <c r="K2186" s="9">
        <v>-2579</v>
      </c>
      <c r="L2186" s="9">
        <v>2579</v>
      </c>
      <c r="M2186" s="10">
        <v>-0.60868539060656124</v>
      </c>
      <c r="N2186" s="10">
        <v>0.60868539060656124</v>
      </c>
      <c r="O2186" s="9">
        <v>1244</v>
      </c>
      <c r="P2186" s="9">
        <v>2832</v>
      </c>
      <c r="Q2186" s="9">
        <v>4076</v>
      </c>
      <c r="R2186" s="10">
        <v>0.30520117762512267</v>
      </c>
      <c r="S2186" s="10">
        <v>0.69479882237487733</v>
      </c>
      <c r="T2186" s="9">
        <v>-1588</v>
      </c>
      <c r="U2186" s="10">
        <v>-0.38959764474975467</v>
      </c>
      <c r="V2186" s="9">
        <v>-502</v>
      </c>
      <c r="W2186" s="9">
        <v>489</v>
      </c>
      <c r="X2186" s="10">
        <v>-0.13007726919934973</v>
      </c>
      <c r="Y2186" s="10">
        <v>8.9010476657456872E-2</v>
      </c>
      <c r="Z2186" s="11">
        <v>565.78</v>
      </c>
      <c r="AA2186" s="11">
        <v>18.627381667786064</v>
      </c>
      <c r="AB2186" s="11">
        <v>40105</v>
      </c>
      <c r="AC2186" s="12" t="s">
        <v>5643</v>
      </c>
      <c r="AD2186" s="8">
        <v>40</v>
      </c>
      <c r="AE2186" s="8">
        <v>105</v>
      </c>
      <c r="AF2186" s="13"/>
      <c r="AG2186" s="13"/>
      <c r="AH2186" s="13"/>
      <c r="AJ2186" s="13"/>
      <c r="AK2186" s="13"/>
      <c r="AL2186" s="13"/>
      <c r="AM2186" s="13"/>
      <c r="AN2186" s="13" t="s">
        <v>510</v>
      </c>
    </row>
    <row r="2187" spans="1:40" x14ac:dyDescent="0.2">
      <c r="A2187" s="8" t="s">
        <v>5533</v>
      </c>
      <c r="B2187" s="8" t="s">
        <v>5644</v>
      </c>
      <c r="C2187" s="8" t="str">
        <f t="shared" si="33"/>
        <v>Okfuskee County OK</v>
      </c>
      <c r="D2187" s="9">
        <v>12181</v>
      </c>
      <c r="E2187" s="8" t="s">
        <v>445</v>
      </c>
      <c r="F2187" s="9">
        <v>943</v>
      </c>
      <c r="G2187" s="9">
        <v>2791</v>
      </c>
      <c r="H2187" s="9">
        <v>3933</v>
      </c>
      <c r="I2187" s="10">
        <v>0.23976608187134502</v>
      </c>
      <c r="J2187" s="10">
        <v>0.70963640986524279</v>
      </c>
      <c r="K2187" s="9">
        <v>-1848</v>
      </c>
      <c r="L2187" s="9">
        <v>1848</v>
      </c>
      <c r="M2187" s="10">
        <v>-0.46987032799389777</v>
      </c>
      <c r="N2187" s="10">
        <v>0.46987032799389777</v>
      </c>
      <c r="O2187" s="9">
        <v>1251</v>
      </c>
      <c r="P2187" s="9">
        <v>2328</v>
      </c>
      <c r="Q2187" s="9">
        <v>3579</v>
      </c>
      <c r="R2187" s="10">
        <v>0.3495389773679799</v>
      </c>
      <c r="S2187" s="10">
        <v>0.6504610226320201</v>
      </c>
      <c r="T2187" s="9">
        <v>-1077</v>
      </c>
      <c r="U2187" s="10">
        <v>-0.30092204526404021</v>
      </c>
      <c r="V2187" s="9">
        <v>-308</v>
      </c>
      <c r="W2187" s="9">
        <v>463</v>
      </c>
      <c r="X2187" s="10">
        <v>-0.10977289549663488</v>
      </c>
      <c r="Y2187" s="10">
        <v>5.9175387233222687E-2</v>
      </c>
      <c r="Z2187" s="11">
        <v>618.57000000000005</v>
      </c>
      <c r="AA2187" s="11">
        <v>19.692193284511049</v>
      </c>
      <c r="AB2187" s="11">
        <v>40107</v>
      </c>
      <c r="AC2187" s="12" t="s">
        <v>5645</v>
      </c>
      <c r="AD2187" s="8">
        <v>40</v>
      </c>
      <c r="AE2187" s="8">
        <v>107</v>
      </c>
      <c r="AF2187" s="13"/>
      <c r="AG2187" s="13"/>
      <c r="AH2187" s="13"/>
      <c r="AJ2187" s="13"/>
      <c r="AK2187" s="13"/>
      <c r="AL2187" s="13"/>
      <c r="AM2187" s="13"/>
      <c r="AN2187" s="13" t="s">
        <v>510</v>
      </c>
    </row>
    <row r="2188" spans="1:40" x14ac:dyDescent="0.2">
      <c r="A2188" s="8" t="s">
        <v>5533</v>
      </c>
      <c r="B2188" s="8" t="s">
        <v>5646</v>
      </c>
      <c r="C2188" s="8" t="str">
        <f t="shared" si="33"/>
        <v>Oklahoma County OK</v>
      </c>
      <c r="D2188" s="9">
        <v>776864</v>
      </c>
      <c r="E2188" s="8" t="s">
        <v>445</v>
      </c>
      <c r="F2188" s="9">
        <v>112661</v>
      </c>
      <c r="G2188" s="9">
        <v>141429</v>
      </c>
      <c r="H2188" s="9">
        <v>273609</v>
      </c>
      <c r="I2188" s="10">
        <v>0.41175911611094662</v>
      </c>
      <c r="J2188" s="10">
        <v>0.51690185629858665</v>
      </c>
      <c r="K2188" s="9">
        <v>-28768</v>
      </c>
      <c r="L2188" s="9">
        <v>28768</v>
      </c>
      <c r="M2188" s="10">
        <v>-0.10514274018764003</v>
      </c>
      <c r="N2188" s="10">
        <v>0.10514274018764003</v>
      </c>
      <c r="O2188" s="9">
        <v>106812</v>
      </c>
      <c r="P2188" s="9">
        <v>149525</v>
      </c>
      <c r="Q2188" s="9">
        <v>256337</v>
      </c>
      <c r="R2188" s="10">
        <v>0.41668584714652979</v>
      </c>
      <c r="S2188" s="10">
        <v>0.58331415285347021</v>
      </c>
      <c r="T2188" s="9">
        <v>-42713</v>
      </c>
      <c r="U2188" s="10">
        <v>-0.16662830570694043</v>
      </c>
      <c r="V2188" s="9">
        <v>5849</v>
      </c>
      <c r="W2188" s="9">
        <v>-8096</v>
      </c>
      <c r="X2188" s="10">
        <v>-4.9267310355831651E-3</v>
      </c>
      <c r="Y2188" s="10">
        <v>-6.6412296554883565E-2</v>
      </c>
      <c r="Z2188" s="11">
        <v>708.82</v>
      </c>
      <c r="AA2188" s="11">
        <v>1095.9961626364943</v>
      </c>
      <c r="AB2188" s="11">
        <v>40109</v>
      </c>
      <c r="AC2188" s="12" t="s">
        <v>5647</v>
      </c>
      <c r="AD2188" s="8">
        <v>40</v>
      </c>
      <c r="AE2188" s="8">
        <v>109</v>
      </c>
      <c r="AF2188" s="13" t="s">
        <v>5555</v>
      </c>
      <c r="AG2188" s="13" t="s">
        <v>5556</v>
      </c>
      <c r="AH2188" s="13" t="s">
        <v>5557</v>
      </c>
      <c r="AI2188" s="14">
        <v>1358452</v>
      </c>
      <c r="AJ2188" s="13" t="s">
        <v>486</v>
      </c>
      <c r="AK2188" s="13" t="s">
        <v>5558</v>
      </c>
      <c r="AL2188" s="13"/>
      <c r="AM2188" s="13"/>
      <c r="AN2188" s="13" t="s">
        <v>487</v>
      </c>
    </row>
    <row r="2189" spans="1:40" x14ac:dyDescent="0.2">
      <c r="A2189" s="8" t="s">
        <v>5533</v>
      </c>
      <c r="B2189" s="8" t="s">
        <v>5648</v>
      </c>
      <c r="C2189" s="8" t="str">
        <f t="shared" si="33"/>
        <v>Okmulgee County OK</v>
      </c>
      <c r="D2189" s="9">
        <v>39187</v>
      </c>
      <c r="E2189" s="8" t="s">
        <v>445</v>
      </c>
      <c r="F2189" s="9">
        <v>4379</v>
      </c>
      <c r="G2189" s="9">
        <v>8926</v>
      </c>
      <c r="H2189" s="9">
        <v>13924</v>
      </c>
      <c r="I2189" s="10">
        <v>0.31449296179258834</v>
      </c>
      <c r="J2189" s="10">
        <v>0.64105142200517096</v>
      </c>
      <c r="K2189" s="9">
        <v>-4547</v>
      </c>
      <c r="L2189" s="9">
        <v>4547</v>
      </c>
      <c r="M2189" s="10">
        <v>-0.32655846021258261</v>
      </c>
      <c r="N2189" s="10">
        <v>0.32655846021258261</v>
      </c>
      <c r="O2189" s="9">
        <v>5416</v>
      </c>
      <c r="P2189" s="9">
        <v>7712</v>
      </c>
      <c r="Q2189" s="9">
        <v>13128</v>
      </c>
      <c r="R2189" s="10">
        <v>0.41255332114564292</v>
      </c>
      <c r="S2189" s="10">
        <v>0.58744667885435708</v>
      </c>
      <c r="T2189" s="9">
        <v>-2296</v>
      </c>
      <c r="U2189" s="10">
        <v>-0.17489335770871417</v>
      </c>
      <c r="V2189" s="9">
        <v>-1037</v>
      </c>
      <c r="W2189" s="9">
        <v>1214</v>
      </c>
      <c r="X2189" s="10">
        <v>-9.8060359353054571E-2</v>
      </c>
      <c r="Y2189" s="10">
        <v>5.3604743150813872E-2</v>
      </c>
      <c r="Z2189" s="11">
        <v>697.35</v>
      </c>
      <c r="AA2189" s="11">
        <v>56.194163619416358</v>
      </c>
      <c r="AB2189" s="11">
        <v>40111</v>
      </c>
      <c r="AC2189" s="12" t="s">
        <v>5649</v>
      </c>
      <c r="AD2189" s="8">
        <v>40</v>
      </c>
      <c r="AE2189" s="8">
        <v>111</v>
      </c>
      <c r="AF2189" s="13" t="s">
        <v>5582</v>
      </c>
      <c r="AG2189" s="13" t="s">
        <v>5564</v>
      </c>
      <c r="AH2189" s="13" t="s">
        <v>5583</v>
      </c>
      <c r="AI2189" s="14">
        <v>981005</v>
      </c>
      <c r="AJ2189" s="13" t="s">
        <v>486</v>
      </c>
      <c r="AK2189" s="13" t="s">
        <v>5566</v>
      </c>
      <c r="AL2189" s="13"/>
      <c r="AM2189" s="13"/>
      <c r="AN2189" s="13" t="s">
        <v>505</v>
      </c>
    </row>
    <row r="2190" spans="1:40" x14ac:dyDescent="0.2">
      <c r="A2190" s="8" t="s">
        <v>5533</v>
      </c>
      <c r="B2190" s="8" t="s">
        <v>2863</v>
      </c>
      <c r="C2190" s="8" t="str">
        <f t="shared" si="33"/>
        <v>Osage County OK</v>
      </c>
      <c r="D2190" s="9">
        <v>47887</v>
      </c>
      <c r="E2190" s="8" t="s">
        <v>445</v>
      </c>
      <c r="F2190" s="9">
        <v>5593</v>
      </c>
      <c r="G2190" s="9">
        <v>12559</v>
      </c>
      <c r="H2190" s="9">
        <v>18942</v>
      </c>
      <c r="I2190" s="10">
        <v>0.29526977087952699</v>
      </c>
      <c r="J2190" s="10">
        <v>0.66302396790201668</v>
      </c>
      <c r="K2190" s="9">
        <v>-6966</v>
      </c>
      <c r="L2190" s="9">
        <v>6966</v>
      </c>
      <c r="M2190" s="10">
        <v>-0.36775419702248968</v>
      </c>
      <c r="N2190" s="10">
        <v>0.36775419702248968</v>
      </c>
      <c r="O2190" s="9">
        <v>6695</v>
      </c>
      <c r="P2190" s="9">
        <v>11218</v>
      </c>
      <c r="Q2190" s="9">
        <v>17913</v>
      </c>
      <c r="R2190" s="10">
        <v>0.37375090716239601</v>
      </c>
      <c r="S2190" s="10">
        <v>0.62624909283760399</v>
      </c>
      <c r="T2190" s="9">
        <v>-4523</v>
      </c>
      <c r="U2190" s="10">
        <v>-0.25249818567520799</v>
      </c>
      <c r="V2190" s="9">
        <v>-1102</v>
      </c>
      <c r="W2190" s="9">
        <v>1341</v>
      </c>
      <c r="X2190" s="10">
        <v>-7.8481136282869013E-2</v>
      </c>
      <c r="Y2190" s="10">
        <v>3.6774875064412682E-2</v>
      </c>
      <c r="Z2190" s="11">
        <v>2246.36</v>
      </c>
      <c r="AA2190" s="11">
        <v>21.317598247832048</v>
      </c>
      <c r="AB2190" s="11">
        <v>40113</v>
      </c>
      <c r="AC2190" s="12" t="s">
        <v>5650</v>
      </c>
      <c r="AD2190" s="8">
        <v>40</v>
      </c>
      <c r="AE2190" s="8">
        <v>113</v>
      </c>
      <c r="AF2190" s="13" t="s">
        <v>5582</v>
      </c>
      <c r="AG2190" s="13" t="s">
        <v>5564</v>
      </c>
      <c r="AH2190" s="13" t="s">
        <v>5583</v>
      </c>
      <c r="AI2190" s="14">
        <v>981005</v>
      </c>
      <c r="AJ2190" s="13" t="s">
        <v>486</v>
      </c>
      <c r="AK2190" s="13" t="s">
        <v>5566</v>
      </c>
      <c r="AL2190" s="13"/>
      <c r="AM2190" s="13"/>
      <c r="AN2190" s="13" t="s">
        <v>487</v>
      </c>
    </row>
    <row r="2191" spans="1:40" x14ac:dyDescent="0.2">
      <c r="A2191" s="8" t="s">
        <v>5533</v>
      </c>
      <c r="B2191" s="8" t="s">
        <v>2867</v>
      </c>
      <c r="C2191" s="8" t="str">
        <f t="shared" si="33"/>
        <v>Ottawa County OK</v>
      </c>
      <c r="D2191" s="9">
        <v>31981</v>
      </c>
      <c r="E2191" s="8" t="s">
        <v>445</v>
      </c>
      <c r="F2191" s="9">
        <v>2584</v>
      </c>
      <c r="G2191" s="9">
        <v>7627</v>
      </c>
      <c r="H2191" s="9">
        <v>10686</v>
      </c>
      <c r="I2191" s="10">
        <v>0.241811716264271</v>
      </c>
      <c r="J2191" s="10">
        <v>0.71373760059891445</v>
      </c>
      <c r="K2191" s="9">
        <v>-5043</v>
      </c>
      <c r="L2191" s="9">
        <v>5043</v>
      </c>
      <c r="M2191" s="10">
        <v>-0.47192588433464344</v>
      </c>
      <c r="N2191" s="10">
        <v>0.47192588433464344</v>
      </c>
      <c r="O2191" s="9">
        <v>3508</v>
      </c>
      <c r="P2191" s="9">
        <v>6465</v>
      </c>
      <c r="Q2191" s="9">
        <v>9973</v>
      </c>
      <c r="R2191" s="10">
        <v>0.35174972425548984</v>
      </c>
      <c r="S2191" s="10">
        <v>0.64825027574451022</v>
      </c>
      <c r="T2191" s="9">
        <v>-2957</v>
      </c>
      <c r="U2191" s="10">
        <v>-0.29650055148902038</v>
      </c>
      <c r="V2191" s="9">
        <v>-924</v>
      </c>
      <c r="W2191" s="9">
        <v>1162</v>
      </c>
      <c r="X2191" s="10">
        <v>-0.10993800799121883</v>
      </c>
      <c r="Y2191" s="10">
        <v>6.5487324854404227E-2</v>
      </c>
      <c r="Z2191" s="11">
        <v>470.82</v>
      </c>
      <c r="AA2191" s="11">
        <v>67.926171360604897</v>
      </c>
      <c r="AB2191" s="11">
        <v>40115</v>
      </c>
      <c r="AC2191" s="12" t="s">
        <v>5651</v>
      </c>
      <c r="AD2191" s="8">
        <v>40</v>
      </c>
      <c r="AE2191" s="8">
        <v>115</v>
      </c>
      <c r="AF2191" s="13" t="s">
        <v>5652</v>
      </c>
      <c r="AG2191" s="13" t="s">
        <v>205</v>
      </c>
      <c r="AH2191" s="13" t="s">
        <v>5653</v>
      </c>
      <c r="AJ2191" s="13" t="s">
        <v>498</v>
      </c>
      <c r="AK2191" s="13" t="s">
        <v>4165</v>
      </c>
      <c r="AL2191" s="13"/>
      <c r="AM2191" s="13"/>
      <c r="AN2191" s="13" t="s">
        <v>487</v>
      </c>
    </row>
    <row r="2192" spans="1:40" x14ac:dyDescent="0.2">
      <c r="A2192" s="8" t="s">
        <v>5533</v>
      </c>
      <c r="B2192" s="8" t="s">
        <v>2871</v>
      </c>
      <c r="C2192" s="8" t="str">
        <f t="shared" si="33"/>
        <v>Pawnee County OK</v>
      </c>
      <c r="D2192" s="9">
        <v>16436</v>
      </c>
      <c r="E2192" s="8" t="s">
        <v>445</v>
      </c>
      <c r="F2192" s="9">
        <v>1341</v>
      </c>
      <c r="G2192" s="9">
        <v>4716</v>
      </c>
      <c r="H2192" s="9">
        <v>6346</v>
      </c>
      <c r="I2192" s="10">
        <v>0.21131421367790734</v>
      </c>
      <c r="J2192" s="10">
        <v>0.74314528837062721</v>
      </c>
      <c r="K2192" s="9">
        <v>-3375</v>
      </c>
      <c r="L2192" s="9">
        <v>3375</v>
      </c>
      <c r="M2192" s="10">
        <v>-0.53183107469271984</v>
      </c>
      <c r="N2192" s="10">
        <v>0.53183107469271984</v>
      </c>
      <c r="O2192" s="9">
        <v>1813</v>
      </c>
      <c r="P2192" s="9">
        <v>4228</v>
      </c>
      <c r="Q2192" s="9">
        <v>6041</v>
      </c>
      <c r="R2192" s="10">
        <v>0.30011587485515645</v>
      </c>
      <c r="S2192" s="10">
        <v>0.69988412514484355</v>
      </c>
      <c r="T2192" s="9">
        <v>-2415</v>
      </c>
      <c r="U2192" s="10">
        <v>-0.3997682502896871</v>
      </c>
      <c r="V2192" s="9">
        <v>-472</v>
      </c>
      <c r="W2192" s="9">
        <v>488</v>
      </c>
      <c r="X2192" s="10">
        <v>-8.8801661177249108E-2</v>
      </c>
      <c r="Y2192" s="10">
        <v>4.3261163225783661E-2</v>
      </c>
      <c r="Z2192" s="11">
        <v>567.96</v>
      </c>
      <c r="AA2192" s="11">
        <v>28.938657651947317</v>
      </c>
      <c r="AB2192" s="11">
        <v>40117</v>
      </c>
      <c r="AC2192" s="12" t="s">
        <v>5654</v>
      </c>
      <c r="AD2192" s="8">
        <v>40</v>
      </c>
      <c r="AE2192" s="8">
        <v>117</v>
      </c>
      <c r="AF2192" s="13" t="s">
        <v>5582</v>
      </c>
      <c r="AG2192" s="13" t="s">
        <v>5564</v>
      </c>
      <c r="AH2192" s="13" t="s">
        <v>5583</v>
      </c>
      <c r="AI2192" s="14">
        <v>981005</v>
      </c>
      <c r="AJ2192" s="13" t="s">
        <v>486</v>
      </c>
      <c r="AK2192" s="13" t="s">
        <v>5566</v>
      </c>
      <c r="AL2192" s="13"/>
      <c r="AM2192" s="13"/>
      <c r="AN2192" s="13" t="s">
        <v>505</v>
      </c>
    </row>
    <row r="2193" spans="1:40" x14ac:dyDescent="0.2">
      <c r="A2193" s="8" t="s">
        <v>5533</v>
      </c>
      <c r="B2193" s="8" t="s">
        <v>5655</v>
      </c>
      <c r="C2193" s="8" t="str">
        <f t="shared" si="33"/>
        <v>Payne County OK</v>
      </c>
      <c r="D2193" s="9">
        <v>80850</v>
      </c>
      <c r="E2193" s="8" t="s">
        <v>445</v>
      </c>
      <c r="F2193" s="9">
        <v>8785</v>
      </c>
      <c r="G2193" s="9">
        <v>16644</v>
      </c>
      <c r="H2193" s="9">
        <v>27749</v>
      </c>
      <c r="I2193" s="10">
        <v>0.3165879851526181</v>
      </c>
      <c r="J2193" s="10">
        <v>0.59980539839273483</v>
      </c>
      <c r="K2193" s="9">
        <v>-7859</v>
      </c>
      <c r="L2193" s="9">
        <v>7859</v>
      </c>
      <c r="M2193" s="10">
        <v>-0.28321741324011673</v>
      </c>
      <c r="N2193" s="10">
        <v>0.28321741324011673</v>
      </c>
      <c r="O2193" s="9">
        <v>9193</v>
      </c>
      <c r="P2193" s="9">
        <v>16467</v>
      </c>
      <c r="Q2193" s="9">
        <v>25660</v>
      </c>
      <c r="R2193" s="10">
        <v>0.3582618862042089</v>
      </c>
      <c r="S2193" s="10">
        <v>0.64173811379579115</v>
      </c>
      <c r="T2193" s="9">
        <v>-7274</v>
      </c>
      <c r="U2193" s="10">
        <v>-0.28347622759158225</v>
      </c>
      <c r="V2193" s="9">
        <v>-408</v>
      </c>
      <c r="W2193" s="9">
        <v>177</v>
      </c>
      <c r="X2193" s="10">
        <v>-4.16739010515908E-2</v>
      </c>
      <c r="Y2193" s="10">
        <v>-4.193271540305632E-2</v>
      </c>
      <c r="Z2193" s="11">
        <v>684.7</v>
      </c>
      <c r="AA2193" s="11">
        <v>118.08091134803563</v>
      </c>
      <c r="AB2193" s="11">
        <v>40119</v>
      </c>
      <c r="AC2193" s="12" t="s">
        <v>5656</v>
      </c>
      <c r="AD2193" s="8">
        <v>40</v>
      </c>
      <c r="AE2193" s="8">
        <v>119</v>
      </c>
      <c r="AF2193" s="13" t="s">
        <v>5657</v>
      </c>
      <c r="AG2193" s="13"/>
      <c r="AH2193" s="13" t="s">
        <v>5658</v>
      </c>
      <c r="AJ2193" s="13" t="s">
        <v>498</v>
      </c>
      <c r="AK2193" s="13"/>
      <c r="AL2193" s="13"/>
      <c r="AM2193" s="13"/>
      <c r="AN2193" s="13" t="s">
        <v>487</v>
      </c>
    </row>
    <row r="2194" spans="1:40" x14ac:dyDescent="0.2">
      <c r="A2194" s="8" t="s">
        <v>5533</v>
      </c>
      <c r="B2194" s="8" t="s">
        <v>5659</v>
      </c>
      <c r="C2194" s="8" t="str">
        <f t="shared" si="33"/>
        <v>Pittsburg County OK</v>
      </c>
      <c r="D2194" s="9">
        <v>44610</v>
      </c>
      <c r="E2194" s="8" t="s">
        <v>445</v>
      </c>
      <c r="F2194" s="9">
        <v>3704</v>
      </c>
      <c r="G2194" s="9">
        <v>12740</v>
      </c>
      <c r="H2194" s="9">
        <v>17250</v>
      </c>
      <c r="I2194" s="10">
        <v>0.21472463768115943</v>
      </c>
      <c r="J2194" s="10">
        <v>0.73855072463768112</v>
      </c>
      <c r="K2194" s="9">
        <v>-9036</v>
      </c>
      <c r="L2194" s="9">
        <v>9036</v>
      </c>
      <c r="M2194" s="10">
        <v>-0.52382608695652166</v>
      </c>
      <c r="N2194" s="10">
        <v>0.52382608695652166</v>
      </c>
      <c r="O2194" s="9">
        <v>4813</v>
      </c>
      <c r="P2194" s="9">
        <v>10785</v>
      </c>
      <c r="Q2194" s="9">
        <v>15598</v>
      </c>
      <c r="R2194" s="10">
        <v>0.30856520066675214</v>
      </c>
      <c r="S2194" s="10">
        <v>0.69143479933324781</v>
      </c>
      <c r="T2194" s="9">
        <v>-5972</v>
      </c>
      <c r="U2194" s="10">
        <v>-0.38286959866649567</v>
      </c>
      <c r="V2194" s="9">
        <v>-1109</v>
      </c>
      <c r="W2194" s="9">
        <v>1955</v>
      </c>
      <c r="X2194" s="10">
        <v>-9.3840562985592707E-2</v>
      </c>
      <c r="Y2194" s="10">
        <v>4.7115925304433315E-2</v>
      </c>
      <c r="Z2194" s="11">
        <v>1305.46</v>
      </c>
      <c r="AA2194" s="11">
        <v>34.171862791659642</v>
      </c>
      <c r="AB2194" s="11">
        <v>40121</v>
      </c>
      <c r="AC2194" s="12" t="s">
        <v>5660</v>
      </c>
      <c r="AD2194" s="8">
        <v>40</v>
      </c>
      <c r="AE2194" s="8">
        <v>121</v>
      </c>
      <c r="AF2194" s="13" t="s">
        <v>5661</v>
      </c>
      <c r="AG2194" s="13"/>
      <c r="AH2194" s="13" t="s">
        <v>5662</v>
      </c>
      <c r="AJ2194" s="13" t="s">
        <v>498</v>
      </c>
      <c r="AK2194" s="13"/>
      <c r="AL2194" s="13"/>
      <c r="AM2194" s="13"/>
      <c r="AN2194" s="13" t="s">
        <v>487</v>
      </c>
    </row>
    <row r="2195" spans="1:40" x14ac:dyDescent="0.2">
      <c r="A2195" s="8" t="s">
        <v>5533</v>
      </c>
      <c r="B2195" s="8" t="s">
        <v>4036</v>
      </c>
      <c r="C2195" s="8" t="str">
        <f t="shared" si="33"/>
        <v>Pontotoc County OK</v>
      </c>
      <c r="D2195" s="9">
        <v>38194</v>
      </c>
      <c r="E2195" s="8" t="s">
        <v>445</v>
      </c>
      <c r="F2195" s="9">
        <v>3633</v>
      </c>
      <c r="G2195" s="9">
        <v>10420</v>
      </c>
      <c r="H2195" s="9">
        <v>14814</v>
      </c>
      <c r="I2195" s="10">
        <v>0.245240988254354</v>
      </c>
      <c r="J2195" s="10">
        <v>0.70338868637775076</v>
      </c>
      <c r="K2195" s="9">
        <v>-6787</v>
      </c>
      <c r="L2195" s="9">
        <v>6787</v>
      </c>
      <c r="M2195" s="10">
        <v>-0.45814769812339673</v>
      </c>
      <c r="N2195" s="10">
        <v>0.45814769812339673</v>
      </c>
      <c r="O2195" s="9">
        <v>3934</v>
      </c>
      <c r="P2195" s="9">
        <v>8921</v>
      </c>
      <c r="Q2195" s="9">
        <v>12855</v>
      </c>
      <c r="R2195" s="10">
        <v>0.30602878257487359</v>
      </c>
      <c r="S2195" s="10">
        <v>0.69397121742512646</v>
      </c>
      <c r="T2195" s="9">
        <v>-4987</v>
      </c>
      <c r="U2195" s="10">
        <v>-0.38794243485025287</v>
      </c>
      <c r="V2195" s="9">
        <v>-301</v>
      </c>
      <c r="W2195" s="9">
        <v>1499</v>
      </c>
      <c r="X2195" s="10">
        <v>-6.0787794320519589E-2</v>
      </c>
      <c r="Y2195" s="10">
        <v>9.4174689526242972E-3</v>
      </c>
      <c r="Z2195" s="11">
        <v>720.44</v>
      </c>
      <c r="AA2195" s="11">
        <v>53.014824274054739</v>
      </c>
      <c r="AB2195" s="11">
        <v>40123</v>
      </c>
      <c r="AC2195" s="12" t="s">
        <v>5663</v>
      </c>
      <c r="AD2195" s="8">
        <v>40</v>
      </c>
      <c r="AE2195" s="8">
        <v>123</v>
      </c>
      <c r="AF2195" s="13" t="s">
        <v>5664</v>
      </c>
      <c r="AG2195" s="13"/>
      <c r="AH2195" s="13" t="s">
        <v>5665</v>
      </c>
      <c r="AJ2195" s="13" t="s">
        <v>498</v>
      </c>
      <c r="AK2195" s="13"/>
      <c r="AL2195" s="13"/>
      <c r="AM2195" s="13"/>
      <c r="AN2195" s="13" t="s">
        <v>487</v>
      </c>
    </row>
    <row r="2196" spans="1:40" x14ac:dyDescent="0.2">
      <c r="A2196" s="8" t="s">
        <v>5533</v>
      </c>
      <c r="B2196" s="8" t="s">
        <v>2874</v>
      </c>
      <c r="C2196" s="8" t="str">
        <f t="shared" si="33"/>
        <v>Pottawatomie County OK</v>
      </c>
      <c r="D2196" s="9">
        <v>71875</v>
      </c>
      <c r="E2196" s="8" t="s">
        <v>445</v>
      </c>
      <c r="F2196" s="9">
        <v>6005</v>
      </c>
      <c r="G2196" s="9">
        <v>17826</v>
      </c>
      <c r="H2196" s="9">
        <v>25417</v>
      </c>
      <c r="I2196" s="10">
        <v>0.23625919660070033</v>
      </c>
      <c r="J2196" s="10">
        <v>0.70134162174922299</v>
      </c>
      <c r="K2196" s="9">
        <v>-11821</v>
      </c>
      <c r="L2196" s="9">
        <v>11821</v>
      </c>
      <c r="M2196" s="10">
        <v>-0.46508242514852266</v>
      </c>
      <c r="N2196" s="10">
        <v>0.46508242514852266</v>
      </c>
      <c r="O2196" s="9">
        <v>7182</v>
      </c>
      <c r="P2196" s="9">
        <v>16240</v>
      </c>
      <c r="Q2196" s="9">
        <v>23422</v>
      </c>
      <c r="R2196" s="10">
        <v>0.30663478780633591</v>
      </c>
      <c r="S2196" s="10">
        <v>0.69336521219366409</v>
      </c>
      <c r="T2196" s="9">
        <v>-9058</v>
      </c>
      <c r="U2196" s="10">
        <v>-0.38673042438732819</v>
      </c>
      <c r="V2196" s="9">
        <v>-1177</v>
      </c>
      <c r="W2196" s="9">
        <v>1586</v>
      </c>
      <c r="X2196" s="10">
        <v>-7.0375591205635579E-2</v>
      </c>
      <c r="Y2196" s="10">
        <v>7.9764095555588943E-3</v>
      </c>
      <c r="Z2196" s="11">
        <v>787.67</v>
      </c>
      <c r="AA2196" s="11">
        <v>91.250142826310523</v>
      </c>
      <c r="AB2196" s="11">
        <v>40125</v>
      </c>
      <c r="AC2196" s="12" t="s">
        <v>5666</v>
      </c>
      <c r="AD2196" s="8">
        <v>40</v>
      </c>
      <c r="AE2196" s="8">
        <v>125</v>
      </c>
      <c r="AF2196" s="13" t="s">
        <v>5667</v>
      </c>
      <c r="AG2196" s="13" t="s">
        <v>5556</v>
      </c>
      <c r="AH2196" s="13" t="s">
        <v>5668</v>
      </c>
      <c r="AJ2196" s="13" t="s">
        <v>498</v>
      </c>
      <c r="AK2196" s="13" t="s">
        <v>5558</v>
      </c>
      <c r="AL2196" s="13"/>
      <c r="AM2196" s="13"/>
      <c r="AN2196" s="13" t="s">
        <v>487</v>
      </c>
    </row>
    <row r="2197" spans="1:40" x14ac:dyDescent="0.2">
      <c r="A2197" s="8" t="s">
        <v>5533</v>
      </c>
      <c r="B2197" s="8" t="s">
        <v>5669</v>
      </c>
      <c r="C2197" s="8" t="str">
        <f t="shared" si="33"/>
        <v>Pushmataha County OK</v>
      </c>
      <c r="D2197" s="9">
        <v>11183</v>
      </c>
      <c r="E2197" s="8" t="s">
        <v>445</v>
      </c>
      <c r="F2197" s="9">
        <v>748</v>
      </c>
      <c r="G2197" s="9">
        <v>3581</v>
      </c>
      <c r="H2197" s="9">
        <v>4483</v>
      </c>
      <c r="I2197" s="10">
        <v>0.16685255409324112</v>
      </c>
      <c r="J2197" s="10">
        <v>0.7987954494757975</v>
      </c>
      <c r="K2197" s="9">
        <v>-2833</v>
      </c>
      <c r="L2197" s="9">
        <v>2833</v>
      </c>
      <c r="M2197" s="10">
        <v>-0.63194289538255632</v>
      </c>
      <c r="N2197" s="10">
        <v>0.63194289538255632</v>
      </c>
      <c r="O2197" s="9">
        <v>1043</v>
      </c>
      <c r="P2197" s="9">
        <v>3087</v>
      </c>
      <c r="Q2197" s="9">
        <v>4130</v>
      </c>
      <c r="R2197" s="10">
        <v>0.25254237288135595</v>
      </c>
      <c r="S2197" s="10">
        <v>0.74745762711864405</v>
      </c>
      <c r="T2197" s="9">
        <v>-2044</v>
      </c>
      <c r="U2197" s="10">
        <v>-0.4949152542372881</v>
      </c>
      <c r="V2197" s="9">
        <v>-295</v>
      </c>
      <c r="W2197" s="9">
        <v>494</v>
      </c>
      <c r="X2197" s="10">
        <v>-8.5689818788114824E-2</v>
      </c>
      <c r="Y2197" s="10">
        <v>5.1337822357153451E-2</v>
      </c>
      <c r="Z2197" s="11">
        <v>1395.84</v>
      </c>
      <c r="AA2197" s="11">
        <v>8.0116632278771203</v>
      </c>
      <c r="AB2197" s="11">
        <v>40127</v>
      </c>
      <c r="AC2197" s="12" t="s">
        <v>5670</v>
      </c>
      <c r="AD2197" s="8">
        <v>40</v>
      </c>
      <c r="AE2197" s="8">
        <v>127</v>
      </c>
      <c r="AF2197" s="13"/>
      <c r="AG2197" s="13"/>
      <c r="AH2197" s="13"/>
      <c r="AJ2197" s="13"/>
      <c r="AK2197" s="13"/>
      <c r="AL2197" s="13"/>
      <c r="AM2197" s="13"/>
      <c r="AN2197" s="13" t="s">
        <v>510</v>
      </c>
    </row>
    <row r="2198" spans="1:40" x14ac:dyDescent="0.2">
      <c r="A2198" s="8" t="s">
        <v>5533</v>
      </c>
      <c r="B2198" s="8" t="s">
        <v>5671</v>
      </c>
      <c r="C2198" s="8" t="str">
        <f t="shared" si="33"/>
        <v>Roger Mills County OK</v>
      </c>
      <c r="D2198" s="9">
        <v>3788</v>
      </c>
      <c r="E2198" s="8" t="s">
        <v>445</v>
      </c>
      <c r="F2198" s="9">
        <v>151</v>
      </c>
      <c r="G2198" s="9">
        <v>1546</v>
      </c>
      <c r="H2198" s="9">
        <v>1758</v>
      </c>
      <c r="I2198" s="10">
        <v>8.5893060295790677E-2</v>
      </c>
      <c r="J2198" s="10">
        <v>0.87940841865756536</v>
      </c>
      <c r="K2198" s="9">
        <v>-1395</v>
      </c>
      <c r="L2198" s="9">
        <v>1395</v>
      </c>
      <c r="M2198" s="10">
        <v>-0.79351535836177467</v>
      </c>
      <c r="N2198" s="10">
        <v>0.79351535836177467</v>
      </c>
      <c r="O2198" s="9">
        <v>272</v>
      </c>
      <c r="P2198" s="9">
        <v>1402</v>
      </c>
      <c r="Q2198" s="9">
        <v>1674</v>
      </c>
      <c r="R2198" s="10">
        <v>0.16248506571087215</v>
      </c>
      <c r="S2198" s="10">
        <v>0.83751493428912782</v>
      </c>
      <c r="T2198" s="9">
        <v>-1130</v>
      </c>
      <c r="U2198" s="10">
        <v>-0.67502986857825564</v>
      </c>
      <c r="V2198" s="9">
        <v>-121</v>
      </c>
      <c r="W2198" s="9">
        <v>144</v>
      </c>
      <c r="X2198" s="10">
        <v>-7.6592005415081474E-2</v>
      </c>
      <c r="Y2198" s="10">
        <v>4.1893484368437539E-2</v>
      </c>
      <c r="Z2198" s="11">
        <v>1141.1400000000001</v>
      </c>
      <c r="AA2198" s="11">
        <v>3.3194875300138453</v>
      </c>
      <c r="AB2198" s="11">
        <v>40129</v>
      </c>
      <c r="AC2198" s="12" t="s">
        <v>5672</v>
      </c>
      <c r="AD2198" s="8">
        <v>40</v>
      </c>
      <c r="AE2198" s="8">
        <v>129</v>
      </c>
      <c r="AF2198" s="13"/>
      <c r="AG2198" s="13"/>
      <c r="AH2198" s="13"/>
      <c r="AJ2198" s="13"/>
      <c r="AK2198" s="13"/>
      <c r="AL2198" s="13"/>
      <c r="AM2198" s="13"/>
      <c r="AN2198" s="13" t="s">
        <v>510</v>
      </c>
    </row>
    <row r="2199" spans="1:40" x14ac:dyDescent="0.2">
      <c r="A2199" s="8" t="s">
        <v>5533</v>
      </c>
      <c r="B2199" s="8" t="s">
        <v>5673</v>
      </c>
      <c r="C2199" s="8" t="str">
        <f t="shared" si="33"/>
        <v>Rogers County OK</v>
      </c>
      <c r="D2199" s="9">
        <v>90802</v>
      </c>
      <c r="E2199" s="8" t="s">
        <v>445</v>
      </c>
      <c r="F2199" s="9">
        <v>7895</v>
      </c>
      <c r="G2199" s="9">
        <v>30893</v>
      </c>
      <c r="H2199" s="9">
        <v>40834</v>
      </c>
      <c r="I2199" s="10">
        <v>0.19334378214233236</v>
      </c>
      <c r="J2199" s="10">
        <v>0.75655091345447423</v>
      </c>
      <c r="K2199" s="9">
        <v>-22998</v>
      </c>
      <c r="L2199" s="9">
        <v>22998</v>
      </c>
      <c r="M2199" s="10">
        <v>-0.56320713131214184</v>
      </c>
      <c r="N2199" s="10">
        <v>0.56320713131214184</v>
      </c>
      <c r="O2199" s="9">
        <v>9146</v>
      </c>
      <c r="P2199" s="9">
        <v>27531</v>
      </c>
      <c r="Q2199" s="9">
        <v>36677</v>
      </c>
      <c r="R2199" s="10">
        <v>0.24936608773890995</v>
      </c>
      <c r="S2199" s="10">
        <v>0.75063391226109011</v>
      </c>
      <c r="T2199" s="9">
        <v>-18385</v>
      </c>
      <c r="U2199" s="10">
        <v>-0.50126782452218022</v>
      </c>
      <c r="V2199" s="9">
        <v>-1251</v>
      </c>
      <c r="W2199" s="9">
        <v>3362</v>
      </c>
      <c r="X2199" s="10">
        <v>-5.6022305596577587E-2</v>
      </c>
      <c r="Y2199" s="10">
        <v>5.9170011933841193E-3</v>
      </c>
      <c r="Z2199" s="11">
        <v>675.63</v>
      </c>
      <c r="AA2199" s="11">
        <v>134.39604517265369</v>
      </c>
      <c r="AB2199" s="11">
        <v>40131</v>
      </c>
      <c r="AC2199" s="12" t="s">
        <v>5674</v>
      </c>
      <c r="AD2199" s="8">
        <v>40</v>
      </c>
      <c r="AE2199" s="8">
        <v>131</v>
      </c>
      <c r="AF2199" s="13" t="s">
        <v>5582</v>
      </c>
      <c r="AG2199" s="13" t="s">
        <v>5564</v>
      </c>
      <c r="AH2199" s="13" t="s">
        <v>5583</v>
      </c>
      <c r="AI2199" s="14">
        <v>981005</v>
      </c>
      <c r="AJ2199" s="13" t="s">
        <v>486</v>
      </c>
      <c r="AK2199" s="13" t="s">
        <v>5566</v>
      </c>
      <c r="AL2199" s="13"/>
      <c r="AM2199" s="13"/>
      <c r="AN2199" s="13" t="s">
        <v>505</v>
      </c>
    </row>
    <row r="2200" spans="1:40" x14ac:dyDescent="0.2">
      <c r="A2200" s="8" t="s">
        <v>5533</v>
      </c>
      <c r="B2200" s="8" t="s">
        <v>1537</v>
      </c>
      <c r="C2200" s="8" t="str">
        <f t="shared" si="33"/>
        <v>Seminole County OK</v>
      </c>
      <c r="D2200" s="9">
        <v>25548</v>
      </c>
      <c r="E2200" s="8" t="s">
        <v>445</v>
      </c>
      <c r="F2200" s="9">
        <v>2067</v>
      </c>
      <c r="G2200" s="9">
        <v>5612</v>
      </c>
      <c r="H2200" s="9">
        <v>8032</v>
      </c>
      <c r="I2200" s="10">
        <v>0.2573456175298805</v>
      </c>
      <c r="J2200" s="10">
        <v>0.69870517928286857</v>
      </c>
      <c r="K2200" s="9">
        <v>-3545</v>
      </c>
      <c r="L2200" s="9">
        <v>3545</v>
      </c>
      <c r="M2200" s="10">
        <v>-0.44135956175298807</v>
      </c>
      <c r="N2200" s="10">
        <v>0.44135956175298807</v>
      </c>
      <c r="O2200" s="9">
        <v>2597</v>
      </c>
      <c r="P2200" s="9">
        <v>4852</v>
      </c>
      <c r="Q2200" s="9">
        <v>7449</v>
      </c>
      <c r="R2200" s="10">
        <v>0.34863740099342194</v>
      </c>
      <c r="S2200" s="10">
        <v>0.65136259900657811</v>
      </c>
      <c r="T2200" s="9">
        <v>-2255</v>
      </c>
      <c r="U2200" s="10">
        <v>-0.30272519801315617</v>
      </c>
      <c r="V2200" s="9">
        <v>-530</v>
      </c>
      <c r="W2200" s="9">
        <v>760</v>
      </c>
      <c r="X2200" s="10">
        <v>-9.1291783463541443E-2</v>
      </c>
      <c r="Y2200" s="10">
        <v>4.7342580276290458E-2</v>
      </c>
      <c r="Z2200" s="11">
        <v>632.84</v>
      </c>
      <c r="AA2200" s="11">
        <v>40.370393780418432</v>
      </c>
      <c r="AB2200" s="11">
        <v>40133</v>
      </c>
      <c r="AC2200" s="12" t="s">
        <v>5675</v>
      </c>
      <c r="AD2200" s="8">
        <v>40</v>
      </c>
      <c r="AE2200" s="8">
        <v>133</v>
      </c>
      <c r="AF2200" s="13"/>
      <c r="AG2200" s="13"/>
      <c r="AH2200" s="13"/>
      <c r="AJ2200" s="13"/>
      <c r="AK2200" s="13"/>
      <c r="AL2200" s="13"/>
      <c r="AM2200" s="13"/>
      <c r="AN2200" s="13" t="s">
        <v>510</v>
      </c>
    </row>
    <row r="2201" spans="1:40" x14ac:dyDescent="0.2">
      <c r="A2201" s="8" t="s">
        <v>5533</v>
      </c>
      <c r="B2201" s="8" t="s">
        <v>5676</v>
      </c>
      <c r="C2201" s="8" t="str">
        <f t="shared" si="33"/>
        <v>Sequoyah County OK</v>
      </c>
      <c r="D2201" s="9">
        <v>41153</v>
      </c>
      <c r="E2201" s="8" t="s">
        <v>445</v>
      </c>
      <c r="F2201" s="9">
        <v>3061</v>
      </c>
      <c r="G2201" s="9">
        <v>10888</v>
      </c>
      <c r="H2201" s="9">
        <v>14437</v>
      </c>
      <c r="I2201" s="10">
        <v>0.2120246588626446</v>
      </c>
      <c r="J2201" s="10">
        <v>0.75417330470319321</v>
      </c>
      <c r="K2201" s="9">
        <v>-7827</v>
      </c>
      <c r="L2201" s="9">
        <v>7827</v>
      </c>
      <c r="M2201" s="10">
        <v>-0.54214864584054867</v>
      </c>
      <c r="N2201" s="10">
        <v>0.54214864584054867</v>
      </c>
      <c r="O2201" s="9">
        <v>4193</v>
      </c>
      <c r="P2201" s="9">
        <v>9573</v>
      </c>
      <c r="Q2201" s="9">
        <v>13766</v>
      </c>
      <c r="R2201" s="10">
        <v>0.30459102135696642</v>
      </c>
      <c r="S2201" s="10">
        <v>0.69540897864303353</v>
      </c>
      <c r="T2201" s="9">
        <v>-5380</v>
      </c>
      <c r="U2201" s="10">
        <v>-0.39081795728606711</v>
      </c>
      <c r="V2201" s="9">
        <v>-1132</v>
      </c>
      <c r="W2201" s="9">
        <v>1315</v>
      </c>
      <c r="X2201" s="10">
        <v>-9.2566362494321819E-2</v>
      </c>
      <c r="Y2201" s="10">
        <v>5.8764326060159688E-2</v>
      </c>
      <c r="Z2201" s="11">
        <v>673.27</v>
      </c>
      <c r="AA2201" s="11">
        <v>61.124066125031561</v>
      </c>
      <c r="AB2201" s="11">
        <v>40135</v>
      </c>
      <c r="AC2201" s="12" t="s">
        <v>5677</v>
      </c>
      <c r="AD2201" s="8">
        <v>40</v>
      </c>
      <c r="AE2201" s="8">
        <v>135</v>
      </c>
      <c r="AF2201" s="13" t="s">
        <v>797</v>
      </c>
      <c r="AG2201" s="13"/>
      <c r="AH2201" s="13" t="s">
        <v>798</v>
      </c>
      <c r="AI2201" s="14">
        <v>280241</v>
      </c>
      <c r="AJ2201" s="13" t="s">
        <v>486</v>
      </c>
      <c r="AK2201" s="13"/>
      <c r="AL2201" s="13"/>
      <c r="AM2201" s="13"/>
      <c r="AN2201" s="13" t="s">
        <v>505</v>
      </c>
    </row>
    <row r="2202" spans="1:40" x14ac:dyDescent="0.2">
      <c r="A2202" s="8" t="s">
        <v>5533</v>
      </c>
      <c r="B2202" s="8" t="s">
        <v>1833</v>
      </c>
      <c r="C2202" s="8" t="str">
        <f t="shared" si="33"/>
        <v>Stephens County OK</v>
      </c>
      <c r="D2202" s="9">
        <v>44581</v>
      </c>
      <c r="E2202" s="8" t="s">
        <v>445</v>
      </c>
      <c r="F2202" s="9">
        <v>3084</v>
      </c>
      <c r="G2202" s="9">
        <v>14166</v>
      </c>
      <c r="H2202" s="9">
        <v>17886</v>
      </c>
      <c r="I2202" s="10">
        <v>0.17242536061724253</v>
      </c>
      <c r="J2202" s="10">
        <v>0.79201610197920158</v>
      </c>
      <c r="K2202" s="9">
        <v>-11082</v>
      </c>
      <c r="L2202" s="9">
        <v>11082</v>
      </c>
      <c r="M2202" s="10">
        <v>-0.61959074136195902</v>
      </c>
      <c r="N2202" s="10">
        <v>0.61959074136195902</v>
      </c>
      <c r="O2202" s="9">
        <v>3939</v>
      </c>
      <c r="P2202" s="9">
        <v>12907</v>
      </c>
      <c r="Q2202" s="9">
        <v>16846</v>
      </c>
      <c r="R2202" s="10">
        <v>0.23382405318770033</v>
      </c>
      <c r="S2202" s="10">
        <v>0.76617594681229961</v>
      </c>
      <c r="T2202" s="9">
        <v>-8968</v>
      </c>
      <c r="U2202" s="10">
        <v>-0.53235189362459923</v>
      </c>
      <c r="V2202" s="9">
        <v>-855</v>
      </c>
      <c r="W2202" s="9">
        <v>1259</v>
      </c>
      <c r="X2202" s="10">
        <v>-6.1398692570457797E-2</v>
      </c>
      <c r="Y2202" s="10">
        <v>2.5840155166901968E-2</v>
      </c>
      <c r="Z2202" s="11">
        <v>870.24</v>
      </c>
      <c r="AA2202" s="11">
        <v>51.228396764111046</v>
      </c>
      <c r="AB2202" s="11">
        <v>40137</v>
      </c>
      <c r="AC2202" s="12" t="s">
        <v>5678</v>
      </c>
      <c r="AD2202" s="8">
        <v>40</v>
      </c>
      <c r="AE2202" s="8">
        <v>137</v>
      </c>
      <c r="AF2202" s="13" t="s">
        <v>5679</v>
      </c>
      <c r="AG2202" s="13"/>
      <c r="AH2202" s="13" t="s">
        <v>5680</v>
      </c>
      <c r="AJ2202" s="13" t="s">
        <v>498</v>
      </c>
      <c r="AK2202" s="13"/>
      <c r="AL2202" s="13"/>
      <c r="AM2202" s="13"/>
      <c r="AN2202" s="13" t="s">
        <v>487</v>
      </c>
    </row>
    <row r="2203" spans="1:40" x14ac:dyDescent="0.2">
      <c r="A2203" s="8" t="s">
        <v>5533</v>
      </c>
      <c r="B2203" s="8" t="s">
        <v>4269</v>
      </c>
      <c r="C2203" s="8" t="str">
        <f t="shared" si="33"/>
        <v>Texas County OK</v>
      </c>
      <c r="D2203" s="9">
        <v>21489</v>
      </c>
      <c r="E2203" s="8" t="s">
        <v>445</v>
      </c>
      <c r="F2203" s="9">
        <v>855</v>
      </c>
      <c r="G2203" s="9">
        <v>4615</v>
      </c>
      <c r="H2203" s="9">
        <v>5771</v>
      </c>
      <c r="I2203" s="10">
        <v>0.14815456593311385</v>
      </c>
      <c r="J2203" s="10">
        <v>0.79968809565066712</v>
      </c>
      <c r="K2203" s="9">
        <v>-3760</v>
      </c>
      <c r="L2203" s="9">
        <v>3760</v>
      </c>
      <c r="M2203" s="10">
        <v>-0.65153352971755329</v>
      </c>
      <c r="N2203" s="10">
        <v>0.65153352971755329</v>
      </c>
      <c r="O2203" s="9">
        <v>854</v>
      </c>
      <c r="P2203" s="9">
        <v>4908</v>
      </c>
      <c r="Q2203" s="9">
        <v>5762</v>
      </c>
      <c r="R2203" s="10">
        <v>0.14821242624088857</v>
      </c>
      <c r="S2203" s="10">
        <v>0.8517875737591114</v>
      </c>
      <c r="T2203" s="9">
        <v>-4054</v>
      </c>
      <c r="U2203" s="10">
        <v>-0.70357514751822281</v>
      </c>
      <c r="V2203" s="9">
        <v>1</v>
      </c>
      <c r="W2203" s="9">
        <v>-293</v>
      </c>
      <c r="X2203" s="10">
        <v>-5.7860307774715292E-5</v>
      </c>
      <c r="Y2203" s="10">
        <v>-5.2099478108444286E-2</v>
      </c>
      <c r="Z2203" s="11">
        <v>2041.26</v>
      </c>
      <c r="AA2203" s="11">
        <v>10.527321360336263</v>
      </c>
      <c r="AB2203" s="11">
        <v>40139</v>
      </c>
      <c r="AC2203" s="12" t="s">
        <v>5681</v>
      </c>
      <c r="AD2203" s="8">
        <v>40</v>
      </c>
      <c r="AE2203" s="8">
        <v>139</v>
      </c>
      <c r="AF2203" s="13" t="s">
        <v>5682</v>
      </c>
      <c r="AG2203" s="13"/>
      <c r="AH2203" s="13" t="s">
        <v>5683</v>
      </c>
      <c r="AJ2203" s="13" t="s">
        <v>498</v>
      </c>
      <c r="AK2203" s="13"/>
      <c r="AL2203" s="13"/>
      <c r="AM2203" s="13"/>
      <c r="AN2203" s="13" t="s">
        <v>487</v>
      </c>
    </row>
    <row r="2204" spans="1:40" x14ac:dyDescent="0.2">
      <c r="A2204" s="8" t="s">
        <v>5533</v>
      </c>
      <c r="B2204" s="8" t="s">
        <v>5684</v>
      </c>
      <c r="C2204" s="8" t="str">
        <f t="shared" si="33"/>
        <v>Tillman County OK</v>
      </c>
      <c r="D2204" s="9">
        <v>7515</v>
      </c>
      <c r="E2204" s="8" t="s">
        <v>445</v>
      </c>
      <c r="F2204" s="9">
        <v>657</v>
      </c>
      <c r="G2204" s="9">
        <v>1944</v>
      </c>
      <c r="H2204" s="9">
        <v>2706</v>
      </c>
      <c r="I2204" s="10">
        <v>0.24279379157427938</v>
      </c>
      <c r="J2204" s="10">
        <v>0.71840354767184034</v>
      </c>
      <c r="K2204" s="9">
        <v>-1287</v>
      </c>
      <c r="L2204" s="9">
        <v>1287</v>
      </c>
      <c r="M2204" s="10">
        <v>-0.47560975609756095</v>
      </c>
      <c r="N2204" s="10">
        <v>0.47560975609756095</v>
      </c>
      <c r="O2204" s="9">
        <v>906</v>
      </c>
      <c r="P2204" s="9">
        <v>1813</v>
      </c>
      <c r="Q2204" s="9">
        <v>2719</v>
      </c>
      <c r="R2204" s="10">
        <v>0.33321073924236849</v>
      </c>
      <c r="S2204" s="10">
        <v>0.66678926075763145</v>
      </c>
      <c r="T2204" s="9">
        <v>-907</v>
      </c>
      <c r="U2204" s="10">
        <v>-0.33357852151526296</v>
      </c>
      <c r="V2204" s="9">
        <v>-249</v>
      </c>
      <c r="W2204" s="9">
        <v>131</v>
      </c>
      <c r="X2204" s="10">
        <v>-9.0416947668089109E-2</v>
      </c>
      <c r="Y2204" s="10">
        <v>5.1614286914208884E-2</v>
      </c>
      <c r="Z2204" s="11">
        <v>871.13</v>
      </c>
      <c r="AA2204" s="11">
        <v>8.6267262061919574</v>
      </c>
      <c r="AB2204" s="11">
        <v>40141</v>
      </c>
      <c r="AC2204" s="12" t="s">
        <v>5685</v>
      </c>
      <c r="AD2204" s="8">
        <v>40</v>
      </c>
      <c r="AE2204" s="8">
        <v>141</v>
      </c>
      <c r="AF2204" s="13"/>
      <c r="AG2204" s="13"/>
      <c r="AH2204" s="13"/>
      <c r="AJ2204" s="13"/>
      <c r="AK2204" s="13"/>
      <c r="AL2204" s="13"/>
      <c r="AM2204" s="13"/>
      <c r="AN2204" s="13" t="s">
        <v>510</v>
      </c>
    </row>
    <row r="2205" spans="1:40" x14ac:dyDescent="0.2">
      <c r="A2205" s="8" t="s">
        <v>5533</v>
      </c>
      <c r="B2205" s="8" t="s">
        <v>5686</v>
      </c>
      <c r="C2205" s="8" t="str">
        <f t="shared" si="33"/>
        <v>Tulsa County OK</v>
      </c>
      <c r="D2205" s="9">
        <v>639242</v>
      </c>
      <c r="E2205" s="8" t="s">
        <v>445</v>
      </c>
      <c r="F2205" s="9">
        <v>87663</v>
      </c>
      <c r="G2205" s="9">
        <v>143985</v>
      </c>
      <c r="H2205" s="9">
        <v>246557</v>
      </c>
      <c r="I2205" s="10">
        <v>0.35554861553312217</v>
      </c>
      <c r="J2205" s="10">
        <v>0.58398260848404226</v>
      </c>
      <c r="K2205" s="9">
        <v>-56322</v>
      </c>
      <c r="L2205" s="9">
        <v>56322</v>
      </c>
      <c r="M2205" s="10">
        <v>-0.2284339929509201</v>
      </c>
      <c r="N2205" s="10">
        <v>0.2284339929509201</v>
      </c>
      <c r="O2205" s="9">
        <v>82633</v>
      </c>
      <c r="P2205" s="9">
        <v>144908</v>
      </c>
      <c r="Q2205" s="9">
        <v>227541</v>
      </c>
      <c r="R2205" s="10">
        <v>0.36315653003195031</v>
      </c>
      <c r="S2205" s="10">
        <v>0.63684346996804975</v>
      </c>
      <c r="T2205" s="9">
        <v>-62275</v>
      </c>
      <c r="U2205" s="10">
        <v>-0.27368693993609944</v>
      </c>
      <c r="V2205" s="9">
        <v>5030</v>
      </c>
      <c r="W2205" s="9">
        <v>-923</v>
      </c>
      <c r="X2205" s="10">
        <v>-7.6079144988281389E-3</v>
      </c>
      <c r="Y2205" s="10">
        <v>-5.2860861484007482E-2</v>
      </c>
      <c r="Z2205" s="11">
        <v>570.25</v>
      </c>
      <c r="AA2205" s="11">
        <v>1120.9855326611134</v>
      </c>
      <c r="AB2205" s="11">
        <v>40143</v>
      </c>
      <c r="AC2205" s="12" t="s">
        <v>5687</v>
      </c>
      <c r="AD2205" s="8">
        <v>40</v>
      </c>
      <c r="AE2205" s="8">
        <v>143</v>
      </c>
      <c r="AF2205" s="13" t="s">
        <v>5582</v>
      </c>
      <c r="AG2205" s="13" t="s">
        <v>5564</v>
      </c>
      <c r="AH2205" s="13" t="s">
        <v>5583</v>
      </c>
      <c r="AI2205" s="14">
        <v>981005</v>
      </c>
      <c r="AJ2205" s="13" t="s">
        <v>486</v>
      </c>
      <c r="AK2205" s="13" t="s">
        <v>5566</v>
      </c>
      <c r="AL2205" s="13"/>
      <c r="AM2205" s="13"/>
      <c r="AN2205" s="13" t="s">
        <v>487</v>
      </c>
    </row>
    <row r="2206" spans="1:40" x14ac:dyDescent="0.2">
      <c r="A2206" s="8" t="s">
        <v>5533</v>
      </c>
      <c r="B2206" s="8" t="s">
        <v>5688</v>
      </c>
      <c r="C2206" s="8" t="str">
        <f t="shared" si="33"/>
        <v>Wagoner County OK</v>
      </c>
      <c r="D2206" s="9">
        <v>76559</v>
      </c>
      <c r="E2206" s="8" t="s">
        <v>445</v>
      </c>
      <c r="F2206" s="9">
        <v>6711</v>
      </c>
      <c r="G2206" s="9">
        <v>22967</v>
      </c>
      <c r="H2206" s="9">
        <v>31246</v>
      </c>
      <c r="I2206" s="10">
        <v>0.21477949177494721</v>
      </c>
      <c r="J2206" s="10">
        <v>0.735038084874864</v>
      </c>
      <c r="K2206" s="9">
        <v>-16256</v>
      </c>
      <c r="L2206" s="9">
        <v>16256</v>
      </c>
      <c r="M2206" s="10">
        <v>-0.52025859309991684</v>
      </c>
      <c r="N2206" s="10">
        <v>0.52025859309991684</v>
      </c>
      <c r="O2206" s="9">
        <v>7773</v>
      </c>
      <c r="P2206" s="9">
        <v>20848</v>
      </c>
      <c r="Q2206" s="9">
        <v>28621</v>
      </c>
      <c r="R2206" s="10">
        <v>0.2715838021033507</v>
      </c>
      <c r="S2206" s="10">
        <v>0.72841619789664935</v>
      </c>
      <c r="T2206" s="9">
        <v>-13075</v>
      </c>
      <c r="U2206" s="10">
        <v>-0.45683239579329865</v>
      </c>
      <c r="V2206" s="9">
        <v>-1062</v>
      </c>
      <c r="W2206" s="9">
        <v>2119</v>
      </c>
      <c r="X2206" s="10">
        <v>-5.6804310328403496E-2</v>
      </c>
      <c r="Y2206" s="10">
        <v>6.6218869782146417E-3</v>
      </c>
      <c r="Z2206" s="11">
        <v>561.55999999999995</v>
      </c>
      <c r="AA2206" s="11">
        <v>136.33271600541352</v>
      </c>
      <c r="AB2206" s="11">
        <v>40145</v>
      </c>
      <c r="AC2206" s="12" t="s">
        <v>5689</v>
      </c>
      <c r="AD2206" s="8">
        <v>40</v>
      </c>
      <c r="AE2206" s="8">
        <v>145</v>
      </c>
      <c r="AF2206" s="13" t="s">
        <v>5582</v>
      </c>
      <c r="AG2206" s="13" t="s">
        <v>5564</v>
      </c>
      <c r="AH2206" s="13" t="s">
        <v>5583</v>
      </c>
      <c r="AI2206" s="14">
        <v>981005</v>
      </c>
      <c r="AJ2206" s="13" t="s">
        <v>486</v>
      </c>
      <c r="AK2206" s="13" t="s">
        <v>5566</v>
      </c>
      <c r="AL2206" s="13"/>
      <c r="AM2206" s="13"/>
      <c r="AN2206" s="13" t="s">
        <v>487</v>
      </c>
    </row>
    <row r="2207" spans="1:40" x14ac:dyDescent="0.2">
      <c r="A2207" s="8" t="s">
        <v>5533</v>
      </c>
      <c r="B2207" s="8" t="s">
        <v>680</v>
      </c>
      <c r="C2207" s="8" t="str">
        <f t="shared" si="33"/>
        <v>Washington County OK</v>
      </c>
      <c r="D2207" s="9">
        <v>52021</v>
      </c>
      <c r="E2207" s="8" t="s">
        <v>445</v>
      </c>
      <c r="F2207" s="9">
        <v>5047</v>
      </c>
      <c r="G2207" s="9">
        <v>15810</v>
      </c>
      <c r="H2207" s="9">
        <v>22208</v>
      </c>
      <c r="I2207" s="10">
        <v>0.22726044668587897</v>
      </c>
      <c r="J2207" s="10">
        <v>0.71190561959654175</v>
      </c>
      <c r="K2207" s="9">
        <v>-10763</v>
      </c>
      <c r="L2207" s="9">
        <v>10763</v>
      </c>
      <c r="M2207" s="10">
        <v>-0.48464517291066278</v>
      </c>
      <c r="N2207" s="10">
        <v>0.48464517291066278</v>
      </c>
      <c r="O2207" s="9">
        <v>5532</v>
      </c>
      <c r="P2207" s="9">
        <v>15667</v>
      </c>
      <c r="Q2207" s="9">
        <v>21199</v>
      </c>
      <c r="R2207" s="10">
        <v>0.26095570545780461</v>
      </c>
      <c r="S2207" s="10">
        <v>0.73904429454219533</v>
      </c>
      <c r="T2207" s="9">
        <v>-10135</v>
      </c>
      <c r="U2207" s="10">
        <v>-0.47808858908439072</v>
      </c>
      <c r="V2207" s="9">
        <v>-485</v>
      </c>
      <c r="W2207" s="9">
        <v>143</v>
      </c>
      <c r="X2207" s="10">
        <v>-3.369525877192564E-2</v>
      </c>
      <c r="Y2207" s="10">
        <v>-2.7138674945653585E-2</v>
      </c>
      <c r="Z2207" s="11">
        <v>415.45</v>
      </c>
      <c r="AA2207" s="11">
        <v>125.2160308099651</v>
      </c>
      <c r="AB2207" s="11">
        <v>40147</v>
      </c>
      <c r="AC2207" s="12" t="s">
        <v>5690</v>
      </c>
      <c r="AD2207" s="8">
        <v>40</v>
      </c>
      <c r="AE2207" s="8">
        <v>147</v>
      </c>
      <c r="AF2207" s="13" t="s">
        <v>5691</v>
      </c>
      <c r="AG2207" s="13" t="s">
        <v>5564</v>
      </c>
      <c r="AH2207" s="13" t="s">
        <v>5692</v>
      </c>
      <c r="AJ2207" s="13" t="s">
        <v>498</v>
      </c>
      <c r="AK2207" s="13" t="s">
        <v>5566</v>
      </c>
      <c r="AL2207" s="13"/>
      <c r="AM2207" s="13"/>
      <c r="AN2207" s="13" t="s">
        <v>487</v>
      </c>
    </row>
    <row r="2208" spans="1:40" x14ac:dyDescent="0.2">
      <c r="A2208" s="8" t="s">
        <v>5533</v>
      </c>
      <c r="B2208" s="8" t="s">
        <v>5693</v>
      </c>
      <c r="C2208" s="8" t="str">
        <f t="shared" si="33"/>
        <v>Washita County OK</v>
      </c>
      <c r="D2208" s="9">
        <v>11661</v>
      </c>
      <c r="E2208" s="8" t="s">
        <v>445</v>
      </c>
      <c r="F2208" s="9">
        <v>588</v>
      </c>
      <c r="G2208" s="9">
        <v>3851</v>
      </c>
      <c r="H2208" s="9">
        <v>4628</v>
      </c>
      <c r="I2208" s="10">
        <v>0.12705272255834055</v>
      </c>
      <c r="J2208" s="10">
        <v>0.83210890233362145</v>
      </c>
      <c r="K2208" s="9">
        <v>-3263</v>
      </c>
      <c r="L2208" s="9">
        <v>3263</v>
      </c>
      <c r="M2208" s="10">
        <v>-0.7050561797752809</v>
      </c>
      <c r="N2208" s="10">
        <v>0.7050561797752809</v>
      </c>
      <c r="O2208" s="9">
        <v>821</v>
      </c>
      <c r="P2208" s="9">
        <v>3482</v>
      </c>
      <c r="Q2208" s="9">
        <v>4303</v>
      </c>
      <c r="R2208" s="10">
        <v>0.19079711828956541</v>
      </c>
      <c r="S2208" s="10">
        <v>0.80920288171043453</v>
      </c>
      <c r="T2208" s="9">
        <v>-2661</v>
      </c>
      <c r="U2208" s="10">
        <v>-0.61840576342086906</v>
      </c>
      <c r="V2208" s="9">
        <v>-233</v>
      </c>
      <c r="W2208" s="9">
        <v>369</v>
      </c>
      <c r="X2208" s="10">
        <v>-6.3744395731224868E-2</v>
      </c>
      <c r="Y2208" s="10">
        <v>2.2906020623186918E-2</v>
      </c>
      <c r="Z2208" s="11">
        <v>1003.17</v>
      </c>
      <c r="AA2208" s="11">
        <v>11.624151439935405</v>
      </c>
      <c r="AB2208" s="11">
        <v>40149</v>
      </c>
      <c r="AC2208" s="12" t="s">
        <v>5694</v>
      </c>
      <c r="AD2208" s="8">
        <v>40</v>
      </c>
      <c r="AE2208" s="8">
        <v>149</v>
      </c>
      <c r="AF2208" s="13"/>
      <c r="AG2208" s="13"/>
      <c r="AH2208" s="13"/>
      <c r="AJ2208" s="13"/>
      <c r="AK2208" s="13"/>
      <c r="AL2208" s="13"/>
      <c r="AM2208" s="13"/>
      <c r="AN2208" s="13" t="s">
        <v>510</v>
      </c>
    </row>
    <row r="2209" spans="1:40" x14ac:dyDescent="0.2">
      <c r="A2209" s="8" t="s">
        <v>5533</v>
      </c>
      <c r="B2209" s="8" t="s">
        <v>5695</v>
      </c>
      <c r="C2209" s="8" t="str">
        <f t="shared" ref="C2209:C2272" si="34">B2209&amp;" "&amp;A2209</f>
        <v>Woods County OK</v>
      </c>
      <c r="D2209" s="9">
        <v>9304</v>
      </c>
      <c r="E2209" s="8" t="s">
        <v>445</v>
      </c>
      <c r="F2209" s="9">
        <v>521</v>
      </c>
      <c r="G2209" s="9">
        <v>2945</v>
      </c>
      <c r="H2209" s="9">
        <v>3665</v>
      </c>
      <c r="I2209" s="10">
        <v>0.14215552523874489</v>
      </c>
      <c r="J2209" s="10">
        <v>0.80354706684856758</v>
      </c>
      <c r="K2209" s="9">
        <v>-2424</v>
      </c>
      <c r="L2209" s="9">
        <v>2424</v>
      </c>
      <c r="M2209" s="10">
        <v>-0.66139154160982272</v>
      </c>
      <c r="N2209" s="10">
        <v>0.66139154160982272</v>
      </c>
      <c r="O2209" s="9">
        <v>670</v>
      </c>
      <c r="P2209" s="9">
        <v>2725</v>
      </c>
      <c r="Q2209" s="9">
        <v>3395</v>
      </c>
      <c r="R2209" s="10">
        <v>0.19734904270986744</v>
      </c>
      <c r="S2209" s="10">
        <v>0.80265095729013258</v>
      </c>
      <c r="T2209" s="9">
        <v>-2055</v>
      </c>
      <c r="U2209" s="10">
        <v>-0.60530191458026517</v>
      </c>
      <c r="V2209" s="9">
        <v>-149</v>
      </c>
      <c r="W2209" s="9">
        <v>220</v>
      </c>
      <c r="X2209" s="10">
        <v>-5.5193517471122555E-2</v>
      </c>
      <c r="Y2209" s="10">
        <v>8.9610955843499873E-4</v>
      </c>
      <c r="Z2209" s="11">
        <v>1286.45</v>
      </c>
      <c r="AA2209" s="11">
        <v>7.2323059582572196</v>
      </c>
      <c r="AB2209" s="11">
        <v>40151</v>
      </c>
      <c r="AC2209" s="12" t="s">
        <v>5696</v>
      </c>
      <c r="AD2209" s="8">
        <v>40</v>
      </c>
      <c r="AE2209" s="8">
        <v>151</v>
      </c>
      <c r="AF2209" s="13"/>
      <c r="AG2209" s="13"/>
      <c r="AH2209" s="13"/>
      <c r="AJ2209" s="13"/>
      <c r="AK2209" s="13"/>
      <c r="AL2209" s="13"/>
      <c r="AM2209" s="13"/>
      <c r="AN2209" s="13" t="s">
        <v>510</v>
      </c>
    </row>
    <row r="2210" spans="1:40" x14ac:dyDescent="0.2">
      <c r="A2210" s="8" t="s">
        <v>5533</v>
      </c>
      <c r="B2210" s="8" t="s">
        <v>5697</v>
      </c>
      <c r="C2210" s="8" t="str">
        <f t="shared" si="34"/>
        <v>Woodward County OK</v>
      </c>
      <c r="D2210" s="9">
        <v>21559</v>
      </c>
      <c r="E2210" s="8" t="s">
        <v>445</v>
      </c>
      <c r="F2210" s="9">
        <v>871</v>
      </c>
      <c r="G2210" s="9">
        <v>6329</v>
      </c>
      <c r="H2210" s="9">
        <v>7573</v>
      </c>
      <c r="I2210" s="10">
        <v>0.11501386504687706</v>
      </c>
      <c r="J2210" s="10">
        <v>0.83573220652317448</v>
      </c>
      <c r="K2210" s="9">
        <v>-5458</v>
      </c>
      <c r="L2210" s="9">
        <v>5458</v>
      </c>
      <c r="M2210" s="10">
        <v>-0.72071834147629743</v>
      </c>
      <c r="N2210" s="10">
        <v>0.72071834147629743</v>
      </c>
      <c r="O2210" s="9">
        <v>1129</v>
      </c>
      <c r="P2210" s="9">
        <v>5936</v>
      </c>
      <c r="Q2210" s="9">
        <v>7065</v>
      </c>
      <c r="R2210" s="10">
        <v>0.15980184005661713</v>
      </c>
      <c r="S2210" s="10">
        <v>0.84019815994338287</v>
      </c>
      <c r="T2210" s="9">
        <v>-4807</v>
      </c>
      <c r="U2210" s="10">
        <v>-0.68039631988676574</v>
      </c>
      <c r="V2210" s="9">
        <v>-258</v>
      </c>
      <c r="W2210" s="9">
        <v>393</v>
      </c>
      <c r="X2210" s="10">
        <v>-4.4787975009740064E-2</v>
      </c>
      <c r="Y2210" s="10">
        <v>-4.4659534202083906E-3</v>
      </c>
      <c r="Z2210" s="11">
        <v>1242.4000000000001</v>
      </c>
      <c r="AA2210" s="11">
        <v>17.352704443013522</v>
      </c>
      <c r="AB2210" s="11">
        <v>40153</v>
      </c>
      <c r="AC2210" s="12" t="s">
        <v>5698</v>
      </c>
      <c r="AD2210" s="8">
        <v>40</v>
      </c>
      <c r="AE2210" s="8">
        <v>153</v>
      </c>
      <c r="AF2210" s="13" t="s">
        <v>5699</v>
      </c>
      <c r="AG2210" s="13"/>
      <c r="AH2210" s="13" t="s">
        <v>5700</v>
      </c>
      <c r="AJ2210" s="13" t="s">
        <v>498</v>
      </c>
      <c r="AK2210" s="13"/>
      <c r="AL2210" s="13"/>
      <c r="AM2210" s="13"/>
      <c r="AN2210" s="13" t="s">
        <v>487</v>
      </c>
    </row>
    <row r="2211" spans="1:40" x14ac:dyDescent="0.2">
      <c r="A2211" s="8" t="s">
        <v>5701</v>
      </c>
      <c r="B2211" s="8" t="s">
        <v>1366</v>
      </c>
      <c r="C2211" s="8" t="str">
        <f t="shared" si="34"/>
        <v>Baker County OR</v>
      </c>
      <c r="D2211" s="9">
        <v>16005</v>
      </c>
      <c r="E2211" s="8" t="s">
        <v>218</v>
      </c>
      <c r="F2211" s="9">
        <v>1781</v>
      </c>
      <c r="G2211" s="9">
        <v>6160</v>
      </c>
      <c r="H2211" s="9">
        <v>8479</v>
      </c>
      <c r="I2211" s="10">
        <v>0.21004835475881589</v>
      </c>
      <c r="J2211" s="10">
        <v>0.72650076659983487</v>
      </c>
      <c r="K2211" s="9">
        <v>-4379</v>
      </c>
      <c r="L2211" s="9">
        <v>4379</v>
      </c>
      <c r="M2211" s="10">
        <v>-0.51645241184101898</v>
      </c>
      <c r="N2211" s="10">
        <v>0.51645241184101898</v>
      </c>
      <c r="O2211" s="9">
        <v>2364</v>
      </c>
      <c r="P2211" s="9">
        <v>5692</v>
      </c>
      <c r="Q2211" s="9">
        <v>8351</v>
      </c>
      <c r="R2211" s="10">
        <v>0.28307987067417073</v>
      </c>
      <c r="S2211" s="10">
        <v>0.68159501856065141</v>
      </c>
      <c r="T2211" s="9">
        <v>-3328</v>
      </c>
      <c r="U2211" s="10">
        <v>-0.39851514788648068</v>
      </c>
      <c r="V2211" s="9">
        <v>-583</v>
      </c>
      <c r="W2211" s="9">
        <v>468</v>
      </c>
      <c r="X2211" s="10">
        <v>-7.3031515915354839E-2</v>
      </c>
      <c r="Y2211" s="10">
        <v>4.4905748039183457E-2</v>
      </c>
      <c r="Z2211" s="11">
        <v>3068.36</v>
      </c>
      <c r="AA2211" s="11">
        <v>5.2161415218553229</v>
      </c>
      <c r="AB2211" s="11">
        <v>41001</v>
      </c>
      <c r="AC2211" s="12" t="s">
        <v>5702</v>
      </c>
      <c r="AD2211" s="8">
        <v>41</v>
      </c>
      <c r="AE2211" s="8">
        <v>1</v>
      </c>
      <c r="AF2211" s="13"/>
      <c r="AG2211" s="13"/>
      <c r="AH2211" s="13"/>
      <c r="AJ2211" s="13"/>
      <c r="AK2211" s="13"/>
      <c r="AL2211" s="13"/>
      <c r="AM2211" s="13"/>
      <c r="AN2211" s="13" t="s">
        <v>510</v>
      </c>
    </row>
    <row r="2212" spans="1:40" x14ac:dyDescent="0.2">
      <c r="A2212" s="8" t="s">
        <v>5701</v>
      </c>
      <c r="B2212" s="8" t="s">
        <v>754</v>
      </c>
      <c r="C2212" s="8" t="str">
        <f t="shared" si="34"/>
        <v>Benton County OR</v>
      </c>
      <c r="D2212" s="9">
        <v>87572</v>
      </c>
      <c r="E2212" s="8" t="s">
        <v>218</v>
      </c>
      <c r="F2212" s="9">
        <v>28431</v>
      </c>
      <c r="G2212" s="9">
        <v>13030</v>
      </c>
      <c r="H2212" s="9">
        <v>45577</v>
      </c>
      <c r="I2212" s="10">
        <v>0.62380147881606951</v>
      </c>
      <c r="J2212" s="10">
        <v>0.28588981284419773</v>
      </c>
      <c r="K2212" s="9">
        <v>15401</v>
      </c>
      <c r="L2212" s="9">
        <v>-15401</v>
      </c>
      <c r="M2212" s="10">
        <v>0.33791166597187178</v>
      </c>
      <c r="N2212" s="10">
        <v>-0.33791166597187178</v>
      </c>
      <c r="O2212" s="9">
        <v>27662</v>
      </c>
      <c r="P2212" s="9">
        <v>14922</v>
      </c>
      <c r="Q2212" s="9">
        <v>44262</v>
      </c>
      <c r="R2212" s="10">
        <v>0.62496046269938099</v>
      </c>
      <c r="S2212" s="10">
        <v>0.33712891419276131</v>
      </c>
      <c r="T2212" s="9">
        <v>12740</v>
      </c>
      <c r="U2212" s="10">
        <v>0.28783154850661968</v>
      </c>
      <c r="V2212" s="9">
        <v>769</v>
      </c>
      <c r="W2212" s="9">
        <v>-1892</v>
      </c>
      <c r="X2212" s="10">
        <v>-1.1589838833114818E-3</v>
      </c>
      <c r="Y2212" s="10">
        <v>-5.1239101348563576E-2</v>
      </c>
      <c r="Z2212" s="11">
        <v>675.94</v>
      </c>
      <c r="AA2212" s="11">
        <v>129.55587774062786</v>
      </c>
      <c r="AB2212" s="11">
        <v>41003</v>
      </c>
      <c r="AC2212" s="12" t="s">
        <v>5703</v>
      </c>
      <c r="AD2212" s="8">
        <v>41</v>
      </c>
      <c r="AE2212" s="8">
        <v>3</v>
      </c>
      <c r="AF2212" s="13" t="s">
        <v>5704</v>
      </c>
      <c r="AG2212" s="13" t="s">
        <v>5705</v>
      </c>
      <c r="AH2212" s="13" t="s">
        <v>5706</v>
      </c>
      <c r="AI2212" s="14">
        <v>87572</v>
      </c>
      <c r="AJ2212" s="13" t="s">
        <v>486</v>
      </c>
      <c r="AK2212" s="13" t="s">
        <v>5707</v>
      </c>
      <c r="AL2212" s="13"/>
      <c r="AM2212" s="13"/>
      <c r="AN2212" s="13" t="s">
        <v>487</v>
      </c>
    </row>
    <row r="2213" spans="1:40" x14ac:dyDescent="0.2">
      <c r="A2213" s="8" t="s">
        <v>5701</v>
      </c>
      <c r="B2213" s="8" t="s">
        <v>5708</v>
      </c>
      <c r="C2213" s="8" t="str">
        <f t="shared" si="34"/>
        <v>Clackamas County OR</v>
      </c>
      <c r="D2213" s="9">
        <v>401515</v>
      </c>
      <c r="E2213" s="8" t="s">
        <v>218</v>
      </c>
      <c r="F2213" s="9">
        <v>90187</v>
      </c>
      <c r="G2213" s="9">
        <v>79062</v>
      </c>
      <c r="H2213" s="9">
        <v>182136</v>
      </c>
      <c r="I2213" s="10">
        <v>0.49516295515439013</v>
      </c>
      <c r="J2213" s="10">
        <v>0.43408222427197257</v>
      </c>
      <c r="K2213" s="9">
        <v>11125</v>
      </c>
      <c r="L2213" s="9">
        <v>-11125</v>
      </c>
      <c r="M2213" s="10">
        <v>6.1080730882417555E-2</v>
      </c>
      <c r="N2213" s="10">
        <v>-6.1080730882417555E-2</v>
      </c>
      <c r="O2213" s="9">
        <v>94013</v>
      </c>
      <c r="P2213" s="9">
        <v>87551</v>
      </c>
      <c r="Q2213" s="9">
        <v>185564</v>
      </c>
      <c r="R2213" s="10">
        <v>0.50663382983768401</v>
      </c>
      <c r="S2213" s="10">
        <v>0.4718102649220754</v>
      </c>
      <c r="T2213" s="9">
        <v>6462</v>
      </c>
      <c r="U2213" s="10">
        <v>3.4823564915608618E-2</v>
      </c>
      <c r="V2213" s="9">
        <v>-3826</v>
      </c>
      <c r="W2213" s="9">
        <v>-8489</v>
      </c>
      <c r="X2213" s="10">
        <v>-1.1470874683293886E-2</v>
      </c>
      <c r="Y2213" s="10">
        <v>-3.7728040650102823E-2</v>
      </c>
      <c r="Z2213" s="11">
        <v>1870.32</v>
      </c>
      <c r="AA2213" s="11">
        <v>214.67716754352196</v>
      </c>
      <c r="AB2213" s="11">
        <v>41005</v>
      </c>
      <c r="AC2213" s="12" t="s">
        <v>5709</v>
      </c>
      <c r="AD2213" s="8">
        <v>41</v>
      </c>
      <c r="AE2213" s="8">
        <v>5</v>
      </c>
      <c r="AF2213" s="13" t="s">
        <v>5710</v>
      </c>
      <c r="AG2213" s="13" t="s">
        <v>5705</v>
      </c>
      <c r="AH2213" s="13" t="s">
        <v>5711</v>
      </c>
      <c r="AI2213" s="14">
        <v>2389228</v>
      </c>
      <c r="AJ2213" s="13" t="s">
        <v>486</v>
      </c>
      <c r="AK2213" s="13" t="s">
        <v>5707</v>
      </c>
      <c r="AL2213" s="13"/>
      <c r="AM2213" s="13"/>
      <c r="AN2213" s="13" t="s">
        <v>487</v>
      </c>
    </row>
    <row r="2214" spans="1:40" x14ac:dyDescent="0.2">
      <c r="A2214" s="8" t="s">
        <v>5701</v>
      </c>
      <c r="B2214" s="8" t="s">
        <v>5712</v>
      </c>
      <c r="C2214" s="8" t="str">
        <f t="shared" si="34"/>
        <v>Clatsop County OR</v>
      </c>
      <c r="D2214" s="9">
        <v>37831</v>
      </c>
      <c r="E2214" s="8" t="s">
        <v>218</v>
      </c>
      <c r="F2214" s="9">
        <v>8899</v>
      </c>
      <c r="G2214" s="9">
        <v>7794</v>
      </c>
      <c r="H2214" s="9">
        <v>18158</v>
      </c>
      <c r="I2214" s="10">
        <v>0.49008701398832472</v>
      </c>
      <c r="J2214" s="10">
        <v>0.42923229430554027</v>
      </c>
      <c r="K2214" s="9">
        <v>1105</v>
      </c>
      <c r="L2214" s="9">
        <v>-1105</v>
      </c>
      <c r="M2214" s="10">
        <v>6.0854719682784442E-2</v>
      </c>
      <c r="N2214" s="10">
        <v>-6.0854719682784442E-2</v>
      </c>
      <c r="O2214" s="9">
        <v>9616</v>
      </c>
      <c r="P2214" s="9">
        <v>7101</v>
      </c>
      <c r="Q2214" s="9">
        <v>17206</v>
      </c>
      <c r="R2214" s="10">
        <v>0.55887481111240267</v>
      </c>
      <c r="S2214" s="10">
        <v>0.41270487039404857</v>
      </c>
      <c r="T2214" s="9">
        <v>2515</v>
      </c>
      <c r="U2214" s="10">
        <v>0.1461699407183541</v>
      </c>
      <c r="V2214" s="9">
        <v>-717</v>
      </c>
      <c r="W2214" s="9">
        <v>693</v>
      </c>
      <c r="X2214" s="10">
        <v>-6.8787797124077954E-2</v>
      </c>
      <c r="Y2214" s="10">
        <v>1.6527423911491701E-2</v>
      </c>
      <c r="Z2214" s="11">
        <v>829.05</v>
      </c>
      <c r="AA2214" s="11">
        <v>45.631747180507816</v>
      </c>
      <c r="AB2214" s="11">
        <v>41007</v>
      </c>
      <c r="AC2214" s="12" t="s">
        <v>5713</v>
      </c>
      <c r="AD2214" s="8">
        <v>41</v>
      </c>
      <c r="AE2214" s="8">
        <v>7</v>
      </c>
      <c r="AF2214" s="13" t="s">
        <v>5714</v>
      </c>
      <c r="AG2214" s="13"/>
      <c r="AH2214" s="13" t="s">
        <v>5715</v>
      </c>
      <c r="AJ2214" s="13" t="s">
        <v>498</v>
      </c>
      <c r="AK2214" s="13"/>
      <c r="AL2214" s="13"/>
      <c r="AM2214" s="13"/>
      <c r="AN2214" s="13" t="s">
        <v>487</v>
      </c>
    </row>
    <row r="2215" spans="1:40" x14ac:dyDescent="0.2">
      <c r="A2215" s="8" t="s">
        <v>5701</v>
      </c>
      <c r="B2215" s="8" t="s">
        <v>783</v>
      </c>
      <c r="C2215" s="8" t="str">
        <f t="shared" si="34"/>
        <v>Columbia County OR</v>
      </c>
      <c r="D2215" s="9">
        <v>49600</v>
      </c>
      <c r="E2215" s="8" t="s">
        <v>218</v>
      </c>
      <c r="F2215" s="9">
        <v>9959</v>
      </c>
      <c r="G2215" s="9">
        <v>12967</v>
      </c>
      <c r="H2215" s="9">
        <v>25077</v>
      </c>
      <c r="I2215" s="10">
        <v>0.39713681859871597</v>
      </c>
      <c r="J2215" s="10">
        <v>0.51708737089763523</v>
      </c>
      <c r="K2215" s="9">
        <v>-3008</v>
      </c>
      <c r="L2215" s="9">
        <v>3008</v>
      </c>
      <c r="M2215" s="10">
        <v>-0.11995055229891927</v>
      </c>
      <c r="N2215" s="10">
        <v>0.11995055229891927</v>
      </c>
      <c r="O2215" s="9">
        <v>11843</v>
      </c>
      <c r="P2215" s="9">
        <v>10645</v>
      </c>
      <c r="Q2215" s="9">
        <v>23298</v>
      </c>
      <c r="R2215" s="10">
        <v>0.50832689501244743</v>
      </c>
      <c r="S2215" s="10">
        <v>0.45690617220362262</v>
      </c>
      <c r="T2215" s="9">
        <v>1198</v>
      </c>
      <c r="U2215" s="10">
        <v>5.1420722808824815E-2</v>
      </c>
      <c r="V2215" s="9">
        <v>-1884</v>
      </c>
      <c r="W2215" s="9">
        <v>2322</v>
      </c>
      <c r="X2215" s="10">
        <v>-0.11119007641373146</v>
      </c>
      <c r="Y2215" s="10">
        <v>6.0181198694012616E-2</v>
      </c>
      <c r="Z2215" s="11">
        <v>657.36</v>
      </c>
      <c r="AA2215" s="11">
        <v>75.453328465376657</v>
      </c>
      <c r="AB2215" s="11">
        <v>41009</v>
      </c>
      <c r="AC2215" s="12" t="s">
        <v>5716</v>
      </c>
      <c r="AD2215" s="8">
        <v>41</v>
      </c>
      <c r="AE2215" s="8">
        <v>9</v>
      </c>
      <c r="AF2215" s="13" t="s">
        <v>5710</v>
      </c>
      <c r="AG2215" s="13" t="s">
        <v>5705</v>
      </c>
      <c r="AH2215" s="13" t="s">
        <v>5711</v>
      </c>
      <c r="AI2215" s="14">
        <v>2389228</v>
      </c>
      <c r="AJ2215" s="13" t="s">
        <v>486</v>
      </c>
      <c r="AK2215" s="13" t="s">
        <v>5707</v>
      </c>
      <c r="AL2215" s="13"/>
      <c r="AM2215" s="13"/>
      <c r="AN2215" s="13" t="s">
        <v>505</v>
      </c>
    </row>
    <row r="2216" spans="1:40" x14ac:dyDescent="0.2">
      <c r="A2216" s="8" t="s">
        <v>5701</v>
      </c>
      <c r="B2216" s="8" t="s">
        <v>4603</v>
      </c>
      <c r="C2216" s="8" t="str">
        <f t="shared" si="34"/>
        <v>Coos County OR</v>
      </c>
      <c r="D2216" s="9">
        <v>63121</v>
      </c>
      <c r="E2216" s="8" t="s">
        <v>218</v>
      </c>
      <c r="F2216" s="9">
        <v>10355</v>
      </c>
      <c r="G2216" s="9">
        <v>17699</v>
      </c>
      <c r="H2216" s="9">
        <v>30181</v>
      </c>
      <c r="I2216" s="10">
        <v>0.34309665021039726</v>
      </c>
      <c r="J2216" s="10">
        <v>0.58642854776183695</v>
      </c>
      <c r="K2216" s="9">
        <v>-7344</v>
      </c>
      <c r="L2216" s="9">
        <v>7344</v>
      </c>
      <c r="M2216" s="10">
        <v>-0.24333189755143969</v>
      </c>
      <c r="N2216" s="10">
        <v>0.24333189755143969</v>
      </c>
      <c r="O2216" s="9">
        <v>12628</v>
      </c>
      <c r="P2216" s="9">
        <v>14398</v>
      </c>
      <c r="Q2216" s="9">
        <v>27926</v>
      </c>
      <c r="R2216" s="10">
        <v>0.45219508701568428</v>
      </c>
      <c r="S2216" s="10">
        <v>0.51557688175893435</v>
      </c>
      <c r="T2216" s="9">
        <v>-1770</v>
      </c>
      <c r="U2216" s="10">
        <v>-6.3381794743250064E-2</v>
      </c>
      <c r="V2216" s="9">
        <v>-2273</v>
      </c>
      <c r="W2216" s="9">
        <v>3301</v>
      </c>
      <c r="X2216" s="10">
        <v>-0.10909843680528702</v>
      </c>
      <c r="Y2216" s="10">
        <v>7.0851666002902602E-2</v>
      </c>
      <c r="Z2216" s="11">
        <v>1596.17</v>
      </c>
      <c r="AA2216" s="11">
        <v>39.545286529630303</v>
      </c>
      <c r="AB2216" s="11">
        <v>41011</v>
      </c>
      <c r="AC2216" s="12" t="s">
        <v>5717</v>
      </c>
      <c r="AD2216" s="8">
        <v>41</v>
      </c>
      <c r="AE2216" s="8">
        <v>11</v>
      </c>
      <c r="AF2216" s="13" t="s">
        <v>5718</v>
      </c>
      <c r="AG2216" s="13"/>
      <c r="AH2216" s="13" t="s">
        <v>5719</v>
      </c>
      <c r="AJ2216" s="13" t="s">
        <v>498</v>
      </c>
      <c r="AK2216" s="13"/>
      <c r="AL2216" s="13"/>
      <c r="AM2216" s="13"/>
      <c r="AN2216" s="13" t="s">
        <v>487</v>
      </c>
    </row>
    <row r="2217" spans="1:40" x14ac:dyDescent="0.2">
      <c r="A2217" s="8" t="s">
        <v>5701</v>
      </c>
      <c r="B2217" s="8" t="s">
        <v>5720</v>
      </c>
      <c r="C2217" s="8" t="str">
        <f t="shared" si="34"/>
        <v>Crook County OR</v>
      </c>
      <c r="D2217" s="9">
        <v>21630</v>
      </c>
      <c r="E2217" s="8" t="s">
        <v>218</v>
      </c>
      <c r="F2217" s="9">
        <v>2591</v>
      </c>
      <c r="G2217" s="9">
        <v>8388</v>
      </c>
      <c r="H2217" s="9">
        <v>11638</v>
      </c>
      <c r="I2217" s="10">
        <v>0.22263275476886063</v>
      </c>
      <c r="J2217" s="10">
        <v>0.7207423956006187</v>
      </c>
      <c r="K2217" s="9">
        <v>-5797</v>
      </c>
      <c r="L2217" s="9">
        <v>5797</v>
      </c>
      <c r="M2217" s="10">
        <v>-0.49810964083175807</v>
      </c>
      <c r="N2217" s="10">
        <v>0.49810964083175807</v>
      </c>
      <c r="O2217" s="9">
        <v>3081</v>
      </c>
      <c r="P2217" s="9">
        <v>6769</v>
      </c>
      <c r="Q2217" s="9">
        <v>10109</v>
      </c>
      <c r="R2217" s="10">
        <v>0.30477792066475418</v>
      </c>
      <c r="S2217" s="10">
        <v>0.66960134533583937</v>
      </c>
      <c r="T2217" s="9">
        <v>-3688</v>
      </c>
      <c r="U2217" s="10">
        <v>-0.36482342467108519</v>
      </c>
      <c r="V2217" s="9">
        <v>-490</v>
      </c>
      <c r="W2217" s="9">
        <v>1619</v>
      </c>
      <c r="X2217" s="10">
        <v>-8.2145165895893546E-2</v>
      </c>
      <c r="Y2217" s="10">
        <v>5.1141050264779331E-2</v>
      </c>
      <c r="Z2217" s="11">
        <v>2979.09</v>
      </c>
      <c r="AA2217" s="11">
        <v>7.2606064267947588</v>
      </c>
      <c r="AB2217" s="11">
        <v>41013</v>
      </c>
      <c r="AC2217" s="12" t="s">
        <v>5721</v>
      </c>
      <c r="AD2217" s="8">
        <v>41</v>
      </c>
      <c r="AE2217" s="8">
        <v>13</v>
      </c>
      <c r="AF2217" s="13" t="s">
        <v>5722</v>
      </c>
      <c r="AG2217" s="13" t="s">
        <v>5723</v>
      </c>
      <c r="AH2217" s="13" t="s">
        <v>5724</v>
      </c>
      <c r="AJ2217" s="13" t="s">
        <v>498</v>
      </c>
      <c r="AK2217" s="13" t="s">
        <v>5725</v>
      </c>
      <c r="AL2217" s="13"/>
      <c r="AM2217" s="13"/>
      <c r="AN2217" s="13" t="s">
        <v>487</v>
      </c>
    </row>
    <row r="2218" spans="1:40" x14ac:dyDescent="0.2">
      <c r="A2218" s="8" t="s">
        <v>5701</v>
      </c>
      <c r="B2218" s="8" t="s">
        <v>4694</v>
      </c>
      <c r="C2218" s="8" t="str">
        <f t="shared" si="34"/>
        <v>Curry County OR</v>
      </c>
      <c r="D2218" s="9">
        <v>22483</v>
      </c>
      <c r="E2218" s="8" t="s">
        <v>218</v>
      </c>
      <c r="F2218" s="9">
        <v>4253</v>
      </c>
      <c r="G2218" s="9">
        <v>7157</v>
      </c>
      <c r="H2218" s="9">
        <v>12163</v>
      </c>
      <c r="I2218" s="10">
        <v>0.34966702293841978</v>
      </c>
      <c r="J2218" s="10">
        <v>0.588423908575187</v>
      </c>
      <c r="K2218" s="9">
        <v>-2904</v>
      </c>
      <c r="L2218" s="9">
        <v>2904</v>
      </c>
      <c r="M2218" s="10">
        <v>-0.23875688563676722</v>
      </c>
      <c r="N2218" s="10">
        <v>0.23875688563676722</v>
      </c>
      <c r="O2218" s="9">
        <v>4611</v>
      </c>
      <c r="P2218" s="9">
        <v>6577</v>
      </c>
      <c r="Q2218" s="9">
        <v>11529</v>
      </c>
      <c r="R2218" s="10">
        <v>0.39994795732500649</v>
      </c>
      <c r="S2218" s="10">
        <v>0.57047445572035738</v>
      </c>
      <c r="T2218" s="9">
        <v>-1966</v>
      </c>
      <c r="U2218" s="10">
        <v>-0.17052649839535089</v>
      </c>
      <c r="V2218" s="9">
        <v>-358</v>
      </c>
      <c r="W2218" s="9">
        <v>580</v>
      </c>
      <c r="X2218" s="10">
        <v>-5.0280934386586706E-2</v>
      </c>
      <c r="Y2218" s="10">
        <v>1.7949452854829628E-2</v>
      </c>
      <c r="Z2218" s="11">
        <v>1627.46</v>
      </c>
      <c r="AA2218" s="11">
        <v>13.814778857852113</v>
      </c>
      <c r="AB2218" s="11">
        <v>41015</v>
      </c>
      <c r="AC2218" s="12" t="s">
        <v>5726</v>
      </c>
      <c r="AD2218" s="8">
        <v>41</v>
      </c>
      <c r="AE2218" s="8">
        <v>15</v>
      </c>
      <c r="AF2218" s="13" t="s">
        <v>5727</v>
      </c>
      <c r="AG2218" s="13"/>
      <c r="AH2218" s="13" t="s">
        <v>5728</v>
      </c>
      <c r="AJ2218" s="13" t="s">
        <v>498</v>
      </c>
      <c r="AK2218" s="13"/>
      <c r="AL2218" s="13"/>
      <c r="AM2218" s="13"/>
      <c r="AN2218" s="13" t="s">
        <v>487</v>
      </c>
    </row>
    <row r="2219" spans="1:40" x14ac:dyDescent="0.2">
      <c r="A2219" s="8" t="s">
        <v>5701</v>
      </c>
      <c r="B2219" s="8" t="s">
        <v>5729</v>
      </c>
      <c r="C2219" s="8" t="str">
        <f t="shared" si="34"/>
        <v>Deschutes County OR</v>
      </c>
      <c r="D2219" s="9">
        <v>175268</v>
      </c>
      <c r="E2219" s="8" t="s">
        <v>218</v>
      </c>
      <c r="F2219" s="9">
        <v>40222</v>
      </c>
      <c r="G2219" s="9">
        <v>43667</v>
      </c>
      <c r="H2219" s="9">
        <v>90584</v>
      </c>
      <c r="I2219" s="10">
        <v>0.44402985074626866</v>
      </c>
      <c r="J2219" s="10">
        <v>0.48206084959816303</v>
      </c>
      <c r="K2219" s="9">
        <v>-3445</v>
      </c>
      <c r="L2219" s="9">
        <v>3445</v>
      </c>
      <c r="M2219" s="10">
        <v>-3.8030998851894371E-2</v>
      </c>
      <c r="N2219" s="10">
        <v>3.8030998851894371E-2</v>
      </c>
      <c r="O2219" s="9">
        <v>34985</v>
      </c>
      <c r="P2219" s="9">
        <v>40670</v>
      </c>
      <c r="Q2219" s="9">
        <v>77441</v>
      </c>
      <c r="R2219" s="10">
        <v>0.45176327785023435</v>
      </c>
      <c r="S2219" s="10">
        <v>0.52517400343487297</v>
      </c>
      <c r="T2219" s="9">
        <v>-5685</v>
      </c>
      <c r="U2219" s="10">
        <v>-7.3410725584638625E-2</v>
      </c>
      <c r="V2219" s="9">
        <v>5237</v>
      </c>
      <c r="W2219" s="9">
        <v>2997</v>
      </c>
      <c r="X2219" s="10">
        <v>-7.7334271039656843E-3</v>
      </c>
      <c r="Y2219" s="10">
        <v>-4.3113153836709939E-2</v>
      </c>
      <c r="Z2219" s="11">
        <v>3018.19</v>
      </c>
      <c r="AA2219" s="11">
        <v>58.070565471358663</v>
      </c>
      <c r="AB2219" s="11">
        <v>41017</v>
      </c>
      <c r="AC2219" s="12" t="s">
        <v>5730</v>
      </c>
      <c r="AD2219" s="8">
        <v>41</v>
      </c>
      <c r="AE2219" s="8">
        <v>17</v>
      </c>
      <c r="AF2219" s="13" t="s">
        <v>5731</v>
      </c>
      <c r="AG2219" s="13" t="s">
        <v>5723</v>
      </c>
      <c r="AH2219" s="13" t="s">
        <v>5732</v>
      </c>
      <c r="AI2219" s="14">
        <v>175268</v>
      </c>
      <c r="AJ2219" s="13" t="s">
        <v>486</v>
      </c>
      <c r="AK2219" s="13" t="s">
        <v>5725</v>
      </c>
      <c r="AL2219" s="13"/>
      <c r="AM2219" s="13"/>
      <c r="AN2219" s="13" t="s">
        <v>487</v>
      </c>
    </row>
    <row r="2220" spans="1:40" x14ac:dyDescent="0.2">
      <c r="A2220" s="8" t="s">
        <v>5701</v>
      </c>
      <c r="B2220" s="8" t="s">
        <v>1182</v>
      </c>
      <c r="C2220" s="8" t="str">
        <f t="shared" si="34"/>
        <v>Douglas County OR</v>
      </c>
      <c r="D2220" s="9">
        <v>107685</v>
      </c>
      <c r="E2220" s="8" t="s">
        <v>218</v>
      </c>
      <c r="F2220" s="9">
        <v>13891</v>
      </c>
      <c r="G2220" s="9">
        <v>34112</v>
      </c>
      <c r="H2220" s="9">
        <v>51350</v>
      </c>
      <c r="I2220" s="10">
        <v>0.27051606621226876</v>
      </c>
      <c r="J2220" s="10">
        <v>0.66430379746835444</v>
      </c>
      <c r="K2220" s="9">
        <v>-20221</v>
      </c>
      <c r="L2220" s="9">
        <v>20221</v>
      </c>
      <c r="M2220" s="10">
        <v>-0.39378773125608568</v>
      </c>
      <c r="N2220" s="10">
        <v>0.39378773125608568</v>
      </c>
      <c r="O2220" s="9">
        <v>17032</v>
      </c>
      <c r="P2220" s="9">
        <v>30588</v>
      </c>
      <c r="Q2220" s="9">
        <v>49062</v>
      </c>
      <c r="R2220" s="10">
        <v>0.34715258244670011</v>
      </c>
      <c r="S2220" s="10">
        <v>0.62345603522074111</v>
      </c>
      <c r="T2220" s="9">
        <v>-13556</v>
      </c>
      <c r="U2220" s="10">
        <v>-0.276303452774041</v>
      </c>
      <c r="V2220" s="9">
        <v>-3141</v>
      </c>
      <c r="W2220" s="9">
        <v>3524</v>
      </c>
      <c r="X2220" s="10">
        <v>-7.6636516234431351E-2</v>
      </c>
      <c r="Y2220" s="10">
        <v>4.0847762247613328E-2</v>
      </c>
      <c r="Z2220" s="11">
        <v>5036.08</v>
      </c>
      <c r="AA2220" s="11">
        <v>21.382702419342028</v>
      </c>
      <c r="AB2220" s="11">
        <v>41019</v>
      </c>
      <c r="AC2220" s="12" t="s">
        <v>5733</v>
      </c>
      <c r="AD2220" s="8">
        <v>41</v>
      </c>
      <c r="AE2220" s="8">
        <v>19</v>
      </c>
      <c r="AF2220" s="13" t="s">
        <v>5734</v>
      </c>
      <c r="AG2220" s="13"/>
      <c r="AH2220" s="13" t="s">
        <v>5735</v>
      </c>
      <c r="AJ2220" s="13" t="s">
        <v>498</v>
      </c>
      <c r="AK2220" s="13"/>
      <c r="AL2220" s="13"/>
      <c r="AM2220" s="13"/>
      <c r="AN2220" s="13" t="s">
        <v>487</v>
      </c>
    </row>
    <row r="2221" spans="1:40" x14ac:dyDescent="0.2">
      <c r="A2221" s="8" t="s">
        <v>5701</v>
      </c>
      <c r="B2221" s="8" t="s">
        <v>5736</v>
      </c>
      <c r="C2221" s="8" t="str">
        <f t="shared" si="34"/>
        <v>Gilliam County OR</v>
      </c>
      <c r="D2221" s="9">
        <v>1859</v>
      </c>
      <c r="E2221" s="8" t="s">
        <v>218</v>
      </c>
      <c r="F2221" s="9">
        <v>221</v>
      </c>
      <c r="G2221" s="9">
        <v>632</v>
      </c>
      <c r="H2221" s="9">
        <v>937</v>
      </c>
      <c r="I2221" s="10">
        <v>0.23585912486659552</v>
      </c>
      <c r="J2221" s="10">
        <v>0.67449306296691569</v>
      </c>
      <c r="K2221" s="9">
        <v>-411</v>
      </c>
      <c r="L2221" s="9">
        <v>411</v>
      </c>
      <c r="M2221" s="10">
        <v>-0.43863393810032014</v>
      </c>
      <c r="N2221" s="10">
        <v>0.43863393810032014</v>
      </c>
      <c r="O2221" s="9">
        <v>371</v>
      </c>
      <c r="P2221" s="9">
        <v>637</v>
      </c>
      <c r="Q2221" s="9">
        <v>1044</v>
      </c>
      <c r="R2221" s="10">
        <v>0.3553639846743295</v>
      </c>
      <c r="S2221" s="10">
        <v>0.61015325670498088</v>
      </c>
      <c r="T2221" s="9">
        <v>-266</v>
      </c>
      <c r="U2221" s="10">
        <v>-0.25478927203065138</v>
      </c>
      <c r="V2221" s="9">
        <v>-150</v>
      </c>
      <c r="W2221" s="9">
        <v>-5</v>
      </c>
      <c r="X2221" s="10">
        <v>-0.11950485980773398</v>
      </c>
      <c r="Y2221" s="10">
        <v>6.4339806261934807E-2</v>
      </c>
      <c r="Z2221" s="11">
        <v>1204.81</v>
      </c>
      <c r="AA2221" s="11">
        <v>1.5429818809604834</v>
      </c>
      <c r="AB2221" s="11">
        <v>41021</v>
      </c>
      <c r="AC2221" s="12" t="s">
        <v>5737</v>
      </c>
      <c r="AD2221" s="8">
        <v>41</v>
      </c>
      <c r="AE2221" s="8">
        <v>21</v>
      </c>
      <c r="AF2221" s="13"/>
      <c r="AG2221" s="13"/>
      <c r="AH2221" s="13"/>
      <c r="AJ2221" s="13"/>
      <c r="AK2221" s="13"/>
      <c r="AL2221" s="13"/>
      <c r="AM2221" s="13"/>
      <c r="AN2221" s="13" t="s">
        <v>510</v>
      </c>
    </row>
    <row r="2222" spans="1:40" x14ac:dyDescent="0.2">
      <c r="A2222" s="8" t="s">
        <v>5701</v>
      </c>
      <c r="B2222" s="8" t="s">
        <v>825</v>
      </c>
      <c r="C2222" s="8" t="str">
        <f t="shared" si="34"/>
        <v>Grant County OR</v>
      </c>
      <c r="D2222" s="9">
        <v>7185</v>
      </c>
      <c r="E2222" s="8" t="s">
        <v>218</v>
      </c>
      <c r="F2222" s="9">
        <v>732</v>
      </c>
      <c r="G2222" s="9">
        <v>3187</v>
      </c>
      <c r="H2222" s="9">
        <v>4171</v>
      </c>
      <c r="I2222" s="10">
        <v>0.17549748261807721</v>
      </c>
      <c r="J2222" s="10">
        <v>0.76408535123471588</v>
      </c>
      <c r="K2222" s="9">
        <v>-2455</v>
      </c>
      <c r="L2222" s="9">
        <v>2455</v>
      </c>
      <c r="M2222" s="10">
        <v>-0.5885878686166387</v>
      </c>
      <c r="N2222" s="10">
        <v>0.5885878686166387</v>
      </c>
      <c r="O2222" s="9">
        <v>834</v>
      </c>
      <c r="P2222" s="9">
        <v>2848</v>
      </c>
      <c r="Q2222" s="9">
        <v>3778</v>
      </c>
      <c r="R2222" s="10">
        <v>0.22075172048703018</v>
      </c>
      <c r="S2222" s="10">
        <v>0.75383800952885127</v>
      </c>
      <c r="T2222" s="9">
        <v>-2014</v>
      </c>
      <c r="U2222" s="10">
        <v>-0.53308628904182109</v>
      </c>
      <c r="V2222" s="9">
        <v>-102</v>
      </c>
      <c r="W2222" s="9">
        <v>339</v>
      </c>
      <c r="X2222" s="10">
        <v>-4.5254237868952968E-2</v>
      </c>
      <c r="Y2222" s="10">
        <v>1.024734170586461E-2</v>
      </c>
      <c r="Z2222" s="11">
        <v>4528.54</v>
      </c>
      <c r="AA2222" s="11">
        <v>1.586604071069263</v>
      </c>
      <c r="AB2222" s="11">
        <v>41023</v>
      </c>
      <c r="AC2222" s="12" t="s">
        <v>5738</v>
      </c>
      <c r="AD2222" s="8">
        <v>41</v>
      </c>
      <c r="AE2222" s="8">
        <v>23</v>
      </c>
      <c r="AF2222" s="13"/>
      <c r="AG2222" s="13"/>
      <c r="AH2222" s="13"/>
      <c r="AJ2222" s="13"/>
      <c r="AK2222" s="13"/>
      <c r="AL2222" s="13"/>
      <c r="AM2222" s="13"/>
      <c r="AN2222" s="13" t="s">
        <v>510</v>
      </c>
    </row>
    <row r="2223" spans="1:40" x14ac:dyDescent="0.2">
      <c r="A2223" s="8" t="s">
        <v>5701</v>
      </c>
      <c r="B2223" s="8" t="s">
        <v>5739</v>
      </c>
      <c r="C2223" s="8" t="str">
        <f t="shared" si="34"/>
        <v>Harney County OR</v>
      </c>
      <c r="D2223" s="9">
        <v>7200</v>
      </c>
      <c r="E2223" s="8" t="s">
        <v>218</v>
      </c>
      <c r="F2223" s="9">
        <v>682</v>
      </c>
      <c r="G2223" s="9">
        <v>2904</v>
      </c>
      <c r="H2223" s="9">
        <v>3850</v>
      </c>
      <c r="I2223" s="10">
        <v>0.17714285714285713</v>
      </c>
      <c r="J2223" s="10">
        <v>0.75428571428571434</v>
      </c>
      <c r="K2223" s="9">
        <v>-2222</v>
      </c>
      <c r="L2223" s="9">
        <v>2222</v>
      </c>
      <c r="M2223" s="10">
        <v>-0.57714285714285718</v>
      </c>
      <c r="N2223" s="10">
        <v>0.57714285714285718</v>
      </c>
      <c r="O2223" s="9">
        <v>829</v>
      </c>
      <c r="P2223" s="9">
        <v>2599</v>
      </c>
      <c r="Q2223" s="9">
        <v>3535</v>
      </c>
      <c r="R2223" s="10">
        <v>0.23451202263083451</v>
      </c>
      <c r="S2223" s="10">
        <v>0.73521923620933527</v>
      </c>
      <c r="T2223" s="9">
        <v>-1770</v>
      </c>
      <c r="U2223" s="10">
        <v>-0.50070721357850079</v>
      </c>
      <c r="V2223" s="9">
        <v>-147</v>
      </c>
      <c r="W2223" s="9">
        <v>305</v>
      </c>
      <c r="X2223" s="10">
        <v>-5.736916548797738E-2</v>
      </c>
      <c r="Y2223" s="10">
        <v>1.9066478076379068E-2</v>
      </c>
      <c r="Z2223" s="11">
        <v>10133.17</v>
      </c>
      <c r="AA2223" s="11">
        <v>0.71053776853640072</v>
      </c>
      <c r="AB2223" s="11">
        <v>41025</v>
      </c>
      <c r="AC2223" s="12" t="s">
        <v>5740</v>
      </c>
      <c r="AD2223" s="8">
        <v>41</v>
      </c>
      <c r="AE2223" s="8">
        <v>25</v>
      </c>
      <c r="AF2223" s="13"/>
      <c r="AG2223" s="13"/>
      <c r="AH2223" s="13"/>
      <c r="AJ2223" s="13"/>
      <c r="AK2223" s="13"/>
      <c r="AL2223" s="13"/>
      <c r="AM2223" s="13"/>
      <c r="AN2223" s="13" t="s">
        <v>510</v>
      </c>
    </row>
    <row r="2224" spans="1:40" x14ac:dyDescent="0.2">
      <c r="A2224" s="8" t="s">
        <v>5701</v>
      </c>
      <c r="B2224" s="8" t="s">
        <v>5741</v>
      </c>
      <c r="C2224" s="8" t="str">
        <f t="shared" si="34"/>
        <v>Hood River County OR</v>
      </c>
      <c r="D2224" s="9">
        <v>23137</v>
      </c>
      <c r="E2224" s="8" t="s">
        <v>218</v>
      </c>
      <c r="F2224" s="9">
        <v>6359</v>
      </c>
      <c r="G2224" s="9">
        <v>3223</v>
      </c>
      <c r="H2224" s="9">
        <v>10383</v>
      </c>
      <c r="I2224" s="10">
        <v>0.61244341712414518</v>
      </c>
      <c r="J2224" s="10">
        <v>0.3104112491572763</v>
      </c>
      <c r="K2224" s="9">
        <v>3136</v>
      </c>
      <c r="L2224" s="9">
        <v>-3136</v>
      </c>
      <c r="M2224" s="10">
        <v>0.30203216796686888</v>
      </c>
      <c r="N2224" s="10">
        <v>-0.30203216796686888</v>
      </c>
      <c r="O2224" s="9">
        <v>5977</v>
      </c>
      <c r="P2224" s="9">
        <v>3400</v>
      </c>
      <c r="Q2224" s="9">
        <v>9662</v>
      </c>
      <c r="R2224" s="10">
        <v>0.61860898364727801</v>
      </c>
      <c r="S2224" s="10">
        <v>0.35189401780169738</v>
      </c>
      <c r="T2224" s="9">
        <v>2577</v>
      </c>
      <c r="U2224" s="10">
        <v>0.26671496584558063</v>
      </c>
      <c r="V2224" s="9">
        <v>382</v>
      </c>
      <c r="W2224" s="9">
        <v>-177</v>
      </c>
      <c r="X2224" s="10">
        <v>-6.165566523132826E-3</v>
      </c>
      <c r="Y2224" s="10">
        <v>-4.1482768644421075E-2</v>
      </c>
      <c r="Z2224" s="11">
        <v>521.95000000000005</v>
      </c>
      <c r="AA2224" s="11">
        <v>44.328000766356929</v>
      </c>
      <c r="AB2224" s="11">
        <v>41027</v>
      </c>
      <c r="AC2224" s="12" t="s">
        <v>5742</v>
      </c>
      <c r="AD2224" s="8">
        <v>41</v>
      </c>
      <c r="AE2224" s="8">
        <v>27</v>
      </c>
      <c r="AF2224" s="13" t="s">
        <v>5743</v>
      </c>
      <c r="AG2224" s="13"/>
      <c r="AH2224" s="13" t="s">
        <v>5744</v>
      </c>
      <c r="AJ2224" s="13" t="s">
        <v>498</v>
      </c>
      <c r="AK2224" s="13"/>
      <c r="AL2224" s="13"/>
      <c r="AM2224" s="13"/>
      <c r="AN2224" s="13" t="s">
        <v>487</v>
      </c>
    </row>
    <row r="2225" spans="1:40" x14ac:dyDescent="0.2">
      <c r="A2225" s="8" t="s">
        <v>5701</v>
      </c>
      <c r="B2225" s="8" t="s">
        <v>602</v>
      </c>
      <c r="C2225" s="8" t="str">
        <f t="shared" si="34"/>
        <v>Jackson County OR</v>
      </c>
      <c r="D2225" s="9">
        <v>212567</v>
      </c>
      <c r="E2225" s="8" t="s">
        <v>218</v>
      </c>
      <c r="F2225" s="9">
        <v>43550</v>
      </c>
      <c r="G2225" s="9">
        <v>53083</v>
      </c>
      <c r="H2225" s="9">
        <v>103789</v>
      </c>
      <c r="I2225" s="10">
        <v>0.41960130649683491</v>
      </c>
      <c r="J2225" s="10">
        <v>0.51145111717041303</v>
      </c>
      <c r="K2225" s="9">
        <v>-9533</v>
      </c>
      <c r="L2225" s="9">
        <v>9533</v>
      </c>
      <c r="M2225" s="10">
        <v>-9.1849810673578114E-2</v>
      </c>
      <c r="N2225" s="10">
        <v>9.1849810673578114E-2</v>
      </c>
      <c r="O2225" s="9">
        <v>42341</v>
      </c>
      <c r="P2225" s="9">
        <v>46974</v>
      </c>
      <c r="Q2225" s="9">
        <v>91955</v>
      </c>
      <c r="R2225" s="10">
        <v>0.46045348268174652</v>
      </c>
      <c r="S2225" s="10">
        <v>0.51083682235876249</v>
      </c>
      <c r="T2225" s="9">
        <v>-4633</v>
      </c>
      <c r="U2225" s="10">
        <v>-5.038333967701597E-2</v>
      </c>
      <c r="V2225" s="9">
        <v>1209</v>
      </c>
      <c r="W2225" s="9">
        <v>6109</v>
      </c>
      <c r="X2225" s="10">
        <v>-4.0852176184911604E-2</v>
      </c>
      <c r="Y2225" s="10">
        <v>6.1429481165053978E-4</v>
      </c>
      <c r="Z2225" s="11">
        <v>2783.55</v>
      </c>
      <c r="AA2225" s="11">
        <v>76.365432630992785</v>
      </c>
      <c r="AB2225" s="11">
        <v>41029</v>
      </c>
      <c r="AC2225" s="12" t="s">
        <v>5745</v>
      </c>
      <c r="AD2225" s="8">
        <v>41</v>
      </c>
      <c r="AE2225" s="8">
        <v>29</v>
      </c>
      <c r="AF2225" s="13" t="s">
        <v>5746</v>
      </c>
      <c r="AG2225" s="13" t="s">
        <v>5747</v>
      </c>
      <c r="AH2225" s="13" t="s">
        <v>5748</v>
      </c>
      <c r="AI2225" s="14">
        <v>212567</v>
      </c>
      <c r="AJ2225" s="13" t="s">
        <v>486</v>
      </c>
      <c r="AK2225" s="13" t="s">
        <v>5749</v>
      </c>
      <c r="AL2225" s="13"/>
      <c r="AM2225" s="13"/>
      <c r="AN2225" s="13" t="s">
        <v>487</v>
      </c>
    </row>
    <row r="2226" spans="1:40" x14ac:dyDescent="0.2">
      <c r="A2226" s="8" t="s">
        <v>5701</v>
      </c>
      <c r="B2226" s="8" t="s">
        <v>608</v>
      </c>
      <c r="C2226" s="8" t="str">
        <f t="shared" si="34"/>
        <v>Jefferson County OR</v>
      </c>
      <c r="D2226" s="9">
        <v>22666</v>
      </c>
      <c r="E2226" s="8" t="s">
        <v>218</v>
      </c>
      <c r="F2226" s="9">
        <v>2892</v>
      </c>
      <c r="G2226" s="9">
        <v>5337</v>
      </c>
      <c r="H2226" s="9">
        <v>8874</v>
      </c>
      <c r="I2226" s="10">
        <v>0.32589587559161598</v>
      </c>
      <c r="J2226" s="10">
        <v>0.60141987829614607</v>
      </c>
      <c r="K2226" s="9">
        <v>-2445</v>
      </c>
      <c r="L2226" s="9">
        <v>2445</v>
      </c>
      <c r="M2226" s="10">
        <v>-0.27552400270453009</v>
      </c>
      <c r="N2226" s="10">
        <v>0.27552400270453009</v>
      </c>
      <c r="O2226" s="9">
        <v>3238</v>
      </c>
      <c r="P2226" s="9">
        <v>4576</v>
      </c>
      <c r="Q2226" s="9">
        <v>7978</v>
      </c>
      <c r="R2226" s="10">
        <v>0.40586613186262221</v>
      </c>
      <c r="S2226" s="10">
        <v>0.57357733767861618</v>
      </c>
      <c r="T2226" s="9">
        <v>-1338</v>
      </c>
      <c r="U2226" s="10">
        <v>-0.16771120581599397</v>
      </c>
      <c r="V2226" s="9">
        <v>-346</v>
      </c>
      <c r="W2226" s="9">
        <v>761</v>
      </c>
      <c r="X2226" s="10">
        <v>-7.9970256271006235E-2</v>
      </c>
      <c r="Y2226" s="10">
        <v>2.7842540617529887E-2</v>
      </c>
      <c r="Z2226" s="11">
        <v>1780.79</v>
      </c>
      <c r="AA2226" s="11">
        <v>12.728058895209429</v>
      </c>
      <c r="AB2226" s="11">
        <v>41031</v>
      </c>
      <c r="AC2226" s="12" t="s">
        <v>5750</v>
      </c>
      <c r="AD2226" s="8">
        <v>41</v>
      </c>
      <c r="AE2226" s="8">
        <v>31</v>
      </c>
      <c r="AF2226" s="13"/>
      <c r="AG2226" s="13"/>
      <c r="AH2226" s="13"/>
      <c r="AJ2226" s="13"/>
      <c r="AK2226" s="13"/>
      <c r="AL2226" s="13"/>
      <c r="AM2226" s="13"/>
      <c r="AN2226" s="13" t="s">
        <v>510</v>
      </c>
    </row>
    <row r="2227" spans="1:40" x14ac:dyDescent="0.2">
      <c r="A2227" s="8" t="s">
        <v>5701</v>
      </c>
      <c r="B2227" s="8" t="s">
        <v>5751</v>
      </c>
      <c r="C2227" s="8" t="str">
        <f t="shared" si="34"/>
        <v>Josephine County OR</v>
      </c>
      <c r="D2227" s="9">
        <v>84745</v>
      </c>
      <c r="E2227" s="8" t="s">
        <v>218</v>
      </c>
      <c r="F2227" s="9">
        <v>13223</v>
      </c>
      <c r="G2227" s="9">
        <v>26582</v>
      </c>
      <c r="H2227" s="9">
        <v>42613</v>
      </c>
      <c r="I2227" s="10">
        <v>0.3103043672118837</v>
      </c>
      <c r="J2227" s="10">
        <v>0.62380024875038131</v>
      </c>
      <c r="K2227" s="9">
        <v>-13359</v>
      </c>
      <c r="L2227" s="9">
        <v>13359</v>
      </c>
      <c r="M2227" s="10">
        <v>-0.31349588153849761</v>
      </c>
      <c r="N2227" s="10">
        <v>0.31349588153849761</v>
      </c>
      <c r="O2227" s="9">
        <v>14929</v>
      </c>
      <c r="P2227" s="9">
        <v>23636</v>
      </c>
      <c r="Q2227" s="9">
        <v>39679</v>
      </c>
      <c r="R2227" s="10">
        <v>0.37624436099700093</v>
      </c>
      <c r="S2227" s="10">
        <v>0.59568033468585402</v>
      </c>
      <c r="T2227" s="9">
        <v>-8707</v>
      </c>
      <c r="U2227" s="10">
        <v>-0.21943597368885309</v>
      </c>
      <c r="V2227" s="9">
        <v>-1706</v>
      </c>
      <c r="W2227" s="9">
        <v>2946</v>
      </c>
      <c r="X2227" s="10">
        <v>-6.5939993785117224E-2</v>
      </c>
      <c r="Y2227" s="10">
        <v>2.8119914064527296E-2</v>
      </c>
      <c r="Z2227" s="11">
        <v>1639.67</v>
      </c>
      <c r="AA2227" s="11">
        <v>51.684180353363786</v>
      </c>
      <c r="AB2227" s="11">
        <v>41033</v>
      </c>
      <c r="AC2227" s="12" t="s">
        <v>5752</v>
      </c>
      <c r="AD2227" s="8">
        <v>41</v>
      </c>
      <c r="AE2227" s="8">
        <v>33</v>
      </c>
      <c r="AF2227" s="13" t="s">
        <v>5753</v>
      </c>
      <c r="AG2227" s="13" t="s">
        <v>5747</v>
      </c>
      <c r="AH2227" s="13" t="s">
        <v>5754</v>
      </c>
      <c r="AI2227" s="14">
        <v>84745</v>
      </c>
      <c r="AJ2227" s="13" t="s">
        <v>486</v>
      </c>
      <c r="AK2227" s="13" t="s">
        <v>5749</v>
      </c>
      <c r="AL2227" s="13"/>
      <c r="AM2227" s="13"/>
      <c r="AN2227" s="13" t="s">
        <v>487</v>
      </c>
    </row>
    <row r="2228" spans="1:40" x14ac:dyDescent="0.2">
      <c r="A2228" s="8" t="s">
        <v>5701</v>
      </c>
      <c r="B2228" s="8" t="s">
        <v>5755</v>
      </c>
      <c r="C2228" s="8" t="str">
        <f t="shared" si="34"/>
        <v>Klamath County OR</v>
      </c>
      <c r="D2228" s="9">
        <v>66016</v>
      </c>
      <c r="E2228" s="8" t="s">
        <v>218</v>
      </c>
      <c r="F2228" s="9">
        <v>7080</v>
      </c>
      <c r="G2228" s="9">
        <v>20170</v>
      </c>
      <c r="H2228" s="9">
        <v>29240</v>
      </c>
      <c r="I2228" s="10">
        <v>0.24213406292749659</v>
      </c>
      <c r="J2228" s="10">
        <v>0.68980848153214769</v>
      </c>
      <c r="K2228" s="9">
        <v>-13090</v>
      </c>
      <c r="L2228" s="9">
        <v>13090</v>
      </c>
      <c r="M2228" s="10">
        <v>-0.44767441860465107</v>
      </c>
      <c r="N2228" s="10">
        <v>0.44767441860465107</v>
      </c>
      <c r="O2228" s="9">
        <v>8140</v>
      </c>
      <c r="P2228" s="9">
        <v>18654</v>
      </c>
      <c r="Q2228" s="9">
        <v>27530</v>
      </c>
      <c r="R2228" s="10">
        <v>0.295677442789684</v>
      </c>
      <c r="S2228" s="10">
        <v>0.677588085724664</v>
      </c>
      <c r="T2228" s="9">
        <v>-10514</v>
      </c>
      <c r="U2228" s="10">
        <v>-0.38191064293498</v>
      </c>
      <c r="V2228" s="9">
        <v>-1060</v>
      </c>
      <c r="W2228" s="9">
        <v>1516</v>
      </c>
      <c r="X2228" s="10">
        <v>-5.3543379862187407E-2</v>
      </c>
      <c r="Y2228" s="10">
        <v>1.2220395807483686E-2</v>
      </c>
      <c r="Z2228" s="11">
        <v>5941.05</v>
      </c>
      <c r="AA2228" s="11">
        <v>11.11184049957499</v>
      </c>
      <c r="AB2228" s="11">
        <v>41035</v>
      </c>
      <c r="AC2228" s="12" t="s">
        <v>5756</v>
      </c>
      <c r="AD2228" s="8">
        <v>41</v>
      </c>
      <c r="AE2228" s="8">
        <v>35</v>
      </c>
      <c r="AF2228" s="13" t="s">
        <v>5757</v>
      </c>
      <c r="AG2228" s="13"/>
      <c r="AH2228" s="13" t="s">
        <v>5758</v>
      </c>
      <c r="AJ2228" s="13" t="s">
        <v>498</v>
      </c>
      <c r="AK2228" s="13"/>
      <c r="AL2228" s="13"/>
      <c r="AM2228" s="13"/>
      <c r="AN2228" s="13" t="s">
        <v>487</v>
      </c>
    </row>
    <row r="2229" spans="1:40" x14ac:dyDescent="0.2">
      <c r="A2229" s="8" t="s">
        <v>5701</v>
      </c>
      <c r="B2229" s="8" t="s">
        <v>993</v>
      </c>
      <c r="C2229" s="8" t="str">
        <f t="shared" si="34"/>
        <v>Lake County OR</v>
      </c>
      <c r="D2229" s="9">
        <v>7829</v>
      </c>
      <c r="E2229" s="8" t="s">
        <v>218</v>
      </c>
      <c r="F2229" s="9">
        <v>628</v>
      </c>
      <c r="G2229" s="9">
        <v>3001</v>
      </c>
      <c r="H2229" s="9">
        <v>3814</v>
      </c>
      <c r="I2229" s="10">
        <v>0.16465652857891977</v>
      </c>
      <c r="J2229" s="10">
        <v>0.78683796539066597</v>
      </c>
      <c r="K2229" s="9">
        <v>-2373</v>
      </c>
      <c r="L2229" s="9">
        <v>2373</v>
      </c>
      <c r="M2229" s="10">
        <v>-0.6221814368117462</v>
      </c>
      <c r="N2229" s="10">
        <v>0.6221814368117462</v>
      </c>
      <c r="O2229" s="9">
        <v>769</v>
      </c>
      <c r="P2229" s="9">
        <v>2801</v>
      </c>
      <c r="Q2229" s="9">
        <v>3676</v>
      </c>
      <c r="R2229" s="10">
        <v>0.20919477693144722</v>
      </c>
      <c r="S2229" s="10">
        <v>0.76196953210010876</v>
      </c>
      <c r="T2229" s="9">
        <v>-2032</v>
      </c>
      <c r="U2229" s="10">
        <v>-0.55277475516866148</v>
      </c>
      <c r="V2229" s="9">
        <v>-141</v>
      </c>
      <c r="W2229" s="9">
        <v>200</v>
      </c>
      <c r="X2229" s="10">
        <v>-4.4538248352527454E-2</v>
      </c>
      <c r="Y2229" s="10">
        <v>2.4868433290557213E-2</v>
      </c>
      <c r="Z2229" s="11">
        <v>8138.98</v>
      </c>
      <c r="AA2229" s="11">
        <v>0.96191414649010076</v>
      </c>
      <c r="AB2229" s="11">
        <v>41037</v>
      </c>
      <c r="AC2229" s="12" t="s">
        <v>5759</v>
      </c>
      <c r="AD2229" s="8">
        <v>41</v>
      </c>
      <c r="AE2229" s="8">
        <v>37</v>
      </c>
      <c r="AF2229" s="13"/>
      <c r="AG2229" s="13"/>
      <c r="AH2229" s="13"/>
      <c r="AJ2229" s="13"/>
      <c r="AK2229" s="13"/>
      <c r="AL2229" s="13"/>
      <c r="AM2229" s="13"/>
      <c r="AN2229" s="13" t="s">
        <v>510</v>
      </c>
    </row>
    <row r="2230" spans="1:40" x14ac:dyDescent="0.2">
      <c r="A2230" s="8" t="s">
        <v>5701</v>
      </c>
      <c r="B2230" s="8" t="s">
        <v>2828</v>
      </c>
      <c r="C2230" s="8" t="str">
        <f t="shared" si="34"/>
        <v>Lane County OR</v>
      </c>
      <c r="D2230" s="9">
        <v>362895</v>
      </c>
      <c r="E2230" s="8" t="s">
        <v>218</v>
      </c>
      <c r="F2230" s="9">
        <v>100497</v>
      </c>
      <c r="G2230" s="9">
        <v>66218</v>
      </c>
      <c r="H2230" s="9">
        <v>181072</v>
      </c>
      <c r="I2230" s="10">
        <v>0.5550112662366351</v>
      </c>
      <c r="J2230" s="10">
        <v>0.3656998321109835</v>
      </c>
      <c r="K2230" s="9">
        <v>34279</v>
      </c>
      <c r="L2230" s="9">
        <v>-34279</v>
      </c>
      <c r="M2230" s="10">
        <v>0.1893114341256516</v>
      </c>
      <c r="N2230" s="10">
        <v>-0.1893114341256516</v>
      </c>
      <c r="O2230" s="9">
        <v>99891</v>
      </c>
      <c r="P2230" s="9">
        <v>60979</v>
      </c>
      <c r="Q2230" s="9">
        <v>166176</v>
      </c>
      <c r="R2230" s="10">
        <v>0.60111568457539</v>
      </c>
      <c r="S2230" s="10">
        <v>0.36695431349894087</v>
      </c>
      <c r="T2230" s="9">
        <v>38912</v>
      </c>
      <c r="U2230" s="10">
        <v>0.23416137107644913</v>
      </c>
      <c r="V2230" s="9">
        <v>606</v>
      </c>
      <c r="W2230" s="9">
        <v>5239</v>
      </c>
      <c r="X2230" s="10">
        <v>-4.6104418338754893E-2</v>
      </c>
      <c r="Y2230" s="10">
        <v>-1.2544813879573624E-3</v>
      </c>
      <c r="Z2230" s="11">
        <v>4553.12</v>
      </c>
      <c r="AA2230" s="11">
        <v>79.702489721333947</v>
      </c>
      <c r="AB2230" s="11">
        <v>41039</v>
      </c>
      <c r="AC2230" s="12" t="s">
        <v>5760</v>
      </c>
      <c r="AD2230" s="8">
        <v>41</v>
      </c>
      <c r="AE2230" s="8">
        <v>39</v>
      </c>
      <c r="AF2230" s="13" t="s">
        <v>5761</v>
      </c>
      <c r="AG2230" s="13"/>
      <c r="AH2230" s="13" t="s">
        <v>5762</v>
      </c>
      <c r="AI2230" s="14">
        <v>362895</v>
      </c>
      <c r="AJ2230" s="13" t="s">
        <v>486</v>
      </c>
      <c r="AK2230" s="13"/>
      <c r="AL2230" s="13"/>
      <c r="AM2230" s="13"/>
      <c r="AN2230" s="13" t="s">
        <v>487</v>
      </c>
    </row>
    <row r="2231" spans="1:40" x14ac:dyDescent="0.2">
      <c r="A2231" s="8" t="s">
        <v>5701</v>
      </c>
      <c r="B2231" s="8" t="s">
        <v>854</v>
      </c>
      <c r="C2231" s="8" t="str">
        <f t="shared" si="34"/>
        <v>Lincoln County OR</v>
      </c>
      <c r="D2231" s="9">
        <v>47038</v>
      </c>
      <c r="E2231" s="8" t="s">
        <v>218</v>
      </c>
      <c r="F2231" s="9">
        <v>12300</v>
      </c>
      <c r="G2231" s="9">
        <v>9901</v>
      </c>
      <c r="H2231" s="9">
        <v>24035</v>
      </c>
      <c r="I2231" s="10">
        <v>0.51175369253172454</v>
      </c>
      <c r="J2231" s="10">
        <v>0.41194091949240691</v>
      </c>
      <c r="K2231" s="9">
        <v>2399</v>
      </c>
      <c r="L2231" s="9">
        <v>-2399</v>
      </c>
      <c r="M2231" s="10">
        <v>9.9812773039317626E-2</v>
      </c>
      <c r="N2231" s="10">
        <v>-9.9812773039317626E-2</v>
      </c>
      <c r="O2231" s="9">
        <v>13277</v>
      </c>
      <c r="P2231" s="9">
        <v>8623</v>
      </c>
      <c r="Q2231" s="9">
        <v>22612</v>
      </c>
      <c r="R2231" s="10">
        <v>0.58716610649212808</v>
      </c>
      <c r="S2231" s="10">
        <v>0.38134618786485053</v>
      </c>
      <c r="T2231" s="9">
        <v>4654</v>
      </c>
      <c r="U2231" s="10">
        <v>0.20581991862727755</v>
      </c>
      <c r="V2231" s="9">
        <v>-977</v>
      </c>
      <c r="W2231" s="9">
        <v>1278</v>
      </c>
      <c r="X2231" s="10">
        <v>-7.5412413960403546E-2</v>
      </c>
      <c r="Y2231" s="10">
        <v>3.0594731627556382E-2</v>
      </c>
      <c r="Z2231" s="11">
        <v>979.77</v>
      </c>
      <c r="AA2231" s="11">
        <v>48.009226655235416</v>
      </c>
      <c r="AB2231" s="11">
        <v>41041</v>
      </c>
      <c r="AC2231" s="12" t="s">
        <v>5763</v>
      </c>
      <c r="AD2231" s="8">
        <v>41</v>
      </c>
      <c r="AE2231" s="8">
        <v>41</v>
      </c>
      <c r="AF2231" s="13" t="s">
        <v>5764</v>
      </c>
      <c r="AG2231" s="13"/>
      <c r="AH2231" s="13" t="s">
        <v>5765</v>
      </c>
      <c r="AJ2231" s="13" t="s">
        <v>498</v>
      </c>
      <c r="AK2231" s="13"/>
      <c r="AL2231" s="13"/>
      <c r="AM2231" s="13"/>
      <c r="AN2231" s="13" t="s">
        <v>487</v>
      </c>
    </row>
    <row r="2232" spans="1:40" x14ac:dyDescent="0.2">
      <c r="A2232" s="8" t="s">
        <v>5701</v>
      </c>
      <c r="B2232" s="8" t="s">
        <v>2628</v>
      </c>
      <c r="C2232" s="8" t="str">
        <f t="shared" si="34"/>
        <v>Linn County OR</v>
      </c>
      <c r="D2232" s="9">
        <v>120547</v>
      </c>
      <c r="E2232" s="8" t="s">
        <v>218</v>
      </c>
      <c r="F2232" s="9">
        <v>17456</v>
      </c>
      <c r="G2232" s="9">
        <v>32683</v>
      </c>
      <c r="H2232" s="9">
        <v>54724</v>
      </c>
      <c r="I2232" s="10">
        <v>0.31898253051677511</v>
      </c>
      <c r="J2232" s="10">
        <v>0.59723338937212189</v>
      </c>
      <c r="K2232" s="9">
        <v>-15227</v>
      </c>
      <c r="L2232" s="9">
        <v>15227</v>
      </c>
      <c r="M2232" s="10">
        <v>-0.27825085885534678</v>
      </c>
      <c r="N2232" s="10">
        <v>0.27825085885534678</v>
      </c>
      <c r="O2232" s="9">
        <v>19893</v>
      </c>
      <c r="P2232" s="9">
        <v>28482</v>
      </c>
      <c r="Q2232" s="9">
        <v>49987</v>
      </c>
      <c r="R2232" s="10">
        <v>0.39796347050233061</v>
      </c>
      <c r="S2232" s="10">
        <v>0.5697881449176786</v>
      </c>
      <c r="T2232" s="9">
        <v>-8589</v>
      </c>
      <c r="U2232" s="10">
        <v>-0.17182467441534799</v>
      </c>
      <c r="V2232" s="9">
        <v>-2437</v>
      </c>
      <c r="W2232" s="9">
        <v>4201</v>
      </c>
      <c r="X2232" s="10">
        <v>-7.8980939985555498E-2</v>
      </c>
      <c r="Y2232" s="10">
        <v>2.7445244454443296E-2</v>
      </c>
      <c r="Z2232" s="11">
        <v>2290.13</v>
      </c>
      <c r="AA2232" s="11">
        <v>52.637623191696541</v>
      </c>
      <c r="AB2232" s="11">
        <v>41043</v>
      </c>
      <c r="AC2232" s="12" t="s">
        <v>5766</v>
      </c>
      <c r="AD2232" s="8">
        <v>41</v>
      </c>
      <c r="AE2232" s="8">
        <v>43</v>
      </c>
      <c r="AF2232" s="13" t="s">
        <v>5767</v>
      </c>
      <c r="AG2232" s="13" t="s">
        <v>5705</v>
      </c>
      <c r="AH2232" s="13" t="s">
        <v>5768</v>
      </c>
      <c r="AI2232" s="14">
        <v>120547</v>
      </c>
      <c r="AJ2232" s="13" t="s">
        <v>486</v>
      </c>
      <c r="AK2232" s="13" t="s">
        <v>5707</v>
      </c>
      <c r="AL2232" s="13"/>
      <c r="AM2232" s="13"/>
      <c r="AN2232" s="13" t="s">
        <v>487</v>
      </c>
    </row>
    <row r="2233" spans="1:40" x14ac:dyDescent="0.2">
      <c r="A2233" s="8" t="s">
        <v>5701</v>
      </c>
      <c r="B2233" s="8" t="s">
        <v>5769</v>
      </c>
      <c r="C2233" s="8" t="str">
        <f t="shared" si="34"/>
        <v>Malheur County OR</v>
      </c>
      <c r="D2233" s="9">
        <v>30380</v>
      </c>
      <c r="E2233" s="8" t="s">
        <v>218</v>
      </c>
      <c r="F2233" s="9">
        <v>2213</v>
      </c>
      <c r="G2233" s="9">
        <v>7141</v>
      </c>
      <c r="H2233" s="9">
        <v>9950</v>
      </c>
      <c r="I2233" s="10">
        <v>0.22241206030150754</v>
      </c>
      <c r="J2233" s="10">
        <v>0.71768844221105532</v>
      </c>
      <c r="K2233" s="9">
        <v>-4928</v>
      </c>
      <c r="L2233" s="9">
        <v>4928</v>
      </c>
      <c r="M2233" s="10">
        <v>-0.49527638190954781</v>
      </c>
      <c r="N2233" s="10">
        <v>0.49527638190954781</v>
      </c>
      <c r="O2233" s="9">
        <v>2701</v>
      </c>
      <c r="P2233" s="9">
        <v>6751</v>
      </c>
      <c r="Q2233" s="9">
        <v>9711</v>
      </c>
      <c r="R2233" s="10">
        <v>0.27813819380084442</v>
      </c>
      <c r="S2233" s="10">
        <v>0.69519102049222536</v>
      </c>
      <c r="T2233" s="9">
        <v>-4050</v>
      </c>
      <c r="U2233" s="10">
        <v>-0.41705282669138094</v>
      </c>
      <c r="V2233" s="9">
        <v>-488</v>
      </c>
      <c r="W2233" s="9">
        <v>390</v>
      </c>
      <c r="X2233" s="10">
        <v>-5.5726133499336888E-2</v>
      </c>
      <c r="Y2233" s="10">
        <v>2.2497421718829957E-2</v>
      </c>
      <c r="Z2233" s="11">
        <v>9887.5300000000007</v>
      </c>
      <c r="AA2233" s="11">
        <v>3.0725570491315826</v>
      </c>
      <c r="AB2233" s="11">
        <v>41045</v>
      </c>
      <c r="AC2233" s="12" t="s">
        <v>5770</v>
      </c>
      <c r="AD2233" s="8">
        <v>41</v>
      </c>
      <c r="AE2233" s="8">
        <v>45</v>
      </c>
      <c r="AF2233" s="13" t="s">
        <v>2022</v>
      </c>
      <c r="AG2233" s="13" t="s">
        <v>120</v>
      </c>
      <c r="AH2233" s="13" t="s">
        <v>2023</v>
      </c>
      <c r="AJ2233" s="13" t="s">
        <v>498</v>
      </c>
      <c r="AK2233" s="13" t="s">
        <v>1925</v>
      </c>
      <c r="AL2233" s="13"/>
      <c r="AM2233" s="13"/>
      <c r="AN2233" s="13" t="s">
        <v>487</v>
      </c>
    </row>
    <row r="2234" spans="1:40" x14ac:dyDescent="0.2">
      <c r="A2234" s="8" t="s">
        <v>5701</v>
      </c>
      <c r="B2234" s="8" t="s">
        <v>634</v>
      </c>
      <c r="C2234" s="8" t="str">
        <f t="shared" si="34"/>
        <v>Marion County OR</v>
      </c>
      <c r="D2234" s="9">
        <v>330700</v>
      </c>
      <c r="E2234" s="8" t="s">
        <v>218</v>
      </c>
      <c r="F2234" s="9">
        <v>48803</v>
      </c>
      <c r="G2234" s="9">
        <v>54336</v>
      </c>
      <c r="H2234" s="9">
        <v>110804</v>
      </c>
      <c r="I2234" s="10">
        <v>0.44044438828923144</v>
      </c>
      <c r="J2234" s="10">
        <v>0.49037940868560703</v>
      </c>
      <c r="K2234" s="9">
        <v>-5533</v>
      </c>
      <c r="L2234" s="9">
        <v>5533</v>
      </c>
      <c r="M2234" s="10">
        <v>-4.9935020396375596E-2</v>
      </c>
      <c r="N2234" s="10">
        <v>4.9935020396375596E-2</v>
      </c>
      <c r="O2234" s="9">
        <v>54337</v>
      </c>
      <c r="P2234" s="9">
        <v>58435</v>
      </c>
      <c r="Q2234" s="9">
        <v>115519</v>
      </c>
      <c r="R2234" s="10">
        <v>0.47037283910006145</v>
      </c>
      <c r="S2234" s="10">
        <v>0.50584752291830781</v>
      </c>
      <c r="T2234" s="9">
        <v>-4098</v>
      </c>
      <c r="U2234" s="10">
        <v>-3.5474683818246366E-2</v>
      </c>
      <c r="V2234" s="9">
        <v>-5534</v>
      </c>
      <c r="W2234" s="9">
        <v>-4099</v>
      </c>
      <c r="X2234" s="10">
        <v>-2.992845081083001E-2</v>
      </c>
      <c r="Y2234" s="10">
        <v>-1.546811423270078E-2</v>
      </c>
      <c r="Z2234" s="11">
        <v>1182.33</v>
      </c>
      <c r="AA2234" s="11">
        <v>279.70194446558918</v>
      </c>
      <c r="AB2234" s="11">
        <v>41047</v>
      </c>
      <c r="AC2234" s="12" t="s">
        <v>5771</v>
      </c>
      <c r="AD2234" s="8">
        <v>41</v>
      </c>
      <c r="AE2234" s="8">
        <v>47</v>
      </c>
      <c r="AF2234" s="13" t="s">
        <v>5772</v>
      </c>
      <c r="AG2234" s="13" t="s">
        <v>5705</v>
      </c>
      <c r="AH2234" s="13" t="s">
        <v>5773</v>
      </c>
      <c r="AI2234" s="14">
        <v>410091</v>
      </c>
      <c r="AJ2234" s="13" t="s">
        <v>486</v>
      </c>
      <c r="AK2234" s="13" t="s">
        <v>5707</v>
      </c>
      <c r="AL2234" s="13"/>
      <c r="AM2234" s="13"/>
      <c r="AN2234" s="13" t="s">
        <v>487</v>
      </c>
    </row>
    <row r="2235" spans="1:40" x14ac:dyDescent="0.2">
      <c r="A2235" s="8" t="s">
        <v>5701</v>
      </c>
      <c r="B2235" s="8" t="s">
        <v>5462</v>
      </c>
      <c r="C2235" s="8" t="str">
        <f t="shared" si="34"/>
        <v>Morrow County OR</v>
      </c>
      <c r="D2235" s="9">
        <v>11190</v>
      </c>
      <c r="E2235" s="8" t="s">
        <v>218</v>
      </c>
      <c r="F2235" s="9">
        <v>1004</v>
      </c>
      <c r="G2235" s="9">
        <v>2698</v>
      </c>
      <c r="H2235" s="9">
        <v>3989</v>
      </c>
      <c r="I2235" s="10">
        <v>0.25169215342191026</v>
      </c>
      <c r="J2235" s="10">
        <v>0.67635998997242419</v>
      </c>
      <c r="K2235" s="9">
        <v>-1694</v>
      </c>
      <c r="L2235" s="9">
        <v>1694</v>
      </c>
      <c r="M2235" s="10">
        <v>-0.42466783655051393</v>
      </c>
      <c r="N2235" s="10">
        <v>0.42466783655051393</v>
      </c>
      <c r="O2235" s="9">
        <v>1189</v>
      </c>
      <c r="P2235" s="9">
        <v>2524</v>
      </c>
      <c r="Q2235" s="9">
        <v>3838</v>
      </c>
      <c r="R2235" s="10">
        <v>0.30979676915059928</v>
      </c>
      <c r="S2235" s="10">
        <v>0.65763418447107869</v>
      </c>
      <c r="T2235" s="9">
        <v>-1335</v>
      </c>
      <c r="U2235" s="10">
        <v>-0.3478374153204794</v>
      </c>
      <c r="V2235" s="9">
        <v>-185</v>
      </c>
      <c r="W2235" s="9">
        <v>174</v>
      </c>
      <c r="X2235" s="10">
        <v>-5.8104615728689024E-2</v>
      </c>
      <c r="Y2235" s="10">
        <v>1.8725805501345505E-2</v>
      </c>
      <c r="Z2235" s="11">
        <v>2031.61</v>
      </c>
      <c r="AA2235" s="11">
        <v>5.5079468992572398</v>
      </c>
      <c r="AB2235" s="11">
        <v>41049</v>
      </c>
      <c r="AC2235" s="12" t="s">
        <v>5774</v>
      </c>
      <c r="AD2235" s="8">
        <v>41</v>
      </c>
      <c r="AE2235" s="8">
        <v>49</v>
      </c>
      <c r="AF2235" s="13" t="s">
        <v>5775</v>
      </c>
      <c r="AG2235" s="13"/>
      <c r="AH2235" s="13" t="s">
        <v>5776</v>
      </c>
      <c r="AJ2235" s="13" t="s">
        <v>498</v>
      </c>
      <c r="AK2235" s="13"/>
      <c r="AL2235" s="13"/>
      <c r="AM2235" s="13"/>
      <c r="AN2235" s="13" t="s">
        <v>505</v>
      </c>
    </row>
    <row r="2236" spans="1:40" x14ac:dyDescent="0.2">
      <c r="A2236" s="8" t="s">
        <v>5701</v>
      </c>
      <c r="B2236" s="8" t="s">
        <v>5777</v>
      </c>
      <c r="C2236" s="8" t="str">
        <f t="shared" si="34"/>
        <v>Multnomah County OR</v>
      </c>
      <c r="D2236" s="9">
        <v>790294</v>
      </c>
      <c r="E2236" s="8" t="s">
        <v>218</v>
      </c>
      <c r="F2236" s="9">
        <v>271754</v>
      </c>
      <c r="G2236" s="9">
        <v>63055</v>
      </c>
      <c r="H2236" s="9">
        <v>357762</v>
      </c>
      <c r="I2236" s="10">
        <v>0.75959436720501339</v>
      </c>
      <c r="J2236" s="10">
        <v>0.17624845567723793</v>
      </c>
      <c r="K2236" s="9">
        <v>208699</v>
      </c>
      <c r="L2236" s="9">
        <v>-208699</v>
      </c>
      <c r="M2236" s="10">
        <v>0.58334591152777548</v>
      </c>
      <c r="N2236" s="10">
        <v>-0.58334591152777548</v>
      </c>
      <c r="O2236" s="9">
        <v>261222</v>
      </c>
      <c r="P2236" s="9">
        <v>71947</v>
      </c>
      <c r="Q2236" s="9">
        <v>344614</v>
      </c>
      <c r="R2236" s="10">
        <v>0.7580133134463487</v>
      </c>
      <c r="S2236" s="10">
        <v>0.20877561561631275</v>
      </c>
      <c r="T2236" s="9">
        <v>189275</v>
      </c>
      <c r="U2236" s="10">
        <v>0.54923769783003595</v>
      </c>
      <c r="V2236" s="9">
        <v>10532</v>
      </c>
      <c r="W2236" s="9">
        <v>-8892</v>
      </c>
      <c r="X2236" s="10">
        <v>1.5810537586646856E-3</v>
      </c>
      <c r="Y2236" s="10">
        <v>-3.2527159939074818E-2</v>
      </c>
      <c r="Z2236" s="11">
        <v>431.3</v>
      </c>
      <c r="AA2236" s="11">
        <v>1832.3533503361928</v>
      </c>
      <c r="AB2236" s="11">
        <v>41051</v>
      </c>
      <c r="AC2236" s="12" t="s">
        <v>5778</v>
      </c>
      <c r="AD2236" s="8">
        <v>41</v>
      </c>
      <c r="AE2236" s="8">
        <v>51</v>
      </c>
      <c r="AF2236" s="13" t="s">
        <v>5710</v>
      </c>
      <c r="AG2236" s="13" t="s">
        <v>5705</v>
      </c>
      <c r="AH2236" s="13" t="s">
        <v>5711</v>
      </c>
      <c r="AI2236" s="14">
        <v>2389228</v>
      </c>
      <c r="AJ2236" s="13" t="s">
        <v>486</v>
      </c>
      <c r="AK2236" s="13" t="s">
        <v>5707</v>
      </c>
      <c r="AL2236" s="13"/>
      <c r="AM2236" s="13"/>
      <c r="AN2236" s="13" t="s">
        <v>487</v>
      </c>
    </row>
    <row r="2237" spans="1:40" x14ac:dyDescent="0.2">
      <c r="A2237" s="8" t="s">
        <v>5701</v>
      </c>
      <c r="B2237" s="8" t="s">
        <v>888</v>
      </c>
      <c r="C2237" s="8" t="str">
        <f t="shared" si="34"/>
        <v>Polk County OR</v>
      </c>
      <c r="D2237" s="9">
        <v>79391</v>
      </c>
      <c r="E2237" s="8" t="s">
        <v>218</v>
      </c>
      <c r="F2237" s="9">
        <v>15741</v>
      </c>
      <c r="G2237" s="9">
        <v>18333</v>
      </c>
      <c r="H2237" s="9">
        <v>37030</v>
      </c>
      <c r="I2237" s="10">
        <v>0.42508776667566839</v>
      </c>
      <c r="J2237" s="10">
        <v>0.49508506616257086</v>
      </c>
      <c r="K2237" s="9">
        <v>-2592</v>
      </c>
      <c r="L2237" s="9">
        <v>2592</v>
      </c>
      <c r="M2237" s="10">
        <v>-6.9997299486902476E-2</v>
      </c>
      <c r="N2237" s="10">
        <v>6.9997299486902476E-2</v>
      </c>
      <c r="O2237" s="9">
        <v>15761</v>
      </c>
      <c r="P2237" s="9">
        <v>17377</v>
      </c>
      <c r="Q2237" s="9">
        <v>33996</v>
      </c>
      <c r="R2237" s="10">
        <v>0.46361336627838567</v>
      </c>
      <c r="S2237" s="10">
        <v>0.51114837039651728</v>
      </c>
      <c r="T2237" s="9">
        <v>-1616</v>
      </c>
      <c r="U2237" s="10">
        <v>-4.7535004118131607E-2</v>
      </c>
      <c r="V2237" s="9">
        <v>-20</v>
      </c>
      <c r="W2237" s="9">
        <v>956</v>
      </c>
      <c r="X2237" s="10">
        <v>-3.8525599602717286E-2</v>
      </c>
      <c r="Y2237" s="10">
        <v>-1.6063304233946418E-2</v>
      </c>
      <c r="Z2237" s="11">
        <v>740.79</v>
      </c>
      <c r="AA2237" s="11">
        <v>107.17072314691073</v>
      </c>
      <c r="AB2237" s="11">
        <v>41053</v>
      </c>
      <c r="AC2237" s="12" t="s">
        <v>5779</v>
      </c>
      <c r="AD2237" s="8">
        <v>41</v>
      </c>
      <c r="AE2237" s="8">
        <v>53</v>
      </c>
      <c r="AF2237" s="13" t="s">
        <v>5772</v>
      </c>
      <c r="AG2237" s="13" t="s">
        <v>5705</v>
      </c>
      <c r="AH2237" s="13" t="s">
        <v>5773</v>
      </c>
      <c r="AI2237" s="14">
        <v>410091</v>
      </c>
      <c r="AJ2237" s="13" t="s">
        <v>486</v>
      </c>
      <c r="AK2237" s="13" t="s">
        <v>5707</v>
      </c>
      <c r="AL2237" s="13"/>
      <c r="AM2237" s="13"/>
      <c r="AN2237" s="13" t="s">
        <v>487</v>
      </c>
    </row>
    <row r="2238" spans="1:40" x14ac:dyDescent="0.2">
      <c r="A2238" s="8" t="s">
        <v>5701</v>
      </c>
      <c r="B2238" s="8" t="s">
        <v>2907</v>
      </c>
      <c r="C2238" s="8" t="str">
        <f t="shared" si="34"/>
        <v>Sherman County OR</v>
      </c>
      <c r="D2238" s="9">
        <v>1680</v>
      </c>
      <c r="E2238" s="8" t="s">
        <v>218</v>
      </c>
      <c r="F2238" s="9">
        <v>202</v>
      </c>
      <c r="G2238" s="9">
        <v>726</v>
      </c>
      <c r="H2238" s="9">
        <v>983</v>
      </c>
      <c r="I2238" s="10">
        <v>0.20549338758901323</v>
      </c>
      <c r="J2238" s="10">
        <v>0.73855544252288907</v>
      </c>
      <c r="K2238" s="9">
        <v>-524</v>
      </c>
      <c r="L2238" s="9">
        <v>524</v>
      </c>
      <c r="M2238" s="10">
        <v>-0.53306205493387582</v>
      </c>
      <c r="N2238" s="10">
        <v>0.53306205493387582</v>
      </c>
      <c r="O2238" s="9">
        <v>317</v>
      </c>
      <c r="P2238" s="9">
        <v>677</v>
      </c>
      <c r="Q2238" s="9">
        <v>1019</v>
      </c>
      <c r="R2238" s="10">
        <v>0.31108930323846906</v>
      </c>
      <c r="S2238" s="10">
        <v>0.66437684003925412</v>
      </c>
      <c r="T2238" s="9">
        <v>-360</v>
      </c>
      <c r="U2238" s="10">
        <v>-0.35328753680078506</v>
      </c>
      <c r="V2238" s="9">
        <v>-115</v>
      </c>
      <c r="W2238" s="9">
        <v>49</v>
      </c>
      <c r="X2238" s="10">
        <v>-0.10559591564945583</v>
      </c>
      <c r="Y2238" s="10">
        <v>7.4178602483634948E-2</v>
      </c>
      <c r="Z2238" s="11">
        <v>823.69</v>
      </c>
      <c r="AA2238" s="11">
        <v>2.0396022775558764</v>
      </c>
      <c r="AB2238" s="11">
        <v>41055</v>
      </c>
      <c r="AC2238" s="12" t="s">
        <v>5780</v>
      </c>
      <c r="AD2238" s="8">
        <v>41</v>
      </c>
      <c r="AE2238" s="8">
        <v>55</v>
      </c>
      <c r="AF2238" s="13"/>
      <c r="AG2238" s="13"/>
      <c r="AH2238" s="13"/>
      <c r="AJ2238" s="13"/>
      <c r="AK2238" s="13"/>
      <c r="AL2238" s="13"/>
      <c r="AM2238" s="13"/>
      <c r="AN2238" s="13" t="s">
        <v>510</v>
      </c>
    </row>
    <row r="2239" spans="1:40" x14ac:dyDescent="0.2">
      <c r="A2239" s="8" t="s">
        <v>5701</v>
      </c>
      <c r="B2239" s="8" t="s">
        <v>5781</v>
      </c>
      <c r="C2239" s="8" t="str">
        <f t="shared" si="34"/>
        <v>Tillamook County OR</v>
      </c>
      <c r="D2239" s="9">
        <v>25653</v>
      </c>
      <c r="E2239" s="8" t="s">
        <v>218</v>
      </c>
      <c r="F2239" s="9">
        <v>5701</v>
      </c>
      <c r="G2239" s="9">
        <v>6486</v>
      </c>
      <c r="H2239" s="9">
        <v>13261</v>
      </c>
      <c r="I2239" s="10">
        <v>0.42990724681396575</v>
      </c>
      <c r="J2239" s="10">
        <v>0.48910338586833574</v>
      </c>
      <c r="K2239" s="9">
        <v>-785</v>
      </c>
      <c r="L2239" s="9">
        <v>785</v>
      </c>
      <c r="M2239" s="10">
        <v>-5.9196139054369989E-2</v>
      </c>
      <c r="N2239" s="10">
        <v>5.9196139054369989E-2</v>
      </c>
      <c r="O2239" s="9">
        <v>6249</v>
      </c>
      <c r="P2239" s="9">
        <v>5670</v>
      </c>
      <c r="Q2239" s="9">
        <v>12346</v>
      </c>
      <c r="R2239" s="10">
        <v>0.50615583994816138</v>
      </c>
      <c r="S2239" s="10">
        <v>0.45925805929045843</v>
      </c>
      <c r="T2239" s="9">
        <v>579</v>
      </c>
      <c r="U2239" s="10">
        <v>4.6897780657702948E-2</v>
      </c>
      <c r="V2239" s="9">
        <v>-548</v>
      </c>
      <c r="W2239" s="9">
        <v>816</v>
      </c>
      <c r="X2239" s="10">
        <v>-7.624859313419563E-2</v>
      </c>
      <c r="Y2239" s="10">
        <v>2.9845326577877307E-2</v>
      </c>
      <c r="Z2239" s="11">
        <v>1102.58</v>
      </c>
      <c r="AA2239" s="11">
        <v>23.266338950461645</v>
      </c>
      <c r="AB2239" s="11">
        <v>41057</v>
      </c>
      <c r="AC2239" s="12" t="s">
        <v>5782</v>
      </c>
      <c r="AD2239" s="8">
        <v>41</v>
      </c>
      <c r="AE2239" s="8">
        <v>57</v>
      </c>
      <c r="AF2239" s="13"/>
      <c r="AG2239" s="13"/>
      <c r="AH2239" s="13"/>
      <c r="AJ2239" s="13"/>
      <c r="AK2239" s="13"/>
      <c r="AL2239" s="13"/>
      <c r="AM2239" s="13"/>
      <c r="AN2239" s="13" t="s">
        <v>510</v>
      </c>
    </row>
    <row r="2240" spans="1:40" x14ac:dyDescent="0.2">
      <c r="A2240" s="8" t="s">
        <v>5701</v>
      </c>
      <c r="B2240" s="8" t="s">
        <v>5783</v>
      </c>
      <c r="C2240" s="8" t="str">
        <f t="shared" si="34"/>
        <v>Umatilla County OR</v>
      </c>
      <c r="D2240" s="9">
        <v>76531</v>
      </c>
      <c r="E2240" s="8" t="s">
        <v>218</v>
      </c>
      <c r="F2240" s="9">
        <v>7466</v>
      </c>
      <c r="G2240" s="9">
        <v>16775</v>
      </c>
      <c r="H2240" s="9">
        <v>26116</v>
      </c>
      <c r="I2240" s="10">
        <v>0.28587838872721705</v>
      </c>
      <c r="J2240" s="10">
        <v>0.64232654311533155</v>
      </c>
      <c r="K2240" s="9">
        <v>-9309</v>
      </c>
      <c r="L2240" s="9">
        <v>9309</v>
      </c>
      <c r="M2240" s="10">
        <v>-0.3564481543881145</v>
      </c>
      <c r="N2240" s="10">
        <v>0.3564481543881145</v>
      </c>
      <c r="O2240" s="9">
        <v>8499</v>
      </c>
      <c r="P2240" s="9">
        <v>15425</v>
      </c>
      <c r="Q2240" s="9">
        <v>24623</v>
      </c>
      <c r="R2240" s="10">
        <v>0.34516508955042036</v>
      </c>
      <c r="S2240" s="10">
        <v>0.62644681801567637</v>
      </c>
      <c r="T2240" s="9">
        <v>-6926</v>
      </c>
      <c r="U2240" s="10">
        <v>-0.28128172846525601</v>
      </c>
      <c r="V2240" s="9">
        <v>-1033</v>
      </c>
      <c r="W2240" s="9">
        <v>1350</v>
      </c>
      <c r="X2240" s="10">
        <v>-5.9286700823203309E-2</v>
      </c>
      <c r="Y2240" s="10">
        <v>1.5879725099655184E-2</v>
      </c>
      <c r="Z2240" s="11">
        <v>3215.51</v>
      </c>
      <c r="AA2240" s="11">
        <v>23.800579068328194</v>
      </c>
      <c r="AB2240" s="11">
        <v>41059</v>
      </c>
      <c r="AC2240" s="12" t="s">
        <v>5784</v>
      </c>
      <c r="AD2240" s="8">
        <v>41</v>
      </c>
      <c r="AE2240" s="8">
        <v>59</v>
      </c>
      <c r="AF2240" s="13" t="s">
        <v>5775</v>
      </c>
      <c r="AG2240" s="13"/>
      <c r="AH2240" s="13" t="s">
        <v>5776</v>
      </c>
      <c r="AJ2240" s="13" t="s">
        <v>498</v>
      </c>
      <c r="AK2240" s="13"/>
      <c r="AL2240" s="13"/>
      <c r="AM2240" s="13"/>
      <c r="AN2240" s="13" t="s">
        <v>487</v>
      </c>
    </row>
    <row r="2241" spans="1:40" x14ac:dyDescent="0.2">
      <c r="A2241" s="8" t="s">
        <v>5701</v>
      </c>
      <c r="B2241" s="8" t="s">
        <v>917</v>
      </c>
      <c r="C2241" s="8" t="str">
        <f t="shared" si="34"/>
        <v>Union County OR</v>
      </c>
      <c r="D2241" s="9">
        <v>25790</v>
      </c>
      <c r="E2241" s="8" t="s">
        <v>218</v>
      </c>
      <c r="F2241" s="9">
        <v>3221</v>
      </c>
      <c r="G2241" s="9">
        <v>8378</v>
      </c>
      <c r="H2241" s="9">
        <v>12465</v>
      </c>
      <c r="I2241" s="10">
        <v>0.25840352988367427</v>
      </c>
      <c r="J2241" s="10">
        <v>0.67212194143602089</v>
      </c>
      <c r="K2241" s="9">
        <v>-5157</v>
      </c>
      <c r="L2241" s="9">
        <v>5157</v>
      </c>
      <c r="M2241" s="10">
        <v>-0.41371841155234662</v>
      </c>
      <c r="N2241" s="10">
        <v>0.41371841155234662</v>
      </c>
      <c r="O2241" s="9">
        <v>3943</v>
      </c>
      <c r="P2241" s="9">
        <v>7608</v>
      </c>
      <c r="Q2241" s="9">
        <v>11905</v>
      </c>
      <c r="R2241" s="10">
        <v>0.33120537589248217</v>
      </c>
      <c r="S2241" s="10">
        <v>0.63905921881562366</v>
      </c>
      <c r="T2241" s="9">
        <v>-3665</v>
      </c>
      <c r="U2241" s="10">
        <v>-0.3078538429231415</v>
      </c>
      <c r="V2241" s="9">
        <v>-722</v>
      </c>
      <c r="W2241" s="9">
        <v>770</v>
      </c>
      <c r="X2241" s="10">
        <v>-7.2801846008807902E-2</v>
      </c>
      <c r="Y2241" s="10">
        <v>3.3062722620397222E-2</v>
      </c>
      <c r="Z2241" s="11">
        <v>2036.61</v>
      </c>
      <c r="AA2241" s="11">
        <v>12.663200121770982</v>
      </c>
      <c r="AB2241" s="11">
        <v>41061</v>
      </c>
      <c r="AC2241" s="12" t="s">
        <v>5785</v>
      </c>
      <c r="AD2241" s="8">
        <v>41</v>
      </c>
      <c r="AE2241" s="8">
        <v>61</v>
      </c>
      <c r="AF2241" s="13" t="s">
        <v>5786</v>
      </c>
      <c r="AG2241" s="13"/>
      <c r="AH2241" s="13" t="s">
        <v>5787</v>
      </c>
      <c r="AJ2241" s="13" t="s">
        <v>498</v>
      </c>
      <c r="AK2241" s="13"/>
      <c r="AL2241" s="13"/>
      <c r="AM2241" s="13"/>
      <c r="AN2241" s="13" t="s">
        <v>487</v>
      </c>
    </row>
    <row r="2242" spans="1:40" x14ac:dyDescent="0.2">
      <c r="A2242" s="8" t="s">
        <v>5701</v>
      </c>
      <c r="B2242" s="8" t="s">
        <v>5788</v>
      </c>
      <c r="C2242" s="8" t="str">
        <f t="shared" si="34"/>
        <v>Wallowa County OR</v>
      </c>
      <c r="D2242" s="9">
        <v>6856</v>
      </c>
      <c r="E2242" s="8" t="s">
        <v>218</v>
      </c>
      <c r="F2242" s="9">
        <v>1097</v>
      </c>
      <c r="G2242" s="9">
        <v>2825</v>
      </c>
      <c r="H2242" s="9">
        <v>4177</v>
      </c>
      <c r="I2242" s="10">
        <v>0.26262868087143881</v>
      </c>
      <c r="J2242" s="10">
        <v>0.67632271965525492</v>
      </c>
      <c r="K2242" s="9">
        <v>-1728</v>
      </c>
      <c r="L2242" s="9">
        <v>1728</v>
      </c>
      <c r="M2242" s="10">
        <v>-0.41369403878381611</v>
      </c>
      <c r="N2242" s="10">
        <v>0.41369403878381611</v>
      </c>
      <c r="O2242" s="9">
        <v>1252</v>
      </c>
      <c r="P2242" s="9">
        <v>2796</v>
      </c>
      <c r="Q2242" s="9">
        <v>4152</v>
      </c>
      <c r="R2242" s="10">
        <v>0.30154142581888249</v>
      </c>
      <c r="S2242" s="10">
        <v>0.67341040462427748</v>
      </c>
      <c r="T2242" s="9">
        <v>-1544</v>
      </c>
      <c r="U2242" s="10">
        <v>-0.37186897880539499</v>
      </c>
      <c r="V2242" s="9">
        <v>-155</v>
      </c>
      <c r="W2242" s="9">
        <v>29</v>
      </c>
      <c r="X2242" s="10">
        <v>-3.8912744947443678E-2</v>
      </c>
      <c r="Y2242" s="10">
        <v>2.9123150309774415E-3</v>
      </c>
      <c r="Z2242" s="11">
        <v>3146.19</v>
      </c>
      <c r="AA2242" s="11">
        <v>2.1791436626522875</v>
      </c>
      <c r="AB2242" s="11">
        <v>41063</v>
      </c>
      <c r="AC2242" s="12" t="s">
        <v>5789</v>
      </c>
      <c r="AD2242" s="8">
        <v>41</v>
      </c>
      <c r="AE2242" s="8">
        <v>63</v>
      </c>
      <c r="AF2242" s="13"/>
      <c r="AG2242" s="13"/>
      <c r="AH2242" s="13"/>
      <c r="AJ2242" s="13"/>
      <c r="AK2242" s="13"/>
      <c r="AL2242" s="13"/>
      <c r="AM2242" s="13"/>
      <c r="AN2242" s="13" t="s">
        <v>510</v>
      </c>
    </row>
    <row r="2243" spans="1:40" x14ac:dyDescent="0.2">
      <c r="A2243" s="8" t="s">
        <v>5701</v>
      </c>
      <c r="B2243" s="8" t="s">
        <v>5790</v>
      </c>
      <c r="C2243" s="8" t="str">
        <f t="shared" si="34"/>
        <v>Wasco County OR</v>
      </c>
      <c r="D2243" s="9">
        <v>25775</v>
      </c>
      <c r="E2243" s="8" t="s">
        <v>218</v>
      </c>
      <c r="F2243" s="9">
        <v>4634</v>
      </c>
      <c r="G2243" s="9">
        <v>5721</v>
      </c>
      <c r="H2243" s="9">
        <v>11251</v>
      </c>
      <c r="I2243" s="10">
        <v>0.41187450004444048</v>
      </c>
      <c r="J2243" s="10">
        <v>0.5084881343880544</v>
      </c>
      <c r="K2243" s="9">
        <v>-1087</v>
      </c>
      <c r="L2243" s="9">
        <v>1087</v>
      </c>
      <c r="M2243" s="10">
        <v>-9.6613634343613919E-2</v>
      </c>
      <c r="N2243" s="10">
        <v>9.6613634343613919E-2</v>
      </c>
      <c r="O2243" s="9">
        <v>5066</v>
      </c>
      <c r="P2243" s="9">
        <v>5152</v>
      </c>
      <c r="Q2243" s="9">
        <v>10550</v>
      </c>
      <c r="R2243" s="10">
        <v>0.48018957345971564</v>
      </c>
      <c r="S2243" s="10">
        <v>0.48834123222748815</v>
      </c>
      <c r="T2243" s="9">
        <v>-86</v>
      </c>
      <c r="U2243" s="10">
        <v>-8.1516587677725183E-3</v>
      </c>
      <c r="V2243" s="9">
        <v>-432</v>
      </c>
      <c r="W2243" s="9">
        <v>569</v>
      </c>
      <c r="X2243" s="10">
        <v>-6.8315073415275152E-2</v>
      </c>
      <c r="Y2243" s="10">
        <v>2.0146902160566249E-2</v>
      </c>
      <c r="Z2243" s="11">
        <v>2381.52</v>
      </c>
      <c r="AA2243" s="11">
        <v>10.822919815915887</v>
      </c>
      <c r="AB2243" s="11">
        <v>41065</v>
      </c>
      <c r="AC2243" s="12" t="s">
        <v>5791</v>
      </c>
      <c r="AD2243" s="8">
        <v>41</v>
      </c>
      <c r="AE2243" s="8">
        <v>65</v>
      </c>
      <c r="AF2243" s="13" t="s">
        <v>5792</v>
      </c>
      <c r="AG2243" s="13"/>
      <c r="AH2243" s="13" t="s">
        <v>5793</v>
      </c>
      <c r="AJ2243" s="13" t="s">
        <v>498</v>
      </c>
      <c r="AK2243" s="13"/>
      <c r="AL2243" s="13"/>
      <c r="AM2243" s="13"/>
      <c r="AN2243" s="13" t="s">
        <v>487</v>
      </c>
    </row>
    <row r="2244" spans="1:40" x14ac:dyDescent="0.2">
      <c r="A2244" s="8" t="s">
        <v>5701</v>
      </c>
      <c r="B2244" s="8" t="s">
        <v>680</v>
      </c>
      <c r="C2244" s="8" t="str">
        <f t="shared" si="34"/>
        <v>Washington County OR</v>
      </c>
      <c r="D2244" s="9">
        <v>574326</v>
      </c>
      <c r="E2244" s="8" t="s">
        <v>218</v>
      </c>
      <c r="F2244" s="9">
        <v>137818</v>
      </c>
      <c r="G2244" s="9">
        <v>75903</v>
      </c>
      <c r="H2244" s="9">
        <v>232034</v>
      </c>
      <c r="I2244" s="10">
        <v>0.59395605816388974</v>
      </c>
      <c r="J2244" s="10">
        <v>0.32712016342432576</v>
      </c>
      <c r="K2244" s="9">
        <v>61915</v>
      </c>
      <c r="L2244" s="9">
        <v>-61915</v>
      </c>
      <c r="M2244" s="10">
        <v>0.26683589473956398</v>
      </c>
      <c r="N2244" s="10">
        <v>-0.26683589473956398</v>
      </c>
      <c r="O2244" s="9">
        <v>124431</v>
      </c>
      <c r="P2244" s="9">
        <v>86551</v>
      </c>
      <c r="Q2244" s="9">
        <v>216473</v>
      </c>
      <c r="R2244" s="10">
        <v>0.57481071542409445</v>
      </c>
      <c r="S2244" s="10">
        <v>0.39982353457475067</v>
      </c>
      <c r="T2244" s="9">
        <v>37880</v>
      </c>
      <c r="U2244" s="10">
        <v>0.17498718084934378</v>
      </c>
      <c r="V2244" s="9">
        <v>13387</v>
      </c>
      <c r="W2244" s="9">
        <v>-10648</v>
      </c>
      <c r="X2244" s="10">
        <v>1.914534273979529E-2</v>
      </c>
      <c r="Y2244" s="10">
        <v>-7.2703371150424911E-2</v>
      </c>
      <c r="Z2244" s="11">
        <v>724.23</v>
      </c>
      <c r="AA2244" s="11">
        <v>793.0160308189387</v>
      </c>
      <c r="AB2244" s="11">
        <v>41067</v>
      </c>
      <c r="AC2244" s="12" t="s">
        <v>5794</v>
      </c>
      <c r="AD2244" s="8">
        <v>41</v>
      </c>
      <c r="AE2244" s="8">
        <v>67</v>
      </c>
      <c r="AF2244" s="13" t="s">
        <v>5710</v>
      </c>
      <c r="AG2244" s="13" t="s">
        <v>5705</v>
      </c>
      <c r="AH2244" s="13" t="s">
        <v>5711</v>
      </c>
      <c r="AI2244" s="14">
        <v>2389228</v>
      </c>
      <c r="AJ2244" s="13" t="s">
        <v>486</v>
      </c>
      <c r="AK2244" s="13" t="s">
        <v>5707</v>
      </c>
      <c r="AL2244" s="13"/>
      <c r="AM2244" s="13"/>
      <c r="AN2244" s="13" t="s">
        <v>487</v>
      </c>
    </row>
    <row r="2245" spans="1:40" x14ac:dyDescent="0.2">
      <c r="A2245" s="8" t="s">
        <v>5701</v>
      </c>
      <c r="B2245" s="8" t="s">
        <v>1891</v>
      </c>
      <c r="C2245" s="8" t="str">
        <f t="shared" si="34"/>
        <v>Wheeler County OR</v>
      </c>
      <c r="D2245" s="9">
        <v>1358</v>
      </c>
      <c r="E2245" s="8" t="s">
        <v>218</v>
      </c>
      <c r="F2245" s="9">
        <v>153</v>
      </c>
      <c r="G2245" s="9">
        <v>583</v>
      </c>
      <c r="H2245" s="9">
        <v>792</v>
      </c>
      <c r="I2245" s="10">
        <v>0.19318181818181818</v>
      </c>
      <c r="J2245" s="10">
        <v>0.73611111111111116</v>
      </c>
      <c r="K2245" s="9">
        <v>-430</v>
      </c>
      <c r="L2245" s="9">
        <v>430</v>
      </c>
      <c r="M2245" s="10">
        <v>-0.54292929292929304</v>
      </c>
      <c r="N2245" s="10">
        <v>0.54292929292929304</v>
      </c>
      <c r="O2245" s="9">
        <v>262</v>
      </c>
      <c r="P2245" s="9">
        <v>542</v>
      </c>
      <c r="Q2245" s="9">
        <v>841</v>
      </c>
      <c r="R2245" s="10">
        <v>0.31153388822829964</v>
      </c>
      <c r="S2245" s="10">
        <v>0.64447086801426878</v>
      </c>
      <c r="T2245" s="9">
        <v>-280</v>
      </c>
      <c r="U2245" s="10">
        <v>-0.33293697978596914</v>
      </c>
      <c r="V2245" s="9">
        <v>-109</v>
      </c>
      <c r="W2245" s="9">
        <v>41</v>
      </c>
      <c r="X2245" s="10">
        <v>-0.11835207004648146</v>
      </c>
      <c r="Y2245" s="10">
        <v>9.1640243096842378E-2</v>
      </c>
      <c r="Z2245" s="11">
        <v>1714.75</v>
      </c>
      <c r="AA2245" s="11">
        <v>0.79195217961802011</v>
      </c>
      <c r="AB2245" s="11">
        <v>41069</v>
      </c>
      <c r="AC2245" s="12" t="s">
        <v>5795</v>
      </c>
      <c r="AD2245" s="8">
        <v>41</v>
      </c>
      <c r="AE2245" s="8">
        <v>69</v>
      </c>
      <c r="AF2245" s="13"/>
      <c r="AG2245" s="13"/>
      <c r="AH2245" s="13"/>
      <c r="AJ2245" s="13"/>
      <c r="AK2245" s="13"/>
      <c r="AL2245" s="13"/>
      <c r="AM2245" s="13"/>
      <c r="AN2245" s="13" t="s">
        <v>510</v>
      </c>
    </row>
    <row r="2246" spans="1:40" x14ac:dyDescent="0.2">
      <c r="A2246" s="8" t="s">
        <v>5701</v>
      </c>
      <c r="B2246" s="8" t="s">
        <v>5796</v>
      </c>
      <c r="C2246" s="8" t="str">
        <f t="shared" si="34"/>
        <v>Yamhill County OR</v>
      </c>
      <c r="D2246" s="9">
        <v>102659</v>
      </c>
      <c r="E2246" s="8" t="s">
        <v>218</v>
      </c>
      <c r="F2246" s="9">
        <v>18635</v>
      </c>
      <c r="G2246" s="9">
        <v>22589</v>
      </c>
      <c r="H2246" s="9">
        <v>45116</v>
      </c>
      <c r="I2246" s="10">
        <v>0.4130463693589857</v>
      </c>
      <c r="J2246" s="10">
        <v>0.50068711765227414</v>
      </c>
      <c r="K2246" s="9">
        <v>-3954</v>
      </c>
      <c r="L2246" s="9">
        <v>3954</v>
      </c>
      <c r="M2246" s="10">
        <v>-8.764074829328844E-2</v>
      </c>
      <c r="N2246" s="10">
        <v>8.764074829328844E-2</v>
      </c>
      <c r="O2246" s="9">
        <v>18906</v>
      </c>
      <c r="P2246" s="9">
        <v>21711</v>
      </c>
      <c r="Q2246" s="9">
        <v>41750</v>
      </c>
      <c r="R2246" s="10">
        <v>0.45283832335329344</v>
      </c>
      <c r="S2246" s="10">
        <v>0.52002395209580843</v>
      </c>
      <c r="T2246" s="9">
        <v>-2805</v>
      </c>
      <c r="U2246" s="10">
        <v>-6.7185628742514991E-2</v>
      </c>
      <c r="V2246" s="9">
        <v>-271</v>
      </c>
      <c r="W2246" s="9">
        <v>878</v>
      </c>
      <c r="X2246" s="10">
        <v>-3.9791953994307738E-2</v>
      </c>
      <c r="Y2246" s="10">
        <v>-1.933683444353429E-2</v>
      </c>
      <c r="Z2246" s="11">
        <v>715.86</v>
      </c>
      <c r="AA2246" s="11">
        <v>143.40653200346435</v>
      </c>
      <c r="AB2246" s="11">
        <v>41071</v>
      </c>
      <c r="AC2246" s="12" t="s">
        <v>5797</v>
      </c>
      <c r="AD2246" s="8">
        <v>41</v>
      </c>
      <c r="AE2246" s="8">
        <v>71</v>
      </c>
      <c r="AF2246" s="13" t="s">
        <v>5710</v>
      </c>
      <c r="AG2246" s="13" t="s">
        <v>5705</v>
      </c>
      <c r="AH2246" s="13" t="s">
        <v>5711</v>
      </c>
      <c r="AI2246" s="14">
        <v>2389228</v>
      </c>
      <c r="AJ2246" s="13" t="s">
        <v>486</v>
      </c>
      <c r="AK2246" s="13" t="s">
        <v>5707</v>
      </c>
      <c r="AL2246" s="13"/>
      <c r="AM2246" s="13"/>
      <c r="AN2246" s="13" t="s">
        <v>505</v>
      </c>
    </row>
    <row r="2247" spans="1:40" x14ac:dyDescent="0.2">
      <c r="A2247" s="8" t="s">
        <v>5798</v>
      </c>
      <c r="B2247" s="8" t="s">
        <v>1140</v>
      </c>
      <c r="C2247" s="8" t="str">
        <f t="shared" si="34"/>
        <v>Adams County PA</v>
      </c>
      <c r="D2247" s="9">
        <v>102295</v>
      </c>
      <c r="E2247" s="8" t="s">
        <v>445</v>
      </c>
      <c r="F2247" s="9">
        <v>14077</v>
      </c>
      <c r="G2247" s="9">
        <v>31249</v>
      </c>
      <c r="H2247" s="9">
        <v>47138</v>
      </c>
      <c r="I2247" s="10">
        <v>0.29863379863379863</v>
      </c>
      <c r="J2247" s="10">
        <v>0.66292587721159146</v>
      </c>
      <c r="K2247" s="9">
        <v>-17172</v>
      </c>
      <c r="L2247" s="9">
        <v>17172</v>
      </c>
      <c r="M2247" s="10">
        <v>-0.36429207857779283</v>
      </c>
      <c r="N2247" s="10">
        <v>0.36429207857779283</v>
      </c>
      <c r="O2247" s="9">
        <v>14893</v>
      </c>
      <c r="P2247" s="9">
        <v>26490</v>
      </c>
      <c r="Q2247" s="9">
        <v>41973</v>
      </c>
      <c r="R2247" s="10">
        <v>0.35482333881304651</v>
      </c>
      <c r="S2247" s="10">
        <v>0.63112000571796156</v>
      </c>
      <c r="T2247" s="9">
        <v>-11597</v>
      </c>
      <c r="U2247" s="10">
        <v>-0.27629666690491506</v>
      </c>
      <c r="V2247" s="9">
        <v>-816</v>
      </c>
      <c r="W2247" s="9">
        <v>4759</v>
      </c>
      <c r="X2247" s="10">
        <v>-5.6189540179247877E-2</v>
      </c>
      <c r="Y2247" s="10">
        <v>3.18058714936299E-2</v>
      </c>
      <c r="Z2247" s="11">
        <v>518.66999999999996</v>
      </c>
      <c r="AA2247" s="11">
        <v>197.22559623652805</v>
      </c>
      <c r="AB2247" s="11">
        <v>42001</v>
      </c>
      <c r="AC2247" s="12" t="s">
        <v>5799</v>
      </c>
      <c r="AD2247" s="8">
        <v>42</v>
      </c>
      <c r="AE2247" s="8">
        <v>1</v>
      </c>
      <c r="AF2247" s="13" t="s">
        <v>5800</v>
      </c>
      <c r="AG2247" s="13" t="s">
        <v>5801</v>
      </c>
      <c r="AH2247" s="13" t="s">
        <v>5802</v>
      </c>
      <c r="AI2247" s="14">
        <v>102295</v>
      </c>
      <c r="AJ2247" s="13" t="s">
        <v>486</v>
      </c>
      <c r="AK2247" s="13" t="s">
        <v>5803</v>
      </c>
      <c r="AL2247" s="13"/>
      <c r="AM2247" s="13"/>
      <c r="AN2247" s="13" t="s">
        <v>487</v>
      </c>
    </row>
    <row r="2248" spans="1:40" x14ac:dyDescent="0.2">
      <c r="A2248" s="8" t="s">
        <v>5798</v>
      </c>
      <c r="B2248" s="8" t="s">
        <v>5804</v>
      </c>
      <c r="C2248" s="8" t="str">
        <f t="shared" si="34"/>
        <v>Allegheny County PA</v>
      </c>
      <c r="D2248" s="9">
        <v>1230459</v>
      </c>
      <c r="E2248" s="8" t="s">
        <v>445</v>
      </c>
      <c r="F2248" s="9">
        <v>363017</v>
      </c>
      <c r="G2248" s="9">
        <v>257488</v>
      </c>
      <c r="H2248" s="9">
        <v>643173</v>
      </c>
      <c r="I2248" s="10">
        <v>0.56441579481725757</v>
      </c>
      <c r="J2248" s="10">
        <v>0.4003401884096503</v>
      </c>
      <c r="K2248" s="9">
        <v>105529</v>
      </c>
      <c r="L2248" s="9">
        <v>-105529</v>
      </c>
      <c r="M2248" s="10">
        <v>0.16407560640760727</v>
      </c>
      <c r="N2248" s="10">
        <v>-0.16407560640760727</v>
      </c>
      <c r="O2248" s="9">
        <v>348151</v>
      </c>
      <c r="P2248" s="9">
        <v>259304</v>
      </c>
      <c r="Q2248" s="9">
        <v>614671</v>
      </c>
      <c r="R2248" s="10">
        <v>0.56640218913857987</v>
      </c>
      <c r="S2248" s="10">
        <v>0.42185819731205798</v>
      </c>
      <c r="T2248" s="9">
        <v>88847</v>
      </c>
      <c r="U2248" s="10">
        <v>0.14454399182652189</v>
      </c>
      <c r="V2248" s="9">
        <v>14866</v>
      </c>
      <c r="W2248" s="9">
        <v>-1816</v>
      </c>
      <c r="X2248" s="10">
        <v>-1.9863943213223045E-3</v>
      </c>
      <c r="Y2248" s="10">
        <v>-2.1518008902407681E-2</v>
      </c>
      <c r="Z2248" s="11">
        <v>730.08</v>
      </c>
      <c r="AA2248" s="11">
        <v>1685.3755752794214</v>
      </c>
      <c r="AB2248" s="11">
        <v>42003</v>
      </c>
      <c r="AC2248" s="12" t="s">
        <v>5805</v>
      </c>
      <c r="AD2248" s="8">
        <v>42</v>
      </c>
      <c r="AE2248" s="8">
        <v>3</v>
      </c>
      <c r="AF2248" s="13" t="s">
        <v>5806</v>
      </c>
      <c r="AG2248" s="13" t="s">
        <v>5427</v>
      </c>
      <c r="AH2248" s="13" t="s">
        <v>5807</v>
      </c>
      <c r="AI2248" s="14">
        <v>2353045</v>
      </c>
      <c r="AJ2248" s="13" t="s">
        <v>486</v>
      </c>
      <c r="AK2248" s="13" t="s">
        <v>5429</v>
      </c>
      <c r="AL2248" s="13"/>
      <c r="AM2248" s="13"/>
      <c r="AN2248" s="13" t="s">
        <v>487</v>
      </c>
    </row>
    <row r="2249" spans="1:40" x14ac:dyDescent="0.2">
      <c r="A2249" s="8" t="s">
        <v>5798</v>
      </c>
      <c r="B2249" s="8" t="s">
        <v>5808</v>
      </c>
      <c r="C2249" s="8" t="str">
        <f t="shared" si="34"/>
        <v>Armstrong County PA</v>
      </c>
      <c r="D2249" s="9">
        <v>67052</v>
      </c>
      <c r="E2249" s="8" t="s">
        <v>445</v>
      </c>
      <c r="F2249" s="9">
        <v>6849</v>
      </c>
      <c r="G2249" s="9">
        <v>22676</v>
      </c>
      <c r="H2249" s="9">
        <v>30446</v>
      </c>
      <c r="I2249" s="10">
        <v>0.22495565919989491</v>
      </c>
      <c r="J2249" s="10">
        <v>0.74479406161728967</v>
      </c>
      <c r="K2249" s="9">
        <v>-15827</v>
      </c>
      <c r="L2249" s="9">
        <v>15827</v>
      </c>
      <c r="M2249" s="10">
        <v>-0.51983840241739476</v>
      </c>
      <c r="N2249" s="10">
        <v>0.51983840241739476</v>
      </c>
      <c r="O2249" s="9">
        <v>8694</v>
      </c>
      <c r="P2249" s="9">
        <v>19231</v>
      </c>
      <c r="Q2249" s="9">
        <v>28322</v>
      </c>
      <c r="R2249" s="10">
        <v>0.30696984676223432</v>
      </c>
      <c r="S2249" s="10">
        <v>0.67901278158322154</v>
      </c>
      <c r="T2249" s="9">
        <v>-10537</v>
      </c>
      <c r="U2249" s="10">
        <v>-0.37204293482098721</v>
      </c>
      <c r="V2249" s="9">
        <v>-1845</v>
      </c>
      <c r="W2249" s="9">
        <v>3445</v>
      </c>
      <c r="X2249" s="10">
        <v>-8.2014187562339413E-2</v>
      </c>
      <c r="Y2249" s="10">
        <v>6.5781280034068135E-2</v>
      </c>
      <c r="Z2249" s="11">
        <v>653.20000000000005</v>
      </c>
      <c r="AA2249" s="11">
        <v>102.65156154317206</v>
      </c>
      <c r="AB2249" s="11">
        <v>42005</v>
      </c>
      <c r="AC2249" s="12" t="s">
        <v>5809</v>
      </c>
      <c r="AD2249" s="8">
        <v>42</v>
      </c>
      <c r="AE2249" s="8">
        <v>5</v>
      </c>
      <c r="AF2249" s="13" t="s">
        <v>5806</v>
      </c>
      <c r="AG2249" s="13" t="s">
        <v>5427</v>
      </c>
      <c r="AH2249" s="13" t="s">
        <v>5807</v>
      </c>
      <c r="AI2249" s="14">
        <v>2353045</v>
      </c>
      <c r="AJ2249" s="13" t="s">
        <v>486</v>
      </c>
      <c r="AK2249" s="13" t="s">
        <v>5429</v>
      </c>
      <c r="AL2249" s="13"/>
      <c r="AM2249" s="13"/>
      <c r="AN2249" s="13" t="s">
        <v>505</v>
      </c>
    </row>
    <row r="2250" spans="1:40" x14ac:dyDescent="0.2">
      <c r="A2250" s="8" t="s">
        <v>5798</v>
      </c>
      <c r="B2250" s="8" t="s">
        <v>5539</v>
      </c>
      <c r="C2250" s="8" t="str">
        <f t="shared" si="34"/>
        <v>Beaver County PA</v>
      </c>
      <c r="D2250" s="9">
        <v>168871</v>
      </c>
      <c r="E2250" s="8" t="s">
        <v>445</v>
      </c>
      <c r="F2250" s="9">
        <v>30225</v>
      </c>
      <c r="G2250" s="9">
        <v>46081</v>
      </c>
      <c r="H2250" s="9">
        <v>79036</v>
      </c>
      <c r="I2250" s="10">
        <v>0.38242066906219951</v>
      </c>
      <c r="J2250" s="10">
        <v>0.58303810921605348</v>
      </c>
      <c r="K2250" s="9">
        <v>-15856</v>
      </c>
      <c r="L2250" s="9">
        <v>15856</v>
      </c>
      <c r="M2250" s="10">
        <v>-0.20061744015385397</v>
      </c>
      <c r="N2250" s="10">
        <v>0.20061744015385397</v>
      </c>
      <c r="O2250" s="9">
        <v>36833</v>
      </c>
      <c r="P2250" s="9">
        <v>42118</v>
      </c>
      <c r="Q2250" s="9">
        <v>80015</v>
      </c>
      <c r="R2250" s="10">
        <v>0.46032618883959259</v>
      </c>
      <c r="S2250" s="10">
        <v>0.52637630444291694</v>
      </c>
      <c r="T2250" s="9">
        <v>-5285</v>
      </c>
      <c r="U2250" s="10">
        <v>-6.6050115603324355E-2</v>
      </c>
      <c r="V2250" s="9">
        <v>-6608</v>
      </c>
      <c r="W2250" s="9">
        <v>3963</v>
      </c>
      <c r="X2250" s="10">
        <v>-7.7905519777393073E-2</v>
      </c>
      <c r="Y2250" s="10">
        <v>5.6661804773136537E-2</v>
      </c>
      <c r="Z2250" s="11">
        <v>434.71</v>
      </c>
      <c r="AA2250" s="11">
        <v>388.46817418508891</v>
      </c>
      <c r="AB2250" s="11">
        <v>42007</v>
      </c>
      <c r="AC2250" s="12" t="s">
        <v>5810</v>
      </c>
      <c r="AD2250" s="8">
        <v>42</v>
      </c>
      <c r="AE2250" s="8">
        <v>7</v>
      </c>
      <c r="AF2250" s="13" t="s">
        <v>5806</v>
      </c>
      <c r="AG2250" s="13" t="s">
        <v>5427</v>
      </c>
      <c r="AH2250" s="13" t="s">
        <v>5807</v>
      </c>
      <c r="AI2250" s="14">
        <v>2353045</v>
      </c>
      <c r="AJ2250" s="13" t="s">
        <v>486</v>
      </c>
      <c r="AK2250" s="13" t="s">
        <v>5429</v>
      </c>
      <c r="AL2250" s="13"/>
      <c r="AM2250" s="13"/>
      <c r="AN2250" s="13" t="s">
        <v>487</v>
      </c>
    </row>
    <row r="2251" spans="1:40" x14ac:dyDescent="0.2">
      <c r="A2251" s="8" t="s">
        <v>5798</v>
      </c>
      <c r="B2251" s="8" t="s">
        <v>5811</v>
      </c>
      <c r="C2251" s="8" t="str">
        <f t="shared" si="34"/>
        <v>Bedford County PA</v>
      </c>
      <c r="D2251" s="9">
        <v>48586</v>
      </c>
      <c r="E2251" s="8" t="s">
        <v>445</v>
      </c>
      <c r="F2251" s="9">
        <v>3613</v>
      </c>
      <c r="G2251" s="9">
        <v>19455</v>
      </c>
      <c r="H2251" s="9">
        <v>23504</v>
      </c>
      <c r="I2251" s="10">
        <v>0.15371851599727707</v>
      </c>
      <c r="J2251" s="10">
        <v>0.82773144996596326</v>
      </c>
      <c r="K2251" s="9">
        <v>-15842</v>
      </c>
      <c r="L2251" s="9">
        <v>15842</v>
      </c>
      <c r="M2251" s="10">
        <v>-0.67401293396868622</v>
      </c>
      <c r="N2251" s="10">
        <v>0.67401293396868622</v>
      </c>
      <c r="O2251" s="9">
        <v>4730</v>
      </c>
      <c r="P2251" s="9">
        <v>16509</v>
      </c>
      <c r="Q2251" s="9">
        <v>21444</v>
      </c>
      <c r="R2251" s="10">
        <v>0.22057451967916433</v>
      </c>
      <c r="S2251" s="10">
        <v>0.76986569669837712</v>
      </c>
      <c r="T2251" s="9">
        <v>-11779</v>
      </c>
      <c r="U2251" s="10">
        <v>-0.54929117701921282</v>
      </c>
      <c r="V2251" s="9">
        <v>-1117</v>
      </c>
      <c r="W2251" s="9">
        <v>2946</v>
      </c>
      <c r="X2251" s="10">
        <v>-6.6856003681887266E-2</v>
      </c>
      <c r="Y2251" s="10">
        <v>5.786575326758614E-2</v>
      </c>
      <c r="Z2251" s="11">
        <v>1012.3</v>
      </c>
      <c r="AA2251" s="11">
        <v>47.995653462412328</v>
      </c>
      <c r="AB2251" s="11">
        <v>42009</v>
      </c>
      <c r="AC2251" s="12" t="s">
        <v>5812</v>
      </c>
      <c r="AD2251" s="8">
        <v>42</v>
      </c>
      <c r="AE2251" s="8">
        <v>9</v>
      </c>
      <c r="AF2251" s="13"/>
      <c r="AG2251" s="13"/>
      <c r="AH2251" s="13"/>
      <c r="AJ2251" s="13"/>
      <c r="AK2251" s="13"/>
      <c r="AL2251" s="13"/>
      <c r="AM2251" s="13"/>
      <c r="AN2251" s="13" t="s">
        <v>510</v>
      </c>
    </row>
    <row r="2252" spans="1:40" x14ac:dyDescent="0.2">
      <c r="A2252" s="8" t="s">
        <v>5798</v>
      </c>
      <c r="B2252" s="8" t="s">
        <v>5813</v>
      </c>
      <c r="C2252" s="8" t="str">
        <f t="shared" si="34"/>
        <v>Berks County PA</v>
      </c>
      <c r="D2252" s="9">
        <v>415271</v>
      </c>
      <c r="E2252" s="8" t="s">
        <v>445</v>
      </c>
      <c r="F2252" s="9">
        <v>75169</v>
      </c>
      <c r="G2252" s="9">
        <v>93094</v>
      </c>
      <c r="H2252" s="9">
        <v>175934</v>
      </c>
      <c r="I2252" s="10">
        <v>0.42725681221367101</v>
      </c>
      <c r="J2252" s="10">
        <v>0.52914160992190251</v>
      </c>
      <c r="K2252" s="9">
        <v>-17925</v>
      </c>
      <c r="L2252" s="9">
        <v>17925</v>
      </c>
      <c r="M2252" s="10">
        <v>-0.1018847977082315</v>
      </c>
      <c r="N2252" s="10">
        <v>0.1018847977082315</v>
      </c>
      <c r="O2252" s="9">
        <v>79895</v>
      </c>
      <c r="P2252" s="9">
        <v>80857</v>
      </c>
      <c r="Q2252" s="9">
        <v>163253</v>
      </c>
      <c r="R2252" s="10">
        <v>0.48939376305489024</v>
      </c>
      <c r="S2252" s="10">
        <v>0.49528645721671272</v>
      </c>
      <c r="T2252" s="9">
        <v>-962</v>
      </c>
      <c r="U2252" s="10">
        <v>-5.892694161822476E-3</v>
      </c>
      <c r="V2252" s="9">
        <v>-4726</v>
      </c>
      <c r="W2252" s="9">
        <v>12237</v>
      </c>
      <c r="X2252" s="10">
        <v>-6.213695084121923E-2</v>
      </c>
      <c r="Y2252" s="10">
        <v>3.3855152705189795E-2</v>
      </c>
      <c r="Z2252" s="11">
        <v>856.51</v>
      </c>
      <c r="AA2252" s="11">
        <v>484.84080746284343</v>
      </c>
      <c r="AB2252" s="11">
        <v>42011</v>
      </c>
      <c r="AC2252" s="12" t="s">
        <v>5814</v>
      </c>
      <c r="AD2252" s="8">
        <v>42</v>
      </c>
      <c r="AE2252" s="8">
        <v>11</v>
      </c>
      <c r="AF2252" s="13" t="s">
        <v>5815</v>
      </c>
      <c r="AG2252" s="13" t="s">
        <v>1339</v>
      </c>
      <c r="AH2252" s="13" t="s">
        <v>5816</v>
      </c>
      <c r="AI2252" s="14">
        <v>415271</v>
      </c>
      <c r="AJ2252" s="13" t="s">
        <v>486</v>
      </c>
      <c r="AK2252" s="13" t="s">
        <v>1341</v>
      </c>
      <c r="AL2252" s="13"/>
      <c r="AM2252" s="13"/>
      <c r="AN2252" s="13" t="s">
        <v>487</v>
      </c>
    </row>
    <row r="2253" spans="1:40" x14ac:dyDescent="0.2">
      <c r="A2253" s="8" t="s">
        <v>5798</v>
      </c>
      <c r="B2253" s="8" t="s">
        <v>5817</v>
      </c>
      <c r="C2253" s="8" t="str">
        <f t="shared" si="34"/>
        <v>Blair County PA</v>
      </c>
      <c r="D2253" s="9">
        <v>125593</v>
      </c>
      <c r="E2253" s="8" t="s">
        <v>445</v>
      </c>
      <c r="F2253" s="9">
        <v>13093</v>
      </c>
      <c r="G2253" s="9">
        <v>37224</v>
      </c>
      <c r="H2253" s="9">
        <v>52029</v>
      </c>
      <c r="I2253" s="10">
        <v>0.25164811931807263</v>
      </c>
      <c r="J2253" s="10">
        <v>0.71544715447154472</v>
      </c>
      <c r="K2253" s="9">
        <v>-24131</v>
      </c>
      <c r="L2253" s="9">
        <v>24131</v>
      </c>
      <c r="M2253" s="10">
        <v>-0.46379903515347209</v>
      </c>
      <c r="N2253" s="10">
        <v>0.46379903515347209</v>
      </c>
      <c r="O2253" s="9">
        <v>15516</v>
      </c>
      <c r="P2253" s="9">
        <v>31500</v>
      </c>
      <c r="Q2253" s="9">
        <v>47631</v>
      </c>
      <c r="R2253" s="10">
        <v>0.32575423568684259</v>
      </c>
      <c r="S2253" s="10">
        <v>0.66133400516470364</v>
      </c>
      <c r="T2253" s="9">
        <v>-15984</v>
      </c>
      <c r="U2253" s="10">
        <v>-0.33557976947786106</v>
      </c>
      <c r="V2253" s="9">
        <v>-2423</v>
      </c>
      <c r="W2253" s="9">
        <v>5724</v>
      </c>
      <c r="X2253" s="10">
        <v>-7.4106116368769959E-2</v>
      </c>
      <c r="Y2253" s="10">
        <v>5.411314930684108E-2</v>
      </c>
      <c r="Z2253" s="11">
        <v>525.79999999999995</v>
      </c>
      <c r="AA2253" s="11">
        <v>238.86078356789656</v>
      </c>
      <c r="AB2253" s="11">
        <v>42013</v>
      </c>
      <c r="AC2253" s="12" t="s">
        <v>5818</v>
      </c>
      <c r="AD2253" s="8">
        <v>42</v>
      </c>
      <c r="AE2253" s="8">
        <v>13</v>
      </c>
      <c r="AF2253" s="13" t="s">
        <v>5819</v>
      </c>
      <c r="AG2253" s="13"/>
      <c r="AH2253" s="13" t="s">
        <v>5820</v>
      </c>
      <c r="AI2253" s="14">
        <v>125593</v>
      </c>
      <c r="AJ2253" s="13" t="s">
        <v>486</v>
      </c>
      <c r="AK2253" s="13"/>
      <c r="AL2253" s="13"/>
      <c r="AM2253" s="13"/>
      <c r="AN2253" s="13" t="s">
        <v>487</v>
      </c>
    </row>
    <row r="2254" spans="1:40" x14ac:dyDescent="0.2">
      <c r="A2254" s="8" t="s">
        <v>5798</v>
      </c>
      <c r="B2254" s="8" t="s">
        <v>1376</v>
      </c>
      <c r="C2254" s="8" t="str">
        <f t="shared" si="34"/>
        <v>Bradford County PA</v>
      </c>
      <c r="D2254" s="9">
        <v>61281</v>
      </c>
      <c r="E2254" s="8" t="s">
        <v>445</v>
      </c>
      <c r="F2254" s="9">
        <v>6263</v>
      </c>
      <c r="G2254" s="9">
        <v>17957</v>
      </c>
      <c r="H2254" s="9">
        <v>25399</v>
      </c>
      <c r="I2254" s="10">
        <v>0.2465845112012284</v>
      </c>
      <c r="J2254" s="10">
        <v>0.70699633843852117</v>
      </c>
      <c r="K2254" s="9">
        <v>-11694</v>
      </c>
      <c r="L2254" s="9">
        <v>11694</v>
      </c>
      <c r="M2254" s="10">
        <v>-0.46041182723729279</v>
      </c>
      <c r="N2254" s="10">
        <v>0.46041182723729279</v>
      </c>
      <c r="O2254" s="9">
        <v>8291</v>
      </c>
      <c r="P2254" s="9">
        <v>13827</v>
      </c>
      <c r="Q2254" s="9">
        <v>22501</v>
      </c>
      <c r="R2254" s="10">
        <v>0.36847251233278522</v>
      </c>
      <c r="S2254" s="10">
        <v>0.61450602195457982</v>
      </c>
      <c r="T2254" s="9">
        <v>-5536</v>
      </c>
      <c r="U2254" s="10">
        <v>-0.2460335096217946</v>
      </c>
      <c r="V2254" s="9">
        <v>-2028</v>
      </c>
      <c r="W2254" s="9">
        <v>4130</v>
      </c>
      <c r="X2254" s="10">
        <v>-0.12188800113155682</v>
      </c>
      <c r="Y2254" s="10">
        <v>9.2490316483941348E-2</v>
      </c>
      <c r="Z2254" s="11">
        <v>1147.4000000000001</v>
      </c>
      <c r="AA2254" s="11">
        <v>53.408575910754749</v>
      </c>
      <c r="AB2254" s="11">
        <v>42015</v>
      </c>
      <c r="AC2254" s="12" t="s">
        <v>5821</v>
      </c>
      <c r="AD2254" s="8">
        <v>42</v>
      </c>
      <c r="AE2254" s="8">
        <v>15</v>
      </c>
      <c r="AF2254" s="13" t="s">
        <v>5822</v>
      </c>
      <c r="AG2254" s="13"/>
      <c r="AH2254" s="13" t="s">
        <v>5823</v>
      </c>
      <c r="AJ2254" s="13" t="s">
        <v>498</v>
      </c>
      <c r="AK2254" s="13"/>
      <c r="AL2254" s="13"/>
      <c r="AM2254" s="13"/>
      <c r="AN2254" s="13" t="s">
        <v>487</v>
      </c>
    </row>
    <row r="2255" spans="1:40" x14ac:dyDescent="0.2">
      <c r="A2255" s="8" t="s">
        <v>5798</v>
      </c>
      <c r="B2255" s="8" t="s">
        <v>5824</v>
      </c>
      <c r="C2255" s="8" t="str">
        <f t="shared" si="34"/>
        <v>Bucks County PA</v>
      </c>
      <c r="D2255" s="9">
        <v>627367</v>
      </c>
      <c r="E2255" s="8" t="s">
        <v>445</v>
      </c>
      <c r="F2255" s="9">
        <v>165861</v>
      </c>
      <c r="G2255" s="9">
        <v>163873</v>
      </c>
      <c r="H2255" s="9">
        <v>342572</v>
      </c>
      <c r="I2255" s="10">
        <v>0.48416391298763473</v>
      </c>
      <c r="J2255" s="10">
        <v>0.47836075335987766</v>
      </c>
      <c r="K2255" s="9">
        <v>1988</v>
      </c>
      <c r="L2255" s="9">
        <v>-1988</v>
      </c>
      <c r="M2255" s="10">
        <v>5.8031596277570707E-3</v>
      </c>
      <c r="N2255" s="10">
        <v>-5.8031596277570707E-3</v>
      </c>
      <c r="O2255" s="9">
        <v>159598</v>
      </c>
      <c r="P2255" s="9">
        <v>155876</v>
      </c>
      <c r="Q2255" s="9">
        <v>319407</v>
      </c>
      <c r="R2255" s="10">
        <v>0.49966970041357889</v>
      </c>
      <c r="S2255" s="10">
        <v>0.48801685623671365</v>
      </c>
      <c r="T2255" s="9">
        <v>3722</v>
      </c>
      <c r="U2255" s="10">
        <v>1.165284417686524E-2</v>
      </c>
      <c r="V2255" s="9">
        <v>6263</v>
      </c>
      <c r="W2255" s="9">
        <v>7997</v>
      </c>
      <c r="X2255" s="10">
        <v>-1.5505787425944162E-2</v>
      </c>
      <c r="Y2255" s="10">
        <v>-9.6561028768359924E-3</v>
      </c>
      <c r="Z2255" s="11">
        <v>604.30999999999995</v>
      </c>
      <c r="AA2255" s="11">
        <v>1038.1542585758966</v>
      </c>
      <c r="AB2255" s="11">
        <v>42017</v>
      </c>
      <c r="AC2255" s="12" t="s">
        <v>5825</v>
      </c>
      <c r="AD2255" s="8">
        <v>42</v>
      </c>
      <c r="AE2255" s="8">
        <v>17</v>
      </c>
      <c r="AF2255" s="13" t="s">
        <v>1344</v>
      </c>
      <c r="AG2255" s="13" t="s">
        <v>1339</v>
      </c>
      <c r="AH2255" s="13" t="s">
        <v>1345</v>
      </c>
      <c r="AI2255" s="14">
        <v>6069875</v>
      </c>
      <c r="AJ2255" s="13" t="s">
        <v>486</v>
      </c>
      <c r="AK2255" s="13" t="s">
        <v>1341</v>
      </c>
      <c r="AL2255" s="13" t="s">
        <v>5826</v>
      </c>
      <c r="AM2255" s="13" t="s">
        <v>5827</v>
      </c>
      <c r="AN2255" s="13" t="s">
        <v>487</v>
      </c>
    </row>
    <row r="2256" spans="1:40" x14ac:dyDescent="0.2">
      <c r="A2256" s="8" t="s">
        <v>5798</v>
      </c>
      <c r="B2256" s="8" t="s">
        <v>511</v>
      </c>
      <c r="C2256" s="8" t="str">
        <f t="shared" si="34"/>
        <v>Butler County PA</v>
      </c>
      <c r="D2256" s="9">
        <v>186818</v>
      </c>
      <c r="E2256" s="8" t="s">
        <v>445</v>
      </c>
      <c r="F2256" s="9">
        <v>26834</v>
      </c>
      <c r="G2256" s="9">
        <v>61388</v>
      </c>
      <c r="H2256" s="9">
        <v>92027</v>
      </c>
      <c r="I2256" s="10">
        <v>0.291588338205092</v>
      </c>
      <c r="J2256" s="10">
        <v>0.66706510045964773</v>
      </c>
      <c r="K2256" s="9">
        <v>-34554</v>
      </c>
      <c r="L2256" s="9">
        <v>34554</v>
      </c>
      <c r="M2256" s="10">
        <v>-0.37547676225455573</v>
      </c>
      <c r="N2256" s="10">
        <v>0.37547676225455573</v>
      </c>
      <c r="O2256" s="9">
        <v>28385</v>
      </c>
      <c r="P2256" s="9">
        <v>59416</v>
      </c>
      <c r="Q2256" s="9">
        <v>88924</v>
      </c>
      <c r="R2256" s="10">
        <v>0.31920516396023568</v>
      </c>
      <c r="S2256" s="10">
        <v>0.66816607440061171</v>
      </c>
      <c r="T2256" s="9">
        <v>-31031</v>
      </c>
      <c r="U2256" s="10">
        <v>-0.34896091044037603</v>
      </c>
      <c r="V2256" s="9">
        <v>-1551</v>
      </c>
      <c r="W2256" s="9">
        <v>1972</v>
      </c>
      <c r="X2256" s="10">
        <v>-2.7616825755143681E-2</v>
      </c>
      <c r="Y2256" s="10">
        <v>-1.1009739409639785E-3</v>
      </c>
      <c r="Z2256" s="11">
        <v>788.6</v>
      </c>
      <c r="AA2256" s="11">
        <v>236.89830078620338</v>
      </c>
      <c r="AB2256" s="11">
        <v>42019</v>
      </c>
      <c r="AC2256" s="12" t="s">
        <v>5828</v>
      </c>
      <c r="AD2256" s="8">
        <v>42</v>
      </c>
      <c r="AE2256" s="8">
        <v>19</v>
      </c>
      <c r="AF2256" s="13" t="s">
        <v>5806</v>
      </c>
      <c r="AG2256" s="13" t="s">
        <v>5427</v>
      </c>
      <c r="AH2256" s="13" t="s">
        <v>5807</v>
      </c>
      <c r="AI2256" s="14">
        <v>2353045</v>
      </c>
      <c r="AJ2256" s="13" t="s">
        <v>486</v>
      </c>
      <c r="AK2256" s="13" t="s">
        <v>5429</v>
      </c>
      <c r="AL2256" s="13"/>
      <c r="AM2256" s="13"/>
      <c r="AN2256" s="13" t="s">
        <v>487</v>
      </c>
    </row>
    <row r="2257" spans="1:40" x14ac:dyDescent="0.2">
      <c r="A2257" s="8" t="s">
        <v>5798</v>
      </c>
      <c r="B2257" s="8" t="s">
        <v>5829</v>
      </c>
      <c r="C2257" s="8" t="str">
        <f t="shared" si="34"/>
        <v>Cambria County PA</v>
      </c>
      <c r="D2257" s="9">
        <v>136411</v>
      </c>
      <c r="E2257" s="8" t="s">
        <v>445</v>
      </c>
      <c r="F2257" s="9">
        <v>17798</v>
      </c>
      <c r="G2257" s="9">
        <v>40510</v>
      </c>
      <c r="H2257" s="9">
        <v>60167</v>
      </c>
      <c r="I2257" s="10">
        <v>0.29580999551249021</v>
      </c>
      <c r="J2257" s="10">
        <v>0.67329266873867732</v>
      </c>
      <c r="K2257" s="9">
        <v>-22712</v>
      </c>
      <c r="L2257" s="9">
        <v>22712</v>
      </c>
      <c r="M2257" s="10">
        <v>-0.37748267322618712</v>
      </c>
      <c r="N2257" s="10">
        <v>0.37748267322618712</v>
      </c>
      <c r="O2257" s="9">
        <v>23181</v>
      </c>
      <c r="P2257" s="9">
        <v>33464</v>
      </c>
      <c r="Q2257" s="9">
        <v>57718</v>
      </c>
      <c r="R2257" s="10">
        <v>0.40162514293634566</v>
      </c>
      <c r="S2257" s="10">
        <v>0.5797844693163311</v>
      </c>
      <c r="T2257" s="9">
        <v>-10283</v>
      </c>
      <c r="U2257" s="10">
        <v>-0.17815932637998544</v>
      </c>
      <c r="V2257" s="9">
        <v>-5383</v>
      </c>
      <c r="W2257" s="9">
        <v>7046</v>
      </c>
      <c r="X2257" s="10">
        <v>-0.10581514742385545</v>
      </c>
      <c r="Y2257" s="10">
        <v>9.3508199422346228E-2</v>
      </c>
      <c r="Z2257" s="11">
        <v>688.35</v>
      </c>
      <c r="AA2257" s="11">
        <v>198.17098859591778</v>
      </c>
      <c r="AB2257" s="11">
        <v>42021</v>
      </c>
      <c r="AC2257" s="12" t="s">
        <v>5830</v>
      </c>
      <c r="AD2257" s="8">
        <v>42</v>
      </c>
      <c r="AE2257" s="8">
        <v>21</v>
      </c>
      <c r="AF2257" s="13" t="s">
        <v>5831</v>
      </c>
      <c r="AG2257" s="13" t="s">
        <v>5832</v>
      </c>
      <c r="AH2257" s="13" t="s">
        <v>5833</v>
      </c>
      <c r="AI2257" s="14">
        <v>136411</v>
      </c>
      <c r="AJ2257" s="13" t="s">
        <v>486</v>
      </c>
      <c r="AK2257" s="13" t="s">
        <v>5834</v>
      </c>
      <c r="AL2257" s="13"/>
      <c r="AM2257" s="13"/>
      <c r="AN2257" s="13" t="s">
        <v>487</v>
      </c>
    </row>
    <row r="2258" spans="1:40" x14ac:dyDescent="0.2">
      <c r="A2258" s="8" t="s">
        <v>5798</v>
      </c>
      <c r="B2258" s="8" t="s">
        <v>5835</v>
      </c>
      <c r="C2258" s="8" t="str">
        <f t="shared" si="34"/>
        <v>Cameron County PA</v>
      </c>
      <c r="D2258" s="9">
        <v>4732</v>
      </c>
      <c r="E2258" s="8" t="s">
        <v>445</v>
      </c>
      <c r="F2258" s="9">
        <v>469</v>
      </c>
      <c r="G2258" s="9">
        <v>1495</v>
      </c>
      <c r="H2258" s="9">
        <v>2024</v>
      </c>
      <c r="I2258" s="10">
        <v>0.2317193675889328</v>
      </c>
      <c r="J2258" s="10">
        <v>0.73863636363636365</v>
      </c>
      <c r="K2258" s="9">
        <v>-1026</v>
      </c>
      <c r="L2258" s="9">
        <v>1026</v>
      </c>
      <c r="M2258" s="10">
        <v>-0.5069169960474309</v>
      </c>
      <c r="N2258" s="10">
        <v>0.5069169960474309</v>
      </c>
      <c r="O2258" s="9">
        <v>677</v>
      </c>
      <c r="P2258" s="9">
        <v>1264</v>
      </c>
      <c r="Q2258" s="9">
        <v>1967</v>
      </c>
      <c r="R2258" s="10">
        <v>0.34417895271987797</v>
      </c>
      <c r="S2258" s="10">
        <v>0.64260294865277068</v>
      </c>
      <c r="T2258" s="9">
        <v>-587</v>
      </c>
      <c r="U2258" s="10">
        <v>-0.2984239959328927</v>
      </c>
      <c r="V2258" s="9">
        <v>-208</v>
      </c>
      <c r="W2258" s="9">
        <v>231</v>
      </c>
      <c r="X2258" s="10">
        <v>-0.11245958513094517</v>
      </c>
      <c r="Y2258" s="10">
        <v>9.6033414983592968E-2</v>
      </c>
      <c r="Z2258" s="11">
        <v>396.23</v>
      </c>
      <c r="AA2258" s="11">
        <v>11.942558614945865</v>
      </c>
      <c r="AB2258" s="11">
        <v>42023</v>
      </c>
      <c r="AC2258" s="12" t="s">
        <v>5836</v>
      </c>
      <c r="AD2258" s="8">
        <v>42</v>
      </c>
      <c r="AE2258" s="8">
        <v>23</v>
      </c>
      <c r="AF2258" s="13"/>
      <c r="AG2258" s="13"/>
      <c r="AH2258" s="13"/>
      <c r="AJ2258" s="13"/>
      <c r="AK2258" s="13"/>
      <c r="AL2258" s="13"/>
      <c r="AM2258" s="13"/>
      <c r="AN2258" s="13" t="s">
        <v>510</v>
      </c>
    </row>
    <row r="2259" spans="1:40" x14ac:dyDescent="0.2">
      <c r="A2259" s="8" t="s">
        <v>5798</v>
      </c>
      <c r="B2259" s="8" t="s">
        <v>4289</v>
      </c>
      <c r="C2259" s="8" t="str">
        <f t="shared" si="34"/>
        <v>Carbon County PA</v>
      </c>
      <c r="D2259" s="9">
        <v>63960</v>
      </c>
      <c r="E2259" s="8" t="s">
        <v>445</v>
      </c>
      <c r="F2259" s="9">
        <v>8917</v>
      </c>
      <c r="G2259" s="9">
        <v>18714</v>
      </c>
      <c r="H2259" s="9">
        <v>28721</v>
      </c>
      <c r="I2259" s="10">
        <v>0.31046969116674211</v>
      </c>
      <c r="J2259" s="10">
        <v>0.65157898401866232</v>
      </c>
      <c r="K2259" s="9">
        <v>-9797</v>
      </c>
      <c r="L2259" s="9">
        <v>9797</v>
      </c>
      <c r="M2259" s="10">
        <v>-0.34110929285192021</v>
      </c>
      <c r="N2259" s="10">
        <v>0.34110929285192021</v>
      </c>
      <c r="O2259" s="9">
        <v>11040</v>
      </c>
      <c r="P2259" s="9">
        <v>12710</v>
      </c>
      <c r="Q2259" s="9">
        <v>24232</v>
      </c>
      <c r="R2259" s="10">
        <v>0.45559590623968305</v>
      </c>
      <c r="S2259" s="10">
        <v>0.52451304060746118</v>
      </c>
      <c r="T2259" s="9">
        <v>-1670</v>
      </c>
      <c r="U2259" s="10">
        <v>-6.8917134367778132E-2</v>
      </c>
      <c r="V2259" s="9">
        <v>-2123</v>
      </c>
      <c r="W2259" s="9">
        <v>6004</v>
      </c>
      <c r="X2259" s="10">
        <v>-0.14512621507294093</v>
      </c>
      <c r="Y2259" s="10">
        <v>0.12706594341120114</v>
      </c>
      <c r="Z2259" s="11">
        <v>381.46</v>
      </c>
      <c r="AA2259" s="11">
        <v>167.67157762281761</v>
      </c>
      <c r="AB2259" s="11">
        <v>42025</v>
      </c>
      <c r="AC2259" s="12" t="s">
        <v>5837</v>
      </c>
      <c r="AD2259" s="8">
        <v>42</v>
      </c>
      <c r="AE2259" s="8">
        <v>25</v>
      </c>
      <c r="AF2259" s="13" t="s">
        <v>4674</v>
      </c>
      <c r="AG2259" s="13" t="s">
        <v>1304</v>
      </c>
      <c r="AH2259" s="13" t="s">
        <v>4675</v>
      </c>
      <c r="AI2259" s="14">
        <v>832327</v>
      </c>
      <c r="AJ2259" s="13" t="s">
        <v>486</v>
      </c>
      <c r="AK2259" s="13" t="s">
        <v>1306</v>
      </c>
      <c r="AL2259" s="13"/>
      <c r="AM2259" s="13"/>
      <c r="AN2259" s="13" t="s">
        <v>487</v>
      </c>
    </row>
    <row r="2260" spans="1:40" x14ac:dyDescent="0.2">
      <c r="A2260" s="8" t="s">
        <v>5798</v>
      </c>
      <c r="B2260" s="8" t="s">
        <v>5838</v>
      </c>
      <c r="C2260" s="8" t="str">
        <f t="shared" si="34"/>
        <v>Centre County PA</v>
      </c>
      <c r="D2260" s="9">
        <v>160580</v>
      </c>
      <c r="E2260" s="8" t="s">
        <v>445</v>
      </c>
      <c r="F2260" s="9">
        <v>36555</v>
      </c>
      <c r="G2260" s="9">
        <v>35099</v>
      </c>
      <c r="H2260" s="9">
        <v>75394</v>
      </c>
      <c r="I2260" s="10">
        <v>0.48485290606679576</v>
      </c>
      <c r="J2260" s="10">
        <v>0.46554102448470702</v>
      </c>
      <c r="K2260" s="9">
        <v>1456</v>
      </c>
      <c r="L2260" s="9">
        <v>-1456</v>
      </c>
      <c r="M2260" s="10">
        <v>1.9311881582088741E-2</v>
      </c>
      <c r="N2260" s="10">
        <v>-1.9311881582088741E-2</v>
      </c>
      <c r="O2260" s="9">
        <v>33677</v>
      </c>
      <c r="P2260" s="9">
        <v>33697</v>
      </c>
      <c r="Q2260" s="9">
        <v>68801</v>
      </c>
      <c r="R2260" s="10">
        <v>0.48948416447435356</v>
      </c>
      <c r="S2260" s="10">
        <v>0.48977485792357667</v>
      </c>
      <c r="T2260" s="9">
        <v>-20</v>
      </c>
      <c r="U2260" s="10">
        <v>-2.9069344922311169E-4</v>
      </c>
      <c r="V2260" s="9">
        <v>2878</v>
      </c>
      <c r="W2260" s="9">
        <v>1402</v>
      </c>
      <c r="X2260" s="10">
        <v>-4.6312584075577923E-3</v>
      </c>
      <c r="Y2260" s="10">
        <v>-2.4233833438869645E-2</v>
      </c>
      <c r="Z2260" s="11">
        <v>1109.92</v>
      </c>
      <c r="AA2260" s="11">
        <v>144.67709384460142</v>
      </c>
      <c r="AB2260" s="11">
        <v>42027</v>
      </c>
      <c r="AC2260" s="12" t="s">
        <v>5839</v>
      </c>
      <c r="AD2260" s="8">
        <v>42</v>
      </c>
      <c r="AE2260" s="8">
        <v>27</v>
      </c>
      <c r="AF2260" s="13" t="s">
        <v>5840</v>
      </c>
      <c r="AG2260" s="13" t="s">
        <v>5841</v>
      </c>
      <c r="AH2260" s="13" t="s">
        <v>5842</v>
      </c>
      <c r="AI2260" s="14">
        <v>160580</v>
      </c>
      <c r="AJ2260" s="13" t="s">
        <v>486</v>
      </c>
      <c r="AK2260" s="13" t="s">
        <v>5843</v>
      </c>
      <c r="AL2260" s="13"/>
      <c r="AM2260" s="13"/>
      <c r="AN2260" s="13" t="s">
        <v>487</v>
      </c>
    </row>
    <row r="2261" spans="1:40" x14ac:dyDescent="0.2">
      <c r="A2261" s="8" t="s">
        <v>5798</v>
      </c>
      <c r="B2261" s="8" t="s">
        <v>5844</v>
      </c>
      <c r="C2261" s="8" t="str">
        <f t="shared" si="34"/>
        <v>Chester County PA</v>
      </c>
      <c r="D2261" s="9">
        <v>515939</v>
      </c>
      <c r="E2261" s="8" t="s">
        <v>445</v>
      </c>
      <c r="F2261" s="9">
        <v>140188</v>
      </c>
      <c r="G2261" s="9">
        <v>115582</v>
      </c>
      <c r="H2261" s="9">
        <v>266637</v>
      </c>
      <c r="I2261" s="10">
        <v>0.52576349118839472</v>
      </c>
      <c r="J2261" s="10">
        <v>0.43348072473062627</v>
      </c>
      <c r="K2261" s="9">
        <v>24606</v>
      </c>
      <c r="L2261" s="9">
        <v>-24606</v>
      </c>
      <c r="M2261" s="10">
        <v>9.228276645776845E-2</v>
      </c>
      <c r="N2261" s="10">
        <v>-9.228276645776845E-2</v>
      </c>
      <c r="O2261" s="9">
        <v>122232</v>
      </c>
      <c r="P2261" s="9">
        <v>123280</v>
      </c>
      <c r="Q2261" s="9">
        <v>248295</v>
      </c>
      <c r="R2261" s="10">
        <v>0.49228538633480334</v>
      </c>
      <c r="S2261" s="10">
        <v>0.49650617209367887</v>
      </c>
      <c r="T2261" s="9">
        <v>-1048</v>
      </c>
      <c r="U2261" s="10">
        <v>-4.2207857588755227E-3</v>
      </c>
      <c r="V2261" s="9">
        <v>17956</v>
      </c>
      <c r="W2261" s="9">
        <v>-7698</v>
      </c>
      <c r="X2261" s="10">
        <v>3.3478104853591373E-2</v>
      </c>
      <c r="Y2261" s="10">
        <v>-6.30254473630526E-2</v>
      </c>
      <c r="Z2261" s="11">
        <v>750.51</v>
      </c>
      <c r="AA2261" s="11">
        <v>687.45119985076815</v>
      </c>
      <c r="AB2261" s="11">
        <v>42029</v>
      </c>
      <c r="AC2261" s="12" t="s">
        <v>5845</v>
      </c>
      <c r="AD2261" s="8">
        <v>42</v>
      </c>
      <c r="AE2261" s="8">
        <v>29</v>
      </c>
      <c r="AF2261" s="13" t="s">
        <v>1344</v>
      </c>
      <c r="AG2261" s="13" t="s">
        <v>1339</v>
      </c>
      <c r="AH2261" s="13" t="s">
        <v>1345</v>
      </c>
      <c r="AI2261" s="14">
        <v>6069875</v>
      </c>
      <c r="AJ2261" s="13" t="s">
        <v>486</v>
      </c>
      <c r="AK2261" s="13" t="s">
        <v>1341</v>
      </c>
      <c r="AL2261" s="13" t="s">
        <v>5826</v>
      </c>
      <c r="AM2261" s="13" t="s">
        <v>5827</v>
      </c>
      <c r="AN2261" s="13" t="s">
        <v>487</v>
      </c>
    </row>
    <row r="2262" spans="1:40" x14ac:dyDescent="0.2">
      <c r="A2262" s="8" t="s">
        <v>5798</v>
      </c>
      <c r="B2262" s="8" t="s">
        <v>5846</v>
      </c>
      <c r="C2262" s="8" t="str">
        <f t="shared" si="34"/>
        <v>Clarion County PA</v>
      </c>
      <c r="D2262" s="9">
        <v>39498</v>
      </c>
      <c r="E2262" s="8" t="s">
        <v>445</v>
      </c>
      <c r="F2262" s="9">
        <v>4256</v>
      </c>
      <c r="G2262" s="9">
        <v>12545</v>
      </c>
      <c r="H2262" s="9">
        <v>17481</v>
      </c>
      <c r="I2262" s="10">
        <v>0.24346433270407872</v>
      </c>
      <c r="J2262" s="10">
        <v>0.7176362908300441</v>
      </c>
      <c r="K2262" s="9">
        <v>-8289</v>
      </c>
      <c r="L2262" s="9">
        <v>8289</v>
      </c>
      <c r="M2262" s="10">
        <v>-0.47417195812596535</v>
      </c>
      <c r="N2262" s="10">
        <v>0.47417195812596535</v>
      </c>
      <c r="O2262" s="9">
        <v>4731</v>
      </c>
      <c r="P2262" s="9">
        <v>10228</v>
      </c>
      <c r="Q2262" s="9">
        <v>15227</v>
      </c>
      <c r="R2262" s="10">
        <v>0.3106981020555592</v>
      </c>
      <c r="S2262" s="10">
        <v>0.67170158271491431</v>
      </c>
      <c r="T2262" s="9">
        <v>-5497</v>
      </c>
      <c r="U2262" s="10">
        <v>-0.36100348065935511</v>
      </c>
      <c r="V2262" s="9">
        <v>-475</v>
      </c>
      <c r="W2262" s="9">
        <v>2317</v>
      </c>
      <c r="X2262" s="10">
        <v>-6.7233769351480482E-2</v>
      </c>
      <c r="Y2262" s="10">
        <v>4.5934708115129785E-2</v>
      </c>
      <c r="Z2262" s="11">
        <v>600.83000000000004</v>
      </c>
      <c r="AA2262" s="11">
        <v>65.739060965664166</v>
      </c>
      <c r="AB2262" s="11">
        <v>42031</v>
      </c>
      <c r="AC2262" s="12" t="s">
        <v>5847</v>
      </c>
      <c r="AD2262" s="8">
        <v>42</v>
      </c>
      <c r="AE2262" s="8">
        <v>31</v>
      </c>
      <c r="AF2262" s="13"/>
      <c r="AG2262" s="13"/>
      <c r="AH2262" s="13"/>
      <c r="AJ2262" s="13"/>
      <c r="AK2262" s="13"/>
      <c r="AL2262" s="13"/>
      <c r="AM2262" s="13"/>
      <c r="AN2262" s="13" t="s">
        <v>510</v>
      </c>
    </row>
    <row r="2263" spans="1:40" x14ac:dyDescent="0.2">
      <c r="A2263" s="8" t="s">
        <v>5798</v>
      </c>
      <c r="B2263" s="8" t="s">
        <v>5848</v>
      </c>
      <c r="C2263" s="8" t="str">
        <f t="shared" si="34"/>
        <v>Clearfield County PA</v>
      </c>
      <c r="D2263" s="9">
        <v>80994</v>
      </c>
      <c r="E2263" s="8" t="s">
        <v>445</v>
      </c>
      <c r="F2263" s="9">
        <v>7700</v>
      </c>
      <c r="G2263" s="9">
        <v>23909</v>
      </c>
      <c r="H2263" s="9">
        <v>32692</v>
      </c>
      <c r="I2263" s="10">
        <v>0.23553162853297444</v>
      </c>
      <c r="J2263" s="10">
        <v>0.73134100085647868</v>
      </c>
      <c r="K2263" s="9">
        <v>-16209</v>
      </c>
      <c r="L2263" s="9">
        <v>16209</v>
      </c>
      <c r="M2263" s="10">
        <v>-0.49580937232350425</v>
      </c>
      <c r="N2263" s="10">
        <v>0.49580937232350425</v>
      </c>
      <c r="O2263" s="9">
        <v>11093</v>
      </c>
      <c r="P2263" s="9">
        <v>20303</v>
      </c>
      <c r="Q2263" s="9">
        <v>31894</v>
      </c>
      <c r="R2263" s="10">
        <v>0.34780836520975733</v>
      </c>
      <c r="S2263" s="10">
        <v>0.63657741267950085</v>
      </c>
      <c r="T2263" s="9">
        <v>-9210</v>
      </c>
      <c r="U2263" s="10">
        <v>-0.28876904746974352</v>
      </c>
      <c r="V2263" s="9">
        <v>-3393</v>
      </c>
      <c r="W2263" s="9">
        <v>3606</v>
      </c>
      <c r="X2263" s="10">
        <v>-0.1122767366767829</v>
      </c>
      <c r="Y2263" s="10">
        <v>9.4763588176977831E-2</v>
      </c>
      <c r="Z2263" s="11">
        <v>1144.72</v>
      </c>
      <c r="AA2263" s="11">
        <v>70.754420294919285</v>
      </c>
      <c r="AB2263" s="11">
        <v>42033</v>
      </c>
      <c r="AC2263" s="12" t="s">
        <v>5849</v>
      </c>
      <c r="AD2263" s="8">
        <v>42</v>
      </c>
      <c r="AE2263" s="8">
        <v>33</v>
      </c>
      <c r="AF2263" s="13" t="s">
        <v>5850</v>
      </c>
      <c r="AG2263" s="13" t="s">
        <v>5841</v>
      </c>
      <c r="AH2263" s="13" t="s">
        <v>5851</v>
      </c>
      <c r="AJ2263" s="13" t="s">
        <v>498</v>
      </c>
      <c r="AK2263" s="13" t="s">
        <v>5843</v>
      </c>
      <c r="AL2263" s="13"/>
      <c r="AM2263" s="13"/>
      <c r="AN2263" s="13" t="s">
        <v>487</v>
      </c>
    </row>
    <row r="2264" spans="1:40" x14ac:dyDescent="0.2">
      <c r="A2264" s="8" t="s">
        <v>5798</v>
      </c>
      <c r="B2264" s="8" t="s">
        <v>2083</v>
      </c>
      <c r="C2264" s="8" t="str">
        <f t="shared" si="34"/>
        <v>Clinton County PA</v>
      </c>
      <c r="D2264" s="9">
        <v>39441</v>
      </c>
      <c r="E2264" s="8" t="s">
        <v>445</v>
      </c>
      <c r="F2264" s="9">
        <v>4533</v>
      </c>
      <c r="G2264" s="9">
        <v>9701</v>
      </c>
      <c r="H2264" s="9">
        <v>14839</v>
      </c>
      <c r="I2264" s="10">
        <v>0.30547880584945075</v>
      </c>
      <c r="J2264" s="10">
        <v>0.65375025271244691</v>
      </c>
      <c r="K2264" s="9">
        <v>-5168</v>
      </c>
      <c r="L2264" s="9">
        <v>5168</v>
      </c>
      <c r="M2264" s="10">
        <v>-0.34827144686299616</v>
      </c>
      <c r="N2264" s="10">
        <v>0.34827144686299616</v>
      </c>
      <c r="O2264" s="9">
        <v>5503</v>
      </c>
      <c r="P2264" s="9">
        <v>6941</v>
      </c>
      <c r="Q2264" s="9">
        <v>12663</v>
      </c>
      <c r="R2264" s="10">
        <v>0.43457316591644951</v>
      </c>
      <c r="S2264" s="10">
        <v>0.54813235410250338</v>
      </c>
      <c r="T2264" s="9">
        <v>-1438</v>
      </c>
      <c r="U2264" s="10">
        <v>-0.11355918818605387</v>
      </c>
      <c r="V2264" s="9">
        <v>-970</v>
      </c>
      <c r="W2264" s="9">
        <v>2760</v>
      </c>
      <c r="X2264" s="10">
        <v>-0.12909436006699876</v>
      </c>
      <c r="Y2264" s="10">
        <v>0.10561789860994353</v>
      </c>
      <c r="Z2264" s="11">
        <v>887.98</v>
      </c>
      <c r="AA2264" s="11">
        <v>44.41654091308363</v>
      </c>
      <c r="AB2264" s="11">
        <v>42035</v>
      </c>
      <c r="AC2264" s="12" t="s">
        <v>5852</v>
      </c>
      <c r="AD2264" s="8">
        <v>42</v>
      </c>
      <c r="AE2264" s="8">
        <v>35</v>
      </c>
      <c r="AF2264" s="13" t="s">
        <v>5853</v>
      </c>
      <c r="AG2264" s="13" t="s">
        <v>5854</v>
      </c>
      <c r="AH2264" s="13" t="s">
        <v>5855</v>
      </c>
      <c r="AJ2264" s="13" t="s">
        <v>498</v>
      </c>
      <c r="AK2264" s="13" t="s">
        <v>5856</v>
      </c>
      <c r="AL2264" s="13"/>
      <c r="AM2264" s="13"/>
      <c r="AN2264" s="13" t="s">
        <v>487</v>
      </c>
    </row>
    <row r="2265" spans="1:40" x14ac:dyDescent="0.2">
      <c r="A2265" s="8" t="s">
        <v>5798</v>
      </c>
      <c r="B2265" s="8" t="s">
        <v>783</v>
      </c>
      <c r="C2265" s="8" t="str">
        <f t="shared" si="34"/>
        <v>Columbia County PA</v>
      </c>
      <c r="D2265" s="9">
        <v>66672</v>
      </c>
      <c r="E2265" s="8" t="s">
        <v>445</v>
      </c>
      <c r="F2265" s="9">
        <v>8502</v>
      </c>
      <c r="G2265" s="9">
        <v>17387</v>
      </c>
      <c r="H2265" s="9">
        <v>27127</v>
      </c>
      <c r="I2265" s="10">
        <v>0.31341467910200171</v>
      </c>
      <c r="J2265" s="10">
        <v>0.6409481328565636</v>
      </c>
      <c r="K2265" s="9">
        <v>-8885</v>
      </c>
      <c r="L2265" s="9">
        <v>8885</v>
      </c>
      <c r="M2265" s="10">
        <v>-0.32753345375456189</v>
      </c>
      <c r="N2265" s="10">
        <v>0.32753345375456189</v>
      </c>
      <c r="O2265" s="9">
        <v>10424</v>
      </c>
      <c r="P2265" s="9">
        <v>13445</v>
      </c>
      <c r="Q2265" s="9">
        <v>24305</v>
      </c>
      <c r="R2265" s="10">
        <v>0.4288829458959062</v>
      </c>
      <c r="S2265" s="10">
        <v>0.55317835836247686</v>
      </c>
      <c r="T2265" s="9">
        <v>-3021</v>
      </c>
      <c r="U2265" s="10">
        <v>-0.12429541246657066</v>
      </c>
      <c r="V2265" s="9">
        <v>-1922</v>
      </c>
      <c r="W2265" s="9">
        <v>3942</v>
      </c>
      <c r="X2265" s="10">
        <v>-0.11546826679390448</v>
      </c>
      <c r="Y2265" s="10">
        <v>8.7769774494086739E-2</v>
      </c>
      <c r="Z2265" s="11">
        <v>483.11</v>
      </c>
      <c r="AA2265" s="11">
        <v>138.00583717993831</v>
      </c>
      <c r="AB2265" s="11">
        <v>42037</v>
      </c>
      <c r="AC2265" s="12" t="s">
        <v>5857</v>
      </c>
      <c r="AD2265" s="8">
        <v>42</v>
      </c>
      <c r="AE2265" s="8">
        <v>37</v>
      </c>
      <c r="AF2265" s="13" t="s">
        <v>5858</v>
      </c>
      <c r="AG2265" s="13" t="s">
        <v>5859</v>
      </c>
      <c r="AH2265" s="13" t="s">
        <v>5860</v>
      </c>
      <c r="AI2265" s="14">
        <v>85229</v>
      </c>
      <c r="AJ2265" s="13" t="s">
        <v>486</v>
      </c>
      <c r="AK2265" s="13" t="s">
        <v>5861</v>
      </c>
      <c r="AL2265" s="13"/>
      <c r="AM2265" s="13"/>
      <c r="AN2265" s="13" t="s">
        <v>487</v>
      </c>
    </row>
    <row r="2266" spans="1:40" x14ac:dyDescent="0.2">
      <c r="A2266" s="8" t="s">
        <v>5798</v>
      </c>
      <c r="B2266" s="8" t="s">
        <v>795</v>
      </c>
      <c r="C2266" s="8" t="str">
        <f t="shared" si="34"/>
        <v>Crawford County PA</v>
      </c>
      <c r="D2266" s="9">
        <v>86484</v>
      </c>
      <c r="E2266" s="8" t="s">
        <v>445</v>
      </c>
      <c r="F2266" s="9">
        <v>10215</v>
      </c>
      <c r="G2266" s="9">
        <v>23912</v>
      </c>
      <c r="H2266" s="9">
        <v>35563</v>
      </c>
      <c r="I2266" s="10">
        <v>0.28723673480864942</v>
      </c>
      <c r="J2266" s="10">
        <v>0.67238421955403083</v>
      </c>
      <c r="K2266" s="9">
        <v>-13697</v>
      </c>
      <c r="L2266" s="9">
        <v>13697</v>
      </c>
      <c r="M2266" s="10">
        <v>-0.38514748474538141</v>
      </c>
      <c r="N2266" s="10">
        <v>0.38514748474538141</v>
      </c>
      <c r="O2266" s="9">
        <v>13024</v>
      </c>
      <c r="P2266" s="9">
        <v>19497</v>
      </c>
      <c r="Q2266" s="9">
        <v>33089</v>
      </c>
      <c r="R2266" s="10">
        <v>0.39360512557043126</v>
      </c>
      <c r="S2266" s="10">
        <v>0.58922904892864703</v>
      </c>
      <c r="T2266" s="9">
        <v>-6473</v>
      </c>
      <c r="U2266" s="10">
        <v>-0.19562392335821577</v>
      </c>
      <c r="V2266" s="9">
        <v>-2809</v>
      </c>
      <c r="W2266" s="9">
        <v>4415</v>
      </c>
      <c r="X2266" s="10">
        <v>-0.10636839076178184</v>
      </c>
      <c r="Y2266" s="10">
        <v>8.3155170625383801E-2</v>
      </c>
      <c r="Z2266" s="11">
        <v>1012.3</v>
      </c>
      <c r="AA2266" s="11">
        <v>85.433171984589549</v>
      </c>
      <c r="AB2266" s="11">
        <v>42039</v>
      </c>
      <c r="AC2266" s="12" t="s">
        <v>5862</v>
      </c>
      <c r="AD2266" s="8">
        <v>42</v>
      </c>
      <c r="AE2266" s="8">
        <v>39</v>
      </c>
      <c r="AF2266" s="13" t="s">
        <v>5863</v>
      </c>
      <c r="AG2266" s="13" t="s">
        <v>0</v>
      </c>
      <c r="AH2266" s="13" t="s">
        <v>5864</v>
      </c>
      <c r="AJ2266" s="13" t="s">
        <v>498</v>
      </c>
      <c r="AK2266" s="13" t="s">
        <v>5865</v>
      </c>
      <c r="AL2266" s="13"/>
      <c r="AM2266" s="13"/>
      <c r="AN2266" s="13" t="s">
        <v>487</v>
      </c>
    </row>
    <row r="2267" spans="1:40" x14ac:dyDescent="0.2">
      <c r="A2267" s="8" t="s">
        <v>5798</v>
      </c>
      <c r="B2267" s="8" t="s">
        <v>2095</v>
      </c>
      <c r="C2267" s="8" t="str">
        <f t="shared" si="34"/>
        <v>Cumberland County PA</v>
      </c>
      <c r="D2267" s="9">
        <v>246338</v>
      </c>
      <c r="E2267" s="8" t="s">
        <v>445</v>
      </c>
      <c r="F2267" s="9">
        <v>44282</v>
      </c>
      <c r="G2267" s="9">
        <v>65649</v>
      </c>
      <c r="H2267" s="9">
        <v>115068</v>
      </c>
      <c r="I2267" s="10">
        <v>0.38483331595230647</v>
      </c>
      <c r="J2267" s="10">
        <v>0.57052351652935651</v>
      </c>
      <c r="K2267" s="9">
        <v>-21367</v>
      </c>
      <c r="L2267" s="9">
        <v>21367</v>
      </c>
      <c r="M2267" s="10">
        <v>-0.18569020057705005</v>
      </c>
      <c r="N2267" s="10">
        <v>0.18569020057705005</v>
      </c>
      <c r="O2267" s="9">
        <v>43983</v>
      </c>
      <c r="P2267" s="9">
        <v>64365</v>
      </c>
      <c r="Q2267" s="9">
        <v>109964</v>
      </c>
      <c r="R2267" s="10">
        <v>0.399976355898294</v>
      </c>
      <c r="S2267" s="10">
        <v>0.58532792550289181</v>
      </c>
      <c r="T2267" s="9">
        <v>-20382</v>
      </c>
      <c r="U2267" s="10">
        <v>-0.18535156960459781</v>
      </c>
      <c r="V2267" s="9">
        <v>299</v>
      </c>
      <c r="W2267" s="9">
        <v>1284</v>
      </c>
      <c r="X2267" s="10">
        <v>-1.5143039945987535E-2</v>
      </c>
      <c r="Y2267" s="10">
        <v>-1.4804408973535299E-2</v>
      </c>
      <c r="Z2267" s="11">
        <v>545.46</v>
      </c>
      <c r="AA2267" s="11">
        <v>451.61515051516147</v>
      </c>
      <c r="AB2267" s="11">
        <v>42041</v>
      </c>
      <c r="AC2267" s="12" t="s">
        <v>5866</v>
      </c>
      <c r="AD2267" s="8">
        <v>42</v>
      </c>
      <c r="AE2267" s="8">
        <v>41</v>
      </c>
      <c r="AF2267" s="13" t="s">
        <v>5867</v>
      </c>
      <c r="AG2267" s="13" t="s">
        <v>5801</v>
      </c>
      <c r="AH2267" s="13" t="s">
        <v>5868</v>
      </c>
      <c r="AI2267" s="14">
        <v>565006</v>
      </c>
      <c r="AJ2267" s="13" t="s">
        <v>486</v>
      </c>
      <c r="AK2267" s="13" t="s">
        <v>5803</v>
      </c>
      <c r="AL2267" s="13"/>
      <c r="AM2267" s="13"/>
      <c r="AN2267" s="13" t="s">
        <v>487</v>
      </c>
    </row>
    <row r="2268" spans="1:40" x14ac:dyDescent="0.2">
      <c r="A2268" s="8" t="s">
        <v>5798</v>
      </c>
      <c r="B2268" s="8" t="s">
        <v>5869</v>
      </c>
      <c r="C2268" s="8" t="str">
        <f t="shared" si="34"/>
        <v>Dauphin County PA</v>
      </c>
      <c r="D2268" s="9">
        <v>272983</v>
      </c>
      <c r="E2268" s="8" t="s">
        <v>445</v>
      </c>
      <c r="F2268" s="9">
        <v>64287</v>
      </c>
      <c r="G2268" s="9">
        <v>60620</v>
      </c>
      <c r="H2268" s="9">
        <v>130160</v>
      </c>
      <c r="I2268" s="10">
        <v>0.49390749846342963</v>
      </c>
      <c r="J2268" s="10">
        <v>0.4657344806392133</v>
      </c>
      <c r="K2268" s="9">
        <v>3667</v>
      </c>
      <c r="L2268" s="9">
        <v>-3667</v>
      </c>
      <c r="M2268" s="10">
        <v>2.8173017824216329E-2</v>
      </c>
      <c r="N2268" s="10">
        <v>-2.8173017824216329E-2</v>
      </c>
      <c r="O2268" s="9">
        <v>64209</v>
      </c>
      <c r="P2268" s="9">
        <v>56838</v>
      </c>
      <c r="Q2268" s="9">
        <v>122625</v>
      </c>
      <c r="R2268" s="10">
        <v>0.52362079510703363</v>
      </c>
      <c r="S2268" s="10">
        <v>0.46351070336391437</v>
      </c>
      <c r="T2268" s="9">
        <v>7371</v>
      </c>
      <c r="U2268" s="10">
        <v>6.0110091743119265E-2</v>
      </c>
      <c r="V2268" s="9">
        <v>78</v>
      </c>
      <c r="W2268" s="9">
        <v>3782</v>
      </c>
      <c r="X2268" s="10">
        <v>-2.9713296643604004E-2</v>
      </c>
      <c r="Y2268" s="10">
        <v>2.2237772752989327E-3</v>
      </c>
      <c r="Z2268" s="11">
        <v>525.04999999999995</v>
      </c>
      <c r="AA2268" s="11">
        <v>519.91810303780596</v>
      </c>
      <c r="AB2268" s="11">
        <v>42043</v>
      </c>
      <c r="AC2268" s="12" t="s">
        <v>5870</v>
      </c>
      <c r="AD2268" s="8">
        <v>42</v>
      </c>
      <c r="AE2268" s="8">
        <v>43</v>
      </c>
      <c r="AF2268" s="13" t="s">
        <v>5867</v>
      </c>
      <c r="AG2268" s="13" t="s">
        <v>5801</v>
      </c>
      <c r="AH2268" s="13" t="s">
        <v>5868</v>
      </c>
      <c r="AI2268" s="14">
        <v>565006</v>
      </c>
      <c r="AJ2268" s="13" t="s">
        <v>486</v>
      </c>
      <c r="AK2268" s="13" t="s">
        <v>5803</v>
      </c>
      <c r="AL2268" s="13"/>
      <c r="AM2268" s="13"/>
      <c r="AN2268" s="13" t="s">
        <v>487</v>
      </c>
    </row>
    <row r="2269" spans="1:40" x14ac:dyDescent="0.2">
      <c r="A2269" s="8" t="s">
        <v>5798</v>
      </c>
      <c r="B2269" s="8" t="s">
        <v>2342</v>
      </c>
      <c r="C2269" s="8" t="str">
        <f t="shared" si="34"/>
        <v>Delaware County PA</v>
      </c>
      <c r="D2269" s="9">
        <v>563894</v>
      </c>
      <c r="E2269" s="8" t="s">
        <v>445</v>
      </c>
      <c r="F2269" s="9">
        <v>169169</v>
      </c>
      <c r="G2269" s="9">
        <v>106559</v>
      </c>
      <c r="H2269" s="9">
        <v>284832</v>
      </c>
      <c r="I2269" s="10">
        <v>0.59392554207392423</v>
      </c>
      <c r="J2269" s="10">
        <v>0.37411175710594313</v>
      </c>
      <c r="K2269" s="9">
        <v>62610</v>
      </c>
      <c r="L2269" s="9">
        <v>-62610</v>
      </c>
      <c r="M2269" s="10">
        <v>0.2198137849679811</v>
      </c>
      <c r="N2269" s="10">
        <v>-0.2198137849679811</v>
      </c>
      <c r="O2269" s="9">
        <v>164805</v>
      </c>
      <c r="P2269" s="9">
        <v>105270</v>
      </c>
      <c r="Q2269" s="9">
        <v>272853</v>
      </c>
      <c r="R2269" s="10">
        <v>0.60400655297907668</v>
      </c>
      <c r="S2269" s="10">
        <v>0.38581214060318192</v>
      </c>
      <c r="T2269" s="9">
        <v>59535</v>
      </c>
      <c r="U2269" s="10">
        <v>0.21819441237589476</v>
      </c>
      <c r="V2269" s="9">
        <v>4364</v>
      </c>
      <c r="W2269" s="9">
        <v>1289</v>
      </c>
      <c r="X2269" s="10">
        <v>-1.0081010905152454E-2</v>
      </c>
      <c r="Y2269" s="10">
        <v>-1.1700383497238787E-2</v>
      </c>
      <c r="Z2269" s="11">
        <v>183.84</v>
      </c>
      <c r="AA2269" s="11">
        <v>3067.3085291557877</v>
      </c>
      <c r="AB2269" s="11">
        <v>42045</v>
      </c>
      <c r="AC2269" s="12" t="s">
        <v>5871</v>
      </c>
      <c r="AD2269" s="8">
        <v>42</v>
      </c>
      <c r="AE2269" s="8">
        <v>45</v>
      </c>
      <c r="AF2269" s="13" t="s">
        <v>1344</v>
      </c>
      <c r="AG2269" s="13" t="s">
        <v>1339</v>
      </c>
      <c r="AH2269" s="13" t="s">
        <v>1345</v>
      </c>
      <c r="AI2269" s="14">
        <v>6069875</v>
      </c>
      <c r="AJ2269" s="13" t="s">
        <v>486</v>
      </c>
      <c r="AK2269" s="13" t="s">
        <v>1341</v>
      </c>
      <c r="AL2269" s="13" t="s">
        <v>5872</v>
      </c>
      <c r="AM2269" s="13" t="s">
        <v>5873</v>
      </c>
      <c r="AN2269" s="13" t="s">
        <v>487</v>
      </c>
    </row>
    <row r="2270" spans="1:40" x14ac:dyDescent="0.2">
      <c r="A2270" s="8" t="s">
        <v>5798</v>
      </c>
      <c r="B2270" s="8" t="s">
        <v>2767</v>
      </c>
      <c r="C2270" s="8" t="str">
        <f t="shared" si="34"/>
        <v>Elk County PA</v>
      </c>
      <c r="D2270" s="9">
        <v>30872</v>
      </c>
      <c r="E2270" s="8" t="s">
        <v>445</v>
      </c>
      <c r="F2270" s="9">
        <v>3637</v>
      </c>
      <c r="G2270" s="9">
        <v>9704</v>
      </c>
      <c r="H2270" s="9">
        <v>13854</v>
      </c>
      <c r="I2270" s="10">
        <v>0.26252345892882922</v>
      </c>
      <c r="J2270" s="10">
        <v>0.70044752418074208</v>
      </c>
      <c r="K2270" s="9">
        <v>-6067</v>
      </c>
      <c r="L2270" s="9">
        <v>6067</v>
      </c>
      <c r="M2270" s="10">
        <v>-0.43792406525191285</v>
      </c>
      <c r="N2270" s="10">
        <v>0.43792406525191285</v>
      </c>
      <c r="O2270" s="9">
        <v>5144</v>
      </c>
      <c r="P2270" s="9">
        <v>7099</v>
      </c>
      <c r="Q2270" s="9">
        <v>12425</v>
      </c>
      <c r="R2270" s="10">
        <v>0.4140040241448692</v>
      </c>
      <c r="S2270" s="10">
        <v>0.57134808853118713</v>
      </c>
      <c r="T2270" s="9">
        <v>-1955</v>
      </c>
      <c r="U2270" s="10">
        <v>-0.15734406438631793</v>
      </c>
      <c r="V2270" s="9">
        <v>-1507</v>
      </c>
      <c r="W2270" s="9">
        <v>2605</v>
      </c>
      <c r="X2270" s="10">
        <v>-0.15148056521603998</v>
      </c>
      <c r="Y2270" s="10">
        <v>0.12909943564955495</v>
      </c>
      <c r="Z2270" s="11">
        <v>827.36</v>
      </c>
      <c r="AA2270" s="11">
        <v>37.313865789982593</v>
      </c>
      <c r="AB2270" s="11">
        <v>42047</v>
      </c>
      <c r="AC2270" s="12" t="s">
        <v>5874</v>
      </c>
      <c r="AD2270" s="8">
        <v>42</v>
      </c>
      <c r="AE2270" s="8">
        <v>47</v>
      </c>
      <c r="AF2270" s="13" t="s">
        <v>5875</v>
      </c>
      <c r="AG2270" s="13"/>
      <c r="AH2270" s="13" t="s">
        <v>5876</v>
      </c>
      <c r="AJ2270" s="13" t="s">
        <v>498</v>
      </c>
      <c r="AK2270" s="13"/>
      <c r="AL2270" s="13"/>
      <c r="AM2270" s="13"/>
      <c r="AN2270" s="13" t="s">
        <v>487</v>
      </c>
    </row>
    <row r="2271" spans="1:40" x14ac:dyDescent="0.2">
      <c r="A2271" s="8" t="s">
        <v>5798</v>
      </c>
      <c r="B2271" s="8" t="s">
        <v>4831</v>
      </c>
      <c r="C2271" s="8" t="str">
        <f t="shared" si="34"/>
        <v>Erie County PA</v>
      </c>
      <c r="D2271" s="9">
        <v>278045</v>
      </c>
      <c r="E2271" s="8" t="s">
        <v>445</v>
      </c>
      <c r="F2271" s="9">
        <v>54820</v>
      </c>
      <c r="G2271" s="9">
        <v>57168</v>
      </c>
      <c r="H2271" s="9">
        <v>117240</v>
      </c>
      <c r="I2271" s="10">
        <v>0.46758785397475267</v>
      </c>
      <c r="J2271" s="10">
        <v>0.48761514841351072</v>
      </c>
      <c r="K2271" s="9">
        <v>-2348</v>
      </c>
      <c r="L2271" s="9">
        <v>2348</v>
      </c>
      <c r="M2271" s="10">
        <v>-2.0027294438758059E-2</v>
      </c>
      <c r="N2271" s="10">
        <v>2.0027294438758059E-2</v>
      </c>
      <c r="O2271" s="9">
        <v>65136</v>
      </c>
      <c r="P2271" s="9">
        <v>46102</v>
      </c>
      <c r="Q2271" s="9">
        <v>112732</v>
      </c>
      <c r="R2271" s="10">
        <v>0.57779512472057626</v>
      </c>
      <c r="S2271" s="10">
        <v>0.40895220523010323</v>
      </c>
      <c r="T2271" s="9">
        <v>19034</v>
      </c>
      <c r="U2271" s="10">
        <v>0.16884291949047303</v>
      </c>
      <c r="V2271" s="9">
        <v>-10316</v>
      </c>
      <c r="W2271" s="9">
        <v>11066</v>
      </c>
      <c r="X2271" s="10">
        <v>-0.11020727074582359</v>
      </c>
      <c r="Y2271" s="10">
        <v>7.8662943183407497E-2</v>
      </c>
      <c r="Z2271" s="11">
        <v>799.15</v>
      </c>
      <c r="AA2271" s="11">
        <v>347.92592129137211</v>
      </c>
      <c r="AB2271" s="11">
        <v>42049</v>
      </c>
      <c r="AC2271" s="12" t="s">
        <v>5877</v>
      </c>
      <c r="AD2271" s="8">
        <v>42</v>
      </c>
      <c r="AE2271" s="8">
        <v>49</v>
      </c>
      <c r="AF2271" s="13" t="s">
        <v>5878</v>
      </c>
      <c r="AG2271" s="13" t="s">
        <v>0</v>
      </c>
      <c r="AH2271" s="13" t="s">
        <v>5879</v>
      </c>
      <c r="AI2271" s="14">
        <v>278045</v>
      </c>
      <c r="AJ2271" s="13" t="s">
        <v>486</v>
      </c>
      <c r="AK2271" s="13" t="s">
        <v>5865</v>
      </c>
      <c r="AL2271" s="13"/>
      <c r="AM2271" s="13"/>
      <c r="AN2271" s="13" t="s">
        <v>487</v>
      </c>
    </row>
    <row r="2272" spans="1:40" x14ac:dyDescent="0.2">
      <c r="A2272" s="8" t="s">
        <v>5798</v>
      </c>
      <c r="B2272" s="8" t="s">
        <v>584</v>
      </c>
      <c r="C2272" s="8" t="str">
        <f t="shared" si="34"/>
        <v>Fayette County PA</v>
      </c>
      <c r="D2272" s="9">
        <v>133628</v>
      </c>
      <c r="E2272" s="8" t="s">
        <v>445</v>
      </c>
      <c r="F2272" s="9">
        <v>17826</v>
      </c>
      <c r="G2272" s="9">
        <v>34388</v>
      </c>
      <c r="H2272" s="9">
        <v>53426</v>
      </c>
      <c r="I2272" s="10">
        <v>0.3336577696252761</v>
      </c>
      <c r="J2272" s="10">
        <v>0.64365664657657318</v>
      </c>
      <c r="K2272" s="9">
        <v>-16562</v>
      </c>
      <c r="L2272" s="9">
        <v>16562</v>
      </c>
      <c r="M2272" s="10">
        <v>-0.30999887695129708</v>
      </c>
      <c r="N2272" s="10">
        <v>0.30999887695129708</v>
      </c>
      <c r="O2272" s="9">
        <v>21841</v>
      </c>
      <c r="P2272" s="9">
        <v>25845</v>
      </c>
      <c r="Q2272" s="9">
        <v>48196</v>
      </c>
      <c r="R2272" s="10">
        <v>0.45317038758403189</v>
      </c>
      <c r="S2272" s="10">
        <v>0.5362478213959665</v>
      </c>
      <c r="T2272" s="9">
        <v>-4004</v>
      </c>
      <c r="U2272" s="10">
        <v>-8.3077433811934609E-2</v>
      </c>
      <c r="V2272" s="9">
        <v>-4015</v>
      </c>
      <c r="W2272" s="9">
        <v>8543</v>
      </c>
      <c r="X2272" s="10">
        <v>-0.11951261795875578</v>
      </c>
      <c r="Y2272" s="10">
        <v>0.10740882518060668</v>
      </c>
      <c r="Z2272" s="11">
        <v>790.34</v>
      </c>
      <c r="AA2272" s="11">
        <v>169.07659994432774</v>
      </c>
      <c r="AB2272" s="11">
        <v>42051</v>
      </c>
      <c r="AC2272" s="12" t="s">
        <v>5880</v>
      </c>
      <c r="AD2272" s="8">
        <v>42</v>
      </c>
      <c r="AE2272" s="8">
        <v>51</v>
      </c>
      <c r="AF2272" s="13" t="s">
        <v>5806</v>
      </c>
      <c r="AG2272" s="13" t="s">
        <v>5427</v>
      </c>
      <c r="AH2272" s="13" t="s">
        <v>5807</v>
      </c>
      <c r="AI2272" s="14">
        <v>2353045</v>
      </c>
      <c r="AJ2272" s="13" t="s">
        <v>486</v>
      </c>
      <c r="AK2272" s="13" t="s">
        <v>5429</v>
      </c>
      <c r="AL2272" s="13"/>
      <c r="AM2272" s="13"/>
      <c r="AN2272" s="13" t="s">
        <v>505</v>
      </c>
    </row>
    <row r="2273" spans="1:40" x14ac:dyDescent="0.2">
      <c r="A2273" s="8" t="s">
        <v>5798</v>
      </c>
      <c r="B2273" s="8" t="s">
        <v>5881</v>
      </c>
      <c r="C2273" s="8" t="str">
        <f t="shared" ref="C2273:C2336" si="35">B2273&amp;" "&amp;A2273</f>
        <v>Forest County PA</v>
      </c>
      <c r="D2273" s="9">
        <v>7410</v>
      </c>
      <c r="E2273" s="8" t="s">
        <v>445</v>
      </c>
      <c r="F2273" s="9">
        <v>626</v>
      </c>
      <c r="G2273" s="9">
        <v>1680</v>
      </c>
      <c r="H2273" s="9">
        <v>2398</v>
      </c>
      <c r="I2273" s="10">
        <v>0.26105087572977481</v>
      </c>
      <c r="J2273" s="10">
        <v>0.70058381984987494</v>
      </c>
      <c r="K2273" s="9">
        <v>-1054</v>
      </c>
      <c r="L2273" s="9">
        <v>1054</v>
      </c>
      <c r="M2273" s="10">
        <v>-0.43953294412010013</v>
      </c>
      <c r="N2273" s="10">
        <v>0.43953294412010013</v>
      </c>
      <c r="O2273" s="9">
        <v>894</v>
      </c>
      <c r="P2273" s="9">
        <v>1381</v>
      </c>
      <c r="Q2273" s="9">
        <v>2308</v>
      </c>
      <c r="R2273" s="10">
        <v>0.38734835355285963</v>
      </c>
      <c r="S2273" s="10">
        <v>0.59835355285961866</v>
      </c>
      <c r="T2273" s="9">
        <v>-487</v>
      </c>
      <c r="U2273" s="10">
        <v>-0.21100519930675904</v>
      </c>
      <c r="V2273" s="9">
        <v>-268</v>
      </c>
      <c r="W2273" s="9">
        <v>299</v>
      </c>
      <c r="X2273" s="10">
        <v>-0.12629747782308481</v>
      </c>
      <c r="Y2273" s="10">
        <v>0.10223026699025628</v>
      </c>
      <c r="Z2273" s="11">
        <v>427.19</v>
      </c>
      <c r="AA2273" s="11">
        <v>17.345911655235376</v>
      </c>
      <c r="AB2273" s="11">
        <v>42053</v>
      </c>
      <c r="AC2273" s="12" t="s">
        <v>5882</v>
      </c>
      <c r="AD2273" s="8">
        <v>42</v>
      </c>
      <c r="AE2273" s="8">
        <v>53</v>
      </c>
      <c r="AF2273" s="13"/>
      <c r="AG2273" s="13"/>
      <c r="AH2273" s="13"/>
      <c r="AJ2273" s="13"/>
      <c r="AK2273" s="13"/>
      <c r="AL2273" s="13"/>
      <c r="AM2273" s="13"/>
      <c r="AN2273" s="13" t="s">
        <v>510</v>
      </c>
    </row>
    <row r="2274" spans="1:40" x14ac:dyDescent="0.2">
      <c r="A2274" s="8" t="s">
        <v>5798</v>
      </c>
      <c r="B2274" s="8" t="s">
        <v>586</v>
      </c>
      <c r="C2274" s="8" t="str">
        <f t="shared" si="35"/>
        <v>Franklin County PA</v>
      </c>
      <c r="D2274" s="9">
        <v>153638</v>
      </c>
      <c r="E2274" s="8" t="s">
        <v>445</v>
      </c>
      <c r="F2274" s="9">
        <v>17322</v>
      </c>
      <c r="G2274" s="9">
        <v>49554</v>
      </c>
      <c r="H2274" s="9">
        <v>69345</v>
      </c>
      <c r="I2274" s="10">
        <v>0.24979450573220852</v>
      </c>
      <c r="J2274" s="10">
        <v>0.71460090850097335</v>
      </c>
      <c r="K2274" s="9">
        <v>-32232</v>
      </c>
      <c r="L2274" s="9">
        <v>32232</v>
      </c>
      <c r="M2274" s="10">
        <v>-0.46480640276876484</v>
      </c>
      <c r="N2274" s="10">
        <v>0.46480640276876484</v>
      </c>
      <c r="O2274" s="9">
        <v>18910</v>
      </c>
      <c r="P2274" s="9">
        <v>43072</v>
      </c>
      <c r="Q2274" s="9">
        <v>62802</v>
      </c>
      <c r="R2274" s="10">
        <v>0.30110506034839657</v>
      </c>
      <c r="S2274" s="10">
        <v>0.68583803063596704</v>
      </c>
      <c r="T2274" s="9">
        <v>-24162</v>
      </c>
      <c r="U2274" s="10">
        <v>-0.38473297028757047</v>
      </c>
      <c r="V2274" s="9">
        <v>-1588</v>
      </c>
      <c r="W2274" s="9">
        <v>6482</v>
      </c>
      <c r="X2274" s="10">
        <v>-5.1310554616188053E-2</v>
      </c>
      <c r="Y2274" s="10">
        <v>2.8762877865006309E-2</v>
      </c>
      <c r="Z2274" s="11">
        <v>772.22</v>
      </c>
      <c r="AA2274" s="11">
        <v>198.95625598922587</v>
      </c>
      <c r="AB2274" s="11">
        <v>42055</v>
      </c>
      <c r="AC2274" s="12" t="s">
        <v>5883</v>
      </c>
      <c r="AD2274" s="8">
        <v>42</v>
      </c>
      <c r="AE2274" s="8">
        <v>55</v>
      </c>
      <c r="AF2274" s="13" t="s">
        <v>5884</v>
      </c>
      <c r="AG2274" s="13" t="s">
        <v>1355</v>
      </c>
      <c r="AH2274" s="13" t="s">
        <v>5885</v>
      </c>
      <c r="AI2274" s="14">
        <v>153638</v>
      </c>
      <c r="AJ2274" s="13" t="s">
        <v>486</v>
      </c>
      <c r="AK2274" s="13" t="s">
        <v>1357</v>
      </c>
      <c r="AL2274" s="13"/>
      <c r="AM2274" s="13"/>
      <c r="AN2274" s="13" t="s">
        <v>487</v>
      </c>
    </row>
    <row r="2275" spans="1:40" x14ac:dyDescent="0.2">
      <c r="A2275" s="8" t="s">
        <v>5798</v>
      </c>
      <c r="B2275" s="8" t="s">
        <v>817</v>
      </c>
      <c r="C2275" s="8" t="str">
        <f t="shared" si="35"/>
        <v>Fulton County PA</v>
      </c>
      <c r="D2275" s="9">
        <v>14629</v>
      </c>
      <c r="E2275" s="8" t="s">
        <v>445</v>
      </c>
      <c r="F2275" s="9">
        <v>904</v>
      </c>
      <c r="G2275" s="9">
        <v>5676</v>
      </c>
      <c r="H2275" s="9">
        <v>6743</v>
      </c>
      <c r="I2275" s="10">
        <v>0.13406495625092688</v>
      </c>
      <c r="J2275" s="10">
        <v>0.84176182707993474</v>
      </c>
      <c r="K2275" s="9">
        <v>-4772</v>
      </c>
      <c r="L2275" s="9">
        <v>4772</v>
      </c>
      <c r="M2275" s="10">
        <v>-0.7076968708290079</v>
      </c>
      <c r="N2275" s="10">
        <v>0.7076968708290079</v>
      </c>
      <c r="O2275" s="9">
        <v>1297</v>
      </c>
      <c r="P2275" s="9">
        <v>4780</v>
      </c>
      <c r="Q2275" s="9">
        <v>6148</v>
      </c>
      <c r="R2275" s="10">
        <v>0.21096291476903059</v>
      </c>
      <c r="S2275" s="10">
        <v>0.77748861418347426</v>
      </c>
      <c r="T2275" s="9">
        <v>-3483</v>
      </c>
      <c r="U2275" s="10">
        <v>-0.56652569941444364</v>
      </c>
      <c r="V2275" s="9">
        <v>-393</v>
      </c>
      <c r="W2275" s="9">
        <v>896</v>
      </c>
      <c r="X2275" s="10">
        <v>-7.6897958518103715E-2</v>
      </c>
      <c r="Y2275" s="10">
        <v>6.4273212896460485E-2</v>
      </c>
      <c r="Z2275" s="11">
        <v>437.55</v>
      </c>
      <c r="AA2275" s="11">
        <v>33.433893269340643</v>
      </c>
      <c r="AB2275" s="11">
        <v>42057</v>
      </c>
      <c r="AC2275" s="12" t="s">
        <v>5886</v>
      </c>
      <c r="AD2275" s="8">
        <v>42</v>
      </c>
      <c r="AE2275" s="8">
        <v>57</v>
      </c>
      <c r="AF2275" s="13"/>
      <c r="AG2275" s="13"/>
      <c r="AH2275" s="13"/>
      <c r="AJ2275" s="13"/>
      <c r="AK2275" s="13"/>
      <c r="AL2275" s="13"/>
      <c r="AM2275" s="13"/>
      <c r="AN2275" s="13" t="s">
        <v>510</v>
      </c>
    </row>
    <row r="2276" spans="1:40" x14ac:dyDescent="0.2">
      <c r="A2276" s="8" t="s">
        <v>5798</v>
      </c>
      <c r="B2276" s="8" t="s">
        <v>592</v>
      </c>
      <c r="C2276" s="8" t="str">
        <f t="shared" si="35"/>
        <v>Greene County PA</v>
      </c>
      <c r="D2276" s="9">
        <v>37519</v>
      </c>
      <c r="E2276" s="8" t="s">
        <v>445</v>
      </c>
      <c r="F2276" s="9">
        <v>4157</v>
      </c>
      <c r="G2276" s="9">
        <v>10394</v>
      </c>
      <c r="H2276" s="9">
        <v>14955</v>
      </c>
      <c r="I2276" s="10">
        <v>0.27796723503844867</v>
      </c>
      <c r="J2276" s="10">
        <v>0.6950183884988298</v>
      </c>
      <c r="K2276" s="9">
        <v>-6237</v>
      </c>
      <c r="L2276" s="9">
        <v>6237</v>
      </c>
      <c r="M2276" s="10">
        <v>-0.41705115346038113</v>
      </c>
      <c r="N2276" s="10">
        <v>0.41705115346038113</v>
      </c>
      <c r="O2276" s="9">
        <v>5564</v>
      </c>
      <c r="P2276" s="9">
        <v>7985</v>
      </c>
      <c r="Q2276" s="9">
        <v>13726</v>
      </c>
      <c r="R2276" s="10">
        <v>0.40536208655107098</v>
      </c>
      <c r="S2276" s="10">
        <v>0.58174267812909808</v>
      </c>
      <c r="T2276" s="9">
        <v>-2421</v>
      </c>
      <c r="U2276" s="10">
        <v>-0.1763805915780271</v>
      </c>
      <c r="V2276" s="9">
        <v>-1407</v>
      </c>
      <c r="W2276" s="9">
        <v>2409</v>
      </c>
      <c r="X2276" s="10">
        <v>-0.12739485151262231</v>
      </c>
      <c r="Y2276" s="10">
        <v>0.11327571036973172</v>
      </c>
      <c r="Z2276" s="11">
        <v>575.95000000000005</v>
      </c>
      <c r="AA2276" s="11">
        <v>65.142807535376335</v>
      </c>
      <c r="AB2276" s="11">
        <v>42059</v>
      </c>
      <c r="AC2276" s="12" t="s">
        <v>5887</v>
      </c>
      <c r="AD2276" s="8">
        <v>42</v>
      </c>
      <c r="AE2276" s="8">
        <v>59</v>
      </c>
      <c r="AF2276" s="13"/>
      <c r="AG2276" s="13"/>
      <c r="AH2276" s="13"/>
      <c r="AJ2276" s="13"/>
      <c r="AK2276" s="13"/>
      <c r="AL2276" s="13"/>
      <c r="AM2276" s="13"/>
      <c r="AN2276" s="13" t="s">
        <v>510</v>
      </c>
    </row>
    <row r="2277" spans="1:40" x14ac:dyDescent="0.2">
      <c r="A2277" s="8" t="s">
        <v>5798</v>
      </c>
      <c r="B2277" s="8" t="s">
        <v>5888</v>
      </c>
      <c r="C2277" s="8" t="str">
        <f t="shared" si="35"/>
        <v>Huntingdon County PA</v>
      </c>
      <c r="D2277" s="9">
        <v>45668</v>
      </c>
      <c r="E2277" s="8" t="s">
        <v>445</v>
      </c>
      <c r="F2277" s="9">
        <v>4487</v>
      </c>
      <c r="G2277" s="9">
        <v>14369</v>
      </c>
      <c r="H2277" s="9">
        <v>19496</v>
      </c>
      <c r="I2277" s="10">
        <v>0.23014977431267952</v>
      </c>
      <c r="J2277" s="10">
        <v>0.73702297907263026</v>
      </c>
      <c r="K2277" s="9">
        <v>-9882</v>
      </c>
      <c r="L2277" s="9">
        <v>9882</v>
      </c>
      <c r="M2277" s="10">
        <v>-0.50687320475995068</v>
      </c>
      <c r="N2277" s="10">
        <v>0.50687320475995068</v>
      </c>
      <c r="O2277" s="9">
        <v>5383</v>
      </c>
      <c r="P2277" s="9">
        <v>11953</v>
      </c>
      <c r="Q2277" s="9">
        <v>17587</v>
      </c>
      <c r="R2277" s="10">
        <v>0.30607835332916361</v>
      </c>
      <c r="S2277" s="10">
        <v>0.67964974128617728</v>
      </c>
      <c r="T2277" s="9">
        <v>-6570</v>
      </c>
      <c r="U2277" s="10">
        <v>-0.37357138795701367</v>
      </c>
      <c r="V2277" s="9">
        <v>-896</v>
      </c>
      <c r="W2277" s="9">
        <v>2416</v>
      </c>
      <c r="X2277" s="10">
        <v>-7.5928579016484088E-2</v>
      </c>
      <c r="Y2277" s="10">
        <v>5.737323778645298E-2</v>
      </c>
      <c r="Z2277" s="11">
        <v>874.64</v>
      </c>
      <c r="AA2277" s="11">
        <v>52.21348211835727</v>
      </c>
      <c r="AB2277" s="11">
        <v>42061</v>
      </c>
      <c r="AC2277" s="12" t="s">
        <v>5889</v>
      </c>
      <c r="AD2277" s="8">
        <v>42</v>
      </c>
      <c r="AE2277" s="8">
        <v>61</v>
      </c>
      <c r="AF2277" s="13" t="s">
        <v>5890</v>
      </c>
      <c r="AG2277" s="13"/>
      <c r="AH2277" s="13" t="s">
        <v>5891</v>
      </c>
      <c r="AJ2277" s="13" t="s">
        <v>498</v>
      </c>
      <c r="AK2277" s="13"/>
      <c r="AL2277" s="13"/>
      <c r="AM2277" s="13"/>
      <c r="AN2277" s="13" t="s">
        <v>487</v>
      </c>
    </row>
    <row r="2278" spans="1:40" x14ac:dyDescent="0.2">
      <c r="A2278" s="8" t="s">
        <v>5798</v>
      </c>
      <c r="B2278" s="8" t="s">
        <v>5892</v>
      </c>
      <c r="C2278" s="8" t="str">
        <f t="shared" si="35"/>
        <v>Indiana County PA</v>
      </c>
      <c r="D2278" s="9">
        <v>86966</v>
      </c>
      <c r="E2278" s="8" t="s">
        <v>445</v>
      </c>
      <c r="F2278" s="9">
        <v>11468</v>
      </c>
      <c r="G2278" s="9">
        <v>24920</v>
      </c>
      <c r="H2278" s="9">
        <v>37728</v>
      </c>
      <c r="I2278" s="10">
        <v>0.30396522476675147</v>
      </c>
      <c r="J2278" s="10">
        <v>0.66051738761662426</v>
      </c>
      <c r="K2278" s="9">
        <v>-13452</v>
      </c>
      <c r="L2278" s="9">
        <v>13452</v>
      </c>
      <c r="M2278" s="10">
        <v>-0.35655216284987279</v>
      </c>
      <c r="N2278" s="10">
        <v>0.35655216284987279</v>
      </c>
      <c r="O2278" s="9">
        <v>14403</v>
      </c>
      <c r="P2278" s="9">
        <v>21187</v>
      </c>
      <c r="Q2278" s="9">
        <v>36180</v>
      </c>
      <c r="R2278" s="10">
        <v>0.39809286898839136</v>
      </c>
      <c r="S2278" s="10">
        <v>0.58559977888336101</v>
      </c>
      <c r="T2278" s="9">
        <v>-6784</v>
      </c>
      <c r="U2278" s="10">
        <v>-0.18750690989496965</v>
      </c>
      <c r="V2278" s="9">
        <v>-2935</v>
      </c>
      <c r="W2278" s="9">
        <v>3733</v>
      </c>
      <c r="X2278" s="10">
        <v>-9.4127644221639883E-2</v>
      </c>
      <c r="Y2278" s="10">
        <v>7.4917608733263252E-2</v>
      </c>
      <c r="Z2278" s="11">
        <v>827.03</v>
      </c>
      <c r="AA2278" s="11">
        <v>105.15458931356783</v>
      </c>
      <c r="AB2278" s="11">
        <v>42063</v>
      </c>
      <c r="AC2278" s="12" t="s">
        <v>5893</v>
      </c>
      <c r="AD2278" s="8">
        <v>42</v>
      </c>
      <c r="AE2278" s="8">
        <v>63</v>
      </c>
      <c r="AF2278" s="13" t="s">
        <v>5894</v>
      </c>
      <c r="AG2278" s="13" t="s">
        <v>5427</v>
      </c>
      <c r="AH2278" s="13" t="s">
        <v>5895</v>
      </c>
      <c r="AJ2278" s="13" t="s">
        <v>498</v>
      </c>
      <c r="AK2278" s="13" t="s">
        <v>5429</v>
      </c>
      <c r="AL2278" s="13"/>
      <c r="AM2278" s="13"/>
      <c r="AN2278" s="13" t="s">
        <v>487</v>
      </c>
    </row>
    <row r="2279" spans="1:40" x14ac:dyDescent="0.2">
      <c r="A2279" s="8" t="s">
        <v>5798</v>
      </c>
      <c r="B2279" s="8" t="s">
        <v>608</v>
      </c>
      <c r="C2279" s="8" t="str">
        <f t="shared" si="35"/>
        <v>Jefferson County PA</v>
      </c>
      <c r="D2279" s="9">
        <v>44430</v>
      </c>
      <c r="E2279" s="8" t="s">
        <v>445</v>
      </c>
      <c r="F2279" s="9">
        <v>3437</v>
      </c>
      <c r="G2279" s="9">
        <v>14533</v>
      </c>
      <c r="H2279" s="9">
        <v>18551</v>
      </c>
      <c r="I2279" s="10">
        <v>0.18527303110344456</v>
      </c>
      <c r="J2279" s="10">
        <v>0.78340790253894665</v>
      </c>
      <c r="K2279" s="9">
        <v>-11096</v>
      </c>
      <c r="L2279" s="9">
        <v>11096</v>
      </c>
      <c r="M2279" s="10">
        <v>-0.59813487143550215</v>
      </c>
      <c r="N2279" s="10">
        <v>0.59813487143550215</v>
      </c>
      <c r="O2279" s="9">
        <v>4535</v>
      </c>
      <c r="P2279" s="9">
        <v>12288</v>
      </c>
      <c r="Q2279" s="9">
        <v>17072</v>
      </c>
      <c r="R2279" s="10">
        <v>0.26563964386129335</v>
      </c>
      <c r="S2279" s="10">
        <v>0.71977507029053422</v>
      </c>
      <c r="T2279" s="9">
        <v>-7753</v>
      </c>
      <c r="U2279" s="10">
        <v>-0.45413542642924087</v>
      </c>
      <c r="V2279" s="9">
        <v>-1098</v>
      </c>
      <c r="W2279" s="9">
        <v>2245</v>
      </c>
      <c r="X2279" s="10">
        <v>-8.0366612757848788E-2</v>
      </c>
      <c r="Y2279" s="10">
        <v>6.363283224841243E-2</v>
      </c>
      <c r="Z2279" s="11">
        <v>652.42999999999995</v>
      </c>
      <c r="AA2279" s="11">
        <v>68.099259690694794</v>
      </c>
      <c r="AB2279" s="11">
        <v>42065</v>
      </c>
      <c r="AC2279" s="12" t="s">
        <v>5896</v>
      </c>
      <c r="AD2279" s="8">
        <v>42</v>
      </c>
      <c r="AE2279" s="8">
        <v>65</v>
      </c>
      <c r="AF2279" s="13"/>
      <c r="AG2279" s="13"/>
      <c r="AH2279" s="13"/>
      <c r="AJ2279" s="13"/>
      <c r="AK2279" s="13"/>
      <c r="AL2279" s="13"/>
      <c r="AM2279" s="13"/>
      <c r="AN2279" s="13" t="s">
        <v>510</v>
      </c>
    </row>
    <row r="2280" spans="1:40" x14ac:dyDescent="0.2">
      <c r="A2280" s="8" t="s">
        <v>5798</v>
      </c>
      <c r="B2280" s="8" t="s">
        <v>5897</v>
      </c>
      <c r="C2280" s="8" t="str">
        <f t="shared" si="35"/>
        <v>Juniata County PA</v>
      </c>
      <c r="D2280" s="9">
        <v>24737</v>
      </c>
      <c r="E2280" s="8" t="s">
        <v>445</v>
      </c>
      <c r="F2280" s="9">
        <v>1810</v>
      </c>
      <c r="G2280" s="9">
        <v>8234</v>
      </c>
      <c r="H2280" s="9">
        <v>10402</v>
      </c>
      <c r="I2280" s="10">
        <v>0.17400499903864641</v>
      </c>
      <c r="J2280" s="10">
        <v>0.7915785425879639</v>
      </c>
      <c r="K2280" s="9">
        <v>-6424</v>
      </c>
      <c r="L2280" s="9">
        <v>6424</v>
      </c>
      <c r="M2280" s="10">
        <v>-0.61757354354931748</v>
      </c>
      <c r="N2280" s="10">
        <v>0.61757354354931748</v>
      </c>
      <c r="O2280" s="9">
        <v>2533</v>
      </c>
      <c r="P2280" s="9">
        <v>6821</v>
      </c>
      <c r="Q2280" s="9">
        <v>9480</v>
      </c>
      <c r="R2280" s="10">
        <v>0.26719409282700424</v>
      </c>
      <c r="S2280" s="10">
        <v>0.71951476793248947</v>
      </c>
      <c r="T2280" s="9">
        <v>-4288</v>
      </c>
      <c r="U2280" s="10">
        <v>-0.45232067510548524</v>
      </c>
      <c r="V2280" s="9">
        <v>-723</v>
      </c>
      <c r="W2280" s="9">
        <v>1413</v>
      </c>
      <c r="X2280" s="10">
        <v>-9.3189093788357824E-2</v>
      </c>
      <c r="Y2280" s="10">
        <v>7.2063774655474422E-2</v>
      </c>
      <c r="Z2280" s="11">
        <v>391.35</v>
      </c>
      <c r="AA2280" s="11">
        <v>63.209403347387244</v>
      </c>
      <c r="AB2280" s="11">
        <v>42067</v>
      </c>
      <c r="AC2280" s="12" t="s">
        <v>5898</v>
      </c>
      <c r="AD2280" s="8">
        <v>42</v>
      </c>
      <c r="AE2280" s="8">
        <v>67</v>
      </c>
      <c r="AF2280" s="13"/>
      <c r="AG2280" s="13"/>
      <c r="AH2280" s="13"/>
      <c r="AJ2280" s="13"/>
      <c r="AK2280" s="13"/>
      <c r="AL2280" s="13"/>
      <c r="AM2280" s="13"/>
      <c r="AN2280" s="13" t="s">
        <v>510</v>
      </c>
    </row>
    <row r="2281" spans="1:40" x14ac:dyDescent="0.2">
      <c r="A2281" s="8" t="s">
        <v>5798</v>
      </c>
      <c r="B2281" s="8" t="s">
        <v>5899</v>
      </c>
      <c r="C2281" s="8" t="str">
        <f t="shared" si="35"/>
        <v>Lackawanna County PA</v>
      </c>
      <c r="D2281" s="9">
        <v>211917</v>
      </c>
      <c r="E2281" s="8" t="s">
        <v>445</v>
      </c>
      <c r="F2281" s="9">
        <v>51593</v>
      </c>
      <c r="G2281" s="9">
        <v>48102</v>
      </c>
      <c r="H2281" s="9">
        <v>102740</v>
      </c>
      <c r="I2281" s="10">
        <v>0.50217052754525993</v>
      </c>
      <c r="J2281" s="10">
        <v>0.46819155148919606</v>
      </c>
      <c r="K2281" s="9">
        <v>3491</v>
      </c>
      <c r="L2281" s="9">
        <v>-3491</v>
      </c>
      <c r="M2281" s="10">
        <v>3.397897605606387E-2</v>
      </c>
      <c r="N2281" s="10">
        <v>-3.397897605606387E-2</v>
      </c>
      <c r="O2281" s="9">
        <v>61309</v>
      </c>
      <c r="P2281" s="9">
        <v>34730</v>
      </c>
      <c r="Q2281" s="9">
        <v>97116</v>
      </c>
      <c r="R2281" s="10">
        <v>0.63129659376415836</v>
      </c>
      <c r="S2281" s="10">
        <v>0.35761357551793732</v>
      </c>
      <c r="T2281" s="9">
        <v>26579</v>
      </c>
      <c r="U2281" s="10">
        <v>0.27368301824622104</v>
      </c>
      <c r="V2281" s="9">
        <v>-9716</v>
      </c>
      <c r="W2281" s="9">
        <v>13372</v>
      </c>
      <c r="X2281" s="10">
        <v>-0.12912606621889844</v>
      </c>
      <c r="Y2281" s="10">
        <v>0.11057797597125874</v>
      </c>
      <c r="Z2281" s="11">
        <v>459.08</v>
      </c>
      <c r="AA2281" s="11">
        <v>461.6123551450728</v>
      </c>
      <c r="AB2281" s="11">
        <v>42069</v>
      </c>
      <c r="AC2281" s="12" t="s">
        <v>5900</v>
      </c>
      <c r="AD2281" s="8">
        <v>42</v>
      </c>
      <c r="AE2281" s="8">
        <v>69</v>
      </c>
      <c r="AF2281" s="13" t="s">
        <v>5901</v>
      </c>
      <c r="AG2281" s="13"/>
      <c r="AH2281" s="13" t="s">
        <v>5902</v>
      </c>
      <c r="AI2281" s="14">
        <v>558166</v>
      </c>
      <c r="AJ2281" s="13" t="s">
        <v>486</v>
      </c>
      <c r="AK2281" s="13"/>
      <c r="AL2281" s="13"/>
      <c r="AM2281" s="13"/>
      <c r="AN2281" s="13" t="s">
        <v>487</v>
      </c>
    </row>
    <row r="2282" spans="1:40" x14ac:dyDescent="0.2">
      <c r="A2282" s="8" t="s">
        <v>5798</v>
      </c>
      <c r="B2282" s="8" t="s">
        <v>4483</v>
      </c>
      <c r="C2282" s="8" t="str">
        <f t="shared" si="35"/>
        <v>Lancaster County PA</v>
      </c>
      <c r="D2282" s="9">
        <v>536624</v>
      </c>
      <c r="E2282" s="8" t="s">
        <v>445</v>
      </c>
      <c r="F2282" s="9">
        <v>90066</v>
      </c>
      <c r="G2282" s="9">
        <v>137145</v>
      </c>
      <c r="H2282" s="9">
        <v>239151</v>
      </c>
      <c r="I2282" s="10">
        <v>0.37660724814029628</v>
      </c>
      <c r="J2282" s="10">
        <v>0.57346613645771916</v>
      </c>
      <c r="K2282" s="9">
        <v>-47079</v>
      </c>
      <c r="L2282" s="9">
        <v>47079</v>
      </c>
      <c r="M2282" s="10">
        <v>-0.19685888831742288</v>
      </c>
      <c r="N2282" s="10">
        <v>0.19685888831742288</v>
      </c>
      <c r="O2282" s="9">
        <v>87108</v>
      </c>
      <c r="P2282" s="9">
        <v>129364</v>
      </c>
      <c r="Q2282" s="9">
        <v>219677</v>
      </c>
      <c r="R2282" s="10">
        <v>0.39652762920105428</v>
      </c>
      <c r="S2282" s="10">
        <v>0.58888276879236334</v>
      </c>
      <c r="T2282" s="9">
        <v>-42256</v>
      </c>
      <c r="U2282" s="10">
        <v>-0.19235513959130907</v>
      </c>
      <c r="V2282" s="9">
        <v>2958</v>
      </c>
      <c r="W2282" s="9">
        <v>7781</v>
      </c>
      <c r="X2282" s="10">
        <v>-1.9920381060757997E-2</v>
      </c>
      <c r="Y2282" s="10">
        <v>-1.5416632334644187E-2</v>
      </c>
      <c r="Z2282" s="11">
        <v>943.81</v>
      </c>
      <c r="AA2282" s="11">
        <v>568.57206429260134</v>
      </c>
      <c r="AB2282" s="11">
        <v>42071</v>
      </c>
      <c r="AC2282" s="12" t="s">
        <v>5903</v>
      </c>
      <c r="AD2282" s="8">
        <v>42</v>
      </c>
      <c r="AE2282" s="8">
        <v>71</v>
      </c>
      <c r="AF2282" s="13" t="s">
        <v>5904</v>
      </c>
      <c r="AG2282" s="13"/>
      <c r="AH2282" s="13" t="s">
        <v>5905</v>
      </c>
      <c r="AI2282" s="14">
        <v>536624</v>
      </c>
      <c r="AJ2282" s="13" t="s">
        <v>486</v>
      </c>
      <c r="AK2282" s="13"/>
      <c r="AL2282" s="13"/>
      <c r="AM2282" s="13"/>
      <c r="AN2282" s="13" t="s">
        <v>487</v>
      </c>
    </row>
    <row r="2283" spans="1:40" x14ac:dyDescent="0.2">
      <c r="A2283" s="8" t="s">
        <v>5798</v>
      </c>
      <c r="B2283" s="8" t="s">
        <v>614</v>
      </c>
      <c r="C2283" s="8" t="str">
        <f t="shared" si="35"/>
        <v>Lawrence County PA</v>
      </c>
      <c r="D2283" s="9">
        <v>88082</v>
      </c>
      <c r="E2283" s="8" t="s">
        <v>445</v>
      </c>
      <c r="F2283" s="9">
        <v>13933</v>
      </c>
      <c r="G2283" s="9">
        <v>25323</v>
      </c>
      <c r="H2283" s="9">
        <v>40555</v>
      </c>
      <c r="I2283" s="10">
        <v>0.34355813093330045</v>
      </c>
      <c r="J2283" s="10">
        <v>0.62441129330538769</v>
      </c>
      <c r="K2283" s="9">
        <v>-11390</v>
      </c>
      <c r="L2283" s="9">
        <v>11390</v>
      </c>
      <c r="M2283" s="10">
        <v>-0.28085316237208724</v>
      </c>
      <c r="N2283" s="10">
        <v>0.28085316237208724</v>
      </c>
      <c r="O2283" s="9">
        <v>17427</v>
      </c>
      <c r="P2283" s="9">
        <v>20915</v>
      </c>
      <c r="Q2283" s="9">
        <v>38816</v>
      </c>
      <c r="R2283" s="10">
        <v>0.44896434460016488</v>
      </c>
      <c r="S2283" s="10">
        <v>0.53882419620774935</v>
      </c>
      <c r="T2283" s="9">
        <v>-3488</v>
      </c>
      <c r="U2283" s="10">
        <v>-8.9859851607584473E-2</v>
      </c>
      <c r="V2283" s="9">
        <v>-3494</v>
      </c>
      <c r="W2283" s="9">
        <v>4408</v>
      </c>
      <c r="X2283" s="10">
        <v>-0.10540621366686442</v>
      </c>
      <c r="Y2283" s="10">
        <v>8.5587097097638343E-2</v>
      </c>
      <c r="Z2283" s="11">
        <v>358.18</v>
      </c>
      <c r="AA2283" s="11">
        <v>245.91546149980456</v>
      </c>
      <c r="AB2283" s="11">
        <v>42073</v>
      </c>
      <c r="AC2283" s="12" t="s">
        <v>5906</v>
      </c>
      <c r="AD2283" s="8">
        <v>42</v>
      </c>
      <c r="AE2283" s="8">
        <v>73</v>
      </c>
      <c r="AF2283" s="13" t="s">
        <v>5907</v>
      </c>
      <c r="AG2283" s="13" t="s">
        <v>5427</v>
      </c>
      <c r="AH2283" s="13" t="s">
        <v>5908</v>
      </c>
      <c r="AJ2283" s="13" t="s">
        <v>498</v>
      </c>
      <c r="AK2283" s="13" t="s">
        <v>5429</v>
      </c>
      <c r="AL2283" s="13"/>
      <c r="AM2283" s="13"/>
      <c r="AN2283" s="13" t="s">
        <v>487</v>
      </c>
    </row>
    <row r="2284" spans="1:40" x14ac:dyDescent="0.2">
      <c r="A2284" s="8" t="s">
        <v>5798</v>
      </c>
      <c r="B2284" s="8" t="s">
        <v>5909</v>
      </c>
      <c r="C2284" s="8" t="str">
        <f t="shared" si="35"/>
        <v>Lebanon County PA</v>
      </c>
      <c r="D2284" s="9">
        <v>137067</v>
      </c>
      <c r="E2284" s="8" t="s">
        <v>445</v>
      </c>
      <c r="F2284" s="9">
        <v>17860</v>
      </c>
      <c r="G2284" s="9">
        <v>38804</v>
      </c>
      <c r="H2284" s="9">
        <v>58906</v>
      </c>
      <c r="I2284" s="10">
        <v>0.30319492072114895</v>
      </c>
      <c r="J2284" s="10">
        <v>0.6587444402947068</v>
      </c>
      <c r="K2284" s="9">
        <v>-20944</v>
      </c>
      <c r="L2284" s="9">
        <v>20944</v>
      </c>
      <c r="M2284" s="10">
        <v>-0.35554951957355785</v>
      </c>
      <c r="N2284" s="10">
        <v>0.35554951957355785</v>
      </c>
      <c r="O2284" s="9">
        <v>18975</v>
      </c>
      <c r="P2284" s="9">
        <v>34010</v>
      </c>
      <c r="Q2284" s="9">
        <v>53771</v>
      </c>
      <c r="R2284" s="10">
        <v>0.3528853843149653</v>
      </c>
      <c r="S2284" s="10">
        <v>0.63249707091182983</v>
      </c>
      <c r="T2284" s="9">
        <v>-15035</v>
      </c>
      <c r="U2284" s="10">
        <v>-0.27961168659686453</v>
      </c>
      <c r="V2284" s="9">
        <v>-1115</v>
      </c>
      <c r="W2284" s="9">
        <v>4794</v>
      </c>
      <c r="X2284" s="10">
        <v>-4.9690463593816347E-2</v>
      </c>
      <c r="Y2284" s="10">
        <v>2.6247369382876973E-2</v>
      </c>
      <c r="Z2284" s="11">
        <v>361.83</v>
      </c>
      <c r="AA2284" s="11">
        <v>378.81601857225769</v>
      </c>
      <c r="AB2284" s="11">
        <v>42075</v>
      </c>
      <c r="AC2284" s="12" t="s">
        <v>5910</v>
      </c>
      <c r="AD2284" s="8">
        <v>42</v>
      </c>
      <c r="AE2284" s="8">
        <v>75</v>
      </c>
      <c r="AF2284" s="13" t="s">
        <v>5911</v>
      </c>
      <c r="AG2284" s="13" t="s">
        <v>5801</v>
      </c>
      <c r="AH2284" s="13" t="s">
        <v>5912</v>
      </c>
      <c r="AI2284" s="14">
        <v>137067</v>
      </c>
      <c r="AJ2284" s="13" t="s">
        <v>486</v>
      </c>
      <c r="AK2284" s="13" t="s">
        <v>5803</v>
      </c>
      <c r="AL2284" s="13"/>
      <c r="AM2284" s="13"/>
      <c r="AN2284" s="13" t="s">
        <v>487</v>
      </c>
    </row>
    <row r="2285" spans="1:40" x14ac:dyDescent="0.2">
      <c r="A2285" s="8" t="s">
        <v>5798</v>
      </c>
      <c r="B2285" s="8" t="s">
        <v>5913</v>
      </c>
      <c r="C2285" s="8" t="str">
        <f t="shared" si="35"/>
        <v>Lehigh County PA</v>
      </c>
      <c r="D2285" s="9">
        <v>360685</v>
      </c>
      <c r="E2285" s="8" t="s">
        <v>445</v>
      </c>
      <c r="F2285" s="9">
        <v>77087</v>
      </c>
      <c r="G2285" s="9">
        <v>70285</v>
      </c>
      <c r="H2285" s="9">
        <v>153031</v>
      </c>
      <c r="I2285" s="10">
        <v>0.50373453744666108</v>
      </c>
      <c r="J2285" s="10">
        <v>0.4592860270141344</v>
      </c>
      <c r="K2285" s="9">
        <v>6802</v>
      </c>
      <c r="L2285" s="9">
        <v>-6802</v>
      </c>
      <c r="M2285" s="10">
        <v>4.4448510432526678E-2</v>
      </c>
      <c r="N2285" s="10">
        <v>-4.4448510432526678E-2</v>
      </c>
      <c r="O2285" s="9">
        <v>77029</v>
      </c>
      <c r="P2285" s="9">
        <v>66091</v>
      </c>
      <c r="Q2285" s="9">
        <v>144922</v>
      </c>
      <c r="R2285" s="10">
        <v>0.53152040407943579</v>
      </c>
      <c r="S2285" s="10">
        <v>0.4560453209312596</v>
      </c>
      <c r="T2285" s="9">
        <v>10938</v>
      </c>
      <c r="U2285" s="10">
        <v>7.5475083148176192E-2</v>
      </c>
      <c r="V2285" s="9">
        <v>58</v>
      </c>
      <c r="W2285" s="9">
        <v>4194</v>
      </c>
      <c r="X2285" s="10">
        <v>-2.7785866632774714E-2</v>
      </c>
      <c r="Y2285" s="10">
        <v>3.2407060828748002E-3</v>
      </c>
      <c r="Z2285" s="11">
        <v>345.17</v>
      </c>
      <c r="AA2285" s="11">
        <v>1044.948865776284</v>
      </c>
      <c r="AB2285" s="11">
        <v>42077</v>
      </c>
      <c r="AC2285" s="12" t="s">
        <v>5914</v>
      </c>
      <c r="AD2285" s="8">
        <v>42</v>
      </c>
      <c r="AE2285" s="8">
        <v>77</v>
      </c>
      <c r="AF2285" s="13" t="s">
        <v>4674</v>
      </c>
      <c r="AG2285" s="13" t="s">
        <v>1304</v>
      </c>
      <c r="AH2285" s="13" t="s">
        <v>4675</v>
      </c>
      <c r="AI2285" s="14">
        <v>832327</v>
      </c>
      <c r="AJ2285" s="13" t="s">
        <v>486</v>
      </c>
      <c r="AK2285" s="13" t="s">
        <v>1306</v>
      </c>
      <c r="AL2285" s="13"/>
      <c r="AM2285" s="13"/>
      <c r="AN2285" s="13" t="s">
        <v>487</v>
      </c>
    </row>
    <row r="2286" spans="1:40" x14ac:dyDescent="0.2">
      <c r="A2286" s="8" t="s">
        <v>5798</v>
      </c>
      <c r="B2286" s="8" t="s">
        <v>5915</v>
      </c>
      <c r="C2286" s="8" t="str">
        <f t="shared" si="35"/>
        <v>Luzerne County PA</v>
      </c>
      <c r="D2286" s="9">
        <v>318449</v>
      </c>
      <c r="E2286" s="8" t="s">
        <v>445</v>
      </c>
      <c r="F2286" s="9">
        <v>51454</v>
      </c>
      <c r="G2286" s="9">
        <v>77508</v>
      </c>
      <c r="H2286" s="9">
        <v>132731</v>
      </c>
      <c r="I2286" s="10">
        <v>0.38765623705087732</v>
      </c>
      <c r="J2286" s="10">
        <v>0.58394798502233847</v>
      </c>
      <c r="K2286" s="9">
        <v>-26054</v>
      </c>
      <c r="L2286" s="9">
        <v>26054</v>
      </c>
      <c r="M2286" s="10">
        <v>-0.19629174797146115</v>
      </c>
      <c r="N2286" s="10">
        <v>0.19629174797146115</v>
      </c>
      <c r="O2286" s="9">
        <v>63974</v>
      </c>
      <c r="P2286" s="9">
        <v>57969</v>
      </c>
      <c r="Q2286" s="9">
        <v>123741</v>
      </c>
      <c r="R2286" s="10">
        <v>0.51699921610460564</v>
      </c>
      <c r="S2286" s="10">
        <v>0.46847043421339735</v>
      </c>
      <c r="T2286" s="9">
        <v>6005</v>
      </c>
      <c r="U2286" s="10">
        <v>4.8528781891208295E-2</v>
      </c>
      <c r="V2286" s="9">
        <v>-12520</v>
      </c>
      <c r="W2286" s="9">
        <v>19539</v>
      </c>
      <c r="X2286" s="10">
        <v>-0.12934297905372832</v>
      </c>
      <c r="Y2286" s="10">
        <v>0.11547755080894112</v>
      </c>
      <c r="Z2286" s="11">
        <v>890.33</v>
      </c>
      <c r="AA2286" s="11">
        <v>357.6752440106477</v>
      </c>
      <c r="AB2286" s="11">
        <v>42079</v>
      </c>
      <c r="AC2286" s="12" t="s">
        <v>5916</v>
      </c>
      <c r="AD2286" s="8">
        <v>42</v>
      </c>
      <c r="AE2286" s="8">
        <v>79</v>
      </c>
      <c r="AF2286" s="13" t="s">
        <v>5901</v>
      </c>
      <c r="AG2286" s="13"/>
      <c r="AH2286" s="13" t="s">
        <v>5902</v>
      </c>
      <c r="AI2286" s="14">
        <v>558166</v>
      </c>
      <c r="AJ2286" s="13" t="s">
        <v>486</v>
      </c>
      <c r="AK2286" s="13"/>
      <c r="AL2286" s="13"/>
      <c r="AM2286" s="13"/>
      <c r="AN2286" s="13" t="s">
        <v>487</v>
      </c>
    </row>
    <row r="2287" spans="1:40" x14ac:dyDescent="0.2">
      <c r="A2287" s="8" t="s">
        <v>5798</v>
      </c>
      <c r="B2287" s="8" t="s">
        <v>5917</v>
      </c>
      <c r="C2287" s="8" t="str">
        <f t="shared" si="35"/>
        <v>Lycoming County PA</v>
      </c>
      <c r="D2287" s="9">
        <v>116048</v>
      </c>
      <c r="E2287" s="8" t="s">
        <v>445</v>
      </c>
      <c r="F2287" s="9">
        <v>12926</v>
      </c>
      <c r="G2287" s="9">
        <v>35475</v>
      </c>
      <c r="H2287" s="9">
        <v>50294</v>
      </c>
      <c r="I2287" s="10">
        <v>0.25700878832465107</v>
      </c>
      <c r="J2287" s="10">
        <v>0.70535252714041441</v>
      </c>
      <c r="K2287" s="9">
        <v>-22549</v>
      </c>
      <c r="L2287" s="9">
        <v>22549</v>
      </c>
      <c r="M2287" s="10">
        <v>-0.44834373881576334</v>
      </c>
      <c r="N2287" s="10">
        <v>0.44834373881576334</v>
      </c>
      <c r="O2287" s="9">
        <v>15104</v>
      </c>
      <c r="P2287" s="9">
        <v>30490</v>
      </c>
      <c r="Q2287" s="9">
        <v>46214</v>
      </c>
      <c r="R2287" s="10">
        <v>0.3268273683299433</v>
      </c>
      <c r="S2287" s="10">
        <v>0.65975678365863155</v>
      </c>
      <c r="T2287" s="9">
        <v>-15386</v>
      </c>
      <c r="U2287" s="10">
        <v>-0.33292941532868825</v>
      </c>
      <c r="V2287" s="9">
        <v>-2178</v>
      </c>
      <c r="W2287" s="9">
        <v>4985</v>
      </c>
      <c r="X2287" s="10">
        <v>-6.981858000529223E-2</v>
      </c>
      <c r="Y2287" s="10">
        <v>4.5595743481782858E-2</v>
      </c>
      <c r="Z2287" s="11">
        <v>1228.5899999999999</v>
      </c>
      <c r="AA2287" s="11">
        <v>94.456246591621294</v>
      </c>
      <c r="AB2287" s="11">
        <v>42081</v>
      </c>
      <c r="AC2287" s="12" t="s">
        <v>5918</v>
      </c>
      <c r="AD2287" s="8">
        <v>42</v>
      </c>
      <c r="AE2287" s="8">
        <v>81</v>
      </c>
      <c r="AF2287" s="13" t="s">
        <v>5919</v>
      </c>
      <c r="AG2287" s="13" t="s">
        <v>5854</v>
      </c>
      <c r="AH2287" s="13" t="s">
        <v>5920</v>
      </c>
      <c r="AI2287" s="14">
        <v>116048</v>
      </c>
      <c r="AJ2287" s="13" t="s">
        <v>486</v>
      </c>
      <c r="AK2287" s="13" t="s">
        <v>5856</v>
      </c>
      <c r="AL2287" s="13"/>
      <c r="AM2287" s="13"/>
      <c r="AN2287" s="13" t="s">
        <v>487</v>
      </c>
    </row>
    <row r="2288" spans="1:40" x14ac:dyDescent="0.2">
      <c r="A2288" s="8" t="s">
        <v>5798</v>
      </c>
      <c r="B2288" s="8" t="s">
        <v>5921</v>
      </c>
      <c r="C2288" s="8" t="str">
        <f t="shared" si="35"/>
        <v>McKean County PA</v>
      </c>
      <c r="D2288" s="9">
        <v>42412</v>
      </c>
      <c r="E2288" s="8" t="s">
        <v>445</v>
      </c>
      <c r="F2288" s="9">
        <v>3802</v>
      </c>
      <c r="G2288" s="9">
        <v>11159</v>
      </c>
      <c r="H2288" s="9">
        <v>15572</v>
      </c>
      <c r="I2288" s="10">
        <v>0.24415617775494478</v>
      </c>
      <c r="J2288" s="10">
        <v>0.71660673002825581</v>
      </c>
      <c r="K2288" s="9">
        <v>-7357</v>
      </c>
      <c r="L2288" s="9">
        <v>7357</v>
      </c>
      <c r="M2288" s="10">
        <v>-0.47245055227331101</v>
      </c>
      <c r="N2288" s="10">
        <v>0.47245055227331101</v>
      </c>
      <c r="O2288" s="9">
        <v>5260</v>
      </c>
      <c r="P2288" s="9">
        <v>9494</v>
      </c>
      <c r="Q2288" s="9">
        <v>15014</v>
      </c>
      <c r="R2288" s="10">
        <v>0.35033968296256829</v>
      </c>
      <c r="S2288" s="10">
        <v>0.63234314639669642</v>
      </c>
      <c r="T2288" s="9">
        <v>-4234</v>
      </c>
      <c r="U2288" s="10">
        <v>-0.28200346343412813</v>
      </c>
      <c r="V2288" s="9">
        <v>-1458</v>
      </c>
      <c r="W2288" s="9">
        <v>1665</v>
      </c>
      <c r="X2288" s="10">
        <v>-0.10618350520762351</v>
      </c>
      <c r="Y2288" s="10">
        <v>8.4263583631559391E-2</v>
      </c>
      <c r="Z2288" s="11">
        <v>979.2</v>
      </c>
      <c r="AA2288" s="11">
        <v>43.312908496732021</v>
      </c>
      <c r="AB2288" s="11">
        <v>42083</v>
      </c>
      <c r="AC2288" s="12" t="s">
        <v>5922</v>
      </c>
      <c r="AD2288" s="8">
        <v>42</v>
      </c>
      <c r="AE2288" s="8">
        <v>83</v>
      </c>
      <c r="AF2288" s="13" t="s">
        <v>5923</v>
      </c>
      <c r="AG2288" s="13"/>
      <c r="AH2288" s="13" t="s">
        <v>5924</v>
      </c>
      <c r="AJ2288" s="13" t="s">
        <v>498</v>
      </c>
      <c r="AK2288" s="13"/>
      <c r="AL2288" s="13"/>
      <c r="AM2288" s="13"/>
      <c r="AN2288" s="13" t="s">
        <v>487</v>
      </c>
    </row>
    <row r="2289" spans="1:40" x14ac:dyDescent="0.2">
      <c r="A2289" s="8" t="s">
        <v>5798</v>
      </c>
      <c r="B2289" s="8" t="s">
        <v>2217</v>
      </c>
      <c r="C2289" s="8" t="str">
        <f t="shared" si="35"/>
        <v>Mercer County PA</v>
      </c>
      <c r="D2289" s="9">
        <v>114234</v>
      </c>
      <c r="E2289" s="8" t="s">
        <v>445</v>
      </c>
      <c r="F2289" s="9">
        <v>17631</v>
      </c>
      <c r="G2289" s="9">
        <v>30034</v>
      </c>
      <c r="H2289" s="9">
        <v>49594</v>
      </c>
      <c r="I2289" s="10">
        <v>0.35550671452191795</v>
      </c>
      <c r="J2289" s="10">
        <v>0.6055974513045933</v>
      </c>
      <c r="K2289" s="9">
        <v>-12403</v>
      </c>
      <c r="L2289" s="9">
        <v>12403</v>
      </c>
      <c r="M2289" s="10">
        <v>-0.25009073678267535</v>
      </c>
      <c r="N2289" s="10">
        <v>0.25009073678267535</v>
      </c>
      <c r="O2289" s="9">
        <v>23082</v>
      </c>
      <c r="P2289" s="9">
        <v>24304</v>
      </c>
      <c r="Q2289" s="9">
        <v>48065</v>
      </c>
      <c r="R2289" s="10">
        <v>0.48022469572453969</v>
      </c>
      <c r="S2289" s="10">
        <v>0.50564860085301155</v>
      </c>
      <c r="T2289" s="9">
        <v>-1222</v>
      </c>
      <c r="U2289" s="10">
        <v>-2.5423905128471869E-2</v>
      </c>
      <c r="V2289" s="9">
        <v>-5451</v>
      </c>
      <c r="W2289" s="9">
        <v>5730</v>
      </c>
      <c r="X2289" s="10">
        <v>-0.12471798120262173</v>
      </c>
      <c r="Y2289" s="10">
        <v>9.994885045158175E-2</v>
      </c>
      <c r="Z2289" s="11">
        <v>672.58</v>
      </c>
      <c r="AA2289" s="11">
        <v>169.84447946712658</v>
      </c>
      <c r="AB2289" s="11">
        <v>42085</v>
      </c>
      <c r="AC2289" s="12" t="s">
        <v>5925</v>
      </c>
      <c r="AD2289" s="8">
        <v>42</v>
      </c>
      <c r="AE2289" s="8">
        <v>85</v>
      </c>
      <c r="AF2289" s="13" t="s">
        <v>5446</v>
      </c>
      <c r="AG2289" s="13" t="s">
        <v>5352</v>
      </c>
      <c r="AH2289" s="13" t="s">
        <v>5447</v>
      </c>
      <c r="AI2289" s="14">
        <v>549885</v>
      </c>
      <c r="AJ2289" s="13" t="s">
        <v>486</v>
      </c>
      <c r="AK2289" s="13" t="s">
        <v>5354</v>
      </c>
      <c r="AL2289" s="13"/>
      <c r="AM2289" s="13"/>
      <c r="AN2289" s="13" t="s">
        <v>487</v>
      </c>
    </row>
    <row r="2290" spans="1:40" x14ac:dyDescent="0.2">
      <c r="A2290" s="8" t="s">
        <v>5798</v>
      </c>
      <c r="B2290" s="8" t="s">
        <v>5926</v>
      </c>
      <c r="C2290" s="8" t="str">
        <f t="shared" si="35"/>
        <v>Mifflin County PA</v>
      </c>
      <c r="D2290" s="9">
        <v>46500</v>
      </c>
      <c r="E2290" s="8" t="s">
        <v>445</v>
      </c>
      <c r="F2290" s="9">
        <v>3563</v>
      </c>
      <c r="G2290" s="9">
        <v>14050</v>
      </c>
      <c r="H2290" s="9">
        <v>18239</v>
      </c>
      <c r="I2290" s="10">
        <v>0.19535062229288885</v>
      </c>
      <c r="J2290" s="10">
        <v>0.77032732057678599</v>
      </c>
      <c r="K2290" s="9">
        <v>-10487</v>
      </c>
      <c r="L2290" s="9">
        <v>10487</v>
      </c>
      <c r="M2290" s="10">
        <v>-0.57497669828389708</v>
      </c>
      <c r="N2290" s="10">
        <v>0.57497669828389708</v>
      </c>
      <c r="O2290" s="9">
        <v>4259</v>
      </c>
      <c r="P2290" s="9">
        <v>11893</v>
      </c>
      <c r="Q2290" s="9">
        <v>16311</v>
      </c>
      <c r="R2290" s="10">
        <v>0.26111213291643676</v>
      </c>
      <c r="S2290" s="10">
        <v>0.7291398442768684</v>
      </c>
      <c r="T2290" s="9">
        <v>-7634</v>
      </c>
      <c r="U2290" s="10">
        <v>-0.46802771136043164</v>
      </c>
      <c r="V2290" s="9">
        <v>-696</v>
      </c>
      <c r="W2290" s="9">
        <v>2157</v>
      </c>
      <c r="X2290" s="10">
        <v>-6.5761510623547903E-2</v>
      </c>
      <c r="Y2290" s="10">
        <v>4.1187476299917591E-2</v>
      </c>
      <c r="Z2290" s="11">
        <v>411.03</v>
      </c>
      <c r="AA2290" s="11">
        <v>113.1304284358806</v>
      </c>
      <c r="AB2290" s="11">
        <v>42087</v>
      </c>
      <c r="AC2290" s="12" t="s">
        <v>5927</v>
      </c>
      <c r="AD2290" s="8">
        <v>42</v>
      </c>
      <c r="AE2290" s="8">
        <v>87</v>
      </c>
      <c r="AF2290" s="13" t="s">
        <v>5928</v>
      </c>
      <c r="AG2290" s="13"/>
      <c r="AH2290" s="13" t="s">
        <v>5929</v>
      </c>
      <c r="AJ2290" s="13" t="s">
        <v>498</v>
      </c>
      <c r="AK2290" s="13"/>
      <c r="AL2290" s="13"/>
      <c r="AM2290" s="13"/>
      <c r="AN2290" s="13" t="s">
        <v>487</v>
      </c>
    </row>
    <row r="2291" spans="1:40" x14ac:dyDescent="0.2">
      <c r="A2291" s="8" t="s">
        <v>5798</v>
      </c>
      <c r="B2291" s="8" t="s">
        <v>644</v>
      </c>
      <c r="C2291" s="8" t="str">
        <f t="shared" si="35"/>
        <v>Monroe County PA</v>
      </c>
      <c r="D2291" s="9">
        <v>166397</v>
      </c>
      <c r="E2291" s="8" t="s">
        <v>445</v>
      </c>
      <c r="F2291" s="9">
        <v>31930</v>
      </c>
      <c r="G2291" s="9">
        <v>31706</v>
      </c>
      <c r="H2291" s="9">
        <v>65944</v>
      </c>
      <c r="I2291" s="10">
        <v>0.48419871406041487</v>
      </c>
      <c r="J2291" s="10">
        <v>0.48080189251486111</v>
      </c>
      <c r="K2291" s="9">
        <v>224</v>
      </c>
      <c r="L2291" s="9">
        <v>-224</v>
      </c>
      <c r="M2291" s="10">
        <v>3.3968215455537631E-3</v>
      </c>
      <c r="N2291" s="10">
        <v>-3.3968215455537631E-3</v>
      </c>
      <c r="O2291" s="9">
        <v>33431</v>
      </c>
      <c r="P2291" s="9">
        <v>25100</v>
      </c>
      <c r="Q2291" s="9">
        <v>59312</v>
      </c>
      <c r="R2291" s="10">
        <v>0.56364647963312653</v>
      </c>
      <c r="S2291" s="10">
        <v>0.42318586458052332</v>
      </c>
      <c r="T2291" s="9">
        <v>8331</v>
      </c>
      <c r="U2291" s="10">
        <v>0.14046061505260321</v>
      </c>
      <c r="V2291" s="9">
        <v>-1501</v>
      </c>
      <c r="W2291" s="9">
        <v>6606</v>
      </c>
      <c r="X2291" s="10">
        <v>-7.9447765572711659E-2</v>
      </c>
      <c r="Y2291" s="10">
        <v>5.7616027934337788E-2</v>
      </c>
      <c r="Z2291" s="11">
        <v>608.29</v>
      </c>
      <c r="AA2291" s="11">
        <v>273.54880073649082</v>
      </c>
      <c r="AB2291" s="11">
        <v>42089</v>
      </c>
      <c r="AC2291" s="12" t="s">
        <v>5930</v>
      </c>
      <c r="AD2291" s="8">
        <v>42</v>
      </c>
      <c r="AE2291" s="8">
        <v>89</v>
      </c>
      <c r="AF2291" s="13" t="s">
        <v>5931</v>
      </c>
      <c r="AG2291" s="13" t="s">
        <v>1304</v>
      </c>
      <c r="AH2291" s="13" t="s">
        <v>5932</v>
      </c>
      <c r="AI2291" s="14">
        <v>166397</v>
      </c>
      <c r="AJ2291" s="13" t="s">
        <v>486</v>
      </c>
      <c r="AK2291" s="13" t="s">
        <v>1306</v>
      </c>
      <c r="AL2291" s="13"/>
      <c r="AM2291" s="13"/>
      <c r="AN2291" s="13" t="s">
        <v>487</v>
      </c>
    </row>
    <row r="2292" spans="1:40" x14ac:dyDescent="0.2">
      <c r="A2292" s="8" t="s">
        <v>5798</v>
      </c>
      <c r="B2292" s="8" t="s">
        <v>646</v>
      </c>
      <c r="C2292" s="8" t="str">
        <f t="shared" si="35"/>
        <v>Montgomery County PA</v>
      </c>
      <c r="D2292" s="9">
        <v>819264</v>
      </c>
      <c r="E2292" s="8" t="s">
        <v>445</v>
      </c>
      <c r="F2292" s="9">
        <v>251063</v>
      </c>
      <c r="G2292" s="9">
        <v>160803</v>
      </c>
      <c r="H2292" s="9">
        <v>427489</v>
      </c>
      <c r="I2292" s="10">
        <v>0.58729698308026634</v>
      </c>
      <c r="J2292" s="10">
        <v>0.37615704731583738</v>
      </c>
      <c r="K2292" s="9">
        <v>90260</v>
      </c>
      <c r="L2292" s="9">
        <v>-90260</v>
      </c>
      <c r="M2292" s="10">
        <v>0.21113993576442897</v>
      </c>
      <c r="N2292" s="10">
        <v>-0.21113993576442897</v>
      </c>
      <c r="O2292" s="9">
        <v>227561</v>
      </c>
      <c r="P2292" s="9">
        <v>169903</v>
      </c>
      <c r="Q2292" s="9">
        <v>401787</v>
      </c>
      <c r="R2292" s="10">
        <v>0.56637223205330189</v>
      </c>
      <c r="S2292" s="10">
        <v>0.42286833571021459</v>
      </c>
      <c r="T2292" s="9">
        <v>57658</v>
      </c>
      <c r="U2292" s="10">
        <v>0.1435038963430873</v>
      </c>
      <c r="V2292" s="9">
        <v>23502</v>
      </c>
      <c r="W2292" s="9">
        <v>-9100</v>
      </c>
      <c r="X2292" s="10">
        <v>2.092475102696445E-2</v>
      </c>
      <c r="Y2292" s="10">
        <v>-4.6711288394377215E-2</v>
      </c>
      <c r="Z2292" s="11">
        <v>483.04</v>
      </c>
      <c r="AA2292" s="11">
        <v>1696.0582974494864</v>
      </c>
      <c r="AB2292" s="11">
        <v>42091</v>
      </c>
      <c r="AC2292" s="12" t="s">
        <v>5933</v>
      </c>
      <c r="AD2292" s="8">
        <v>42</v>
      </c>
      <c r="AE2292" s="8">
        <v>91</v>
      </c>
      <c r="AF2292" s="13" t="s">
        <v>1344</v>
      </c>
      <c r="AG2292" s="13" t="s">
        <v>1339</v>
      </c>
      <c r="AH2292" s="13" t="s">
        <v>1345</v>
      </c>
      <c r="AI2292" s="14">
        <v>6069875</v>
      </c>
      <c r="AJ2292" s="13" t="s">
        <v>486</v>
      </c>
      <c r="AK2292" s="13" t="s">
        <v>1341</v>
      </c>
      <c r="AL2292" s="13" t="s">
        <v>5826</v>
      </c>
      <c r="AM2292" s="13" t="s">
        <v>5827</v>
      </c>
      <c r="AN2292" s="13" t="s">
        <v>487</v>
      </c>
    </row>
    <row r="2293" spans="1:40" x14ac:dyDescent="0.2">
      <c r="A2293" s="8" t="s">
        <v>5798</v>
      </c>
      <c r="B2293" s="8" t="s">
        <v>5934</v>
      </c>
      <c r="C2293" s="8" t="str">
        <f t="shared" si="35"/>
        <v>Montour County PA</v>
      </c>
      <c r="D2293" s="9">
        <v>18557</v>
      </c>
      <c r="E2293" s="8" t="s">
        <v>445</v>
      </c>
      <c r="F2293" s="9">
        <v>2851</v>
      </c>
      <c r="G2293" s="9">
        <v>5274</v>
      </c>
      <c r="H2293" s="9">
        <v>8535</v>
      </c>
      <c r="I2293" s="10">
        <v>0.33403632103104863</v>
      </c>
      <c r="J2293" s="10">
        <v>0.6179261862917399</v>
      </c>
      <c r="K2293" s="9">
        <v>-2423</v>
      </c>
      <c r="L2293" s="9">
        <v>2423</v>
      </c>
      <c r="M2293" s="10">
        <v>-0.28388986526069127</v>
      </c>
      <c r="N2293" s="10">
        <v>0.28388986526069127</v>
      </c>
      <c r="O2293" s="9">
        <v>3026</v>
      </c>
      <c r="P2293" s="9">
        <v>4636</v>
      </c>
      <c r="Q2293" s="9">
        <v>7787</v>
      </c>
      <c r="R2293" s="10">
        <v>0.3885963785796841</v>
      </c>
      <c r="S2293" s="10">
        <v>0.59535122640297933</v>
      </c>
      <c r="T2293" s="9">
        <v>-1610</v>
      </c>
      <c r="U2293" s="10">
        <v>-0.20675484782329523</v>
      </c>
      <c r="V2293" s="9">
        <v>-175</v>
      </c>
      <c r="W2293" s="9">
        <v>638</v>
      </c>
      <c r="X2293" s="10">
        <v>-5.4560057548635466E-2</v>
      </c>
      <c r="Y2293" s="10">
        <v>2.2574959888760571E-2</v>
      </c>
      <c r="Z2293" s="11">
        <v>130.24</v>
      </c>
      <c r="AA2293" s="11">
        <v>142.4831081081081</v>
      </c>
      <c r="AB2293" s="11">
        <v>42093</v>
      </c>
      <c r="AC2293" s="12" t="s">
        <v>5935</v>
      </c>
      <c r="AD2293" s="8">
        <v>42</v>
      </c>
      <c r="AE2293" s="8">
        <v>93</v>
      </c>
      <c r="AF2293" s="13" t="s">
        <v>5858</v>
      </c>
      <c r="AG2293" s="13" t="s">
        <v>5859</v>
      </c>
      <c r="AH2293" s="13" t="s">
        <v>5860</v>
      </c>
      <c r="AI2293" s="14">
        <v>85229</v>
      </c>
      <c r="AJ2293" s="13" t="s">
        <v>486</v>
      </c>
      <c r="AK2293" s="13" t="s">
        <v>5861</v>
      </c>
      <c r="AL2293" s="13"/>
      <c r="AM2293" s="13"/>
      <c r="AN2293" s="13" t="s">
        <v>487</v>
      </c>
    </row>
    <row r="2294" spans="1:40" x14ac:dyDescent="0.2">
      <c r="A2294" s="8" t="s">
        <v>5798</v>
      </c>
      <c r="B2294" s="8" t="s">
        <v>5120</v>
      </c>
      <c r="C2294" s="8" t="str">
        <f t="shared" si="35"/>
        <v>Northampton County PA</v>
      </c>
      <c r="D2294" s="9">
        <v>300813</v>
      </c>
      <c r="E2294" s="8" t="s">
        <v>445</v>
      </c>
      <c r="F2294" s="9">
        <v>65936</v>
      </c>
      <c r="G2294" s="9">
        <v>71384</v>
      </c>
      <c r="H2294" s="9">
        <v>142775</v>
      </c>
      <c r="I2294" s="10">
        <v>0.46181754508842582</v>
      </c>
      <c r="J2294" s="10">
        <v>0.499975485904395</v>
      </c>
      <c r="K2294" s="9">
        <v>-5448</v>
      </c>
      <c r="L2294" s="9">
        <v>5448</v>
      </c>
      <c r="M2294" s="10">
        <v>-3.8157940815969182E-2</v>
      </c>
      <c r="N2294" s="10">
        <v>3.8157940815969182E-2</v>
      </c>
      <c r="O2294" s="9">
        <v>65014</v>
      </c>
      <c r="P2294" s="9">
        <v>59242</v>
      </c>
      <c r="Q2294" s="9">
        <v>125883</v>
      </c>
      <c r="R2294" s="10">
        <v>0.51646370042023149</v>
      </c>
      <c r="S2294" s="10">
        <v>0.47061159966000177</v>
      </c>
      <c r="T2294" s="9">
        <v>5772</v>
      </c>
      <c r="U2294" s="10">
        <v>4.5852100760229719E-2</v>
      </c>
      <c r="V2294" s="9">
        <v>922</v>
      </c>
      <c r="W2294" s="9">
        <v>12142</v>
      </c>
      <c r="X2294" s="10">
        <v>-5.4646155331805668E-2</v>
      </c>
      <c r="Y2294" s="10">
        <v>2.9363886244393234E-2</v>
      </c>
      <c r="Z2294" s="11">
        <v>369.67</v>
      </c>
      <c r="AA2294" s="11">
        <v>813.73387074958748</v>
      </c>
      <c r="AB2294" s="11">
        <v>42095</v>
      </c>
      <c r="AC2294" s="12" t="s">
        <v>5936</v>
      </c>
      <c r="AD2294" s="8">
        <v>42</v>
      </c>
      <c r="AE2294" s="8">
        <v>95</v>
      </c>
      <c r="AF2294" s="13" t="s">
        <v>4674</v>
      </c>
      <c r="AG2294" s="13" t="s">
        <v>1304</v>
      </c>
      <c r="AH2294" s="13" t="s">
        <v>4675</v>
      </c>
      <c r="AI2294" s="14">
        <v>832327</v>
      </c>
      <c r="AJ2294" s="13" t="s">
        <v>486</v>
      </c>
      <c r="AK2294" s="13" t="s">
        <v>1306</v>
      </c>
      <c r="AL2294" s="13"/>
      <c r="AM2294" s="13"/>
      <c r="AN2294" s="13" t="s">
        <v>487</v>
      </c>
    </row>
    <row r="2295" spans="1:40" x14ac:dyDescent="0.2">
      <c r="A2295" s="8" t="s">
        <v>5798</v>
      </c>
      <c r="B2295" s="8" t="s">
        <v>5937</v>
      </c>
      <c r="C2295" s="8" t="str">
        <f t="shared" si="35"/>
        <v>Northumberland County PA</v>
      </c>
      <c r="D2295" s="9">
        <v>93246</v>
      </c>
      <c r="E2295" s="8" t="s">
        <v>445</v>
      </c>
      <c r="F2295" s="9">
        <v>9184</v>
      </c>
      <c r="G2295" s="9">
        <v>24418</v>
      </c>
      <c r="H2295" s="9">
        <v>34971</v>
      </c>
      <c r="I2295" s="10">
        <v>0.2626175974378771</v>
      </c>
      <c r="J2295" s="10">
        <v>0.69823568099282263</v>
      </c>
      <c r="K2295" s="9">
        <v>-15234</v>
      </c>
      <c r="L2295" s="9">
        <v>15234</v>
      </c>
      <c r="M2295" s="10">
        <v>-0.43561808355494552</v>
      </c>
      <c r="N2295" s="10">
        <v>0.43561808355494552</v>
      </c>
      <c r="O2295" s="9">
        <v>12392</v>
      </c>
      <c r="P2295" s="9">
        <v>18516</v>
      </c>
      <c r="Q2295" s="9">
        <v>31512</v>
      </c>
      <c r="R2295" s="10">
        <v>0.39324701700939324</v>
      </c>
      <c r="S2295" s="10">
        <v>0.58758568164508762</v>
      </c>
      <c r="T2295" s="9">
        <v>-6124</v>
      </c>
      <c r="U2295" s="10">
        <v>-0.19433866463569438</v>
      </c>
      <c r="V2295" s="9">
        <v>-3208</v>
      </c>
      <c r="W2295" s="9">
        <v>5902</v>
      </c>
      <c r="X2295" s="10">
        <v>-0.13062941957151614</v>
      </c>
      <c r="Y2295" s="10">
        <v>0.11064999934773501</v>
      </c>
      <c r="Z2295" s="11">
        <v>458.37</v>
      </c>
      <c r="AA2295" s="11">
        <v>203.42954381831271</v>
      </c>
      <c r="AB2295" s="11">
        <v>42097</v>
      </c>
      <c r="AC2295" s="12" t="s">
        <v>5938</v>
      </c>
      <c r="AD2295" s="8">
        <v>42</v>
      </c>
      <c r="AE2295" s="8">
        <v>97</v>
      </c>
      <c r="AF2295" s="13" t="s">
        <v>5939</v>
      </c>
      <c r="AG2295" s="13" t="s">
        <v>5859</v>
      </c>
      <c r="AH2295" s="13" t="s">
        <v>5940</v>
      </c>
      <c r="AJ2295" s="13" t="s">
        <v>498</v>
      </c>
      <c r="AK2295" s="13" t="s">
        <v>5861</v>
      </c>
      <c r="AL2295" s="13"/>
      <c r="AM2295" s="13"/>
      <c r="AN2295" s="13" t="s">
        <v>487</v>
      </c>
    </row>
    <row r="2296" spans="1:40" x14ac:dyDescent="0.2">
      <c r="A2296" s="8" t="s">
        <v>5798</v>
      </c>
      <c r="B2296" s="8" t="s">
        <v>650</v>
      </c>
      <c r="C2296" s="8" t="str">
        <f t="shared" si="35"/>
        <v>Perry County PA</v>
      </c>
      <c r="D2296" s="9">
        <v>45685</v>
      </c>
      <c r="E2296" s="8" t="s">
        <v>445</v>
      </c>
      <c r="F2296" s="9">
        <v>4630</v>
      </c>
      <c r="G2296" s="9">
        <v>15613</v>
      </c>
      <c r="H2296" s="9">
        <v>21153</v>
      </c>
      <c r="I2296" s="10">
        <v>0.21888148253202855</v>
      </c>
      <c r="J2296" s="10">
        <v>0.73809861485368511</v>
      </c>
      <c r="K2296" s="9">
        <v>-10983</v>
      </c>
      <c r="L2296" s="9">
        <v>10983</v>
      </c>
      <c r="M2296" s="10">
        <v>-0.51921713232165656</v>
      </c>
      <c r="N2296" s="10">
        <v>0.51921713232165656</v>
      </c>
      <c r="O2296" s="9">
        <v>5430</v>
      </c>
      <c r="P2296" s="9">
        <v>12511</v>
      </c>
      <c r="Q2296" s="9">
        <v>18240</v>
      </c>
      <c r="R2296" s="10">
        <v>0.29769736842105265</v>
      </c>
      <c r="S2296" s="10">
        <v>0.68591008771929829</v>
      </c>
      <c r="T2296" s="9">
        <v>-7081</v>
      </c>
      <c r="U2296" s="10">
        <v>-0.38821271929824563</v>
      </c>
      <c r="V2296" s="9">
        <v>-800</v>
      </c>
      <c r="W2296" s="9">
        <v>3102</v>
      </c>
      <c r="X2296" s="10">
        <v>-7.8815885889024107E-2</v>
      </c>
      <c r="Y2296" s="10">
        <v>5.218852713438682E-2</v>
      </c>
      <c r="Z2296" s="11">
        <v>551.45000000000005</v>
      </c>
      <c r="AA2296" s="11">
        <v>82.845226221778944</v>
      </c>
      <c r="AB2296" s="11">
        <v>42099</v>
      </c>
      <c r="AC2296" s="12" t="s">
        <v>5941</v>
      </c>
      <c r="AD2296" s="8">
        <v>42</v>
      </c>
      <c r="AE2296" s="8">
        <v>99</v>
      </c>
      <c r="AF2296" s="13" t="s">
        <v>5867</v>
      </c>
      <c r="AG2296" s="13" t="s">
        <v>5801</v>
      </c>
      <c r="AH2296" s="13" t="s">
        <v>5868</v>
      </c>
      <c r="AI2296" s="14">
        <v>565006</v>
      </c>
      <c r="AJ2296" s="13" t="s">
        <v>486</v>
      </c>
      <c r="AK2296" s="13" t="s">
        <v>5803</v>
      </c>
      <c r="AL2296" s="13"/>
      <c r="AM2296" s="13"/>
      <c r="AN2296" s="13" t="s">
        <v>505</v>
      </c>
    </row>
    <row r="2297" spans="1:40" x14ac:dyDescent="0.2">
      <c r="A2297" s="8" t="s">
        <v>5798</v>
      </c>
      <c r="B2297" s="8" t="s">
        <v>5942</v>
      </c>
      <c r="C2297" s="8" t="str">
        <f t="shared" si="35"/>
        <v>Philadelphia County PA</v>
      </c>
      <c r="D2297" s="9">
        <v>1567442</v>
      </c>
      <c r="E2297" s="8" t="s">
        <v>445</v>
      </c>
      <c r="F2297" s="9">
        <v>560542</v>
      </c>
      <c r="G2297" s="9">
        <v>105418</v>
      </c>
      <c r="H2297" s="9">
        <v>680227</v>
      </c>
      <c r="I2297" s="10">
        <v>0.82405138284719659</v>
      </c>
      <c r="J2297" s="10">
        <v>0.15497473637476902</v>
      </c>
      <c r="K2297" s="9">
        <v>455124</v>
      </c>
      <c r="L2297" s="9">
        <v>-455124</v>
      </c>
      <c r="M2297" s="10">
        <v>0.66907664647242759</v>
      </c>
      <c r="N2297" s="10">
        <v>-0.66907664647242759</v>
      </c>
      <c r="O2297" s="9">
        <v>557024</v>
      </c>
      <c r="P2297" s="9">
        <v>91840</v>
      </c>
      <c r="Q2297" s="9">
        <v>653598</v>
      </c>
      <c r="R2297" s="10">
        <v>0.85224250992200101</v>
      </c>
      <c r="S2297" s="10">
        <v>0.14051450585834105</v>
      </c>
      <c r="T2297" s="9">
        <v>465184</v>
      </c>
      <c r="U2297" s="10">
        <v>0.71172800406365999</v>
      </c>
      <c r="V2297" s="9">
        <v>3518</v>
      </c>
      <c r="W2297" s="9">
        <v>13578</v>
      </c>
      <c r="X2297" s="10">
        <v>-2.8191127074804423E-2</v>
      </c>
      <c r="Y2297" s="10">
        <v>1.4460230516427974E-2</v>
      </c>
      <c r="Z2297" s="11">
        <v>134.1</v>
      </c>
      <c r="AA2297" s="11">
        <v>11688.605518269947</v>
      </c>
      <c r="AB2297" s="11">
        <v>42101</v>
      </c>
      <c r="AC2297" s="12" t="s">
        <v>5943</v>
      </c>
      <c r="AD2297" s="8">
        <v>42</v>
      </c>
      <c r="AE2297" s="8">
        <v>101</v>
      </c>
      <c r="AF2297" s="13" t="s">
        <v>1344</v>
      </c>
      <c r="AG2297" s="13" t="s">
        <v>1339</v>
      </c>
      <c r="AH2297" s="13" t="s">
        <v>1345</v>
      </c>
      <c r="AI2297" s="14">
        <v>6069875</v>
      </c>
      <c r="AJ2297" s="13" t="s">
        <v>486</v>
      </c>
      <c r="AK2297" s="13" t="s">
        <v>1341</v>
      </c>
      <c r="AL2297" s="13" t="s">
        <v>5872</v>
      </c>
      <c r="AM2297" s="13" t="s">
        <v>5873</v>
      </c>
      <c r="AN2297" s="13" t="s">
        <v>487</v>
      </c>
    </row>
    <row r="2298" spans="1:40" x14ac:dyDescent="0.2">
      <c r="A2298" s="8" t="s">
        <v>5798</v>
      </c>
      <c r="B2298" s="8" t="s">
        <v>654</v>
      </c>
      <c r="C2298" s="8" t="str">
        <f t="shared" si="35"/>
        <v>Pike County PA</v>
      </c>
      <c r="D2298" s="9">
        <v>55949</v>
      </c>
      <c r="E2298" s="8" t="s">
        <v>445</v>
      </c>
      <c r="F2298" s="9">
        <v>9247</v>
      </c>
      <c r="G2298" s="9">
        <v>16035</v>
      </c>
      <c r="H2298" s="9">
        <v>26066</v>
      </c>
      <c r="I2298" s="10">
        <v>0.35475331849919434</v>
      </c>
      <c r="J2298" s="10">
        <v>0.61516918591268321</v>
      </c>
      <c r="K2298" s="9">
        <v>-6788</v>
      </c>
      <c r="L2298" s="9">
        <v>6788</v>
      </c>
      <c r="M2298" s="10">
        <v>-0.26041586741348888</v>
      </c>
      <c r="N2298" s="10">
        <v>0.26041586741348888</v>
      </c>
      <c r="O2298" s="9">
        <v>10170</v>
      </c>
      <c r="P2298" s="9">
        <v>12713</v>
      </c>
      <c r="Q2298" s="9">
        <v>23164</v>
      </c>
      <c r="R2298" s="10">
        <v>0.43904334311863236</v>
      </c>
      <c r="S2298" s="10">
        <v>0.54882576411673289</v>
      </c>
      <c r="T2298" s="9">
        <v>-2543</v>
      </c>
      <c r="U2298" s="10">
        <v>-0.10978242099810054</v>
      </c>
      <c r="V2298" s="9">
        <v>-923</v>
      </c>
      <c r="W2298" s="9">
        <v>3322</v>
      </c>
      <c r="X2298" s="10">
        <v>-8.429002461943802E-2</v>
      </c>
      <c r="Y2298" s="10">
        <v>6.6343421795950319E-2</v>
      </c>
      <c r="Z2298" s="11">
        <v>544.96</v>
      </c>
      <c r="AA2298" s="11">
        <v>102.66625073399882</v>
      </c>
      <c r="AB2298" s="11">
        <v>42103</v>
      </c>
      <c r="AC2298" s="12" t="s">
        <v>5944</v>
      </c>
      <c r="AD2298" s="8">
        <v>42</v>
      </c>
      <c r="AE2298" s="8">
        <v>103</v>
      </c>
      <c r="AF2298" s="13" t="s">
        <v>4632</v>
      </c>
      <c r="AG2298" s="13" t="s">
        <v>1304</v>
      </c>
      <c r="AH2298" s="13" t="s">
        <v>4633</v>
      </c>
      <c r="AI2298" s="14">
        <v>20182305</v>
      </c>
      <c r="AJ2298" s="13" t="s">
        <v>486</v>
      </c>
      <c r="AK2298" s="13" t="s">
        <v>1306</v>
      </c>
      <c r="AL2298" s="13" t="s">
        <v>4649</v>
      </c>
      <c r="AM2298" s="13" t="s">
        <v>4650</v>
      </c>
      <c r="AN2298" s="13" t="s">
        <v>505</v>
      </c>
    </row>
    <row r="2299" spans="1:40" x14ac:dyDescent="0.2">
      <c r="A2299" s="8" t="s">
        <v>5798</v>
      </c>
      <c r="B2299" s="8" t="s">
        <v>5945</v>
      </c>
      <c r="C2299" s="8" t="str">
        <f t="shared" si="35"/>
        <v>Potter County PA</v>
      </c>
      <c r="D2299" s="9">
        <v>17093</v>
      </c>
      <c r="E2299" s="8" t="s">
        <v>445</v>
      </c>
      <c r="F2299" s="9">
        <v>1300</v>
      </c>
      <c r="G2299" s="9">
        <v>6247</v>
      </c>
      <c r="H2299" s="9">
        <v>7777</v>
      </c>
      <c r="I2299" s="10">
        <v>0.16715957310016716</v>
      </c>
      <c r="J2299" s="10">
        <v>0.80326604088980325</v>
      </c>
      <c r="K2299" s="9">
        <v>-4947</v>
      </c>
      <c r="L2299" s="9">
        <v>4947</v>
      </c>
      <c r="M2299" s="10">
        <v>-0.63610646778963609</v>
      </c>
      <c r="N2299" s="10">
        <v>0.63610646778963609</v>
      </c>
      <c r="O2299" s="9">
        <v>1892</v>
      </c>
      <c r="P2299" s="9">
        <v>5199</v>
      </c>
      <c r="Q2299" s="9">
        <v>7205</v>
      </c>
      <c r="R2299" s="10">
        <v>0.26259541984732826</v>
      </c>
      <c r="S2299" s="10">
        <v>0.72158223455933379</v>
      </c>
      <c r="T2299" s="9">
        <v>-3307</v>
      </c>
      <c r="U2299" s="10">
        <v>-0.45898681471200553</v>
      </c>
      <c r="V2299" s="9">
        <v>-592</v>
      </c>
      <c r="W2299" s="9">
        <v>1048</v>
      </c>
      <c r="X2299" s="10">
        <v>-9.5435846747161102E-2</v>
      </c>
      <c r="Y2299" s="10">
        <v>8.1683806330469455E-2</v>
      </c>
      <c r="Z2299" s="11">
        <v>1081.32</v>
      </c>
      <c r="AA2299" s="11">
        <v>15.807531535530648</v>
      </c>
      <c r="AB2299" s="11">
        <v>42105</v>
      </c>
      <c r="AC2299" s="12" t="s">
        <v>5946</v>
      </c>
      <c r="AD2299" s="8">
        <v>42</v>
      </c>
      <c r="AE2299" s="8">
        <v>105</v>
      </c>
      <c r="AF2299" s="13"/>
      <c r="AG2299" s="13"/>
      <c r="AH2299" s="13"/>
      <c r="AJ2299" s="13"/>
      <c r="AK2299" s="13"/>
      <c r="AL2299" s="13"/>
      <c r="AM2299" s="13"/>
      <c r="AN2299" s="13" t="s">
        <v>510</v>
      </c>
    </row>
    <row r="2300" spans="1:40" x14ac:dyDescent="0.2">
      <c r="A2300" s="8" t="s">
        <v>5798</v>
      </c>
      <c r="B2300" s="8" t="s">
        <v>5947</v>
      </c>
      <c r="C2300" s="8" t="str">
        <f t="shared" si="35"/>
        <v>Schuylkill County PA</v>
      </c>
      <c r="D2300" s="9">
        <v>144590</v>
      </c>
      <c r="E2300" s="8" t="s">
        <v>445</v>
      </c>
      <c r="F2300" s="9">
        <v>16724</v>
      </c>
      <c r="G2300" s="9">
        <v>43937</v>
      </c>
      <c r="H2300" s="9">
        <v>62750</v>
      </c>
      <c r="I2300" s="10">
        <v>0.26651792828685261</v>
      </c>
      <c r="J2300" s="10">
        <v>0.700191235059761</v>
      </c>
      <c r="K2300" s="9">
        <v>-27213</v>
      </c>
      <c r="L2300" s="9">
        <v>27213</v>
      </c>
      <c r="M2300" s="10">
        <v>-0.43367330677290838</v>
      </c>
      <c r="N2300" s="10">
        <v>0.43367330677290838</v>
      </c>
      <c r="O2300" s="9">
        <v>24453</v>
      </c>
      <c r="P2300" s="9">
        <v>32156</v>
      </c>
      <c r="Q2300" s="9">
        <v>57505</v>
      </c>
      <c r="R2300" s="10">
        <v>0.42523258847056777</v>
      </c>
      <c r="S2300" s="10">
        <v>0.55918615772541513</v>
      </c>
      <c r="T2300" s="9">
        <v>-7703</v>
      </c>
      <c r="U2300" s="10">
        <v>-0.13395356925484736</v>
      </c>
      <c r="V2300" s="9">
        <v>-7729</v>
      </c>
      <c r="W2300" s="9">
        <v>11781</v>
      </c>
      <c r="X2300" s="10">
        <v>-0.15871466018371516</v>
      </c>
      <c r="Y2300" s="10">
        <v>0.14100507733434586</v>
      </c>
      <c r="Z2300" s="11">
        <v>778.63</v>
      </c>
      <c r="AA2300" s="11">
        <v>185.69795666748007</v>
      </c>
      <c r="AB2300" s="11">
        <v>42107</v>
      </c>
      <c r="AC2300" s="12" t="s">
        <v>5948</v>
      </c>
      <c r="AD2300" s="8">
        <v>42</v>
      </c>
      <c r="AE2300" s="8">
        <v>107</v>
      </c>
      <c r="AF2300" s="13" t="s">
        <v>5949</v>
      </c>
      <c r="AG2300" s="13"/>
      <c r="AH2300" s="13" t="s">
        <v>5950</v>
      </c>
      <c r="AJ2300" s="13" t="s">
        <v>498</v>
      </c>
      <c r="AK2300" s="13"/>
      <c r="AL2300" s="13"/>
      <c r="AM2300" s="13"/>
      <c r="AN2300" s="13" t="s">
        <v>487</v>
      </c>
    </row>
    <row r="2301" spans="1:40" x14ac:dyDescent="0.2">
      <c r="A2301" s="8" t="s">
        <v>5798</v>
      </c>
      <c r="B2301" s="8" t="s">
        <v>5951</v>
      </c>
      <c r="C2301" s="8" t="str">
        <f t="shared" si="35"/>
        <v>Snyder County PA</v>
      </c>
      <c r="D2301" s="9">
        <v>40444</v>
      </c>
      <c r="E2301" s="8" t="s">
        <v>445</v>
      </c>
      <c r="F2301" s="9">
        <v>3991</v>
      </c>
      <c r="G2301" s="9">
        <v>11710</v>
      </c>
      <c r="H2301" s="9">
        <v>16333</v>
      </c>
      <c r="I2301" s="10">
        <v>0.244351925549501</v>
      </c>
      <c r="J2301" s="10">
        <v>0.71695340721239209</v>
      </c>
      <c r="K2301" s="9">
        <v>-7719</v>
      </c>
      <c r="L2301" s="9">
        <v>7719</v>
      </c>
      <c r="M2301" s="10">
        <v>-0.47260148166289107</v>
      </c>
      <c r="N2301" s="10">
        <v>0.47260148166289107</v>
      </c>
      <c r="O2301" s="9">
        <v>4672</v>
      </c>
      <c r="P2301" s="9">
        <v>10050</v>
      </c>
      <c r="Q2301" s="9">
        <v>14962</v>
      </c>
      <c r="R2301" s="10">
        <v>0.31225771955620907</v>
      </c>
      <c r="S2301" s="10">
        <v>0.6717016441652186</v>
      </c>
      <c r="T2301" s="9">
        <v>-5378</v>
      </c>
      <c r="U2301" s="10">
        <v>-0.35944392460900954</v>
      </c>
      <c r="V2301" s="9">
        <v>-681</v>
      </c>
      <c r="W2301" s="9">
        <v>1660</v>
      </c>
      <c r="X2301" s="10">
        <v>-6.790579400670807E-2</v>
      </c>
      <c r="Y2301" s="10">
        <v>4.5251763047173488E-2</v>
      </c>
      <c r="Z2301" s="11">
        <v>328.71</v>
      </c>
      <c r="AA2301" s="11">
        <v>123.03854461379332</v>
      </c>
      <c r="AB2301" s="11">
        <v>42109</v>
      </c>
      <c r="AC2301" s="12" t="s">
        <v>5952</v>
      </c>
      <c r="AD2301" s="8">
        <v>42</v>
      </c>
      <c r="AE2301" s="8">
        <v>109</v>
      </c>
      <c r="AF2301" s="13" t="s">
        <v>5953</v>
      </c>
      <c r="AG2301" s="13" t="s">
        <v>5859</v>
      </c>
      <c r="AH2301" s="13" t="s">
        <v>5954</v>
      </c>
      <c r="AJ2301" s="13" t="s">
        <v>498</v>
      </c>
      <c r="AK2301" s="13" t="s">
        <v>5861</v>
      </c>
      <c r="AL2301" s="13"/>
      <c r="AM2301" s="13"/>
      <c r="AN2301" s="13" t="s">
        <v>487</v>
      </c>
    </row>
    <row r="2302" spans="1:40" x14ac:dyDescent="0.2">
      <c r="A2302" s="8" t="s">
        <v>5798</v>
      </c>
      <c r="B2302" s="8" t="s">
        <v>3367</v>
      </c>
      <c r="C2302" s="8" t="str">
        <f t="shared" si="35"/>
        <v>Somerset County PA</v>
      </c>
      <c r="D2302" s="9">
        <v>75522</v>
      </c>
      <c r="E2302" s="8" t="s">
        <v>445</v>
      </c>
      <c r="F2302" s="9">
        <v>7367</v>
      </c>
      <c r="G2302" s="9">
        <v>27347</v>
      </c>
      <c r="H2302" s="9">
        <v>35730</v>
      </c>
      <c r="I2302" s="10">
        <v>0.20618527847746992</v>
      </c>
      <c r="J2302" s="10">
        <v>0.76537923313741951</v>
      </c>
      <c r="K2302" s="9">
        <v>-19980</v>
      </c>
      <c r="L2302" s="9">
        <v>19980</v>
      </c>
      <c r="M2302" s="10">
        <v>-0.55919395465994959</v>
      </c>
      <c r="N2302" s="10">
        <v>0.55919395465994959</v>
      </c>
      <c r="O2302" s="9">
        <v>9420</v>
      </c>
      <c r="P2302" s="9">
        <v>23935</v>
      </c>
      <c r="Q2302" s="9">
        <v>33875</v>
      </c>
      <c r="R2302" s="10">
        <v>0.2780811808118081</v>
      </c>
      <c r="S2302" s="10">
        <v>0.70656826568265685</v>
      </c>
      <c r="T2302" s="9">
        <v>-14515</v>
      </c>
      <c r="U2302" s="10">
        <v>-0.42848708487084874</v>
      </c>
      <c r="V2302" s="9">
        <v>-2053</v>
      </c>
      <c r="W2302" s="9">
        <v>3412</v>
      </c>
      <c r="X2302" s="10">
        <v>-7.189590233433818E-2</v>
      </c>
      <c r="Y2302" s="10">
        <v>5.8810967454762664E-2</v>
      </c>
      <c r="Z2302" s="11">
        <v>1074.3699999999999</v>
      </c>
      <c r="AA2302" s="11">
        <v>70.294218937609955</v>
      </c>
      <c r="AB2302" s="11">
        <v>42111</v>
      </c>
      <c r="AC2302" s="12" t="s">
        <v>5955</v>
      </c>
      <c r="AD2302" s="8">
        <v>42</v>
      </c>
      <c r="AE2302" s="8">
        <v>111</v>
      </c>
      <c r="AF2302" s="13" t="s">
        <v>5956</v>
      </c>
      <c r="AG2302" s="13" t="s">
        <v>5832</v>
      </c>
      <c r="AH2302" s="13" t="s">
        <v>5957</v>
      </c>
      <c r="AJ2302" s="13" t="s">
        <v>498</v>
      </c>
      <c r="AK2302" s="13" t="s">
        <v>5834</v>
      </c>
      <c r="AL2302" s="13"/>
      <c r="AM2302" s="13"/>
      <c r="AN2302" s="13" t="s">
        <v>487</v>
      </c>
    </row>
    <row r="2303" spans="1:40" x14ac:dyDescent="0.2">
      <c r="A2303" s="8" t="s">
        <v>5798</v>
      </c>
      <c r="B2303" s="8" t="s">
        <v>2482</v>
      </c>
      <c r="C2303" s="8" t="str">
        <f t="shared" si="35"/>
        <v>Sullivan County PA</v>
      </c>
      <c r="D2303" s="9">
        <v>6328</v>
      </c>
      <c r="E2303" s="8" t="s">
        <v>445</v>
      </c>
      <c r="F2303" s="9">
        <v>756</v>
      </c>
      <c r="G2303" s="9">
        <v>2318</v>
      </c>
      <c r="H2303" s="9">
        <v>3168</v>
      </c>
      <c r="I2303" s="10">
        <v>0.23863636363636365</v>
      </c>
      <c r="J2303" s="10">
        <v>0.73169191919191923</v>
      </c>
      <c r="K2303" s="9">
        <v>-1562</v>
      </c>
      <c r="L2303" s="9">
        <v>1562</v>
      </c>
      <c r="M2303" s="10">
        <v>-0.49305555555555558</v>
      </c>
      <c r="N2303" s="10">
        <v>0.49305555555555558</v>
      </c>
      <c r="O2303" s="9">
        <v>1028</v>
      </c>
      <c r="P2303" s="9">
        <v>1859</v>
      </c>
      <c r="Q2303" s="9">
        <v>2934</v>
      </c>
      <c r="R2303" s="10">
        <v>0.35037491479209271</v>
      </c>
      <c r="S2303" s="10">
        <v>0.63360599863667344</v>
      </c>
      <c r="T2303" s="9">
        <v>-831</v>
      </c>
      <c r="U2303" s="10">
        <v>-0.28323108384458073</v>
      </c>
      <c r="V2303" s="9">
        <v>-272</v>
      </c>
      <c r="W2303" s="9">
        <v>459</v>
      </c>
      <c r="X2303" s="10">
        <v>-0.11173855115572906</v>
      </c>
      <c r="Y2303" s="10">
        <v>9.8085920555245787E-2</v>
      </c>
      <c r="Z2303" s="11">
        <v>449.94</v>
      </c>
      <c r="AA2303" s="11">
        <v>14.064097435213585</v>
      </c>
      <c r="AB2303" s="11">
        <v>42113</v>
      </c>
      <c r="AC2303" s="12" t="s">
        <v>5958</v>
      </c>
      <c r="AD2303" s="8">
        <v>42</v>
      </c>
      <c r="AE2303" s="8">
        <v>113</v>
      </c>
      <c r="AF2303" s="13"/>
      <c r="AG2303" s="13"/>
      <c r="AH2303" s="13"/>
      <c r="AJ2303" s="13"/>
      <c r="AK2303" s="13"/>
      <c r="AL2303" s="13"/>
      <c r="AM2303" s="13"/>
      <c r="AN2303" s="13" t="s">
        <v>510</v>
      </c>
    </row>
    <row r="2304" spans="1:40" x14ac:dyDescent="0.2">
      <c r="A2304" s="8" t="s">
        <v>5798</v>
      </c>
      <c r="B2304" s="8" t="s">
        <v>5959</v>
      </c>
      <c r="C2304" s="8" t="str">
        <f t="shared" si="35"/>
        <v>Susquehanna County PA</v>
      </c>
      <c r="D2304" s="9">
        <v>41666</v>
      </c>
      <c r="E2304" s="8" t="s">
        <v>445</v>
      </c>
      <c r="F2304" s="9">
        <v>5065</v>
      </c>
      <c r="G2304" s="9">
        <v>13295</v>
      </c>
      <c r="H2304" s="9">
        <v>19200</v>
      </c>
      <c r="I2304" s="10">
        <v>0.26380208333333333</v>
      </c>
      <c r="J2304" s="10">
        <v>0.69244791666666672</v>
      </c>
      <c r="K2304" s="9">
        <v>-8230</v>
      </c>
      <c r="L2304" s="9">
        <v>8230</v>
      </c>
      <c r="M2304" s="10">
        <v>-0.42864583333333339</v>
      </c>
      <c r="N2304" s="10">
        <v>0.42864583333333339</v>
      </c>
      <c r="O2304" s="9">
        <v>6891</v>
      </c>
      <c r="P2304" s="9">
        <v>10735</v>
      </c>
      <c r="Q2304" s="9">
        <v>17930</v>
      </c>
      <c r="R2304" s="10">
        <v>0.38432794199665365</v>
      </c>
      <c r="S2304" s="10">
        <v>0.59871723368655883</v>
      </c>
      <c r="T2304" s="9">
        <v>-3844</v>
      </c>
      <c r="U2304" s="10">
        <v>-0.21438929168990517</v>
      </c>
      <c r="V2304" s="9">
        <v>-1826</v>
      </c>
      <c r="W2304" s="9">
        <v>2560</v>
      </c>
      <c r="X2304" s="10">
        <v>-0.12052585866332033</v>
      </c>
      <c r="Y2304" s="10">
        <v>9.3730682980107893E-2</v>
      </c>
      <c r="Z2304" s="11">
        <v>823.44</v>
      </c>
      <c r="AA2304" s="11">
        <v>50.599922277275816</v>
      </c>
      <c r="AB2304" s="11">
        <v>42115</v>
      </c>
      <c r="AC2304" s="12" t="s">
        <v>5960</v>
      </c>
      <c r="AD2304" s="8">
        <v>42</v>
      </c>
      <c r="AE2304" s="8">
        <v>115</v>
      </c>
      <c r="AF2304" s="13"/>
      <c r="AG2304" s="13"/>
      <c r="AH2304" s="13"/>
      <c r="AJ2304" s="13"/>
      <c r="AK2304" s="13"/>
      <c r="AL2304" s="13"/>
      <c r="AM2304" s="13"/>
      <c r="AN2304" s="13" t="s">
        <v>510</v>
      </c>
    </row>
    <row r="2305" spans="1:40" x14ac:dyDescent="0.2">
      <c r="A2305" s="8" t="s">
        <v>5798</v>
      </c>
      <c r="B2305" s="8" t="s">
        <v>4916</v>
      </c>
      <c r="C2305" s="8" t="str">
        <f t="shared" si="35"/>
        <v>Tioga County PA</v>
      </c>
      <c r="D2305" s="9">
        <v>41877</v>
      </c>
      <c r="E2305" s="8" t="s">
        <v>445</v>
      </c>
      <c r="F2305" s="9">
        <v>3642</v>
      </c>
      <c r="G2305" s="9">
        <v>12928</v>
      </c>
      <c r="H2305" s="9">
        <v>17334</v>
      </c>
      <c r="I2305" s="10">
        <v>0.21010730356524748</v>
      </c>
      <c r="J2305" s="10">
        <v>0.74581746855890163</v>
      </c>
      <c r="K2305" s="9">
        <v>-9286</v>
      </c>
      <c r="L2305" s="9">
        <v>9286</v>
      </c>
      <c r="M2305" s="10">
        <v>-0.5357101649936542</v>
      </c>
      <c r="N2305" s="10">
        <v>0.5357101649936542</v>
      </c>
      <c r="O2305" s="9">
        <v>5053</v>
      </c>
      <c r="P2305" s="9">
        <v>10599</v>
      </c>
      <c r="Q2305" s="9">
        <v>15943</v>
      </c>
      <c r="R2305" s="10">
        <v>0.3169416044659098</v>
      </c>
      <c r="S2305" s="10">
        <v>0.66480587091513521</v>
      </c>
      <c r="T2305" s="9">
        <v>-5546</v>
      </c>
      <c r="U2305" s="10">
        <v>-0.34786426644922541</v>
      </c>
      <c r="V2305" s="9">
        <v>-1411</v>
      </c>
      <c r="W2305" s="9">
        <v>2329</v>
      </c>
      <c r="X2305" s="10">
        <v>-0.10683430090066232</v>
      </c>
      <c r="Y2305" s="10">
        <v>8.101159764376642E-2</v>
      </c>
      <c r="Z2305" s="11">
        <v>1133.79</v>
      </c>
      <c r="AA2305" s="11">
        <v>36.935411319556536</v>
      </c>
      <c r="AB2305" s="11">
        <v>42117</v>
      </c>
      <c r="AC2305" s="12" t="s">
        <v>5961</v>
      </c>
      <c r="AD2305" s="8">
        <v>42</v>
      </c>
      <c r="AE2305" s="8">
        <v>117</v>
      </c>
      <c r="AF2305" s="13"/>
      <c r="AG2305" s="13"/>
      <c r="AH2305" s="13"/>
      <c r="AJ2305" s="13"/>
      <c r="AK2305" s="13"/>
      <c r="AL2305" s="13"/>
      <c r="AM2305" s="13"/>
      <c r="AN2305" s="13" t="s">
        <v>510</v>
      </c>
    </row>
    <row r="2306" spans="1:40" x14ac:dyDescent="0.2">
      <c r="A2306" s="8" t="s">
        <v>5798</v>
      </c>
      <c r="B2306" s="8" t="s">
        <v>917</v>
      </c>
      <c r="C2306" s="8" t="str">
        <f t="shared" si="35"/>
        <v>Union County PA</v>
      </c>
      <c r="D2306" s="9">
        <v>44954</v>
      </c>
      <c r="E2306" s="8" t="s">
        <v>445</v>
      </c>
      <c r="F2306" s="9">
        <v>6138</v>
      </c>
      <c r="G2306" s="9">
        <v>10605</v>
      </c>
      <c r="H2306" s="9">
        <v>17400</v>
      </c>
      <c r="I2306" s="10">
        <v>0.35275862068965519</v>
      </c>
      <c r="J2306" s="10">
        <v>0.60948275862068968</v>
      </c>
      <c r="K2306" s="9">
        <v>-4467</v>
      </c>
      <c r="L2306" s="9">
        <v>4467</v>
      </c>
      <c r="M2306" s="10">
        <v>-0.25672413793103449</v>
      </c>
      <c r="N2306" s="10">
        <v>0.25672413793103449</v>
      </c>
      <c r="O2306" s="9">
        <v>6063</v>
      </c>
      <c r="P2306" s="9">
        <v>9863</v>
      </c>
      <c r="Q2306" s="9">
        <v>16187</v>
      </c>
      <c r="R2306" s="10">
        <v>0.37455983196392167</v>
      </c>
      <c r="S2306" s="10">
        <v>0.60931611787236672</v>
      </c>
      <c r="T2306" s="9">
        <v>-3800</v>
      </c>
      <c r="U2306" s="10">
        <v>-0.23475628590844505</v>
      </c>
      <c r="V2306" s="9">
        <v>75</v>
      </c>
      <c r="W2306" s="9">
        <v>742</v>
      </c>
      <c r="X2306" s="10">
        <v>-2.1801211274266485E-2</v>
      </c>
      <c r="Y2306" s="10">
        <v>1.6664074832295483E-4</v>
      </c>
      <c r="Z2306" s="11">
        <v>315.98</v>
      </c>
      <c r="AA2306" s="11">
        <v>142.26849800620292</v>
      </c>
      <c r="AB2306" s="11">
        <v>42119</v>
      </c>
      <c r="AC2306" s="12" t="s">
        <v>5962</v>
      </c>
      <c r="AD2306" s="8">
        <v>42</v>
      </c>
      <c r="AE2306" s="8">
        <v>119</v>
      </c>
      <c r="AF2306" s="13" t="s">
        <v>5963</v>
      </c>
      <c r="AG2306" s="13" t="s">
        <v>5859</v>
      </c>
      <c r="AH2306" s="13" t="s">
        <v>5964</v>
      </c>
      <c r="AJ2306" s="13" t="s">
        <v>498</v>
      </c>
      <c r="AK2306" s="13" t="s">
        <v>5861</v>
      </c>
      <c r="AL2306" s="13"/>
      <c r="AM2306" s="13"/>
      <c r="AN2306" s="13" t="s">
        <v>487</v>
      </c>
    </row>
    <row r="2307" spans="1:40" x14ac:dyDescent="0.2">
      <c r="A2307" s="8" t="s">
        <v>5798</v>
      </c>
      <c r="B2307" s="8" t="s">
        <v>5965</v>
      </c>
      <c r="C2307" s="8" t="str">
        <f t="shared" si="35"/>
        <v>Venango County PA</v>
      </c>
      <c r="D2307" s="9">
        <v>53119</v>
      </c>
      <c r="E2307" s="8" t="s">
        <v>445</v>
      </c>
      <c r="F2307" s="9">
        <v>5889</v>
      </c>
      <c r="G2307" s="9">
        <v>15254</v>
      </c>
      <c r="H2307" s="9">
        <v>22096</v>
      </c>
      <c r="I2307" s="10">
        <v>0.26651882693700218</v>
      </c>
      <c r="J2307" s="10">
        <v>0.69035119478638662</v>
      </c>
      <c r="K2307" s="9">
        <v>-9365</v>
      </c>
      <c r="L2307" s="9">
        <v>9365</v>
      </c>
      <c r="M2307" s="10">
        <v>-0.42383236784938444</v>
      </c>
      <c r="N2307" s="10">
        <v>0.42383236784938444</v>
      </c>
      <c r="O2307" s="9">
        <v>7469</v>
      </c>
      <c r="P2307" s="9">
        <v>12928</v>
      </c>
      <c r="Q2307" s="9">
        <v>20775</v>
      </c>
      <c r="R2307" s="10">
        <v>0.35951865222623347</v>
      </c>
      <c r="S2307" s="10">
        <v>0.62228640192539109</v>
      </c>
      <c r="T2307" s="9">
        <v>-5459</v>
      </c>
      <c r="U2307" s="10">
        <v>-0.26276774969915762</v>
      </c>
      <c r="V2307" s="9">
        <v>-1580</v>
      </c>
      <c r="W2307" s="9">
        <v>2326</v>
      </c>
      <c r="X2307" s="10">
        <v>-9.2999825289231286E-2</v>
      </c>
      <c r="Y2307" s="10">
        <v>6.8064792860995538E-2</v>
      </c>
      <c r="Z2307" s="11">
        <v>674.28</v>
      </c>
      <c r="AA2307" s="11">
        <v>78.778845583437146</v>
      </c>
      <c r="AB2307" s="11">
        <v>42121</v>
      </c>
      <c r="AC2307" s="12" t="s">
        <v>5966</v>
      </c>
      <c r="AD2307" s="8">
        <v>42</v>
      </c>
      <c r="AE2307" s="8">
        <v>121</v>
      </c>
      <c r="AF2307" s="13" t="s">
        <v>5967</v>
      </c>
      <c r="AG2307" s="13"/>
      <c r="AH2307" s="13" t="s">
        <v>5968</v>
      </c>
      <c r="AJ2307" s="13" t="s">
        <v>498</v>
      </c>
      <c r="AK2307" s="13"/>
      <c r="AL2307" s="13"/>
      <c r="AM2307" s="13"/>
      <c r="AN2307" s="13" t="s">
        <v>487</v>
      </c>
    </row>
    <row r="2308" spans="1:40" x14ac:dyDescent="0.2">
      <c r="A2308" s="8" t="s">
        <v>5798</v>
      </c>
      <c r="B2308" s="8" t="s">
        <v>1882</v>
      </c>
      <c r="C2308" s="8" t="str">
        <f t="shared" si="35"/>
        <v>Warren County PA</v>
      </c>
      <c r="D2308" s="9">
        <v>40396</v>
      </c>
      <c r="E2308" s="8" t="s">
        <v>445</v>
      </c>
      <c r="F2308" s="9">
        <v>4828</v>
      </c>
      <c r="G2308" s="9">
        <v>12032</v>
      </c>
      <c r="H2308" s="9">
        <v>17624</v>
      </c>
      <c r="I2308" s="10">
        <v>0.27394462097140265</v>
      </c>
      <c r="J2308" s="10">
        <v>0.68270540172492056</v>
      </c>
      <c r="K2308" s="9">
        <v>-7204</v>
      </c>
      <c r="L2308" s="9">
        <v>7204</v>
      </c>
      <c r="M2308" s="10">
        <v>-0.4087607807535179</v>
      </c>
      <c r="N2308" s="10">
        <v>0.4087607807535179</v>
      </c>
      <c r="O2308" s="9">
        <v>6768</v>
      </c>
      <c r="P2308" s="9">
        <v>9415</v>
      </c>
      <c r="Q2308" s="9">
        <v>16462</v>
      </c>
      <c r="R2308" s="10">
        <v>0.41112865994411374</v>
      </c>
      <c r="S2308" s="10">
        <v>0.57192321710606242</v>
      </c>
      <c r="T2308" s="9">
        <v>-2647</v>
      </c>
      <c r="U2308" s="10">
        <v>-0.16079455716194868</v>
      </c>
      <c r="V2308" s="9">
        <v>-1940</v>
      </c>
      <c r="W2308" s="9">
        <v>2617</v>
      </c>
      <c r="X2308" s="10">
        <v>-0.13718403897271109</v>
      </c>
      <c r="Y2308" s="10">
        <v>0.11078218461885814</v>
      </c>
      <c r="Z2308" s="11">
        <v>884.14</v>
      </c>
      <c r="AA2308" s="11">
        <v>45.689596670210598</v>
      </c>
      <c r="AB2308" s="11">
        <v>42123</v>
      </c>
      <c r="AC2308" s="12" t="s">
        <v>5969</v>
      </c>
      <c r="AD2308" s="8">
        <v>42</v>
      </c>
      <c r="AE2308" s="8">
        <v>123</v>
      </c>
      <c r="AF2308" s="13" t="s">
        <v>5970</v>
      </c>
      <c r="AG2308" s="13"/>
      <c r="AH2308" s="13" t="s">
        <v>5971</v>
      </c>
      <c r="AJ2308" s="13" t="s">
        <v>498</v>
      </c>
      <c r="AK2308" s="13"/>
      <c r="AL2308" s="13"/>
      <c r="AM2308" s="13"/>
      <c r="AN2308" s="13" t="s">
        <v>487</v>
      </c>
    </row>
    <row r="2309" spans="1:40" x14ac:dyDescent="0.2">
      <c r="A2309" s="8" t="s">
        <v>5798</v>
      </c>
      <c r="B2309" s="8" t="s">
        <v>680</v>
      </c>
      <c r="C2309" s="8" t="str">
        <f t="shared" si="35"/>
        <v>Washington County PA</v>
      </c>
      <c r="D2309" s="9">
        <v>208261</v>
      </c>
      <c r="E2309" s="8" t="s">
        <v>445</v>
      </c>
      <c r="F2309" s="9">
        <v>34436</v>
      </c>
      <c r="G2309" s="9">
        <v>58941</v>
      </c>
      <c r="H2309" s="9">
        <v>96945</v>
      </c>
      <c r="I2309" s="10">
        <v>0.35521171798442414</v>
      </c>
      <c r="J2309" s="10">
        <v>0.60798390840167105</v>
      </c>
      <c r="K2309" s="9">
        <v>-24505</v>
      </c>
      <c r="L2309" s="9">
        <v>24505</v>
      </c>
      <c r="M2309" s="10">
        <v>-0.25277219041724691</v>
      </c>
      <c r="N2309" s="10">
        <v>0.25277219041724691</v>
      </c>
      <c r="O2309" s="9">
        <v>38503</v>
      </c>
      <c r="P2309" s="9">
        <v>50455</v>
      </c>
      <c r="Q2309" s="9">
        <v>90078</v>
      </c>
      <c r="R2309" s="10">
        <v>0.42744066253691243</v>
      </c>
      <c r="S2309" s="10">
        <v>0.56012566886476167</v>
      </c>
      <c r="T2309" s="9">
        <v>-11952</v>
      </c>
      <c r="U2309" s="10">
        <v>-0.13268500632784924</v>
      </c>
      <c r="V2309" s="9">
        <v>-4067</v>
      </c>
      <c r="W2309" s="9">
        <v>8486</v>
      </c>
      <c r="X2309" s="10">
        <v>-7.2228944552488294E-2</v>
      </c>
      <c r="Y2309" s="10">
        <v>4.7858239536909375E-2</v>
      </c>
      <c r="Z2309" s="11">
        <v>856.99</v>
      </c>
      <c r="AA2309" s="11">
        <v>243.01450425325851</v>
      </c>
      <c r="AB2309" s="11">
        <v>42125</v>
      </c>
      <c r="AC2309" s="12" t="s">
        <v>5972</v>
      </c>
      <c r="AD2309" s="8">
        <v>42</v>
      </c>
      <c r="AE2309" s="8">
        <v>125</v>
      </c>
      <c r="AF2309" s="13" t="s">
        <v>5806</v>
      </c>
      <c r="AG2309" s="13" t="s">
        <v>5427</v>
      </c>
      <c r="AH2309" s="13" t="s">
        <v>5807</v>
      </c>
      <c r="AI2309" s="14">
        <v>2353045</v>
      </c>
      <c r="AJ2309" s="13" t="s">
        <v>486</v>
      </c>
      <c r="AK2309" s="13" t="s">
        <v>5429</v>
      </c>
      <c r="AL2309" s="13"/>
      <c r="AM2309" s="13"/>
      <c r="AN2309" s="13" t="s">
        <v>487</v>
      </c>
    </row>
    <row r="2310" spans="1:40" x14ac:dyDescent="0.2">
      <c r="A2310" s="8" t="s">
        <v>5798</v>
      </c>
      <c r="B2310" s="8" t="s">
        <v>1885</v>
      </c>
      <c r="C2310" s="8" t="str">
        <f t="shared" si="35"/>
        <v>Wayne County PA</v>
      </c>
      <c r="D2310" s="9">
        <v>51198</v>
      </c>
      <c r="E2310" s="8" t="s">
        <v>445</v>
      </c>
      <c r="F2310" s="9">
        <v>6398</v>
      </c>
      <c r="G2310" s="9">
        <v>15269</v>
      </c>
      <c r="H2310" s="9">
        <v>22365</v>
      </c>
      <c r="I2310" s="10">
        <v>0.28607198748043816</v>
      </c>
      <c r="J2310" s="10">
        <v>0.68271853342275879</v>
      </c>
      <c r="K2310" s="9">
        <v>-8871</v>
      </c>
      <c r="L2310" s="9">
        <v>8871</v>
      </c>
      <c r="M2310" s="10">
        <v>-0.39664654594232063</v>
      </c>
      <c r="N2310" s="10">
        <v>0.39664654594232063</v>
      </c>
      <c r="O2310" s="9">
        <v>8138</v>
      </c>
      <c r="P2310" s="9">
        <v>12531</v>
      </c>
      <c r="Q2310" s="9">
        <v>20966</v>
      </c>
      <c r="R2310" s="10">
        <v>0.38815224649432417</v>
      </c>
      <c r="S2310" s="10">
        <v>0.59768196127062867</v>
      </c>
      <c r="T2310" s="9">
        <v>-4393</v>
      </c>
      <c r="U2310" s="10">
        <v>-0.2095297147763045</v>
      </c>
      <c r="V2310" s="9">
        <v>-1740</v>
      </c>
      <c r="W2310" s="9">
        <v>2738</v>
      </c>
      <c r="X2310" s="10">
        <v>-0.10208025901388601</v>
      </c>
      <c r="Y2310" s="10">
        <v>8.5036572152130119E-2</v>
      </c>
      <c r="Z2310" s="11">
        <v>725.6</v>
      </c>
      <c r="AA2310" s="11">
        <v>70.559536934950387</v>
      </c>
      <c r="AB2310" s="11">
        <v>42127</v>
      </c>
      <c r="AC2310" s="12" t="s">
        <v>5973</v>
      </c>
      <c r="AD2310" s="8">
        <v>42</v>
      </c>
      <c r="AE2310" s="8">
        <v>127</v>
      </c>
      <c r="AF2310" s="13"/>
      <c r="AG2310" s="13"/>
      <c r="AH2310" s="13"/>
      <c r="AJ2310" s="13"/>
      <c r="AK2310" s="13"/>
      <c r="AL2310" s="13"/>
      <c r="AM2310" s="13"/>
      <c r="AN2310" s="13" t="s">
        <v>510</v>
      </c>
    </row>
    <row r="2311" spans="1:40" x14ac:dyDescent="0.2">
      <c r="A2311" s="8" t="s">
        <v>5798</v>
      </c>
      <c r="B2311" s="8" t="s">
        <v>5974</v>
      </c>
      <c r="C2311" s="8" t="str">
        <f t="shared" si="35"/>
        <v>Westmoreland County PA</v>
      </c>
      <c r="D2311" s="9">
        <v>357956</v>
      </c>
      <c r="E2311" s="8" t="s">
        <v>445</v>
      </c>
      <c r="F2311" s="9">
        <v>59506</v>
      </c>
      <c r="G2311" s="9">
        <v>116427</v>
      </c>
      <c r="H2311" s="9">
        <v>181740</v>
      </c>
      <c r="I2311" s="10">
        <v>0.32742379223065921</v>
      </c>
      <c r="J2311" s="10">
        <v>0.64062396830637169</v>
      </c>
      <c r="K2311" s="9">
        <v>-56921</v>
      </c>
      <c r="L2311" s="9">
        <v>56921</v>
      </c>
      <c r="M2311" s="10">
        <v>-0.31320017607571249</v>
      </c>
      <c r="N2311" s="10">
        <v>0.31320017607571249</v>
      </c>
      <c r="O2311" s="9">
        <v>63380</v>
      </c>
      <c r="P2311" s="9">
        <v>103429</v>
      </c>
      <c r="Q2311" s="9">
        <v>168709</v>
      </c>
      <c r="R2311" s="10">
        <v>0.37567646065118043</v>
      </c>
      <c r="S2311" s="10">
        <v>0.61306154384176303</v>
      </c>
      <c r="T2311" s="9">
        <v>-40049</v>
      </c>
      <c r="U2311" s="10">
        <v>-0.2373850831905826</v>
      </c>
      <c r="V2311" s="9">
        <v>-3874</v>
      </c>
      <c r="W2311" s="9">
        <v>12998</v>
      </c>
      <c r="X2311" s="10">
        <v>-4.8252668420521228E-2</v>
      </c>
      <c r="Y2311" s="10">
        <v>2.7562424464608659E-2</v>
      </c>
      <c r="Z2311" s="11">
        <v>1027.55</v>
      </c>
      <c r="AA2311" s="11">
        <v>348.35871733735587</v>
      </c>
      <c r="AB2311" s="11">
        <v>42129</v>
      </c>
      <c r="AC2311" s="12" t="s">
        <v>5975</v>
      </c>
      <c r="AD2311" s="8">
        <v>42</v>
      </c>
      <c r="AE2311" s="8">
        <v>129</v>
      </c>
      <c r="AF2311" s="13" t="s">
        <v>5806</v>
      </c>
      <c r="AG2311" s="13" t="s">
        <v>5427</v>
      </c>
      <c r="AH2311" s="13" t="s">
        <v>5807</v>
      </c>
      <c r="AI2311" s="14">
        <v>2353045</v>
      </c>
      <c r="AJ2311" s="13" t="s">
        <v>486</v>
      </c>
      <c r="AK2311" s="13" t="s">
        <v>5429</v>
      </c>
      <c r="AL2311" s="13"/>
      <c r="AM2311" s="13"/>
      <c r="AN2311" s="13" t="s">
        <v>487</v>
      </c>
    </row>
    <row r="2312" spans="1:40" x14ac:dyDescent="0.2">
      <c r="A2312" s="8" t="s">
        <v>5798</v>
      </c>
      <c r="B2312" s="8" t="s">
        <v>4933</v>
      </c>
      <c r="C2312" s="8" t="str">
        <f t="shared" si="35"/>
        <v>Wyoming County PA</v>
      </c>
      <c r="D2312" s="9">
        <v>27800</v>
      </c>
      <c r="E2312" s="8" t="s">
        <v>445</v>
      </c>
      <c r="F2312" s="9">
        <v>3573</v>
      </c>
      <c r="G2312" s="9">
        <v>8375</v>
      </c>
      <c r="H2312" s="9">
        <v>12418</v>
      </c>
      <c r="I2312" s="10">
        <v>0.28772749234981476</v>
      </c>
      <c r="J2312" s="10">
        <v>0.67442422290223869</v>
      </c>
      <c r="K2312" s="9">
        <v>-4802</v>
      </c>
      <c r="L2312" s="9">
        <v>4802</v>
      </c>
      <c r="M2312" s="10">
        <v>-0.38669673055242393</v>
      </c>
      <c r="N2312" s="10">
        <v>0.38669673055242393</v>
      </c>
      <c r="O2312" s="9">
        <v>4812</v>
      </c>
      <c r="P2312" s="9">
        <v>6189</v>
      </c>
      <c r="Q2312" s="9">
        <v>11214</v>
      </c>
      <c r="R2312" s="10">
        <v>0.42910647405029428</v>
      </c>
      <c r="S2312" s="10">
        <v>0.55189941144997323</v>
      </c>
      <c r="T2312" s="9">
        <v>-1377</v>
      </c>
      <c r="U2312" s="10">
        <v>-0.12279293739967895</v>
      </c>
      <c r="V2312" s="9">
        <v>-1239</v>
      </c>
      <c r="W2312" s="9">
        <v>2186</v>
      </c>
      <c r="X2312" s="10">
        <v>-0.14137898170047952</v>
      </c>
      <c r="Y2312" s="10">
        <v>0.12252481145226546</v>
      </c>
      <c r="Z2312" s="11">
        <v>397.32</v>
      </c>
      <c r="AA2312" s="11">
        <v>69.96879089902346</v>
      </c>
      <c r="AB2312" s="11">
        <v>42131</v>
      </c>
      <c r="AC2312" s="12" t="s">
        <v>5976</v>
      </c>
      <c r="AD2312" s="8">
        <v>42</v>
      </c>
      <c r="AE2312" s="8">
        <v>131</v>
      </c>
      <c r="AF2312" s="13" t="s">
        <v>5901</v>
      </c>
      <c r="AG2312" s="13"/>
      <c r="AH2312" s="13" t="s">
        <v>5902</v>
      </c>
      <c r="AI2312" s="14">
        <v>558166</v>
      </c>
      <c r="AJ2312" s="13" t="s">
        <v>486</v>
      </c>
      <c r="AK2312" s="13"/>
      <c r="AL2312" s="13"/>
      <c r="AM2312" s="13"/>
      <c r="AN2312" s="13" t="s">
        <v>505</v>
      </c>
    </row>
    <row r="2313" spans="1:40" x14ac:dyDescent="0.2">
      <c r="A2313" s="8" t="s">
        <v>5798</v>
      </c>
      <c r="B2313" s="8" t="s">
        <v>3372</v>
      </c>
      <c r="C2313" s="8" t="str">
        <f t="shared" si="35"/>
        <v>York County PA</v>
      </c>
      <c r="D2313" s="9">
        <v>442867</v>
      </c>
      <c r="E2313" s="8" t="s">
        <v>445</v>
      </c>
      <c r="F2313" s="9">
        <v>67428</v>
      </c>
      <c r="G2313" s="9">
        <v>126933</v>
      </c>
      <c r="H2313" s="9">
        <v>203153</v>
      </c>
      <c r="I2313" s="10">
        <v>0.33190747859987302</v>
      </c>
      <c r="J2313" s="10">
        <v>0.6248147947605992</v>
      </c>
      <c r="K2313" s="9">
        <v>-59505</v>
      </c>
      <c r="L2313" s="9">
        <v>59505</v>
      </c>
      <c r="M2313" s="10">
        <v>-0.29290731616072618</v>
      </c>
      <c r="N2313" s="10">
        <v>0.29290731616072618</v>
      </c>
      <c r="O2313" s="9">
        <v>72126</v>
      </c>
      <c r="P2313" s="9">
        <v>111576</v>
      </c>
      <c r="Q2313" s="9">
        <v>186394</v>
      </c>
      <c r="R2313" s="10">
        <v>0.38695451570329514</v>
      </c>
      <c r="S2313" s="10">
        <v>0.598602959322725</v>
      </c>
      <c r="T2313" s="9">
        <v>-39450</v>
      </c>
      <c r="U2313" s="10">
        <v>-0.21164844361942986</v>
      </c>
      <c r="V2313" s="9">
        <v>-4698</v>
      </c>
      <c r="W2313" s="9">
        <v>15357</v>
      </c>
      <c r="X2313" s="10">
        <v>-5.5047037103422125E-2</v>
      </c>
      <c r="Y2313" s="10">
        <v>2.6211835437874198E-2</v>
      </c>
      <c r="Z2313" s="11">
        <v>904.18</v>
      </c>
      <c r="AA2313" s="11">
        <v>489.79959742529144</v>
      </c>
      <c r="AB2313" s="11">
        <v>42133</v>
      </c>
      <c r="AC2313" s="12" t="s">
        <v>5977</v>
      </c>
      <c r="AD2313" s="8">
        <v>42</v>
      </c>
      <c r="AE2313" s="8">
        <v>133</v>
      </c>
      <c r="AF2313" s="13" t="s">
        <v>5978</v>
      </c>
      <c r="AG2313" s="13" t="s">
        <v>5801</v>
      </c>
      <c r="AH2313" s="13" t="s">
        <v>5979</v>
      </c>
      <c r="AI2313" s="14">
        <v>442867</v>
      </c>
      <c r="AJ2313" s="13" t="s">
        <v>486</v>
      </c>
      <c r="AK2313" s="13" t="s">
        <v>5803</v>
      </c>
      <c r="AL2313" s="13"/>
      <c r="AM2313" s="13"/>
      <c r="AN2313" s="13" t="s">
        <v>487</v>
      </c>
    </row>
    <row r="2314" spans="1:40" x14ac:dyDescent="0.2">
      <c r="A2314" s="8" t="s">
        <v>5980</v>
      </c>
      <c r="B2314" s="8" t="s">
        <v>3439</v>
      </c>
      <c r="C2314" s="8" t="str">
        <f t="shared" si="35"/>
        <v>Bristol County RI</v>
      </c>
      <c r="D2314" s="9">
        <v>49084</v>
      </c>
      <c r="E2314" s="8" t="s">
        <v>218</v>
      </c>
      <c r="F2314" s="9">
        <v>14532</v>
      </c>
      <c r="G2314" s="9">
        <v>8910</v>
      </c>
      <c r="H2314" s="9">
        <v>24691</v>
      </c>
      <c r="I2314" s="10">
        <v>0.58855453404074354</v>
      </c>
      <c r="J2314" s="10">
        <v>0.36086023247337085</v>
      </c>
      <c r="K2314" s="9">
        <v>5622</v>
      </c>
      <c r="L2314" s="9">
        <v>-5622</v>
      </c>
      <c r="M2314" s="10">
        <v>0.22769430156737269</v>
      </c>
      <c r="N2314" s="10">
        <v>-0.22769430156737269</v>
      </c>
      <c r="O2314" s="9">
        <v>14943</v>
      </c>
      <c r="P2314" s="9">
        <v>9216</v>
      </c>
      <c r="Q2314" s="9">
        <v>24563</v>
      </c>
      <c r="R2314" s="10">
        <v>0.60835402841672437</v>
      </c>
      <c r="S2314" s="10">
        <v>0.37519846924235639</v>
      </c>
      <c r="T2314" s="9">
        <v>5727</v>
      </c>
      <c r="U2314" s="10">
        <v>0.23315555917436798</v>
      </c>
      <c r="V2314" s="9">
        <v>-411</v>
      </c>
      <c r="W2314" s="9">
        <v>-306</v>
      </c>
      <c r="X2314" s="10">
        <v>-1.9799494375980831E-2</v>
      </c>
      <c r="Y2314" s="10">
        <v>-1.4338236768985546E-2</v>
      </c>
      <c r="Z2314" s="11">
        <v>24.16</v>
      </c>
      <c r="AA2314" s="11">
        <v>2031.6225165562914</v>
      </c>
      <c r="AB2314" s="11">
        <v>44001</v>
      </c>
      <c r="AC2314" s="12" t="s">
        <v>5981</v>
      </c>
      <c r="AD2314" s="8">
        <v>44</v>
      </c>
      <c r="AE2314" s="8">
        <v>1</v>
      </c>
      <c r="AF2314" s="13" t="s">
        <v>3441</v>
      </c>
      <c r="AG2314" s="13" t="s">
        <v>1332</v>
      </c>
      <c r="AH2314" s="13" t="s">
        <v>3442</v>
      </c>
      <c r="AI2314" s="14">
        <v>1613070</v>
      </c>
      <c r="AJ2314" s="13" t="s">
        <v>486</v>
      </c>
      <c r="AK2314" s="13" t="s">
        <v>1334</v>
      </c>
      <c r="AL2314" s="13"/>
      <c r="AM2314" s="13"/>
      <c r="AN2314" s="13" t="s">
        <v>487</v>
      </c>
    </row>
    <row r="2315" spans="1:40" x14ac:dyDescent="0.2">
      <c r="A2315" s="8" t="s">
        <v>5980</v>
      </c>
      <c r="B2315" s="8" t="s">
        <v>1336</v>
      </c>
      <c r="C2315" s="8" t="str">
        <f t="shared" si="35"/>
        <v>Kent County RI</v>
      </c>
      <c r="D2315" s="9">
        <v>164801</v>
      </c>
      <c r="E2315" s="8" t="s">
        <v>218</v>
      </c>
      <c r="F2315" s="9">
        <v>37582</v>
      </c>
      <c r="G2315" s="9">
        <v>38141</v>
      </c>
      <c r="H2315" s="9">
        <v>79691</v>
      </c>
      <c r="I2315" s="10">
        <v>0.47159654164209258</v>
      </c>
      <c r="J2315" s="10">
        <v>0.47861113551091089</v>
      </c>
      <c r="K2315" s="9">
        <v>-559</v>
      </c>
      <c r="L2315" s="9">
        <v>559</v>
      </c>
      <c r="M2315" s="10">
        <v>-7.0145938688183085E-3</v>
      </c>
      <c r="N2315" s="10">
        <v>7.0145938688183085E-3</v>
      </c>
      <c r="O2315" s="9">
        <v>44966</v>
      </c>
      <c r="P2315" s="9">
        <v>30786</v>
      </c>
      <c r="Q2315" s="9">
        <v>77247</v>
      </c>
      <c r="R2315" s="10">
        <v>0.58210674848214172</v>
      </c>
      <c r="S2315" s="10">
        <v>0.39853974911647055</v>
      </c>
      <c r="T2315" s="9">
        <v>14180</v>
      </c>
      <c r="U2315" s="10">
        <v>0.18356699936567117</v>
      </c>
      <c r="V2315" s="9">
        <v>-7384</v>
      </c>
      <c r="W2315" s="9">
        <v>7355</v>
      </c>
      <c r="X2315" s="10">
        <v>-0.11051020684004914</v>
      </c>
      <c r="Y2315" s="10">
        <v>8.0071386394440336E-2</v>
      </c>
      <c r="Z2315" s="11">
        <v>168.53</v>
      </c>
      <c r="AA2315" s="11">
        <v>977.8733756601199</v>
      </c>
      <c r="AB2315" s="11">
        <v>44003</v>
      </c>
      <c r="AC2315" s="12" t="s">
        <v>5982</v>
      </c>
      <c r="AD2315" s="8">
        <v>44</v>
      </c>
      <c r="AE2315" s="8">
        <v>3</v>
      </c>
      <c r="AF2315" s="13" t="s">
        <v>3441</v>
      </c>
      <c r="AG2315" s="13" t="s">
        <v>1332</v>
      </c>
      <c r="AH2315" s="13" t="s">
        <v>3442</v>
      </c>
      <c r="AI2315" s="14">
        <v>1613070</v>
      </c>
      <c r="AJ2315" s="13" t="s">
        <v>486</v>
      </c>
      <c r="AK2315" s="13" t="s">
        <v>1334</v>
      </c>
      <c r="AL2315" s="13"/>
      <c r="AM2315" s="13"/>
      <c r="AN2315" s="13" t="s">
        <v>487</v>
      </c>
    </row>
    <row r="2316" spans="1:40" x14ac:dyDescent="0.2">
      <c r="A2316" s="8" t="s">
        <v>5980</v>
      </c>
      <c r="B2316" s="8" t="s">
        <v>5983</v>
      </c>
      <c r="C2316" s="8" t="str">
        <f t="shared" si="35"/>
        <v>Newport County RI</v>
      </c>
      <c r="D2316" s="9">
        <v>82423</v>
      </c>
      <c r="E2316" s="8" t="s">
        <v>218</v>
      </c>
      <c r="F2316" s="9">
        <v>22680</v>
      </c>
      <c r="G2316" s="9">
        <v>14975</v>
      </c>
      <c r="H2316" s="9">
        <v>39761</v>
      </c>
      <c r="I2316" s="10">
        <v>0.57040818892884992</v>
      </c>
      <c r="J2316" s="10">
        <v>0.37662533638489976</v>
      </c>
      <c r="K2316" s="9">
        <v>7705</v>
      </c>
      <c r="L2316" s="9">
        <v>-7705</v>
      </c>
      <c r="M2316" s="10">
        <v>0.19378285254395017</v>
      </c>
      <c r="N2316" s="10">
        <v>-0.19378285254395017</v>
      </c>
      <c r="O2316" s="9">
        <v>23507</v>
      </c>
      <c r="P2316" s="9">
        <v>16343</v>
      </c>
      <c r="Q2316" s="9">
        <v>40545</v>
      </c>
      <c r="R2316" s="10">
        <v>0.57977555802195091</v>
      </c>
      <c r="S2316" s="10">
        <v>0.40308299420397092</v>
      </c>
      <c r="T2316" s="9">
        <v>7164</v>
      </c>
      <c r="U2316" s="10">
        <v>0.17669256381797999</v>
      </c>
      <c r="V2316" s="9">
        <v>-827</v>
      </c>
      <c r="W2316" s="9">
        <v>-1368</v>
      </c>
      <c r="X2316" s="10">
        <v>-9.3673690931009856E-3</v>
      </c>
      <c r="Y2316" s="10">
        <v>-2.6457657819071168E-2</v>
      </c>
      <c r="Z2316" s="11">
        <v>102.39</v>
      </c>
      <c r="AA2316" s="11">
        <v>804.99072175017091</v>
      </c>
      <c r="AB2316" s="11">
        <v>44005</v>
      </c>
      <c r="AC2316" s="12" t="s">
        <v>5984</v>
      </c>
      <c r="AD2316" s="8">
        <v>44</v>
      </c>
      <c r="AE2316" s="8">
        <v>5</v>
      </c>
      <c r="AF2316" s="13" t="s">
        <v>3441</v>
      </c>
      <c r="AG2316" s="13" t="s">
        <v>1332</v>
      </c>
      <c r="AH2316" s="13" t="s">
        <v>3442</v>
      </c>
      <c r="AI2316" s="14">
        <v>1613070</v>
      </c>
      <c r="AJ2316" s="13" t="s">
        <v>486</v>
      </c>
      <c r="AK2316" s="13" t="s">
        <v>1334</v>
      </c>
      <c r="AL2316" s="13"/>
      <c r="AM2316" s="13"/>
      <c r="AN2316" s="13" t="s">
        <v>487</v>
      </c>
    </row>
    <row r="2317" spans="1:40" x14ac:dyDescent="0.2">
      <c r="A2317" s="8" t="s">
        <v>5980</v>
      </c>
      <c r="B2317" s="8" t="s">
        <v>5985</v>
      </c>
      <c r="C2317" s="8" t="str">
        <f t="shared" si="35"/>
        <v>Providence County RI</v>
      </c>
      <c r="D2317" s="9">
        <v>633473</v>
      </c>
      <c r="E2317" s="8" t="s">
        <v>218</v>
      </c>
      <c r="F2317" s="9">
        <v>141597</v>
      </c>
      <c r="G2317" s="9">
        <v>90321</v>
      </c>
      <c r="H2317" s="9">
        <v>241818</v>
      </c>
      <c r="I2317" s="10">
        <v>0.58555194402401811</v>
      </c>
      <c r="J2317" s="10">
        <v>0.37350817557005683</v>
      </c>
      <c r="K2317" s="9">
        <v>51276</v>
      </c>
      <c r="L2317" s="9">
        <v>-51276</v>
      </c>
      <c r="M2317" s="10">
        <v>0.21204376845396128</v>
      </c>
      <c r="N2317" s="10">
        <v>-0.21204376845396128</v>
      </c>
      <c r="O2317" s="9">
        <v>156022</v>
      </c>
      <c r="P2317" s="9">
        <v>74344</v>
      </c>
      <c r="Q2317" s="9">
        <v>234092</v>
      </c>
      <c r="R2317" s="10">
        <v>0.6664986415597286</v>
      </c>
      <c r="S2317" s="10">
        <v>0.31758453941185516</v>
      </c>
      <c r="T2317" s="9">
        <v>81678</v>
      </c>
      <c r="U2317" s="10">
        <v>0.34891410214787344</v>
      </c>
      <c r="V2317" s="9">
        <v>-14425</v>
      </c>
      <c r="W2317" s="9">
        <v>15977</v>
      </c>
      <c r="X2317" s="10">
        <v>-8.0946697535710488E-2</v>
      </c>
      <c r="Y2317" s="10">
        <v>5.5923636158201673E-2</v>
      </c>
      <c r="Z2317" s="11">
        <v>409.5</v>
      </c>
      <c r="AA2317" s="11">
        <v>1546.9426129426129</v>
      </c>
      <c r="AB2317" s="11">
        <v>44007</v>
      </c>
      <c r="AC2317" s="12" t="s">
        <v>5986</v>
      </c>
      <c r="AD2317" s="8">
        <v>44</v>
      </c>
      <c r="AE2317" s="8">
        <v>7</v>
      </c>
      <c r="AF2317" s="13" t="s">
        <v>3441</v>
      </c>
      <c r="AG2317" s="13" t="s">
        <v>1332</v>
      </c>
      <c r="AH2317" s="13" t="s">
        <v>3442</v>
      </c>
      <c r="AI2317" s="14">
        <v>1613070</v>
      </c>
      <c r="AJ2317" s="13" t="s">
        <v>486</v>
      </c>
      <c r="AK2317" s="13" t="s">
        <v>1334</v>
      </c>
      <c r="AL2317" s="13"/>
      <c r="AM2317" s="13"/>
      <c r="AN2317" s="13" t="s">
        <v>487</v>
      </c>
    </row>
    <row r="2318" spans="1:40" x14ac:dyDescent="0.2">
      <c r="A2318" s="8" t="s">
        <v>5980</v>
      </c>
      <c r="B2318" s="8" t="s">
        <v>680</v>
      </c>
      <c r="C2318" s="8" t="str">
        <f t="shared" si="35"/>
        <v>Washington County RI</v>
      </c>
      <c r="D2318" s="9">
        <v>126517</v>
      </c>
      <c r="E2318" s="8" t="s">
        <v>218</v>
      </c>
      <c r="F2318" s="9">
        <v>33511</v>
      </c>
      <c r="G2318" s="9">
        <v>27074</v>
      </c>
      <c r="H2318" s="9">
        <v>64160</v>
      </c>
      <c r="I2318" s="10">
        <v>0.52230361596009978</v>
      </c>
      <c r="J2318" s="10">
        <v>0.42197630922693269</v>
      </c>
      <c r="K2318" s="9">
        <v>6437</v>
      </c>
      <c r="L2318" s="9">
        <v>-6437</v>
      </c>
      <c r="M2318" s="10">
        <v>0.10032730673316709</v>
      </c>
      <c r="N2318" s="10">
        <v>-0.10032730673316709</v>
      </c>
      <c r="O2318" s="9">
        <v>34904</v>
      </c>
      <c r="P2318" s="9">
        <v>24666</v>
      </c>
      <c r="Q2318" s="9">
        <v>60933</v>
      </c>
      <c r="R2318" s="10">
        <v>0.57282589073244383</v>
      </c>
      <c r="S2318" s="10">
        <v>0.40480527792821624</v>
      </c>
      <c r="T2318" s="9">
        <v>10238</v>
      </c>
      <c r="U2318" s="10">
        <v>0.16802061280422759</v>
      </c>
      <c r="V2318" s="9">
        <v>-1393</v>
      </c>
      <c r="W2318" s="9">
        <v>2408</v>
      </c>
      <c r="X2318" s="10">
        <v>-5.0522274772344056E-2</v>
      </c>
      <c r="Y2318" s="10">
        <v>1.7171031298716444E-2</v>
      </c>
      <c r="Z2318" s="11">
        <v>329.24</v>
      </c>
      <c r="AA2318" s="11">
        <v>384.26983355606853</v>
      </c>
      <c r="AB2318" s="11">
        <v>44009</v>
      </c>
      <c r="AC2318" s="12" t="s">
        <v>5987</v>
      </c>
      <c r="AD2318" s="8">
        <v>44</v>
      </c>
      <c r="AE2318" s="8">
        <v>9</v>
      </c>
      <c r="AF2318" s="13" t="s">
        <v>3441</v>
      </c>
      <c r="AG2318" s="13" t="s">
        <v>1332</v>
      </c>
      <c r="AH2318" s="13" t="s">
        <v>3442</v>
      </c>
      <c r="AI2318" s="14">
        <v>1613070</v>
      </c>
      <c r="AJ2318" s="13" t="s">
        <v>486</v>
      </c>
      <c r="AK2318" s="13" t="s">
        <v>1334</v>
      </c>
      <c r="AL2318" s="13"/>
      <c r="AM2318" s="13"/>
      <c r="AN2318" s="13" t="s">
        <v>487</v>
      </c>
    </row>
    <row r="2319" spans="1:40" x14ac:dyDescent="0.2">
      <c r="A2319" s="8" t="s">
        <v>5988</v>
      </c>
      <c r="B2319" s="8" t="s">
        <v>5989</v>
      </c>
      <c r="C2319" s="8" t="str">
        <f t="shared" si="35"/>
        <v>Abbeville County SC</v>
      </c>
      <c r="D2319" s="9">
        <v>24932</v>
      </c>
      <c r="E2319" s="8" t="s">
        <v>445</v>
      </c>
      <c r="F2319" s="9">
        <v>3712</v>
      </c>
      <c r="G2319" s="9">
        <v>6742</v>
      </c>
      <c r="H2319" s="9">
        <v>10724</v>
      </c>
      <c r="I2319" s="10">
        <v>0.34613950018649758</v>
      </c>
      <c r="J2319" s="10">
        <v>0.62868332711674746</v>
      </c>
      <c r="K2319" s="9">
        <v>-3030</v>
      </c>
      <c r="L2319" s="9">
        <v>3030</v>
      </c>
      <c r="M2319" s="10">
        <v>-0.28254382693024988</v>
      </c>
      <c r="N2319" s="10">
        <v>0.28254382693024988</v>
      </c>
      <c r="O2319" s="9">
        <v>4507</v>
      </c>
      <c r="P2319" s="9">
        <v>5923</v>
      </c>
      <c r="Q2319" s="9">
        <v>10577</v>
      </c>
      <c r="R2319" s="10">
        <v>0.42611326463080268</v>
      </c>
      <c r="S2319" s="10">
        <v>0.55998865462796632</v>
      </c>
      <c r="T2319" s="9">
        <v>-1416</v>
      </c>
      <c r="U2319" s="10">
        <v>-0.13387538999716364</v>
      </c>
      <c r="V2319" s="9">
        <v>-795</v>
      </c>
      <c r="W2319" s="9">
        <v>819</v>
      </c>
      <c r="X2319" s="10">
        <v>-7.9973764444305095E-2</v>
      </c>
      <c r="Y2319" s="10">
        <v>6.8694672488781139E-2</v>
      </c>
      <c r="Z2319" s="11">
        <v>490.48</v>
      </c>
      <c r="AA2319" s="11">
        <v>50.831838199314952</v>
      </c>
      <c r="AB2319" s="11">
        <v>45001</v>
      </c>
      <c r="AC2319" s="12" t="s">
        <v>5990</v>
      </c>
      <c r="AD2319" s="8">
        <v>45</v>
      </c>
      <c r="AE2319" s="8">
        <v>1</v>
      </c>
      <c r="AF2319" s="13" t="s">
        <v>5991</v>
      </c>
      <c r="AG2319" s="13" t="s">
        <v>187</v>
      </c>
      <c r="AH2319" s="13" t="s">
        <v>5992</v>
      </c>
      <c r="AJ2319" s="13" t="s">
        <v>498</v>
      </c>
      <c r="AK2319" s="13" t="s">
        <v>5993</v>
      </c>
      <c r="AL2319" s="13"/>
      <c r="AM2319" s="13"/>
      <c r="AN2319" s="13" t="s">
        <v>505</v>
      </c>
    </row>
    <row r="2320" spans="1:40" x14ac:dyDescent="0.2">
      <c r="A2320" s="8" t="s">
        <v>5988</v>
      </c>
      <c r="B2320" s="8" t="s">
        <v>5994</v>
      </c>
      <c r="C2320" s="8" t="str">
        <f t="shared" si="35"/>
        <v>Aiken County SC</v>
      </c>
      <c r="D2320" s="9">
        <v>165829</v>
      </c>
      <c r="E2320" s="8" t="s">
        <v>445</v>
      </c>
      <c r="F2320" s="9">
        <v>25426</v>
      </c>
      <c r="G2320" s="9">
        <v>45981</v>
      </c>
      <c r="H2320" s="9">
        <v>74773</v>
      </c>
      <c r="I2320" s="10">
        <v>0.34004252872025997</v>
      </c>
      <c r="J2320" s="10">
        <v>0.61494122209888591</v>
      </c>
      <c r="K2320" s="9">
        <v>-20555</v>
      </c>
      <c r="L2320" s="9">
        <v>20555</v>
      </c>
      <c r="M2320" s="10">
        <v>-0.27489869337862594</v>
      </c>
      <c r="N2320" s="10">
        <v>0.27489869337862594</v>
      </c>
      <c r="O2320" s="9">
        <v>23953</v>
      </c>
      <c r="P2320" s="9">
        <v>41157</v>
      </c>
      <c r="Q2320" s="9">
        <v>66049</v>
      </c>
      <c r="R2320" s="10">
        <v>0.36265499856167394</v>
      </c>
      <c r="S2320" s="10">
        <v>0.62312828354706351</v>
      </c>
      <c r="T2320" s="9">
        <v>-17204</v>
      </c>
      <c r="U2320" s="10">
        <v>-0.26047328498538957</v>
      </c>
      <c r="V2320" s="9">
        <v>1473</v>
      </c>
      <c r="W2320" s="9">
        <v>4824</v>
      </c>
      <c r="X2320" s="10">
        <v>-2.2612469841413962E-2</v>
      </c>
      <c r="Y2320" s="10">
        <v>-8.1870614481776016E-3</v>
      </c>
      <c r="Z2320" s="11">
        <v>1071.03</v>
      </c>
      <c r="AA2320" s="11">
        <v>154.8313305883122</v>
      </c>
      <c r="AB2320" s="11">
        <v>45003</v>
      </c>
      <c r="AC2320" s="12" t="s">
        <v>5995</v>
      </c>
      <c r="AD2320" s="8">
        <v>45</v>
      </c>
      <c r="AE2320" s="8">
        <v>3</v>
      </c>
      <c r="AF2320" s="13" t="s">
        <v>1609</v>
      </c>
      <c r="AG2320" s="13"/>
      <c r="AH2320" s="13" t="s">
        <v>1610</v>
      </c>
      <c r="AI2320" s="14">
        <v>590146</v>
      </c>
      <c r="AJ2320" s="13" t="s">
        <v>486</v>
      </c>
      <c r="AK2320" s="13"/>
      <c r="AL2320" s="13"/>
      <c r="AM2320" s="13"/>
      <c r="AN2320" s="13" t="s">
        <v>487</v>
      </c>
    </row>
    <row r="2321" spans="1:40" x14ac:dyDescent="0.2">
      <c r="A2321" s="8" t="s">
        <v>5988</v>
      </c>
      <c r="B2321" s="8" t="s">
        <v>5996</v>
      </c>
      <c r="C2321" s="8" t="str">
        <f t="shared" si="35"/>
        <v>Allendale County SC</v>
      </c>
      <c r="D2321" s="9">
        <v>9433</v>
      </c>
      <c r="E2321" s="8" t="s">
        <v>445</v>
      </c>
      <c r="F2321" s="9">
        <v>2722</v>
      </c>
      <c r="G2321" s="9">
        <v>788</v>
      </c>
      <c r="H2321" s="9">
        <v>3578</v>
      </c>
      <c r="I2321" s="10">
        <v>0.76076020122973731</v>
      </c>
      <c r="J2321" s="10">
        <v>0.22023476802683062</v>
      </c>
      <c r="K2321" s="9">
        <v>1934</v>
      </c>
      <c r="L2321" s="9">
        <v>-1934</v>
      </c>
      <c r="M2321" s="10">
        <v>0.54052543320290669</v>
      </c>
      <c r="N2321" s="10">
        <v>-0.54052543320290669</v>
      </c>
      <c r="O2321" s="9">
        <v>3335</v>
      </c>
      <c r="P2321" s="9">
        <v>894</v>
      </c>
      <c r="Q2321" s="9">
        <v>4257</v>
      </c>
      <c r="R2321" s="10">
        <v>0.78341555085741132</v>
      </c>
      <c r="S2321" s="10">
        <v>0.21000704721634955</v>
      </c>
      <c r="T2321" s="9">
        <v>2441</v>
      </c>
      <c r="U2321" s="10">
        <v>0.57340850364106177</v>
      </c>
      <c r="V2321" s="9">
        <v>-613</v>
      </c>
      <c r="W2321" s="9">
        <v>-106</v>
      </c>
      <c r="X2321" s="10">
        <v>-2.2655349627674015E-2</v>
      </c>
      <c r="Y2321" s="10">
        <v>1.0227720810481067E-2</v>
      </c>
      <c r="Z2321" s="11">
        <v>408.09</v>
      </c>
      <c r="AA2321" s="11">
        <v>23.114999142346054</v>
      </c>
      <c r="AB2321" s="11">
        <v>45005</v>
      </c>
      <c r="AC2321" s="12" t="s">
        <v>5997</v>
      </c>
      <c r="AD2321" s="8">
        <v>45</v>
      </c>
      <c r="AE2321" s="8">
        <v>5</v>
      </c>
      <c r="AF2321" s="13"/>
      <c r="AG2321" s="13"/>
      <c r="AH2321" s="13"/>
      <c r="AJ2321" s="13"/>
      <c r="AK2321" s="13"/>
      <c r="AL2321" s="13"/>
      <c r="AM2321" s="13"/>
      <c r="AN2321" s="13" t="s">
        <v>510</v>
      </c>
    </row>
    <row r="2322" spans="1:40" x14ac:dyDescent="0.2">
      <c r="A2322" s="8" t="s">
        <v>5988</v>
      </c>
      <c r="B2322" s="8" t="s">
        <v>2714</v>
      </c>
      <c r="C2322" s="8" t="str">
        <f t="shared" si="35"/>
        <v>Anderson County SC</v>
      </c>
      <c r="D2322" s="9">
        <v>194692</v>
      </c>
      <c r="E2322" s="8" t="s">
        <v>445</v>
      </c>
      <c r="F2322" s="9">
        <v>21040</v>
      </c>
      <c r="G2322" s="9">
        <v>56109</v>
      </c>
      <c r="H2322" s="9">
        <v>80296</v>
      </c>
      <c r="I2322" s="10">
        <v>0.26203048719736971</v>
      </c>
      <c r="J2322" s="10">
        <v>0.69877702500747241</v>
      </c>
      <c r="K2322" s="9">
        <v>-35069</v>
      </c>
      <c r="L2322" s="9">
        <v>35069</v>
      </c>
      <c r="M2322" s="10">
        <v>-0.4367465378101027</v>
      </c>
      <c r="N2322" s="10">
        <v>0.4367465378101027</v>
      </c>
      <c r="O2322" s="9">
        <v>22315</v>
      </c>
      <c r="P2322" s="9">
        <v>48493</v>
      </c>
      <c r="Q2322" s="9">
        <v>71901</v>
      </c>
      <c r="R2322" s="10">
        <v>0.31035729683870877</v>
      </c>
      <c r="S2322" s="10">
        <v>0.67444124560159102</v>
      </c>
      <c r="T2322" s="9">
        <v>-26178</v>
      </c>
      <c r="U2322" s="10">
        <v>-0.36408394876288225</v>
      </c>
      <c r="V2322" s="9">
        <v>-1275</v>
      </c>
      <c r="W2322" s="9">
        <v>7616</v>
      </c>
      <c r="X2322" s="10">
        <v>-4.8326809641339064E-2</v>
      </c>
      <c r="Y2322" s="10">
        <v>2.4335779405881386E-2</v>
      </c>
      <c r="Z2322" s="11">
        <v>715.43</v>
      </c>
      <c r="AA2322" s="11">
        <v>272.13284318521733</v>
      </c>
      <c r="AB2322" s="11">
        <v>45007</v>
      </c>
      <c r="AC2322" s="12" t="s">
        <v>5998</v>
      </c>
      <c r="AD2322" s="8">
        <v>45</v>
      </c>
      <c r="AE2322" s="8">
        <v>7</v>
      </c>
      <c r="AF2322" s="13" t="s">
        <v>5999</v>
      </c>
      <c r="AG2322" s="13" t="s">
        <v>187</v>
      </c>
      <c r="AH2322" s="13" t="s">
        <v>6000</v>
      </c>
      <c r="AI2322" s="14">
        <v>874869</v>
      </c>
      <c r="AJ2322" s="13" t="s">
        <v>486</v>
      </c>
      <c r="AK2322" s="13" t="s">
        <v>5993</v>
      </c>
      <c r="AL2322" s="13"/>
      <c r="AM2322" s="13"/>
      <c r="AN2322" s="13" t="s">
        <v>505</v>
      </c>
    </row>
    <row r="2323" spans="1:40" x14ac:dyDescent="0.2">
      <c r="A2323" s="8" t="s">
        <v>5988</v>
      </c>
      <c r="B2323" s="8" t="s">
        <v>6001</v>
      </c>
      <c r="C2323" s="8" t="str">
        <f t="shared" si="35"/>
        <v>Bamberg County SC</v>
      </c>
      <c r="D2323" s="9">
        <v>14880</v>
      </c>
      <c r="E2323" s="8" t="s">
        <v>445</v>
      </c>
      <c r="F2323" s="9">
        <v>3886</v>
      </c>
      <c r="G2323" s="9">
        <v>2197</v>
      </c>
      <c r="H2323" s="9">
        <v>6195</v>
      </c>
      <c r="I2323" s="10">
        <v>0.62728006456820018</v>
      </c>
      <c r="J2323" s="10">
        <v>0.35464083938660212</v>
      </c>
      <c r="K2323" s="9">
        <v>1689</v>
      </c>
      <c r="L2323" s="9">
        <v>-1689</v>
      </c>
      <c r="M2323" s="10">
        <v>0.27263922518159805</v>
      </c>
      <c r="N2323" s="10">
        <v>-0.27263922518159805</v>
      </c>
      <c r="O2323" s="9">
        <v>4600</v>
      </c>
      <c r="P2323" s="9">
        <v>2190</v>
      </c>
      <c r="Q2323" s="9">
        <v>6854</v>
      </c>
      <c r="R2323" s="10">
        <v>0.67114093959731547</v>
      </c>
      <c r="S2323" s="10">
        <v>0.31952144733002624</v>
      </c>
      <c r="T2323" s="9">
        <v>2410</v>
      </c>
      <c r="U2323" s="10">
        <v>0.35161949226728922</v>
      </c>
      <c r="V2323" s="9">
        <v>-714</v>
      </c>
      <c r="W2323" s="9">
        <v>7</v>
      </c>
      <c r="X2323" s="10">
        <v>-4.3860875029115287E-2</v>
      </c>
      <c r="Y2323" s="10">
        <v>3.5119392056575882E-2</v>
      </c>
      <c r="Z2323" s="11">
        <v>393.37</v>
      </c>
      <c r="AA2323" s="11">
        <v>37.826982230470037</v>
      </c>
      <c r="AB2323" s="11">
        <v>45009</v>
      </c>
      <c r="AC2323" s="12" t="s">
        <v>6002</v>
      </c>
      <c r="AD2323" s="8">
        <v>45</v>
      </c>
      <c r="AE2323" s="8">
        <v>9</v>
      </c>
      <c r="AF2323" s="13"/>
      <c r="AG2323" s="13"/>
      <c r="AH2323" s="13"/>
      <c r="AJ2323" s="13"/>
      <c r="AK2323" s="13"/>
      <c r="AL2323" s="13"/>
      <c r="AM2323" s="13"/>
      <c r="AN2323" s="13" t="s">
        <v>510</v>
      </c>
    </row>
    <row r="2324" spans="1:40" x14ac:dyDescent="0.2">
      <c r="A2324" s="8" t="s">
        <v>5988</v>
      </c>
      <c r="B2324" s="8" t="s">
        <v>6003</v>
      </c>
      <c r="C2324" s="8" t="str">
        <f t="shared" si="35"/>
        <v>Barnwell County SC</v>
      </c>
      <c r="D2324" s="9">
        <v>21725</v>
      </c>
      <c r="E2324" s="8" t="s">
        <v>445</v>
      </c>
      <c r="F2324" s="9">
        <v>4395</v>
      </c>
      <c r="G2324" s="9">
        <v>4888</v>
      </c>
      <c r="H2324" s="9">
        <v>9479</v>
      </c>
      <c r="I2324" s="10">
        <v>0.46365650385061713</v>
      </c>
      <c r="J2324" s="10">
        <v>0.51566620951577169</v>
      </c>
      <c r="K2324" s="9">
        <v>-493</v>
      </c>
      <c r="L2324" s="9">
        <v>493</v>
      </c>
      <c r="M2324" s="10">
        <v>-5.200970566515456E-2</v>
      </c>
      <c r="N2324" s="10">
        <v>5.200970566515456E-2</v>
      </c>
      <c r="O2324" s="9">
        <v>5182</v>
      </c>
      <c r="P2324" s="9">
        <v>4655</v>
      </c>
      <c r="Q2324" s="9">
        <v>9913</v>
      </c>
      <c r="R2324" s="10">
        <v>0.52274790678906491</v>
      </c>
      <c r="S2324" s="10">
        <v>0.46958539291838997</v>
      </c>
      <c r="T2324" s="9">
        <v>527</v>
      </c>
      <c r="U2324" s="10">
        <v>5.3162513870674943E-2</v>
      </c>
      <c r="V2324" s="9">
        <v>-787</v>
      </c>
      <c r="W2324" s="9">
        <v>233</v>
      </c>
      <c r="X2324" s="10">
        <v>-5.9091402938447779E-2</v>
      </c>
      <c r="Y2324" s="10">
        <v>4.6080816597381724E-2</v>
      </c>
      <c r="Z2324" s="11">
        <v>548.39</v>
      </c>
      <c r="AA2324" s="11">
        <v>39.615966738999617</v>
      </c>
      <c r="AB2324" s="11">
        <v>45011</v>
      </c>
      <c r="AC2324" s="12" t="s">
        <v>6004</v>
      </c>
      <c r="AD2324" s="8">
        <v>45</v>
      </c>
      <c r="AE2324" s="8">
        <v>11</v>
      </c>
      <c r="AF2324" s="13"/>
      <c r="AG2324" s="13"/>
      <c r="AH2324" s="13"/>
      <c r="AJ2324" s="13"/>
      <c r="AK2324" s="13"/>
      <c r="AL2324" s="13"/>
      <c r="AM2324" s="13"/>
      <c r="AN2324" s="13" t="s">
        <v>510</v>
      </c>
    </row>
    <row r="2325" spans="1:40" x14ac:dyDescent="0.2">
      <c r="A2325" s="8" t="s">
        <v>5988</v>
      </c>
      <c r="B2325" s="8" t="s">
        <v>4956</v>
      </c>
      <c r="C2325" s="8" t="str">
        <f t="shared" si="35"/>
        <v>Beaufort County SC</v>
      </c>
      <c r="D2325" s="9">
        <v>179589</v>
      </c>
      <c r="E2325" s="8" t="s">
        <v>445</v>
      </c>
      <c r="F2325" s="9">
        <v>29577</v>
      </c>
      <c r="G2325" s="9">
        <v>39986</v>
      </c>
      <c r="H2325" s="9">
        <v>72770</v>
      </c>
      <c r="I2325" s="10">
        <v>0.40644496358389448</v>
      </c>
      <c r="J2325" s="10">
        <v>0.54948467775182086</v>
      </c>
      <c r="K2325" s="9">
        <v>-10409</v>
      </c>
      <c r="L2325" s="9">
        <v>10409</v>
      </c>
      <c r="M2325" s="10">
        <v>-0.14303971416792638</v>
      </c>
      <c r="N2325" s="10">
        <v>0.14303971416792638</v>
      </c>
      <c r="O2325" s="9">
        <v>29775</v>
      </c>
      <c r="P2325" s="9">
        <v>42580</v>
      </c>
      <c r="Q2325" s="9">
        <v>73115</v>
      </c>
      <c r="R2325" s="10">
        <v>0.40723517746016547</v>
      </c>
      <c r="S2325" s="10">
        <v>0.58237023866511661</v>
      </c>
      <c r="T2325" s="9">
        <v>-12805</v>
      </c>
      <c r="U2325" s="10">
        <v>-0.17513506120495115</v>
      </c>
      <c r="V2325" s="9">
        <v>-198</v>
      </c>
      <c r="W2325" s="9">
        <v>-2594</v>
      </c>
      <c r="X2325" s="10">
        <v>-7.9021387627098427E-4</v>
      </c>
      <c r="Y2325" s="10">
        <v>-3.2885560913295753E-2</v>
      </c>
      <c r="Z2325" s="11">
        <v>576.28</v>
      </c>
      <c r="AA2325" s="11">
        <v>311.63496911223712</v>
      </c>
      <c r="AB2325" s="11">
        <v>45013</v>
      </c>
      <c r="AC2325" s="12" t="s">
        <v>6005</v>
      </c>
      <c r="AD2325" s="8">
        <v>45</v>
      </c>
      <c r="AE2325" s="8">
        <v>13</v>
      </c>
      <c r="AF2325" s="13" t="s">
        <v>6006</v>
      </c>
      <c r="AG2325" s="13"/>
      <c r="AH2325" s="13" t="s">
        <v>6007</v>
      </c>
      <c r="AI2325" s="14">
        <v>207413</v>
      </c>
      <c r="AJ2325" s="13" t="s">
        <v>486</v>
      </c>
      <c r="AK2325" s="13"/>
      <c r="AL2325" s="13"/>
      <c r="AM2325" s="13"/>
      <c r="AN2325" s="13" t="s">
        <v>487</v>
      </c>
    </row>
    <row r="2326" spans="1:40" x14ac:dyDescent="0.2">
      <c r="A2326" s="8" t="s">
        <v>5988</v>
      </c>
      <c r="B2326" s="8" t="s">
        <v>6008</v>
      </c>
      <c r="C2326" s="8" t="str">
        <f t="shared" si="35"/>
        <v>Berkeley County SC</v>
      </c>
      <c r="D2326" s="9">
        <v>202786</v>
      </c>
      <c r="E2326" s="8" t="s">
        <v>445</v>
      </c>
      <c r="F2326" s="9">
        <v>30492</v>
      </c>
      <c r="G2326" s="9">
        <v>44223</v>
      </c>
      <c r="H2326" s="9">
        <v>78919</v>
      </c>
      <c r="I2326" s="10">
        <v>0.38637083592037408</v>
      </c>
      <c r="J2326" s="10">
        <v>0.56035935579518237</v>
      </c>
      <c r="K2326" s="9">
        <v>-13731</v>
      </c>
      <c r="L2326" s="9">
        <v>13731</v>
      </c>
      <c r="M2326" s="10">
        <v>-0.17398851987480829</v>
      </c>
      <c r="N2326" s="10">
        <v>0.17398851987480829</v>
      </c>
      <c r="O2326" s="9">
        <v>24239</v>
      </c>
      <c r="P2326" s="9">
        <v>35764</v>
      </c>
      <c r="Q2326" s="9">
        <v>61111</v>
      </c>
      <c r="R2326" s="10">
        <v>0.39663890297982363</v>
      </c>
      <c r="S2326" s="10">
        <v>0.58523015496391817</v>
      </c>
      <c r="T2326" s="9">
        <v>-11525</v>
      </c>
      <c r="U2326" s="10">
        <v>-0.18859125198409454</v>
      </c>
      <c r="V2326" s="9">
        <v>6253</v>
      </c>
      <c r="W2326" s="9">
        <v>8459</v>
      </c>
      <c r="X2326" s="10">
        <v>-1.0268067059449548E-2</v>
      </c>
      <c r="Y2326" s="10">
        <v>-2.4870799168735802E-2</v>
      </c>
      <c r="Z2326" s="11">
        <v>1098.8599999999999</v>
      </c>
      <c r="AA2326" s="11">
        <v>184.54216187685421</v>
      </c>
      <c r="AB2326" s="11">
        <v>45015</v>
      </c>
      <c r="AC2326" s="12" t="s">
        <v>6009</v>
      </c>
      <c r="AD2326" s="8">
        <v>45</v>
      </c>
      <c r="AE2326" s="8">
        <v>15</v>
      </c>
      <c r="AF2326" s="13" t="s">
        <v>6010</v>
      </c>
      <c r="AG2326" s="13"/>
      <c r="AH2326" s="13" t="s">
        <v>6011</v>
      </c>
      <c r="AI2326" s="14">
        <v>744526</v>
      </c>
      <c r="AJ2326" s="13" t="s">
        <v>486</v>
      </c>
      <c r="AK2326" s="13"/>
      <c r="AL2326" s="13"/>
      <c r="AM2326" s="13"/>
      <c r="AN2326" s="13" t="s">
        <v>487</v>
      </c>
    </row>
    <row r="2327" spans="1:40" x14ac:dyDescent="0.2">
      <c r="A2327" s="8" t="s">
        <v>5988</v>
      </c>
      <c r="B2327" s="8" t="s">
        <v>513</v>
      </c>
      <c r="C2327" s="8" t="str">
        <f t="shared" si="35"/>
        <v>Calhoun County SC</v>
      </c>
      <c r="D2327" s="9">
        <v>14781</v>
      </c>
      <c r="E2327" s="8" t="s">
        <v>445</v>
      </c>
      <c r="F2327" s="9">
        <v>3569</v>
      </c>
      <c r="G2327" s="9">
        <v>3785</v>
      </c>
      <c r="H2327" s="9">
        <v>7553</v>
      </c>
      <c r="I2327" s="10">
        <v>0.47252747252747251</v>
      </c>
      <c r="J2327" s="10">
        <v>0.50112538064345291</v>
      </c>
      <c r="K2327" s="9">
        <v>-216</v>
      </c>
      <c r="L2327" s="9">
        <v>216</v>
      </c>
      <c r="M2327" s="10">
        <v>-2.8597908115980397E-2</v>
      </c>
      <c r="N2327" s="10">
        <v>2.8597908115980397E-2</v>
      </c>
      <c r="O2327" s="9">
        <v>4043</v>
      </c>
      <c r="P2327" s="9">
        <v>3705</v>
      </c>
      <c r="Q2327" s="9">
        <v>7830</v>
      </c>
      <c r="R2327" s="10">
        <v>0.51634738186462326</v>
      </c>
      <c r="S2327" s="10">
        <v>0.47318007662835249</v>
      </c>
      <c r="T2327" s="9">
        <v>338</v>
      </c>
      <c r="U2327" s="10">
        <v>4.316730523627077E-2</v>
      </c>
      <c r="V2327" s="9">
        <v>-474</v>
      </c>
      <c r="W2327" s="9">
        <v>80</v>
      </c>
      <c r="X2327" s="10">
        <v>-4.3819909337150742E-2</v>
      </c>
      <c r="Y2327" s="10">
        <v>2.7945304015100425E-2</v>
      </c>
      <c r="Z2327" s="11">
        <v>381.15</v>
      </c>
      <c r="AA2327" s="11">
        <v>38.780007870916961</v>
      </c>
      <c r="AB2327" s="11">
        <v>45017</v>
      </c>
      <c r="AC2327" s="12" t="s">
        <v>6012</v>
      </c>
      <c r="AD2327" s="8">
        <v>45</v>
      </c>
      <c r="AE2327" s="8">
        <v>17</v>
      </c>
      <c r="AF2327" s="13" t="s">
        <v>6013</v>
      </c>
      <c r="AG2327" s="13" t="s">
        <v>6014</v>
      </c>
      <c r="AH2327" s="13" t="s">
        <v>6015</v>
      </c>
      <c r="AI2327" s="14">
        <v>810068</v>
      </c>
      <c r="AJ2327" s="13" t="s">
        <v>486</v>
      </c>
      <c r="AK2327" s="13" t="s">
        <v>6016</v>
      </c>
      <c r="AL2327" s="13"/>
      <c r="AM2327" s="13"/>
      <c r="AN2327" s="13" t="s">
        <v>505</v>
      </c>
    </row>
    <row r="2328" spans="1:40" x14ac:dyDescent="0.2">
      <c r="A2328" s="8" t="s">
        <v>5988</v>
      </c>
      <c r="B2328" s="8" t="s">
        <v>6017</v>
      </c>
      <c r="C2328" s="8" t="str">
        <f t="shared" si="35"/>
        <v>Charleston County SC</v>
      </c>
      <c r="D2328" s="9">
        <v>389262</v>
      </c>
      <c r="E2328" s="8" t="s">
        <v>445</v>
      </c>
      <c r="F2328" s="9">
        <v>89048</v>
      </c>
      <c r="G2328" s="9">
        <v>75233</v>
      </c>
      <c r="H2328" s="9">
        <v>175850</v>
      </c>
      <c r="I2328" s="10">
        <v>0.5063861245379585</v>
      </c>
      <c r="J2328" s="10">
        <v>0.42782485072504978</v>
      </c>
      <c r="K2328" s="9">
        <v>13815</v>
      </c>
      <c r="L2328" s="9">
        <v>-13815</v>
      </c>
      <c r="M2328" s="10">
        <v>7.8561273812908727E-2</v>
      </c>
      <c r="N2328" s="10">
        <v>-7.8561273812908727E-2</v>
      </c>
      <c r="O2328" s="9">
        <v>81027</v>
      </c>
      <c r="P2328" s="9">
        <v>77248</v>
      </c>
      <c r="Q2328" s="9">
        <v>160854</v>
      </c>
      <c r="R2328" s="10">
        <v>0.50373009064120255</v>
      </c>
      <c r="S2328" s="10">
        <v>0.48023673641936165</v>
      </c>
      <c r="T2328" s="9">
        <v>3779</v>
      </c>
      <c r="U2328" s="10">
        <v>2.3493354221840901E-2</v>
      </c>
      <c r="V2328" s="9">
        <v>8021</v>
      </c>
      <c r="W2328" s="9">
        <v>-2015</v>
      </c>
      <c r="X2328" s="10">
        <v>2.6560338967559494E-3</v>
      </c>
      <c r="Y2328" s="10">
        <v>-5.2411885694311877E-2</v>
      </c>
      <c r="Z2328" s="11">
        <v>916.09</v>
      </c>
      <c r="AA2328" s="11">
        <v>424.91676581995216</v>
      </c>
      <c r="AB2328" s="11">
        <v>45019</v>
      </c>
      <c r="AC2328" s="12" t="s">
        <v>6018</v>
      </c>
      <c r="AD2328" s="8">
        <v>45</v>
      </c>
      <c r="AE2328" s="8">
        <v>19</v>
      </c>
      <c r="AF2328" s="13" t="s">
        <v>6010</v>
      </c>
      <c r="AG2328" s="13"/>
      <c r="AH2328" s="13" t="s">
        <v>6011</v>
      </c>
      <c r="AI2328" s="14">
        <v>744526</v>
      </c>
      <c r="AJ2328" s="13" t="s">
        <v>486</v>
      </c>
      <c r="AK2328" s="13"/>
      <c r="AL2328" s="13"/>
      <c r="AM2328" s="13"/>
      <c r="AN2328" s="13" t="s">
        <v>487</v>
      </c>
    </row>
    <row r="2329" spans="1:40" x14ac:dyDescent="0.2">
      <c r="A2329" s="8" t="s">
        <v>5988</v>
      </c>
      <c r="B2329" s="8" t="s">
        <v>523</v>
      </c>
      <c r="C2329" s="8" t="str">
        <f t="shared" si="35"/>
        <v>Cherokee County SC</v>
      </c>
      <c r="D2329" s="9">
        <v>56194</v>
      </c>
      <c r="E2329" s="8" t="s">
        <v>445</v>
      </c>
      <c r="F2329" s="9">
        <v>6089</v>
      </c>
      <c r="G2329" s="9">
        <v>15165</v>
      </c>
      <c r="H2329" s="9">
        <v>21754</v>
      </c>
      <c r="I2329" s="10">
        <v>0.27990254665808589</v>
      </c>
      <c r="J2329" s="10">
        <v>0.69711317458858146</v>
      </c>
      <c r="K2329" s="9">
        <v>-9076</v>
      </c>
      <c r="L2329" s="9">
        <v>9076</v>
      </c>
      <c r="M2329" s="10">
        <v>-0.41721062793049557</v>
      </c>
      <c r="N2329" s="10">
        <v>0.41721062793049557</v>
      </c>
      <c r="O2329" s="9">
        <v>7219</v>
      </c>
      <c r="P2329" s="9">
        <v>13306</v>
      </c>
      <c r="Q2329" s="9">
        <v>20753</v>
      </c>
      <c r="R2329" s="10">
        <v>0.34785332241121764</v>
      </c>
      <c r="S2329" s="10">
        <v>0.64116031417144514</v>
      </c>
      <c r="T2329" s="9">
        <v>-6087</v>
      </c>
      <c r="U2329" s="10">
        <v>-0.29330699176022751</v>
      </c>
      <c r="V2329" s="9">
        <v>-1130</v>
      </c>
      <c r="W2329" s="9">
        <v>1859</v>
      </c>
      <c r="X2329" s="10">
        <v>-6.7950775753131742E-2</v>
      </c>
      <c r="Y2329" s="10">
        <v>5.5952860417136319E-2</v>
      </c>
      <c r="Z2329" s="11">
        <v>392.66</v>
      </c>
      <c r="AA2329" s="11">
        <v>143.11108847348851</v>
      </c>
      <c r="AB2329" s="11">
        <v>45021</v>
      </c>
      <c r="AC2329" s="12" t="s">
        <v>6019</v>
      </c>
      <c r="AD2329" s="8">
        <v>45</v>
      </c>
      <c r="AE2329" s="8">
        <v>21</v>
      </c>
      <c r="AF2329" s="13" t="s">
        <v>6020</v>
      </c>
      <c r="AG2329" s="13" t="s">
        <v>187</v>
      </c>
      <c r="AH2329" s="13" t="s">
        <v>6021</v>
      </c>
      <c r="AJ2329" s="13" t="s">
        <v>498</v>
      </c>
      <c r="AK2329" s="13" t="s">
        <v>5993</v>
      </c>
      <c r="AL2329" s="13"/>
      <c r="AM2329" s="13"/>
      <c r="AN2329" s="13" t="s">
        <v>487</v>
      </c>
    </row>
    <row r="2330" spans="1:40" x14ac:dyDescent="0.2">
      <c r="A2330" s="8" t="s">
        <v>5988</v>
      </c>
      <c r="B2330" s="8" t="s">
        <v>5844</v>
      </c>
      <c r="C2330" s="8" t="str">
        <f t="shared" si="35"/>
        <v>Chester County SC</v>
      </c>
      <c r="D2330" s="9">
        <v>32267</v>
      </c>
      <c r="E2330" s="8" t="s">
        <v>445</v>
      </c>
      <c r="F2330" s="9">
        <v>6582</v>
      </c>
      <c r="G2330" s="9">
        <v>7272</v>
      </c>
      <c r="H2330" s="9">
        <v>14202</v>
      </c>
      <c r="I2330" s="10">
        <v>0.46345585128855094</v>
      </c>
      <c r="J2330" s="10">
        <v>0.5120405576679341</v>
      </c>
      <c r="K2330" s="9">
        <v>-690</v>
      </c>
      <c r="L2330" s="9">
        <v>690</v>
      </c>
      <c r="M2330" s="10">
        <v>-4.8584706379383169E-2</v>
      </c>
      <c r="N2330" s="10">
        <v>4.8584706379383169E-2</v>
      </c>
      <c r="O2330" s="9">
        <v>7839</v>
      </c>
      <c r="P2330" s="9">
        <v>6336</v>
      </c>
      <c r="Q2330" s="9">
        <v>14324</v>
      </c>
      <c r="R2330" s="10">
        <v>0.54726333426417206</v>
      </c>
      <c r="S2330" s="10">
        <v>0.44233454342362466</v>
      </c>
      <c r="T2330" s="9">
        <v>1503</v>
      </c>
      <c r="U2330" s="10">
        <v>0.1049287908405474</v>
      </c>
      <c r="V2330" s="9">
        <v>-1257</v>
      </c>
      <c r="W2330" s="9">
        <v>936</v>
      </c>
      <c r="X2330" s="10">
        <v>-8.3807482975621128E-2</v>
      </c>
      <c r="Y2330" s="10">
        <v>6.9706014244309444E-2</v>
      </c>
      <c r="Z2330" s="11">
        <v>580.66</v>
      </c>
      <c r="AA2330" s="11">
        <v>55.569524334378123</v>
      </c>
      <c r="AB2330" s="11">
        <v>45023</v>
      </c>
      <c r="AC2330" s="12" t="s">
        <v>6022</v>
      </c>
      <c r="AD2330" s="8">
        <v>45</v>
      </c>
      <c r="AE2330" s="8">
        <v>23</v>
      </c>
      <c r="AF2330" s="13" t="s">
        <v>4981</v>
      </c>
      <c r="AG2330" s="13" t="s">
        <v>4982</v>
      </c>
      <c r="AH2330" s="13" t="s">
        <v>4983</v>
      </c>
      <c r="AI2330" s="14">
        <v>2426363</v>
      </c>
      <c r="AJ2330" s="13" t="s">
        <v>486</v>
      </c>
      <c r="AK2330" s="13" t="s">
        <v>4984</v>
      </c>
      <c r="AL2330" s="13"/>
      <c r="AM2330" s="13"/>
      <c r="AN2330" s="13" t="s">
        <v>505</v>
      </c>
    </row>
    <row r="2331" spans="1:40" x14ac:dyDescent="0.2">
      <c r="A2331" s="8" t="s">
        <v>5988</v>
      </c>
      <c r="B2331" s="8" t="s">
        <v>6023</v>
      </c>
      <c r="C2331" s="8" t="str">
        <f t="shared" si="35"/>
        <v>Chesterfield County SC</v>
      </c>
      <c r="D2331" s="9">
        <v>46017</v>
      </c>
      <c r="E2331" s="8" t="s">
        <v>445</v>
      </c>
      <c r="F2331" s="9">
        <v>7125</v>
      </c>
      <c r="G2331" s="9">
        <v>9576</v>
      </c>
      <c r="H2331" s="9">
        <v>17128</v>
      </c>
      <c r="I2331" s="10">
        <v>0.41598552078468004</v>
      </c>
      <c r="J2331" s="10">
        <v>0.55908453993461005</v>
      </c>
      <c r="K2331" s="9">
        <v>-2451</v>
      </c>
      <c r="L2331" s="9">
        <v>2451</v>
      </c>
      <c r="M2331" s="10">
        <v>-0.14309901914993001</v>
      </c>
      <c r="N2331" s="10">
        <v>0.14309901914993001</v>
      </c>
      <c r="O2331" s="9">
        <v>7942</v>
      </c>
      <c r="P2331" s="9">
        <v>8488</v>
      </c>
      <c r="Q2331" s="9">
        <v>16576</v>
      </c>
      <c r="R2331" s="10">
        <v>0.47912644787644787</v>
      </c>
      <c r="S2331" s="10">
        <v>0.51206563706563701</v>
      </c>
      <c r="T2331" s="9">
        <v>-546</v>
      </c>
      <c r="U2331" s="10">
        <v>-3.2939189189189144E-2</v>
      </c>
      <c r="V2331" s="9">
        <v>-817</v>
      </c>
      <c r="W2331" s="9">
        <v>1088</v>
      </c>
      <c r="X2331" s="10">
        <v>-6.3140927091767829E-2</v>
      </c>
      <c r="Y2331" s="10">
        <v>4.7018902868973034E-2</v>
      </c>
      <c r="Z2331" s="11">
        <v>799.08</v>
      </c>
      <c r="AA2331" s="11">
        <v>57.587475596936471</v>
      </c>
      <c r="AB2331" s="11">
        <v>45025</v>
      </c>
      <c r="AC2331" s="12" t="s">
        <v>6024</v>
      </c>
      <c r="AD2331" s="8">
        <v>45</v>
      </c>
      <c r="AE2331" s="8">
        <v>25</v>
      </c>
      <c r="AF2331" s="13"/>
      <c r="AG2331" s="13"/>
      <c r="AH2331" s="13"/>
      <c r="AJ2331" s="13"/>
      <c r="AK2331" s="13"/>
      <c r="AL2331" s="13"/>
      <c r="AM2331" s="13"/>
      <c r="AN2331" s="13" t="s">
        <v>510</v>
      </c>
    </row>
    <row r="2332" spans="1:40" x14ac:dyDescent="0.2">
      <c r="A2332" s="8" t="s">
        <v>5988</v>
      </c>
      <c r="B2332" s="8" t="s">
        <v>6025</v>
      </c>
      <c r="C2332" s="8" t="str">
        <f t="shared" si="35"/>
        <v>Clarendon County SC</v>
      </c>
      <c r="D2332" s="9">
        <v>33775</v>
      </c>
      <c r="E2332" s="8" t="s">
        <v>445</v>
      </c>
      <c r="F2332" s="9">
        <v>7635</v>
      </c>
      <c r="G2332" s="9">
        <v>7246</v>
      </c>
      <c r="H2332" s="9">
        <v>15156</v>
      </c>
      <c r="I2332" s="10">
        <v>0.50376088677751385</v>
      </c>
      <c r="J2332" s="10">
        <v>0.47809448403272631</v>
      </c>
      <c r="K2332" s="9">
        <v>389</v>
      </c>
      <c r="L2332" s="9">
        <v>-389</v>
      </c>
      <c r="M2332" s="10">
        <v>2.5666402744787542E-2</v>
      </c>
      <c r="N2332" s="10">
        <v>-2.5666402744787542E-2</v>
      </c>
      <c r="O2332" s="9">
        <v>8967</v>
      </c>
      <c r="P2332" s="9">
        <v>6890</v>
      </c>
      <c r="Q2332" s="9">
        <v>15985</v>
      </c>
      <c r="R2332" s="10">
        <v>0.56096340319049109</v>
      </c>
      <c r="S2332" s="10">
        <v>0.43102908977166093</v>
      </c>
      <c r="T2332" s="9">
        <v>2077</v>
      </c>
      <c r="U2332" s="10">
        <v>0.12993431341883016</v>
      </c>
      <c r="V2332" s="9">
        <v>-1332</v>
      </c>
      <c r="W2332" s="9">
        <v>356</v>
      </c>
      <c r="X2332" s="10">
        <v>-5.7202516412977245E-2</v>
      </c>
      <c r="Y2332" s="10">
        <v>4.7065394261065374E-2</v>
      </c>
      <c r="Z2332" s="11">
        <v>606.94000000000005</v>
      </c>
      <c r="AA2332" s="11">
        <v>55.648004745114832</v>
      </c>
      <c r="AB2332" s="11">
        <v>45027</v>
      </c>
      <c r="AC2332" s="12" t="s">
        <v>6026</v>
      </c>
      <c r="AD2332" s="8">
        <v>45</v>
      </c>
      <c r="AE2332" s="8">
        <v>27</v>
      </c>
      <c r="AF2332" s="13"/>
      <c r="AG2332" s="13"/>
      <c r="AH2332" s="13"/>
      <c r="AJ2332" s="13"/>
      <c r="AK2332" s="13"/>
      <c r="AL2332" s="13"/>
      <c r="AM2332" s="13"/>
      <c r="AN2332" s="13" t="s">
        <v>510</v>
      </c>
    </row>
    <row r="2333" spans="1:40" x14ac:dyDescent="0.2">
      <c r="A2333" s="8" t="s">
        <v>5988</v>
      </c>
      <c r="B2333" s="8" t="s">
        <v>6027</v>
      </c>
      <c r="C2333" s="8" t="str">
        <f t="shared" si="35"/>
        <v>Colleton County SC</v>
      </c>
      <c r="D2333" s="9">
        <v>37731</v>
      </c>
      <c r="E2333" s="8" t="s">
        <v>445</v>
      </c>
      <c r="F2333" s="9">
        <v>7616</v>
      </c>
      <c r="G2333" s="9">
        <v>9083</v>
      </c>
      <c r="H2333" s="9">
        <v>17231</v>
      </c>
      <c r="I2333" s="10">
        <v>0.44199408043642274</v>
      </c>
      <c r="J2333" s="10">
        <v>0.52713133306250359</v>
      </c>
      <c r="K2333" s="9">
        <v>-1467</v>
      </c>
      <c r="L2333" s="9">
        <v>1467</v>
      </c>
      <c r="M2333" s="10">
        <v>-8.513725262608085E-2</v>
      </c>
      <c r="N2333" s="10">
        <v>8.513725262608085E-2</v>
      </c>
      <c r="O2333" s="9">
        <v>8470</v>
      </c>
      <c r="P2333" s="9">
        <v>8439</v>
      </c>
      <c r="Q2333" s="9">
        <v>17077</v>
      </c>
      <c r="R2333" s="10">
        <v>0.49598875680740179</v>
      </c>
      <c r="S2333" s="10">
        <v>0.49417344966914561</v>
      </c>
      <c r="T2333" s="9">
        <v>31</v>
      </c>
      <c r="U2333" s="10">
        <v>1.8153071382561725E-3</v>
      </c>
      <c r="V2333" s="9">
        <v>-854</v>
      </c>
      <c r="W2333" s="9">
        <v>644</v>
      </c>
      <c r="X2333" s="10">
        <v>-5.3994676370979044E-2</v>
      </c>
      <c r="Y2333" s="10">
        <v>3.2957883393357978E-2</v>
      </c>
      <c r="Z2333" s="11">
        <v>1056.49</v>
      </c>
      <c r="AA2333" s="11">
        <v>35.713542011755905</v>
      </c>
      <c r="AB2333" s="11">
        <v>45029</v>
      </c>
      <c r="AC2333" s="12" t="s">
        <v>6028</v>
      </c>
      <c r="AD2333" s="8">
        <v>45</v>
      </c>
      <c r="AE2333" s="8">
        <v>29</v>
      </c>
      <c r="AF2333" s="13"/>
      <c r="AG2333" s="13"/>
      <c r="AH2333" s="13"/>
      <c r="AJ2333" s="13"/>
      <c r="AK2333" s="13"/>
      <c r="AL2333" s="13"/>
      <c r="AM2333" s="13"/>
      <c r="AN2333" s="13" t="s">
        <v>510</v>
      </c>
    </row>
    <row r="2334" spans="1:40" x14ac:dyDescent="0.2">
      <c r="A2334" s="8" t="s">
        <v>5988</v>
      </c>
      <c r="B2334" s="8" t="s">
        <v>6029</v>
      </c>
      <c r="C2334" s="8" t="str">
        <f t="shared" si="35"/>
        <v>Darlington County SC</v>
      </c>
      <c r="D2334" s="9">
        <v>67548</v>
      </c>
      <c r="E2334" s="8" t="s">
        <v>445</v>
      </c>
      <c r="F2334" s="9">
        <v>13866</v>
      </c>
      <c r="G2334" s="9">
        <v>14973</v>
      </c>
      <c r="H2334" s="9">
        <v>29636</v>
      </c>
      <c r="I2334" s="10">
        <v>0.46787690646510999</v>
      </c>
      <c r="J2334" s="10">
        <v>0.50523012552301261</v>
      </c>
      <c r="K2334" s="9">
        <v>-1107</v>
      </c>
      <c r="L2334" s="9">
        <v>1107</v>
      </c>
      <c r="M2334" s="10">
        <v>-3.735321905790262E-2</v>
      </c>
      <c r="N2334" s="10">
        <v>3.735321905790262E-2</v>
      </c>
      <c r="O2334" s="9">
        <v>15452</v>
      </c>
      <c r="P2334" s="9">
        <v>14429</v>
      </c>
      <c r="Q2334" s="9">
        <v>30140</v>
      </c>
      <c r="R2334" s="10">
        <v>0.51267418712674184</v>
      </c>
      <c r="S2334" s="10">
        <v>0.47873258128732582</v>
      </c>
      <c r="T2334" s="9">
        <v>1023</v>
      </c>
      <c r="U2334" s="10">
        <v>3.3941605839416022E-2</v>
      </c>
      <c r="V2334" s="9">
        <v>-1586</v>
      </c>
      <c r="W2334" s="9">
        <v>544</v>
      </c>
      <c r="X2334" s="10">
        <v>-4.4797280661631855E-2</v>
      </c>
      <c r="Y2334" s="10">
        <v>2.6497544235686787E-2</v>
      </c>
      <c r="Z2334" s="11">
        <v>561.15</v>
      </c>
      <c r="AA2334" s="11">
        <v>120.37423148890672</v>
      </c>
      <c r="AB2334" s="11">
        <v>45031</v>
      </c>
      <c r="AC2334" s="12" t="s">
        <v>6030</v>
      </c>
      <c r="AD2334" s="8">
        <v>45</v>
      </c>
      <c r="AE2334" s="8">
        <v>31</v>
      </c>
      <c r="AF2334" s="13" t="s">
        <v>6031</v>
      </c>
      <c r="AG2334" s="13"/>
      <c r="AH2334" s="13" t="s">
        <v>6032</v>
      </c>
      <c r="AI2334" s="14">
        <v>206448</v>
      </c>
      <c r="AJ2334" s="13" t="s">
        <v>486</v>
      </c>
      <c r="AK2334" s="13"/>
      <c r="AL2334" s="13"/>
      <c r="AM2334" s="13"/>
      <c r="AN2334" s="13" t="s">
        <v>505</v>
      </c>
    </row>
    <row r="2335" spans="1:40" x14ac:dyDescent="0.2">
      <c r="A2335" s="8" t="s">
        <v>5988</v>
      </c>
      <c r="B2335" s="8" t="s">
        <v>6033</v>
      </c>
      <c r="C2335" s="8" t="str">
        <f t="shared" si="35"/>
        <v>Dillon County SC</v>
      </c>
      <c r="D2335" s="9">
        <v>31234</v>
      </c>
      <c r="E2335" s="8" t="s">
        <v>445</v>
      </c>
      <c r="F2335" s="9">
        <v>5832</v>
      </c>
      <c r="G2335" s="9">
        <v>5637</v>
      </c>
      <c r="H2335" s="9">
        <v>11696</v>
      </c>
      <c r="I2335" s="10">
        <v>0.49863201094391246</v>
      </c>
      <c r="J2335" s="10">
        <v>0.48195964432284544</v>
      </c>
      <c r="K2335" s="9">
        <v>195</v>
      </c>
      <c r="L2335" s="9">
        <v>-195</v>
      </c>
      <c r="M2335" s="10">
        <v>1.6672366621067025E-2</v>
      </c>
      <c r="N2335" s="10">
        <v>-1.6672366621067025E-2</v>
      </c>
      <c r="O2335" s="9">
        <v>7623</v>
      </c>
      <c r="P2335" s="9">
        <v>5477</v>
      </c>
      <c r="Q2335" s="9">
        <v>13186</v>
      </c>
      <c r="R2335" s="10">
        <v>0.5781131503109358</v>
      </c>
      <c r="S2335" s="10">
        <v>0.41536478082815109</v>
      </c>
      <c r="T2335" s="9">
        <v>2146</v>
      </c>
      <c r="U2335" s="10">
        <v>0.1627483694827847</v>
      </c>
      <c r="V2335" s="9">
        <v>-1791</v>
      </c>
      <c r="W2335" s="9">
        <v>160</v>
      </c>
      <c r="X2335" s="10">
        <v>-7.9481139367023335E-2</v>
      </c>
      <c r="Y2335" s="10">
        <v>6.6594863494694345E-2</v>
      </c>
      <c r="Z2335" s="11">
        <v>404.87</v>
      </c>
      <c r="AA2335" s="11">
        <v>77.145750487810901</v>
      </c>
      <c r="AB2335" s="11">
        <v>45033</v>
      </c>
      <c r="AC2335" s="12" t="s">
        <v>6034</v>
      </c>
      <c r="AD2335" s="8">
        <v>45</v>
      </c>
      <c r="AE2335" s="8">
        <v>33</v>
      </c>
      <c r="AF2335" s="13"/>
      <c r="AG2335" s="13"/>
      <c r="AH2335" s="13"/>
      <c r="AJ2335" s="13"/>
      <c r="AK2335" s="13"/>
      <c r="AL2335" s="13"/>
      <c r="AM2335" s="13"/>
      <c r="AN2335" s="13" t="s">
        <v>510</v>
      </c>
    </row>
    <row r="2336" spans="1:40" x14ac:dyDescent="0.2">
      <c r="A2336" s="8" t="s">
        <v>5988</v>
      </c>
      <c r="B2336" s="8" t="s">
        <v>3394</v>
      </c>
      <c r="C2336" s="8" t="str">
        <f t="shared" si="35"/>
        <v>Dorchester County SC</v>
      </c>
      <c r="D2336" s="9">
        <v>152478</v>
      </c>
      <c r="E2336" s="8" t="s">
        <v>445</v>
      </c>
      <c r="F2336" s="9">
        <v>24010</v>
      </c>
      <c r="G2336" s="9">
        <v>34932</v>
      </c>
      <c r="H2336" s="9">
        <v>62463</v>
      </c>
      <c r="I2336" s="10">
        <v>0.38438755743400094</v>
      </c>
      <c r="J2336" s="10">
        <v>0.55924307189856393</v>
      </c>
      <c r="K2336" s="9">
        <v>-10922</v>
      </c>
      <c r="L2336" s="9">
        <v>10922</v>
      </c>
      <c r="M2336" s="10">
        <v>-0.17485551446456299</v>
      </c>
      <c r="N2336" s="10">
        <v>0.17485551446456299</v>
      </c>
      <c r="O2336" s="9">
        <v>23390</v>
      </c>
      <c r="P2336" s="9">
        <v>32469</v>
      </c>
      <c r="Q2336" s="9">
        <v>56735</v>
      </c>
      <c r="R2336" s="10">
        <v>0.41226755970741163</v>
      </c>
      <c r="S2336" s="10">
        <v>0.57229223583325994</v>
      </c>
      <c r="T2336" s="9">
        <v>-9079</v>
      </c>
      <c r="U2336" s="10">
        <v>-0.16002467612584831</v>
      </c>
      <c r="V2336" s="9">
        <v>620</v>
      </c>
      <c r="W2336" s="9">
        <v>2463</v>
      </c>
      <c r="X2336" s="10">
        <v>-2.7880002273410698E-2</v>
      </c>
      <c r="Y2336" s="10">
        <v>-1.3049163934696018E-2</v>
      </c>
      <c r="Z2336" s="11">
        <v>573.23</v>
      </c>
      <c r="AA2336" s="11">
        <v>265.99794148945449</v>
      </c>
      <c r="AB2336" s="11">
        <v>45035</v>
      </c>
      <c r="AC2336" s="12" t="s">
        <v>6035</v>
      </c>
      <c r="AD2336" s="8">
        <v>45</v>
      </c>
      <c r="AE2336" s="8">
        <v>35</v>
      </c>
      <c r="AF2336" s="13" t="s">
        <v>6010</v>
      </c>
      <c r="AG2336" s="13"/>
      <c r="AH2336" s="13" t="s">
        <v>6011</v>
      </c>
      <c r="AI2336" s="14">
        <v>744526</v>
      </c>
      <c r="AJ2336" s="13" t="s">
        <v>486</v>
      </c>
      <c r="AK2336" s="13"/>
      <c r="AL2336" s="13"/>
      <c r="AM2336" s="13"/>
      <c r="AN2336" s="13" t="s">
        <v>487</v>
      </c>
    </row>
    <row r="2337" spans="1:40" x14ac:dyDescent="0.2">
      <c r="A2337" s="8" t="s">
        <v>5988</v>
      </c>
      <c r="B2337" s="8" t="s">
        <v>6036</v>
      </c>
      <c r="C2337" s="8" t="str">
        <f t="shared" ref="C2337:C2400" si="36">B2337&amp;" "&amp;A2337</f>
        <v>Edgefield County SC</v>
      </c>
      <c r="D2337" s="9">
        <v>26514</v>
      </c>
      <c r="E2337" s="8" t="s">
        <v>445</v>
      </c>
      <c r="F2337" s="9">
        <v>4491</v>
      </c>
      <c r="G2337" s="9">
        <v>6842</v>
      </c>
      <c r="H2337" s="9">
        <v>11644</v>
      </c>
      <c r="I2337" s="10">
        <v>0.38569220199244247</v>
      </c>
      <c r="J2337" s="10">
        <v>0.58759876331157679</v>
      </c>
      <c r="K2337" s="9">
        <v>-2351</v>
      </c>
      <c r="L2337" s="9">
        <v>2351</v>
      </c>
      <c r="M2337" s="10">
        <v>-0.20190656131913431</v>
      </c>
      <c r="N2337" s="10">
        <v>0.20190656131913431</v>
      </c>
      <c r="O2337" s="9">
        <v>4965</v>
      </c>
      <c r="P2337" s="9">
        <v>6511</v>
      </c>
      <c r="Q2337" s="9">
        <v>11583</v>
      </c>
      <c r="R2337" s="10">
        <v>0.42864542864542865</v>
      </c>
      <c r="S2337" s="10">
        <v>0.5621168954502288</v>
      </c>
      <c r="T2337" s="9">
        <v>-1546</v>
      </c>
      <c r="U2337" s="10">
        <v>-0.13347146680480015</v>
      </c>
      <c r="V2337" s="9">
        <v>-474</v>
      </c>
      <c r="W2337" s="9">
        <v>331</v>
      </c>
      <c r="X2337" s="10">
        <v>-4.2953226652986176E-2</v>
      </c>
      <c r="Y2337" s="10">
        <v>2.5481867861347984E-2</v>
      </c>
      <c r="Z2337" s="11">
        <v>500.41</v>
      </c>
      <c r="AA2337" s="11">
        <v>52.984552666813208</v>
      </c>
      <c r="AB2337" s="11">
        <v>45037</v>
      </c>
      <c r="AC2337" s="12" t="s">
        <v>6037</v>
      </c>
      <c r="AD2337" s="8">
        <v>45</v>
      </c>
      <c r="AE2337" s="8">
        <v>37</v>
      </c>
      <c r="AF2337" s="13" t="s">
        <v>1609</v>
      </c>
      <c r="AG2337" s="13"/>
      <c r="AH2337" s="13" t="s">
        <v>1610</v>
      </c>
      <c r="AI2337" s="14">
        <v>590146</v>
      </c>
      <c r="AJ2337" s="13" t="s">
        <v>486</v>
      </c>
      <c r="AK2337" s="13"/>
      <c r="AL2337" s="13"/>
      <c r="AM2337" s="13"/>
      <c r="AN2337" s="13" t="s">
        <v>505</v>
      </c>
    </row>
    <row r="2338" spans="1:40" x14ac:dyDescent="0.2">
      <c r="A2338" s="8" t="s">
        <v>5988</v>
      </c>
      <c r="B2338" s="8" t="s">
        <v>1301</v>
      </c>
      <c r="C2338" s="8" t="str">
        <f t="shared" si="36"/>
        <v>Fairfield County SC</v>
      </c>
      <c r="D2338" s="9">
        <v>22747</v>
      </c>
      <c r="E2338" s="8" t="s">
        <v>445</v>
      </c>
      <c r="F2338" s="9">
        <v>6936</v>
      </c>
      <c r="G2338" s="9">
        <v>4024</v>
      </c>
      <c r="H2338" s="9">
        <v>11252</v>
      </c>
      <c r="I2338" s="10">
        <v>0.6164237468894419</v>
      </c>
      <c r="J2338" s="10">
        <v>0.3576253110558123</v>
      </c>
      <c r="K2338" s="9">
        <v>2912</v>
      </c>
      <c r="L2338" s="9">
        <v>-2912</v>
      </c>
      <c r="M2338" s="10">
        <v>0.2587984358336296</v>
      </c>
      <c r="N2338" s="10">
        <v>-0.2587984358336296</v>
      </c>
      <c r="O2338" s="9">
        <v>7743</v>
      </c>
      <c r="P2338" s="9">
        <v>3996</v>
      </c>
      <c r="Q2338" s="9">
        <v>11858</v>
      </c>
      <c r="R2338" s="10">
        <v>0.65297689323663355</v>
      </c>
      <c r="S2338" s="10">
        <v>0.33698768763703829</v>
      </c>
      <c r="T2338" s="9">
        <v>3747</v>
      </c>
      <c r="U2338" s="10">
        <v>0.31598920559959526</v>
      </c>
      <c r="V2338" s="9">
        <v>-807</v>
      </c>
      <c r="W2338" s="9">
        <v>28</v>
      </c>
      <c r="X2338" s="10">
        <v>-3.6553146347191645E-2</v>
      </c>
      <c r="Y2338" s="10">
        <v>2.0637623418774009E-2</v>
      </c>
      <c r="Z2338" s="11">
        <v>686.28</v>
      </c>
      <c r="AA2338" s="11">
        <v>33.145363408521305</v>
      </c>
      <c r="AB2338" s="11">
        <v>45039</v>
      </c>
      <c r="AC2338" s="12" t="s">
        <v>6038</v>
      </c>
      <c r="AD2338" s="8">
        <v>45</v>
      </c>
      <c r="AE2338" s="8">
        <v>39</v>
      </c>
      <c r="AF2338" s="13" t="s">
        <v>6013</v>
      </c>
      <c r="AG2338" s="13" t="s">
        <v>6014</v>
      </c>
      <c r="AH2338" s="13" t="s">
        <v>6015</v>
      </c>
      <c r="AI2338" s="14">
        <v>810068</v>
      </c>
      <c r="AJ2338" s="13" t="s">
        <v>486</v>
      </c>
      <c r="AK2338" s="13" t="s">
        <v>6016</v>
      </c>
      <c r="AL2338" s="13"/>
      <c r="AM2338" s="13"/>
      <c r="AN2338" s="13" t="s">
        <v>505</v>
      </c>
    </row>
    <row r="2339" spans="1:40" x14ac:dyDescent="0.2">
      <c r="A2339" s="8" t="s">
        <v>5988</v>
      </c>
      <c r="B2339" s="8" t="s">
        <v>6039</v>
      </c>
      <c r="C2339" s="8" t="str">
        <f t="shared" si="36"/>
        <v>Florence County SC</v>
      </c>
      <c r="D2339" s="9">
        <v>138900</v>
      </c>
      <c r="E2339" s="8" t="s">
        <v>445</v>
      </c>
      <c r="F2339" s="9">
        <v>26630</v>
      </c>
      <c r="G2339" s="9">
        <v>29498</v>
      </c>
      <c r="H2339" s="9">
        <v>57770</v>
      </c>
      <c r="I2339" s="10">
        <v>0.46096589925566905</v>
      </c>
      <c r="J2339" s="10">
        <v>0.51061104379435696</v>
      </c>
      <c r="K2339" s="9">
        <v>-2868</v>
      </c>
      <c r="L2339" s="9">
        <v>2868</v>
      </c>
      <c r="M2339" s="10">
        <v>-4.9645144538687902E-2</v>
      </c>
      <c r="N2339" s="10">
        <v>4.9645144538687902E-2</v>
      </c>
      <c r="O2339" s="9">
        <v>28508</v>
      </c>
      <c r="P2339" s="9">
        <v>28825</v>
      </c>
      <c r="Q2339" s="9">
        <v>57877</v>
      </c>
      <c r="R2339" s="10">
        <v>0.49256181211880368</v>
      </c>
      <c r="S2339" s="10">
        <v>0.4980389446584999</v>
      </c>
      <c r="T2339" s="9">
        <v>-317</v>
      </c>
      <c r="U2339" s="10">
        <v>-5.4771325396962278E-3</v>
      </c>
      <c r="V2339" s="9">
        <v>-1878</v>
      </c>
      <c r="W2339" s="9">
        <v>673</v>
      </c>
      <c r="X2339" s="10">
        <v>-3.1595912863134623E-2</v>
      </c>
      <c r="Y2339" s="10">
        <v>1.2572099135857051E-2</v>
      </c>
      <c r="Z2339" s="11">
        <v>799.96</v>
      </c>
      <c r="AA2339" s="11">
        <v>173.63368168408419</v>
      </c>
      <c r="AB2339" s="11">
        <v>45041</v>
      </c>
      <c r="AC2339" s="12" t="s">
        <v>6040</v>
      </c>
      <c r="AD2339" s="8">
        <v>45</v>
      </c>
      <c r="AE2339" s="8">
        <v>41</v>
      </c>
      <c r="AF2339" s="13" t="s">
        <v>6031</v>
      </c>
      <c r="AG2339" s="13"/>
      <c r="AH2339" s="13" t="s">
        <v>6032</v>
      </c>
      <c r="AI2339" s="14">
        <v>206448</v>
      </c>
      <c r="AJ2339" s="13" t="s">
        <v>486</v>
      </c>
      <c r="AK2339" s="13"/>
      <c r="AL2339" s="13"/>
      <c r="AM2339" s="13"/>
      <c r="AN2339" s="13" t="s">
        <v>487</v>
      </c>
    </row>
    <row r="2340" spans="1:40" x14ac:dyDescent="0.2">
      <c r="A2340" s="8" t="s">
        <v>5988</v>
      </c>
      <c r="B2340" s="8" t="s">
        <v>6041</v>
      </c>
      <c r="C2340" s="8" t="str">
        <f t="shared" si="36"/>
        <v>Georgetown County SC</v>
      </c>
      <c r="D2340" s="9">
        <v>61298</v>
      </c>
      <c r="E2340" s="8" t="s">
        <v>445</v>
      </c>
      <c r="F2340" s="9">
        <v>13234</v>
      </c>
      <c r="G2340" s="9">
        <v>17334</v>
      </c>
      <c r="H2340" s="9">
        <v>31519</v>
      </c>
      <c r="I2340" s="10">
        <v>0.41987372695834257</v>
      </c>
      <c r="J2340" s="10">
        <v>0.54995399600241124</v>
      </c>
      <c r="K2340" s="9">
        <v>-4100</v>
      </c>
      <c r="L2340" s="9">
        <v>4100</v>
      </c>
      <c r="M2340" s="10">
        <v>-0.13008026904406866</v>
      </c>
      <c r="N2340" s="10">
        <v>0.13008026904406866</v>
      </c>
      <c r="O2340" s="9">
        <v>14119</v>
      </c>
      <c r="P2340" s="9">
        <v>16476</v>
      </c>
      <c r="Q2340" s="9">
        <v>30870</v>
      </c>
      <c r="R2340" s="10">
        <v>0.45736961451247166</v>
      </c>
      <c r="S2340" s="10">
        <v>0.53372206025267255</v>
      </c>
      <c r="T2340" s="9">
        <v>-2357</v>
      </c>
      <c r="U2340" s="10">
        <v>-7.6352445740200892E-2</v>
      </c>
      <c r="V2340" s="9">
        <v>-885</v>
      </c>
      <c r="W2340" s="9">
        <v>858</v>
      </c>
      <c r="X2340" s="10">
        <v>-3.7495887554129081E-2</v>
      </c>
      <c r="Y2340" s="10">
        <v>1.6231935749738691E-2</v>
      </c>
      <c r="Z2340" s="11">
        <v>813.55</v>
      </c>
      <c r="AA2340" s="11">
        <v>75.346321676602543</v>
      </c>
      <c r="AB2340" s="11">
        <v>45043</v>
      </c>
      <c r="AC2340" s="12" t="s">
        <v>6042</v>
      </c>
      <c r="AD2340" s="8">
        <v>45</v>
      </c>
      <c r="AE2340" s="8">
        <v>43</v>
      </c>
      <c r="AF2340" s="13" t="s">
        <v>6043</v>
      </c>
      <c r="AG2340" s="13" t="s">
        <v>4969</v>
      </c>
      <c r="AH2340" s="13" t="s">
        <v>6044</v>
      </c>
      <c r="AJ2340" s="13" t="s">
        <v>498</v>
      </c>
      <c r="AK2340" s="13" t="s">
        <v>4971</v>
      </c>
      <c r="AL2340" s="13"/>
      <c r="AM2340" s="13"/>
      <c r="AN2340" s="13" t="s">
        <v>487</v>
      </c>
    </row>
    <row r="2341" spans="1:40" x14ac:dyDescent="0.2">
      <c r="A2341" s="8" t="s">
        <v>5988</v>
      </c>
      <c r="B2341" s="8" t="s">
        <v>6045</v>
      </c>
      <c r="C2341" s="8" t="str">
        <f t="shared" si="36"/>
        <v>Greenville County SC</v>
      </c>
      <c r="D2341" s="9">
        <v>491863</v>
      </c>
      <c r="E2341" s="8" t="s">
        <v>445</v>
      </c>
      <c r="F2341" s="9">
        <v>73338</v>
      </c>
      <c r="G2341" s="9">
        <v>125595</v>
      </c>
      <c r="H2341" s="9">
        <v>211572</v>
      </c>
      <c r="I2341" s="10">
        <v>0.34663377006409168</v>
      </c>
      <c r="J2341" s="10">
        <v>0.59362770120809938</v>
      </c>
      <c r="K2341" s="9">
        <v>-52257</v>
      </c>
      <c r="L2341" s="9">
        <v>52257</v>
      </c>
      <c r="M2341" s="10">
        <v>-0.24699393114400769</v>
      </c>
      <c r="N2341" s="10">
        <v>0.24699393114400769</v>
      </c>
      <c r="O2341" s="9">
        <v>67378</v>
      </c>
      <c r="P2341" s="9">
        <v>120514</v>
      </c>
      <c r="Q2341" s="9">
        <v>191282</v>
      </c>
      <c r="R2341" s="10">
        <v>0.35224433036041031</v>
      </c>
      <c r="S2341" s="10">
        <v>0.63003314478100392</v>
      </c>
      <c r="T2341" s="9">
        <v>-53136</v>
      </c>
      <c r="U2341" s="10">
        <v>-0.27778881442059361</v>
      </c>
      <c r="V2341" s="9">
        <v>5960</v>
      </c>
      <c r="W2341" s="9">
        <v>5081</v>
      </c>
      <c r="X2341" s="10">
        <v>-5.610560296318623E-3</v>
      </c>
      <c r="Y2341" s="10">
        <v>-3.6405443572904539E-2</v>
      </c>
      <c r="Z2341" s="11">
        <v>785.12</v>
      </c>
      <c r="AA2341" s="11">
        <v>626.48130222131647</v>
      </c>
      <c r="AB2341" s="11">
        <v>45045</v>
      </c>
      <c r="AC2341" s="12" t="s">
        <v>6046</v>
      </c>
      <c r="AD2341" s="8">
        <v>45</v>
      </c>
      <c r="AE2341" s="8">
        <v>45</v>
      </c>
      <c r="AF2341" s="13" t="s">
        <v>5999</v>
      </c>
      <c r="AG2341" s="13" t="s">
        <v>187</v>
      </c>
      <c r="AH2341" s="13" t="s">
        <v>6000</v>
      </c>
      <c r="AI2341" s="14">
        <v>874869</v>
      </c>
      <c r="AJ2341" s="13" t="s">
        <v>486</v>
      </c>
      <c r="AK2341" s="13" t="s">
        <v>5993</v>
      </c>
      <c r="AL2341" s="13"/>
      <c r="AM2341" s="13"/>
      <c r="AN2341" s="13" t="s">
        <v>487</v>
      </c>
    </row>
    <row r="2342" spans="1:40" x14ac:dyDescent="0.2">
      <c r="A2342" s="8" t="s">
        <v>5988</v>
      </c>
      <c r="B2342" s="8" t="s">
        <v>2799</v>
      </c>
      <c r="C2342" s="8" t="str">
        <f t="shared" si="36"/>
        <v>Greenwood County SC</v>
      </c>
      <c r="D2342" s="9">
        <v>69838</v>
      </c>
      <c r="E2342" s="8" t="s">
        <v>445</v>
      </c>
      <c r="F2342" s="9">
        <v>10633</v>
      </c>
      <c r="G2342" s="9">
        <v>16881</v>
      </c>
      <c r="H2342" s="9">
        <v>28600</v>
      </c>
      <c r="I2342" s="10">
        <v>0.3717832167832168</v>
      </c>
      <c r="J2342" s="10">
        <v>0.59024475524475528</v>
      </c>
      <c r="K2342" s="9">
        <v>-6248</v>
      </c>
      <c r="L2342" s="9">
        <v>6248</v>
      </c>
      <c r="M2342" s="10">
        <v>-0.21846153846153848</v>
      </c>
      <c r="N2342" s="10">
        <v>0.21846153846153848</v>
      </c>
      <c r="O2342" s="9">
        <v>11884</v>
      </c>
      <c r="P2342" s="9">
        <v>16290</v>
      </c>
      <c r="Q2342" s="9">
        <v>28525</v>
      </c>
      <c r="R2342" s="10">
        <v>0.41661700262927259</v>
      </c>
      <c r="S2342" s="10">
        <v>0.5710780017528484</v>
      </c>
      <c r="T2342" s="9">
        <v>-4406</v>
      </c>
      <c r="U2342" s="10">
        <v>-0.1544609991235758</v>
      </c>
      <c r="V2342" s="9">
        <v>-1251</v>
      </c>
      <c r="W2342" s="9">
        <v>591</v>
      </c>
      <c r="X2342" s="10">
        <v>-4.4833785846055796E-2</v>
      </c>
      <c r="Y2342" s="10">
        <v>1.9166753491906885E-2</v>
      </c>
      <c r="Z2342" s="11">
        <v>454.73</v>
      </c>
      <c r="AA2342" s="11">
        <v>153.58124601411825</v>
      </c>
      <c r="AB2342" s="11">
        <v>45047</v>
      </c>
      <c r="AC2342" s="12" t="s">
        <v>6047</v>
      </c>
      <c r="AD2342" s="8">
        <v>45</v>
      </c>
      <c r="AE2342" s="8">
        <v>47</v>
      </c>
      <c r="AF2342" s="13" t="s">
        <v>5991</v>
      </c>
      <c r="AG2342" s="13" t="s">
        <v>187</v>
      </c>
      <c r="AH2342" s="13" t="s">
        <v>5992</v>
      </c>
      <c r="AJ2342" s="13" t="s">
        <v>498</v>
      </c>
      <c r="AK2342" s="13" t="s">
        <v>5993</v>
      </c>
      <c r="AL2342" s="13"/>
      <c r="AM2342" s="13"/>
      <c r="AN2342" s="13" t="s">
        <v>487</v>
      </c>
    </row>
    <row r="2343" spans="1:40" x14ac:dyDescent="0.2">
      <c r="A2343" s="8" t="s">
        <v>5988</v>
      </c>
      <c r="B2343" s="8" t="s">
        <v>6048</v>
      </c>
      <c r="C2343" s="8" t="str">
        <f t="shared" si="36"/>
        <v>Hampton County SC</v>
      </c>
      <c r="D2343" s="9">
        <v>20049</v>
      </c>
      <c r="E2343" s="8" t="s">
        <v>445</v>
      </c>
      <c r="F2343" s="9">
        <v>5163</v>
      </c>
      <c r="G2343" s="9">
        <v>3483</v>
      </c>
      <c r="H2343" s="9">
        <v>8794</v>
      </c>
      <c r="I2343" s="10">
        <v>0.58710484421196274</v>
      </c>
      <c r="J2343" s="10">
        <v>0.39606549920400275</v>
      </c>
      <c r="K2343" s="9">
        <v>1680</v>
      </c>
      <c r="L2343" s="9">
        <v>-1680</v>
      </c>
      <c r="M2343" s="10">
        <v>0.19103934500795999</v>
      </c>
      <c r="N2343" s="10">
        <v>-0.19103934500795999</v>
      </c>
      <c r="O2343" s="9">
        <v>5814</v>
      </c>
      <c r="P2343" s="9">
        <v>3310</v>
      </c>
      <c r="Q2343" s="9">
        <v>9184</v>
      </c>
      <c r="R2343" s="10">
        <v>0.63305749128919864</v>
      </c>
      <c r="S2343" s="10">
        <v>0.36040940766550522</v>
      </c>
      <c r="T2343" s="9">
        <v>2504</v>
      </c>
      <c r="U2343" s="10">
        <v>0.27264808362369342</v>
      </c>
      <c r="V2343" s="9">
        <v>-651</v>
      </c>
      <c r="W2343" s="9">
        <v>173</v>
      </c>
      <c r="X2343" s="10">
        <v>-4.5952647077235897E-2</v>
      </c>
      <c r="Y2343" s="10">
        <v>3.5656091538497525E-2</v>
      </c>
      <c r="Z2343" s="11">
        <v>559.9</v>
      </c>
      <c r="AA2343" s="11">
        <v>35.808180032148599</v>
      </c>
      <c r="AB2343" s="11">
        <v>45049</v>
      </c>
      <c r="AC2343" s="12" t="s">
        <v>6049</v>
      </c>
      <c r="AD2343" s="8">
        <v>45</v>
      </c>
      <c r="AE2343" s="8">
        <v>49</v>
      </c>
      <c r="AF2343" s="13"/>
      <c r="AG2343" s="13"/>
      <c r="AH2343" s="13"/>
      <c r="AJ2343" s="13"/>
      <c r="AK2343" s="13"/>
      <c r="AL2343" s="13"/>
      <c r="AM2343" s="13"/>
      <c r="AN2343" s="13" t="s">
        <v>510</v>
      </c>
    </row>
    <row r="2344" spans="1:40" x14ac:dyDescent="0.2">
      <c r="A2344" s="8" t="s">
        <v>5988</v>
      </c>
      <c r="B2344" s="8" t="s">
        <v>6050</v>
      </c>
      <c r="C2344" s="8" t="str">
        <f t="shared" si="36"/>
        <v>Horry County SC</v>
      </c>
      <c r="D2344" s="9">
        <v>309199</v>
      </c>
      <c r="E2344" s="8" t="s">
        <v>445</v>
      </c>
      <c r="F2344" s="9">
        <v>36731</v>
      </c>
      <c r="G2344" s="9">
        <v>83819</v>
      </c>
      <c r="H2344" s="9">
        <v>124503</v>
      </c>
      <c r="I2344" s="10">
        <v>0.29502100350995558</v>
      </c>
      <c r="J2344" s="10">
        <v>0.67322875753997891</v>
      </c>
      <c r="K2344" s="9">
        <v>-47088</v>
      </c>
      <c r="L2344" s="9">
        <v>47088</v>
      </c>
      <c r="M2344" s="10">
        <v>-0.37820775403002332</v>
      </c>
      <c r="N2344" s="10">
        <v>0.37820775403002332</v>
      </c>
      <c r="O2344" s="9">
        <v>36620</v>
      </c>
      <c r="P2344" s="9">
        <v>66653</v>
      </c>
      <c r="Q2344" s="9">
        <v>104584</v>
      </c>
      <c r="R2344" s="10">
        <v>0.35014916239577754</v>
      </c>
      <c r="S2344" s="10">
        <v>0.6373154593436855</v>
      </c>
      <c r="T2344" s="9">
        <v>-30033</v>
      </c>
      <c r="U2344" s="10">
        <v>-0.28716629694790796</v>
      </c>
      <c r="V2344" s="9">
        <v>111</v>
      </c>
      <c r="W2344" s="9">
        <v>17166</v>
      </c>
      <c r="X2344" s="10">
        <v>-5.5128158885821954E-2</v>
      </c>
      <c r="Y2344" s="10">
        <v>3.5913298196293408E-2</v>
      </c>
      <c r="Z2344" s="11">
        <v>1133.9000000000001</v>
      </c>
      <c r="AA2344" s="11">
        <v>272.68630390687008</v>
      </c>
      <c r="AB2344" s="11">
        <v>45051</v>
      </c>
      <c r="AC2344" s="12" t="s">
        <v>6051</v>
      </c>
      <c r="AD2344" s="8">
        <v>45</v>
      </c>
      <c r="AE2344" s="8">
        <v>51</v>
      </c>
      <c r="AF2344" s="13" t="s">
        <v>4968</v>
      </c>
      <c r="AG2344" s="13" t="s">
        <v>4969</v>
      </c>
      <c r="AH2344" s="13" t="s">
        <v>4970</v>
      </c>
      <c r="AI2344" s="14">
        <v>431964</v>
      </c>
      <c r="AJ2344" s="13" t="s">
        <v>486</v>
      </c>
      <c r="AK2344" s="13" t="s">
        <v>4971</v>
      </c>
      <c r="AL2344" s="13"/>
      <c r="AM2344" s="13"/>
      <c r="AN2344" s="13" t="s">
        <v>487</v>
      </c>
    </row>
    <row r="2345" spans="1:40" x14ac:dyDescent="0.2">
      <c r="A2345" s="8" t="s">
        <v>5988</v>
      </c>
      <c r="B2345" s="8" t="s">
        <v>1745</v>
      </c>
      <c r="C2345" s="8" t="str">
        <f t="shared" si="36"/>
        <v>Jasper County SC</v>
      </c>
      <c r="D2345" s="9">
        <v>27824</v>
      </c>
      <c r="E2345" s="8" t="s">
        <v>445</v>
      </c>
      <c r="F2345" s="9">
        <v>7789</v>
      </c>
      <c r="G2345" s="9">
        <v>6100</v>
      </c>
      <c r="H2345" s="9">
        <v>14216</v>
      </c>
      <c r="I2345" s="10">
        <v>0.54790377039954985</v>
      </c>
      <c r="J2345" s="10">
        <v>0.42909397861564436</v>
      </c>
      <c r="K2345" s="9">
        <v>1689</v>
      </c>
      <c r="L2345" s="9">
        <v>-1689</v>
      </c>
      <c r="M2345" s="10">
        <v>0.11880979178390549</v>
      </c>
      <c r="N2345" s="10">
        <v>-0.11880979178390549</v>
      </c>
      <c r="O2345" s="9">
        <v>5727</v>
      </c>
      <c r="P2345" s="9">
        <v>4169</v>
      </c>
      <c r="Q2345" s="9">
        <v>9991</v>
      </c>
      <c r="R2345" s="10">
        <v>0.57321589430487441</v>
      </c>
      <c r="S2345" s="10">
        <v>0.41727554799319388</v>
      </c>
      <c r="T2345" s="9">
        <v>1558</v>
      </c>
      <c r="U2345" s="10">
        <v>0.15594034631168052</v>
      </c>
      <c r="V2345" s="9">
        <v>2062</v>
      </c>
      <c r="W2345" s="9">
        <v>1931</v>
      </c>
      <c r="X2345" s="10">
        <v>-2.5312123905324557E-2</v>
      </c>
      <c r="Y2345" s="10">
        <v>1.1818430622450471E-2</v>
      </c>
      <c r="Z2345" s="11">
        <v>655.32000000000005</v>
      </c>
      <c r="AA2345" s="11">
        <v>42.458646157602388</v>
      </c>
      <c r="AB2345" s="11">
        <v>45053</v>
      </c>
      <c r="AC2345" s="12" t="s">
        <v>6052</v>
      </c>
      <c r="AD2345" s="8">
        <v>45</v>
      </c>
      <c r="AE2345" s="8">
        <v>53</v>
      </c>
      <c r="AF2345" s="13" t="s">
        <v>6006</v>
      </c>
      <c r="AG2345" s="13"/>
      <c r="AH2345" s="13" t="s">
        <v>6007</v>
      </c>
      <c r="AI2345" s="14">
        <v>207413</v>
      </c>
      <c r="AJ2345" s="13" t="s">
        <v>486</v>
      </c>
      <c r="AK2345" s="13"/>
      <c r="AL2345" s="13"/>
      <c r="AM2345" s="13"/>
      <c r="AN2345" s="13" t="s">
        <v>505</v>
      </c>
    </row>
    <row r="2346" spans="1:40" x14ac:dyDescent="0.2">
      <c r="A2346" s="8" t="s">
        <v>5988</v>
      </c>
      <c r="B2346" s="8" t="s">
        <v>6053</v>
      </c>
      <c r="C2346" s="8" t="str">
        <f t="shared" si="36"/>
        <v>Kershaw County SC</v>
      </c>
      <c r="D2346" s="9">
        <v>63603</v>
      </c>
      <c r="E2346" s="8" t="s">
        <v>445</v>
      </c>
      <c r="F2346" s="9">
        <v>10293</v>
      </c>
      <c r="G2346" s="9">
        <v>17464</v>
      </c>
      <c r="H2346" s="9">
        <v>28875</v>
      </c>
      <c r="I2346" s="10">
        <v>0.35646753246753249</v>
      </c>
      <c r="J2346" s="10">
        <v>0.6048138528138528</v>
      </c>
      <c r="K2346" s="9">
        <v>-7171</v>
      </c>
      <c r="L2346" s="9">
        <v>7171</v>
      </c>
      <c r="M2346" s="10">
        <v>-0.24834632034632032</v>
      </c>
      <c r="N2346" s="10">
        <v>0.24834632034632032</v>
      </c>
      <c r="O2346" s="9">
        <v>10821</v>
      </c>
      <c r="P2346" s="9">
        <v>15846</v>
      </c>
      <c r="Q2346" s="9">
        <v>27026</v>
      </c>
      <c r="R2346" s="10">
        <v>0.40039221490416638</v>
      </c>
      <c r="S2346" s="10">
        <v>0.58632428032265227</v>
      </c>
      <c r="T2346" s="9">
        <v>-5025</v>
      </c>
      <c r="U2346" s="10">
        <v>-0.18593206541848589</v>
      </c>
      <c r="V2346" s="9">
        <v>-528</v>
      </c>
      <c r="W2346" s="9">
        <v>1618</v>
      </c>
      <c r="X2346" s="10">
        <v>-4.3924682436633888E-2</v>
      </c>
      <c r="Y2346" s="10">
        <v>1.8489572491200534E-2</v>
      </c>
      <c r="Z2346" s="11">
        <v>726.56</v>
      </c>
      <c r="AA2346" s="11">
        <v>87.539914115833525</v>
      </c>
      <c r="AB2346" s="11">
        <v>45055</v>
      </c>
      <c r="AC2346" s="12" t="s">
        <v>6054</v>
      </c>
      <c r="AD2346" s="8">
        <v>45</v>
      </c>
      <c r="AE2346" s="8">
        <v>55</v>
      </c>
      <c r="AF2346" s="13" t="s">
        <v>6013</v>
      </c>
      <c r="AG2346" s="13" t="s">
        <v>6014</v>
      </c>
      <c r="AH2346" s="13" t="s">
        <v>6015</v>
      </c>
      <c r="AI2346" s="14">
        <v>810068</v>
      </c>
      <c r="AJ2346" s="13" t="s">
        <v>486</v>
      </c>
      <c r="AK2346" s="13" t="s">
        <v>6016</v>
      </c>
      <c r="AL2346" s="13"/>
      <c r="AM2346" s="13"/>
      <c r="AN2346" s="13" t="s">
        <v>505</v>
      </c>
    </row>
    <row r="2347" spans="1:40" x14ac:dyDescent="0.2">
      <c r="A2347" s="8" t="s">
        <v>5988</v>
      </c>
      <c r="B2347" s="8" t="s">
        <v>4483</v>
      </c>
      <c r="C2347" s="8" t="str">
        <f t="shared" si="36"/>
        <v>Lancaster County SC</v>
      </c>
      <c r="D2347" s="9">
        <v>85842</v>
      </c>
      <c r="E2347" s="8" t="s">
        <v>445</v>
      </c>
      <c r="F2347" s="9">
        <v>13718</v>
      </c>
      <c r="G2347" s="9">
        <v>23598</v>
      </c>
      <c r="H2347" s="9">
        <v>38717</v>
      </c>
      <c r="I2347" s="10">
        <v>0.35431464214686054</v>
      </c>
      <c r="J2347" s="10">
        <v>0.60949970297285427</v>
      </c>
      <c r="K2347" s="9">
        <v>-9880</v>
      </c>
      <c r="L2347" s="9">
        <v>9880</v>
      </c>
      <c r="M2347" s="10">
        <v>-0.25518506082599374</v>
      </c>
      <c r="N2347" s="10">
        <v>0.25518506082599374</v>
      </c>
      <c r="O2347" s="9">
        <v>13345</v>
      </c>
      <c r="P2347" s="9">
        <v>19273</v>
      </c>
      <c r="Q2347" s="9">
        <v>33010</v>
      </c>
      <c r="R2347" s="10">
        <v>0.40427143289912149</v>
      </c>
      <c r="S2347" s="10">
        <v>0.5838533777643139</v>
      </c>
      <c r="T2347" s="9">
        <v>-5928</v>
      </c>
      <c r="U2347" s="10">
        <v>-0.17958194486519241</v>
      </c>
      <c r="V2347" s="9">
        <v>373</v>
      </c>
      <c r="W2347" s="9">
        <v>4325</v>
      </c>
      <c r="X2347" s="10">
        <v>-4.9956790752260949E-2</v>
      </c>
      <c r="Y2347" s="10">
        <v>2.5646325208540377E-2</v>
      </c>
      <c r="Z2347" s="11">
        <v>549.16</v>
      </c>
      <c r="AA2347" s="11">
        <v>156.31509942457572</v>
      </c>
      <c r="AB2347" s="11">
        <v>45057</v>
      </c>
      <c r="AC2347" s="12" t="s">
        <v>6055</v>
      </c>
      <c r="AD2347" s="8">
        <v>45</v>
      </c>
      <c r="AE2347" s="8">
        <v>57</v>
      </c>
      <c r="AF2347" s="13" t="s">
        <v>4981</v>
      </c>
      <c r="AG2347" s="13" t="s">
        <v>4982</v>
      </c>
      <c r="AH2347" s="13" t="s">
        <v>4983</v>
      </c>
      <c r="AI2347" s="14">
        <v>2426363</v>
      </c>
      <c r="AJ2347" s="13" t="s">
        <v>486</v>
      </c>
      <c r="AK2347" s="13" t="s">
        <v>4984</v>
      </c>
      <c r="AL2347" s="13"/>
      <c r="AM2347" s="13"/>
      <c r="AN2347" s="13" t="s">
        <v>505</v>
      </c>
    </row>
    <row r="2348" spans="1:40" x14ac:dyDescent="0.2">
      <c r="A2348" s="8" t="s">
        <v>5988</v>
      </c>
      <c r="B2348" s="8" t="s">
        <v>1760</v>
      </c>
      <c r="C2348" s="8" t="str">
        <f t="shared" si="36"/>
        <v>Laurens County SC</v>
      </c>
      <c r="D2348" s="9">
        <v>66623</v>
      </c>
      <c r="E2348" s="8" t="s">
        <v>445</v>
      </c>
      <c r="F2348" s="9">
        <v>8845</v>
      </c>
      <c r="G2348" s="9">
        <v>16770</v>
      </c>
      <c r="H2348" s="9">
        <v>26474</v>
      </c>
      <c r="I2348" s="10">
        <v>0.33410138248847926</v>
      </c>
      <c r="J2348" s="10">
        <v>0.63345168844904431</v>
      </c>
      <c r="K2348" s="9">
        <v>-7925</v>
      </c>
      <c r="L2348" s="9">
        <v>7925</v>
      </c>
      <c r="M2348" s="10">
        <v>-0.29935030596056506</v>
      </c>
      <c r="N2348" s="10">
        <v>0.29935030596056506</v>
      </c>
      <c r="O2348" s="9">
        <v>10297</v>
      </c>
      <c r="P2348" s="9">
        <v>14726</v>
      </c>
      <c r="Q2348" s="9">
        <v>25373</v>
      </c>
      <c r="R2348" s="10">
        <v>0.4058250896622394</v>
      </c>
      <c r="S2348" s="10">
        <v>0.58038071966263349</v>
      </c>
      <c r="T2348" s="9">
        <v>-4429</v>
      </c>
      <c r="U2348" s="10">
        <v>-0.17455563000039409</v>
      </c>
      <c r="V2348" s="9">
        <v>-1452</v>
      </c>
      <c r="W2348" s="9">
        <v>2044</v>
      </c>
      <c r="X2348" s="10">
        <v>-7.1723707173760143E-2</v>
      </c>
      <c r="Y2348" s="10">
        <v>5.3070968786410821E-2</v>
      </c>
      <c r="Z2348" s="11">
        <v>713.8</v>
      </c>
      <c r="AA2348" s="11">
        <v>93.335668254413008</v>
      </c>
      <c r="AB2348" s="11">
        <v>45059</v>
      </c>
      <c r="AC2348" s="12" t="s">
        <v>6056</v>
      </c>
      <c r="AD2348" s="8">
        <v>45</v>
      </c>
      <c r="AE2348" s="8">
        <v>59</v>
      </c>
      <c r="AF2348" s="13" t="s">
        <v>5999</v>
      </c>
      <c r="AG2348" s="13" t="s">
        <v>187</v>
      </c>
      <c r="AH2348" s="13" t="s">
        <v>6000</v>
      </c>
      <c r="AI2348" s="14">
        <v>874869</v>
      </c>
      <c r="AJ2348" s="13" t="s">
        <v>486</v>
      </c>
      <c r="AK2348" s="13" t="s">
        <v>5993</v>
      </c>
      <c r="AL2348" s="13"/>
      <c r="AM2348" s="13"/>
      <c r="AN2348" s="13" t="s">
        <v>505</v>
      </c>
    </row>
    <row r="2349" spans="1:40" x14ac:dyDescent="0.2">
      <c r="A2349" s="8" t="s">
        <v>5988</v>
      </c>
      <c r="B2349" s="8" t="s">
        <v>618</v>
      </c>
      <c r="C2349" s="8" t="str">
        <f t="shared" si="36"/>
        <v>Lee County SC</v>
      </c>
      <c r="D2349" s="9">
        <v>17896</v>
      </c>
      <c r="E2349" s="8" t="s">
        <v>445</v>
      </c>
      <c r="F2349" s="9">
        <v>5170</v>
      </c>
      <c r="G2349" s="9">
        <v>2789</v>
      </c>
      <c r="H2349" s="9">
        <v>8110</v>
      </c>
      <c r="I2349" s="10">
        <v>0.63748458692971643</v>
      </c>
      <c r="J2349" s="10">
        <v>0.34389642416769423</v>
      </c>
      <c r="K2349" s="9">
        <v>2381</v>
      </c>
      <c r="L2349" s="9">
        <v>-2381</v>
      </c>
      <c r="M2349" s="10">
        <v>0.29358816276202221</v>
      </c>
      <c r="N2349" s="10">
        <v>-0.29358816276202221</v>
      </c>
      <c r="O2349" s="9">
        <v>5972</v>
      </c>
      <c r="P2349" s="9">
        <v>2829</v>
      </c>
      <c r="Q2349" s="9">
        <v>8898</v>
      </c>
      <c r="R2349" s="10">
        <v>0.67116205888963809</v>
      </c>
      <c r="S2349" s="10">
        <v>0.31793661496965608</v>
      </c>
      <c r="T2349" s="9">
        <v>3143</v>
      </c>
      <c r="U2349" s="10">
        <v>0.35322544391998201</v>
      </c>
      <c r="V2349" s="9">
        <v>-802</v>
      </c>
      <c r="W2349" s="9">
        <v>-40</v>
      </c>
      <c r="X2349" s="10">
        <v>-3.3677471959921657E-2</v>
      </c>
      <c r="Y2349" s="10">
        <v>2.5959809198038142E-2</v>
      </c>
      <c r="Z2349" s="11">
        <v>410.18</v>
      </c>
      <c r="AA2349" s="11">
        <v>43.629626017845823</v>
      </c>
      <c r="AB2349" s="11">
        <v>45061</v>
      </c>
      <c r="AC2349" s="12" t="s">
        <v>6057</v>
      </c>
      <c r="AD2349" s="8">
        <v>45</v>
      </c>
      <c r="AE2349" s="8">
        <v>61</v>
      </c>
      <c r="AF2349" s="13"/>
      <c r="AG2349" s="13"/>
      <c r="AH2349" s="13"/>
      <c r="AJ2349" s="13"/>
      <c r="AK2349" s="13"/>
      <c r="AL2349" s="13"/>
      <c r="AM2349" s="13"/>
      <c r="AN2349" s="13" t="s">
        <v>510</v>
      </c>
    </row>
    <row r="2350" spans="1:40" x14ac:dyDescent="0.2">
      <c r="A2350" s="8" t="s">
        <v>5988</v>
      </c>
      <c r="B2350" s="8" t="s">
        <v>6058</v>
      </c>
      <c r="C2350" s="8" t="str">
        <f t="shared" si="36"/>
        <v>Lexington County SC</v>
      </c>
      <c r="D2350" s="9">
        <v>281833</v>
      </c>
      <c r="E2350" s="8" t="s">
        <v>445</v>
      </c>
      <c r="F2350" s="9">
        <v>35143</v>
      </c>
      <c r="G2350" s="9">
        <v>79866</v>
      </c>
      <c r="H2350" s="9">
        <v>121829</v>
      </c>
      <c r="I2350" s="10">
        <v>0.28846169631204394</v>
      </c>
      <c r="J2350" s="10">
        <v>0.65555820042846946</v>
      </c>
      <c r="K2350" s="9">
        <v>-44723</v>
      </c>
      <c r="L2350" s="9">
        <v>44723</v>
      </c>
      <c r="M2350" s="10">
        <v>-0.36709650411642553</v>
      </c>
      <c r="N2350" s="10">
        <v>0.36709650411642553</v>
      </c>
      <c r="O2350" s="9">
        <v>34007</v>
      </c>
      <c r="P2350" s="9">
        <v>76392</v>
      </c>
      <c r="Q2350" s="9">
        <v>112204</v>
      </c>
      <c r="R2350" s="10">
        <v>0.3030818865637589</v>
      </c>
      <c r="S2350" s="10">
        <v>0.68083134291112613</v>
      </c>
      <c r="T2350" s="9">
        <v>-42385</v>
      </c>
      <c r="U2350" s="10">
        <v>-0.37774945634736723</v>
      </c>
      <c r="V2350" s="9">
        <v>1136</v>
      </c>
      <c r="W2350" s="9">
        <v>3474</v>
      </c>
      <c r="X2350" s="10">
        <v>-1.462019025171496E-2</v>
      </c>
      <c r="Y2350" s="10">
        <v>-2.5273142482656663E-2</v>
      </c>
      <c r="Z2350" s="11">
        <v>698.91</v>
      </c>
      <c r="AA2350" s="11">
        <v>403.24648381050497</v>
      </c>
      <c r="AB2350" s="11">
        <v>45063</v>
      </c>
      <c r="AC2350" s="12" t="s">
        <v>6059</v>
      </c>
      <c r="AD2350" s="8">
        <v>45</v>
      </c>
      <c r="AE2350" s="8">
        <v>63</v>
      </c>
      <c r="AF2350" s="13" t="s">
        <v>6013</v>
      </c>
      <c r="AG2350" s="13" t="s">
        <v>6014</v>
      </c>
      <c r="AH2350" s="13" t="s">
        <v>6015</v>
      </c>
      <c r="AI2350" s="14">
        <v>810068</v>
      </c>
      <c r="AJ2350" s="13" t="s">
        <v>486</v>
      </c>
      <c r="AK2350" s="13" t="s">
        <v>6016</v>
      </c>
      <c r="AL2350" s="13"/>
      <c r="AM2350" s="13"/>
      <c r="AN2350" s="13" t="s">
        <v>487</v>
      </c>
    </row>
    <row r="2351" spans="1:40" x14ac:dyDescent="0.2">
      <c r="A2351" s="8" t="s">
        <v>5988</v>
      </c>
      <c r="B2351" s="8" t="s">
        <v>6060</v>
      </c>
      <c r="C2351" s="8" t="str">
        <f t="shared" si="36"/>
        <v>McCormick County SC</v>
      </c>
      <c r="D2351" s="9">
        <v>9706</v>
      </c>
      <c r="E2351" s="8" t="s">
        <v>445</v>
      </c>
      <c r="F2351" s="9">
        <v>2479</v>
      </c>
      <c r="G2351" s="9">
        <v>2651</v>
      </c>
      <c r="H2351" s="9">
        <v>5215</v>
      </c>
      <c r="I2351" s="10">
        <v>0.47535953978906997</v>
      </c>
      <c r="J2351" s="10">
        <v>0.50834132310642377</v>
      </c>
      <c r="K2351" s="9">
        <v>-172</v>
      </c>
      <c r="L2351" s="9">
        <v>172</v>
      </c>
      <c r="M2351" s="10">
        <v>-3.2981783317353797E-2</v>
      </c>
      <c r="N2351" s="10">
        <v>3.2981783317353797E-2</v>
      </c>
      <c r="O2351" s="9">
        <v>2637</v>
      </c>
      <c r="P2351" s="9">
        <v>2460</v>
      </c>
      <c r="Q2351" s="9">
        <v>5137</v>
      </c>
      <c r="R2351" s="10">
        <v>0.51333463110765043</v>
      </c>
      <c r="S2351" s="10">
        <v>0.478878722990072</v>
      </c>
      <c r="T2351" s="9">
        <v>177</v>
      </c>
      <c r="U2351" s="10">
        <v>3.4455908117578427E-2</v>
      </c>
      <c r="V2351" s="9">
        <v>-158</v>
      </c>
      <c r="W2351" s="9">
        <v>191</v>
      </c>
      <c r="X2351" s="10">
        <v>-3.7975091318580456E-2</v>
      </c>
      <c r="Y2351" s="10">
        <v>2.9462600116351767E-2</v>
      </c>
      <c r="Z2351" s="11">
        <v>359.13</v>
      </c>
      <c r="AA2351" s="11">
        <v>27.026424971458802</v>
      </c>
      <c r="AB2351" s="11">
        <v>45065</v>
      </c>
      <c r="AC2351" s="12" t="s">
        <v>6061</v>
      </c>
      <c r="AD2351" s="8">
        <v>45</v>
      </c>
      <c r="AE2351" s="8">
        <v>65</v>
      </c>
      <c r="AF2351" s="13"/>
      <c r="AG2351" s="13"/>
      <c r="AH2351" s="13"/>
      <c r="AJ2351" s="13"/>
      <c r="AK2351" s="13"/>
      <c r="AL2351" s="13"/>
      <c r="AM2351" s="13"/>
      <c r="AN2351" s="13" t="s">
        <v>510</v>
      </c>
    </row>
    <row r="2352" spans="1:40" x14ac:dyDescent="0.2">
      <c r="A2352" s="8" t="s">
        <v>5988</v>
      </c>
      <c r="B2352" s="8" t="s">
        <v>634</v>
      </c>
      <c r="C2352" s="8" t="str">
        <f t="shared" si="36"/>
        <v>Marion County SC</v>
      </c>
      <c r="D2352" s="9">
        <v>31747</v>
      </c>
      <c r="E2352" s="8" t="s">
        <v>445</v>
      </c>
      <c r="F2352" s="9">
        <v>8522</v>
      </c>
      <c r="G2352" s="9">
        <v>5434</v>
      </c>
      <c r="H2352" s="9">
        <v>14217</v>
      </c>
      <c r="I2352" s="10">
        <v>0.59942322571569251</v>
      </c>
      <c r="J2352" s="10">
        <v>0.38221847084476329</v>
      </c>
      <c r="K2352" s="9">
        <v>3088</v>
      </c>
      <c r="L2352" s="9">
        <v>-3088</v>
      </c>
      <c r="M2352" s="10">
        <v>0.21720475487092922</v>
      </c>
      <c r="N2352" s="10">
        <v>-0.21720475487092922</v>
      </c>
      <c r="O2352" s="9">
        <v>9518</v>
      </c>
      <c r="P2352" s="9">
        <v>5114</v>
      </c>
      <c r="Q2352" s="9">
        <v>14766</v>
      </c>
      <c r="R2352" s="10">
        <v>0.64458892049302452</v>
      </c>
      <c r="S2352" s="10">
        <v>0.34633617770553976</v>
      </c>
      <c r="T2352" s="9">
        <v>4404</v>
      </c>
      <c r="U2352" s="10">
        <v>0.29825274278748476</v>
      </c>
      <c r="V2352" s="9">
        <v>-996</v>
      </c>
      <c r="W2352" s="9">
        <v>320</v>
      </c>
      <c r="X2352" s="10">
        <v>-4.5165694777332011E-2</v>
      </c>
      <c r="Y2352" s="10">
        <v>3.5882293139223531E-2</v>
      </c>
      <c r="Z2352" s="11">
        <v>489.23</v>
      </c>
      <c r="AA2352" s="11">
        <v>64.891768697749526</v>
      </c>
      <c r="AB2352" s="11">
        <v>45067</v>
      </c>
      <c r="AC2352" s="12" t="s">
        <v>6062</v>
      </c>
      <c r="AD2352" s="8">
        <v>45</v>
      </c>
      <c r="AE2352" s="8">
        <v>67</v>
      </c>
      <c r="AF2352" s="13"/>
      <c r="AG2352" s="13"/>
      <c r="AH2352" s="13"/>
      <c r="AJ2352" s="13"/>
      <c r="AK2352" s="13"/>
      <c r="AL2352" s="13"/>
      <c r="AM2352" s="13"/>
      <c r="AN2352" s="13" t="s">
        <v>510</v>
      </c>
    </row>
    <row r="2353" spans="1:40" x14ac:dyDescent="0.2">
      <c r="A2353" s="8" t="s">
        <v>5988</v>
      </c>
      <c r="B2353" s="8" t="s">
        <v>6063</v>
      </c>
      <c r="C2353" s="8" t="str">
        <f t="shared" si="36"/>
        <v>Marlboro County SC</v>
      </c>
      <c r="D2353" s="9">
        <v>27494</v>
      </c>
      <c r="E2353" s="8" t="s">
        <v>445</v>
      </c>
      <c r="F2353" s="9">
        <v>5928</v>
      </c>
      <c r="G2353" s="9">
        <v>4257</v>
      </c>
      <c r="H2353" s="9">
        <v>10353</v>
      </c>
      <c r="I2353" s="10">
        <v>0.57258765575195592</v>
      </c>
      <c r="J2353" s="10">
        <v>0.41118516372066066</v>
      </c>
      <c r="K2353" s="9">
        <v>1671</v>
      </c>
      <c r="L2353" s="9">
        <v>-1671</v>
      </c>
      <c r="M2353" s="10">
        <v>0.16140249203129525</v>
      </c>
      <c r="N2353" s="10">
        <v>-0.16140249203129525</v>
      </c>
      <c r="O2353" s="9">
        <v>7554</v>
      </c>
      <c r="P2353" s="9">
        <v>4010</v>
      </c>
      <c r="Q2353" s="9">
        <v>11657</v>
      </c>
      <c r="R2353" s="10">
        <v>0.64802264733636439</v>
      </c>
      <c r="S2353" s="10">
        <v>0.34399931371707987</v>
      </c>
      <c r="T2353" s="9">
        <v>3544</v>
      </c>
      <c r="U2353" s="10">
        <v>0.30402333361928452</v>
      </c>
      <c r="V2353" s="9">
        <v>-1626</v>
      </c>
      <c r="W2353" s="9">
        <v>247</v>
      </c>
      <c r="X2353" s="10">
        <v>-7.5434991584408473E-2</v>
      </c>
      <c r="Y2353" s="10">
        <v>6.7185850003580794E-2</v>
      </c>
      <c r="Z2353" s="11">
        <v>479.67</v>
      </c>
      <c r="AA2353" s="11">
        <v>57.318573185731857</v>
      </c>
      <c r="AB2353" s="11">
        <v>45069</v>
      </c>
      <c r="AC2353" s="12" t="s">
        <v>6064</v>
      </c>
      <c r="AD2353" s="8">
        <v>45</v>
      </c>
      <c r="AE2353" s="8">
        <v>69</v>
      </c>
      <c r="AF2353" s="13" t="s">
        <v>6065</v>
      </c>
      <c r="AG2353" s="13"/>
      <c r="AH2353" s="13" t="s">
        <v>6066</v>
      </c>
      <c r="AJ2353" s="13" t="s">
        <v>498</v>
      </c>
      <c r="AK2353" s="13"/>
      <c r="AL2353" s="13"/>
      <c r="AM2353" s="13"/>
      <c r="AN2353" s="13" t="s">
        <v>487</v>
      </c>
    </row>
    <row r="2354" spans="1:40" x14ac:dyDescent="0.2">
      <c r="A2354" s="8" t="s">
        <v>5988</v>
      </c>
      <c r="B2354" s="8" t="s">
        <v>6067</v>
      </c>
      <c r="C2354" s="8" t="str">
        <f t="shared" si="36"/>
        <v>Newberry County SC</v>
      </c>
      <c r="D2354" s="9">
        <v>38012</v>
      </c>
      <c r="E2354" s="8" t="s">
        <v>445</v>
      </c>
      <c r="F2354" s="9">
        <v>6212</v>
      </c>
      <c r="G2354" s="9">
        <v>10011</v>
      </c>
      <c r="H2354" s="9">
        <v>16795</v>
      </c>
      <c r="I2354" s="10">
        <v>0.36987198571003277</v>
      </c>
      <c r="J2354" s="10">
        <v>0.59607025900565647</v>
      </c>
      <c r="K2354" s="9">
        <v>-3799</v>
      </c>
      <c r="L2354" s="9">
        <v>3799</v>
      </c>
      <c r="M2354" s="10">
        <v>-0.2261982732956237</v>
      </c>
      <c r="N2354" s="10">
        <v>0.2261982732956237</v>
      </c>
      <c r="O2354" s="9">
        <v>6891</v>
      </c>
      <c r="P2354" s="9">
        <v>9218</v>
      </c>
      <c r="Q2354" s="9">
        <v>16287</v>
      </c>
      <c r="R2354" s="10">
        <v>0.42309817645975317</v>
      </c>
      <c r="S2354" s="10">
        <v>0.56597286179161299</v>
      </c>
      <c r="T2354" s="9">
        <v>-2327</v>
      </c>
      <c r="U2354" s="10">
        <v>-0.14287468533185982</v>
      </c>
      <c r="V2354" s="9">
        <v>-679</v>
      </c>
      <c r="W2354" s="9">
        <v>793</v>
      </c>
      <c r="X2354" s="10">
        <v>-5.3226190749720403E-2</v>
      </c>
      <c r="Y2354" s="10">
        <v>3.0097397214043475E-2</v>
      </c>
      <c r="Z2354" s="11">
        <v>630.04</v>
      </c>
      <c r="AA2354" s="11">
        <v>60.332677290330778</v>
      </c>
      <c r="AB2354" s="11">
        <v>45071</v>
      </c>
      <c r="AC2354" s="12" t="s">
        <v>6068</v>
      </c>
      <c r="AD2354" s="8">
        <v>45</v>
      </c>
      <c r="AE2354" s="8">
        <v>71</v>
      </c>
      <c r="AF2354" s="13" t="s">
        <v>6069</v>
      </c>
      <c r="AG2354" s="13" t="s">
        <v>6014</v>
      </c>
      <c r="AH2354" s="13" t="s">
        <v>6070</v>
      </c>
      <c r="AJ2354" s="13" t="s">
        <v>498</v>
      </c>
      <c r="AK2354" s="13" t="s">
        <v>6016</v>
      </c>
      <c r="AL2354" s="13"/>
      <c r="AM2354" s="13"/>
      <c r="AN2354" s="13" t="s">
        <v>487</v>
      </c>
    </row>
    <row r="2355" spans="1:40" x14ac:dyDescent="0.2">
      <c r="A2355" s="8" t="s">
        <v>5988</v>
      </c>
      <c r="B2355" s="8" t="s">
        <v>1796</v>
      </c>
      <c r="C2355" s="8" t="str">
        <f t="shared" si="36"/>
        <v>Oconee County SC</v>
      </c>
      <c r="D2355" s="9">
        <v>75713</v>
      </c>
      <c r="E2355" s="8" t="s">
        <v>445</v>
      </c>
      <c r="F2355" s="9">
        <v>7979</v>
      </c>
      <c r="G2355" s="9">
        <v>24096</v>
      </c>
      <c r="H2355" s="9">
        <v>33530</v>
      </c>
      <c r="I2355" s="10">
        <v>0.23796600059648076</v>
      </c>
      <c r="J2355" s="10">
        <v>0.71864002385923054</v>
      </c>
      <c r="K2355" s="9">
        <v>-16117</v>
      </c>
      <c r="L2355" s="9">
        <v>16117</v>
      </c>
      <c r="M2355" s="10">
        <v>-0.48067402326274977</v>
      </c>
      <c r="N2355" s="10">
        <v>0.48067402326274977</v>
      </c>
      <c r="O2355" s="9">
        <v>8537</v>
      </c>
      <c r="P2355" s="9">
        <v>21573</v>
      </c>
      <c r="Q2355" s="9">
        <v>30613</v>
      </c>
      <c r="R2355" s="10">
        <v>0.27886845457812043</v>
      </c>
      <c r="S2355" s="10">
        <v>0.70470061738477119</v>
      </c>
      <c r="T2355" s="9">
        <v>-13036</v>
      </c>
      <c r="U2355" s="10">
        <v>-0.42583216280665076</v>
      </c>
      <c r="V2355" s="9">
        <v>-558</v>
      </c>
      <c r="W2355" s="9">
        <v>2523</v>
      </c>
      <c r="X2355" s="10">
        <v>-4.0902453981639664E-2</v>
      </c>
      <c r="Y2355" s="10">
        <v>1.3939406474459348E-2</v>
      </c>
      <c r="Z2355" s="11">
        <v>626.33000000000004</v>
      </c>
      <c r="AA2355" s="11">
        <v>120.88355978477799</v>
      </c>
      <c r="AB2355" s="11">
        <v>45073</v>
      </c>
      <c r="AC2355" s="12" t="s">
        <v>6071</v>
      </c>
      <c r="AD2355" s="8">
        <v>45</v>
      </c>
      <c r="AE2355" s="8">
        <v>73</v>
      </c>
      <c r="AF2355" s="13" t="s">
        <v>6072</v>
      </c>
      <c r="AG2355" s="13" t="s">
        <v>187</v>
      </c>
      <c r="AH2355" s="13" t="s">
        <v>6073</v>
      </c>
      <c r="AJ2355" s="13" t="s">
        <v>498</v>
      </c>
      <c r="AK2355" s="13" t="s">
        <v>5993</v>
      </c>
      <c r="AL2355" s="13"/>
      <c r="AM2355" s="13"/>
      <c r="AN2355" s="13" t="s">
        <v>487</v>
      </c>
    </row>
    <row r="2356" spans="1:40" x14ac:dyDescent="0.2">
      <c r="A2356" s="8" t="s">
        <v>5988</v>
      </c>
      <c r="B2356" s="8" t="s">
        <v>6074</v>
      </c>
      <c r="C2356" s="8" t="str">
        <f t="shared" si="36"/>
        <v>Orangeburg County SC</v>
      </c>
      <c r="D2356" s="9">
        <v>89208</v>
      </c>
      <c r="E2356" s="8" t="s">
        <v>445</v>
      </c>
      <c r="F2356" s="9">
        <v>26258</v>
      </c>
      <c r="G2356" s="9">
        <v>11909</v>
      </c>
      <c r="H2356" s="9">
        <v>38824</v>
      </c>
      <c r="I2356" s="10">
        <v>0.67633422625180306</v>
      </c>
      <c r="J2356" s="10">
        <v>0.30674325159695032</v>
      </c>
      <c r="K2356" s="9">
        <v>14349</v>
      </c>
      <c r="L2356" s="9">
        <v>-14349</v>
      </c>
      <c r="M2356" s="10">
        <v>0.36959097465485274</v>
      </c>
      <c r="N2356" s="10">
        <v>-0.36959097465485274</v>
      </c>
      <c r="O2356" s="9">
        <v>30454</v>
      </c>
      <c r="P2356" s="9">
        <v>11888</v>
      </c>
      <c r="Q2356" s="9">
        <v>42637</v>
      </c>
      <c r="R2356" s="10">
        <v>0.71426226047798858</v>
      </c>
      <c r="S2356" s="10">
        <v>0.27881886624293456</v>
      </c>
      <c r="T2356" s="9">
        <v>18566</v>
      </c>
      <c r="U2356" s="10">
        <v>0.43544339423505402</v>
      </c>
      <c r="V2356" s="9">
        <v>-4196</v>
      </c>
      <c r="W2356" s="9">
        <v>21</v>
      </c>
      <c r="X2356" s="10">
        <v>-3.7928034226185514E-2</v>
      </c>
      <c r="Y2356" s="10">
        <v>2.7924385354015757E-2</v>
      </c>
      <c r="Z2356" s="11">
        <v>1106.0999999999999</v>
      </c>
      <c r="AA2356" s="11">
        <v>80.65093572009765</v>
      </c>
      <c r="AB2356" s="11">
        <v>45075</v>
      </c>
      <c r="AC2356" s="12" t="s">
        <v>6075</v>
      </c>
      <c r="AD2356" s="8">
        <v>45</v>
      </c>
      <c r="AE2356" s="8">
        <v>75</v>
      </c>
      <c r="AF2356" s="13" t="s">
        <v>6076</v>
      </c>
      <c r="AG2356" s="13" t="s">
        <v>6014</v>
      </c>
      <c r="AH2356" s="13" t="s">
        <v>6077</v>
      </c>
      <c r="AJ2356" s="13" t="s">
        <v>498</v>
      </c>
      <c r="AK2356" s="13" t="s">
        <v>6016</v>
      </c>
      <c r="AL2356" s="13"/>
      <c r="AM2356" s="13"/>
      <c r="AN2356" s="13" t="s">
        <v>487</v>
      </c>
    </row>
    <row r="2357" spans="1:40" x14ac:dyDescent="0.2">
      <c r="A2357" s="8" t="s">
        <v>5988</v>
      </c>
      <c r="B2357" s="8" t="s">
        <v>652</v>
      </c>
      <c r="C2357" s="8" t="str">
        <f t="shared" si="36"/>
        <v>Pickens County SC</v>
      </c>
      <c r="D2357" s="9">
        <v>121691</v>
      </c>
      <c r="E2357" s="8" t="s">
        <v>445</v>
      </c>
      <c r="F2357" s="9">
        <v>10327</v>
      </c>
      <c r="G2357" s="9">
        <v>36096</v>
      </c>
      <c r="H2357" s="9">
        <v>48871</v>
      </c>
      <c r="I2357" s="10">
        <v>0.21131141167563586</v>
      </c>
      <c r="J2357" s="10">
        <v>0.73859753227885661</v>
      </c>
      <c r="K2357" s="9">
        <v>-25769</v>
      </c>
      <c r="L2357" s="9">
        <v>25769</v>
      </c>
      <c r="M2357" s="10">
        <v>-0.52728612060322078</v>
      </c>
      <c r="N2357" s="10">
        <v>0.52728612060322078</v>
      </c>
      <c r="O2357" s="9">
        <v>11122</v>
      </c>
      <c r="P2357" s="9">
        <v>33385</v>
      </c>
      <c r="Q2357" s="9">
        <v>45422</v>
      </c>
      <c r="R2357" s="10">
        <v>0.24485931927259919</v>
      </c>
      <c r="S2357" s="10">
        <v>0.73499625732024132</v>
      </c>
      <c r="T2357" s="9">
        <v>-22263</v>
      </c>
      <c r="U2357" s="10">
        <v>-0.49013693804764213</v>
      </c>
      <c r="V2357" s="9">
        <v>-795</v>
      </c>
      <c r="W2357" s="9">
        <v>2711</v>
      </c>
      <c r="X2357" s="10">
        <v>-3.3547907596963328E-2</v>
      </c>
      <c r="Y2357" s="10">
        <v>3.6012749586152859E-3</v>
      </c>
      <c r="Z2357" s="11">
        <v>496.41</v>
      </c>
      <c r="AA2357" s="11">
        <v>245.14212042464897</v>
      </c>
      <c r="AB2357" s="11">
        <v>45077</v>
      </c>
      <c r="AC2357" s="12" t="s">
        <v>6078</v>
      </c>
      <c r="AD2357" s="8">
        <v>45</v>
      </c>
      <c r="AE2357" s="8">
        <v>77</v>
      </c>
      <c r="AF2357" s="13" t="s">
        <v>5999</v>
      </c>
      <c r="AG2357" s="13" t="s">
        <v>187</v>
      </c>
      <c r="AH2357" s="13" t="s">
        <v>6000</v>
      </c>
      <c r="AI2357" s="14">
        <v>874869</v>
      </c>
      <c r="AJ2357" s="13" t="s">
        <v>486</v>
      </c>
      <c r="AK2357" s="13" t="s">
        <v>5993</v>
      </c>
      <c r="AL2357" s="13"/>
      <c r="AM2357" s="13"/>
      <c r="AN2357" s="13" t="s">
        <v>487</v>
      </c>
    </row>
    <row r="2358" spans="1:40" x14ac:dyDescent="0.2">
      <c r="A2358" s="8" t="s">
        <v>5988</v>
      </c>
      <c r="B2358" s="8" t="s">
        <v>2240</v>
      </c>
      <c r="C2358" s="8" t="str">
        <f t="shared" si="36"/>
        <v>Richland County SC</v>
      </c>
      <c r="D2358" s="9">
        <v>407051</v>
      </c>
      <c r="E2358" s="8" t="s">
        <v>445</v>
      </c>
      <c r="F2358" s="9">
        <v>108401</v>
      </c>
      <c r="G2358" s="9">
        <v>52753</v>
      </c>
      <c r="H2358" s="9">
        <v>169400</v>
      </c>
      <c r="I2358" s="10">
        <v>0.63991145218417944</v>
      </c>
      <c r="J2358" s="10">
        <v>0.31141086186540734</v>
      </c>
      <c r="K2358" s="9">
        <v>55648</v>
      </c>
      <c r="L2358" s="9">
        <v>-55648</v>
      </c>
      <c r="M2358" s="10">
        <v>0.3285005903187721</v>
      </c>
      <c r="N2358" s="10">
        <v>-0.3285005903187721</v>
      </c>
      <c r="O2358" s="9">
        <v>94350</v>
      </c>
      <c r="P2358" s="9">
        <v>46725</v>
      </c>
      <c r="Q2358" s="9">
        <v>143016</v>
      </c>
      <c r="R2358" s="10">
        <v>0.65971639536835036</v>
      </c>
      <c r="S2358" s="10">
        <v>0.32671169659338817</v>
      </c>
      <c r="T2358" s="9">
        <v>47625</v>
      </c>
      <c r="U2358" s="10">
        <v>0.33300469877496219</v>
      </c>
      <c r="V2358" s="9">
        <v>14051</v>
      </c>
      <c r="W2358" s="9">
        <v>6028</v>
      </c>
      <c r="X2358" s="10">
        <v>-1.980494318417092E-2</v>
      </c>
      <c r="Y2358" s="10">
        <v>-1.5300834727980828E-2</v>
      </c>
      <c r="Z2358" s="11">
        <v>757.07</v>
      </c>
      <c r="AA2358" s="11">
        <v>537.66626599918106</v>
      </c>
      <c r="AB2358" s="11">
        <v>45079</v>
      </c>
      <c r="AC2358" s="12" t="s">
        <v>6079</v>
      </c>
      <c r="AD2358" s="8">
        <v>45</v>
      </c>
      <c r="AE2358" s="8">
        <v>79</v>
      </c>
      <c r="AF2358" s="13" t="s">
        <v>6013</v>
      </c>
      <c r="AG2358" s="13" t="s">
        <v>6014</v>
      </c>
      <c r="AH2358" s="13" t="s">
        <v>6015</v>
      </c>
      <c r="AI2358" s="14">
        <v>810068</v>
      </c>
      <c r="AJ2358" s="13" t="s">
        <v>486</v>
      </c>
      <c r="AK2358" s="13" t="s">
        <v>6016</v>
      </c>
      <c r="AL2358" s="13"/>
      <c r="AM2358" s="13"/>
      <c r="AN2358" s="13" t="s">
        <v>487</v>
      </c>
    </row>
    <row r="2359" spans="1:40" x14ac:dyDescent="0.2">
      <c r="A2359" s="8" t="s">
        <v>5988</v>
      </c>
      <c r="B2359" s="8" t="s">
        <v>6080</v>
      </c>
      <c r="C2359" s="8" t="str">
        <f t="shared" si="36"/>
        <v>Saluda County SC</v>
      </c>
      <c r="D2359" s="9">
        <v>20053</v>
      </c>
      <c r="E2359" s="8" t="s">
        <v>445</v>
      </c>
      <c r="F2359" s="9">
        <v>2809</v>
      </c>
      <c r="G2359" s="9">
        <v>5525</v>
      </c>
      <c r="H2359" s="9">
        <v>8559</v>
      </c>
      <c r="I2359" s="10">
        <v>0.32819254585816099</v>
      </c>
      <c r="J2359" s="10">
        <v>0.64551933637107139</v>
      </c>
      <c r="K2359" s="9">
        <v>-2716</v>
      </c>
      <c r="L2359" s="9">
        <v>2716</v>
      </c>
      <c r="M2359" s="10">
        <v>-0.31732679051291041</v>
      </c>
      <c r="N2359" s="10">
        <v>0.31732679051291041</v>
      </c>
      <c r="O2359" s="9">
        <v>3322</v>
      </c>
      <c r="P2359" s="9">
        <v>5130</v>
      </c>
      <c r="Q2359" s="9">
        <v>8553</v>
      </c>
      <c r="R2359" s="10">
        <v>0.38840173038699871</v>
      </c>
      <c r="S2359" s="10">
        <v>0.5997895475271835</v>
      </c>
      <c r="T2359" s="9">
        <v>-1808</v>
      </c>
      <c r="U2359" s="10">
        <v>-0.21138781714018479</v>
      </c>
      <c r="V2359" s="9">
        <v>-513</v>
      </c>
      <c r="W2359" s="9">
        <v>395</v>
      </c>
      <c r="X2359" s="10">
        <v>-6.0209184528837723E-2</v>
      </c>
      <c r="Y2359" s="10">
        <v>4.5729788843887897E-2</v>
      </c>
      <c r="Z2359" s="11">
        <v>452.78</v>
      </c>
      <c r="AA2359" s="11">
        <v>44.288616988382884</v>
      </c>
      <c r="AB2359" s="11">
        <v>45081</v>
      </c>
      <c r="AC2359" s="12" t="s">
        <v>6081</v>
      </c>
      <c r="AD2359" s="8">
        <v>45</v>
      </c>
      <c r="AE2359" s="8">
        <v>81</v>
      </c>
      <c r="AF2359" s="13" t="s">
        <v>6013</v>
      </c>
      <c r="AG2359" s="13" t="s">
        <v>6014</v>
      </c>
      <c r="AH2359" s="13" t="s">
        <v>6015</v>
      </c>
      <c r="AI2359" s="14">
        <v>810068</v>
      </c>
      <c r="AJ2359" s="13" t="s">
        <v>486</v>
      </c>
      <c r="AK2359" s="13" t="s">
        <v>6016</v>
      </c>
      <c r="AL2359" s="13"/>
      <c r="AM2359" s="13"/>
      <c r="AN2359" s="13" t="s">
        <v>505</v>
      </c>
    </row>
    <row r="2360" spans="1:40" x14ac:dyDescent="0.2">
      <c r="A2360" s="8" t="s">
        <v>5988</v>
      </c>
      <c r="B2360" s="8" t="s">
        <v>6082</v>
      </c>
      <c r="C2360" s="8" t="str">
        <f t="shared" si="36"/>
        <v>Spartanburg County SC</v>
      </c>
      <c r="D2360" s="9">
        <v>297302</v>
      </c>
      <c r="E2360" s="8" t="s">
        <v>445</v>
      </c>
      <c r="F2360" s="9">
        <v>39888</v>
      </c>
      <c r="G2360" s="9">
        <v>76101</v>
      </c>
      <c r="H2360" s="9">
        <v>120793</v>
      </c>
      <c r="I2360" s="10">
        <v>0.33021781063472222</v>
      </c>
      <c r="J2360" s="10">
        <v>0.63001167286183801</v>
      </c>
      <c r="K2360" s="9">
        <v>-36213</v>
      </c>
      <c r="L2360" s="9">
        <v>36213</v>
      </c>
      <c r="M2360" s="10">
        <v>-0.29979386222711579</v>
      </c>
      <c r="N2360" s="10">
        <v>0.29979386222711579</v>
      </c>
      <c r="O2360" s="9">
        <v>40920</v>
      </c>
      <c r="P2360" s="9">
        <v>65951</v>
      </c>
      <c r="Q2360" s="9">
        <v>108327</v>
      </c>
      <c r="R2360" s="10">
        <v>0.37774516048630535</v>
      </c>
      <c r="S2360" s="10">
        <v>0.60881405374468045</v>
      </c>
      <c r="T2360" s="9">
        <v>-25031</v>
      </c>
      <c r="U2360" s="10">
        <v>-0.2310688932583751</v>
      </c>
      <c r="V2360" s="9">
        <v>-1032</v>
      </c>
      <c r="W2360" s="9">
        <v>10150</v>
      </c>
      <c r="X2360" s="10">
        <v>-4.7527349851583134E-2</v>
      </c>
      <c r="Y2360" s="10">
        <v>2.1197619117157562E-2</v>
      </c>
      <c r="Z2360" s="11">
        <v>807.93</v>
      </c>
      <c r="AA2360" s="11">
        <v>367.97989924869734</v>
      </c>
      <c r="AB2360" s="11">
        <v>45083</v>
      </c>
      <c r="AC2360" s="12" t="s">
        <v>6083</v>
      </c>
      <c r="AD2360" s="8">
        <v>45</v>
      </c>
      <c r="AE2360" s="8">
        <v>83</v>
      </c>
      <c r="AF2360" s="13" t="s">
        <v>6084</v>
      </c>
      <c r="AG2360" s="13" t="s">
        <v>187</v>
      </c>
      <c r="AH2360" s="13" t="s">
        <v>6085</v>
      </c>
      <c r="AI2360" s="14">
        <v>325079</v>
      </c>
      <c r="AJ2360" s="13" t="s">
        <v>486</v>
      </c>
      <c r="AK2360" s="13" t="s">
        <v>5993</v>
      </c>
      <c r="AL2360" s="13"/>
      <c r="AM2360" s="13"/>
      <c r="AN2360" s="13" t="s">
        <v>487</v>
      </c>
    </row>
    <row r="2361" spans="1:40" x14ac:dyDescent="0.2">
      <c r="A2361" s="8" t="s">
        <v>5988</v>
      </c>
      <c r="B2361" s="8" t="s">
        <v>668</v>
      </c>
      <c r="C2361" s="8" t="str">
        <f t="shared" si="36"/>
        <v>Sumter County SC</v>
      </c>
      <c r="D2361" s="9">
        <v>107480</v>
      </c>
      <c r="E2361" s="8" t="s">
        <v>445</v>
      </c>
      <c r="F2361" s="9">
        <v>24024</v>
      </c>
      <c r="G2361" s="9">
        <v>18733</v>
      </c>
      <c r="H2361" s="9">
        <v>44048</v>
      </c>
      <c r="I2361" s="10">
        <v>0.54540501271340358</v>
      </c>
      <c r="J2361" s="10">
        <v>0.42528605158009442</v>
      </c>
      <c r="K2361" s="9">
        <v>5291</v>
      </c>
      <c r="L2361" s="9">
        <v>-5291</v>
      </c>
      <c r="M2361" s="10">
        <v>0.12011896113330917</v>
      </c>
      <c r="N2361" s="10">
        <v>-0.12011896113330917</v>
      </c>
      <c r="O2361" s="9">
        <v>27550</v>
      </c>
      <c r="P2361" s="9">
        <v>19266</v>
      </c>
      <c r="Q2361" s="9">
        <v>47261</v>
      </c>
      <c r="R2361" s="10">
        <v>0.58293307378176507</v>
      </c>
      <c r="S2361" s="10">
        <v>0.40765112883773091</v>
      </c>
      <c r="T2361" s="9">
        <v>8284</v>
      </c>
      <c r="U2361" s="10">
        <v>0.17528194494403415</v>
      </c>
      <c r="V2361" s="9">
        <v>-3526</v>
      </c>
      <c r="W2361" s="9">
        <v>-533</v>
      </c>
      <c r="X2361" s="10">
        <v>-3.7528061068361485E-2</v>
      </c>
      <c r="Y2361" s="10">
        <v>1.7634922742363501E-2</v>
      </c>
      <c r="Z2361" s="11">
        <v>665.07</v>
      </c>
      <c r="AA2361" s="11">
        <v>161.60704888207255</v>
      </c>
      <c r="AB2361" s="11">
        <v>45085</v>
      </c>
      <c r="AC2361" s="12" t="s">
        <v>6086</v>
      </c>
      <c r="AD2361" s="8">
        <v>45</v>
      </c>
      <c r="AE2361" s="8">
        <v>85</v>
      </c>
      <c r="AF2361" s="13" t="s">
        <v>6087</v>
      </c>
      <c r="AG2361" s="13"/>
      <c r="AH2361" s="13" t="s">
        <v>6088</v>
      </c>
      <c r="AI2361" s="14">
        <v>107480</v>
      </c>
      <c r="AJ2361" s="13" t="s">
        <v>486</v>
      </c>
      <c r="AK2361" s="13"/>
      <c r="AL2361" s="13"/>
      <c r="AM2361" s="13"/>
      <c r="AN2361" s="13" t="s">
        <v>487</v>
      </c>
    </row>
    <row r="2362" spans="1:40" x14ac:dyDescent="0.2">
      <c r="A2362" s="8" t="s">
        <v>5988</v>
      </c>
      <c r="B2362" s="8" t="s">
        <v>917</v>
      </c>
      <c r="C2362" s="8" t="str">
        <f t="shared" si="36"/>
        <v>Union County SC</v>
      </c>
      <c r="D2362" s="9">
        <v>27777</v>
      </c>
      <c r="E2362" s="8" t="s">
        <v>445</v>
      </c>
      <c r="F2362" s="9">
        <v>4727</v>
      </c>
      <c r="G2362" s="9">
        <v>7058</v>
      </c>
      <c r="H2362" s="9">
        <v>12087</v>
      </c>
      <c r="I2362" s="10">
        <v>0.39108132704558618</v>
      </c>
      <c r="J2362" s="10">
        <v>0.58393315131959955</v>
      </c>
      <c r="K2362" s="9">
        <v>-2331</v>
      </c>
      <c r="L2362" s="9">
        <v>2331</v>
      </c>
      <c r="M2362" s="10">
        <v>-0.19285182427401337</v>
      </c>
      <c r="N2362" s="10">
        <v>0.19285182427401337</v>
      </c>
      <c r="O2362" s="9">
        <v>5748</v>
      </c>
      <c r="P2362" s="9">
        <v>6566</v>
      </c>
      <c r="Q2362" s="9">
        <v>12475</v>
      </c>
      <c r="R2362" s="10">
        <v>0.46076152304609219</v>
      </c>
      <c r="S2362" s="10">
        <v>0.52633266533066136</v>
      </c>
      <c r="T2362" s="9">
        <v>-818</v>
      </c>
      <c r="U2362" s="10">
        <v>-6.5571142284569173E-2</v>
      </c>
      <c r="V2362" s="9">
        <v>-1021</v>
      </c>
      <c r="W2362" s="9">
        <v>492</v>
      </c>
      <c r="X2362" s="10">
        <v>-6.9680196000506012E-2</v>
      </c>
      <c r="Y2362" s="10">
        <v>5.7600485988938188E-2</v>
      </c>
      <c r="Z2362" s="11">
        <v>514.16999999999996</v>
      </c>
      <c r="AA2362" s="11">
        <v>54.022988505747129</v>
      </c>
      <c r="AB2362" s="11">
        <v>45087</v>
      </c>
      <c r="AC2362" s="12" t="s">
        <v>6089</v>
      </c>
      <c r="AD2362" s="8">
        <v>45</v>
      </c>
      <c r="AE2362" s="8">
        <v>87</v>
      </c>
      <c r="AF2362" s="13" t="s">
        <v>6084</v>
      </c>
      <c r="AG2362" s="13" t="s">
        <v>187</v>
      </c>
      <c r="AH2362" s="13" t="s">
        <v>6085</v>
      </c>
      <c r="AI2362" s="14">
        <v>325079</v>
      </c>
      <c r="AJ2362" s="13" t="s">
        <v>486</v>
      </c>
      <c r="AK2362" s="13" t="s">
        <v>5993</v>
      </c>
      <c r="AL2362" s="13"/>
      <c r="AM2362" s="13"/>
      <c r="AN2362" s="13" t="s">
        <v>505</v>
      </c>
    </row>
    <row r="2363" spans="1:40" x14ac:dyDescent="0.2">
      <c r="A2363" s="8" t="s">
        <v>5988</v>
      </c>
      <c r="B2363" s="8" t="s">
        <v>6090</v>
      </c>
      <c r="C2363" s="8" t="str">
        <f t="shared" si="36"/>
        <v>Williamsburg County SC</v>
      </c>
      <c r="D2363" s="9">
        <v>32535</v>
      </c>
      <c r="E2363" s="8" t="s">
        <v>445</v>
      </c>
      <c r="F2363" s="9">
        <v>9949</v>
      </c>
      <c r="G2363" s="9">
        <v>4863</v>
      </c>
      <c r="H2363" s="9">
        <v>15049</v>
      </c>
      <c r="I2363" s="10">
        <v>0.66110705030234562</v>
      </c>
      <c r="J2363" s="10">
        <v>0.3231443949764104</v>
      </c>
      <c r="K2363" s="9">
        <v>5086</v>
      </c>
      <c r="L2363" s="9">
        <v>-5086</v>
      </c>
      <c r="M2363" s="10">
        <v>0.33796265532593522</v>
      </c>
      <c r="N2363" s="10">
        <v>-0.33796265532593522</v>
      </c>
      <c r="O2363" s="9">
        <v>11318</v>
      </c>
      <c r="P2363" s="9">
        <v>4819</v>
      </c>
      <c r="Q2363" s="9">
        <v>16282</v>
      </c>
      <c r="R2363" s="10">
        <v>0.69512344920771407</v>
      </c>
      <c r="S2363" s="10">
        <v>0.29597101093231792</v>
      </c>
      <c r="T2363" s="9">
        <v>6499</v>
      </c>
      <c r="U2363" s="10">
        <v>0.39915243827539615</v>
      </c>
      <c r="V2363" s="9">
        <v>-1369</v>
      </c>
      <c r="W2363" s="9">
        <v>44</v>
      </c>
      <c r="X2363" s="10">
        <v>-3.401639890536845E-2</v>
      </c>
      <c r="Y2363" s="10">
        <v>2.7173384044092475E-2</v>
      </c>
      <c r="Z2363" s="11">
        <v>934.16</v>
      </c>
      <c r="AA2363" s="11">
        <v>34.828080842682198</v>
      </c>
      <c r="AB2363" s="11">
        <v>45089</v>
      </c>
      <c r="AC2363" s="12" t="s">
        <v>6091</v>
      </c>
      <c r="AD2363" s="8">
        <v>45</v>
      </c>
      <c r="AE2363" s="8">
        <v>89</v>
      </c>
      <c r="AF2363" s="13"/>
      <c r="AG2363" s="13"/>
      <c r="AH2363" s="13"/>
      <c r="AJ2363" s="13"/>
      <c r="AK2363" s="13"/>
      <c r="AL2363" s="13"/>
      <c r="AM2363" s="13"/>
      <c r="AN2363" s="13" t="s">
        <v>510</v>
      </c>
    </row>
    <row r="2364" spans="1:40" x14ac:dyDescent="0.2">
      <c r="A2364" s="8" t="s">
        <v>5988</v>
      </c>
      <c r="B2364" s="8" t="s">
        <v>3372</v>
      </c>
      <c r="C2364" s="8" t="str">
        <f t="shared" si="36"/>
        <v>York County SC</v>
      </c>
      <c r="D2364" s="9">
        <v>251195</v>
      </c>
      <c r="E2364" s="8" t="s">
        <v>445</v>
      </c>
      <c r="F2364" s="9">
        <v>41230</v>
      </c>
      <c r="G2364" s="9">
        <v>66245</v>
      </c>
      <c r="H2364" s="9">
        <v>113425</v>
      </c>
      <c r="I2364" s="10">
        <v>0.36350011020498124</v>
      </c>
      <c r="J2364" s="10">
        <v>0.58404231871280576</v>
      </c>
      <c r="K2364" s="9">
        <v>-25015</v>
      </c>
      <c r="L2364" s="9">
        <v>25015</v>
      </c>
      <c r="M2364" s="10">
        <v>-0.22054220850782452</v>
      </c>
      <c r="N2364" s="10">
        <v>0.22054220850782452</v>
      </c>
      <c r="O2364" s="9">
        <v>38757</v>
      </c>
      <c r="P2364" s="9">
        <v>59149</v>
      </c>
      <c r="Q2364" s="9">
        <v>99428</v>
      </c>
      <c r="R2364" s="10">
        <v>0.38979965402100014</v>
      </c>
      <c r="S2364" s="10">
        <v>0.59489278674015367</v>
      </c>
      <c r="T2364" s="9">
        <v>-20392</v>
      </c>
      <c r="U2364" s="10">
        <v>-0.20509313271915353</v>
      </c>
      <c r="V2364" s="9">
        <v>2473</v>
      </c>
      <c r="W2364" s="9">
        <v>7096</v>
      </c>
      <c r="X2364" s="10">
        <v>-2.62995438160189E-2</v>
      </c>
      <c r="Y2364" s="10">
        <v>-1.0850468027347904E-2</v>
      </c>
      <c r="Z2364" s="11">
        <v>680.6</v>
      </c>
      <c r="AA2364" s="11">
        <v>369.07875404055244</v>
      </c>
      <c r="AB2364" s="11">
        <v>45091</v>
      </c>
      <c r="AC2364" s="12" t="s">
        <v>6092</v>
      </c>
      <c r="AD2364" s="8">
        <v>45</v>
      </c>
      <c r="AE2364" s="8">
        <v>91</v>
      </c>
      <c r="AF2364" s="13" t="s">
        <v>4981</v>
      </c>
      <c r="AG2364" s="13" t="s">
        <v>4982</v>
      </c>
      <c r="AH2364" s="13" t="s">
        <v>4983</v>
      </c>
      <c r="AI2364" s="14">
        <v>2426363</v>
      </c>
      <c r="AJ2364" s="13" t="s">
        <v>486</v>
      </c>
      <c r="AK2364" s="13" t="s">
        <v>4984</v>
      </c>
      <c r="AL2364" s="13"/>
      <c r="AM2364" s="13"/>
      <c r="AN2364" s="13" t="s">
        <v>505</v>
      </c>
    </row>
    <row r="2365" spans="1:40" x14ac:dyDescent="0.2">
      <c r="A2365" s="8" t="s">
        <v>6093</v>
      </c>
      <c r="B2365" s="8" t="s">
        <v>6094</v>
      </c>
      <c r="C2365" s="8" t="str">
        <f t="shared" si="36"/>
        <v>Aurora County SD</v>
      </c>
      <c r="D2365" s="9">
        <v>2733</v>
      </c>
      <c r="E2365" s="8" t="s">
        <v>445</v>
      </c>
      <c r="F2365" s="9">
        <v>340</v>
      </c>
      <c r="G2365" s="9">
        <v>974</v>
      </c>
      <c r="H2365" s="9">
        <v>1407</v>
      </c>
      <c r="I2365" s="10">
        <v>0.24164889836531628</v>
      </c>
      <c r="J2365" s="10">
        <v>0.69225302061122962</v>
      </c>
      <c r="K2365" s="9">
        <v>-634</v>
      </c>
      <c r="L2365" s="9">
        <v>634</v>
      </c>
      <c r="M2365" s="10">
        <v>-0.45060412224591334</v>
      </c>
      <c r="N2365" s="10">
        <v>0.45060412224591334</v>
      </c>
      <c r="O2365" s="9">
        <v>556</v>
      </c>
      <c r="P2365" s="9">
        <v>804</v>
      </c>
      <c r="Q2365" s="9">
        <v>1400</v>
      </c>
      <c r="R2365" s="10">
        <v>0.39714285714285713</v>
      </c>
      <c r="S2365" s="10">
        <v>0.57428571428571429</v>
      </c>
      <c r="T2365" s="9">
        <v>-248</v>
      </c>
      <c r="U2365" s="10">
        <v>-0.17714285714285716</v>
      </c>
      <c r="V2365" s="9">
        <v>-216</v>
      </c>
      <c r="W2365" s="9">
        <v>170</v>
      </c>
      <c r="X2365" s="10">
        <v>-0.15549395877754085</v>
      </c>
      <c r="Y2365" s="10">
        <v>0.11796730632551533</v>
      </c>
      <c r="Z2365" s="11">
        <v>708.43</v>
      </c>
      <c r="AA2365" s="11">
        <v>3.8578264613299833</v>
      </c>
      <c r="AB2365" s="11">
        <v>46003</v>
      </c>
      <c r="AC2365" s="12" t="s">
        <v>6095</v>
      </c>
      <c r="AD2365" s="8">
        <v>46</v>
      </c>
      <c r="AE2365" s="8">
        <v>3</v>
      </c>
      <c r="AF2365" s="13"/>
      <c r="AG2365" s="13"/>
      <c r="AH2365" s="13"/>
      <c r="AJ2365" s="13"/>
      <c r="AK2365" s="13"/>
      <c r="AL2365" s="13"/>
      <c r="AM2365" s="13"/>
      <c r="AN2365" s="13" t="s">
        <v>510</v>
      </c>
    </row>
    <row r="2366" spans="1:40" x14ac:dyDescent="0.2">
      <c r="A2366" s="8" t="s">
        <v>6093</v>
      </c>
      <c r="B2366" s="8" t="s">
        <v>6096</v>
      </c>
      <c r="C2366" s="8" t="str">
        <f t="shared" si="36"/>
        <v>Beadle County SD</v>
      </c>
      <c r="D2366" s="9">
        <v>18372</v>
      </c>
      <c r="E2366" s="8" t="s">
        <v>445</v>
      </c>
      <c r="F2366" s="9">
        <v>1912</v>
      </c>
      <c r="G2366" s="9">
        <v>4455</v>
      </c>
      <c r="H2366" s="9">
        <v>6772</v>
      </c>
      <c r="I2366" s="10">
        <v>0.28233904311872415</v>
      </c>
      <c r="J2366" s="10">
        <v>0.65785587714116955</v>
      </c>
      <c r="K2366" s="9">
        <v>-2543</v>
      </c>
      <c r="L2366" s="9">
        <v>2543</v>
      </c>
      <c r="M2366" s="10">
        <v>-0.3755168340224454</v>
      </c>
      <c r="N2366" s="10">
        <v>0.3755168340224454</v>
      </c>
      <c r="O2366" s="9">
        <v>2881</v>
      </c>
      <c r="P2366" s="9">
        <v>4230</v>
      </c>
      <c r="Q2366" s="9">
        <v>7263</v>
      </c>
      <c r="R2366" s="10">
        <v>0.39666804350819218</v>
      </c>
      <c r="S2366" s="10">
        <v>0.58240396530359351</v>
      </c>
      <c r="T2366" s="9">
        <v>-1349</v>
      </c>
      <c r="U2366" s="10">
        <v>-0.18573592179540133</v>
      </c>
      <c r="V2366" s="9">
        <v>-969</v>
      </c>
      <c r="W2366" s="9">
        <v>225</v>
      </c>
      <c r="X2366" s="10">
        <v>-0.11432900038946803</v>
      </c>
      <c r="Y2366" s="10">
        <v>7.5451911837576047E-2</v>
      </c>
      <c r="Z2366" s="11">
        <v>1258.71</v>
      </c>
      <c r="AA2366" s="11">
        <v>14.595895798078985</v>
      </c>
      <c r="AB2366" s="11">
        <v>46005</v>
      </c>
      <c r="AC2366" s="12" t="s">
        <v>6097</v>
      </c>
      <c r="AD2366" s="8">
        <v>46</v>
      </c>
      <c r="AE2366" s="8">
        <v>5</v>
      </c>
      <c r="AF2366" s="13" t="s">
        <v>6098</v>
      </c>
      <c r="AG2366" s="13"/>
      <c r="AH2366" s="13" t="s">
        <v>6099</v>
      </c>
      <c r="AJ2366" s="13" t="s">
        <v>498</v>
      </c>
      <c r="AK2366" s="13"/>
      <c r="AL2366" s="13"/>
      <c r="AM2366" s="13"/>
      <c r="AN2366" s="13" t="s">
        <v>487</v>
      </c>
    </row>
    <row r="2367" spans="1:40" x14ac:dyDescent="0.2">
      <c r="A2367" s="8" t="s">
        <v>6093</v>
      </c>
      <c r="B2367" s="8" t="s">
        <v>6100</v>
      </c>
      <c r="C2367" s="8" t="str">
        <f t="shared" si="36"/>
        <v>Bennett County SD</v>
      </c>
      <c r="D2367" s="9">
        <v>3423</v>
      </c>
      <c r="E2367" s="8" t="s">
        <v>445</v>
      </c>
      <c r="F2367" s="9">
        <v>412</v>
      </c>
      <c r="G2367" s="9">
        <v>666</v>
      </c>
      <c r="H2367" s="9">
        <v>1149</v>
      </c>
      <c r="I2367" s="10">
        <v>0.35857267188859876</v>
      </c>
      <c r="J2367" s="10">
        <v>0.57963446475195823</v>
      </c>
      <c r="K2367" s="9">
        <v>-254</v>
      </c>
      <c r="L2367" s="9">
        <v>254</v>
      </c>
      <c r="M2367" s="10">
        <v>-0.22106179286335947</v>
      </c>
      <c r="N2367" s="10">
        <v>0.22106179286335947</v>
      </c>
      <c r="O2367" s="9">
        <v>548</v>
      </c>
      <c r="P2367" s="9">
        <v>626</v>
      </c>
      <c r="Q2367" s="9">
        <v>1203</v>
      </c>
      <c r="R2367" s="10">
        <v>0.45552784704904403</v>
      </c>
      <c r="S2367" s="10">
        <v>0.52036575228595183</v>
      </c>
      <c r="T2367" s="9">
        <v>-78</v>
      </c>
      <c r="U2367" s="10">
        <v>-6.48379052369078E-2</v>
      </c>
      <c r="V2367" s="9">
        <v>-136</v>
      </c>
      <c r="W2367" s="9">
        <v>40</v>
      </c>
      <c r="X2367" s="10">
        <v>-9.6955175160445273E-2</v>
      </c>
      <c r="Y2367" s="10">
        <v>5.9268712466006401E-2</v>
      </c>
      <c r="Z2367" s="11">
        <v>1184.71</v>
      </c>
      <c r="AA2367" s="11">
        <v>2.8893146846063593</v>
      </c>
      <c r="AB2367" s="11">
        <v>46007</v>
      </c>
      <c r="AC2367" s="12" t="s">
        <v>6101</v>
      </c>
      <c r="AD2367" s="8">
        <v>46</v>
      </c>
      <c r="AE2367" s="8">
        <v>7</v>
      </c>
      <c r="AF2367" s="13"/>
      <c r="AG2367" s="13"/>
      <c r="AH2367" s="13"/>
      <c r="AJ2367" s="13"/>
      <c r="AK2367" s="13"/>
      <c r="AL2367" s="13"/>
      <c r="AM2367" s="13"/>
      <c r="AN2367" s="13" t="s">
        <v>510</v>
      </c>
    </row>
    <row r="2368" spans="1:40" x14ac:dyDescent="0.2">
      <c r="A2368" s="8" t="s">
        <v>6093</v>
      </c>
      <c r="B2368" s="8" t="s">
        <v>6102</v>
      </c>
      <c r="C2368" s="8" t="str">
        <f t="shared" si="36"/>
        <v>Bon Homme County SD</v>
      </c>
      <c r="D2368" s="9">
        <v>6985</v>
      </c>
      <c r="E2368" s="8" t="s">
        <v>445</v>
      </c>
      <c r="F2368" s="9">
        <v>704</v>
      </c>
      <c r="G2368" s="9">
        <v>2105</v>
      </c>
      <c r="H2368" s="9">
        <v>2974</v>
      </c>
      <c r="I2368" s="10">
        <v>0.2367182246133154</v>
      </c>
      <c r="J2368" s="10">
        <v>0.70780094149293882</v>
      </c>
      <c r="K2368" s="9">
        <v>-1401</v>
      </c>
      <c r="L2368" s="9">
        <v>1401</v>
      </c>
      <c r="M2368" s="10">
        <v>-0.47108271687962344</v>
      </c>
      <c r="N2368" s="10">
        <v>0.47108271687962344</v>
      </c>
      <c r="O2368" s="9">
        <v>1167</v>
      </c>
      <c r="P2368" s="9">
        <v>1830</v>
      </c>
      <c r="Q2368" s="9">
        <v>3074</v>
      </c>
      <c r="R2368" s="10">
        <v>0.37963565387117759</v>
      </c>
      <c r="S2368" s="10">
        <v>0.59531554977228363</v>
      </c>
      <c r="T2368" s="9">
        <v>-663</v>
      </c>
      <c r="U2368" s="10">
        <v>-0.21567989590110603</v>
      </c>
      <c r="V2368" s="9">
        <v>-463</v>
      </c>
      <c r="W2368" s="9">
        <v>275</v>
      </c>
      <c r="X2368" s="10">
        <v>-0.14291742925786219</v>
      </c>
      <c r="Y2368" s="10">
        <v>0.11248539172065519</v>
      </c>
      <c r="Z2368" s="11">
        <v>563.70000000000005</v>
      </c>
      <c r="AA2368" s="11">
        <v>12.391342912896929</v>
      </c>
      <c r="AB2368" s="11">
        <v>46009</v>
      </c>
      <c r="AC2368" s="12" t="s">
        <v>6103</v>
      </c>
      <c r="AD2368" s="8">
        <v>46</v>
      </c>
      <c r="AE2368" s="8">
        <v>9</v>
      </c>
      <c r="AF2368" s="13"/>
      <c r="AG2368" s="13"/>
      <c r="AH2368" s="13"/>
      <c r="AJ2368" s="13"/>
      <c r="AK2368" s="13"/>
      <c r="AL2368" s="13"/>
      <c r="AM2368" s="13"/>
      <c r="AN2368" s="13" t="s">
        <v>510</v>
      </c>
    </row>
    <row r="2369" spans="1:40" x14ac:dyDescent="0.2">
      <c r="A2369" s="8" t="s">
        <v>6093</v>
      </c>
      <c r="B2369" s="8" t="s">
        <v>6104</v>
      </c>
      <c r="C2369" s="8" t="str">
        <f t="shared" si="36"/>
        <v>Brookings County SD</v>
      </c>
      <c r="D2369" s="9">
        <v>33897</v>
      </c>
      <c r="E2369" s="8" t="s">
        <v>445</v>
      </c>
      <c r="F2369" s="9">
        <v>4879</v>
      </c>
      <c r="G2369" s="9">
        <v>6748</v>
      </c>
      <c r="H2369" s="9">
        <v>12680</v>
      </c>
      <c r="I2369" s="10">
        <v>0.38477917981072557</v>
      </c>
      <c r="J2369" s="10">
        <v>0.53217665615141951</v>
      </c>
      <c r="K2369" s="9">
        <v>-1869</v>
      </c>
      <c r="L2369" s="9">
        <v>1869</v>
      </c>
      <c r="M2369" s="10">
        <v>-0.14739747634069394</v>
      </c>
      <c r="N2369" s="10">
        <v>0.14739747634069394</v>
      </c>
      <c r="O2369" s="9">
        <v>5826</v>
      </c>
      <c r="P2369" s="9">
        <v>6219</v>
      </c>
      <c r="Q2369" s="9">
        <v>12398</v>
      </c>
      <c r="R2369" s="10">
        <v>0.46991450233908694</v>
      </c>
      <c r="S2369" s="10">
        <v>0.50161316341345374</v>
      </c>
      <c r="T2369" s="9">
        <v>-393</v>
      </c>
      <c r="U2369" s="10">
        <v>-3.1698661074366807E-2</v>
      </c>
      <c r="V2369" s="9">
        <v>-947</v>
      </c>
      <c r="W2369" s="9">
        <v>529</v>
      </c>
      <c r="X2369" s="10">
        <v>-8.5135322528361368E-2</v>
      </c>
      <c r="Y2369" s="10">
        <v>3.0563492737965769E-2</v>
      </c>
      <c r="Z2369" s="11">
        <v>792.21</v>
      </c>
      <c r="AA2369" s="11">
        <v>42.787897148483353</v>
      </c>
      <c r="AB2369" s="11">
        <v>46011</v>
      </c>
      <c r="AC2369" s="12" t="s">
        <v>6105</v>
      </c>
      <c r="AD2369" s="8">
        <v>46</v>
      </c>
      <c r="AE2369" s="8">
        <v>11</v>
      </c>
      <c r="AF2369" s="13" t="s">
        <v>6106</v>
      </c>
      <c r="AG2369" s="13"/>
      <c r="AH2369" s="13" t="s">
        <v>6107</v>
      </c>
      <c r="AJ2369" s="13" t="s">
        <v>498</v>
      </c>
      <c r="AK2369" s="13"/>
      <c r="AL2369" s="13"/>
      <c r="AM2369" s="13"/>
      <c r="AN2369" s="13" t="s">
        <v>487</v>
      </c>
    </row>
    <row r="2370" spans="1:40" x14ac:dyDescent="0.2">
      <c r="A2370" s="8" t="s">
        <v>6093</v>
      </c>
      <c r="B2370" s="8" t="s">
        <v>2059</v>
      </c>
      <c r="C2370" s="8" t="str">
        <f t="shared" si="36"/>
        <v>Brown County SD</v>
      </c>
      <c r="D2370" s="9">
        <v>38785</v>
      </c>
      <c r="E2370" s="8" t="s">
        <v>445</v>
      </c>
      <c r="F2370" s="9">
        <v>5452</v>
      </c>
      <c r="G2370" s="9">
        <v>9613</v>
      </c>
      <c r="H2370" s="9">
        <v>16113</v>
      </c>
      <c r="I2370" s="10">
        <v>0.33836033016818717</v>
      </c>
      <c r="J2370" s="10">
        <v>0.5965990194253088</v>
      </c>
      <c r="K2370" s="9">
        <v>-4161</v>
      </c>
      <c r="L2370" s="9">
        <v>4161</v>
      </c>
      <c r="M2370" s="10">
        <v>-0.25823868925712162</v>
      </c>
      <c r="N2370" s="10">
        <v>0.25823868925712162</v>
      </c>
      <c r="O2370" s="9">
        <v>7249</v>
      </c>
      <c r="P2370" s="9">
        <v>8320</v>
      </c>
      <c r="Q2370" s="9">
        <v>16066</v>
      </c>
      <c r="R2370" s="10">
        <v>0.45120129465952946</v>
      </c>
      <c r="S2370" s="10">
        <v>0.51786381177642227</v>
      </c>
      <c r="T2370" s="9">
        <v>-1071</v>
      </c>
      <c r="U2370" s="10">
        <v>-6.6662517116892805E-2</v>
      </c>
      <c r="V2370" s="9">
        <v>-1797</v>
      </c>
      <c r="W2370" s="9">
        <v>1293</v>
      </c>
      <c r="X2370" s="10">
        <v>-0.11284096449134229</v>
      </c>
      <c r="Y2370" s="10">
        <v>7.8735207648886529E-2</v>
      </c>
      <c r="Z2370" s="11">
        <v>1712.98</v>
      </c>
      <c r="AA2370" s="11">
        <v>22.641828859648097</v>
      </c>
      <c r="AB2370" s="11">
        <v>46013</v>
      </c>
      <c r="AC2370" s="12" t="s">
        <v>6108</v>
      </c>
      <c r="AD2370" s="8">
        <v>46</v>
      </c>
      <c r="AE2370" s="8">
        <v>13</v>
      </c>
      <c r="AF2370" s="13" t="s">
        <v>6109</v>
      </c>
      <c r="AG2370" s="13"/>
      <c r="AH2370" s="13" t="s">
        <v>6110</v>
      </c>
      <c r="AJ2370" s="13" t="s">
        <v>498</v>
      </c>
      <c r="AK2370" s="13"/>
      <c r="AL2370" s="13"/>
      <c r="AM2370" s="13"/>
      <c r="AN2370" s="13" t="s">
        <v>487</v>
      </c>
    </row>
    <row r="2371" spans="1:40" x14ac:dyDescent="0.2">
      <c r="A2371" s="8" t="s">
        <v>6093</v>
      </c>
      <c r="B2371" s="8" t="s">
        <v>6111</v>
      </c>
      <c r="C2371" s="8" t="str">
        <f t="shared" si="36"/>
        <v>Brule County SD</v>
      </c>
      <c r="D2371" s="9">
        <v>5281</v>
      </c>
      <c r="E2371" s="8" t="s">
        <v>445</v>
      </c>
      <c r="F2371" s="9">
        <v>571</v>
      </c>
      <c r="G2371" s="9">
        <v>1565</v>
      </c>
      <c r="H2371" s="9">
        <v>2288</v>
      </c>
      <c r="I2371" s="10">
        <v>0.24956293706293706</v>
      </c>
      <c r="J2371" s="10">
        <v>0.68400349650349646</v>
      </c>
      <c r="K2371" s="9">
        <v>-994</v>
      </c>
      <c r="L2371" s="9">
        <v>994</v>
      </c>
      <c r="M2371" s="10">
        <v>-0.43444055944055937</v>
      </c>
      <c r="N2371" s="10">
        <v>0.43444055944055937</v>
      </c>
      <c r="O2371" s="9">
        <v>824</v>
      </c>
      <c r="P2371" s="9">
        <v>1499</v>
      </c>
      <c r="Q2371" s="9">
        <v>2379</v>
      </c>
      <c r="R2371" s="10">
        <v>0.34636401849516602</v>
      </c>
      <c r="S2371" s="10">
        <v>0.63009667927700719</v>
      </c>
      <c r="T2371" s="9">
        <v>-675</v>
      </c>
      <c r="U2371" s="10">
        <v>-0.28373266078184117</v>
      </c>
      <c r="V2371" s="9">
        <v>-253</v>
      </c>
      <c r="W2371" s="9">
        <v>66</v>
      </c>
      <c r="X2371" s="10">
        <v>-9.6801081432228958E-2</v>
      </c>
      <c r="Y2371" s="10">
        <v>5.3906817226489268E-2</v>
      </c>
      <c r="Z2371" s="11">
        <v>817.24</v>
      </c>
      <c r="AA2371" s="11">
        <v>6.4619940286819046</v>
      </c>
      <c r="AB2371" s="11">
        <v>46015</v>
      </c>
      <c r="AC2371" s="12" t="s">
        <v>6112</v>
      </c>
      <c r="AD2371" s="8">
        <v>46</v>
      </c>
      <c r="AE2371" s="8">
        <v>15</v>
      </c>
      <c r="AF2371" s="13"/>
      <c r="AG2371" s="13"/>
      <c r="AH2371" s="13"/>
      <c r="AJ2371" s="13"/>
      <c r="AK2371" s="13"/>
      <c r="AL2371" s="13"/>
      <c r="AM2371" s="13"/>
      <c r="AN2371" s="13" t="s">
        <v>510</v>
      </c>
    </row>
    <row r="2372" spans="1:40" x14ac:dyDescent="0.2">
      <c r="A2372" s="8" t="s">
        <v>6093</v>
      </c>
      <c r="B2372" s="8" t="s">
        <v>4406</v>
      </c>
      <c r="C2372" s="8" t="str">
        <f t="shared" si="36"/>
        <v>Buffalo County SD</v>
      </c>
      <c r="D2372" s="9">
        <v>2095</v>
      </c>
      <c r="E2372" s="8" t="s">
        <v>445</v>
      </c>
      <c r="F2372" s="9">
        <v>296</v>
      </c>
      <c r="G2372" s="9">
        <v>171</v>
      </c>
      <c r="H2372" s="9">
        <v>490</v>
      </c>
      <c r="I2372" s="10">
        <v>0.60408163265306125</v>
      </c>
      <c r="J2372" s="10">
        <v>0.34897959183673471</v>
      </c>
      <c r="K2372" s="9">
        <v>125</v>
      </c>
      <c r="L2372" s="9">
        <v>-125</v>
      </c>
      <c r="M2372" s="10">
        <v>0.25510204081632654</v>
      </c>
      <c r="N2372" s="10">
        <v>-0.25510204081632654</v>
      </c>
      <c r="O2372" s="9">
        <v>472</v>
      </c>
      <c r="P2372" s="9">
        <v>166</v>
      </c>
      <c r="Q2372" s="9">
        <v>641</v>
      </c>
      <c r="R2372" s="10">
        <v>0.7363494539781591</v>
      </c>
      <c r="S2372" s="10">
        <v>0.2589703588143526</v>
      </c>
      <c r="T2372" s="9">
        <v>306</v>
      </c>
      <c r="U2372" s="10">
        <v>0.4773790951638065</v>
      </c>
      <c r="V2372" s="9">
        <v>-176</v>
      </c>
      <c r="W2372" s="9">
        <v>5</v>
      </c>
      <c r="X2372" s="10">
        <v>-0.13226782132509785</v>
      </c>
      <c r="Y2372" s="10">
        <v>9.0009233022382118E-2</v>
      </c>
      <c r="Z2372" s="11">
        <v>471.38</v>
      </c>
      <c r="AA2372" s="11">
        <v>4.4443973015401586</v>
      </c>
      <c r="AB2372" s="11">
        <v>46017</v>
      </c>
      <c r="AC2372" s="12" t="s">
        <v>6113</v>
      </c>
      <c r="AD2372" s="8">
        <v>46</v>
      </c>
      <c r="AE2372" s="8">
        <v>17</v>
      </c>
      <c r="AF2372" s="13"/>
      <c r="AG2372" s="13"/>
      <c r="AH2372" s="13"/>
      <c r="AJ2372" s="13"/>
      <c r="AK2372" s="13"/>
      <c r="AL2372" s="13"/>
      <c r="AM2372" s="13"/>
      <c r="AN2372" s="13" t="s">
        <v>510</v>
      </c>
    </row>
    <row r="2373" spans="1:40" x14ac:dyDescent="0.2">
      <c r="A2373" s="8" t="s">
        <v>6093</v>
      </c>
      <c r="B2373" s="8" t="s">
        <v>945</v>
      </c>
      <c r="C2373" s="8" t="str">
        <f t="shared" si="36"/>
        <v>Butte County SD</v>
      </c>
      <c r="D2373" s="9">
        <v>10283</v>
      </c>
      <c r="E2373" s="8" t="s">
        <v>445</v>
      </c>
      <c r="F2373" s="9">
        <v>693</v>
      </c>
      <c r="G2373" s="9">
        <v>3355</v>
      </c>
      <c r="H2373" s="9">
        <v>4346</v>
      </c>
      <c r="I2373" s="10">
        <v>0.15945697192820985</v>
      </c>
      <c r="J2373" s="10">
        <v>0.77197422917625402</v>
      </c>
      <c r="K2373" s="9">
        <v>-2662</v>
      </c>
      <c r="L2373" s="9">
        <v>2662</v>
      </c>
      <c r="M2373" s="10">
        <v>-0.61251725724804418</v>
      </c>
      <c r="N2373" s="10">
        <v>0.61251725724804418</v>
      </c>
      <c r="O2373" s="9">
        <v>1000</v>
      </c>
      <c r="P2373" s="9">
        <v>3068</v>
      </c>
      <c r="Q2373" s="9">
        <v>4201</v>
      </c>
      <c r="R2373" s="10">
        <v>0.23803856224708403</v>
      </c>
      <c r="S2373" s="10">
        <v>0.73030230897405379</v>
      </c>
      <c r="T2373" s="9">
        <v>-2068</v>
      </c>
      <c r="U2373" s="10">
        <v>-0.49226374672696976</v>
      </c>
      <c r="V2373" s="9">
        <v>-307</v>
      </c>
      <c r="W2373" s="9">
        <v>287</v>
      </c>
      <c r="X2373" s="10">
        <v>-7.8581590318874184E-2</v>
      </c>
      <c r="Y2373" s="10">
        <v>4.167192020220023E-2</v>
      </c>
      <c r="Z2373" s="11">
        <v>2249.9</v>
      </c>
      <c r="AA2373" s="11">
        <v>4.5704253522378773</v>
      </c>
      <c r="AB2373" s="11">
        <v>46019</v>
      </c>
      <c r="AC2373" s="12" t="s">
        <v>6114</v>
      </c>
      <c r="AD2373" s="8">
        <v>46</v>
      </c>
      <c r="AE2373" s="8">
        <v>19</v>
      </c>
      <c r="AF2373" s="13"/>
      <c r="AG2373" s="13"/>
      <c r="AH2373" s="13"/>
      <c r="AJ2373" s="13"/>
      <c r="AK2373" s="13"/>
      <c r="AL2373" s="13"/>
      <c r="AM2373" s="13"/>
      <c r="AN2373" s="13" t="s">
        <v>510</v>
      </c>
    </row>
    <row r="2374" spans="1:40" x14ac:dyDescent="0.2">
      <c r="A2374" s="8" t="s">
        <v>6093</v>
      </c>
      <c r="B2374" s="8" t="s">
        <v>2988</v>
      </c>
      <c r="C2374" s="8" t="str">
        <f t="shared" si="36"/>
        <v>Campbell County SD</v>
      </c>
      <c r="D2374" s="9">
        <v>1397</v>
      </c>
      <c r="E2374" s="8" t="s">
        <v>445</v>
      </c>
      <c r="F2374" s="9">
        <v>105</v>
      </c>
      <c r="G2374" s="9">
        <v>704</v>
      </c>
      <c r="H2374" s="9">
        <v>831</v>
      </c>
      <c r="I2374" s="10">
        <v>0.1263537906137184</v>
      </c>
      <c r="J2374" s="10">
        <v>0.84717208182912151</v>
      </c>
      <c r="K2374" s="9">
        <v>-599</v>
      </c>
      <c r="L2374" s="9">
        <v>599</v>
      </c>
      <c r="M2374" s="10">
        <v>-0.72081829121540308</v>
      </c>
      <c r="N2374" s="10">
        <v>0.72081829121540308</v>
      </c>
      <c r="O2374" s="9">
        <v>153</v>
      </c>
      <c r="P2374" s="9">
        <v>616</v>
      </c>
      <c r="Q2374" s="9">
        <v>787</v>
      </c>
      <c r="R2374" s="10">
        <v>0.19440914866581957</v>
      </c>
      <c r="S2374" s="10">
        <v>0.78271918678526053</v>
      </c>
      <c r="T2374" s="9">
        <v>-463</v>
      </c>
      <c r="U2374" s="10">
        <v>-0.58831003811944094</v>
      </c>
      <c r="V2374" s="9">
        <v>-48</v>
      </c>
      <c r="W2374" s="9">
        <v>88</v>
      </c>
      <c r="X2374" s="10">
        <v>-6.8055358052101167E-2</v>
      </c>
      <c r="Y2374" s="10">
        <v>6.445289504386098E-2</v>
      </c>
      <c r="Z2374" s="11">
        <v>733.68</v>
      </c>
      <c r="AA2374" s="11">
        <v>1.9040998800567006</v>
      </c>
      <c r="AB2374" s="11">
        <v>46021</v>
      </c>
      <c r="AC2374" s="12" t="s">
        <v>6115</v>
      </c>
      <c r="AD2374" s="8">
        <v>46</v>
      </c>
      <c r="AE2374" s="8">
        <v>21</v>
      </c>
      <c r="AF2374" s="13"/>
      <c r="AG2374" s="13"/>
      <c r="AH2374" s="13"/>
      <c r="AJ2374" s="13"/>
      <c r="AK2374" s="13"/>
      <c r="AL2374" s="13"/>
      <c r="AM2374" s="13"/>
      <c r="AN2374" s="13" t="s">
        <v>510</v>
      </c>
    </row>
    <row r="2375" spans="1:40" x14ac:dyDescent="0.2">
      <c r="A2375" s="8" t="s">
        <v>6093</v>
      </c>
      <c r="B2375" s="8" t="s">
        <v>6116</v>
      </c>
      <c r="C2375" s="8" t="str">
        <f t="shared" si="36"/>
        <v>Charles Mix County SD</v>
      </c>
      <c r="D2375" s="9">
        <v>9383</v>
      </c>
      <c r="E2375" s="8" t="s">
        <v>445</v>
      </c>
      <c r="F2375" s="9">
        <v>935</v>
      </c>
      <c r="G2375" s="9">
        <v>2382</v>
      </c>
      <c r="H2375" s="9">
        <v>3433</v>
      </c>
      <c r="I2375" s="10">
        <v>0.27235653946985144</v>
      </c>
      <c r="J2375" s="10">
        <v>0.69385377221089428</v>
      </c>
      <c r="K2375" s="9">
        <v>-1447</v>
      </c>
      <c r="L2375" s="9">
        <v>1447</v>
      </c>
      <c r="M2375" s="10">
        <v>-0.42149723274104284</v>
      </c>
      <c r="N2375" s="10">
        <v>0.42149723274104284</v>
      </c>
      <c r="O2375" s="9">
        <v>1482</v>
      </c>
      <c r="P2375" s="9">
        <v>2229</v>
      </c>
      <c r="Q2375" s="9">
        <v>3762</v>
      </c>
      <c r="R2375" s="10">
        <v>0.39393939393939392</v>
      </c>
      <c r="S2375" s="10">
        <v>0.59250398724082931</v>
      </c>
      <c r="T2375" s="9">
        <v>-747</v>
      </c>
      <c r="U2375" s="10">
        <v>-0.19856459330143539</v>
      </c>
      <c r="V2375" s="9">
        <v>-547</v>
      </c>
      <c r="W2375" s="9">
        <v>153</v>
      </c>
      <c r="X2375" s="10">
        <v>-0.12158285446954248</v>
      </c>
      <c r="Y2375" s="10">
        <v>0.10134978497006497</v>
      </c>
      <c r="Z2375" s="11">
        <v>1097.49</v>
      </c>
      <c r="AA2375" s="11">
        <v>8.5495084237669587</v>
      </c>
      <c r="AB2375" s="11">
        <v>46023</v>
      </c>
      <c r="AC2375" s="12" t="s">
        <v>6117</v>
      </c>
      <c r="AD2375" s="8">
        <v>46</v>
      </c>
      <c r="AE2375" s="8">
        <v>23</v>
      </c>
      <c r="AF2375" s="13"/>
      <c r="AG2375" s="13"/>
      <c r="AH2375" s="13"/>
      <c r="AJ2375" s="13"/>
      <c r="AK2375" s="13"/>
      <c r="AL2375" s="13"/>
      <c r="AM2375" s="13"/>
      <c r="AN2375" s="13" t="s">
        <v>510</v>
      </c>
    </row>
    <row r="2376" spans="1:40" x14ac:dyDescent="0.2">
      <c r="A2376" s="8" t="s">
        <v>6093</v>
      </c>
      <c r="B2376" s="8" t="s">
        <v>771</v>
      </c>
      <c r="C2376" s="8" t="str">
        <f t="shared" si="36"/>
        <v>Clark County SD</v>
      </c>
      <c r="D2376" s="9">
        <v>3659</v>
      </c>
      <c r="E2376" s="8" t="s">
        <v>445</v>
      </c>
      <c r="F2376" s="9">
        <v>398</v>
      </c>
      <c r="G2376" s="9">
        <v>1139</v>
      </c>
      <c r="H2376" s="9">
        <v>1657</v>
      </c>
      <c r="I2376" s="10">
        <v>0.24019312009656005</v>
      </c>
      <c r="J2376" s="10">
        <v>0.68738684369342185</v>
      </c>
      <c r="K2376" s="9">
        <v>-741</v>
      </c>
      <c r="L2376" s="9">
        <v>741</v>
      </c>
      <c r="M2376" s="10">
        <v>-0.44719372359686183</v>
      </c>
      <c r="N2376" s="10">
        <v>0.44719372359686183</v>
      </c>
      <c r="O2376" s="9">
        <v>713</v>
      </c>
      <c r="P2376" s="9">
        <v>1067</v>
      </c>
      <c r="Q2376" s="9">
        <v>1821</v>
      </c>
      <c r="R2376" s="10">
        <v>0.39154310818231741</v>
      </c>
      <c r="S2376" s="10">
        <v>0.58594179022515103</v>
      </c>
      <c r="T2376" s="9">
        <v>-354</v>
      </c>
      <c r="U2376" s="10">
        <v>-0.19439868204283361</v>
      </c>
      <c r="V2376" s="9">
        <v>-315</v>
      </c>
      <c r="W2376" s="9">
        <v>72</v>
      </c>
      <c r="X2376" s="10">
        <v>-0.15134998808575736</v>
      </c>
      <c r="Y2376" s="10">
        <v>0.10144505346827082</v>
      </c>
      <c r="Z2376" s="11">
        <v>957.6</v>
      </c>
      <c r="AA2376" s="11">
        <v>3.8210108604845447</v>
      </c>
      <c r="AB2376" s="11">
        <v>46025</v>
      </c>
      <c r="AC2376" s="12" t="s">
        <v>6118</v>
      </c>
      <c r="AD2376" s="8">
        <v>46</v>
      </c>
      <c r="AE2376" s="8">
        <v>25</v>
      </c>
      <c r="AF2376" s="13"/>
      <c r="AG2376" s="13"/>
      <c r="AH2376" s="13"/>
      <c r="AJ2376" s="13"/>
      <c r="AK2376" s="13"/>
      <c r="AL2376" s="13"/>
      <c r="AM2376" s="13"/>
      <c r="AN2376" s="13" t="s">
        <v>510</v>
      </c>
    </row>
    <row r="2377" spans="1:40" x14ac:dyDescent="0.2">
      <c r="A2377" s="8" t="s">
        <v>6093</v>
      </c>
      <c r="B2377" s="8" t="s">
        <v>531</v>
      </c>
      <c r="C2377" s="8" t="str">
        <f t="shared" si="36"/>
        <v>Clay County SD</v>
      </c>
      <c r="D2377" s="9">
        <v>13964</v>
      </c>
      <c r="E2377" s="8" t="s">
        <v>445</v>
      </c>
      <c r="F2377" s="9">
        <v>2608</v>
      </c>
      <c r="G2377" s="9">
        <v>2109</v>
      </c>
      <c r="H2377" s="9">
        <v>5069</v>
      </c>
      <c r="I2377" s="10">
        <v>0.51449990136121526</v>
      </c>
      <c r="J2377" s="10">
        <v>0.41605839416058393</v>
      </c>
      <c r="K2377" s="9">
        <v>499</v>
      </c>
      <c r="L2377" s="9">
        <v>-499</v>
      </c>
      <c r="M2377" s="10">
        <v>9.8441507200631329E-2</v>
      </c>
      <c r="N2377" s="10">
        <v>-9.8441507200631329E-2</v>
      </c>
      <c r="O2377" s="9">
        <v>2955</v>
      </c>
      <c r="P2377" s="9">
        <v>2146</v>
      </c>
      <c r="Q2377" s="9">
        <v>5233</v>
      </c>
      <c r="R2377" s="10">
        <v>0.56468564876743743</v>
      </c>
      <c r="S2377" s="10">
        <v>0.41008981463787503</v>
      </c>
      <c r="T2377" s="9">
        <v>809</v>
      </c>
      <c r="U2377" s="10">
        <v>0.1545958341295624</v>
      </c>
      <c r="V2377" s="9">
        <v>-347</v>
      </c>
      <c r="W2377" s="9">
        <v>-37</v>
      </c>
      <c r="X2377" s="10">
        <v>-5.018574740622217E-2</v>
      </c>
      <c r="Y2377" s="10">
        <v>5.9685795227089056E-3</v>
      </c>
      <c r="Z2377" s="11">
        <v>412.19</v>
      </c>
      <c r="AA2377" s="11">
        <v>33.877580727334482</v>
      </c>
      <c r="AB2377" s="11">
        <v>46027</v>
      </c>
      <c r="AC2377" s="12" t="s">
        <v>6119</v>
      </c>
      <c r="AD2377" s="8">
        <v>46</v>
      </c>
      <c r="AE2377" s="8">
        <v>27</v>
      </c>
      <c r="AF2377" s="13" t="s">
        <v>6120</v>
      </c>
      <c r="AG2377" s="13" t="s">
        <v>2669</v>
      </c>
      <c r="AH2377" s="13" t="s">
        <v>6121</v>
      </c>
      <c r="AJ2377" s="13" t="s">
        <v>498</v>
      </c>
      <c r="AK2377" s="13" t="s">
        <v>2671</v>
      </c>
      <c r="AL2377" s="13"/>
      <c r="AM2377" s="13"/>
      <c r="AN2377" s="13" t="s">
        <v>487</v>
      </c>
    </row>
    <row r="2378" spans="1:40" x14ac:dyDescent="0.2">
      <c r="A2378" s="8" t="s">
        <v>6093</v>
      </c>
      <c r="B2378" s="8" t="s">
        <v>6122</v>
      </c>
      <c r="C2378" s="8" t="str">
        <f t="shared" si="36"/>
        <v>Codington County SD</v>
      </c>
      <c r="D2378" s="9">
        <v>27939</v>
      </c>
      <c r="E2378" s="8" t="s">
        <v>445</v>
      </c>
      <c r="F2378" s="9">
        <v>3174</v>
      </c>
      <c r="G2378" s="9">
        <v>7764</v>
      </c>
      <c r="H2378" s="9">
        <v>11669</v>
      </c>
      <c r="I2378" s="10">
        <v>0.2720027423086811</v>
      </c>
      <c r="J2378" s="10">
        <v>0.6653526437569629</v>
      </c>
      <c r="K2378" s="9">
        <v>-4590</v>
      </c>
      <c r="L2378" s="9">
        <v>4590</v>
      </c>
      <c r="M2378" s="10">
        <v>-0.3933499014482818</v>
      </c>
      <c r="N2378" s="10">
        <v>0.3933499014482818</v>
      </c>
      <c r="O2378" s="9">
        <v>4588</v>
      </c>
      <c r="P2378" s="9">
        <v>6696</v>
      </c>
      <c r="Q2378" s="9">
        <v>11524</v>
      </c>
      <c r="R2378" s="10">
        <v>0.39812565081568901</v>
      </c>
      <c r="S2378" s="10">
        <v>0.58104824713641101</v>
      </c>
      <c r="T2378" s="9">
        <v>-2108</v>
      </c>
      <c r="U2378" s="10">
        <v>-0.182922596320722</v>
      </c>
      <c r="V2378" s="9">
        <v>-1414</v>
      </c>
      <c r="W2378" s="9">
        <v>1068</v>
      </c>
      <c r="X2378" s="10">
        <v>-0.12612290850700791</v>
      </c>
      <c r="Y2378" s="10">
        <v>8.4304396620551891E-2</v>
      </c>
      <c r="Z2378" s="11">
        <v>688.5</v>
      </c>
      <c r="AA2378" s="11">
        <v>40.579520697167759</v>
      </c>
      <c r="AB2378" s="11">
        <v>46029</v>
      </c>
      <c r="AC2378" s="12" t="s">
        <v>6123</v>
      </c>
      <c r="AD2378" s="8">
        <v>46</v>
      </c>
      <c r="AE2378" s="8">
        <v>29</v>
      </c>
      <c r="AF2378" s="13" t="s">
        <v>6124</v>
      </c>
      <c r="AG2378" s="13"/>
      <c r="AH2378" s="13" t="s">
        <v>6125</v>
      </c>
      <c r="AJ2378" s="13" t="s">
        <v>498</v>
      </c>
      <c r="AK2378" s="13"/>
      <c r="AL2378" s="13"/>
      <c r="AM2378" s="13"/>
      <c r="AN2378" s="13" t="s">
        <v>487</v>
      </c>
    </row>
    <row r="2379" spans="1:40" x14ac:dyDescent="0.2">
      <c r="A2379" s="8" t="s">
        <v>6093</v>
      </c>
      <c r="B2379" s="8" t="s">
        <v>6126</v>
      </c>
      <c r="C2379" s="8" t="str">
        <f t="shared" si="36"/>
        <v>Corson County SD</v>
      </c>
      <c r="D2379" s="9">
        <v>4197</v>
      </c>
      <c r="E2379" s="8" t="s">
        <v>445</v>
      </c>
      <c r="F2379" s="9">
        <v>535</v>
      </c>
      <c r="G2379" s="9">
        <v>588</v>
      </c>
      <c r="H2379" s="9">
        <v>1175</v>
      </c>
      <c r="I2379" s="10">
        <v>0.4553191489361702</v>
      </c>
      <c r="J2379" s="10">
        <v>0.50042553191489358</v>
      </c>
      <c r="K2379" s="9">
        <v>-53</v>
      </c>
      <c r="L2379" s="9">
        <v>53</v>
      </c>
      <c r="M2379" s="10">
        <v>-4.5106382978723381E-2</v>
      </c>
      <c r="N2379" s="10">
        <v>4.5106382978723381E-2</v>
      </c>
      <c r="O2379" s="9">
        <v>647</v>
      </c>
      <c r="P2379" s="9">
        <v>515</v>
      </c>
      <c r="Q2379" s="9">
        <v>1199</v>
      </c>
      <c r="R2379" s="10">
        <v>0.53961634695579652</v>
      </c>
      <c r="S2379" s="10">
        <v>0.42952460383653046</v>
      </c>
      <c r="T2379" s="9">
        <v>132</v>
      </c>
      <c r="U2379" s="10">
        <v>0.11009174311926606</v>
      </c>
      <c r="V2379" s="9">
        <v>-112</v>
      </c>
      <c r="W2379" s="9">
        <v>73</v>
      </c>
      <c r="X2379" s="10">
        <v>-8.4297198019626318E-2</v>
      </c>
      <c r="Y2379" s="10">
        <v>7.0900928078363123E-2</v>
      </c>
      <c r="Z2379" s="11">
        <v>2469.69</v>
      </c>
      <c r="AA2379" s="11">
        <v>1.6994035688689673</v>
      </c>
      <c r="AB2379" s="11">
        <v>46031</v>
      </c>
      <c r="AC2379" s="12" t="s">
        <v>6127</v>
      </c>
      <c r="AD2379" s="8">
        <v>46</v>
      </c>
      <c r="AE2379" s="8">
        <v>31</v>
      </c>
      <c r="AF2379" s="13"/>
      <c r="AG2379" s="13"/>
      <c r="AH2379" s="13"/>
      <c r="AJ2379" s="13"/>
      <c r="AK2379" s="13"/>
      <c r="AL2379" s="13"/>
      <c r="AM2379" s="13"/>
      <c r="AN2379" s="13" t="s">
        <v>510</v>
      </c>
    </row>
    <row r="2380" spans="1:40" x14ac:dyDescent="0.2">
      <c r="A2380" s="8" t="s">
        <v>6093</v>
      </c>
      <c r="B2380" s="8" t="s">
        <v>1174</v>
      </c>
      <c r="C2380" s="8" t="str">
        <f t="shared" si="36"/>
        <v>Custer County SD</v>
      </c>
      <c r="D2380" s="9">
        <v>8446</v>
      </c>
      <c r="E2380" s="8" t="s">
        <v>445</v>
      </c>
      <c r="F2380" s="9">
        <v>1120</v>
      </c>
      <c r="G2380" s="9">
        <v>3290</v>
      </c>
      <c r="H2380" s="9">
        <v>4716</v>
      </c>
      <c r="I2380" s="10">
        <v>0.23748939779474132</v>
      </c>
      <c r="J2380" s="10">
        <v>0.69762510602205263</v>
      </c>
      <c r="K2380" s="9">
        <v>-2170</v>
      </c>
      <c r="L2380" s="9">
        <v>2170</v>
      </c>
      <c r="M2380" s="10">
        <v>-0.46013570822731131</v>
      </c>
      <c r="N2380" s="10">
        <v>0.46013570822731131</v>
      </c>
      <c r="O2380" s="9">
        <v>1335</v>
      </c>
      <c r="P2380" s="9">
        <v>3062</v>
      </c>
      <c r="Q2380" s="9">
        <v>4520</v>
      </c>
      <c r="R2380" s="10">
        <v>0.29535398230088494</v>
      </c>
      <c r="S2380" s="10">
        <v>0.67743362831858411</v>
      </c>
      <c r="T2380" s="9">
        <v>-1727</v>
      </c>
      <c r="U2380" s="10">
        <v>-0.38207964601769917</v>
      </c>
      <c r="V2380" s="9">
        <v>-215</v>
      </c>
      <c r="W2380" s="9">
        <v>228</v>
      </c>
      <c r="X2380" s="10">
        <v>-5.7864584506143624E-2</v>
      </c>
      <c r="Y2380" s="10">
        <v>2.0191477703468519E-2</v>
      </c>
      <c r="Z2380" s="11">
        <v>1557</v>
      </c>
      <c r="AA2380" s="11">
        <v>5.4245343609505463</v>
      </c>
      <c r="AB2380" s="11">
        <v>46033</v>
      </c>
      <c r="AC2380" s="12" t="s">
        <v>6128</v>
      </c>
      <c r="AD2380" s="8">
        <v>46</v>
      </c>
      <c r="AE2380" s="8">
        <v>33</v>
      </c>
      <c r="AF2380" s="13" t="s">
        <v>6129</v>
      </c>
      <c r="AG2380" s="13" t="s">
        <v>6130</v>
      </c>
      <c r="AH2380" s="13" t="s">
        <v>6131</v>
      </c>
      <c r="AI2380" s="14">
        <v>144134</v>
      </c>
      <c r="AJ2380" s="13" t="s">
        <v>486</v>
      </c>
      <c r="AK2380" s="13" t="s">
        <v>6132</v>
      </c>
      <c r="AL2380" s="13"/>
      <c r="AM2380" s="13"/>
      <c r="AN2380" s="13" t="s">
        <v>505</v>
      </c>
    </row>
    <row r="2381" spans="1:40" x14ac:dyDescent="0.2">
      <c r="A2381" s="8" t="s">
        <v>6093</v>
      </c>
      <c r="B2381" s="8" t="s">
        <v>6133</v>
      </c>
      <c r="C2381" s="8" t="str">
        <f t="shared" si="36"/>
        <v>Davison County SD</v>
      </c>
      <c r="D2381" s="9">
        <v>19858</v>
      </c>
      <c r="E2381" s="8" t="s">
        <v>445</v>
      </c>
      <c r="F2381" s="9">
        <v>2355</v>
      </c>
      <c r="G2381" s="9">
        <v>5157</v>
      </c>
      <c r="H2381" s="9">
        <v>7952</v>
      </c>
      <c r="I2381" s="10">
        <v>0.29615191146881287</v>
      </c>
      <c r="J2381" s="10">
        <v>0.64851609657947684</v>
      </c>
      <c r="K2381" s="9">
        <v>-2802</v>
      </c>
      <c r="L2381" s="9">
        <v>2802</v>
      </c>
      <c r="M2381" s="10">
        <v>-0.35236418511066397</v>
      </c>
      <c r="N2381" s="10">
        <v>0.35236418511066397</v>
      </c>
      <c r="O2381" s="9">
        <v>3042</v>
      </c>
      <c r="P2381" s="9">
        <v>4754</v>
      </c>
      <c r="Q2381" s="9">
        <v>7968</v>
      </c>
      <c r="R2381" s="10">
        <v>0.38177710843373491</v>
      </c>
      <c r="S2381" s="10">
        <v>0.59663654618473894</v>
      </c>
      <c r="T2381" s="9">
        <v>-1712</v>
      </c>
      <c r="U2381" s="10">
        <v>-0.21485943775100402</v>
      </c>
      <c r="V2381" s="9">
        <v>-687</v>
      </c>
      <c r="W2381" s="9">
        <v>403</v>
      </c>
      <c r="X2381" s="10">
        <v>-8.5625196964922046E-2</v>
      </c>
      <c r="Y2381" s="10">
        <v>5.1879550394737906E-2</v>
      </c>
      <c r="Z2381" s="11">
        <v>435.56</v>
      </c>
      <c r="AA2381" s="11">
        <v>45.591881715492697</v>
      </c>
      <c r="AB2381" s="11">
        <v>46035</v>
      </c>
      <c r="AC2381" s="12" t="s">
        <v>6134</v>
      </c>
      <c r="AD2381" s="8">
        <v>46</v>
      </c>
      <c r="AE2381" s="8">
        <v>35</v>
      </c>
      <c r="AF2381" s="13" t="s">
        <v>6135</v>
      </c>
      <c r="AG2381" s="13"/>
      <c r="AH2381" s="13" t="s">
        <v>6136</v>
      </c>
      <c r="AJ2381" s="13" t="s">
        <v>498</v>
      </c>
      <c r="AK2381" s="13"/>
      <c r="AL2381" s="13"/>
      <c r="AM2381" s="13"/>
      <c r="AN2381" s="13" t="s">
        <v>487</v>
      </c>
    </row>
    <row r="2382" spans="1:40" x14ac:dyDescent="0.2">
      <c r="A2382" s="8" t="s">
        <v>6093</v>
      </c>
      <c r="B2382" s="8" t="s">
        <v>6137</v>
      </c>
      <c r="C2382" s="8" t="str">
        <f t="shared" si="36"/>
        <v>Day County SD</v>
      </c>
      <c r="D2382" s="9">
        <v>5539</v>
      </c>
      <c r="E2382" s="8" t="s">
        <v>445</v>
      </c>
      <c r="F2382" s="9">
        <v>974</v>
      </c>
      <c r="G2382" s="9">
        <v>1627</v>
      </c>
      <c r="H2382" s="9">
        <v>2747</v>
      </c>
      <c r="I2382" s="10">
        <v>0.35456862031306879</v>
      </c>
      <c r="J2382" s="10">
        <v>0.59228248998907895</v>
      </c>
      <c r="K2382" s="9">
        <v>-653</v>
      </c>
      <c r="L2382" s="9">
        <v>653</v>
      </c>
      <c r="M2382" s="10">
        <v>-0.23771386967601016</v>
      </c>
      <c r="N2382" s="10">
        <v>0.23771386967601016</v>
      </c>
      <c r="O2382" s="9">
        <v>1497</v>
      </c>
      <c r="P2382" s="9">
        <v>1320</v>
      </c>
      <c r="Q2382" s="9">
        <v>2873</v>
      </c>
      <c r="R2382" s="10">
        <v>0.52105812739296897</v>
      </c>
      <c r="S2382" s="10">
        <v>0.45945005221023322</v>
      </c>
      <c r="T2382" s="9">
        <v>177</v>
      </c>
      <c r="U2382" s="10">
        <v>6.1608075182735755E-2</v>
      </c>
      <c r="V2382" s="9">
        <v>-523</v>
      </c>
      <c r="W2382" s="9">
        <v>307</v>
      </c>
      <c r="X2382" s="10">
        <v>-0.16648950707990018</v>
      </c>
      <c r="Y2382" s="10">
        <v>0.13283243777884574</v>
      </c>
      <c r="Z2382" s="11">
        <v>1027.8699999999999</v>
      </c>
      <c r="AA2382" s="11">
        <v>5.3888137604950046</v>
      </c>
      <c r="AB2382" s="11">
        <v>46037</v>
      </c>
      <c r="AC2382" s="12" t="s">
        <v>6138</v>
      </c>
      <c r="AD2382" s="8">
        <v>46</v>
      </c>
      <c r="AE2382" s="8">
        <v>37</v>
      </c>
      <c r="AF2382" s="13"/>
      <c r="AG2382" s="13"/>
      <c r="AH2382" s="13"/>
      <c r="AJ2382" s="13"/>
      <c r="AK2382" s="13"/>
      <c r="AL2382" s="13"/>
      <c r="AM2382" s="13"/>
      <c r="AN2382" s="13" t="s">
        <v>510</v>
      </c>
    </row>
    <row r="2383" spans="1:40" x14ac:dyDescent="0.2">
      <c r="A2383" s="8" t="s">
        <v>6093</v>
      </c>
      <c r="B2383" s="8" t="s">
        <v>4431</v>
      </c>
      <c r="C2383" s="8" t="str">
        <f t="shared" si="36"/>
        <v>Deuel County SD</v>
      </c>
      <c r="D2383" s="9">
        <v>4333</v>
      </c>
      <c r="E2383" s="8" t="s">
        <v>445</v>
      </c>
      <c r="F2383" s="9">
        <v>570</v>
      </c>
      <c r="G2383" s="9">
        <v>1366</v>
      </c>
      <c r="H2383" s="9">
        <v>2080</v>
      </c>
      <c r="I2383" s="10">
        <v>0.27403846153846156</v>
      </c>
      <c r="J2383" s="10">
        <v>0.65673076923076923</v>
      </c>
      <c r="K2383" s="9">
        <v>-796</v>
      </c>
      <c r="L2383" s="9">
        <v>796</v>
      </c>
      <c r="M2383" s="10">
        <v>-0.38269230769230766</v>
      </c>
      <c r="N2383" s="10">
        <v>0.38269230769230766</v>
      </c>
      <c r="O2383" s="9">
        <v>941</v>
      </c>
      <c r="P2383" s="9">
        <v>1175</v>
      </c>
      <c r="Q2383" s="9">
        <v>2171</v>
      </c>
      <c r="R2383" s="10">
        <v>0.43344081068631968</v>
      </c>
      <c r="S2383" s="10">
        <v>0.54122524182404419</v>
      </c>
      <c r="T2383" s="9">
        <v>-234</v>
      </c>
      <c r="U2383" s="10">
        <v>-0.10778443113772451</v>
      </c>
      <c r="V2383" s="9">
        <v>-371</v>
      </c>
      <c r="W2383" s="9">
        <v>191</v>
      </c>
      <c r="X2383" s="10">
        <v>-0.15940234914785811</v>
      </c>
      <c r="Y2383" s="10">
        <v>0.11550552740672504</v>
      </c>
      <c r="Z2383" s="11">
        <v>622.69000000000005</v>
      </c>
      <c r="AA2383" s="11">
        <v>6.9585186850599809</v>
      </c>
      <c r="AB2383" s="11">
        <v>46039</v>
      </c>
      <c r="AC2383" s="12" t="s">
        <v>6139</v>
      </c>
      <c r="AD2383" s="8">
        <v>46</v>
      </c>
      <c r="AE2383" s="8">
        <v>39</v>
      </c>
      <c r="AF2383" s="13"/>
      <c r="AG2383" s="13"/>
      <c r="AH2383" s="13"/>
      <c r="AJ2383" s="13"/>
      <c r="AK2383" s="13"/>
      <c r="AL2383" s="13"/>
      <c r="AM2383" s="13"/>
      <c r="AN2383" s="13" t="s">
        <v>510</v>
      </c>
    </row>
    <row r="2384" spans="1:40" x14ac:dyDescent="0.2">
      <c r="A2384" s="8" t="s">
        <v>6093</v>
      </c>
      <c r="B2384" s="8" t="s">
        <v>5588</v>
      </c>
      <c r="C2384" s="8" t="str">
        <f t="shared" si="36"/>
        <v>Dewey County SD</v>
      </c>
      <c r="D2384" s="9">
        <v>5685</v>
      </c>
      <c r="E2384" s="8" t="s">
        <v>445</v>
      </c>
      <c r="F2384" s="9">
        <v>887</v>
      </c>
      <c r="G2384" s="9">
        <v>723</v>
      </c>
      <c r="H2384" s="9">
        <v>1707</v>
      </c>
      <c r="I2384" s="10">
        <v>0.5196250732278852</v>
      </c>
      <c r="J2384" s="10">
        <v>0.42355008787346221</v>
      </c>
      <c r="K2384" s="9">
        <v>164</v>
      </c>
      <c r="L2384" s="9">
        <v>-164</v>
      </c>
      <c r="M2384" s="10">
        <v>9.6074985354422993E-2</v>
      </c>
      <c r="N2384" s="10">
        <v>-9.6074985354422993E-2</v>
      </c>
      <c r="O2384" s="9">
        <v>1207</v>
      </c>
      <c r="P2384" s="9">
        <v>663</v>
      </c>
      <c r="Q2384" s="9">
        <v>1895</v>
      </c>
      <c r="R2384" s="10">
        <v>0.63693931398416892</v>
      </c>
      <c r="S2384" s="10">
        <v>0.34986807387862795</v>
      </c>
      <c r="T2384" s="9">
        <v>544</v>
      </c>
      <c r="U2384" s="10">
        <v>0.28707124010554097</v>
      </c>
      <c r="V2384" s="9">
        <v>-320</v>
      </c>
      <c r="W2384" s="9">
        <v>60</v>
      </c>
      <c r="X2384" s="10">
        <v>-0.11731424075628372</v>
      </c>
      <c r="Y2384" s="10">
        <v>7.3682013994834261E-2</v>
      </c>
      <c r="Z2384" s="11">
        <v>2302.4899999999998</v>
      </c>
      <c r="AA2384" s="11">
        <v>2.4690660980069405</v>
      </c>
      <c r="AB2384" s="11">
        <v>46041</v>
      </c>
      <c r="AC2384" s="12" t="s">
        <v>6140</v>
      </c>
      <c r="AD2384" s="8">
        <v>46</v>
      </c>
      <c r="AE2384" s="8">
        <v>41</v>
      </c>
      <c r="AF2384" s="13"/>
      <c r="AG2384" s="13"/>
      <c r="AH2384" s="13"/>
      <c r="AJ2384" s="13"/>
      <c r="AK2384" s="13"/>
      <c r="AL2384" s="13"/>
      <c r="AM2384" s="13"/>
      <c r="AN2384" s="13" t="s">
        <v>510</v>
      </c>
    </row>
    <row r="2385" spans="1:40" x14ac:dyDescent="0.2">
      <c r="A2385" s="8" t="s">
        <v>6093</v>
      </c>
      <c r="B2385" s="8" t="s">
        <v>1182</v>
      </c>
      <c r="C2385" s="8" t="str">
        <f t="shared" si="36"/>
        <v>Douglas County SD</v>
      </c>
      <c r="D2385" s="9">
        <v>2977</v>
      </c>
      <c r="E2385" s="8" t="s">
        <v>445</v>
      </c>
      <c r="F2385" s="9">
        <v>214</v>
      </c>
      <c r="G2385" s="9">
        <v>1338</v>
      </c>
      <c r="H2385" s="9">
        <v>1605</v>
      </c>
      <c r="I2385" s="10">
        <v>0.13333333333333333</v>
      </c>
      <c r="J2385" s="10">
        <v>0.83364485981308412</v>
      </c>
      <c r="K2385" s="9">
        <v>-1124</v>
      </c>
      <c r="L2385" s="9">
        <v>1124</v>
      </c>
      <c r="M2385" s="10">
        <v>-0.70031152647975081</v>
      </c>
      <c r="N2385" s="10">
        <v>0.70031152647975081</v>
      </c>
      <c r="O2385" s="9">
        <v>332</v>
      </c>
      <c r="P2385" s="9">
        <v>1334</v>
      </c>
      <c r="Q2385" s="9">
        <v>1690</v>
      </c>
      <c r="R2385" s="10">
        <v>0.19644970414201182</v>
      </c>
      <c r="S2385" s="10">
        <v>0.78934911242603545</v>
      </c>
      <c r="T2385" s="9">
        <v>-1002</v>
      </c>
      <c r="U2385" s="10">
        <v>-0.59289940828402365</v>
      </c>
      <c r="V2385" s="9">
        <v>-118</v>
      </c>
      <c r="W2385" s="9">
        <v>4</v>
      </c>
      <c r="X2385" s="10">
        <v>-6.311637080867849E-2</v>
      </c>
      <c r="Y2385" s="10">
        <v>4.4295747387048667E-2</v>
      </c>
      <c r="Z2385" s="11">
        <v>431.8</v>
      </c>
      <c r="AA2385" s="11">
        <v>6.894395553496989</v>
      </c>
      <c r="AB2385" s="11">
        <v>46043</v>
      </c>
      <c r="AC2385" s="12" t="s">
        <v>6141</v>
      </c>
      <c r="AD2385" s="8">
        <v>46</v>
      </c>
      <c r="AE2385" s="8">
        <v>43</v>
      </c>
      <c r="AF2385" s="13"/>
      <c r="AG2385" s="13"/>
      <c r="AH2385" s="13"/>
      <c r="AJ2385" s="13"/>
      <c r="AK2385" s="13"/>
      <c r="AL2385" s="13"/>
      <c r="AM2385" s="13"/>
      <c r="AN2385" s="13" t="s">
        <v>510</v>
      </c>
    </row>
    <row r="2386" spans="1:40" x14ac:dyDescent="0.2">
      <c r="A2386" s="8" t="s">
        <v>6093</v>
      </c>
      <c r="B2386" s="8" t="s">
        <v>6142</v>
      </c>
      <c r="C2386" s="8" t="str">
        <f t="shared" si="36"/>
        <v>Edmunds County SD</v>
      </c>
      <c r="D2386" s="9">
        <v>3999</v>
      </c>
      <c r="E2386" s="8" t="s">
        <v>445</v>
      </c>
      <c r="F2386" s="9">
        <v>380</v>
      </c>
      <c r="G2386" s="9">
        <v>1433</v>
      </c>
      <c r="H2386" s="9">
        <v>1918</v>
      </c>
      <c r="I2386" s="10">
        <v>0.19812304483837331</v>
      </c>
      <c r="J2386" s="10">
        <v>0.74713242961418147</v>
      </c>
      <c r="K2386" s="9">
        <v>-1053</v>
      </c>
      <c r="L2386" s="9">
        <v>1053</v>
      </c>
      <c r="M2386" s="10">
        <v>-0.54900938477580818</v>
      </c>
      <c r="N2386" s="10">
        <v>0.54900938477580818</v>
      </c>
      <c r="O2386" s="9">
        <v>622</v>
      </c>
      <c r="P2386" s="9">
        <v>1264</v>
      </c>
      <c r="Q2386" s="9">
        <v>1936</v>
      </c>
      <c r="R2386" s="10">
        <v>0.3212809917355372</v>
      </c>
      <c r="S2386" s="10">
        <v>0.65289256198347112</v>
      </c>
      <c r="T2386" s="9">
        <v>-642</v>
      </c>
      <c r="U2386" s="10">
        <v>-0.33161157024793392</v>
      </c>
      <c r="V2386" s="9">
        <v>-242</v>
      </c>
      <c r="W2386" s="9">
        <v>169</v>
      </c>
      <c r="X2386" s="10">
        <v>-0.12315794689716389</v>
      </c>
      <c r="Y2386" s="10">
        <v>9.423986763071035E-2</v>
      </c>
      <c r="Z2386" s="11">
        <v>1125.96</v>
      </c>
      <c r="AA2386" s="11">
        <v>3.5516359373334754</v>
      </c>
      <c r="AB2386" s="11">
        <v>46045</v>
      </c>
      <c r="AC2386" s="12" t="s">
        <v>6143</v>
      </c>
      <c r="AD2386" s="8">
        <v>46</v>
      </c>
      <c r="AE2386" s="8">
        <v>45</v>
      </c>
      <c r="AF2386" s="13" t="s">
        <v>6109</v>
      </c>
      <c r="AG2386" s="13"/>
      <c r="AH2386" s="13" t="s">
        <v>6110</v>
      </c>
      <c r="AJ2386" s="13" t="s">
        <v>498</v>
      </c>
      <c r="AK2386" s="13"/>
      <c r="AL2386" s="13"/>
      <c r="AM2386" s="13"/>
      <c r="AN2386" s="13" t="s">
        <v>505</v>
      </c>
    </row>
    <row r="2387" spans="1:40" x14ac:dyDescent="0.2">
      <c r="A2387" s="8" t="s">
        <v>6093</v>
      </c>
      <c r="B2387" s="8" t="s">
        <v>6144</v>
      </c>
      <c r="C2387" s="8" t="str">
        <f t="shared" si="36"/>
        <v>Fall River County SD</v>
      </c>
      <c r="D2387" s="9">
        <v>6867</v>
      </c>
      <c r="E2387" s="8" t="s">
        <v>445</v>
      </c>
      <c r="F2387" s="9">
        <v>821</v>
      </c>
      <c r="G2387" s="9">
        <v>2511</v>
      </c>
      <c r="H2387" s="9">
        <v>3563</v>
      </c>
      <c r="I2387" s="10">
        <v>0.23042380016839742</v>
      </c>
      <c r="J2387" s="10">
        <v>0.70474319393769291</v>
      </c>
      <c r="K2387" s="9">
        <v>-1690</v>
      </c>
      <c r="L2387" s="9">
        <v>1690</v>
      </c>
      <c r="M2387" s="10">
        <v>-0.47431939376929549</v>
      </c>
      <c r="N2387" s="10">
        <v>0.47431939376929549</v>
      </c>
      <c r="O2387" s="9">
        <v>1137</v>
      </c>
      <c r="P2387" s="9">
        <v>2256</v>
      </c>
      <c r="Q2387" s="9">
        <v>3511</v>
      </c>
      <c r="R2387" s="10">
        <v>0.32383936200512675</v>
      </c>
      <c r="S2387" s="10">
        <v>0.6425519794930219</v>
      </c>
      <c r="T2387" s="9">
        <v>-1119</v>
      </c>
      <c r="U2387" s="10">
        <v>-0.31871261748789514</v>
      </c>
      <c r="V2387" s="9">
        <v>-316</v>
      </c>
      <c r="W2387" s="9">
        <v>255</v>
      </c>
      <c r="X2387" s="10">
        <v>-9.3415561836729333E-2</v>
      </c>
      <c r="Y2387" s="10">
        <v>6.2191214444671017E-2</v>
      </c>
      <c r="Z2387" s="11">
        <v>1739.92</v>
      </c>
      <c r="AA2387" s="11">
        <v>3.9467331831348567</v>
      </c>
      <c r="AB2387" s="11">
        <v>46047</v>
      </c>
      <c r="AC2387" s="12" t="s">
        <v>6145</v>
      </c>
      <c r="AD2387" s="8">
        <v>46</v>
      </c>
      <c r="AE2387" s="8">
        <v>47</v>
      </c>
      <c r="AF2387" s="13"/>
      <c r="AG2387" s="13"/>
      <c r="AH2387" s="13"/>
      <c r="AJ2387" s="13"/>
      <c r="AK2387" s="13"/>
      <c r="AL2387" s="13"/>
      <c r="AM2387" s="13"/>
      <c r="AN2387" s="13" t="s">
        <v>510</v>
      </c>
    </row>
    <row r="2388" spans="1:40" x14ac:dyDescent="0.2">
      <c r="A2388" s="8" t="s">
        <v>6093</v>
      </c>
      <c r="B2388" s="8" t="s">
        <v>6146</v>
      </c>
      <c r="C2388" s="8" t="str">
        <f t="shared" si="36"/>
        <v>Faulk County SD</v>
      </c>
      <c r="D2388" s="9">
        <v>2337</v>
      </c>
      <c r="E2388" s="8" t="s">
        <v>445</v>
      </c>
      <c r="F2388" s="9">
        <v>204</v>
      </c>
      <c r="G2388" s="9">
        <v>858</v>
      </c>
      <c r="H2388" s="9">
        <v>1118</v>
      </c>
      <c r="I2388" s="10">
        <v>0.18246869409660108</v>
      </c>
      <c r="J2388" s="10">
        <v>0.76744186046511631</v>
      </c>
      <c r="K2388" s="9">
        <v>-654</v>
      </c>
      <c r="L2388" s="9">
        <v>654</v>
      </c>
      <c r="M2388" s="10">
        <v>-0.58497316636851526</v>
      </c>
      <c r="N2388" s="10">
        <v>0.58497316636851526</v>
      </c>
      <c r="O2388" s="9">
        <v>331</v>
      </c>
      <c r="P2388" s="9">
        <v>765</v>
      </c>
      <c r="Q2388" s="9">
        <v>1127</v>
      </c>
      <c r="R2388" s="10">
        <v>0.29370008873114462</v>
      </c>
      <c r="S2388" s="10">
        <v>0.67879325643300803</v>
      </c>
      <c r="T2388" s="9">
        <v>-434</v>
      </c>
      <c r="U2388" s="10">
        <v>-0.38509316770186341</v>
      </c>
      <c r="V2388" s="9">
        <v>-127</v>
      </c>
      <c r="W2388" s="9">
        <v>93</v>
      </c>
      <c r="X2388" s="10">
        <v>-0.11123139463454354</v>
      </c>
      <c r="Y2388" s="10">
        <v>8.864860403210828E-2</v>
      </c>
      <c r="Z2388" s="11">
        <v>981.75</v>
      </c>
      <c r="AA2388" s="11">
        <v>2.3804430863254393</v>
      </c>
      <c r="AB2388" s="11">
        <v>46049</v>
      </c>
      <c r="AC2388" s="12" t="s">
        <v>6147</v>
      </c>
      <c r="AD2388" s="8">
        <v>46</v>
      </c>
      <c r="AE2388" s="8">
        <v>49</v>
      </c>
      <c r="AF2388" s="13"/>
      <c r="AG2388" s="13"/>
      <c r="AH2388" s="13"/>
      <c r="AJ2388" s="13"/>
      <c r="AK2388" s="13"/>
      <c r="AL2388" s="13"/>
      <c r="AM2388" s="13"/>
      <c r="AN2388" s="13" t="s">
        <v>510</v>
      </c>
    </row>
    <row r="2389" spans="1:40" x14ac:dyDescent="0.2">
      <c r="A2389" s="8" t="s">
        <v>6093</v>
      </c>
      <c r="B2389" s="8" t="s">
        <v>825</v>
      </c>
      <c r="C2389" s="8" t="str">
        <f t="shared" si="36"/>
        <v>Grant County SD</v>
      </c>
      <c r="D2389" s="9">
        <v>7142</v>
      </c>
      <c r="E2389" s="8" t="s">
        <v>445</v>
      </c>
      <c r="F2389" s="9">
        <v>970</v>
      </c>
      <c r="G2389" s="9">
        <v>2381</v>
      </c>
      <c r="H2389" s="9">
        <v>3562</v>
      </c>
      <c r="I2389" s="10">
        <v>0.27231892195395846</v>
      </c>
      <c r="J2389" s="10">
        <v>0.66844469399213924</v>
      </c>
      <c r="K2389" s="9">
        <v>-1411</v>
      </c>
      <c r="L2389" s="9">
        <v>1411</v>
      </c>
      <c r="M2389" s="10">
        <v>-0.39612577203818078</v>
      </c>
      <c r="N2389" s="10">
        <v>0.39612577203818078</v>
      </c>
      <c r="O2389" s="9">
        <v>1493</v>
      </c>
      <c r="P2389" s="9">
        <v>2034</v>
      </c>
      <c r="Q2389" s="9">
        <v>3606</v>
      </c>
      <c r="R2389" s="10">
        <v>0.41403216860787578</v>
      </c>
      <c r="S2389" s="10">
        <v>0.56405990016638941</v>
      </c>
      <c r="T2389" s="9">
        <v>-541</v>
      </c>
      <c r="U2389" s="10">
        <v>-0.15002773155851362</v>
      </c>
      <c r="V2389" s="9">
        <v>-523</v>
      </c>
      <c r="W2389" s="9">
        <v>347</v>
      </c>
      <c r="X2389" s="10">
        <v>-0.14171324665391732</v>
      </c>
      <c r="Y2389" s="10">
        <v>0.10438479382574983</v>
      </c>
      <c r="Z2389" s="11">
        <v>681.46</v>
      </c>
      <c r="AA2389" s="11">
        <v>10.48043905731811</v>
      </c>
      <c r="AB2389" s="11">
        <v>46051</v>
      </c>
      <c r="AC2389" s="12" t="s">
        <v>6148</v>
      </c>
      <c r="AD2389" s="8">
        <v>46</v>
      </c>
      <c r="AE2389" s="8">
        <v>51</v>
      </c>
      <c r="AF2389" s="13"/>
      <c r="AG2389" s="13"/>
      <c r="AH2389" s="13"/>
      <c r="AJ2389" s="13"/>
      <c r="AK2389" s="13"/>
      <c r="AL2389" s="13"/>
      <c r="AM2389" s="13"/>
      <c r="AN2389" s="13" t="s">
        <v>510</v>
      </c>
    </row>
    <row r="2390" spans="1:40" x14ac:dyDescent="0.2">
      <c r="A2390" s="8" t="s">
        <v>6093</v>
      </c>
      <c r="B2390" s="8" t="s">
        <v>6149</v>
      </c>
      <c r="C2390" s="8" t="str">
        <f t="shared" si="36"/>
        <v>Gregory County SD</v>
      </c>
      <c r="D2390" s="9">
        <v>4201</v>
      </c>
      <c r="E2390" s="8" t="s">
        <v>445</v>
      </c>
      <c r="F2390" s="9">
        <v>391</v>
      </c>
      <c r="G2390" s="9">
        <v>1600</v>
      </c>
      <c r="H2390" s="9">
        <v>2091</v>
      </c>
      <c r="I2390" s="10">
        <v>0.18699186991869918</v>
      </c>
      <c r="J2390" s="10">
        <v>0.76518412242945955</v>
      </c>
      <c r="K2390" s="9">
        <v>-1209</v>
      </c>
      <c r="L2390" s="9">
        <v>1209</v>
      </c>
      <c r="M2390" s="10">
        <v>-0.57819225251076034</v>
      </c>
      <c r="N2390" s="10">
        <v>0.57819225251076034</v>
      </c>
      <c r="O2390" s="9">
        <v>599</v>
      </c>
      <c r="P2390" s="9">
        <v>1507</v>
      </c>
      <c r="Q2390" s="9">
        <v>2151</v>
      </c>
      <c r="R2390" s="10">
        <v>0.27847512784751277</v>
      </c>
      <c r="S2390" s="10">
        <v>0.70060437006043697</v>
      </c>
      <c r="T2390" s="9">
        <v>-908</v>
      </c>
      <c r="U2390" s="10">
        <v>-0.42212924221292419</v>
      </c>
      <c r="V2390" s="9">
        <v>-208</v>
      </c>
      <c r="W2390" s="9">
        <v>93</v>
      </c>
      <c r="X2390" s="10">
        <v>-9.1483257928813594E-2</v>
      </c>
      <c r="Y2390" s="10">
        <v>6.4579752369022581E-2</v>
      </c>
      <c r="Z2390" s="11">
        <v>1014.96</v>
      </c>
      <c r="AA2390" s="11">
        <v>4.1390793725861119</v>
      </c>
      <c r="AB2390" s="11">
        <v>46053</v>
      </c>
      <c r="AC2390" s="12" t="s">
        <v>6150</v>
      </c>
      <c r="AD2390" s="8">
        <v>46</v>
      </c>
      <c r="AE2390" s="8">
        <v>53</v>
      </c>
      <c r="AF2390" s="13"/>
      <c r="AG2390" s="13"/>
      <c r="AH2390" s="13"/>
      <c r="AJ2390" s="13"/>
      <c r="AK2390" s="13"/>
      <c r="AL2390" s="13"/>
      <c r="AM2390" s="13"/>
      <c r="AN2390" s="13" t="s">
        <v>510</v>
      </c>
    </row>
    <row r="2391" spans="1:40" x14ac:dyDescent="0.2">
      <c r="A2391" s="8" t="s">
        <v>6093</v>
      </c>
      <c r="B2391" s="8" t="s">
        <v>6151</v>
      </c>
      <c r="C2391" s="8" t="str">
        <f t="shared" si="36"/>
        <v>Haakon County SD</v>
      </c>
      <c r="D2391" s="9">
        <v>1861</v>
      </c>
      <c r="E2391" s="8" t="s">
        <v>445</v>
      </c>
      <c r="F2391" s="9">
        <v>77</v>
      </c>
      <c r="G2391" s="9">
        <v>936</v>
      </c>
      <c r="H2391" s="9">
        <v>1044</v>
      </c>
      <c r="I2391" s="10">
        <v>7.3754789272030649E-2</v>
      </c>
      <c r="J2391" s="10">
        <v>0.89655172413793105</v>
      </c>
      <c r="K2391" s="9">
        <v>-859</v>
      </c>
      <c r="L2391" s="9">
        <v>859</v>
      </c>
      <c r="M2391" s="10">
        <v>-0.82279693486590044</v>
      </c>
      <c r="N2391" s="10">
        <v>0.82279693486590044</v>
      </c>
      <c r="O2391" s="9">
        <v>138</v>
      </c>
      <c r="P2391" s="9">
        <v>940</v>
      </c>
      <c r="Q2391" s="9">
        <v>1092</v>
      </c>
      <c r="R2391" s="10">
        <v>0.12637362637362637</v>
      </c>
      <c r="S2391" s="10">
        <v>0.86080586080586086</v>
      </c>
      <c r="T2391" s="9">
        <v>-802</v>
      </c>
      <c r="U2391" s="10">
        <v>-0.73443223443223449</v>
      </c>
      <c r="V2391" s="9">
        <v>-61</v>
      </c>
      <c r="W2391" s="9">
        <v>-4</v>
      </c>
      <c r="X2391" s="10">
        <v>-5.261883710159572E-2</v>
      </c>
      <c r="Y2391" s="10">
        <v>3.5745863332070194E-2</v>
      </c>
      <c r="Z2391" s="11">
        <v>1810.53</v>
      </c>
      <c r="AA2391" s="11">
        <v>1.0278758153689804</v>
      </c>
      <c r="AB2391" s="11">
        <v>46055</v>
      </c>
      <c r="AC2391" s="12" t="s">
        <v>6152</v>
      </c>
      <c r="AD2391" s="8">
        <v>46</v>
      </c>
      <c r="AE2391" s="8">
        <v>55</v>
      </c>
      <c r="AF2391" s="13"/>
      <c r="AG2391" s="13"/>
      <c r="AH2391" s="13"/>
      <c r="AJ2391" s="13"/>
      <c r="AK2391" s="13"/>
      <c r="AL2391" s="13"/>
      <c r="AM2391" s="13"/>
      <c r="AN2391" s="13" t="s">
        <v>510</v>
      </c>
    </row>
    <row r="2392" spans="1:40" x14ac:dyDescent="0.2">
      <c r="A2392" s="8" t="s">
        <v>6093</v>
      </c>
      <c r="B2392" s="8" t="s">
        <v>6153</v>
      </c>
      <c r="C2392" s="8" t="str">
        <f t="shared" si="36"/>
        <v>Hamlin County SD</v>
      </c>
      <c r="D2392" s="9">
        <v>6047</v>
      </c>
      <c r="E2392" s="8" t="s">
        <v>445</v>
      </c>
      <c r="F2392" s="9">
        <v>555</v>
      </c>
      <c r="G2392" s="9">
        <v>2051</v>
      </c>
      <c r="H2392" s="9">
        <v>2762</v>
      </c>
      <c r="I2392" s="10">
        <v>0.20094134685010862</v>
      </c>
      <c r="J2392" s="10">
        <v>0.74257784214337441</v>
      </c>
      <c r="K2392" s="9">
        <v>-1496</v>
      </c>
      <c r="L2392" s="9">
        <v>1496</v>
      </c>
      <c r="M2392" s="10">
        <v>-0.54163649529326574</v>
      </c>
      <c r="N2392" s="10">
        <v>0.54163649529326574</v>
      </c>
      <c r="O2392" s="9">
        <v>921</v>
      </c>
      <c r="P2392" s="9">
        <v>1803</v>
      </c>
      <c r="Q2392" s="9">
        <v>2793</v>
      </c>
      <c r="R2392" s="10">
        <v>0.32975295381310421</v>
      </c>
      <c r="S2392" s="10">
        <v>0.64554242749731472</v>
      </c>
      <c r="T2392" s="9">
        <v>-882</v>
      </c>
      <c r="U2392" s="10">
        <v>-0.31578947368421051</v>
      </c>
      <c r="V2392" s="9">
        <v>-366</v>
      </c>
      <c r="W2392" s="9">
        <v>248</v>
      </c>
      <c r="X2392" s="10">
        <v>-0.1288116069629956</v>
      </c>
      <c r="Y2392" s="10">
        <v>9.7035414646059692E-2</v>
      </c>
      <c r="Z2392" s="11">
        <v>507.23</v>
      </c>
      <c r="AA2392" s="11">
        <v>11.921613469234863</v>
      </c>
      <c r="AB2392" s="11">
        <v>46057</v>
      </c>
      <c r="AC2392" s="12" t="s">
        <v>6154</v>
      </c>
      <c r="AD2392" s="8">
        <v>46</v>
      </c>
      <c r="AE2392" s="8">
        <v>57</v>
      </c>
      <c r="AF2392" s="13"/>
      <c r="AG2392" s="13"/>
      <c r="AH2392" s="13"/>
      <c r="AJ2392" s="13"/>
      <c r="AK2392" s="13"/>
      <c r="AL2392" s="13"/>
      <c r="AM2392" s="13"/>
      <c r="AN2392" s="13" t="s">
        <v>510</v>
      </c>
    </row>
    <row r="2393" spans="1:40" x14ac:dyDescent="0.2">
      <c r="A2393" s="8" t="s">
        <v>6093</v>
      </c>
      <c r="B2393" s="8" t="s">
        <v>6155</v>
      </c>
      <c r="C2393" s="8" t="str">
        <f t="shared" si="36"/>
        <v>Hand County SD</v>
      </c>
      <c r="D2393" s="9">
        <v>3348</v>
      </c>
      <c r="E2393" s="8" t="s">
        <v>445</v>
      </c>
      <c r="F2393" s="9">
        <v>334</v>
      </c>
      <c r="G2393" s="9">
        <v>1391</v>
      </c>
      <c r="H2393" s="9">
        <v>1818</v>
      </c>
      <c r="I2393" s="10">
        <v>0.18371837183718373</v>
      </c>
      <c r="J2393" s="10">
        <v>0.76512651265126508</v>
      </c>
      <c r="K2393" s="9">
        <v>-1057</v>
      </c>
      <c r="L2393" s="9">
        <v>1057</v>
      </c>
      <c r="M2393" s="10">
        <v>-0.58140814081408132</v>
      </c>
      <c r="N2393" s="10">
        <v>0.58140814081408132</v>
      </c>
      <c r="O2393" s="9">
        <v>575</v>
      </c>
      <c r="P2393" s="9">
        <v>1242</v>
      </c>
      <c r="Q2393" s="9">
        <v>1848</v>
      </c>
      <c r="R2393" s="10">
        <v>0.31114718614718617</v>
      </c>
      <c r="S2393" s="10">
        <v>0.67207792207792205</v>
      </c>
      <c r="T2393" s="9">
        <v>-667</v>
      </c>
      <c r="U2393" s="10">
        <v>-0.36093073593073588</v>
      </c>
      <c r="V2393" s="9">
        <v>-241</v>
      </c>
      <c r="W2393" s="9">
        <v>149</v>
      </c>
      <c r="X2393" s="10">
        <v>-0.12742881431000244</v>
      </c>
      <c r="Y2393" s="10">
        <v>9.3048590573343026E-2</v>
      </c>
      <c r="Z2393" s="11">
        <v>1436.61</v>
      </c>
      <c r="AA2393" s="11">
        <v>2.3304863532900373</v>
      </c>
      <c r="AB2393" s="11">
        <v>46059</v>
      </c>
      <c r="AC2393" s="12" t="s">
        <v>6156</v>
      </c>
      <c r="AD2393" s="8">
        <v>46</v>
      </c>
      <c r="AE2393" s="8">
        <v>59</v>
      </c>
      <c r="AF2393" s="13"/>
      <c r="AG2393" s="13"/>
      <c r="AH2393" s="13"/>
      <c r="AJ2393" s="13"/>
      <c r="AK2393" s="13"/>
      <c r="AL2393" s="13"/>
      <c r="AM2393" s="13"/>
      <c r="AN2393" s="13" t="s">
        <v>510</v>
      </c>
    </row>
    <row r="2394" spans="1:40" x14ac:dyDescent="0.2">
      <c r="A2394" s="8" t="s">
        <v>6093</v>
      </c>
      <c r="B2394" s="8" t="s">
        <v>6157</v>
      </c>
      <c r="C2394" s="8" t="str">
        <f t="shared" si="36"/>
        <v>Hanson County SD</v>
      </c>
      <c r="D2394" s="9">
        <v>3385</v>
      </c>
      <c r="E2394" s="8" t="s">
        <v>445</v>
      </c>
      <c r="F2394" s="9">
        <v>424</v>
      </c>
      <c r="G2394" s="9">
        <v>1497</v>
      </c>
      <c r="H2394" s="9">
        <v>2006</v>
      </c>
      <c r="I2394" s="10">
        <v>0.21136590229312063</v>
      </c>
      <c r="J2394" s="10">
        <v>0.74626121635094711</v>
      </c>
      <c r="K2394" s="9">
        <v>-1073</v>
      </c>
      <c r="L2394" s="9">
        <v>1073</v>
      </c>
      <c r="M2394" s="10">
        <v>-0.53489531405782653</v>
      </c>
      <c r="N2394" s="10">
        <v>0.53489531405782653</v>
      </c>
      <c r="O2394" s="9">
        <v>760</v>
      </c>
      <c r="P2394" s="9">
        <v>1627</v>
      </c>
      <c r="Q2394" s="9">
        <v>2416</v>
      </c>
      <c r="R2394" s="10">
        <v>0.31456953642384106</v>
      </c>
      <c r="S2394" s="10">
        <v>0.67342715231788075</v>
      </c>
      <c r="T2394" s="9">
        <v>-867</v>
      </c>
      <c r="U2394" s="10">
        <v>-0.35885761589403969</v>
      </c>
      <c r="V2394" s="9">
        <v>-336</v>
      </c>
      <c r="W2394" s="9">
        <v>-130</v>
      </c>
      <c r="X2394" s="10">
        <v>-0.10320363413072042</v>
      </c>
      <c r="Y2394" s="10">
        <v>7.2834064033066359E-2</v>
      </c>
      <c r="Z2394" s="11">
        <v>434.51</v>
      </c>
      <c r="AA2394" s="11">
        <v>7.7903845711260962</v>
      </c>
      <c r="AB2394" s="11">
        <v>46061</v>
      </c>
      <c r="AC2394" s="12" t="s">
        <v>6158</v>
      </c>
      <c r="AD2394" s="8">
        <v>46</v>
      </c>
      <c r="AE2394" s="8">
        <v>61</v>
      </c>
      <c r="AF2394" s="13" t="s">
        <v>6135</v>
      </c>
      <c r="AG2394" s="13"/>
      <c r="AH2394" s="13" t="s">
        <v>6136</v>
      </c>
      <c r="AJ2394" s="13" t="s">
        <v>498</v>
      </c>
      <c r="AK2394" s="13"/>
      <c r="AL2394" s="13"/>
      <c r="AM2394" s="13"/>
      <c r="AN2394" s="13" t="s">
        <v>505</v>
      </c>
    </row>
    <row r="2395" spans="1:40" x14ac:dyDescent="0.2">
      <c r="A2395" s="8" t="s">
        <v>6093</v>
      </c>
      <c r="B2395" s="8" t="s">
        <v>4716</v>
      </c>
      <c r="C2395" s="8" t="str">
        <f t="shared" si="36"/>
        <v>Harding County SD</v>
      </c>
      <c r="D2395" s="9">
        <v>1267</v>
      </c>
      <c r="E2395" s="8" t="s">
        <v>445</v>
      </c>
      <c r="F2395" s="9">
        <v>38</v>
      </c>
      <c r="G2395" s="9">
        <v>694</v>
      </c>
      <c r="H2395" s="9">
        <v>769</v>
      </c>
      <c r="I2395" s="10">
        <v>4.94148244473342E-2</v>
      </c>
      <c r="J2395" s="10">
        <v>0.9024707412223667</v>
      </c>
      <c r="K2395" s="9">
        <v>-656</v>
      </c>
      <c r="L2395" s="9">
        <v>656</v>
      </c>
      <c r="M2395" s="10">
        <v>-0.85305591677503245</v>
      </c>
      <c r="N2395" s="10">
        <v>0.85305591677503245</v>
      </c>
      <c r="O2395" s="9">
        <v>82</v>
      </c>
      <c r="P2395" s="9">
        <v>638</v>
      </c>
      <c r="Q2395" s="9">
        <v>739</v>
      </c>
      <c r="R2395" s="10">
        <v>0.11096075778078485</v>
      </c>
      <c r="S2395" s="10">
        <v>0.8633288227334236</v>
      </c>
      <c r="T2395" s="9">
        <v>-556</v>
      </c>
      <c r="U2395" s="10">
        <v>-0.75236806495263875</v>
      </c>
      <c r="V2395" s="9">
        <v>-44</v>
      </c>
      <c r="W2395" s="9">
        <v>56</v>
      </c>
      <c r="X2395" s="10">
        <v>-6.1545933333450646E-2</v>
      </c>
      <c r="Y2395" s="10">
        <v>3.9141918488943106E-2</v>
      </c>
      <c r="Z2395" s="11">
        <v>2671.38</v>
      </c>
      <c r="AA2395" s="11">
        <v>0.47428669826082398</v>
      </c>
      <c r="AB2395" s="11">
        <v>46063</v>
      </c>
      <c r="AC2395" s="12" t="s">
        <v>6159</v>
      </c>
      <c r="AD2395" s="8">
        <v>46</v>
      </c>
      <c r="AE2395" s="8">
        <v>63</v>
      </c>
      <c r="AF2395" s="13"/>
      <c r="AG2395" s="13"/>
      <c r="AH2395" s="13"/>
      <c r="AJ2395" s="13"/>
      <c r="AK2395" s="13"/>
      <c r="AL2395" s="13"/>
      <c r="AM2395" s="13"/>
      <c r="AN2395" s="13" t="s">
        <v>510</v>
      </c>
    </row>
    <row r="2396" spans="1:40" x14ac:dyDescent="0.2">
      <c r="A2396" s="8" t="s">
        <v>6093</v>
      </c>
      <c r="B2396" s="8" t="s">
        <v>5604</v>
      </c>
      <c r="C2396" s="8" t="str">
        <f t="shared" si="36"/>
        <v>Hughes County SD</v>
      </c>
      <c r="D2396" s="9">
        <v>17555</v>
      </c>
      <c r="E2396" s="8" t="s">
        <v>445</v>
      </c>
      <c r="F2396" s="9">
        <v>2449</v>
      </c>
      <c r="G2396" s="9">
        <v>5174</v>
      </c>
      <c r="H2396" s="9">
        <v>8173</v>
      </c>
      <c r="I2396" s="10">
        <v>0.29964517313104122</v>
      </c>
      <c r="J2396" s="10">
        <v>0.6330600758595375</v>
      </c>
      <c r="K2396" s="9">
        <v>-2725</v>
      </c>
      <c r="L2396" s="9">
        <v>2725</v>
      </c>
      <c r="M2396" s="10">
        <v>-0.33341490272849628</v>
      </c>
      <c r="N2396" s="10">
        <v>0.33341490272849628</v>
      </c>
      <c r="O2396" s="9">
        <v>2786</v>
      </c>
      <c r="P2396" s="9">
        <v>5219</v>
      </c>
      <c r="Q2396" s="9">
        <v>8155</v>
      </c>
      <c r="R2396" s="10">
        <v>0.34163090128755363</v>
      </c>
      <c r="S2396" s="10">
        <v>0.6399754751686082</v>
      </c>
      <c r="T2396" s="9">
        <v>-2433</v>
      </c>
      <c r="U2396" s="10">
        <v>-0.29834457388105456</v>
      </c>
      <c r="V2396" s="9">
        <v>-337</v>
      </c>
      <c r="W2396" s="9">
        <v>-45</v>
      </c>
      <c r="X2396" s="10">
        <v>-4.1985728156512414E-2</v>
      </c>
      <c r="Y2396" s="10">
        <v>-6.9153993090707022E-3</v>
      </c>
      <c r="Z2396" s="11">
        <v>741.56</v>
      </c>
      <c r="AA2396" s="11">
        <v>23.673067587248504</v>
      </c>
      <c r="AB2396" s="11">
        <v>46065</v>
      </c>
      <c r="AC2396" s="12" t="s">
        <v>6160</v>
      </c>
      <c r="AD2396" s="8">
        <v>46</v>
      </c>
      <c r="AE2396" s="8">
        <v>65</v>
      </c>
      <c r="AF2396" s="13" t="s">
        <v>6161</v>
      </c>
      <c r="AG2396" s="13"/>
      <c r="AH2396" s="13" t="s">
        <v>6162</v>
      </c>
      <c r="AJ2396" s="13" t="s">
        <v>498</v>
      </c>
      <c r="AK2396" s="13"/>
      <c r="AL2396" s="13"/>
      <c r="AM2396" s="13"/>
      <c r="AN2396" s="13" t="s">
        <v>487</v>
      </c>
    </row>
    <row r="2397" spans="1:40" x14ac:dyDescent="0.2">
      <c r="A2397" s="8" t="s">
        <v>6093</v>
      </c>
      <c r="B2397" s="8" t="s">
        <v>6163</v>
      </c>
      <c r="C2397" s="8" t="str">
        <f t="shared" si="36"/>
        <v>Hutchinson County SD</v>
      </c>
      <c r="D2397" s="9">
        <v>7301</v>
      </c>
      <c r="E2397" s="8" t="s">
        <v>445</v>
      </c>
      <c r="F2397" s="9">
        <v>692</v>
      </c>
      <c r="G2397" s="9">
        <v>2517</v>
      </c>
      <c r="H2397" s="9">
        <v>3365</v>
      </c>
      <c r="I2397" s="10">
        <v>0.20564635958395244</v>
      </c>
      <c r="J2397" s="10">
        <v>0.74799405646359585</v>
      </c>
      <c r="K2397" s="9">
        <v>-1825</v>
      </c>
      <c r="L2397" s="9">
        <v>1825</v>
      </c>
      <c r="M2397" s="10">
        <v>-0.54234769687964346</v>
      </c>
      <c r="N2397" s="10">
        <v>0.54234769687964346</v>
      </c>
      <c r="O2397" s="9">
        <v>923</v>
      </c>
      <c r="P2397" s="9">
        <v>2451</v>
      </c>
      <c r="Q2397" s="9">
        <v>3425</v>
      </c>
      <c r="R2397" s="10">
        <v>0.26948905109489052</v>
      </c>
      <c r="S2397" s="10">
        <v>0.71562043795620434</v>
      </c>
      <c r="T2397" s="9">
        <v>-1528</v>
      </c>
      <c r="U2397" s="10">
        <v>-0.44613138686131382</v>
      </c>
      <c r="V2397" s="9">
        <v>-231</v>
      </c>
      <c r="W2397" s="9">
        <v>66</v>
      </c>
      <c r="X2397" s="10">
        <v>-6.3842691510938077E-2</v>
      </c>
      <c r="Y2397" s="10">
        <v>3.2373618507391511E-2</v>
      </c>
      <c r="Z2397" s="11">
        <v>812.9</v>
      </c>
      <c r="AA2397" s="11">
        <v>8.9814245294624193</v>
      </c>
      <c r="AB2397" s="11">
        <v>46067</v>
      </c>
      <c r="AC2397" s="12" t="s">
        <v>6164</v>
      </c>
      <c r="AD2397" s="8">
        <v>46</v>
      </c>
      <c r="AE2397" s="8">
        <v>67</v>
      </c>
      <c r="AF2397" s="13"/>
      <c r="AG2397" s="13"/>
      <c r="AH2397" s="13"/>
      <c r="AJ2397" s="13"/>
      <c r="AK2397" s="13"/>
      <c r="AL2397" s="13"/>
      <c r="AM2397" s="13"/>
      <c r="AN2397" s="13" t="s">
        <v>510</v>
      </c>
    </row>
    <row r="2398" spans="1:40" x14ac:dyDescent="0.2">
      <c r="A2398" s="8" t="s">
        <v>6093</v>
      </c>
      <c r="B2398" s="8" t="s">
        <v>5081</v>
      </c>
      <c r="C2398" s="8" t="str">
        <f t="shared" si="36"/>
        <v>Hyde County SD</v>
      </c>
      <c r="D2398" s="9">
        <v>1397</v>
      </c>
      <c r="E2398" s="8" t="s">
        <v>445</v>
      </c>
      <c r="F2398" s="9">
        <v>125</v>
      </c>
      <c r="G2398" s="9">
        <v>543</v>
      </c>
      <c r="H2398" s="9">
        <v>690</v>
      </c>
      <c r="I2398" s="10">
        <v>0.18115942028985507</v>
      </c>
      <c r="J2398" s="10">
        <v>0.78695652173913044</v>
      </c>
      <c r="K2398" s="9">
        <v>-418</v>
      </c>
      <c r="L2398" s="9">
        <v>418</v>
      </c>
      <c r="M2398" s="10">
        <v>-0.60579710144927534</v>
      </c>
      <c r="N2398" s="10">
        <v>0.60579710144927534</v>
      </c>
      <c r="O2398" s="9">
        <v>189</v>
      </c>
      <c r="P2398" s="9">
        <v>531</v>
      </c>
      <c r="Q2398" s="9">
        <v>733</v>
      </c>
      <c r="R2398" s="10">
        <v>0.2578444747612551</v>
      </c>
      <c r="S2398" s="10">
        <v>0.72442019099590726</v>
      </c>
      <c r="T2398" s="9">
        <v>-342</v>
      </c>
      <c r="U2398" s="10">
        <v>-0.46657571623465216</v>
      </c>
      <c r="V2398" s="9">
        <v>-64</v>
      </c>
      <c r="W2398" s="9">
        <v>12</v>
      </c>
      <c r="X2398" s="10">
        <v>-7.6685054471400033E-2</v>
      </c>
      <c r="Y2398" s="10">
        <v>6.2536330743223179E-2</v>
      </c>
      <c r="Z2398" s="11">
        <v>860.52</v>
      </c>
      <c r="AA2398" s="11">
        <v>1.6234369915864826</v>
      </c>
      <c r="AB2398" s="11">
        <v>46069</v>
      </c>
      <c r="AC2398" s="12" t="s">
        <v>6165</v>
      </c>
      <c r="AD2398" s="8">
        <v>46</v>
      </c>
      <c r="AE2398" s="8">
        <v>69</v>
      </c>
      <c r="AF2398" s="13"/>
      <c r="AG2398" s="13"/>
      <c r="AH2398" s="13"/>
      <c r="AJ2398" s="13"/>
      <c r="AK2398" s="13"/>
      <c r="AL2398" s="13"/>
      <c r="AM2398" s="13"/>
      <c r="AN2398" s="13" t="s">
        <v>510</v>
      </c>
    </row>
    <row r="2399" spans="1:40" x14ac:dyDescent="0.2">
      <c r="A2399" s="8" t="s">
        <v>6093</v>
      </c>
      <c r="B2399" s="8" t="s">
        <v>602</v>
      </c>
      <c r="C2399" s="8" t="str">
        <f t="shared" si="36"/>
        <v>Jackson County SD</v>
      </c>
      <c r="D2399" s="9">
        <v>3321</v>
      </c>
      <c r="E2399" s="8" t="s">
        <v>445</v>
      </c>
      <c r="F2399" s="9">
        <v>323</v>
      </c>
      <c r="G2399" s="9">
        <v>722</v>
      </c>
      <c r="H2399" s="9">
        <v>1095</v>
      </c>
      <c r="I2399" s="10">
        <v>0.29497716894977166</v>
      </c>
      <c r="J2399" s="10">
        <v>0.65936073059360734</v>
      </c>
      <c r="K2399" s="9">
        <v>-399</v>
      </c>
      <c r="L2399" s="9">
        <v>399</v>
      </c>
      <c r="M2399" s="10">
        <v>-0.36438356164383567</v>
      </c>
      <c r="N2399" s="10">
        <v>0.36438356164383567</v>
      </c>
      <c r="O2399" s="9">
        <v>426</v>
      </c>
      <c r="P2399" s="9">
        <v>661</v>
      </c>
      <c r="Q2399" s="9">
        <v>1106</v>
      </c>
      <c r="R2399" s="10">
        <v>0.38517179023508136</v>
      </c>
      <c r="S2399" s="10">
        <v>0.59764918625678121</v>
      </c>
      <c r="T2399" s="9">
        <v>-235</v>
      </c>
      <c r="U2399" s="10">
        <v>-0.21247739602169985</v>
      </c>
      <c r="V2399" s="9">
        <v>-103</v>
      </c>
      <c r="W2399" s="9">
        <v>61</v>
      </c>
      <c r="X2399" s="10">
        <v>-9.0194621285309695E-2</v>
      </c>
      <c r="Y2399" s="10">
        <v>6.171154433682613E-2</v>
      </c>
      <c r="Z2399" s="11">
        <v>1863.91</v>
      </c>
      <c r="AA2399" s="11">
        <v>1.7817383886561045</v>
      </c>
      <c r="AB2399" s="11">
        <v>46071</v>
      </c>
      <c r="AC2399" s="12" t="s">
        <v>6166</v>
      </c>
      <c r="AD2399" s="8">
        <v>46</v>
      </c>
      <c r="AE2399" s="8">
        <v>71</v>
      </c>
      <c r="AF2399" s="13"/>
      <c r="AG2399" s="13"/>
      <c r="AH2399" s="13"/>
      <c r="AJ2399" s="13"/>
      <c r="AK2399" s="13"/>
      <c r="AL2399" s="13"/>
      <c r="AM2399" s="13"/>
      <c r="AN2399" s="13" t="s">
        <v>510</v>
      </c>
    </row>
    <row r="2400" spans="1:40" x14ac:dyDescent="0.2">
      <c r="A2400" s="8" t="s">
        <v>6093</v>
      </c>
      <c r="B2400" s="8" t="s">
        <v>6167</v>
      </c>
      <c r="C2400" s="8" t="str">
        <f t="shared" si="36"/>
        <v>Jerauld County SD</v>
      </c>
      <c r="D2400" s="9">
        <v>1997</v>
      </c>
      <c r="E2400" s="8" t="s">
        <v>445</v>
      </c>
      <c r="F2400" s="9">
        <v>264</v>
      </c>
      <c r="G2400" s="9">
        <v>648</v>
      </c>
      <c r="H2400" s="9">
        <v>967</v>
      </c>
      <c r="I2400" s="10">
        <v>0.2730093071354705</v>
      </c>
      <c r="J2400" s="10">
        <v>0.67011375387797312</v>
      </c>
      <c r="K2400" s="9">
        <v>-384</v>
      </c>
      <c r="L2400" s="9">
        <v>384</v>
      </c>
      <c r="M2400" s="10">
        <v>-0.39710444674250261</v>
      </c>
      <c r="N2400" s="10">
        <v>0.39710444674250261</v>
      </c>
      <c r="O2400" s="9">
        <v>452</v>
      </c>
      <c r="P2400" s="9">
        <v>538</v>
      </c>
      <c r="Q2400" s="9">
        <v>1006</v>
      </c>
      <c r="R2400" s="10">
        <v>0.44930417495029823</v>
      </c>
      <c r="S2400" s="10">
        <v>0.53479125248508941</v>
      </c>
      <c r="T2400" s="9">
        <v>-86</v>
      </c>
      <c r="U2400" s="10">
        <v>-8.5487077534791178E-2</v>
      </c>
      <c r="V2400" s="9">
        <v>-188</v>
      </c>
      <c r="W2400" s="9">
        <v>110</v>
      </c>
      <c r="X2400" s="10">
        <v>-0.17629486781482773</v>
      </c>
      <c r="Y2400" s="10">
        <v>0.13532250139288371</v>
      </c>
      <c r="Z2400" s="11">
        <v>526.23</v>
      </c>
      <c r="AA2400" s="11">
        <v>3.7949185717271914</v>
      </c>
      <c r="AB2400" s="11">
        <v>46073</v>
      </c>
      <c r="AC2400" s="12" t="s">
        <v>6168</v>
      </c>
      <c r="AD2400" s="8">
        <v>46</v>
      </c>
      <c r="AE2400" s="8">
        <v>73</v>
      </c>
      <c r="AF2400" s="13"/>
      <c r="AG2400" s="13"/>
      <c r="AH2400" s="13"/>
      <c r="AJ2400" s="13"/>
      <c r="AK2400" s="13"/>
      <c r="AL2400" s="13"/>
      <c r="AM2400" s="13"/>
      <c r="AN2400" s="13" t="s">
        <v>510</v>
      </c>
    </row>
    <row r="2401" spans="1:40" x14ac:dyDescent="0.2">
      <c r="A2401" s="8" t="s">
        <v>6093</v>
      </c>
      <c r="B2401" s="8" t="s">
        <v>1755</v>
      </c>
      <c r="C2401" s="8" t="str">
        <f t="shared" ref="C2401:C2464" si="37">B2401&amp;" "&amp;A2401</f>
        <v>Jones County SD</v>
      </c>
      <c r="D2401" s="9">
        <v>924</v>
      </c>
      <c r="E2401" s="8" t="s">
        <v>445</v>
      </c>
      <c r="F2401" s="9">
        <v>69</v>
      </c>
      <c r="G2401" s="9">
        <v>450</v>
      </c>
      <c r="H2401" s="9">
        <v>558</v>
      </c>
      <c r="I2401" s="10">
        <v>0.12365591397849462</v>
      </c>
      <c r="J2401" s="10">
        <v>0.80645161290322576</v>
      </c>
      <c r="K2401" s="9">
        <v>-381</v>
      </c>
      <c r="L2401" s="9">
        <v>381</v>
      </c>
      <c r="M2401" s="10">
        <v>-0.68279569892473113</v>
      </c>
      <c r="N2401" s="10">
        <v>0.68279569892473113</v>
      </c>
      <c r="O2401" s="9">
        <v>108</v>
      </c>
      <c r="P2401" s="9">
        <v>490</v>
      </c>
      <c r="Q2401" s="9">
        <v>609</v>
      </c>
      <c r="R2401" s="10">
        <v>0.17733990147783252</v>
      </c>
      <c r="S2401" s="10">
        <v>0.8045977011494253</v>
      </c>
      <c r="T2401" s="9">
        <v>-382</v>
      </c>
      <c r="U2401" s="10">
        <v>-0.62725779967159279</v>
      </c>
      <c r="V2401" s="9">
        <v>-39</v>
      </c>
      <c r="W2401" s="9">
        <v>-40</v>
      </c>
      <c r="X2401" s="10">
        <v>-5.3683987499337893E-2</v>
      </c>
      <c r="Y2401" s="10">
        <v>1.8539117538004524E-3</v>
      </c>
      <c r="Z2401" s="11">
        <v>969.68</v>
      </c>
      <c r="AA2401" s="11">
        <v>0.95289167560432309</v>
      </c>
      <c r="AB2401" s="11">
        <v>46075</v>
      </c>
      <c r="AC2401" s="12" t="s">
        <v>6169</v>
      </c>
      <c r="AD2401" s="8">
        <v>46</v>
      </c>
      <c r="AE2401" s="8">
        <v>75</v>
      </c>
      <c r="AF2401" s="13"/>
      <c r="AG2401" s="13"/>
      <c r="AH2401" s="13"/>
      <c r="AJ2401" s="13"/>
      <c r="AK2401" s="13"/>
      <c r="AL2401" s="13"/>
      <c r="AM2401" s="13"/>
      <c r="AN2401" s="13" t="s">
        <v>510</v>
      </c>
    </row>
    <row r="2402" spans="1:40" x14ac:dyDescent="0.2">
      <c r="A2402" s="8" t="s">
        <v>6093</v>
      </c>
      <c r="B2402" s="8" t="s">
        <v>6170</v>
      </c>
      <c r="C2402" s="8" t="str">
        <f t="shared" si="37"/>
        <v>Kingsbury County SD</v>
      </c>
      <c r="D2402" s="9">
        <v>4990</v>
      </c>
      <c r="E2402" s="8" t="s">
        <v>445</v>
      </c>
      <c r="F2402" s="9">
        <v>703</v>
      </c>
      <c r="G2402" s="9">
        <v>1680</v>
      </c>
      <c r="H2402" s="9">
        <v>2551</v>
      </c>
      <c r="I2402" s="10">
        <v>0.27557820462563698</v>
      </c>
      <c r="J2402" s="10">
        <v>0.65856526852214814</v>
      </c>
      <c r="K2402" s="9">
        <v>-977</v>
      </c>
      <c r="L2402" s="9">
        <v>977</v>
      </c>
      <c r="M2402" s="10">
        <v>-0.38298706389651116</v>
      </c>
      <c r="N2402" s="10">
        <v>0.38298706389651116</v>
      </c>
      <c r="O2402" s="9">
        <v>1092</v>
      </c>
      <c r="P2402" s="9">
        <v>1451</v>
      </c>
      <c r="Q2402" s="9">
        <v>2608</v>
      </c>
      <c r="R2402" s="10">
        <v>0.41871165644171782</v>
      </c>
      <c r="S2402" s="10">
        <v>0.55636503067484666</v>
      </c>
      <c r="T2402" s="9">
        <v>-359</v>
      </c>
      <c r="U2402" s="10">
        <v>-0.13765337423312884</v>
      </c>
      <c r="V2402" s="9">
        <v>-389</v>
      </c>
      <c r="W2402" s="9">
        <v>229</v>
      </c>
      <c r="X2402" s="10">
        <v>-0.14313345181608084</v>
      </c>
      <c r="Y2402" s="10">
        <v>0.10220023784730148</v>
      </c>
      <c r="Z2402" s="11">
        <v>832.24</v>
      </c>
      <c r="AA2402" s="11">
        <v>5.9958665769489565</v>
      </c>
      <c r="AB2402" s="11">
        <v>46077</v>
      </c>
      <c r="AC2402" s="12" t="s">
        <v>6171</v>
      </c>
      <c r="AD2402" s="8">
        <v>46</v>
      </c>
      <c r="AE2402" s="8">
        <v>77</v>
      </c>
      <c r="AF2402" s="13"/>
      <c r="AG2402" s="13"/>
      <c r="AH2402" s="13"/>
      <c r="AJ2402" s="13"/>
      <c r="AK2402" s="13"/>
      <c r="AL2402" s="13"/>
      <c r="AM2402" s="13"/>
      <c r="AN2402" s="13" t="s">
        <v>510</v>
      </c>
    </row>
    <row r="2403" spans="1:40" x14ac:dyDescent="0.2">
      <c r="A2403" s="8" t="s">
        <v>6093</v>
      </c>
      <c r="B2403" s="8" t="s">
        <v>993</v>
      </c>
      <c r="C2403" s="8" t="str">
        <f t="shared" si="37"/>
        <v>Lake County SD</v>
      </c>
      <c r="D2403" s="9">
        <v>12622</v>
      </c>
      <c r="E2403" s="8" t="s">
        <v>445</v>
      </c>
      <c r="F2403" s="9">
        <v>2314</v>
      </c>
      <c r="G2403" s="9">
        <v>4038</v>
      </c>
      <c r="H2403" s="9">
        <v>6786</v>
      </c>
      <c r="I2403" s="10">
        <v>0.34099616858237547</v>
      </c>
      <c r="J2403" s="10">
        <v>0.59504862953138815</v>
      </c>
      <c r="K2403" s="9">
        <v>-1724</v>
      </c>
      <c r="L2403" s="9">
        <v>1724</v>
      </c>
      <c r="M2403" s="10">
        <v>-0.25405246094901268</v>
      </c>
      <c r="N2403" s="10">
        <v>0.25405246094901268</v>
      </c>
      <c r="O2403" s="9">
        <v>2724</v>
      </c>
      <c r="P2403" s="9">
        <v>3419</v>
      </c>
      <c r="Q2403" s="9">
        <v>6285</v>
      </c>
      <c r="R2403" s="10">
        <v>0.43341288782816229</v>
      </c>
      <c r="S2403" s="10">
        <v>0.5439936356404137</v>
      </c>
      <c r="T2403" s="9">
        <v>-695</v>
      </c>
      <c r="U2403" s="10">
        <v>-0.11058074781225141</v>
      </c>
      <c r="V2403" s="9">
        <v>-410</v>
      </c>
      <c r="W2403" s="9">
        <v>619</v>
      </c>
      <c r="X2403" s="10">
        <v>-9.2416719245786816E-2</v>
      </c>
      <c r="Y2403" s="10">
        <v>5.1054993890974454E-2</v>
      </c>
      <c r="Z2403" s="11">
        <v>563.28</v>
      </c>
      <c r="AA2403" s="11">
        <v>22.408038630876298</v>
      </c>
      <c r="AB2403" s="11">
        <v>46079</v>
      </c>
      <c r="AC2403" s="12" t="s">
        <v>6172</v>
      </c>
      <c r="AD2403" s="8">
        <v>46</v>
      </c>
      <c r="AE2403" s="8">
        <v>79</v>
      </c>
      <c r="AF2403" s="13"/>
      <c r="AG2403" s="13"/>
      <c r="AH2403" s="13"/>
      <c r="AJ2403" s="13"/>
      <c r="AK2403" s="13"/>
      <c r="AL2403" s="13"/>
      <c r="AM2403" s="13"/>
      <c r="AN2403" s="13" t="s">
        <v>510</v>
      </c>
    </row>
    <row r="2404" spans="1:40" x14ac:dyDescent="0.2">
      <c r="A2404" s="8" t="s">
        <v>6093</v>
      </c>
      <c r="B2404" s="8" t="s">
        <v>614</v>
      </c>
      <c r="C2404" s="8" t="str">
        <f t="shared" si="37"/>
        <v>Lawrence County SD</v>
      </c>
      <c r="D2404" s="9">
        <v>24827</v>
      </c>
      <c r="E2404" s="8" t="s">
        <v>445</v>
      </c>
      <c r="F2404" s="9">
        <v>3356</v>
      </c>
      <c r="G2404" s="9">
        <v>7411</v>
      </c>
      <c r="H2404" s="9">
        <v>11842</v>
      </c>
      <c r="I2404" s="10">
        <v>0.28339807464955247</v>
      </c>
      <c r="J2404" s="10">
        <v>0.62582334065191692</v>
      </c>
      <c r="K2404" s="9">
        <v>-4055</v>
      </c>
      <c r="L2404" s="9">
        <v>4055</v>
      </c>
      <c r="M2404" s="10">
        <v>-0.34242526600236445</v>
      </c>
      <c r="N2404" s="10">
        <v>0.34242526600236445</v>
      </c>
      <c r="O2404" s="9">
        <v>3973</v>
      </c>
      <c r="P2404" s="9">
        <v>7025</v>
      </c>
      <c r="Q2404" s="9">
        <v>11359</v>
      </c>
      <c r="R2404" s="10">
        <v>0.34976670481556477</v>
      </c>
      <c r="S2404" s="10">
        <v>0.61845232855004839</v>
      </c>
      <c r="T2404" s="9">
        <v>-3052</v>
      </c>
      <c r="U2404" s="10">
        <v>-0.26868562373448363</v>
      </c>
      <c r="V2404" s="9">
        <v>-617</v>
      </c>
      <c r="W2404" s="9">
        <v>386</v>
      </c>
      <c r="X2404" s="10">
        <v>-6.6368630166012299E-2</v>
      </c>
      <c r="Y2404" s="10">
        <v>7.3710121018685237E-3</v>
      </c>
      <c r="Z2404" s="11">
        <v>800.04</v>
      </c>
      <c r="AA2404" s="11">
        <v>31.032198390080499</v>
      </c>
      <c r="AB2404" s="11">
        <v>46081</v>
      </c>
      <c r="AC2404" s="12" t="s">
        <v>6173</v>
      </c>
      <c r="AD2404" s="8">
        <v>46</v>
      </c>
      <c r="AE2404" s="8">
        <v>81</v>
      </c>
      <c r="AF2404" s="13" t="s">
        <v>6174</v>
      </c>
      <c r="AG2404" s="13" t="s">
        <v>6130</v>
      </c>
      <c r="AH2404" s="13" t="s">
        <v>6175</v>
      </c>
      <c r="AJ2404" s="13" t="s">
        <v>498</v>
      </c>
      <c r="AK2404" s="13" t="s">
        <v>6132</v>
      </c>
      <c r="AL2404" s="13"/>
      <c r="AM2404" s="13"/>
      <c r="AN2404" s="13" t="s">
        <v>487</v>
      </c>
    </row>
    <row r="2405" spans="1:40" x14ac:dyDescent="0.2">
      <c r="A2405" s="8" t="s">
        <v>6093</v>
      </c>
      <c r="B2405" s="8" t="s">
        <v>854</v>
      </c>
      <c r="C2405" s="8" t="str">
        <f t="shared" si="37"/>
        <v>Lincoln County SD</v>
      </c>
      <c r="D2405" s="9">
        <v>52849</v>
      </c>
      <c r="E2405" s="8" t="s">
        <v>445</v>
      </c>
      <c r="F2405" s="9">
        <v>8076</v>
      </c>
      <c r="G2405" s="9">
        <v>15499</v>
      </c>
      <c r="H2405" s="9">
        <v>25231</v>
      </c>
      <c r="I2405" s="10">
        <v>0.32008243827038169</v>
      </c>
      <c r="J2405" s="10">
        <v>0.61428401569497837</v>
      </c>
      <c r="K2405" s="9">
        <v>-7423</v>
      </c>
      <c r="L2405" s="9">
        <v>7423</v>
      </c>
      <c r="M2405" s="10">
        <v>-0.29420157742459668</v>
      </c>
      <c r="N2405" s="10">
        <v>0.29420157742459668</v>
      </c>
      <c r="O2405" s="9">
        <v>7982</v>
      </c>
      <c r="P2405" s="9">
        <v>13611</v>
      </c>
      <c r="Q2405" s="9">
        <v>21952</v>
      </c>
      <c r="R2405" s="10">
        <v>0.36361151603498543</v>
      </c>
      <c r="S2405" s="10">
        <v>0.62003462099125362</v>
      </c>
      <c r="T2405" s="9">
        <v>-5629</v>
      </c>
      <c r="U2405" s="10">
        <v>-0.25642310495626819</v>
      </c>
      <c r="V2405" s="9">
        <v>94</v>
      </c>
      <c r="W2405" s="9">
        <v>1888</v>
      </c>
      <c r="X2405" s="10">
        <v>-4.3529077764603741E-2</v>
      </c>
      <c r="Y2405" s="10">
        <v>-5.7506052962752463E-3</v>
      </c>
      <c r="Z2405" s="11">
        <v>577.28</v>
      </c>
      <c r="AA2405" s="11">
        <v>91.548295454545453</v>
      </c>
      <c r="AB2405" s="11">
        <v>46083</v>
      </c>
      <c r="AC2405" s="12" t="s">
        <v>6176</v>
      </c>
      <c r="AD2405" s="8">
        <v>46</v>
      </c>
      <c r="AE2405" s="8">
        <v>83</v>
      </c>
      <c r="AF2405" s="13" t="s">
        <v>6177</v>
      </c>
      <c r="AG2405" s="13"/>
      <c r="AH2405" s="13" t="s">
        <v>6178</v>
      </c>
      <c r="AI2405" s="14">
        <v>251854</v>
      </c>
      <c r="AJ2405" s="13" t="s">
        <v>486</v>
      </c>
      <c r="AK2405" s="13"/>
      <c r="AL2405" s="13"/>
      <c r="AM2405" s="13"/>
      <c r="AN2405" s="13" t="s">
        <v>487</v>
      </c>
    </row>
    <row r="2406" spans="1:40" x14ac:dyDescent="0.2">
      <c r="A2406" s="8" t="s">
        <v>6093</v>
      </c>
      <c r="B2406" s="8" t="s">
        <v>6179</v>
      </c>
      <c r="C2406" s="8" t="str">
        <f t="shared" si="37"/>
        <v>Lyman County SD</v>
      </c>
      <c r="D2406" s="9">
        <v>3876</v>
      </c>
      <c r="E2406" s="8" t="s">
        <v>445</v>
      </c>
      <c r="F2406" s="9">
        <v>369</v>
      </c>
      <c r="G2406" s="9">
        <v>977</v>
      </c>
      <c r="H2406" s="9">
        <v>1421</v>
      </c>
      <c r="I2406" s="10">
        <v>0.25967628430682616</v>
      </c>
      <c r="J2406" s="10">
        <v>0.68754398311048559</v>
      </c>
      <c r="K2406" s="9">
        <v>-608</v>
      </c>
      <c r="L2406" s="9">
        <v>608</v>
      </c>
      <c r="M2406" s="10">
        <v>-0.42786769880365944</v>
      </c>
      <c r="N2406" s="10">
        <v>0.42786769880365944</v>
      </c>
      <c r="O2406" s="9">
        <v>605</v>
      </c>
      <c r="P2406" s="9">
        <v>933</v>
      </c>
      <c r="Q2406" s="9">
        <v>1569</v>
      </c>
      <c r="R2406" s="10">
        <v>0.38559592096876993</v>
      </c>
      <c r="S2406" s="10">
        <v>0.5946462715105163</v>
      </c>
      <c r="T2406" s="9">
        <v>-328</v>
      </c>
      <c r="U2406" s="10">
        <v>-0.20905035054174637</v>
      </c>
      <c r="V2406" s="9">
        <v>-236</v>
      </c>
      <c r="W2406" s="9">
        <v>44</v>
      </c>
      <c r="X2406" s="10">
        <v>-0.12591963666194378</v>
      </c>
      <c r="Y2406" s="10">
        <v>9.289771159996929E-2</v>
      </c>
      <c r="Z2406" s="11">
        <v>1641.94</v>
      </c>
      <c r="AA2406" s="11">
        <v>2.3606221908230509</v>
      </c>
      <c r="AB2406" s="11">
        <v>46085</v>
      </c>
      <c r="AC2406" s="12" t="s">
        <v>6180</v>
      </c>
      <c r="AD2406" s="8">
        <v>46</v>
      </c>
      <c r="AE2406" s="8">
        <v>85</v>
      </c>
      <c r="AF2406" s="13"/>
      <c r="AG2406" s="13"/>
      <c r="AH2406" s="13"/>
      <c r="AJ2406" s="13"/>
      <c r="AK2406" s="13"/>
      <c r="AL2406" s="13"/>
      <c r="AM2406" s="13"/>
      <c r="AN2406" s="13" t="s">
        <v>510</v>
      </c>
    </row>
    <row r="2407" spans="1:40" x14ac:dyDescent="0.2">
      <c r="A2407" s="8" t="s">
        <v>6093</v>
      </c>
      <c r="B2407" s="8" t="s">
        <v>6181</v>
      </c>
      <c r="C2407" s="8" t="str">
        <f t="shared" si="37"/>
        <v>McCook County SD</v>
      </c>
      <c r="D2407" s="9">
        <v>5599</v>
      </c>
      <c r="E2407" s="8" t="s">
        <v>445</v>
      </c>
      <c r="F2407" s="9">
        <v>623</v>
      </c>
      <c r="G2407" s="9">
        <v>1794</v>
      </c>
      <c r="H2407" s="9">
        <v>2587</v>
      </c>
      <c r="I2407" s="10">
        <v>0.24081948202551218</v>
      </c>
      <c r="J2407" s="10">
        <v>0.69346733668341709</v>
      </c>
      <c r="K2407" s="9">
        <v>-1171</v>
      </c>
      <c r="L2407" s="9">
        <v>1171</v>
      </c>
      <c r="M2407" s="10">
        <v>-0.45264785465790491</v>
      </c>
      <c r="N2407" s="10">
        <v>0.45264785465790491</v>
      </c>
      <c r="O2407" s="9">
        <v>905</v>
      </c>
      <c r="P2407" s="9">
        <v>1655</v>
      </c>
      <c r="Q2407" s="9">
        <v>2613</v>
      </c>
      <c r="R2407" s="10">
        <v>0.34634519709146577</v>
      </c>
      <c r="S2407" s="10">
        <v>0.63337160352085731</v>
      </c>
      <c r="T2407" s="9">
        <v>-750</v>
      </c>
      <c r="U2407" s="10">
        <v>-0.28702640642939153</v>
      </c>
      <c r="V2407" s="9">
        <v>-282</v>
      </c>
      <c r="W2407" s="9">
        <v>139</v>
      </c>
      <c r="X2407" s="10">
        <v>-0.1055257150659536</v>
      </c>
      <c r="Y2407" s="10">
        <v>6.0095733162559783E-2</v>
      </c>
      <c r="Z2407" s="11">
        <v>574.20000000000005</v>
      </c>
      <c r="AA2407" s="11">
        <v>9.7509578544061295</v>
      </c>
      <c r="AB2407" s="11">
        <v>46087</v>
      </c>
      <c r="AC2407" s="12" t="s">
        <v>6182</v>
      </c>
      <c r="AD2407" s="8">
        <v>46</v>
      </c>
      <c r="AE2407" s="8">
        <v>87</v>
      </c>
      <c r="AF2407" s="13" t="s">
        <v>6177</v>
      </c>
      <c r="AG2407" s="13"/>
      <c r="AH2407" s="13" t="s">
        <v>6178</v>
      </c>
      <c r="AI2407" s="14">
        <v>251854</v>
      </c>
      <c r="AJ2407" s="13" t="s">
        <v>486</v>
      </c>
      <c r="AK2407" s="13"/>
      <c r="AL2407" s="13"/>
      <c r="AM2407" s="13"/>
      <c r="AN2407" s="13" t="s">
        <v>505</v>
      </c>
    </row>
    <row r="2408" spans="1:40" x14ac:dyDescent="0.2">
      <c r="A2408" s="8" t="s">
        <v>6093</v>
      </c>
      <c r="B2408" s="8" t="s">
        <v>2838</v>
      </c>
      <c r="C2408" s="8" t="str">
        <f t="shared" si="37"/>
        <v>McPherson County SD</v>
      </c>
      <c r="D2408" s="9">
        <v>2415</v>
      </c>
      <c r="E2408" s="8" t="s">
        <v>445</v>
      </c>
      <c r="F2408" s="9">
        <v>192</v>
      </c>
      <c r="G2408" s="9">
        <v>892</v>
      </c>
      <c r="H2408" s="9">
        <v>1137</v>
      </c>
      <c r="I2408" s="10">
        <v>0.16886543535620052</v>
      </c>
      <c r="J2408" s="10">
        <v>0.78452066842568158</v>
      </c>
      <c r="K2408" s="9">
        <v>-700</v>
      </c>
      <c r="L2408" s="9">
        <v>700</v>
      </c>
      <c r="M2408" s="10">
        <v>-0.61565523306948111</v>
      </c>
      <c r="N2408" s="10">
        <v>0.61565523306948111</v>
      </c>
      <c r="O2408" s="9">
        <v>272</v>
      </c>
      <c r="P2408" s="9">
        <v>921</v>
      </c>
      <c r="Q2408" s="9">
        <v>1215</v>
      </c>
      <c r="R2408" s="10">
        <v>0.22386831275720165</v>
      </c>
      <c r="S2408" s="10">
        <v>0.75802469135802464</v>
      </c>
      <c r="T2408" s="9">
        <v>-649</v>
      </c>
      <c r="U2408" s="10">
        <v>-0.53415637860082299</v>
      </c>
      <c r="V2408" s="9">
        <v>-80</v>
      </c>
      <c r="W2408" s="9">
        <v>-29</v>
      </c>
      <c r="X2408" s="10">
        <v>-5.5002877401001127E-2</v>
      </c>
      <c r="Y2408" s="10">
        <v>2.6495977067656939E-2</v>
      </c>
      <c r="Z2408" s="11">
        <v>1136.6400000000001</v>
      </c>
      <c r="AA2408" s="11">
        <v>2.1246832770270268</v>
      </c>
      <c r="AB2408" s="11">
        <v>46089</v>
      </c>
      <c r="AC2408" s="12" t="s">
        <v>6183</v>
      </c>
      <c r="AD2408" s="8">
        <v>46</v>
      </c>
      <c r="AE2408" s="8">
        <v>89</v>
      </c>
      <c r="AF2408" s="13"/>
      <c r="AG2408" s="13"/>
      <c r="AH2408" s="13"/>
      <c r="AJ2408" s="13"/>
      <c r="AK2408" s="13"/>
      <c r="AL2408" s="13"/>
      <c r="AM2408" s="13"/>
      <c r="AN2408" s="13" t="s">
        <v>510</v>
      </c>
    </row>
    <row r="2409" spans="1:40" x14ac:dyDescent="0.2">
      <c r="A2409" s="8" t="s">
        <v>6093</v>
      </c>
      <c r="B2409" s="8" t="s">
        <v>636</v>
      </c>
      <c r="C2409" s="8" t="str">
        <f t="shared" si="37"/>
        <v>Marshall County SD</v>
      </c>
      <c r="D2409" s="9">
        <v>4769</v>
      </c>
      <c r="E2409" s="8" t="s">
        <v>445</v>
      </c>
      <c r="F2409" s="9">
        <v>754</v>
      </c>
      <c r="G2409" s="9">
        <v>1056</v>
      </c>
      <c r="H2409" s="9">
        <v>1947</v>
      </c>
      <c r="I2409" s="10">
        <v>0.3872624550590652</v>
      </c>
      <c r="J2409" s="10">
        <v>0.5423728813559322</v>
      </c>
      <c r="K2409" s="9">
        <v>-302</v>
      </c>
      <c r="L2409" s="9">
        <v>302</v>
      </c>
      <c r="M2409" s="10">
        <v>-0.155110426296867</v>
      </c>
      <c r="N2409" s="10">
        <v>0.155110426296867</v>
      </c>
      <c r="O2409" s="9">
        <v>1061</v>
      </c>
      <c r="P2409" s="9">
        <v>889</v>
      </c>
      <c r="Q2409" s="9">
        <v>1987</v>
      </c>
      <c r="R2409" s="10">
        <v>0.53397081026673376</v>
      </c>
      <c r="S2409" s="10">
        <v>0.44740815299446401</v>
      </c>
      <c r="T2409" s="9">
        <v>172</v>
      </c>
      <c r="U2409" s="10">
        <v>8.656265727226975E-2</v>
      </c>
      <c r="V2409" s="9">
        <v>-307</v>
      </c>
      <c r="W2409" s="9">
        <v>167</v>
      </c>
      <c r="X2409" s="10">
        <v>-0.14670835520766856</v>
      </c>
      <c r="Y2409" s="10">
        <v>9.4964728361468187E-2</v>
      </c>
      <c r="Z2409" s="11">
        <v>838.07</v>
      </c>
      <c r="AA2409" s="11">
        <v>5.6904554512152918</v>
      </c>
      <c r="AB2409" s="11">
        <v>46091</v>
      </c>
      <c r="AC2409" s="12" t="s">
        <v>6184</v>
      </c>
      <c r="AD2409" s="8">
        <v>46</v>
      </c>
      <c r="AE2409" s="8">
        <v>91</v>
      </c>
      <c r="AF2409" s="13"/>
      <c r="AG2409" s="13"/>
      <c r="AH2409" s="13"/>
      <c r="AJ2409" s="13"/>
      <c r="AK2409" s="13"/>
      <c r="AL2409" s="13"/>
      <c r="AM2409" s="13"/>
      <c r="AN2409" s="13" t="s">
        <v>510</v>
      </c>
    </row>
    <row r="2410" spans="1:40" x14ac:dyDescent="0.2">
      <c r="A2410" s="8" t="s">
        <v>6093</v>
      </c>
      <c r="B2410" s="8" t="s">
        <v>2844</v>
      </c>
      <c r="C2410" s="8" t="str">
        <f t="shared" si="37"/>
        <v>Meade County SD</v>
      </c>
      <c r="D2410" s="9">
        <v>26986</v>
      </c>
      <c r="E2410" s="8" t="s">
        <v>445</v>
      </c>
      <c r="F2410" s="9">
        <v>2223</v>
      </c>
      <c r="G2410" s="9">
        <v>8441</v>
      </c>
      <c r="H2410" s="9">
        <v>11621</v>
      </c>
      <c r="I2410" s="10">
        <v>0.19129162722657259</v>
      </c>
      <c r="J2410" s="10">
        <v>0.72635745632905946</v>
      </c>
      <c r="K2410" s="9">
        <v>-6218</v>
      </c>
      <c r="L2410" s="9">
        <v>6218</v>
      </c>
      <c r="M2410" s="10">
        <v>-0.5350658291024869</v>
      </c>
      <c r="N2410" s="10">
        <v>0.5350658291024869</v>
      </c>
      <c r="O2410" s="9">
        <v>2928</v>
      </c>
      <c r="P2410" s="9">
        <v>7560</v>
      </c>
      <c r="Q2410" s="9">
        <v>10811</v>
      </c>
      <c r="R2410" s="10">
        <v>0.27083526038294331</v>
      </c>
      <c r="S2410" s="10">
        <v>0.69928776246415691</v>
      </c>
      <c r="T2410" s="9">
        <v>-4632</v>
      </c>
      <c r="U2410" s="10">
        <v>-0.4284525020812136</v>
      </c>
      <c r="V2410" s="9">
        <v>-705</v>
      </c>
      <c r="W2410" s="9">
        <v>881</v>
      </c>
      <c r="X2410" s="10">
        <v>-7.9543633156370724E-2</v>
      </c>
      <c r="Y2410" s="10">
        <v>2.7069693864902544E-2</v>
      </c>
      <c r="Z2410" s="11">
        <v>3470.98</v>
      </c>
      <c r="AA2410" s="11">
        <v>7.7747494943791091</v>
      </c>
      <c r="AB2410" s="11">
        <v>46093</v>
      </c>
      <c r="AC2410" s="12" t="s">
        <v>6185</v>
      </c>
      <c r="AD2410" s="8">
        <v>46</v>
      </c>
      <c r="AE2410" s="8">
        <v>93</v>
      </c>
      <c r="AF2410" s="13" t="s">
        <v>6129</v>
      </c>
      <c r="AG2410" s="13" t="s">
        <v>6130</v>
      </c>
      <c r="AH2410" s="13" t="s">
        <v>6131</v>
      </c>
      <c r="AI2410" s="14">
        <v>144134</v>
      </c>
      <c r="AJ2410" s="13" t="s">
        <v>486</v>
      </c>
      <c r="AK2410" s="13" t="s">
        <v>6132</v>
      </c>
      <c r="AL2410" s="13"/>
      <c r="AM2410" s="13"/>
      <c r="AN2410" s="13" t="s">
        <v>487</v>
      </c>
    </row>
    <row r="2411" spans="1:40" x14ac:dyDescent="0.2">
      <c r="A2411" s="8" t="s">
        <v>6093</v>
      </c>
      <c r="B2411" s="8" t="s">
        <v>6186</v>
      </c>
      <c r="C2411" s="8" t="str">
        <f t="shared" si="37"/>
        <v>Mellette County SD</v>
      </c>
      <c r="D2411" s="9">
        <v>2050</v>
      </c>
      <c r="E2411" s="8" t="s">
        <v>445</v>
      </c>
      <c r="F2411" s="9">
        <v>238</v>
      </c>
      <c r="G2411" s="9">
        <v>402</v>
      </c>
      <c r="H2411" s="9">
        <v>683</v>
      </c>
      <c r="I2411" s="10">
        <v>0.34846266471449489</v>
      </c>
      <c r="J2411" s="10">
        <v>0.58857979502196189</v>
      </c>
      <c r="K2411" s="9">
        <v>-164</v>
      </c>
      <c r="L2411" s="9">
        <v>164</v>
      </c>
      <c r="M2411" s="10">
        <v>-0.24011713030746701</v>
      </c>
      <c r="N2411" s="10">
        <v>0.24011713030746701</v>
      </c>
      <c r="O2411" s="9">
        <v>375</v>
      </c>
      <c r="P2411" s="9">
        <v>381</v>
      </c>
      <c r="Q2411" s="9">
        <v>769</v>
      </c>
      <c r="R2411" s="10">
        <v>0.48764629388816644</v>
      </c>
      <c r="S2411" s="10">
        <v>0.49544863459037713</v>
      </c>
      <c r="T2411" s="9">
        <v>-6</v>
      </c>
      <c r="U2411" s="10">
        <v>-7.8023407022106972E-3</v>
      </c>
      <c r="V2411" s="9">
        <v>-137</v>
      </c>
      <c r="W2411" s="9">
        <v>21</v>
      </c>
      <c r="X2411" s="10">
        <v>-0.13918362917367155</v>
      </c>
      <c r="Y2411" s="10">
        <v>9.3131160431584759E-2</v>
      </c>
      <c r="Z2411" s="11">
        <v>1307.31</v>
      </c>
      <c r="AA2411" s="11">
        <v>1.5681054990782599</v>
      </c>
      <c r="AB2411" s="11">
        <v>46095</v>
      </c>
      <c r="AC2411" s="12" t="s">
        <v>6187</v>
      </c>
      <c r="AD2411" s="8">
        <v>46</v>
      </c>
      <c r="AE2411" s="8">
        <v>95</v>
      </c>
      <c r="AF2411" s="13"/>
      <c r="AG2411" s="13"/>
      <c r="AH2411" s="13"/>
      <c r="AJ2411" s="13"/>
      <c r="AK2411" s="13"/>
      <c r="AL2411" s="13"/>
      <c r="AM2411" s="13"/>
      <c r="AN2411" s="13" t="s">
        <v>510</v>
      </c>
    </row>
    <row r="2412" spans="1:40" x14ac:dyDescent="0.2">
      <c r="A2412" s="8" t="s">
        <v>6093</v>
      </c>
      <c r="B2412" s="8" t="s">
        <v>6188</v>
      </c>
      <c r="C2412" s="8" t="str">
        <f t="shared" si="37"/>
        <v>Miner County SD</v>
      </c>
      <c r="D2412" s="9">
        <v>2236</v>
      </c>
      <c r="E2412" s="8" t="s">
        <v>445</v>
      </c>
      <c r="F2412" s="9">
        <v>281</v>
      </c>
      <c r="G2412" s="9">
        <v>706</v>
      </c>
      <c r="H2412" s="9">
        <v>1064</v>
      </c>
      <c r="I2412" s="10">
        <v>0.26409774436090228</v>
      </c>
      <c r="J2412" s="10">
        <v>0.6635338345864662</v>
      </c>
      <c r="K2412" s="9">
        <v>-425</v>
      </c>
      <c r="L2412" s="9">
        <v>425</v>
      </c>
      <c r="M2412" s="10">
        <v>-0.39943609022556392</v>
      </c>
      <c r="N2412" s="10">
        <v>0.39943609022556392</v>
      </c>
      <c r="O2412" s="9">
        <v>479</v>
      </c>
      <c r="P2412" s="9">
        <v>636</v>
      </c>
      <c r="Q2412" s="9">
        <v>1140</v>
      </c>
      <c r="R2412" s="10">
        <v>0.4201754385964912</v>
      </c>
      <c r="S2412" s="10">
        <v>0.55789473684210522</v>
      </c>
      <c r="T2412" s="9">
        <v>-157</v>
      </c>
      <c r="U2412" s="10">
        <v>-0.13771929824561402</v>
      </c>
      <c r="V2412" s="9">
        <v>-198</v>
      </c>
      <c r="W2412" s="9">
        <v>70</v>
      </c>
      <c r="X2412" s="10">
        <v>-0.15607769423558893</v>
      </c>
      <c r="Y2412" s="10">
        <v>0.10563909774436098</v>
      </c>
      <c r="Z2412" s="11">
        <v>570.30999999999995</v>
      </c>
      <c r="AA2412" s="11">
        <v>3.9206747207658994</v>
      </c>
      <c r="AB2412" s="11">
        <v>46097</v>
      </c>
      <c r="AC2412" s="12" t="s">
        <v>6189</v>
      </c>
      <c r="AD2412" s="8">
        <v>46</v>
      </c>
      <c r="AE2412" s="8">
        <v>97</v>
      </c>
      <c r="AF2412" s="13"/>
      <c r="AG2412" s="13"/>
      <c r="AH2412" s="13"/>
      <c r="AJ2412" s="13"/>
      <c r="AK2412" s="13"/>
      <c r="AL2412" s="13"/>
      <c r="AM2412" s="13"/>
      <c r="AN2412" s="13" t="s">
        <v>510</v>
      </c>
    </row>
    <row r="2413" spans="1:40" x14ac:dyDescent="0.2">
      <c r="A2413" s="8" t="s">
        <v>6093</v>
      </c>
      <c r="B2413" s="8" t="s">
        <v>6190</v>
      </c>
      <c r="C2413" s="8" t="str">
        <f t="shared" si="37"/>
        <v>Minnehaha County SD</v>
      </c>
      <c r="D2413" s="9">
        <v>185197</v>
      </c>
      <c r="E2413" s="8" t="s">
        <v>445</v>
      </c>
      <c r="F2413" s="9">
        <v>30610</v>
      </c>
      <c r="G2413" s="9">
        <v>42043</v>
      </c>
      <c r="H2413" s="9">
        <v>78263</v>
      </c>
      <c r="I2413" s="10">
        <v>0.39111713070033094</v>
      </c>
      <c r="J2413" s="10">
        <v>0.53720148729284589</v>
      </c>
      <c r="K2413" s="9">
        <v>-11433</v>
      </c>
      <c r="L2413" s="9">
        <v>11433</v>
      </c>
      <c r="M2413" s="10">
        <v>-0.14608435659251495</v>
      </c>
      <c r="N2413" s="10">
        <v>0.14608435659251495</v>
      </c>
      <c r="O2413" s="9">
        <v>34668</v>
      </c>
      <c r="P2413" s="9">
        <v>40330</v>
      </c>
      <c r="Q2413" s="9">
        <v>76565</v>
      </c>
      <c r="R2413" s="10">
        <v>0.45279174557565466</v>
      </c>
      <c r="S2413" s="10">
        <v>0.52674198393521843</v>
      </c>
      <c r="T2413" s="9">
        <v>-5662</v>
      </c>
      <c r="U2413" s="10">
        <v>-7.3950238359563769E-2</v>
      </c>
      <c r="V2413" s="9">
        <v>-4058</v>
      </c>
      <c r="W2413" s="9">
        <v>1713</v>
      </c>
      <c r="X2413" s="10">
        <v>-6.1674614875323719E-2</v>
      </c>
      <c r="Y2413" s="10">
        <v>1.0459503357627464E-2</v>
      </c>
      <c r="Z2413" s="11">
        <v>807.15</v>
      </c>
      <c r="AA2413" s="11">
        <v>229.4455801276095</v>
      </c>
      <c r="AB2413" s="11">
        <v>46099</v>
      </c>
      <c r="AC2413" s="12" t="s">
        <v>6191</v>
      </c>
      <c r="AD2413" s="8">
        <v>46</v>
      </c>
      <c r="AE2413" s="8">
        <v>99</v>
      </c>
      <c r="AF2413" s="13" t="s">
        <v>6177</v>
      </c>
      <c r="AG2413" s="13"/>
      <c r="AH2413" s="13" t="s">
        <v>6178</v>
      </c>
      <c r="AI2413" s="14">
        <v>251854</v>
      </c>
      <c r="AJ2413" s="13" t="s">
        <v>486</v>
      </c>
      <c r="AK2413" s="13"/>
      <c r="AL2413" s="13"/>
      <c r="AM2413" s="13"/>
      <c r="AN2413" s="13" t="s">
        <v>487</v>
      </c>
    </row>
    <row r="2414" spans="1:40" x14ac:dyDescent="0.2">
      <c r="A2414" s="8" t="s">
        <v>6093</v>
      </c>
      <c r="B2414" s="8" t="s">
        <v>6192</v>
      </c>
      <c r="C2414" s="8" t="str">
        <f t="shared" si="37"/>
        <v>Moody County SD</v>
      </c>
      <c r="D2414" s="9">
        <v>6430</v>
      </c>
      <c r="E2414" s="8" t="s">
        <v>445</v>
      </c>
      <c r="F2414" s="9">
        <v>1042</v>
      </c>
      <c r="G2414" s="9">
        <v>1729</v>
      </c>
      <c r="H2414" s="9">
        <v>2930</v>
      </c>
      <c r="I2414" s="10">
        <v>0.35563139931740612</v>
      </c>
      <c r="J2414" s="10">
        <v>0.59010238907849832</v>
      </c>
      <c r="K2414" s="9">
        <v>-687</v>
      </c>
      <c r="L2414" s="9">
        <v>687</v>
      </c>
      <c r="M2414" s="10">
        <v>-0.23447098976109221</v>
      </c>
      <c r="N2414" s="10">
        <v>0.23447098976109221</v>
      </c>
      <c r="O2414" s="9">
        <v>1429</v>
      </c>
      <c r="P2414" s="9">
        <v>1535</v>
      </c>
      <c r="Q2414" s="9">
        <v>3033</v>
      </c>
      <c r="R2414" s="10">
        <v>0.47115067589845039</v>
      </c>
      <c r="S2414" s="10">
        <v>0.50609957138147044</v>
      </c>
      <c r="T2414" s="9">
        <v>-106</v>
      </c>
      <c r="U2414" s="10">
        <v>-3.4948895483020048E-2</v>
      </c>
      <c r="V2414" s="9">
        <v>-387</v>
      </c>
      <c r="W2414" s="9">
        <v>194</v>
      </c>
      <c r="X2414" s="10">
        <v>-0.11551927658104427</v>
      </c>
      <c r="Y2414" s="10">
        <v>8.4002817697027887E-2</v>
      </c>
      <c r="Z2414" s="11">
        <v>519.39</v>
      </c>
      <c r="AA2414" s="11">
        <v>12.379907198829397</v>
      </c>
      <c r="AB2414" s="11">
        <v>46101</v>
      </c>
      <c r="AC2414" s="12" t="s">
        <v>6193</v>
      </c>
      <c r="AD2414" s="8">
        <v>46</v>
      </c>
      <c r="AE2414" s="8">
        <v>101</v>
      </c>
      <c r="AF2414" s="13"/>
      <c r="AG2414" s="13"/>
      <c r="AH2414" s="13"/>
      <c r="AJ2414" s="13"/>
      <c r="AK2414" s="13"/>
      <c r="AL2414" s="13"/>
      <c r="AM2414" s="13"/>
      <c r="AN2414" s="13" t="s">
        <v>510</v>
      </c>
    </row>
    <row r="2415" spans="1:40" x14ac:dyDescent="0.2">
      <c r="A2415" s="8" t="s">
        <v>6093</v>
      </c>
      <c r="B2415" s="8" t="s">
        <v>3848</v>
      </c>
      <c r="C2415" s="8" t="str">
        <f t="shared" si="37"/>
        <v>Pennington County SD</v>
      </c>
      <c r="D2415" s="9">
        <v>108702</v>
      </c>
      <c r="E2415" s="8" t="s">
        <v>445</v>
      </c>
      <c r="F2415" s="9">
        <v>14074</v>
      </c>
      <c r="G2415" s="9">
        <v>29804</v>
      </c>
      <c r="H2415" s="9">
        <v>47741</v>
      </c>
      <c r="I2415" s="10">
        <v>0.29479901971052136</v>
      </c>
      <c r="J2415" s="10">
        <v>0.62428520558848788</v>
      </c>
      <c r="K2415" s="9">
        <v>-15730</v>
      </c>
      <c r="L2415" s="9">
        <v>15730</v>
      </c>
      <c r="M2415" s="10">
        <v>-0.32948618587796652</v>
      </c>
      <c r="N2415" s="10">
        <v>0.32948618587796652</v>
      </c>
      <c r="O2415" s="9">
        <v>15122</v>
      </c>
      <c r="P2415" s="9">
        <v>28229</v>
      </c>
      <c r="Q2415" s="9">
        <v>44458</v>
      </c>
      <c r="R2415" s="10">
        <v>0.34014125691664043</v>
      </c>
      <c r="S2415" s="10">
        <v>0.63495883755454585</v>
      </c>
      <c r="T2415" s="9">
        <v>-13107</v>
      </c>
      <c r="U2415" s="10">
        <v>-0.29481758063790542</v>
      </c>
      <c r="V2415" s="9">
        <v>-1048</v>
      </c>
      <c r="W2415" s="9">
        <v>1575</v>
      </c>
      <c r="X2415" s="10">
        <v>-4.5342237206119074E-2</v>
      </c>
      <c r="Y2415" s="10">
        <v>-1.0673631966057973E-2</v>
      </c>
      <c r="Z2415" s="11">
        <v>2776.55</v>
      </c>
      <c r="AA2415" s="11">
        <v>39.150024310745344</v>
      </c>
      <c r="AB2415" s="11">
        <v>46103</v>
      </c>
      <c r="AC2415" s="12" t="s">
        <v>6194</v>
      </c>
      <c r="AD2415" s="8">
        <v>46</v>
      </c>
      <c r="AE2415" s="8">
        <v>103</v>
      </c>
      <c r="AF2415" s="13" t="s">
        <v>6129</v>
      </c>
      <c r="AG2415" s="13" t="s">
        <v>6130</v>
      </c>
      <c r="AH2415" s="13" t="s">
        <v>6131</v>
      </c>
      <c r="AI2415" s="14">
        <v>144134</v>
      </c>
      <c r="AJ2415" s="13" t="s">
        <v>486</v>
      </c>
      <c r="AK2415" s="13" t="s">
        <v>6132</v>
      </c>
      <c r="AL2415" s="13"/>
      <c r="AM2415" s="13"/>
      <c r="AN2415" s="13" t="s">
        <v>487</v>
      </c>
    </row>
    <row r="2416" spans="1:40" x14ac:dyDescent="0.2">
      <c r="A2416" s="8" t="s">
        <v>6093</v>
      </c>
      <c r="B2416" s="8" t="s">
        <v>4509</v>
      </c>
      <c r="C2416" s="8" t="str">
        <f t="shared" si="37"/>
        <v>Perkins County SD</v>
      </c>
      <c r="D2416" s="9">
        <v>3019</v>
      </c>
      <c r="E2416" s="8" t="s">
        <v>445</v>
      </c>
      <c r="F2416" s="9">
        <v>188</v>
      </c>
      <c r="G2416" s="9">
        <v>1333</v>
      </c>
      <c r="H2416" s="9">
        <v>1606</v>
      </c>
      <c r="I2416" s="10">
        <v>0.11706102117061021</v>
      </c>
      <c r="J2416" s="10">
        <v>0.83001245330012452</v>
      </c>
      <c r="K2416" s="9">
        <v>-1145</v>
      </c>
      <c r="L2416" s="9">
        <v>1145</v>
      </c>
      <c r="M2416" s="10">
        <v>-0.71295143212951428</v>
      </c>
      <c r="N2416" s="10">
        <v>0.71295143212951428</v>
      </c>
      <c r="O2416" s="9">
        <v>319</v>
      </c>
      <c r="P2416" s="9">
        <v>1205</v>
      </c>
      <c r="Q2416" s="9">
        <v>1590</v>
      </c>
      <c r="R2416" s="10">
        <v>0.20062893081761007</v>
      </c>
      <c r="S2416" s="10">
        <v>0.75786163522012584</v>
      </c>
      <c r="T2416" s="9">
        <v>-886</v>
      </c>
      <c r="U2416" s="10">
        <v>-0.55723270440251582</v>
      </c>
      <c r="V2416" s="9">
        <v>-131</v>
      </c>
      <c r="W2416" s="9">
        <v>128</v>
      </c>
      <c r="X2416" s="10">
        <v>-8.3567909646999866E-2</v>
      </c>
      <c r="Y2416" s="10">
        <v>7.215081807999868E-2</v>
      </c>
      <c r="Z2416" s="11">
        <v>2870.48</v>
      </c>
      <c r="AA2416" s="11">
        <v>1.0517404754605502</v>
      </c>
      <c r="AB2416" s="11">
        <v>46105</v>
      </c>
      <c r="AC2416" s="12" t="s">
        <v>6195</v>
      </c>
      <c r="AD2416" s="8">
        <v>46</v>
      </c>
      <c r="AE2416" s="8">
        <v>105</v>
      </c>
      <c r="AF2416" s="13"/>
      <c r="AG2416" s="13"/>
      <c r="AH2416" s="13"/>
      <c r="AJ2416" s="13"/>
      <c r="AK2416" s="13"/>
      <c r="AL2416" s="13"/>
      <c r="AM2416" s="13"/>
      <c r="AN2416" s="13" t="s">
        <v>510</v>
      </c>
    </row>
    <row r="2417" spans="1:40" x14ac:dyDescent="0.2">
      <c r="A2417" s="8" t="s">
        <v>6093</v>
      </c>
      <c r="B2417" s="8" t="s">
        <v>5945</v>
      </c>
      <c r="C2417" s="8" t="str">
        <f t="shared" si="37"/>
        <v>Potter County SD</v>
      </c>
      <c r="D2417" s="9">
        <v>2320</v>
      </c>
      <c r="E2417" s="8" t="s">
        <v>445</v>
      </c>
      <c r="F2417" s="9">
        <v>215</v>
      </c>
      <c r="G2417" s="9">
        <v>1069</v>
      </c>
      <c r="H2417" s="9">
        <v>1335</v>
      </c>
      <c r="I2417" s="10">
        <v>0.16104868913857678</v>
      </c>
      <c r="J2417" s="10">
        <v>0.80074906367041199</v>
      </c>
      <c r="K2417" s="9">
        <v>-854</v>
      </c>
      <c r="L2417" s="9">
        <v>854</v>
      </c>
      <c r="M2417" s="10">
        <v>-0.63970037453183526</v>
      </c>
      <c r="N2417" s="10">
        <v>0.63970037453183526</v>
      </c>
      <c r="O2417" s="9">
        <v>339</v>
      </c>
      <c r="P2417" s="9">
        <v>1029</v>
      </c>
      <c r="Q2417" s="9">
        <v>1381</v>
      </c>
      <c r="R2417" s="10">
        <v>0.24547429398986242</v>
      </c>
      <c r="S2417" s="10">
        <v>0.74511223750905142</v>
      </c>
      <c r="T2417" s="9">
        <v>-690</v>
      </c>
      <c r="U2417" s="10">
        <v>-0.499637943519189</v>
      </c>
      <c r="V2417" s="9">
        <v>-124</v>
      </c>
      <c r="W2417" s="9">
        <v>40</v>
      </c>
      <c r="X2417" s="10">
        <v>-8.4425604851285641E-2</v>
      </c>
      <c r="Y2417" s="10">
        <v>5.5636826161360564E-2</v>
      </c>
      <c r="Z2417" s="11">
        <v>861.14</v>
      </c>
      <c r="AA2417" s="11">
        <v>2.6941031655712195</v>
      </c>
      <c r="AB2417" s="11">
        <v>46107</v>
      </c>
      <c r="AC2417" s="12" t="s">
        <v>6196</v>
      </c>
      <c r="AD2417" s="8">
        <v>46</v>
      </c>
      <c r="AE2417" s="8">
        <v>107</v>
      </c>
      <c r="AF2417" s="13"/>
      <c r="AG2417" s="13"/>
      <c r="AH2417" s="13"/>
      <c r="AJ2417" s="13"/>
      <c r="AK2417" s="13"/>
      <c r="AL2417" s="13"/>
      <c r="AM2417" s="13"/>
      <c r="AN2417" s="13" t="s">
        <v>510</v>
      </c>
    </row>
    <row r="2418" spans="1:40" x14ac:dyDescent="0.2">
      <c r="A2418" s="8" t="s">
        <v>6093</v>
      </c>
      <c r="B2418" s="8" t="s">
        <v>6197</v>
      </c>
      <c r="C2418" s="8" t="str">
        <f t="shared" si="37"/>
        <v>Roberts County SD</v>
      </c>
      <c r="D2418" s="9">
        <v>10311</v>
      </c>
      <c r="E2418" s="8" t="s">
        <v>445</v>
      </c>
      <c r="F2418" s="9">
        <v>1539</v>
      </c>
      <c r="G2418" s="9">
        <v>2142</v>
      </c>
      <c r="H2418" s="9">
        <v>3886</v>
      </c>
      <c r="I2418" s="10">
        <v>0.39603705609881629</v>
      </c>
      <c r="J2418" s="10">
        <v>0.55120946989191966</v>
      </c>
      <c r="K2418" s="9">
        <v>-603</v>
      </c>
      <c r="L2418" s="9">
        <v>603</v>
      </c>
      <c r="M2418" s="10">
        <v>-0.15517241379310337</v>
      </c>
      <c r="N2418" s="10">
        <v>0.15517241379310337</v>
      </c>
      <c r="O2418" s="9">
        <v>2302</v>
      </c>
      <c r="P2418" s="9">
        <v>1883</v>
      </c>
      <c r="Q2418" s="9">
        <v>4256</v>
      </c>
      <c r="R2418" s="10">
        <v>0.54088345864661658</v>
      </c>
      <c r="S2418" s="10">
        <v>0.44243421052631576</v>
      </c>
      <c r="T2418" s="9">
        <v>419</v>
      </c>
      <c r="U2418" s="10">
        <v>9.8449248120300814E-2</v>
      </c>
      <c r="V2418" s="9">
        <v>-763</v>
      </c>
      <c r="W2418" s="9">
        <v>259</v>
      </c>
      <c r="X2418" s="10">
        <v>-0.14484640254780029</v>
      </c>
      <c r="Y2418" s="10">
        <v>0.10877525936560389</v>
      </c>
      <c r="Z2418" s="11">
        <v>1101.04</v>
      </c>
      <c r="AA2418" s="11">
        <v>9.3647823875608527</v>
      </c>
      <c r="AB2418" s="11">
        <v>46109</v>
      </c>
      <c r="AC2418" s="12" t="s">
        <v>6198</v>
      </c>
      <c r="AD2418" s="8">
        <v>46</v>
      </c>
      <c r="AE2418" s="8">
        <v>109</v>
      </c>
      <c r="AF2418" s="13"/>
      <c r="AG2418" s="13"/>
      <c r="AH2418" s="13"/>
      <c r="AJ2418" s="13"/>
      <c r="AK2418" s="13"/>
      <c r="AL2418" s="13"/>
      <c r="AM2418" s="13"/>
      <c r="AN2418" s="13" t="s">
        <v>510</v>
      </c>
    </row>
    <row r="2419" spans="1:40" x14ac:dyDescent="0.2">
      <c r="A2419" s="8" t="s">
        <v>6093</v>
      </c>
      <c r="B2419" s="8" t="s">
        <v>6199</v>
      </c>
      <c r="C2419" s="8" t="str">
        <f t="shared" si="37"/>
        <v>Sanborn County SD</v>
      </c>
      <c r="D2419" s="9">
        <v>2355</v>
      </c>
      <c r="E2419" s="8" t="s">
        <v>445</v>
      </c>
      <c r="F2419" s="9">
        <v>241</v>
      </c>
      <c r="G2419" s="9">
        <v>819</v>
      </c>
      <c r="H2419" s="9">
        <v>1123</v>
      </c>
      <c r="I2419" s="10">
        <v>0.21460373998219057</v>
      </c>
      <c r="J2419" s="10">
        <v>0.72929652715939453</v>
      </c>
      <c r="K2419" s="9">
        <v>-578</v>
      </c>
      <c r="L2419" s="9">
        <v>578</v>
      </c>
      <c r="M2419" s="10">
        <v>-0.51469278717720401</v>
      </c>
      <c r="N2419" s="10">
        <v>0.51469278717720401</v>
      </c>
      <c r="O2419" s="9">
        <v>389</v>
      </c>
      <c r="P2419" s="9">
        <v>688</v>
      </c>
      <c r="Q2419" s="9">
        <v>1115</v>
      </c>
      <c r="R2419" s="10">
        <v>0.34887892376681612</v>
      </c>
      <c r="S2419" s="10">
        <v>0.61704035874439467</v>
      </c>
      <c r="T2419" s="9">
        <v>-299</v>
      </c>
      <c r="U2419" s="10">
        <v>-0.26816143497757855</v>
      </c>
      <c r="V2419" s="9">
        <v>-148</v>
      </c>
      <c r="W2419" s="9">
        <v>131</v>
      </c>
      <c r="X2419" s="10">
        <v>-0.13427518378462555</v>
      </c>
      <c r="Y2419" s="10">
        <v>0.11225616841499986</v>
      </c>
      <c r="Z2419" s="11">
        <v>569.32000000000005</v>
      </c>
      <c r="AA2419" s="11">
        <v>4.1365137356846757</v>
      </c>
      <c r="AB2419" s="11">
        <v>46111</v>
      </c>
      <c r="AC2419" s="12" t="s">
        <v>6200</v>
      </c>
      <c r="AD2419" s="8">
        <v>46</v>
      </c>
      <c r="AE2419" s="8">
        <v>111</v>
      </c>
      <c r="AF2419" s="13"/>
      <c r="AG2419" s="13"/>
      <c r="AH2419" s="13"/>
      <c r="AJ2419" s="13"/>
      <c r="AK2419" s="13"/>
      <c r="AL2419" s="13"/>
      <c r="AM2419" s="13"/>
      <c r="AN2419" s="13" t="s">
        <v>510</v>
      </c>
    </row>
    <row r="2420" spans="1:40" x14ac:dyDescent="0.2">
      <c r="A2420" s="8" t="s">
        <v>6093</v>
      </c>
      <c r="B2420" s="8" t="s">
        <v>6201</v>
      </c>
      <c r="C2420" s="8" t="str">
        <f t="shared" si="37"/>
        <v>Oglala County SD</v>
      </c>
      <c r="D2420" s="9"/>
      <c r="E2420" s="8" t="s">
        <v>445</v>
      </c>
      <c r="F2420" s="9">
        <v>2504</v>
      </c>
      <c r="G2420" s="9">
        <v>241</v>
      </c>
      <c r="H2420" s="9">
        <v>2896</v>
      </c>
      <c r="I2420" s="10">
        <v>0.86464088397790051</v>
      </c>
      <c r="J2420" s="10">
        <v>8.3218232044198898E-2</v>
      </c>
      <c r="K2420" s="9">
        <v>2263</v>
      </c>
      <c r="L2420" s="9">
        <v>-2263</v>
      </c>
      <c r="M2420" s="10">
        <v>0.78142265193370164</v>
      </c>
      <c r="N2420" s="10">
        <v>-0.78142265193370164</v>
      </c>
      <c r="O2420" s="9">
        <v>2922</v>
      </c>
      <c r="P2420" s="9">
        <v>188</v>
      </c>
      <c r="Q2420" s="9">
        <v>3130</v>
      </c>
      <c r="R2420" s="10">
        <v>0.93354632587859421</v>
      </c>
      <c r="S2420" s="10">
        <v>6.0063897763578275E-2</v>
      </c>
      <c r="T2420" s="9">
        <v>2734</v>
      </c>
      <c r="U2420" s="10">
        <v>0.87348242811501597</v>
      </c>
      <c r="V2420" s="9">
        <v>-418</v>
      </c>
      <c r="W2420" s="9">
        <v>53</v>
      </c>
      <c r="X2420" s="10">
        <v>-6.8905441900693698E-2</v>
      </c>
      <c r="Y2420" s="10">
        <v>2.3154334280620623E-2</v>
      </c>
      <c r="Z2420" s="11">
        <v>2093.9</v>
      </c>
      <c r="AA2420" s="11">
        <v>0</v>
      </c>
      <c r="AB2420" s="11">
        <v>46113</v>
      </c>
      <c r="AC2420" s="12" t="s">
        <v>6202</v>
      </c>
      <c r="AD2420" s="8">
        <v>46</v>
      </c>
      <c r="AE2420" s="8">
        <v>113</v>
      </c>
      <c r="AF2420" s="13"/>
      <c r="AG2420" s="13"/>
      <c r="AH2420" s="13"/>
      <c r="AJ2420" s="13"/>
      <c r="AK2420" s="13"/>
      <c r="AL2420" s="13"/>
      <c r="AM2420" s="13"/>
      <c r="AN2420" s="13" t="s">
        <v>510</v>
      </c>
    </row>
    <row r="2421" spans="1:40" x14ac:dyDescent="0.2">
      <c r="A2421" s="8" t="s">
        <v>6093</v>
      </c>
      <c r="B2421" s="8" t="s">
        <v>6203</v>
      </c>
      <c r="C2421" s="8" t="str">
        <f t="shared" si="37"/>
        <v>Spink County SD</v>
      </c>
      <c r="D2421" s="9">
        <v>6524</v>
      </c>
      <c r="E2421" s="8" t="s">
        <v>445</v>
      </c>
      <c r="F2421" s="9">
        <v>919</v>
      </c>
      <c r="G2421" s="9">
        <v>1854</v>
      </c>
      <c r="H2421" s="9">
        <v>2951</v>
      </c>
      <c r="I2421" s="10">
        <v>0.31141985767536429</v>
      </c>
      <c r="J2421" s="10">
        <v>0.62826160623517446</v>
      </c>
      <c r="K2421" s="9">
        <v>-935</v>
      </c>
      <c r="L2421" s="9">
        <v>935</v>
      </c>
      <c r="M2421" s="10">
        <v>-0.31684174855981018</v>
      </c>
      <c r="N2421" s="10">
        <v>0.31684174855981018</v>
      </c>
      <c r="O2421" s="9">
        <v>1300</v>
      </c>
      <c r="P2421" s="9">
        <v>1670</v>
      </c>
      <c r="Q2421" s="9">
        <v>3041</v>
      </c>
      <c r="R2421" s="10">
        <v>0.42749095692206512</v>
      </c>
      <c r="S2421" s="10">
        <v>0.5491614600460375</v>
      </c>
      <c r="T2421" s="9">
        <v>-370</v>
      </c>
      <c r="U2421" s="10">
        <v>-0.12167050312397237</v>
      </c>
      <c r="V2421" s="9">
        <v>-381</v>
      </c>
      <c r="W2421" s="9">
        <v>184</v>
      </c>
      <c r="X2421" s="10">
        <v>-0.11607109924670084</v>
      </c>
      <c r="Y2421" s="10">
        <v>7.9100146189136966E-2</v>
      </c>
      <c r="Z2421" s="11">
        <v>1503.93</v>
      </c>
      <c r="AA2421" s="11">
        <v>4.3379678575465608</v>
      </c>
      <c r="AB2421" s="11">
        <v>46115</v>
      </c>
      <c r="AC2421" s="12" t="s">
        <v>6204</v>
      </c>
      <c r="AD2421" s="8">
        <v>46</v>
      </c>
      <c r="AE2421" s="8">
        <v>115</v>
      </c>
      <c r="AF2421" s="13"/>
      <c r="AG2421" s="13"/>
      <c r="AH2421" s="13"/>
      <c r="AJ2421" s="13"/>
      <c r="AK2421" s="13"/>
      <c r="AL2421" s="13"/>
      <c r="AM2421" s="13"/>
      <c r="AN2421" s="13" t="s">
        <v>510</v>
      </c>
    </row>
    <row r="2422" spans="1:40" x14ac:dyDescent="0.2">
      <c r="A2422" s="8" t="s">
        <v>6093</v>
      </c>
      <c r="B2422" s="8" t="s">
        <v>6205</v>
      </c>
      <c r="C2422" s="8" t="str">
        <f t="shared" si="37"/>
        <v>Stanley County SD</v>
      </c>
      <c r="D2422" s="9">
        <v>2954</v>
      </c>
      <c r="E2422" s="8" t="s">
        <v>445</v>
      </c>
      <c r="F2422" s="9">
        <v>329</v>
      </c>
      <c r="G2422" s="9">
        <v>1148</v>
      </c>
      <c r="H2422" s="9">
        <v>1567</v>
      </c>
      <c r="I2422" s="10">
        <v>0.20995532865347799</v>
      </c>
      <c r="J2422" s="10">
        <v>0.73261008296107211</v>
      </c>
      <c r="K2422" s="9">
        <v>-819</v>
      </c>
      <c r="L2422" s="9">
        <v>819</v>
      </c>
      <c r="M2422" s="10">
        <v>-0.52265475430759412</v>
      </c>
      <c r="N2422" s="10">
        <v>0.52265475430759412</v>
      </c>
      <c r="O2422" s="9">
        <v>435</v>
      </c>
      <c r="P2422" s="9">
        <v>1063</v>
      </c>
      <c r="Q2422" s="9">
        <v>1540</v>
      </c>
      <c r="R2422" s="10">
        <v>0.28246753246753248</v>
      </c>
      <c r="S2422" s="10">
        <v>0.69025974025974024</v>
      </c>
      <c r="T2422" s="9">
        <v>-628</v>
      </c>
      <c r="U2422" s="10">
        <v>-0.40779220779220776</v>
      </c>
      <c r="V2422" s="9">
        <v>-106</v>
      </c>
      <c r="W2422" s="9">
        <v>85</v>
      </c>
      <c r="X2422" s="10">
        <v>-7.2512203814054488E-2</v>
      </c>
      <c r="Y2422" s="10">
        <v>4.2350342701331867E-2</v>
      </c>
      <c r="Z2422" s="11">
        <v>1444.43</v>
      </c>
      <c r="AA2422" s="11">
        <v>2.0450973740506635</v>
      </c>
      <c r="AB2422" s="11">
        <v>46117</v>
      </c>
      <c r="AC2422" s="12" t="s">
        <v>6206</v>
      </c>
      <c r="AD2422" s="8">
        <v>46</v>
      </c>
      <c r="AE2422" s="8">
        <v>117</v>
      </c>
      <c r="AF2422" s="13" t="s">
        <v>6161</v>
      </c>
      <c r="AG2422" s="13"/>
      <c r="AH2422" s="13" t="s">
        <v>6162</v>
      </c>
      <c r="AJ2422" s="13" t="s">
        <v>498</v>
      </c>
      <c r="AK2422" s="13"/>
      <c r="AL2422" s="13"/>
      <c r="AM2422" s="13"/>
      <c r="AN2422" s="13" t="s">
        <v>487</v>
      </c>
    </row>
    <row r="2423" spans="1:40" x14ac:dyDescent="0.2">
      <c r="A2423" s="8" t="s">
        <v>6093</v>
      </c>
      <c r="B2423" s="8" t="s">
        <v>6207</v>
      </c>
      <c r="C2423" s="8" t="str">
        <f t="shared" si="37"/>
        <v>Sully County SD</v>
      </c>
      <c r="D2423" s="9">
        <v>1426</v>
      </c>
      <c r="E2423" s="8" t="s">
        <v>445</v>
      </c>
      <c r="F2423" s="9">
        <v>137</v>
      </c>
      <c r="G2423" s="9">
        <v>679</v>
      </c>
      <c r="H2423" s="9">
        <v>861</v>
      </c>
      <c r="I2423" s="10">
        <v>0.15911730545876887</v>
      </c>
      <c r="J2423" s="10">
        <v>0.78861788617886175</v>
      </c>
      <c r="K2423" s="9">
        <v>-542</v>
      </c>
      <c r="L2423" s="9">
        <v>542</v>
      </c>
      <c r="M2423" s="10">
        <v>-0.62950058072009285</v>
      </c>
      <c r="N2423" s="10">
        <v>0.62950058072009285</v>
      </c>
      <c r="O2423" s="9">
        <v>186</v>
      </c>
      <c r="P2423" s="9">
        <v>611</v>
      </c>
      <c r="Q2423" s="9">
        <v>816</v>
      </c>
      <c r="R2423" s="10">
        <v>0.22794117647058823</v>
      </c>
      <c r="S2423" s="10">
        <v>0.74877450980392157</v>
      </c>
      <c r="T2423" s="9">
        <v>-425</v>
      </c>
      <c r="U2423" s="10">
        <v>-0.52083333333333337</v>
      </c>
      <c r="V2423" s="9">
        <v>-49</v>
      </c>
      <c r="W2423" s="9">
        <v>68</v>
      </c>
      <c r="X2423" s="10">
        <v>-6.882387101181936E-2</v>
      </c>
      <c r="Y2423" s="10">
        <v>3.9843376374940176E-2</v>
      </c>
      <c r="Z2423" s="11">
        <v>1006.82</v>
      </c>
      <c r="AA2423" s="11">
        <v>1.4163405573985419</v>
      </c>
      <c r="AB2423" s="11">
        <v>46119</v>
      </c>
      <c r="AC2423" s="12" t="s">
        <v>6208</v>
      </c>
      <c r="AD2423" s="8">
        <v>46</v>
      </c>
      <c r="AE2423" s="8">
        <v>119</v>
      </c>
      <c r="AF2423" s="13" t="s">
        <v>6161</v>
      </c>
      <c r="AG2423" s="13"/>
      <c r="AH2423" s="13" t="s">
        <v>6162</v>
      </c>
      <c r="AJ2423" s="13" t="s">
        <v>498</v>
      </c>
      <c r="AK2423" s="13"/>
      <c r="AL2423" s="13"/>
      <c r="AM2423" s="13"/>
      <c r="AN2423" s="13" t="s">
        <v>505</v>
      </c>
    </row>
    <row r="2424" spans="1:40" x14ac:dyDescent="0.2">
      <c r="A2424" s="8" t="s">
        <v>6093</v>
      </c>
      <c r="B2424" s="8" t="s">
        <v>3146</v>
      </c>
      <c r="C2424" s="8" t="str">
        <f t="shared" si="37"/>
        <v>Todd County SD</v>
      </c>
      <c r="D2424" s="9">
        <v>9959</v>
      </c>
      <c r="E2424" s="8" t="s">
        <v>445</v>
      </c>
      <c r="F2424" s="9">
        <v>1505</v>
      </c>
      <c r="G2424" s="9">
        <v>487</v>
      </c>
      <c r="H2424" s="9">
        <v>2125</v>
      </c>
      <c r="I2424" s="10">
        <v>0.70823529411764707</v>
      </c>
      <c r="J2424" s="10">
        <v>0.22917647058823529</v>
      </c>
      <c r="K2424" s="9">
        <v>1018</v>
      </c>
      <c r="L2424" s="9">
        <v>-1018</v>
      </c>
      <c r="M2424" s="10">
        <v>0.47905882352941176</v>
      </c>
      <c r="N2424" s="10">
        <v>-0.47905882352941176</v>
      </c>
      <c r="O2424" s="9">
        <v>1976</v>
      </c>
      <c r="P2424" s="9">
        <v>498</v>
      </c>
      <c r="Q2424" s="9">
        <v>2497</v>
      </c>
      <c r="R2424" s="10">
        <v>0.79134961954345218</v>
      </c>
      <c r="S2424" s="10">
        <v>0.19943932719263116</v>
      </c>
      <c r="T2424" s="9">
        <v>1478</v>
      </c>
      <c r="U2424" s="10">
        <v>0.59191029235082104</v>
      </c>
      <c r="V2424" s="9">
        <v>-471</v>
      </c>
      <c r="W2424" s="9">
        <v>-11</v>
      </c>
      <c r="X2424" s="10">
        <v>-8.3114325425805102E-2</v>
      </c>
      <c r="Y2424" s="10">
        <v>2.9737143395604126E-2</v>
      </c>
      <c r="Z2424" s="11">
        <v>1388.56</v>
      </c>
      <c r="AA2424" s="11">
        <v>7.1721783718384513</v>
      </c>
      <c r="AB2424" s="11">
        <v>46121</v>
      </c>
      <c r="AC2424" s="12" t="s">
        <v>6209</v>
      </c>
      <c r="AD2424" s="8">
        <v>46</v>
      </c>
      <c r="AE2424" s="8">
        <v>121</v>
      </c>
      <c r="AF2424" s="13"/>
      <c r="AG2424" s="13"/>
      <c r="AH2424" s="13"/>
      <c r="AJ2424" s="13"/>
      <c r="AK2424" s="13"/>
      <c r="AL2424" s="13"/>
      <c r="AM2424" s="13"/>
      <c r="AN2424" s="13" t="s">
        <v>510</v>
      </c>
    </row>
    <row r="2425" spans="1:40" x14ac:dyDescent="0.2">
      <c r="A2425" s="8" t="s">
        <v>6093</v>
      </c>
      <c r="B2425" s="8" t="s">
        <v>6210</v>
      </c>
      <c r="C2425" s="8" t="str">
        <f t="shared" si="37"/>
        <v>Tripp County SD</v>
      </c>
      <c r="D2425" s="9">
        <v>5434</v>
      </c>
      <c r="E2425" s="8" t="s">
        <v>445</v>
      </c>
      <c r="F2425" s="9">
        <v>462</v>
      </c>
      <c r="G2425" s="9">
        <v>2069</v>
      </c>
      <c r="H2425" s="9">
        <v>2630</v>
      </c>
      <c r="I2425" s="10">
        <v>0.17566539923954372</v>
      </c>
      <c r="J2425" s="10">
        <v>0.78669201520912546</v>
      </c>
      <c r="K2425" s="9">
        <v>-1607</v>
      </c>
      <c r="L2425" s="9">
        <v>1607</v>
      </c>
      <c r="M2425" s="10">
        <v>-0.61102661596958174</v>
      </c>
      <c r="N2425" s="10">
        <v>0.61102661596958174</v>
      </c>
      <c r="O2425" s="9">
        <v>737</v>
      </c>
      <c r="P2425" s="9">
        <v>1905</v>
      </c>
      <c r="Q2425" s="9">
        <v>2691</v>
      </c>
      <c r="R2425" s="10">
        <v>0.27387588257153472</v>
      </c>
      <c r="S2425" s="10">
        <v>0.70791527313266445</v>
      </c>
      <c r="T2425" s="9">
        <v>-1168</v>
      </c>
      <c r="U2425" s="10">
        <v>-0.43403939056112972</v>
      </c>
      <c r="V2425" s="9">
        <v>-275</v>
      </c>
      <c r="W2425" s="9">
        <v>164</v>
      </c>
      <c r="X2425" s="10">
        <v>-9.8210483331991005E-2</v>
      </c>
      <c r="Y2425" s="10">
        <v>7.8776742076461015E-2</v>
      </c>
      <c r="Z2425" s="11">
        <v>1612.45</v>
      </c>
      <c r="AA2425" s="11">
        <v>3.3700269775807001</v>
      </c>
      <c r="AB2425" s="11">
        <v>46123</v>
      </c>
      <c r="AC2425" s="12" t="s">
        <v>6211</v>
      </c>
      <c r="AD2425" s="8">
        <v>46</v>
      </c>
      <c r="AE2425" s="8">
        <v>123</v>
      </c>
      <c r="AF2425" s="13"/>
      <c r="AG2425" s="13"/>
      <c r="AH2425" s="13"/>
      <c r="AJ2425" s="13"/>
      <c r="AK2425" s="13"/>
      <c r="AL2425" s="13"/>
      <c r="AM2425" s="13"/>
      <c r="AN2425" s="13" t="s">
        <v>510</v>
      </c>
    </row>
    <row r="2426" spans="1:40" x14ac:dyDescent="0.2">
      <c r="A2426" s="8" t="s">
        <v>6093</v>
      </c>
      <c r="B2426" s="8" t="s">
        <v>1869</v>
      </c>
      <c r="C2426" s="8" t="str">
        <f t="shared" si="37"/>
        <v>Turner County SD</v>
      </c>
      <c r="D2426" s="9">
        <v>8209</v>
      </c>
      <c r="E2426" s="8" t="s">
        <v>445</v>
      </c>
      <c r="F2426" s="9">
        <v>961</v>
      </c>
      <c r="G2426" s="9">
        <v>2937</v>
      </c>
      <c r="H2426" s="9">
        <v>4150</v>
      </c>
      <c r="I2426" s="10">
        <v>0.23156626506024097</v>
      </c>
      <c r="J2426" s="10">
        <v>0.70771084337349399</v>
      </c>
      <c r="K2426" s="9">
        <v>-1976</v>
      </c>
      <c r="L2426" s="9">
        <v>1976</v>
      </c>
      <c r="M2426" s="10">
        <v>-0.47614457831325302</v>
      </c>
      <c r="N2426" s="10">
        <v>0.47614457831325302</v>
      </c>
      <c r="O2426" s="9">
        <v>1411</v>
      </c>
      <c r="P2426" s="9">
        <v>2715</v>
      </c>
      <c r="Q2426" s="9">
        <v>4210</v>
      </c>
      <c r="R2426" s="10">
        <v>0.33515439429928739</v>
      </c>
      <c r="S2426" s="10">
        <v>0.64489311163895491</v>
      </c>
      <c r="T2426" s="9">
        <v>-1304</v>
      </c>
      <c r="U2426" s="10">
        <v>-0.30973871733966751</v>
      </c>
      <c r="V2426" s="9">
        <v>-450</v>
      </c>
      <c r="W2426" s="9">
        <v>222</v>
      </c>
      <c r="X2426" s="10">
        <v>-0.10358812923904642</v>
      </c>
      <c r="Y2426" s="10">
        <v>6.2817731734539084E-2</v>
      </c>
      <c r="Z2426" s="11">
        <v>617.05999999999995</v>
      </c>
      <c r="AA2426" s="11">
        <v>13.303406475869446</v>
      </c>
      <c r="AB2426" s="11">
        <v>46125</v>
      </c>
      <c r="AC2426" s="12" t="s">
        <v>6212</v>
      </c>
      <c r="AD2426" s="8">
        <v>46</v>
      </c>
      <c r="AE2426" s="8">
        <v>125</v>
      </c>
      <c r="AF2426" s="13" t="s">
        <v>6177</v>
      </c>
      <c r="AG2426" s="13"/>
      <c r="AH2426" s="13" t="s">
        <v>6178</v>
      </c>
      <c r="AI2426" s="14">
        <v>251854</v>
      </c>
      <c r="AJ2426" s="13" t="s">
        <v>486</v>
      </c>
      <c r="AK2426" s="13"/>
      <c r="AL2426" s="13"/>
      <c r="AM2426" s="13"/>
      <c r="AN2426" s="13" t="s">
        <v>505</v>
      </c>
    </row>
    <row r="2427" spans="1:40" x14ac:dyDescent="0.2">
      <c r="A2427" s="8" t="s">
        <v>6093</v>
      </c>
      <c r="B2427" s="8" t="s">
        <v>917</v>
      </c>
      <c r="C2427" s="8" t="str">
        <f t="shared" si="37"/>
        <v>Union County SD</v>
      </c>
      <c r="D2427" s="9">
        <v>14909</v>
      </c>
      <c r="E2427" s="8" t="s">
        <v>445</v>
      </c>
      <c r="F2427" s="9">
        <v>2227</v>
      </c>
      <c r="G2427" s="9">
        <v>5288</v>
      </c>
      <c r="H2427" s="9">
        <v>7895</v>
      </c>
      <c r="I2427" s="10">
        <v>0.28207726409119693</v>
      </c>
      <c r="J2427" s="10">
        <v>0.66979100696643445</v>
      </c>
      <c r="K2427" s="9">
        <v>-3061</v>
      </c>
      <c r="L2427" s="9">
        <v>3061</v>
      </c>
      <c r="M2427" s="10">
        <v>-0.38771374287523752</v>
      </c>
      <c r="N2427" s="10">
        <v>0.38771374287523752</v>
      </c>
      <c r="O2427" s="9">
        <v>2782</v>
      </c>
      <c r="P2427" s="9">
        <v>4698</v>
      </c>
      <c r="Q2427" s="9">
        <v>7596</v>
      </c>
      <c r="R2427" s="10">
        <v>0.36624539231174302</v>
      </c>
      <c r="S2427" s="10">
        <v>0.61848341232227488</v>
      </c>
      <c r="T2427" s="9">
        <v>-1916</v>
      </c>
      <c r="U2427" s="10">
        <v>-0.25223802001053186</v>
      </c>
      <c r="V2427" s="9">
        <v>-555</v>
      </c>
      <c r="W2427" s="9">
        <v>590</v>
      </c>
      <c r="X2427" s="10">
        <v>-8.416812822054609E-2</v>
      </c>
      <c r="Y2427" s="10">
        <v>5.1307594644159571E-2</v>
      </c>
      <c r="Z2427" s="11">
        <v>460.54</v>
      </c>
      <c r="AA2427" s="11">
        <v>32.372866634819992</v>
      </c>
      <c r="AB2427" s="11">
        <v>46127</v>
      </c>
      <c r="AC2427" s="12" t="s">
        <v>6213</v>
      </c>
      <c r="AD2427" s="8">
        <v>46</v>
      </c>
      <c r="AE2427" s="8">
        <v>127</v>
      </c>
      <c r="AF2427" s="13" t="s">
        <v>2668</v>
      </c>
      <c r="AG2427" s="13" t="s">
        <v>2669</v>
      </c>
      <c r="AH2427" s="13" t="s">
        <v>2670</v>
      </c>
      <c r="AI2427" s="14">
        <v>169069</v>
      </c>
      <c r="AJ2427" s="13" t="s">
        <v>486</v>
      </c>
      <c r="AK2427" s="13" t="s">
        <v>2671</v>
      </c>
      <c r="AL2427" s="13"/>
      <c r="AM2427" s="13"/>
      <c r="AN2427" s="13" t="s">
        <v>487</v>
      </c>
    </row>
    <row r="2428" spans="1:40" x14ac:dyDescent="0.2">
      <c r="A2428" s="8" t="s">
        <v>6093</v>
      </c>
      <c r="B2428" s="8" t="s">
        <v>6214</v>
      </c>
      <c r="C2428" s="8" t="str">
        <f t="shared" si="37"/>
        <v>Walworth County SD</v>
      </c>
      <c r="D2428" s="9">
        <v>5443</v>
      </c>
      <c r="E2428" s="8" t="s">
        <v>445</v>
      </c>
      <c r="F2428" s="9">
        <v>457</v>
      </c>
      <c r="G2428" s="9">
        <v>1896</v>
      </c>
      <c r="H2428" s="9">
        <v>2477</v>
      </c>
      <c r="I2428" s="10">
        <v>0.18449737585789261</v>
      </c>
      <c r="J2428" s="10">
        <v>0.76544206701655226</v>
      </c>
      <c r="K2428" s="9">
        <v>-1439</v>
      </c>
      <c r="L2428" s="9">
        <v>1439</v>
      </c>
      <c r="M2428" s="10">
        <v>-0.58094469115865965</v>
      </c>
      <c r="N2428" s="10">
        <v>0.58094469115865965</v>
      </c>
      <c r="O2428" s="9">
        <v>671</v>
      </c>
      <c r="P2428" s="9">
        <v>1731</v>
      </c>
      <c r="Q2428" s="9">
        <v>2462</v>
      </c>
      <c r="R2428" s="10">
        <v>0.27254264825345248</v>
      </c>
      <c r="S2428" s="10">
        <v>0.70308692120227456</v>
      </c>
      <c r="T2428" s="9">
        <v>-1060</v>
      </c>
      <c r="U2428" s="10">
        <v>-0.43054427294882208</v>
      </c>
      <c r="V2428" s="9">
        <v>-214</v>
      </c>
      <c r="W2428" s="9">
        <v>165</v>
      </c>
      <c r="X2428" s="10">
        <v>-8.804527239555987E-2</v>
      </c>
      <c r="Y2428" s="10">
        <v>6.2355145814277702E-2</v>
      </c>
      <c r="Z2428" s="11">
        <v>708.63</v>
      </c>
      <c r="AA2428" s="11">
        <v>7.6810183029225403</v>
      </c>
      <c r="AB2428" s="11">
        <v>46129</v>
      </c>
      <c r="AC2428" s="12" t="s">
        <v>6215</v>
      </c>
      <c r="AD2428" s="8">
        <v>46</v>
      </c>
      <c r="AE2428" s="8">
        <v>129</v>
      </c>
      <c r="AF2428" s="13"/>
      <c r="AG2428" s="13"/>
      <c r="AH2428" s="13"/>
      <c r="AJ2428" s="13"/>
      <c r="AK2428" s="13"/>
      <c r="AL2428" s="13"/>
      <c r="AM2428" s="13"/>
      <c r="AN2428" s="13" t="s">
        <v>510</v>
      </c>
    </row>
    <row r="2429" spans="1:40" x14ac:dyDescent="0.2">
      <c r="A2429" s="8" t="s">
        <v>6093</v>
      </c>
      <c r="B2429" s="8" t="s">
        <v>6216</v>
      </c>
      <c r="C2429" s="8" t="str">
        <f t="shared" si="37"/>
        <v>Yankton County SD</v>
      </c>
      <c r="D2429" s="9">
        <v>22702</v>
      </c>
      <c r="E2429" s="8" t="s">
        <v>445</v>
      </c>
      <c r="F2429" s="9">
        <v>3301</v>
      </c>
      <c r="G2429" s="9">
        <v>5654</v>
      </c>
      <c r="H2429" s="9">
        <v>9616</v>
      </c>
      <c r="I2429" s="10">
        <v>0.34328202995008317</v>
      </c>
      <c r="J2429" s="10">
        <v>0.58797836938435943</v>
      </c>
      <c r="K2429" s="9">
        <v>-2353</v>
      </c>
      <c r="L2429" s="9">
        <v>2353</v>
      </c>
      <c r="M2429" s="10">
        <v>-0.24469633943427627</v>
      </c>
      <c r="N2429" s="10">
        <v>0.24469633943427627</v>
      </c>
      <c r="O2429" s="9">
        <v>4208</v>
      </c>
      <c r="P2429" s="9">
        <v>5463</v>
      </c>
      <c r="Q2429" s="9">
        <v>9924</v>
      </c>
      <c r="R2429" s="10">
        <v>0.42402257154373235</v>
      </c>
      <c r="S2429" s="10">
        <v>0.55048367593712211</v>
      </c>
      <c r="T2429" s="9">
        <v>-1255</v>
      </c>
      <c r="U2429" s="10">
        <v>-0.12646110439338976</v>
      </c>
      <c r="V2429" s="9">
        <v>-907</v>
      </c>
      <c r="W2429" s="9">
        <v>191</v>
      </c>
      <c r="X2429" s="10">
        <v>-8.0740541593649184E-2</v>
      </c>
      <c r="Y2429" s="10">
        <v>3.7494693447237326E-2</v>
      </c>
      <c r="Z2429" s="11">
        <v>521.16</v>
      </c>
      <c r="AA2429" s="11">
        <v>43.560518842581935</v>
      </c>
      <c r="AB2429" s="11">
        <v>46135</v>
      </c>
      <c r="AC2429" s="12" t="s">
        <v>6217</v>
      </c>
      <c r="AD2429" s="8">
        <v>46</v>
      </c>
      <c r="AE2429" s="8">
        <v>135</v>
      </c>
      <c r="AF2429" s="13" t="s">
        <v>6218</v>
      </c>
      <c r="AG2429" s="13"/>
      <c r="AH2429" s="13" t="s">
        <v>6219</v>
      </c>
      <c r="AJ2429" s="13" t="s">
        <v>498</v>
      </c>
      <c r="AK2429" s="13"/>
      <c r="AL2429" s="13"/>
      <c r="AM2429" s="13"/>
      <c r="AN2429" s="13" t="s">
        <v>487</v>
      </c>
    </row>
    <row r="2430" spans="1:40" x14ac:dyDescent="0.2">
      <c r="A2430" s="8" t="s">
        <v>6093</v>
      </c>
      <c r="B2430" s="8" t="s">
        <v>6220</v>
      </c>
      <c r="C2430" s="8" t="str">
        <f t="shared" si="37"/>
        <v>Ziebach County SD</v>
      </c>
      <c r="D2430" s="9">
        <v>2803</v>
      </c>
      <c r="E2430" s="8" t="s">
        <v>445</v>
      </c>
      <c r="F2430" s="9">
        <v>352</v>
      </c>
      <c r="G2430" s="9">
        <v>368</v>
      </c>
      <c r="H2430" s="9">
        <v>766</v>
      </c>
      <c r="I2430" s="10">
        <v>0.45953002610966059</v>
      </c>
      <c r="J2430" s="10">
        <v>0.48041775456919061</v>
      </c>
      <c r="K2430" s="9">
        <v>-16</v>
      </c>
      <c r="L2430" s="9">
        <v>16</v>
      </c>
      <c r="M2430" s="10">
        <v>-2.0887728459530019E-2</v>
      </c>
      <c r="N2430" s="10">
        <v>2.0887728459530019E-2</v>
      </c>
      <c r="O2430" s="9">
        <v>439</v>
      </c>
      <c r="P2430" s="9">
        <v>314</v>
      </c>
      <c r="Q2430" s="9">
        <v>761</v>
      </c>
      <c r="R2430" s="10">
        <v>0.57687253613666234</v>
      </c>
      <c r="S2430" s="10">
        <v>0.41261498028909332</v>
      </c>
      <c r="T2430" s="9">
        <v>125</v>
      </c>
      <c r="U2430" s="10">
        <v>0.16425755584756901</v>
      </c>
      <c r="V2430" s="9">
        <v>-87</v>
      </c>
      <c r="W2430" s="9">
        <v>54</v>
      </c>
      <c r="X2430" s="10">
        <v>-0.11734251002700175</v>
      </c>
      <c r="Y2430" s="10">
        <v>6.7802774280097289E-2</v>
      </c>
      <c r="Z2430" s="11">
        <v>1961.27</v>
      </c>
      <c r="AA2430" s="11">
        <v>1.4291759931065076</v>
      </c>
      <c r="AB2430" s="11">
        <v>46137</v>
      </c>
      <c r="AC2430" s="12" t="s">
        <v>6221</v>
      </c>
      <c r="AD2430" s="8">
        <v>46</v>
      </c>
      <c r="AE2430" s="8">
        <v>137</v>
      </c>
      <c r="AF2430" s="13"/>
      <c r="AG2430" s="13"/>
      <c r="AH2430" s="13"/>
      <c r="AJ2430" s="13"/>
      <c r="AK2430" s="13"/>
      <c r="AL2430" s="13"/>
      <c r="AM2430" s="13"/>
      <c r="AN2430" s="13" t="s">
        <v>510</v>
      </c>
    </row>
    <row r="2431" spans="1:40" x14ac:dyDescent="0.2">
      <c r="A2431" s="8" t="s">
        <v>6222</v>
      </c>
      <c r="B2431" s="8" t="s">
        <v>2714</v>
      </c>
      <c r="C2431" s="8" t="str">
        <f t="shared" si="37"/>
        <v>Anderson County TN</v>
      </c>
      <c r="D2431" s="9">
        <v>75749</v>
      </c>
      <c r="E2431" s="8" t="s">
        <v>445</v>
      </c>
      <c r="F2431" s="9">
        <v>9010</v>
      </c>
      <c r="G2431" s="9">
        <v>19201</v>
      </c>
      <c r="H2431" s="9">
        <v>29723</v>
      </c>
      <c r="I2431" s="10">
        <v>0.30313225448306025</v>
      </c>
      <c r="J2431" s="10">
        <v>0.64599804864919419</v>
      </c>
      <c r="K2431" s="9">
        <v>-10191</v>
      </c>
      <c r="L2431" s="9">
        <v>10191</v>
      </c>
      <c r="M2431" s="10">
        <v>-0.34286579416613394</v>
      </c>
      <c r="N2431" s="10">
        <v>0.34286579416613394</v>
      </c>
      <c r="O2431" s="9">
        <v>10112</v>
      </c>
      <c r="P2431" s="9">
        <v>18941</v>
      </c>
      <c r="Q2431" s="9">
        <v>29621</v>
      </c>
      <c r="R2431" s="10">
        <v>0.34137942675804328</v>
      </c>
      <c r="S2431" s="10">
        <v>0.63944498835285779</v>
      </c>
      <c r="T2431" s="9">
        <v>-8829</v>
      </c>
      <c r="U2431" s="10">
        <v>-0.29806556159481451</v>
      </c>
      <c r="V2431" s="9">
        <v>-1102</v>
      </c>
      <c r="W2431" s="9">
        <v>260</v>
      </c>
      <c r="X2431" s="10">
        <v>-3.8247172274983032E-2</v>
      </c>
      <c r="Y2431" s="10">
        <v>6.5530602963363993E-3</v>
      </c>
      <c r="Z2431" s="11">
        <v>337.16</v>
      </c>
      <c r="AA2431" s="11">
        <v>224.6678135010084</v>
      </c>
      <c r="AB2431" s="11">
        <v>47001</v>
      </c>
      <c r="AC2431" s="12" t="s">
        <v>6223</v>
      </c>
      <c r="AD2431" s="8">
        <v>47</v>
      </c>
      <c r="AE2431" s="8">
        <v>1</v>
      </c>
      <c r="AF2431" s="13" t="s">
        <v>6224</v>
      </c>
      <c r="AG2431" s="13" t="s">
        <v>6225</v>
      </c>
      <c r="AH2431" s="13" t="s">
        <v>6226</v>
      </c>
      <c r="AI2431" s="14">
        <v>861424</v>
      </c>
      <c r="AJ2431" s="13" t="s">
        <v>486</v>
      </c>
      <c r="AK2431" s="13" t="s">
        <v>6227</v>
      </c>
      <c r="AL2431" s="13"/>
      <c r="AM2431" s="13"/>
      <c r="AN2431" s="13" t="s">
        <v>487</v>
      </c>
    </row>
    <row r="2432" spans="1:40" x14ac:dyDescent="0.2">
      <c r="A2432" s="8" t="s">
        <v>6222</v>
      </c>
      <c r="B2432" s="8" t="s">
        <v>5811</v>
      </c>
      <c r="C2432" s="8" t="str">
        <f t="shared" si="37"/>
        <v>Bedford County TN</v>
      </c>
      <c r="D2432" s="9">
        <v>47183</v>
      </c>
      <c r="E2432" s="8" t="s">
        <v>445</v>
      </c>
      <c r="F2432" s="9">
        <v>3384</v>
      </c>
      <c r="G2432" s="9">
        <v>11455</v>
      </c>
      <c r="H2432" s="9">
        <v>15300</v>
      </c>
      <c r="I2432" s="10">
        <v>0.22117647058823531</v>
      </c>
      <c r="J2432" s="10">
        <v>0.74869281045751634</v>
      </c>
      <c r="K2432" s="9">
        <v>-8071</v>
      </c>
      <c r="L2432" s="9">
        <v>8071</v>
      </c>
      <c r="M2432" s="10">
        <v>-0.52751633986928104</v>
      </c>
      <c r="N2432" s="10">
        <v>0.52751633986928104</v>
      </c>
      <c r="O2432" s="9">
        <v>4207</v>
      </c>
      <c r="P2432" s="9">
        <v>10026</v>
      </c>
      <c r="Q2432" s="9">
        <v>14433</v>
      </c>
      <c r="R2432" s="10">
        <v>0.29148479179657727</v>
      </c>
      <c r="S2432" s="10">
        <v>0.69465807524423195</v>
      </c>
      <c r="T2432" s="9">
        <v>-5819</v>
      </c>
      <c r="U2432" s="10">
        <v>-0.40317328344765468</v>
      </c>
      <c r="V2432" s="9">
        <v>-823</v>
      </c>
      <c r="W2432" s="9">
        <v>1429</v>
      </c>
      <c r="X2432" s="10">
        <v>-7.0308321208341962E-2</v>
      </c>
      <c r="Y2432" s="10">
        <v>5.4034735213284391E-2</v>
      </c>
      <c r="Z2432" s="11">
        <v>473.64</v>
      </c>
      <c r="AA2432" s="11">
        <v>99.617853221856265</v>
      </c>
      <c r="AB2432" s="11">
        <v>47003</v>
      </c>
      <c r="AC2432" s="12" t="s">
        <v>6228</v>
      </c>
      <c r="AD2432" s="8">
        <v>47</v>
      </c>
      <c r="AE2432" s="8">
        <v>3</v>
      </c>
      <c r="AF2432" s="13" t="s">
        <v>6229</v>
      </c>
      <c r="AG2432" s="13" t="s">
        <v>6230</v>
      </c>
      <c r="AH2432" s="13" t="s">
        <v>6231</v>
      </c>
      <c r="AJ2432" s="13" t="s">
        <v>498</v>
      </c>
      <c r="AK2432" s="13" t="s">
        <v>6232</v>
      </c>
      <c r="AL2432" s="13"/>
      <c r="AM2432" s="13"/>
      <c r="AN2432" s="13" t="s">
        <v>487</v>
      </c>
    </row>
    <row r="2433" spans="1:40" x14ac:dyDescent="0.2">
      <c r="A2433" s="8" t="s">
        <v>6222</v>
      </c>
      <c r="B2433" s="8" t="s">
        <v>754</v>
      </c>
      <c r="C2433" s="8" t="str">
        <f t="shared" si="37"/>
        <v>Benton County TN</v>
      </c>
      <c r="D2433" s="9">
        <v>16129</v>
      </c>
      <c r="E2433" s="8" t="s">
        <v>445</v>
      </c>
      <c r="F2433" s="9">
        <v>1474</v>
      </c>
      <c r="G2433" s="9">
        <v>4715</v>
      </c>
      <c r="H2433" s="9">
        <v>6322</v>
      </c>
      <c r="I2433" s="10">
        <v>0.23315406516925025</v>
      </c>
      <c r="J2433" s="10">
        <v>0.74580828851629233</v>
      </c>
      <c r="K2433" s="9">
        <v>-3241</v>
      </c>
      <c r="L2433" s="9">
        <v>3241</v>
      </c>
      <c r="M2433" s="10">
        <v>-0.51265422334704214</v>
      </c>
      <c r="N2433" s="10">
        <v>0.51265422334704214</v>
      </c>
      <c r="O2433" s="9">
        <v>2255</v>
      </c>
      <c r="P2433" s="9">
        <v>3850</v>
      </c>
      <c r="Q2433" s="9">
        <v>6223</v>
      </c>
      <c r="R2433" s="10">
        <v>0.36236541860838822</v>
      </c>
      <c r="S2433" s="10">
        <v>0.6186726659167604</v>
      </c>
      <c r="T2433" s="9">
        <v>-1595</v>
      </c>
      <c r="U2433" s="10">
        <v>-0.25630724730837218</v>
      </c>
      <c r="V2433" s="9">
        <v>-781</v>
      </c>
      <c r="W2433" s="9">
        <v>865</v>
      </c>
      <c r="X2433" s="10">
        <v>-0.12921135343913798</v>
      </c>
      <c r="Y2433" s="10">
        <v>0.12713562259953193</v>
      </c>
      <c r="Z2433" s="11">
        <v>394.14</v>
      </c>
      <c r="AA2433" s="11">
        <v>40.922007408535038</v>
      </c>
      <c r="AB2433" s="11">
        <v>47005</v>
      </c>
      <c r="AC2433" s="12" t="s">
        <v>6233</v>
      </c>
      <c r="AD2433" s="8">
        <v>47</v>
      </c>
      <c r="AE2433" s="8">
        <v>5</v>
      </c>
      <c r="AF2433" s="13"/>
      <c r="AG2433" s="13"/>
      <c r="AH2433" s="13"/>
      <c r="AJ2433" s="13"/>
      <c r="AK2433" s="13"/>
      <c r="AL2433" s="13"/>
      <c r="AM2433" s="13"/>
      <c r="AN2433" s="13" t="s">
        <v>510</v>
      </c>
    </row>
    <row r="2434" spans="1:40" x14ac:dyDescent="0.2">
      <c r="A2434" s="8" t="s">
        <v>6222</v>
      </c>
      <c r="B2434" s="8" t="s">
        <v>6234</v>
      </c>
      <c r="C2434" s="8" t="str">
        <f t="shared" si="37"/>
        <v>Bledsoe County TN</v>
      </c>
      <c r="D2434" s="9">
        <v>14502</v>
      </c>
      <c r="E2434" s="8" t="s">
        <v>445</v>
      </c>
      <c r="F2434" s="9">
        <v>896</v>
      </c>
      <c r="G2434" s="9">
        <v>3621</v>
      </c>
      <c r="H2434" s="9">
        <v>4650</v>
      </c>
      <c r="I2434" s="10">
        <v>0.19268817204301075</v>
      </c>
      <c r="J2434" s="10">
        <v>0.77870967741935482</v>
      </c>
      <c r="K2434" s="9">
        <v>-2725</v>
      </c>
      <c r="L2434" s="9">
        <v>2725</v>
      </c>
      <c r="M2434" s="10">
        <v>-0.58602150537634401</v>
      </c>
      <c r="N2434" s="10">
        <v>0.58602150537634401</v>
      </c>
      <c r="O2434" s="9">
        <v>1267</v>
      </c>
      <c r="P2434" s="9">
        <v>3022</v>
      </c>
      <c r="Q2434" s="9">
        <v>4359</v>
      </c>
      <c r="R2434" s="10">
        <v>0.29066299610002294</v>
      </c>
      <c r="S2434" s="10">
        <v>0.69327827483367743</v>
      </c>
      <c r="T2434" s="9">
        <v>-1755</v>
      </c>
      <c r="U2434" s="10">
        <v>-0.40261527873365449</v>
      </c>
      <c r="V2434" s="9">
        <v>-371</v>
      </c>
      <c r="W2434" s="9">
        <v>599</v>
      </c>
      <c r="X2434" s="10">
        <v>-9.7974824057012189E-2</v>
      </c>
      <c r="Y2434" s="10">
        <v>8.5431402585677385E-2</v>
      </c>
      <c r="Z2434" s="11">
        <v>406.43</v>
      </c>
      <c r="AA2434" s="11">
        <v>35.681421154934426</v>
      </c>
      <c r="AB2434" s="11">
        <v>47007</v>
      </c>
      <c r="AC2434" s="12" t="s">
        <v>6235</v>
      </c>
      <c r="AD2434" s="8">
        <v>47</v>
      </c>
      <c r="AE2434" s="8">
        <v>7</v>
      </c>
      <c r="AF2434" s="13"/>
      <c r="AG2434" s="13"/>
      <c r="AH2434" s="13"/>
      <c r="AJ2434" s="13"/>
      <c r="AK2434" s="13"/>
      <c r="AL2434" s="13"/>
      <c r="AM2434" s="13"/>
      <c r="AN2434" s="13" t="s">
        <v>510</v>
      </c>
    </row>
    <row r="2435" spans="1:40" x14ac:dyDescent="0.2">
      <c r="A2435" s="8" t="s">
        <v>6222</v>
      </c>
      <c r="B2435" s="8" t="s">
        <v>506</v>
      </c>
      <c r="C2435" s="8" t="str">
        <f t="shared" si="37"/>
        <v>Blount County TN</v>
      </c>
      <c r="D2435" s="9">
        <v>127253</v>
      </c>
      <c r="E2435" s="8" t="s">
        <v>445</v>
      </c>
      <c r="F2435" s="9">
        <v>12085</v>
      </c>
      <c r="G2435" s="9">
        <v>37385</v>
      </c>
      <c r="H2435" s="9">
        <v>51849</v>
      </c>
      <c r="I2435" s="10">
        <v>0.23308067658006903</v>
      </c>
      <c r="J2435" s="10">
        <v>0.72103608555613419</v>
      </c>
      <c r="K2435" s="9">
        <v>-25300</v>
      </c>
      <c r="L2435" s="9">
        <v>25300</v>
      </c>
      <c r="M2435" s="10">
        <v>-0.48795540897606515</v>
      </c>
      <c r="N2435" s="10">
        <v>0.48795540897606515</v>
      </c>
      <c r="O2435" s="9">
        <v>12925</v>
      </c>
      <c r="P2435" s="9">
        <v>35417</v>
      </c>
      <c r="Q2435" s="9">
        <v>49200</v>
      </c>
      <c r="R2435" s="10">
        <v>0.26270325203252032</v>
      </c>
      <c r="S2435" s="10">
        <v>0.71985772357723576</v>
      </c>
      <c r="T2435" s="9">
        <v>-22492</v>
      </c>
      <c r="U2435" s="10">
        <v>-0.45715447154471545</v>
      </c>
      <c r="V2435" s="9">
        <v>-840</v>
      </c>
      <c r="W2435" s="9">
        <v>1968</v>
      </c>
      <c r="X2435" s="10">
        <v>-2.9622575452451283E-2</v>
      </c>
      <c r="Y2435" s="10">
        <v>1.1783619788984234E-3</v>
      </c>
      <c r="Z2435" s="11">
        <v>558.71</v>
      </c>
      <c r="AA2435" s="11">
        <v>227.76216641907249</v>
      </c>
      <c r="AB2435" s="11">
        <v>47009</v>
      </c>
      <c r="AC2435" s="12" t="s">
        <v>6236</v>
      </c>
      <c r="AD2435" s="8">
        <v>47</v>
      </c>
      <c r="AE2435" s="8">
        <v>9</v>
      </c>
      <c r="AF2435" s="13" t="s">
        <v>6224</v>
      </c>
      <c r="AG2435" s="13" t="s">
        <v>6225</v>
      </c>
      <c r="AH2435" s="13" t="s">
        <v>6226</v>
      </c>
      <c r="AI2435" s="14">
        <v>861424</v>
      </c>
      <c r="AJ2435" s="13" t="s">
        <v>486</v>
      </c>
      <c r="AK2435" s="13" t="s">
        <v>6227</v>
      </c>
      <c r="AL2435" s="13"/>
      <c r="AM2435" s="13"/>
      <c r="AN2435" s="13" t="s">
        <v>487</v>
      </c>
    </row>
    <row r="2436" spans="1:40" x14ac:dyDescent="0.2">
      <c r="A2436" s="8" t="s">
        <v>6222</v>
      </c>
      <c r="B2436" s="8" t="s">
        <v>762</v>
      </c>
      <c r="C2436" s="8" t="str">
        <f t="shared" si="37"/>
        <v>Bradley County TN</v>
      </c>
      <c r="D2436" s="9">
        <v>104091</v>
      </c>
      <c r="E2436" s="8" t="s">
        <v>445</v>
      </c>
      <c r="F2436" s="9">
        <v>7070</v>
      </c>
      <c r="G2436" s="9">
        <v>29761</v>
      </c>
      <c r="H2436" s="9">
        <v>38392</v>
      </c>
      <c r="I2436" s="10">
        <v>0.18415294853094394</v>
      </c>
      <c r="J2436" s="10">
        <v>0.77518753907063975</v>
      </c>
      <c r="K2436" s="9">
        <v>-22691</v>
      </c>
      <c r="L2436" s="9">
        <v>22691</v>
      </c>
      <c r="M2436" s="10">
        <v>-0.59103459053969587</v>
      </c>
      <c r="N2436" s="10">
        <v>0.59103459053969587</v>
      </c>
      <c r="O2436" s="9">
        <v>8035</v>
      </c>
      <c r="P2436" s="9">
        <v>27417</v>
      </c>
      <c r="Q2436" s="9">
        <v>35956</v>
      </c>
      <c r="R2436" s="10">
        <v>0.22346757147624874</v>
      </c>
      <c r="S2436" s="10">
        <v>0.76251529647346761</v>
      </c>
      <c r="T2436" s="9">
        <v>-19382</v>
      </c>
      <c r="U2436" s="10">
        <v>-0.53904772499721887</v>
      </c>
      <c r="V2436" s="9">
        <v>-965</v>
      </c>
      <c r="W2436" s="9">
        <v>2344</v>
      </c>
      <c r="X2436" s="10">
        <v>-3.93146229453048E-2</v>
      </c>
      <c r="Y2436" s="10">
        <v>1.2672242597172145E-2</v>
      </c>
      <c r="Z2436" s="11">
        <v>328.76</v>
      </c>
      <c r="AA2436" s="11">
        <v>316.61698503467574</v>
      </c>
      <c r="AB2436" s="11">
        <v>47011</v>
      </c>
      <c r="AC2436" s="12" t="s">
        <v>6237</v>
      </c>
      <c r="AD2436" s="8">
        <v>47</v>
      </c>
      <c r="AE2436" s="8">
        <v>11</v>
      </c>
      <c r="AF2436" s="13" t="s">
        <v>6238</v>
      </c>
      <c r="AG2436" s="13" t="s">
        <v>605</v>
      </c>
      <c r="AH2436" s="13" t="s">
        <v>6239</v>
      </c>
      <c r="AI2436" s="14">
        <v>120864</v>
      </c>
      <c r="AJ2436" s="13" t="s">
        <v>486</v>
      </c>
      <c r="AK2436" s="13" t="s">
        <v>607</v>
      </c>
      <c r="AL2436" s="13"/>
      <c r="AM2436" s="13"/>
      <c r="AN2436" s="13" t="s">
        <v>487</v>
      </c>
    </row>
    <row r="2437" spans="1:40" x14ac:dyDescent="0.2">
      <c r="A2437" s="8" t="s">
        <v>6222</v>
      </c>
      <c r="B2437" s="8" t="s">
        <v>2988</v>
      </c>
      <c r="C2437" s="8" t="str">
        <f t="shared" si="37"/>
        <v>Campbell County TN</v>
      </c>
      <c r="D2437" s="9">
        <v>39752</v>
      </c>
      <c r="E2437" s="8" t="s">
        <v>445</v>
      </c>
      <c r="F2437" s="9">
        <v>2248</v>
      </c>
      <c r="G2437" s="9">
        <v>9860</v>
      </c>
      <c r="H2437" s="9">
        <v>12504</v>
      </c>
      <c r="I2437" s="10">
        <v>0.17978246960972488</v>
      </c>
      <c r="J2437" s="10">
        <v>0.78854766474728089</v>
      </c>
      <c r="K2437" s="9">
        <v>-7612</v>
      </c>
      <c r="L2437" s="9">
        <v>7612</v>
      </c>
      <c r="M2437" s="10">
        <v>-0.608765195137556</v>
      </c>
      <c r="N2437" s="10">
        <v>0.608765195137556</v>
      </c>
      <c r="O2437" s="9">
        <v>3327</v>
      </c>
      <c r="P2437" s="9">
        <v>8602</v>
      </c>
      <c r="Q2437" s="9">
        <v>12097</v>
      </c>
      <c r="R2437" s="10">
        <v>0.27502686616516492</v>
      </c>
      <c r="S2437" s="10">
        <v>0.71108539307266261</v>
      </c>
      <c r="T2437" s="9">
        <v>-5275</v>
      </c>
      <c r="U2437" s="10">
        <v>-0.43605852690749769</v>
      </c>
      <c r="V2437" s="9">
        <v>-1079</v>
      </c>
      <c r="W2437" s="9">
        <v>1258</v>
      </c>
      <c r="X2437" s="10">
        <v>-9.5244396555440036E-2</v>
      </c>
      <c r="Y2437" s="10">
        <v>7.7462271674618277E-2</v>
      </c>
      <c r="Z2437" s="11">
        <v>480.19</v>
      </c>
      <c r="AA2437" s="11">
        <v>82.78389804035902</v>
      </c>
      <c r="AB2437" s="11">
        <v>47013</v>
      </c>
      <c r="AC2437" s="12" t="s">
        <v>6240</v>
      </c>
      <c r="AD2437" s="8">
        <v>47</v>
      </c>
      <c r="AE2437" s="8">
        <v>13</v>
      </c>
      <c r="AF2437" s="13" t="s">
        <v>6224</v>
      </c>
      <c r="AG2437" s="13" t="s">
        <v>6225</v>
      </c>
      <c r="AH2437" s="13" t="s">
        <v>6226</v>
      </c>
      <c r="AI2437" s="14">
        <v>861424</v>
      </c>
      <c r="AJ2437" s="13" t="s">
        <v>486</v>
      </c>
      <c r="AK2437" s="13" t="s">
        <v>6227</v>
      </c>
      <c r="AL2437" s="13"/>
      <c r="AM2437" s="13"/>
      <c r="AN2437" s="13" t="s">
        <v>505</v>
      </c>
    </row>
    <row r="2438" spans="1:40" x14ac:dyDescent="0.2">
      <c r="A2438" s="8" t="s">
        <v>6222</v>
      </c>
      <c r="B2438" s="8" t="s">
        <v>6241</v>
      </c>
      <c r="C2438" s="8" t="str">
        <f t="shared" si="37"/>
        <v>Cannon County TN</v>
      </c>
      <c r="D2438" s="9">
        <v>13840</v>
      </c>
      <c r="E2438" s="8" t="s">
        <v>445</v>
      </c>
      <c r="F2438" s="9">
        <v>1126</v>
      </c>
      <c r="G2438" s="9">
        <v>4006</v>
      </c>
      <c r="H2438" s="9">
        <v>5299</v>
      </c>
      <c r="I2438" s="10">
        <v>0.21249292319305529</v>
      </c>
      <c r="J2438" s="10">
        <v>0.75599169654651821</v>
      </c>
      <c r="K2438" s="9">
        <v>-2880</v>
      </c>
      <c r="L2438" s="9">
        <v>2880</v>
      </c>
      <c r="M2438" s="10">
        <v>-0.54349877335346286</v>
      </c>
      <c r="N2438" s="10">
        <v>0.54349877335346286</v>
      </c>
      <c r="O2438" s="9">
        <v>1560</v>
      </c>
      <c r="P2438" s="9">
        <v>3308</v>
      </c>
      <c r="Q2438" s="9">
        <v>4968</v>
      </c>
      <c r="R2438" s="10">
        <v>0.3140096618357488</v>
      </c>
      <c r="S2438" s="10">
        <v>0.6658615136876006</v>
      </c>
      <c r="T2438" s="9">
        <v>-1748</v>
      </c>
      <c r="U2438" s="10">
        <v>-0.3518518518518518</v>
      </c>
      <c r="V2438" s="9">
        <v>-434</v>
      </c>
      <c r="W2438" s="9">
        <v>698</v>
      </c>
      <c r="X2438" s="10">
        <v>-0.1015167386426935</v>
      </c>
      <c r="Y2438" s="10">
        <v>9.0130182858917607E-2</v>
      </c>
      <c r="Z2438" s="11">
        <v>265.64</v>
      </c>
      <c r="AA2438" s="11">
        <v>52.100587260954676</v>
      </c>
      <c r="AB2438" s="11">
        <v>47015</v>
      </c>
      <c r="AC2438" s="12" t="s">
        <v>6242</v>
      </c>
      <c r="AD2438" s="8">
        <v>47</v>
      </c>
      <c r="AE2438" s="8">
        <v>15</v>
      </c>
      <c r="AF2438" s="13" t="s">
        <v>6243</v>
      </c>
      <c r="AG2438" s="13" t="s">
        <v>6230</v>
      </c>
      <c r="AH2438" s="13" t="s">
        <v>6244</v>
      </c>
      <c r="AI2438" s="14">
        <v>1830345</v>
      </c>
      <c r="AJ2438" s="13" t="s">
        <v>486</v>
      </c>
      <c r="AK2438" s="13" t="s">
        <v>6232</v>
      </c>
      <c r="AL2438" s="13"/>
      <c r="AM2438" s="13"/>
      <c r="AN2438" s="13" t="s">
        <v>505</v>
      </c>
    </row>
    <row r="2439" spans="1:40" x14ac:dyDescent="0.2">
      <c r="A2439" s="8" t="s">
        <v>6222</v>
      </c>
      <c r="B2439" s="8" t="s">
        <v>767</v>
      </c>
      <c r="C2439" s="8" t="str">
        <f t="shared" si="37"/>
        <v>Carroll County TN</v>
      </c>
      <c r="D2439" s="9">
        <v>27910</v>
      </c>
      <c r="E2439" s="8" t="s">
        <v>445</v>
      </c>
      <c r="F2439" s="9">
        <v>2323</v>
      </c>
      <c r="G2439" s="9">
        <v>7731</v>
      </c>
      <c r="H2439" s="9">
        <v>10333</v>
      </c>
      <c r="I2439" s="10">
        <v>0.22481370366786024</v>
      </c>
      <c r="J2439" s="10">
        <v>0.74818542533630117</v>
      </c>
      <c r="K2439" s="9">
        <v>-5408</v>
      </c>
      <c r="L2439" s="9">
        <v>5408</v>
      </c>
      <c r="M2439" s="10">
        <v>-0.52337172166844093</v>
      </c>
      <c r="N2439" s="10">
        <v>0.52337172166844093</v>
      </c>
      <c r="O2439" s="9">
        <v>3475</v>
      </c>
      <c r="P2439" s="9">
        <v>7219</v>
      </c>
      <c r="Q2439" s="9">
        <v>10845</v>
      </c>
      <c r="R2439" s="10">
        <v>0.32042415859843248</v>
      </c>
      <c r="S2439" s="10">
        <v>0.66565237436606728</v>
      </c>
      <c r="T2439" s="9">
        <v>-3744</v>
      </c>
      <c r="U2439" s="10">
        <v>-0.34522821576763479</v>
      </c>
      <c r="V2439" s="9">
        <v>-1152</v>
      </c>
      <c r="W2439" s="9">
        <v>512</v>
      </c>
      <c r="X2439" s="10">
        <v>-9.5610454930572242E-2</v>
      </c>
      <c r="Y2439" s="10">
        <v>8.253305097023389E-2</v>
      </c>
      <c r="Z2439" s="11">
        <v>599.25</v>
      </c>
      <c r="AA2439" s="11">
        <v>46.574885273258239</v>
      </c>
      <c r="AB2439" s="11">
        <v>47017</v>
      </c>
      <c r="AC2439" s="12" t="s">
        <v>6245</v>
      </c>
      <c r="AD2439" s="8">
        <v>47</v>
      </c>
      <c r="AE2439" s="8">
        <v>17</v>
      </c>
      <c r="AF2439" s="13"/>
      <c r="AG2439" s="13"/>
      <c r="AH2439" s="13"/>
      <c r="AJ2439" s="13"/>
      <c r="AK2439" s="13"/>
      <c r="AL2439" s="13"/>
      <c r="AM2439" s="13"/>
      <c r="AN2439" s="13" t="s">
        <v>510</v>
      </c>
    </row>
    <row r="2440" spans="1:40" x14ac:dyDescent="0.2">
      <c r="A2440" s="8" t="s">
        <v>6222</v>
      </c>
      <c r="B2440" s="8" t="s">
        <v>2993</v>
      </c>
      <c r="C2440" s="8" t="str">
        <f t="shared" si="37"/>
        <v>Carter County TN</v>
      </c>
      <c r="D2440" s="9">
        <v>56486</v>
      </c>
      <c r="E2440" s="8" t="s">
        <v>445</v>
      </c>
      <c r="F2440" s="9">
        <v>3453</v>
      </c>
      <c r="G2440" s="9">
        <v>16897</v>
      </c>
      <c r="H2440" s="9">
        <v>20993</v>
      </c>
      <c r="I2440" s="10">
        <v>0.1644833992283142</v>
      </c>
      <c r="J2440" s="10">
        <v>0.80488734340018098</v>
      </c>
      <c r="K2440" s="9">
        <v>-13444</v>
      </c>
      <c r="L2440" s="9">
        <v>13444</v>
      </c>
      <c r="M2440" s="10">
        <v>-0.64040394417186675</v>
      </c>
      <c r="N2440" s="10">
        <v>0.64040394417186675</v>
      </c>
      <c r="O2440" s="9">
        <v>4786</v>
      </c>
      <c r="P2440" s="9">
        <v>15496</v>
      </c>
      <c r="Q2440" s="9">
        <v>20607</v>
      </c>
      <c r="R2440" s="10">
        <v>0.23225117678458776</v>
      </c>
      <c r="S2440" s="10">
        <v>0.75197748337943415</v>
      </c>
      <c r="T2440" s="9">
        <v>-10710</v>
      </c>
      <c r="U2440" s="10">
        <v>-0.51972630659484642</v>
      </c>
      <c r="V2440" s="9">
        <v>-1333</v>
      </c>
      <c r="W2440" s="9">
        <v>1401</v>
      </c>
      <c r="X2440" s="10">
        <v>-6.7767777556273556E-2</v>
      </c>
      <c r="Y2440" s="10">
        <v>5.2909860020746824E-2</v>
      </c>
      <c r="Z2440" s="11">
        <v>341.2</v>
      </c>
      <c r="AA2440" s="11">
        <v>165.55099648300117</v>
      </c>
      <c r="AB2440" s="11">
        <v>47019</v>
      </c>
      <c r="AC2440" s="12" t="s">
        <v>6246</v>
      </c>
      <c r="AD2440" s="8">
        <v>47</v>
      </c>
      <c r="AE2440" s="8">
        <v>19</v>
      </c>
      <c r="AF2440" s="13" t="s">
        <v>6247</v>
      </c>
      <c r="AG2440" s="13" t="s">
        <v>6248</v>
      </c>
      <c r="AH2440" s="13" t="s">
        <v>6249</v>
      </c>
      <c r="AI2440" s="14">
        <v>200648</v>
      </c>
      <c r="AJ2440" s="13" t="s">
        <v>486</v>
      </c>
      <c r="AK2440" s="13" t="s">
        <v>6250</v>
      </c>
      <c r="AL2440" s="13"/>
      <c r="AM2440" s="13"/>
      <c r="AN2440" s="13" t="s">
        <v>487</v>
      </c>
    </row>
    <row r="2441" spans="1:40" x14ac:dyDescent="0.2">
      <c r="A2441" s="8" t="s">
        <v>6222</v>
      </c>
      <c r="B2441" s="8" t="s">
        <v>6251</v>
      </c>
      <c r="C2441" s="8" t="str">
        <f t="shared" si="37"/>
        <v>Cheatham County TN</v>
      </c>
      <c r="D2441" s="9">
        <v>39741</v>
      </c>
      <c r="E2441" s="8" t="s">
        <v>445</v>
      </c>
      <c r="F2441" s="9">
        <v>3877</v>
      </c>
      <c r="G2441" s="9">
        <v>11295</v>
      </c>
      <c r="H2441" s="9">
        <v>15823</v>
      </c>
      <c r="I2441" s="10">
        <v>0.24502306768627946</v>
      </c>
      <c r="J2441" s="10">
        <v>0.71383429185363079</v>
      </c>
      <c r="K2441" s="9">
        <v>-7418</v>
      </c>
      <c r="L2441" s="9">
        <v>7418</v>
      </c>
      <c r="M2441" s="10">
        <v>-0.46881122416735133</v>
      </c>
      <c r="N2441" s="10">
        <v>0.46881122416735133</v>
      </c>
      <c r="O2441" s="9">
        <v>4656</v>
      </c>
      <c r="P2441" s="9">
        <v>10266</v>
      </c>
      <c r="Q2441" s="9">
        <v>15177</v>
      </c>
      <c r="R2441" s="10">
        <v>0.30677999604664952</v>
      </c>
      <c r="S2441" s="10">
        <v>0.6764182644791461</v>
      </c>
      <c r="T2441" s="9">
        <v>-5610</v>
      </c>
      <c r="U2441" s="10">
        <v>-0.36963826843249659</v>
      </c>
      <c r="V2441" s="9">
        <v>-779</v>
      </c>
      <c r="W2441" s="9">
        <v>1029</v>
      </c>
      <c r="X2441" s="10">
        <v>-6.1756928360370056E-2</v>
      </c>
      <c r="Y2441" s="10">
        <v>3.7416027374484684E-2</v>
      </c>
      <c r="Z2441" s="11">
        <v>302.44</v>
      </c>
      <c r="AA2441" s="11">
        <v>131.40126967332364</v>
      </c>
      <c r="AB2441" s="11">
        <v>47021</v>
      </c>
      <c r="AC2441" s="12" t="s">
        <v>6252</v>
      </c>
      <c r="AD2441" s="8">
        <v>47</v>
      </c>
      <c r="AE2441" s="8">
        <v>21</v>
      </c>
      <c r="AF2441" s="13" t="s">
        <v>6243</v>
      </c>
      <c r="AG2441" s="13" t="s">
        <v>6230</v>
      </c>
      <c r="AH2441" s="13" t="s">
        <v>6244</v>
      </c>
      <c r="AI2441" s="14">
        <v>1830345</v>
      </c>
      <c r="AJ2441" s="13" t="s">
        <v>486</v>
      </c>
      <c r="AK2441" s="13" t="s">
        <v>6232</v>
      </c>
      <c r="AL2441" s="13"/>
      <c r="AM2441" s="13"/>
      <c r="AN2441" s="13" t="s">
        <v>505</v>
      </c>
    </row>
    <row r="2442" spans="1:40" x14ac:dyDescent="0.2">
      <c r="A2442" s="8" t="s">
        <v>6222</v>
      </c>
      <c r="B2442" s="8" t="s">
        <v>5844</v>
      </c>
      <c r="C2442" s="8" t="str">
        <f t="shared" si="37"/>
        <v>Chester County TN</v>
      </c>
      <c r="D2442" s="9">
        <v>17471</v>
      </c>
      <c r="E2442" s="8" t="s">
        <v>445</v>
      </c>
      <c r="F2442" s="9">
        <v>902</v>
      </c>
      <c r="G2442" s="9">
        <v>3827</v>
      </c>
      <c r="H2442" s="9">
        <v>4850</v>
      </c>
      <c r="I2442" s="10">
        <v>0.18597938144329898</v>
      </c>
      <c r="J2442" s="10">
        <v>0.78907216494845356</v>
      </c>
      <c r="K2442" s="9">
        <v>-2925</v>
      </c>
      <c r="L2442" s="9">
        <v>2925</v>
      </c>
      <c r="M2442" s="10">
        <v>-0.60309278350515461</v>
      </c>
      <c r="N2442" s="10">
        <v>0.60309278350515461</v>
      </c>
      <c r="O2442" s="9">
        <v>1622</v>
      </c>
      <c r="P2442" s="9">
        <v>4672</v>
      </c>
      <c r="Q2442" s="9">
        <v>6396</v>
      </c>
      <c r="R2442" s="10">
        <v>0.25359599749843653</v>
      </c>
      <c r="S2442" s="10">
        <v>0.7304565353345841</v>
      </c>
      <c r="T2442" s="9">
        <v>-3050</v>
      </c>
      <c r="U2442" s="10">
        <v>-0.47686053783614757</v>
      </c>
      <c r="V2442" s="9">
        <v>-720</v>
      </c>
      <c r="W2442" s="9">
        <v>-845</v>
      </c>
      <c r="X2442" s="10">
        <v>-6.7616616055137552E-2</v>
      </c>
      <c r="Y2442" s="10">
        <v>5.8615629613869458E-2</v>
      </c>
      <c r="Z2442" s="11">
        <v>285.74</v>
      </c>
      <c r="AA2442" s="11">
        <v>61.142997130258273</v>
      </c>
      <c r="AB2442" s="11">
        <v>47023</v>
      </c>
      <c r="AC2442" s="12" t="s">
        <v>6253</v>
      </c>
      <c r="AD2442" s="8">
        <v>47</v>
      </c>
      <c r="AE2442" s="8">
        <v>23</v>
      </c>
      <c r="AF2442" s="13" t="s">
        <v>6254</v>
      </c>
      <c r="AG2442" s="13" t="s">
        <v>199</v>
      </c>
      <c r="AH2442" s="13" t="s">
        <v>6255</v>
      </c>
      <c r="AI2442" s="14">
        <v>129682</v>
      </c>
      <c r="AJ2442" s="13" t="s">
        <v>486</v>
      </c>
      <c r="AK2442" s="13" t="s">
        <v>6256</v>
      </c>
      <c r="AL2442" s="13"/>
      <c r="AM2442" s="13"/>
      <c r="AN2442" s="13" t="s">
        <v>505</v>
      </c>
    </row>
    <row r="2443" spans="1:40" x14ac:dyDescent="0.2">
      <c r="A2443" s="8" t="s">
        <v>6222</v>
      </c>
      <c r="B2443" s="8" t="s">
        <v>3936</v>
      </c>
      <c r="C2443" s="8" t="str">
        <f t="shared" si="37"/>
        <v>Claiborne County TN</v>
      </c>
      <c r="D2443" s="9">
        <v>31709</v>
      </c>
      <c r="E2443" s="8" t="s">
        <v>445</v>
      </c>
      <c r="F2443" s="9">
        <v>1831</v>
      </c>
      <c r="G2443" s="9">
        <v>8589</v>
      </c>
      <c r="H2443" s="9">
        <v>10706</v>
      </c>
      <c r="I2443" s="10">
        <v>0.17102559312535026</v>
      </c>
      <c r="J2443" s="10">
        <v>0.80226041472071741</v>
      </c>
      <c r="K2443" s="9">
        <v>-6758</v>
      </c>
      <c r="L2443" s="9">
        <v>6758</v>
      </c>
      <c r="M2443" s="10">
        <v>-0.63123482159536715</v>
      </c>
      <c r="N2443" s="10">
        <v>0.63123482159536715</v>
      </c>
      <c r="O2443" s="9">
        <v>2433</v>
      </c>
      <c r="P2443" s="9">
        <v>7617</v>
      </c>
      <c r="Q2443" s="9">
        <v>10178</v>
      </c>
      <c r="R2443" s="10">
        <v>0.23904499901748871</v>
      </c>
      <c r="S2443" s="10">
        <v>0.74837885635684809</v>
      </c>
      <c r="T2443" s="9">
        <v>-5184</v>
      </c>
      <c r="U2443" s="10">
        <v>-0.50933385733935932</v>
      </c>
      <c r="V2443" s="9">
        <v>-602</v>
      </c>
      <c r="W2443" s="9">
        <v>972</v>
      </c>
      <c r="X2443" s="10">
        <v>-6.8019405892138451E-2</v>
      </c>
      <c r="Y2443" s="10">
        <v>5.388155836386932E-2</v>
      </c>
      <c r="Z2443" s="11">
        <v>434.58</v>
      </c>
      <c r="AA2443" s="11">
        <v>72.964701550922726</v>
      </c>
      <c r="AB2443" s="11">
        <v>47025</v>
      </c>
      <c r="AC2443" s="12" t="s">
        <v>6257</v>
      </c>
      <c r="AD2443" s="8">
        <v>47</v>
      </c>
      <c r="AE2443" s="8">
        <v>25</v>
      </c>
      <c r="AF2443" s="13"/>
      <c r="AG2443" s="13"/>
      <c r="AH2443" s="13"/>
      <c r="AJ2443" s="13"/>
      <c r="AK2443" s="13"/>
      <c r="AL2443" s="13"/>
      <c r="AM2443" s="13"/>
      <c r="AN2443" s="13" t="s">
        <v>510</v>
      </c>
    </row>
    <row r="2444" spans="1:40" x14ac:dyDescent="0.2">
      <c r="A2444" s="8" t="s">
        <v>6222</v>
      </c>
      <c r="B2444" s="8" t="s">
        <v>531</v>
      </c>
      <c r="C2444" s="8" t="str">
        <f t="shared" si="37"/>
        <v>Clay County TN</v>
      </c>
      <c r="D2444" s="9">
        <v>7771</v>
      </c>
      <c r="E2444" s="8" t="s">
        <v>445</v>
      </c>
      <c r="F2444" s="9">
        <v>707</v>
      </c>
      <c r="G2444" s="9">
        <v>2140</v>
      </c>
      <c r="H2444" s="9">
        <v>2919</v>
      </c>
      <c r="I2444" s="10">
        <v>0.2422062350119904</v>
      </c>
      <c r="J2444" s="10">
        <v>0.73312778348749574</v>
      </c>
      <c r="K2444" s="9">
        <v>-1433</v>
      </c>
      <c r="L2444" s="9">
        <v>1433</v>
      </c>
      <c r="M2444" s="10">
        <v>-0.49092154847550534</v>
      </c>
      <c r="N2444" s="10">
        <v>0.49092154847550534</v>
      </c>
      <c r="O2444" s="9">
        <v>1037</v>
      </c>
      <c r="P2444" s="9">
        <v>1747</v>
      </c>
      <c r="Q2444" s="9">
        <v>2820</v>
      </c>
      <c r="R2444" s="10">
        <v>0.36773049645390071</v>
      </c>
      <c r="S2444" s="10">
        <v>0.61950354609929081</v>
      </c>
      <c r="T2444" s="9">
        <v>-710</v>
      </c>
      <c r="U2444" s="10">
        <v>-0.2517730496453901</v>
      </c>
      <c r="V2444" s="9">
        <v>-330</v>
      </c>
      <c r="W2444" s="9">
        <v>393</v>
      </c>
      <c r="X2444" s="10">
        <v>-0.12552426144191031</v>
      </c>
      <c r="Y2444" s="10">
        <v>0.11362423738820493</v>
      </c>
      <c r="Z2444" s="11">
        <v>236.54</v>
      </c>
      <c r="AA2444" s="11">
        <v>32.852794453369413</v>
      </c>
      <c r="AB2444" s="11">
        <v>47027</v>
      </c>
      <c r="AC2444" s="12" t="s">
        <v>6258</v>
      </c>
      <c r="AD2444" s="8">
        <v>47</v>
      </c>
      <c r="AE2444" s="8">
        <v>27</v>
      </c>
      <c r="AF2444" s="13"/>
      <c r="AG2444" s="13"/>
      <c r="AH2444" s="13"/>
      <c r="AJ2444" s="13"/>
      <c r="AK2444" s="13"/>
      <c r="AL2444" s="13"/>
      <c r="AM2444" s="13"/>
      <c r="AN2444" s="13" t="s">
        <v>510</v>
      </c>
    </row>
    <row r="2445" spans="1:40" x14ac:dyDescent="0.2">
      <c r="A2445" s="8" t="s">
        <v>6222</v>
      </c>
      <c r="B2445" s="8" t="s">
        <v>6259</v>
      </c>
      <c r="C2445" s="8" t="str">
        <f t="shared" si="37"/>
        <v>Cocke County TN</v>
      </c>
      <c r="D2445" s="9">
        <v>35162</v>
      </c>
      <c r="E2445" s="8" t="s">
        <v>445</v>
      </c>
      <c r="F2445" s="9">
        <v>1980</v>
      </c>
      <c r="G2445" s="9">
        <v>9791</v>
      </c>
      <c r="H2445" s="9">
        <v>12108</v>
      </c>
      <c r="I2445" s="10">
        <v>0.16352824578790881</v>
      </c>
      <c r="J2445" s="10">
        <v>0.80863891641889662</v>
      </c>
      <c r="K2445" s="9">
        <v>-7811</v>
      </c>
      <c r="L2445" s="9">
        <v>7811</v>
      </c>
      <c r="M2445" s="10">
        <v>-0.64511067063098781</v>
      </c>
      <c r="N2445" s="10">
        <v>0.64511067063098781</v>
      </c>
      <c r="O2445" s="9">
        <v>2804</v>
      </c>
      <c r="P2445" s="9">
        <v>8459</v>
      </c>
      <c r="Q2445" s="9">
        <v>11450</v>
      </c>
      <c r="R2445" s="10">
        <v>0.24489082969432313</v>
      </c>
      <c r="S2445" s="10">
        <v>0.73877729257641922</v>
      </c>
      <c r="T2445" s="9">
        <v>-5655</v>
      </c>
      <c r="U2445" s="10">
        <v>-0.49388646288209609</v>
      </c>
      <c r="V2445" s="9">
        <v>-824</v>
      </c>
      <c r="W2445" s="9">
        <v>1332</v>
      </c>
      <c r="X2445" s="10">
        <v>-8.1362583906414321E-2</v>
      </c>
      <c r="Y2445" s="10">
        <v>6.9861623842477405E-2</v>
      </c>
      <c r="Z2445" s="11">
        <v>434.57</v>
      </c>
      <c r="AA2445" s="11">
        <v>80.912166049198063</v>
      </c>
      <c r="AB2445" s="11">
        <v>47029</v>
      </c>
      <c r="AC2445" s="12" t="s">
        <v>6260</v>
      </c>
      <c r="AD2445" s="8">
        <v>47</v>
      </c>
      <c r="AE2445" s="8">
        <v>29</v>
      </c>
      <c r="AF2445" s="13" t="s">
        <v>6261</v>
      </c>
      <c r="AG2445" s="13" t="s">
        <v>6225</v>
      </c>
      <c r="AH2445" s="13" t="s">
        <v>6262</v>
      </c>
      <c r="AJ2445" s="13" t="s">
        <v>498</v>
      </c>
      <c r="AK2445" s="13" t="s">
        <v>6227</v>
      </c>
      <c r="AL2445" s="13"/>
      <c r="AM2445" s="13"/>
      <c r="AN2445" s="13" t="s">
        <v>487</v>
      </c>
    </row>
    <row r="2446" spans="1:40" x14ac:dyDescent="0.2">
      <c r="A2446" s="8" t="s">
        <v>6222</v>
      </c>
      <c r="B2446" s="8" t="s">
        <v>535</v>
      </c>
      <c r="C2446" s="8" t="str">
        <f t="shared" si="37"/>
        <v>Coffee County TN</v>
      </c>
      <c r="D2446" s="9">
        <v>54277</v>
      </c>
      <c r="E2446" s="8" t="s">
        <v>445</v>
      </c>
      <c r="F2446" s="9">
        <v>4741</v>
      </c>
      <c r="G2446" s="9">
        <v>14409</v>
      </c>
      <c r="H2446" s="9">
        <v>19895</v>
      </c>
      <c r="I2446" s="10">
        <v>0.23830108067353606</v>
      </c>
      <c r="J2446" s="10">
        <v>0.72425232470469969</v>
      </c>
      <c r="K2446" s="9">
        <v>-9668</v>
      </c>
      <c r="L2446" s="9">
        <v>9668</v>
      </c>
      <c r="M2446" s="10">
        <v>-0.48595124403116363</v>
      </c>
      <c r="N2446" s="10">
        <v>0.48595124403116363</v>
      </c>
      <c r="O2446" s="9">
        <v>5865</v>
      </c>
      <c r="P2446" s="9">
        <v>13013</v>
      </c>
      <c r="Q2446" s="9">
        <v>19242</v>
      </c>
      <c r="R2446" s="10">
        <v>0.30480199563454941</v>
      </c>
      <c r="S2446" s="10">
        <v>0.67628105186571041</v>
      </c>
      <c r="T2446" s="9">
        <v>-7148</v>
      </c>
      <c r="U2446" s="10">
        <v>-0.37147905623116101</v>
      </c>
      <c r="V2446" s="9">
        <v>-1124</v>
      </c>
      <c r="W2446" s="9">
        <v>1396</v>
      </c>
      <c r="X2446" s="10">
        <v>-6.6500914961013347E-2</v>
      </c>
      <c r="Y2446" s="10">
        <v>4.7971272838989276E-2</v>
      </c>
      <c r="Z2446" s="11">
        <v>428.96</v>
      </c>
      <c r="AA2446" s="11">
        <v>126.5316113390526</v>
      </c>
      <c r="AB2446" s="11">
        <v>47031</v>
      </c>
      <c r="AC2446" s="12" t="s">
        <v>6263</v>
      </c>
      <c r="AD2446" s="8">
        <v>47</v>
      </c>
      <c r="AE2446" s="8">
        <v>31</v>
      </c>
      <c r="AF2446" s="13" t="s">
        <v>6264</v>
      </c>
      <c r="AG2446" s="13"/>
      <c r="AH2446" s="13" t="s">
        <v>6265</v>
      </c>
      <c r="AJ2446" s="13" t="s">
        <v>498</v>
      </c>
      <c r="AK2446" s="13"/>
      <c r="AL2446" s="13"/>
      <c r="AM2446" s="13"/>
      <c r="AN2446" s="13" t="s">
        <v>487</v>
      </c>
    </row>
    <row r="2447" spans="1:40" x14ac:dyDescent="0.2">
      <c r="A2447" s="8" t="s">
        <v>6222</v>
      </c>
      <c r="B2447" s="8" t="s">
        <v>6266</v>
      </c>
      <c r="C2447" s="8" t="str">
        <f t="shared" si="37"/>
        <v>Crockett County TN</v>
      </c>
      <c r="D2447" s="9">
        <v>14601</v>
      </c>
      <c r="E2447" s="8" t="s">
        <v>445</v>
      </c>
      <c r="F2447" s="9">
        <v>1302</v>
      </c>
      <c r="G2447" s="9">
        <v>3977</v>
      </c>
      <c r="H2447" s="9">
        <v>5386</v>
      </c>
      <c r="I2447" s="10">
        <v>0.24173783884144076</v>
      </c>
      <c r="J2447" s="10">
        <v>0.73839584106943934</v>
      </c>
      <c r="K2447" s="9">
        <v>-2675</v>
      </c>
      <c r="L2447" s="9">
        <v>2675</v>
      </c>
      <c r="M2447" s="10">
        <v>-0.49665800222799861</v>
      </c>
      <c r="N2447" s="10">
        <v>0.49665800222799861</v>
      </c>
      <c r="O2447" s="9">
        <v>1669</v>
      </c>
      <c r="P2447" s="9">
        <v>3782</v>
      </c>
      <c r="Q2447" s="9">
        <v>5497</v>
      </c>
      <c r="R2447" s="10">
        <v>0.30362015644897217</v>
      </c>
      <c r="S2447" s="10">
        <v>0.68801164271420778</v>
      </c>
      <c r="T2447" s="9">
        <v>-2113</v>
      </c>
      <c r="U2447" s="10">
        <v>-0.38439148626523562</v>
      </c>
      <c r="V2447" s="9">
        <v>-367</v>
      </c>
      <c r="W2447" s="9">
        <v>195</v>
      </c>
      <c r="X2447" s="10">
        <v>-6.1882317607531406E-2</v>
      </c>
      <c r="Y2447" s="10">
        <v>5.0384198355231558E-2</v>
      </c>
      <c r="Z2447" s="11">
        <v>265.54000000000002</v>
      </c>
      <c r="AA2447" s="11">
        <v>54.986066129396697</v>
      </c>
      <c r="AB2447" s="11">
        <v>47033</v>
      </c>
      <c r="AC2447" s="12" t="s">
        <v>6267</v>
      </c>
      <c r="AD2447" s="8">
        <v>47</v>
      </c>
      <c r="AE2447" s="8">
        <v>33</v>
      </c>
      <c r="AF2447" s="13" t="s">
        <v>6254</v>
      </c>
      <c r="AG2447" s="13" t="s">
        <v>199</v>
      </c>
      <c r="AH2447" s="13" t="s">
        <v>6255</v>
      </c>
      <c r="AI2447" s="14">
        <v>129682</v>
      </c>
      <c r="AJ2447" s="13" t="s">
        <v>486</v>
      </c>
      <c r="AK2447" s="13" t="s">
        <v>6256</v>
      </c>
      <c r="AL2447" s="13"/>
      <c r="AM2447" s="13"/>
      <c r="AN2447" s="13" t="s">
        <v>505</v>
      </c>
    </row>
    <row r="2448" spans="1:40" x14ac:dyDescent="0.2">
      <c r="A2448" s="8" t="s">
        <v>6222</v>
      </c>
      <c r="B2448" s="8" t="s">
        <v>2095</v>
      </c>
      <c r="C2448" s="8" t="str">
        <f t="shared" si="37"/>
        <v>Cumberland County TN</v>
      </c>
      <c r="D2448" s="9">
        <v>58229</v>
      </c>
      <c r="E2448" s="8" t="s">
        <v>445</v>
      </c>
      <c r="F2448" s="9">
        <v>5202</v>
      </c>
      <c r="G2448" s="9">
        <v>20410</v>
      </c>
      <c r="H2448" s="9">
        <v>26298</v>
      </c>
      <c r="I2448" s="10">
        <v>0.19780971937029432</v>
      </c>
      <c r="J2448" s="10">
        <v>0.77610464674119706</v>
      </c>
      <c r="K2448" s="9">
        <v>-15208</v>
      </c>
      <c r="L2448" s="9">
        <v>15208</v>
      </c>
      <c r="M2448" s="10">
        <v>-0.57829492737090271</v>
      </c>
      <c r="N2448" s="10">
        <v>0.57829492737090271</v>
      </c>
      <c r="O2448" s="9">
        <v>6260</v>
      </c>
      <c r="P2448" s="9">
        <v>18651</v>
      </c>
      <c r="Q2448" s="9">
        <v>25244</v>
      </c>
      <c r="R2448" s="10">
        <v>0.24797971795278087</v>
      </c>
      <c r="S2448" s="10">
        <v>0.73882902868008238</v>
      </c>
      <c r="T2448" s="9">
        <v>-12391</v>
      </c>
      <c r="U2448" s="10">
        <v>-0.49084931072730154</v>
      </c>
      <c r="V2448" s="9">
        <v>-1058</v>
      </c>
      <c r="W2448" s="9">
        <v>1759</v>
      </c>
      <c r="X2448" s="10">
        <v>-5.0169998582486552E-2</v>
      </c>
      <c r="Y2448" s="10">
        <v>3.7275618061114679E-2</v>
      </c>
      <c r="Z2448" s="11">
        <v>681.03</v>
      </c>
      <c r="AA2448" s="11">
        <v>85.501372920429347</v>
      </c>
      <c r="AB2448" s="11">
        <v>47035</v>
      </c>
      <c r="AC2448" s="12" t="s">
        <v>6268</v>
      </c>
      <c r="AD2448" s="8">
        <v>47</v>
      </c>
      <c r="AE2448" s="8">
        <v>35</v>
      </c>
      <c r="AF2448" s="13" t="s">
        <v>6269</v>
      </c>
      <c r="AG2448" s="13"/>
      <c r="AH2448" s="13" t="s">
        <v>6270</v>
      </c>
      <c r="AJ2448" s="13" t="s">
        <v>498</v>
      </c>
      <c r="AK2448" s="13"/>
      <c r="AL2448" s="13"/>
      <c r="AM2448" s="13"/>
      <c r="AN2448" s="13" t="s">
        <v>487</v>
      </c>
    </row>
    <row r="2449" spans="1:40" x14ac:dyDescent="0.2">
      <c r="A2449" s="8" t="s">
        <v>6222</v>
      </c>
      <c r="B2449" s="8" t="s">
        <v>5032</v>
      </c>
      <c r="C2449" s="8" t="str">
        <f t="shared" si="37"/>
        <v>Davidson County TN</v>
      </c>
      <c r="D2449" s="9">
        <v>678889</v>
      </c>
      <c r="E2449" s="8" t="s">
        <v>445</v>
      </c>
      <c r="F2449" s="9">
        <v>148473</v>
      </c>
      <c r="G2449" s="9">
        <v>84365</v>
      </c>
      <c r="H2449" s="9">
        <v>246199</v>
      </c>
      <c r="I2449" s="10">
        <v>0.60306093850909226</v>
      </c>
      <c r="J2449" s="10">
        <v>0.34266995398031674</v>
      </c>
      <c r="K2449" s="9">
        <v>64108</v>
      </c>
      <c r="L2449" s="9">
        <v>-64108</v>
      </c>
      <c r="M2449" s="10">
        <v>0.26039098452877552</v>
      </c>
      <c r="N2449" s="10">
        <v>-0.26039098452877552</v>
      </c>
      <c r="O2449" s="9">
        <v>138899</v>
      </c>
      <c r="P2449" s="9">
        <v>94464</v>
      </c>
      <c r="Q2449" s="9">
        <v>237372</v>
      </c>
      <c r="R2449" s="10">
        <v>0.58515326154727598</v>
      </c>
      <c r="S2449" s="10">
        <v>0.39795763611546431</v>
      </c>
      <c r="T2449" s="9">
        <v>44435</v>
      </c>
      <c r="U2449" s="10">
        <v>0.18719562543181167</v>
      </c>
      <c r="V2449" s="9">
        <v>9574</v>
      </c>
      <c r="W2449" s="9">
        <v>-10099</v>
      </c>
      <c r="X2449" s="10">
        <v>1.7907676961816277E-2</v>
      </c>
      <c r="Y2449" s="10">
        <v>-5.5287682135147564E-2</v>
      </c>
      <c r="Z2449" s="11">
        <v>504.03</v>
      </c>
      <c r="AA2449" s="11">
        <v>1346.9218102097097</v>
      </c>
      <c r="AB2449" s="11">
        <v>47037</v>
      </c>
      <c r="AC2449" s="12" t="s">
        <v>6271</v>
      </c>
      <c r="AD2449" s="8">
        <v>47</v>
      </c>
      <c r="AE2449" s="8">
        <v>37</v>
      </c>
      <c r="AF2449" s="13" t="s">
        <v>6243</v>
      </c>
      <c r="AG2449" s="13" t="s">
        <v>6230</v>
      </c>
      <c r="AH2449" s="13" t="s">
        <v>6244</v>
      </c>
      <c r="AI2449" s="14">
        <v>1830345</v>
      </c>
      <c r="AJ2449" s="13" t="s">
        <v>486</v>
      </c>
      <c r="AK2449" s="13" t="s">
        <v>6232</v>
      </c>
      <c r="AL2449" s="13"/>
      <c r="AM2449" s="13"/>
      <c r="AN2449" s="13" t="s">
        <v>487</v>
      </c>
    </row>
    <row r="2450" spans="1:40" x14ac:dyDescent="0.2">
      <c r="A2450" s="8" t="s">
        <v>6222</v>
      </c>
      <c r="B2450" s="8" t="s">
        <v>1669</v>
      </c>
      <c r="C2450" s="8" t="str">
        <f t="shared" si="37"/>
        <v>Decatur County TN</v>
      </c>
      <c r="D2450" s="9">
        <v>11660</v>
      </c>
      <c r="E2450" s="8" t="s">
        <v>445</v>
      </c>
      <c r="F2450" s="9">
        <v>894</v>
      </c>
      <c r="G2450" s="9">
        <v>3580</v>
      </c>
      <c r="H2450" s="9">
        <v>4577</v>
      </c>
      <c r="I2450" s="10">
        <v>0.19532444832859952</v>
      </c>
      <c r="J2450" s="10">
        <v>0.78217172820624858</v>
      </c>
      <c r="K2450" s="9">
        <v>-2686</v>
      </c>
      <c r="L2450" s="9">
        <v>2686</v>
      </c>
      <c r="M2450" s="10">
        <v>-0.58684727987764906</v>
      </c>
      <c r="N2450" s="10">
        <v>0.58684727987764906</v>
      </c>
      <c r="O2450" s="9">
        <v>1302</v>
      </c>
      <c r="P2450" s="9">
        <v>2873</v>
      </c>
      <c r="Q2450" s="9">
        <v>4248</v>
      </c>
      <c r="R2450" s="10">
        <v>0.30649717514124292</v>
      </c>
      <c r="S2450" s="10">
        <v>0.67631826741996237</v>
      </c>
      <c r="T2450" s="9">
        <v>-1571</v>
      </c>
      <c r="U2450" s="10">
        <v>-0.36982109227871945</v>
      </c>
      <c r="V2450" s="9">
        <v>-408</v>
      </c>
      <c r="W2450" s="9">
        <v>707</v>
      </c>
      <c r="X2450" s="10">
        <v>-0.1111727268126434</v>
      </c>
      <c r="Y2450" s="10">
        <v>0.10585346078628621</v>
      </c>
      <c r="Z2450" s="11">
        <v>333.85</v>
      </c>
      <c r="AA2450" s="11">
        <v>34.925864909390441</v>
      </c>
      <c r="AB2450" s="11">
        <v>47039</v>
      </c>
      <c r="AC2450" s="12" t="s">
        <v>6272</v>
      </c>
      <c r="AD2450" s="8">
        <v>47</v>
      </c>
      <c r="AE2450" s="8">
        <v>39</v>
      </c>
      <c r="AF2450" s="13"/>
      <c r="AG2450" s="13"/>
      <c r="AH2450" s="13"/>
      <c r="AJ2450" s="13"/>
      <c r="AK2450" s="13"/>
      <c r="AL2450" s="13"/>
      <c r="AM2450" s="13"/>
      <c r="AN2450" s="13" t="s">
        <v>510</v>
      </c>
    </row>
    <row r="2451" spans="1:40" x14ac:dyDescent="0.2">
      <c r="A2451" s="8" t="s">
        <v>6222</v>
      </c>
      <c r="B2451" s="8" t="s">
        <v>567</v>
      </c>
      <c r="C2451" s="8" t="str">
        <f t="shared" si="37"/>
        <v>DeKalb County TN</v>
      </c>
      <c r="D2451" s="9">
        <v>19182</v>
      </c>
      <c r="E2451" s="8" t="s">
        <v>445</v>
      </c>
      <c r="F2451" s="9">
        <v>1566</v>
      </c>
      <c r="G2451" s="9">
        <v>5164</v>
      </c>
      <c r="H2451" s="9">
        <v>6940</v>
      </c>
      <c r="I2451" s="10">
        <v>0.22564841498559077</v>
      </c>
      <c r="J2451" s="10">
        <v>0.74409221902017286</v>
      </c>
      <c r="K2451" s="9">
        <v>-3598</v>
      </c>
      <c r="L2451" s="9">
        <v>3598</v>
      </c>
      <c r="M2451" s="10">
        <v>-0.51844380403458212</v>
      </c>
      <c r="N2451" s="10">
        <v>0.51844380403458212</v>
      </c>
      <c r="O2451" s="9">
        <v>2168</v>
      </c>
      <c r="P2451" s="9">
        <v>4134</v>
      </c>
      <c r="Q2451" s="9">
        <v>6406</v>
      </c>
      <c r="R2451" s="10">
        <v>0.33843271932563224</v>
      </c>
      <c r="S2451" s="10">
        <v>0.64533250078051829</v>
      </c>
      <c r="T2451" s="9">
        <v>-1966</v>
      </c>
      <c r="U2451" s="10">
        <v>-0.30689978145488606</v>
      </c>
      <c r="V2451" s="9">
        <v>-602</v>
      </c>
      <c r="W2451" s="9">
        <v>1030</v>
      </c>
      <c r="X2451" s="10">
        <v>-0.11278430434004147</v>
      </c>
      <c r="Y2451" s="10">
        <v>9.875971823965457E-2</v>
      </c>
      <c r="Z2451" s="11">
        <v>304.35000000000002</v>
      </c>
      <c r="AA2451" s="11">
        <v>63.026121241991127</v>
      </c>
      <c r="AB2451" s="11">
        <v>47041</v>
      </c>
      <c r="AC2451" s="12" t="s">
        <v>6273</v>
      </c>
      <c r="AD2451" s="8">
        <v>47</v>
      </c>
      <c r="AE2451" s="8">
        <v>41</v>
      </c>
      <c r="AF2451" s="13"/>
      <c r="AG2451" s="13"/>
      <c r="AH2451" s="13"/>
      <c r="AJ2451" s="13"/>
      <c r="AK2451" s="13"/>
      <c r="AL2451" s="13"/>
      <c r="AM2451" s="13"/>
      <c r="AN2451" s="13" t="s">
        <v>510</v>
      </c>
    </row>
    <row r="2452" spans="1:40" x14ac:dyDescent="0.2">
      <c r="A2452" s="8" t="s">
        <v>6222</v>
      </c>
      <c r="B2452" s="8" t="s">
        <v>6274</v>
      </c>
      <c r="C2452" s="8" t="str">
        <f t="shared" si="37"/>
        <v>Dickson County TN</v>
      </c>
      <c r="D2452" s="9">
        <v>51487</v>
      </c>
      <c r="E2452" s="8" t="s">
        <v>445</v>
      </c>
      <c r="F2452" s="9">
        <v>4718</v>
      </c>
      <c r="G2452" s="9">
        <v>13213</v>
      </c>
      <c r="H2452" s="9">
        <v>18619</v>
      </c>
      <c r="I2452" s="10">
        <v>0.25339706751168162</v>
      </c>
      <c r="J2452" s="10">
        <v>0.70965143133358399</v>
      </c>
      <c r="K2452" s="9">
        <v>-8495</v>
      </c>
      <c r="L2452" s="9">
        <v>8495</v>
      </c>
      <c r="M2452" s="10">
        <v>-0.45625436382190238</v>
      </c>
      <c r="N2452" s="10">
        <v>0.45625436382190238</v>
      </c>
      <c r="O2452" s="9">
        <v>6228</v>
      </c>
      <c r="P2452" s="9">
        <v>11287</v>
      </c>
      <c r="Q2452" s="9">
        <v>17821</v>
      </c>
      <c r="R2452" s="10">
        <v>0.34947533808428261</v>
      </c>
      <c r="S2452" s="10">
        <v>0.63335390831042027</v>
      </c>
      <c r="T2452" s="9">
        <v>-5059</v>
      </c>
      <c r="U2452" s="10">
        <v>-0.28387857022613766</v>
      </c>
      <c r="V2452" s="9">
        <v>-1510</v>
      </c>
      <c r="W2452" s="9">
        <v>1926</v>
      </c>
      <c r="X2452" s="10">
        <v>-9.6078270572600988E-2</v>
      </c>
      <c r="Y2452" s="10">
        <v>7.6297523023163727E-2</v>
      </c>
      <c r="Z2452" s="11">
        <v>489.9</v>
      </c>
      <c r="AA2452" s="11">
        <v>105.09695856297203</v>
      </c>
      <c r="AB2452" s="11">
        <v>47043</v>
      </c>
      <c r="AC2452" s="12" t="s">
        <v>6275</v>
      </c>
      <c r="AD2452" s="8">
        <v>47</v>
      </c>
      <c r="AE2452" s="8">
        <v>43</v>
      </c>
      <c r="AF2452" s="13" t="s">
        <v>6243</v>
      </c>
      <c r="AG2452" s="13" t="s">
        <v>6230</v>
      </c>
      <c r="AH2452" s="13" t="s">
        <v>6244</v>
      </c>
      <c r="AI2452" s="14">
        <v>1830345</v>
      </c>
      <c r="AJ2452" s="13" t="s">
        <v>486</v>
      </c>
      <c r="AK2452" s="13" t="s">
        <v>6232</v>
      </c>
      <c r="AL2452" s="13"/>
      <c r="AM2452" s="13"/>
      <c r="AN2452" s="13" t="s">
        <v>505</v>
      </c>
    </row>
    <row r="2453" spans="1:40" x14ac:dyDescent="0.2">
      <c r="A2453" s="8" t="s">
        <v>6222</v>
      </c>
      <c r="B2453" s="8" t="s">
        <v>6276</v>
      </c>
      <c r="C2453" s="8" t="str">
        <f t="shared" si="37"/>
        <v>Dyer County TN</v>
      </c>
      <c r="D2453" s="9">
        <v>37893</v>
      </c>
      <c r="E2453" s="8" t="s">
        <v>445</v>
      </c>
      <c r="F2453" s="9">
        <v>2815</v>
      </c>
      <c r="G2453" s="9">
        <v>10175</v>
      </c>
      <c r="H2453" s="9">
        <v>13290</v>
      </c>
      <c r="I2453" s="10">
        <v>0.21181339352896916</v>
      </c>
      <c r="J2453" s="10">
        <v>0.76561324303987965</v>
      </c>
      <c r="K2453" s="9">
        <v>-7360</v>
      </c>
      <c r="L2453" s="9">
        <v>7360</v>
      </c>
      <c r="M2453" s="10">
        <v>-0.55379984951091044</v>
      </c>
      <c r="N2453" s="10">
        <v>0.55379984951091044</v>
      </c>
      <c r="O2453" s="9">
        <v>3757</v>
      </c>
      <c r="P2453" s="9">
        <v>9921</v>
      </c>
      <c r="Q2453" s="9">
        <v>13800</v>
      </c>
      <c r="R2453" s="10">
        <v>0.27224637681159419</v>
      </c>
      <c r="S2453" s="10">
        <v>0.7189130434782609</v>
      </c>
      <c r="T2453" s="9">
        <v>-6164</v>
      </c>
      <c r="U2453" s="10">
        <v>-0.44666666666666671</v>
      </c>
      <c r="V2453" s="9">
        <v>-942</v>
      </c>
      <c r="W2453" s="9">
        <v>254</v>
      </c>
      <c r="X2453" s="10">
        <v>-6.043298328262503E-2</v>
      </c>
      <c r="Y2453" s="10">
        <v>4.6700199561618749E-2</v>
      </c>
      <c r="Z2453" s="11">
        <v>512.33000000000004</v>
      </c>
      <c r="AA2453" s="11">
        <v>73.962094743622274</v>
      </c>
      <c r="AB2453" s="11">
        <v>47045</v>
      </c>
      <c r="AC2453" s="12" t="s">
        <v>6277</v>
      </c>
      <c r="AD2453" s="8">
        <v>47</v>
      </c>
      <c r="AE2453" s="8">
        <v>45</v>
      </c>
      <c r="AF2453" s="13" t="s">
        <v>6278</v>
      </c>
      <c r="AG2453" s="13"/>
      <c r="AH2453" s="13" t="s">
        <v>6279</v>
      </c>
      <c r="AJ2453" s="13" t="s">
        <v>498</v>
      </c>
      <c r="AK2453" s="13"/>
      <c r="AL2453" s="13"/>
      <c r="AM2453" s="13"/>
      <c r="AN2453" s="13" t="s">
        <v>487</v>
      </c>
    </row>
    <row r="2454" spans="1:40" x14ac:dyDescent="0.2">
      <c r="A2454" s="8" t="s">
        <v>6222</v>
      </c>
      <c r="B2454" s="8" t="s">
        <v>584</v>
      </c>
      <c r="C2454" s="8" t="str">
        <f t="shared" si="37"/>
        <v>Fayette County TN</v>
      </c>
      <c r="D2454" s="9">
        <v>39165</v>
      </c>
      <c r="E2454" s="8" t="s">
        <v>445</v>
      </c>
      <c r="F2454" s="9">
        <v>5865</v>
      </c>
      <c r="G2454" s="9">
        <v>13046</v>
      </c>
      <c r="H2454" s="9">
        <v>19306</v>
      </c>
      <c r="I2454" s="10">
        <v>0.30379156738837665</v>
      </c>
      <c r="J2454" s="10">
        <v>0.67574847197762355</v>
      </c>
      <c r="K2454" s="9">
        <v>-7181</v>
      </c>
      <c r="L2454" s="9">
        <v>7181</v>
      </c>
      <c r="M2454" s="10">
        <v>-0.37195690458924691</v>
      </c>
      <c r="N2454" s="10">
        <v>0.37195690458924691</v>
      </c>
      <c r="O2454" s="9">
        <v>6683</v>
      </c>
      <c r="P2454" s="9">
        <v>12682</v>
      </c>
      <c r="Q2454" s="9">
        <v>19562</v>
      </c>
      <c r="R2454" s="10">
        <v>0.34163173499642163</v>
      </c>
      <c r="S2454" s="10">
        <v>0.64829772006952258</v>
      </c>
      <c r="T2454" s="9">
        <v>-5999</v>
      </c>
      <c r="U2454" s="10">
        <v>-0.30666598507310094</v>
      </c>
      <c r="V2454" s="9">
        <v>-818</v>
      </c>
      <c r="W2454" s="9">
        <v>364</v>
      </c>
      <c r="X2454" s="10">
        <v>-3.7840167608044983E-2</v>
      </c>
      <c r="Y2454" s="10">
        <v>2.7450751908100979E-2</v>
      </c>
      <c r="Z2454" s="11">
        <v>704.79</v>
      </c>
      <c r="AA2454" s="11">
        <v>55.569744179117187</v>
      </c>
      <c r="AB2454" s="11">
        <v>47047</v>
      </c>
      <c r="AC2454" s="12" t="s">
        <v>6280</v>
      </c>
      <c r="AD2454" s="8">
        <v>47</v>
      </c>
      <c r="AE2454" s="8">
        <v>47</v>
      </c>
      <c r="AF2454" s="13" t="s">
        <v>801</v>
      </c>
      <c r="AG2454" s="13" t="s">
        <v>802</v>
      </c>
      <c r="AH2454" s="13" t="s">
        <v>803</v>
      </c>
      <c r="AI2454" s="14">
        <v>1344127</v>
      </c>
      <c r="AJ2454" s="13" t="s">
        <v>486</v>
      </c>
      <c r="AK2454" s="13" t="s">
        <v>804</v>
      </c>
      <c r="AL2454" s="13"/>
      <c r="AM2454" s="13"/>
      <c r="AN2454" s="13" t="s">
        <v>505</v>
      </c>
    </row>
    <row r="2455" spans="1:40" x14ac:dyDescent="0.2">
      <c r="A2455" s="8" t="s">
        <v>6222</v>
      </c>
      <c r="B2455" s="8" t="s">
        <v>6281</v>
      </c>
      <c r="C2455" s="8" t="str">
        <f t="shared" si="37"/>
        <v>Fentress County TN</v>
      </c>
      <c r="D2455" s="9">
        <v>17917</v>
      </c>
      <c r="E2455" s="8" t="s">
        <v>445</v>
      </c>
      <c r="F2455" s="9">
        <v>1100</v>
      </c>
      <c r="G2455" s="9">
        <v>6032</v>
      </c>
      <c r="H2455" s="9">
        <v>7311</v>
      </c>
      <c r="I2455" s="10">
        <v>0.15045821365066339</v>
      </c>
      <c r="J2455" s="10">
        <v>0.82505813158254682</v>
      </c>
      <c r="K2455" s="9">
        <v>-4932</v>
      </c>
      <c r="L2455" s="9">
        <v>4932</v>
      </c>
      <c r="M2455" s="10">
        <v>-0.67459991793188345</v>
      </c>
      <c r="N2455" s="10">
        <v>0.67459991793188345</v>
      </c>
      <c r="O2455" s="9">
        <v>1559</v>
      </c>
      <c r="P2455" s="9">
        <v>5240</v>
      </c>
      <c r="Q2455" s="9">
        <v>6890</v>
      </c>
      <c r="R2455" s="10">
        <v>0.22626995645863571</v>
      </c>
      <c r="S2455" s="10">
        <v>0.760522496371553</v>
      </c>
      <c r="T2455" s="9">
        <v>-3681</v>
      </c>
      <c r="U2455" s="10">
        <v>-0.53425253991291732</v>
      </c>
      <c r="V2455" s="9">
        <v>-459</v>
      </c>
      <c r="W2455" s="9">
        <v>792</v>
      </c>
      <c r="X2455" s="10">
        <v>-7.5811742807972315E-2</v>
      </c>
      <c r="Y2455" s="10">
        <v>6.4535635210993814E-2</v>
      </c>
      <c r="Z2455" s="11">
        <v>498.61</v>
      </c>
      <c r="AA2455" s="11">
        <v>35.933896231523633</v>
      </c>
      <c r="AB2455" s="11">
        <v>47049</v>
      </c>
      <c r="AC2455" s="12" t="s">
        <v>6282</v>
      </c>
      <c r="AD2455" s="8">
        <v>47</v>
      </c>
      <c r="AE2455" s="8">
        <v>49</v>
      </c>
      <c r="AF2455" s="13"/>
      <c r="AG2455" s="13"/>
      <c r="AH2455" s="13"/>
      <c r="AJ2455" s="13"/>
      <c r="AK2455" s="13"/>
      <c r="AL2455" s="13"/>
      <c r="AM2455" s="13"/>
      <c r="AN2455" s="13" t="s">
        <v>510</v>
      </c>
    </row>
    <row r="2456" spans="1:40" x14ac:dyDescent="0.2">
      <c r="A2456" s="8" t="s">
        <v>6222</v>
      </c>
      <c r="B2456" s="8" t="s">
        <v>586</v>
      </c>
      <c r="C2456" s="8" t="str">
        <f t="shared" si="37"/>
        <v>Franklin County TN</v>
      </c>
      <c r="D2456" s="9">
        <v>41449</v>
      </c>
      <c r="E2456" s="8" t="s">
        <v>445</v>
      </c>
      <c r="F2456" s="9">
        <v>4372</v>
      </c>
      <c r="G2456" s="9">
        <v>11526</v>
      </c>
      <c r="H2456" s="9">
        <v>16363</v>
      </c>
      <c r="I2456" s="10">
        <v>0.26718816842877224</v>
      </c>
      <c r="J2456" s="10">
        <v>0.70439405976899105</v>
      </c>
      <c r="K2456" s="9">
        <v>-7154</v>
      </c>
      <c r="L2456" s="9">
        <v>7154</v>
      </c>
      <c r="M2456" s="10">
        <v>-0.43720589134021881</v>
      </c>
      <c r="N2456" s="10">
        <v>0.43720589134021881</v>
      </c>
      <c r="O2456" s="9">
        <v>5594</v>
      </c>
      <c r="P2456" s="9">
        <v>10252</v>
      </c>
      <c r="Q2456" s="9">
        <v>16099</v>
      </c>
      <c r="R2456" s="10">
        <v>0.3474749984471085</v>
      </c>
      <c r="S2456" s="10">
        <v>0.63680973973538724</v>
      </c>
      <c r="T2456" s="9">
        <v>-4658</v>
      </c>
      <c r="U2456" s="10">
        <v>-0.28933474128827874</v>
      </c>
      <c r="V2456" s="9">
        <v>-1222</v>
      </c>
      <c r="W2456" s="9">
        <v>1274</v>
      </c>
      <c r="X2456" s="10">
        <v>-8.0286830018336253E-2</v>
      </c>
      <c r="Y2456" s="10">
        <v>6.7584320033603817E-2</v>
      </c>
      <c r="Z2456" s="11">
        <v>554.54</v>
      </c>
      <c r="AA2456" s="11">
        <v>74.744833555739902</v>
      </c>
      <c r="AB2456" s="11">
        <v>47051</v>
      </c>
      <c r="AC2456" s="12" t="s">
        <v>6283</v>
      </c>
      <c r="AD2456" s="8">
        <v>47</v>
      </c>
      <c r="AE2456" s="8">
        <v>51</v>
      </c>
      <c r="AF2456" s="13" t="s">
        <v>6264</v>
      </c>
      <c r="AG2456" s="13"/>
      <c r="AH2456" s="13" t="s">
        <v>6265</v>
      </c>
      <c r="AJ2456" s="13" t="s">
        <v>498</v>
      </c>
      <c r="AK2456" s="13"/>
      <c r="AL2456" s="13"/>
      <c r="AM2456" s="13"/>
      <c r="AN2456" s="13" t="s">
        <v>505</v>
      </c>
    </row>
    <row r="2457" spans="1:40" x14ac:dyDescent="0.2">
      <c r="A2457" s="8" t="s">
        <v>6222</v>
      </c>
      <c r="B2457" s="8" t="s">
        <v>2365</v>
      </c>
      <c r="C2457" s="8" t="str">
        <f t="shared" si="37"/>
        <v>Gibson County TN</v>
      </c>
      <c r="D2457" s="9">
        <v>49399</v>
      </c>
      <c r="E2457" s="8" t="s">
        <v>445</v>
      </c>
      <c r="F2457" s="9">
        <v>5255</v>
      </c>
      <c r="G2457" s="9">
        <v>13779</v>
      </c>
      <c r="H2457" s="9">
        <v>19484</v>
      </c>
      <c r="I2457" s="10">
        <v>0.26970847875179632</v>
      </c>
      <c r="J2457" s="10">
        <v>0.70719564771094234</v>
      </c>
      <c r="K2457" s="9">
        <v>-8524</v>
      </c>
      <c r="L2457" s="9">
        <v>8524</v>
      </c>
      <c r="M2457" s="10">
        <v>-0.43748716895914602</v>
      </c>
      <c r="N2457" s="10">
        <v>0.43748716895914602</v>
      </c>
      <c r="O2457" s="9">
        <v>6564</v>
      </c>
      <c r="P2457" s="9">
        <v>12883</v>
      </c>
      <c r="Q2457" s="9">
        <v>19667</v>
      </c>
      <c r="R2457" s="10">
        <v>0.33375705496517011</v>
      </c>
      <c r="S2457" s="10">
        <v>0.65505669395433974</v>
      </c>
      <c r="T2457" s="9">
        <v>-6319</v>
      </c>
      <c r="U2457" s="10">
        <v>-0.32129963898916963</v>
      </c>
      <c r="V2457" s="9">
        <v>-1309</v>
      </c>
      <c r="W2457" s="9">
        <v>896</v>
      </c>
      <c r="X2457" s="10">
        <v>-6.4048576213373787E-2</v>
      </c>
      <c r="Y2457" s="10">
        <v>5.2138953756602602E-2</v>
      </c>
      <c r="Z2457" s="11">
        <v>602.74</v>
      </c>
      <c r="AA2457" s="11">
        <v>81.957394564820646</v>
      </c>
      <c r="AB2457" s="11">
        <v>47053</v>
      </c>
      <c r="AC2457" s="12" t="s">
        <v>6284</v>
      </c>
      <c r="AD2457" s="8">
        <v>47</v>
      </c>
      <c r="AE2457" s="8">
        <v>53</v>
      </c>
      <c r="AF2457" s="13"/>
      <c r="AG2457" s="13"/>
      <c r="AH2457" s="13"/>
      <c r="AJ2457" s="13"/>
      <c r="AK2457" s="13"/>
      <c r="AL2457" s="13"/>
      <c r="AM2457" s="13"/>
      <c r="AN2457" s="13" t="s">
        <v>510</v>
      </c>
    </row>
    <row r="2458" spans="1:40" x14ac:dyDescent="0.2">
      <c r="A2458" s="8" t="s">
        <v>6222</v>
      </c>
      <c r="B2458" s="8" t="s">
        <v>6285</v>
      </c>
      <c r="C2458" s="8" t="str">
        <f t="shared" si="37"/>
        <v>Giles County TN</v>
      </c>
      <c r="D2458" s="9">
        <v>28946</v>
      </c>
      <c r="E2458" s="8" t="s">
        <v>445</v>
      </c>
      <c r="F2458" s="9">
        <v>2915</v>
      </c>
      <c r="G2458" s="9">
        <v>7964</v>
      </c>
      <c r="H2458" s="9">
        <v>11120</v>
      </c>
      <c r="I2458" s="10">
        <v>0.26214028776978415</v>
      </c>
      <c r="J2458" s="10">
        <v>0.7161870503597122</v>
      </c>
      <c r="K2458" s="9">
        <v>-5049</v>
      </c>
      <c r="L2458" s="9">
        <v>5049</v>
      </c>
      <c r="M2458" s="10">
        <v>-0.45404676258992804</v>
      </c>
      <c r="N2458" s="10">
        <v>0.45404676258992804</v>
      </c>
      <c r="O2458" s="9">
        <v>3759</v>
      </c>
      <c r="P2458" s="9">
        <v>6914</v>
      </c>
      <c r="Q2458" s="9">
        <v>10797</v>
      </c>
      <c r="R2458" s="10">
        <v>0.34815226451792164</v>
      </c>
      <c r="S2458" s="10">
        <v>0.64036306381402242</v>
      </c>
      <c r="T2458" s="9">
        <v>-3155</v>
      </c>
      <c r="U2458" s="10">
        <v>-0.29221079929610078</v>
      </c>
      <c r="V2458" s="9">
        <v>-844</v>
      </c>
      <c r="W2458" s="9">
        <v>1050</v>
      </c>
      <c r="X2458" s="10">
        <v>-8.6011976748137486E-2</v>
      </c>
      <c r="Y2458" s="10">
        <v>7.5823986545689781E-2</v>
      </c>
      <c r="Z2458" s="11">
        <v>610.92999999999995</v>
      </c>
      <c r="AA2458" s="11">
        <v>47.380223593537728</v>
      </c>
      <c r="AB2458" s="11">
        <v>47055</v>
      </c>
      <c r="AC2458" s="12" t="s">
        <v>6286</v>
      </c>
      <c r="AD2458" s="8">
        <v>47</v>
      </c>
      <c r="AE2458" s="8">
        <v>55</v>
      </c>
      <c r="AF2458" s="13"/>
      <c r="AG2458" s="13"/>
      <c r="AH2458" s="13"/>
      <c r="AJ2458" s="13"/>
      <c r="AK2458" s="13"/>
      <c r="AL2458" s="13"/>
      <c r="AM2458" s="13"/>
      <c r="AN2458" s="13" t="s">
        <v>510</v>
      </c>
    </row>
    <row r="2459" spans="1:40" x14ac:dyDescent="0.2">
      <c r="A2459" s="8" t="s">
        <v>6222</v>
      </c>
      <c r="B2459" s="8" t="s">
        <v>6287</v>
      </c>
      <c r="C2459" s="8" t="str">
        <f t="shared" si="37"/>
        <v>Grainger County TN</v>
      </c>
      <c r="D2459" s="9">
        <v>22846</v>
      </c>
      <c r="E2459" s="8" t="s">
        <v>445</v>
      </c>
      <c r="F2459" s="9">
        <v>1154</v>
      </c>
      <c r="G2459" s="9">
        <v>6618</v>
      </c>
      <c r="H2459" s="9">
        <v>7985</v>
      </c>
      <c r="I2459" s="10">
        <v>0.14452097683155918</v>
      </c>
      <c r="J2459" s="10">
        <v>0.82880400751408889</v>
      </c>
      <c r="K2459" s="9">
        <v>-5464</v>
      </c>
      <c r="L2459" s="9">
        <v>5464</v>
      </c>
      <c r="M2459" s="10">
        <v>-0.68428303068252971</v>
      </c>
      <c r="N2459" s="10">
        <v>0.68428303068252971</v>
      </c>
      <c r="O2459" s="9">
        <v>1668</v>
      </c>
      <c r="P2459" s="9">
        <v>5469</v>
      </c>
      <c r="Q2459" s="9">
        <v>7250</v>
      </c>
      <c r="R2459" s="10">
        <v>0.23006896551724138</v>
      </c>
      <c r="S2459" s="10">
        <v>0.75434482758620691</v>
      </c>
      <c r="T2459" s="9">
        <v>-3801</v>
      </c>
      <c r="U2459" s="10">
        <v>-0.52427586206896559</v>
      </c>
      <c r="V2459" s="9">
        <v>-514</v>
      </c>
      <c r="W2459" s="9">
        <v>1149</v>
      </c>
      <c r="X2459" s="10">
        <v>-8.5547988685682197E-2</v>
      </c>
      <c r="Y2459" s="10">
        <v>7.445917992788198E-2</v>
      </c>
      <c r="Z2459" s="11">
        <v>280.60000000000002</v>
      </c>
      <c r="AA2459" s="11">
        <v>81.4183891660727</v>
      </c>
      <c r="AB2459" s="11">
        <v>47057</v>
      </c>
      <c r="AC2459" s="12" t="s">
        <v>6288</v>
      </c>
      <c r="AD2459" s="8">
        <v>47</v>
      </c>
      <c r="AE2459" s="8">
        <v>57</v>
      </c>
      <c r="AF2459" s="13" t="s">
        <v>6224</v>
      </c>
      <c r="AG2459" s="13" t="s">
        <v>6225</v>
      </c>
      <c r="AH2459" s="13" t="s">
        <v>6226</v>
      </c>
      <c r="AI2459" s="14">
        <v>861424</v>
      </c>
      <c r="AJ2459" s="13" t="s">
        <v>486</v>
      </c>
      <c r="AK2459" s="13" t="s">
        <v>6227</v>
      </c>
      <c r="AL2459" s="13"/>
      <c r="AM2459" s="13"/>
      <c r="AN2459" s="13" t="s">
        <v>505</v>
      </c>
    </row>
    <row r="2460" spans="1:40" x14ac:dyDescent="0.2">
      <c r="A2460" s="8" t="s">
        <v>6222</v>
      </c>
      <c r="B2460" s="8" t="s">
        <v>592</v>
      </c>
      <c r="C2460" s="8" t="str">
        <f t="shared" si="37"/>
        <v>Greene County TN</v>
      </c>
      <c r="D2460" s="9">
        <v>68580</v>
      </c>
      <c r="E2460" s="8" t="s">
        <v>445</v>
      </c>
      <c r="F2460" s="9">
        <v>4211</v>
      </c>
      <c r="G2460" s="9">
        <v>18538</v>
      </c>
      <c r="H2460" s="9">
        <v>23491</v>
      </c>
      <c r="I2460" s="10">
        <v>0.17926014218211231</v>
      </c>
      <c r="J2460" s="10">
        <v>0.78915329275041501</v>
      </c>
      <c r="K2460" s="9">
        <v>-14327</v>
      </c>
      <c r="L2460" s="9">
        <v>14327</v>
      </c>
      <c r="M2460" s="10">
        <v>-0.60989315056830273</v>
      </c>
      <c r="N2460" s="10">
        <v>0.60989315056830273</v>
      </c>
      <c r="O2460" s="9">
        <v>6216</v>
      </c>
      <c r="P2460" s="9">
        <v>17234</v>
      </c>
      <c r="Q2460" s="9">
        <v>23937</v>
      </c>
      <c r="R2460" s="10">
        <v>0.25968166436896856</v>
      </c>
      <c r="S2460" s="10">
        <v>0.71997326314909971</v>
      </c>
      <c r="T2460" s="9">
        <v>-11018</v>
      </c>
      <c r="U2460" s="10">
        <v>-0.46029159878013115</v>
      </c>
      <c r="V2460" s="9">
        <v>-2005</v>
      </c>
      <c r="W2460" s="9">
        <v>1304</v>
      </c>
      <c r="X2460" s="10">
        <v>-8.0421522186856248E-2</v>
      </c>
      <c r="Y2460" s="10">
        <v>6.9180029601315307E-2</v>
      </c>
      <c r="Z2460" s="11">
        <v>622.16999999999996</v>
      </c>
      <c r="AA2460" s="11">
        <v>110.22710834659338</v>
      </c>
      <c r="AB2460" s="11">
        <v>47059</v>
      </c>
      <c r="AC2460" s="12" t="s">
        <v>6289</v>
      </c>
      <c r="AD2460" s="8">
        <v>47</v>
      </c>
      <c r="AE2460" s="8">
        <v>59</v>
      </c>
      <c r="AF2460" s="13" t="s">
        <v>6290</v>
      </c>
      <c r="AG2460" s="13"/>
      <c r="AH2460" s="13" t="s">
        <v>6291</v>
      </c>
      <c r="AJ2460" s="13" t="s">
        <v>498</v>
      </c>
      <c r="AK2460" s="13"/>
      <c r="AL2460" s="13"/>
      <c r="AM2460" s="13"/>
      <c r="AN2460" s="13" t="s">
        <v>487</v>
      </c>
    </row>
    <row r="2461" spans="1:40" x14ac:dyDescent="0.2">
      <c r="A2461" s="8" t="s">
        <v>6222</v>
      </c>
      <c r="B2461" s="8" t="s">
        <v>2126</v>
      </c>
      <c r="C2461" s="8" t="str">
        <f t="shared" si="37"/>
        <v>Grundy County TN</v>
      </c>
      <c r="D2461" s="9">
        <v>13441</v>
      </c>
      <c r="E2461" s="8" t="s">
        <v>445</v>
      </c>
      <c r="F2461" s="9">
        <v>998</v>
      </c>
      <c r="G2461" s="9">
        <v>3626</v>
      </c>
      <c r="H2461" s="9">
        <v>4750</v>
      </c>
      <c r="I2461" s="10">
        <v>0.21010526315789474</v>
      </c>
      <c r="J2461" s="10">
        <v>0.76336842105263158</v>
      </c>
      <c r="K2461" s="9">
        <v>-2628</v>
      </c>
      <c r="L2461" s="9">
        <v>2628</v>
      </c>
      <c r="M2461" s="10">
        <v>-0.5532631578947369</v>
      </c>
      <c r="N2461" s="10">
        <v>0.5532631578947369</v>
      </c>
      <c r="O2461" s="9">
        <v>1637</v>
      </c>
      <c r="P2461" s="9">
        <v>2502</v>
      </c>
      <c r="Q2461" s="9">
        <v>4217</v>
      </c>
      <c r="R2461" s="10">
        <v>0.38819065686506993</v>
      </c>
      <c r="S2461" s="10">
        <v>0.59331278159829259</v>
      </c>
      <c r="T2461" s="9">
        <v>-865</v>
      </c>
      <c r="U2461" s="10">
        <v>-0.20512212473322267</v>
      </c>
      <c r="V2461" s="9">
        <v>-639</v>
      </c>
      <c r="W2461" s="9">
        <v>1124</v>
      </c>
      <c r="X2461" s="10">
        <v>-0.17808539370717519</v>
      </c>
      <c r="Y2461" s="10">
        <v>0.17005563945433899</v>
      </c>
      <c r="Z2461" s="11">
        <v>360.53</v>
      </c>
      <c r="AA2461" s="11">
        <v>37.281224863395558</v>
      </c>
      <c r="AB2461" s="11">
        <v>47061</v>
      </c>
      <c r="AC2461" s="12" t="s">
        <v>6292</v>
      </c>
      <c r="AD2461" s="8">
        <v>47</v>
      </c>
      <c r="AE2461" s="8">
        <v>61</v>
      </c>
      <c r="AF2461" s="13"/>
      <c r="AG2461" s="13"/>
      <c r="AH2461" s="13"/>
      <c r="AJ2461" s="13"/>
      <c r="AK2461" s="13"/>
      <c r="AL2461" s="13"/>
      <c r="AM2461" s="13"/>
      <c r="AN2461" s="13" t="s">
        <v>510</v>
      </c>
    </row>
    <row r="2462" spans="1:40" x14ac:dyDescent="0.2">
      <c r="A2462" s="8" t="s">
        <v>6222</v>
      </c>
      <c r="B2462" s="8" t="s">
        <v>6293</v>
      </c>
      <c r="C2462" s="8" t="str">
        <f t="shared" si="37"/>
        <v>Hamblen County TN</v>
      </c>
      <c r="D2462" s="9">
        <v>63402</v>
      </c>
      <c r="E2462" s="8" t="s">
        <v>445</v>
      </c>
      <c r="F2462" s="9">
        <v>4075</v>
      </c>
      <c r="G2462" s="9">
        <v>15839</v>
      </c>
      <c r="H2462" s="9">
        <v>20579</v>
      </c>
      <c r="I2462" s="10">
        <v>0.19801739637494534</v>
      </c>
      <c r="J2462" s="10">
        <v>0.76966810826570775</v>
      </c>
      <c r="K2462" s="9">
        <v>-11764</v>
      </c>
      <c r="L2462" s="9">
        <v>11764</v>
      </c>
      <c r="M2462" s="10">
        <v>-0.57165071189076244</v>
      </c>
      <c r="N2462" s="10">
        <v>0.57165071189076244</v>
      </c>
      <c r="O2462" s="9">
        <v>5229</v>
      </c>
      <c r="P2462" s="9">
        <v>14515</v>
      </c>
      <c r="Q2462" s="9">
        <v>20020</v>
      </c>
      <c r="R2462" s="10">
        <v>0.26118881118881121</v>
      </c>
      <c r="S2462" s="10">
        <v>0.72502497502497498</v>
      </c>
      <c r="T2462" s="9">
        <v>-9286</v>
      </c>
      <c r="U2462" s="10">
        <v>-0.46383616383616377</v>
      </c>
      <c r="V2462" s="9">
        <v>-1154</v>
      </c>
      <c r="W2462" s="9">
        <v>1324</v>
      </c>
      <c r="X2462" s="10">
        <v>-6.3171414813865873E-2</v>
      </c>
      <c r="Y2462" s="10">
        <v>4.4643133240732769E-2</v>
      </c>
      <c r="Z2462" s="11">
        <v>161.18</v>
      </c>
      <c r="AA2462" s="11">
        <v>393.36145923811887</v>
      </c>
      <c r="AB2462" s="11">
        <v>47063</v>
      </c>
      <c r="AC2462" s="12" t="s">
        <v>6294</v>
      </c>
      <c r="AD2462" s="8">
        <v>47</v>
      </c>
      <c r="AE2462" s="8">
        <v>63</v>
      </c>
      <c r="AF2462" s="13" t="s">
        <v>6295</v>
      </c>
      <c r="AG2462" s="13" t="s">
        <v>6225</v>
      </c>
      <c r="AH2462" s="13" t="s">
        <v>6296</v>
      </c>
      <c r="AI2462" s="14">
        <v>116642</v>
      </c>
      <c r="AJ2462" s="13" t="s">
        <v>486</v>
      </c>
      <c r="AK2462" s="13" t="s">
        <v>6227</v>
      </c>
      <c r="AL2462" s="13"/>
      <c r="AM2462" s="13"/>
      <c r="AN2462" s="13" t="s">
        <v>487</v>
      </c>
    </row>
    <row r="2463" spans="1:40" x14ac:dyDescent="0.2">
      <c r="A2463" s="8" t="s">
        <v>6222</v>
      </c>
      <c r="B2463" s="8" t="s">
        <v>1441</v>
      </c>
      <c r="C2463" s="8" t="str">
        <f t="shared" si="37"/>
        <v>Hamilton County TN</v>
      </c>
      <c r="D2463" s="9">
        <v>354098</v>
      </c>
      <c r="E2463" s="8" t="s">
        <v>445</v>
      </c>
      <c r="F2463" s="9">
        <v>55260</v>
      </c>
      <c r="G2463" s="9">
        <v>78661</v>
      </c>
      <c r="H2463" s="9">
        <v>141088</v>
      </c>
      <c r="I2463" s="10">
        <v>0.39167044681333635</v>
      </c>
      <c r="J2463" s="10">
        <v>0.55753146972102519</v>
      </c>
      <c r="K2463" s="9">
        <v>-23401</v>
      </c>
      <c r="L2463" s="9">
        <v>23401</v>
      </c>
      <c r="M2463" s="10">
        <v>-0.16586102290768884</v>
      </c>
      <c r="N2463" s="10">
        <v>0.16586102290768884</v>
      </c>
      <c r="O2463" s="9">
        <v>58794</v>
      </c>
      <c r="P2463" s="9">
        <v>79877</v>
      </c>
      <c r="Q2463" s="9">
        <v>142320</v>
      </c>
      <c r="R2463" s="10">
        <v>0.41311129848229344</v>
      </c>
      <c r="S2463" s="10">
        <v>0.56124929735806628</v>
      </c>
      <c r="T2463" s="9">
        <v>-21083</v>
      </c>
      <c r="U2463" s="10">
        <v>-0.14813799887577284</v>
      </c>
      <c r="V2463" s="9">
        <v>-3534</v>
      </c>
      <c r="W2463" s="9">
        <v>-1216</v>
      </c>
      <c r="X2463" s="10">
        <v>-2.1440851668957095E-2</v>
      </c>
      <c r="Y2463" s="10">
        <v>-3.7178276370410934E-3</v>
      </c>
      <c r="Z2463" s="11">
        <v>542.42999999999995</v>
      </c>
      <c r="AA2463" s="11">
        <v>652.79943955902149</v>
      </c>
      <c r="AB2463" s="11">
        <v>47065</v>
      </c>
      <c r="AC2463" s="12" t="s">
        <v>6297</v>
      </c>
      <c r="AD2463" s="8">
        <v>47</v>
      </c>
      <c r="AE2463" s="8">
        <v>65</v>
      </c>
      <c r="AF2463" s="13" t="s">
        <v>1623</v>
      </c>
      <c r="AG2463" s="13" t="s">
        <v>605</v>
      </c>
      <c r="AH2463" s="13" t="s">
        <v>1624</v>
      </c>
      <c r="AI2463" s="14">
        <v>547776</v>
      </c>
      <c r="AJ2463" s="13" t="s">
        <v>486</v>
      </c>
      <c r="AK2463" s="13" t="s">
        <v>607</v>
      </c>
      <c r="AL2463" s="13"/>
      <c r="AM2463" s="13"/>
      <c r="AN2463" s="13" t="s">
        <v>487</v>
      </c>
    </row>
    <row r="2464" spans="1:40" x14ac:dyDescent="0.2">
      <c r="A2464" s="8" t="s">
        <v>6222</v>
      </c>
      <c r="B2464" s="8" t="s">
        <v>1726</v>
      </c>
      <c r="C2464" s="8" t="str">
        <f t="shared" si="37"/>
        <v>Hancock County TN</v>
      </c>
      <c r="D2464" s="9">
        <v>6572</v>
      </c>
      <c r="E2464" s="8" t="s">
        <v>445</v>
      </c>
      <c r="F2464" s="9">
        <v>322</v>
      </c>
      <c r="G2464" s="9">
        <v>1842</v>
      </c>
      <c r="H2464" s="9">
        <v>2229</v>
      </c>
      <c r="I2464" s="10">
        <v>0.14445939883355766</v>
      </c>
      <c r="J2464" s="10">
        <v>0.82637954239569311</v>
      </c>
      <c r="K2464" s="9">
        <v>-1520</v>
      </c>
      <c r="L2464" s="9">
        <v>1520</v>
      </c>
      <c r="M2464" s="10">
        <v>-0.68192014356213548</v>
      </c>
      <c r="N2464" s="10">
        <v>0.68192014356213548</v>
      </c>
      <c r="O2464" s="9">
        <v>475</v>
      </c>
      <c r="P2464" s="9">
        <v>1527</v>
      </c>
      <c r="Q2464" s="9">
        <v>2046</v>
      </c>
      <c r="R2464" s="10">
        <v>0.23216031280547408</v>
      </c>
      <c r="S2464" s="10">
        <v>0.74633431085043989</v>
      </c>
      <c r="T2464" s="9">
        <v>-1052</v>
      </c>
      <c r="U2464" s="10">
        <v>-0.51417399804496577</v>
      </c>
      <c r="V2464" s="9">
        <v>-153</v>
      </c>
      <c r="W2464" s="9">
        <v>315</v>
      </c>
      <c r="X2464" s="10">
        <v>-8.7700913971916428E-2</v>
      </c>
      <c r="Y2464" s="10">
        <v>8.0045231545253226E-2</v>
      </c>
      <c r="Z2464" s="11">
        <v>222.34</v>
      </c>
      <c r="AA2464" s="11">
        <v>29.558334082936042</v>
      </c>
      <c r="AB2464" s="11">
        <v>47067</v>
      </c>
      <c r="AC2464" s="12" t="s">
        <v>6298</v>
      </c>
      <c r="AD2464" s="8">
        <v>47</v>
      </c>
      <c r="AE2464" s="8">
        <v>67</v>
      </c>
      <c r="AF2464" s="13"/>
      <c r="AG2464" s="13"/>
      <c r="AH2464" s="13"/>
      <c r="AJ2464" s="13"/>
      <c r="AK2464" s="13"/>
      <c r="AL2464" s="13"/>
      <c r="AM2464" s="13"/>
      <c r="AN2464" s="13" t="s">
        <v>510</v>
      </c>
    </row>
    <row r="2465" spans="1:40" x14ac:dyDescent="0.2">
      <c r="A2465" s="8" t="s">
        <v>6222</v>
      </c>
      <c r="B2465" s="8" t="s">
        <v>6299</v>
      </c>
      <c r="C2465" s="8" t="str">
        <f t="shared" ref="C2465:C2528" si="38">B2465&amp;" "&amp;A2465</f>
        <v>Hardeman County TN</v>
      </c>
      <c r="D2465" s="9">
        <v>25707</v>
      </c>
      <c r="E2465" s="8" t="s">
        <v>445</v>
      </c>
      <c r="F2465" s="9">
        <v>4174</v>
      </c>
      <c r="G2465" s="9">
        <v>4912</v>
      </c>
      <c r="H2465" s="9">
        <v>9242</v>
      </c>
      <c r="I2465" s="10">
        <v>0.45163384548798963</v>
      </c>
      <c r="J2465" s="10">
        <v>0.53148669119238257</v>
      </c>
      <c r="K2465" s="9">
        <v>-738</v>
      </c>
      <c r="L2465" s="9">
        <v>738</v>
      </c>
      <c r="M2465" s="10">
        <v>-7.9852845704392938E-2</v>
      </c>
      <c r="N2465" s="10">
        <v>7.9852845704392938E-2</v>
      </c>
      <c r="O2465" s="9">
        <v>5479</v>
      </c>
      <c r="P2465" s="9">
        <v>4864</v>
      </c>
      <c r="Q2465" s="9">
        <v>10435</v>
      </c>
      <c r="R2465" s="10">
        <v>0.52505989458552949</v>
      </c>
      <c r="S2465" s="10">
        <v>0.46612362242453281</v>
      </c>
      <c r="T2465" s="9">
        <v>615</v>
      </c>
      <c r="U2465" s="10">
        <v>5.8936272160996672E-2</v>
      </c>
      <c r="V2465" s="9">
        <v>-1305</v>
      </c>
      <c r="W2465" s="9">
        <v>48</v>
      </c>
      <c r="X2465" s="10">
        <v>-7.3426049097539858E-2</v>
      </c>
      <c r="Y2465" s="10">
        <v>6.5363068767849752E-2</v>
      </c>
      <c r="Z2465" s="11">
        <v>667.77</v>
      </c>
      <c r="AA2465" s="11">
        <v>38.49678781616425</v>
      </c>
      <c r="AB2465" s="11">
        <v>47069</v>
      </c>
      <c r="AC2465" s="12" t="s">
        <v>6300</v>
      </c>
      <c r="AD2465" s="8">
        <v>47</v>
      </c>
      <c r="AE2465" s="8">
        <v>69</v>
      </c>
      <c r="AF2465" s="13"/>
      <c r="AG2465" s="13"/>
      <c r="AH2465" s="13"/>
      <c r="AJ2465" s="13"/>
      <c r="AK2465" s="13"/>
      <c r="AL2465" s="13"/>
      <c r="AM2465" s="13"/>
      <c r="AN2465" s="13" t="s">
        <v>510</v>
      </c>
    </row>
    <row r="2466" spans="1:40" x14ac:dyDescent="0.2">
      <c r="A2466" s="8" t="s">
        <v>6222</v>
      </c>
      <c r="B2466" s="8" t="s">
        <v>2132</v>
      </c>
      <c r="C2466" s="8" t="str">
        <f t="shared" si="38"/>
        <v>Hardin County TN</v>
      </c>
      <c r="D2466" s="9">
        <v>25756</v>
      </c>
      <c r="E2466" s="8" t="s">
        <v>445</v>
      </c>
      <c r="F2466" s="9">
        <v>1622</v>
      </c>
      <c r="G2466" s="9">
        <v>8012</v>
      </c>
      <c r="H2466" s="9">
        <v>9949</v>
      </c>
      <c r="I2466" s="10">
        <v>0.16303146044828626</v>
      </c>
      <c r="J2466" s="10">
        <v>0.80530706603678759</v>
      </c>
      <c r="K2466" s="9">
        <v>-6390</v>
      </c>
      <c r="L2466" s="9">
        <v>6390</v>
      </c>
      <c r="M2466" s="10">
        <v>-0.64227560558850127</v>
      </c>
      <c r="N2466" s="10">
        <v>0.64227560558850127</v>
      </c>
      <c r="O2466" s="9">
        <v>2467</v>
      </c>
      <c r="P2466" s="9">
        <v>7886</v>
      </c>
      <c r="Q2466" s="9">
        <v>10495</v>
      </c>
      <c r="R2466" s="10">
        <v>0.23506431634111483</v>
      </c>
      <c r="S2466" s="10">
        <v>0.75140543115769409</v>
      </c>
      <c r="T2466" s="9">
        <v>-5419</v>
      </c>
      <c r="U2466" s="10">
        <v>-0.51634111481657929</v>
      </c>
      <c r="V2466" s="9">
        <v>-845</v>
      </c>
      <c r="W2466" s="9">
        <v>126</v>
      </c>
      <c r="X2466" s="10">
        <v>-7.2032855892828568E-2</v>
      </c>
      <c r="Y2466" s="10">
        <v>5.3901634879093496E-2</v>
      </c>
      <c r="Z2466" s="11">
        <v>577.32000000000005</v>
      </c>
      <c r="AA2466" s="11">
        <v>44.613039562114594</v>
      </c>
      <c r="AB2466" s="11">
        <v>47071</v>
      </c>
      <c r="AC2466" s="12" t="s">
        <v>6301</v>
      </c>
      <c r="AD2466" s="8">
        <v>47</v>
      </c>
      <c r="AE2466" s="8">
        <v>71</v>
      </c>
      <c r="AF2466" s="13"/>
      <c r="AG2466" s="13"/>
      <c r="AH2466" s="13"/>
      <c r="AJ2466" s="13"/>
      <c r="AK2466" s="13"/>
      <c r="AL2466" s="13"/>
      <c r="AM2466" s="13"/>
      <c r="AN2466" s="13" t="s">
        <v>510</v>
      </c>
    </row>
    <row r="2467" spans="1:40" x14ac:dyDescent="0.2">
      <c r="A2467" s="8" t="s">
        <v>6222</v>
      </c>
      <c r="B2467" s="8" t="s">
        <v>6302</v>
      </c>
      <c r="C2467" s="8" t="str">
        <f t="shared" si="38"/>
        <v>Hawkins County TN</v>
      </c>
      <c r="D2467" s="9">
        <v>56471</v>
      </c>
      <c r="E2467" s="8" t="s">
        <v>445</v>
      </c>
      <c r="F2467" s="9">
        <v>3502</v>
      </c>
      <c r="G2467" s="9">
        <v>16611</v>
      </c>
      <c r="H2467" s="9">
        <v>20694</v>
      </c>
      <c r="I2467" s="10">
        <v>0.16922779549627912</v>
      </c>
      <c r="J2467" s="10">
        <v>0.80269643374891275</v>
      </c>
      <c r="K2467" s="9">
        <v>-13109</v>
      </c>
      <c r="L2467" s="9">
        <v>13109</v>
      </c>
      <c r="M2467" s="10">
        <v>-0.63346863825263366</v>
      </c>
      <c r="N2467" s="10">
        <v>0.63346863825263366</v>
      </c>
      <c r="O2467" s="9">
        <v>5086</v>
      </c>
      <c r="P2467" s="9">
        <v>14376</v>
      </c>
      <c r="Q2467" s="9">
        <v>19789</v>
      </c>
      <c r="R2467" s="10">
        <v>0.25701147101925315</v>
      </c>
      <c r="S2467" s="10">
        <v>0.72646419728131795</v>
      </c>
      <c r="T2467" s="9">
        <v>-9290</v>
      </c>
      <c r="U2467" s="10">
        <v>-0.4694527262620648</v>
      </c>
      <c r="V2467" s="9">
        <v>-1584</v>
      </c>
      <c r="W2467" s="9">
        <v>2235</v>
      </c>
      <c r="X2467" s="10">
        <v>-8.7783675522974031E-2</v>
      </c>
      <c r="Y2467" s="10">
        <v>7.6232236467594805E-2</v>
      </c>
      <c r="Z2467" s="11">
        <v>486.98</v>
      </c>
      <c r="AA2467" s="11">
        <v>115.96164113515955</v>
      </c>
      <c r="AB2467" s="11">
        <v>47073</v>
      </c>
      <c r="AC2467" s="12" t="s">
        <v>6303</v>
      </c>
      <c r="AD2467" s="8">
        <v>47</v>
      </c>
      <c r="AE2467" s="8">
        <v>73</v>
      </c>
      <c r="AF2467" s="13" t="s">
        <v>6304</v>
      </c>
      <c r="AG2467" s="13" t="s">
        <v>6248</v>
      </c>
      <c r="AH2467" s="13" t="s">
        <v>6305</v>
      </c>
      <c r="AI2467" s="14">
        <v>307120</v>
      </c>
      <c r="AJ2467" s="13" t="s">
        <v>486</v>
      </c>
      <c r="AK2467" s="13" t="s">
        <v>6250</v>
      </c>
      <c r="AL2467" s="13"/>
      <c r="AM2467" s="13"/>
      <c r="AN2467" s="13" t="s">
        <v>487</v>
      </c>
    </row>
    <row r="2468" spans="1:40" x14ac:dyDescent="0.2">
      <c r="A2468" s="8" t="s">
        <v>6222</v>
      </c>
      <c r="B2468" s="8" t="s">
        <v>5074</v>
      </c>
      <c r="C2468" s="8" t="str">
        <f t="shared" si="38"/>
        <v>Haywood County TN</v>
      </c>
      <c r="D2468" s="9">
        <v>18023</v>
      </c>
      <c r="E2468" s="8" t="s">
        <v>445</v>
      </c>
      <c r="F2468" s="9">
        <v>3704</v>
      </c>
      <c r="G2468" s="9">
        <v>3010</v>
      </c>
      <c r="H2468" s="9">
        <v>6824</v>
      </c>
      <c r="I2468" s="10">
        <v>0.54279015240328254</v>
      </c>
      <c r="J2468" s="10">
        <v>0.44109026963657677</v>
      </c>
      <c r="K2468" s="9">
        <v>694</v>
      </c>
      <c r="L2468" s="9">
        <v>-694</v>
      </c>
      <c r="M2468" s="10">
        <v>0.10169988276670577</v>
      </c>
      <c r="N2468" s="10">
        <v>-0.10169988276670577</v>
      </c>
      <c r="O2468" s="9">
        <v>4567</v>
      </c>
      <c r="P2468" s="9">
        <v>2960</v>
      </c>
      <c r="Q2468" s="9">
        <v>7567</v>
      </c>
      <c r="R2468" s="10">
        <v>0.60354169419849346</v>
      </c>
      <c r="S2468" s="10">
        <v>0.39117219505748646</v>
      </c>
      <c r="T2468" s="9">
        <v>1607</v>
      </c>
      <c r="U2468" s="10">
        <v>0.212369499141007</v>
      </c>
      <c r="V2468" s="9">
        <v>-863</v>
      </c>
      <c r="W2468" s="9">
        <v>50</v>
      </c>
      <c r="X2468" s="10">
        <v>-6.0751541795210917E-2</v>
      </c>
      <c r="Y2468" s="10">
        <v>4.991807457909031E-2</v>
      </c>
      <c r="Z2468" s="11">
        <v>533.11</v>
      </c>
      <c r="AA2468" s="11">
        <v>33.807281799253438</v>
      </c>
      <c r="AB2468" s="11">
        <v>47075</v>
      </c>
      <c r="AC2468" s="12" t="s">
        <v>6306</v>
      </c>
      <c r="AD2468" s="8">
        <v>47</v>
      </c>
      <c r="AE2468" s="8">
        <v>75</v>
      </c>
      <c r="AF2468" s="13" t="s">
        <v>6307</v>
      </c>
      <c r="AG2468" s="13" t="s">
        <v>199</v>
      </c>
      <c r="AH2468" s="13" t="s">
        <v>6308</v>
      </c>
      <c r="AJ2468" s="13" t="s">
        <v>498</v>
      </c>
      <c r="AK2468" s="13" t="s">
        <v>6256</v>
      </c>
      <c r="AL2468" s="13"/>
      <c r="AM2468" s="13"/>
      <c r="AN2468" s="13" t="s">
        <v>487</v>
      </c>
    </row>
    <row r="2469" spans="1:40" x14ac:dyDescent="0.2">
      <c r="A2469" s="8" t="s">
        <v>6222</v>
      </c>
      <c r="B2469" s="8" t="s">
        <v>2134</v>
      </c>
      <c r="C2469" s="8" t="str">
        <f t="shared" si="38"/>
        <v>Henderson County TN</v>
      </c>
      <c r="D2469" s="9">
        <v>28015</v>
      </c>
      <c r="E2469" s="8" t="s">
        <v>445</v>
      </c>
      <c r="F2469" s="9">
        <v>1796</v>
      </c>
      <c r="G2469" s="9">
        <v>8118</v>
      </c>
      <c r="H2469" s="9">
        <v>10172</v>
      </c>
      <c r="I2469" s="10">
        <v>0.1765631144317735</v>
      </c>
      <c r="J2469" s="10">
        <v>0.79807314195831691</v>
      </c>
      <c r="K2469" s="9">
        <v>-6322</v>
      </c>
      <c r="L2469" s="9">
        <v>6322</v>
      </c>
      <c r="M2469" s="10">
        <v>-0.62151002752654338</v>
      </c>
      <c r="N2469" s="10">
        <v>0.62151002752654338</v>
      </c>
      <c r="O2469" s="9">
        <v>2516</v>
      </c>
      <c r="P2469" s="9">
        <v>7418</v>
      </c>
      <c r="Q2469" s="9">
        <v>10051</v>
      </c>
      <c r="R2469" s="10">
        <v>0.25032335091035718</v>
      </c>
      <c r="S2469" s="10">
        <v>0.73803601631678439</v>
      </c>
      <c r="T2469" s="9">
        <v>-4902</v>
      </c>
      <c r="U2469" s="10">
        <v>-0.48771266540642721</v>
      </c>
      <c r="V2469" s="9">
        <v>-720</v>
      </c>
      <c r="W2469" s="9">
        <v>700</v>
      </c>
      <c r="X2469" s="10">
        <v>-7.3760236478583679E-2</v>
      </c>
      <c r="Y2469" s="10">
        <v>6.0037125641532518E-2</v>
      </c>
      <c r="Z2469" s="11">
        <v>520.07000000000005</v>
      </c>
      <c r="AA2469" s="11">
        <v>53.867748572307569</v>
      </c>
      <c r="AB2469" s="11">
        <v>47077</v>
      </c>
      <c r="AC2469" s="12" t="s">
        <v>6309</v>
      </c>
      <c r="AD2469" s="8">
        <v>47</v>
      </c>
      <c r="AE2469" s="8">
        <v>77</v>
      </c>
      <c r="AF2469" s="13"/>
      <c r="AG2469" s="13"/>
      <c r="AH2469" s="13"/>
      <c r="AJ2469" s="13"/>
      <c r="AK2469" s="13"/>
      <c r="AL2469" s="13"/>
      <c r="AM2469" s="13"/>
      <c r="AN2469" s="13" t="s">
        <v>510</v>
      </c>
    </row>
    <row r="2470" spans="1:40" x14ac:dyDescent="0.2">
      <c r="A2470" s="8" t="s">
        <v>6222</v>
      </c>
      <c r="B2470" s="8" t="s">
        <v>598</v>
      </c>
      <c r="C2470" s="8" t="str">
        <f t="shared" si="38"/>
        <v>Henry County TN</v>
      </c>
      <c r="D2470" s="9">
        <v>32147</v>
      </c>
      <c r="E2470" s="8" t="s">
        <v>445</v>
      </c>
      <c r="F2470" s="9">
        <v>3061</v>
      </c>
      <c r="G2470" s="9">
        <v>9483</v>
      </c>
      <c r="H2470" s="9">
        <v>12887</v>
      </c>
      <c r="I2470" s="10">
        <v>0.2375261891828975</v>
      </c>
      <c r="J2470" s="10">
        <v>0.73585784123535347</v>
      </c>
      <c r="K2470" s="9">
        <v>-6422</v>
      </c>
      <c r="L2470" s="9">
        <v>6422</v>
      </c>
      <c r="M2470" s="10">
        <v>-0.498331652052456</v>
      </c>
      <c r="N2470" s="10">
        <v>0.498331652052456</v>
      </c>
      <c r="O2470" s="9">
        <v>4337</v>
      </c>
      <c r="P2470" s="9">
        <v>8187</v>
      </c>
      <c r="Q2470" s="9">
        <v>12731</v>
      </c>
      <c r="R2470" s="10">
        <v>0.34066451967638051</v>
      </c>
      <c r="S2470" s="10">
        <v>0.64307595632707559</v>
      </c>
      <c r="T2470" s="9">
        <v>-3850</v>
      </c>
      <c r="U2470" s="10">
        <v>-0.30241143665069509</v>
      </c>
      <c r="V2470" s="9">
        <v>-1276</v>
      </c>
      <c r="W2470" s="9">
        <v>1296</v>
      </c>
      <c r="X2470" s="10">
        <v>-0.103138330493483</v>
      </c>
      <c r="Y2470" s="10">
        <v>9.2781884908277878E-2</v>
      </c>
      <c r="Z2470" s="11">
        <v>562.1</v>
      </c>
      <c r="AA2470" s="11">
        <v>57.190891300480338</v>
      </c>
      <c r="AB2470" s="11">
        <v>47079</v>
      </c>
      <c r="AC2470" s="12" t="s">
        <v>6310</v>
      </c>
      <c r="AD2470" s="8">
        <v>47</v>
      </c>
      <c r="AE2470" s="8">
        <v>79</v>
      </c>
      <c r="AF2470" s="13" t="s">
        <v>6311</v>
      </c>
      <c r="AG2470" s="13"/>
      <c r="AH2470" s="13" t="s">
        <v>6312</v>
      </c>
      <c r="AJ2470" s="13" t="s">
        <v>498</v>
      </c>
      <c r="AK2470" s="13"/>
      <c r="AL2470" s="13"/>
      <c r="AM2470" s="13"/>
      <c r="AN2470" s="13" t="s">
        <v>487</v>
      </c>
    </row>
    <row r="2471" spans="1:40" x14ac:dyDescent="0.2">
      <c r="A2471" s="8" t="s">
        <v>6222</v>
      </c>
      <c r="B2471" s="8" t="s">
        <v>3048</v>
      </c>
      <c r="C2471" s="8" t="str">
        <f t="shared" si="38"/>
        <v>Hickman County TN</v>
      </c>
      <c r="D2471" s="9">
        <v>24363</v>
      </c>
      <c r="E2471" s="8" t="s">
        <v>445</v>
      </c>
      <c r="F2471" s="9">
        <v>1823</v>
      </c>
      <c r="G2471" s="9">
        <v>5685</v>
      </c>
      <c r="H2471" s="9">
        <v>7762</v>
      </c>
      <c r="I2471" s="10">
        <v>0.23486214893068796</v>
      </c>
      <c r="J2471" s="10">
        <v>0.73241432620458646</v>
      </c>
      <c r="K2471" s="9">
        <v>-3862</v>
      </c>
      <c r="L2471" s="9">
        <v>3862</v>
      </c>
      <c r="M2471" s="10">
        <v>-0.4975521772738985</v>
      </c>
      <c r="N2471" s="10">
        <v>0.4975521772738985</v>
      </c>
      <c r="O2471" s="9">
        <v>2693</v>
      </c>
      <c r="P2471" s="9">
        <v>4756</v>
      </c>
      <c r="Q2471" s="9">
        <v>7595</v>
      </c>
      <c r="R2471" s="10">
        <v>0.35457537853851218</v>
      </c>
      <c r="S2471" s="10">
        <v>0.62620144832126401</v>
      </c>
      <c r="T2471" s="9">
        <v>-2063</v>
      </c>
      <c r="U2471" s="10">
        <v>-0.27162606978275183</v>
      </c>
      <c r="V2471" s="9">
        <v>-870</v>
      </c>
      <c r="W2471" s="9">
        <v>929</v>
      </c>
      <c r="X2471" s="10">
        <v>-0.11971322960782421</v>
      </c>
      <c r="Y2471" s="10">
        <v>0.10621287788332245</v>
      </c>
      <c r="Z2471" s="11">
        <v>612.5</v>
      </c>
      <c r="AA2471" s="11">
        <v>39.776326530612245</v>
      </c>
      <c r="AB2471" s="11">
        <v>47081</v>
      </c>
      <c r="AC2471" s="12" t="s">
        <v>6313</v>
      </c>
      <c r="AD2471" s="8">
        <v>47</v>
      </c>
      <c r="AE2471" s="8">
        <v>81</v>
      </c>
      <c r="AF2471" s="13" t="s">
        <v>6243</v>
      </c>
      <c r="AG2471" s="13" t="s">
        <v>6230</v>
      </c>
      <c r="AH2471" s="13" t="s">
        <v>6244</v>
      </c>
      <c r="AI2471" s="14">
        <v>1830345</v>
      </c>
      <c r="AJ2471" s="13" t="s">
        <v>486</v>
      </c>
      <c r="AK2471" s="13" t="s">
        <v>6232</v>
      </c>
      <c r="AL2471" s="13"/>
      <c r="AM2471" s="13"/>
      <c r="AN2471" s="13" t="s">
        <v>505</v>
      </c>
    </row>
    <row r="2472" spans="1:40" x14ac:dyDescent="0.2">
      <c r="A2472" s="8" t="s">
        <v>6222</v>
      </c>
      <c r="B2472" s="8" t="s">
        <v>600</v>
      </c>
      <c r="C2472" s="8" t="str">
        <f t="shared" si="38"/>
        <v>Houston County TN</v>
      </c>
      <c r="D2472" s="9">
        <v>8149</v>
      </c>
      <c r="E2472" s="8" t="s">
        <v>445</v>
      </c>
      <c r="F2472" s="9">
        <v>865</v>
      </c>
      <c r="G2472" s="9">
        <v>2180</v>
      </c>
      <c r="H2472" s="9">
        <v>3165</v>
      </c>
      <c r="I2472" s="10">
        <v>0.27330173775671407</v>
      </c>
      <c r="J2472" s="10">
        <v>0.68878357030015802</v>
      </c>
      <c r="K2472" s="9">
        <v>-1315</v>
      </c>
      <c r="L2472" s="9">
        <v>1315</v>
      </c>
      <c r="M2472" s="10">
        <v>-0.41548183254344395</v>
      </c>
      <c r="N2472" s="10">
        <v>0.41548183254344395</v>
      </c>
      <c r="O2472" s="9">
        <v>1400</v>
      </c>
      <c r="P2472" s="9">
        <v>1579</v>
      </c>
      <c r="Q2472" s="9">
        <v>3027</v>
      </c>
      <c r="R2472" s="10">
        <v>0.46250412950115627</v>
      </c>
      <c r="S2472" s="10">
        <v>0.52163858605880409</v>
      </c>
      <c r="T2472" s="9">
        <v>-179</v>
      </c>
      <c r="U2472" s="10">
        <v>-5.9134456557647819E-2</v>
      </c>
      <c r="V2472" s="9">
        <v>-535</v>
      </c>
      <c r="W2472" s="9">
        <v>601</v>
      </c>
      <c r="X2472" s="10">
        <v>-0.1892023917444422</v>
      </c>
      <c r="Y2472" s="10">
        <v>0.16714498424135393</v>
      </c>
      <c r="Z2472" s="11">
        <v>200.29</v>
      </c>
      <c r="AA2472" s="11">
        <v>40.686005292326129</v>
      </c>
      <c r="AB2472" s="11">
        <v>47083</v>
      </c>
      <c r="AC2472" s="12" t="s">
        <v>6314</v>
      </c>
      <c r="AD2472" s="8">
        <v>47</v>
      </c>
      <c r="AE2472" s="8">
        <v>83</v>
      </c>
      <c r="AF2472" s="13"/>
      <c r="AG2472" s="13"/>
      <c r="AH2472" s="13"/>
      <c r="AJ2472" s="13"/>
      <c r="AK2472" s="13"/>
      <c r="AL2472" s="13"/>
      <c r="AM2472" s="13"/>
      <c r="AN2472" s="13" t="s">
        <v>510</v>
      </c>
    </row>
    <row r="2473" spans="1:40" x14ac:dyDescent="0.2">
      <c r="A2473" s="8" t="s">
        <v>6222</v>
      </c>
      <c r="B2473" s="8" t="s">
        <v>3979</v>
      </c>
      <c r="C2473" s="8" t="str">
        <f t="shared" si="38"/>
        <v>Humphreys County TN</v>
      </c>
      <c r="D2473" s="9">
        <v>18135</v>
      </c>
      <c r="E2473" s="8" t="s">
        <v>445</v>
      </c>
      <c r="F2473" s="9">
        <v>1967</v>
      </c>
      <c r="G2473" s="9">
        <v>4928</v>
      </c>
      <c r="H2473" s="9">
        <v>7139</v>
      </c>
      <c r="I2473" s="10">
        <v>0.27552878554419385</v>
      </c>
      <c r="J2473" s="10">
        <v>0.6902927580893683</v>
      </c>
      <c r="K2473" s="9">
        <v>-2961</v>
      </c>
      <c r="L2473" s="9">
        <v>2961</v>
      </c>
      <c r="M2473" s="10">
        <v>-0.41476397254517444</v>
      </c>
      <c r="N2473" s="10">
        <v>0.41476397254517444</v>
      </c>
      <c r="O2473" s="9">
        <v>2904</v>
      </c>
      <c r="P2473" s="9">
        <v>3829</v>
      </c>
      <c r="Q2473" s="9">
        <v>6860</v>
      </c>
      <c r="R2473" s="10">
        <v>0.42332361516034983</v>
      </c>
      <c r="S2473" s="10">
        <v>0.55816326530612248</v>
      </c>
      <c r="T2473" s="9">
        <v>-925</v>
      </c>
      <c r="U2473" s="10">
        <v>-0.13483965014577265</v>
      </c>
      <c r="V2473" s="9">
        <v>-937</v>
      </c>
      <c r="W2473" s="9">
        <v>1099</v>
      </c>
      <c r="X2473" s="10">
        <v>-0.14779482961615598</v>
      </c>
      <c r="Y2473" s="10">
        <v>0.13212949278324582</v>
      </c>
      <c r="Z2473" s="11">
        <v>530.98</v>
      </c>
      <c r="AA2473" s="11">
        <v>34.153828769445177</v>
      </c>
      <c r="AB2473" s="11">
        <v>47085</v>
      </c>
      <c r="AC2473" s="12" t="s">
        <v>6315</v>
      </c>
      <c r="AD2473" s="8">
        <v>47</v>
      </c>
      <c r="AE2473" s="8">
        <v>85</v>
      </c>
      <c r="AF2473" s="13"/>
      <c r="AG2473" s="13"/>
      <c r="AH2473" s="13"/>
      <c r="AJ2473" s="13"/>
      <c r="AK2473" s="13"/>
      <c r="AL2473" s="13"/>
      <c r="AM2473" s="13"/>
      <c r="AN2473" s="13" t="s">
        <v>510</v>
      </c>
    </row>
    <row r="2474" spans="1:40" x14ac:dyDescent="0.2">
      <c r="A2474" s="8" t="s">
        <v>6222</v>
      </c>
      <c r="B2474" s="8" t="s">
        <v>602</v>
      </c>
      <c r="C2474" s="8" t="str">
        <f t="shared" si="38"/>
        <v>Jackson County TN</v>
      </c>
      <c r="D2474" s="9">
        <v>11509</v>
      </c>
      <c r="E2474" s="8" t="s">
        <v>445</v>
      </c>
      <c r="F2474" s="9">
        <v>1129</v>
      </c>
      <c r="G2474" s="9">
        <v>3229</v>
      </c>
      <c r="H2474" s="9">
        <v>4447</v>
      </c>
      <c r="I2474" s="10">
        <v>0.25387901956375086</v>
      </c>
      <c r="J2474" s="10">
        <v>0.72610748819428828</v>
      </c>
      <c r="K2474" s="9">
        <v>-2100</v>
      </c>
      <c r="L2474" s="9">
        <v>2100</v>
      </c>
      <c r="M2474" s="10">
        <v>-0.47222846863053741</v>
      </c>
      <c r="N2474" s="10">
        <v>0.47222846863053741</v>
      </c>
      <c r="O2474" s="9">
        <v>1736</v>
      </c>
      <c r="P2474" s="9">
        <v>2380</v>
      </c>
      <c r="Q2474" s="9">
        <v>4178</v>
      </c>
      <c r="R2474" s="10">
        <v>0.41550981330780279</v>
      </c>
      <c r="S2474" s="10">
        <v>0.5696505505026328</v>
      </c>
      <c r="T2474" s="9">
        <v>-644</v>
      </c>
      <c r="U2474" s="10">
        <v>-0.15414073719483001</v>
      </c>
      <c r="V2474" s="9">
        <v>-607</v>
      </c>
      <c r="W2474" s="9">
        <v>849</v>
      </c>
      <c r="X2474" s="10">
        <v>-0.16163079374405193</v>
      </c>
      <c r="Y2474" s="10">
        <v>0.15645693769165547</v>
      </c>
      <c r="Z2474" s="11">
        <v>308.32</v>
      </c>
      <c r="AA2474" s="11">
        <v>37.328100674623769</v>
      </c>
      <c r="AB2474" s="11">
        <v>47087</v>
      </c>
      <c r="AC2474" s="12" t="s">
        <v>6316</v>
      </c>
      <c r="AD2474" s="8">
        <v>47</v>
      </c>
      <c r="AE2474" s="8">
        <v>87</v>
      </c>
      <c r="AF2474" s="13" t="s">
        <v>6317</v>
      </c>
      <c r="AG2474" s="13"/>
      <c r="AH2474" s="13" t="s">
        <v>6318</v>
      </c>
      <c r="AJ2474" s="13" t="s">
        <v>498</v>
      </c>
      <c r="AK2474" s="13"/>
      <c r="AL2474" s="13"/>
      <c r="AM2474" s="13"/>
      <c r="AN2474" s="13" t="s">
        <v>505</v>
      </c>
    </row>
    <row r="2475" spans="1:40" x14ac:dyDescent="0.2">
      <c r="A2475" s="8" t="s">
        <v>6222</v>
      </c>
      <c r="B2475" s="8" t="s">
        <v>608</v>
      </c>
      <c r="C2475" s="8" t="str">
        <f t="shared" si="38"/>
        <v>Jefferson County TN</v>
      </c>
      <c r="D2475" s="9">
        <v>53240</v>
      </c>
      <c r="E2475" s="8" t="s">
        <v>445</v>
      </c>
      <c r="F2475" s="9">
        <v>3490</v>
      </c>
      <c r="G2475" s="9">
        <v>14760</v>
      </c>
      <c r="H2475" s="9">
        <v>18994</v>
      </c>
      <c r="I2475" s="10">
        <v>0.1837422343898073</v>
      </c>
      <c r="J2475" s="10">
        <v>0.77708750131620508</v>
      </c>
      <c r="K2475" s="9">
        <v>-11270</v>
      </c>
      <c r="L2475" s="9">
        <v>11270</v>
      </c>
      <c r="M2475" s="10">
        <v>-0.59334526692639777</v>
      </c>
      <c r="N2475" s="10">
        <v>0.59334526692639777</v>
      </c>
      <c r="O2475" s="9">
        <v>4230</v>
      </c>
      <c r="P2475" s="9">
        <v>13037</v>
      </c>
      <c r="Q2475" s="9">
        <v>17565</v>
      </c>
      <c r="R2475" s="10">
        <v>0.2408198121263877</v>
      </c>
      <c r="S2475" s="10">
        <v>0.74221463136920007</v>
      </c>
      <c r="T2475" s="9">
        <v>-8807</v>
      </c>
      <c r="U2475" s="10">
        <v>-0.50139481924281237</v>
      </c>
      <c r="V2475" s="9">
        <v>-740</v>
      </c>
      <c r="W2475" s="9">
        <v>1723</v>
      </c>
      <c r="X2475" s="10">
        <v>-5.7077577736580398E-2</v>
      </c>
      <c r="Y2475" s="10">
        <v>3.4872869947005003E-2</v>
      </c>
      <c r="Z2475" s="11">
        <v>274.08</v>
      </c>
      <c r="AA2475" s="11">
        <v>194.24985405720957</v>
      </c>
      <c r="AB2475" s="11">
        <v>47089</v>
      </c>
      <c r="AC2475" s="12" t="s">
        <v>6319</v>
      </c>
      <c r="AD2475" s="8">
        <v>47</v>
      </c>
      <c r="AE2475" s="8">
        <v>89</v>
      </c>
      <c r="AF2475" s="13" t="s">
        <v>6295</v>
      </c>
      <c r="AG2475" s="13" t="s">
        <v>6225</v>
      </c>
      <c r="AH2475" s="13" t="s">
        <v>6296</v>
      </c>
      <c r="AI2475" s="14">
        <v>116642</v>
      </c>
      <c r="AJ2475" s="13" t="s">
        <v>486</v>
      </c>
      <c r="AK2475" s="13" t="s">
        <v>6227</v>
      </c>
      <c r="AL2475" s="13"/>
      <c r="AM2475" s="13"/>
      <c r="AN2475" s="13" t="s">
        <v>487</v>
      </c>
    </row>
    <row r="2476" spans="1:40" x14ac:dyDescent="0.2">
      <c r="A2476" s="8" t="s">
        <v>6222</v>
      </c>
      <c r="B2476" s="8" t="s">
        <v>848</v>
      </c>
      <c r="C2476" s="8" t="str">
        <f t="shared" si="38"/>
        <v>Johnson County TN</v>
      </c>
      <c r="D2476" s="9">
        <v>17830</v>
      </c>
      <c r="E2476" s="8" t="s">
        <v>445</v>
      </c>
      <c r="F2476" s="9">
        <v>988</v>
      </c>
      <c r="G2476" s="9">
        <v>5400</v>
      </c>
      <c r="H2476" s="9">
        <v>6556</v>
      </c>
      <c r="I2476" s="10">
        <v>0.15070164734594266</v>
      </c>
      <c r="J2476" s="10">
        <v>0.82367297132397799</v>
      </c>
      <c r="K2476" s="9">
        <v>-4412</v>
      </c>
      <c r="L2476" s="9">
        <v>4412</v>
      </c>
      <c r="M2476" s="10">
        <v>-0.67297132397803527</v>
      </c>
      <c r="N2476" s="10">
        <v>0.67297132397803527</v>
      </c>
      <c r="O2476" s="9">
        <v>1483</v>
      </c>
      <c r="P2476" s="9">
        <v>4611</v>
      </c>
      <c r="Q2476" s="9">
        <v>6194</v>
      </c>
      <c r="R2476" s="10">
        <v>0.23942525024216985</v>
      </c>
      <c r="S2476" s="10">
        <v>0.74443009363900547</v>
      </c>
      <c r="T2476" s="9">
        <v>-3128</v>
      </c>
      <c r="U2476" s="10">
        <v>-0.5050048433968356</v>
      </c>
      <c r="V2476" s="9">
        <v>-495</v>
      </c>
      <c r="W2476" s="9">
        <v>789</v>
      </c>
      <c r="X2476" s="10">
        <v>-8.8723602896227188E-2</v>
      </c>
      <c r="Y2476" s="10">
        <v>7.9242877684972512E-2</v>
      </c>
      <c r="Z2476" s="11">
        <v>298.48</v>
      </c>
      <c r="AA2476" s="11">
        <v>59.735995711605462</v>
      </c>
      <c r="AB2476" s="11">
        <v>47091</v>
      </c>
      <c r="AC2476" s="12" t="s">
        <v>6320</v>
      </c>
      <c r="AD2476" s="8">
        <v>47</v>
      </c>
      <c r="AE2476" s="8">
        <v>91</v>
      </c>
      <c r="AF2476" s="13"/>
      <c r="AG2476" s="13"/>
      <c r="AH2476" s="13"/>
      <c r="AJ2476" s="13"/>
      <c r="AK2476" s="13"/>
      <c r="AL2476" s="13"/>
      <c r="AM2476" s="13"/>
      <c r="AN2476" s="13" t="s">
        <v>510</v>
      </c>
    </row>
    <row r="2477" spans="1:40" x14ac:dyDescent="0.2">
      <c r="A2477" s="8" t="s">
        <v>6222</v>
      </c>
      <c r="B2477" s="8" t="s">
        <v>2164</v>
      </c>
      <c r="C2477" s="8" t="str">
        <f t="shared" si="38"/>
        <v>Knox County TN</v>
      </c>
      <c r="D2477" s="9">
        <v>451324</v>
      </c>
      <c r="E2477" s="8" t="s">
        <v>445</v>
      </c>
      <c r="F2477" s="9">
        <v>62861</v>
      </c>
      <c r="G2477" s="9">
        <v>105724</v>
      </c>
      <c r="H2477" s="9">
        <v>179266</v>
      </c>
      <c r="I2477" s="10">
        <v>0.3506576818805574</v>
      </c>
      <c r="J2477" s="10">
        <v>0.58976046768489288</v>
      </c>
      <c r="K2477" s="9">
        <v>-42863</v>
      </c>
      <c r="L2477" s="9">
        <v>42863</v>
      </c>
      <c r="M2477" s="10">
        <v>-0.23910278580433547</v>
      </c>
      <c r="N2477" s="10">
        <v>0.23910278580433547</v>
      </c>
      <c r="O2477" s="9">
        <v>57594</v>
      </c>
      <c r="P2477" s="9">
        <v>106411</v>
      </c>
      <c r="Q2477" s="9">
        <v>167330</v>
      </c>
      <c r="R2477" s="10">
        <v>0.34419410745233969</v>
      </c>
      <c r="S2477" s="10">
        <v>0.63593497878443794</v>
      </c>
      <c r="T2477" s="9">
        <v>-48817</v>
      </c>
      <c r="U2477" s="10">
        <v>-0.29174087133209825</v>
      </c>
      <c r="V2477" s="9">
        <v>5267</v>
      </c>
      <c r="W2477" s="9">
        <v>-687</v>
      </c>
      <c r="X2477" s="10">
        <v>6.463574428217711E-3</v>
      </c>
      <c r="Y2477" s="10">
        <v>-4.6174511099545068E-2</v>
      </c>
      <c r="Z2477" s="11">
        <v>508.22</v>
      </c>
      <c r="AA2477" s="11">
        <v>888.04848294045883</v>
      </c>
      <c r="AB2477" s="11">
        <v>47093</v>
      </c>
      <c r="AC2477" s="12" t="s">
        <v>6321</v>
      </c>
      <c r="AD2477" s="8">
        <v>47</v>
      </c>
      <c r="AE2477" s="8">
        <v>93</v>
      </c>
      <c r="AF2477" s="13" t="s">
        <v>6224</v>
      </c>
      <c r="AG2477" s="13" t="s">
        <v>6225</v>
      </c>
      <c r="AH2477" s="13" t="s">
        <v>6226</v>
      </c>
      <c r="AI2477" s="14">
        <v>861424</v>
      </c>
      <c r="AJ2477" s="13" t="s">
        <v>486</v>
      </c>
      <c r="AK2477" s="13" t="s">
        <v>6227</v>
      </c>
      <c r="AL2477" s="13"/>
      <c r="AM2477" s="13"/>
      <c r="AN2477" s="13" t="s">
        <v>487</v>
      </c>
    </row>
    <row r="2478" spans="1:40" x14ac:dyDescent="0.2">
      <c r="A2478" s="8" t="s">
        <v>6222</v>
      </c>
      <c r="B2478" s="8" t="s">
        <v>993</v>
      </c>
      <c r="C2478" s="8" t="str">
        <f t="shared" si="38"/>
        <v>Lake County TN</v>
      </c>
      <c r="D2478" s="9">
        <v>7576</v>
      </c>
      <c r="E2478" s="8" t="s">
        <v>445</v>
      </c>
      <c r="F2478" s="9">
        <v>577</v>
      </c>
      <c r="G2478" s="9">
        <v>1357</v>
      </c>
      <c r="H2478" s="9">
        <v>1970</v>
      </c>
      <c r="I2478" s="10">
        <v>0.29289340101522843</v>
      </c>
      <c r="J2478" s="10">
        <v>0.68883248730964464</v>
      </c>
      <c r="K2478" s="9">
        <v>-780</v>
      </c>
      <c r="L2478" s="9">
        <v>780</v>
      </c>
      <c r="M2478" s="10">
        <v>-0.39593908629441621</v>
      </c>
      <c r="N2478" s="10">
        <v>0.39593908629441621</v>
      </c>
      <c r="O2478" s="9">
        <v>884</v>
      </c>
      <c r="P2478" s="9">
        <v>1163</v>
      </c>
      <c r="Q2478" s="9">
        <v>2087</v>
      </c>
      <c r="R2478" s="10">
        <v>0.42357450886439868</v>
      </c>
      <c r="S2478" s="10">
        <v>0.55725922376617154</v>
      </c>
      <c r="T2478" s="9">
        <v>-279</v>
      </c>
      <c r="U2478" s="10">
        <v>-0.13368471490177286</v>
      </c>
      <c r="V2478" s="9">
        <v>-307</v>
      </c>
      <c r="W2478" s="9">
        <v>194</v>
      </c>
      <c r="X2478" s="10">
        <v>-0.13068110784917025</v>
      </c>
      <c r="Y2478" s="10">
        <v>0.1315732635434731</v>
      </c>
      <c r="Z2478" s="11">
        <v>165.78</v>
      </c>
      <c r="AA2478" s="11">
        <v>45.699119314754491</v>
      </c>
      <c r="AB2478" s="11">
        <v>47095</v>
      </c>
      <c r="AC2478" s="12" t="s">
        <v>6322</v>
      </c>
      <c r="AD2478" s="8">
        <v>47</v>
      </c>
      <c r="AE2478" s="8">
        <v>95</v>
      </c>
      <c r="AF2478" s="13"/>
      <c r="AG2478" s="13"/>
      <c r="AH2478" s="13"/>
      <c r="AJ2478" s="13"/>
      <c r="AK2478" s="13"/>
      <c r="AL2478" s="13"/>
      <c r="AM2478" s="13"/>
      <c r="AN2478" s="13" t="s">
        <v>510</v>
      </c>
    </row>
    <row r="2479" spans="1:40" x14ac:dyDescent="0.2">
      <c r="A2479" s="8" t="s">
        <v>6222</v>
      </c>
      <c r="B2479" s="8" t="s">
        <v>612</v>
      </c>
      <c r="C2479" s="8" t="str">
        <f t="shared" si="38"/>
        <v>Lauderdale County TN</v>
      </c>
      <c r="D2479" s="9">
        <v>26936</v>
      </c>
      <c r="E2479" s="8" t="s">
        <v>445</v>
      </c>
      <c r="F2479" s="9">
        <v>3656</v>
      </c>
      <c r="G2479" s="9">
        <v>4884</v>
      </c>
      <c r="H2479" s="9">
        <v>8678</v>
      </c>
      <c r="I2479" s="10">
        <v>0.4212952293155105</v>
      </c>
      <c r="J2479" s="10">
        <v>0.56280248905277719</v>
      </c>
      <c r="K2479" s="9">
        <v>-1228</v>
      </c>
      <c r="L2479" s="9">
        <v>1228</v>
      </c>
      <c r="M2479" s="10">
        <v>-0.14150725973726669</v>
      </c>
      <c r="N2479" s="10">
        <v>0.14150725973726669</v>
      </c>
      <c r="O2479" s="9">
        <v>4010</v>
      </c>
      <c r="P2479" s="9">
        <v>4616</v>
      </c>
      <c r="Q2479" s="9">
        <v>8688</v>
      </c>
      <c r="R2479" s="10">
        <v>0.46155616942909761</v>
      </c>
      <c r="S2479" s="10">
        <v>0.53130755064456725</v>
      </c>
      <c r="T2479" s="9">
        <v>-606</v>
      </c>
      <c r="U2479" s="10">
        <v>-6.9751381215469643E-2</v>
      </c>
      <c r="V2479" s="9">
        <v>-354</v>
      </c>
      <c r="W2479" s="9">
        <v>268</v>
      </c>
      <c r="X2479" s="10">
        <v>-4.0260940113587107E-2</v>
      </c>
      <c r="Y2479" s="10">
        <v>3.1494938408209938E-2</v>
      </c>
      <c r="Z2479" s="11">
        <v>471.99</v>
      </c>
      <c r="AA2479" s="11">
        <v>57.069005699273291</v>
      </c>
      <c r="AB2479" s="11">
        <v>47097</v>
      </c>
      <c r="AC2479" s="12" t="s">
        <v>6323</v>
      </c>
      <c r="AD2479" s="8">
        <v>47</v>
      </c>
      <c r="AE2479" s="8">
        <v>97</v>
      </c>
      <c r="AF2479" s="13"/>
      <c r="AG2479" s="13"/>
      <c r="AH2479" s="13"/>
      <c r="AJ2479" s="13"/>
      <c r="AK2479" s="13"/>
      <c r="AL2479" s="13"/>
      <c r="AM2479" s="13"/>
      <c r="AN2479" s="13" t="s">
        <v>510</v>
      </c>
    </row>
    <row r="2480" spans="1:40" x14ac:dyDescent="0.2">
      <c r="A2480" s="8" t="s">
        <v>6222</v>
      </c>
      <c r="B2480" s="8" t="s">
        <v>614</v>
      </c>
      <c r="C2480" s="8" t="str">
        <f t="shared" si="38"/>
        <v>Lawrence County TN</v>
      </c>
      <c r="D2480" s="9">
        <v>42564</v>
      </c>
      <c r="E2480" s="8" t="s">
        <v>445</v>
      </c>
      <c r="F2480" s="9">
        <v>2821</v>
      </c>
      <c r="G2480" s="9">
        <v>12419</v>
      </c>
      <c r="H2480" s="9">
        <v>15658</v>
      </c>
      <c r="I2480" s="10">
        <v>0.18016349469919529</v>
      </c>
      <c r="J2480" s="10">
        <v>0.79314088644782221</v>
      </c>
      <c r="K2480" s="9">
        <v>-9598</v>
      </c>
      <c r="L2480" s="9">
        <v>9598</v>
      </c>
      <c r="M2480" s="10">
        <v>-0.61297739174862698</v>
      </c>
      <c r="N2480" s="10">
        <v>0.61297739174862698</v>
      </c>
      <c r="O2480" s="9">
        <v>4237</v>
      </c>
      <c r="P2480" s="9">
        <v>10770</v>
      </c>
      <c r="Q2480" s="9">
        <v>15219</v>
      </c>
      <c r="R2480" s="10">
        <v>0.27840199750312111</v>
      </c>
      <c r="S2480" s="10">
        <v>0.7076680465207964</v>
      </c>
      <c r="T2480" s="9">
        <v>-6533</v>
      </c>
      <c r="U2480" s="10">
        <v>-0.42926604901767529</v>
      </c>
      <c r="V2480" s="9">
        <v>-1416</v>
      </c>
      <c r="W2480" s="9">
        <v>1649</v>
      </c>
      <c r="X2480" s="10">
        <v>-9.823850280392582E-2</v>
      </c>
      <c r="Y2480" s="10">
        <v>8.5472839927025812E-2</v>
      </c>
      <c r="Z2480" s="11">
        <v>617.13</v>
      </c>
      <c r="AA2480" s="11">
        <v>68.97088133780565</v>
      </c>
      <c r="AB2480" s="11">
        <v>47099</v>
      </c>
      <c r="AC2480" s="12" t="s">
        <v>6324</v>
      </c>
      <c r="AD2480" s="8">
        <v>47</v>
      </c>
      <c r="AE2480" s="8">
        <v>99</v>
      </c>
      <c r="AF2480" s="13" t="s">
        <v>6325</v>
      </c>
      <c r="AG2480" s="13" t="s">
        <v>6230</v>
      </c>
      <c r="AH2480" s="13" t="s">
        <v>6326</v>
      </c>
      <c r="AJ2480" s="13" t="s">
        <v>498</v>
      </c>
      <c r="AK2480" s="13" t="s">
        <v>6232</v>
      </c>
      <c r="AL2480" s="13"/>
      <c r="AM2480" s="13"/>
      <c r="AN2480" s="13" t="s">
        <v>487</v>
      </c>
    </row>
    <row r="2481" spans="1:40" x14ac:dyDescent="0.2">
      <c r="A2481" s="8" t="s">
        <v>6222</v>
      </c>
      <c r="B2481" s="8" t="s">
        <v>2006</v>
      </c>
      <c r="C2481" s="8" t="str">
        <f t="shared" si="38"/>
        <v>Lewis County TN</v>
      </c>
      <c r="D2481" s="9">
        <v>11854</v>
      </c>
      <c r="E2481" s="8" t="s">
        <v>445</v>
      </c>
      <c r="F2481" s="9">
        <v>890</v>
      </c>
      <c r="G2481" s="9">
        <v>3579</v>
      </c>
      <c r="H2481" s="9">
        <v>4601</v>
      </c>
      <c r="I2481" s="10">
        <v>0.19343620951966964</v>
      </c>
      <c r="J2481" s="10">
        <v>0.77787437513584001</v>
      </c>
      <c r="K2481" s="9">
        <v>-2689</v>
      </c>
      <c r="L2481" s="9">
        <v>2689</v>
      </c>
      <c r="M2481" s="10">
        <v>-0.58443816561617035</v>
      </c>
      <c r="N2481" s="10">
        <v>0.58443816561617035</v>
      </c>
      <c r="O2481" s="9">
        <v>1445</v>
      </c>
      <c r="P2481" s="9">
        <v>3116</v>
      </c>
      <c r="Q2481" s="9">
        <v>4691</v>
      </c>
      <c r="R2481" s="10">
        <v>0.30803666595608614</v>
      </c>
      <c r="S2481" s="10">
        <v>0.66425069281603066</v>
      </c>
      <c r="T2481" s="9">
        <v>-1671</v>
      </c>
      <c r="U2481" s="10">
        <v>-0.35621402685994452</v>
      </c>
      <c r="V2481" s="9">
        <v>-555</v>
      </c>
      <c r="W2481" s="9">
        <v>463</v>
      </c>
      <c r="X2481" s="10">
        <v>-0.1146004564364165</v>
      </c>
      <c r="Y2481" s="10">
        <v>0.11362368231980935</v>
      </c>
      <c r="Z2481" s="11">
        <v>282.08999999999997</v>
      </c>
      <c r="AA2481" s="11">
        <v>42.022049700450218</v>
      </c>
      <c r="AB2481" s="11">
        <v>47101</v>
      </c>
      <c r="AC2481" s="12" t="s">
        <v>6327</v>
      </c>
      <c r="AD2481" s="8">
        <v>47</v>
      </c>
      <c r="AE2481" s="8">
        <v>101</v>
      </c>
      <c r="AF2481" s="13"/>
      <c r="AG2481" s="13"/>
      <c r="AH2481" s="13"/>
      <c r="AJ2481" s="13"/>
      <c r="AK2481" s="13"/>
      <c r="AL2481" s="13"/>
      <c r="AM2481" s="13"/>
      <c r="AN2481" s="13" t="s">
        <v>510</v>
      </c>
    </row>
    <row r="2482" spans="1:40" x14ac:dyDescent="0.2">
      <c r="A2482" s="8" t="s">
        <v>6222</v>
      </c>
      <c r="B2482" s="8" t="s">
        <v>854</v>
      </c>
      <c r="C2482" s="8" t="str">
        <f t="shared" si="38"/>
        <v>Lincoln County TN</v>
      </c>
      <c r="D2482" s="9">
        <v>33743</v>
      </c>
      <c r="E2482" s="8" t="s">
        <v>445</v>
      </c>
      <c r="F2482" s="9">
        <v>2550</v>
      </c>
      <c r="G2482" s="9">
        <v>10375</v>
      </c>
      <c r="H2482" s="9">
        <v>13270</v>
      </c>
      <c r="I2482" s="10">
        <v>0.19216277317256972</v>
      </c>
      <c r="J2482" s="10">
        <v>0.78183873398643555</v>
      </c>
      <c r="K2482" s="9">
        <v>-7825</v>
      </c>
      <c r="L2482" s="9">
        <v>7825</v>
      </c>
      <c r="M2482" s="10">
        <v>-0.58967596081386586</v>
      </c>
      <c r="N2482" s="10">
        <v>0.58967596081386586</v>
      </c>
      <c r="O2482" s="9">
        <v>3283</v>
      </c>
      <c r="P2482" s="9">
        <v>9791</v>
      </c>
      <c r="Q2482" s="9">
        <v>13249</v>
      </c>
      <c r="R2482" s="10">
        <v>0.24779228621028002</v>
      </c>
      <c r="S2482" s="10">
        <v>0.73899916974866031</v>
      </c>
      <c r="T2482" s="9">
        <v>-6508</v>
      </c>
      <c r="U2482" s="10">
        <v>-0.49120688353838027</v>
      </c>
      <c r="V2482" s="9">
        <v>-733</v>
      </c>
      <c r="W2482" s="9">
        <v>584</v>
      </c>
      <c r="X2482" s="10">
        <v>-5.5629513037710299E-2</v>
      </c>
      <c r="Y2482" s="10">
        <v>4.2839564237775241E-2</v>
      </c>
      <c r="Z2482" s="11">
        <v>570.34</v>
      </c>
      <c r="AA2482" s="11">
        <v>59.162955430094328</v>
      </c>
      <c r="AB2482" s="11">
        <v>47103</v>
      </c>
      <c r="AC2482" s="12" t="s">
        <v>6328</v>
      </c>
      <c r="AD2482" s="8">
        <v>47</v>
      </c>
      <c r="AE2482" s="8">
        <v>103</v>
      </c>
      <c r="AF2482" s="13"/>
      <c r="AG2482" s="13"/>
      <c r="AH2482" s="13"/>
      <c r="AJ2482" s="13"/>
      <c r="AK2482" s="13"/>
      <c r="AL2482" s="13"/>
      <c r="AM2482" s="13"/>
      <c r="AN2482" s="13" t="s">
        <v>510</v>
      </c>
    </row>
    <row r="2483" spans="1:40" x14ac:dyDescent="0.2">
      <c r="A2483" s="8" t="s">
        <v>6222</v>
      </c>
      <c r="B2483" s="8" t="s">
        <v>6329</v>
      </c>
      <c r="C2483" s="8" t="str">
        <f t="shared" si="38"/>
        <v>Loudon County TN</v>
      </c>
      <c r="D2483" s="9">
        <v>51130</v>
      </c>
      <c r="E2483" s="8" t="s">
        <v>445</v>
      </c>
      <c r="F2483" s="9">
        <v>4916</v>
      </c>
      <c r="G2483" s="9">
        <v>17588</v>
      </c>
      <c r="H2483" s="9">
        <v>23304</v>
      </c>
      <c r="I2483" s="10">
        <v>0.21095090971507038</v>
      </c>
      <c r="J2483" s="10">
        <v>0.75472021970477177</v>
      </c>
      <c r="K2483" s="9">
        <v>-12672</v>
      </c>
      <c r="L2483" s="9">
        <v>12672</v>
      </c>
      <c r="M2483" s="10">
        <v>-0.54376930998970141</v>
      </c>
      <c r="N2483" s="10">
        <v>0.54376930998970141</v>
      </c>
      <c r="O2483" s="9">
        <v>5057</v>
      </c>
      <c r="P2483" s="9">
        <v>16701</v>
      </c>
      <c r="Q2483" s="9">
        <v>22066</v>
      </c>
      <c r="R2483" s="10">
        <v>0.22917610803951782</v>
      </c>
      <c r="S2483" s="10">
        <v>0.75686576633735159</v>
      </c>
      <c r="T2483" s="9">
        <v>-11644</v>
      </c>
      <c r="U2483" s="10">
        <v>-0.52768965829783376</v>
      </c>
      <c r="V2483" s="9">
        <v>-141</v>
      </c>
      <c r="W2483" s="9">
        <v>887</v>
      </c>
      <c r="X2483" s="10">
        <v>-1.8225198324447439E-2</v>
      </c>
      <c r="Y2483" s="10">
        <v>-2.14554663257982E-3</v>
      </c>
      <c r="Z2483" s="11">
        <v>229.22</v>
      </c>
      <c r="AA2483" s="11">
        <v>223.06081493761451</v>
      </c>
      <c r="AB2483" s="11">
        <v>47105</v>
      </c>
      <c r="AC2483" s="12" t="s">
        <v>6330</v>
      </c>
      <c r="AD2483" s="8">
        <v>47</v>
      </c>
      <c r="AE2483" s="8">
        <v>105</v>
      </c>
      <c r="AF2483" s="13" t="s">
        <v>6224</v>
      </c>
      <c r="AG2483" s="13" t="s">
        <v>6225</v>
      </c>
      <c r="AH2483" s="13" t="s">
        <v>6226</v>
      </c>
      <c r="AI2483" s="14">
        <v>861424</v>
      </c>
      <c r="AJ2483" s="13" t="s">
        <v>486</v>
      </c>
      <c r="AK2483" s="13" t="s">
        <v>6227</v>
      </c>
      <c r="AL2483" s="13"/>
      <c r="AM2483" s="13"/>
      <c r="AN2483" s="13" t="s">
        <v>487</v>
      </c>
    </row>
    <row r="2484" spans="1:40" x14ac:dyDescent="0.2">
      <c r="A2484" s="8" t="s">
        <v>6222</v>
      </c>
      <c r="B2484" s="8" t="s">
        <v>6331</v>
      </c>
      <c r="C2484" s="8" t="str">
        <f t="shared" si="38"/>
        <v>McMinn County TN</v>
      </c>
      <c r="D2484" s="9">
        <v>52639</v>
      </c>
      <c r="E2484" s="8" t="s">
        <v>445</v>
      </c>
      <c r="F2484" s="9">
        <v>3507</v>
      </c>
      <c r="G2484" s="9">
        <v>14673</v>
      </c>
      <c r="H2484" s="9">
        <v>18694</v>
      </c>
      <c r="I2484" s="10">
        <v>0.1876002995613566</v>
      </c>
      <c r="J2484" s="10">
        <v>0.78490424735209163</v>
      </c>
      <c r="K2484" s="9">
        <v>-11166</v>
      </c>
      <c r="L2484" s="9">
        <v>11166</v>
      </c>
      <c r="M2484" s="10">
        <v>-0.59730394779073503</v>
      </c>
      <c r="N2484" s="10">
        <v>0.59730394779073503</v>
      </c>
      <c r="O2484" s="9">
        <v>4603</v>
      </c>
      <c r="P2484" s="9">
        <v>12958</v>
      </c>
      <c r="Q2484" s="9">
        <v>17818</v>
      </c>
      <c r="R2484" s="10">
        <v>0.25833426871702775</v>
      </c>
      <c r="S2484" s="10">
        <v>0.7272421147154563</v>
      </c>
      <c r="T2484" s="9">
        <v>-8355</v>
      </c>
      <c r="U2484" s="10">
        <v>-0.46890784599842855</v>
      </c>
      <c r="V2484" s="9">
        <v>-1096</v>
      </c>
      <c r="W2484" s="9">
        <v>1715</v>
      </c>
      <c r="X2484" s="10">
        <v>-7.073396915567115E-2</v>
      </c>
      <c r="Y2484" s="10">
        <v>5.7662132636635333E-2</v>
      </c>
      <c r="Z2484" s="11">
        <v>430.13</v>
      </c>
      <c r="AA2484" s="11">
        <v>122.37928068258434</v>
      </c>
      <c r="AB2484" s="11">
        <v>47107</v>
      </c>
      <c r="AC2484" s="12" t="s">
        <v>6332</v>
      </c>
      <c r="AD2484" s="8">
        <v>47</v>
      </c>
      <c r="AE2484" s="8">
        <v>107</v>
      </c>
      <c r="AF2484" s="13" t="s">
        <v>6333</v>
      </c>
      <c r="AG2484" s="13" t="s">
        <v>605</v>
      </c>
      <c r="AH2484" s="13" t="s">
        <v>6334</v>
      </c>
      <c r="AJ2484" s="13" t="s">
        <v>498</v>
      </c>
      <c r="AK2484" s="13" t="s">
        <v>607</v>
      </c>
      <c r="AL2484" s="13"/>
      <c r="AM2484" s="13"/>
      <c r="AN2484" s="13" t="s">
        <v>487</v>
      </c>
    </row>
    <row r="2485" spans="1:40" x14ac:dyDescent="0.2">
      <c r="A2485" s="8" t="s">
        <v>6222</v>
      </c>
      <c r="B2485" s="8" t="s">
        <v>6335</v>
      </c>
      <c r="C2485" s="8" t="str">
        <f t="shared" si="38"/>
        <v>McNairy County TN</v>
      </c>
      <c r="D2485" s="9">
        <v>26066</v>
      </c>
      <c r="E2485" s="8" t="s">
        <v>445</v>
      </c>
      <c r="F2485" s="9">
        <v>1847</v>
      </c>
      <c r="G2485" s="9">
        <v>7839</v>
      </c>
      <c r="H2485" s="9">
        <v>10035</v>
      </c>
      <c r="I2485" s="10">
        <v>0.18405580468360738</v>
      </c>
      <c r="J2485" s="10">
        <v>0.78116591928251122</v>
      </c>
      <c r="K2485" s="9">
        <v>-5992</v>
      </c>
      <c r="L2485" s="9">
        <v>5992</v>
      </c>
      <c r="M2485" s="10">
        <v>-0.59711011459890384</v>
      </c>
      <c r="N2485" s="10">
        <v>0.59711011459890384</v>
      </c>
      <c r="O2485" s="9">
        <v>2643</v>
      </c>
      <c r="P2485" s="9">
        <v>7010</v>
      </c>
      <c r="Q2485" s="9">
        <v>9809</v>
      </c>
      <c r="R2485" s="10">
        <v>0.26944642675094299</v>
      </c>
      <c r="S2485" s="10">
        <v>0.71464981139769601</v>
      </c>
      <c r="T2485" s="9">
        <v>-4367</v>
      </c>
      <c r="U2485" s="10">
        <v>-0.44520338464675302</v>
      </c>
      <c r="V2485" s="9">
        <v>-796</v>
      </c>
      <c r="W2485" s="9">
        <v>829</v>
      </c>
      <c r="X2485" s="10">
        <v>-8.5390622067335609E-2</v>
      </c>
      <c r="Y2485" s="10">
        <v>6.6516107884815212E-2</v>
      </c>
      <c r="Z2485" s="11">
        <v>562.86</v>
      </c>
      <c r="AA2485" s="11">
        <v>46.309917208542089</v>
      </c>
      <c r="AB2485" s="11">
        <v>47109</v>
      </c>
      <c r="AC2485" s="12" t="s">
        <v>6336</v>
      </c>
      <c r="AD2485" s="8">
        <v>47</v>
      </c>
      <c r="AE2485" s="8">
        <v>109</v>
      </c>
      <c r="AF2485" s="13"/>
      <c r="AG2485" s="13"/>
      <c r="AH2485" s="13"/>
      <c r="AJ2485" s="13"/>
      <c r="AK2485" s="13"/>
      <c r="AL2485" s="13"/>
      <c r="AM2485" s="13"/>
      <c r="AN2485" s="13" t="s">
        <v>510</v>
      </c>
    </row>
    <row r="2486" spans="1:40" x14ac:dyDescent="0.2">
      <c r="A2486" s="8" t="s">
        <v>6222</v>
      </c>
      <c r="B2486" s="8" t="s">
        <v>628</v>
      </c>
      <c r="C2486" s="8" t="str">
        <f t="shared" si="38"/>
        <v>Macon County TN</v>
      </c>
      <c r="D2486" s="9">
        <v>23177</v>
      </c>
      <c r="E2486" s="8" t="s">
        <v>445</v>
      </c>
      <c r="F2486" s="9">
        <v>1071</v>
      </c>
      <c r="G2486" s="9">
        <v>6260</v>
      </c>
      <c r="H2486" s="9">
        <v>7490</v>
      </c>
      <c r="I2486" s="10">
        <v>0.14299065420560747</v>
      </c>
      <c r="J2486" s="10">
        <v>0.83578104138851805</v>
      </c>
      <c r="K2486" s="9">
        <v>-5189</v>
      </c>
      <c r="L2486" s="9">
        <v>5189</v>
      </c>
      <c r="M2486" s="10">
        <v>-0.69279038718291064</v>
      </c>
      <c r="N2486" s="10">
        <v>0.69279038718291064</v>
      </c>
      <c r="O2486" s="9">
        <v>1552</v>
      </c>
      <c r="P2486" s="9">
        <v>5259</v>
      </c>
      <c r="Q2486" s="9">
        <v>6904</v>
      </c>
      <c r="R2486" s="10">
        <v>0.22479721900347624</v>
      </c>
      <c r="S2486" s="10">
        <v>0.76173232908458866</v>
      </c>
      <c r="T2486" s="9">
        <v>-3707</v>
      </c>
      <c r="U2486" s="10">
        <v>-0.53693511008111239</v>
      </c>
      <c r="V2486" s="9">
        <v>-481</v>
      </c>
      <c r="W2486" s="9">
        <v>1001</v>
      </c>
      <c r="X2486" s="10">
        <v>-8.1806564797868769E-2</v>
      </c>
      <c r="Y2486" s="10">
        <v>7.4048712303929398E-2</v>
      </c>
      <c r="Z2486" s="11">
        <v>307.14</v>
      </c>
      <c r="AA2486" s="11">
        <v>75.460701960018241</v>
      </c>
      <c r="AB2486" s="11">
        <v>47111</v>
      </c>
      <c r="AC2486" s="12" t="s">
        <v>6337</v>
      </c>
      <c r="AD2486" s="8">
        <v>47</v>
      </c>
      <c r="AE2486" s="8">
        <v>111</v>
      </c>
      <c r="AF2486" s="13" t="s">
        <v>6243</v>
      </c>
      <c r="AG2486" s="13" t="s">
        <v>6230</v>
      </c>
      <c r="AH2486" s="13" t="s">
        <v>6244</v>
      </c>
      <c r="AI2486" s="14">
        <v>1830345</v>
      </c>
      <c r="AJ2486" s="13" t="s">
        <v>486</v>
      </c>
      <c r="AK2486" s="13" t="s">
        <v>6232</v>
      </c>
      <c r="AL2486" s="13"/>
      <c r="AM2486" s="13"/>
      <c r="AN2486" s="13" t="s">
        <v>505</v>
      </c>
    </row>
    <row r="2487" spans="1:40" x14ac:dyDescent="0.2">
      <c r="A2487" s="8" t="s">
        <v>6222</v>
      </c>
      <c r="B2487" s="8" t="s">
        <v>630</v>
      </c>
      <c r="C2487" s="8" t="str">
        <f t="shared" si="38"/>
        <v>Madison County TN</v>
      </c>
      <c r="D2487" s="9">
        <v>97610</v>
      </c>
      <c r="E2487" s="8" t="s">
        <v>445</v>
      </c>
      <c r="F2487" s="9">
        <v>15438</v>
      </c>
      <c r="G2487" s="9">
        <v>21321</v>
      </c>
      <c r="H2487" s="9">
        <v>37764</v>
      </c>
      <c r="I2487" s="10">
        <v>0.4088020336828726</v>
      </c>
      <c r="J2487" s="10">
        <v>0.56458531935176359</v>
      </c>
      <c r="K2487" s="9">
        <v>-5883</v>
      </c>
      <c r="L2487" s="9">
        <v>5883</v>
      </c>
      <c r="M2487" s="10">
        <v>-0.15578328566889099</v>
      </c>
      <c r="N2487" s="10">
        <v>0.15578328566889099</v>
      </c>
      <c r="O2487" s="9">
        <v>18360</v>
      </c>
      <c r="P2487" s="9">
        <v>21989</v>
      </c>
      <c r="Q2487" s="9">
        <v>40691</v>
      </c>
      <c r="R2487" s="10">
        <v>0.45120542626133542</v>
      </c>
      <c r="S2487" s="10">
        <v>0.54038976677889461</v>
      </c>
      <c r="T2487" s="9">
        <v>-3629</v>
      </c>
      <c r="U2487" s="10">
        <v>-8.9184340517559191E-2</v>
      </c>
      <c r="V2487" s="9">
        <v>-2922</v>
      </c>
      <c r="W2487" s="9">
        <v>-668</v>
      </c>
      <c r="X2487" s="10">
        <v>-4.2403392578462817E-2</v>
      </c>
      <c r="Y2487" s="10">
        <v>2.4195552572868984E-2</v>
      </c>
      <c r="Z2487" s="11">
        <v>557.12</v>
      </c>
      <c r="AA2487" s="11">
        <v>175.2046237794371</v>
      </c>
      <c r="AB2487" s="11">
        <v>47113</v>
      </c>
      <c r="AC2487" s="12" t="s">
        <v>6338</v>
      </c>
      <c r="AD2487" s="8">
        <v>47</v>
      </c>
      <c r="AE2487" s="8">
        <v>113</v>
      </c>
      <c r="AF2487" s="13" t="s">
        <v>6254</v>
      </c>
      <c r="AG2487" s="13" t="s">
        <v>199</v>
      </c>
      <c r="AH2487" s="13" t="s">
        <v>6255</v>
      </c>
      <c r="AI2487" s="14">
        <v>129682</v>
      </c>
      <c r="AJ2487" s="13" t="s">
        <v>486</v>
      </c>
      <c r="AK2487" s="13" t="s">
        <v>6256</v>
      </c>
      <c r="AL2487" s="13"/>
      <c r="AM2487" s="13"/>
      <c r="AN2487" s="13" t="s">
        <v>487</v>
      </c>
    </row>
    <row r="2488" spans="1:40" x14ac:dyDescent="0.2">
      <c r="A2488" s="8" t="s">
        <v>6222</v>
      </c>
      <c r="B2488" s="8" t="s">
        <v>634</v>
      </c>
      <c r="C2488" s="8" t="str">
        <f t="shared" si="38"/>
        <v>Marion County TN</v>
      </c>
      <c r="D2488" s="9">
        <v>28487</v>
      </c>
      <c r="E2488" s="8" t="s">
        <v>445</v>
      </c>
      <c r="F2488" s="9">
        <v>2829</v>
      </c>
      <c r="G2488" s="9">
        <v>7680</v>
      </c>
      <c r="H2488" s="9">
        <v>10832</v>
      </c>
      <c r="I2488" s="10">
        <v>0.26117060561299854</v>
      </c>
      <c r="J2488" s="10">
        <v>0.70901033973412109</v>
      </c>
      <c r="K2488" s="9">
        <v>-4851</v>
      </c>
      <c r="L2488" s="9">
        <v>4851</v>
      </c>
      <c r="M2488" s="10">
        <v>-0.44783973412112255</v>
      </c>
      <c r="N2488" s="10">
        <v>0.44783973412112255</v>
      </c>
      <c r="O2488" s="9">
        <v>3952</v>
      </c>
      <c r="P2488" s="9">
        <v>6268</v>
      </c>
      <c r="Q2488" s="9">
        <v>10404</v>
      </c>
      <c r="R2488" s="10">
        <v>0.37985390234525185</v>
      </c>
      <c r="S2488" s="10">
        <v>0.60246059207996927</v>
      </c>
      <c r="T2488" s="9">
        <v>-2316</v>
      </c>
      <c r="U2488" s="10">
        <v>-0.22260668973471742</v>
      </c>
      <c r="V2488" s="9">
        <v>-1123</v>
      </c>
      <c r="W2488" s="9">
        <v>1412</v>
      </c>
      <c r="X2488" s="10">
        <v>-0.11868329673225331</v>
      </c>
      <c r="Y2488" s="10">
        <v>0.10654974765415182</v>
      </c>
      <c r="Z2488" s="11">
        <v>498.16</v>
      </c>
      <c r="AA2488" s="11">
        <v>57.184438734543114</v>
      </c>
      <c r="AB2488" s="11">
        <v>47115</v>
      </c>
      <c r="AC2488" s="12" t="s">
        <v>6339</v>
      </c>
      <c r="AD2488" s="8">
        <v>47</v>
      </c>
      <c r="AE2488" s="8">
        <v>115</v>
      </c>
      <c r="AF2488" s="13" t="s">
        <v>1623</v>
      </c>
      <c r="AG2488" s="13" t="s">
        <v>605</v>
      </c>
      <c r="AH2488" s="13" t="s">
        <v>1624</v>
      </c>
      <c r="AI2488" s="14">
        <v>547776</v>
      </c>
      <c r="AJ2488" s="13" t="s">
        <v>486</v>
      </c>
      <c r="AK2488" s="13" t="s">
        <v>607</v>
      </c>
      <c r="AL2488" s="13"/>
      <c r="AM2488" s="13"/>
      <c r="AN2488" s="13" t="s">
        <v>505</v>
      </c>
    </row>
    <row r="2489" spans="1:40" x14ac:dyDescent="0.2">
      <c r="A2489" s="8" t="s">
        <v>6222</v>
      </c>
      <c r="B2489" s="8" t="s">
        <v>636</v>
      </c>
      <c r="C2489" s="8" t="str">
        <f t="shared" si="38"/>
        <v>Marshall County TN</v>
      </c>
      <c r="D2489" s="9">
        <v>31552</v>
      </c>
      <c r="E2489" s="8" t="s">
        <v>445</v>
      </c>
      <c r="F2489" s="9">
        <v>2848</v>
      </c>
      <c r="G2489" s="9">
        <v>8167</v>
      </c>
      <c r="H2489" s="9">
        <v>11402</v>
      </c>
      <c r="I2489" s="10">
        <v>0.24978074022101385</v>
      </c>
      <c r="J2489" s="10">
        <v>0.71627784599193123</v>
      </c>
      <c r="K2489" s="9">
        <v>-5319</v>
      </c>
      <c r="L2489" s="9">
        <v>5319</v>
      </c>
      <c r="M2489" s="10">
        <v>-0.46649710577091741</v>
      </c>
      <c r="N2489" s="10">
        <v>0.46649710577091741</v>
      </c>
      <c r="O2489" s="9">
        <v>3722</v>
      </c>
      <c r="P2489" s="9">
        <v>6823</v>
      </c>
      <c r="Q2489" s="9">
        <v>10729</v>
      </c>
      <c r="R2489" s="10">
        <v>0.3469102432659148</v>
      </c>
      <c r="S2489" s="10">
        <v>0.63593997576661387</v>
      </c>
      <c r="T2489" s="9">
        <v>-3101</v>
      </c>
      <c r="U2489" s="10">
        <v>-0.28902973250069908</v>
      </c>
      <c r="V2489" s="9">
        <v>-874</v>
      </c>
      <c r="W2489" s="9">
        <v>1344</v>
      </c>
      <c r="X2489" s="10">
        <v>-9.712950304490095E-2</v>
      </c>
      <c r="Y2489" s="10">
        <v>8.0337870225317354E-2</v>
      </c>
      <c r="Z2489" s="11">
        <v>375.46</v>
      </c>
      <c r="AA2489" s="11">
        <v>84.035583018164388</v>
      </c>
      <c r="AB2489" s="11">
        <v>47117</v>
      </c>
      <c r="AC2489" s="12" t="s">
        <v>6340</v>
      </c>
      <c r="AD2489" s="8">
        <v>47</v>
      </c>
      <c r="AE2489" s="8">
        <v>117</v>
      </c>
      <c r="AF2489" s="13" t="s">
        <v>6341</v>
      </c>
      <c r="AG2489" s="13" t="s">
        <v>6230</v>
      </c>
      <c r="AH2489" s="13" t="s">
        <v>6342</v>
      </c>
      <c r="AJ2489" s="13" t="s">
        <v>498</v>
      </c>
      <c r="AK2489" s="13" t="s">
        <v>6232</v>
      </c>
      <c r="AL2489" s="13"/>
      <c r="AM2489" s="13"/>
      <c r="AN2489" s="13" t="s">
        <v>487</v>
      </c>
    </row>
    <row r="2490" spans="1:40" x14ac:dyDescent="0.2">
      <c r="A2490" s="8" t="s">
        <v>6222</v>
      </c>
      <c r="B2490" s="8" t="s">
        <v>6343</v>
      </c>
      <c r="C2490" s="8" t="str">
        <f t="shared" si="38"/>
        <v>Maury County TN</v>
      </c>
      <c r="D2490" s="9">
        <v>87757</v>
      </c>
      <c r="E2490" s="8" t="s">
        <v>445</v>
      </c>
      <c r="F2490" s="9">
        <v>10026</v>
      </c>
      <c r="G2490" s="9">
        <v>23781</v>
      </c>
      <c r="H2490" s="9">
        <v>35068</v>
      </c>
      <c r="I2490" s="10">
        <v>0.28590167674232919</v>
      </c>
      <c r="J2490" s="10">
        <v>0.67813961446332838</v>
      </c>
      <c r="K2490" s="9">
        <v>-13755</v>
      </c>
      <c r="L2490" s="9">
        <v>13755</v>
      </c>
      <c r="M2490" s="10">
        <v>-0.39223793772099919</v>
      </c>
      <c r="N2490" s="10">
        <v>0.39223793772099919</v>
      </c>
      <c r="O2490" s="9">
        <v>11819</v>
      </c>
      <c r="P2490" s="9">
        <v>20698</v>
      </c>
      <c r="Q2490" s="9">
        <v>32989</v>
      </c>
      <c r="R2490" s="10">
        <v>0.3582709387977811</v>
      </c>
      <c r="S2490" s="10">
        <v>0.62742126163266543</v>
      </c>
      <c r="T2490" s="9">
        <v>-8879</v>
      </c>
      <c r="U2490" s="10">
        <v>-0.26915032283488433</v>
      </c>
      <c r="V2490" s="9">
        <v>-1793</v>
      </c>
      <c r="W2490" s="9">
        <v>3083</v>
      </c>
      <c r="X2490" s="10">
        <v>-7.2369262055451911E-2</v>
      </c>
      <c r="Y2490" s="10">
        <v>5.0718352830662949E-2</v>
      </c>
      <c r="Z2490" s="11">
        <v>613.14</v>
      </c>
      <c r="AA2490" s="11">
        <v>143.12718139413511</v>
      </c>
      <c r="AB2490" s="11">
        <v>47119</v>
      </c>
      <c r="AC2490" s="12" t="s">
        <v>6344</v>
      </c>
      <c r="AD2490" s="8">
        <v>47</v>
      </c>
      <c r="AE2490" s="8">
        <v>119</v>
      </c>
      <c r="AF2490" s="13" t="s">
        <v>6243</v>
      </c>
      <c r="AG2490" s="13" t="s">
        <v>6230</v>
      </c>
      <c r="AH2490" s="13" t="s">
        <v>6244</v>
      </c>
      <c r="AI2490" s="14">
        <v>1830345</v>
      </c>
      <c r="AJ2490" s="13" t="s">
        <v>486</v>
      </c>
      <c r="AK2490" s="13" t="s">
        <v>6232</v>
      </c>
      <c r="AL2490" s="13"/>
      <c r="AM2490" s="13"/>
      <c r="AN2490" s="13" t="s">
        <v>505</v>
      </c>
    </row>
    <row r="2491" spans="1:40" x14ac:dyDescent="0.2">
      <c r="A2491" s="8" t="s">
        <v>6222</v>
      </c>
      <c r="B2491" s="8" t="s">
        <v>5453</v>
      </c>
      <c r="C2491" s="8" t="str">
        <f t="shared" si="38"/>
        <v>Meigs County TN</v>
      </c>
      <c r="D2491" s="9">
        <v>11830</v>
      </c>
      <c r="E2491" s="8" t="s">
        <v>445</v>
      </c>
      <c r="F2491" s="9">
        <v>856</v>
      </c>
      <c r="G2491" s="9">
        <v>3337</v>
      </c>
      <c r="H2491" s="9">
        <v>4311</v>
      </c>
      <c r="I2491" s="10">
        <v>0.19856181860357225</v>
      </c>
      <c r="J2491" s="10">
        <v>0.77406634191602874</v>
      </c>
      <c r="K2491" s="9">
        <v>-2481</v>
      </c>
      <c r="L2491" s="9">
        <v>2481</v>
      </c>
      <c r="M2491" s="10">
        <v>-0.5755045233124565</v>
      </c>
      <c r="N2491" s="10">
        <v>0.5755045233124565</v>
      </c>
      <c r="O2491" s="9">
        <v>1163</v>
      </c>
      <c r="P2491" s="9">
        <v>2728</v>
      </c>
      <c r="Q2491" s="9">
        <v>3958</v>
      </c>
      <c r="R2491" s="10">
        <v>0.29383527033855483</v>
      </c>
      <c r="S2491" s="10">
        <v>0.68923698837796865</v>
      </c>
      <c r="T2491" s="9">
        <v>-1565</v>
      </c>
      <c r="U2491" s="10">
        <v>-0.39540171803941382</v>
      </c>
      <c r="V2491" s="9">
        <v>-307</v>
      </c>
      <c r="W2491" s="9">
        <v>609</v>
      </c>
      <c r="X2491" s="10">
        <v>-9.5273451734982584E-2</v>
      </c>
      <c r="Y2491" s="10">
        <v>8.4829353538060093E-2</v>
      </c>
      <c r="Z2491" s="11">
        <v>195.12</v>
      </c>
      <c r="AA2491" s="11">
        <v>60.629356293562935</v>
      </c>
      <c r="AB2491" s="11">
        <v>47121</v>
      </c>
      <c r="AC2491" s="12" t="s">
        <v>6345</v>
      </c>
      <c r="AD2491" s="8">
        <v>47</v>
      </c>
      <c r="AE2491" s="8">
        <v>121</v>
      </c>
      <c r="AF2491" s="13"/>
      <c r="AG2491" s="13"/>
      <c r="AH2491" s="13"/>
      <c r="AJ2491" s="13"/>
      <c r="AK2491" s="13"/>
      <c r="AL2491" s="13"/>
      <c r="AM2491" s="13"/>
      <c r="AN2491" s="13" t="s">
        <v>510</v>
      </c>
    </row>
    <row r="2492" spans="1:40" x14ac:dyDescent="0.2">
      <c r="A2492" s="8" t="s">
        <v>6222</v>
      </c>
      <c r="B2492" s="8" t="s">
        <v>644</v>
      </c>
      <c r="C2492" s="8" t="str">
        <f t="shared" si="38"/>
        <v>Monroe County TN</v>
      </c>
      <c r="D2492" s="9">
        <v>45771</v>
      </c>
      <c r="E2492" s="8" t="s">
        <v>445</v>
      </c>
      <c r="F2492" s="9">
        <v>3184</v>
      </c>
      <c r="G2492" s="9">
        <v>13361</v>
      </c>
      <c r="H2492" s="9">
        <v>17050</v>
      </c>
      <c r="I2492" s="10">
        <v>0.18674486803519061</v>
      </c>
      <c r="J2492" s="10">
        <v>0.78363636363636369</v>
      </c>
      <c r="K2492" s="9">
        <v>-10177</v>
      </c>
      <c r="L2492" s="9">
        <v>10177</v>
      </c>
      <c r="M2492" s="10">
        <v>-0.59689149560117305</v>
      </c>
      <c r="N2492" s="10">
        <v>0.59689149560117305</v>
      </c>
      <c r="O2492" s="9">
        <v>4368</v>
      </c>
      <c r="P2492" s="9">
        <v>11717</v>
      </c>
      <c r="Q2492" s="9">
        <v>16320</v>
      </c>
      <c r="R2492" s="10">
        <v>0.2676470588235294</v>
      </c>
      <c r="S2492" s="10">
        <v>0.71795343137254897</v>
      </c>
      <c r="T2492" s="9">
        <v>-7349</v>
      </c>
      <c r="U2492" s="10">
        <v>-0.45030637254901956</v>
      </c>
      <c r="V2492" s="9">
        <v>-1184</v>
      </c>
      <c r="W2492" s="9">
        <v>1644</v>
      </c>
      <c r="X2492" s="10">
        <v>-8.0902190788338796E-2</v>
      </c>
      <c r="Y2492" s="10">
        <v>6.5682932263814719E-2</v>
      </c>
      <c r="Z2492" s="11">
        <v>635.57000000000005</v>
      </c>
      <c r="AA2492" s="11">
        <v>72.015670972512851</v>
      </c>
      <c r="AB2492" s="11">
        <v>47123</v>
      </c>
      <c r="AC2492" s="12" t="s">
        <v>6346</v>
      </c>
      <c r="AD2492" s="8">
        <v>47</v>
      </c>
      <c r="AE2492" s="8">
        <v>123</v>
      </c>
      <c r="AF2492" s="13"/>
      <c r="AG2492" s="13"/>
      <c r="AH2492" s="13"/>
      <c r="AJ2492" s="13"/>
      <c r="AK2492" s="13"/>
      <c r="AL2492" s="13"/>
      <c r="AM2492" s="13"/>
      <c r="AN2492" s="13" t="s">
        <v>510</v>
      </c>
    </row>
    <row r="2493" spans="1:40" x14ac:dyDescent="0.2">
      <c r="A2493" s="8" t="s">
        <v>6222</v>
      </c>
      <c r="B2493" s="8" t="s">
        <v>646</v>
      </c>
      <c r="C2493" s="8" t="str">
        <f t="shared" si="38"/>
        <v>Montgomery County TN</v>
      </c>
      <c r="D2493" s="9">
        <v>193479</v>
      </c>
      <c r="E2493" s="8" t="s">
        <v>445</v>
      </c>
      <c r="F2493" s="9">
        <v>21686</v>
      </c>
      <c r="G2493" s="9">
        <v>32320</v>
      </c>
      <c r="H2493" s="9">
        <v>57278</v>
      </c>
      <c r="I2493" s="10">
        <v>0.37860958832361463</v>
      </c>
      <c r="J2493" s="10">
        <v>0.56426551206396869</v>
      </c>
      <c r="K2493" s="9">
        <v>-10634</v>
      </c>
      <c r="L2493" s="9">
        <v>10634</v>
      </c>
      <c r="M2493" s="10">
        <v>-0.18565592374035406</v>
      </c>
      <c r="N2493" s="10">
        <v>0.18565592374035406</v>
      </c>
      <c r="O2493" s="9">
        <v>24349</v>
      </c>
      <c r="P2493" s="9">
        <v>30159</v>
      </c>
      <c r="Q2493" s="9">
        <v>55424</v>
      </c>
      <c r="R2493" s="10">
        <v>0.43932231524249421</v>
      </c>
      <c r="S2493" s="10">
        <v>0.54415054849884525</v>
      </c>
      <c r="T2493" s="9">
        <v>-5810</v>
      </c>
      <c r="U2493" s="10">
        <v>-0.10482823325635104</v>
      </c>
      <c r="V2493" s="9">
        <v>-2663</v>
      </c>
      <c r="W2493" s="9">
        <v>2161</v>
      </c>
      <c r="X2493" s="10">
        <v>-6.0712726918879578E-2</v>
      </c>
      <c r="Y2493" s="10">
        <v>2.0114963565123434E-2</v>
      </c>
      <c r="Z2493" s="11">
        <v>539.17999999999995</v>
      </c>
      <c r="AA2493" s="11">
        <v>358.83934864052821</v>
      </c>
      <c r="AB2493" s="11">
        <v>47125</v>
      </c>
      <c r="AC2493" s="12" t="s">
        <v>6347</v>
      </c>
      <c r="AD2493" s="8">
        <v>47</v>
      </c>
      <c r="AE2493" s="8">
        <v>125</v>
      </c>
      <c r="AF2493" s="13" t="s">
        <v>2998</v>
      </c>
      <c r="AG2493" s="13"/>
      <c r="AH2493" s="13" t="s">
        <v>2999</v>
      </c>
      <c r="AI2493" s="14">
        <v>281021</v>
      </c>
      <c r="AJ2493" s="13" t="s">
        <v>486</v>
      </c>
      <c r="AK2493" s="13"/>
      <c r="AL2493" s="13"/>
      <c r="AM2493" s="13"/>
      <c r="AN2493" s="13" t="s">
        <v>487</v>
      </c>
    </row>
    <row r="2494" spans="1:40" x14ac:dyDescent="0.2">
      <c r="A2494" s="8" t="s">
        <v>6222</v>
      </c>
      <c r="B2494" s="8" t="s">
        <v>5110</v>
      </c>
      <c r="C2494" s="8" t="str">
        <f t="shared" si="38"/>
        <v>Moore County TN</v>
      </c>
      <c r="D2494" s="9">
        <v>6322</v>
      </c>
      <c r="E2494" s="8" t="s">
        <v>445</v>
      </c>
      <c r="F2494" s="9">
        <v>496</v>
      </c>
      <c r="G2494" s="9">
        <v>2325</v>
      </c>
      <c r="H2494" s="9">
        <v>2926</v>
      </c>
      <c r="I2494" s="10">
        <v>0.16951469583048531</v>
      </c>
      <c r="J2494" s="10">
        <v>0.79460013670539986</v>
      </c>
      <c r="K2494" s="9">
        <v>-1829</v>
      </c>
      <c r="L2494" s="9">
        <v>1829</v>
      </c>
      <c r="M2494" s="10">
        <v>-0.62508544087491458</v>
      </c>
      <c r="N2494" s="10">
        <v>0.62508544087491458</v>
      </c>
      <c r="O2494" s="9">
        <v>705</v>
      </c>
      <c r="P2494" s="9">
        <v>2053</v>
      </c>
      <c r="Q2494" s="9">
        <v>2799</v>
      </c>
      <c r="R2494" s="10">
        <v>0.25187566988210075</v>
      </c>
      <c r="S2494" s="10">
        <v>0.73347624151482671</v>
      </c>
      <c r="T2494" s="9">
        <v>-1348</v>
      </c>
      <c r="U2494" s="10">
        <v>-0.48160057163272596</v>
      </c>
      <c r="V2494" s="9">
        <v>-209</v>
      </c>
      <c r="W2494" s="9">
        <v>272</v>
      </c>
      <c r="X2494" s="10">
        <v>-8.2360974051615438E-2</v>
      </c>
      <c r="Y2494" s="10">
        <v>6.1123895190573152E-2</v>
      </c>
      <c r="Z2494" s="11">
        <v>129.22</v>
      </c>
      <c r="AA2494" s="11">
        <v>48.924315121498218</v>
      </c>
      <c r="AB2494" s="11">
        <v>47127</v>
      </c>
      <c r="AC2494" s="12" t="s">
        <v>6348</v>
      </c>
      <c r="AD2494" s="8">
        <v>47</v>
      </c>
      <c r="AE2494" s="8">
        <v>127</v>
      </c>
      <c r="AF2494" s="13" t="s">
        <v>6264</v>
      </c>
      <c r="AG2494" s="13"/>
      <c r="AH2494" s="13" t="s">
        <v>6265</v>
      </c>
      <c r="AJ2494" s="13" t="s">
        <v>498</v>
      </c>
      <c r="AK2494" s="13"/>
      <c r="AL2494" s="13"/>
      <c r="AM2494" s="13"/>
      <c r="AN2494" s="13" t="s">
        <v>505</v>
      </c>
    </row>
    <row r="2495" spans="1:40" x14ac:dyDescent="0.2">
      <c r="A2495" s="8" t="s">
        <v>6222</v>
      </c>
      <c r="B2495" s="8" t="s">
        <v>648</v>
      </c>
      <c r="C2495" s="8" t="str">
        <f t="shared" si="38"/>
        <v>Morgan County TN</v>
      </c>
      <c r="D2495" s="9">
        <v>21498</v>
      </c>
      <c r="E2495" s="8" t="s">
        <v>445</v>
      </c>
      <c r="F2495" s="9">
        <v>1053</v>
      </c>
      <c r="G2495" s="9">
        <v>5429</v>
      </c>
      <c r="H2495" s="9">
        <v>6664</v>
      </c>
      <c r="I2495" s="10">
        <v>0.15801320528211285</v>
      </c>
      <c r="J2495" s="10">
        <v>0.81467587034813926</v>
      </c>
      <c r="K2495" s="9">
        <v>-4376</v>
      </c>
      <c r="L2495" s="9">
        <v>4376</v>
      </c>
      <c r="M2495" s="10">
        <v>-0.65666266506602644</v>
      </c>
      <c r="N2495" s="10">
        <v>0.65666266506602644</v>
      </c>
      <c r="O2495" s="9">
        <v>1722</v>
      </c>
      <c r="P2495" s="9">
        <v>4668</v>
      </c>
      <c r="Q2495" s="9">
        <v>6500</v>
      </c>
      <c r="R2495" s="10">
        <v>0.26492307692307693</v>
      </c>
      <c r="S2495" s="10">
        <v>0.71815384615384614</v>
      </c>
      <c r="T2495" s="9">
        <v>-2946</v>
      </c>
      <c r="U2495" s="10">
        <v>-0.45323076923076921</v>
      </c>
      <c r="V2495" s="9">
        <v>-669</v>
      </c>
      <c r="W2495" s="9">
        <v>761</v>
      </c>
      <c r="X2495" s="10">
        <v>-0.10690987164096408</v>
      </c>
      <c r="Y2495" s="10">
        <v>9.6522024194293121E-2</v>
      </c>
      <c r="Z2495" s="11">
        <v>522.17999999999995</v>
      </c>
      <c r="AA2495" s="11">
        <v>41.169711593703326</v>
      </c>
      <c r="AB2495" s="11">
        <v>47129</v>
      </c>
      <c r="AC2495" s="12" t="s">
        <v>6349</v>
      </c>
      <c r="AD2495" s="8">
        <v>47</v>
      </c>
      <c r="AE2495" s="8">
        <v>129</v>
      </c>
      <c r="AF2495" s="13" t="s">
        <v>6224</v>
      </c>
      <c r="AG2495" s="13" t="s">
        <v>6225</v>
      </c>
      <c r="AH2495" s="13" t="s">
        <v>6226</v>
      </c>
      <c r="AI2495" s="14">
        <v>861424</v>
      </c>
      <c r="AJ2495" s="13" t="s">
        <v>486</v>
      </c>
      <c r="AK2495" s="13" t="s">
        <v>6227</v>
      </c>
      <c r="AL2495" s="13"/>
      <c r="AM2495" s="13"/>
      <c r="AN2495" s="13" t="s">
        <v>505</v>
      </c>
    </row>
    <row r="2496" spans="1:40" x14ac:dyDescent="0.2">
      <c r="A2496" s="8" t="s">
        <v>6222</v>
      </c>
      <c r="B2496" s="8" t="s">
        <v>6350</v>
      </c>
      <c r="C2496" s="8" t="str">
        <f t="shared" si="38"/>
        <v>Obion County TN</v>
      </c>
      <c r="D2496" s="9">
        <v>30639</v>
      </c>
      <c r="E2496" s="8" t="s">
        <v>445</v>
      </c>
      <c r="F2496" s="9">
        <v>2425</v>
      </c>
      <c r="G2496" s="9">
        <v>9525</v>
      </c>
      <c r="H2496" s="9">
        <v>12223</v>
      </c>
      <c r="I2496" s="10">
        <v>0.19839646567945676</v>
      </c>
      <c r="J2496" s="10">
        <v>0.77926859199869103</v>
      </c>
      <c r="K2496" s="9">
        <v>-7100</v>
      </c>
      <c r="L2496" s="9">
        <v>7100</v>
      </c>
      <c r="M2496" s="10">
        <v>-0.58087212631923424</v>
      </c>
      <c r="N2496" s="10">
        <v>0.58087212631923424</v>
      </c>
      <c r="O2496" s="9">
        <v>3320</v>
      </c>
      <c r="P2496" s="9">
        <v>8814</v>
      </c>
      <c r="Q2496" s="9">
        <v>12296</v>
      </c>
      <c r="R2496" s="10">
        <v>0.27000650618087185</v>
      </c>
      <c r="S2496" s="10">
        <v>0.716818477553676</v>
      </c>
      <c r="T2496" s="9">
        <v>-5494</v>
      </c>
      <c r="U2496" s="10">
        <v>-0.44681197137280415</v>
      </c>
      <c r="V2496" s="9">
        <v>-895</v>
      </c>
      <c r="W2496" s="9">
        <v>711</v>
      </c>
      <c r="X2496" s="10">
        <v>-7.161004050141509E-2</v>
      </c>
      <c r="Y2496" s="10">
        <v>6.2450114445015026E-2</v>
      </c>
      <c r="Z2496" s="11">
        <v>544.73</v>
      </c>
      <c r="AA2496" s="11">
        <v>56.246213720558806</v>
      </c>
      <c r="AB2496" s="11">
        <v>47131</v>
      </c>
      <c r="AC2496" s="12" t="s">
        <v>6351</v>
      </c>
      <c r="AD2496" s="8">
        <v>47</v>
      </c>
      <c r="AE2496" s="8">
        <v>131</v>
      </c>
      <c r="AF2496" s="13" t="s">
        <v>3020</v>
      </c>
      <c r="AG2496" s="13" t="s">
        <v>3021</v>
      </c>
      <c r="AH2496" s="13" t="s">
        <v>3022</v>
      </c>
      <c r="AJ2496" s="13" t="s">
        <v>498</v>
      </c>
      <c r="AK2496" s="13" t="s">
        <v>3023</v>
      </c>
      <c r="AL2496" s="13"/>
      <c r="AM2496" s="13"/>
      <c r="AN2496" s="13" t="s">
        <v>487</v>
      </c>
    </row>
    <row r="2497" spans="1:40" x14ac:dyDescent="0.2">
      <c r="A2497" s="8" t="s">
        <v>6222</v>
      </c>
      <c r="B2497" s="8" t="s">
        <v>6352</v>
      </c>
      <c r="C2497" s="8" t="str">
        <f t="shared" si="38"/>
        <v>Overton County TN</v>
      </c>
      <c r="D2497" s="9">
        <v>22129</v>
      </c>
      <c r="E2497" s="8" t="s">
        <v>445</v>
      </c>
      <c r="F2497" s="9">
        <v>1943</v>
      </c>
      <c r="G2497" s="9">
        <v>6055</v>
      </c>
      <c r="H2497" s="9">
        <v>8195</v>
      </c>
      <c r="I2497" s="10">
        <v>0.23709579011592435</v>
      </c>
      <c r="J2497" s="10">
        <v>0.73886516168395366</v>
      </c>
      <c r="K2497" s="9">
        <v>-4112</v>
      </c>
      <c r="L2497" s="9">
        <v>4112</v>
      </c>
      <c r="M2497" s="10">
        <v>-0.50176937156802937</v>
      </c>
      <c r="N2497" s="10">
        <v>0.50176937156802937</v>
      </c>
      <c r="O2497" s="9">
        <v>2802</v>
      </c>
      <c r="P2497" s="9">
        <v>4772</v>
      </c>
      <c r="Q2497" s="9">
        <v>7657</v>
      </c>
      <c r="R2497" s="10">
        <v>0.36593966305341519</v>
      </c>
      <c r="S2497" s="10">
        <v>0.62322058247355361</v>
      </c>
      <c r="T2497" s="9">
        <v>-1970</v>
      </c>
      <c r="U2497" s="10">
        <v>-0.25728091942013842</v>
      </c>
      <c r="V2497" s="9">
        <v>-859</v>
      </c>
      <c r="W2497" s="9">
        <v>1283</v>
      </c>
      <c r="X2497" s="10">
        <v>-0.12884387293749083</v>
      </c>
      <c r="Y2497" s="10">
        <v>0.11564457921040006</v>
      </c>
      <c r="Z2497" s="11">
        <v>433.48</v>
      </c>
      <c r="AA2497" s="11">
        <v>51.049644735627936</v>
      </c>
      <c r="AB2497" s="11">
        <v>47133</v>
      </c>
      <c r="AC2497" s="12" t="s">
        <v>6353</v>
      </c>
      <c r="AD2497" s="8">
        <v>47</v>
      </c>
      <c r="AE2497" s="8">
        <v>133</v>
      </c>
      <c r="AF2497" s="13" t="s">
        <v>6317</v>
      </c>
      <c r="AG2497" s="13"/>
      <c r="AH2497" s="13" t="s">
        <v>6318</v>
      </c>
      <c r="AJ2497" s="13" t="s">
        <v>498</v>
      </c>
      <c r="AK2497" s="13"/>
      <c r="AL2497" s="13"/>
      <c r="AM2497" s="13"/>
      <c r="AN2497" s="13" t="s">
        <v>505</v>
      </c>
    </row>
    <row r="2498" spans="1:40" x14ac:dyDescent="0.2">
      <c r="A2498" s="8" t="s">
        <v>6222</v>
      </c>
      <c r="B2498" s="8" t="s">
        <v>650</v>
      </c>
      <c r="C2498" s="8" t="str">
        <f t="shared" si="38"/>
        <v>Perry County TN</v>
      </c>
      <c r="D2498" s="9">
        <v>7929</v>
      </c>
      <c r="E2498" s="8" t="s">
        <v>445</v>
      </c>
      <c r="F2498" s="9">
        <v>597</v>
      </c>
      <c r="G2498" s="9">
        <v>2167</v>
      </c>
      <c r="H2498" s="9">
        <v>2855</v>
      </c>
      <c r="I2498" s="10">
        <v>0.20910683012259193</v>
      </c>
      <c r="J2498" s="10">
        <v>0.75901926444833623</v>
      </c>
      <c r="K2498" s="9">
        <v>-1570</v>
      </c>
      <c r="L2498" s="9">
        <v>1570</v>
      </c>
      <c r="M2498" s="10">
        <v>-0.54991243432574433</v>
      </c>
      <c r="N2498" s="10">
        <v>0.54991243432574433</v>
      </c>
      <c r="O2498" s="9">
        <v>992</v>
      </c>
      <c r="P2498" s="9">
        <v>1578</v>
      </c>
      <c r="Q2498" s="9">
        <v>2621</v>
      </c>
      <c r="R2498" s="10">
        <v>0.37848149561236172</v>
      </c>
      <c r="S2498" s="10">
        <v>0.60206028233498665</v>
      </c>
      <c r="T2498" s="9">
        <v>-586</v>
      </c>
      <c r="U2498" s="10">
        <v>-0.22357878672262493</v>
      </c>
      <c r="V2498" s="9">
        <v>-395</v>
      </c>
      <c r="W2498" s="9">
        <v>589</v>
      </c>
      <c r="X2498" s="10">
        <v>-0.16937466548976979</v>
      </c>
      <c r="Y2498" s="10">
        <v>0.15695898211334958</v>
      </c>
      <c r="Z2498" s="11">
        <v>414.73</v>
      </c>
      <c r="AA2498" s="11">
        <v>19.118462614230946</v>
      </c>
      <c r="AB2498" s="11">
        <v>47135</v>
      </c>
      <c r="AC2498" s="12" t="s">
        <v>6354</v>
      </c>
      <c r="AD2498" s="8">
        <v>47</v>
      </c>
      <c r="AE2498" s="8">
        <v>135</v>
      </c>
      <c r="AF2498" s="13"/>
      <c r="AG2498" s="13"/>
      <c r="AH2498" s="13"/>
      <c r="AJ2498" s="13"/>
      <c r="AK2498" s="13"/>
      <c r="AL2498" s="13"/>
      <c r="AM2498" s="13"/>
      <c r="AN2498" s="13" t="s">
        <v>510</v>
      </c>
    </row>
    <row r="2499" spans="1:40" x14ac:dyDescent="0.2">
      <c r="A2499" s="8" t="s">
        <v>6222</v>
      </c>
      <c r="B2499" s="8" t="s">
        <v>6355</v>
      </c>
      <c r="C2499" s="8" t="str">
        <f t="shared" si="38"/>
        <v>Pickett County TN</v>
      </c>
      <c r="D2499" s="9">
        <v>5146</v>
      </c>
      <c r="E2499" s="8" t="s">
        <v>445</v>
      </c>
      <c r="F2499" s="9">
        <v>536</v>
      </c>
      <c r="G2499" s="9">
        <v>2019</v>
      </c>
      <c r="H2499" s="9">
        <v>2609</v>
      </c>
      <c r="I2499" s="10">
        <v>0.20544269835185894</v>
      </c>
      <c r="J2499" s="10">
        <v>0.77385971636642392</v>
      </c>
      <c r="K2499" s="9">
        <v>-1483</v>
      </c>
      <c r="L2499" s="9">
        <v>1483</v>
      </c>
      <c r="M2499" s="10">
        <v>-0.56841701801456501</v>
      </c>
      <c r="N2499" s="10">
        <v>0.56841701801456501</v>
      </c>
      <c r="O2499" s="9">
        <v>711</v>
      </c>
      <c r="P2499" s="9">
        <v>1707</v>
      </c>
      <c r="Q2499" s="9">
        <v>2446</v>
      </c>
      <c r="R2499" s="10">
        <v>0.29067865903515944</v>
      </c>
      <c r="S2499" s="10">
        <v>0.69787408013082586</v>
      </c>
      <c r="T2499" s="9">
        <v>-996</v>
      </c>
      <c r="U2499" s="10">
        <v>-0.40719542109566642</v>
      </c>
      <c r="V2499" s="9">
        <v>-175</v>
      </c>
      <c r="W2499" s="9">
        <v>312</v>
      </c>
      <c r="X2499" s="10">
        <v>-8.5235960683300499E-2</v>
      </c>
      <c r="Y2499" s="10">
        <v>7.5985636235598064E-2</v>
      </c>
      <c r="Z2499" s="11">
        <v>162.97999999999999</v>
      </c>
      <c r="AA2499" s="11">
        <v>31.574426309976687</v>
      </c>
      <c r="AB2499" s="11">
        <v>47137</v>
      </c>
      <c r="AC2499" s="12" t="s">
        <v>6356</v>
      </c>
      <c r="AD2499" s="8">
        <v>47</v>
      </c>
      <c r="AE2499" s="8">
        <v>137</v>
      </c>
      <c r="AF2499" s="13"/>
      <c r="AG2499" s="13"/>
      <c r="AH2499" s="13"/>
      <c r="AJ2499" s="13"/>
      <c r="AK2499" s="13"/>
      <c r="AL2499" s="13"/>
      <c r="AM2499" s="13"/>
      <c r="AN2499" s="13" t="s">
        <v>510</v>
      </c>
    </row>
    <row r="2500" spans="1:40" x14ac:dyDescent="0.2">
      <c r="A2500" s="8" t="s">
        <v>6222</v>
      </c>
      <c r="B2500" s="8" t="s">
        <v>888</v>
      </c>
      <c r="C2500" s="8" t="str">
        <f t="shared" si="38"/>
        <v>Polk County TN</v>
      </c>
      <c r="D2500" s="9">
        <v>16773</v>
      </c>
      <c r="E2500" s="8" t="s">
        <v>445</v>
      </c>
      <c r="F2500" s="9">
        <v>1252</v>
      </c>
      <c r="G2500" s="9">
        <v>5097</v>
      </c>
      <c r="H2500" s="9">
        <v>6520</v>
      </c>
      <c r="I2500" s="10">
        <v>0.19202453987730062</v>
      </c>
      <c r="J2500" s="10">
        <v>0.78174846625766869</v>
      </c>
      <c r="K2500" s="9">
        <v>-3845</v>
      </c>
      <c r="L2500" s="9">
        <v>3845</v>
      </c>
      <c r="M2500" s="10">
        <v>-0.58972392638036808</v>
      </c>
      <c r="N2500" s="10">
        <v>0.58972392638036808</v>
      </c>
      <c r="O2500" s="9">
        <v>1856</v>
      </c>
      <c r="P2500" s="9">
        <v>4108</v>
      </c>
      <c r="Q2500" s="9">
        <v>6059</v>
      </c>
      <c r="R2500" s="10">
        <v>0.3063211751114045</v>
      </c>
      <c r="S2500" s="10">
        <v>0.6779996699125268</v>
      </c>
      <c r="T2500" s="9">
        <v>-2252</v>
      </c>
      <c r="U2500" s="10">
        <v>-0.37167849480112231</v>
      </c>
      <c r="V2500" s="9">
        <v>-604</v>
      </c>
      <c r="W2500" s="9">
        <v>989</v>
      </c>
      <c r="X2500" s="10">
        <v>-0.11429663523410388</v>
      </c>
      <c r="Y2500" s="10">
        <v>0.10374879634514189</v>
      </c>
      <c r="Z2500" s="11">
        <v>434.68</v>
      </c>
      <c r="AA2500" s="11">
        <v>38.587006533541917</v>
      </c>
      <c r="AB2500" s="11">
        <v>47139</v>
      </c>
      <c r="AC2500" s="12" t="s">
        <v>6357</v>
      </c>
      <c r="AD2500" s="8">
        <v>47</v>
      </c>
      <c r="AE2500" s="8">
        <v>139</v>
      </c>
      <c r="AF2500" s="13" t="s">
        <v>6238</v>
      </c>
      <c r="AG2500" s="13" t="s">
        <v>605</v>
      </c>
      <c r="AH2500" s="13" t="s">
        <v>6239</v>
      </c>
      <c r="AI2500" s="14">
        <v>120864</v>
      </c>
      <c r="AJ2500" s="13" t="s">
        <v>486</v>
      </c>
      <c r="AK2500" s="13" t="s">
        <v>607</v>
      </c>
      <c r="AL2500" s="13"/>
      <c r="AM2500" s="13"/>
      <c r="AN2500" s="13" t="s">
        <v>505</v>
      </c>
    </row>
    <row r="2501" spans="1:40" x14ac:dyDescent="0.2">
      <c r="A2501" s="8" t="s">
        <v>6222</v>
      </c>
      <c r="B2501" s="8" t="s">
        <v>1525</v>
      </c>
      <c r="C2501" s="8" t="str">
        <f t="shared" si="38"/>
        <v>Putnam County TN</v>
      </c>
      <c r="D2501" s="9">
        <v>74553</v>
      </c>
      <c r="E2501" s="8" t="s">
        <v>445</v>
      </c>
      <c r="F2501" s="9">
        <v>6847</v>
      </c>
      <c r="G2501" s="9">
        <v>18981</v>
      </c>
      <c r="H2501" s="9">
        <v>26958</v>
      </c>
      <c r="I2501" s="10">
        <v>0.2539876845463313</v>
      </c>
      <c r="J2501" s="10">
        <v>0.70409525929223238</v>
      </c>
      <c r="K2501" s="9">
        <v>-12134</v>
      </c>
      <c r="L2501" s="9">
        <v>12134</v>
      </c>
      <c r="M2501" s="10">
        <v>-0.45010757474590107</v>
      </c>
      <c r="N2501" s="10">
        <v>0.45010757474590107</v>
      </c>
      <c r="O2501" s="9">
        <v>7793</v>
      </c>
      <c r="P2501" s="9">
        <v>17242</v>
      </c>
      <c r="Q2501" s="9">
        <v>25479</v>
      </c>
      <c r="R2501" s="10">
        <v>0.30585972761882335</v>
      </c>
      <c r="S2501" s="10">
        <v>0.67671415675654456</v>
      </c>
      <c r="T2501" s="9">
        <v>-9449</v>
      </c>
      <c r="U2501" s="10">
        <v>-0.37085442913772121</v>
      </c>
      <c r="V2501" s="9">
        <v>-946</v>
      </c>
      <c r="W2501" s="9">
        <v>1739</v>
      </c>
      <c r="X2501" s="10">
        <v>-5.1872043072492047E-2</v>
      </c>
      <c r="Y2501" s="10">
        <v>2.7381102535687818E-2</v>
      </c>
      <c r="Z2501" s="11">
        <v>401.1</v>
      </c>
      <c r="AA2501" s="11">
        <v>185.87135377711292</v>
      </c>
      <c r="AB2501" s="11">
        <v>47141</v>
      </c>
      <c r="AC2501" s="12" t="s">
        <v>6358</v>
      </c>
      <c r="AD2501" s="8">
        <v>47</v>
      </c>
      <c r="AE2501" s="8">
        <v>141</v>
      </c>
      <c r="AF2501" s="13" t="s">
        <v>6317</v>
      </c>
      <c r="AG2501" s="13"/>
      <c r="AH2501" s="13" t="s">
        <v>6318</v>
      </c>
      <c r="AJ2501" s="13" t="s">
        <v>498</v>
      </c>
      <c r="AK2501" s="13"/>
      <c r="AL2501" s="13"/>
      <c r="AM2501" s="13"/>
      <c r="AN2501" s="13" t="s">
        <v>487</v>
      </c>
    </row>
    <row r="2502" spans="1:40" x14ac:dyDescent="0.2">
      <c r="A2502" s="8" t="s">
        <v>6222</v>
      </c>
      <c r="B2502" s="8" t="s">
        <v>6359</v>
      </c>
      <c r="C2502" s="8" t="str">
        <f t="shared" si="38"/>
        <v>Rhea County TN</v>
      </c>
      <c r="D2502" s="9">
        <v>32526</v>
      </c>
      <c r="E2502" s="8" t="s">
        <v>445</v>
      </c>
      <c r="F2502" s="9">
        <v>1942</v>
      </c>
      <c r="G2502" s="9">
        <v>8650</v>
      </c>
      <c r="H2502" s="9">
        <v>10946</v>
      </c>
      <c r="I2502" s="10">
        <v>0.17741640782020829</v>
      </c>
      <c r="J2502" s="10">
        <v>0.79024301114562401</v>
      </c>
      <c r="K2502" s="9">
        <v>-6708</v>
      </c>
      <c r="L2502" s="9">
        <v>6708</v>
      </c>
      <c r="M2502" s="10">
        <v>-0.61282660332541572</v>
      </c>
      <c r="N2502" s="10">
        <v>0.61282660332541572</v>
      </c>
      <c r="O2502" s="9">
        <v>2625</v>
      </c>
      <c r="P2502" s="9">
        <v>7793</v>
      </c>
      <c r="Q2502" s="9">
        <v>10578</v>
      </c>
      <c r="R2502" s="10">
        <v>0.24815655133295519</v>
      </c>
      <c r="S2502" s="10">
        <v>0.73671771601436942</v>
      </c>
      <c r="T2502" s="9">
        <v>-5168</v>
      </c>
      <c r="U2502" s="10">
        <v>-0.4885611646814142</v>
      </c>
      <c r="V2502" s="9">
        <v>-683</v>
      </c>
      <c r="W2502" s="9">
        <v>857</v>
      </c>
      <c r="X2502" s="10">
        <v>-7.0740143512746906E-2</v>
      </c>
      <c r="Y2502" s="10">
        <v>5.3525295131254591E-2</v>
      </c>
      <c r="Z2502" s="11">
        <v>315.38</v>
      </c>
      <c r="AA2502" s="11">
        <v>103.13272877164056</v>
      </c>
      <c r="AB2502" s="11">
        <v>47143</v>
      </c>
      <c r="AC2502" s="12" t="s">
        <v>6360</v>
      </c>
      <c r="AD2502" s="8">
        <v>47</v>
      </c>
      <c r="AE2502" s="8">
        <v>143</v>
      </c>
      <c r="AF2502" s="13" t="s">
        <v>6361</v>
      </c>
      <c r="AG2502" s="13" t="s">
        <v>605</v>
      </c>
      <c r="AH2502" s="13" t="s">
        <v>6362</v>
      </c>
      <c r="AJ2502" s="13" t="s">
        <v>498</v>
      </c>
      <c r="AK2502" s="13" t="s">
        <v>607</v>
      </c>
      <c r="AL2502" s="13"/>
      <c r="AM2502" s="13"/>
      <c r="AN2502" s="13" t="s">
        <v>487</v>
      </c>
    </row>
    <row r="2503" spans="1:40" x14ac:dyDescent="0.2">
      <c r="A2503" s="8" t="s">
        <v>6222</v>
      </c>
      <c r="B2503" s="8" t="s">
        <v>6363</v>
      </c>
      <c r="C2503" s="8" t="str">
        <f t="shared" si="38"/>
        <v>Roane County TN</v>
      </c>
      <c r="D2503" s="9">
        <v>52753</v>
      </c>
      <c r="E2503" s="8" t="s">
        <v>445</v>
      </c>
      <c r="F2503" s="9">
        <v>4833</v>
      </c>
      <c r="G2503" s="9">
        <v>15863</v>
      </c>
      <c r="H2503" s="9">
        <v>21580</v>
      </c>
      <c r="I2503" s="10">
        <v>0.22395736793327153</v>
      </c>
      <c r="J2503" s="10">
        <v>0.73507877664504173</v>
      </c>
      <c r="K2503" s="9">
        <v>-11030</v>
      </c>
      <c r="L2503" s="9">
        <v>11030</v>
      </c>
      <c r="M2503" s="10">
        <v>-0.51112140871177014</v>
      </c>
      <c r="N2503" s="10">
        <v>0.51112140871177014</v>
      </c>
      <c r="O2503" s="9">
        <v>6014</v>
      </c>
      <c r="P2503" s="9">
        <v>14719</v>
      </c>
      <c r="Q2503" s="9">
        <v>21081</v>
      </c>
      <c r="R2503" s="10">
        <v>0.28528058441250415</v>
      </c>
      <c r="S2503" s="10">
        <v>0.69821165978843513</v>
      </c>
      <c r="T2503" s="9">
        <v>-8705</v>
      </c>
      <c r="U2503" s="10">
        <v>-0.41293107537593099</v>
      </c>
      <c r="V2503" s="9">
        <v>-1181</v>
      </c>
      <c r="W2503" s="9">
        <v>1144</v>
      </c>
      <c r="X2503" s="10">
        <v>-6.1323216479232612E-2</v>
      </c>
      <c r="Y2503" s="10">
        <v>3.6867116856606597E-2</v>
      </c>
      <c r="Z2503" s="11">
        <v>360.71</v>
      </c>
      <c r="AA2503" s="11">
        <v>146.24767819023594</v>
      </c>
      <c r="AB2503" s="11">
        <v>47145</v>
      </c>
      <c r="AC2503" s="12" t="s">
        <v>6364</v>
      </c>
      <c r="AD2503" s="8">
        <v>47</v>
      </c>
      <c r="AE2503" s="8">
        <v>145</v>
      </c>
      <c r="AF2503" s="13" t="s">
        <v>6224</v>
      </c>
      <c r="AG2503" s="13" t="s">
        <v>6225</v>
      </c>
      <c r="AH2503" s="13" t="s">
        <v>6226</v>
      </c>
      <c r="AI2503" s="14">
        <v>861424</v>
      </c>
      <c r="AJ2503" s="13" t="s">
        <v>486</v>
      </c>
      <c r="AK2503" s="13" t="s">
        <v>6227</v>
      </c>
      <c r="AL2503" s="13"/>
      <c r="AM2503" s="13"/>
      <c r="AN2503" s="13" t="s">
        <v>505</v>
      </c>
    </row>
    <row r="2504" spans="1:40" x14ac:dyDescent="0.2">
      <c r="A2504" s="8" t="s">
        <v>6222</v>
      </c>
      <c r="B2504" s="8" t="s">
        <v>3131</v>
      </c>
      <c r="C2504" s="8" t="str">
        <f t="shared" si="38"/>
        <v>Robertson County TN</v>
      </c>
      <c r="D2504" s="9">
        <v>68570</v>
      </c>
      <c r="E2504" s="8" t="s">
        <v>445</v>
      </c>
      <c r="F2504" s="9">
        <v>6634</v>
      </c>
      <c r="G2504" s="9">
        <v>19393</v>
      </c>
      <c r="H2504" s="9">
        <v>27042</v>
      </c>
      <c r="I2504" s="10">
        <v>0.24532209156127505</v>
      </c>
      <c r="J2504" s="10">
        <v>0.71714370238887659</v>
      </c>
      <c r="K2504" s="9">
        <v>-12759</v>
      </c>
      <c r="L2504" s="9">
        <v>12759</v>
      </c>
      <c r="M2504" s="10">
        <v>-0.47182161082760155</v>
      </c>
      <c r="N2504" s="10">
        <v>0.47182161082760155</v>
      </c>
      <c r="O2504" s="9">
        <v>8289</v>
      </c>
      <c r="P2504" s="9">
        <v>17641</v>
      </c>
      <c r="Q2504" s="9">
        <v>26285</v>
      </c>
      <c r="R2504" s="10">
        <v>0.31535096062392998</v>
      </c>
      <c r="S2504" s="10">
        <v>0.67114323758797789</v>
      </c>
      <c r="T2504" s="9">
        <v>-9352</v>
      </c>
      <c r="U2504" s="10">
        <v>-0.35579227696404792</v>
      </c>
      <c r="V2504" s="9">
        <v>-1655</v>
      </c>
      <c r="W2504" s="9">
        <v>1752</v>
      </c>
      <c r="X2504" s="10">
        <v>-7.002886906265493E-2</v>
      </c>
      <c r="Y2504" s="10">
        <v>4.6000464800898699E-2</v>
      </c>
      <c r="Z2504" s="11">
        <v>476.29</v>
      </c>
      <c r="AA2504" s="11">
        <v>143.96691091561863</v>
      </c>
      <c r="AB2504" s="11">
        <v>47147</v>
      </c>
      <c r="AC2504" s="12" t="s">
        <v>6365</v>
      </c>
      <c r="AD2504" s="8">
        <v>47</v>
      </c>
      <c r="AE2504" s="8">
        <v>147</v>
      </c>
      <c r="AF2504" s="13" t="s">
        <v>6243</v>
      </c>
      <c r="AG2504" s="13" t="s">
        <v>6230</v>
      </c>
      <c r="AH2504" s="13" t="s">
        <v>6244</v>
      </c>
      <c r="AI2504" s="14">
        <v>1830345</v>
      </c>
      <c r="AJ2504" s="13" t="s">
        <v>486</v>
      </c>
      <c r="AK2504" s="13" t="s">
        <v>6232</v>
      </c>
      <c r="AL2504" s="13"/>
      <c r="AM2504" s="13"/>
      <c r="AN2504" s="13" t="s">
        <v>505</v>
      </c>
    </row>
    <row r="2505" spans="1:40" x14ac:dyDescent="0.2">
      <c r="A2505" s="8" t="s">
        <v>6222</v>
      </c>
      <c r="B2505" s="8" t="s">
        <v>5152</v>
      </c>
      <c r="C2505" s="8" t="str">
        <f t="shared" si="38"/>
        <v>Rutherford County TN</v>
      </c>
      <c r="D2505" s="9">
        <v>298612</v>
      </c>
      <c r="E2505" s="8" t="s">
        <v>445</v>
      </c>
      <c r="F2505" s="9">
        <v>36627</v>
      </c>
      <c r="G2505" s="9">
        <v>64428</v>
      </c>
      <c r="H2505" s="9">
        <v>106518</v>
      </c>
      <c r="I2505" s="10">
        <v>0.34385737621810397</v>
      </c>
      <c r="J2505" s="10">
        <v>0.60485551737734466</v>
      </c>
      <c r="K2505" s="9">
        <v>-27801</v>
      </c>
      <c r="L2505" s="9">
        <v>27801</v>
      </c>
      <c r="M2505" s="10">
        <v>-0.26099814115924069</v>
      </c>
      <c r="N2505" s="10">
        <v>0.26099814115924069</v>
      </c>
      <c r="O2505" s="9">
        <v>36400</v>
      </c>
      <c r="P2505" s="9">
        <v>60829</v>
      </c>
      <c r="Q2505" s="9">
        <v>98816</v>
      </c>
      <c r="R2505" s="10">
        <v>0.36836139896373055</v>
      </c>
      <c r="S2505" s="10">
        <v>0.61557844883419688</v>
      </c>
      <c r="T2505" s="9">
        <v>-24429</v>
      </c>
      <c r="U2505" s="10">
        <v>-0.24721704987046633</v>
      </c>
      <c r="V2505" s="9">
        <v>227</v>
      </c>
      <c r="W2505" s="9">
        <v>3599</v>
      </c>
      <c r="X2505" s="10">
        <v>-2.4504022745626575E-2</v>
      </c>
      <c r="Y2505" s="10">
        <v>-1.0722931456852214E-2</v>
      </c>
      <c r="Z2505" s="11">
        <v>619.36</v>
      </c>
      <c r="AA2505" s="11">
        <v>482.12994058382844</v>
      </c>
      <c r="AB2505" s="11">
        <v>47149</v>
      </c>
      <c r="AC2505" s="12" t="s">
        <v>6366</v>
      </c>
      <c r="AD2505" s="8">
        <v>47</v>
      </c>
      <c r="AE2505" s="8">
        <v>149</v>
      </c>
      <c r="AF2505" s="13" t="s">
        <v>6243</v>
      </c>
      <c r="AG2505" s="13" t="s">
        <v>6230</v>
      </c>
      <c r="AH2505" s="13" t="s">
        <v>6244</v>
      </c>
      <c r="AI2505" s="14">
        <v>1830345</v>
      </c>
      <c r="AJ2505" s="13" t="s">
        <v>486</v>
      </c>
      <c r="AK2505" s="13" t="s">
        <v>6232</v>
      </c>
      <c r="AL2505" s="13"/>
      <c r="AM2505" s="13"/>
      <c r="AN2505" s="13" t="s">
        <v>505</v>
      </c>
    </row>
    <row r="2506" spans="1:40" x14ac:dyDescent="0.2">
      <c r="A2506" s="8" t="s">
        <v>6222</v>
      </c>
      <c r="B2506" s="8" t="s">
        <v>905</v>
      </c>
      <c r="C2506" s="8" t="str">
        <f t="shared" si="38"/>
        <v>Scott County TN</v>
      </c>
      <c r="D2506" s="9">
        <v>21950</v>
      </c>
      <c r="E2506" s="8" t="s">
        <v>445</v>
      </c>
      <c r="F2506" s="9">
        <v>934</v>
      </c>
      <c r="G2506" s="9">
        <v>6044</v>
      </c>
      <c r="H2506" s="9">
        <v>7123</v>
      </c>
      <c r="I2506" s="10">
        <v>0.13112452618278816</v>
      </c>
      <c r="J2506" s="10">
        <v>0.84851888249333152</v>
      </c>
      <c r="K2506" s="9">
        <v>-5110</v>
      </c>
      <c r="L2506" s="9">
        <v>5110</v>
      </c>
      <c r="M2506" s="10">
        <v>-0.71739435631054338</v>
      </c>
      <c r="N2506" s="10">
        <v>0.71739435631054338</v>
      </c>
      <c r="O2506" s="9">
        <v>1452</v>
      </c>
      <c r="P2506" s="9">
        <v>5117</v>
      </c>
      <c r="Q2506" s="9">
        <v>6668</v>
      </c>
      <c r="R2506" s="10">
        <v>0.21775644871025795</v>
      </c>
      <c r="S2506" s="10">
        <v>0.76739652069586084</v>
      </c>
      <c r="T2506" s="9">
        <v>-3665</v>
      </c>
      <c r="U2506" s="10">
        <v>-0.54964007198560294</v>
      </c>
      <c r="V2506" s="9">
        <v>-518</v>
      </c>
      <c r="W2506" s="9">
        <v>927</v>
      </c>
      <c r="X2506" s="10">
        <v>-8.663192252746979E-2</v>
      </c>
      <c r="Y2506" s="10">
        <v>8.1122361797470677E-2</v>
      </c>
      <c r="Z2506" s="11">
        <v>532.29999999999995</v>
      </c>
      <c r="AA2506" s="11">
        <v>41.236145030997562</v>
      </c>
      <c r="AB2506" s="11">
        <v>47151</v>
      </c>
      <c r="AC2506" s="12" t="s">
        <v>6367</v>
      </c>
      <c r="AD2506" s="8">
        <v>47</v>
      </c>
      <c r="AE2506" s="8">
        <v>151</v>
      </c>
      <c r="AF2506" s="13"/>
      <c r="AG2506" s="13"/>
      <c r="AH2506" s="13"/>
      <c r="AJ2506" s="13"/>
      <c r="AK2506" s="13"/>
      <c r="AL2506" s="13"/>
      <c r="AM2506" s="13"/>
      <c r="AN2506" s="13" t="s">
        <v>510</v>
      </c>
    </row>
    <row r="2507" spans="1:40" x14ac:dyDescent="0.2">
      <c r="A2507" s="8" t="s">
        <v>6222</v>
      </c>
      <c r="B2507" s="8" t="s">
        <v>6368</v>
      </c>
      <c r="C2507" s="8" t="str">
        <f t="shared" si="38"/>
        <v>Sequatchie County TN</v>
      </c>
      <c r="D2507" s="9">
        <v>14811</v>
      </c>
      <c r="E2507" s="8" t="s">
        <v>445</v>
      </c>
      <c r="F2507" s="9">
        <v>1051</v>
      </c>
      <c r="G2507" s="9">
        <v>4434</v>
      </c>
      <c r="H2507" s="9">
        <v>5667</v>
      </c>
      <c r="I2507" s="10">
        <v>0.18545967884242104</v>
      </c>
      <c r="J2507" s="10">
        <v>0.78242456326098464</v>
      </c>
      <c r="K2507" s="9">
        <v>-3383</v>
      </c>
      <c r="L2507" s="9">
        <v>3383</v>
      </c>
      <c r="M2507" s="10">
        <v>-0.59696488441856355</v>
      </c>
      <c r="N2507" s="10">
        <v>0.59696488441856355</v>
      </c>
      <c r="O2507" s="9">
        <v>1488</v>
      </c>
      <c r="P2507" s="9">
        <v>3541</v>
      </c>
      <c r="Q2507" s="9">
        <v>5141</v>
      </c>
      <c r="R2507" s="10">
        <v>0.28943785255786814</v>
      </c>
      <c r="S2507" s="10">
        <v>0.68877650262594825</v>
      </c>
      <c r="T2507" s="9">
        <v>-2053</v>
      </c>
      <c r="U2507" s="10">
        <v>-0.39933865006808011</v>
      </c>
      <c r="V2507" s="9">
        <v>-437</v>
      </c>
      <c r="W2507" s="9">
        <v>893</v>
      </c>
      <c r="X2507" s="10">
        <v>-0.1039781737154471</v>
      </c>
      <c r="Y2507" s="10">
        <v>9.364806063503639E-2</v>
      </c>
      <c r="Z2507" s="11">
        <v>265.86</v>
      </c>
      <c r="AA2507" s="11">
        <v>55.709772060482955</v>
      </c>
      <c r="AB2507" s="11">
        <v>47153</v>
      </c>
      <c r="AC2507" s="12" t="s">
        <v>6369</v>
      </c>
      <c r="AD2507" s="8">
        <v>47</v>
      </c>
      <c r="AE2507" s="8">
        <v>153</v>
      </c>
      <c r="AF2507" s="13" t="s">
        <v>1623</v>
      </c>
      <c r="AG2507" s="13" t="s">
        <v>605</v>
      </c>
      <c r="AH2507" s="13" t="s">
        <v>1624</v>
      </c>
      <c r="AI2507" s="14">
        <v>547776</v>
      </c>
      <c r="AJ2507" s="13" t="s">
        <v>486</v>
      </c>
      <c r="AK2507" s="13" t="s">
        <v>607</v>
      </c>
      <c r="AL2507" s="13"/>
      <c r="AM2507" s="13"/>
      <c r="AN2507" s="13" t="s">
        <v>505</v>
      </c>
    </row>
    <row r="2508" spans="1:40" x14ac:dyDescent="0.2">
      <c r="A2508" s="8" t="s">
        <v>6222</v>
      </c>
      <c r="B2508" s="8" t="s">
        <v>911</v>
      </c>
      <c r="C2508" s="8" t="str">
        <f t="shared" si="38"/>
        <v>Sevier County TN</v>
      </c>
      <c r="D2508" s="9">
        <v>95946</v>
      </c>
      <c r="E2508" s="8" t="s">
        <v>445</v>
      </c>
      <c r="F2508" s="9">
        <v>6293</v>
      </c>
      <c r="G2508" s="9">
        <v>28610</v>
      </c>
      <c r="H2508" s="9">
        <v>36180</v>
      </c>
      <c r="I2508" s="10">
        <v>0.17393587617468215</v>
      </c>
      <c r="J2508" s="10">
        <v>0.79076838032061914</v>
      </c>
      <c r="K2508" s="9">
        <v>-22317</v>
      </c>
      <c r="L2508" s="9">
        <v>22317</v>
      </c>
      <c r="M2508" s="10">
        <v>-0.61683250414593704</v>
      </c>
      <c r="N2508" s="10">
        <v>0.61683250414593704</v>
      </c>
      <c r="O2508" s="9">
        <v>7415</v>
      </c>
      <c r="P2508" s="9">
        <v>25979</v>
      </c>
      <c r="Q2508" s="9">
        <v>33856</v>
      </c>
      <c r="R2508" s="10">
        <v>0.21901583175803402</v>
      </c>
      <c r="S2508" s="10">
        <v>0.7673381379962193</v>
      </c>
      <c r="T2508" s="9">
        <v>-18564</v>
      </c>
      <c r="U2508" s="10">
        <v>-0.54832230623818523</v>
      </c>
      <c r="V2508" s="9">
        <v>-1122</v>
      </c>
      <c r="W2508" s="9">
        <v>2631</v>
      </c>
      <c r="X2508" s="10">
        <v>-4.5079955583351872E-2</v>
      </c>
      <c r="Y2508" s="10">
        <v>2.343024232439983E-2</v>
      </c>
      <c r="Z2508" s="11">
        <v>592.5</v>
      </c>
      <c r="AA2508" s="11">
        <v>161.93417721518986</v>
      </c>
      <c r="AB2508" s="11">
        <v>47155</v>
      </c>
      <c r="AC2508" s="12" t="s">
        <v>6370</v>
      </c>
      <c r="AD2508" s="8">
        <v>47</v>
      </c>
      <c r="AE2508" s="8">
        <v>155</v>
      </c>
      <c r="AF2508" s="13" t="s">
        <v>6371</v>
      </c>
      <c r="AG2508" s="13" t="s">
        <v>6225</v>
      </c>
      <c r="AH2508" s="13" t="s">
        <v>6372</v>
      </c>
      <c r="AJ2508" s="13" t="s">
        <v>498</v>
      </c>
      <c r="AK2508" s="13" t="s">
        <v>6227</v>
      </c>
      <c r="AL2508" s="13"/>
      <c r="AM2508" s="13"/>
      <c r="AN2508" s="13" t="s">
        <v>487</v>
      </c>
    </row>
    <row r="2509" spans="1:40" x14ac:dyDescent="0.2">
      <c r="A2509" s="8" t="s">
        <v>6222</v>
      </c>
      <c r="B2509" s="8" t="s">
        <v>666</v>
      </c>
      <c r="C2509" s="8" t="str">
        <f t="shared" si="38"/>
        <v>Shelby County TN</v>
      </c>
      <c r="D2509" s="9">
        <v>938069</v>
      </c>
      <c r="E2509" s="8" t="s">
        <v>445</v>
      </c>
      <c r="F2509" s="9">
        <v>206640</v>
      </c>
      <c r="G2509" s="9">
        <v>114948</v>
      </c>
      <c r="H2509" s="9">
        <v>331861</v>
      </c>
      <c r="I2509" s="10">
        <v>0.62267033486911694</v>
      </c>
      <c r="J2509" s="10">
        <v>0.3463739336649983</v>
      </c>
      <c r="K2509" s="9">
        <v>91692</v>
      </c>
      <c r="L2509" s="9">
        <v>-91692</v>
      </c>
      <c r="M2509" s="10">
        <v>0.27629640120411864</v>
      </c>
      <c r="N2509" s="10">
        <v>-0.27629640120411864</v>
      </c>
      <c r="O2509" s="9">
        <v>232201</v>
      </c>
      <c r="P2509" s="9">
        <v>135536</v>
      </c>
      <c r="Q2509" s="9">
        <v>370749</v>
      </c>
      <c r="R2509" s="10">
        <v>0.62630243102476335</v>
      </c>
      <c r="S2509" s="10">
        <v>0.3655734742372872</v>
      </c>
      <c r="T2509" s="9">
        <v>96665</v>
      </c>
      <c r="U2509" s="10">
        <v>0.26072895678747615</v>
      </c>
      <c r="V2509" s="9">
        <v>-25561</v>
      </c>
      <c r="W2509" s="9">
        <v>-20588</v>
      </c>
      <c r="X2509" s="10">
        <v>-3.6320961556464137E-3</v>
      </c>
      <c r="Y2509" s="10">
        <v>-1.9199540572288898E-2</v>
      </c>
      <c r="Z2509" s="11">
        <v>763.17</v>
      </c>
      <c r="AA2509" s="11">
        <v>1229.1743648204201</v>
      </c>
      <c r="AB2509" s="11">
        <v>47157</v>
      </c>
      <c r="AC2509" s="12" t="s">
        <v>6373</v>
      </c>
      <c r="AD2509" s="8">
        <v>47</v>
      </c>
      <c r="AE2509" s="8">
        <v>157</v>
      </c>
      <c r="AF2509" s="13" t="s">
        <v>801</v>
      </c>
      <c r="AG2509" s="13" t="s">
        <v>802</v>
      </c>
      <c r="AH2509" s="13" t="s">
        <v>803</v>
      </c>
      <c r="AI2509" s="14">
        <v>1344127</v>
      </c>
      <c r="AJ2509" s="13" t="s">
        <v>486</v>
      </c>
      <c r="AK2509" s="13" t="s">
        <v>804</v>
      </c>
      <c r="AL2509" s="13"/>
      <c r="AM2509" s="13"/>
      <c r="AN2509" s="13" t="s">
        <v>487</v>
      </c>
    </row>
    <row r="2510" spans="1:40" x14ac:dyDescent="0.2">
      <c r="A2510" s="8" t="s">
        <v>6222</v>
      </c>
      <c r="B2510" s="8" t="s">
        <v>2909</v>
      </c>
      <c r="C2510" s="8" t="str">
        <f t="shared" si="38"/>
        <v>Smith County TN</v>
      </c>
      <c r="D2510" s="9">
        <v>19295</v>
      </c>
      <c r="E2510" s="8" t="s">
        <v>445</v>
      </c>
      <c r="F2510" s="9">
        <v>1688</v>
      </c>
      <c r="G2510" s="9">
        <v>5485</v>
      </c>
      <c r="H2510" s="9">
        <v>7410</v>
      </c>
      <c r="I2510" s="10">
        <v>0.22780026990553306</v>
      </c>
      <c r="J2510" s="10">
        <v>0.74021592442645079</v>
      </c>
      <c r="K2510" s="9">
        <v>-3797</v>
      </c>
      <c r="L2510" s="9">
        <v>3797</v>
      </c>
      <c r="M2510" s="10">
        <v>-0.51241565452091775</v>
      </c>
      <c r="N2510" s="10">
        <v>0.51241565452091775</v>
      </c>
      <c r="O2510" s="9">
        <v>2467</v>
      </c>
      <c r="P2510" s="9">
        <v>4492</v>
      </c>
      <c r="Q2510" s="9">
        <v>7081</v>
      </c>
      <c r="R2510" s="10">
        <v>0.34839711905098147</v>
      </c>
      <c r="S2510" s="10">
        <v>0.63437367603445838</v>
      </c>
      <c r="T2510" s="9">
        <v>-2025</v>
      </c>
      <c r="U2510" s="10">
        <v>-0.2859765569834769</v>
      </c>
      <c r="V2510" s="9">
        <v>-779</v>
      </c>
      <c r="W2510" s="9">
        <v>993</v>
      </c>
      <c r="X2510" s="10">
        <v>-0.12059684914544841</v>
      </c>
      <c r="Y2510" s="10">
        <v>0.10584224839199241</v>
      </c>
      <c r="Z2510" s="11">
        <v>314.29000000000002</v>
      </c>
      <c r="AA2510" s="11">
        <v>61.392344649845683</v>
      </c>
      <c r="AB2510" s="11">
        <v>47159</v>
      </c>
      <c r="AC2510" s="12" t="s">
        <v>6374</v>
      </c>
      <c r="AD2510" s="8">
        <v>47</v>
      </c>
      <c r="AE2510" s="8">
        <v>159</v>
      </c>
      <c r="AF2510" s="13" t="s">
        <v>6243</v>
      </c>
      <c r="AG2510" s="13" t="s">
        <v>6230</v>
      </c>
      <c r="AH2510" s="13" t="s">
        <v>6244</v>
      </c>
      <c r="AI2510" s="14">
        <v>1830345</v>
      </c>
      <c r="AJ2510" s="13" t="s">
        <v>486</v>
      </c>
      <c r="AK2510" s="13" t="s">
        <v>6232</v>
      </c>
      <c r="AL2510" s="13"/>
      <c r="AM2510" s="13"/>
      <c r="AN2510" s="13" t="s">
        <v>505</v>
      </c>
    </row>
    <row r="2511" spans="1:40" x14ac:dyDescent="0.2">
      <c r="A2511" s="8" t="s">
        <v>6222</v>
      </c>
      <c r="B2511" s="8" t="s">
        <v>1837</v>
      </c>
      <c r="C2511" s="8" t="str">
        <f t="shared" si="38"/>
        <v>Stewart County TN</v>
      </c>
      <c r="D2511" s="9">
        <v>13259</v>
      </c>
      <c r="E2511" s="8" t="s">
        <v>445</v>
      </c>
      <c r="F2511" s="9">
        <v>1222</v>
      </c>
      <c r="G2511" s="9">
        <v>3864</v>
      </c>
      <c r="H2511" s="9">
        <v>5283</v>
      </c>
      <c r="I2511" s="10">
        <v>0.23130796895703198</v>
      </c>
      <c r="J2511" s="10">
        <v>0.73140261215218627</v>
      </c>
      <c r="K2511" s="9">
        <v>-2642</v>
      </c>
      <c r="L2511" s="9">
        <v>2642</v>
      </c>
      <c r="M2511" s="10">
        <v>-0.50009464319515429</v>
      </c>
      <c r="N2511" s="10">
        <v>0.50009464319515429</v>
      </c>
      <c r="O2511" s="9">
        <v>2069</v>
      </c>
      <c r="P2511" s="9">
        <v>2963</v>
      </c>
      <c r="Q2511" s="9">
        <v>5115</v>
      </c>
      <c r="R2511" s="10">
        <v>0.40449657869012706</v>
      </c>
      <c r="S2511" s="10">
        <v>0.57927663734115342</v>
      </c>
      <c r="T2511" s="9">
        <v>-894</v>
      </c>
      <c r="U2511" s="10">
        <v>-0.17478005865102636</v>
      </c>
      <c r="V2511" s="9">
        <v>-847</v>
      </c>
      <c r="W2511" s="9">
        <v>901</v>
      </c>
      <c r="X2511" s="10">
        <v>-0.17318860973309508</v>
      </c>
      <c r="Y2511" s="10">
        <v>0.15212597481103285</v>
      </c>
      <c r="Z2511" s="11">
        <v>459.33</v>
      </c>
      <c r="AA2511" s="11">
        <v>28.865956937278209</v>
      </c>
      <c r="AB2511" s="11">
        <v>47161</v>
      </c>
      <c r="AC2511" s="12" t="s">
        <v>6375</v>
      </c>
      <c r="AD2511" s="8">
        <v>47</v>
      </c>
      <c r="AE2511" s="8">
        <v>161</v>
      </c>
      <c r="AF2511" s="13"/>
      <c r="AG2511" s="13"/>
      <c r="AH2511" s="13"/>
      <c r="AJ2511" s="13"/>
      <c r="AK2511" s="13"/>
      <c r="AL2511" s="13"/>
      <c r="AM2511" s="13"/>
      <c r="AN2511" s="13" t="s">
        <v>510</v>
      </c>
    </row>
    <row r="2512" spans="1:40" x14ac:dyDescent="0.2">
      <c r="A2512" s="8" t="s">
        <v>6222</v>
      </c>
      <c r="B2512" s="8" t="s">
        <v>2482</v>
      </c>
      <c r="C2512" s="8" t="str">
        <f t="shared" si="38"/>
        <v>Sullivan County TN</v>
      </c>
      <c r="D2512" s="9">
        <v>156791</v>
      </c>
      <c r="E2512" s="8" t="s">
        <v>445</v>
      </c>
      <c r="F2512" s="9">
        <v>11910</v>
      </c>
      <c r="G2512" s="9">
        <v>45577</v>
      </c>
      <c r="H2512" s="9">
        <v>59860</v>
      </c>
      <c r="I2512" s="10">
        <v>0.19896424991647177</v>
      </c>
      <c r="J2512" s="10">
        <v>0.7613932509188106</v>
      </c>
      <c r="K2512" s="9">
        <v>-33667</v>
      </c>
      <c r="L2512" s="9">
        <v>33667</v>
      </c>
      <c r="M2512" s="10">
        <v>-0.56242900100233884</v>
      </c>
      <c r="N2512" s="10">
        <v>0.56242900100233884</v>
      </c>
      <c r="O2512" s="9">
        <v>15303</v>
      </c>
      <c r="P2512" s="9">
        <v>43528</v>
      </c>
      <c r="Q2512" s="9">
        <v>59833</v>
      </c>
      <c r="R2512" s="10">
        <v>0.25576187053966876</v>
      </c>
      <c r="S2512" s="10">
        <v>0.72749151805859646</v>
      </c>
      <c r="T2512" s="9">
        <v>-28225</v>
      </c>
      <c r="U2512" s="10">
        <v>-0.47172964751892771</v>
      </c>
      <c r="V2512" s="9">
        <v>-3393</v>
      </c>
      <c r="W2512" s="9">
        <v>2049</v>
      </c>
      <c r="X2512" s="10">
        <v>-5.6797620623196987E-2</v>
      </c>
      <c r="Y2512" s="10">
        <v>3.390173286021414E-2</v>
      </c>
      <c r="Z2512" s="11">
        <v>413.36</v>
      </c>
      <c r="AA2512" s="11">
        <v>379.30859299400038</v>
      </c>
      <c r="AB2512" s="11">
        <v>47163</v>
      </c>
      <c r="AC2512" s="12" t="s">
        <v>6376</v>
      </c>
      <c r="AD2512" s="8">
        <v>47</v>
      </c>
      <c r="AE2512" s="8">
        <v>163</v>
      </c>
      <c r="AF2512" s="13" t="s">
        <v>6304</v>
      </c>
      <c r="AG2512" s="13" t="s">
        <v>6248</v>
      </c>
      <c r="AH2512" s="13" t="s">
        <v>6305</v>
      </c>
      <c r="AI2512" s="14">
        <v>307120</v>
      </c>
      <c r="AJ2512" s="13" t="s">
        <v>486</v>
      </c>
      <c r="AK2512" s="13" t="s">
        <v>6250</v>
      </c>
      <c r="AL2512" s="13"/>
      <c r="AM2512" s="13"/>
      <c r="AN2512" s="13" t="s">
        <v>487</v>
      </c>
    </row>
    <row r="2513" spans="1:40" x14ac:dyDescent="0.2">
      <c r="A2513" s="8" t="s">
        <v>6222</v>
      </c>
      <c r="B2513" s="8" t="s">
        <v>2917</v>
      </c>
      <c r="C2513" s="8" t="str">
        <f t="shared" si="38"/>
        <v>Sumner County TN</v>
      </c>
      <c r="D2513" s="9">
        <v>175989</v>
      </c>
      <c r="E2513" s="8" t="s">
        <v>445</v>
      </c>
      <c r="F2513" s="9">
        <v>18153</v>
      </c>
      <c r="G2513" s="9">
        <v>50105</v>
      </c>
      <c r="H2513" s="9">
        <v>71080</v>
      </c>
      <c r="I2513" s="10">
        <v>0.25538829487900955</v>
      </c>
      <c r="J2513" s="10">
        <v>0.7049099606077659</v>
      </c>
      <c r="K2513" s="9">
        <v>-31952</v>
      </c>
      <c r="L2513" s="9">
        <v>31952</v>
      </c>
      <c r="M2513" s="10">
        <v>-0.44952166572875635</v>
      </c>
      <c r="N2513" s="10">
        <v>0.44952166572875635</v>
      </c>
      <c r="O2513" s="9">
        <v>18571</v>
      </c>
      <c r="P2513" s="9">
        <v>45979</v>
      </c>
      <c r="Q2513" s="9">
        <v>65334</v>
      </c>
      <c r="R2513" s="10">
        <v>0.28424709951939264</v>
      </c>
      <c r="S2513" s="10">
        <v>0.70375302292833741</v>
      </c>
      <c r="T2513" s="9">
        <v>-27408</v>
      </c>
      <c r="U2513" s="10">
        <v>-0.41950592340894477</v>
      </c>
      <c r="V2513" s="9">
        <v>-418</v>
      </c>
      <c r="W2513" s="9">
        <v>4126</v>
      </c>
      <c r="X2513" s="10">
        <v>-2.8858804640383096E-2</v>
      </c>
      <c r="Y2513" s="10">
        <v>1.1569376794284825E-3</v>
      </c>
      <c r="Z2513" s="11">
        <v>529.45000000000005</v>
      </c>
      <c r="AA2513" s="11">
        <v>332.39966002455378</v>
      </c>
      <c r="AB2513" s="11">
        <v>47165</v>
      </c>
      <c r="AC2513" s="12" t="s">
        <v>6377</v>
      </c>
      <c r="AD2513" s="8">
        <v>47</v>
      </c>
      <c r="AE2513" s="8">
        <v>165</v>
      </c>
      <c r="AF2513" s="13" t="s">
        <v>6243</v>
      </c>
      <c r="AG2513" s="13" t="s">
        <v>6230</v>
      </c>
      <c r="AH2513" s="13" t="s">
        <v>6244</v>
      </c>
      <c r="AI2513" s="14">
        <v>1830345</v>
      </c>
      <c r="AJ2513" s="13" t="s">
        <v>486</v>
      </c>
      <c r="AK2513" s="13" t="s">
        <v>6232</v>
      </c>
      <c r="AL2513" s="13"/>
      <c r="AM2513" s="13"/>
      <c r="AN2513" s="13" t="s">
        <v>487</v>
      </c>
    </row>
    <row r="2514" spans="1:40" x14ac:dyDescent="0.2">
      <c r="A2514" s="8" t="s">
        <v>6222</v>
      </c>
      <c r="B2514" s="8" t="s">
        <v>2488</v>
      </c>
      <c r="C2514" s="8" t="str">
        <f t="shared" si="38"/>
        <v>Tipton County TN</v>
      </c>
      <c r="D2514" s="9">
        <v>61870</v>
      </c>
      <c r="E2514" s="8" t="s">
        <v>445</v>
      </c>
      <c r="F2514" s="9">
        <v>5779</v>
      </c>
      <c r="G2514" s="9">
        <v>16893</v>
      </c>
      <c r="H2514" s="9">
        <v>23372</v>
      </c>
      <c r="I2514" s="10">
        <v>0.24726168064350504</v>
      </c>
      <c r="J2514" s="10">
        <v>0.72278795139483143</v>
      </c>
      <c r="K2514" s="9">
        <v>-11114</v>
      </c>
      <c r="L2514" s="9">
        <v>11114</v>
      </c>
      <c r="M2514" s="10">
        <v>-0.47552627075132636</v>
      </c>
      <c r="N2514" s="10">
        <v>0.47552627075132636</v>
      </c>
      <c r="O2514" s="9">
        <v>7020</v>
      </c>
      <c r="P2514" s="9">
        <v>16395</v>
      </c>
      <c r="Q2514" s="9">
        <v>23682</v>
      </c>
      <c r="R2514" s="10">
        <v>0.29642766658221437</v>
      </c>
      <c r="S2514" s="10">
        <v>0.6922979478084621</v>
      </c>
      <c r="T2514" s="9">
        <v>-9375</v>
      </c>
      <c r="U2514" s="10">
        <v>-0.39587028122624773</v>
      </c>
      <c r="V2514" s="9">
        <v>-1241</v>
      </c>
      <c r="W2514" s="9">
        <v>498</v>
      </c>
      <c r="X2514" s="10">
        <v>-4.9165985938709328E-2</v>
      </c>
      <c r="Y2514" s="10">
        <v>3.049000358636933E-2</v>
      </c>
      <c r="Z2514" s="11">
        <v>458.37</v>
      </c>
      <c r="AA2514" s="11">
        <v>134.97829264567926</v>
      </c>
      <c r="AB2514" s="11">
        <v>47167</v>
      </c>
      <c r="AC2514" s="12" t="s">
        <v>6378</v>
      </c>
      <c r="AD2514" s="8">
        <v>47</v>
      </c>
      <c r="AE2514" s="8">
        <v>167</v>
      </c>
      <c r="AF2514" s="13" t="s">
        <v>801</v>
      </c>
      <c r="AG2514" s="13" t="s">
        <v>802</v>
      </c>
      <c r="AH2514" s="13" t="s">
        <v>803</v>
      </c>
      <c r="AI2514" s="14">
        <v>1344127</v>
      </c>
      <c r="AJ2514" s="13" t="s">
        <v>486</v>
      </c>
      <c r="AK2514" s="13" t="s">
        <v>804</v>
      </c>
      <c r="AL2514" s="13"/>
      <c r="AM2514" s="13"/>
      <c r="AN2514" s="13" t="s">
        <v>505</v>
      </c>
    </row>
    <row r="2515" spans="1:40" x14ac:dyDescent="0.2">
      <c r="A2515" s="8" t="s">
        <v>6222</v>
      </c>
      <c r="B2515" s="8" t="s">
        <v>6379</v>
      </c>
      <c r="C2515" s="8" t="str">
        <f t="shared" si="38"/>
        <v>Trousdale County TN</v>
      </c>
      <c r="D2515" s="9">
        <v>8042</v>
      </c>
      <c r="E2515" s="8" t="s">
        <v>445</v>
      </c>
      <c r="F2515" s="9">
        <v>943</v>
      </c>
      <c r="G2515" s="9">
        <v>2099</v>
      </c>
      <c r="H2515" s="9">
        <v>3142</v>
      </c>
      <c r="I2515" s="10">
        <v>0.30012730744748567</v>
      </c>
      <c r="J2515" s="10">
        <v>0.6680458306810948</v>
      </c>
      <c r="K2515" s="9">
        <v>-1156</v>
      </c>
      <c r="L2515" s="9">
        <v>1156</v>
      </c>
      <c r="M2515" s="10">
        <v>-0.36791852323360913</v>
      </c>
      <c r="N2515" s="10">
        <v>0.36791852323360913</v>
      </c>
      <c r="O2515" s="9">
        <v>1238</v>
      </c>
      <c r="P2515" s="9">
        <v>1610</v>
      </c>
      <c r="Q2515" s="9">
        <v>2901</v>
      </c>
      <c r="R2515" s="10">
        <v>0.426749396759738</v>
      </c>
      <c r="S2515" s="10">
        <v>0.55498104102033785</v>
      </c>
      <c r="T2515" s="9">
        <v>-372</v>
      </c>
      <c r="U2515" s="10">
        <v>-0.12823164426059985</v>
      </c>
      <c r="V2515" s="9">
        <v>-295</v>
      </c>
      <c r="W2515" s="9">
        <v>489</v>
      </c>
      <c r="X2515" s="10">
        <v>-0.12662208931225233</v>
      </c>
      <c r="Y2515" s="10">
        <v>0.11306478966075695</v>
      </c>
      <c r="Z2515" s="11">
        <v>114.19</v>
      </c>
      <c r="AA2515" s="11">
        <v>70.42648217882477</v>
      </c>
      <c r="AB2515" s="11">
        <v>47169</v>
      </c>
      <c r="AC2515" s="12" t="s">
        <v>6380</v>
      </c>
      <c r="AD2515" s="8">
        <v>47</v>
      </c>
      <c r="AE2515" s="8">
        <v>169</v>
      </c>
      <c r="AF2515" s="13" t="s">
        <v>6243</v>
      </c>
      <c r="AG2515" s="13" t="s">
        <v>6230</v>
      </c>
      <c r="AH2515" s="13" t="s">
        <v>6244</v>
      </c>
      <c r="AI2515" s="14">
        <v>1830345</v>
      </c>
      <c r="AJ2515" s="13" t="s">
        <v>486</v>
      </c>
      <c r="AK2515" s="13" t="s">
        <v>6232</v>
      </c>
      <c r="AL2515" s="13"/>
      <c r="AM2515" s="13"/>
      <c r="AN2515" s="13" t="s">
        <v>505</v>
      </c>
    </row>
    <row r="2516" spans="1:40" x14ac:dyDescent="0.2">
      <c r="A2516" s="8" t="s">
        <v>6222</v>
      </c>
      <c r="B2516" s="8" t="s">
        <v>6381</v>
      </c>
      <c r="C2516" s="8" t="str">
        <f t="shared" si="38"/>
        <v>Unicoi County TN</v>
      </c>
      <c r="D2516" s="9">
        <v>17860</v>
      </c>
      <c r="E2516" s="8" t="s">
        <v>445</v>
      </c>
      <c r="F2516" s="9">
        <v>1260</v>
      </c>
      <c r="G2516" s="9">
        <v>5666</v>
      </c>
      <c r="H2516" s="9">
        <v>7166</v>
      </c>
      <c r="I2516" s="10">
        <v>0.1758303097962601</v>
      </c>
      <c r="J2516" s="10">
        <v>0.79067820262349986</v>
      </c>
      <c r="K2516" s="9">
        <v>-4406</v>
      </c>
      <c r="L2516" s="9">
        <v>4406</v>
      </c>
      <c r="M2516" s="10">
        <v>-0.61484789282723973</v>
      </c>
      <c r="N2516" s="10">
        <v>0.61484789282723973</v>
      </c>
      <c r="O2516" s="9">
        <v>1909</v>
      </c>
      <c r="P2516" s="9">
        <v>5028</v>
      </c>
      <c r="Q2516" s="9">
        <v>7078</v>
      </c>
      <c r="R2516" s="10">
        <v>0.26970895733257982</v>
      </c>
      <c r="S2516" s="10">
        <v>0.71037016106244699</v>
      </c>
      <c r="T2516" s="9">
        <v>-3119</v>
      </c>
      <c r="U2516" s="10">
        <v>-0.44066120372986717</v>
      </c>
      <c r="V2516" s="9">
        <v>-649</v>
      </c>
      <c r="W2516" s="9">
        <v>638</v>
      </c>
      <c r="X2516" s="10">
        <v>-9.387864753631972E-2</v>
      </c>
      <c r="Y2516" s="10">
        <v>8.0308041561052868E-2</v>
      </c>
      <c r="Z2516" s="11">
        <v>186.17</v>
      </c>
      <c r="AA2516" s="11">
        <v>95.933823924370202</v>
      </c>
      <c r="AB2516" s="11">
        <v>47171</v>
      </c>
      <c r="AC2516" s="12" t="s">
        <v>6382</v>
      </c>
      <c r="AD2516" s="8">
        <v>47</v>
      </c>
      <c r="AE2516" s="8">
        <v>171</v>
      </c>
      <c r="AF2516" s="13" t="s">
        <v>6247</v>
      </c>
      <c r="AG2516" s="13" t="s">
        <v>6248</v>
      </c>
      <c r="AH2516" s="13" t="s">
        <v>6249</v>
      </c>
      <c r="AI2516" s="14">
        <v>200648</v>
      </c>
      <c r="AJ2516" s="13" t="s">
        <v>486</v>
      </c>
      <c r="AK2516" s="13" t="s">
        <v>6250</v>
      </c>
      <c r="AL2516" s="13"/>
      <c r="AM2516" s="13"/>
      <c r="AN2516" s="13" t="s">
        <v>505</v>
      </c>
    </row>
    <row r="2517" spans="1:40" x14ac:dyDescent="0.2">
      <c r="A2517" s="8" t="s">
        <v>6222</v>
      </c>
      <c r="B2517" s="8" t="s">
        <v>917</v>
      </c>
      <c r="C2517" s="8" t="str">
        <f t="shared" si="38"/>
        <v>Union County TN</v>
      </c>
      <c r="D2517" s="9">
        <v>19119</v>
      </c>
      <c r="E2517" s="8" t="s">
        <v>445</v>
      </c>
      <c r="F2517" s="9">
        <v>1010</v>
      </c>
      <c r="G2517" s="9">
        <v>5024</v>
      </c>
      <c r="H2517" s="9">
        <v>6204</v>
      </c>
      <c r="I2517" s="10">
        <v>0.16279819471308832</v>
      </c>
      <c r="J2517" s="10">
        <v>0.80980012894906517</v>
      </c>
      <c r="K2517" s="9">
        <v>-4014</v>
      </c>
      <c r="L2517" s="9">
        <v>4014</v>
      </c>
      <c r="M2517" s="10">
        <v>-0.64700193423597685</v>
      </c>
      <c r="N2517" s="10">
        <v>0.64700193423597685</v>
      </c>
      <c r="O2517" s="9">
        <v>1474</v>
      </c>
      <c r="P2517" s="9">
        <v>4278</v>
      </c>
      <c r="Q2517" s="9">
        <v>5820</v>
      </c>
      <c r="R2517" s="10">
        <v>0.25326460481099655</v>
      </c>
      <c r="S2517" s="10">
        <v>0.73505154639175263</v>
      </c>
      <c r="T2517" s="9">
        <v>-2804</v>
      </c>
      <c r="U2517" s="10">
        <v>-0.48178694158075608</v>
      </c>
      <c r="V2517" s="9">
        <v>-464</v>
      </c>
      <c r="W2517" s="9">
        <v>746</v>
      </c>
      <c r="X2517" s="10">
        <v>-9.0466410097908234E-2</v>
      </c>
      <c r="Y2517" s="10">
        <v>7.4748582557312537E-2</v>
      </c>
      <c r="Z2517" s="11">
        <v>223.55</v>
      </c>
      <c r="AA2517" s="11">
        <v>85.524491165287401</v>
      </c>
      <c r="AB2517" s="11">
        <v>47173</v>
      </c>
      <c r="AC2517" s="12" t="s">
        <v>6383</v>
      </c>
      <c r="AD2517" s="8">
        <v>47</v>
      </c>
      <c r="AE2517" s="8">
        <v>173</v>
      </c>
      <c r="AF2517" s="13" t="s">
        <v>6224</v>
      </c>
      <c r="AG2517" s="13" t="s">
        <v>6225</v>
      </c>
      <c r="AH2517" s="13" t="s">
        <v>6226</v>
      </c>
      <c r="AI2517" s="14">
        <v>861424</v>
      </c>
      <c r="AJ2517" s="13" t="s">
        <v>486</v>
      </c>
      <c r="AK2517" s="13" t="s">
        <v>6227</v>
      </c>
      <c r="AL2517" s="13"/>
      <c r="AM2517" s="13"/>
      <c r="AN2517" s="13" t="s">
        <v>505</v>
      </c>
    </row>
    <row r="2518" spans="1:40" x14ac:dyDescent="0.2">
      <c r="A2518" s="8" t="s">
        <v>6222</v>
      </c>
      <c r="B2518" s="8" t="s">
        <v>921</v>
      </c>
      <c r="C2518" s="8" t="str">
        <f t="shared" si="38"/>
        <v>Van Buren County TN</v>
      </c>
      <c r="D2518" s="9">
        <v>5677</v>
      </c>
      <c r="E2518" s="8" t="s">
        <v>445</v>
      </c>
      <c r="F2518" s="9">
        <v>539</v>
      </c>
      <c r="G2518" s="9">
        <v>1820</v>
      </c>
      <c r="H2518" s="9">
        <v>2417</v>
      </c>
      <c r="I2518" s="10">
        <v>0.22300372362432769</v>
      </c>
      <c r="J2518" s="10">
        <v>0.75299958626396357</v>
      </c>
      <c r="K2518" s="9">
        <v>-1281</v>
      </c>
      <c r="L2518" s="9">
        <v>1281</v>
      </c>
      <c r="M2518" s="10">
        <v>-0.52999586263963594</v>
      </c>
      <c r="N2518" s="10">
        <v>0.52999586263963594</v>
      </c>
      <c r="O2518" s="9">
        <v>875</v>
      </c>
      <c r="P2518" s="9">
        <v>1384</v>
      </c>
      <c r="Q2518" s="9">
        <v>2298</v>
      </c>
      <c r="R2518" s="10">
        <v>0.38076588337684941</v>
      </c>
      <c r="S2518" s="10">
        <v>0.60226283724978247</v>
      </c>
      <c r="T2518" s="9">
        <v>-509</v>
      </c>
      <c r="U2518" s="10">
        <v>-0.22149695387293306</v>
      </c>
      <c r="V2518" s="9">
        <v>-336</v>
      </c>
      <c r="W2518" s="9">
        <v>436</v>
      </c>
      <c r="X2518" s="10">
        <v>-0.15776215975252172</v>
      </c>
      <c r="Y2518" s="10">
        <v>0.1507367490141811</v>
      </c>
      <c r="Z2518" s="11">
        <v>273.42</v>
      </c>
      <c r="AA2518" s="11">
        <v>20.762928827444956</v>
      </c>
      <c r="AB2518" s="11">
        <v>47175</v>
      </c>
      <c r="AC2518" s="12" t="s">
        <v>6384</v>
      </c>
      <c r="AD2518" s="8">
        <v>47</v>
      </c>
      <c r="AE2518" s="8">
        <v>175</v>
      </c>
      <c r="AF2518" s="13"/>
      <c r="AG2518" s="13"/>
      <c r="AH2518" s="13"/>
      <c r="AJ2518" s="13"/>
      <c r="AK2518" s="13"/>
      <c r="AL2518" s="13"/>
      <c r="AM2518" s="13"/>
      <c r="AN2518" s="13" t="s">
        <v>510</v>
      </c>
    </row>
    <row r="2519" spans="1:40" x14ac:dyDescent="0.2">
      <c r="A2519" s="8" t="s">
        <v>6222</v>
      </c>
      <c r="B2519" s="8" t="s">
        <v>1882</v>
      </c>
      <c r="C2519" s="8" t="str">
        <f t="shared" si="38"/>
        <v>Warren County TN</v>
      </c>
      <c r="D2519" s="9">
        <v>40435</v>
      </c>
      <c r="E2519" s="8" t="s">
        <v>445</v>
      </c>
      <c r="F2519" s="9">
        <v>3535</v>
      </c>
      <c r="G2519" s="9">
        <v>9535</v>
      </c>
      <c r="H2519" s="9">
        <v>13565</v>
      </c>
      <c r="I2519" s="10">
        <v>0.26059712495392556</v>
      </c>
      <c r="J2519" s="10">
        <v>0.70291190563951345</v>
      </c>
      <c r="K2519" s="9">
        <v>-6000</v>
      </c>
      <c r="L2519" s="9">
        <v>6000</v>
      </c>
      <c r="M2519" s="10">
        <v>-0.44231478068558788</v>
      </c>
      <c r="N2519" s="10">
        <v>0.44231478068558788</v>
      </c>
      <c r="O2519" s="9">
        <v>4748</v>
      </c>
      <c r="P2519" s="9">
        <v>8007</v>
      </c>
      <c r="Q2519" s="9">
        <v>13008</v>
      </c>
      <c r="R2519" s="10">
        <v>0.36500615006150061</v>
      </c>
      <c r="S2519" s="10">
        <v>0.6155442804428044</v>
      </c>
      <c r="T2519" s="9">
        <v>-3259</v>
      </c>
      <c r="U2519" s="10">
        <v>-0.25053813038130379</v>
      </c>
      <c r="V2519" s="9">
        <v>-1213</v>
      </c>
      <c r="W2519" s="9">
        <v>1528</v>
      </c>
      <c r="X2519" s="10">
        <v>-0.10440902510757505</v>
      </c>
      <c r="Y2519" s="10">
        <v>8.7367625196709042E-2</v>
      </c>
      <c r="Z2519" s="11">
        <v>432.68</v>
      </c>
      <c r="AA2519" s="11">
        <v>93.452435980401219</v>
      </c>
      <c r="AB2519" s="11">
        <v>47177</v>
      </c>
      <c r="AC2519" s="12" t="s">
        <v>6385</v>
      </c>
      <c r="AD2519" s="8">
        <v>47</v>
      </c>
      <c r="AE2519" s="8">
        <v>177</v>
      </c>
      <c r="AF2519" s="13" t="s">
        <v>6386</v>
      </c>
      <c r="AG2519" s="13"/>
      <c r="AH2519" s="13" t="s">
        <v>6387</v>
      </c>
      <c r="AJ2519" s="13" t="s">
        <v>498</v>
      </c>
      <c r="AK2519" s="13"/>
      <c r="AL2519" s="13"/>
      <c r="AM2519" s="13"/>
      <c r="AN2519" s="13" t="s">
        <v>487</v>
      </c>
    </row>
    <row r="2520" spans="1:40" x14ac:dyDescent="0.2">
      <c r="A2520" s="8" t="s">
        <v>6222</v>
      </c>
      <c r="B2520" s="8" t="s">
        <v>680</v>
      </c>
      <c r="C2520" s="8" t="str">
        <f t="shared" si="38"/>
        <v>Washington County TN</v>
      </c>
      <c r="D2520" s="9">
        <v>126302</v>
      </c>
      <c r="E2520" s="8" t="s">
        <v>445</v>
      </c>
      <c r="F2520" s="9">
        <v>13003</v>
      </c>
      <c r="G2520" s="9">
        <v>34179</v>
      </c>
      <c r="H2520" s="9">
        <v>49411</v>
      </c>
      <c r="I2520" s="10">
        <v>0.26316002509562647</v>
      </c>
      <c r="J2520" s="10">
        <v>0.69172856246584769</v>
      </c>
      <c r="K2520" s="9">
        <v>-21176</v>
      </c>
      <c r="L2520" s="9">
        <v>21176</v>
      </c>
      <c r="M2520" s="10">
        <v>-0.42856853737022121</v>
      </c>
      <c r="N2520" s="10">
        <v>0.42856853737022121</v>
      </c>
      <c r="O2520" s="9">
        <v>14318</v>
      </c>
      <c r="P2520" s="9">
        <v>32787</v>
      </c>
      <c r="Q2520" s="9">
        <v>48003</v>
      </c>
      <c r="R2520" s="10">
        <v>0.298273024602629</v>
      </c>
      <c r="S2520" s="10">
        <v>0.68301981126179612</v>
      </c>
      <c r="T2520" s="9">
        <v>-18469</v>
      </c>
      <c r="U2520" s="10">
        <v>-0.38474678665916712</v>
      </c>
      <c r="V2520" s="9">
        <v>-1315</v>
      </c>
      <c r="W2520" s="9">
        <v>1392</v>
      </c>
      <c r="X2520" s="10">
        <v>-3.5112999507002529E-2</v>
      </c>
      <c r="Y2520" s="10">
        <v>8.708751204051568E-3</v>
      </c>
      <c r="Z2520" s="11">
        <v>326.47000000000003</v>
      </c>
      <c r="AA2520" s="11">
        <v>386.87168805709558</v>
      </c>
      <c r="AB2520" s="11">
        <v>47179</v>
      </c>
      <c r="AC2520" s="12" t="s">
        <v>6388</v>
      </c>
      <c r="AD2520" s="8">
        <v>47</v>
      </c>
      <c r="AE2520" s="8">
        <v>179</v>
      </c>
      <c r="AF2520" s="13" t="s">
        <v>6247</v>
      </c>
      <c r="AG2520" s="13" t="s">
        <v>6248</v>
      </c>
      <c r="AH2520" s="13" t="s">
        <v>6249</v>
      </c>
      <c r="AI2520" s="14">
        <v>200648</v>
      </c>
      <c r="AJ2520" s="13" t="s">
        <v>486</v>
      </c>
      <c r="AK2520" s="13" t="s">
        <v>6250</v>
      </c>
      <c r="AL2520" s="13"/>
      <c r="AM2520" s="13"/>
      <c r="AN2520" s="13" t="s">
        <v>487</v>
      </c>
    </row>
    <row r="2521" spans="1:40" x14ac:dyDescent="0.2">
      <c r="A2521" s="8" t="s">
        <v>6222</v>
      </c>
      <c r="B2521" s="8" t="s">
        <v>1885</v>
      </c>
      <c r="C2521" s="8" t="str">
        <f t="shared" si="38"/>
        <v>Wayne County TN</v>
      </c>
      <c r="D2521" s="9">
        <v>16748</v>
      </c>
      <c r="E2521" s="8" t="s">
        <v>445</v>
      </c>
      <c r="F2521" s="9">
        <v>717</v>
      </c>
      <c r="G2521" s="9">
        <v>5034</v>
      </c>
      <c r="H2521" s="9">
        <v>5842</v>
      </c>
      <c r="I2521" s="10">
        <v>0.12273194111605615</v>
      </c>
      <c r="J2521" s="10">
        <v>0.86169120164327284</v>
      </c>
      <c r="K2521" s="9">
        <v>-4317</v>
      </c>
      <c r="L2521" s="9">
        <v>4317</v>
      </c>
      <c r="M2521" s="10">
        <v>-0.73895926052721672</v>
      </c>
      <c r="N2521" s="10">
        <v>0.73895926052721672</v>
      </c>
      <c r="O2521" s="9">
        <v>1163</v>
      </c>
      <c r="P2521" s="9">
        <v>4251</v>
      </c>
      <c r="Q2521" s="9">
        <v>5484</v>
      </c>
      <c r="R2521" s="10">
        <v>0.21207148067104303</v>
      </c>
      <c r="S2521" s="10">
        <v>0.77516411378555794</v>
      </c>
      <c r="T2521" s="9">
        <v>-3088</v>
      </c>
      <c r="U2521" s="10">
        <v>-0.56309263311451496</v>
      </c>
      <c r="V2521" s="9">
        <v>-446</v>
      </c>
      <c r="W2521" s="9">
        <v>783</v>
      </c>
      <c r="X2521" s="10">
        <v>-8.9339539554986885E-2</v>
      </c>
      <c r="Y2521" s="10">
        <v>8.6527087857714902E-2</v>
      </c>
      <c r="Z2521" s="11">
        <v>734.1</v>
      </c>
      <c r="AA2521" s="11">
        <v>22.814330472687644</v>
      </c>
      <c r="AB2521" s="11">
        <v>47181</v>
      </c>
      <c r="AC2521" s="12" t="s">
        <v>6389</v>
      </c>
      <c r="AD2521" s="8">
        <v>47</v>
      </c>
      <c r="AE2521" s="8">
        <v>181</v>
      </c>
      <c r="AF2521" s="13"/>
      <c r="AG2521" s="13"/>
      <c r="AH2521" s="13"/>
      <c r="AJ2521" s="13"/>
      <c r="AK2521" s="13"/>
      <c r="AL2521" s="13"/>
      <c r="AM2521" s="13"/>
      <c r="AN2521" s="13" t="s">
        <v>510</v>
      </c>
    </row>
    <row r="2522" spans="1:40" x14ac:dyDescent="0.2">
      <c r="A2522" s="8" t="s">
        <v>6222</v>
      </c>
      <c r="B2522" s="8" t="s">
        <v>6390</v>
      </c>
      <c r="C2522" s="8" t="str">
        <f t="shared" si="38"/>
        <v>Weakley County TN</v>
      </c>
      <c r="D2522" s="9">
        <v>33960</v>
      </c>
      <c r="E2522" s="8" t="s">
        <v>445</v>
      </c>
      <c r="F2522" s="9">
        <v>2770</v>
      </c>
      <c r="G2522" s="9">
        <v>9001</v>
      </c>
      <c r="H2522" s="9">
        <v>12127</v>
      </c>
      <c r="I2522" s="10">
        <v>0.22841593139275995</v>
      </c>
      <c r="J2522" s="10">
        <v>0.74222808608889257</v>
      </c>
      <c r="K2522" s="9">
        <v>-6231</v>
      </c>
      <c r="L2522" s="9">
        <v>6231</v>
      </c>
      <c r="M2522" s="10">
        <v>-0.51381215469613262</v>
      </c>
      <c r="N2522" s="10">
        <v>0.51381215469613262</v>
      </c>
      <c r="O2522" s="9">
        <v>3547</v>
      </c>
      <c r="P2522" s="9">
        <v>8601</v>
      </c>
      <c r="Q2522" s="9">
        <v>12332</v>
      </c>
      <c r="R2522" s="10">
        <v>0.28762568926370419</v>
      </c>
      <c r="S2522" s="10">
        <v>0.69745377878689585</v>
      </c>
      <c r="T2522" s="9">
        <v>-5054</v>
      </c>
      <c r="U2522" s="10">
        <v>-0.40982808952319166</v>
      </c>
      <c r="V2522" s="9">
        <v>-777</v>
      </c>
      <c r="W2522" s="9">
        <v>400</v>
      </c>
      <c r="X2522" s="10">
        <v>-5.9209757870944235E-2</v>
      </c>
      <c r="Y2522" s="10">
        <v>4.4774307301996719E-2</v>
      </c>
      <c r="Z2522" s="11">
        <v>580.36</v>
      </c>
      <c r="AA2522" s="11">
        <v>58.515404231856088</v>
      </c>
      <c r="AB2522" s="11">
        <v>47183</v>
      </c>
      <c r="AC2522" s="12" t="s">
        <v>6391</v>
      </c>
      <c r="AD2522" s="8">
        <v>47</v>
      </c>
      <c r="AE2522" s="8">
        <v>183</v>
      </c>
      <c r="AF2522" s="13" t="s">
        <v>6392</v>
      </c>
      <c r="AG2522" s="13" t="s">
        <v>3021</v>
      </c>
      <c r="AH2522" s="13" t="s">
        <v>6393</v>
      </c>
      <c r="AJ2522" s="13" t="s">
        <v>498</v>
      </c>
      <c r="AK2522" s="13" t="s">
        <v>3023</v>
      </c>
      <c r="AL2522" s="13"/>
      <c r="AM2522" s="13"/>
      <c r="AN2522" s="13" t="s">
        <v>487</v>
      </c>
    </row>
    <row r="2523" spans="1:40" x14ac:dyDescent="0.2">
      <c r="A2523" s="8" t="s">
        <v>6222</v>
      </c>
      <c r="B2523" s="8" t="s">
        <v>924</v>
      </c>
      <c r="C2523" s="8" t="str">
        <f t="shared" si="38"/>
        <v>White County TN</v>
      </c>
      <c r="D2523" s="9">
        <v>26521</v>
      </c>
      <c r="E2523" s="8" t="s">
        <v>445</v>
      </c>
      <c r="F2523" s="9">
        <v>1842</v>
      </c>
      <c r="G2523" s="9">
        <v>7657</v>
      </c>
      <c r="H2523" s="9">
        <v>9776</v>
      </c>
      <c r="I2523" s="10">
        <v>0.18842062193126022</v>
      </c>
      <c r="J2523" s="10">
        <v>0.7832446808510638</v>
      </c>
      <c r="K2523" s="9">
        <v>-5815</v>
      </c>
      <c r="L2523" s="9">
        <v>5815</v>
      </c>
      <c r="M2523" s="10">
        <v>-0.59482405891980361</v>
      </c>
      <c r="N2523" s="10">
        <v>0.59482405891980361</v>
      </c>
      <c r="O2523" s="9">
        <v>2793</v>
      </c>
      <c r="P2523" s="9">
        <v>6192</v>
      </c>
      <c r="Q2523" s="9">
        <v>9133</v>
      </c>
      <c r="R2523" s="10">
        <v>0.3058140808058688</v>
      </c>
      <c r="S2523" s="10">
        <v>0.67798094820978871</v>
      </c>
      <c r="T2523" s="9">
        <v>-3399</v>
      </c>
      <c r="U2523" s="10">
        <v>-0.37216686740391991</v>
      </c>
      <c r="V2523" s="9">
        <v>-951</v>
      </c>
      <c r="W2523" s="9">
        <v>1465</v>
      </c>
      <c r="X2523" s="10">
        <v>-0.11739345887460859</v>
      </c>
      <c r="Y2523" s="10">
        <v>0.10526373264127509</v>
      </c>
      <c r="Z2523" s="11">
        <v>376.67</v>
      </c>
      <c r="AA2523" s="11">
        <v>70.409111423792709</v>
      </c>
      <c r="AB2523" s="11">
        <v>47185</v>
      </c>
      <c r="AC2523" s="12" t="s">
        <v>6394</v>
      </c>
      <c r="AD2523" s="8">
        <v>47</v>
      </c>
      <c r="AE2523" s="8">
        <v>185</v>
      </c>
      <c r="AF2523" s="13"/>
      <c r="AG2523" s="13"/>
      <c r="AH2523" s="13"/>
      <c r="AJ2523" s="13"/>
      <c r="AK2523" s="13"/>
      <c r="AL2523" s="13"/>
      <c r="AM2523" s="13"/>
      <c r="AN2523" s="13" t="s">
        <v>510</v>
      </c>
    </row>
    <row r="2524" spans="1:40" x14ac:dyDescent="0.2">
      <c r="A2524" s="8" t="s">
        <v>6222</v>
      </c>
      <c r="B2524" s="8" t="s">
        <v>2277</v>
      </c>
      <c r="C2524" s="8" t="str">
        <f t="shared" si="38"/>
        <v>Williamson County TN</v>
      </c>
      <c r="D2524" s="9">
        <v>211672</v>
      </c>
      <c r="E2524" s="8" t="s">
        <v>445</v>
      </c>
      <c r="F2524" s="9">
        <v>30992</v>
      </c>
      <c r="G2524" s="9">
        <v>68160</v>
      </c>
      <c r="H2524" s="9">
        <v>104700</v>
      </c>
      <c r="I2524" s="10">
        <v>0.29600764087870107</v>
      </c>
      <c r="J2524" s="10">
        <v>0.6510028653295129</v>
      </c>
      <c r="K2524" s="9">
        <v>-37168</v>
      </c>
      <c r="L2524" s="9">
        <v>37168</v>
      </c>
      <c r="M2524" s="10">
        <v>-0.35499522445081183</v>
      </c>
      <c r="N2524" s="10">
        <v>0.35499522445081183</v>
      </c>
      <c r="O2524" s="9">
        <v>24328</v>
      </c>
      <c r="P2524" s="9">
        <v>68090</v>
      </c>
      <c r="Q2524" s="9">
        <v>93606</v>
      </c>
      <c r="R2524" s="10">
        <v>0.25989786979467128</v>
      </c>
      <c r="S2524" s="10">
        <v>0.7274106360703374</v>
      </c>
      <c r="T2524" s="9">
        <v>-43762</v>
      </c>
      <c r="U2524" s="10">
        <v>-0.46751276627566613</v>
      </c>
      <c r="V2524" s="9">
        <v>6664</v>
      </c>
      <c r="W2524" s="9">
        <v>70</v>
      </c>
      <c r="X2524" s="10">
        <v>3.6109771084029796E-2</v>
      </c>
      <c r="Y2524" s="10">
        <v>-7.6407770740824499E-2</v>
      </c>
      <c r="Z2524" s="11">
        <v>582.6</v>
      </c>
      <c r="AA2524" s="11">
        <v>363.32303467215928</v>
      </c>
      <c r="AB2524" s="11">
        <v>47187</v>
      </c>
      <c r="AC2524" s="12" t="s">
        <v>6395</v>
      </c>
      <c r="AD2524" s="8">
        <v>47</v>
      </c>
      <c r="AE2524" s="8">
        <v>187</v>
      </c>
      <c r="AF2524" s="13" t="s">
        <v>6243</v>
      </c>
      <c r="AG2524" s="13" t="s">
        <v>6230</v>
      </c>
      <c r="AH2524" s="13" t="s">
        <v>6244</v>
      </c>
      <c r="AI2524" s="14">
        <v>1830345</v>
      </c>
      <c r="AJ2524" s="13" t="s">
        <v>486</v>
      </c>
      <c r="AK2524" s="13" t="s">
        <v>6232</v>
      </c>
      <c r="AL2524" s="13"/>
      <c r="AM2524" s="13"/>
      <c r="AN2524" s="13" t="s">
        <v>487</v>
      </c>
    </row>
    <row r="2525" spans="1:40" x14ac:dyDescent="0.2">
      <c r="A2525" s="8" t="s">
        <v>6222</v>
      </c>
      <c r="B2525" s="8" t="s">
        <v>2929</v>
      </c>
      <c r="C2525" s="8" t="str">
        <f t="shared" si="38"/>
        <v>Wilson County TN</v>
      </c>
      <c r="D2525" s="9">
        <v>128911</v>
      </c>
      <c r="E2525" s="8" t="s">
        <v>445</v>
      </c>
      <c r="F2525" s="9">
        <v>14356</v>
      </c>
      <c r="G2525" s="9">
        <v>39304</v>
      </c>
      <c r="H2525" s="9">
        <v>56286</v>
      </c>
      <c r="I2525" s="10">
        <v>0.25505454287034074</v>
      </c>
      <c r="J2525" s="10">
        <v>0.69829087161994097</v>
      </c>
      <c r="K2525" s="9">
        <v>-24948</v>
      </c>
      <c r="L2525" s="9">
        <v>24948</v>
      </c>
      <c r="M2525" s="10">
        <v>-0.44323632874960023</v>
      </c>
      <c r="N2525" s="10">
        <v>0.44323632874960023</v>
      </c>
      <c r="O2525" s="9">
        <v>14669</v>
      </c>
      <c r="P2525" s="9">
        <v>36076</v>
      </c>
      <c r="Q2525" s="9">
        <v>51437</v>
      </c>
      <c r="R2525" s="10">
        <v>0.28518381709664248</v>
      </c>
      <c r="S2525" s="10">
        <v>0.70136283220250017</v>
      </c>
      <c r="T2525" s="9">
        <v>-21407</v>
      </c>
      <c r="U2525" s="10">
        <v>-0.4161790151058577</v>
      </c>
      <c r="V2525" s="9">
        <v>-313</v>
      </c>
      <c r="W2525" s="9">
        <v>3228</v>
      </c>
      <c r="X2525" s="10">
        <v>-3.0129274226301739E-2</v>
      </c>
      <c r="Y2525" s="10">
        <v>-3.0719605825592078E-3</v>
      </c>
      <c r="Z2525" s="11">
        <v>570.83000000000004</v>
      </c>
      <c r="AA2525" s="11">
        <v>225.83080777114026</v>
      </c>
      <c r="AB2525" s="11">
        <v>47189</v>
      </c>
      <c r="AC2525" s="12" t="s">
        <v>6396</v>
      </c>
      <c r="AD2525" s="8">
        <v>47</v>
      </c>
      <c r="AE2525" s="8">
        <v>189</v>
      </c>
      <c r="AF2525" s="13" t="s">
        <v>6243</v>
      </c>
      <c r="AG2525" s="13" t="s">
        <v>6230</v>
      </c>
      <c r="AH2525" s="13" t="s">
        <v>6244</v>
      </c>
      <c r="AI2525" s="14">
        <v>1830345</v>
      </c>
      <c r="AJ2525" s="13" t="s">
        <v>486</v>
      </c>
      <c r="AK2525" s="13" t="s">
        <v>6232</v>
      </c>
      <c r="AL2525" s="13"/>
      <c r="AM2525" s="13"/>
      <c r="AN2525" s="13" t="s">
        <v>487</v>
      </c>
    </row>
    <row r="2526" spans="1:40" x14ac:dyDescent="0.2">
      <c r="A2526" s="8" t="s">
        <v>6397</v>
      </c>
      <c r="B2526" s="8" t="s">
        <v>2714</v>
      </c>
      <c r="C2526" s="8" t="str">
        <f t="shared" si="38"/>
        <v>Anderson County TX</v>
      </c>
      <c r="D2526" s="9">
        <v>57580</v>
      </c>
      <c r="E2526" s="8" t="s">
        <v>445</v>
      </c>
      <c r="F2526" s="9">
        <v>3358</v>
      </c>
      <c r="G2526" s="9">
        <v>13165</v>
      </c>
      <c r="H2526" s="9">
        <v>16887</v>
      </c>
      <c r="I2526" s="10">
        <v>0.19885118730384319</v>
      </c>
      <c r="J2526" s="10">
        <v>0.77959377035589505</v>
      </c>
      <c r="K2526" s="9">
        <v>-9807</v>
      </c>
      <c r="L2526" s="9">
        <v>9807</v>
      </c>
      <c r="M2526" s="10">
        <v>-0.58074258305205184</v>
      </c>
      <c r="N2526" s="10">
        <v>0.58074258305205184</v>
      </c>
      <c r="O2526" s="9">
        <v>3796</v>
      </c>
      <c r="P2526" s="9">
        <v>12235</v>
      </c>
      <c r="Q2526" s="9">
        <v>16167</v>
      </c>
      <c r="R2526" s="10">
        <v>0.23479928248902085</v>
      </c>
      <c r="S2526" s="10">
        <v>0.75678851982433348</v>
      </c>
      <c r="T2526" s="9">
        <v>-8439</v>
      </c>
      <c r="U2526" s="10">
        <v>-0.52198923733531266</v>
      </c>
      <c r="V2526" s="9">
        <v>-438</v>
      </c>
      <c r="W2526" s="9">
        <v>930</v>
      </c>
      <c r="X2526" s="10">
        <v>-3.5948095185177664E-2</v>
      </c>
      <c r="Y2526" s="10">
        <v>2.2805250531561572E-2</v>
      </c>
      <c r="Z2526" s="11">
        <v>1062.5999999999999</v>
      </c>
      <c r="AA2526" s="11">
        <v>54.187841144362885</v>
      </c>
      <c r="AB2526" s="11">
        <v>48001</v>
      </c>
      <c r="AC2526" s="12" t="s">
        <v>6398</v>
      </c>
      <c r="AD2526" s="8">
        <v>48</v>
      </c>
      <c r="AE2526" s="8">
        <v>1</v>
      </c>
      <c r="AF2526" s="13" t="s">
        <v>6399</v>
      </c>
      <c r="AG2526" s="13"/>
      <c r="AH2526" s="13" t="s">
        <v>6400</v>
      </c>
      <c r="AJ2526" s="13" t="s">
        <v>498</v>
      </c>
      <c r="AK2526" s="13"/>
      <c r="AL2526" s="13"/>
      <c r="AM2526" s="13"/>
      <c r="AN2526" s="13" t="s">
        <v>487</v>
      </c>
    </row>
    <row r="2527" spans="1:40" x14ac:dyDescent="0.2">
      <c r="A2527" s="8" t="s">
        <v>6397</v>
      </c>
      <c r="B2527" s="8" t="s">
        <v>6401</v>
      </c>
      <c r="C2527" s="8" t="str">
        <f t="shared" si="38"/>
        <v>Andrews County TX</v>
      </c>
      <c r="D2527" s="9">
        <v>18105</v>
      </c>
      <c r="E2527" s="8" t="s">
        <v>445</v>
      </c>
      <c r="F2527" s="9">
        <v>836</v>
      </c>
      <c r="G2527" s="9">
        <v>3925</v>
      </c>
      <c r="H2527" s="9">
        <v>4926</v>
      </c>
      <c r="I2527" s="10">
        <v>0.16971173365814049</v>
      </c>
      <c r="J2527" s="10">
        <v>0.7967925294356476</v>
      </c>
      <c r="K2527" s="9">
        <v>-3089</v>
      </c>
      <c r="L2527" s="9">
        <v>3089</v>
      </c>
      <c r="M2527" s="10">
        <v>-0.62708079577750708</v>
      </c>
      <c r="N2527" s="10">
        <v>0.62708079577750708</v>
      </c>
      <c r="O2527" s="9">
        <v>794</v>
      </c>
      <c r="P2527" s="9">
        <v>3636</v>
      </c>
      <c r="Q2527" s="9">
        <v>4476</v>
      </c>
      <c r="R2527" s="10">
        <v>0.177390527256479</v>
      </c>
      <c r="S2527" s="10">
        <v>0.81233243967828417</v>
      </c>
      <c r="T2527" s="9">
        <v>-2842</v>
      </c>
      <c r="U2527" s="10">
        <v>-0.6349419124218052</v>
      </c>
      <c r="V2527" s="9">
        <v>42</v>
      </c>
      <c r="W2527" s="9">
        <v>289</v>
      </c>
      <c r="X2527" s="10">
        <v>-7.6787935983385069E-3</v>
      </c>
      <c r="Y2527" s="10">
        <v>-1.5539910242636568E-2</v>
      </c>
      <c r="Z2527" s="11">
        <v>1500.71</v>
      </c>
      <c r="AA2527" s="11">
        <v>12.064289569603721</v>
      </c>
      <c r="AB2527" s="11">
        <v>48003</v>
      </c>
      <c r="AC2527" s="12" t="s">
        <v>6402</v>
      </c>
      <c r="AD2527" s="8">
        <v>48</v>
      </c>
      <c r="AE2527" s="8">
        <v>3</v>
      </c>
      <c r="AF2527" s="13" t="s">
        <v>6403</v>
      </c>
      <c r="AG2527" s="13"/>
      <c r="AH2527" s="13" t="s">
        <v>6404</v>
      </c>
      <c r="AJ2527" s="13" t="s">
        <v>498</v>
      </c>
      <c r="AK2527" s="13"/>
      <c r="AL2527" s="13"/>
      <c r="AM2527" s="13"/>
      <c r="AN2527" s="13" t="s">
        <v>487</v>
      </c>
    </row>
    <row r="2528" spans="1:40" x14ac:dyDescent="0.2">
      <c r="A2528" s="8" t="s">
        <v>6397</v>
      </c>
      <c r="B2528" s="8" t="s">
        <v>6405</v>
      </c>
      <c r="C2528" s="8" t="str">
        <f t="shared" si="38"/>
        <v>Angelina County TX</v>
      </c>
      <c r="D2528" s="9">
        <v>88255</v>
      </c>
      <c r="E2528" s="8" t="s">
        <v>445</v>
      </c>
      <c r="F2528" s="9">
        <v>7538</v>
      </c>
      <c r="G2528" s="9">
        <v>21666</v>
      </c>
      <c r="H2528" s="9">
        <v>29870</v>
      </c>
      <c r="I2528" s="10">
        <v>0.25236022765316368</v>
      </c>
      <c r="J2528" s="10">
        <v>0.72534315366588553</v>
      </c>
      <c r="K2528" s="9">
        <v>-14128</v>
      </c>
      <c r="L2528" s="9">
        <v>14128</v>
      </c>
      <c r="M2528" s="10">
        <v>-0.47298292601272185</v>
      </c>
      <c r="N2528" s="10">
        <v>0.47298292601272185</v>
      </c>
      <c r="O2528" s="9">
        <v>7833</v>
      </c>
      <c r="P2528" s="9">
        <v>20301</v>
      </c>
      <c r="Q2528" s="9">
        <v>28403</v>
      </c>
      <c r="R2528" s="10">
        <v>0.27578072738795195</v>
      </c>
      <c r="S2528" s="10">
        <v>0.71474844206597898</v>
      </c>
      <c r="T2528" s="9">
        <v>-12468</v>
      </c>
      <c r="U2528" s="10">
        <v>-0.43896771467802703</v>
      </c>
      <c r="V2528" s="9">
        <v>-295</v>
      </c>
      <c r="W2528" s="9">
        <v>1365</v>
      </c>
      <c r="X2528" s="10">
        <v>-2.3420499734788269E-2</v>
      </c>
      <c r="Y2528" s="10">
        <v>1.0594711599906548E-2</v>
      </c>
      <c r="Z2528" s="11">
        <v>797.78</v>
      </c>
      <c r="AA2528" s="11">
        <v>110.62573641856152</v>
      </c>
      <c r="AB2528" s="11">
        <v>48005</v>
      </c>
      <c r="AC2528" s="12" t="s">
        <v>6406</v>
      </c>
      <c r="AD2528" s="8">
        <v>48</v>
      </c>
      <c r="AE2528" s="8">
        <v>5</v>
      </c>
      <c r="AF2528" s="13" t="s">
        <v>6407</v>
      </c>
      <c r="AG2528" s="13"/>
      <c r="AH2528" s="13" t="s">
        <v>6408</v>
      </c>
      <c r="AJ2528" s="13" t="s">
        <v>498</v>
      </c>
      <c r="AK2528" s="13"/>
      <c r="AL2528" s="13"/>
      <c r="AM2528" s="13"/>
      <c r="AN2528" s="13" t="s">
        <v>487</v>
      </c>
    </row>
    <row r="2529" spans="1:40" x14ac:dyDescent="0.2">
      <c r="A2529" s="8" t="s">
        <v>6397</v>
      </c>
      <c r="B2529" s="8" t="s">
        <v>6409</v>
      </c>
      <c r="C2529" s="8" t="str">
        <f t="shared" ref="C2529:C2592" si="39">B2529&amp;" "&amp;A2529</f>
        <v>Aransas County TX</v>
      </c>
      <c r="D2529" s="9">
        <v>25350</v>
      </c>
      <c r="E2529" s="8" t="s">
        <v>445</v>
      </c>
      <c r="F2529" s="9">
        <v>2458</v>
      </c>
      <c r="G2529" s="9">
        <v>7730</v>
      </c>
      <c r="H2529" s="9">
        <v>10467</v>
      </c>
      <c r="I2529" s="10">
        <v>0.234833285564154</v>
      </c>
      <c r="J2529" s="10">
        <v>0.73851151237221746</v>
      </c>
      <c r="K2529" s="9">
        <v>-5272</v>
      </c>
      <c r="L2529" s="9">
        <v>5272</v>
      </c>
      <c r="M2529" s="10">
        <v>-0.50367822680806351</v>
      </c>
      <c r="N2529" s="10">
        <v>0.50367822680806351</v>
      </c>
      <c r="O2529" s="9">
        <v>2703</v>
      </c>
      <c r="P2529" s="9">
        <v>6829</v>
      </c>
      <c r="Q2529" s="9">
        <v>9646</v>
      </c>
      <c r="R2529" s="10">
        <v>0.28021978021978022</v>
      </c>
      <c r="S2529" s="10">
        <v>0.70796184947128349</v>
      </c>
      <c r="T2529" s="9">
        <v>-4126</v>
      </c>
      <c r="U2529" s="10">
        <v>-0.42774206925150327</v>
      </c>
      <c r="V2529" s="9">
        <v>-245</v>
      </c>
      <c r="W2529" s="9">
        <v>901</v>
      </c>
      <c r="X2529" s="10">
        <v>-4.5386494655626219E-2</v>
      </c>
      <c r="Y2529" s="10">
        <v>3.0549662900933972E-2</v>
      </c>
      <c r="Z2529" s="11">
        <v>252.07</v>
      </c>
      <c r="AA2529" s="11">
        <v>100.56730273336771</v>
      </c>
      <c r="AB2529" s="11">
        <v>48007</v>
      </c>
      <c r="AC2529" s="12" t="s">
        <v>6410</v>
      </c>
      <c r="AD2529" s="8">
        <v>48</v>
      </c>
      <c r="AE2529" s="8">
        <v>7</v>
      </c>
      <c r="AF2529" s="13" t="s">
        <v>6411</v>
      </c>
      <c r="AG2529" s="13" t="s">
        <v>6412</v>
      </c>
      <c r="AH2529" s="13" t="s">
        <v>6413</v>
      </c>
      <c r="AI2529" s="14">
        <v>452422</v>
      </c>
      <c r="AJ2529" s="13" t="s">
        <v>486</v>
      </c>
      <c r="AK2529" s="13" t="s">
        <v>6414</v>
      </c>
      <c r="AL2529" s="13"/>
      <c r="AM2529" s="13"/>
      <c r="AN2529" s="13" t="s">
        <v>505</v>
      </c>
    </row>
    <row r="2530" spans="1:40" x14ac:dyDescent="0.2">
      <c r="A2530" s="8" t="s">
        <v>6397</v>
      </c>
      <c r="B2530" s="8" t="s">
        <v>6415</v>
      </c>
      <c r="C2530" s="8" t="str">
        <f t="shared" si="39"/>
        <v>Archer County TX</v>
      </c>
      <c r="D2530" s="9">
        <v>8715</v>
      </c>
      <c r="E2530" s="8" t="s">
        <v>445</v>
      </c>
      <c r="F2530" s="9">
        <v>394</v>
      </c>
      <c r="G2530" s="9">
        <v>3785</v>
      </c>
      <c r="H2530" s="9">
        <v>4269</v>
      </c>
      <c r="I2530" s="10">
        <v>9.229327711407824E-2</v>
      </c>
      <c r="J2530" s="10">
        <v>0.8866245022253455</v>
      </c>
      <c r="K2530" s="9">
        <v>-3391</v>
      </c>
      <c r="L2530" s="9">
        <v>3391</v>
      </c>
      <c r="M2530" s="10">
        <v>-0.7943312251112673</v>
      </c>
      <c r="N2530" s="10">
        <v>0.7943312251112673</v>
      </c>
      <c r="O2530" s="9">
        <v>525</v>
      </c>
      <c r="P2530" s="9">
        <v>3599</v>
      </c>
      <c r="Q2530" s="9">
        <v>4163</v>
      </c>
      <c r="R2530" s="10">
        <v>0.1261109776603411</v>
      </c>
      <c r="S2530" s="10">
        <v>0.86452077828489071</v>
      </c>
      <c r="T2530" s="9">
        <v>-3074</v>
      </c>
      <c r="U2530" s="10">
        <v>-0.73840980062454964</v>
      </c>
      <c r="V2530" s="9">
        <v>-131</v>
      </c>
      <c r="W2530" s="9">
        <v>186</v>
      </c>
      <c r="X2530" s="10">
        <v>-3.381770054626286E-2</v>
      </c>
      <c r="Y2530" s="10">
        <v>2.2103723940454789E-2</v>
      </c>
      <c r="Z2530" s="11">
        <v>903.11</v>
      </c>
      <c r="AA2530" s="11">
        <v>9.6499872662244908</v>
      </c>
      <c r="AB2530" s="11">
        <v>48009</v>
      </c>
      <c r="AC2530" s="12" t="s">
        <v>6416</v>
      </c>
      <c r="AD2530" s="8">
        <v>48</v>
      </c>
      <c r="AE2530" s="8">
        <v>9</v>
      </c>
      <c r="AF2530" s="13" t="s">
        <v>6417</v>
      </c>
      <c r="AG2530" s="13"/>
      <c r="AH2530" s="13" t="s">
        <v>6418</v>
      </c>
      <c r="AI2530" s="14">
        <v>150780</v>
      </c>
      <c r="AJ2530" s="13" t="s">
        <v>486</v>
      </c>
      <c r="AK2530" s="13"/>
      <c r="AL2530" s="13"/>
      <c r="AM2530" s="13"/>
      <c r="AN2530" s="13" t="s">
        <v>505</v>
      </c>
    </row>
    <row r="2531" spans="1:40" x14ac:dyDescent="0.2">
      <c r="A2531" s="8" t="s">
        <v>6397</v>
      </c>
      <c r="B2531" s="8" t="s">
        <v>5808</v>
      </c>
      <c r="C2531" s="8" t="str">
        <f t="shared" si="39"/>
        <v>Armstrong County TX</v>
      </c>
      <c r="D2531" s="9">
        <v>1947</v>
      </c>
      <c r="E2531" s="8" t="s">
        <v>445</v>
      </c>
      <c r="F2531" s="9">
        <v>70</v>
      </c>
      <c r="G2531" s="9">
        <v>924</v>
      </c>
      <c r="H2531" s="9">
        <v>1017</v>
      </c>
      <c r="I2531" s="10">
        <v>6.88298918387414E-2</v>
      </c>
      <c r="J2531" s="10">
        <v>0.90855457227138647</v>
      </c>
      <c r="K2531" s="9">
        <v>-854</v>
      </c>
      <c r="L2531" s="9">
        <v>854</v>
      </c>
      <c r="M2531" s="10">
        <v>-0.83972468043264503</v>
      </c>
      <c r="N2531" s="10">
        <v>0.83972468043264503</v>
      </c>
      <c r="O2531" s="9">
        <v>98</v>
      </c>
      <c r="P2531" s="9">
        <v>828</v>
      </c>
      <c r="Q2531" s="9">
        <v>935</v>
      </c>
      <c r="R2531" s="10">
        <v>0.10481283422459893</v>
      </c>
      <c r="S2531" s="10">
        <v>0.88556149732620326</v>
      </c>
      <c r="T2531" s="9">
        <v>-730</v>
      </c>
      <c r="U2531" s="10">
        <v>-0.78074866310160429</v>
      </c>
      <c r="V2531" s="9">
        <v>-28</v>
      </c>
      <c r="W2531" s="9">
        <v>96</v>
      </c>
      <c r="X2531" s="10">
        <v>-3.598294238585753E-2</v>
      </c>
      <c r="Y2531" s="10">
        <v>2.2993074945183212E-2</v>
      </c>
      <c r="Z2531" s="11">
        <v>909.11</v>
      </c>
      <c r="AA2531" s="11">
        <v>2.1416550252444697</v>
      </c>
      <c r="AB2531" s="11">
        <v>48011</v>
      </c>
      <c r="AC2531" s="12" t="s">
        <v>6419</v>
      </c>
      <c r="AD2531" s="8">
        <v>48</v>
      </c>
      <c r="AE2531" s="8">
        <v>11</v>
      </c>
      <c r="AF2531" s="13" t="s">
        <v>6420</v>
      </c>
      <c r="AG2531" s="13" t="s">
        <v>6421</v>
      </c>
      <c r="AH2531" s="13" t="s">
        <v>6422</v>
      </c>
      <c r="AI2531" s="14">
        <v>262056</v>
      </c>
      <c r="AJ2531" s="13" t="s">
        <v>486</v>
      </c>
      <c r="AK2531" s="13" t="s">
        <v>6423</v>
      </c>
      <c r="AL2531" s="13"/>
      <c r="AM2531" s="13"/>
      <c r="AN2531" s="13" t="s">
        <v>505</v>
      </c>
    </row>
    <row r="2532" spans="1:40" x14ac:dyDescent="0.2">
      <c r="A2532" s="8" t="s">
        <v>6397</v>
      </c>
      <c r="B2532" s="8" t="s">
        <v>6424</v>
      </c>
      <c r="C2532" s="8" t="str">
        <f t="shared" si="39"/>
        <v>Atascosa County TX</v>
      </c>
      <c r="D2532" s="9">
        <v>48435</v>
      </c>
      <c r="E2532" s="8" t="s">
        <v>445</v>
      </c>
      <c r="F2532" s="9">
        <v>4635</v>
      </c>
      <c r="G2532" s="9">
        <v>8598</v>
      </c>
      <c r="H2532" s="9">
        <v>13605</v>
      </c>
      <c r="I2532" s="10">
        <v>0.34068357221609702</v>
      </c>
      <c r="J2532" s="10">
        <v>0.63197353914002208</v>
      </c>
      <c r="K2532" s="9">
        <v>-3963</v>
      </c>
      <c r="L2532" s="9">
        <v>3963</v>
      </c>
      <c r="M2532" s="10">
        <v>-0.29128996692392506</v>
      </c>
      <c r="N2532" s="10">
        <v>0.29128996692392506</v>
      </c>
      <c r="O2532" s="9">
        <v>5128</v>
      </c>
      <c r="P2532" s="9">
        <v>7451</v>
      </c>
      <c r="Q2532" s="9">
        <v>12704</v>
      </c>
      <c r="R2532" s="10">
        <v>0.40365239294710326</v>
      </c>
      <c r="S2532" s="10">
        <v>0.58650818639798485</v>
      </c>
      <c r="T2532" s="9">
        <v>-2323</v>
      </c>
      <c r="U2532" s="10">
        <v>-0.1828557934508816</v>
      </c>
      <c r="V2532" s="9">
        <v>-493</v>
      </c>
      <c r="W2532" s="9">
        <v>1147</v>
      </c>
      <c r="X2532" s="10">
        <v>-6.2968820731006236E-2</v>
      </c>
      <c r="Y2532" s="10">
        <v>4.5465352742037224E-2</v>
      </c>
      <c r="Z2532" s="11">
        <v>1219.54</v>
      </c>
      <c r="AA2532" s="11">
        <v>39.715794479885858</v>
      </c>
      <c r="AB2532" s="11">
        <v>48013</v>
      </c>
      <c r="AC2532" s="12" t="s">
        <v>6425</v>
      </c>
      <c r="AD2532" s="8">
        <v>48</v>
      </c>
      <c r="AE2532" s="8">
        <v>13</v>
      </c>
      <c r="AF2532" s="13" t="s">
        <v>6426</v>
      </c>
      <c r="AG2532" s="13"/>
      <c r="AH2532" s="13" t="s">
        <v>6427</v>
      </c>
      <c r="AI2532" s="14">
        <v>2384075</v>
      </c>
      <c r="AJ2532" s="13" t="s">
        <v>486</v>
      </c>
      <c r="AK2532" s="13"/>
      <c r="AL2532" s="13"/>
      <c r="AM2532" s="13"/>
      <c r="AN2532" s="13" t="s">
        <v>505</v>
      </c>
    </row>
    <row r="2533" spans="1:40" x14ac:dyDescent="0.2">
      <c r="A2533" s="8" t="s">
        <v>6397</v>
      </c>
      <c r="B2533" s="8" t="s">
        <v>6428</v>
      </c>
      <c r="C2533" s="8" t="str">
        <f t="shared" si="39"/>
        <v>Austin County TX</v>
      </c>
      <c r="D2533" s="9">
        <v>29563</v>
      </c>
      <c r="E2533" s="8" t="s">
        <v>445</v>
      </c>
      <c r="F2533" s="9">
        <v>2319</v>
      </c>
      <c r="G2533" s="9">
        <v>9637</v>
      </c>
      <c r="H2533" s="9">
        <v>12255</v>
      </c>
      <c r="I2533" s="10">
        <v>0.18922888616891065</v>
      </c>
      <c r="J2533" s="10">
        <v>0.78637290901672785</v>
      </c>
      <c r="K2533" s="9">
        <v>-7318</v>
      </c>
      <c r="L2533" s="9">
        <v>7318</v>
      </c>
      <c r="M2533" s="10">
        <v>-0.5971440228478172</v>
      </c>
      <c r="N2533" s="10">
        <v>0.5971440228478172</v>
      </c>
      <c r="O2533" s="9">
        <v>2252</v>
      </c>
      <c r="P2533" s="9">
        <v>9260</v>
      </c>
      <c r="Q2533" s="9">
        <v>11628</v>
      </c>
      <c r="R2533" s="10">
        <v>0.1936704506363949</v>
      </c>
      <c r="S2533" s="10">
        <v>0.79635362917096664</v>
      </c>
      <c r="T2533" s="9">
        <v>-7008</v>
      </c>
      <c r="U2533" s="10">
        <v>-0.60268317853457176</v>
      </c>
      <c r="V2533" s="9">
        <v>67</v>
      </c>
      <c r="W2533" s="9">
        <v>377</v>
      </c>
      <c r="X2533" s="10">
        <v>-4.4415644674842547E-3</v>
      </c>
      <c r="Y2533" s="10">
        <v>-9.9807201542387869E-3</v>
      </c>
      <c r="Z2533" s="11">
        <v>646.51</v>
      </c>
      <c r="AA2533" s="11">
        <v>45.727057586116224</v>
      </c>
      <c r="AB2533" s="11">
        <v>48015</v>
      </c>
      <c r="AC2533" s="12" t="s">
        <v>6429</v>
      </c>
      <c r="AD2533" s="8">
        <v>48</v>
      </c>
      <c r="AE2533" s="8">
        <v>15</v>
      </c>
      <c r="AF2533" s="13" t="s">
        <v>6430</v>
      </c>
      <c r="AG2533" s="13" t="s">
        <v>6431</v>
      </c>
      <c r="AH2533" s="13" t="s">
        <v>6432</v>
      </c>
      <c r="AI2533" s="14">
        <v>6656947</v>
      </c>
      <c r="AJ2533" s="13" t="s">
        <v>486</v>
      </c>
      <c r="AK2533" s="13" t="s">
        <v>6433</v>
      </c>
      <c r="AL2533" s="13"/>
      <c r="AM2533" s="13"/>
      <c r="AN2533" s="13" t="s">
        <v>505</v>
      </c>
    </row>
    <row r="2534" spans="1:40" x14ac:dyDescent="0.2">
      <c r="A2534" s="8" t="s">
        <v>6397</v>
      </c>
      <c r="B2534" s="8" t="s">
        <v>6434</v>
      </c>
      <c r="C2534" s="8" t="str">
        <f t="shared" si="39"/>
        <v>Bailey County TX</v>
      </c>
      <c r="D2534" s="9">
        <v>7210</v>
      </c>
      <c r="E2534" s="8" t="s">
        <v>445</v>
      </c>
      <c r="F2534" s="9">
        <v>397</v>
      </c>
      <c r="G2534" s="9">
        <v>1343</v>
      </c>
      <c r="H2534" s="9">
        <v>1784</v>
      </c>
      <c r="I2534" s="10">
        <v>0.22253363228699552</v>
      </c>
      <c r="J2534" s="10">
        <v>0.75280269058295968</v>
      </c>
      <c r="K2534" s="9">
        <v>-946</v>
      </c>
      <c r="L2534" s="9">
        <v>946</v>
      </c>
      <c r="M2534" s="10">
        <v>-0.53026905829596416</v>
      </c>
      <c r="N2534" s="10">
        <v>0.53026905829596416</v>
      </c>
      <c r="O2534" s="9">
        <v>466</v>
      </c>
      <c r="P2534" s="9">
        <v>1336</v>
      </c>
      <c r="Q2534" s="9">
        <v>1813</v>
      </c>
      <c r="R2534" s="10">
        <v>0.25703254274682846</v>
      </c>
      <c r="S2534" s="10">
        <v>0.73690016547159409</v>
      </c>
      <c r="T2534" s="9">
        <v>-870</v>
      </c>
      <c r="U2534" s="10">
        <v>-0.47986762272476563</v>
      </c>
      <c r="V2534" s="9">
        <v>-69</v>
      </c>
      <c r="W2534" s="9">
        <v>7</v>
      </c>
      <c r="X2534" s="10">
        <v>-3.4498910459832943E-2</v>
      </c>
      <c r="Y2534" s="10">
        <v>1.5902525111365584E-2</v>
      </c>
      <c r="Z2534" s="11">
        <v>826.8</v>
      </c>
      <c r="AA2534" s="11">
        <v>8.7203676826318333</v>
      </c>
      <c r="AB2534" s="11">
        <v>48017</v>
      </c>
      <c r="AC2534" s="12" t="s">
        <v>6435</v>
      </c>
      <c r="AD2534" s="8">
        <v>48</v>
      </c>
      <c r="AE2534" s="8">
        <v>17</v>
      </c>
      <c r="AF2534" s="13"/>
      <c r="AG2534" s="13"/>
      <c r="AH2534" s="13"/>
      <c r="AJ2534" s="13"/>
      <c r="AK2534" s="13"/>
      <c r="AL2534" s="13"/>
      <c r="AM2534" s="13"/>
      <c r="AN2534" s="13" t="s">
        <v>510</v>
      </c>
    </row>
    <row r="2535" spans="1:40" x14ac:dyDescent="0.2">
      <c r="A2535" s="8" t="s">
        <v>6397</v>
      </c>
      <c r="B2535" s="8" t="s">
        <v>6436</v>
      </c>
      <c r="C2535" s="8" t="str">
        <f t="shared" si="39"/>
        <v>Bandera County TX</v>
      </c>
      <c r="D2535" s="9">
        <v>21269</v>
      </c>
      <c r="E2535" s="8" t="s">
        <v>445</v>
      </c>
      <c r="F2535" s="9">
        <v>1726</v>
      </c>
      <c r="G2535" s="9">
        <v>8159</v>
      </c>
      <c r="H2535" s="9">
        <v>10213</v>
      </c>
      <c r="I2535" s="10">
        <v>0.16900029374326839</v>
      </c>
      <c r="J2535" s="10">
        <v>0.79888377558014301</v>
      </c>
      <c r="K2535" s="9">
        <v>-6433</v>
      </c>
      <c r="L2535" s="9">
        <v>6433</v>
      </c>
      <c r="M2535" s="10">
        <v>-0.62988348183687459</v>
      </c>
      <c r="N2535" s="10">
        <v>0.62988348183687459</v>
      </c>
      <c r="O2535" s="9">
        <v>1859</v>
      </c>
      <c r="P2535" s="9">
        <v>7423</v>
      </c>
      <c r="Q2535" s="9">
        <v>9434</v>
      </c>
      <c r="R2535" s="10">
        <v>0.19705321178715285</v>
      </c>
      <c r="S2535" s="10">
        <v>0.78683485266058939</v>
      </c>
      <c r="T2535" s="9">
        <v>-5564</v>
      </c>
      <c r="U2535" s="10">
        <v>-0.58978164087343654</v>
      </c>
      <c r="V2535" s="9">
        <v>-133</v>
      </c>
      <c r="W2535" s="9">
        <v>736</v>
      </c>
      <c r="X2535" s="10">
        <v>-2.8052918043884462E-2</v>
      </c>
      <c r="Y2535" s="10">
        <v>1.2048922919553617E-2</v>
      </c>
      <c r="Z2535" s="11">
        <v>790.96</v>
      </c>
      <c r="AA2535" s="11">
        <v>26.890108222918983</v>
      </c>
      <c r="AB2535" s="11">
        <v>48019</v>
      </c>
      <c r="AC2535" s="12" t="s">
        <v>6437</v>
      </c>
      <c r="AD2535" s="8">
        <v>48</v>
      </c>
      <c r="AE2535" s="8">
        <v>19</v>
      </c>
      <c r="AF2535" s="13" t="s">
        <v>6426</v>
      </c>
      <c r="AG2535" s="13"/>
      <c r="AH2535" s="13" t="s">
        <v>6427</v>
      </c>
      <c r="AI2535" s="14">
        <v>2384075</v>
      </c>
      <c r="AJ2535" s="13" t="s">
        <v>486</v>
      </c>
      <c r="AK2535" s="13"/>
      <c r="AL2535" s="13"/>
      <c r="AM2535" s="13"/>
      <c r="AN2535" s="13" t="s">
        <v>505</v>
      </c>
    </row>
    <row r="2536" spans="1:40" x14ac:dyDescent="0.2">
      <c r="A2536" s="8" t="s">
        <v>6397</v>
      </c>
      <c r="B2536" s="8" t="s">
        <v>6438</v>
      </c>
      <c r="C2536" s="8" t="str">
        <f t="shared" si="39"/>
        <v>Bastrop County TX</v>
      </c>
      <c r="D2536" s="9">
        <v>80527</v>
      </c>
      <c r="E2536" s="8" t="s">
        <v>445</v>
      </c>
      <c r="F2536" s="9">
        <v>10555</v>
      </c>
      <c r="G2536" s="9">
        <v>16314</v>
      </c>
      <c r="H2536" s="9">
        <v>28250</v>
      </c>
      <c r="I2536" s="10">
        <v>0.37362831858407081</v>
      </c>
      <c r="J2536" s="10">
        <v>0.57748672566371684</v>
      </c>
      <c r="K2536" s="9">
        <v>-5759</v>
      </c>
      <c r="L2536" s="9">
        <v>5759</v>
      </c>
      <c r="M2536" s="10">
        <v>-0.20385840707964603</v>
      </c>
      <c r="N2536" s="10">
        <v>0.20385840707964603</v>
      </c>
      <c r="O2536" s="9">
        <v>9860</v>
      </c>
      <c r="P2536" s="9">
        <v>14019</v>
      </c>
      <c r="Q2536" s="9">
        <v>24457</v>
      </c>
      <c r="R2536" s="10">
        <v>0.40315656049392812</v>
      </c>
      <c r="S2536" s="10">
        <v>0.57321012389091053</v>
      </c>
      <c r="T2536" s="9">
        <v>-4159</v>
      </c>
      <c r="U2536" s="10">
        <v>-0.17005356339698241</v>
      </c>
      <c r="V2536" s="9">
        <v>695</v>
      </c>
      <c r="W2536" s="9">
        <v>2295</v>
      </c>
      <c r="X2536" s="10">
        <v>-2.9528241909857311E-2</v>
      </c>
      <c r="Y2536" s="10">
        <v>4.2766017728063099E-3</v>
      </c>
      <c r="Z2536" s="11">
        <v>888.15</v>
      </c>
      <c r="AA2536" s="11">
        <v>90.668242976974611</v>
      </c>
      <c r="AB2536" s="11">
        <v>48021</v>
      </c>
      <c r="AC2536" s="12" t="s">
        <v>6439</v>
      </c>
      <c r="AD2536" s="8">
        <v>48</v>
      </c>
      <c r="AE2536" s="8">
        <v>21</v>
      </c>
      <c r="AF2536" s="13" t="s">
        <v>6440</v>
      </c>
      <c r="AG2536" s="13"/>
      <c r="AH2536" s="13" t="s">
        <v>6441</v>
      </c>
      <c r="AI2536" s="14">
        <v>2000860</v>
      </c>
      <c r="AJ2536" s="13" t="s">
        <v>486</v>
      </c>
      <c r="AK2536" s="13"/>
      <c r="AL2536" s="13"/>
      <c r="AM2536" s="13"/>
      <c r="AN2536" s="13" t="s">
        <v>505</v>
      </c>
    </row>
    <row r="2537" spans="1:40" x14ac:dyDescent="0.2">
      <c r="A2537" s="8" t="s">
        <v>6397</v>
      </c>
      <c r="B2537" s="8" t="s">
        <v>6442</v>
      </c>
      <c r="C2537" s="8" t="str">
        <f t="shared" si="39"/>
        <v>Baylor County TX</v>
      </c>
      <c r="D2537" s="9">
        <v>3618</v>
      </c>
      <c r="E2537" s="8" t="s">
        <v>445</v>
      </c>
      <c r="F2537" s="9">
        <v>191</v>
      </c>
      <c r="G2537" s="9">
        <v>1267</v>
      </c>
      <c r="H2537" s="9">
        <v>1492</v>
      </c>
      <c r="I2537" s="10">
        <v>0.12801608579088472</v>
      </c>
      <c r="J2537" s="10">
        <v>0.84919571045576403</v>
      </c>
      <c r="K2537" s="9">
        <v>-1076</v>
      </c>
      <c r="L2537" s="9">
        <v>1076</v>
      </c>
      <c r="M2537" s="10">
        <v>-0.72117962466487928</v>
      </c>
      <c r="N2537" s="10">
        <v>0.72117962466487928</v>
      </c>
      <c r="O2537" s="9">
        <v>267</v>
      </c>
      <c r="P2537" s="9">
        <v>1297</v>
      </c>
      <c r="Q2537" s="9">
        <v>1592</v>
      </c>
      <c r="R2537" s="10">
        <v>0.16771356783919597</v>
      </c>
      <c r="S2537" s="10">
        <v>0.81469849246231152</v>
      </c>
      <c r="T2537" s="9">
        <v>-1030</v>
      </c>
      <c r="U2537" s="10">
        <v>-0.64698492462311552</v>
      </c>
      <c r="V2537" s="9">
        <v>-76</v>
      </c>
      <c r="W2537" s="9">
        <v>-30</v>
      </c>
      <c r="X2537" s="10">
        <v>-3.969748204831125E-2</v>
      </c>
      <c r="Y2537" s="10">
        <v>3.4497217993452511E-2</v>
      </c>
      <c r="Z2537" s="11">
        <v>867.48</v>
      </c>
      <c r="AA2537" s="11">
        <v>4.1707013418176784</v>
      </c>
      <c r="AB2537" s="11">
        <v>48023</v>
      </c>
      <c r="AC2537" s="12" t="s">
        <v>6443</v>
      </c>
      <c r="AD2537" s="8">
        <v>48</v>
      </c>
      <c r="AE2537" s="8">
        <v>23</v>
      </c>
      <c r="AF2537" s="13"/>
      <c r="AG2537" s="13"/>
      <c r="AH2537" s="13"/>
      <c r="AJ2537" s="13"/>
      <c r="AK2537" s="13"/>
      <c r="AL2537" s="13"/>
      <c r="AM2537" s="13"/>
      <c r="AN2537" s="13" t="s">
        <v>510</v>
      </c>
    </row>
    <row r="2538" spans="1:40" x14ac:dyDescent="0.2">
      <c r="A2538" s="8" t="s">
        <v>6397</v>
      </c>
      <c r="B2538" s="8" t="s">
        <v>6444</v>
      </c>
      <c r="C2538" s="8" t="str">
        <f t="shared" si="39"/>
        <v>Bee County TX</v>
      </c>
      <c r="D2538" s="9">
        <v>32874</v>
      </c>
      <c r="E2538" s="8" t="s">
        <v>445</v>
      </c>
      <c r="F2538" s="9">
        <v>3443</v>
      </c>
      <c r="G2538" s="9">
        <v>4743</v>
      </c>
      <c r="H2538" s="9">
        <v>8458</v>
      </c>
      <c r="I2538" s="10">
        <v>0.40707022936864506</v>
      </c>
      <c r="J2538" s="10">
        <v>0.56077086781745089</v>
      </c>
      <c r="K2538" s="9">
        <v>-1300</v>
      </c>
      <c r="L2538" s="9">
        <v>1300</v>
      </c>
      <c r="M2538" s="10">
        <v>-0.15370063844880583</v>
      </c>
      <c r="N2538" s="10">
        <v>0.15370063844880583</v>
      </c>
      <c r="O2538" s="9">
        <v>3451</v>
      </c>
      <c r="P2538" s="9">
        <v>4354</v>
      </c>
      <c r="Q2538" s="9">
        <v>7873</v>
      </c>
      <c r="R2538" s="10">
        <v>0.43833354502730854</v>
      </c>
      <c r="S2538" s="10">
        <v>0.55302934078496124</v>
      </c>
      <c r="T2538" s="9">
        <v>-903</v>
      </c>
      <c r="U2538" s="10">
        <v>-0.11469579575765271</v>
      </c>
      <c r="V2538" s="9">
        <v>-8</v>
      </c>
      <c r="W2538" s="9">
        <v>389</v>
      </c>
      <c r="X2538" s="10">
        <v>-3.1263315658663471E-2</v>
      </c>
      <c r="Y2538" s="10">
        <v>7.7415270324896479E-3</v>
      </c>
      <c r="Z2538" s="11">
        <v>880.24</v>
      </c>
      <c r="AA2538" s="11">
        <v>37.346632736526402</v>
      </c>
      <c r="AB2538" s="11">
        <v>48025</v>
      </c>
      <c r="AC2538" s="12" t="s">
        <v>6445</v>
      </c>
      <c r="AD2538" s="8">
        <v>48</v>
      </c>
      <c r="AE2538" s="8">
        <v>25</v>
      </c>
      <c r="AF2538" s="13" t="s">
        <v>6446</v>
      </c>
      <c r="AG2538" s="13"/>
      <c r="AH2538" s="13" t="s">
        <v>6447</v>
      </c>
      <c r="AJ2538" s="13" t="s">
        <v>498</v>
      </c>
      <c r="AK2538" s="13"/>
      <c r="AL2538" s="13"/>
      <c r="AM2538" s="13"/>
      <c r="AN2538" s="13" t="s">
        <v>487</v>
      </c>
    </row>
    <row r="2539" spans="1:40" x14ac:dyDescent="0.2">
      <c r="A2539" s="8" t="s">
        <v>6397</v>
      </c>
      <c r="B2539" s="8" t="s">
        <v>2956</v>
      </c>
      <c r="C2539" s="8" t="str">
        <f t="shared" si="39"/>
        <v>Bell County TX</v>
      </c>
      <c r="D2539" s="9">
        <v>334941</v>
      </c>
      <c r="E2539" s="8" t="s">
        <v>445</v>
      </c>
      <c r="F2539" s="9">
        <v>37608</v>
      </c>
      <c r="G2539" s="9">
        <v>51780</v>
      </c>
      <c r="H2539" s="9">
        <v>93999</v>
      </c>
      <c r="I2539" s="10">
        <v>0.40008936265279416</v>
      </c>
      <c r="J2539" s="10">
        <v>0.55085692400982988</v>
      </c>
      <c r="K2539" s="9">
        <v>-14172</v>
      </c>
      <c r="L2539" s="9">
        <v>14172</v>
      </c>
      <c r="M2539" s="10">
        <v>-0.15076756135703573</v>
      </c>
      <c r="N2539" s="10">
        <v>0.15076756135703573</v>
      </c>
      <c r="O2539" s="9">
        <v>35315</v>
      </c>
      <c r="P2539" s="9">
        <v>49369</v>
      </c>
      <c r="Q2539" s="9">
        <v>85765</v>
      </c>
      <c r="R2539" s="10">
        <v>0.41176470588235292</v>
      </c>
      <c r="S2539" s="10">
        <v>0.57563108494140969</v>
      </c>
      <c r="T2539" s="9">
        <v>-14054</v>
      </c>
      <c r="U2539" s="10">
        <v>-0.16386637905905677</v>
      </c>
      <c r="V2539" s="9">
        <v>2293</v>
      </c>
      <c r="W2539" s="9">
        <v>2411</v>
      </c>
      <c r="X2539" s="10">
        <v>-1.1675343229558766E-2</v>
      </c>
      <c r="Y2539" s="10">
        <v>-2.4774160931579803E-2</v>
      </c>
      <c r="Z2539" s="11">
        <v>1051.02</v>
      </c>
      <c r="AA2539" s="11">
        <v>318.68185191528232</v>
      </c>
      <c r="AB2539" s="11">
        <v>48027</v>
      </c>
      <c r="AC2539" s="12" t="s">
        <v>6448</v>
      </c>
      <c r="AD2539" s="8">
        <v>48</v>
      </c>
      <c r="AE2539" s="8">
        <v>27</v>
      </c>
      <c r="AF2539" s="13" t="s">
        <v>6449</v>
      </c>
      <c r="AG2539" s="13"/>
      <c r="AH2539" s="13" t="s">
        <v>6450</v>
      </c>
      <c r="AI2539" s="14">
        <v>431032</v>
      </c>
      <c r="AJ2539" s="13" t="s">
        <v>486</v>
      </c>
      <c r="AK2539" s="13"/>
      <c r="AL2539" s="13"/>
      <c r="AM2539" s="13"/>
      <c r="AN2539" s="13" t="s">
        <v>487</v>
      </c>
    </row>
    <row r="2540" spans="1:40" x14ac:dyDescent="0.2">
      <c r="A2540" s="8" t="s">
        <v>6397</v>
      </c>
      <c r="B2540" s="8" t="s">
        <v>6451</v>
      </c>
      <c r="C2540" s="8" t="str">
        <f t="shared" si="39"/>
        <v>Bexar County TX</v>
      </c>
      <c r="D2540" s="9">
        <v>1897753</v>
      </c>
      <c r="E2540" s="8" t="s">
        <v>445</v>
      </c>
      <c r="F2540" s="9">
        <v>319191</v>
      </c>
      <c r="G2540" s="9">
        <v>240161</v>
      </c>
      <c r="H2540" s="9">
        <v>586038</v>
      </c>
      <c r="I2540" s="10">
        <v>0.54465922005057688</v>
      </c>
      <c r="J2540" s="10">
        <v>0.40980448366829453</v>
      </c>
      <c r="K2540" s="9">
        <v>79030</v>
      </c>
      <c r="L2540" s="9">
        <v>-79030</v>
      </c>
      <c r="M2540" s="10">
        <v>0.13485473638228235</v>
      </c>
      <c r="N2540" s="10">
        <v>-0.13485473638228235</v>
      </c>
      <c r="O2540" s="9">
        <v>263871</v>
      </c>
      <c r="P2540" s="9">
        <v>240519</v>
      </c>
      <c r="Q2540" s="9">
        <v>511405</v>
      </c>
      <c r="R2540" s="10">
        <v>0.51597266354454885</v>
      </c>
      <c r="S2540" s="10">
        <v>0.4703102237952308</v>
      </c>
      <c r="T2540" s="9">
        <v>23352</v>
      </c>
      <c r="U2540" s="10">
        <v>4.5662439749318051E-2</v>
      </c>
      <c r="V2540" s="9">
        <v>55320</v>
      </c>
      <c r="W2540" s="9">
        <v>-358</v>
      </c>
      <c r="X2540" s="10">
        <v>2.8686556506028027E-2</v>
      </c>
      <c r="Y2540" s="10">
        <v>-6.0505740126936269E-2</v>
      </c>
      <c r="Z2540" s="11">
        <v>1239.82</v>
      </c>
      <c r="AA2540" s="11">
        <v>1530.6681615073157</v>
      </c>
      <c r="AB2540" s="11">
        <v>48029</v>
      </c>
      <c r="AC2540" s="12" t="s">
        <v>6452</v>
      </c>
      <c r="AD2540" s="8">
        <v>48</v>
      </c>
      <c r="AE2540" s="8">
        <v>29</v>
      </c>
      <c r="AF2540" s="13" t="s">
        <v>6426</v>
      </c>
      <c r="AG2540" s="13"/>
      <c r="AH2540" s="13" t="s">
        <v>6427</v>
      </c>
      <c r="AI2540" s="14">
        <v>2384075</v>
      </c>
      <c r="AJ2540" s="13" t="s">
        <v>486</v>
      </c>
      <c r="AK2540" s="13"/>
      <c r="AL2540" s="13"/>
      <c r="AM2540" s="13"/>
      <c r="AN2540" s="13" t="s">
        <v>487</v>
      </c>
    </row>
    <row r="2541" spans="1:40" x14ac:dyDescent="0.2">
      <c r="A2541" s="8" t="s">
        <v>6397</v>
      </c>
      <c r="B2541" s="8" t="s">
        <v>6453</v>
      </c>
      <c r="C2541" s="8" t="str">
        <f t="shared" si="39"/>
        <v>Blanco County TX</v>
      </c>
      <c r="D2541" s="9">
        <v>11004</v>
      </c>
      <c r="E2541" s="8" t="s">
        <v>445</v>
      </c>
      <c r="F2541" s="9">
        <v>1244</v>
      </c>
      <c r="G2541" s="9">
        <v>4212</v>
      </c>
      <c r="H2541" s="9">
        <v>5669</v>
      </c>
      <c r="I2541" s="10">
        <v>0.21943905450696771</v>
      </c>
      <c r="J2541" s="10">
        <v>0.74298818133709654</v>
      </c>
      <c r="K2541" s="9">
        <v>-2968</v>
      </c>
      <c r="L2541" s="9">
        <v>2968</v>
      </c>
      <c r="M2541" s="10">
        <v>-0.52354912683012889</v>
      </c>
      <c r="N2541" s="10">
        <v>0.52354912683012889</v>
      </c>
      <c r="O2541" s="9">
        <v>1220</v>
      </c>
      <c r="P2541" s="9">
        <v>3637</v>
      </c>
      <c r="Q2541" s="9">
        <v>4971</v>
      </c>
      <c r="R2541" s="10">
        <v>0.24542345604506136</v>
      </c>
      <c r="S2541" s="10">
        <v>0.73164353248843295</v>
      </c>
      <c r="T2541" s="9">
        <v>-2417</v>
      </c>
      <c r="U2541" s="10">
        <v>-0.48622007644337162</v>
      </c>
      <c r="V2541" s="9">
        <v>24</v>
      </c>
      <c r="W2541" s="9">
        <v>575</v>
      </c>
      <c r="X2541" s="10">
        <v>-2.5984401538093643E-2</v>
      </c>
      <c r="Y2541" s="10">
        <v>1.1344648848663597E-2</v>
      </c>
      <c r="Z2541" s="11">
        <v>709.25</v>
      </c>
      <c r="AA2541" s="11">
        <v>15.514980613323933</v>
      </c>
      <c r="AB2541" s="11">
        <v>48031</v>
      </c>
      <c r="AC2541" s="12" t="s">
        <v>6454</v>
      </c>
      <c r="AD2541" s="8">
        <v>48</v>
      </c>
      <c r="AE2541" s="8">
        <v>31</v>
      </c>
      <c r="AF2541" s="13"/>
      <c r="AG2541" s="13"/>
      <c r="AH2541" s="13"/>
      <c r="AJ2541" s="13"/>
      <c r="AK2541" s="13"/>
      <c r="AL2541" s="13"/>
      <c r="AM2541" s="13"/>
      <c r="AN2541" s="13" t="s">
        <v>510</v>
      </c>
    </row>
    <row r="2542" spans="1:40" x14ac:dyDescent="0.2">
      <c r="A2542" s="8" t="s">
        <v>6397</v>
      </c>
      <c r="B2542" s="8" t="s">
        <v>6455</v>
      </c>
      <c r="C2542" s="8" t="str">
        <f t="shared" si="39"/>
        <v>Borden County TX</v>
      </c>
      <c r="D2542" s="9">
        <v>648</v>
      </c>
      <c r="E2542" s="8" t="s">
        <v>445</v>
      </c>
      <c r="F2542" s="9">
        <v>31</v>
      </c>
      <c r="G2542" s="9">
        <v>330</v>
      </c>
      <c r="H2542" s="9">
        <v>365</v>
      </c>
      <c r="I2542" s="10">
        <v>8.4931506849315067E-2</v>
      </c>
      <c r="J2542" s="10">
        <v>0.90410958904109584</v>
      </c>
      <c r="K2542" s="9">
        <v>-299</v>
      </c>
      <c r="L2542" s="9">
        <v>299</v>
      </c>
      <c r="M2542" s="10">
        <v>-0.81917808219178079</v>
      </c>
      <c r="N2542" s="10">
        <v>0.81917808219178079</v>
      </c>
      <c r="O2542" s="9">
        <v>32</v>
      </c>
      <c r="P2542" s="9">
        <v>324</v>
      </c>
      <c r="Q2542" s="9">
        <v>362</v>
      </c>
      <c r="R2542" s="10">
        <v>8.8397790055248615E-2</v>
      </c>
      <c r="S2542" s="10">
        <v>0.89502762430939231</v>
      </c>
      <c r="T2542" s="9">
        <v>-292</v>
      </c>
      <c r="U2542" s="10">
        <v>-0.8066298342541437</v>
      </c>
      <c r="V2542" s="9">
        <v>-1</v>
      </c>
      <c r="W2542" s="9">
        <v>6</v>
      </c>
      <c r="X2542" s="10">
        <v>-3.4662832059335486E-3</v>
      </c>
      <c r="Y2542" s="10">
        <v>9.081964731703529E-3</v>
      </c>
      <c r="Z2542" s="11">
        <v>897.44</v>
      </c>
      <c r="AA2542" s="11">
        <v>0.72205384203957923</v>
      </c>
      <c r="AB2542" s="11">
        <v>48033</v>
      </c>
      <c r="AC2542" s="12" t="s">
        <v>6456</v>
      </c>
      <c r="AD2542" s="8">
        <v>48</v>
      </c>
      <c r="AE2542" s="8">
        <v>33</v>
      </c>
      <c r="AF2542" s="13"/>
      <c r="AG2542" s="13"/>
      <c r="AH2542" s="13"/>
      <c r="AJ2542" s="13"/>
      <c r="AK2542" s="13"/>
      <c r="AL2542" s="13"/>
      <c r="AM2542" s="13"/>
      <c r="AN2542" s="13" t="s">
        <v>510</v>
      </c>
    </row>
    <row r="2543" spans="1:40" x14ac:dyDescent="0.2">
      <c r="A2543" s="8" t="s">
        <v>6397</v>
      </c>
      <c r="B2543" s="8" t="s">
        <v>6457</v>
      </c>
      <c r="C2543" s="8" t="str">
        <f t="shared" si="39"/>
        <v>Bosque County TX</v>
      </c>
      <c r="D2543" s="9">
        <v>17891</v>
      </c>
      <c r="E2543" s="8" t="s">
        <v>445</v>
      </c>
      <c r="F2543" s="9">
        <v>1277</v>
      </c>
      <c r="G2543" s="9">
        <v>6325</v>
      </c>
      <c r="H2543" s="9">
        <v>7797</v>
      </c>
      <c r="I2543" s="10">
        <v>0.16378094138771324</v>
      </c>
      <c r="J2543" s="10">
        <v>0.8112094395280236</v>
      </c>
      <c r="K2543" s="9">
        <v>-5048</v>
      </c>
      <c r="L2543" s="9">
        <v>5048</v>
      </c>
      <c r="M2543" s="10">
        <v>-0.64742849814031034</v>
      </c>
      <c r="N2543" s="10">
        <v>0.64742849814031034</v>
      </c>
      <c r="O2543" s="9">
        <v>1366</v>
      </c>
      <c r="P2543" s="9">
        <v>5873</v>
      </c>
      <c r="Q2543" s="9">
        <v>7336</v>
      </c>
      <c r="R2543" s="10">
        <v>0.1862050163576881</v>
      </c>
      <c r="S2543" s="10">
        <v>0.80057251908396942</v>
      </c>
      <c r="T2543" s="9">
        <v>-4507</v>
      </c>
      <c r="U2543" s="10">
        <v>-0.61436750272628138</v>
      </c>
      <c r="V2543" s="9">
        <v>-89</v>
      </c>
      <c r="W2543" s="9">
        <v>452</v>
      </c>
      <c r="X2543" s="10">
        <v>-2.2424074969974866E-2</v>
      </c>
      <c r="Y2543" s="10">
        <v>1.0636920444054176E-2</v>
      </c>
      <c r="Z2543" s="11">
        <v>982.98</v>
      </c>
      <c r="AA2543" s="11">
        <v>18.200777228427842</v>
      </c>
      <c r="AB2543" s="11">
        <v>48035</v>
      </c>
      <c r="AC2543" s="12" t="s">
        <v>6458</v>
      </c>
      <c r="AD2543" s="8">
        <v>48</v>
      </c>
      <c r="AE2543" s="8">
        <v>35</v>
      </c>
      <c r="AF2543" s="13"/>
      <c r="AG2543" s="13"/>
      <c r="AH2543" s="13"/>
      <c r="AJ2543" s="13"/>
      <c r="AK2543" s="13"/>
      <c r="AL2543" s="13"/>
      <c r="AM2543" s="13"/>
      <c r="AN2543" s="13" t="s">
        <v>510</v>
      </c>
    </row>
    <row r="2544" spans="1:40" x14ac:dyDescent="0.2">
      <c r="A2544" s="8" t="s">
        <v>6397</v>
      </c>
      <c r="B2544" s="8" t="s">
        <v>6459</v>
      </c>
      <c r="C2544" s="8" t="str">
        <f t="shared" si="39"/>
        <v>Bowie County TX</v>
      </c>
      <c r="D2544" s="9">
        <v>93389</v>
      </c>
      <c r="E2544" s="8" t="s">
        <v>445</v>
      </c>
      <c r="F2544" s="9">
        <v>8831</v>
      </c>
      <c r="G2544" s="9">
        <v>24913</v>
      </c>
      <c r="H2544" s="9">
        <v>34470</v>
      </c>
      <c r="I2544" s="10">
        <v>0.25619379170293011</v>
      </c>
      <c r="J2544" s="10">
        <v>0.72274441543371049</v>
      </c>
      <c r="K2544" s="9">
        <v>-16082</v>
      </c>
      <c r="L2544" s="9">
        <v>16082</v>
      </c>
      <c r="M2544" s="10">
        <v>-0.46655062373078038</v>
      </c>
      <c r="N2544" s="10">
        <v>0.46655062373078038</v>
      </c>
      <c r="O2544" s="9">
        <v>10184</v>
      </c>
      <c r="P2544" s="9">
        <v>24840</v>
      </c>
      <c r="Q2544" s="9">
        <v>35357</v>
      </c>
      <c r="R2544" s="10">
        <v>0.2880334870039879</v>
      </c>
      <c r="S2544" s="10">
        <v>0.70254829312441669</v>
      </c>
      <c r="T2544" s="9">
        <v>-14656</v>
      </c>
      <c r="U2544" s="10">
        <v>-0.41451480612042879</v>
      </c>
      <c r="V2544" s="9">
        <v>-1353</v>
      </c>
      <c r="W2544" s="9">
        <v>73</v>
      </c>
      <c r="X2544" s="10">
        <v>-3.1839695301057791E-2</v>
      </c>
      <c r="Y2544" s="10">
        <v>2.0196122309293796E-2</v>
      </c>
      <c r="Z2544" s="11">
        <v>885.01</v>
      </c>
      <c r="AA2544" s="11">
        <v>105.5231014338821</v>
      </c>
      <c r="AB2544" s="11">
        <v>48037</v>
      </c>
      <c r="AC2544" s="12" t="s">
        <v>6460</v>
      </c>
      <c r="AD2544" s="8">
        <v>48</v>
      </c>
      <c r="AE2544" s="8">
        <v>37</v>
      </c>
      <c r="AF2544" s="13" t="s">
        <v>858</v>
      </c>
      <c r="AG2544" s="13"/>
      <c r="AH2544" s="13" t="s">
        <v>859</v>
      </c>
      <c r="AI2544" s="14">
        <v>149769</v>
      </c>
      <c r="AJ2544" s="13" t="s">
        <v>486</v>
      </c>
      <c r="AK2544" s="13"/>
      <c r="AL2544" s="13"/>
      <c r="AM2544" s="13"/>
      <c r="AN2544" s="13" t="s">
        <v>487</v>
      </c>
    </row>
    <row r="2545" spans="1:40" x14ac:dyDescent="0.2">
      <c r="A2545" s="8" t="s">
        <v>6397</v>
      </c>
      <c r="B2545" s="8" t="s">
        <v>6461</v>
      </c>
      <c r="C2545" s="8" t="str">
        <f t="shared" si="39"/>
        <v>Brazoria County TX</v>
      </c>
      <c r="D2545" s="9">
        <v>346312</v>
      </c>
      <c r="E2545" s="8" t="s">
        <v>445</v>
      </c>
      <c r="F2545" s="9">
        <v>43075</v>
      </c>
      <c r="G2545" s="9">
        <v>72653</v>
      </c>
      <c r="H2545" s="9">
        <v>120296</v>
      </c>
      <c r="I2545" s="10">
        <v>0.35807508146571787</v>
      </c>
      <c r="J2545" s="10">
        <v>0.60395191860078468</v>
      </c>
      <c r="K2545" s="9">
        <v>-29578</v>
      </c>
      <c r="L2545" s="9">
        <v>29578</v>
      </c>
      <c r="M2545" s="10">
        <v>-0.24587683713506681</v>
      </c>
      <c r="N2545" s="10">
        <v>0.24587683713506681</v>
      </c>
      <c r="O2545" s="9">
        <v>34327</v>
      </c>
      <c r="P2545" s="9">
        <v>70684</v>
      </c>
      <c r="Q2545" s="9">
        <v>106422</v>
      </c>
      <c r="R2545" s="10">
        <v>0.32255548664749772</v>
      </c>
      <c r="S2545" s="10">
        <v>0.66418597658378908</v>
      </c>
      <c r="T2545" s="9">
        <v>-36357</v>
      </c>
      <c r="U2545" s="10">
        <v>-0.34163048993629136</v>
      </c>
      <c r="V2545" s="9">
        <v>8748</v>
      </c>
      <c r="W2545" s="9">
        <v>1969</v>
      </c>
      <c r="X2545" s="10">
        <v>3.5519594818220146E-2</v>
      </c>
      <c r="Y2545" s="10">
        <v>-6.0234057983004408E-2</v>
      </c>
      <c r="Z2545" s="11">
        <v>1357.7</v>
      </c>
      <c r="AA2545" s="11">
        <v>255.07254916402738</v>
      </c>
      <c r="AB2545" s="11">
        <v>48039</v>
      </c>
      <c r="AC2545" s="12" t="s">
        <v>6462</v>
      </c>
      <c r="AD2545" s="8">
        <v>48</v>
      </c>
      <c r="AE2545" s="8">
        <v>39</v>
      </c>
      <c r="AF2545" s="13" t="s">
        <v>6430</v>
      </c>
      <c r="AG2545" s="13" t="s">
        <v>6431</v>
      </c>
      <c r="AH2545" s="13" t="s">
        <v>6432</v>
      </c>
      <c r="AI2545" s="14">
        <v>6656947</v>
      </c>
      <c r="AJ2545" s="13" t="s">
        <v>486</v>
      </c>
      <c r="AK2545" s="13" t="s">
        <v>6433</v>
      </c>
      <c r="AL2545" s="13"/>
      <c r="AM2545" s="13"/>
      <c r="AN2545" s="13" t="s">
        <v>487</v>
      </c>
    </row>
    <row r="2546" spans="1:40" x14ac:dyDescent="0.2">
      <c r="A2546" s="8" t="s">
        <v>6397</v>
      </c>
      <c r="B2546" s="8" t="s">
        <v>6463</v>
      </c>
      <c r="C2546" s="8" t="str">
        <f t="shared" si="39"/>
        <v>Brazos County TX</v>
      </c>
      <c r="D2546" s="9">
        <v>215037</v>
      </c>
      <c r="E2546" s="8" t="s">
        <v>445</v>
      </c>
      <c r="F2546" s="9">
        <v>23041</v>
      </c>
      <c r="G2546" s="9">
        <v>38662</v>
      </c>
      <c r="H2546" s="9">
        <v>66036</v>
      </c>
      <c r="I2546" s="10">
        <v>0.34891574292809985</v>
      </c>
      <c r="J2546" s="10">
        <v>0.58546853231570661</v>
      </c>
      <c r="K2546" s="9">
        <v>-15621</v>
      </c>
      <c r="L2546" s="9">
        <v>15621</v>
      </c>
      <c r="M2546" s="10">
        <v>-0.23655278938760677</v>
      </c>
      <c r="N2546" s="10">
        <v>0.23655278938760677</v>
      </c>
      <c r="O2546" s="9">
        <v>17440</v>
      </c>
      <c r="P2546" s="9">
        <v>37152</v>
      </c>
      <c r="Q2546" s="9">
        <v>55845</v>
      </c>
      <c r="R2546" s="10">
        <v>0.31229295371116483</v>
      </c>
      <c r="S2546" s="10">
        <v>0.66526994359387592</v>
      </c>
      <c r="T2546" s="9">
        <v>-19712</v>
      </c>
      <c r="U2546" s="10">
        <v>-0.35297698988271109</v>
      </c>
      <c r="V2546" s="9">
        <v>5601</v>
      </c>
      <c r="W2546" s="9">
        <v>1510</v>
      </c>
      <c r="X2546" s="10">
        <v>3.6622789216935014E-2</v>
      </c>
      <c r="Y2546" s="10">
        <v>-7.980141127816931E-2</v>
      </c>
      <c r="Z2546" s="11">
        <v>585.45000000000005</v>
      </c>
      <c r="AA2546" s="11">
        <v>367.30207532667174</v>
      </c>
      <c r="AB2546" s="11">
        <v>48041</v>
      </c>
      <c r="AC2546" s="12" t="s">
        <v>6464</v>
      </c>
      <c r="AD2546" s="8">
        <v>48</v>
      </c>
      <c r="AE2546" s="8">
        <v>41</v>
      </c>
      <c r="AF2546" s="13" t="s">
        <v>6465</v>
      </c>
      <c r="AG2546" s="13"/>
      <c r="AH2546" s="13" t="s">
        <v>6466</v>
      </c>
      <c r="AI2546" s="14">
        <v>249156</v>
      </c>
      <c r="AJ2546" s="13" t="s">
        <v>486</v>
      </c>
      <c r="AK2546" s="13"/>
      <c r="AL2546" s="13"/>
      <c r="AM2546" s="13"/>
      <c r="AN2546" s="13" t="s">
        <v>487</v>
      </c>
    </row>
    <row r="2547" spans="1:40" x14ac:dyDescent="0.2">
      <c r="A2547" s="8" t="s">
        <v>6397</v>
      </c>
      <c r="B2547" s="8" t="s">
        <v>6467</v>
      </c>
      <c r="C2547" s="8" t="str">
        <f t="shared" si="39"/>
        <v>Brewster County TX</v>
      </c>
      <c r="D2547" s="9">
        <v>9145</v>
      </c>
      <c r="E2547" s="8" t="s">
        <v>445</v>
      </c>
      <c r="F2547" s="9">
        <v>1869</v>
      </c>
      <c r="G2547" s="9">
        <v>2073</v>
      </c>
      <c r="H2547" s="9">
        <v>4226</v>
      </c>
      <c r="I2547" s="10">
        <v>0.44226218646474208</v>
      </c>
      <c r="J2547" s="10">
        <v>0.49053478466635114</v>
      </c>
      <c r="K2547" s="9">
        <v>-204</v>
      </c>
      <c r="L2547" s="9">
        <v>204</v>
      </c>
      <c r="M2547" s="10">
        <v>-4.8272598201609063E-2</v>
      </c>
      <c r="N2547" s="10">
        <v>4.8272598201609063E-2</v>
      </c>
      <c r="O2547" s="9">
        <v>1765</v>
      </c>
      <c r="P2547" s="9">
        <v>1975</v>
      </c>
      <c r="Q2547" s="9">
        <v>3866</v>
      </c>
      <c r="R2547" s="10">
        <v>0.45654423176409725</v>
      </c>
      <c r="S2547" s="10">
        <v>0.51086394205897567</v>
      </c>
      <c r="T2547" s="9">
        <v>-210</v>
      </c>
      <c r="U2547" s="10">
        <v>-5.4319710294878421E-2</v>
      </c>
      <c r="V2547" s="9">
        <v>104</v>
      </c>
      <c r="W2547" s="9">
        <v>98</v>
      </c>
      <c r="X2547" s="10">
        <v>-1.4282045299355173E-2</v>
      </c>
      <c r="Y2547" s="10">
        <v>-2.0329157392624531E-2</v>
      </c>
      <c r="Z2547" s="11">
        <v>6183.73</v>
      </c>
      <c r="AA2547" s="11">
        <v>1.4788808696369344</v>
      </c>
      <c r="AB2547" s="11">
        <v>48043</v>
      </c>
      <c r="AC2547" s="12" t="s">
        <v>6468</v>
      </c>
      <c r="AD2547" s="8">
        <v>48</v>
      </c>
      <c r="AE2547" s="8">
        <v>43</v>
      </c>
      <c r="AF2547" s="13"/>
      <c r="AG2547" s="13"/>
      <c r="AH2547" s="13"/>
      <c r="AJ2547" s="13"/>
      <c r="AK2547" s="13"/>
      <c r="AL2547" s="13"/>
      <c r="AM2547" s="13"/>
      <c r="AN2547" s="13" t="s">
        <v>510</v>
      </c>
    </row>
    <row r="2548" spans="1:40" x14ac:dyDescent="0.2">
      <c r="A2548" s="8" t="s">
        <v>6397</v>
      </c>
      <c r="B2548" s="8" t="s">
        <v>6469</v>
      </c>
      <c r="C2548" s="8" t="str">
        <f t="shared" si="39"/>
        <v>Briscoe County TX</v>
      </c>
      <c r="D2548" s="9">
        <v>1505</v>
      </c>
      <c r="E2548" s="8" t="s">
        <v>445</v>
      </c>
      <c r="F2548" s="9">
        <v>91</v>
      </c>
      <c r="G2548" s="9">
        <v>625</v>
      </c>
      <c r="H2548" s="9">
        <v>734</v>
      </c>
      <c r="I2548" s="10">
        <v>0.12397820163487738</v>
      </c>
      <c r="J2548" s="10">
        <v>0.85149863760217981</v>
      </c>
      <c r="K2548" s="9">
        <v>-534</v>
      </c>
      <c r="L2548" s="9">
        <v>534</v>
      </c>
      <c r="M2548" s="10">
        <v>-0.72752043596730243</v>
      </c>
      <c r="N2548" s="10">
        <v>0.72752043596730243</v>
      </c>
      <c r="O2548" s="9">
        <v>117</v>
      </c>
      <c r="P2548" s="9">
        <v>576</v>
      </c>
      <c r="Q2548" s="9">
        <v>700</v>
      </c>
      <c r="R2548" s="10">
        <v>0.16714285714285715</v>
      </c>
      <c r="S2548" s="10">
        <v>0.82285714285714284</v>
      </c>
      <c r="T2548" s="9">
        <v>-459</v>
      </c>
      <c r="U2548" s="10">
        <v>-0.65571428571428569</v>
      </c>
      <c r="V2548" s="9">
        <v>-26</v>
      </c>
      <c r="W2548" s="9">
        <v>49</v>
      </c>
      <c r="X2548" s="10">
        <v>-4.3164655507979766E-2</v>
      </c>
      <c r="Y2548" s="10">
        <v>2.8641494745036966E-2</v>
      </c>
      <c r="Z2548" s="11">
        <v>900</v>
      </c>
      <c r="AA2548" s="11">
        <v>1.6722222222222223</v>
      </c>
      <c r="AB2548" s="11">
        <v>48045</v>
      </c>
      <c r="AC2548" s="12" t="s">
        <v>6470</v>
      </c>
      <c r="AD2548" s="8">
        <v>48</v>
      </c>
      <c r="AE2548" s="8">
        <v>45</v>
      </c>
      <c r="AF2548" s="13"/>
      <c r="AG2548" s="13"/>
      <c r="AH2548" s="13"/>
      <c r="AJ2548" s="13"/>
      <c r="AK2548" s="13"/>
      <c r="AL2548" s="13"/>
      <c r="AM2548" s="13"/>
      <c r="AN2548" s="13" t="s">
        <v>510</v>
      </c>
    </row>
    <row r="2549" spans="1:40" x14ac:dyDescent="0.2">
      <c r="A2549" s="8" t="s">
        <v>6397</v>
      </c>
      <c r="B2549" s="8" t="s">
        <v>1593</v>
      </c>
      <c r="C2549" s="8" t="str">
        <f t="shared" si="39"/>
        <v>Brooks County TX</v>
      </c>
      <c r="D2549" s="9">
        <v>7230</v>
      </c>
      <c r="E2549" s="8" t="s">
        <v>445</v>
      </c>
      <c r="F2549" s="9">
        <v>1937</v>
      </c>
      <c r="G2549" s="9">
        <v>613</v>
      </c>
      <c r="H2549" s="9">
        <v>2596</v>
      </c>
      <c r="I2549" s="10">
        <v>0.74614791987673346</v>
      </c>
      <c r="J2549" s="10">
        <v>0.23613251155624038</v>
      </c>
      <c r="K2549" s="9">
        <v>1324</v>
      </c>
      <c r="L2549" s="9">
        <v>-1324</v>
      </c>
      <c r="M2549" s="10">
        <v>0.51001540832049308</v>
      </c>
      <c r="N2549" s="10">
        <v>-0.51001540832049308</v>
      </c>
      <c r="O2549" s="9">
        <v>1886</v>
      </c>
      <c r="P2549" s="9">
        <v>507</v>
      </c>
      <c r="Q2549" s="9">
        <v>2403</v>
      </c>
      <c r="R2549" s="10">
        <v>0.78485226799833541</v>
      </c>
      <c r="S2549" s="10">
        <v>0.21098626716604243</v>
      </c>
      <c r="T2549" s="9">
        <v>1379</v>
      </c>
      <c r="U2549" s="10">
        <v>0.573866000832293</v>
      </c>
      <c r="V2549" s="9">
        <v>51</v>
      </c>
      <c r="W2549" s="9">
        <v>106</v>
      </c>
      <c r="X2549" s="10">
        <v>-3.870434812160195E-2</v>
      </c>
      <c r="Y2549" s="10">
        <v>2.5146244390197942E-2</v>
      </c>
      <c r="Z2549" s="11">
        <v>943.36</v>
      </c>
      <c r="AA2549" s="11">
        <v>7.6640943012211666</v>
      </c>
      <c r="AB2549" s="11">
        <v>48047</v>
      </c>
      <c r="AC2549" s="12" t="s">
        <v>6471</v>
      </c>
      <c r="AD2549" s="8">
        <v>48</v>
      </c>
      <c r="AE2549" s="8">
        <v>47</v>
      </c>
      <c r="AF2549" s="13"/>
      <c r="AG2549" s="13"/>
      <c r="AH2549" s="13"/>
      <c r="AJ2549" s="13"/>
      <c r="AK2549" s="13"/>
      <c r="AL2549" s="13"/>
      <c r="AM2549" s="13"/>
      <c r="AN2549" s="13" t="s">
        <v>510</v>
      </c>
    </row>
    <row r="2550" spans="1:40" x14ac:dyDescent="0.2">
      <c r="A2550" s="8" t="s">
        <v>6397</v>
      </c>
      <c r="B2550" s="8" t="s">
        <v>2059</v>
      </c>
      <c r="C2550" s="8" t="str">
        <f t="shared" si="39"/>
        <v>Brown County TX</v>
      </c>
      <c r="D2550" s="9">
        <v>37896</v>
      </c>
      <c r="E2550" s="8" t="s">
        <v>445</v>
      </c>
      <c r="F2550" s="9">
        <v>1621</v>
      </c>
      <c r="G2550" s="9">
        <v>12010</v>
      </c>
      <c r="H2550" s="9">
        <v>13949</v>
      </c>
      <c r="I2550" s="10">
        <v>0.11620904724353</v>
      </c>
      <c r="J2550" s="10">
        <v>0.86099361961430931</v>
      </c>
      <c r="K2550" s="9">
        <v>-10389</v>
      </c>
      <c r="L2550" s="9">
        <v>10389</v>
      </c>
      <c r="M2550" s="10">
        <v>-0.74478457237077933</v>
      </c>
      <c r="N2550" s="10">
        <v>0.74478457237077933</v>
      </c>
      <c r="O2550" s="9">
        <v>1904</v>
      </c>
      <c r="P2550" s="9">
        <v>11894</v>
      </c>
      <c r="Q2550" s="9">
        <v>13936</v>
      </c>
      <c r="R2550" s="10">
        <v>0.13662456946039037</v>
      </c>
      <c r="S2550" s="10">
        <v>0.85347301951779564</v>
      </c>
      <c r="T2550" s="9">
        <v>-9990</v>
      </c>
      <c r="U2550" s="10">
        <v>-0.71684845005740527</v>
      </c>
      <c r="V2550" s="9">
        <v>-283</v>
      </c>
      <c r="W2550" s="9">
        <v>116</v>
      </c>
      <c r="X2550" s="10">
        <v>-2.0415522216860368E-2</v>
      </c>
      <c r="Y2550" s="10">
        <v>7.5206000965136743E-3</v>
      </c>
      <c r="Z2550" s="11">
        <v>944.43</v>
      </c>
      <c r="AA2550" s="11">
        <v>40.125790159143612</v>
      </c>
      <c r="AB2550" s="11">
        <v>48049</v>
      </c>
      <c r="AC2550" s="12" t="s">
        <v>6472</v>
      </c>
      <c r="AD2550" s="8">
        <v>48</v>
      </c>
      <c r="AE2550" s="8">
        <v>49</v>
      </c>
      <c r="AF2550" s="13" t="s">
        <v>6473</v>
      </c>
      <c r="AG2550" s="13"/>
      <c r="AH2550" s="13" t="s">
        <v>6474</v>
      </c>
      <c r="AJ2550" s="13" t="s">
        <v>498</v>
      </c>
      <c r="AK2550" s="13"/>
      <c r="AL2550" s="13"/>
      <c r="AM2550" s="13"/>
      <c r="AN2550" s="13" t="s">
        <v>487</v>
      </c>
    </row>
    <row r="2551" spans="1:40" x14ac:dyDescent="0.2">
      <c r="A2551" s="8" t="s">
        <v>6397</v>
      </c>
      <c r="B2551" s="8" t="s">
        <v>6475</v>
      </c>
      <c r="C2551" s="8" t="str">
        <f t="shared" si="39"/>
        <v>Burleson County TX</v>
      </c>
      <c r="D2551" s="9">
        <v>17460</v>
      </c>
      <c r="E2551" s="8" t="s">
        <v>445</v>
      </c>
      <c r="F2551" s="9">
        <v>1491</v>
      </c>
      <c r="G2551" s="9">
        <v>5316</v>
      </c>
      <c r="H2551" s="9">
        <v>6945</v>
      </c>
      <c r="I2551" s="10">
        <v>0.21468682505399567</v>
      </c>
      <c r="J2551" s="10">
        <v>0.76544276457883365</v>
      </c>
      <c r="K2551" s="9">
        <v>-3825</v>
      </c>
      <c r="L2551" s="9">
        <v>3825</v>
      </c>
      <c r="M2551" s="10">
        <v>-0.55075593952483803</v>
      </c>
      <c r="N2551" s="10">
        <v>0.55075593952483803</v>
      </c>
      <c r="O2551" s="9">
        <v>1705</v>
      </c>
      <c r="P2551" s="9">
        <v>4671</v>
      </c>
      <c r="Q2551" s="9">
        <v>6455</v>
      </c>
      <c r="R2551" s="10">
        <v>0.26413632842757551</v>
      </c>
      <c r="S2551" s="10">
        <v>0.72362509682416731</v>
      </c>
      <c r="T2551" s="9">
        <v>-2966</v>
      </c>
      <c r="U2551" s="10">
        <v>-0.45948876839659181</v>
      </c>
      <c r="V2551" s="9">
        <v>-214</v>
      </c>
      <c r="W2551" s="9">
        <v>645</v>
      </c>
      <c r="X2551" s="10">
        <v>-4.9449503373579839E-2</v>
      </c>
      <c r="Y2551" s="10">
        <v>4.1817667754666332E-2</v>
      </c>
      <c r="Z2551" s="11">
        <v>659.03</v>
      </c>
      <c r="AA2551" s="11">
        <v>26.493482846000941</v>
      </c>
      <c r="AB2551" s="11">
        <v>48051</v>
      </c>
      <c r="AC2551" s="12" t="s">
        <v>6476</v>
      </c>
      <c r="AD2551" s="8">
        <v>48</v>
      </c>
      <c r="AE2551" s="8">
        <v>51</v>
      </c>
      <c r="AF2551" s="13" t="s">
        <v>6465</v>
      </c>
      <c r="AG2551" s="13"/>
      <c r="AH2551" s="13" t="s">
        <v>6466</v>
      </c>
      <c r="AI2551" s="14">
        <v>249156</v>
      </c>
      <c r="AJ2551" s="13" t="s">
        <v>486</v>
      </c>
      <c r="AK2551" s="13"/>
      <c r="AL2551" s="13"/>
      <c r="AM2551" s="13"/>
      <c r="AN2551" s="13" t="s">
        <v>505</v>
      </c>
    </row>
    <row r="2552" spans="1:40" x14ac:dyDescent="0.2">
      <c r="A2552" s="8" t="s">
        <v>6397</v>
      </c>
      <c r="B2552" s="8" t="s">
        <v>6477</v>
      </c>
      <c r="C2552" s="8" t="str">
        <f t="shared" si="39"/>
        <v>Burnet County TX</v>
      </c>
      <c r="D2552" s="9">
        <v>45463</v>
      </c>
      <c r="E2552" s="8" t="s">
        <v>445</v>
      </c>
      <c r="F2552" s="9">
        <v>3785</v>
      </c>
      <c r="G2552" s="9">
        <v>14595</v>
      </c>
      <c r="H2552" s="9">
        <v>19046</v>
      </c>
      <c r="I2552" s="10">
        <v>0.19872939199831985</v>
      </c>
      <c r="J2552" s="10">
        <v>0.76630263572403656</v>
      </c>
      <c r="K2552" s="9">
        <v>-10810</v>
      </c>
      <c r="L2552" s="9">
        <v>10810</v>
      </c>
      <c r="M2552" s="10">
        <v>-0.56757324372571671</v>
      </c>
      <c r="N2552" s="10">
        <v>0.56757324372571671</v>
      </c>
      <c r="O2552" s="9">
        <v>3672</v>
      </c>
      <c r="P2552" s="9">
        <v>12828</v>
      </c>
      <c r="Q2552" s="9">
        <v>16770</v>
      </c>
      <c r="R2552" s="10">
        <v>0.2189624329159213</v>
      </c>
      <c r="S2552" s="10">
        <v>0.76493738819320212</v>
      </c>
      <c r="T2552" s="9">
        <v>-9156</v>
      </c>
      <c r="U2552" s="10">
        <v>-0.54597495527728079</v>
      </c>
      <c r="V2552" s="9">
        <v>113</v>
      </c>
      <c r="W2552" s="9">
        <v>1767</v>
      </c>
      <c r="X2552" s="10">
        <v>-2.0233040917601447E-2</v>
      </c>
      <c r="Y2552" s="10">
        <v>1.3652475308344458E-3</v>
      </c>
      <c r="Z2552" s="11">
        <v>994.26</v>
      </c>
      <c r="AA2552" s="11">
        <v>45.725464164303098</v>
      </c>
      <c r="AB2552" s="11">
        <v>48053</v>
      </c>
      <c r="AC2552" s="12" t="s">
        <v>6478</v>
      </c>
      <c r="AD2552" s="8">
        <v>48</v>
      </c>
      <c r="AE2552" s="8">
        <v>53</v>
      </c>
      <c r="AF2552" s="13"/>
      <c r="AG2552" s="13"/>
      <c r="AH2552" s="13"/>
      <c r="AJ2552" s="13"/>
      <c r="AK2552" s="13"/>
      <c r="AL2552" s="13"/>
      <c r="AM2552" s="13"/>
      <c r="AN2552" s="13" t="s">
        <v>510</v>
      </c>
    </row>
    <row r="2553" spans="1:40" x14ac:dyDescent="0.2">
      <c r="A2553" s="8" t="s">
        <v>6397</v>
      </c>
      <c r="B2553" s="8" t="s">
        <v>2982</v>
      </c>
      <c r="C2553" s="8" t="str">
        <f t="shared" si="39"/>
        <v>Caldwell County TX</v>
      </c>
      <c r="D2553" s="9">
        <v>40522</v>
      </c>
      <c r="E2553" s="8" t="s">
        <v>445</v>
      </c>
      <c r="F2553" s="9">
        <v>4663</v>
      </c>
      <c r="G2553" s="9">
        <v>6516</v>
      </c>
      <c r="H2553" s="9">
        <v>11709</v>
      </c>
      <c r="I2553" s="10">
        <v>0.39824066957041593</v>
      </c>
      <c r="J2553" s="10">
        <v>0.5564950038431975</v>
      </c>
      <c r="K2553" s="9">
        <v>-1853</v>
      </c>
      <c r="L2553" s="9">
        <v>1853</v>
      </c>
      <c r="M2553" s="10">
        <v>-0.15825433427278157</v>
      </c>
      <c r="N2553" s="10">
        <v>0.15825433427278157</v>
      </c>
      <c r="O2553" s="9">
        <v>4787</v>
      </c>
      <c r="P2553" s="9">
        <v>6018</v>
      </c>
      <c r="Q2553" s="9">
        <v>11055</v>
      </c>
      <c r="R2553" s="10">
        <v>0.43301673450927181</v>
      </c>
      <c r="S2553" s="10">
        <v>0.54436906377204886</v>
      </c>
      <c r="T2553" s="9">
        <v>-1231</v>
      </c>
      <c r="U2553" s="10">
        <v>-0.11135232926277705</v>
      </c>
      <c r="V2553" s="9">
        <v>-124</v>
      </c>
      <c r="W2553" s="9">
        <v>498</v>
      </c>
      <c r="X2553" s="10">
        <v>-3.4776064938855877E-2</v>
      </c>
      <c r="Y2553" s="10">
        <v>1.2125940071148644E-2</v>
      </c>
      <c r="Z2553" s="11">
        <v>545.26</v>
      </c>
      <c r="AA2553" s="11">
        <v>74.316839672816641</v>
      </c>
      <c r="AB2553" s="11">
        <v>48055</v>
      </c>
      <c r="AC2553" s="12" t="s">
        <v>6479</v>
      </c>
      <c r="AD2553" s="8">
        <v>48</v>
      </c>
      <c r="AE2553" s="8">
        <v>55</v>
      </c>
      <c r="AF2553" s="13" t="s">
        <v>6440</v>
      </c>
      <c r="AG2553" s="13"/>
      <c r="AH2553" s="13" t="s">
        <v>6441</v>
      </c>
      <c r="AI2553" s="14">
        <v>2000860</v>
      </c>
      <c r="AJ2553" s="13" t="s">
        <v>486</v>
      </c>
      <c r="AK2553" s="13"/>
      <c r="AL2553" s="13"/>
      <c r="AM2553" s="13"/>
      <c r="AN2553" s="13" t="s">
        <v>505</v>
      </c>
    </row>
    <row r="2554" spans="1:40" x14ac:dyDescent="0.2">
      <c r="A2554" s="8" t="s">
        <v>6397</v>
      </c>
      <c r="B2554" s="8" t="s">
        <v>513</v>
      </c>
      <c r="C2554" s="8" t="str">
        <f t="shared" si="39"/>
        <v>Calhoun County TX</v>
      </c>
      <c r="D2554" s="9">
        <v>21895</v>
      </c>
      <c r="E2554" s="8" t="s">
        <v>445</v>
      </c>
      <c r="F2554" s="9">
        <v>2118</v>
      </c>
      <c r="G2554" s="9">
        <v>4638</v>
      </c>
      <c r="H2554" s="9">
        <v>6957</v>
      </c>
      <c r="I2554" s="10">
        <v>0.30444156964208713</v>
      </c>
      <c r="J2554" s="10">
        <v>0.66666666666666663</v>
      </c>
      <c r="K2554" s="9">
        <v>-2520</v>
      </c>
      <c r="L2554" s="9">
        <v>2520</v>
      </c>
      <c r="M2554" s="10">
        <v>-0.3622250970245795</v>
      </c>
      <c r="N2554" s="10">
        <v>0.3622250970245795</v>
      </c>
      <c r="O2554" s="9">
        <v>2510</v>
      </c>
      <c r="P2554" s="9">
        <v>4145</v>
      </c>
      <c r="Q2554" s="9">
        <v>6746</v>
      </c>
      <c r="R2554" s="10">
        <v>0.372072339163949</v>
      </c>
      <c r="S2554" s="10">
        <v>0.61443818559146157</v>
      </c>
      <c r="T2554" s="9">
        <v>-1635</v>
      </c>
      <c r="U2554" s="10">
        <v>-0.24236584642751258</v>
      </c>
      <c r="V2554" s="9">
        <v>-392</v>
      </c>
      <c r="W2554" s="9">
        <v>493</v>
      </c>
      <c r="X2554" s="10">
        <v>-6.7630769521861867E-2</v>
      </c>
      <c r="Y2554" s="10">
        <v>5.2228481075205058E-2</v>
      </c>
      <c r="Z2554" s="11">
        <v>506.84</v>
      </c>
      <c r="AA2554" s="11">
        <v>43.199037171493963</v>
      </c>
      <c r="AB2554" s="11">
        <v>48057</v>
      </c>
      <c r="AC2554" s="12" t="s">
        <v>6480</v>
      </c>
      <c r="AD2554" s="8">
        <v>48</v>
      </c>
      <c r="AE2554" s="8">
        <v>57</v>
      </c>
      <c r="AF2554" s="13" t="s">
        <v>6481</v>
      </c>
      <c r="AG2554" s="13" t="s">
        <v>6482</v>
      </c>
      <c r="AH2554" s="13" t="s">
        <v>6483</v>
      </c>
      <c r="AJ2554" s="13" t="s">
        <v>498</v>
      </c>
      <c r="AK2554" s="13" t="s">
        <v>6484</v>
      </c>
      <c r="AL2554" s="13"/>
      <c r="AM2554" s="13"/>
      <c r="AN2554" s="13" t="s">
        <v>487</v>
      </c>
    </row>
    <row r="2555" spans="1:40" x14ac:dyDescent="0.2">
      <c r="A2555" s="8" t="s">
        <v>6397</v>
      </c>
      <c r="B2555" s="8" t="s">
        <v>6485</v>
      </c>
      <c r="C2555" s="8" t="str">
        <f t="shared" si="39"/>
        <v>Callahan County TX</v>
      </c>
      <c r="D2555" s="9">
        <v>13557</v>
      </c>
      <c r="E2555" s="8" t="s">
        <v>445</v>
      </c>
      <c r="F2555" s="9">
        <v>568</v>
      </c>
      <c r="G2555" s="9">
        <v>4858</v>
      </c>
      <c r="H2555" s="9">
        <v>5556</v>
      </c>
      <c r="I2555" s="10">
        <v>0.10223182145428365</v>
      </c>
      <c r="J2555" s="10">
        <v>0.87437005039596827</v>
      </c>
      <c r="K2555" s="9">
        <v>-4290</v>
      </c>
      <c r="L2555" s="9">
        <v>4290</v>
      </c>
      <c r="M2555" s="10">
        <v>-0.7721382289416846</v>
      </c>
      <c r="N2555" s="10">
        <v>0.7721382289416846</v>
      </c>
      <c r="O2555" s="9">
        <v>751</v>
      </c>
      <c r="P2555" s="9">
        <v>4376</v>
      </c>
      <c r="Q2555" s="9">
        <v>5195</v>
      </c>
      <c r="R2555" s="10">
        <v>0.14456207892204043</v>
      </c>
      <c r="S2555" s="10">
        <v>0.84234841193455245</v>
      </c>
      <c r="T2555" s="9">
        <v>-3625</v>
      </c>
      <c r="U2555" s="10">
        <v>-0.69778633301251203</v>
      </c>
      <c r="V2555" s="9">
        <v>-183</v>
      </c>
      <c r="W2555" s="9">
        <v>482</v>
      </c>
      <c r="X2555" s="10">
        <v>-4.2330257467756774E-2</v>
      </c>
      <c r="Y2555" s="10">
        <v>3.2021638461415813E-2</v>
      </c>
      <c r="Z2555" s="11">
        <v>899.37</v>
      </c>
      <c r="AA2555" s="11">
        <v>15.073885052870342</v>
      </c>
      <c r="AB2555" s="11">
        <v>48059</v>
      </c>
      <c r="AC2555" s="12" t="s">
        <v>6486</v>
      </c>
      <c r="AD2555" s="8">
        <v>48</v>
      </c>
      <c r="AE2555" s="8">
        <v>59</v>
      </c>
      <c r="AF2555" s="13" t="s">
        <v>6487</v>
      </c>
      <c r="AG2555" s="13"/>
      <c r="AH2555" s="13" t="s">
        <v>6488</v>
      </c>
      <c r="AI2555" s="14">
        <v>169578</v>
      </c>
      <c r="AJ2555" s="13" t="s">
        <v>486</v>
      </c>
      <c r="AK2555" s="13"/>
      <c r="AL2555" s="13"/>
      <c r="AM2555" s="13"/>
      <c r="AN2555" s="13" t="s">
        <v>505</v>
      </c>
    </row>
    <row r="2556" spans="1:40" x14ac:dyDescent="0.2">
      <c r="A2556" s="8" t="s">
        <v>6397</v>
      </c>
      <c r="B2556" s="8" t="s">
        <v>5835</v>
      </c>
      <c r="C2556" s="8" t="str">
        <f t="shared" si="39"/>
        <v>Cameron County TX</v>
      </c>
      <c r="D2556" s="9">
        <v>422156</v>
      </c>
      <c r="E2556" s="8" t="s">
        <v>445</v>
      </c>
      <c r="F2556" s="9">
        <v>59319</v>
      </c>
      <c r="G2556" s="9">
        <v>29432</v>
      </c>
      <c r="H2556" s="9">
        <v>91804</v>
      </c>
      <c r="I2556" s="10">
        <v>0.64614831597751732</v>
      </c>
      <c r="J2556" s="10">
        <v>0.32059605245958783</v>
      </c>
      <c r="K2556" s="9">
        <v>29887</v>
      </c>
      <c r="L2556" s="9">
        <v>-29887</v>
      </c>
      <c r="M2556" s="10">
        <v>0.32555226351792949</v>
      </c>
      <c r="N2556" s="10">
        <v>-0.32555226351792949</v>
      </c>
      <c r="O2556" s="9">
        <v>49159</v>
      </c>
      <c r="P2556" s="9">
        <v>24955</v>
      </c>
      <c r="Q2556" s="9">
        <v>74802</v>
      </c>
      <c r="R2556" s="10">
        <v>0.65718831047298198</v>
      </c>
      <c r="S2556" s="10">
        <v>0.33361407448998692</v>
      </c>
      <c r="T2556" s="9">
        <v>24204</v>
      </c>
      <c r="U2556" s="10">
        <v>0.32357423598299506</v>
      </c>
      <c r="V2556" s="9">
        <v>10160</v>
      </c>
      <c r="W2556" s="9">
        <v>4477</v>
      </c>
      <c r="X2556" s="10">
        <v>-1.1039994495464667E-2</v>
      </c>
      <c r="Y2556" s="10">
        <v>-1.301802203039909E-2</v>
      </c>
      <c r="Z2556" s="11">
        <v>890.92</v>
      </c>
      <c r="AA2556" s="11">
        <v>473.84276927221299</v>
      </c>
      <c r="AB2556" s="11">
        <v>48061</v>
      </c>
      <c r="AC2556" s="12" t="s">
        <v>6489</v>
      </c>
      <c r="AD2556" s="8">
        <v>48</v>
      </c>
      <c r="AE2556" s="8">
        <v>61</v>
      </c>
      <c r="AF2556" s="13" t="s">
        <v>6490</v>
      </c>
      <c r="AG2556" s="13" t="s">
        <v>6491</v>
      </c>
      <c r="AH2556" s="13" t="s">
        <v>6492</v>
      </c>
      <c r="AI2556" s="14">
        <v>422156</v>
      </c>
      <c r="AJ2556" s="13" t="s">
        <v>486</v>
      </c>
      <c r="AK2556" s="13" t="s">
        <v>6493</v>
      </c>
      <c r="AL2556" s="13"/>
      <c r="AM2556" s="13"/>
      <c r="AN2556" s="13" t="s">
        <v>487</v>
      </c>
    </row>
    <row r="2557" spans="1:40" x14ac:dyDescent="0.2">
      <c r="A2557" s="8" t="s">
        <v>6397</v>
      </c>
      <c r="B2557" s="8" t="s">
        <v>6494</v>
      </c>
      <c r="C2557" s="8" t="str">
        <f t="shared" si="39"/>
        <v>Camp County TX</v>
      </c>
      <c r="D2557" s="9">
        <v>12682</v>
      </c>
      <c r="E2557" s="8" t="s">
        <v>445</v>
      </c>
      <c r="F2557" s="9">
        <v>1260</v>
      </c>
      <c r="G2557" s="9">
        <v>3201</v>
      </c>
      <c r="H2557" s="9">
        <v>4542</v>
      </c>
      <c r="I2557" s="10">
        <v>0.27741083223249668</v>
      </c>
      <c r="J2557" s="10">
        <v>0.70475561426684286</v>
      </c>
      <c r="K2557" s="9">
        <v>-1941</v>
      </c>
      <c r="L2557" s="9">
        <v>1941</v>
      </c>
      <c r="M2557" s="10">
        <v>-0.42734478203434617</v>
      </c>
      <c r="N2557" s="10">
        <v>0.42734478203434617</v>
      </c>
      <c r="O2557" s="9">
        <v>1428</v>
      </c>
      <c r="P2557" s="9">
        <v>2878</v>
      </c>
      <c r="Q2557" s="9">
        <v>4332</v>
      </c>
      <c r="R2557" s="10">
        <v>0.32963988919667592</v>
      </c>
      <c r="S2557" s="10">
        <v>0.66435826408125576</v>
      </c>
      <c r="T2557" s="9">
        <v>-1450</v>
      </c>
      <c r="U2557" s="10">
        <v>-0.33471837488457984</v>
      </c>
      <c r="V2557" s="9">
        <v>-168</v>
      </c>
      <c r="W2557" s="9">
        <v>323</v>
      </c>
      <c r="X2557" s="10">
        <v>-5.2229056964179232E-2</v>
      </c>
      <c r="Y2557" s="10">
        <v>4.03973501855871E-2</v>
      </c>
      <c r="Z2557" s="11">
        <v>195.83</v>
      </c>
      <c r="AA2557" s="11">
        <v>64.760251238318943</v>
      </c>
      <c r="AB2557" s="11">
        <v>48063</v>
      </c>
      <c r="AC2557" s="12" t="s">
        <v>6495</v>
      </c>
      <c r="AD2557" s="8">
        <v>48</v>
      </c>
      <c r="AE2557" s="8">
        <v>63</v>
      </c>
      <c r="AF2557" s="13"/>
      <c r="AG2557" s="13"/>
      <c r="AH2557" s="13"/>
      <c r="AJ2557" s="13"/>
      <c r="AK2557" s="13"/>
      <c r="AL2557" s="13"/>
      <c r="AM2557" s="13"/>
      <c r="AN2557" s="13" t="s">
        <v>510</v>
      </c>
    </row>
    <row r="2558" spans="1:40" x14ac:dyDescent="0.2">
      <c r="A2558" s="8" t="s">
        <v>6397</v>
      </c>
      <c r="B2558" s="8" t="s">
        <v>6496</v>
      </c>
      <c r="C2558" s="8" t="str">
        <f t="shared" si="39"/>
        <v>Carson County TX</v>
      </c>
      <c r="D2558" s="9">
        <v>5969</v>
      </c>
      <c r="E2558" s="8" t="s">
        <v>445</v>
      </c>
      <c r="F2558" s="9">
        <v>249</v>
      </c>
      <c r="G2558" s="9">
        <v>2617</v>
      </c>
      <c r="H2558" s="9">
        <v>2945</v>
      </c>
      <c r="I2558" s="10">
        <v>8.4550084889643468E-2</v>
      </c>
      <c r="J2558" s="10">
        <v>0.88862478777589138</v>
      </c>
      <c r="K2558" s="9">
        <v>-2368</v>
      </c>
      <c r="L2558" s="9">
        <v>2368</v>
      </c>
      <c r="M2558" s="10">
        <v>-0.80407470288624794</v>
      </c>
      <c r="N2558" s="10">
        <v>0.80407470288624794</v>
      </c>
      <c r="O2558" s="9">
        <v>292</v>
      </c>
      <c r="P2558" s="9">
        <v>2450</v>
      </c>
      <c r="Q2558" s="9">
        <v>2775</v>
      </c>
      <c r="R2558" s="10">
        <v>0.10522522522522522</v>
      </c>
      <c r="S2558" s="10">
        <v>0.88288288288288286</v>
      </c>
      <c r="T2558" s="9">
        <v>-2158</v>
      </c>
      <c r="U2558" s="10">
        <v>-0.7776576576576576</v>
      </c>
      <c r="V2558" s="9">
        <v>-43</v>
      </c>
      <c r="W2558" s="9">
        <v>167</v>
      </c>
      <c r="X2558" s="10">
        <v>-2.0675140335581751E-2</v>
      </c>
      <c r="Y2558" s="10">
        <v>5.7419048930085204E-3</v>
      </c>
      <c r="Z2558" s="11">
        <v>920.22</v>
      </c>
      <c r="AA2558" s="11">
        <v>6.4864923605224831</v>
      </c>
      <c r="AB2558" s="11">
        <v>48065</v>
      </c>
      <c r="AC2558" s="12" t="s">
        <v>6497</v>
      </c>
      <c r="AD2558" s="8">
        <v>48</v>
      </c>
      <c r="AE2558" s="8">
        <v>65</v>
      </c>
      <c r="AF2558" s="13" t="s">
        <v>6420</v>
      </c>
      <c r="AG2558" s="13" t="s">
        <v>6421</v>
      </c>
      <c r="AH2558" s="13" t="s">
        <v>6422</v>
      </c>
      <c r="AI2558" s="14">
        <v>262056</v>
      </c>
      <c r="AJ2558" s="13" t="s">
        <v>486</v>
      </c>
      <c r="AK2558" s="13" t="s">
        <v>6423</v>
      </c>
      <c r="AL2558" s="13"/>
      <c r="AM2558" s="13"/>
      <c r="AN2558" s="13" t="s">
        <v>505</v>
      </c>
    </row>
    <row r="2559" spans="1:40" x14ac:dyDescent="0.2">
      <c r="A2559" s="8" t="s">
        <v>6397</v>
      </c>
      <c r="B2559" s="8" t="s">
        <v>2069</v>
      </c>
      <c r="C2559" s="8" t="str">
        <f t="shared" si="39"/>
        <v>Cass County TX</v>
      </c>
      <c r="D2559" s="9">
        <v>30313</v>
      </c>
      <c r="E2559" s="8" t="s">
        <v>445</v>
      </c>
      <c r="F2559" s="9">
        <v>2250</v>
      </c>
      <c r="G2559" s="9">
        <v>9182</v>
      </c>
      <c r="H2559" s="9">
        <v>11606</v>
      </c>
      <c r="I2559" s="10">
        <v>0.19386524211614681</v>
      </c>
      <c r="J2559" s="10">
        <v>0.79114251249353784</v>
      </c>
      <c r="K2559" s="9">
        <v>-6932</v>
      </c>
      <c r="L2559" s="9">
        <v>6932</v>
      </c>
      <c r="M2559" s="10">
        <v>-0.59727727037739098</v>
      </c>
      <c r="N2559" s="10">
        <v>0.59727727037739098</v>
      </c>
      <c r="O2559" s="9">
        <v>2921</v>
      </c>
      <c r="P2559" s="9">
        <v>8747</v>
      </c>
      <c r="Q2559" s="9">
        <v>11764</v>
      </c>
      <c r="R2559" s="10">
        <v>0.24829989799387964</v>
      </c>
      <c r="S2559" s="10">
        <v>0.7435396123767426</v>
      </c>
      <c r="T2559" s="9">
        <v>-5826</v>
      </c>
      <c r="U2559" s="10">
        <v>-0.49523971438286296</v>
      </c>
      <c r="V2559" s="9">
        <v>-671</v>
      </c>
      <c r="W2559" s="9">
        <v>435</v>
      </c>
      <c r="X2559" s="10">
        <v>-5.4434655877732829E-2</v>
      </c>
      <c r="Y2559" s="10">
        <v>4.7602900116795244E-2</v>
      </c>
      <c r="Z2559" s="11">
        <v>936.96</v>
      </c>
      <c r="AA2559" s="11">
        <v>32.352501707650269</v>
      </c>
      <c r="AB2559" s="11">
        <v>48067</v>
      </c>
      <c r="AC2559" s="12" t="s">
        <v>6498</v>
      </c>
      <c r="AD2559" s="8">
        <v>48</v>
      </c>
      <c r="AE2559" s="8">
        <v>67</v>
      </c>
      <c r="AF2559" s="13"/>
      <c r="AG2559" s="13"/>
      <c r="AH2559" s="13"/>
      <c r="AJ2559" s="13"/>
      <c r="AK2559" s="13"/>
      <c r="AL2559" s="13"/>
      <c r="AM2559" s="13"/>
      <c r="AN2559" s="13" t="s">
        <v>510</v>
      </c>
    </row>
    <row r="2560" spans="1:40" x14ac:dyDescent="0.2">
      <c r="A2560" s="8" t="s">
        <v>6397</v>
      </c>
      <c r="B2560" s="8" t="s">
        <v>6499</v>
      </c>
      <c r="C2560" s="8" t="str">
        <f t="shared" si="39"/>
        <v>Castro County TX</v>
      </c>
      <c r="D2560" s="9">
        <v>7656</v>
      </c>
      <c r="E2560" s="8" t="s">
        <v>445</v>
      </c>
      <c r="F2560" s="9">
        <v>526</v>
      </c>
      <c r="G2560" s="9">
        <v>1413</v>
      </c>
      <c r="H2560" s="9">
        <v>1996</v>
      </c>
      <c r="I2560" s="10">
        <v>0.26352705410821642</v>
      </c>
      <c r="J2560" s="10">
        <v>0.70791583166332661</v>
      </c>
      <c r="K2560" s="9">
        <v>-887</v>
      </c>
      <c r="L2560" s="9">
        <v>887</v>
      </c>
      <c r="M2560" s="10">
        <v>-0.44438877755511019</v>
      </c>
      <c r="N2560" s="10">
        <v>0.44438877755511019</v>
      </c>
      <c r="O2560" s="9">
        <v>630</v>
      </c>
      <c r="P2560" s="9">
        <v>1470</v>
      </c>
      <c r="Q2560" s="9">
        <v>2119</v>
      </c>
      <c r="R2560" s="10">
        <v>0.29731005191127891</v>
      </c>
      <c r="S2560" s="10">
        <v>0.69372345445965078</v>
      </c>
      <c r="T2560" s="9">
        <v>-840</v>
      </c>
      <c r="U2560" s="10">
        <v>-0.39641340254837187</v>
      </c>
      <c r="V2560" s="9">
        <v>-104</v>
      </c>
      <c r="W2560" s="9">
        <v>-57</v>
      </c>
      <c r="X2560" s="10">
        <v>-3.3782997803062487E-2</v>
      </c>
      <c r="Y2560" s="10">
        <v>1.4192377203675832E-2</v>
      </c>
      <c r="Z2560" s="11">
        <v>894.43</v>
      </c>
      <c r="AA2560" s="11">
        <v>8.5596413358228158</v>
      </c>
      <c r="AB2560" s="11">
        <v>48069</v>
      </c>
      <c r="AC2560" s="12" t="s">
        <v>6500</v>
      </c>
      <c r="AD2560" s="8">
        <v>48</v>
      </c>
      <c r="AE2560" s="8">
        <v>69</v>
      </c>
      <c r="AF2560" s="13"/>
      <c r="AG2560" s="13"/>
      <c r="AH2560" s="13"/>
      <c r="AJ2560" s="13"/>
      <c r="AK2560" s="13"/>
      <c r="AL2560" s="13"/>
      <c r="AM2560" s="13"/>
      <c r="AN2560" s="13" t="s">
        <v>510</v>
      </c>
    </row>
    <row r="2561" spans="1:40" x14ac:dyDescent="0.2">
      <c r="A2561" s="8" t="s">
        <v>6397</v>
      </c>
      <c r="B2561" s="8" t="s">
        <v>517</v>
      </c>
      <c r="C2561" s="8" t="str">
        <f t="shared" si="39"/>
        <v>Chambers County TX</v>
      </c>
      <c r="D2561" s="9">
        <v>38863</v>
      </c>
      <c r="E2561" s="8" t="s">
        <v>445</v>
      </c>
      <c r="F2561" s="9">
        <v>2939</v>
      </c>
      <c r="G2561" s="9">
        <v>13278</v>
      </c>
      <c r="H2561" s="9">
        <v>16661</v>
      </c>
      <c r="I2561" s="10">
        <v>0.17639997599183724</v>
      </c>
      <c r="J2561" s="10">
        <v>0.79695096332753135</v>
      </c>
      <c r="K2561" s="9">
        <v>-10339</v>
      </c>
      <c r="L2561" s="9">
        <v>10339</v>
      </c>
      <c r="M2561" s="10">
        <v>-0.62055098733569414</v>
      </c>
      <c r="N2561" s="10">
        <v>0.62055098733569414</v>
      </c>
      <c r="O2561" s="9">
        <v>2780</v>
      </c>
      <c r="P2561" s="9">
        <v>11761</v>
      </c>
      <c r="Q2561" s="9">
        <v>14692</v>
      </c>
      <c r="R2561" s="10">
        <v>0.18921862237952627</v>
      </c>
      <c r="S2561" s="10">
        <v>0.80050367546964329</v>
      </c>
      <c r="T2561" s="9">
        <v>-8981</v>
      </c>
      <c r="U2561" s="10">
        <v>-0.61128505309011705</v>
      </c>
      <c r="V2561" s="9">
        <v>159</v>
      </c>
      <c r="W2561" s="9">
        <v>1517</v>
      </c>
      <c r="X2561" s="10">
        <v>-1.2818646387689037E-2</v>
      </c>
      <c r="Y2561" s="10">
        <v>-3.5527121421119467E-3</v>
      </c>
      <c r="Z2561" s="11">
        <v>597.14</v>
      </c>
      <c r="AA2561" s="11">
        <v>65.081890343972944</v>
      </c>
      <c r="AB2561" s="11">
        <v>48071</v>
      </c>
      <c r="AC2561" s="12" t="s">
        <v>6501</v>
      </c>
      <c r="AD2561" s="8">
        <v>48</v>
      </c>
      <c r="AE2561" s="8">
        <v>71</v>
      </c>
      <c r="AF2561" s="13" t="s">
        <v>6430</v>
      </c>
      <c r="AG2561" s="13" t="s">
        <v>6431</v>
      </c>
      <c r="AH2561" s="13" t="s">
        <v>6432</v>
      </c>
      <c r="AI2561" s="14">
        <v>6656947</v>
      </c>
      <c r="AJ2561" s="13" t="s">
        <v>486</v>
      </c>
      <c r="AK2561" s="13" t="s">
        <v>6433</v>
      </c>
      <c r="AL2561" s="13"/>
      <c r="AM2561" s="13"/>
      <c r="AN2561" s="13" t="s">
        <v>487</v>
      </c>
    </row>
    <row r="2562" spans="1:40" x14ac:dyDescent="0.2">
      <c r="A2562" s="8" t="s">
        <v>6397</v>
      </c>
      <c r="B2562" s="8" t="s">
        <v>523</v>
      </c>
      <c r="C2562" s="8" t="str">
        <f t="shared" si="39"/>
        <v>Cherokee County TX</v>
      </c>
      <c r="D2562" s="9">
        <v>51542</v>
      </c>
      <c r="E2562" s="8" t="s">
        <v>445</v>
      </c>
      <c r="F2562" s="9">
        <v>3466</v>
      </c>
      <c r="G2562" s="9">
        <v>12896</v>
      </c>
      <c r="H2562" s="9">
        <v>16701</v>
      </c>
      <c r="I2562" s="10">
        <v>0.20753248308484523</v>
      </c>
      <c r="J2562" s="10">
        <v>0.77216933117777375</v>
      </c>
      <c r="K2562" s="9">
        <v>-9430</v>
      </c>
      <c r="L2562" s="9">
        <v>9430</v>
      </c>
      <c r="M2562" s="10">
        <v>-0.56463684809292847</v>
      </c>
      <c r="N2562" s="10">
        <v>0.56463684809292847</v>
      </c>
      <c r="O2562" s="9">
        <v>3935</v>
      </c>
      <c r="P2562" s="9">
        <v>12291</v>
      </c>
      <c r="Q2562" s="9">
        <v>16387</v>
      </c>
      <c r="R2562" s="10">
        <v>0.24012937084274119</v>
      </c>
      <c r="S2562" s="10">
        <v>0.75004576798681877</v>
      </c>
      <c r="T2562" s="9">
        <v>-8356</v>
      </c>
      <c r="U2562" s="10">
        <v>-0.50991639714407755</v>
      </c>
      <c r="V2562" s="9">
        <v>-469</v>
      </c>
      <c r="W2562" s="9">
        <v>605</v>
      </c>
      <c r="X2562" s="10">
        <v>-3.2596887757895959E-2</v>
      </c>
      <c r="Y2562" s="10">
        <v>2.2123563190954987E-2</v>
      </c>
      <c r="Z2562" s="11">
        <v>1052.9100000000001</v>
      </c>
      <c r="AA2562" s="11">
        <v>48.951952208640812</v>
      </c>
      <c r="AB2562" s="11">
        <v>48073</v>
      </c>
      <c r="AC2562" s="12" t="s">
        <v>6502</v>
      </c>
      <c r="AD2562" s="8">
        <v>48</v>
      </c>
      <c r="AE2562" s="8">
        <v>73</v>
      </c>
      <c r="AF2562" s="13" t="s">
        <v>6503</v>
      </c>
      <c r="AG2562" s="13" t="s">
        <v>388</v>
      </c>
      <c r="AH2562" s="13" t="s">
        <v>6504</v>
      </c>
      <c r="AJ2562" s="13" t="s">
        <v>498</v>
      </c>
      <c r="AK2562" s="13" t="s">
        <v>6505</v>
      </c>
      <c r="AL2562" s="13"/>
      <c r="AM2562" s="13"/>
      <c r="AN2562" s="13" t="s">
        <v>487</v>
      </c>
    </row>
    <row r="2563" spans="1:40" x14ac:dyDescent="0.2">
      <c r="A2563" s="8" t="s">
        <v>6397</v>
      </c>
      <c r="B2563" s="8" t="s">
        <v>6506</v>
      </c>
      <c r="C2563" s="8" t="str">
        <f t="shared" si="39"/>
        <v>Childress County TX</v>
      </c>
      <c r="D2563" s="9">
        <v>7088</v>
      </c>
      <c r="E2563" s="8" t="s">
        <v>445</v>
      </c>
      <c r="F2563" s="9">
        <v>253</v>
      </c>
      <c r="G2563" s="9">
        <v>1802</v>
      </c>
      <c r="H2563" s="9">
        <v>2084</v>
      </c>
      <c r="I2563" s="10">
        <v>0.12140115163147792</v>
      </c>
      <c r="J2563" s="10">
        <v>0.86468330134357008</v>
      </c>
      <c r="K2563" s="9">
        <v>-1549</v>
      </c>
      <c r="L2563" s="9">
        <v>1549</v>
      </c>
      <c r="M2563" s="10">
        <v>-0.74328214971209217</v>
      </c>
      <c r="N2563" s="10">
        <v>0.74328214971209217</v>
      </c>
      <c r="O2563" s="9">
        <v>320</v>
      </c>
      <c r="P2563" s="9">
        <v>1665</v>
      </c>
      <c r="Q2563" s="9">
        <v>1996</v>
      </c>
      <c r="R2563" s="10">
        <v>0.16032064128256512</v>
      </c>
      <c r="S2563" s="10">
        <v>0.83416833667334667</v>
      </c>
      <c r="T2563" s="9">
        <v>-1345</v>
      </c>
      <c r="U2563" s="10">
        <v>-0.67384769539078149</v>
      </c>
      <c r="V2563" s="9">
        <v>-67</v>
      </c>
      <c r="W2563" s="9">
        <v>137</v>
      </c>
      <c r="X2563" s="10">
        <v>-3.89194896510872E-2</v>
      </c>
      <c r="Y2563" s="10">
        <v>3.051496467022341E-2</v>
      </c>
      <c r="Z2563" s="11">
        <v>696.41</v>
      </c>
      <c r="AA2563" s="11">
        <v>10.177912436639337</v>
      </c>
      <c r="AB2563" s="11">
        <v>48075</v>
      </c>
      <c r="AC2563" s="12" t="s">
        <v>6507</v>
      </c>
      <c r="AD2563" s="8">
        <v>48</v>
      </c>
      <c r="AE2563" s="8">
        <v>75</v>
      </c>
      <c r="AF2563" s="13"/>
      <c r="AG2563" s="13"/>
      <c r="AH2563" s="13"/>
      <c r="AJ2563" s="13"/>
      <c r="AK2563" s="13"/>
      <c r="AL2563" s="13"/>
      <c r="AM2563" s="13"/>
      <c r="AN2563" s="13" t="s">
        <v>510</v>
      </c>
    </row>
    <row r="2564" spans="1:40" x14ac:dyDescent="0.2">
      <c r="A2564" s="8" t="s">
        <v>6397</v>
      </c>
      <c r="B2564" s="8" t="s">
        <v>531</v>
      </c>
      <c r="C2564" s="8" t="str">
        <f t="shared" si="39"/>
        <v>Clay County TX</v>
      </c>
      <c r="D2564" s="9">
        <v>10360</v>
      </c>
      <c r="E2564" s="8" t="s">
        <v>445</v>
      </c>
      <c r="F2564" s="9">
        <v>536</v>
      </c>
      <c r="G2564" s="9">
        <v>4376</v>
      </c>
      <c r="H2564" s="9">
        <v>5011</v>
      </c>
      <c r="I2564" s="10">
        <v>0.10696467770904011</v>
      </c>
      <c r="J2564" s="10">
        <v>0.87327878666932746</v>
      </c>
      <c r="K2564" s="9">
        <v>-3840</v>
      </c>
      <c r="L2564" s="9">
        <v>3840</v>
      </c>
      <c r="M2564" s="10">
        <v>-0.7663141089602874</v>
      </c>
      <c r="N2564" s="10">
        <v>0.7663141089602874</v>
      </c>
      <c r="O2564" s="9">
        <v>740</v>
      </c>
      <c r="P2564" s="9">
        <v>4266</v>
      </c>
      <c r="Q2564" s="9">
        <v>5056</v>
      </c>
      <c r="R2564" s="10">
        <v>0.14636075949367089</v>
      </c>
      <c r="S2564" s="10">
        <v>0.84375</v>
      </c>
      <c r="T2564" s="9">
        <v>-3526</v>
      </c>
      <c r="U2564" s="10">
        <v>-0.69738924050632911</v>
      </c>
      <c r="V2564" s="9">
        <v>-204</v>
      </c>
      <c r="W2564" s="9">
        <v>110</v>
      </c>
      <c r="X2564" s="10">
        <v>-3.9396081784630776E-2</v>
      </c>
      <c r="Y2564" s="10">
        <v>2.9528786669327456E-2</v>
      </c>
      <c r="Z2564" s="11">
        <v>1088.72</v>
      </c>
      <c r="AA2564" s="11">
        <v>9.5157616283341913</v>
      </c>
      <c r="AB2564" s="11">
        <v>48077</v>
      </c>
      <c r="AC2564" s="12" t="s">
        <v>6508</v>
      </c>
      <c r="AD2564" s="8">
        <v>48</v>
      </c>
      <c r="AE2564" s="8">
        <v>77</v>
      </c>
      <c r="AF2564" s="13" t="s">
        <v>6417</v>
      </c>
      <c r="AG2564" s="13"/>
      <c r="AH2564" s="13" t="s">
        <v>6418</v>
      </c>
      <c r="AI2564" s="14">
        <v>150780</v>
      </c>
      <c r="AJ2564" s="13" t="s">
        <v>486</v>
      </c>
      <c r="AK2564" s="13"/>
      <c r="AL2564" s="13"/>
      <c r="AM2564" s="13"/>
      <c r="AN2564" s="13" t="s">
        <v>505</v>
      </c>
    </row>
    <row r="2565" spans="1:40" x14ac:dyDescent="0.2">
      <c r="A2565" s="8" t="s">
        <v>6397</v>
      </c>
      <c r="B2565" s="8" t="s">
        <v>6509</v>
      </c>
      <c r="C2565" s="8" t="str">
        <f t="shared" si="39"/>
        <v>Cochran County TX</v>
      </c>
      <c r="D2565" s="9">
        <v>2953</v>
      </c>
      <c r="E2565" s="8" t="s">
        <v>445</v>
      </c>
      <c r="F2565" s="9">
        <v>190</v>
      </c>
      <c r="G2565" s="9">
        <v>679</v>
      </c>
      <c r="H2565" s="9">
        <v>901</v>
      </c>
      <c r="I2565" s="10">
        <v>0.21087680355160932</v>
      </c>
      <c r="J2565" s="10">
        <v>0.75360710321864599</v>
      </c>
      <c r="K2565" s="9">
        <v>-489</v>
      </c>
      <c r="L2565" s="9">
        <v>489</v>
      </c>
      <c r="M2565" s="10">
        <v>-0.54273029966703668</v>
      </c>
      <c r="N2565" s="10">
        <v>0.54273029966703668</v>
      </c>
      <c r="O2565" s="9">
        <v>256</v>
      </c>
      <c r="P2565" s="9">
        <v>648</v>
      </c>
      <c r="Q2565" s="9">
        <v>916</v>
      </c>
      <c r="R2565" s="10">
        <v>0.27947598253275108</v>
      </c>
      <c r="S2565" s="10">
        <v>0.70742358078602618</v>
      </c>
      <c r="T2565" s="9">
        <v>-392</v>
      </c>
      <c r="U2565" s="10">
        <v>-0.42794759825327511</v>
      </c>
      <c r="V2565" s="9">
        <v>-66</v>
      </c>
      <c r="W2565" s="9">
        <v>31</v>
      </c>
      <c r="X2565" s="10">
        <v>-6.8599178981141762E-2</v>
      </c>
      <c r="Y2565" s="10">
        <v>4.6183522432619806E-2</v>
      </c>
      <c r="Z2565" s="11">
        <v>775.15</v>
      </c>
      <c r="AA2565" s="11">
        <v>3.8095852415661486</v>
      </c>
      <c r="AB2565" s="11">
        <v>48079</v>
      </c>
      <c r="AC2565" s="12" t="s">
        <v>6510</v>
      </c>
      <c r="AD2565" s="8">
        <v>48</v>
      </c>
      <c r="AE2565" s="8">
        <v>79</v>
      </c>
      <c r="AF2565" s="13"/>
      <c r="AG2565" s="13"/>
      <c r="AH2565" s="13"/>
      <c r="AJ2565" s="13"/>
      <c r="AK2565" s="13"/>
      <c r="AL2565" s="13"/>
      <c r="AM2565" s="13"/>
      <c r="AN2565" s="13" t="s">
        <v>510</v>
      </c>
    </row>
    <row r="2566" spans="1:40" x14ac:dyDescent="0.2">
      <c r="A2566" s="8" t="s">
        <v>6397</v>
      </c>
      <c r="B2566" s="8" t="s">
        <v>6511</v>
      </c>
      <c r="C2566" s="8" t="str">
        <f t="shared" si="39"/>
        <v>Coke County TX</v>
      </c>
      <c r="D2566" s="9">
        <v>3238</v>
      </c>
      <c r="E2566" s="8" t="s">
        <v>445</v>
      </c>
      <c r="F2566" s="9">
        <v>140</v>
      </c>
      <c r="G2566" s="9">
        <v>1265</v>
      </c>
      <c r="H2566" s="9">
        <v>1423</v>
      </c>
      <c r="I2566" s="10">
        <v>9.8383696416022487E-2</v>
      </c>
      <c r="J2566" s="10">
        <v>0.88896697118763179</v>
      </c>
      <c r="K2566" s="9">
        <v>-1125</v>
      </c>
      <c r="L2566" s="9">
        <v>1125</v>
      </c>
      <c r="M2566" s="10">
        <v>-0.79058327477160928</v>
      </c>
      <c r="N2566" s="10">
        <v>0.79058327477160928</v>
      </c>
      <c r="O2566" s="9">
        <v>179</v>
      </c>
      <c r="P2566" s="9">
        <v>1216</v>
      </c>
      <c r="Q2566" s="9">
        <v>1406</v>
      </c>
      <c r="R2566" s="10">
        <v>0.12731152204836416</v>
      </c>
      <c r="S2566" s="10">
        <v>0.86486486486486491</v>
      </c>
      <c r="T2566" s="9">
        <v>-1037</v>
      </c>
      <c r="U2566" s="10">
        <v>-0.73755334281650076</v>
      </c>
      <c r="V2566" s="9">
        <v>-39</v>
      </c>
      <c r="W2566" s="9">
        <v>49</v>
      </c>
      <c r="X2566" s="10">
        <v>-2.8927825632341669E-2</v>
      </c>
      <c r="Y2566" s="10">
        <v>2.4102106322766881E-2</v>
      </c>
      <c r="Z2566" s="11">
        <v>911.47</v>
      </c>
      <c r="AA2566" s="11">
        <v>3.5525030993888991</v>
      </c>
      <c r="AB2566" s="11">
        <v>48081</v>
      </c>
      <c r="AC2566" s="12" t="s">
        <v>6512</v>
      </c>
      <c r="AD2566" s="8">
        <v>48</v>
      </c>
      <c r="AE2566" s="8">
        <v>81</v>
      </c>
      <c r="AF2566" s="13"/>
      <c r="AG2566" s="13"/>
      <c r="AH2566" s="13"/>
      <c r="AJ2566" s="13"/>
      <c r="AK2566" s="13"/>
      <c r="AL2566" s="13"/>
      <c r="AM2566" s="13"/>
      <c r="AN2566" s="13" t="s">
        <v>510</v>
      </c>
    </row>
    <row r="2567" spans="1:40" x14ac:dyDescent="0.2">
      <c r="A2567" s="8" t="s">
        <v>6397</v>
      </c>
      <c r="B2567" s="8" t="s">
        <v>6513</v>
      </c>
      <c r="C2567" s="8" t="str">
        <f t="shared" si="39"/>
        <v>Coleman County TX</v>
      </c>
      <c r="D2567" s="9">
        <v>8338</v>
      </c>
      <c r="E2567" s="8" t="s">
        <v>445</v>
      </c>
      <c r="F2567" s="9">
        <v>387</v>
      </c>
      <c r="G2567" s="9">
        <v>3177</v>
      </c>
      <c r="H2567" s="9">
        <v>3635</v>
      </c>
      <c r="I2567" s="10">
        <v>0.10646492434662999</v>
      </c>
      <c r="J2567" s="10">
        <v>0.87400275103163683</v>
      </c>
      <c r="K2567" s="9">
        <v>-2790</v>
      </c>
      <c r="L2567" s="9">
        <v>2790</v>
      </c>
      <c r="M2567" s="10">
        <v>-0.76753782668500681</v>
      </c>
      <c r="N2567" s="10">
        <v>0.76753782668500681</v>
      </c>
      <c r="O2567" s="9">
        <v>441</v>
      </c>
      <c r="P2567" s="9">
        <v>3007</v>
      </c>
      <c r="Q2567" s="9">
        <v>3483</v>
      </c>
      <c r="R2567" s="10">
        <v>0.12661498708010335</v>
      </c>
      <c r="S2567" s="10">
        <v>0.86333620442147574</v>
      </c>
      <c r="T2567" s="9">
        <v>-2566</v>
      </c>
      <c r="U2567" s="10">
        <v>-0.73672121734137241</v>
      </c>
      <c r="V2567" s="9">
        <v>-54</v>
      </c>
      <c r="W2567" s="9">
        <v>170</v>
      </c>
      <c r="X2567" s="10">
        <v>-2.0150062733473362E-2</v>
      </c>
      <c r="Y2567" s="10">
        <v>1.0666546610161087E-2</v>
      </c>
      <c r="Z2567" s="11">
        <v>1261.95</v>
      </c>
      <c r="AA2567" s="11">
        <v>6.6072348349776142</v>
      </c>
      <c r="AB2567" s="11">
        <v>48083</v>
      </c>
      <c r="AC2567" s="12" t="s">
        <v>6514</v>
      </c>
      <c r="AD2567" s="8">
        <v>48</v>
      </c>
      <c r="AE2567" s="8">
        <v>83</v>
      </c>
      <c r="AF2567" s="13"/>
      <c r="AG2567" s="13"/>
      <c r="AH2567" s="13"/>
      <c r="AJ2567" s="13"/>
      <c r="AK2567" s="13"/>
      <c r="AL2567" s="13"/>
      <c r="AM2567" s="13"/>
      <c r="AN2567" s="13" t="s">
        <v>510</v>
      </c>
    </row>
    <row r="2568" spans="1:40" x14ac:dyDescent="0.2">
      <c r="A2568" s="8" t="s">
        <v>6397</v>
      </c>
      <c r="B2568" s="8" t="s">
        <v>6515</v>
      </c>
      <c r="C2568" s="8" t="str">
        <f t="shared" si="39"/>
        <v>Collin County TX</v>
      </c>
      <c r="D2568" s="9">
        <v>914127</v>
      </c>
      <c r="E2568" s="8" t="s">
        <v>445</v>
      </c>
      <c r="F2568" s="9">
        <v>139837</v>
      </c>
      <c r="G2568" s="9">
        <v>200395</v>
      </c>
      <c r="H2568" s="9">
        <v>356545</v>
      </c>
      <c r="I2568" s="10">
        <v>0.39220014303944806</v>
      </c>
      <c r="J2568" s="10">
        <v>0.56204686645444479</v>
      </c>
      <c r="K2568" s="9">
        <v>-60558</v>
      </c>
      <c r="L2568" s="9">
        <v>60558</v>
      </c>
      <c r="M2568" s="10">
        <v>-0.16984672341499674</v>
      </c>
      <c r="N2568" s="10">
        <v>0.16984672341499674</v>
      </c>
      <c r="O2568" s="9">
        <v>100754</v>
      </c>
      <c r="P2568" s="9">
        <v>195933</v>
      </c>
      <c r="Q2568" s="9">
        <v>301101</v>
      </c>
      <c r="R2568" s="10">
        <v>0.33461861634468171</v>
      </c>
      <c r="S2568" s="10">
        <v>0.65072185080753631</v>
      </c>
      <c r="T2568" s="9">
        <v>-95179</v>
      </c>
      <c r="U2568" s="10">
        <v>-0.3161032344628546</v>
      </c>
      <c r="V2568" s="9">
        <v>39083</v>
      </c>
      <c r="W2568" s="9">
        <v>4462</v>
      </c>
      <c r="X2568" s="10">
        <v>5.758152669476635E-2</v>
      </c>
      <c r="Y2568" s="10">
        <v>-8.8674984353091513E-2</v>
      </c>
      <c r="Z2568" s="11">
        <v>841.23</v>
      </c>
      <c r="AA2568" s="11">
        <v>1086.6552548054633</v>
      </c>
      <c r="AB2568" s="11">
        <v>48085</v>
      </c>
      <c r="AC2568" s="12" t="s">
        <v>6516</v>
      </c>
      <c r="AD2568" s="8">
        <v>48</v>
      </c>
      <c r="AE2568" s="8">
        <v>85</v>
      </c>
      <c r="AF2568" s="13" t="s">
        <v>6517</v>
      </c>
      <c r="AG2568" s="13" t="s">
        <v>5548</v>
      </c>
      <c r="AH2568" s="13" t="s">
        <v>6518</v>
      </c>
      <c r="AI2568" s="14">
        <v>7102796</v>
      </c>
      <c r="AJ2568" s="13" t="s">
        <v>486</v>
      </c>
      <c r="AK2568" s="13" t="s">
        <v>5550</v>
      </c>
      <c r="AL2568" s="13" t="s">
        <v>6519</v>
      </c>
      <c r="AM2568" s="13" t="s">
        <v>6520</v>
      </c>
      <c r="AN2568" s="13" t="s">
        <v>487</v>
      </c>
    </row>
    <row r="2569" spans="1:40" x14ac:dyDescent="0.2">
      <c r="A2569" s="8" t="s">
        <v>6397</v>
      </c>
      <c r="B2569" s="8" t="s">
        <v>6521</v>
      </c>
      <c r="C2569" s="8" t="str">
        <f t="shared" si="39"/>
        <v>Collingsworth County TX</v>
      </c>
      <c r="D2569" s="9">
        <v>3044</v>
      </c>
      <c r="E2569" s="8" t="s">
        <v>445</v>
      </c>
      <c r="F2569" s="9">
        <v>145</v>
      </c>
      <c r="G2569" s="9">
        <v>983</v>
      </c>
      <c r="H2569" s="9">
        <v>1154</v>
      </c>
      <c r="I2569" s="10">
        <v>0.12564991334488734</v>
      </c>
      <c r="J2569" s="10">
        <v>0.8518197573656846</v>
      </c>
      <c r="K2569" s="9">
        <v>-838</v>
      </c>
      <c r="L2569" s="9">
        <v>838</v>
      </c>
      <c r="M2569" s="10">
        <v>-0.72616984402079732</v>
      </c>
      <c r="N2569" s="10">
        <v>0.72616984402079732</v>
      </c>
      <c r="O2569" s="9">
        <v>177</v>
      </c>
      <c r="P2569" s="9">
        <v>962</v>
      </c>
      <c r="Q2569" s="9">
        <v>1150</v>
      </c>
      <c r="R2569" s="10">
        <v>0.15391304347826087</v>
      </c>
      <c r="S2569" s="10">
        <v>0.83652173913043482</v>
      </c>
      <c r="T2569" s="9">
        <v>-785</v>
      </c>
      <c r="U2569" s="10">
        <v>-0.68260869565217397</v>
      </c>
      <c r="V2569" s="9">
        <v>-32</v>
      </c>
      <c r="W2569" s="9">
        <v>21</v>
      </c>
      <c r="X2569" s="10">
        <v>-2.8263130133373532E-2</v>
      </c>
      <c r="Y2569" s="10">
        <v>1.5298018235249788E-2</v>
      </c>
      <c r="Z2569" s="11">
        <v>918.44</v>
      </c>
      <c r="AA2569" s="11">
        <v>3.3143155785897824</v>
      </c>
      <c r="AB2569" s="11">
        <v>48087</v>
      </c>
      <c r="AC2569" s="12" t="s">
        <v>6522</v>
      </c>
      <c r="AD2569" s="8">
        <v>48</v>
      </c>
      <c r="AE2569" s="8">
        <v>87</v>
      </c>
      <c r="AF2569" s="13"/>
      <c r="AG2569" s="13"/>
      <c r="AH2569" s="13"/>
      <c r="AJ2569" s="13"/>
      <c r="AK2569" s="13"/>
      <c r="AL2569" s="13"/>
      <c r="AM2569" s="13"/>
      <c r="AN2569" s="13" t="s">
        <v>510</v>
      </c>
    </row>
    <row r="2570" spans="1:40" x14ac:dyDescent="0.2">
      <c r="A2570" s="8" t="s">
        <v>6397</v>
      </c>
      <c r="B2570" s="8" t="s">
        <v>6523</v>
      </c>
      <c r="C2570" s="8" t="str">
        <f t="shared" si="39"/>
        <v>Colorado County TX</v>
      </c>
      <c r="D2570" s="9">
        <v>20870</v>
      </c>
      <c r="E2570" s="8" t="s">
        <v>445</v>
      </c>
      <c r="F2570" s="9">
        <v>1977</v>
      </c>
      <c r="G2570" s="9">
        <v>6323</v>
      </c>
      <c r="H2570" s="9">
        <v>8480</v>
      </c>
      <c r="I2570" s="10">
        <v>0.2331367924528302</v>
      </c>
      <c r="J2570" s="10">
        <v>0.74563679245283021</v>
      </c>
      <c r="K2570" s="9">
        <v>-4346</v>
      </c>
      <c r="L2570" s="9">
        <v>4346</v>
      </c>
      <c r="M2570" s="10">
        <v>-0.51249999999999996</v>
      </c>
      <c r="N2570" s="10">
        <v>0.51249999999999996</v>
      </c>
      <c r="O2570" s="9">
        <v>2024</v>
      </c>
      <c r="P2570" s="9">
        <v>6015</v>
      </c>
      <c r="Q2570" s="9">
        <v>8095</v>
      </c>
      <c r="R2570" s="10">
        <v>0.25003088326127237</v>
      </c>
      <c r="S2570" s="10">
        <v>0.7430512662137122</v>
      </c>
      <c r="T2570" s="9">
        <v>-3991</v>
      </c>
      <c r="U2570" s="10">
        <v>-0.49302038295243983</v>
      </c>
      <c r="V2570" s="9">
        <v>-47</v>
      </c>
      <c r="W2570" s="9">
        <v>308</v>
      </c>
      <c r="X2570" s="10">
        <v>-1.6894090808442175E-2</v>
      </c>
      <c r="Y2570" s="10">
        <v>2.5855262391180078E-3</v>
      </c>
      <c r="Z2570" s="11">
        <v>960.27</v>
      </c>
      <c r="AA2570" s="11">
        <v>21.733470794672332</v>
      </c>
      <c r="AB2570" s="11">
        <v>48089</v>
      </c>
      <c r="AC2570" s="12" t="s">
        <v>6524</v>
      </c>
      <c r="AD2570" s="8">
        <v>48</v>
      </c>
      <c r="AE2570" s="8">
        <v>89</v>
      </c>
      <c r="AF2570" s="13"/>
      <c r="AG2570" s="13"/>
      <c r="AH2570" s="13"/>
      <c r="AJ2570" s="13"/>
      <c r="AK2570" s="13"/>
      <c r="AL2570" s="13"/>
      <c r="AM2570" s="13"/>
      <c r="AN2570" s="13" t="s">
        <v>510</v>
      </c>
    </row>
    <row r="2571" spans="1:40" x14ac:dyDescent="0.2">
      <c r="A2571" s="8" t="s">
        <v>6397</v>
      </c>
      <c r="B2571" s="8" t="s">
        <v>6525</v>
      </c>
      <c r="C2571" s="8" t="str">
        <f t="shared" si="39"/>
        <v>Comal County TX</v>
      </c>
      <c r="D2571" s="9">
        <v>129048</v>
      </c>
      <c r="E2571" s="8" t="s">
        <v>445</v>
      </c>
      <c r="F2571" s="9">
        <v>14166</v>
      </c>
      <c r="G2571" s="9">
        <v>44996</v>
      </c>
      <c r="H2571" s="9">
        <v>61567</v>
      </c>
      <c r="I2571" s="10">
        <v>0.23009079539363619</v>
      </c>
      <c r="J2571" s="10">
        <v>0.73084607013497493</v>
      </c>
      <c r="K2571" s="9">
        <v>-30830</v>
      </c>
      <c r="L2571" s="9">
        <v>30830</v>
      </c>
      <c r="M2571" s="10">
        <v>-0.50075527474133874</v>
      </c>
      <c r="N2571" s="10">
        <v>0.50075527474133874</v>
      </c>
      <c r="O2571" s="9">
        <v>11437</v>
      </c>
      <c r="P2571" s="9">
        <v>39291</v>
      </c>
      <c r="Q2571" s="9">
        <v>51475</v>
      </c>
      <c r="R2571" s="10">
        <v>0.22218552695483243</v>
      </c>
      <c r="S2571" s="10">
        <v>0.76330257406508017</v>
      </c>
      <c r="T2571" s="9">
        <v>-27854</v>
      </c>
      <c r="U2571" s="10">
        <v>-0.54111704711024777</v>
      </c>
      <c r="V2571" s="9">
        <v>2729</v>
      </c>
      <c r="W2571" s="9">
        <v>5705</v>
      </c>
      <c r="X2571" s="10">
        <v>7.9052684388037642E-3</v>
      </c>
      <c r="Y2571" s="10">
        <v>-3.245650393010524E-2</v>
      </c>
      <c r="Z2571" s="11">
        <v>559.48</v>
      </c>
      <c r="AA2571" s="11">
        <v>230.65703867877315</v>
      </c>
      <c r="AB2571" s="11">
        <v>48091</v>
      </c>
      <c r="AC2571" s="12" t="s">
        <v>6526</v>
      </c>
      <c r="AD2571" s="8">
        <v>48</v>
      </c>
      <c r="AE2571" s="8">
        <v>91</v>
      </c>
      <c r="AF2571" s="13" t="s">
        <v>6426</v>
      </c>
      <c r="AG2571" s="13"/>
      <c r="AH2571" s="13" t="s">
        <v>6427</v>
      </c>
      <c r="AI2571" s="14">
        <v>2384075</v>
      </c>
      <c r="AJ2571" s="13" t="s">
        <v>486</v>
      </c>
      <c r="AK2571" s="13"/>
      <c r="AL2571" s="13"/>
      <c r="AM2571" s="13"/>
      <c r="AN2571" s="13" t="s">
        <v>487</v>
      </c>
    </row>
    <row r="2572" spans="1:40" x14ac:dyDescent="0.2">
      <c r="A2572" s="8" t="s">
        <v>6397</v>
      </c>
      <c r="B2572" s="8" t="s">
        <v>2748</v>
      </c>
      <c r="C2572" s="8" t="str">
        <f t="shared" si="39"/>
        <v>Comanche County TX</v>
      </c>
      <c r="D2572" s="9">
        <v>13430</v>
      </c>
      <c r="E2572" s="8" t="s">
        <v>445</v>
      </c>
      <c r="F2572" s="9">
        <v>788</v>
      </c>
      <c r="G2572" s="9">
        <v>4300</v>
      </c>
      <c r="H2572" s="9">
        <v>5208</v>
      </c>
      <c r="I2572" s="10">
        <v>0.15130568356374807</v>
      </c>
      <c r="J2572" s="10">
        <v>0.82565284178187404</v>
      </c>
      <c r="K2572" s="9">
        <v>-3512</v>
      </c>
      <c r="L2572" s="9">
        <v>3512</v>
      </c>
      <c r="M2572" s="10">
        <v>-0.67434715821812596</v>
      </c>
      <c r="N2572" s="10">
        <v>0.67434715821812596</v>
      </c>
      <c r="O2572" s="9">
        <v>890</v>
      </c>
      <c r="P2572" s="9">
        <v>3940</v>
      </c>
      <c r="Q2572" s="9">
        <v>4897</v>
      </c>
      <c r="R2572" s="10">
        <v>0.18174392485195018</v>
      </c>
      <c r="S2572" s="10">
        <v>0.80457422911986931</v>
      </c>
      <c r="T2572" s="9">
        <v>-3050</v>
      </c>
      <c r="U2572" s="10">
        <v>-0.62283030426791908</v>
      </c>
      <c r="V2572" s="9">
        <v>-102</v>
      </c>
      <c r="W2572" s="9">
        <v>360</v>
      </c>
      <c r="X2572" s="10">
        <v>-3.0438241288202106E-2</v>
      </c>
      <c r="Y2572" s="10">
        <v>2.1078612662004725E-2</v>
      </c>
      <c r="Z2572" s="11">
        <v>937.75</v>
      </c>
      <c r="AA2572" s="11">
        <v>14.321514262863236</v>
      </c>
      <c r="AB2572" s="11">
        <v>48093</v>
      </c>
      <c r="AC2572" s="12" t="s">
        <v>6527</v>
      </c>
      <c r="AD2572" s="8">
        <v>48</v>
      </c>
      <c r="AE2572" s="8">
        <v>93</v>
      </c>
      <c r="AF2572" s="13"/>
      <c r="AG2572" s="13"/>
      <c r="AH2572" s="13"/>
      <c r="AJ2572" s="13"/>
      <c r="AK2572" s="13"/>
      <c r="AL2572" s="13"/>
      <c r="AM2572" s="13"/>
      <c r="AN2572" s="13" t="s">
        <v>510</v>
      </c>
    </row>
    <row r="2573" spans="1:40" x14ac:dyDescent="0.2">
      <c r="A2573" s="8" t="s">
        <v>6397</v>
      </c>
      <c r="B2573" s="8" t="s">
        <v>6528</v>
      </c>
      <c r="C2573" s="8" t="str">
        <f t="shared" si="39"/>
        <v>Concho County TX</v>
      </c>
      <c r="D2573" s="9">
        <v>4081</v>
      </c>
      <c r="E2573" s="8" t="s">
        <v>445</v>
      </c>
      <c r="F2573" s="9">
        <v>148</v>
      </c>
      <c r="G2573" s="9">
        <v>885</v>
      </c>
      <c r="H2573" s="9">
        <v>1067</v>
      </c>
      <c r="I2573" s="10">
        <v>0.13870665417057171</v>
      </c>
      <c r="J2573" s="10">
        <v>0.82942830365510778</v>
      </c>
      <c r="K2573" s="9">
        <v>-737</v>
      </c>
      <c r="L2573" s="9">
        <v>737</v>
      </c>
      <c r="M2573" s="10">
        <v>-0.69072164948453607</v>
      </c>
      <c r="N2573" s="10">
        <v>0.69072164948453607</v>
      </c>
      <c r="O2573" s="9">
        <v>194</v>
      </c>
      <c r="P2573" s="9">
        <v>793</v>
      </c>
      <c r="Q2573" s="9">
        <v>1001</v>
      </c>
      <c r="R2573" s="10">
        <v>0.19380619380619379</v>
      </c>
      <c r="S2573" s="10">
        <v>0.79220779220779225</v>
      </c>
      <c r="T2573" s="9">
        <v>-599</v>
      </c>
      <c r="U2573" s="10">
        <v>-0.59840159840159846</v>
      </c>
      <c r="V2573" s="9">
        <v>-46</v>
      </c>
      <c r="W2573" s="9">
        <v>92</v>
      </c>
      <c r="X2573" s="10">
        <v>-5.5099539635622086E-2</v>
      </c>
      <c r="Y2573" s="10">
        <v>3.722051144731553E-2</v>
      </c>
      <c r="Z2573" s="11">
        <v>983.8</v>
      </c>
      <c r="AA2573" s="11">
        <v>4.1482008538320798</v>
      </c>
      <c r="AB2573" s="11">
        <v>48095</v>
      </c>
      <c r="AC2573" s="12" t="s">
        <v>6529</v>
      </c>
      <c r="AD2573" s="8">
        <v>48</v>
      </c>
      <c r="AE2573" s="8">
        <v>95</v>
      </c>
      <c r="AF2573" s="13"/>
      <c r="AG2573" s="13"/>
      <c r="AH2573" s="13"/>
      <c r="AJ2573" s="13"/>
      <c r="AK2573" s="13"/>
      <c r="AL2573" s="13"/>
      <c r="AM2573" s="13"/>
      <c r="AN2573" s="13" t="s">
        <v>510</v>
      </c>
    </row>
    <row r="2574" spans="1:40" x14ac:dyDescent="0.2">
      <c r="A2574" s="8" t="s">
        <v>6397</v>
      </c>
      <c r="B2574" s="8" t="s">
        <v>6530</v>
      </c>
      <c r="C2574" s="8" t="str">
        <f t="shared" si="39"/>
        <v>Cooke County TX</v>
      </c>
      <c r="D2574" s="9">
        <v>39229</v>
      </c>
      <c r="E2574" s="8" t="s">
        <v>445</v>
      </c>
      <c r="F2574" s="9">
        <v>2345</v>
      </c>
      <c r="G2574" s="9">
        <v>13174</v>
      </c>
      <c r="H2574" s="9">
        <v>15894</v>
      </c>
      <c r="I2574" s="10">
        <v>0.14753995218321378</v>
      </c>
      <c r="J2574" s="10">
        <v>0.82886623883226374</v>
      </c>
      <c r="K2574" s="9">
        <v>-10829</v>
      </c>
      <c r="L2574" s="9">
        <v>10829</v>
      </c>
      <c r="M2574" s="10">
        <v>-0.68132628664904993</v>
      </c>
      <c r="N2574" s="10">
        <v>0.68132628664904993</v>
      </c>
      <c r="O2574" s="9">
        <v>2240</v>
      </c>
      <c r="P2574" s="9">
        <v>11901</v>
      </c>
      <c r="Q2574" s="9">
        <v>14291</v>
      </c>
      <c r="R2574" s="10">
        <v>0.15674200545798056</v>
      </c>
      <c r="S2574" s="10">
        <v>0.83276187810510116</v>
      </c>
      <c r="T2574" s="9">
        <v>-9661</v>
      </c>
      <c r="U2574" s="10">
        <v>-0.6760198726471206</v>
      </c>
      <c r="V2574" s="9">
        <v>105</v>
      </c>
      <c r="W2574" s="9">
        <v>1273</v>
      </c>
      <c r="X2574" s="10">
        <v>-9.2020532747667805E-3</v>
      </c>
      <c r="Y2574" s="10">
        <v>-3.8956392728374256E-3</v>
      </c>
      <c r="Z2574" s="11">
        <v>874.76</v>
      </c>
      <c r="AA2574" s="11">
        <v>44.845443321596782</v>
      </c>
      <c r="AB2574" s="11">
        <v>48097</v>
      </c>
      <c r="AC2574" s="12" t="s">
        <v>6531</v>
      </c>
      <c r="AD2574" s="8">
        <v>48</v>
      </c>
      <c r="AE2574" s="8">
        <v>97</v>
      </c>
      <c r="AF2574" s="13" t="s">
        <v>6532</v>
      </c>
      <c r="AG2574" s="13" t="s">
        <v>5548</v>
      </c>
      <c r="AH2574" s="13" t="s">
        <v>6533</v>
      </c>
      <c r="AJ2574" s="13" t="s">
        <v>498</v>
      </c>
      <c r="AK2574" s="13" t="s">
        <v>5550</v>
      </c>
      <c r="AL2574" s="13"/>
      <c r="AM2574" s="13"/>
      <c r="AN2574" s="13" t="s">
        <v>487</v>
      </c>
    </row>
    <row r="2575" spans="1:40" x14ac:dyDescent="0.2">
      <c r="A2575" s="8" t="s">
        <v>6397</v>
      </c>
      <c r="B2575" s="8" t="s">
        <v>6534</v>
      </c>
      <c r="C2575" s="8" t="str">
        <f t="shared" si="39"/>
        <v>Coryell County TX</v>
      </c>
      <c r="D2575" s="9">
        <v>75503</v>
      </c>
      <c r="E2575" s="8" t="s">
        <v>445</v>
      </c>
      <c r="F2575" s="9">
        <v>5057</v>
      </c>
      <c r="G2575" s="9">
        <v>12212</v>
      </c>
      <c r="H2575" s="9">
        <v>18127</v>
      </c>
      <c r="I2575" s="10">
        <v>0.27897611298063663</v>
      </c>
      <c r="J2575" s="10">
        <v>0.67369117890439678</v>
      </c>
      <c r="K2575" s="9">
        <v>-7155</v>
      </c>
      <c r="L2575" s="9">
        <v>7155</v>
      </c>
      <c r="M2575" s="10">
        <v>-0.39471506592376016</v>
      </c>
      <c r="N2575" s="10">
        <v>0.39471506592376016</v>
      </c>
      <c r="O2575" s="9">
        <v>5141</v>
      </c>
      <c r="P2575" s="9">
        <v>11193</v>
      </c>
      <c r="Q2575" s="9">
        <v>16551</v>
      </c>
      <c r="R2575" s="10">
        <v>0.31061567276901697</v>
      </c>
      <c r="S2575" s="10">
        <v>0.6762733369584919</v>
      </c>
      <c r="T2575" s="9">
        <v>-6052</v>
      </c>
      <c r="U2575" s="10">
        <v>-0.36565766418947493</v>
      </c>
      <c r="V2575" s="9">
        <v>-84</v>
      </c>
      <c r="W2575" s="9">
        <v>1019</v>
      </c>
      <c r="X2575" s="10">
        <v>-3.1639559788380345E-2</v>
      </c>
      <c r="Y2575" s="10">
        <v>-2.5821580540951183E-3</v>
      </c>
      <c r="Z2575" s="11">
        <v>1052.07</v>
      </c>
      <c r="AA2575" s="11">
        <v>71.766137234214455</v>
      </c>
      <c r="AB2575" s="11">
        <v>48099</v>
      </c>
      <c r="AC2575" s="12" t="s">
        <v>6535</v>
      </c>
      <c r="AD2575" s="8">
        <v>48</v>
      </c>
      <c r="AE2575" s="8">
        <v>99</v>
      </c>
      <c r="AF2575" s="13" t="s">
        <v>6449</v>
      </c>
      <c r="AG2575" s="13"/>
      <c r="AH2575" s="13" t="s">
        <v>6450</v>
      </c>
      <c r="AI2575" s="14">
        <v>431032</v>
      </c>
      <c r="AJ2575" s="13" t="s">
        <v>486</v>
      </c>
      <c r="AK2575" s="13"/>
      <c r="AL2575" s="13"/>
      <c r="AM2575" s="13"/>
      <c r="AN2575" s="13" t="s">
        <v>487</v>
      </c>
    </row>
    <row r="2576" spans="1:40" x14ac:dyDescent="0.2">
      <c r="A2576" s="8" t="s">
        <v>6397</v>
      </c>
      <c r="B2576" s="8" t="s">
        <v>6536</v>
      </c>
      <c r="C2576" s="8" t="str">
        <f t="shared" si="39"/>
        <v>Cottle County TX</v>
      </c>
      <c r="D2576" s="9">
        <v>1426</v>
      </c>
      <c r="E2576" s="8" t="s">
        <v>445</v>
      </c>
      <c r="F2576" s="9">
        <v>84</v>
      </c>
      <c r="G2576" s="9">
        <v>486</v>
      </c>
      <c r="H2576" s="9">
        <v>583</v>
      </c>
      <c r="I2576" s="10">
        <v>0.14408233276157806</v>
      </c>
      <c r="J2576" s="10">
        <v>0.83361921097770153</v>
      </c>
      <c r="K2576" s="9">
        <v>-402</v>
      </c>
      <c r="L2576" s="9">
        <v>402</v>
      </c>
      <c r="M2576" s="10">
        <v>-0.68953687821612353</v>
      </c>
      <c r="N2576" s="10">
        <v>0.68953687821612353</v>
      </c>
      <c r="O2576" s="9">
        <v>180</v>
      </c>
      <c r="P2576" s="9">
        <v>553</v>
      </c>
      <c r="Q2576" s="9">
        <v>739</v>
      </c>
      <c r="R2576" s="10">
        <v>0.24357239512855211</v>
      </c>
      <c r="S2576" s="10">
        <v>0.7483085250338295</v>
      </c>
      <c r="T2576" s="9">
        <v>-373</v>
      </c>
      <c r="U2576" s="10">
        <v>-0.50473612990527739</v>
      </c>
      <c r="V2576" s="9">
        <v>-96</v>
      </c>
      <c r="W2576" s="9">
        <v>-67</v>
      </c>
      <c r="X2576" s="10">
        <v>-9.9490062366974052E-2</v>
      </c>
      <c r="Y2576" s="10">
        <v>8.5310685943872033E-2</v>
      </c>
      <c r="Z2576" s="11">
        <v>900.56</v>
      </c>
      <c r="AA2576" s="11">
        <v>1.583459180954073</v>
      </c>
      <c r="AB2576" s="11">
        <v>48101</v>
      </c>
      <c r="AC2576" s="12" t="s">
        <v>6537</v>
      </c>
      <c r="AD2576" s="8">
        <v>48</v>
      </c>
      <c r="AE2576" s="8">
        <v>101</v>
      </c>
      <c r="AF2576" s="13"/>
      <c r="AG2576" s="13"/>
      <c r="AH2576" s="13"/>
      <c r="AJ2576" s="13"/>
      <c r="AK2576" s="13"/>
      <c r="AL2576" s="13"/>
      <c r="AM2576" s="13"/>
      <c r="AN2576" s="13" t="s">
        <v>510</v>
      </c>
    </row>
    <row r="2577" spans="1:40" x14ac:dyDescent="0.2">
      <c r="A2577" s="8" t="s">
        <v>6397</v>
      </c>
      <c r="B2577" s="8" t="s">
        <v>6538</v>
      </c>
      <c r="C2577" s="8" t="str">
        <f t="shared" si="39"/>
        <v>Crane County TX</v>
      </c>
      <c r="D2577" s="9">
        <v>5048</v>
      </c>
      <c r="E2577" s="8" t="s">
        <v>445</v>
      </c>
      <c r="F2577" s="9">
        <v>299</v>
      </c>
      <c r="G2577" s="9">
        <v>1047</v>
      </c>
      <c r="H2577" s="9">
        <v>1381</v>
      </c>
      <c r="I2577" s="10">
        <v>0.21650977552498191</v>
      </c>
      <c r="J2577" s="10">
        <v>0.75814627081824759</v>
      </c>
      <c r="K2577" s="9">
        <v>-748</v>
      </c>
      <c r="L2577" s="9">
        <v>748</v>
      </c>
      <c r="M2577" s="10">
        <v>-0.54163649529326574</v>
      </c>
      <c r="N2577" s="10">
        <v>0.54163649529326574</v>
      </c>
      <c r="O2577" s="9">
        <v>275</v>
      </c>
      <c r="P2577" s="9">
        <v>985</v>
      </c>
      <c r="Q2577" s="9">
        <v>1283</v>
      </c>
      <c r="R2577" s="10">
        <v>0.21434138737334374</v>
      </c>
      <c r="S2577" s="10">
        <v>0.76773187840997659</v>
      </c>
      <c r="T2577" s="9">
        <v>-710</v>
      </c>
      <c r="U2577" s="10">
        <v>-0.55339049103663285</v>
      </c>
      <c r="V2577" s="9">
        <v>24</v>
      </c>
      <c r="W2577" s="9">
        <v>62</v>
      </c>
      <c r="X2577" s="10">
        <v>2.1683881516381676E-3</v>
      </c>
      <c r="Y2577" s="10">
        <v>-9.5856075917289951E-3</v>
      </c>
      <c r="Z2577" s="11">
        <v>785.07</v>
      </c>
      <c r="AA2577" s="11">
        <v>6.4299998726228234</v>
      </c>
      <c r="AB2577" s="11">
        <v>48103</v>
      </c>
      <c r="AC2577" s="12" t="s">
        <v>6539</v>
      </c>
      <c r="AD2577" s="8">
        <v>48</v>
      </c>
      <c r="AE2577" s="8">
        <v>103</v>
      </c>
      <c r="AF2577" s="13"/>
      <c r="AG2577" s="13"/>
      <c r="AH2577" s="13"/>
      <c r="AJ2577" s="13"/>
      <c r="AK2577" s="13"/>
      <c r="AL2577" s="13"/>
      <c r="AM2577" s="13"/>
      <c r="AN2577" s="13" t="s">
        <v>510</v>
      </c>
    </row>
    <row r="2578" spans="1:40" x14ac:dyDescent="0.2">
      <c r="A2578" s="8" t="s">
        <v>6397</v>
      </c>
      <c r="B2578" s="8" t="s">
        <v>6266</v>
      </c>
      <c r="C2578" s="8" t="str">
        <f t="shared" si="39"/>
        <v>Crockett County TX</v>
      </c>
      <c r="D2578" s="9">
        <v>3710</v>
      </c>
      <c r="E2578" s="8" t="s">
        <v>445</v>
      </c>
      <c r="F2578" s="9">
        <v>372</v>
      </c>
      <c r="G2578" s="9">
        <v>980</v>
      </c>
      <c r="H2578" s="9">
        <v>1395</v>
      </c>
      <c r="I2578" s="10">
        <v>0.26666666666666666</v>
      </c>
      <c r="J2578" s="10">
        <v>0.70250896057347667</v>
      </c>
      <c r="K2578" s="9">
        <v>-608</v>
      </c>
      <c r="L2578" s="9">
        <v>608</v>
      </c>
      <c r="M2578" s="10">
        <v>-0.43584229390681001</v>
      </c>
      <c r="N2578" s="10">
        <v>0.43584229390681001</v>
      </c>
      <c r="O2578" s="9">
        <v>480</v>
      </c>
      <c r="P2578" s="9">
        <v>957</v>
      </c>
      <c r="Q2578" s="9">
        <v>1457</v>
      </c>
      <c r="R2578" s="10">
        <v>0.32944406314344543</v>
      </c>
      <c r="S2578" s="10">
        <v>0.65682910089224433</v>
      </c>
      <c r="T2578" s="9">
        <v>-477</v>
      </c>
      <c r="U2578" s="10">
        <v>-0.3273850377487989</v>
      </c>
      <c r="V2578" s="9">
        <v>-108</v>
      </c>
      <c r="W2578" s="9">
        <v>23</v>
      </c>
      <c r="X2578" s="10">
        <v>-6.2777396476778768E-2</v>
      </c>
      <c r="Y2578" s="10">
        <v>4.5679859681232338E-2</v>
      </c>
      <c r="Z2578" s="11">
        <v>2807.33</v>
      </c>
      <c r="AA2578" s="11">
        <v>1.3215403960346663</v>
      </c>
      <c r="AB2578" s="11">
        <v>48105</v>
      </c>
      <c r="AC2578" s="12" t="s">
        <v>6540</v>
      </c>
      <c r="AD2578" s="8">
        <v>48</v>
      </c>
      <c r="AE2578" s="8">
        <v>105</v>
      </c>
      <c r="AF2578" s="13"/>
      <c r="AG2578" s="13"/>
      <c r="AH2578" s="13"/>
      <c r="AJ2578" s="13"/>
      <c r="AK2578" s="13"/>
      <c r="AL2578" s="13"/>
      <c r="AM2578" s="13"/>
      <c r="AN2578" s="13" t="s">
        <v>510</v>
      </c>
    </row>
    <row r="2579" spans="1:40" x14ac:dyDescent="0.2">
      <c r="A2579" s="8" t="s">
        <v>6397</v>
      </c>
      <c r="B2579" s="8" t="s">
        <v>6541</v>
      </c>
      <c r="C2579" s="8" t="str">
        <f t="shared" si="39"/>
        <v>Crosby County TX</v>
      </c>
      <c r="D2579" s="9">
        <v>5977</v>
      </c>
      <c r="E2579" s="8" t="s">
        <v>445</v>
      </c>
      <c r="F2579" s="9">
        <v>468</v>
      </c>
      <c r="G2579" s="9">
        <v>1180</v>
      </c>
      <c r="H2579" s="9">
        <v>1712</v>
      </c>
      <c r="I2579" s="10">
        <v>0.27336448598130841</v>
      </c>
      <c r="J2579" s="10">
        <v>0.68925233644859818</v>
      </c>
      <c r="K2579" s="9">
        <v>-712</v>
      </c>
      <c r="L2579" s="9">
        <v>712</v>
      </c>
      <c r="M2579" s="10">
        <v>-0.41588785046728977</v>
      </c>
      <c r="N2579" s="10">
        <v>0.41588785046728977</v>
      </c>
      <c r="O2579" s="9">
        <v>639</v>
      </c>
      <c r="P2579" s="9">
        <v>1132</v>
      </c>
      <c r="Q2579" s="9">
        <v>1787</v>
      </c>
      <c r="R2579" s="10">
        <v>0.35758254057078903</v>
      </c>
      <c r="S2579" s="10">
        <v>0.63346390598768887</v>
      </c>
      <c r="T2579" s="9">
        <v>-493</v>
      </c>
      <c r="U2579" s="10">
        <v>-0.27588136541689984</v>
      </c>
      <c r="V2579" s="9">
        <v>-171</v>
      </c>
      <c r="W2579" s="9">
        <v>48</v>
      </c>
      <c r="X2579" s="10">
        <v>-8.4218054589480618E-2</v>
      </c>
      <c r="Y2579" s="10">
        <v>5.5788430460909311E-2</v>
      </c>
      <c r="Z2579" s="11">
        <v>900.2</v>
      </c>
      <c r="AA2579" s="11">
        <v>6.6396356365252167</v>
      </c>
      <c r="AB2579" s="11">
        <v>48107</v>
      </c>
      <c r="AC2579" s="12" t="s">
        <v>6542</v>
      </c>
      <c r="AD2579" s="8">
        <v>48</v>
      </c>
      <c r="AE2579" s="8">
        <v>107</v>
      </c>
      <c r="AF2579" s="13" t="s">
        <v>6543</v>
      </c>
      <c r="AG2579" s="13" t="s">
        <v>6544</v>
      </c>
      <c r="AH2579" s="13" t="s">
        <v>6545</v>
      </c>
      <c r="AI2579" s="14">
        <v>311154</v>
      </c>
      <c r="AJ2579" s="13" t="s">
        <v>486</v>
      </c>
      <c r="AK2579" s="13" t="s">
        <v>6546</v>
      </c>
      <c r="AL2579" s="13"/>
      <c r="AM2579" s="13"/>
      <c r="AN2579" s="13" t="s">
        <v>505</v>
      </c>
    </row>
    <row r="2580" spans="1:40" x14ac:dyDescent="0.2">
      <c r="A2580" s="8" t="s">
        <v>6397</v>
      </c>
      <c r="B2580" s="8" t="s">
        <v>6547</v>
      </c>
      <c r="C2580" s="8" t="str">
        <f t="shared" si="39"/>
        <v>Culberson County TX</v>
      </c>
      <c r="D2580" s="9">
        <v>2236</v>
      </c>
      <c r="E2580" s="8" t="s">
        <v>445</v>
      </c>
      <c r="F2580" s="9">
        <v>454</v>
      </c>
      <c r="G2580" s="9">
        <v>280</v>
      </c>
      <c r="H2580" s="9">
        <v>762</v>
      </c>
      <c r="I2580" s="10">
        <v>0.59580052493438318</v>
      </c>
      <c r="J2580" s="10">
        <v>0.36745406824146981</v>
      </c>
      <c r="K2580" s="9">
        <v>174</v>
      </c>
      <c r="L2580" s="9">
        <v>-174</v>
      </c>
      <c r="M2580" s="10">
        <v>0.22834645669291337</v>
      </c>
      <c r="N2580" s="10">
        <v>-0.22834645669291337</v>
      </c>
      <c r="O2580" s="9">
        <v>566</v>
      </c>
      <c r="P2580" s="9">
        <v>294</v>
      </c>
      <c r="Q2580" s="9">
        <v>876</v>
      </c>
      <c r="R2580" s="10">
        <v>0.64611872146118721</v>
      </c>
      <c r="S2580" s="10">
        <v>0.33561643835616439</v>
      </c>
      <c r="T2580" s="9">
        <v>272</v>
      </c>
      <c r="U2580" s="10">
        <v>0.31050228310502281</v>
      </c>
      <c r="V2580" s="9">
        <v>-112</v>
      </c>
      <c r="W2580" s="9">
        <v>-14</v>
      </c>
      <c r="X2580" s="10">
        <v>-5.0318196526804027E-2</v>
      </c>
      <c r="Y2580" s="10">
        <v>3.1837629885305418E-2</v>
      </c>
      <c r="Z2580" s="11">
        <v>3812.8</v>
      </c>
      <c r="AA2580" s="11">
        <v>0.58644565673520765</v>
      </c>
      <c r="AB2580" s="11">
        <v>48109</v>
      </c>
      <c r="AC2580" s="12" t="s">
        <v>6548</v>
      </c>
      <c r="AD2580" s="8">
        <v>48</v>
      </c>
      <c r="AE2580" s="8">
        <v>109</v>
      </c>
      <c r="AF2580" s="13"/>
      <c r="AG2580" s="13"/>
      <c r="AH2580" s="13"/>
      <c r="AJ2580" s="13"/>
      <c r="AK2580" s="13"/>
      <c r="AL2580" s="13"/>
      <c r="AM2580" s="13"/>
      <c r="AN2580" s="13" t="s">
        <v>510</v>
      </c>
    </row>
    <row r="2581" spans="1:40" x14ac:dyDescent="0.2">
      <c r="A2581" s="8" t="s">
        <v>6397</v>
      </c>
      <c r="B2581" s="8" t="s">
        <v>6549</v>
      </c>
      <c r="C2581" s="8" t="str">
        <f t="shared" si="39"/>
        <v>Dallam County TX</v>
      </c>
      <c r="D2581" s="9">
        <v>7121</v>
      </c>
      <c r="E2581" s="8" t="s">
        <v>445</v>
      </c>
      <c r="F2581" s="9">
        <v>222</v>
      </c>
      <c r="G2581" s="9">
        <v>1258</v>
      </c>
      <c r="H2581" s="9">
        <v>1535</v>
      </c>
      <c r="I2581" s="10">
        <v>0.14462540716612377</v>
      </c>
      <c r="J2581" s="10">
        <v>0.81954397394136813</v>
      </c>
      <c r="K2581" s="9">
        <v>-1036</v>
      </c>
      <c r="L2581" s="9">
        <v>1036</v>
      </c>
      <c r="M2581" s="10">
        <v>-0.67491856677524442</v>
      </c>
      <c r="N2581" s="10">
        <v>0.67491856677524442</v>
      </c>
      <c r="O2581" s="9">
        <v>253</v>
      </c>
      <c r="P2581" s="9">
        <v>1248</v>
      </c>
      <c r="Q2581" s="9">
        <v>1532</v>
      </c>
      <c r="R2581" s="10">
        <v>0.16514360313315926</v>
      </c>
      <c r="S2581" s="10">
        <v>0.81462140992167098</v>
      </c>
      <c r="T2581" s="9">
        <v>-995</v>
      </c>
      <c r="U2581" s="10">
        <v>-0.64947780678851175</v>
      </c>
      <c r="V2581" s="9">
        <v>-31</v>
      </c>
      <c r="W2581" s="9">
        <v>10</v>
      </c>
      <c r="X2581" s="10">
        <v>-2.0518195967035496E-2</v>
      </c>
      <c r="Y2581" s="10">
        <v>4.922564019697151E-3</v>
      </c>
      <c r="Z2581" s="11">
        <v>1503.26</v>
      </c>
      <c r="AA2581" s="11">
        <v>4.7370381703763824</v>
      </c>
      <c r="AB2581" s="11">
        <v>48111</v>
      </c>
      <c r="AC2581" s="12" t="s">
        <v>6550</v>
      </c>
      <c r="AD2581" s="8">
        <v>48</v>
      </c>
      <c r="AE2581" s="8">
        <v>111</v>
      </c>
      <c r="AF2581" s="13"/>
      <c r="AG2581" s="13"/>
      <c r="AH2581" s="13"/>
      <c r="AJ2581" s="13"/>
      <c r="AK2581" s="13"/>
      <c r="AL2581" s="13"/>
      <c r="AM2581" s="13"/>
      <c r="AN2581" s="13" t="s">
        <v>510</v>
      </c>
    </row>
    <row r="2582" spans="1:40" x14ac:dyDescent="0.2">
      <c r="A2582" s="8" t="s">
        <v>6397</v>
      </c>
      <c r="B2582" s="8" t="s">
        <v>563</v>
      </c>
      <c r="C2582" s="8" t="str">
        <f t="shared" si="39"/>
        <v>Dallas County TX</v>
      </c>
      <c r="D2582" s="9">
        <v>2553385</v>
      </c>
      <c r="E2582" s="8" t="s">
        <v>445</v>
      </c>
      <c r="F2582" s="9">
        <v>458845</v>
      </c>
      <c r="G2582" s="9">
        <v>261865</v>
      </c>
      <c r="H2582" s="9">
        <v>750649</v>
      </c>
      <c r="I2582" s="10">
        <v>0.61126438588474774</v>
      </c>
      <c r="J2582" s="10">
        <v>0.3488514605361494</v>
      </c>
      <c r="K2582" s="9">
        <v>196980</v>
      </c>
      <c r="L2582" s="9">
        <v>-196980</v>
      </c>
      <c r="M2582" s="10">
        <v>0.26241292534859834</v>
      </c>
      <c r="N2582" s="10">
        <v>-0.26241292534859834</v>
      </c>
      <c r="O2582" s="9">
        <v>403170</v>
      </c>
      <c r="P2582" s="9">
        <v>294339</v>
      </c>
      <c r="Q2582" s="9">
        <v>705941</v>
      </c>
      <c r="R2582" s="10">
        <v>0.57111005027332318</v>
      </c>
      <c r="S2582" s="10">
        <v>0.41694560876900477</v>
      </c>
      <c r="T2582" s="9">
        <v>108831</v>
      </c>
      <c r="U2582" s="10">
        <v>0.15416444150431841</v>
      </c>
      <c r="V2582" s="9">
        <v>55675</v>
      </c>
      <c r="W2582" s="9">
        <v>-32474</v>
      </c>
      <c r="X2582" s="10">
        <v>4.0154335611424563E-2</v>
      </c>
      <c r="Y2582" s="10">
        <v>-6.8094148232855367E-2</v>
      </c>
      <c r="Z2582" s="11">
        <v>871.28</v>
      </c>
      <c r="AA2582" s="11">
        <v>2930.6135800202001</v>
      </c>
      <c r="AB2582" s="11">
        <v>48113</v>
      </c>
      <c r="AC2582" s="12" t="s">
        <v>6551</v>
      </c>
      <c r="AD2582" s="8">
        <v>48</v>
      </c>
      <c r="AE2582" s="8">
        <v>113</v>
      </c>
      <c r="AF2582" s="13" t="s">
        <v>6517</v>
      </c>
      <c r="AG2582" s="13" t="s">
        <v>5548</v>
      </c>
      <c r="AH2582" s="13" t="s">
        <v>6518</v>
      </c>
      <c r="AI2582" s="14">
        <v>7102796</v>
      </c>
      <c r="AJ2582" s="13" t="s">
        <v>486</v>
      </c>
      <c r="AK2582" s="13" t="s">
        <v>5550</v>
      </c>
      <c r="AL2582" s="13" t="s">
        <v>6519</v>
      </c>
      <c r="AM2582" s="13" t="s">
        <v>6520</v>
      </c>
      <c r="AN2582" s="13" t="s">
        <v>487</v>
      </c>
    </row>
    <row r="2583" spans="1:40" x14ac:dyDescent="0.2">
      <c r="A2583" s="8" t="s">
        <v>6397</v>
      </c>
      <c r="B2583" s="8" t="s">
        <v>1667</v>
      </c>
      <c r="C2583" s="8" t="str">
        <f t="shared" si="39"/>
        <v>Dawson County TX</v>
      </c>
      <c r="D2583" s="9">
        <v>13520</v>
      </c>
      <c r="E2583" s="8" t="s">
        <v>445</v>
      </c>
      <c r="F2583" s="9">
        <v>835</v>
      </c>
      <c r="G2583" s="9">
        <v>2636</v>
      </c>
      <c r="H2583" s="9">
        <v>3562</v>
      </c>
      <c r="I2583" s="10">
        <v>0.23441886580572713</v>
      </c>
      <c r="J2583" s="10">
        <v>0.7400336889387984</v>
      </c>
      <c r="K2583" s="9">
        <v>-1801</v>
      </c>
      <c r="L2583" s="9">
        <v>1801</v>
      </c>
      <c r="M2583" s="10">
        <v>-0.50561482313307127</v>
      </c>
      <c r="N2583" s="10">
        <v>0.50561482313307127</v>
      </c>
      <c r="O2583" s="9">
        <v>1017</v>
      </c>
      <c r="P2583" s="9">
        <v>2591</v>
      </c>
      <c r="Q2583" s="9">
        <v>3640</v>
      </c>
      <c r="R2583" s="10">
        <v>0.2793956043956044</v>
      </c>
      <c r="S2583" s="10">
        <v>0.71181318681318684</v>
      </c>
      <c r="T2583" s="9">
        <v>-1574</v>
      </c>
      <c r="U2583" s="10">
        <v>-0.43241758241758244</v>
      </c>
      <c r="V2583" s="9">
        <v>-182</v>
      </c>
      <c r="W2583" s="9">
        <v>45</v>
      </c>
      <c r="X2583" s="10">
        <v>-4.4976738589877274E-2</v>
      </c>
      <c r="Y2583" s="10">
        <v>2.8220502125611557E-2</v>
      </c>
      <c r="Z2583" s="11">
        <v>900.31</v>
      </c>
      <c r="AA2583" s="11">
        <v>15.017049682887006</v>
      </c>
      <c r="AB2583" s="11">
        <v>48115</v>
      </c>
      <c r="AC2583" s="12" t="s">
        <v>6552</v>
      </c>
      <c r="AD2583" s="8">
        <v>48</v>
      </c>
      <c r="AE2583" s="8">
        <v>115</v>
      </c>
      <c r="AF2583" s="13" t="s">
        <v>6553</v>
      </c>
      <c r="AG2583" s="13"/>
      <c r="AH2583" s="13" t="s">
        <v>6554</v>
      </c>
      <c r="AJ2583" s="13" t="s">
        <v>498</v>
      </c>
      <c r="AK2583" s="13"/>
      <c r="AL2583" s="13"/>
      <c r="AM2583" s="13"/>
      <c r="AN2583" s="13" t="s">
        <v>487</v>
      </c>
    </row>
    <row r="2584" spans="1:40" x14ac:dyDescent="0.2">
      <c r="A2584" s="8" t="s">
        <v>6397</v>
      </c>
      <c r="B2584" s="8" t="s">
        <v>6555</v>
      </c>
      <c r="C2584" s="8" t="str">
        <f t="shared" si="39"/>
        <v>Deaf Smith County TX</v>
      </c>
      <c r="D2584" s="9">
        <v>18952</v>
      </c>
      <c r="E2584" s="8" t="s">
        <v>445</v>
      </c>
      <c r="F2584" s="9">
        <v>1185</v>
      </c>
      <c r="G2584" s="9">
        <v>2911</v>
      </c>
      <c r="H2584" s="9">
        <v>4201</v>
      </c>
      <c r="I2584" s="10">
        <v>0.28207569626279455</v>
      </c>
      <c r="J2584" s="10">
        <v>0.69293025470126157</v>
      </c>
      <c r="K2584" s="9">
        <v>-1726</v>
      </c>
      <c r="L2584" s="9">
        <v>1726</v>
      </c>
      <c r="M2584" s="10">
        <v>-0.41085455843846702</v>
      </c>
      <c r="N2584" s="10">
        <v>0.41085455843846702</v>
      </c>
      <c r="O2584" s="9">
        <v>1239</v>
      </c>
      <c r="P2584" s="9">
        <v>3042</v>
      </c>
      <c r="Q2584" s="9">
        <v>4309</v>
      </c>
      <c r="R2584" s="10">
        <v>0.28753771176607101</v>
      </c>
      <c r="S2584" s="10">
        <v>0.70596426084938502</v>
      </c>
      <c r="T2584" s="9">
        <v>-1803</v>
      </c>
      <c r="U2584" s="10">
        <v>-0.418426549083314</v>
      </c>
      <c r="V2584" s="9">
        <v>-54</v>
      </c>
      <c r="W2584" s="9">
        <v>-131</v>
      </c>
      <c r="X2584" s="10">
        <v>-5.4620155032764628E-3</v>
      </c>
      <c r="Y2584" s="10">
        <v>-1.3034006148123445E-2</v>
      </c>
      <c r="Z2584" s="11">
        <v>1496.87</v>
      </c>
      <c r="AA2584" s="11">
        <v>12.661086133064329</v>
      </c>
      <c r="AB2584" s="11">
        <v>48117</v>
      </c>
      <c r="AC2584" s="12" t="s">
        <v>6556</v>
      </c>
      <c r="AD2584" s="8">
        <v>48</v>
      </c>
      <c r="AE2584" s="8">
        <v>117</v>
      </c>
      <c r="AF2584" s="13" t="s">
        <v>6557</v>
      </c>
      <c r="AG2584" s="13"/>
      <c r="AH2584" s="13" t="s">
        <v>6558</v>
      </c>
      <c r="AJ2584" s="13" t="s">
        <v>498</v>
      </c>
      <c r="AK2584" s="13"/>
      <c r="AL2584" s="13"/>
      <c r="AM2584" s="13"/>
      <c r="AN2584" s="13" t="s">
        <v>487</v>
      </c>
    </row>
    <row r="2585" spans="1:40" x14ac:dyDescent="0.2">
      <c r="A2585" s="8" t="s">
        <v>6397</v>
      </c>
      <c r="B2585" s="8" t="s">
        <v>1176</v>
      </c>
      <c r="C2585" s="8" t="str">
        <f t="shared" si="39"/>
        <v>Delta County TX</v>
      </c>
      <c r="D2585" s="9">
        <v>5217</v>
      </c>
      <c r="E2585" s="8" t="s">
        <v>445</v>
      </c>
      <c r="F2585" s="9">
        <v>400</v>
      </c>
      <c r="G2585" s="9">
        <v>1836</v>
      </c>
      <c r="H2585" s="9">
        <v>2279</v>
      </c>
      <c r="I2585" s="10">
        <v>0.1755155770074594</v>
      </c>
      <c r="J2585" s="10">
        <v>0.80561649846423866</v>
      </c>
      <c r="K2585" s="9">
        <v>-1436</v>
      </c>
      <c r="L2585" s="9">
        <v>1436</v>
      </c>
      <c r="M2585" s="10">
        <v>-0.63010092145677921</v>
      </c>
      <c r="N2585" s="10">
        <v>0.63010092145677921</v>
      </c>
      <c r="O2585" s="9">
        <v>454</v>
      </c>
      <c r="P2585" s="9">
        <v>1524</v>
      </c>
      <c r="Q2585" s="9">
        <v>2018</v>
      </c>
      <c r="R2585" s="10">
        <v>0.22497522299306244</v>
      </c>
      <c r="S2585" s="10">
        <v>0.75520317145688798</v>
      </c>
      <c r="T2585" s="9">
        <v>-1070</v>
      </c>
      <c r="U2585" s="10">
        <v>-0.53022794846382548</v>
      </c>
      <c r="V2585" s="9">
        <v>-54</v>
      </c>
      <c r="W2585" s="9">
        <v>312</v>
      </c>
      <c r="X2585" s="10">
        <v>-4.945964598560304E-2</v>
      </c>
      <c r="Y2585" s="10">
        <v>5.0413327007350683E-2</v>
      </c>
      <c r="Z2585" s="11">
        <v>256.83</v>
      </c>
      <c r="AA2585" s="11">
        <v>20.313047541175099</v>
      </c>
      <c r="AB2585" s="11">
        <v>48119</v>
      </c>
      <c r="AC2585" s="12" t="s">
        <v>6559</v>
      </c>
      <c r="AD2585" s="8">
        <v>48</v>
      </c>
      <c r="AE2585" s="8">
        <v>119</v>
      </c>
      <c r="AF2585" s="13"/>
      <c r="AG2585" s="13"/>
      <c r="AH2585" s="13"/>
      <c r="AJ2585" s="13"/>
      <c r="AK2585" s="13"/>
      <c r="AL2585" s="13"/>
      <c r="AM2585" s="13"/>
      <c r="AN2585" s="13" t="s">
        <v>510</v>
      </c>
    </row>
    <row r="2586" spans="1:40" x14ac:dyDescent="0.2">
      <c r="A2586" s="8" t="s">
        <v>6397</v>
      </c>
      <c r="B2586" s="8" t="s">
        <v>6560</v>
      </c>
      <c r="C2586" s="8" t="str">
        <f t="shared" si="39"/>
        <v>Denton County TX</v>
      </c>
      <c r="D2586" s="9">
        <v>780612</v>
      </c>
      <c r="E2586" s="8" t="s">
        <v>445</v>
      </c>
      <c r="F2586" s="9">
        <v>110000</v>
      </c>
      <c r="G2586" s="9">
        <v>169175</v>
      </c>
      <c r="H2586" s="9">
        <v>293287</v>
      </c>
      <c r="I2586" s="10">
        <v>0.37505924231213794</v>
      </c>
      <c r="J2586" s="10">
        <v>0.57682406652869034</v>
      </c>
      <c r="K2586" s="9">
        <v>-59175</v>
      </c>
      <c r="L2586" s="9">
        <v>59175</v>
      </c>
      <c r="M2586" s="10">
        <v>-0.2017648242165524</v>
      </c>
      <c r="N2586" s="10">
        <v>0.2017648242165524</v>
      </c>
      <c r="O2586" s="9">
        <v>79917</v>
      </c>
      <c r="P2586" s="9">
        <v>156105</v>
      </c>
      <c r="Q2586" s="9">
        <v>240125</v>
      </c>
      <c r="R2586" s="10">
        <v>0.33281415929203539</v>
      </c>
      <c r="S2586" s="10">
        <v>0.65009890681936489</v>
      </c>
      <c r="T2586" s="9">
        <v>-76188</v>
      </c>
      <c r="U2586" s="10">
        <v>-0.31728474752732949</v>
      </c>
      <c r="V2586" s="9">
        <v>30083</v>
      </c>
      <c r="W2586" s="9">
        <v>13070</v>
      </c>
      <c r="X2586" s="10">
        <v>4.2245083020102547E-2</v>
      </c>
      <c r="Y2586" s="10">
        <v>-7.3274840290674548E-2</v>
      </c>
      <c r="Z2586" s="11">
        <v>878.43</v>
      </c>
      <c r="AA2586" s="11">
        <v>888.64451350705235</v>
      </c>
      <c r="AB2586" s="11">
        <v>48121</v>
      </c>
      <c r="AC2586" s="12" t="s">
        <v>6561</v>
      </c>
      <c r="AD2586" s="8">
        <v>48</v>
      </c>
      <c r="AE2586" s="8">
        <v>121</v>
      </c>
      <c r="AF2586" s="13" t="s">
        <v>6517</v>
      </c>
      <c r="AG2586" s="13" t="s">
        <v>5548</v>
      </c>
      <c r="AH2586" s="13" t="s">
        <v>6518</v>
      </c>
      <c r="AI2586" s="14">
        <v>7102796</v>
      </c>
      <c r="AJ2586" s="13" t="s">
        <v>486</v>
      </c>
      <c r="AK2586" s="13" t="s">
        <v>5550</v>
      </c>
      <c r="AL2586" s="13" t="s">
        <v>6519</v>
      </c>
      <c r="AM2586" s="13" t="s">
        <v>6520</v>
      </c>
      <c r="AN2586" s="13" t="s">
        <v>505</v>
      </c>
    </row>
    <row r="2587" spans="1:40" x14ac:dyDescent="0.2">
      <c r="A2587" s="8" t="s">
        <v>6397</v>
      </c>
      <c r="B2587" s="8" t="s">
        <v>6562</v>
      </c>
      <c r="C2587" s="8" t="str">
        <f t="shared" si="39"/>
        <v>DeWitt County TX</v>
      </c>
      <c r="D2587" s="9">
        <v>20797</v>
      </c>
      <c r="E2587" s="8" t="s">
        <v>445</v>
      </c>
      <c r="F2587" s="9">
        <v>1161</v>
      </c>
      <c r="G2587" s="9">
        <v>5510</v>
      </c>
      <c r="H2587" s="9">
        <v>6822</v>
      </c>
      <c r="I2587" s="10">
        <v>0.17018469656992086</v>
      </c>
      <c r="J2587" s="10">
        <v>0.80768103195543828</v>
      </c>
      <c r="K2587" s="9">
        <v>-4349</v>
      </c>
      <c r="L2587" s="9">
        <v>4349</v>
      </c>
      <c r="M2587" s="10">
        <v>-0.63749633538551742</v>
      </c>
      <c r="N2587" s="10">
        <v>0.63749633538551742</v>
      </c>
      <c r="O2587" s="9">
        <v>1463</v>
      </c>
      <c r="P2587" s="9">
        <v>5114</v>
      </c>
      <c r="Q2587" s="9">
        <v>6624</v>
      </c>
      <c r="R2587" s="10">
        <v>0.22086352657004832</v>
      </c>
      <c r="S2587" s="10">
        <v>0.77204106280193241</v>
      </c>
      <c r="T2587" s="9">
        <v>-3651</v>
      </c>
      <c r="U2587" s="10">
        <v>-0.55117753623188404</v>
      </c>
      <c r="V2587" s="9">
        <v>-302</v>
      </c>
      <c r="W2587" s="9">
        <v>396</v>
      </c>
      <c r="X2587" s="10">
        <v>-5.0678830000127462E-2</v>
      </c>
      <c r="Y2587" s="10">
        <v>3.5639969153505868E-2</v>
      </c>
      <c r="Z2587" s="11">
        <v>908.98</v>
      </c>
      <c r="AA2587" s="11">
        <v>22.879491297938348</v>
      </c>
      <c r="AB2587" s="11">
        <v>48123</v>
      </c>
      <c r="AC2587" s="12" t="s">
        <v>6563</v>
      </c>
      <c r="AD2587" s="8">
        <v>48</v>
      </c>
      <c r="AE2587" s="8">
        <v>123</v>
      </c>
      <c r="AF2587" s="13"/>
      <c r="AG2587" s="13"/>
      <c r="AH2587" s="13"/>
      <c r="AJ2587" s="13"/>
      <c r="AK2587" s="13"/>
      <c r="AL2587" s="13"/>
      <c r="AM2587" s="13"/>
      <c r="AN2587" s="13" t="s">
        <v>510</v>
      </c>
    </row>
    <row r="2588" spans="1:40" x14ac:dyDescent="0.2">
      <c r="A2588" s="8" t="s">
        <v>6397</v>
      </c>
      <c r="B2588" s="8" t="s">
        <v>6564</v>
      </c>
      <c r="C2588" s="8" t="str">
        <f t="shared" si="39"/>
        <v>Dickens County TX</v>
      </c>
      <c r="D2588" s="9">
        <v>2206</v>
      </c>
      <c r="E2588" s="8" t="s">
        <v>445</v>
      </c>
      <c r="F2588" s="9">
        <v>128</v>
      </c>
      <c r="G2588" s="9">
        <v>755</v>
      </c>
      <c r="H2588" s="9">
        <v>909</v>
      </c>
      <c r="I2588" s="10">
        <v>0.14081408140814081</v>
      </c>
      <c r="J2588" s="10">
        <v>0.83058305830583057</v>
      </c>
      <c r="K2588" s="9">
        <v>-627</v>
      </c>
      <c r="L2588" s="9">
        <v>627</v>
      </c>
      <c r="M2588" s="10">
        <v>-0.68976897689768979</v>
      </c>
      <c r="N2588" s="10">
        <v>0.68976897689768979</v>
      </c>
      <c r="O2588" s="9">
        <v>216</v>
      </c>
      <c r="P2588" s="9">
        <v>793</v>
      </c>
      <c r="Q2588" s="9">
        <v>1019</v>
      </c>
      <c r="R2588" s="10">
        <v>0.21197252208047104</v>
      </c>
      <c r="S2588" s="10">
        <v>0.77821393523061821</v>
      </c>
      <c r="T2588" s="9">
        <v>-577</v>
      </c>
      <c r="U2588" s="10">
        <v>-0.5662414131501472</v>
      </c>
      <c r="V2588" s="9">
        <v>-88</v>
      </c>
      <c r="W2588" s="9">
        <v>-38</v>
      </c>
      <c r="X2588" s="10">
        <v>-7.1158440672330237E-2</v>
      </c>
      <c r="Y2588" s="10">
        <v>5.2369123075212354E-2</v>
      </c>
      <c r="Z2588" s="11">
        <v>901.72</v>
      </c>
      <c r="AA2588" s="11">
        <v>2.4464357006609592</v>
      </c>
      <c r="AB2588" s="11">
        <v>48125</v>
      </c>
      <c r="AC2588" s="12" t="s">
        <v>6565</v>
      </c>
      <c r="AD2588" s="8">
        <v>48</v>
      </c>
      <c r="AE2588" s="8">
        <v>125</v>
      </c>
      <c r="AF2588" s="13"/>
      <c r="AG2588" s="13"/>
      <c r="AH2588" s="13"/>
      <c r="AJ2588" s="13"/>
      <c r="AK2588" s="13"/>
      <c r="AL2588" s="13"/>
      <c r="AM2588" s="13"/>
      <c r="AN2588" s="13" t="s">
        <v>510</v>
      </c>
    </row>
    <row r="2589" spans="1:40" x14ac:dyDescent="0.2">
      <c r="A2589" s="8" t="s">
        <v>6397</v>
      </c>
      <c r="B2589" s="8" t="s">
        <v>6566</v>
      </c>
      <c r="C2589" s="8" t="str">
        <f t="shared" si="39"/>
        <v>Dimmit County TX</v>
      </c>
      <c r="D2589" s="9">
        <v>10980</v>
      </c>
      <c r="E2589" s="8" t="s">
        <v>445</v>
      </c>
      <c r="F2589" s="9">
        <v>2173</v>
      </c>
      <c r="G2589" s="9">
        <v>974</v>
      </c>
      <c r="H2589" s="9">
        <v>3225</v>
      </c>
      <c r="I2589" s="10">
        <v>0.67379844961240309</v>
      </c>
      <c r="J2589" s="10">
        <v>0.30201550387596898</v>
      </c>
      <c r="K2589" s="9">
        <v>1199</v>
      </c>
      <c r="L2589" s="9">
        <v>-1199</v>
      </c>
      <c r="M2589" s="10">
        <v>0.37178294573643411</v>
      </c>
      <c r="N2589" s="10">
        <v>-0.37178294573643411</v>
      </c>
      <c r="O2589" s="9">
        <v>2141</v>
      </c>
      <c r="P2589" s="9">
        <v>762</v>
      </c>
      <c r="Q2589" s="9">
        <v>2917</v>
      </c>
      <c r="R2589" s="10">
        <v>0.73397326019883447</v>
      </c>
      <c r="S2589" s="10">
        <v>0.26122728830990743</v>
      </c>
      <c r="T2589" s="9">
        <v>1379</v>
      </c>
      <c r="U2589" s="10">
        <v>0.47274597188892703</v>
      </c>
      <c r="V2589" s="9">
        <v>32</v>
      </c>
      <c r="W2589" s="9">
        <v>212</v>
      </c>
      <c r="X2589" s="10">
        <v>-6.0174810586431371E-2</v>
      </c>
      <c r="Y2589" s="10">
        <v>4.0788215566061548E-2</v>
      </c>
      <c r="Z2589" s="11">
        <v>1328.88</v>
      </c>
      <c r="AA2589" s="11">
        <v>8.2625970742279211</v>
      </c>
      <c r="AB2589" s="11">
        <v>48127</v>
      </c>
      <c r="AC2589" s="12" t="s">
        <v>6567</v>
      </c>
      <c r="AD2589" s="8">
        <v>48</v>
      </c>
      <c r="AE2589" s="8">
        <v>127</v>
      </c>
      <c r="AF2589" s="13"/>
      <c r="AG2589" s="13"/>
      <c r="AH2589" s="13"/>
      <c r="AJ2589" s="13"/>
      <c r="AK2589" s="13"/>
      <c r="AL2589" s="13"/>
      <c r="AM2589" s="13"/>
      <c r="AN2589" s="13" t="s">
        <v>510</v>
      </c>
    </row>
    <row r="2590" spans="1:40" x14ac:dyDescent="0.2">
      <c r="A2590" s="8" t="s">
        <v>6397</v>
      </c>
      <c r="B2590" s="8" t="s">
        <v>6568</v>
      </c>
      <c r="C2590" s="8" t="str">
        <f t="shared" si="39"/>
        <v>Donley County TX</v>
      </c>
      <c r="D2590" s="9">
        <v>3499</v>
      </c>
      <c r="E2590" s="8" t="s">
        <v>445</v>
      </c>
      <c r="F2590" s="9">
        <v>190</v>
      </c>
      <c r="G2590" s="9">
        <v>1225</v>
      </c>
      <c r="H2590" s="9">
        <v>1460</v>
      </c>
      <c r="I2590" s="10">
        <v>0.13013698630136986</v>
      </c>
      <c r="J2590" s="10">
        <v>0.83904109589041098</v>
      </c>
      <c r="K2590" s="9">
        <v>-1035</v>
      </c>
      <c r="L2590" s="9">
        <v>1035</v>
      </c>
      <c r="M2590" s="10">
        <v>-0.70890410958904115</v>
      </c>
      <c r="N2590" s="10">
        <v>0.70890410958904115</v>
      </c>
      <c r="O2590" s="9">
        <v>226</v>
      </c>
      <c r="P2590" s="9">
        <v>1286</v>
      </c>
      <c r="Q2590" s="9">
        <v>1533</v>
      </c>
      <c r="R2590" s="10">
        <v>0.14742335290280495</v>
      </c>
      <c r="S2590" s="10">
        <v>0.83887801696020869</v>
      </c>
      <c r="T2590" s="9">
        <v>-1060</v>
      </c>
      <c r="U2590" s="10">
        <v>-0.69145466405740375</v>
      </c>
      <c r="V2590" s="9">
        <v>-36</v>
      </c>
      <c r="W2590" s="9">
        <v>-61</v>
      </c>
      <c r="X2590" s="10">
        <v>-1.7286366601435094E-2</v>
      </c>
      <c r="Y2590" s="10">
        <v>1.6307893020228725E-4</v>
      </c>
      <c r="Z2590" s="11">
        <v>926.89</v>
      </c>
      <c r="AA2590" s="11">
        <v>3.7749894809524323</v>
      </c>
      <c r="AB2590" s="11">
        <v>48129</v>
      </c>
      <c r="AC2590" s="12" t="s">
        <v>6569</v>
      </c>
      <c r="AD2590" s="8">
        <v>48</v>
      </c>
      <c r="AE2590" s="8">
        <v>129</v>
      </c>
      <c r="AF2590" s="13"/>
      <c r="AG2590" s="13"/>
      <c r="AH2590" s="13"/>
      <c r="AJ2590" s="13"/>
      <c r="AK2590" s="13"/>
      <c r="AL2590" s="13"/>
      <c r="AM2590" s="13"/>
      <c r="AN2590" s="13" t="s">
        <v>510</v>
      </c>
    </row>
    <row r="2591" spans="1:40" x14ac:dyDescent="0.2">
      <c r="A2591" s="8" t="s">
        <v>6397</v>
      </c>
      <c r="B2591" s="8" t="s">
        <v>1417</v>
      </c>
      <c r="C2591" s="8" t="str">
        <f t="shared" si="39"/>
        <v>Duval County TX</v>
      </c>
      <c r="D2591" s="9">
        <v>11388</v>
      </c>
      <c r="E2591" s="8" t="s">
        <v>445</v>
      </c>
      <c r="F2591" s="9">
        <v>2783</v>
      </c>
      <c r="G2591" s="9">
        <v>1316</v>
      </c>
      <c r="H2591" s="9">
        <v>4159</v>
      </c>
      <c r="I2591" s="10">
        <v>0.66915123827843237</v>
      </c>
      <c r="J2591" s="10">
        <v>0.31642221687905747</v>
      </c>
      <c r="K2591" s="9">
        <v>1467</v>
      </c>
      <c r="L2591" s="9">
        <v>-1467</v>
      </c>
      <c r="M2591" s="10">
        <v>0.3527290213993749</v>
      </c>
      <c r="N2591" s="10">
        <v>-0.3527290213993749</v>
      </c>
      <c r="O2591" s="9">
        <v>3331</v>
      </c>
      <c r="P2591" s="9">
        <v>979</v>
      </c>
      <c r="Q2591" s="9">
        <v>4343</v>
      </c>
      <c r="R2591" s="10">
        <v>0.76698134929772044</v>
      </c>
      <c r="S2591" s="10">
        <v>0.22542021644024868</v>
      </c>
      <c r="T2591" s="9">
        <v>2352</v>
      </c>
      <c r="U2591" s="10">
        <v>0.54156113285747176</v>
      </c>
      <c r="V2591" s="9">
        <v>-548</v>
      </c>
      <c r="W2591" s="9">
        <v>337</v>
      </c>
      <c r="X2591" s="10">
        <v>-9.7830111019288069E-2</v>
      </c>
      <c r="Y2591" s="10">
        <v>9.1002000438808794E-2</v>
      </c>
      <c r="Z2591" s="11">
        <v>1793.48</v>
      </c>
      <c r="AA2591" s="11">
        <v>6.3496665700202959</v>
      </c>
      <c r="AB2591" s="11">
        <v>48131</v>
      </c>
      <c r="AC2591" s="12" t="s">
        <v>6570</v>
      </c>
      <c r="AD2591" s="8">
        <v>48</v>
      </c>
      <c r="AE2591" s="8">
        <v>131</v>
      </c>
      <c r="AF2591" s="13"/>
      <c r="AG2591" s="13"/>
      <c r="AH2591" s="13"/>
      <c r="AJ2591" s="13"/>
      <c r="AK2591" s="13"/>
      <c r="AL2591" s="13"/>
      <c r="AM2591" s="13"/>
      <c r="AN2591" s="13" t="s">
        <v>510</v>
      </c>
    </row>
    <row r="2592" spans="1:40" x14ac:dyDescent="0.2">
      <c r="A2592" s="8" t="s">
        <v>6397</v>
      </c>
      <c r="B2592" s="8" t="s">
        <v>6571</v>
      </c>
      <c r="C2592" s="8" t="str">
        <f t="shared" si="39"/>
        <v>Eastland County TX</v>
      </c>
      <c r="D2592" s="9">
        <v>18171</v>
      </c>
      <c r="E2592" s="8" t="s">
        <v>445</v>
      </c>
      <c r="F2592" s="9">
        <v>776</v>
      </c>
      <c r="G2592" s="9">
        <v>6008</v>
      </c>
      <c r="H2592" s="9">
        <v>6935</v>
      </c>
      <c r="I2592" s="10">
        <v>0.11189617880317232</v>
      </c>
      <c r="J2592" s="10">
        <v>0.86633020908435476</v>
      </c>
      <c r="K2592" s="9">
        <v>-5232</v>
      </c>
      <c r="L2592" s="9">
        <v>5232</v>
      </c>
      <c r="M2592" s="10">
        <v>-0.7544340302811825</v>
      </c>
      <c r="N2592" s="10">
        <v>0.7544340302811825</v>
      </c>
      <c r="O2592" s="9">
        <v>970</v>
      </c>
      <c r="P2592" s="9">
        <v>5443</v>
      </c>
      <c r="Q2592" s="9">
        <v>6494</v>
      </c>
      <c r="R2592" s="10">
        <v>0.14936864798275332</v>
      </c>
      <c r="S2592" s="10">
        <v>0.83815829996920233</v>
      </c>
      <c r="T2592" s="9">
        <v>-4473</v>
      </c>
      <c r="U2592" s="10">
        <v>-0.68878965198644904</v>
      </c>
      <c r="V2592" s="9">
        <v>-194</v>
      </c>
      <c r="W2592" s="9">
        <v>565</v>
      </c>
      <c r="X2592" s="10">
        <v>-3.7472469179580997E-2</v>
      </c>
      <c r="Y2592" s="10">
        <v>2.8171909115152438E-2</v>
      </c>
      <c r="Z2592" s="11">
        <v>926.49</v>
      </c>
      <c r="AA2592" s="11">
        <v>19.612731923712076</v>
      </c>
      <c r="AB2592" s="11">
        <v>48133</v>
      </c>
      <c r="AC2592" s="12" t="s">
        <v>6572</v>
      </c>
      <c r="AD2592" s="8">
        <v>48</v>
      </c>
      <c r="AE2592" s="8">
        <v>133</v>
      </c>
      <c r="AF2592" s="13"/>
      <c r="AG2592" s="13"/>
      <c r="AH2592" s="13"/>
      <c r="AJ2592" s="13"/>
      <c r="AK2592" s="13"/>
      <c r="AL2592" s="13"/>
      <c r="AM2592" s="13"/>
      <c r="AN2592" s="13" t="s">
        <v>510</v>
      </c>
    </row>
    <row r="2593" spans="1:40" x14ac:dyDescent="0.2">
      <c r="A2593" s="8" t="s">
        <v>6397</v>
      </c>
      <c r="B2593" s="8" t="s">
        <v>6573</v>
      </c>
      <c r="C2593" s="8" t="str">
        <f t="shared" ref="C2593:C2656" si="40">B2593&amp;" "&amp;A2593</f>
        <v>Ector County TX</v>
      </c>
      <c r="D2593" s="9">
        <v>159436</v>
      </c>
      <c r="E2593" s="8" t="s">
        <v>445</v>
      </c>
      <c r="F2593" s="9">
        <v>10225</v>
      </c>
      <c r="G2593" s="9">
        <v>24976</v>
      </c>
      <c r="H2593" s="9">
        <v>36373</v>
      </c>
      <c r="I2593" s="10">
        <v>0.28111511285843893</v>
      </c>
      <c r="J2593" s="10">
        <v>0.68666318423006079</v>
      </c>
      <c r="K2593" s="9">
        <v>-14751</v>
      </c>
      <c r="L2593" s="9">
        <v>14751</v>
      </c>
      <c r="M2593" s="10">
        <v>-0.40554807137162185</v>
      </c>
      <c r="N2593" s="10">
        <v>0.40554807137162185</v>
      </c>
      <c r="O2593" s="9">
        <v>8095</v>
      </c>
      <c r="P2593" s="9">
        <v>23936</v>
      </c>
      <c r="Q2593" s="9">
        <v>32408</v>
      </c>
      <c r="R2593" s="10">
        <v>0.24978400394964206</v>
      </c>
      <c r="S2593" s="10">
        <v>0.73858306590965195</v>
      </c>
      <c r="T2593" s="9">
        <v>-15841</v>
      </c>
      <c r="U2593" s="10">
        <v>-0.48879906196000988</v>
      </c>
      <c r="V2593" s="9">
        <v>2130</v>
      </c>
      <c r="W2593" s="9">
        <v>1040</v>
      </c>
      <c r="X2593" s="10">
        <v>3.1331108908796867E-2</v>
      </c>
      <c r="Y2593" s="10">
        <v>-5.1919881679591162E-2</v>
      </c>
      <c r="Z2593" s="11">
        <v>897.69</v>
      </c>
      <c r="AA2593" s="11">
        <v>177.6069689982065</v>
      </c>
      <c r="AB2593" s="11">
        <v>48135</v>
      </c>
      <c r="AC2593" s="12" t="s">
        <v>6574</v>
      </c>
      <c r="AD2593" s="8">
        <v>48</v>
      </c>
      <c r="AE2593" s="8">
        <v>135</v>
      </c>
      <c r="AF2593" s="13" t="s">
        <v>6575</v>
      </c>
      <c r="AG2593" s="13" t="s">
        <v>6576</v>
      </c>
      <c r="AH2593" s="13" t="s">
        <v>6577</v>
      </c>
      <c r="AI2593" s="14">
        <v>159436</v>
      </c>
      <c r="AJ2593" s="13" t="s">
        <v>486</v>
      </c>
      <c r="AK2593" s="13" t="s">
        <v>6578</v>
      </c>
      <c r="AL2593" s="13"/>
      <c r="AM2593" s="13"/>
      <c r="AN2593" s="13" t="s">
        <v>487</v>
      </c>
    </row>
    <row r="2594" spans="1:40" x14ac:dyDescent="0.2">
      <c r="A2594" s="8" t="s">
        <v>6397</v>
      </c>
      <c r="B2594" s="8" t="s">
        <v>2110</v>
      </c>
      <c r="C2594" s="8" t="str">
        <f t="shared" si="40"/>
        <v>Edwards County TX</v>
      </c>
      <c r="D2594" s="9">
        <v>1894</v>
      </c>
      <c r="E2594" s="8" t="s">
        <v>445</v>
      </c>
      <c r="F2594" s="9">
        <v>302</v>
      </c>
      <c r="G2594" s="9">
        <v>741</v>
      </c>
      <c r="H2594" s="9">
        <v>1065</v>
      </c>
      <c r="I2594" s="10">
        <v>0.28356807511737087</v>
      </c>
      <c r="J2594" s="10">
        <v>0.6957746478873239</v>
      </c>
      <c r="K2594" s="9">
        <v>-439</v>
      </c>
      <c r="L2594" s="9">
        <v>439</v>
      </c>
      <c r="M2594" s="10">
        <v>-0.41220657276995304</v>
      </c>
      <c r="N2594" s="10">
        <v>0.41220657276995304</v>
      </c>
      <c r="O2594" s="9">
        <v>232</v>
      </c>
      <c r="P2594" s="9">
        <v>641</v>
      </c>
      <c r="Q2594" s="9">
        <v>883</v>
      </c>
      <c r="R2594" s="10">
        <v>0.26274065685164211</v>
      </c>
      <c r="S2594" s="10">
        <v>0.72593431483578708</v>
      </c>
      <c r="T2594" s="9">
        <v>-409</v>
      </c>
      <c r="U2594" s="10">
        <v>-0.46319365798414497</v>
      </c>
      <c r="V2594" s="9">
        <v>70</v>
      </c>
      <c r="W2594" s="9">
        <v>100</v>
      </c>
      <c r="X2594" s="10">
        <v>2.0827418265728759E-2</v>
      </c>
      <c r="Y2594" s="10">
        <v>-3.0159666948463171E-2</v>
      </c>
      <c r="Z2594" s="11">
        <v>2117.86</v>
      </c>
      <c r="AA2594" s="11">
        <v>0.89429896215991611</v>
      </c>
      <c r="AB2594" s="11">
        <v>48137</v>
      </c>
      <c r="AC2594" s="12" t="s">
        <v>6579</v>
      </c>
      <c r="AD2594" s="8">
        <v>48</v>
      </c>
      <c r="AE2594" s="8">
        <v>137</v>
      </c>
      <c r="AF2594" s="13"/>
      <c r="AG2594" s="13"/>
      <c r="AH2594" s="13"/>
      <c r="AJ2594" s="13"/>
      <c r="AK2594" s="13"/>
      <c r="AL2594" s="13"/>
      <c r="AM2594" s="13"/>
      <c r="AN2594" s="13" t="s">
        <v>510</v>
      </c>
    </row>
    <row r="2595" spans="1:40" x14ac:dyDescent="0.2">
      <c r="A2595" s="8" t="s">
        <v>6397</v>
      </c>
      <c r="B2595" s="8" t="s">
        <v>2769</v>
      </c>
      <c r="C2595" s="8" t="str">
        <f t="shared" si="40"/>
        <v>Ellis County TX</v>
      </c>
      <c r="D2595" s="9">
        <v>163632</v>
      </c>
      <c r="E2595" s="8" t="s">
        <v>445</v>
      </c>
      <c r="F2595" s="9">
        <v>16197</v>
      </c>
      <c r="G2595" s="9">
        <v>44807</v>
      </c>
      <c r="H2595" s="9">
        <v>63064</v>
      </c>
      <c r="I2595" s="10">
        <v>0.25683432703285553</v>
      </c>
      <c r="J2595" s="10">
        <v>0.71050044399340351</v>
      </c>
      <c r="K2595" s="9">
        <v>-28610</v>
      </c>
      <c r="L2595" s="9">
        <v>28610</v>
      </c>
      <c r="M2595" s="10">
        <v>-0.45366611696054798</v>
      </c>
      <c r="N2595" s="10">
        <v>0.45366611696054798</v>
      </c>
      <c r="O2595" s="9">
        <v>13803</v>
      </c>
      <c r="P2595" s="9">
        <v>39353</v>
      </c>
      <c r="Q2595" s="9">
        <v>53756</v>
      </c>
      <c r="R2595" s="10">
        <v>0.256771337153062</v>
      </c>
      <c r="S2595" s="10">
        <v>0.73206711808914349</v>
      </c>
      <c r="T2595" s="9">
        <v>-25550</v>
      </c>
      <c r="U2595" s="10">
        <v>-0.47529578093608149</v>
      </c>
      <c r="V2595" s="9">
        <v>2394</v>
      </c>
      <c r="W2595" s="9">
        <v>5454</v>
      </c>
      <c r="X2595" s="10">
        <v>6.2989879793529102E-5</v>
      </c>
      <c r="Y2595" s="10">
        <v>-2.1566674095739979E-2</v>
      </c>
      <c r="Z2595" s="11">
        <v>935.49</v>
      </c>
      <c r="AA2595" s="11">
        <v>174.91581951704455</v>
      </c>
      <c r="AB2595" s="11">
        <v>48139</v>
      </c>
      <c r="AC2595" s="12" t="s">
        <v>6580</v>
      </c>
      <c r="AD2595" s="8">
        <v>48</v>
      </c>
      <c r="AE2595" s="8">
        <v>139</v>
      </c>
      <c r="AF2595" s="13" t="s">
        <v>6517</v>
      </c>
      <c r="AG2595" s="13" t="s">
        <v>5548</v>
      </c>
      <c r="AH2595" s="13" t="s">
        <v>6518</v>
      </c>
      <c r="AI2595" s="14">
        <v>7102796</v>
      </c>
      <c r="AJ2595" s="13" t="s">
        <v>486</v>
      </c>
      <c r="AK2595" s="13" t="s">
        <v>5550</v>
      </c>
      <c r="AL2595" s="13" t="s">
        <v>6519</v>
      </c>
      <c r="AM2595" s="13" t="s">
        <v>6520</v>
      </c>
      <c r="AN2595" s="13" t="s">
        <v>487</v>
      </c>
    </row>
    <row r="2596" spans="1:40" x14ac:dyDescent="0.2">
      <c r="A2596" s="8" t="s">
        <v>6397</v>
      </c>
      <c r="B2596" s="8" t="s">
        <v>1191</v>
      </c>
      <c r="C2596" s="8" t="str">
        <f t="shared" si="40"/>
        <v>El Paso County TX</v>
      </c>
      <c r="D2596" s="9">
        <v>835593</v>
      </c>
      <c r="E2596" s="8" t="s">
        <v>445</v>
      </c>
      <c r="F2596" s="9">
        <v>145509</v>
      </c>
      <c r="G2596" s="9">
        <v>54567</v>
      </c>
      <c r="H2596" s="9">
        <v>210458</v>
      </c>
      <c r="I2596" s="10">
        <v>0.69139210673863671</v>
      </c>
      <c r="J2596" s="10">
        <v>0.25927738551159851</v>
      </c>
      <c r="K2596" s="9">
        <v>90942</v>
      </c>
      <c r="L2596" s="9">
        <v>-90942</v>
      </c>
      <c r="M2596" s="10">
        <v>0.4321147212270382</v>
      </c>
      <c r="N2596" s="10">
        <v>-0.4321147212270382</v>
      </c>
      <c r="O2596" s="9">
        <v>112273</v>
      </c>
      <c r="P2596" s="9">
        <v>56517</v>
      </c>
      <c r="Q2596" s="9">
        <v>171053</v>
      </c>
      <c r="R2596" s="10">
        <v>0.65636381706254787</v>
      </c>
      <c r="S2596" s="10">
        <v>0.33040636527859785</v>
      </c>
      <c r="T2596" s="9">
        <v>55756</v>
      </c>
      <c r="U2596" s="10">
        <v>0.32595745178395003</v>
      </c>
      <c r="V2596" s="9">
        <v>33236</v>
      </c>
      <c r="W2596" s="9">
        <v>-1950</v>
      </c>
      <c r="X2596" s="10">
        <v>3.5028289676088842E-2</v>
      </c>
      <c r="Y2596" s="10">
        <v>-7.1128979766999334E-2</v>
      </c>
      <c r="Z2596" s="11">
        <v>1012.69</v>
      </c>
      <c r="AA2596" s="11">
        <v>825.12219929099717</v>
      </c>
      <c r="AB2596" s="11">
        <v>48141</v>
      </c>
      <c r="AC2596" s="12" t="s">
        <v>6581</v>
      </c>
      <c r="AD2596" s="8">
        <v>48</v>
      </c>
      <c r="AE2596" s="8">
        <v>141</v>
      </c>
      <c r="AF2596" s="13" t="s">
        <v>6582</v>
      </c>
      <c r="AG2596" s="13" t="s">
        <v>4704</v>
      </c>
      <c r="AH2596" s="13" t="s">
        <v>6583</v>
      </c>
      <c r="AI2596" s="14">
        <v>838972</v>
      </c>
      <c r="AJ2596" s="13" t="s">
        <v>486</v>
      </c>
      <c r="AK2596" s="13" t="s">
        <v>4706</v>
      </c>
      <c r="AL2596" s="13"/>
      <c r="AM2596" s="13"/>
      <c r="AN2596" s="13" t="s">
        <v>487</v>
      </c>
    </row>
    <row r="2597" spans="1:40" x14ac:dyDescent="0.2">
      <c r="A2597" s="8" t="s">
        <v>6397</v>
      </c>
      <c r="B2597" s="8" t="s">
        <v>6584</v>
      </c>
      <c r="C2597" s="8" t="str">
        <f t="shared" si="40"/>
        <v>Erath County TX</v>
      </c>
      <c r="D2597" s="9">
        <v>41122</v>
      </c>
      <c r="E2597" s="8" t="s">
        <v>445</v>
      </c>
      <c r="F2597" s="9">
        <v>2159</v>
      </c>
      <c r="G2597" s="9">
        <v>11205</v>
      </c>
      <c r="H2597" s="9">
        <v>13810</v>
      </c>
      <c r="I2597" s="10">
        <v>0.15633598841419261</v>
      </c>
      <c r="J2597" s="10">
        <v>0.81136857349746561</v>
      </c>
      <c r="K2597" s="9">
        <v>-9046</v>
      </c>
      <c r="L2597" s="9">
        <v>9046</v>
      </c>
      <c r="M2597" s="10">
        <v>-0.655032585083273</v>
      </c>
      <c r="N2597" s="10">
        <v>0.655032585083273</v>
      </c>
      <c r="O2597" s="9">
        <v>1965</v>
      </c>
      <c r="P2597" s="9">
        <v>10325</v>
      </c>
      <c r="Q2597" s="9">
        <v>12467</v>
      </c>
      <c r="R2597" s="10">
        <v>0.15761610652121602</v>
      </c>
      <c r="S2597" s="10">
        <v>0.82818641212801791</v>
      </c>
      <c r="T2597" s="9">
        <v>-8360</v>
      </c>
      <c r="U2597" s="10">
        <v>-0.67057030560680186</v>
      </c>
      <c r="V2597" s="9">
        <v>194</v>
      </c>
      <c r="W2597" s="9">
        <v>880</v>
      </c>
      <c r="X2597" s="10">
        <v>-1.2801181070234147E-3</v>
      </c>
      <c r="Y2597" s="10">
        <v>-1.6817838630552306E-2</v>
      </c>
      <c r="Z2597" s="11">
        <v>1083.07</v>
      </c>
      <c r="AA2597" s="11">
        <v>37.967998374989612</v>
      </c>
      <c r="AB2597" s="11">
        <v>48143</v>
      </c>
      <c r="AC2597" s="12" t="s">
        <v>6585</v>
      </c>
      <c r="AD2597" s="8">
        <v>48</v>
      </c>
      <c r="AE2597" s="8">
        <v>143</v>
      </c>
      <c r="AF2597" s="13" t="s">
        <v>6586</v>
      </c>
      <c r="AG2597" s="13"/>
      <c r="AH2597" s="13" t="s">
        <v>6587</v>
      </c>
      <c r="AJ2597" s="13" t="s">
        <v>498</v>
      </c>
      <c r="AK2597" s="13"/>
      <c r="AL2597" s="13"/>
      <c r="AM2597" s="13"/>
      <c r="AN2597" s="13" t="s">
        <v>487</v>
      </c>
    </row>
    <row r="2598" spans="1:40" x14ac:dyDescent="0.2">
      <c r="A2598" s="8" t="s">
        <v>6397</v>
      </c>
      <c r="B2598" s="8" t="s">
        <v>6588</v>
      </c>
      <c r="C2598" s="8" t="str">
        <f t="shared" si="40"/>
        <v>Falls County TX</v>
      </c>
      <c r="D2598" s="9">
        <v>17142</v>
      </c>
      <c r="E2598" s="8" t="s">
        <v>445</v>
      </c>
      <c r="F2598" s="9">
        <v>1682</v>
      </c>
      <c r="G2598" s="9">
        <v>3438</v>
      </c>
      <c r="H2598" s="9">
        <v>5232</v>
      </c>
      <c r="I2598" s="10">
        <v>0.32148318042813456</v>
      </c>
      <c r="J2598" s="10">
        <v>0.6571100917431193</v>
      </c>
      <c r="K2598" s="9">
        <v>-1756</v>
      </c>
      <c r="L2598" s="9">
        <v>1756</v>
      </c>
      <c r="M2598" s="10">
        <v>-0.33562691131498473</v>
      </c>
      <c r="N2598" s="10">
        <v>0.33562691131498473</v>
      </c>
      <c r="O2598" s="9">
        <v>2033</v>
      </c>
      <c r="P2598" s="9">
        <v>3356</v>
      </c>
      <c r="Q2598" s="9">
        <v>5432</v>
      </c>
      <c r="R2598" s="10">
        <v>0.37426362297496318</v>
      </c>
      <c r="S2598" s="10">
        <v>0.61782032400589104</v>
      </c>
      <c r="T2598" s="9">
        <v>-1323</v>
      </c>
      <c r="U2598" s="10">
        <v>-0.24355670103092786</v>
      </c>
      <c r="V2598" s="9">
        <v>-351</v>
      </c>
      <c r="W2598" s="9">
        <v>82</v>
      </c>
      <c r="X2598" s="10">
        <v>-5.2780442546828621E-2</v>
      </c>
      <c r="Y2598" s="10">
        <v>3.9289767737228254E-2</v>
      </c>
      <c r="Z2598" s="11">
        <v>765.48</v>
      </c>
      <c r="AA2598" s="11">
        <v>22.393792130427965</v>
      </c>
      <c r="AB2598" s="11">
        <v>48145</v>
      </c>
      <c r="AC2598" s="12" t="s">
        <v>6589</v>
      </c>
      <c r="AD2598" s="8">
        <v>48</v>
      </c>
      <c r="AE2598" s="8">
        <v>145</v>
      </c>
      <c r="AF2598" s="13" t="s">
        <v>6590</v>
      </c>
      <c r="AG2598" s="13"/>
      <c r="AH2598" s="13" t="s">
        <v>6591</v>
      </c>
      <c r="AI2598" s="14">
        <v>262813</v>
      </c>
      <c r="AJ2598" s="13" t="s">
        <v>486</v>
      </c>
      <c r="AK2598" s="13"/>
      <c r="AL2598" s="13"/>
      <c r="AM2598" s="13"/>
      <c r="AN2598" s="13" t="s">
        <v>505</v>
      </c>
    </row>
    <row r="2599" spans="1:40" x14ac:dyDescent="0.2">
      <c r="A2599" s="8" t="s">
        <v>6397</v>
      </c>
      <c r="B2599" s="8" t="s">
        <v>1692</v>
      </c>
      <c r="C2599" s="8" t="str">
        <f t="shared" si="40"/>
        <v>Fannin County TX</v>
      </c>
      <c r="D2599" s="9">
        <v>33693</v>
      </c>
      <c r="E2599" s="8" t="s">
        <v>445</v>
      </c>
      <c r="F2599" s="9">
        <v>2123</v>
      </c>
      <c r="G2599" s="9">
        <v>9536</v>
      </c>
      <c r="H2599" s="9">
        <v>11972</v>
      </c>
      <c r="I2599" s="10">
        <v>0.17733043768793852</v>
      </c>
      <c r="J2599" s="10">
        <v>0.79652522552622784</v>
      </c>
      <c r="K2599" s="9">
        <v>-7413</v>
      </c>
      <c r="L2599" s="9">
        <v>7413</v>
      </c>
      <c r="M2599" s="10">
        <v>-0.6191947878382893</v>
      </c>
      <c r="N2599" s="10">
        <v>0.6191947878382893</v>
      </c>
      <c r="O2599" s="9">
        <v>2482</v>
      </c>
      <c r="P2599" s="9">
        <v>8143</v>
      </c>
      <c r="Q2599" s="9">
        <v>10781</v>
      </c>
      <c r="R2599" s="10">
        <v>0.23021983118449124</v>
      </c>
      <c r="S2599" s="10">
        <v>0.755310268064187</v>
      </c>
      <c r="T2599" s="9">
        <v>-5661</v>
      </c>
      <c r="U2599" s="10">
        <v>-0.52509043687969581</v>
      </c>
      <c r="V2599" s="9">
        <v>-359</v>
      </c>
      <c r="W2599" s="9">
        <v>1393</v>
      </c>
      <c r="X2599" s="10">
        <v>-5.2889393496552722E-2</v>
      </c>
      <c r="Y2599" s="10">
        <v>4.1214957462040847E-2</v>
      </c>
      <c r="Z2599" s="11">
        <v>890.84</v>
      </c>
      <c r="AA2599" s="11">
        <v>37.82160657357101</v>
      </c>
      <c r="AB2599" s="11">
        <v>48147</v>
      </c>
      <c r="AC2599" s="12" t="s">
        <v>6592</v>
      </c>
      <c r="AD2599" s="8">
        <v>48</v>
      </c>
      <c r="AE2599" s="8">
        <v>147</v>
      </c>
      <c r="AF2599" s="13" t="s">
        <v>6593</v>
      </c>
      <c r="AG2599" s="13" t="s">
        <v>5548</v>
      </c>
      <c r="AH2599" s="13" t="s">
        <v>6594</v>
      </c>
      <c r="AJ2599" s="13" t="s">
        <v>498</v>
      </c>
      <c r="AK2599" s="13" t="s">
        <v>5550</v>
      </c>
      <c r="AL2599" s="13"/>
      <c r="AM2599" s="13"/>
      <c r="AN2599" s="13" t="s">
        <v>487</v>
      </c>
    </row>
    <row r="2600" spans="1:40" x14ac:dyDescent="0.2">
      <c r="A2600" s="8" t="s">
        <v>6397</v>
      </c>
      <c r="B2600" s="8" t="s">
        <v>584</v>
      </c>
      <c r="C2600" s="8" t="str">
        <f t="shared" si="40"/>
        <v>Fayette County TX</v>
      </c>
      <c r="D2600" s="9">
        <v>25110</v>
      </c>
      <c r="E2600" s="8" t="s">
        <v>445</v>
      </c>
      <c r="F2600" s="9">
        <v>2127</v>
      </c>
      <c r="G2600" s="9">
        <v>8648</v>
      </c>
      <c r="H2600" s="9">
        <v>11029</v>
      </c>
      <c r="I2600" s="10">
        <v>0.19285519992746397</v>
      </c>
      <c r="J2600" s="10">
        <v>0.78411460694532598</v>
      </c>
      <c r="K2600" s="9">
        <v>-6521</v>
      </c>
      <c r="L2600" s="9">
        <v>6521</v>
      </c>
      <c r="M2600" s="10">
        <v>-0.59125940701786206</v>
      </c>
      <c r="N2600" s="10">
        <v>0.59125940701786206</v>
      </c>
      <c r="O2600" s="9">
        <v>2311</v>
      </c>
      <c r="P2600" s="9">
        <v>8098</v>
      </c>
      <c r="Q2600" s="9">
        <v>10534</v>
      </c>
      <c r="R2600" s="10">
        <v>0.21938484906018607</v>
      </c>
      <c r="S2600" s="10">
        <v>0.76874881336624268</v>
      </c>
      <c r="T2600" s="9">
        <v>-5787</v>
      </c>
      <c r="U2600" s="10">
        <v>-0.54936396430605661</v>
      </c>
      <c r="V2600" s="9">
        <v>-184</v>
      </c>
      <c r="W2600" s="9">
        <v>550</v>
      </c>
      <c r="X2600" s="10">
        <v>-2.65296491327221E-2</v>
      </c>
      <c r="Y2600" s="10">
        <v>1.5365793579083298E-2</v>
      </c>
      <c r="Z2600" s="11">
        <v>950.01</v>
      </c>
      <c r="AA2600" s="11">
        <v>26.431300723150283</v>
      </c>
      <c r="AB2600" s="11">
        <v>48149</v>
      </c>
      <c r="AC2600" s="12" t="s">
        <v>6595</v>
      </c>
      <c r="AD2600" s="8">
        <v>48</v>
      </c>
      <c r="AE2600" s="8">
        <v>149</v>
      </c>
      <c r="AF2600" s="13"/>
      <c r="AG2600" s="13"/>
      <c r="AH2600" s="13"/>
      <c r="AJ2600" s="13"/>
      <c r="AK2600" s="13"/>
      <c r="AL2600" s="13"/>
      <c r="AM2600" s="13"/>
      <c r="AN2600" s="13" t="s">
        <v>510</v>
      </c>
    </row>
    <row r="2601" spans="1:40" x14ac:dyDescent="0.2">
      <c r="A2601" s="8" t="s">
        <v>6397</v>
      </c>
      <c r="B2601" s="8" t="s">
        <v>6596</v>
      </c>
      <c r="C2601" s="8" t="str">
        <f t="shared" si="40"/>
        <v>Fisher County TX</v>
      </c>
      <c r="D2601" s="9">
        <v>3827</v>
      </c>
      <c r="E2601" s="8" t="s">
        <v>445</v>
      </c>
      <c r="F2601" s="9">
        <v>403</v>
      </c>
      <c r="G2601" s="9">
        <v>1265</v>
      </c>
      <c r="H2601" s="9">
        <v>1722</v>
      </c>
      <c r="I2601" s="10">
        <v>0.23403019744483158</v>
      </c>
      <c r="J2601" s="10">
        <v>0.73461091753774677</v>
      </c>
      <c r="K2601" s="9">
        <v>-862</v>
      </c>
      <c r="L2601" s="9">
        <v>862</v>
      </c>
      <c r="M2601" s="10">
        <v>-0.50058072009291521</v>
      </c>
      <c r="N2601" s="10">
        <v>0.50058072009291521</v>
      </c>
      <c r="O2601" s="9">
        <v>512</v>
      </c>
      <c r="P2601" s="9">
        <v>1094</v>
      </c>
      <c r="Q2601" s="9">
        <v>1628</v>
      </c>
      <c r="R2601" s="10">
        <v>0.31449631449631449</v>
      </c>
      <c r="S2601" s="10">
        <v>0.67199017199017197</v>
      </c>
      <c r="T2601" s="9">
        <v>-582</v>
      </c>
      <c r="U2601" s="10">
        <v>-0.35749385749385748</v>
      </c>
      <c r="V2601" s="9">
        <v>-109</v>
      </c>
      <c r="W2601" s="9">
        <v>171</v>
      </c>
      <c r="X2601" s="10">
        <v>-8.0466117051482905E-2</v>
      </c>
      <c r="Y2601" s="10">
        <v>6.2620745547574796E-2</v>
      </c>
      <c r="Z2601" s="11">
        <v>898.94</v>
      </c>
      <c r="AA2601" s="11">
        <v>4.2572363005317371</v>
      </c>
      <c r="AB2601" s="11">
        <v>48151</v>
      </c>
      <c r="AC2601" s="12" t="s">
        <v>6597</v>
      </c>
      <c r="AD2601" s="8">
        <v>48</v>
      </c>
      <c r="AE2601" s="8">
        <v>151</v>
      </c>
      <c r="AF2601" s="13"/>
      <c r="AG2601" s="13"/>
      <c r="AH2601" s="13"/>
      <c r="AJ2601" s="13"/>
      <c r="AK2601" s="13"/>
      <c r="AL2601" s="13"/>
      <c r="AM2601" s="13"/>
      <c r="AN2601" s="13" t="s">
        <v>510</v>
      </c>
    </row>
    <row r="2602" spans="1:40" x14ac:dyDescent="0.2">
      <c r="A2602" s="8" t="s">
        <v>6397</v>
      </c>
      <c r="B2602" s="8" t="s">
        <v>1695</v>
      </c>
      <c r="C2602" s="8" t="str">
        <f t="shared" si="40"/>
        <v>Floyd County TX</v>
      </c>
      <c r="D2602" s="9">
        <v>5901</v>
      </c>
      <c r="E2602" s="8" t="s">
        <v>445</v>
      </c>
      <c r="F2602" s="9">
        <v>435</v>
      </c>
      <c r="G2602" s="9">
        <v>1473</v>
      </c>
      <c r="H2602" s="9">
        <v>1958</v>
      </c>
      <c r="I2602" s="10">
        <v>0.22216547497446373</v>
      </c>
      <c r="J2602" s="10">
        <v>0.75229826353421858</v>
      </c>
      <c r="K2602" s="9">
        <v>-1038</v>
      </c>
      <c r="L2602" s="9">
        <v>1038</v>
      </c>
      <c r="M2602" s="10">
        <v>-0.53013278855975488</v>
      </c>
      <c r="N2602" s="10">
        <v>0.53013278855975488</v>
      </c>
      <c r="O2602" s="9">
        <v>551</v>
      </c>
      <c r="P2602" s="9">
        <v>1523</v>
      </c>
      <c r="Q2602" s="9">
        <v>2085</v>
      </c>
      <c r="R2602" s="10">
        <v>0.2642685851318945</v>
      </c>
      <c r="S2602" s="10">
        <v>0.73045563549160675</v>
      </c>
      <c r="T2602" s="9">
        <v>-972</v>
      </c>
      <c r="U2602" s="10">
        <v>-0.46618705035971225</v>
      </c>
      <c r="V2602" s="9">
        <v>-116</v>
      </c>
      <c r="W2602" s="9">
        <v>-50</v>
      </c>
      <c r="X2602" s="10">
        <v>-4.2103110157430762E-2</v>
      </c>
      <c r="Y2602" s="10">
        <v>2.1842628042611834E-2</v>
      </c>
      <c r="Z2602" s="11">
        <v>992.14</v>
      </c>
      <c r="AA2602" s="11">
        <v>5.9477493095732461</v>
      </c>
      <c r="AB2602" s="11">
        <v>48153</v>
      </c>
      <c r="AC2602" s="12" t="s">
        <v>6598</v>
      </c>
      <c r="AD2602" s="8">
        <v>48</v>
      </c>
      <c r="AE2602" s="8">
        <v>153</v>
      </c>
      <c r="AF2602" s="13"/>
      <c r="AG2602" s="13"/>
      <c r="AH2602" s="13"/>
      <c r="AJ2602" s="13"/>
      <c r="AK2602" s="13"/>
      <c r="AL2602" s="13"/>
      <c r="AM2602" s="13"/>
      <c r="AN2602" s="13" t="s">
        <v>510</v>
      </c>
    </row>
    <row r="2603" spans="1:40" x14ac:dyDescent="0.2">
      <c r="A2603" s="8" t="s">
        <v>6397</v>
      </c>
      <c r="B2603" s="8" t="s">
        <v>6599</v>
      </c>
      <c r="C2603" s="8" t="str">
        <f t="shared" si="40"/>
        <v>Foard County TX</v>
      </c>
      <c r="D2603" s="9">
        <v>1220</v>
      </c>
      <c r="E2603" s="8" t="s">
        <v>445</v>
      </c>
      <c r="F2603" s="9">
        <v>113</v>
      </c>
      <c r="G2603" s="9">
        <v>383</v>
      </c>
      <c r="H2603" s="9">
        <v>511</v>
      </c>
      <c r="I2603" s="10">
        <v>0.22113502935420742</v>
      </c>
      <c r="J2603" s="10">
        <v>0.74951076320939336</v>
      </c>
      <c r="K2603" s="9">
        <v>-270</v>
      </c>
      <c r="L2603" s="9">
        <v>270</v>
      </c>
      <c r="M2603" s="10">
        <v>-0.52837573385518599</v>
      </c>
      <c r="N2603" s="10">
        <v>0.52837573385518599</v>
      </c>
      <c r="O2603" s="9">
        <v>140</v>
      </c>
      <c r="P2603" s="9">
        <v>346</v>
      </c>
      <c r="Q2603" s="9">
        <v>493</v>
      </c>
      <c r="R2603" s="10">
        <v>0.28397565922920892</v>
      </c>
      <c r="S2603" s="10">
        <v>0.70182555780933065</v>
      </c>
      <c r="T2603" s="9">
        <v>-206</v>
      </c>
      <c r="U2603" s="10">
        <v>-0.41784989858012173</v>
      </c>
      <c r="V2603" s="9">
        <v>-27</v>
      </c>
      <c r="W2603" s="9">
        <v>37</v>
      </c>
      <c r="X2603" s="10">
        <v>-6.2840629875001497E-2</v>
      </c>
      <c r="Y2603" s="10">
        <v>4.7685205400062713E-2</v>
      </c>
      <c r="Z2603" s="11">
        <v>704.4</v>
      </c>
      <c r="AA2603" s="11">
        <v>1.7319704713231119</v>
      </c>
      <c r="AB2603" s="11">
        <v>48155</v>
      </c>
      <c r="AC2603" s="12" t="s">
        <v>6600</v>
      </c>
      <c r="AD2603" s="8">
        <v>48</v>
      </c>
      <c r="AE2603" s="8">
        <v>155</v>
      </c>
      <c r="AF2603" s="13"/>
      <c r="AG2603" s="13"/>
      <c r="AH2603" s="13"/>
      <c r="AJ2603" s="13"/>
      <c r="AK2603" s="13"/>
      <c r="AL2603" s="13"/>
      <c r="AM2603" s="13"/>
      <c r="AN2603" s="13" t="s">
        <v>510</v>
      </c>
    </row>
    <row r="2604" spans="1:40" x14ac:dyDescent="0.2">
      <c r="A2604" s="8" t="s">
        <v>6397</v>
      </c>
      <c r="B2604" s="8" t="s">
        <v>6601</v>
      </c>
      <c r="C2604" s="8" t="str">
        <f t="shared" si="40"/>
        <v>Fort Bend County TX</v>
      </c>
      <c r="D2604" s="9">
        <v>716087</v>
      </c>
      <c r="E2604" s="8" t="s">
        <v>445</v>
      </c>
      <c r="F2604" s="9">
        <v>134475</v>
      </c>
      <c r="G2604" s="9">
        <v>117212</v>
      </c>
      <c r="H2604" s="9">
        <v>260367</v>
      </c>
      <c r="I2604" s="10">
        <v>0.51648250354307579</v>
      </c>
      <c r="J2604" s="10">
        <v>0.45017993831783598</v>
      </c>
      <c r="K2604" s="9">
        <v>17263</v>
      </c>
      <c r="L2604" s="9">
        <v>-17263</v>
      </c>
      <c r="M2604" s="10">
        <v>6.6302565225239807E-2</v>
      </c>
      <c r="N2604" s="10">
        <v>-6.6302565225239807E-2</v>
      </c>
      <c r="O2604" s="9">
        <v>101043</v>
      </c>
      <c r="P2604" s="9">
        <v>116028</v>
      </c>
      <c r="Q2604" s="9">
        <v>219250</v>
      </c>
      <c r="R2604" s="10">
        <v>0.46085746864310151</v>
      </c>
      <c r="S2604" s="10">
        <v>0.52920410490307868</v>
      </c>
      <c r="T2604" s="9">
        <v>-14985</v>
      </c>
      <c r="U2604" s="10">
        <v>-6.8346636259977167E-2</v>
      </c>
      <c r="V2604" s="9">
        <v>33432</v>
      </c>
      <c r="W2604" s="9">
        <v>1184</v>
      </c>
      <c r="X2604" s="10">
        <v>5.5625034899974279E-2</v>
      </c>
      <c r="Y2604" s="10">
        <v>-7.9024166585242694E-2</v>
      </c>
      <c r="Z2604" s="11">
        <v>861.48</v>
      </c>
      <c r="AA2604" s="11">
        <v>831.2288155267679</v>
      </c>
      <c r="AB2604" s="11">
        <v>48157</v>
      </c>
      <c r="AC2604" s="12" t="s">
        <v>6602</v>
      </c>
      <c r="AD2604" s="8">
        <v>48</v>
      </c>
      <c r="AE2604" s="8">
        <v>157</v>
      </c>
      <c r="AF2604" s="13" t="s">
        <v>6430</v>
      </c>
      <c r="AG2604" s="13" t="s">
        <v>6431</v>
      </c>
      <c r="AH2604" s="13" t="s">
        <v>6432</v>
      </c>
      <c r="AI2604" s="14">
        <v>6656947</v>
      </c>
      <c r="AJ2604" s="13" t="s">
        <v>486</v>
      </c>
      <c r="AK2604" s="13" t="s">
        <v>6433</v>
      </c>
      <c r="AL2604" s="13"/>
      <c r="AM2604" s="13"/>
      <c r="AN2604" s="13" t="s">
        <v>487</v>
      </c>
    </row>
    <row r="2605" spans="1:40" x14ac:dyDescent="0.2">
      <c r="A2605" s="8" t="s">
        <v>6397</v>
      </c>
      <c r="B2605" s="8" t="s">
        <v>586</v>
      </c>
      <c r="C2605" s="8" t="str">
        <f t="shared" si="40"/>
        <v>Franklin County TX</v>
      </c>
      <c r="D2605" s="9">
        <v>10651</v>
      </c>
      <c r="E2605" s="8" t="s">
        <v>445</v>
      </c>
      <c r="F2605" s="9">
        <v>665</v>
      </c>
      <c r="G2605" s="9">
        <v>3583</v>
      </c>
      <c r="H2605" s="9">
        <v>4356</v>
      </c>
      <c r="I2605" s="10">
        <v>0.15266299357208449</v>
      </c>
      <c r="J2605" s="10">
        <v>0.82254361799816345</v>
      </c>
      <c r="K2605" s="9">
        <v>-2918</v>
      </c>
      <c r="L2605" s="9">
        <v>2918</v>
      </c>
      <c r="M2605" s="10">
        <v>-0.66988062442607899</v>
      </c>
      <c r="N2605" s="10">
        <v>0.66988062442607899</v>
      </c>
      <c r="O2605" s="9">
        <v>750</v>
      </c>
      <c r="P2605" s="9">
        <v>3446</v>
      </c>
      <c r="Q2605" s="9">
        <v>4255</v>
      </c>
      <c r="R2605" s="10">
        <v>0.1762632197414806</v>
      </c>
      <c r="S2605" s="10">
        <v>0.80987074030552286</v>
      </c>
      <c r="T2605" s="9">
        <v>-2696</v>
      </c>
      <c r="U2605" s="10">
        <v>-0.63360752056404224</v>
      </c>
      <c r="V2605" s="9">
        <v>-85</v>
      </c>
      <c r="W2605" s="9">
        <v>137</v>
      </c>
      <c r="X2605" s="10">
        <v>-2.360022616939611E-2</v>
      </c>
      <c r="Y2605" s="10">
        <v>1.2672877692640583E-2</v>
      </c>
      <c r="Z2605" s="11">
        <v>284.39</v>
      </c>
      <c r="AA2605" s="11">
        <v>37.452090439185625</v>
      </c>
      <c r="AB2605" s="11">
        <v>48159</v>
      </c>
      <c r="AC2605" s="12" t="s">
        <v>6603</v>
      </c>
      <c r="AD2605" s="8">
        <v>48</v>
      </c>
      <c r="AE2605" s="8">
        <v>159</v>
      </c>
      <c r="AF2605" s="13"/>
      <c r="AG2605" s="13"/>
      <c r="AH2605" s="13"/>
      <c r="AJ2605" s="13"/>
      <c r="AK2605" s="13"/>
      <c r="AL2605" s="13"/>
      <c r="AM2605" s="13"/>
      <c r="AN2605" s="13" t="s">
        <v>510</v>
      </c>
    </row>
    <row r="2606" spans="1:40" x14ac:dyDescent="0.2">
      <c r="A2606" s="8" t="s">
        <v>6397</v>
      </c>
      <c r="B2606" s="8" t="s">
        <v>6604</v>
      </c>
      <c r="C2606" s="8" t="str">
        <f t="shared" si="40"/>
        <v>Freestone County TX</v>
      </c>
      <c r="D2606" s="9">
        <v>19691</v>
      </c>
      <c r="E2606" s="8" t="s">
        <v>445</v>
      </c>
      <c r="F2606" s="9">
        <v>1461</v>
      </c>
      <c r="G2606" s="9">
        <v>5995</v>
      </c>
      <c r="H2606" s="9">
        <v>7608</v>
      </c>
      <c r="I2606" s="10">
        <v>0.19203470031545741</v>
      </c>
      <c r="J2606" s="10">
        <v>0.78798633017875919</v>
      </c>
      <c r="K2606" s="9">
        <v>-4534</v>
      </c>
      <c r="L2606" s="9">
        <v>4534</v>
      </c>
      <c r="M2606" s="10">
        <v>-0.59595162986330175</v>
      </c>
      <c r="N2606" s="10">
        <v>0.59595162986330175</v>
      </c>
      <c r="O2606" s="9">
        <v>1848</v>
      </c>
      <c r="P2606" s="9">
        <v>5644</v>
      </c>
      <c r="Q2606" s="9">
        <v>7562</v>
      </c>
      <c r="R2606" s="10">
        <v>0.24437979370536894</v>
      </c>
      <c r="S2606" s="10">
        <v>0.7463633959270034</v>
      </c>
      <c r="T2606" s="9">
        <v>-3796</v>
      </c>
      <c r="U2606" s="10">
        <v>-0.50198360222163441</v>
      </c>
      <c r="V2606" s="9">
        <v>-387</v>
      </c>
      <c r="W2606" s="9">
        <v>351</v>
      </c>
      <c r="X2606" s="10">
        <v>-5.2345093389911529E-2</v>
      </c>
      <c r="Y2606" s="10">
        <v>4.1622934251755783E-2</v>
      </c>
      <c r="Z2606" s="11">
        <v>877.74</v>
      </c>
      <c r="AA2606" s="11">
        <v>22.433750313304625</v>
      </c>
      <c r="AB2606" s="11">
        <v>48161</v>
      </c>
      <c r="AC2606" s="12" t="s">
        <v>6605</v>
      </c>
      <c r="AD2606" s="8">
        <v>48</v>
      </c>
      <c r="AE2606" s="8">
        <v>161</v>
      </c>
      <c r="AF2606" s="13"/>
      <c r="AG2606" s="13"/>
      <c r="AH2606" s="13"/>
      <c r="AJ2606" s="13"/>
      <c r="AK2606" s="13"/>
      <c r="AL2606" s="13"/>
      <c r="AM2606" s="13"/>
      <c r="AN2606" s="13" t="s">
        <v>510</v>
      </c>
    </row>
    <row r="2607" spans="1:40" x14ac:dyDescent="0.2">
      <c r="A2607" s="8" t="s">
        <v>6397</v>
      </c>
      <c r="B2607" s="8" t="s">
        <v>6606</v>
      </c>
      <c r="C2607" s="8" t="str">
        <f t="shared" si="40"/>
        <v>Frio County TX</v>
      </c>
      <c r="D2607" s="9">
        <v>18793</v>
      </c>
      <c r="E2607" s="8" t="s">
        <v>445</v>
      </c>
      <c r="F2607" s="9">
        <v>1401</v>
      </c>
      <c r="G2607" s="9">
        <v>1232</v>
      </c>
      <c r="H2607" s="9">
        <v>2683</v>
      </c>
      <c r="I2607" s="10">
        <v>0.52217666790905704</v>
      </c>
      <c r="J2607" s="10">
        <v>0.45918747670518079</v>
      </c>
      <c r="K2607" s="9">
        <v>169</v>
      </c>
      <c r="L2607" s="9">
        <v>-169</v>
      </c>
      <c r="M2607" s="10">
        <v>6.2989191203876249E-2</v>
      </c>
      <c r="N2607" s="10">
        <v>-6.2989191203876249E-2</v>
      </c>
      <c r="O2607" s="9">
        <v>2376</v>
      </c>
      <c r="P2607" s="9">
        <v>1559</v>
      </c>
      <c r="Q2607" s="9">
        <v>3968</v>
      </c>
      <c r="R2607" s="10">
        <v>0.59879032258064513</v>
      </c>
      <c r="S2607" s="10">
        <v>0.39289314516129031</v>
      </c>
      <c r="T2607" s="9">
        <v>817</v>
      </c>
      <c r="U2607" s="10">
        <v>0.20589717741935482</v>
      </c>
      <c r="V2607" s="9">
        <v>-975</v>
      </c>
      <c r="W2607" s="9">
        <v>-327</v>
      </c>
      <c r="X2607" s="10">
        <v>-7.6613654671588094E-2</v>
      </c>
      <c r="Y2607" s="10">
        <v>6.6294331543890472E-2</v>
      </c>
      <c r="Z2607" s="11">
        <v>1133.5</v>
      </c>
      <c r="AA2607" s="11">
        <v>16.579620644022938</v>
      </c>
      <c r="AB2607" s="11">
        <v>48163</v>
      </c>
      <c r="AC2607" s="12" t="s">
        <v>6607</v>
      </c>
      <c r="AD2607" s="8">
        <v>48</v>
      </c>
      <c r="AE2607" s="8">
        <v>163</v>
      </c>
      <c r="AF2607" s="13"/>
      <c r="AG2607" s="13"/>
      <c r="AH2607" s="13"/>
      <c r="AJ2607" s="13"/>
      <c r="AK2607" s="13"/>
      <c r="AL2607" s="13"/>
      <c r="AM2607" s="13"/>
      <c r="AN2607" s="13" t="s">
        <v>510</v>
      </c>
    </row>
    <row r="2608" spans="1:40" x14ac:dyDescent="0.2">
      <c r="A2608" s="8" t="s">
        <v>6397</v>
      </c>
      <c r="B2608" s="8" t="s">
        <v>6608</v>
      </c>
      <c r="C2608" s="8" t="str">
        <f t="shared" si="40"/>
        <v>Gaines County TX</v>
      </c>
      <c r="D2608" s="9">
        <v>20051</v>
      </c>
      <c r="E2608" s="8" t="s">
        <v>445</v>
      </c>
      <c r="F2608" s="9">
        <v>597</v>
      </c>
      <c r="G2608" s="9">
        <v>3907</v>
      </c>
      <c r="H2608" s="9">
        <v>4609</v>
      </c>
      <c r="I2608" s="10">
        <v>0.12952918203514863</v>
      </c>
      <c r="J2608" s="10">
        <v>0.84768930353655891</v>
      </c>
      <c r="K2608" s="9">
        <v>-3310</v>
      </c>
      <c r="L2608" s="9">
        <v>3310</v>
      </c>
      <c r="M2608" s="10">
        <v>-0.71816012150141029</v>
      </c>
      <c r="N2608" s="10">
        <v>0.71816012150141029</v>
      </c>
      <c r="O2608" s="9">
        <v>535</v>
      </c>
      <c r="P2608" s="9">
        <v>3484</v>
      </c>
      <c r="Q2608" s="9">
        <v>4066</v>
      </c>
      <c r="R2608" s="10">
        <v>0.13157894736842105</v>
      </c>
      <c r="S2608" s="10">
        <v>0.85686178061977369</v>
      </c>
      <c r="T2608" s="9">
        <v>-2949</v>
      </c>
      <c r="U2608" s="10">
        <v>-0.72528283325135268</v>
      </c>
      <c r="V2608" s="9">
        <v>62</v>
      </c>
      <c r="W2608" s="9">
        <v>423</v>
      </c>
      <c r="X2608" s="10">
        <v>-2.0497653332724186E-3</v>
      </c>
      <c r="Y2608" s="10">
        <v>-9.1724770832147806E-3</v>
      </c>
      <c r="Z2608" s="11">
        <v>1502.38</v>
      </c>
      <c r="AA2608" s="11">
        <v>13.346157430210731</v>
      </c>
      <c r="AB2608" s="11">
        <v>48165</v>
      </c>
      <c r="AC2608" s="12" t="s">
        <v>6609</v>
      </c>
      <c r="AD2608" s="8">
        <v>48</v>
      </c>
      <c r="AE2608" s="8">
        <v>165</v>
      </c>
      <c r="AF2608" s="13"/>
      <c r="AG2608" s="13"/>
      <c r="AH2608" s="13"/>
      <c r="AJ2608" s="13"/>
      <c r="AK2608" s="13"/>
      <c r="AL2608" s="13"/>
      <c r="AM2608" s="13"/>
      <c r="AN2608" s="13" t="s">
        <v>510</v>
      </c>
    </row>
    <row r="2609" spans="1:40" x14ac:dyDescent="0.2">
      <c r="A2609" s="8" t="s">
        <v>6397</v>
      </c>
      <c r="B2609" s="8" t="s">
        <v>6610</v>
      </c>
      <c r="C2609" s="8" t="str">
        <f t="shared" si="40"/>
        <v>Galveston County TX</v>
      </c>
      <c r="D2609" s="9">
        <v>322225</v>
      </c>
      <c r="E2609" s="8" t="s">
        <v>445</v>
      </c>
      <c r="F2609" s="9">
        <v>45503</v>
      </c>
      <c r="G2609" s="9">
        <v>73566</v>
      </c>
      <c r="H2609" s="9">
        <v>123994</v>
      </c>
      <c r="I2609" s="10">
        <v>0.36697743439198671</v>
      </c>
      <c r="J2609" s="10">
        <v>0.59330290175331069</v>
      </c>
      <c r="K2609" s="9">
        <v>-28063</v>
      </c>
      <c r="L2609" s="9">
        <v>28063</v>
      </c>
      <c r="M2609" s="10">
        <v>-0.22632546736132397</v>
      </c>
      <c r="N2609" s="10">
        <v>0.22632546736132397</v>
      </c>
      <c r="O2609" s="9">
        <v>39162</v>
      </c>
      <c r="P2609" s="9">
        <v>68594</v>
      </c>
      <c r="Q2609" s="9">
        <v>109227</v>
      </c>
      <c r="R2609" s="10">
        <v>0.35853772418907415</v>
      </c>
      <c r="S2609" s="10">
        <v>0.62799490968350313</v>
      </c>
      <c r="T2609" s="9">
        <v>-29432</v>
      </c>
      <c r="U2609" s="10">
        <v>-0.26945718549442899</v>
      </c>
      <c r="V2609" s="9">
        <v>6341</v>
      </c>
      <c r="W2609" s="9">
        <v>4972</v>
      </c>
      <c r="X2609" s="10">
        <v>8.4397102029125648E-3</v>
      </c>
      <c r="Y2609" s="10">
        <v>-3.4692007930192448E-2</v>
      </c>
      <c r="Z2609" s="11">
        <v>378.36</v>
      </c>
      <c r="AA2609" s="11">
        <v>851.63600803467591</v>
      </c>
      <c r="AB2609" s="11">
        <v>48167</v>
      </c>
      <c r="AC2609" s="12" t="s">
        <v>6611</v>
      </c>
      <c r="AD2609" s="8">
        <v>48</v>
      </c>
      <c r="AE2609" s="8">
        <v>167</v>
      </c>
      <c r="AF2609" s="13" t="s">
        <v>6430</v>
      </c>
      <c r="AG2609" s="13" t="s">
        <v>6431</v>
      </c>
      <c r="AH2609" s="13" t="s">
        <v>6432</v>
      </c>
      <c r="AI2609" s="14">
        <v>6656947</v>
      </c>
      <c r="AJ2609" s="13" t="s">
        <v>486</v>
      </c>
      <c r="AK2609" s="13" t="s">
        <v>6433</v>
      </c>
      <c r="AL2609" s="13"/>
      <c r="AM2609" s="13"/>
      <c r="AN2609" s="13" t="s">
        <v>487</v>
      </c>
    </row>
    <row r="2610" spans="1:40" x14ac:dyDescent="0.2">
      <c r="A2610" s="8" t="s">
        <v>6397</v>
      </c>
      <c r="B2610" s="8" t="s">
        <v>6612</v>
      </c>
      <c r="C2610" s="8" t="str">
        <f t="shared" si="40"/>
        <v>Garza County TX</v>
      </c>
      <c r="D2610" s="9">
        <v>6415</v>
      </c>
      <c r="E2610" s="8" t="s">
        <v>445</v>
      </c>
      <c r="F2610" s="9">
        <v>224</v>
      </c>
      <c r="G2610" s="9">
        <v>1223</v>
      </c>
      <c r="H2610" s="9">
        <v>1475</v>
      </c>
      <c r="I2610" s="10">
        <v>0.15186440677966101</v>
      </c>
      <c r="J2610" s="10">
        <v>0.82915254237288138</v>
      </c>
      <c r="K2610" s="9">
        <v>-999</v>
      </c>
      <c r="L2610" s="9">
        <v>999</v>
      </c>
      <c r="M2610" s="10">
        <v>-0.67728813559322032</v>
      </c>
      <c r="N2610" s="10">
        <v>0.67728813559322032</v>
      </c>
      <c r="O2610" s="9">
        <v>276</v>
      </c>
      <c r="P2610" s="9">
        <v>1262</v>
      </c>
      <c r="Q2610" s="9">
        <v>1556</v>
      </c>
      <c r="R2610" s="10">
        <v>0.17737789203084833</v>
      </c>
      <c r="S2610" s="10">
        <v>0.81105398457583544</v>
      </c>
      <c r="T2610" s="9">
        <v>-986</v>
      </c>
      <c r="U2610" s="10">
        <v>-0.63367609254498714</v>
      </c>
      <c r="V2610" s="9">
        <v>-52</v>
      </c>
      <c r="W2610" s="9">
        <v>-39</v>
      </c>
      <c r="X2610" s="10">
        <v>-2.5513485251187323E-2</v>
      </c>
      <c r="Y2610" s="10">
        <v>1.8098557797045944E-2</v>
      </c>
      <c r="Z2610" s="11">
        <v>893.41</v>
      </c>
      <c r="AA2610" s="11">
        <v>7.180353924849733</v>
      </c>
      <c r="AB2610" s="11">
        <v>48169</v>
      </c>
      <c r="AC2610" s="12" t="s">
        <v>6613</v>
      </c>
      <c r="AD2610" s="8">
        <v>48</v>
      </c>
      <c r="AE2610" s="8">
        <v>169</v>
      </c>
      <c r="AF2610" s="13"/>
      <c r="AG2610" s="13"/>
      <c r="AH2610" s="13"/>
      <c r="AJ2610" s="13"/>
      <c r="AK2610" s="13"/>
      <c r="AL2610" s="13"/>
      <c r="AM2610" s="13"/>
      <c r="AN2610" s="13" t="s">
        <v>510</v>
      </c>
    </row>
    <row r="2611" spans="1:40" x14ac:dyDescent="0.2">
      <c r="A2611" s="8" t="s">
        <v>6397</v>
      </c>
      <c r="B2611" s="8" t="s">
        <v>6614</v>
      </c>
      <c r="C2611" s="8" t="str">
        <f t="shared" si="40"/>
        <v>Gillespie County TX</v>
      </c>
      <c r="D2611" s="9">
        <v>25963</v>
      </c>
      <c r="E2611" s="8" t="s">
        <v>445</v>
      </c>
      <c r="F2611" s="9">
        <v>2286</v>
      </c>
      <c r="G2611" s="9">
        <v>10445</v>
      </c>
      <c r="H2611" s="9">
        <v>13123</v>
      </c>
      <c r="I2611" s="10">
        <v>0.17419797302446088</v>
      </c>
      <c r="J2611" s="10">
        <v>0.79593080850415299</v>
      </c>
      <c r="K2611" s="9">
        <v>-8159</v>
      </c>
      <c r="L2611" s="9">
        <v>8159</v>
      </c>
      <c r="M2611" s="10">
        <v>-0.62173283547969205</v>
      </c>
      <c r="N2611" s="10">
        <v>0.62173283547969205</v>
      </c>
      <c r="O2611" s="9">
        <v>2055</v>
      </c>
      <c r="P2611" s="9">
        <v>10305</v>
      </c>
      <c r="Q2611" s="9">
        <v>12535</v>
      </c>
      <c r="R2611" s="10">
        <v>0.16394096529716792</v>
      </c>
      <c r="S2611" s="10">
        <v>0.82209812524930193</v>
      </c>
      <c r="T2611" s="9">
        <v>-8250</v>
      </c>
      <c r="U2611" s="10">
        <v>-0.65815715995213397</v>
      </c>
      <c r="V2611" s="9">
        <v>231</v>
      </c>
      <c r="W2611" s="9">
        <v>140</v>
      </c>
      <c r="X2611" s="10">
        <v>1.0257007727292961E-2</v>
      </c>
      <c r="Y2611" s="10">
        <v>-2.6167316745148939E-2</v>
      </c>
      <c r="Z2611" s="11">
        <v>1058.21</v>
      </c>
      <c r="AA2611" s="11">
        <v>24.534827680706098</v>
      </c>
      <c r="AB2611" s="11">
        <v>48171</v>
      </c>
      <c r="AC2611" s="12" t="s">
        <v>6615</v>
      </c>
      <c r="AD2611" s="8">
        <v>48</v>
      </c>
      <c r="AE2611" s="8">
        <v>171</v>
      </c>
      <c r="AF2611" s="13" t="s">
        <v>6616</v>
      </c>
      <c r="AG2611" s="13"/>
      <c r="AH2611" s="13" t="s">
        <v>6617</v>
      </c>
      <c r="AJ2611" s="13" t="s">
        <v>498</v>
      </c>
      <c r="AK2611" s="13"/>
      <c r="AL2611" s="13"/>
      <c r="AM2611" s="13"/>
      <c r="AN2611" s="13" t="s">
        <v>487</v>
      </c>
    </row>
    <row r="2612" spans="1:40" x14ac:dyDescent="0.2">
      <c r="A2612" s="8" t="s">
        <v>6397</v>
      </c>
      <c r="B2612" s="8" t="s">
        <v>6618</v>
      </c>
      <c r="C2612" s="8" t="str">
        <f t="shared" si="40"/>
        <v>Glasscock County TX</v>
      </c>
      <c r="D2612" s="9">
        <v>1315</v>
      </c>
      <c r="E2612" s="8" t="s">
        <v>445</v>
      </c>
      <c r="F2612" s="9">
        <v>34</v>
      </c>
      <c r="G2612" s="9">
        <v>553</v>
      </c>
      <c r="H2612" s="9">
        <v>602</v>
      </c>
      <c r="I2612" s="10">
        <v>5.647840531561462E-2</v>
      </c>
      <c r="J2612" s="10">
        <v>0.91860465116279066</v>
      </c>
      <c r="K2612" s="9">
        <v>-519</v>
      </c>
      <c r="L2612" s="9">
        <v>519</v>
      </c>
      <c r="M2612" s="10">
        <v>-0.86212624584717601</v>
      </c>
      <c r="N2612" s="10">
        <v>0.86212624584717601</v>
      </c>
      <c r="O2612" s="9">
        <v>44</v>
      </c>
      <c r="P2612" s="9">
        <v>526</v>
      </c>
      <c r="Q2612" s="9">
        <v>578</v>
      </c>
      <c r="R2612" s="10">
        <v>7.6124567474048443E-2</v>
      </c>
      <c r="S2612" s="10">
        <v>0.91003460207612452</v>
      </c>
      <c r="T2612" s="9">
        <v>-482</v>
      </c>
      <c r="U2612" s="10">
        <v>-0.83391003460207602</v>
      </c>
      <c r="V2612" s="9">
        <v>-10</v>
      </c>
      <c r="W2612" s="9">
        <v>27</v>
      </c>
      <c r="X2612" s="10">
        <v>-1.9646162158433823E-2</v>
      </c>
      <c r="Y2612" s="10">
        <v>8.5700490866661427E-3</v>
      </c>
      <c r="Z2612" s="11">
        <v>900.22</v>
      </c>
      <c r="AA2612" s="11">
        <v>1.4607540379018462</v>
      </c>
      <c r="AB2612" s="11">
        <v>48173</v>
      </c>
      <c r="AC2612" s="12" t="s">
        <v>6619</v>
      </c>
      <c r="AD2612" s="8">
        <v>48</v>
      </c>
      <c r="AE2612" s="8">
        <v>173</v>
      </c>
      <c r="AF2612" s="13" t="s">
        <v>6620</v>
      </c>
      <c r="AG2612" s="13"/>
      <c r="AH2612" s="13" t="s">
        <v>6621</v>
      </c>
      <c r="AJ2612" s="13" t="s">
        <v>498</v>
      </c>
      <c r="AK2612" s="13"/>
      <c r="AL2612" s="13"/>
      <c r="AM2612" s="13"/>
      <c r="AN2612" s="13" t="s">
        <v>505</v>
      </c>
    </row>
    <row r="2613" spans="1:40" x14ac:dyDescent="0.2">
      <c r="A2613" s="8" t="s">
        <v>6397</v>
      </c>
      <c r="B2613" s="8" t="s">
        <v>6622</v>
      </c>
      <c r="C2613" s="8" t="str">
        <f t="shared" si="40"/>
        <v>Goliad County TX</v>
      </c>
      <c r="D2613" s="9">
        <v>7531</v>
      </c>
      <c r="E2613" s="8" t="s">
        <v>445</v>
      </c>
      <c r="F2613" s="9">
        <v>973</v>
      </c>
      <c r="G2613" s="9">
        <v>2618</v>
      </c>
      <c r="H2613" s="9">
        <v>3713</v>
      </c>
      <c r="I2613" s="10">
        <v>0.26205224885537304</v>
      </c>
      <c r="J2613" s="10">
        <v>0.70509022353891737</v>
      </c>
      <c r="K2613" s="9">
        <v>-1645</v>
      </c>
      <c r="L2613" s="9">
        <v>1645</v>
      </c>
      <c r="M2613" s="10">
        <v>-0.44303797468354433</v>
      </c>
      <c r="N2613" s="10">
        <v>0.44303797468354433</v>
      </c>
      <c r="O2613" s="9">
        <v>1127</v>
      </c>
      <c r="P2613" s="9">
        <v>2294</v>
      </c>
      <c r="Q2613" s="9">
        <v>3452</v>
      </c>
      <c r="R2613" s="10">
        <v>0.32647740440324452</v>
      </c>
      <c r="S2613" s="10">
        <v>0.66454229432213208</v>
      </c>
      <c r="T2613" s="9">
        <v>-1167</v>
      </c>
      <c r="U2613" s="10">
        <v>-0.33806488991888756</v>
      </c>
      <c r="V2613" s="9">
        <v>-154</v>
      </c>
      <c r="W2613" s="9">
        <v>324</v>
      </c>
      <c r="X2613" s="10">
        <v>-6.4425155547871482E-2</v>
      </c>
      <c r="Y2613" s="10">
        <v>4.0547929216785294E-2</v>
      </c>
      <c r="Z2613" s="11">
        <v>852.01</v>
      </c>
      <c r="AA2613" s="11">
        <v>8.8390981326510261</v>
      </c>
      <c r="AB2613" s="11">
        <v>48175</v>
      </c>
      <c r="AC2613" s="12" t="s">
        <v>6623</v>
      </c>
      <c r="AD2613" s="8">
        <v>48</v>
      </c>
      <c r="AE2613" s="8">
        <v>175</v>
      </c>
      <c r="AF2613" s="13" t="s">
        <v>6624</v>
      </c>
      <c r="AG2613" s="13" t="s">
        <v>6482</v>
      </c>
      <c r="AH2613" s="13" t="s">
        <v>6625</v>
      </c>
      <c r="AI2613" s="14">
        <v>99913</v>
      </c>
      <c r="AJ2613" s="13" t="s">
        <v>486</v>
      </c>
      <c r="AK2613" s="13" t="s">
        <v>6484</v>
      </c>
      <c r="AL2613" s="13"/>
      <c r="AM2613" s="13"/>
      <c r="AN2613" s="13" t="s">
        <v>505</v>
      </c>
    </row>
    <row r="2614" spans="1:40" x14ac:dyDescent="0.2">
      <c r="A2614" s="8" t="s">
        <v>6397</v>
      </c>
      <c r="B2614" s="8" t="s">
        <v>6626</v>
      </c>
      <c r="C2614" s="8" t="str">
        <f t="shared" si="40"/>
        <v>Gonzales County TX</v>
      </c>
      <c r="D2614" s="9">
        <v>20573</v>
      </c>
      <c r="E2614" s="8" t="s">
        <v>445</v>
      </c>
      <c r="F2614" s="9">
        <v>1567</v>
      </c>
      <c r="G2614" s="9">
        <v>4580</v>
      </c>
      <c r="H2614" s="9">
        <v>6304</v>
      </c>
      <c r="I2614" s="10">
        <v>0.2485723350253807</v>
      </c>
      <c r="J2614" s="10">
        <v>0.72652284263959388</v>
      </c>
      <c r="K2614" s="9">
        <v>-3013</v>
      </c>
      <c r="L2614" s="9">
        <v>3013</v>
      </c>
      <c r="M2614" s="10">
        <v>-0.4779505076142132</v>
      </c>
      <c r="N2614" s="10">
        <v>0.4779505076142132</v>
      </c>
      <c r="O2614" s="9">
        <v>1773</v>
      </c>
      <c r="P2614" s="9">
        <v>4213</v>
      </c>
      <c r="Q2614" s="9">
        <v>6039</v>
      </c>
      <c r="R2614" s="10">
        <v>0.29359165424739198</v>
      </c>
      <c r="S2614" s="10">
        <v>0.69763205828779595</v>
      </c>
      <c r="T2614" s="9">
        <v>-2440</v>
      </c>
      <c r="U2614" s="10">
        <v>-0.40404040404040398</v>
      </c>
      <c r="V2614" s="9">
        <v>-206</v>
      </c>
      <c r="W2614" s="9">
        <v>367</v>
      </c>
      <c r="X2614" s="10">
        <v>-4.5019319222011273E-2</v>
      </c>
      <c r="Y2614" s="10">
        <v>2.8890784351797927E-2</v>
      </c>
      <c r="Z2614" s="11">
        <v>1066.69</v>
      </c>
      <c r="AA2614" s="11">
        <v>19.286765602002454</v>
      </c>
      <c r="AB2614" s="11">
        <v>48177</v>
      </c>
      <c r="AC2614" s="12" t="s">
        <v>6627</v>
      </c>
      <c r="AD2614" s="8">
        <v>48</v>
      </c>
      <c r="AE2614" s="8">
        <v>177</v>
      </c>
      <c r="AF2614" s="13"/>
      <c r="AG2614" s="13"/>
      <c r="AH2614" s="13"/>
      <c r="AJ2614" s="13"/>
      <c r="AK2614" s="13"/>
      <c r="AL2614" s="13"/>
      <c r="AM2614" s="13"/>
      <c r="AN2614" s="13" t="s">
        <v>510</v>
      </c>
    </row>
    <row r="2615" spans="1:40" x14ac:dyDescent="0.2">
      <c r="A2615" s="8" t="s">
        <v>6397</v>
      </c>
      <c r="B2615" s="8" t="s">
        <v>2795</v>
      </c>
      <c r="C2615" s="8" t="str">
        <f t="shared" si="40"/>
        <v>Gray County TX</v>
      </c>
      <c r="D2615" s="9">
        <v>23210</v>
      </c>
      <c r="E2615" s="8" t="s">
        <v>445</v>
      </c>
      <c r="F2615" s="9">
        <v>699</v>
      </c>
      <c r="G2615" s="9">
        <v>6495</v>
      </c>
      <c r="H2615" s="9">
        <v>7360</v>
      </c>
      <c r="I2615" s="10">
        <v>9.4972826086956522E-2</v>
      </c>
      <c r="J2615" s="10">
        <v>0.88247282608695654</v>
      </c>
      <c r="K2615" s="9">
        <v>-5796</v>
      </c>
      <c r="L2615" s="9">
        <v>5796</v>
      </c>
      <c r="M2615" s="10">
        <v>-0.78749999999999998</v>
      </c>
      <c r="N2615" s="10">
        <v>0.78749999999999998</v>
      </c>
      <c r="O2615" s="9">
        <v>885</v>
      </c>
      <c r="P2615" s="9">
        <v>6428</v>
      </c>
      <c r="Q2615" s="9">
        <v>7373</v>
      </c>
      <c r="R2615" s="10">
        <v>0.12003255120032551</v>
      </c>
      <c r="S2615" s="10">
        <v>0.87182964871829649</v>
      </c>
      <c r="T2615" s="9">
        <v>-5543</v>
      </c>
      <c r="U2615" s="10">
        <v>-0.75179709751797097</v>
      </c>
      <c r="V2615" s="9">
        <v>-186</v>
      </c>
      <c r="W2615" s="9">
        <v>67</v>
      </c>
      <c r="X2615" s="10">
        <v>-2.5059725113368986E-2</v>
      </c>
      <c r="Y2615" s="10">
        <v>1.0643177368660051E-2</v>
      </c>
      <c r="Z2615" s="11">
        <v>925.97</v>
      </c>
      <c r="AA2615" s="11">
        <v>25.06560687711265</v>
      </c>
      <c r="AB2615" s="11">
        <v>48179</v>
      </c>
      <c r="AC2615" s="12" t="s">
        <v>6628</v>
      </c>
      <c r="AD2615" s="8">
        <v>48</v>
      </c>
      <c r="AE2615" s="8">
        <v>179</v>
      </c>
      <c r="AF2615" s="13" t="s">
        <v>6629</v>
      </c>
      <c r="AG2615" s="13"/>
      <c r="AH2615" s="13" t="s">
        <v>6630</v>
      </c>
      <c r="AJ2615" s="13" t="s">
        <v>498</v>
      </c>
      <c r="AK2615" s="13"/>
      <c r="AL2615" s="13"/>
      <c r="AM2615" s="13"/>
      <c r="AN2615" s="13" t="s">
        <v>487</v>
      </c>
    </row>
    <row r="2616" spans="1:40" x14ac:dyDescent="0.2">
      <c r="A2616" s="8" t="s">
        <v>6397</v>
      </c>
      <c r="B2616" s="8" t="s">
        <v>3032</v>
      </c>
      <c r="C2616" s="8" t="str">
        <f t="shared" si="40"/>
        <v>Grayson County TX</v>
      </c>
      <c r="D2616" s="9">
        <v>125467</v>
      </c>
      <c r="E2616" s="8" t="s">
        <v>445</v>
      </c>
      <c r="F2616" s="9">
        <v>10276</v>
      </c>
      <c r="G2616" s="9">
        <v>35274</v>
      </c>
      <c r="H2616" s="9">
        <v>47068</v>
      </c>
      <c r="I2616" s="10">
        <v>0.21832242712671029</v>
      </c>
      <c r="J2616" s="10">
        <v>0.74942636185943745</v>
      </c>
      <c r="K2616" s="9">
        <v>-24998</v>
      </c>
      <c r="L2616" s="9">
        <v>24998</v>
      </c>
      <c r="M2616" s="10">
        <v>-0.5311039347327271</v>
      </c>
      <c r="N2616" s="10">
        <v>0.5311039347327271</v>
      </c>
      <c r="O2616" s="9">
        <v>10665</v>
      </c>
      <c r="P2616" s="9">
        <v>30907</v>
      </c>
      <c r="Q2616" s="9">
        <v>42207</v>
      </c>
      <c r="R2616" s="10">
        <v>0.2526832042078328</v>
      </c>
      <c r="S2616" s="10">
        <v>0.7322718980263937</v>
      </c>
      <c r="T2616" s="9">
        <v>-20242</v>
      </c>
      <c r="U2616" s="10">
        <v>-0.4795886938185609</v>
      </c>
      <c r="V2616" s="9">
        <v>-389</v>
      </c>
      <c r="W2616" s="9">
        <v>4367</v>
      </c>
      <c r="X2616" s="10">
        <v>-3.4360777081122507E-2</v>
      </c>
      <c r="Y2616" s="10">
        <v>1.7154463833043754E-2</v>
      </c>
      <c r="Z2616" s="11">
        <v>932.8</v>
      </c>
      <c r="AA2616" s="11">
        <v>134.50578902229847</v>
      </c>
      <c r="AB2616" s="11">
        <v>48181</v>
      </c>
      <c r="AC2616" s="12" t="s">
        <v>6631</v>
      </c>
      <c r="AD2616" s="8">
        <v>48</v>
      </c>
      <c r="AE2616" s="8">
        <v>181</v>
      </c>
      <c r="AF2616" s="13" t="s">
        <v>6632</v>
      </c>
      <c r="AG2616" s="13" t="s">
        <v>5548</v>
      </c>
      <c r="AH2616" s="13" t="s">
        <v>6633</v>
      </c>
      <c r="AI2616" s="14">
        <v>125467</v>
      </c>
      <c r="AJ2616" s="13" t="s">
        <v>486</v>
      </c>
      <c r="AK2616" s="13" t="s">
        <v>5550</v>
      </c>
      <c r="AL2616" s="13"/>
      <c r="AM2616" s="13"/>
      <c r="AN2616" s="13" t="s">
        <v>487</v>
      </c>
    </row>
    <row r="2617" spans="1:40" x14ac:dyDescent="0.2">
      <c r="A2617" s="8" t="s">
        <v>6397</v>
      </c>
      <c r="B2617" s="8" t="s">
        <v>6634</v>
      </c>
      <c r="C2617" s="8" t="str">
        <f t="shared" si="40"/>
        <v>Gregg County TX</v>
      </c>
      <c r="D2617" s="9">
        <v>124108</v>
      </c>
      <c r="E2617" s="8" t="s">
        <v>445</v>
      </c>
      <c r="F2617" s="9">
        <v>11623</v>
      </c>
      <c r="G2617" s="9">
        <v>28693</v>
      </c>
      <c r="H2617" s="9">
        <v>41365</v>
      </c>
      <c r="I2617" s="10">
        <v>0.28098634110963377</v>
      </c>
      <c r="J2617" s="10">
        <v>0.69365405536081226</v>
      </c>
      <c r="K2617" s="9">
        <v>-17070</v>
      </c>
      <c r="L2617" s="9">
        <v>17070</v>
      </c>
      <c r="M2617" s="10">
        <v>-0.41266771425117849</v>
      </c>
      <c r="N2617" s="10">
        <v>0.41266771425117849</v>
      </c>
      <c r="O2617" s="9">
        <v>12336</v>
      </c>
      <c r="P2617" s="9">
        <v>28665</v>
      </c>
      <c r="Q2617" s="9">
        <v>41356</v>
      </c>
      <c r="R2617" s="10">
        <v>0.29828803559338429</v>
      </c>
      <c r="S2617" s="10">
        <v>0.69312796208530802</v>
      </c>
      <c r="T2617" s="9">
        <v>-16329</v>
      </c>
      <c r="U2617" s="10">
        <v>-0.39483992649192373</v>
      </c>
      <c r="V2617" s="9">
        <v>-713</v>
      </c>
      <c r="W2617" s="9">
        <v>28</v>
      </c>
      <c r="X2617" s="10">
        <v>-1.7301694483750518E-2</v>
      </c>
      <c r="Y2617" s="10">
        <v>5.2609327550423579E-4</v>
      </c>
      <c r="Z2617" s="11">
        <v>273.3</v>
      </c>
      <c r="AA2617" s="11">
        <v>454.10903768752286</v>
      </c>
      <c r="AB2617" s="11">
        <v>48183</v>
      </c>
      <c r="AC2617" s="12" t="s">
        <v>6635</v>
      </c>
      <c r="AD2617" s="8">
        <v>48</v>
      </c>
      <c r="AE2617" s="8">
        <v>183</v>
      </c>
      <c r="AF2617" s="13" t="s">
        <v>6636</v>
      </c>
      <c r="AG2617" s="13" t="s">
        <v>6637</v>
      </c>
      <c r="AH2617" s="13" t="s">
        <v>6638</v>
      </c>
      <c r="AI2617" s="14">
        <v>217781</v>
      </c>
      <c r="AJ2617" s="13" t="s">
        <v>486</v>
      </c>
      <c r="AK2617" s="13" t="s">
        <v>6639</v>
      </c>
      <c r="AL2617" s="13"/>
      <c r="AM2617" s="13"/>
      <c r="AN2617" s="13" t="s">
        <v>487</v>
      </c>
    </row>
    <row r="2618" spans="1:40" x14ac:dyDescent="0.2">
      <c r="A2618" s="8" t="s">
        <v>6397</v>
      </c>
      <c r="B2618" s="8" t="s">
        <v>6640</v>
      </c>
      <c r="C2618" s="8" t="str">
        <f t="shared" si="40"/>
        <v>Grimes County TX</v>
      </c>
      <c r="D2618" s="9">
        <v>27512</v>
      </c>
      <c r="E2618" s="8" t="s">
        <v>445</v>
      </c>
      <c r="F2618" s="9">
        <v>2194</v>
      </c>
      <c r="G2618" s="9">
        <v>7065</v>
      </c>
      <c r="H2618" s="9">
        <v>9528</v>
      </c>
      <c r="I2618" s="10">
        <v>0.2302686817800168</v>
      </c>
      <c r="J2618" s="10">
        <v>0.74149874055415621</v>
      </c>
      <c r="K2618" s="9">
        <v>-4871</v>
      </c>
      <c r="L2618" s="9">
        <v>4871</v>
      </c>
      <c r="M2618" s="10">
        <v>-0.51123005877413941</v>
      </c>
      <c r="N2618" s="10">
        <v>0.51123005877413941</v>
      </c>
      <c r="O2618" s="9">
        <v>2339</v>
      </c>
      <c r="P2618" s="9">
        <v>6141</v>
      </c>
      <c r="Q2618" s="9">
        <v>8598</v>
      </c>
      <c r="R2618" s="10">
        <v>0.27204000930448941</v>
      </c>
      <c r="S2618" s="10">
        <v>0.7142358688066992</v>
      </c>
      <c r="T2618" s="9">
        <v>-3802</v>
      </c>
      <c r="U2618" s="10">
        <v>-0.4421958595022098</v>
      </c>
      <c r="V2618" s="9">
        <v>-145</v>
      </c>
      <c r="W2618" s="9">
        <v>924</v>
      </c>
      <c r="X2618" s="10">
        <v>-4.1771327524472601E-2</v>
      </c>
      <c r="Y2618" s="10">
        <v>2.7262871747457007E-2</v>
      </c>
      <c r="Z2618" s="11">
        <v>787.46</v>
      </c>
      <c r="AA2618" s="11">
        <v>34.937647626546109</v>
      </c>
      <c r="AB2618" s="11">
        <v>48185</v>
      </c>
      <c r="AC2618" s="12" t="s">
        <v>6641</v>
      </c>
      <c r="AD2618" s="8">
        <v>48</v>
      </c>
      <c r="AE2618" s="8">
        <v>185</v>
      </c>
      <c r="AF2618" s="13"/>
      <c r="AG2618" s="13"/>
      <c r="AH2618" s="13"/>
      <c r="AJ2618" s="13"/>
      <c r="AK2618" s="13"/>
      <c r="AL2618" s="13"/>
      <c r="AM2618" s="13"/>
      <c r="AN2618" s="13" t="s">
        <v>510</v>
      </c>
    </row>
    <row r="2619" spans="1:40" x14ac:dyDescent="0.2">
      <c r="A2619" s="8" t="s">
        <v>6397</v>
      </c>
      <c r="B2619" s="8" t="s">
        <v>4714</v>
      </c>
      <c r="C2619" s="8" t="str">
        <f t="shared" si="40"/>
        <v>Guadalupe County TX</v>
      </c>
      <c r="D2619" s="9">
        <v>151249</v>
      </c>
      <c r="E2619" s="8" t="s">
        <v>445</v>
      </c>
      <c r="F2619" s="9">
        <v>18308</v>
      </c>
      <c r="G2619" s="9">
        <v>36495</v>
      </c>
      <c r="H2619" s="9">
        <v>57220</v>
      </c>
      <c r="I2619" s="10">
        <v>0.3199580566235582</v>
      </c>
      <c r="J2619" s="10">
        <v>0.6378014680181755</v>
      </c>
      <c r="K2619" s="9">
        <v>-18187</v>
      </c>
      <c r="L2619" s="9">
        <v>18187</v>
      </c>
      <c r="M2619" s="10">
        <v>-0.3178434113946173</v>
      </c>
      <c r="N2619" s="10">
        <v>0.3178434113946173</v>
      </c>
      <c r="O2619" s="9">
        <v>15654</v>
      </c>
      <c r="P2619" s="9">
        <v>32959</v>
      </c>
      <c r="Q2619" s="9">
        <v>49247</v>
      </c>
      <c r="R2619" s="10">
        <v>0.31786707819765669</v>
      </c>
      <c r="S2619" s="10">
        <v>0.66925904115986756</v>
      </c>
      <c r="T2619" s="9">
        <v>-17305</v>
      </c>
      <c r="U2619" s="10">
        <v>-0.35139196296221087</v>
      </c>
      <c r="V2619" s="9">
        <v>2654</v>
      </c>
      <c r="W2619" s="9">
        <v>3536</v>
      </c>
      <c r="X2619" s="10">
        <v>2.0909784259015018E-3</v>
      </c>
      <c r="Y2619" s="10">
        <v>-3.1457573141692063E-2</v>
      </c>
      <c r="Z2619" s="11">
        <v>711.3</v>
      </c>
      <c r="AA2619" s="11">
        <v>212.63742443413469</v>
      </c>
      <c r="AB2619" s="11">
        <v>48187</v>
      </c>
      <c r="AC2619" s="12" t="s">
        <v>6642</v>
      </c>
      <c r="AD2619" s="8">
        <v>48</v>
      </c>
      <c r="AE2619" s="8">
        <v>187</v>
      </c>
      <c r="AF2619" s="13" t="s">
        <v>6426</v>
      </c>
      <c r="AG2619" s="13"/>
      <c r="AH2619" s="13" t="s">
        <v>6427</v>
      </c>
      <c r="AI2619" s="14">
        <v>2384075</v>
      </c>
      <c r="AJ2619" s="13" t="s">
        <v>486</v>
      </c>
      <c r="AK2619" s="13"/>
      <c r="AL2619" s="13"/>
      <c r="AM2619" s="13"/>
      <c r="AN2619" s="13" t="s">
        <v>487</v>
      </c>
    </row>
    <row r="2620" spans="1:40" x14ac:dyDescent="0.2">
      <c r="A2620" s="8" t="s">
        <v>6397</v>
      </c>
      <c r="B2620" s="8" t="s">
        <v>594</v>
      </c>
      <c r="C2620" s="8" t="str">
        <f t="shared" si="40"/>
        <v>Hale County TX</v>
      </c>
      <c r="D2620" s="9">
        <v>34360</v>
      </c>
      <c r="E2620" s="8" t="s">
        <v>445</v>
      </c>
      <c r="F2620" s="9">
        <v>2090</v>
      </c>
      <c r="G2620" s="9">
        <v>6347</v>
      </c>
      <c r="H2620" s="9">
        <v>8802</v>
      </c>
      <c r="I2620" s="10">
        <v>0.23744603499204725</v>
      </c>
      <c r="J2620" s="10">
        <v>0.72108611679163825</v>
      </c>
      <c r="K2620" s="9">
        <v>-4257</v>
      </c>
      <c r="L2620" s="9">
        <v>4257</v>
      </c>
      <c r="M2620" s="10">
        <v>-0.483640081799591</v>
      </c>
      <c r="N2620" s="10">
        <v>0.483640081799591</v>
      </c>
      <c r="O2620" s="9">
        <v>2228</v>
      </c>
      <c r="P2620" s="9">
        <v>6417</v>
      </c>
      <c r="Q2620" s="9">
        <v>8765</v>
      </c>
      <c r="R2620" s="10">
        <v>0.25419281232173419</v>
      </c>
      <c r="S2620" s="10">
        <v>0.73211637193382773</v>
      </c>
      <c r="T2620" s="9">
        <v>-4189</v>
      </c>
      <c r="U2620" s="10">
        <v>-0.47792355961209354</v>
      </c>
      <c r="V2620" s="9">
        <v>-138</v>
      </c>
      <c r="W2620" s="9">
        <v>-70</v>
      </c>
      <c r="X2620" s="10">
        <v>-1.6746777329686935E-2</v>
      </c>
      <c r="Y2620" s="10">
        <v>-1.1030255142189471E-2</v>
      </c>
      <c r="Z2620" s="11">
        <v>1004.68</v>
      </c>
      <c r="AA2620" s="11">
        <v>34.199944260859183</v>
      </c>
      <c r="AB2620" s="11">
        <v>48189</v>
      </c>
      <c r="AC2620" s="12" t="s">
        <v>6643</v>
      </c>
      <c r="AD2620" s="8">
        <v>48</v>
      </c>
      <c r="AE2620" s="8">
        <v>189</v>
      </c>
      <c r="AF2620" s="13" t="s">
        <v>6644</v>
      </c>
      <c r="AG2620" s="13"/>
      <c r="AH2620" s="13" t="s">
        <v>6645</v>
      </c>
      <c r="AJ2620" s="13" t="s">
        <v>498</v>
      </c>
      <c r="AK2620" s="13"/>
      <c r="AL2620" s="13"/>
      <c r="AM2620" s="13"/>
      <c r="AN2620" s="13" t="s">
        <v>487</v>
      </c>
    </row>
    <row r="2621" spans="1:40" x14ac:dyDescent="0.2">
      <c r="A2621" s="8" t="s">
        <v>6397</v>
      </c>
      <c r="B2621" s="8" t="s">
        <v>1722</v>
      </c>
      <c r="C2621" s="8" t="str">
        <f t="shared" si="40"/>
        <v>Hall County TX</v>
      </c>
      <c r="D2621" s="9">
        <v>3138</v>
      </c>
      <c r="E2621" s="8" t="s">
        <v>445</v>
      </c>
      <c r="F2621" s="9">
        <v>164</v>
      </c>
      <c r="G2621" s="9">
        <v>891</v>
      </c>
      <c r="H2621" s="9">
        <v>1089</v>
      </c>
      <c r="I2621" s="10">
        <v>0.15059687786960516</v>
      </c>
      <c r="J2621" s="10">
        <v>0.81818181818181823</v>
      </c>
      <c r="K2621" s="9">
        <v>-727</v>
      </c>
      <c r="L2621" s="9">
        <v>727</v>
      </c>
      <c r="M2621" s="10">
        <v>-0.66758494031221305</v>
      </c>
      <c r="N2621" s="10">
        <v>0.66758494031221305</v>
      </c>
      <c r="O2621" s="9">
        <v>265</v>
      </c>
      <c r="P2621" s="9">
        <v>832</v>
      </c>
      <c r="Q2621" s="9">
        <v>1108</v>
      </c>
      <c r="R2621" s="10">
        <v>0.23916967509025272</v>
      </c>
      <c r="S2621" s="10">
        <v>0.75090252707581229</v>
      </c>
      <c r="T2621" s="9">
        <v>-567</v>
      </c>
      <c r="U2621" s="10">
        <v>-0.51173285198555951</v>
      </c>
      <c r="V2621" s="9">
        <v>-101</v>
      </c>
      <c r="W2621" s="9">
        <v>59</v>
      </c>
      <c r="X2621" s="10">
        <v>-8.8572797220647564E-2</v>
      </c>
      <c r="Y2621" s="10">
        <v>6.7279291106005945E-2</v>
      </c>
      <c r="Z2621" s="11">
        <v>883.49</v>
      </c>
      <c r="AA2621" s="11">
        <v>3.5518228842431721</v>
      </c>
      <c r="AB2621" s="11">
        <v>48191</v>
      </c>
      <c r="AC2621" s="12" t="s">
        <v>6646</v>
      </c>
      <c r="AD2621" s="8">
        <v>48</v>
      </c>
      <c r="AE2621" s="8">
        <v>191</v>
      </c>
      <c r="AF2621" s="13"/>
      <c r="AG2621" s="13"/>
      <c r="AH2621" s="13"/>
      <c r="AJ2621" s="13"/>
      <c r="AK2621" s="13"/>
      <c r="AL2621" s="13"/>
      <c r="AM2621" s="13"/>
      <c r="AN2621" s="13" t="s">
        <v>510</v>
      </c>
    </row>
    <row r="2622" spans="1:40" x14ac:dyDescent="0.2">
      <c r="A2622" s="8" t="s">
        <v>6397</v>
      </c>
      <c r="B2622" s="8" t="s">
        <v>1441</v>
      </c>
      <c r="C2622" s="8" t="str">
        <f t="shared" si="40"/>
        <v>Hamilton County TX</v>
      </c>
      <c r="D2622" s="9">
        <v>8159</v>
      </c>
      <c r="E2622" s="8" t="s">
        <v>445</v>
      </c>
      <c r="F2622" s="9">
        <v>479</v>
      </c>
      <c r="G2622" s="9">
        <v>3056</v>
      </c>
      <c r="H2622" s="9">
        <v>3609</v>
      </c>
      <c r="I2622" s="10">
        <v>0.13272374619008034</v>
      </c>
      <c r="J2622" s="10">
        <v>0.84677195899141033</v>
      </c>
      <c r="K2622" s="9">
        <v>-2577</v>
      </c>
      <c r="L2622" s="9">
        <v>2577</v>
      </c>
      <c r="M2622" s="10">
        <v>-0.71404821280133002</v>
      </c>
      <c r="N2622" s="10">
        <v>0.71404821280133002</v>
      </c>
      <c r="O2622" s="9">
        <v>591</v>
      </c>
      <c r="P2622" s="9">
        <v>2918</v>
      </c>
      <c r="Q2622" s="9">
        <v>3551</v>
      </c>
      <c r="R2622" s="10">
        <v>0.16643199098845396</v>
      </c>
      <c r="S2622" s="10">
        <v>0.82174035482962549</v>
      </c>
      <c r="T2622" s="9">
        <v>-2327</v>
      </c>
      <c r="U2622" s="10">
        <v>-0.65530836384117153</v>
      </c>
      <c r="V2622" s="9">
        <v>-112</v>
      </c>
      <c r="W2622" s="9">
        <v>138</v>
      </c>
      <c r="X2622" s="10">
        <v>-3.3708244798373616E-2</v>
      </c>
      <c r="Y2622" s="10">
        <v>2.5031604161784848E-2</v>
      </c>
      <c r="Z2622" s="11">
        <v>835.91</v>
      </c>
      <c r="AA2622" s="11">
        <v>9.7606201624576805</v>
      </c>
      <c r="AB2622" s="11">
        <v>48193</v>
      </c>
      <c r="AC2622" s="12" t="s">
        <v>6647</v>
      </c>
      <c r="AD2622" s="8">
        <v>48</v>
      </c>
      <c r="AE2622" s="8">
        <v>193</v>
      </c>
      <c r="AF2622" s="13"/>
      <c r="AG2622" s="13"/>
      <c r="AH2622" s="13"/>
      <c r="AJ2622" s="13"/>
      <c r="AK2622" s="13"/>
      <c r="AL2622" s="13"/>
      <c r="AM2622" s="13"/>
      <c r="AN2622" s="13" t="s">
        <v>510</v>
      </c>
    </row>
    <row r="2623" spans="1:40" x14ac:dyDescent="0.2">
      <c r="A2623" s="8" t="s">
        <v>6397</v>
      </c>
      <c r="B2623" s="8" t="s">
        <v>6648</v>
      </c>
      <c r="C2623" s="8" t="str">
        <f t="shared" si="40"/>
        <v>Hansford County TX</v>
      </c>
      <c r="D2623" s="9">
        <v>5610</v>
      </c>
      <c r="E2623" s="8" t="s">
        <v>445</v>
      </c>
      <c r="F2623" s="9">
        <v>171</v>
      </c>
      <c r="G2623" s="9">
        <v>1730</v>
      </c>
      <c r="H2623" s="9">
        <v>1947</v>
      </c>
      <c r="I2623" s="10">
        <v>8.7827426810477657E-2</v>
      </c>
      <c r="J2623" s="10">
        <v>0.88854648176682072</v>
      </c>
      <c r="K2623" s="9">
        <v>-1559</v>
      </c>
      <c r="L2623" s="9">
        <v>1559</v>
      </c>
      <c r="M2623" s="10">
        <v>-0.8007190549563431</v>
      </c>
      <c r="N2623" s="10">
        <v>0.8007190549563431</v>
      </c>
      <c r="O2623" s="9">
        <v>158</v>
      </c>
      <c r="P2623" s="9">
        <v>1787</v>
      </c>
      <c r="Q2623" s="9">
        <v>1960</v>
      </c>
      <c r="R2623" s="10">
        <v>8.0612244897959179E-2</v>
      </c>
      <c r="S2623" s="10">
        <v>0.91173469387755102</v>
      </c>
      <c r="T2623" s="9">
        <v>-1629</v>
      </c>
      <c r="U2623" s="10">
        <v>-0.83112244897959187</v>
      </c>
      <c r="V2623" s="9">
        <v>13</v>
      </c>
      <c r="W2623" s="9">
        <v>-57</v>
      </c>
      <c r="X2623" s="10">
        <v>7.2151819125184785E-3</v>
      </c>
      <c r="Y2623" s="10">
        <v>-2.31882121107303E-2</v>
      </c>
      <c r="Z2623" s="11">
        <v>919.81</v>
      </c>
      <c r="AA2623" s="11">
        <v>6.0990856807384137</v>
      </c>
      <c r="AB2623" s="11">
        <v>48195</v>
      </c>
      <c r="AC2623" s="12" t="s">
        <v>6649</v>
      </c>
      <c r="AD2623" s="8">
        <v>48</v>
      </c>
      <c r="AE2623" s="8">
        <v>195</v>
      </c>
      <c r="AF2623" s="13"/>
      <c r="AG2623" s="13"/>
      <c r="AH2623" s="13"/>
      <c r="AJ2623" s="13"/>
      <c r="AK2623" s="13"/>
      <c r="AL2623" s="13"/>
      <c r="AM2623" s="13"/>
      <c r="AN2623" s="13" t="s">
        <v>510</v>
      </c>
    </row>
    <row r="2624" spans="1:40" x14ac:dyDescent="0.2">
      <c r="A2624" s="8" t="s">
        <v>6397</v>
      </c>
      <c r="B2624" s="8" t="s">
        <v>6299</v>
      </c>
      <c r="C2624" s="8" t="str">
        <f t="shared" si="40"/>
        <v>Hardeman County TX</v>
      </c>
      <c r="D2624" s="9">
        <v>3840</v>
      </c>
      <c r="E2624" s="8" t="s">
        <v>445</v>
      </c>
      <c r="F2624" s="9">
        <v>249</v>
      </c>
      <c r="G2624" s="9">
        <v>1207</v>
      </c>
      <c r="H2624" s="9">
        <v>1511</v>
      </c>
      <c r="I2624" s="10">
        <v>0.16479152878888154</v>
      </c>
      <c r="J2624" s="10">
        <v>0.79880873593646595</v>
      </c>
      <c r="K2624" s="9">
        <v>-958</v>
      </c>
      <c r="L2624" s="9">
        <v>958</v>
      </c>
      <c r="M2624" s="10">
        <v>-0.63401720714758447</v>
      </c>
      <c r="N2624" s="10">
        <v>0.63401720714758447</v>
      </c>
      <c r="O2624" s="9">
        <v>302</v>
      </c>
      <c r="P2624" s="9">
        <v>1176</v>
      </c>
      <c r="Q2624" s="9">
        <v>1495</v>
      </c>
      <c r="R2624" s="10">
        <v>0.2020066889632107</v>
      </c>
      <c r="S2624" s="10">
        <v>0.78662207357859537</v>
      </c>
      <c r="T2624" s="9">
        <v>-874</v>
      </c>
      <c r="U2624" s="10">
        <v>-0.58461538461538465</v>
      </c>
      <c r="V2624" s="9">
        <v>-53</v>
      </c>
      <c r="W2624" s="9">
        <v>31</v>
      </c>
      <c r="X2624" s="10">
        <v>-3.7215160174329159E-2</v>
      </c>
      <c r="Y2624" s="10">
        <v>1.2186662357870581E-2</v>
      </c>
      <c r="Z2624" s="11">
        <v>695.11</v>
      </c>
      <c r="AA2624" s="11">
        <v>5.5243055056034294</v>
      </c>
      <c r="AB2624" s="11">
        <v>48197</v>
      </c>
      <c r="AC2624" s="12" t="s">
        <v>6650</v>
      </c>
      <c r="AD2624" s="8">
        <v>48</v>
      </c>
      <c r="AE2624" s="8">
        <v>197</v>
      </c>
      <c r="AF2624" s="13"/>
      <c r="AG2624" s="13"/>
      <c r="AH2624" s="13"/>
      <c r="AJ2624" s="13"/>
      <c r="AK2624" s="13"/>
      <c r="AL2624" s="13"/>
      <c r="AM2624" s="13"/>
      <c r="AN2624" s="13" t="s">
        <v>510</v>
      </c>
    </row>
    <row r="2625" spans="1:40" x14ac:dyDescent="0.2">
      <c r="A2625" s="8" t="s">
        <v>6397</v>
      </c>
      <c r="B2625" s="8" t="s">
        <v>2132</v>
      </c>
      <c r="C2625" s="8" t="str">
        <f t="shared" si="40"/>
        <v>Hardin County TX</v>
      </c>
      <c r="D2625" s="9">
        <v>55865</v>
      </c>
      <c r="E2625" s="8" t="s">
        <v>445</v>
      </c>
      <c r="F2625" s="9">
        <v>2779</v>
      </c>
      <c r="G2625" s="9">
        <v>19600</v>
      </c>
      <c r="H2625" s="9">
        <v>22768</v>
      </c>
      <c r="I2625" s="10">
        <v>0.1220572733661279</v>
      </c>
      <c r="J2625" s="10">
        <v>0.86085734364019673</v>
      </c>
      <c r="K2625" s="9">
        <v>-16821</v>
      </c>
      <c r="L2625" s="9">
        <v>16821</v>
      </c>
      <c r="M2625" s="10">
        <v>-0.7388000702740688</v>
      </c>
      <c r="N2625" s="10">
        <v>0.7388000702740688</v>
      </c>
      <c r="O2625" s="9">
        <v>3358</v>
      </c>
      <c r="P2625" s="9">
        <v>17744</v>
      </c>
      <c r="Q2625" s="9">
        <v>21293</v>
      </c>
      <c r="R2625" s="10">
        <v>0.15770440989996712</v>
      </c>
      <c r="S2625" s="10">
        <v>0.83332550603484712</v>
      </c>
      <c r="T2625" s="9">
        <v>-14386</v>
      </c>
      <c r="U2625" s="10">
        <v>-0.67562109613487997</v>
      </c>
      <c r="V2625" s="9">
        <v>-579</v>
      </c>
      <c r="W2625" s="9">
        <v>1856</v>
      </c>
      <c r="X2625" s="10">
        <v>-3.5647136533839219E-2</v>
      </c>
      <c r="Y2625" s="10">
        <v>2.7531837605349607E-2</v>
      </c>
      <c r="Z2625" s="11">
        <v>890.57</v>
      </c>
      <c r="AA2625" s="11">
        <v>62.729487856092163</v>
      </c>
      <c r="AB2625" s="11">
        <v>48199</v>
      </c>
      <c r="AC2625" s="12" t="s">
        <v>6651</v>
      </c>
      <c r="AD2625" s="8">
        <v>48</v>
      </c>
      <c r="AE2625" s="8">
        <v>199</v>
      </c>
      <c r="AF2625" s="13" t="s">
        <v>6652</v>
      </c>
      <c r="AG2625" s="13"/>
      <c r="AH2625" s="13" t="s">
        <v>6653</v>
      </c>
      <c r="AI2625" s="14">
        <v>408419</v>
      </c>
      <c r="AJ2625" s="13" t="s">
        <v>486</v>
      </c>
      <c r="AK2625" s="13"/>
      <c r="AL2625" s="13"/>
      <c r="AM2625" s="13"/>
      <c r="AN2625" s="13" t="s">
        <v>505</v>
      </c>
    </row>
    <row r="2626" spans="1:40" x14ac:dyDescent="0.2">
      <c r="A2626" s="8" t="s">
        <v>6397</v>
      </c>
      <c r="B2626" s="8" t="s">
        <v>1730</v>
      </c>
      <c r="C2626" s="8" t="str">
        <f t="shared" si="40"/>
        <v>Harris County TX</v>
      </c>
      <c r="D2626" s="9">
        <v>4538028</v>
      </c>
      <c r="E2626" s="8" t="s">
        <v>445</v>
      </c>
      <c r="F2626" s="9">
        <v>706471</v>
      </c>
      <c r="G2626" s="9">
        <v>544960</v>
      </c>
      <c r="H2626" s="9">
        <v>1302887</v>
      </c>
      <c r="I2626" s="10">
        <v>0.54223505185023724</v>
      </c>
      <c r="J2626" s="10">
        <v>0.41827111637463571</v>
      </c>
      <c r="K2626" s="9">
        <v>161511</v>
      </c>
      <c r="L2626" s="9">
        <v>-161511</v>
      </c>
      <c r="M2626" s="10">
        <v>0.12396393547560153</v>
      </c>
      <c r="N2626" s="10">
        <v>-0.12396393547560153</v>
      </c>
      <c r="O2626" s="9">
        <v>585451</v>
      </c>
      <c r="P2626" s="9">
        <v>584866</v>
      </c>
      <c r="Q2626" s="9">
        <v>1185478</v>
      </c>
      <c r="R2626" s="10">
        <v>0.49385226887382139</v>
      </c>
      <c r="S2626" s="10">
        <v>0.49335879704220575</v>
      </c>
      <c r="T2626" s="9">
        <v>585</v>
      </c>
      <c r="U2626" s="10">
        <v>4.9347183161563279E-4</v>
      </c>
      <c r="V2626" s="9">
        <v>121020</v>
      </c>
      <c r="W2626" s="9">
        <v>-39906</v>
      </c>
      <c r="X2626" s="10">
        <v>4.838278297641585E-2</v>
      </c>
      <c r="Y2626" s="10">
        <v>-7.5087680667570045E-2</v>
      </c>
      <c r="Z2626" s="11">
        <v>1703.48</v>
      </c>
      <c r="AA2626" s="11">
        <v>2663.9749219245309</v>
      </c>
      <c r="AB2626" s="11">
        <v>48201</v>
      </c>
      <c r="AC2626" s="12" t="s">
        <v>6654</v>
      </c>
      <c r="AD2626" s="8">
        <v>48</v>
      </c>
      <c r="AE2626" s="8">
        <v>201</v>
      </c>
      <c r="AF2626" s="13" t="s">
        <v>6430</v>
      </c>
      <c r="AG2626" s="13" t="s">
        <v>6431</v>
      </c>
      <c r="AH2626" s="13" t="s">
        <v>6432</v>
      </c>
      <c r="AI2626" s="14">
        <v>6656947</v>
      </c>
      <c r="AJ2626" s="13" t="s">
        <v>486</v>
      </c>
      <c r="AK2626" s="13" t="s">
        <v>6433</v>
      </c>
      <c r="AL2626" s="13"/>
      <c r="AM2626" s="13"/>
      <c r="AN2626" s="13" t="s">
        <v>487</v>
      </c>
    </row>
    <row r="2627" spans="1:40" x14ac:dyDescent="0.2">
      <c r="A2627" s="8" t="s">
        <v>6397</v>
      </c>
      <c r="B2627" s="8" t="s">
        <v>2373</v>
      </c>
      <c r="C2627" s="8" t="str">
        <f t="shared" si="40"/>
        <v>Harrison County TX</v>
      </c>
      <c r="D2627" s="9">
        <v>66746</v>
      </c>
      <c r="E2627" s="8" t="s">
        <v>445</v>
      </c>
      <c r="F2627" s="9">
        <v>7130</v>
      </c>
      <c r="G2627" s="9">
        <v>18712</v>
      </c>
      <c r="H2627" s="9">
        <v>26364</v>
      </c>
      <c r="I2627" s="10">
        <v>0.27044454559247461</v>
      </c>
      <c r="J2627" s="10">
        <v>0.70975572750720684</v>
      </c>
      <c r="K2627" s="9">
        <v>-11582</v>
      </c>
      <c r="L2627" s="9">
        <v>11582</v>
      </c>
      <c r="M2627" s="10">
        <v>-0.43931118191473223</v>
      </c>
      <c r="N2627" s="10">
        <v>0.43931118191473223</v>
      </c>
      <c r="O2627" s="9">
        <v>8431</v>
      </c>
      <c r="P2627" s="9">
        <v>17471</v>
      </c>
      <c r="Q2627" s="9">
        <v>26099</v>
      </c>
      <c r="R2627" s="10">
        <v>0.32303919690409594</v>
      </c>
      <c r="S2627" s="10">
        <v>0.66941262117322498</v>
      </c>
      <c r="T2627" s="9">
        <v>-9040</v>
      </c>
      <c r="U2627" s="10">
        <v>-0.34637342426912904</v>
      </c>
      <c r="V2627" s="9">
        <v>-1301</v>
      </c>
      <c r="W2627" s="9">
        <v>1241</v>
      </c>
      <c r="X2627" s="10">
        <v>-5.2594651311621332E-2</v>
      </c>
      <c r="Y2627" s="10">
        <v>4.034310633398186E-2</v>
      </c>
      <c r="Z2627" s="11">
        <v>899.95</v>
      </c>
      <c r="AA2627" s="11">
        <v>74.166342574587475</v>
      </c>
      <c r="AB2627" s="11">
        <v>48203</v>
      </c>
      <c r="AC2627" s="12" t="s">
        <v>6655</v>
      </c>
      <c r="AD2627" s="8">
        <v>48</v>
      </c>
      <c r="AE2627" s="8">
        <v>203</v>
      </c>
      <c r="AF2627" s="13" t="s">
        <v>6656</v>
      </c>
      <c r="AG2627" s="13" t="s">
        <v>6637</v>
      </c>
      <c r="AH2627" s="13" t="s">
        <v>6657</v>
      </c>
      <c r="AJ2627" s="13" t="s">
        <v>498</v>
      </c>
      <c r="AK2627" s="13" t="s">
        <v>6639</v>
      </c>
      <c r="AL2627" s="13"/>
      <c r="AM2627" s="13"/>
      <c r="AN2627" s="13" t="s">
        <v>487</v>
      </c>
    </row>
    <row r="2628" spans="1:40" x14ac:dyDescent="0.2">
      <c r="A2628" s="8" t="s">
        <v>6397</v>
      </c>
      <c r="B2628" s="8" t="s">
        <v>6658</v>
      </c>
      <c r="C2628" s="8" t="str">
        <f t="shared" si="40"/>
        <v>Hartley County TX</v>
      </c>
      <c r="D2628" s="9">
        <v>6193</v>
      </c>
      <c r="E2628" s="8" t="s">
        <v>445</v>
      </c>
      <c r="F2628" s="9">
        <v>172</v>
      </c>
      <c r="G2628" s="9">
        <v>1727</v>
      </c>
      <c r="H2628" s="9">
        <v>1945</v>
      </c>
      <c r="I2628" s="10">
        <v>8.8431876606683807E-2</v>
      </c>
      <c r="J2628" s="10">
        <v>0.88791773778920313</v>
      </c>
      <c r="K2628" s="9">
        <v>-1555</v>
      </c>
      <c r="L2628" s="9">
        <v>1555</v>
      </c>
      <c r="M2628" s="10">
        <v>-0.7994858611825193</v>
      </c>
      <c r="N2628" s="10">
        <v>0.7994858611825193</v>
      </c>
      <c r="O2628" s="9">
        <v>183</v>
      </c>
      <c r="P2628" s="9">
        <v>1700</v>
      </c>
      <c r="Q2628" s="9">
        <v>1904</v>
      </c>
      <c r="R2628" s="10">
        <v>9.6113445378151266E-2</v>
      </c>
      <c r="S2628" s="10">
        <v>0.8928571428571429</v>
      </c>
      <c r="T2628" s="9">
        <v>-1517</v>
      </c>
      <c r="U2628" s="10">
        <v>-0.79674369747899165</v>
      </c>
      <c r="V2628" s="9">
        <v>-11</v>
      </c>
      <c r="W2628" s="9">
        <v>27</v>
      </c>
      <c r="X2628" s="10">
        <v>-7.6815687714674591E-3</v>
      </c>
      <c r="Y2628" s="10">
        <v>-4.9394050679397727E-3</v>
      </c>
      <c r="Z2628" s="11">
        <v>1462.03</v>
      </c>
      <c r="AA2628" s="11">
        <v>4.2358911923831934</v>
      </c>
      <c r="AB2628" s="11">
        <v>48205</v>
      </c>
      <c r="AC2628" s="12" t="s">
        <v>6659</v>
      </c>
      <c r="AD2628" s="8">
        <v>48</v>
      </c>
      <c r="AE2628" s="8">
        <v>205</v>
      </c>
      <c r="AF2628" s="13"/>
      <c r="AG2628" s="13"/>
      <c r="AH2628" s="13"/>
      <c r="AJ2628" s="13"/>
      <c r="AK2628" s="13"/>
      <c r="AL2628" s="13"/>
      <c r="AM2628" s="13"/>
      <c r="AN2628" s="13" t="s">
        <v>510</v>
      </c>
    </row>
    <row r="2629" spans="1:40" x14ac:dyDescent="0.2">
      <c r="A2629" s="8" t="s">
        <v>6397</v>
      </c>
      <c r="B2629" s="8" t="s">
        <v>2806</v>
      </c>
      <c r="C2629" s="8" t="str">
        <f t="shared" si="40"/>
        <v>Haskell County TX</v>
      </c>
      <c r="D2629" s="9">
        <v>5737</v>
      </c>
      <c r="E2629" s="8" t="s">
        <v>445</v>
      </c>
      <c r="F2629" s="9">
        <v>314</v>
      </c>
      <c r="G2629" s="9">
        <v>1403</v>
      </c>
      <c r="H2629" s="9">
        <v>1765</v>
      </c>
      <c r="I2629" s="10">
        <v>0.17790368271954674</v>
      </c>
      <c r="J2629" s="10">
        <v>0.79490084985835696</v>
      </c>
      <c r="K2629" s="9">
        <v>-1089</v>
      </c>
      <c r="L2629" s="9">
        <v>1089</v>
      </c>
      <c r="M2629" s="10">
        <v>-0.61699716713881025</v>
      </c>
      <c r="N2629" s="10">
        <v>0.61699716713881025</v>
      </c>
      <c r="O2629" s="9">
        <v>551</v>
      </c>
      <c r="P2629" s="9">
        <v>1422</v>
      </c>
      <c r="Q2629" s="9">
        <v>2006</v>
      </c>
      <c r="R2629" s="10">
        <v>0.27467597208374878</v>
      </c>
      <c r="S2629" s="10">
        <v>0.70887337986041876</v>
      </c>
      <c r="T2629" s="9">
        <v>-871</v>
      </c>
      <c r="U2629" s="10">
        <v>-0.43419740777666999</v>
      </c>
      <c r="V2629" s="9">
        <v>-237</v>
      </c>
      <c r="W2629" s="9">
        <v>-19</v>
      </c>
      <c r="X2629" s="10">
        <v>-9.6772289364202041E-2</v>
      </c>
      <c r="Y2629" s="10">
        <v>8.60274699979382E-2</v>
      </c>
      <c r="Z2629" s="11">
        <v>903.13</v>
      </c>
      <c r="AA2629" s="11">
        <v>6.3523523745197261</v>
      </c>
      <c r="AB2629" s="11">
        <v>48207</v>
      </c>
      <c r="AC2629" s="12" t="s">
        <v>6660</v>
      </c>
      <c r="AD2629" s="8">
        <v>48</v>
      </c>
      <c r="AE2629" s="8">
        <v>207</v>
      </c>
      <c r="AF2629" s="13"/>
      <c r="AG2629" s="13"/>
      <c r="AH2629" s="13"/>
      <c r="AJ2629" s="13"/>
      <c r="AK2629" s="13"/>
      <c r="AL2629" s="13"/>
      <c r="AM2629" s="13"/>
      <c r="AN2629" s="13" t="s">
        <v>510</v>
      </c>
    </row>
    <row r="2630" spans="1:40" x14ac:dyDescent="0.2">
      <c r="A2630" s="8" t="s">
        <v>6397</v>
      </c>
      <c r="B2630" s="8" t="s">
        <v>6661</v>
      </c>
      <c r="C2630" s="8" t="str">
        <f t="shared" si="40"/>
        <v>Hays County TX</v>
      </c>
      <c r="D2630" s="9">
        <v>194739</v>
      </c>
      <c r="E2630" s="8" t="s">
        <v>445</v>
      </c>
      <c r="F2630" s="9">
        <v>33117</v>
      </c>
      <c r="G2630" s="9">
        <v>33730</v>
      </c>
      <c r="H2630" s="9">
        <v>71524</v>
      </c>
      <c r="I2630" s="10">
        <v>0.4630194060734858</v>
      </c>
      <c r="J2630" s="10">
        <v>0.4715899558190258</v>
      </c>
      <c r="K2630" s="9">
        <v>-613</v>
      </c>
      <c r="L2630" s="9">
        <v>613</v>
      </c>
      <c r="M2630" s="10">
        <v>-8.5705497455400015E-3</v>
      </c>
      <c r="N2630" s="10">
        <v>8.5705497455400015E-3</v>
      </c>
      <c r="O2630" s="9">
        <v>25448</v>
      </c>
      <c r="P2630" s="9">
        <v>31577</v>
      </c>
      <c r="Q2630" s="9">
        <v>58808</v>
      </c>
      <c r="R2630" s="10">
        <v>0.43273024078356687</v>
      </c>
      <c r="S2630" s="10">
        <v>0.53695075499931977</v>
      </c>
      <c r="T2630" s="9">
        <v>-6129</v>
      </c>
      <c r="U2630" s="10">
        <v>-0.1042205142157529</v>
      </c>
      <c r="V2630" s="9">
        <v>7669</v>
      </c>
      <c r="W2630" s="9">
        <v>2153</v>
      </c>
      <c r="X2630" s="10">
        <v>3.0289165289918929E-2</v>
      </c>
      <c r="Y2630" s="10">
        <v>-6.5360799180293971E-2</v>
      </c>
      <c r="Z2630" s="11">
        <v>677.98</v>
      </c>
      <c r="AA2630" s="11">
        <v>287.23413670019767</v>
      </c>
      <c r="AB2630" s="11">
        <v>48209</v>
      </c>
      <c r="AC2630" s="12" t="s">
        <v>6662</v>
      </c>
      <c r="AD2630" s="8">
        <v>48</v>
      </c>
      <c r="AE2630" s="8">
        <v>209</v>
      </c>
      <c r="AF2630" s="13" t="s">
        <v>6440</v>
      </c>
      <c r="AG2630" s="13"/>
      <c r="AH2630" s="13" t="s">
        <v>6441</v>
      </c>
      <c r="AI2630" s="14">
        <v>2000860</v>
      </c>
      <c r="AJ2630" s="13" t="s">
        <v>486</v>
      </c>
      <c r="AK2630" s="13"/>
      <c r="AL2630" s="13"/>
      <c r="AM2630" s="13"/>
      <c r="AN2630" s="13" t="s">
        <v>487</v>
      </c>
    </row>
    <row r="2631" spans="1:40" x14ac:dyDescent="0.2">
      <c r="A2631" s="8" t="s">
        <v>6397</v>
      </c>
      <c r="B2631" s="8" t="s">
        <v>6663</v>
      </c>
      <c r="C2631" s="8" t="str">
        <f t="shared" si="40"/>
        <v>Hemphill County TX</v>
      </c>
      <c r="D2631" s="9">
        <v>4264</v>
      </c>
      <c r="E2631" s="8" t="s">
        <v>445</v>
      </c>
      <c r="F2631" s="9">
        <v>181</v>
      </c>
      <c r="G2631" s="9">
        <v>1460</v>
      </c>
      <c r="H2631" s="9">
        <v>1687</v>
      </c>
      <c r="I2631" s="10">
        <v>0.10729104919976289</v>
      </c>
      <c r="J2631" s="10">
        <v>0.86544161232957917</v>
      </c>
      <c r="K2631" s="9">
        <v>-1279</v>
      </c>
      <c r="L2631" s="9">
        <v>1279</v>
      </c>
      <c r="M2631" s="10">
        <v>-0.75815056312981632</v>
      </c>
      <c r="N2631" s="10">
        <v>0.75815056312981632</v>
      </c>
      <c r="O2631" s="9">
        <v>192</v>
      </c>
      <c r="P2631" s="9">
        <v>1298</v>
      </c>
      <c r="Q2631" s="9">
        <v>1509</v>
      </c>
      <c r="R2631" s="10">
        <v>0.1272365805168986</v>
      </c>
      <c r="S2631" s="10">
        <v>0.86017229953611662</v>
      </c>
      <c r="T2631" s="9">
        <v>-1106</v>
      </c>
      <c r="U2631" s="10">
        <v>-0.73293571901921806</v>
      </c>
      <c r="V2631" s="9">
        <v>-11</v>
      </c>
      <c r="W2631" s="9">
        <v>162</v>
      </c>
      <c r="X2631" s="10">
        <v>-1.9945531317135709E-2</v>
      </c>
      <c r="Y2631" s="10">
        <v>5.2693127934625439E-3</v>
      </c>
      <c r="Z2631" s="11">
        <v>906.29</v>
      </c>
      <c r="AA2631" s="11">
        <v>4.7048957839102279</v>
      </c>
      <c r="AB2631" s="11">
        <v>48211</v>
      </c>
      <c r="AC2631" s="12" t="s">
        <v>6664</v>
      </c>
      <c r="AD2631" s="8">
        <v>48</v>
      </c>
      <c r="AE2631" s="8">
        <v>211</v>
      </c>
      <c r="AF2631" s="13"/>
      <c r="AG2631" s="13"/>
      <c r="AH2631" s="13"/>
      <c r="AJ2631" s="13"/>
      <c r="AK2631" s="13"/>
      <c r="AL2631" s="13"/>
      <c r="AM2631" s="13"/>
      <c r="AN2631" s="13" t="s">
        <v>510</v>
      </c>
    </row>
    <row r="2632" spans="1:40" x14ac:dyDescent="0.2">
      <c r="A2632" s="8" t="s">
        <v>6397</v>
      </c>
      <c r="B2632" s="8" t="s">
        <v>2134</v>
      </c>
      <c r="C2632" s="8" t="str">
        <f t="shared" si="40"/>
        <v>Henderson County TX</v>
      </c>
      <c r="D2632" s="9">
        <v>79545</v>
      </c>
      <c r="E2632" s="8" t="s">
        <v>445</v>
      </c>
      <c r="F2632" s="9">
        <v>5649</v>
      </c>
      <c r="G2632" s="9">
        <v>23574</v>
      </c>
      <c r="H2632" s="9">
        <v>29855</v>
      </c>
      <c r="I2632" s="10">
        <v>0.18921453692848769</v>
      </c>
      <c r="J2632" s="10">
        <v>0.78961647965164961</v>
      </c>
      <c r="K2632" s="9">
        <v>-17925</v>
      </c>
      <c r="L2632" s="9">
        <v>17925</v>
      </c>
      <c r="M2632" s="10">
        <v>-0.60040194272316194</v>
      </c>
      <c r="N2632" s="10">
        <v>0.60040194272316194</v>
      </c>
      <c r="O2632" s="9">
        <v>6094</v>
      </c>
      <c r="P2632" s="9">
        <v>21202</v>
      </c>
      <c r="Q2632" s="9">
        <v>27582</v>
      </c>
      <c r="R2632" s="10">
        <v>0.22094119353201364</v>
      </c>
      <c r="S2632" s="10">
        <v>0.76868972518309042</v>
      </c>
      <c r="T2632" s="9">
        <v>-15108</v>
      </c>
      <c r="U2632" s="10">
        <v>-0.54774853165107684</v>
      </c>
      <c r="V2632" s="9">
        <v>-445</v>
      </c>
      <c r="W2632" s="9">
        <v>2372</v>
      </c>
      <c r="X2632" s="10">
        <v>-3.1726656603525943E-2</v>
      </c>
      <c r="Y2632" s="10">
        <v>2.0926754468559183E-2</v>
      </c>
      <c r="Z2632" s="11">
        <v>873.75</v>
      </c>
      <c r="AA2632" s="11">
        <v>91.038626609442062</v>
      </c>
      <c r="AB2632" s="11">
        <v>48213</v>
      </c>
      <c r="AC2632" s="12" t="s">
        <v>6665</v>
      </c>
      <c r="AD2632" s="8">
        <v>48</v>
      </c>
      <c r="AE2632" s="8">
        <v>213</v>
      </c>
      <c r="AF2632" s="13" t="s">
        <v>6666</v>
      </c>
      <c r="AG2632" s="13" t="s">
        <v>5548</v>
      </c>
      <c r="AH2632" s="13" t="s">
        <v>6667</v>
      </c>
      <c r="AJ2632" s="13" t="s">
        <v>498</v>
      </c>
      <c r="AK2632" s="13" t="s">
        <v>5550</v>
      </c>
      <c r="AL2632" s="13"/>
      <c r="AM2632" s="13"/>
      <c r="AN2632" s="13" t="s">
        <v>487</v>
      </c>
    </row>
    <row r="2633" spans="1:40" x14ac:dyDescent="0.2">
      <c r="A2633" s="8" t="s">
        <v>6397</v>
      </c>
      <c r="B2633" s="8" t="s">
        <v>4718</v>
      </c>
      <c r="C2633" s="8" t="str">
        <f t="shared" si="40"/>
        <v>Hidalgo County TX</v>
      </c>
      <c r="D2633" s="9">
        <v>842304</v>
      </c>
      <c r="E2633" s="8" t="s">
        <v>445</v>
      </c>
      <c r="F2633" s="9">
        <v>118739</v>
      </c>
      <c r="G2633" s="9">
        <v>48608</v>
      </c>
      <c r="H2633" s="9">
        <v>172990</v>
      </c>
      <c r="I2633" s="10">
        <v>0.68639227701023175</v>
      </c>
      <c r="J2633" s="10">
        <v>0.28098734030868838</v>
      </c>
      <c r="K2633" s="9">
        <v>70131</v>
      </c>
      <c r="L2633" s="9">
        <v>-70131</v>
      </c>
      <c r="M2633" s="10">
        <v>0.40540493670154337</v>
      </c>
      <c r="N2633" s="10">
        <v>-0.40540493670154337</v>
      </c>
      <c r="O2633" s="9">
        <v>97879</v>
      </c>
      <c r="P2633" s="9">
        <v>39786</v>
      </c>
      <c r="Q2633" s="9">
        <v>138966</v>
      </c>
      <c r="R2633" s="10">
        <v>0.70433775168026713</v>
      </c>
      <c r="S2633" s="10">
        <v>0.28630024610336341</v>
      </c>
      <c r="T2633" s="9">
        <v>58093</v>
      </c>
      <c r="U2633" s="10">
        <v>0.41803750557690372</v>
      </c>
      <c r="V2633" s="9">
        <v>20860</v>
      </c>
      <c r="W2633" s="9">
        <v>8822</v>
      </c>
      <c r="X2633" s="10">
        <v>-1.7945474670035377E-2</v>
      </c>
      <c r="Y2633" s="10">
        <v>-5.3129057946750269E-3</v>
      </c>
      <c r="Z2633" s="11">
        <v>1570.87</v>
      </c>
      <c r="AA2633" s="11">
        <v>536.20223188424256</v>
      </c>
      <c r="AB2633" s="11">
        <v>48215</v>
      </c>
      <c r="AC2633" s="12" t="s">
        <v>6668</v>
      </c>
      <c r="AD2633" s="8">
        <v>48</v>
      </c>
      <c r="AE2633" s="8">
        <v>215</v>
      </c>
      <c r="AF2633" s="13" t="s">
        <v>6669</v>
      </c>
      <c r="AG2633" s="13" t="s">
        <v>318</v>
      </c>
      <c r="AH2633" s="13" t="s">
        <v>6670</v>
      </c>
      <c r="AI2633" s="14">
        <v>842304</v>
      </c>
      <c r="AJ2633" s="13" t="s">
        <v>486</v>
      </c>
      <c r="AK2633" s="13" t="s">
        <v>6671</v>
      </c>
      <c r="AL2633" s="13"/>
      <c r="AM2633" s="13"/>
      <c r="AN2633" s="13" t="s">
        <v>487</v>
      </c>
    </row>
    <row r="2634" spans="1:40" x14ac:dyDescent="0.2">
      <c r="A2634" s="8" t="s">
        <v>6397</v>
      </c>
      <c r="B2634" s="8" t="s">
        <v>4324</v>
      </c>
      <c r="C2634" s="8" t="str">
        <f t="shared" si="40"/>
        <v>Hill County TX</v>
      </c>
      <c r="D2634" s="9">
        <v>34855</v>
      </c>
      <c r="E2634" s="8" t="s">
        <v>445</v>
      </c>
      <c r="F2634" s="9">
        <v>2535</v>
      </c>
      <c r="G2634" s="9">
        <v>10075</v>
      </c>
      <c r="H2634" s="9">
        <v>12906</v>
      </c>
      <c r="I2634" s="10">
        <v>0.19642026964202697</v>
      </c>
      <c r="J2634" s="10">
        <v>0.78064466139779942</v>
      </c>
      <c r="K2634" s="9">
        <v>-7540</v>
      </c>
      <c r="L2634" s="9">
        <v>7540</v>
      </c>
      <c r="M2634" s="10">
        <v>-0.58422439175577245</v>
      </c>
      <c r="N2634" s="10">
        <v>0.58422439175577245</v>
      </c>
      <c r="O2634" s="9">
        <v>2745</v>
      </c>
      <c r="P2634" s="9">
        <v>9128</v>
      </c>
      <c r="Q2634" s="9">
        <v>12032</v>
      </c>
      <c r="R2634" s="10">
        <v>0.22814162234042554</v>
      </c>
      <c r="S2634" s="10">
        <v>0.75864361702127658</v>
      </c>
      <c r="T2634" s="9">
        <v>-6383</v>
      </c>
      <c r="U2634" s="10">
        <v>-0.53050199468085102</v>
      </c>
      <c r="V2634" s="9">
        <v>-210</v>
      </c>
      <c r="W2634" s="9">
        <v>947</v>
      </c>
      <c r="X2634" s="10">
        <v>-3.1721352698398569E-2</v>
      </c>
      <c r="Y2634" s="10">
        <v>2.2001044376522838E-2</v>
      </c>
      <c r="Z2634" s="11">
        <v>958.86</v>
      </c>
      <c r="AA2634" s="11">
        <v>36.350457835346141</v>
      </c>
      <c r="AB2634" s="11">
        <v>48217</v>
      </c>
      <c r="AC2634" s="12" t="s">
        <v>6672</v>
      </c>
      <c r="AD2634" s="8">
        <v>48</v>
      </c>
      <c r="AE2634" s="8">
        <v>217</v>
      </c>
      <c r="AF2634" s="13"/>
      <c r="AG2634" s="13"/>
      <c r="AH2634" s="13"/>
      <c r="AJ2634" s="13"/>
      <c r="AK2634" s="13"/>
      <c r="AL2634" s="13"/>
      <c r="AM2634" s="13"/>
      <c r="AN2634" s="13" t="s">
        <v>510</v>
      </c>
    </row>
    <row r="2635" spans="1:40" x14ac:dyDescent="0.2">
      <c r="A2635" s="8" t="s">
        <v>6397</v>
      </c>
      <c r="B2635" s="8" t="s">
        <v>6673</v>
      </c>
      <c r="C2635" s="8" t="str">
        <f t="shared" si="40"/>
        <v>Hockley County TX</v>
      </c>
      <c r="D2635" s="9">
        <v>23433</v>
      </c>
      <c r="E2635" s="8" t="s">
        <v>445</v>
      </c>
      <c r="F2635" s="9">
        <v>1257</v>
      </c>
      <c r="G2635" s="9">
        <v>5793</v>
      </c>
      <c r="H2635" s="9">
        <v>7282</v>
      </c>
      <c r="I2635" s="10">
        <v>0.17261741279868167</v>
      </c>
      <c r="J2635" s="10">
        <v>0.79552320790991482</v>
      </c>
      <c r="K2635" s="9">
        <v>-4536</v>
      </c>
      <c r="L2635" s="9">
        <v>4536</v>
      </c>
      <c r="M2635" s="10">
        <v>-0.62290579511123312</v>
      </c>
      <c r="N2635" s="10">
        <v>0.62290579511123312</v>
      </c>
      <c r="O2635" s="9">
        <v>1482</v>
      </c>
      <c r="P2635" s="9">
        <v>5543</v>
      </c>
      <c r="Q2635" s="9">
        <v>7119</v>
      </c>
      <c r="R2635" s="10">
        <v>0.20817530552043825</v>
      </c>
      <c r="S2635" s="10">
        <v>0.77862059277988482</v>
      </c>
      <c r="T2635" s="9">
        <v>-4061</v>
      </c>
      <c r="U2635" s="10">
        <v>-0.57044528725944654</v>
      </c>
      <c r="V2635" s="9">
        <v>-225</v>
      </c>
      <c r="W2635" s="9">
        <v>250</v>
      </c>
      <c r="X2635" s="10">
        <v>-3.5557892721756579E-2</v>
      </c>
      <c r="Y2635" s="10">
        <v>1.6902615130029996E-2</v>
      </c>
      <c r="Z2635" s="11">
        <v>908.39</v>
      </c>
      <c r="AA2635" s="11">
        <v>25.796188861612304</v>
      </c>
      <c r="AB2635" s="11">
        <v>48219</v>
      </c>
      <c r="AC2635" s="12" t="s">
        <v>6674</v>
      </c>
      <c r="AD2635" s="8">
        <v>48</v>
      </c>
      <c r="AE2635" s="8">
        <v>219</v>
      </c>
      <c r="AF2635" s="13" t="s">
        <v>6675</v>
      </c>
      <c r="AG2635" s="13" t="s">
        <v>6544</v>
      </c>
      <c r="AH2635" s="13" t="s">
        <v>6676</v>
      </c>
      <c r="AJ2635" s="13" t="s">
        <v>498</v>
      </c>
      <c r="AK2635" s="13" t="s">
        <v>6546</v>
      </c>
      <c r="AL2635" s="13"/>
      <c r="AM2635" s="13"/>
      <c r="AN2635" s="13" t="s">
        <v>487</v>
      </c>
    </row>
    <row r="2636" spans="1:40" x14ac:dyDescent="0.2">
      <c r="A2636" s="8" t="s">
        <v>6397</v>
      </c>
      <c r="B2636" s="8" t="s">
        <v>6677</v>
      </c>
      <c r="C2636" s="8" t="str">
        <f t="shared" si="40"/>
        <v>Hood County TX</v>
      </c>
      <c r="D2636" s="9">
        <v>55423</v>
      </c>
      <c r="E2636" s="8" t="s">
        <v>445</v>
      </c>
      <c r="F2636" s="9">
        <v>4001</v>
      </c>
      <c r="G2636" s="9">
        <v>21367</v>
      </c>
      <c r="H2636" s="9">
        <v>26120</v>
      </c>
      <c r="I2636" s="10">
        <v>0.15317764165390504</v>
      </c>
      <c r="J2636" s="10">
        <v>0.81803215926493111</v>
      </c>
      <c r="K2636" s="9">
        <v>-17366</v>
      </c>
      <c r="L2636" s="9">
        <v>17366</v>
      </c>
      <c r="M2636" s="10">
        <v>-0.6648545176110261</v>
      </c>
      <c r="N2636" s="10">
        <v>0.6648545176110261</v>
      </c>
      <c r="O2636" s="9">
        <v>3829</v>
      </c>
      <c r="P2636" s="9">
        <v>18341</v>
      </c>
      <c r="Q2636" s="9">
        <v>22445</v>
      </c>
      <c r="R2636" s="10">
        <v>0.17059478725774113</v>
      </c>
      <c r="S2636" s="10">
        <v>0.81715304076631767</v>
      </c>
      <c r="T2636" s="9">
        <v>-14512</v>
      </c>
      <c r="U2636" s="10">
        <v>-0.64655825350857654</v>
      </c>
      <c r="V2636" s="9">
        <v>172</v>
      </c>
      <c r="W2636" s="9">
        <v>3026</v>
      </c>
      <c r="X2636" s="10">
        <v>-1.7417145603836087E-2</v>
      </c>
      <c r="Y2636" s="10">
        <v>8.7911849861344038E-4</v>
      </c>
      <c r="Z2636" s="11">
        <v>420.64</v>
      </c>
      <c r="AA2636" s="11">
        <v>131.75874857360213</v>
      </c>
      <c r="AB2636" s="11">
        <v>48221</v>
      </c>
      <c r="AC2636" s="12" t="s">
        <v>6678</v>
      </c>
      <c r="AD2636" s="8">
        <v>48</v>
      </c>
      <c r="AE2636" s="8">
        <v>221</v>
      </c>
      <c r="AF2636" s="13" t="s">
        <v>6517</v>
      </c>
      <c r="AG2636" s="13" t="s">
        <v>5548</v>
      </c>
      <c r="AH2636" s="13" t="s">
        <v>6518</v>
      </c>
      <c r="AI2636" s="14">
        <v>7102796</v>
      </c>
      <c r="AJ2636" s="13" t="s">
        <v>486</v>
      </c>
      <c r="AK2636" s="13" t="s">
        <v>5550</v>
      </c>
      <c r="AL2636" s="13" t="s">
        <v>6679</v>
      </c>
      <c r="AM2636" s="13" t="s">
        <v>6680</v>
      </c>
      <c r="AN2636" s="13" t="s">
        <v>505</v>
      </c>
    </row>
    <row r="2637" spans="1:40" x14ac:dyDescent="0.2">
      <c r="A2637" s="8" t="s">
        <v>6397</v>
      </c>
      <c r="B2637" s="8" t="s">
        <v>3050</v>
      </c>
      <c r="C2637" s="8" t="str">
        <f t="shared" si="40"/>
        <v>Hopkins County TX</v>
      </c>
      <c r="D2637" s="9">
        <v>36223</v>
      </c>
      <c r="E2637" s="8" t="s">
        <v>445</v>
      </c>
      <c r="F2637" s="9">
        <v>2508</v>
      </c>
      <c r="G2637" s="9">
        <v>10704</v>
      </c>
      <c r="H2637" s="9">
        <v>13476</v>
      </c>
      <c r="I2637" s="10">
        <v>0.18610863757791629</v>
      </c>
      <c r="J2637" s="10">
        <v>0.79430097951914513</v>
      </c>
      <c r="K2637" s="9">
        <v>-8196</v>
      </c>
      <c r="L2637" s="9">
        <v>8196</v>
      </c>
      <c r="M2637" s="10">
        <v>-0.60819234194122884</v>
      </c>
      <c r="N2637" s="10">
        <v>0.60819234194122884</v>
      </c>
      <c r="O2637" s="9">
        <v>2775</v>
      </c>
      <c r="P2637" s="9">
        <v>9834</v>
      </c>
      <c r="Q2637" s="9">
        <v>12742</v>
      </c>
      <c r="R2637" s="10">
        <v>0.2177837074242662</v>
      </c>
      <c r="S2637" s="10">
        <v>0.77177837074242661</v>
      </c>
      <c r="T2637" s="9">
        <v>-7059</v>
      </c>
      <c r="U2637" s="10">
        <v>-0.55399466331816039</v>
      </c>
      <c r="V2637" s="9">
        <v>-267</v>
      </c>
      <c r="W2637" s="9">
        <v>870</v>
      </c>
      <c r="X2637" s="10">
        <v>-3.1675069846349907E-2</v>
      </c>
      <c r="Y2637" s="10">
        <v>2.2522608776718522E-2</v>
      </c>
      <c r="Z2637" s="11">
        <v>767.17</v>
      </c>
      <c r="AA2637" s="11">
        <v>47.216392716086396</v>
      </c>
      <c r="AB2637" s="11">
        <v>48223</v>
      </c>
      <c r="AC2637" s="12" t="s">
        <v>6681</v>
      </c>
      <c r="AD2637" s="8">
        <v>48</v>
      </c>
      <c r="AE2637" s="8">
        <v>223</v>
      </c>
      <c r="AF2637" s="13" t="s">
        <v>6682</v>
      </c>
      <c r="AG2637" s="13" t="s">
        <v>5548</v>
      </c>
      <c r="AH2637" s="13" t="s">
        <v>6683</v>
      </c>
      <c r="AJ2637" s="13" t="s">
        <v>498</v>
      </c>
      <c r="AK2637" s="13" t="s">
        <v>5550</v>
      </c>
      <c r="AL2637" s="13"/>
      <c r="AM2637" s="13"/>
      <c r="AN2637" s="13" t="s">
        <v>487</v>
      </c>
    </row>
    <row r="2638" spans="1:40" x14ac:dyDescent="0.2">
      <c r="A2638" s="8" t="s">
        <v>6397</v>
      </c>
      <c r="B2638" s="8" t="s">
        <v>600</v>
      </c>
      <c r="C2638" s="8" t="str">
        <f t="shared" si="40"/>
        <v>Houston County TX</v>
      </c>
      <c r="D2638" s="9">
        <v>22785</v>
      </c>
      <c r="E2638" s="8" t="s">
        <v>445</v>
      </c>
      <c r="F2638" s="9">
        <v>1978</v>
      </c>
      <c r="G2638" s="9">
        <v>6205</v>
      </c>
      <c r="H2638" s="9">
        <v>8302</v>
      </c>
      <c r="I2638" s="10">
        <v>0.23825584196579139</v>
      </c>
      <c r="J2638" s="10">
        <v>0.74741026258732834</v>
      </c>
      <c r="K2638" s="9">
        <v>-4227</v>
      </c>
      <c r="L2638" s="9">
        <v>4227</v>
      </c>
      <c r="M2638" s="10">
        <v>-0.50915442062153693</v>
      </c>
      <c r="N2638" s="10">
        <v>0.50915442062153693</v>
      </c>
      <c r="O2638" s="9">
        <v>2235</v>
      </c>
      <c r="P2638" s="9">
        <v>5839</v>
      </c>
      <c r="Q2638" s="9">
        <v>8129</v>
      </c>
      <c r="R2638" s="10">
        <v>0.27494156722844137</v>
      </c>
      <c r="S2638" s="10">
        <v>0.71829253290687667</v>
      </c>
      <c r="T2638" s="9">
        <v>-3604</v>
      </c>
      <c r="U2638" s="10">
        <v>-0.44335096567843529</v>
      </c>
      <c r="V2638" s="9">
        <v>-257</v>
      </c>
      <c r="W2638" s="9">
        <v>366</v>
      </c>
      <c r="X2638" s="10">
        <v>-3.6685725262649987E-2</v>
      </c>
      <c r="Y2638" s="10">
        <v>2.9117729680451676E-2</v>
      </c>
      <c r="Z2638" s="11">
        <v>1230.9100000000001</v>
      </c>
      <c r="AA2638" s="11">
        <v>18.510695339220575</v>
      </c>
      <c r="AB2638" s="11">
        <v>48225</v>
      </c>
      <c r="AC2638" s="12" t="s">
        <v>6684</v>
      </c>
      <c r="AD2638" s="8">
        <v>48</v>
      </c>
      <c r="AE2638" s="8">
        <v>225</v>
      </c>
      <c r="AF2638" s="13"/>
      <c r="AG2638" s="13"/>
      <c r="AH2638" s="13"/>
      <c r="AJ2638" s="13"/>
      <c r="AK2638" s="13"/>
      <c r="AL2638" s="13"/>
      <c r="AM2638" s="13"/>
      <c r="AN2638" s="13" t="s">
        <v>510</v>
      </c>
    </row>
    <row r="2639" spans="1:40" x14ac:dyDescent="0.2">
      <c r="A2639" s="8" t="s">
        <v>6397</v>
      </c>
      <c r="B2639" s="8" t="s">
        <v>838</v>
      </c>
      <c r="C2639" s="8" t="str">
        <f t="shared" si="40"/>
        <v>Howard County TX</v>
      </c>
      <c r="D2639" s="9">
        <v>37206</v>
      </c>
      <c r="E2639" s="8" t="s">
        <v>445</v>
      </c>
      <c r="F2639" s="9">
        <v>1768</v>
      </c>
      <c r="G2639" s="9">
        <v>6635</v>
      </c>
      <c r="H2639" s="9">
        <v>8692</v>
      </c>
      <c r="I2639" s="10">
        <v>0.20340543028071789</v>
      </c>
      <c r="J2639" s="10">
        <v>0.76334560515416472</v>
      </c>
      <c r="K2639" s="9">
        <v>-4867</v>
      </c>
      <c r="L2639" s="9">
        <v>4867</v>
      </c>
      <c r="M2639" s="10">
        <v>-0.55994017487344683</v>
      </c>
      <c r="N2639" s="10">
        <v>0.55994017487344683</v>
      </c>
      <c r="O2639" s="9">
        <v>1042</v>
      </c>
      <c r="P2639" s="9">
        <v>4032</v>
      </c>
      <c r="Q2639" s="9">
        <v>5139</v>
      </c>
      <c r="R2639" s="10">
        <v>0.20276318349873515</v>
      </c>
      <c r="S2639" s="10">
        <v>0.78458844133099825</v>
      </c>
      <c r="T2639" s="9">
        <v>-2990</v>
      </c>
      <c r="U2639" s="10">
        <v>-0.58182525783226313</v>
      </c>
      <c r="V2639" s="9">
        <v>726</v>
      </c>
      <c r="W2639" s="9">
        <v>2603</v>
      </c>
      <c r="X2639" s="10">
        <v>6.4224678198274154E-4</v>
      </c>
      <c r="Y2639" s="10">
        <v>-2.1242836176833535E-2</v>
      </c>
      <c r="Z2639" s="11">
        <v>900.79</v>
      </c>
      <c r="AA2639" s="11">
        <v>41.303744490946841</v>
      </c>
      <c r="AB2639" s="11">
        <v>48227</v>
      </c>
      <c r="AC2639" s="12" t="s">
        <v>6685</v>
      </c>
      <c r="AD2639" s="8">
        <v>48</v>
      </c>
      <c r="AE2639" s="8">
        <v>227</v>
      </c>
      <c r="AF2639" s="13" t="s">
        <v>6620</v>
      </c>
      <c r="AG2639" s="13"/>
      <c r="AH2639" s="13" t="s">
        <v>6621</v>
      </c>
      <c r="AJ2639" s="13" t="s">
        <v>498</v>
      </c>
      <c r="AK2639" s="13"/>
      <c r="AL2639" s="13"/>
      <c r="AM2639" s="13"/>
      <c r="AN2639" s="13" t="s">
        <v>487</v>
      </c>
    </row>
    <row r="2640" spans="1:40" x14ac:dyDescent="0.2">
      <c r="A2640" s="8" t="s">
        <v>6397</v>
      </c>
      <c r="B2640" s="8" t="s">
        <v>6686</v>
      </c>
      <c r="C2640" s="8" t="str">
        <f t="shared" si="40"/>
        <v>Hudspeth County TX</v>
      </c>
      <c r="D2640" s="9">
        <v>3379</v>
      </c>
      <c r="E2640" s="8" t="s">
        <v>445</v>
      </c>
      <c r="F2640" s="9">
        <v>324</v>
      </c>
      <c r="G2640" s="9">
        <v>503</v>
      </c>
      <c r="H2640" s="9">
        <v>871</v>
      </c>
      <c r="I2640" s="10">
        <v>0.37198622273249138</v>
      </c>
      <c r="J2640" s="10">
        <v>0.5774971297359357</v>
      </c>
      <c r="K2640" s="9">
        <v>-179</v>
      </c>
      <c r="L2640" s="9">
        <v>179</v>
      </c>
      <c r="M2640" s="10">
        <v>-0.20551090700344432</v>
      </c>
      <c r="N2640" s="10">
        <v>0.20551090700344432</v>
      </c>
      <c r="O2640" s="9">
        <v>379</v>
      </c>
      <c r="P2640" s="9">
        <v>471</v>
      </c>
      <c r="Q2640" s="9">
        <v>861</v>
      </c>
      <c r="R2640" s="10">
        <v>0.44018583042973286</v>
      </c>
      <c r="S2640" s="10">
        <v>0.54703832752613235</v>
      </c>
      <c r="T2640" s="9">
        <v>-92</v>
      </c>
      <c r="U2640" s="10">
        <v>-0.10685249709639949</v>
      </c>
      <c r="V2640" s="9">
        <v>-55</v>
      </c>
      <c r="W2640" s="9">
        <v>32</v>
      </c>
      <c r="X2640" s="10">
        <v>-6.8199607697241482E-2</v>
      </c>
      <c r="Y2640" s="10">
        <v>3.0458802209803348E-2</v>
      </c>
      <c r="Z2640" s="11">
        <v>4570.9799999999996</v>
      </c>
      <c r="AA2640" s="11">
        <v>0.73922878682470727</v>
      </c>
      <c r="AB2640" s="11">
        <v>48229</v>
      </c>
      <c r="AC2640" s="12" t="s">
        <v>6687</v>
      </c>
      <c r="AD2640" s="8">
        <v>48</v>
      </c>
      <c r="AE2640" s="8">
        <v>229</v>
      </c>
      <c r="AF2640" s="13" t="s">
        <v>6582</v>
      </c>
      <c r="AG2640" s="13" t="s">
        <v>4704</v>
      </c>
      <c r="AH2640" s="13" t="s">
        <v>6583</v>
      </c>
      <c r="AI2640" s="14">
        <v>838972</v>
      </c>
      <c r="AJ2640" s="13" t="s">
        <v>486</v>
      </c>
      <c r="AK2640" s="13" t="s">
        <v>4706</v>
      </c>
      <c r="AL2640" s="13"/>
      <c r="AM2640" s="13"/>
      <c r="AN2640" s="13" t="s">
        <v>505</v>
      </c>
    </row>
    <row r="2641" spans="1:40" x14ac:dyDescent="0.2">
      <c r="A2641" s="8" t="s">
        <v>6397</v>
      </c>
      <c r="B2641" s="8" t="s">
        <v>6688</v>
      </c>
      <c r="C2641" s="8" t="str">
        <f t="shared" si="40"/>
        <v>Hunt County TX</v>
      </c>
      <c r="D2641" s="9">
        <v>89844</v>
      </c>
      <c r="E2641" s="8" t="s">
        <v>445</v>
      </c>
      <c r="F2641" s="9">
        <v>6301</v>
      </c>
      <c r="G2641" s="9">
        <v>23866</v>
      </c>
      <c r="H2641" s="9">
        <v>31185</v>
      </c>
      <c r="I2641" s="10">
        <v>0.20205226871893539</v>
      </c>
      <c r="J2641" s="10">
        <v>0.76530383197049867</v>
      </c>
      <c r="K2641" s="9">
        <v>-17565</v>
      </c>
      <c r="L2641" s="9">
        <v>17565</v>
      </c>
      <c r="M2641" s="10">
        <v>-0.56325156325156334</v>
      </c>
      <c r="N2641" s="10">
        <v>0.56325156325156334</v>
      </c>
      <c r="O2641" s="9">
        <v>6658</v>
      </c>
      <c r="P2641" s="9">
        <v>20976</v>
      </c>
      <c r="Q2641" s="9">
        <v>27984</v>
      </c>
      <c r="R2641" s="10">
        <v>0.23792166952544311</v>
      </c>
      <c r="S2641" s="10">
        <v>0.74957118353344765</v>
      </c>
      <c r="T2641" s="9">
        <v>-14318</v>
      </c>
      <c r="U2641" s="10">
        <v>-0.51164951400800451</v>
      </c>
      <c r="V2641" s="9">
        <v>-357</v>
      </c>
      <c r="W2641" s="9">
        <v>2890</v>
      </c>
      <c r="X2641" s="10">
        <v>-3.5869400806507717E-2</v>
      </c>
      <c r="Y2641" s="10">
        <v>1.5732648437051022E-2</v>
      </c>
      <c r="Z2641" s="11">
        <v>840.32</v>
      </c>
      <c r="AA2641" s="11">
        <v>106.91641279512567</v>
      </c>
      <c r="AB2641" s="11">
        <v>48231</v>
      </c>
      <c r="AC2641" s="12" t="s">
        <v>6689</v>
      </c>
      <c r="AD2641" s="8">
        <v>48</v>
      </c>
      <c r="AE2641" s="8">
        <v>231</v>
      </c>
      <c r="AF2641" s="13" t="s">
        <v>6517</v>
      </c>
      <c r="AG2641" s="13" t="s">
        <v>5548</v>
      </c>
      <c r="AH2641" s="13" t="s">
        <v>6518</v>
      </c>
      <c r="AI2641" s="14">
        <v>7102796</v>
      </c>
      <c r="AJ2641" s="13" t="s">
        <v>486</v>
      </c>
      <c r="AK2641" s="13" t="s">
        <v>5550</v>
      </c>
      <c r="AL2641" s="13" t="s">
        <v>6519</v>
      </c>
      <c r="AM2641" s="13" t="s">
        <v>6520</v>
      </c>
      <c r="AN2641" s="13" t="s">
        <v>505</v>
      </c>
    </row>
    <row r="2642" spans="1:40" x14ac:dyDescent="0.2">
      <c r="A2642" s="8" t="s">
        <v>6397</v>
      </c>
      <c r="B2642" s="8" t="s">
        <v>6163</v>
      </c>
      <c r="C2642" s="8" t="str">
        <f t="shared" si="40"/>
        <v>Hutchinson County TX</v>
      </c>
      <c r="D2642" s="9">
        <v>21734</v>
      </c>
      <c r="E2642" s="8" t="s">
        <v>445</v>
      </c>
      <c r="F2642" s="9">
        <v>854</v>
      </c>
      <c r="G2642" s="9">
        <v>7039</v>
      </c>
      <c r="H2642" s="9">
        <v>8126</v>
      </c>
      <c r="I2642" s="10">
        <v>0.10509475756829928</v>
      </c>
      <c r="J2642" s="10">
        <v>0.86623184838789069</v>
      </c>
      <c r="K2642" s="9">
        <v>-6185</v>
      </c>
      <c r="L2642" s="9">
        <v>6185</v>
      </c>
      <c r="M2642" s="10">
        <v>-0.76113709081959136</v>
      </c>
      <c r="N2642" s="10">
        <v>0.76113709081959136</v>
      </c>
      <c r="O2642" s="9">
        <v>1042</v>
      </c>
      <c r="P2642" s="9">
        <v>6797</v>
      </c>
      <c r="Q2642" s="9">
        <v>7916</v>
      </c>
      <c r="R2642" s="10">
        <v>0.13163213744315311</v>
      </c>
      <c r="S2642" s="10">
        <v>0.85864072764022237</v>
      </c>
      <c r="T2642" s="9">
        <v>-5755</v>
      </c>
      <c r="U2642" s="10">
        <v>-0.72700859019706932</v>
      </c>
      <c r="V2642" s="9">
        <v>-188</v>
      </c>
      <c r="W2642" s="9">
        <v>242</v>
      </c>
      <c r="X2642" s="10">
        <v>-2.6537379874853828E-2</v>
      </c>
      <c r="Y2642" s="10">
        <v>7.5911207476683229E-3</v>
      </c>
      <c r="Z2642" s="11">
        <v>887.42</v>
      </c>
      <c r="AA2642" s="11">
        <v>24.491221743931849</v>
      </c>
      <c r="AB2642" s="11">
        <v>48233</v>
      </c>
      <c r="AC2642" s="12" t="s">
        <v>6690</v>
      </c>
      <c r="AD2642" s="8">
        <v>48</v>
      </c>
      <c r="AE2642" s="8">
        <v>233</v>
      </c>
      <c r="AF2642" s="13" t="s">
        <v>6691</v>
      </c>
      <c r="AG2642" s="13" t="s">
        <v>6421</v>
      </c>
      <c r="AH2642" s="13" t="s">
        <v>6692</v>
      </c>
      <c r="AJ2642" s="13" t="s">
        <v>498</v>
      </c>
      <c r="AK2642" s="13" t="s">
        <v>6423</v>
      </c>
      <c r="AL2642" s="13"/>
      <c r="AM2642" s="13"/>
      <c r="AN2642" s="13" t="s">
        <v>487</v>
      </c>
    </row>
    <row r="2643" spans="1:40" x14ac:dyDescent="0.2">
      <c r="A2643" s="8" t="s">
        <v>6397</v>
      </c>
      <c r="B2643" s="8" t="s">
        <v>6693</v>
      </c>
      <c r="C2643" s="8" t="str">
        <f t="shared" si="40"/>
        <v>Irion County TX</v>
      </c>
      <c r="D2643" s="9">
        <v>1554</v>
      </c>
      <c r="E2643" s="8" t="s">
        <v>445</v>
      </c>
      <c r="F2643" s="9">
        <v>90</v>
      </c>
      <c r="G2643" s="9">
        <v>660</v>
      </c>
      <c r="H2643" s="9">
        <v>760</v>
      </c>
      <c r="I2643" s="10">
        <v>0.11842105263157894</v>
      </c>
      <c r="J2643" s="10">
        <v>0.86842105263157898</v>
      </c>
      <c r="K2643" s="9">
        <v>-570</v>
      </c>
      <c r="L2643" s="9">
        <v>570</v>
      </c>
      <c r="M2643" s="10">
        <v>-0.75</v>
      </c>
      <c r="N2643" s="10">
        <v>0.75</v>
      </c>
      <c r="O2643" s="9">
        <v>112</v>
      </c>
      <c r="P2643" s="9">
        <v>668</v>
      </c>
      <c r="Q2643" s="9">
        <v>788</v>
      </c>
      <c r="R2643" s="10">
        <v>0.14213197969543148</v>
      </c>
      <c r="S2643" s="10">
        <v>0.84771573604060912</v>
      </c>
      <c r="T2643" s="9">
        <v>-556</v>
      </c>
      <c r="U2643" s="10">
        <v>-0.70558375634517767</v>
      </c>
      <c r="V2643" s="9">
        <v>-22</v>
      </c>
      <c r="W2643" s="9">
        <v>-8</v>
      </c>
      <c r="X2643" s="10">
        <v>-2.3710927063852541E-2</v>
      </c>
      <c r="Y2643" s="10">
        <v>2.0705316590969858E-2</v>
      </c>
      <c r="Z2643" s="11">
        <v>1051.56</v>
      </c>
      <c r="AA2643" s="11">
        <v>1.4778044048841721</v>
      </c>
      <c r="AB2643" s="11">
        <v>48235</v>
      </c>
      <c r="AC2643" s="12" t="s">
        <v>6694</v>
      </c>
      <c r="AD2643" s="8">
        <v>48</v>
      </c>
      <c r="AE2643" s="8">
        <v>235</v>
      </c>
      <c r="AF2643" s="13" t="s">
        <v>6695</v>
      </c>
      <c r="AG2643" s="13"/>
      <c r="AH2643" s="13" t="s">
        <v>6696</v>
      </c>
      <c r="AI2643" s="14">
        <v>119659</v>
      </c>
      <c r="AJ2643" s="13" t="s">
        <v>486</v>
      </c>
      <c r="AK2643" s="13"/>
      <c r="AL2643" s="13"/>
      <c r="AM2643" s="13"/>
      <c r="AN2643" s="13" t="s">
        <v>505</v>
      </c>
    </row>
    <row r="2644" spans="1:40" x14ac:dyDescent="0.2">
      <c r="A2644" s="8" t="s">
        <v>6397</v>
      </c>
      <c r="B2644" s="8" t="s">
        <v>6697</v>
      </c>
      <c r="C2644" s="8" t="str">
        <f t="shared" si="40"/>
        <v>Jack County TX</v>
      </c>
      <c r="D2644" s="9">
        <v>8878</v>
      </c>
      <c r="E2644" s="8" t="s">
        <v>445</v>
      </c>
      <c r="F2644" s="9">
        <v>314</v>
      </c>
      <c r="G2644" s="9">
        <v>2973</v>
      </c>
      <c r="H2644" s="9">
        <v>3339</v>
      </c>
      <c r="I2644" s="10">
        <v>9.4040131775980834E-2</v>
      </c>
      <c r="J2644" s="10">
        <v>0.89038634321653187</v>
      </c>
      <c r="K2644" s="9">
        <v>-2659</v>
      </c>
      <c r="L2644" s="9">
        <v>2659</v>
      </c>
      <c r="M2644" s="10">
        <v>-0.79634621144055107</v>
      </c>
      <c r="N2644" s="10">
        <v>0.79634621144055107</v>
      </c>
      <c r="O2644" s="9">
        <v>303</v>
      </c>
      <c r="P2644" s="9">
        <v>2580</v>
      </c>
      <c r="Q2644" s="9">
        <v>2907</v>
      </c>
      <c r="R2644" s="10">
        <v>0.1042311661506708</v>
      </c>
      <c r="S2644" s="10">
        <v>0.88751289989680082</v>
      </c>
      <c r="T2644" s="9">
        <v>-2277</v>
      </c>
      <c r="U2644" s="10">
        <v>-0.78328173374612997</v>
      </c>
      <c r="V2644" s="9">
        <v>11</v>
      </c>
      <c r="W2644" s="9">
        <v>393</v>
      </c>
      <c r="X2644" s="10">
        <v>-1.0191034374689961E-2</v>
      </c>
      <c r="Y2644" s="10">
        <v>2.8734433197310505E-3</v>
      </c>
      <c r="Z2644" s="11">
        <v>910.66</v>
      </c>
      <c r="AA2644" s="11">
        <v>9.7489732721323001</v>
      </c>
      <c r="AB2644" s="11">
        <v>48237</v>
      </c>
      <c r="AC2644" s="12" t="s">
        <v>6698</v>
      </c>
      <c r="AD2644" s="8">
        <v>48</v>
      </c>
      <c r="AE2644" s="8">
        <v>237</v>
      </c>
      <c r="AF2644" s="13"/>
      <c r="AG2644" s="13"/>
      <c r="AH2644" s="13"/>
      <c r="AJ2644" s="13"/>
      <c r="AK2644" s="13"/>
      <c r="AL2644" s="13"/>
      <c r="AM2644" s="13"/>
      <c r="AN2644" s="13" t="s">
        <v>510</v>
      </c>
    </row>
    <row r="2645" spans="1:40" x14ac:dyDescent="0.2">
      <c r="A2645" s="8" t="s">
        <v>6397</v>
      </c>
      <c r="B2645" s="8" t="s">
        <v>602</v>
      </c>
      <c r="C2645" s="8" t="str">
        <f t="shared" si="40"/>
        <v>Jackson County TX</v>
      </c>
      <c r="D2645" s="9">
        <v>14816</v>
      </c>
      <c r="E2645" s="8" t="s">
        <v>445</v>
      </c>
      <c r="F2645" s="9">
        <v>904</v>
      </c>
      <c r="G2645" s="9">
        <v>4266</v>
      </c>
      <c r="H2645" s="9">
        <v>5275</v>
      </c>
      <c r="I2645" s="10">
        <v>0.1713744075829384</v>
      </c>
      <c r="J2645" s="10">
        <v>0.80872037914691941</v>
      </c>
      <c r="K2645" s="9">
        <v>-3362</v>
      </c>
      <c r="L2645" s="9">
        <v>3362</v>
      </c>
      <c r="M2645" s="10">
        <v>-0.63734597156398098</v>
      </c>
      <c r="N2645" s="10">
        <v>0.63734597156398098</v>
      </c>
      <c r="O2645" s="9">
        <v>1068</v>
      </c>
      <c r="P2645" s="9">
        <v>3903</v>
      </c>
      <c r="Q2645" s="9">
        <v>5018</v>
      </c>
      <c r="R2645" s="10">
        <v>0.21283379832602631</v>
      </c>
      <c r="S2645" s="10">
        <v>0.77779992028696687</v>
      </c>
      <c r="T2645" s="9">
        <v>-2835</v>
      </c>
      <c r="U2645" s="10">
        <v>-0.56496612196094054</v>
      </c>
      <c r="V2645" s="9">
        <v>-164</v>
      </c>
      <c r="W2645" s="9">
        <v>363</v>
      </c>
      <c r="X2645" s="10">
        <v>-4.1459390743087909E-2</v>
      </c>
      <c r="Y2645" s="10">
        <v>3.0920458859952538E-2</v>
      </c>
      <c r="Z2645" s="11">
        <v>829.44</v>
      </c>
      <c r="AA2645" s="11">
        <v>17.862654320987652</v>
      </c>
      <c r="AB2645" s="11">
        <v>48239</v>
      </c>
      <c r="AC2645" s="12" t="s">
        <v>6699</v>
      </c>
      <c r="AD2645" s="8">
        <v>48</v>
      </c>
      <c r="AE2645" s="8">
        <v>239</v>
      </c>
      <c r="AF2645" s="13"/>
      <c r="AG2645" s="13"/>
      <c r="AH2645" s="13"/>
      <c r="AJ2645" s="13"/>
      <c r="AK2645" s="13"/>
      <c r="AL2645" s="13"/>
      <c r="AM2645" s="13"/>
      <c r="AN2645" s="13" t="s">
        <v>510</v>
      </c>
    </row>
    <row r="2646" spans="1:40" x14ac:dyDescent="0.2">
      <c r="A2646" s="8" t="s">
        <v>6397</v>
      </c>
      <c r="B2646" s="8" t="s">
        <v>1745</v>
      </c>
      <c r="C2646" s="8" t="str">
        <f t="shared" si="40"/>
        <v>Jasper County TX</v>
      </c>
      <c r="D2646" s="9">
        <v>35506</v>
      </c>
      <c r="E2646" s="8" t="s">
        <v>445</v>
      </c>
      <c r="F2646" s="9">
        <v>2582</v>
      </c>
      <c r="G2646" s="9">
        <v>10578</v>
      </c>
      <c r="H2646" s="9">
        <v>13351</v>
      </c>
      <c r="I2646" s="10">
        <v>0.19339375327690811</v>
      </c>
      <c r="J2646" s="10">
        <v>0.79230020223204256</v>
      </c>
      <c r="K2646" s="9">
        <v>-7996</v>
      </c>
      <c r="L2646" s="9">
        <v>7996</v>
      </c>
      <c r="M2646" s="10">
        <v>-0.59890644895513445</v>
      </c>
      <c r="N2646" s="10">
        <v>0.59890644895513445</v>
      </c>
      <c r="O2646" s="9">
        <v>3402</v>
      </c>
      <c r="P2646" s="9">
        <v>9924</v>
      </c>
      <c r="Q2646" s="9">
        <v>13466</v>
      </c>
      <c r="R2646" s="10">
        <v>0.25263626912223375</v>
      </c>
      <c r="S2646" s="10">
        <v>0.73696717659290067</v>
      </c>
      <c r="T2646" s="9">
        <v>-6522</v>
      </c>
      <c r="U2646" s="10">
        <v>-0.48433090747066693</v>
      </c>
      <c r="V2646" s="9">
        <v>-820</v>
      </c>
      <c r="W2646" s="9">
        <v>654</v>
      </c>
      <c r="X2646" s="10">
        <v>-5.9242515845325638E-2</v>
      </c>
      <c r="Y2646" s="10">
        <v>5.5333025639141886E-2</v>
      </c>
      <c r="Z2646" s="11">
        <v>938.85</v>
      </c>
      <c r="AA2646" s="11">
        <v>37.818607871331949</v>
      </c>
      <c r="AB2646" s="11">
        <v>48241</v>
      </c>
      <c r="AC2646" s="12" t="s">
        <v>6700</v>
      </c>
      <c r="AD2646" s="8">
        <v>48</v>
      </c>
      <c r="AE2646" s="8">
        <v>241</v>
      </c>
      <c r="AF2646" s="13"/>
      <c r="AG2646" s="13"/>
      <c r="AH2646" s="13"/>
      <c r="AJ2646" s="13"/>
      <c r="AK2646" s="13"/>
      <c r="AL2646" s="13"/>
      <c r="AM2646" s="13"/>
      <c r="AN2646" s="13" t="s">
        <v>510</v>
      </c>
    </row>
    <row r="2647" spans="1:40" x14ac:dyDescent="0.2">
      <c r="A2647" s="8" t="s">
        <v>6397</v>
      </c>
      <c r="B2647" s="8" t="s">
        <v>1747</v>
      </c>
      <c r="C2647" s="8" t="str">
        <f t="shared" si="40"/>
        <v>Jeff Davis County TX</v>
      </c>
      <c r="D2647" s="9">
        <v>2156</v>
      </c>
      <c r="E2647" s="8" t="s">
        <v>445</v>
      </c>
      <c r="F2647" s="9">
        <v>422</v>
      </c>
      <c r="G2647" s="9">
        <v>694</v>
      </c>
      <c r="H2647" s="9">
        <v>1175</v>
      </c>
      <c r="I2647" s="10">
        <v>0.35914893617021276</v>
      </c>
      <c r="J2647" s="10">
        <v>0.59063829787234046</v>
      </c>
      <c r="K2647" s="9">
        <v>-272</v>
      </c>
      <c r="L2647" s="9">
        <v>272</v>
      </c>
      <c r="M2647" s="10">
        <v>-0.23148936170212769</v>
      </c>
      <c r="N2647" s="10">
        <v>0.23148936170212769</v>
      </c>
      <c r="O2647" s="9">
        <v>440</v>
      </c>
      <c r="P2647" s="9">
        <v>717</v>
      </c>
      <c r="Q2647" s="9">
        <v>1188</v>
      </c>
      <c r="R2647" s="10">
        <v>0.37037037037037035</v>
      </c>
      <c r="S2647" s="10">
        <v>0.60353535353535348</v>
      </c>
      <c r="T2647" s="9">
        <v>-277</v>
      </c>
      <c r="U2647" s="10">
        <v>-0.23316498316498313</v>
      </c>
      <c r="V2647" s="9">
        <v>-18</v>
      </c>
      <c r="W2647" s="9">
        <v>-23</v>
      </c>
      <c r="X2647" s="10">
        <v>-1.1221434200157587E-2</v>
      </c>
      <c r="Y2647" s="10">
        <v>-1.2897055663013024E-2</v>
      </c>
      <c r="Z2647" s="11">
        <v>2264.56</v>
      </c>
      <c r="AA2647" s="11">
        <v>0.95206132758681605</v>
      </c>
      <c r="AB2647" s="11">
        <v>48243</v>
      </c>
      <c r="AC2647" s="12" t="s">
        <v>6701</v>
      </c>
      <c r="AD2647" s="8">
        <v>48</v>
      </c>
      <c r="AE2647" s="8">
        <v>243</v>
      </c>
      <c r="AF2647" s="13"/>
      <c r="AG2647" s="13"/>
      <c r="AH2647" s="13"/>
      <c r="AJ2647" s="13"/>
      <c r="AK2647" s="13"/>
      <c r="AL2647" s="13"/>
      <c r="AM2647" s="13"/>
      <c r="AN2647" s="13" t="s">
        <v>510</v>
      </c>
    </row>
    <row r="2648" spans="1:40" x14ac:dyDescent="0.2">
      <c r="A2648" s="8" t="s">
        <v>6397</v>
      </c>
      <c r="B2648" s="8" t="s">
        <v>608</v>
      </c>
      <c r="C2648" s="8" t="str">
        <f t="shared" si="40"/>
        <v>Jefferson County TX</v>
      </c>
      <c r="D2648" s="9">
        <v>254308</v>
      </c>
      <c r="E2648" s="8" t="s">
        <v>445</v>
      </c>
      <c r="F2648" s="9">
        <v>42404</v>
      </c>
      <c r="G2648" s="9">
        <v>42828</v>
      </c>
      <c r="H2648" s="9">
        <v>87363</v>
      </c>
      <c r="I2648" s="10">
        <v>0.48537710472396783</v>
      </c>
      <c r="J2648" s="10">
        <v>0.49023041791147282</v>
      </c>
      <c r="K2648" s="9">
        <v>-424</v>
      </c>
      <c r="L2648" s="9">
        <v>424</v>
      </c>
      <c r="M2648" s="10">
        <v>-4.8533131875049818E-3</v>
      </c>
      <c r="N2648" s="10">
        <v>4.8533131875049818E-3</v>
      </c>
      <c r="O2648" s="9">
        <v>44626</v>
      </c>
      <c r="P2648" s="9">
        <v>43214</v>
      </c>
      <c r="Q2648" s="9">
        <v>88548</v>
      </c>
      <c r="R2648" s="10">
        <v>0.50397524506482361</v>
      </c>
      <c r="S2648" s="10">
        <v>0.4880290915661562</v>
      </c>
      <c r="T2648" s="9">
        <v>1412</v>
      </c>
      <c r="U2648" s="10">
        <v>1.5946153498667404E-2</v>
      </c>
      <c r="V2648" s="9">
        <v>-2222</v>
      </c>
      <c r="W2648" s="9">
        <v>-386</v>
      </c>
      <c r="X2648" s="10">
        <v>-1.8598140340855773E-2</v>
      </c>
      <c r="Y2648" s="10">
        <v>2.2013263453166121E-3</v>
      </c>
      <c r="Z2648" s="11">
        <v>876.3</v>
      </c>
      <c r="AA2648" s="11">
        <v>290.20655026817303</v>
      </c>
      <c r="AB2648" s="11">
        <v>48245</v>
      </c>
      <c r="AC2648" s="12" t="s">
        <v>6702</v>
      </c>
      <c r="AD2648" s="8">
        <v>48</v>
      </c>
      <c r="AE2648" s="8">
        <v>245</v>
      </c>
      <c r="AF2648" s="13" t="s">
        <v>6652</v>
      </c>
      <c r="AG2648" s="13"/>
      <c r="AH2648" s="13" t="s">
        <v>6653</v>
      </c>
      <c r="AI2648" s="14">
        <v>408419</v>
      </c>
      <c r="AJ2648" s="13" t="s">
        <v>486</v>
      </c>
      <c r="AK2648" s="13"/>
      <c r="AL2648" s="13"/>
      <c r="AM2648" s="13"/>
      <c r="AN2648" s="13" t="s">
        <v>487</v>
      </c>
    </row>
    <row r="2649" spans="1:40" x14ac:dyDescent="0.2">
      <c r="A2649" s="8" t="s">
        <v>6397</v>
      </c>
      <c r="B2649" s="8" t="s">
        <v>6703</v>
      </c>
      <c r="C2649" s="8" t="str">
        <f t="shared" si="40"/>
        <v>Jim Hogg County TX</v>
      </c>
      <c r="D2649" s="9">
        <v>5200</v>
      </c>
      <c r="E2649" s="8" t="s">
        <v>445</v>
      </c>
      <c r="F2649" s="9">
        <v>1635</v>
      </c>
      <c r="G2649" s="9">
        <v>430</v>
      </c>
      <c r="H2649" s="9">
        <v>2119</v>
      </c>
      <c r="I2649" s="10">
        <v>0.77159037281736664</v>
      </c>
      <c r="J2649" s="10">
        <v>0.20292590844738084</v>
      </c>
      <c r="K2649" s="9">
        <v>1205</v>
      </c>
      <c r="L2649" s="9">
        <v>-1205</v>
      </c>
      <c r="M2649" s="10">
        <v>0.56866446436998586</v>
      </c>
      <c r="N2649" s="10">
        <v>-0.56866446436998586</v>
      </c>
      <c r="O2649" s="9">
        <v>1301</v>
      </c>
      <c r="P2649" s="9">
        <v>356</v>
      </c>
      <c r="Q2649" s="9">
        <v>1667</v>
      </c>
      <c r="R2649" s="10">
        <v>0.78044391121775647</v>
      </c>
      <c r="S2649" s="10">
        <v>0.21355728854229153</v>
      </c>
      <c r="T2649" s="9">
        <v>945</v>
      </c>
      <c r="U2649" s="10">
        <v>0.56688662267546497</v>
      </c>
      <c r="V2649" s="9">
        <v>334</v>
      </c>
      <c r="W2649" s="9">
        <v>74</v>
      </c>
      <c r="X2649" s="10">
        <v>-8.8535384003898265E-3</v>
      </c>
      <c r="Y2649" s="10">
        <v>-1.0631380094910686E-2</v>
      </c>
      <c r="Z2649" s="11">
        <v>1136.1400000000001</v>
      </c>
      <c r="AA2649" s="11">
        <v>4.5769007340644636</v>
      </c>
      <c r="AB2649" s="11">
        <v>48247</v>
      </c>
      <c r="AC2649" s="12" t="s">
        <v>6704</v>
      </c>
      <c r="AD2649" s="8">
        <v>48</v>
      </c>
      <c r="AE2649" s="8">
        <v>247</v>
      </c>
      <c r="AF2649" s="13"/>
      <c r="AG2649" s="13"/>
      <c r="AH2649" s="13"/>
      <c r="AJ2649" s="13"/>
      <c r="AK2649" s="13"/>
      <c r="AL2649" s="13"/>
      <c r="AM2649" s="13"/>
      <c r="AN2649" s="13" t="s">
        <v>510</v>
      </c>
    </row>
    <row r="2650" spans="1:40" x14ac:dyDescent="0.2">
      <c r="A2650" s="8" t="s">
        <v>6397</v>
      </c>
      <c r="B2650" s="8" t="s">
        <v>6705</v>
      </c>
      <c r="C2650" s="8" t="str">
        <f t="shared" si="40"/>
        <v>Jim Wells County TX</v>
      </c>
      <c r="D2650" s="9">
        <v>41382</v>
      </c>
      <c r="E2650" s="8" t="s">
        <v>445</v>
      </c>
      <c r="F2650" s="9">
        <v>6688</v>
      </c>
      <c r="G2650" s="9">
        <v>5411</v>
      </c>
      <c r="H2650" s="9">
        <v>12346</v>
      </c>
      <c r="I2650" s="10">
        <v>0.54171391543819858</v>
      </c>
      <c r="J2650" s="10">
        <v>0.43827960473027699</v>
      </c>
      <c r="K2650" s="9">
        <v>1277</v>
      </c>
      <c r="L2650" s="9">
        <v>-1277</v>
      </c>
      <c r="M2650" s="10">
        <v>0.10343431070792158</v>
      </c>
      <c r="N2650" s="10">
        <v>-0.10343431070792158</v>
      </c>
      <c r="O2650" s="9">
        <v>6492</v>
      </c>
      <c r="P2650" s="9">
        <v>4595</v>
      </c>
      <c r="Q2650" s="9">
        <v>11163</v>
      </c>
      <c r="R2650" s="10">
        <v>0.58156409567320611</v>
      </c>
      <c r="S2650" s="10">
        <v>0.41162769864731702</v>
      </c>
      <c r="T2650" s="9">
        <v>1897</v>
      </c>
      <c r="U2650" s="10">
        <v>0.16993639702588909</v>
      </c>
      <c r="V2650" s="9">
        <v>196</v>
      </c>
      <c r="W2650" s="9">
        <v>816</v>
      </c>
      <c r="X2650" s="10">
        <v>-3.9850180235007526E-2</v>
      </c>
      <c r="Y2650" s="10">
        <v>2.6651906082959975E-2</v>
      </c>
      <c r="Z2650" s="11">
        <v>864.97</v>
      </c>
      <c r="AA2650" s="11">
        <v>47.842121692081804</v>
      </c>
      <c r="AB2650" s="11">
        <v>48249</v>
      </c>
      <c r="AC2650" s="12" t="s">
        <v>6706</v>
      </c>
      <c r="AD2650" s="8">
        <v>48</v>
      </c>
      <c r="AE2650" s="8">
        <v>249</v>
      </c>
      <c r="AF2650" s="13" t="s">
        <v>6707</v>
      </c>
      <c r="AG2650" s="13" t="s">
        <v>6412</v>
      </c>
      <c r="AH2650" s="13" t="s">
        <v>6708</v>
      </c>
      <c r="AJ2650" s="13" t="s">
        <v>498</v>
      </c>
      <c r="AK2650" s="13" t="s">
        <v>6414</v>
      </c>
      <c r="AL2650" s="13"/>
      <c r="AM2650" s="13"/>
      <c r="AN2650" s="13" t="s">
        <v>487</v>
      </c>
    </row>
    <row r="2651" spans="1:40" x14ac:dyDescent="0.2">
      <c r="A2651" s="8" t="s">
        <v>6397</v>
      </c>
      <c r="B2651" s="8" t="s">
        <v>848</v>
      </c>
      <c r="C2651" s="8" t="str">
        <f t="shared" si="40"/>
        <v>Johnson County TX</v>
      </c>
      <c r="D2651" s="9">
        <v>159990</v>
      </c>
      <c r="E2651" s="8" t="s">
        <v>445</v>
      </c>
      <c r="F2651" s="9">
        <v>10976</v>
      </c>
      <c r="G2651" s="9">
        <v>44370</v>
      </c>
      <c r="H2651" s="9">
        <v>57270</v>
      </c>
      <c r="I2651" s="10">
        <v>0.19165357080495896</v>
      </c>
      <c r="J2651" s="10">
        <v>0.77475117862755372</v>
      </c>
      <c r="K2651" s="9">
        <v>-33394</v>
      </c>
      <c r="L2651" s="9">
        <v>33394</v>
      </c>
      <c r="M2651" s="10">
        <v>-0.58309760782259479</v>
      </c>
      <c r="N2651" s="10">
        <v>0.58309760782259479</v>
      </c>
      <c r="O2651" s="9">
        <v>10481</v>
      </c>
      <c r="P2651" s="9">
        <v>37609</v>
      </c>
      <c r="Q2651" s="9">
        <v>48753</v>
      </c>
      <c r="R2651" s="10">
        <v>0.21498164215535454</v>
      </c>
      <c r="S2651" s="10">
        <v>0.77141919471622256</v>
      </c>
      <c r="T2651" s="9">
        <v>-27128</v>
      </c>
      <c r="U2651" s="10">
        <v>-0.55643755256086802</v>
      </c>
      <c r="V2651" s="9">
        <v>495</v>
      </c>
      <c r="W2651" s="9">
        <v>6761</v>
      </c>
      <c r="X2651" s="10">
        <v>-2.3328071350395579E-2</v>
      </c>
      <c r="Y2651" s="10">
        <v>3.33198391133116E-3</v>
      </c>
      <c r="Z2651" s="11">
        <v>724.69</v>
      </c>
      <c r="AA2651" s="11">
        <v>220.77026038720004</v>
      </c>
      <c r="AB2651" s="11">
        <v>48251</v>
      </c>
      <c r="AC2651" s="12" t="s">
        <v>6709</v>
      </c>
      <c r="AD2651" s="8">
        <v>48</v>
      </c>
      <c r="AE2651" s="8">
        <v>251</v>
      </c>
      <c r="AF2651" s="13" t="s">
        <v>6517</v>
      </c>
      <c r="AG2651" s="13" t="s">
        <v>5548</v>
      </c>
      <c r="AH2651" s="13" t="s">
        <v>6518</v>
      </c>
      <c r="AI2651" s="14">
        <v>7102796</v>
      </c>
      <c r="AJ2651" s="13" t="s">
        <v>486</v>
      </c>
      <c r="AK2651" s="13" t="s">
        <v>5550</v>
      </c>
      <c r="AL2651" s="13" t="s">
        <v>6679</v>
      </c>
      <c r="AM2651" s="13" t="s">
        <v>6680</v>
      </c>
      <c r="AN2651" s="13" t="s">
        <v>487</v>
      </c>
    </row>
    <row r="2652" spans="1:40" x14ac:dyDescent="0.2">
      <c r="A2652" s="8" t="s">
        <v>6397</v>
      </c>
      <c r="B2652" s="8" t="s">
        <v>1755</v>
      </c>
      <c r="C2652" s="8" t="str">
        <f t="shared" si="40"/>
        <v>Jones County TX</v>
      </c>
      <c r="D2652" s="9">
        <v>19970</v>
      </c>
      <c r="E2652" s="8" t="s">
        <v>445</v>
      </c>
      <c r="F2652" s="9">
        <v>935</v>
      </c>
      <c r="G2652" s="9">
        <v>4815</v>
      </c>
      <c r="H2652" s="9">
        <v>5932</v>
      </c>
      <c r="I2652" s="10">
        <v>0.15761968981793661</v>
      </c>
      <c r="J2652" s="10">
        <v>0.81169925826028322</v>
      </c>
      <c r="K2652" s="9">
        <v>-3880</v>
      </c>
      <c r="L2652" s="9">
        <v>3880</v>
      </c>
      <c r="M2652" s="10">
        <v>-0.6540795684423466</v>
      </c>
      <c r="N2652" s="10">
        <v>0.6540795684423466</v>
      </c>
      <c r="O2652" s="9">
        <v>1225</v>
      </c>
      <c r="P2652" s="9">
        <v>4258</v>
      </c>
      <c r="Q2652" s="9">
        <v>5562</v>
      </c>
      <c r="R2652" s="10">
        <v>0.22024451636102121</v>
      </c>
      <c r="S2652" s="10">
        <v>0.76555195972671697</v>
      </c>
      <c r="T2652" s="9">
        <v>-3033</v>
      </c>
      <c r="U2652" s="10">
        <v>-0.5453074433656957</v>
      </c>
      <c r="V2652" s="9">
        <v>-290</v>
      </c>
      <c r="W2652" s="9">
        <v>557</v>
      </c>
      <c r="X2652" s="10">
        <v>-6.26248265430846E-2</v>
      </c>
      <c r="Y2652" s="10">
        <v>4.614729853356625E-2</v>
      </c>
      <c r="Z2652" s="11">
        <v>928.55</v>
      </c>
      <c r="AA2652" s="11">
        <v>21.506650153465081</v>
      </c>
      <c r="AB2652" s="11">
        <v>48253</v>
      </c>
      <c r="AC2652" s="12" t="s">
        <v>6710</v>
      </c>
      <c r="AD2652" s="8">
        <v>48</v>
      </c>
      <c r="AE2652" s="8">
        <v>253</v>
      </c>
      <c r="AF2652" s="13" t="s">
        <v>6487</v>
      </c>
      <c r="AG2652" s="13"/>
      <c r="AH2652" s="13" t="s">
        <v>6488</v>
      </c>
      <c r="AI2652" s="14">
        <v>169578</v>
      </c>
      <c r="AJ2652" s="13" t="s">
        <v>486</v>
      </c>
      <c r="AK2652" s="13"/>
      <c r="AL2652" s="13"/>
      <c r="AM2652" s="13"/>
      <c r="AN2652" s="13" t="s">
        <v>505</v>
      </c>
    </row>
    <row r="2653" spans="1:40" x14ac:dyDescent="0.2">
      <c r="A2653" s="8" t="s">
        <v>6397</v>
      </c>
      <c r="B2653" s="8" t="s">
        <v>6711</v>
      </c>
      <c r="C2653" s="8" t="str">
        <f t="shared" si="40"/>
        <v>Karnes County TX</v>
      </c>
      <c r="D2653" s="9">
        <v>14975</v>
      </c>
      <c r="E2653" s="8" t="s">
        <v>445</v>
      </c>
      <c r="F2653" s="9">
        <v>1144</v>
      </c>
      <c r="G2653" s="9">
        <v>2959</v>
      </c>
      <c r="H2653" s="9">
        <v>4185</v>
      </c>
      <c r="I2653" s="10">
        <v>0.27335722819593788</v>
      </c>
      <c r="J2653" s="10">
        <v>0.7070489844683393</v>
      </c>
      <c r="K2653" s="9">
        <v>-1815</v>
      </c>
      <c r="L2653" s="9">
        <v>1815</v>
      </c>
      <c r="M2653" s="10">
        <v>-0.43369175627240142</v>
      </c>
      <c r="N2653" s="10">
        <v>0.43369175627240142</v>
      </c>
      <c r="O2653" s="9">
        <v>1324</v>
      </c>
      <c r="P2653" s="9">
        <v>2823</v>
      </c>
      <c r="Q2653" s="9">
        <v>4180</v>
      </c>
      <c r="R2653" s="10">
        <v>0.31674641148325361</v>
      </c>
      <c r="S2653" s="10">
        <v>0.67535885167464116</v>
      </c>
      <c r="T2653" s="9">
        <v>-1499</v>
      </c>
      <c r="U2653" s="10">
        <v>-0.35861244019138755</v>
      </c>
      <c r="V2653" s="9">
        <v>-180</v>
      </c>
      <c r="W2653" s="9">
        <v>136</v>
      </c>
      <c r="X2653" s="10">
        <v>-4.3389183287315725E-2</v>
      </c>
      <c r="Y2653" s="10">
        <v>3.1690132793698145E-2</v>
      </c>
      <c r="Z2653" s="11">
        <v>747.56</v>
      </c>
      <c r="AA2653" s="11">
        <v>20.031836909411954</v>
      </c>
      <c r="AB2653" s="11">
        <v>48255</v>
      </c>
      <c r="AC2653" s="12" t="s">
        <v>6712</v>
      </c>
      <c r="AD2653" s="8">
        <v>48</v>
      </c>
      <c r="AE2653" s="8">
        <v>255</v>
      </c>
      <c r="AF2653" s="13"/>
      <c r="AG2653" s="13"/>
      <c r="AH2653" s="13"/>
      <c r="AJ2653" s="13"/>
      <c r="AK2653" s="13"/>
      <c r="AL2653" s="13"/>
      <c r="AM2653" s="13"/>
      <c r="AN2653" s="13" t="s">
        <v>510</v>
      </c>
    </row>
    <row r="2654" spans="1:40" x14ac:dyDescent="0.2">
      <c r="A2654" s="8" t="s">
        <v>6397</v>
      </c>
      <c r="B2654" s="8" t="s">
        <v>6713</v>
      </c>
      <c r="C2654" s="8" t="str">
        <f t="shared" si="40"/>
        <v>Kaufman County TX</v>
      </c>
      <c r="D2654" s="9">
        <v>114690</v>
      </c>
      <c r="E2654" s="8" t="s">
        <v>445</v>
      </c>
      <c r="F2654" s="9">
        <v>10265</v>
      </c>
      <c r="G2654" s="9">
        <v>29537</v>
      </c>
      <c r="H2654" s="9">
        <v>40979</v>
      </c>
      <c r="I2654" s="10">
        <v>0.25049415554308302</v>
      </c>
      <c r="J2654" s="10">
        <v>0.72078381610092979</v>
      </c>
      <c r="K2654" s="9">
        <v>-19272</v>
      </c>
      <c r="L2654" s="9">
        <v>19272</v>
      </c>
      <c r="M2654" s="10">
        <v>-0.47028966055784677</v>
      </c>
      <c r="N2654" s="10">
        <v>0.47028966055784677</v>
      </c>
      <c r="O2654" s="9">
        <v>9451</v>
      </c>
      <c r="P2654" s="9">
        <v>24804</v>
      </c>
      <c r="Q2654" s="9">
        <v>34604</v>
      </c>
      <c r="R2654" s="10">
        <v>0.27311871459946829</v>
      </c>
      <c r="S2654" s="10">
        <v>0.71679574615651365</v>
      </c>
      <c r="T2654" s="9">
        <v>-15353</v>
      </c>
      <c r="U2654" s="10">
        <v>-0.44367703155704535</v>
      </c>
      <c r="V2654" s="9">
        <v>814</v>
      </c>
      <c r="W2654" s="9">
        <v>4733</v>
      </c>
      <c r="X2654" s="10">
        <v>-2.2624559056385274E-2</v>
      </c>
      <c r="Y2654" s="10">
        <v>3.9880699444161394E-3</v>
      </c>
      <c r="Z2654" s="11">
        <v>780.7</v>
      </c>
      <c r="AA2654" s="11">
        <v>146.90662226207249</v>
      </c>
      <c r="AB2654" s="11">
        <v>48257</v>
      </c>
      <c r="AC2654" s="12" t="s">
        <v>6714</v>
      </c>
      <c r="AD2654" s="8">
        <v>48</v>
      </c>
      <c r="AE2654" s="8">
        <v>257</v>
      </c>
      <c r="AF2654" s="13" t="s">
        <v>6517</v>
      </c>
      <c r="AG2654" s="13" t="s">
        <v>5548</v>
      </c>
      <c r="AH2654" s="13" t="s">
        <v>6518</v>
      </c>
      <c r="AI2654" s="14">
        <v>7102796</v>
      </c>
      <c r="AJ2654" s="13" t="s">
        <v>486</v>
      </c>
      <c r="AK2654" s="13" t="s">
        <v>5550</v>
      </c>
      <c r="AL2654" s="13" t="s">
        <v>6519</v>
      </c>
      <c r="AM2654" s="13" t="s">
        <v>6520</v>
      </c>
      <c r="AN2654" s="13" t="s">
        <v>505</v>
      </c>
    </row>
    <row r="2655" spans="1:40" x14ac:dyDescent="0.2">
      <c r="A2655" s="8" t="s">
        <v>6397</v>
      </c>
      <c r="B2655" s="8" t="s">
        <v>2162</v>
      </c>
      <c r="C2655" s="8" t="str">
        <f t="shared" si="40"/>
        <v>Kendall County TX</v>
      </c>
      <c r="D2655" s="9">
        <v>40384</v>
      </c>
      <c r="E2655" s="8" t="s">
        <v>445</v>
      </c>
      <c r="F2655" s="9">
        <v>3633</v>
      </c>
      <c r="G2655" s="9">
        <v>15663</v>
      </c>
      <c r="H2655" s="9">
        <v>19936</v>
      </c>
      <c r="I2655" s="10">
        <v>0.18223314606741572</v>
      </c>
      <c r="J2655" s="10">
        <v>0.78566412520064211</v>
      </c>
      <c r="K2655" s="9">
        <v>-12030</v>
      </c>
      <c r="L2655" s="9">
        <v>12030</v>
      </c>
      <c r="M2655" s="10">
        <v>-0.60343097913322641</v>
      </c>
      <c r="N2655" s="10">
        <v>0.60343097913322641</v>
      </c>
      <c r="O2655" s="9">
        <v>3035</v>
      </c>
      <c r="P2655" s="9">
        <v>14467</v>
      </c>
      <c r="Q2655" s="9">
        <v>17729</v>
      </c>
      <c r="R2655" s="10">
        <v>0.17118844830503693</v>
      </c>
      <c r="S2655" s="10">
        <v>0.81600767104743643</v>
      </c>
      <c r="T2655" s="9">
        <v>-11432</v>
      </c>
      <c r="U2655" s="10">
        <v>-0.64481922274239944</v>
      </c>
      <c r="V2655" s="9">
        <v>598</v>
      </c>
      <c r="W2655" s="9">
        <v>1196</v>
      </c>
      <c r="X2655" s="10">
        <v>1.1044697762378791E-2</v>
      </c>
      <c r="Y2655" s="10">
        <v>-3.0343545846794329E-2</v>
      </c>
      <c r="Z2655" s="11">
        <v>662.45</v>
      </c>
      <c r="AA2655" s="11">
        <v>60.96158200618914</v>
      </c>
      <c r="AB2655" s="11">
        <v>48259</v>
      </c>
      <c r="AC2655" s="12" t="s">
        <v>6715</v>
      </c>
      <c r="AD2655" s="8">
        <v>48</v>
      </c>
      <c r="AE2655" s="8">
        <v>259</v>
      </c>
      <c r="AF2655" s="13" t="s">
        <v>6426</v>
      </c>
      <c r="AG2655" s="13"/>
      <c r="AH2655" s="13" t="s">
        <v>6427</v>
      </c>
      <c r="AI2655" s="14">
        <v>2384075</v>
      </c>
      <c r="AJ2655" s="13" t="s">
        <v>486</v>
      </c>
      <c r="AK2655" s="13"/>
      <c r="AL2655" s="13"/>
      <c r="AM2655" s="13"/>
      <c r="AN2655" s="13" t="s">
        <v>505</v>
      </c>
    </row>
    <row r="2656" spans="1:40" x14ac:dyDescent="0.2">
      <c r="A2656" s="8" t="s">
        <v>6397</v>
      </c>
      <c r="B2656" s="8" t="s">
        <v>6716</v>
      </c>
      <c r="C2656" s="8" t="str">
        <f t="shared" si="40"/>
        <v>Kenedy County TX</v>
      </c>
      <c r="D2656" s="9">
        <v>407</v>
      </c>
      <c r="E2656" s="8" t="s">
        <v>445</v>
      </c>
      <c r="F2656" s="9">
        <v>99</v>
      </c>
      <c r="G2656" s="9">
        <v>84</v>
      </c>
      <c r="H2656" s="9">
        <v>186</v>
      </c>
      <c r="I2656" s="10">
        <v>0.532258064516129</v>
      </c>
      <c r="J2656" s="10">
        <v>0.45161290322580644</v>
      </c>
      <c r="K2656" s="9">
        <v>15</v>
      </c>
      <c r="L2656" s="9">
        <v>-15</v>
      </c>
      <c r="M2656" s="10">
        <v>8.0645161290322565E-2</v>
      </c>
      <c r="N2656" s="10">
        <v>-8.0645161290322565E-2</v>
      </c>
      <c r="O2656" s="9">
        <v>82</v>
      </c>
      <c r="P2656" s="9">
        <v>83</v>
      </c>
      <c r="Q2656" s="9">
        <v>166</v>
      </c>
      <c r="R2656" s="10">
        <v>0.49397590361445781</v>
      </c>
      <c r="S2656" s="10">
        <v>0.5</v>
      </c>
      <c r="T2656" s="9">
        <v>-1</v>
      </c>
      <c r="U2656" s="10">
        <v>-6.0240963855421881E-3</v>
      </c>
      <c r="V2656" s="9">
        <v>17</v>
      </c>
      <c r="W2656" s="9">
        <v>1</v>
      </c>
      <c r="X2656" s="10">
        <v>3.8282160901671192E-2</v>
      </c>
      <c r="Y2656" s="10">
        <v>-4.8387096774193561E-2</v>
      </c>
      <c r="Z2656" s="11">
        <v>1458.33</v>
      </c>
      <c r="AA2656" s="11">
        <v>0.27908635219737649</v>
      </c>
      <c r="AB2656" s="11">
        <v>48261</v>
      </c>
      <c r="AC2656" s="12" t="s">
        <v>6717</v>
      </c>
      <c r="AD2656" s="8">
        <v>48</v>
      </c>
      <c r="AE2656" s="8">
        <v>261</v>
      </c>
      <c r="AF2656" s="13" t="s">
        <v>6718</v>
      </c>
      <c r="AG2656" s="13" t="s">
        <v>6412</v>
      </c>
      <c r="AH2656" s="13" t="s">
        <v>6719</v>
      </c>
      <c r="AJ2656" s="13" t="s">
        <v>498</v>
      </c>
      <c r="AK2656" s="13" t="s">
        <v>6414</v>
      </c>
      <c r="AL2656" s="13"/>
      <c r="AM2656" s="13"/>
      <c r="AN2656" s="13" t="s">
        <v>505</v>
      </c>
    </row>
    <row r="2657" spans="1:40" x14ac:dyDescent="0.2">
      <c r="A2657" s="8" t="s">
        <v>6397</v>
      </c>
      <c r="B2657" s="8" t="s">
        <v>1336</v>
      </c>
      <c r="C2657" s="8" t="str">
        <f t="shared" ref="C2657:C2720" si="41">B2657&amp;" "&amp;A2657</f>
        <v>Kent County TX</v>
      </c>
      <c r="D2657" s="9">
        <v>764</v>
      </c>
      <c r="E2657" s="8" t="s">
        <v>445</v>
      </c>
      <c r="F2657" s="9">
        <v>59</v>
      </c>
      <c r="G2657" s="9">
        <v>360</v>
      </c>
      <c r="H2657" s="9">
        <v>433</v>
      </c>
      <c r="I2657" s="10">
        <v>0.13625866050808313</v>
      </c>
      <c r="J2657" s="10">
        <v>0.8314087759815243</v>
      </c>
      <c r="K2657" s="9">
        <v>-301</v>
      </c>
      <c r="L2657" s="9">
        <v>301</v>
      </c>
      <c r="M2657" s="10">
        <v>-0.69515011547344119</v>
      </c>
      <c r="N2657" s="10">
        <v>0.69515011547344119</v>
      </c>
      <c r="O2657" s="9">
        <v>66</v>
      </c>
      <c r="P2657" s="9">
        <v>334</v>
      </c>
      <c r="Q2657" s="9">
        <v>404</v>
      </c>
      <c r="R2657" s="10">
        <v>0.16336633663366337</v>
      </c>
      <c r="S2657" s="10">
        <v>0.82673267326732669</v>
      </c>
      <c r="T2657" s="9">
        <v>-268</v>
      </c>
      <c r="U2657" s="10">
        <v>-0.66336633663366329</v>
      </c>
      <c r="V2657" s="9">
        <v>-7</v>
      </c>
      <c r="W2657" s="9">
        <v>26</v>
      </c>
      <c r="X2657" s="10">
        <v>-2.7107676125580238E-2</v>
      </c>
      <c r="Y2657" s="10">
        <v>4.6761027141976053E-3</v>
      </c>
      <c r="Z2657" s="11">
        <v>902.51</v>
      </c>
      <c r="AA2657" s="11">
        <v>0.84652801631006858</v>
      </c>
      <c r="AB2657" s="11">
        <v>48263</v>
      </c>
      <c r="AC2657" s="12" t="s">
        <v>6720</v>
      </c>
      <c r="AD2657" s="8">
        <v>48</v>
      </c>
      <c r="AE2657" s="8">
        <v>263</v>
      </c>
      <c r="AF2657" s="13"/>
      <c r="AG2657" s="13"/>
      <c r="AH2657" s="13"/>
      <c r="AJ2657" s="13"/>
      <c r="AK2657" s="13"/>
      <c r="AL2657" s="13"/>
      <c r="AM2657" s="13"/>
      <c r="AN2657" s="13" t="s">
        <v>510</v>
      </c>
    </row>
    <row r="2658" spans="1:40" x14ac:dyDescent="0.2">
      <c r="A2658" s="8" t="s">
        <v>6397</v>
      </c>
      <c r="B2658" s="8" t="s">
        <v>6721</v>
      </c>
      <c r="C2658" s="8" t="str">
        <f t="shared" si="41"/>
        <v>Kerr County TX</v>
      </c>
      <c r="D2658" s="9">
        <v>50955</v>
      </c>
      <c r="E2658" s="8" t="s">
        <v>445</v>
      </c>
      <c r="F2658" s="9">
        <v>4665</v>
      </c>
      <c r="G2658" s="9">
        <v>17658</v>
      </c>
      <c r="H2658" s="9">
        <v>23090</v>
      </c>
      <c r="I2658" s="10">
        <v>0.20203551320918148</v>
      </c>
      <c r="J2658" s="10">
        <v>0.76474664356864441</v>
      </c>
      <c r="K2658" s="9">
        <v>-12993</v>
      </c>
      <c r="L2658" s="9">
        <v>12993</v>
      </c>
      <c r="M2658" s="10">
        <v>-0.56271113035946296</v>
      </c>
      <c r="N2658" s="10">
        <v>0.56271113035946296</v>
      </c>
      <c r="O2658" s="9">
        <v>4325</v>
      </c>
      <c r="P2658" s="9">
        <v>17225</v>
      </c>
      <c r="Q2658" s="9">
        <v>21811</v>
      </c>
      <c r="R2658" s="10">
        <v>0.19829443858603457</v>
      </c>
      <c r="S2658" s="10">
        <v>0.78973912246114342</v>
      </c>
      <c r="T2658" s="9">
        <v>-12900</v>
      </c>
      <c r="U2658" s="10">
        <v>-0.59144468387510885</v>
      </c>
      <c r="V2658" s="9">
        <v>340</v>
      </c>
      <c r="W2658" s="9">
        <v>433</v>
      </c>
      <c r="X2658" s="10">
        <v>3.7410746231469061E-3</v>
      </c>
      <c r="Y2658" s="10">
        <v>-2.4992478892499004E-2</v>
      </c>
      <c r="Z2658" s="11">
        <v>1103.32</v>
      </c>
      <c r="AA2658" s="11">
        <v>46.183337562991703</v>
      </c>
      <c r="AB2658" s="11">
        <v>48265</v>
      </c>
      <c r="AC2658" s="12" t="s">
        <v>6722</v>
      </c>
      <c r="AD2658" s="8">
        <v>48</v>
      </c>
      <c r="AE2658" s="8">
        <v>265</v>
      </c>
      <c r="AF2658" s="13" t="s">
        <v>6723</v>
      </c>
      <c r="AG2658" s="13"/>
      <c r="AH2658" s="13" t="s">
        <v>6724</v>
      </c>
      <c r="AJ2658" s="13" t="s">
        <v>498</v>
      </c>
      <c r="AK2658" s="13"/>
      <c r="AL2658" s="13"/>
      <c r="AM2658" s="13"/>
      <c r="AN2658" s="13" t="s">
        <v>487</v>
      </c>
    </row>
    <row r="2659" spans="1:40" x14ac:dyDescent="0.2">
      <c r="A2659" s="8" t="s">
        <v>6397</v>
      </c>
      <c r="B2659" s="8" t="s">
        <v>6725</v>
      </c>
      <c r="C2659" s="8" t="str">
        <f t="shared" si="41"/>
        <v>Kimble County TX</v>
      </c>
      <c r="D2659" s="9">
        <v>4388</v>
      </c>
      <c r="E2659" s="8" t="s">
        <v>445</v>
      </c>
      <c r="F2659" s="9">
        <v>206</v>
      </c>
      <c r="G2659" s="9">
        <v>1697</v>
      </c>
      <c r="H2659" s="9">
        <v>1945</v>
      </c>
      <c r="I2659" s="10">
        <v>0.10591259640102828</v>
      </c>
      <c r="J2659" s="10">
        <v>0.8724935732647815</v>
      </c>
      <c r="K2659" s="9">
        <v>-1491</v>
      </c>
      <c r="L2659" s="9">
        <v>1491</v>
      </c>
      <c r="M2659" s="10">
        <v>-0.76658097686375326</v>
      </c>
      <c r="N2659" s="10">
        <v>0.76658097686375326</v>
      </c>
      <c r="O2659" s="9">
        <v>217</v>
      </c>
      <c r="P2659" s="9">
        <v>1667</v>
      </c>
      <c r="Q2659" s="9">
        <v>1891</v>
      </c>
      <c r="R2659" s="10">
        <v>0.11475409836065574</v>
      </c>
      <c r="S2659" s="10">
        <v>0.88154415653093599</v>
      </c>
      <c r="T2659" s="9">
        <v>-1450</v>
      </c>
      <c r="U2659" s="10">
        <v>-0.76679005817028023</v>
      </c>
      <c r="V2659" s="9">
        <v>-11</v>
      </c>
      <c r="W2659" s="9">
        <v>30</v>
      </c>
      <c r="X2659" s="10">
        <v>-8.8415019596274624E-3</v>
      </c>
      <c r="Y2659" s="10">
        <v>-9.0505832661544883E-3</v>
      </c>
      <c r="Z2659" s="11">
        <v>1250.99</v>
      </c>
      <c r="AA2659" s="11">
        <v>3.5076219634049832</v>
      </c>
      <c r="AB2659" s="11">
        <v>48267</v>
      </c>
      <c r="AC2659" s="12" t="s">
        <v>6726</v>
      </c>
      <c r="AD2659" s="8">
        <v>48</v>
      </c>
      <c r="AE2659" s="8">
        <v>267</v>
      </c>
      <c r="AF2659" s="13"/>
      <c r="AG2659" s="13"/>
      <c r="AH2659" s="13"/>
      <c r="AJ2659" s="13"/>
      <c r="AK2659" s="13"/>
      <c r="AL2659" s="13"/>
      <c r="AM2659" s="13"/>
      <c r="AN2659" s="13" t="s">
        <v>510</v>
      </c>
    </row>
    <row r="2660" spans="1:40" x14ac:dyDescent="0.2">
      <c r="A2660" s="8" t="s">
        <v>6397</v>
      </c>
      <c r="B2660" s="8" t="s">
        <v>6727</v>
      </c>
      <c r="C2660" s="8" t="str">
        <f t="shared" si="41"/>
        <v>King County TX</v>
      </c>
      <c r="D2660" s="9">
        <v>282</v>
      </c>
      <c r="E2660" s="8" t="s">
        <v>445</v>
      </c>
      <c r="F2660" s="9">
        <v>5</v>
      </c>
      <c r="G2660" s="9">
        <v>149</v>
      </c>
      <c r="H2660" s="9">
        <v>159</v>
      </c>
      <c r="I2660" s="10">
        <v>3.1446540880503145E-2</v>
      </c>
      <c r="J2660" s="10">
        <v>0.93710691823899372</v>
      </c>
      <c r="K2660" s="9">
        <v>-144</v>
      </c>
      <c r="L2660" s="9">
        <v>144</v>
      </c>
      <c r="M2660" s="10">
        <v>-0.90566037735849059</v>
      </c>
      <c r="N2660" s="10">
        <v>0.90566037735849059</v>
      </c>
      <c r="O2660" s="9">
        <v>5</v>
      </c>
      <c r="P2660" s="9">
        <v>139</v>
      </c>
      <c r="Q2660" s="9">
        <v>145</v>
      </c>
      <c r="R2660" s="10">
        <v>3.4482758620689655E-2</v>
      </c>
      <c r="S2660" s="10">
        <v>0.95862068965517244</v>
      </c>
      <c r="T2660" s="9">
        <v>-134</v>
      </c>
      <c r="U2660" s="10">
        <v>-0.92413793103448283</v>
      </c>
      <c r="V2660" s="9">
        <v>0</v>
      </c>
      <c r="W2660" s="9">
        <v>10</v>
      </c>
      <c r="X2660" s="10">
        <v>-3.0362177401865101E-3</v>
      </c>
      <c r="Y2660" s="10">
        <v>-2.1513771416178717E-2</v>
      </c>
      <c r="Z2660" s="11">
        <v>910.87</v>
      </c>
      <c r="AA2660" s="11">
        <v>0.30959412429874733</v>
      </c>
      <c r="AB2660" s="11">
        <v>48269</v>
      </c>
      <c r="AC2660" s="12" t="s">
        <v>6728</v>
      </c>
      <c r="AD2660" s="8">
        <v>48</v>
      </c>
      <c r="AE2660" s="8">
        <v>269</v>
      </c>
      <c r="AF2660" s="13"/>
      <c r="AG2660" s="13"/>
      <c r="AH2660" s="13"/>
      <c r="AJ2660" s="13"/>
      <c r="AK2660" s="13"/>
      <c r="AL2660" s="13"/>
      <c r="AM2660" s="13"/>
      <c r="AN2660" s="13" t="s">
        <v>510</v>
      </c>
    </row>
    <row r="2661" spans="1:40" x14ac:dyDescent="0.2">
      <c r="A2661" s="8" t="s">
        <v>6397</v>
      </c>
      <c r="B2661" s="8" t="s">
        <v>6729</v>
      </c>
      <c r="C2661" s="8" t="str">
        <f t="shared" si="41"/>
        <v>Kinney County TX</v>
      </c>
      <c r="D2661" s="9">
        <v>3549</v>
      </c>
      <c r="E2661" s="8" t="s">
        <v>445</v>
      </c>
      <c r="F2661" s="9">
        <v>457</v>
      </c>
      <c r="G2661" s="9">
        <v>936</v>
      </c>
      <c r="H2661" s="9">
        <v>1424</v>
      </c>
      <c r="I2661" s="10">
        <v>0.32092696629213485</v>
      </c>
      <c r="J2661" s="10">
        <v>0.65730337078651691</v>
      </c>
      <c r="K2661" s="9">
        <v>-479</v>
      </c>
      <c r="L2661" s="9">
        <v>479</v>
      </c>
      <c r="M2661" s="10">
        <v>-0.33637640449438205</v>
      </c>
      <c r="N2661" s="10">
        <v>0.33637640449438205</v>
      </c>
      <c r="O2661" s="9">
        <v>522</v>
      </c>
      <c r="P2661" s="9">
        <v>880</v>
      </c>
      <c r="Q2661" s="9">
        <v>1425</v>
      </c>
      <c r="R2661" s="10">
        <v>0.36631578947368421</v>
      </c>
      <c r="S2661" s="10">
        <v>0.61754385964912284</v>
      </c>
      <c r="T2661" s="9">
        <v>-358</v>
      </c>
      <c r="U2661" s="10">
        <v>-0.25122807017543863</v>
      </c>
      <c r="V2661" s="9">
        <v>-65</v>
      </c>
      <c r="W2661" s="9">
        <v>56</v>
      </c>
      <c r="X2661" s="10">
        <v>-4.5388823181549354E-2</v>
      </c>
      <c r="Y2661" s="10">
        <v>3.9759511137394066E-2</v>
      </c>
      <c r="Z2661" s="11">
        <v>1360.06</v>
      </c>
      <c r="AA2661" s="11">
        <v>2.6094437010131908</v>
      </c>
      <c r="AB2661" s="11">
        <v>48271</v>
      </c>
      <c r="AC2661" s="12" t="s">
        <v>6730</v>
      </c>
      <c r="AD2661" s="8">
        <v>48</v>
      </c>
      <c r="AE2661" s="8">
        <v>271</v>
      </c>
      <c r="AF2661" s="13"/>
      <c r="AG2661" s="13"/>
      <c r="AH2661" s="13"/>
      <c r="AJ2661" s="13"/>
      <c r="AK2661" s="13"/>
      <c r="AL2661" s="13"/>
      <c r="AM2661" s="13"/>
      <c r="AN2661" s="13" t="s">
        <v>510</v>
      </c>
    </row>
    <row r="2662" spans="1:40" x14ac:dyDescent="0.2">
      <c r="A2662" s="8" t="s">
        <v>6397</v>
      </c>
      <c r="B2662" s="8" t="s">
        <v>6731</v>
      </c>
      <c r="C2662" s="8" t="str">
        <f t="shared" si="41"/>
        <v>Kleberg County TX</v>
      </c>
      <c r="D2662" s="9">
        <v>31857</v>
      </c>
      <c r="E2662" s="8" t="s">
        <v>445</v>
      </c>
      <c r="F2662" s="9">
        <v>4713</v>
      </c>
      <c r="G2662" s="9">
        <v>4364</v>
      </c>
      <c r="H2662" s="9">
        <v>9483</v>
      </c>
      <c r="I2662" s="10">
        <v>0.49699462195507749</v>
      </c>
      <c r="J2662" s="10">
        <v>0.46019192238743012</v>
      </c>
      <c r="K2662" s="9">
        <v>349</v>
      </c>
      <c r="L2662" s="9">
        <v>-349</v>
      </c>
      <c r="M2662" s="10">
        <v>3.6802699567647368E-2</v>
      </c>
      <c r="N2662" s="10">
        <v>-3.6802699567647368E-2</v>
      </c>
      <c r="O2662" s="9">
        <v>4752</v>
      </c>
      <c r="P2662" s="9">
        <v>4056</v>
      </c>
      <c r="Q2662" s="9">
        <v>8902</v>
      </c>
      <c r="R2662" s="10">
        <v>0.53381262637609528</v>
      </c>
      <c r="S2662" s="10">
        <v>0.45562794877555607</v>
      </c>
      <c r="T2662" s="9">
        <v>696</v>
      </c>
      <c r="U2662" s="10">
        <v>7.818467760053921E-2</v>
      </c>
      <c r="V2662" s="9">
        <v>-39</v>
      </c>
      <c r="W2662" s="9">
        <v>308</v>
      </c>
      <c r="X2662" s="10">
        <v>-3.6818004421017791E-2</v>
      </c>
      <c r="Y2662" s="10">
        <v>4.5639736118740504E-3</v>
      </c>
      <c r="Z2662" s="11">
        <v>881.31</v>
      </c>
      <c r="AA2662" s="11">
        <v>36.14732613949689</v>
      </c>
      <c r="AB2662" s="11">
        <v>48273</v>
      </c>
      <c r="AC2662" s="12" t="s">
        <v>6732</v>
      </c>
      <c r="AD2662" s="8">
        <v>48</v>
      </c>
      <c r="AE2662" s="8">
        <v>273</v>
      </c>
      <c r="AF2662" s="13" t="s">
        <v>6718</v>
      </c>
      <c r="AG2662" s="13" t="s">
        <v>6412</v>
      </c>
      <c r="AH2662" s="13" t="s">
        <v>6719</v>
      </c>
      <c r="AJ2662" s="13" t="s">
        <v>498</v>
      </c>
      <c r="AK2662" s="13" t="s">
        <v>6414</v>
      </c>
      <c r="AL2662" s="13"/>
      <c r="AM2662" s="13"/>
      <c r="AN2662" s="13" t="s">
        <v>487</v>
      </c>
    </row>
    <row r="2663" spans="1:40" x14ac:dyDescent="0.2">
      <c r="A2663" s="8" t="s">
        <v>6397</v>
      </c>
      <c r="B2663" s="8" t="s">
        <v>2164</v>
      </c>
      <c r="C2663" s="8" t="str">
        <f t="shared" si="41"/>
        <v>Knox County TX</v>
      </c>
      <c r="D2663" s="9">
        <v>3860</v>
      </c>
      <c r="E2663" s="8" t="s">
        <v>445</v>
      </c>
      <c r="F2663" s="9">
        <v>247</v>
      </c>
      <c r="G2663" s="9">
        <v>1078</v>
      </c>
      <c r="H2663" s="9">
        <v>1358</v>
      </c>
      <c r="I2663" s="10">
        <v>0.18188512518409425</v>
      </c>
      <c r="J2663" s="10">
        <v>0.79381443298969068</v>
      </c>
      <c r="K2663" s="9">
        <v>-831</v>
      </c>
      <c r="L2663" s="9">
        <v>831</v>
      </c>
      <c r="M2663" s="10">
        <v>-0.6119293078055964</v>
      </c>
      <c r="N2663" s="10">
        <v>0.6119293078055964</v>
      </c>
      <c r="O2663" s="9">
        <v>332</v>
      </c>
      <c r="P2663" s="9">
        <v>1160</v>
      </c>
      <c r="Q2663" s="9">
        <v>1510</v>
      </c>
      <c r="R2663" s="10">
        <v>0.21986754966887417</v>
      </c>
      <c r="S2663" s="10">
        <v>0.76821192052980136</v>
      </c>
      <c r="T2663" s="9">
        <v>-828</v>
      </c>
      <c r="U2663" s="10">
        <v>-0.54834437086092724</v>
      </c>
      <c r="V2663" s="9">
        <v>-85</v>
      </c>
      <c r="W2663" s="9">
        <v>-82</v>
      </c>
      <c r="X2663" s="10">
        <v>-3.7982424484779925E-2</v>
      </c>
      <c r="Y2663" s="10">
        <v>2.5602512459889315E-2</v>
      </c>
      <c r="Z2663" s="11">
        <v>850.62</v>
      </c>
      <c r="AA2663" s="11">
        <v>4.5378664973783831</v>
      </c>
      <c r="AB2663" s="11">
        <v>48275</v>
      </c>
      <c r="AC2663" s="12" t="s">
        <v>6733</v>
      </c>
      <c r="AD2663" s="8">
        <v>48</v>
      </c>
      <c r="AE2663" s="8">
        <v>275</v>
      </c>
      <c r="AF2663" s="13"/>
      <c r="AG2663" s="13"/>
      <c r="AH2663" s="13"/>
      <c r="AJ2663" s="13"/>
      <c r="AK2663" s="13"/>
      <c r="AL2663" s="13"/>
      <c r="AM2663" s="13"/>
      <c r="AN2663" s="13" t="s">
        <v>510</v>
      </c>
    </row>
    <row r="2664" spans="1:40" x14ac:dyDescent="0.2">
      <c r="A2664" s="8" t="s">
        <v>6397</v>
      </c>
      <c r="B2664" s="8" t="s">
        <v>610</v>
      </c>
      <c r="C2664" s="8" t="str">
        <f t="shared" si="41"/>
        <v>Lamar County TX</v>
      </c>
      <c r="D2664" s="9">
        <v>49440</v>
      </c>
      <c r="E2664" s="8" t="s">
        <v>445</v>
      </c>
      <c r="F2664" s="9">
        <v>3579</v>
      </c>
      <c r="G2664" s="9">
        <v>14546</v>
      </c>
      <c r="H2664" s="9">
        <v>18537</v>
      </c>
      <c r="I2664" s="10">
        <v>0.19307331283379187</v>
      </c>
      <c r="J2664" s="10">
        <v>0.78470086853320387</v>
      </c>
      <c r="K2664" s="9">
        <v>-10967</v>
      </c>
      <c r="L2664" s="9">
        <v>10967</v>
      </c>
      <c r="M2664" s="10">
        <v>-0.59162755569941194</v>
      </c>
      <c r="N2664" s="10">
        <v>0.59162755569941194</v>
      </c>
      <c r="O2664" s="9">
        <v>4173</v>
      </c>
      <c r="P2664" s="9">
        <v>12814</v>
      </c>
      <c r="Q2664" s="9">
        <v>17173</v>
      </c>
      <c r="R2664" s="10">
        <v>0.24299772899318697</v>
      </c>
      <c r="S2664" s="10">
        <v>0.7461713154370232</v>
      </c>
      <c r="T2664" s="9">
        <v>-8641</v>
      </c>
      <c r="U2664" s="10">
        <v>-0.50317358644383625</v>
      </c>
      <c r="V2664" s="9">
        <v>-594</v>
      </c>
      <c r="W2664" s="9">
        <v>1732</v>
      </c>
      <c r="X2664" s="10">
        <v>-4.9924416159395107E-2</v>
      </c>
      <c r="Y2664" s="10">
        <v>3.8529553096180669E-2</v>
      </c>
      <c r="Z2664" s="11">
        <v>907.19</v>
      </c>
      <c r="AA2664" s="11">
        <v>54.497955224374167</v>
      </c>
      <c r="AB2664" s="11">
        <v>48277</v>
      </c>
      <c r="AC2664" s="12" t="s">
        <v>6734</v>
      </c>
      <c r="AD2664" s="8">
        <v>48</v>
      </c>
      <c r="AE2664" s="8">
        <v>277</v>
      </c>
      <c r="AF2664" s="13" t="s">
        <v>6735</v>
      </c>
      <c r="AG2664" s="13"/>
      <c r="AH2664" s="13" t="s">
        <v>6736</v>
      </c>
      <c r="AJ2664" s="13" t="s">
        <v>498</v>
      </c>
      <c r="AK2664" s="13"/>
      <c r="AL2664" s="13"/>
      <c r="AM2664" s="13"/>
      <c r="AN2664" s="13" t="s">
        <v>487</v>
      </c>
    </row>
    <row r="2665" spans="1:40" x14ac:dyDescent="0.2">
      <c r="A2665" s="8" t="s">
        <v>6397</v>
      </c>
      <c r="B2665" s="8" t="s">
        <v>6737</v>
      </c>
      <c r="C2665" s="8" t="str">
        <f t="shared" si="41"/>
        <v>Lamb County TX</v>
      </c>
      <c r="D2665" s="9">
        <v>13385</v>
      </c>
      <c r="E2665" s="8" t="s">
        <v>445</v>
      </c>
      <c r="F2665" s="9">
        <v>770</v>
      </c>
      <c r="G2665" s="9">
        <v>3040</v>
      </c>
      <c r="H2665" s="9">
        <v>3905</v>
      </c>
      <c r="I2665" s="10">
        <v>0.19718309859154928</v>
      </c>
      <c r="J2665" s="10">
        <v>0.77848911651728558</v>
      </c>
      <c r="K2665" s="9">
        <v>-2270</v>
      </c>
      <c r="L2665" s="9">
        <v>2270</v>
      </c>
      <c r="M2665" s="10">
        <v>-0.58130601792573633</v>
      </c>
      <c r="N2665" s="10">
        <v>0.58130601792573633</v>
      </c>
      <c r="O2665" s="9">
        <v>998</v>
      </c>
      <c r="P2665" s="9">
        <v>3056</v>
      </c>
      <c r="Q2665" s="9">
        <v>4089</v>
      </c>
      <c r="R2665" s="10">
        <v>0.24406945463438492</v>
      </c>
      <c r="S2665" s="10">
        <v>0.74737099535338714</v>
      </c>
      <c r="T2665" s="9">
        <v>-2058</v>
      </c>
      <c r="U2665" s="10">
        <v>-0.50330154071900224</v>
      </c>
      <c r="V2665" s="9">
        <v>-228</v>
      </c>
      <c r="W2665" s="9">
        <v>-16</v>
      </c>
      <c r="X2665" s="10">
        <v>-4.6886356042835642E-2</v>
      </c>
      <c r="Y2665" s="10">
        <v>3.1118121163898449E-2</v>
      </c>
      <c r="Z2665" s="11">
        <v>1016.18</v>
      </c>
      <c r="AA2665" s="11">
        <v>13.171878997815348</v>
      </c>
      <c r="AB2665" s="11">
        <v>48279</v>
      </c>
      <c r="AC2665" s="12" t="s">
        <v>6738</v>
      </c>
      <c r="AD2665" s="8">
        <v>48</v>
      </c>
      <c r="AE2665" s="8">
        <v>279</v>
      </c>
      <c r="AF2665" s="13"/>
      <c r="AG2665" s="13"/>
      <c r="AH2665" s="13"/>
      <c r="AJ2665" s="13"/>
      <c r="AK2665" s="13"/>
      <c r="AL2665" s="13"/>
      <c r="AM2665" s="13"/>
      <c r="AN2665" s="13" t="s">
        <v>510</v>
      </c>
    </row>
    <row r="2666" spans="1:40" x14ac:dyDescent="0.2">
      <c r="A2666" s="8" t="s">
        <v>6397</v>
      </c>
      <c r="B2666" s="8" t="s">
        <v>6739</v>
      </c>
      <c r="C2666" s="8" t="str">
        <f t="shared" si="41"/>
        <v>Lampasas County TX</v>
      </c>
      <c r="D2666" s="9">
        <v>20588</v>
      </c>
      <c r="E2666" s="8" t="s">
        <v>445</v>
      </c>
      <c r="F2666" s="9">
        <v>1479</v>
      </c>
      <c r="G2666" s="9">
        <v>6371</v>
      </c>
      <c r="H2666" s="9">
        <v>8149</v>
      </c>
      <c r="I2666" s="10">
        <v>0.18149466192170818</v>
      </c>
      <c r="J2666" s="10">
        <v>0.78181371947478218</v>
      </c>
      <c r="K2666" s="9">
        <v>-4892</v>
      </c>
      <c r="L2666" s="9">
        <v>4892</v>
      </c>
      <c r="M2666" s="10">
        <v>-0.60031905755307402</v>
      </c>
      <c r="N2666" s="10">
        <v>0.60031905755307402</v>
      </c>
      <c r="O2666" s="9">
        <v>1457</v>
      </c>
      <c r="P2666" s="9">
        <v>5583</v>
      </c>
      <c r="Q2666" s="9">
        <v>7138</v>
      </c>
      <c r="R2666" s="10">
        <v>0.20411880078453348</v>
      </c>
      <c r="S2666" s="10">
        <v>0.78215186326702157</v>
      </c>
      <c r="T2666" s="9">
        <v>-4126</v>
      </c>
      <c r="U2666" s="10">
        <v>-0.57803306248248809</v>
      </c>
      <c r="V2666" s="9">
        <v>22</v>
      </c>
      <c r="W2666" s="9">
        <v>788</v>
      </c>
      <c r="X2666" s="10">
        <v>-2.2624138862825299E-2</v>
      </c>
      <c r="Y2666" s="10">
        <v>-3.3814379223939817E-4</v>
      </c>
      <c r="Z2666" s="11">
        <v>712.84</v>
      </c>
      <c r="AA2666" s="11">
        <v>28.881656472700744</v>
      </c>
      <c r="AB2666" s="11">
        <v>48281</v>
      </c>
      <c r="AC2666" s="12" t="s">
        <v>6740</v>
      </c>
      <c r="AD2666" s="8">
        <v>48</v>
      </c>
      <c r="AE2666" s="8">
        <v>281</v>
      </c>
      <c r="AF2666" s="13" t="s">
        <v>6449</v>
      </c>
      <c r="AG2666" s="13"/>
      <c r="AH2666" s="13" t="s">
        <v>6450</v>
      </c>
      <c r="AI2666" s="14">
        <v>431032</v>
      </c>
      <c r="AJ2666" s="13" t="s">
        <v>486</v>
      </c>
      <c r="AK2666" s="13"/>
      <c r="AL2666" s="13"/>
      <c r="AM2666" s="13"/>
      <c r="AN2666" s="13" t="s">
        <v>505</v>
      </c>
    </row>
    <row r="2667" spans="1:40" x14ac:dyDescent="0.2">
      <c r="A2667" s="8" t="s">
        <v>6397</v>
      </c>
      <c r="B2667" s="8" t="s">
        <v>6741</v>
      </c>
      <c r="C2667" s="8" t="str">
        <f t="shared" si="41"/>
        <v>La Salle County TX</v>
      </c>
      <c r="D2667" s="9">
        <v>7631</v>
      </c>
      <c r="E2667" s="8" t="s">
        <v>445</v>
      </c>
      <c r="F2667" s="9">
        <v>1125</v>
      </c>
      <c r="G2667" s="9">
        <v>870</v>
      </c>
      <c r="H2667" s="9">
        <v>2049</v>
      </c>
      <c r="I2667" s="10">
        <v>0.54904831625183015</v>
      </c>
      <c r="J2667" s="10">
        <v>0.424597364568082</v>
      </c>
      <c r="K2667" s="9">
        <v>255</v>
      </c>
      <c r="L2667" s="9">
        <v>-255</v>
      </c>
      <c r="M2667" s="10">
        <v>0.12445095168374815</v>
      </c>
      <c r="N2667" s="10">
        <v>-0.12445095168374815</v>
      </c>
      <c r="O2667" s="9">
        <v>965</v>
      </c>
      <c r="P2667" s="9">
        <v>669</v>
      </c>
      <c r="Q2667" s="9">
        <v>1646</v>
      </c>
      <c r="R2667" s="10">
        <v>0.58626974483596594</v>
      </c>
      <c r="S2667" s="10">
        <v>0.40643985419198053</v>
      </c>
      <c r="T2667" s="9">
        <v>296</v>
      </c>
      <c r="U2667" s="10">
        <v>0.17982989064398541</v>
      </c>
      <c r="V2667" s="9">
        <v>160</v>
      </c>
      <c r="W2667" s="9">
        <v>201</v>
      </c>
      <c r="X2667" s="10">
        <v>-3.7221428584135796E-2</v>
      </c>
      <c r="Y2667" s="10">
        <v>1.8157510376101471E-2</v>
      </c>
      <c r="Z2667" s="11">
        <v>1486.69</v>
      </c>
      <c r="AA2667" s="11">
        <v>5.1328790803731774</v>
      </c>
      <c r="AB2667" s="11">
        <v>48283</v>
      </c>
      <c r="AC2667" s="12" t="s">
        <v>6742</v>
      </c>
      <c r="AD2667" s="8">
        <v>48</v>
      </c>
      <c r="AE2667" s="8">
        <v>283</v>
      </c>
      <c r="AF2667" s="13"/>
      <c r="AG2667" s="13"/>
      <c r="AH2667" s="13"/>
      <c r="AJ2667" s="13"/>
      <c r="AK2667" s="13"/>
      <c r="AL2667" s="13"/>
      <c r="AM2667" s="13"/>
      <c r="AN2667" s="13" t="s">
        <v>510</v>
      </c>
    </row>
    <row r="2668" spans="1:40" x14ac:dyDescent="0.2">
      <c r="A2668" s="8" t="s">
        <v>6397</v>
      </c>
      <c r="B2668" s="8" t="s">
        <v>6743</v>
      </c>
      <c r="C2668" s="8" t="str">
        <f t="shared" si="41"/>
        <v>Lavaca County TX</v>
      </c>
      <c r="D2668" s="9">
        <v>19836</v>
      </c>
      <c r="E2668" s="8" t="s">
        <v>445</v>
      </c>
      <c r="F2668" s="9">
        <v>1170</v>
      </c>
      <c r="G2668" s="9">
        <v>7339</v>
      </c>
      <c r="H2668" s="9">
        <v>8633</v>
      </c>
      <c r="I2668" s="10">
        <v>0.13552646820340553</v>
      </c>
      <c r="J2668" s="10">
        <v>0.85011004285879765</v>
      </c>
      <c r="K2668" s="9">
        <v>-6169</v>
      </c>
      <c r="L2668" s="9">
        <v>6169</v>
      </c>
      <c r="M2668" s="10">
        <v>-0.71458357465539213</v>
      </c>
      <c r="N2668" s="10">
        <v>0.71458357465539213</v>
      </c>
      <c r="O2668" s="9">
        <v>1427</v>
      </c>
      <c r="P2668" s="9">
        <v>6788</v>
      </c>
      <c r="Q2668" s="9">
        <v>8279</v>
      </c>
      <c r="R2668" s="10">
        <v>0.17236381205459597</v>
      </c>
      <c r="S2668" s="10">
        <v>0.81990578572291339</v>
      </c>
      <c r="T2668" s="9">
        <v>-5361</v>
      </c>
      <c r="U2668" s="10">
        <v>-0.64754197366831745</v>
      </c>
      <c r="V2668" s="9">
        <v>-257</v>
      </c>
      <c r="W2668" s="9">
        <v>551</v>
      </c>
      <c r="X2668" s="10">
        <v>-3.6837343851190446E-2</v>
      </c>
      <c r="Y2668" s="10">
        <v>3.020425713588426E-2</v>
      </c>
      <c r="Z2668" s="11">
        <v>969.71</v>
      </c>
      <c r="AA2668" s="11">
        <v>20.455600127873282</v>
      </c>
      <c r="AB2668" s="11">
        <v>48285</v>
      </c>
      <c r="AC2668" s="12" t="s">
        <v>6744</v>
      </c>
      <c r="AD2668" s="8">
        <v>48</v>
      </c>
      <c r="AE2668" s="8">
        <v>285</v>
      </c>
      <c r="AF2668" s="13"/>
      <c r="AG2668" s="13"/>
      <c r="AH2668" s="13"/>
      <c r="AJ2668" s="13"/>
      <c r="AK2668" s="13"/>
      <c r="AL2668" s="13"/>
      <c r="AM2668" s="13"/>
      <c r="AN2668" s="13" t="s">
        <v>510</v>
      </c>
    </row>
    <row r="2669" spans="1:40" x14ac:dyDescent="0.2">
      <c r="A2669" s="8" t="s">
        <v>6397</v>
      </c>
      <c r="B2669" s="8" t="s">
        <v>618</v>
      </c>
      <c r="C2669" s="8" t="str">
        <f t="shared" si="41"/>
        <v>Lee County TX</v>
      </c>
      <c r="D2669" s="9">
        <v>16898</v>
      </c>
      <c r="E2669" s="8" t="s">
        <v>445</v>
      </c>
      <c r="F2669" s="9">
        <v>1372</v>
      </c>
      <c r="G2669" s="9">
        <v>4996</v>
      </c>
      <c r="H2669" s="9">
        <v>6522</v>
      </c>
      <c r="I2669" s="10">
        <v>0.21036491873658386</v>
      </c>
      <c r="J2669" s="10">
        <v>0.76602269242563625</v>
      </c>
      <c r="K2669" s="9">
        <v>-3624</v>
      </c>
      <c r="L2669" s="9">
        <v>3624</v>
      </c>
      <c r="M2669" s="10">
        <v>-0.55565777368905245</v>
      </c>
      <c r="N2669" s="10">
        <v>0.55565777368905245</v>
      </c>
      <c r="O2669" s="9">
        <v>1630</v>
      </c>
      <c r="P2669" s="9">
        <v>4504</v>
      </c>
      <c r="Q2669" s="9">
        <v>6211</v>
      </c>
      <c r="R2669" s="10">
        <v>0.26243761069071003</v>
      </c>
      <c r="S2669" s="10">
        <v>0.72516502978586383</v>
      </c>
      <c r="T2669" s="9">
        <v>-2874</v>
      </c>
      <c r="U2669" s="10">
        <v>-0.4627274190951538</v>
      </c>
      <c r="V2669" s="9">
        <v>-258</v>
      </c>
      <c r="W2669" s="9">
        <v>492</v>
      </c>
      <c r="X2669" s="10">
        <v>-5.2072691954126171E-2</v>
      </c>
      <c r="Y2669" s="10">
        <v>4.0857662639772419E-2</v>
      </c>
      <c r="Z2669" s="11">
        <v>629.02</v>
      </c>
      <c r="AA2669" s="11">
        <v>26.864010683285112</v>
      </c>
      <c r="AB2669" s="11">
        <v>48287</v>
      </c>
      <c r="AC2669" s="12" t="s">
        <v>6745</v>
      </c>
      <c r="AD2669" s="8">
        <v>48</v>
      </c>
      <c r="AE2669" s="8">
        <v>287</v>
      </c>
      <c r="AF2669" s="13"/>
      <c r="AG2669" s="13"/>
      <c r="AH2669" s="13"/>
      <c r="AJ2669" s="13"/>
      <c r="AK2669" s="13"/>
      <c r="AL2669" s="13"/>
      <c r="AM2669" s="13"/>
      <c r="AN2669" s="13" t="s">
        <v>510</v>
      </c>
    </row>
    <row r="2670" spans="1:40" x14ac:dyDescent="0.2">
      <c r="A2670" s="8" t="s">
        <v>6397</v>
      </c>
      <c r="B2670" s="8" t="s">
        <v>1476</v>
      </c>
      <c r="C2670" s="8" t="str">
        <f t="shared" si="41"/>
        <v>Leon County TX</v>
      </c>
      <c r="D2670" s="9">
        <v>17086</v>
      </c>
      <c r="E2670" s="8" t="s">
        <v>445</v>
      </c>
      <c r="F2670" s="9">
        <v>909</v>
      </c>
      <c r="G2670" s="9">
        <v>6391</v>
      </c>
      <c r="H2670" s="9">
        <v>7407</v>
      </c>
      <c r="I2670" s="10">
        <v>0.1227217496962333</v>
      </c>
      <c r="J2670" s="10">
        <v>0.86283245578506818</v>
      </c>
      <c r="K2670" s="9">
        <v>-5482</v>
      </c>
      <c r="L2670" s="9">
        <v>5482</v>
      </c>
      <c r="M2670" s="10">
        <v>-0.74011070608883489</v>
      </c>
      <c r="N2670" s="10">
        <v>0.74011070608883489</v>
      </c>
      <c r="O2670" s="9">
        <v>1061</v>
      </c>
      <c r="P2670" s="9">
        <v>5812</v>
      </c>
      <c r="Q2670" s="9">
        <v>6941</v>
      </c>
      <c r="R2670" s="10">
        <v>0.15285981846996111</v>
      </c>
      <c r="S2670" s="10">
        <v>0.8373433222878548</v>
      </c>
      <c r="T2670" s="9">
        <v>-4751</v>
      </c>
      <c r="U2670" s="10">
        <v>-0.68448350381789369</v>
      </c>
      <c r="V2670" s="9">
        <v>-152</v>
      </c>
      <c r="W2670" s="9">
        <v>579</v>
      </c>
      <c r="X2670" s="10">
        <v>-3.0138068773727808E-2</v>
      </c>
      <c r="Y2670" s="10">
        <v>2.5489133497213379E-2</v>
      </c>
      <c r="Z2670" s="11">
        <v>1073.1500000000001</v>
      </c>
      <c r="AA2670" s="11">
        <v>15.921353026138004</v>
      </c>
      <c r="AB2670" s="11">
        <v>48289</v>
      </c>
      <c r="AC2670" s="12" t="s">
        <v>6746</v>
      </c>
      <c r="AD2670" s="8">
        <v>48</v>
      </c>
      <c r="AE2670" s="8">
        <v>289</v>
      </c>
      <c r="AF2670" s="13"/>
      <c r="AG2670" s="13"/>
      <c r="AH2670" s="13"/>
      <c r="AJ2670" s="13"/>
      <c r="AK2670" s="13"/>
      <c r="AL2670" s="13"/>
      <c r="AM2670" s="13"/>
      <c r="AN2670" s="13" t="s">
        <v>510</v>
      </c>
    </row>
    <row r="2671" spans="1:40" x14ac:dyDescent="0.2">
      <c r="A2671" s="8" t="s">
        <v>6397</v>
      </c>
      <c r="B2671" s="8" t="s">
        <v>1480</v>
      </c>
      <c r="C2671" s="8" t="str">
        <f t="shared" si="41"/>
        <v>Liberty County TX</v>
      </c>
      <c r="D2671" s="9">
        <v>79654</v>
      </c>
      <c r="E2671" s="8" t="s">
        <v>445</v>
      </c>
      <c r="F2671" s="9">
        <v>4851</v>
      </c>
      <c r="G2671" s="9">
        <v>18856</v>
      </c>
      <c r="H2671" s="9">
        <v>24155</v>
      </c>
      <c r="I2671" s="10">
        <v>0.20082798592423928</v>
      </c>
      <c r="J2671" s="10">
        <v>0.78062512937280071</v>
      </c>
      <c r="K2671" s="9">
        <v>-14005</v>
      </c>
      <c r="L2671" s="9">
        <v>14005</v>
      </c>
      <c r="M2671" s="10">
        <v>-0.57979714344856137</v>
      </c>
      <c r="N2671" s="10">
        <v>0.57979714344856137</v>
      </c>
      <c r="O2671" s="9">
        <v>5196</v>
      </c>
      <c r="P2671" s="9">
        <v>17304</v>
      </c>
      <c r="Q2671" s="9">
        <v>22711</v>
      </c>
      <c r="R2671" s="10">
        <v>0.22878781207344459</v>
      </c>
      <c r="S2671" s="10">
        <v>0.76192153581964683</v>
      </c>
      <c r="T2671" s="9">
        <v>-12108</v>
      </c>
      <c r="U2671" s="10">
        <v>-0.53313372374620227</v>
      </c>
      <c r="V2671" s="9">
        <v>-345</v>
      </c>
      <c r="W2671" s="9">
        <v>1552</v>
      </c>
      <c r="X2671" s="10">
        <v>-2.7959826149205308E-2</v>
      </c>
      <c r="Y2671" s="10">
        <v>1.8703593553153874E-2</v>
      </c>
      <c r="Z2671" s="11">
        <v>1158.42</v>
      </c>
      <c r="AA2671" s="11">
        <v>68.760898465150802</v>
      </c>
      <c r="AB2671" s="11">
        <v>48291</v>
      </c>
      <c r="AC2671" s="12" t="s">
        <v>6747</v>
      </c>
      <c r="AD2671" s="8">
        <v>48</v>
      </c>
      <c r="AE2671" s="8">
        <v>291</v>
      </c>
      <c r="AF2671" s="13" t="s">
        <v>6430</v>
      </c>
      <c r="AG2671" s="13" t="s">
        <v>6431</v>
      </c>
      <c r="AH2671" s="13" t="s">
        <v>6432</v>
      </c>
      <c r="AI2671" s="14">
        <v>6656947</v>
      </c>
      <c r="AJ2671" s="13" t="s">
        <v>486</v>
      </c>
      <c r="AK2671" s="13" t="s">
        <v>6433</v>
      </c>
      <c r="AL2671" s="13"/>
      <c r="AM2671" s="13"/>
      <c r="AN2671" s="13" t="s">
        <v>505</v>
      </c>
    </row>
    <row r="2672" spans="1:40" x14ac:dyDescent="0.2">
      <c r="A2672" s="8" t="s">
        <v>6397</v>
      </c>
      <c r="B2672" s="8" t="s">
        <v>622</v>
      </c>
      <c r="C2672" s="8" t="str">
        <f t="shared" si="41"/>
        <v>Limestone County TX</v>
      </c>
      <c r="D2672" s="9">
        <v>23320</v>
      </c>
      <c r="E2672" s="8" t="s">
        <v>445</v>
      </c>
      <c r="F2672" s="9">
        <v>1748</v>
      </c>
      <c r="G2672" s="9">
        <v>5747</v>
      </c>
      <c r="H2672" s="9">
        <v>7648</v>
      </c>
      <c r="I2672" s="10">
        <v>0.22855648535564854</v>
      </c>
      <c r="J2672" s="10">
        <v>0.75143828451882844</v>
      </c>
      <c r="K2672" s="9">
        <v>-3999</v>
      </c>
      <c r="L2672" s="9">
        <v>3999</v>
      </c>
      <c r="M2672" s="10">
        <v>-0.52288179916317989</v>
      </c>
      <c r="N2672" s="10">
        <v>0.52288179916317989</v>
      </c>
      <c r="O2672" s="9">
        <v>2208</v>
      </c>
      <c r="P2672" s="9">
        <v>5288</v>
      </c>
      <c r="Q2672" s="9">
        <v>7563</v>
      </c>
      <c r="R2672" s="10">
        <v>0.29194763982546607</v>
      </c>
      <c r="S2672" s="10">
        <v>0.69919344175591691</v>
      </c>
      <c r="T2672" s="9">
        <v>-3080</v>
      </c>
      <c r="U2672" s="10">
        <v>-0.40724580193045085</v>
      </c>
      <c r="V2672" s="9">
        <v>-460</v>
      </c>
      <c r="W2672" s="9">
        <v>459</v>
      </c>
      <c r="X2672" s="10">
        <v>-6.3391154469817523E-2</v>
      </c>
      <c r="Y2672" s="10">
        <v>5.2244842762911525E-2</v>
      </c>
      <c r="Z2672" s="11">
        <v>905.29</v>
      </c>
      <c r="AA2672" s="11">
        <v>25.759701311182052</v>
      </c>
      <c r="AB2672" s="11">
        <v>48293</v>
      </c>
      <c r="AC2672" s="12" t="s">
        <v>6748</v>
      </c>
      <c r="AD2672" s="8">
        <v>48</v>
      </c>
      <c r="AE2672" s="8">
        <v>293</v>
      </c>
      <c r="AF2672" s="13"/>
      <c r="AG2672" s="13"/>
      <c r="AH2672" s="13"/>
      <c r="AJ2672" s="13"/>
      <c r="AK2672" s="13"/>
      <c r="AL2672" s="13"/>
      <c r="AM2672" s="13"/>
      <c r="AN2672" s="13" t="s">
        <v>510</v>
      </c>
    </row>
    <row r="2673" spans="1:40" x14ac:dyDescent="0.2">
      <c r="A2673" s="8" t="s">
        <v>6397</v>
      </c>
      <c r="B2673" s="8" t="s">
        <v>6749</v>
      </c>
      <c r="C2673" s="8" t="str">
        <f t="shared" si="41"/>
        <v>Lipscomb County TX</v>
      </c>
      <c r="D2673" s="9">
        <v>3569</v>
      </c>
      <c r="E2673" s="8" t="s">
        <v>445</v>
      </c>
      <c r="F2673" s="9">
        <v>135</v>
      </c>
      <c r="G2673" s="9">
        <v>1159</v>
      </c>
      <c r="H2673" s="9">
        <v>1322</v>
      </c>
      <c r="I2673" s="10">
        <v>0.10211800302571861</v>
      </c>
      <c r="J2673" s="10">
        <v>0.87670196671709533</v>
      </c>
      <c r="K2673" s="9">
        <v>-1024</v>
      </c>
      <c r="L2673" s="9">
        <v>1024</v>
      </c>
      <c r="M2673" s="10">
        <v>-0.77458396369137672</v>
      </c>
      <c r="N2673" s="10">
        <v>0.77458396369137672</v>
      </c>
      <c r="O2673" s="9">
        <v>119</v>
      </c>
      <c r="P2673" s="9">
        <v>1044</v>
      </c>
      <c r="Q2673" s="9">
        <v>1168</v>
      </c>
      <c r="R2673" s="10">
        <v>0.10188356164383562</v>
      </c>
      <c r="S2673" s="10">
        <v>0.89383561643835618</v>
      </c>
      <c r="T2673" s="9">
        <v>-925</v>
      </c>
      <c r="U2673" s="10">
        <v>-0.79195205479452058</v>
      </c>
      <c r="V2673" s="9">
        <v>16</v>
      </c>
      <c r="W2673" s="9">
        <v>115</v>
      </c>
      <c r="X2673" s="10">
        <v>2.3444138188298547E-4</v>
      </c>
      <c r="Y2673" s="10">
        <v>-1.7133649721260857E-2</v>
      </c>
      <c r="Z2673" s="11">
        <v>932.18</v>
      </c>
      <c r="AA2673" s="11">
        <v>3.8286597009161323</v>
      </c>
      <c r="AB2673" s="11">
        <v>48295</v>
      </c>
      <c r="AC2673" s="12" t="s">
        <v>6750</v>
      </c>
      <c r="AD2673" s="8">
        <v>48</v>
      </c>
      <c r="AE2673" s="8">
        <v>295</v>
      </c>
      <c r="AF2673" s="13"/>
      <c r="AG2673" s="13"/>
      <c r="AH2673" s="13"/>
      <c r="AJ2673" s="13"/>
      <c r="AK2673" s="13"/>
      <c r="AL2673" s="13"/>
      <c r="AM2673" s="13"/>
      <c r="AN2673" s="13" t="s">
        <v>510</v>
      </c>
    </row>
    <row r="2674" spans="1:40" x14ac:dyDescent="0.2">
      <c r="A2674" s="8" t="s">
        <v>6397</v>
      </c>
      <c r="B2674" s="8" t="s">
        <v>6751</v>
      </c>
      <c r="C2674" s="8" t="str">
        <f t="shared" si="41"/>
        <v>Live Oak County TX</v>
      </c>
      <c r="D2674" s="9">
        <v>12229</v>
      </c>
      <c r="E2674" s="8" t="s">
        <v>445</v>
      </c>
      <c r="F2674" s="9">
        <v>739</v>
      </c>
      <c r="G2674" s="9">
        <v>3450</v>
      </c>
      <c r="H2674" s="9">
        <v>4267</v>
      </c>
      <c r="I2674" s="10">
        <v>0.17318959456292476</v>
      </c>
      <c r="J2674" s="10">
        <v>0.80853058354816032</v>
      </c>
      <c r="K2674" s="9">
        <v>-2711</v>
      </c>
      <c r="L2674" s="9">
        <v>2711</v>
      </c>
      <c r="M2674" s="10">
        <v>-0.6353409889852355</v>
      </c>
      <c r="N2674" s="10">
        <v>0.6353409889852355</v>
      </c>
      <c r="O2674" s="9">
        <v>915</v>
      </c>
      <c r="P2674" s="9">
        <v>3153</v>
      </c>
      <c r="Q2674" s="9">
        <v>4108</v>
      </c>
      <c r="R2674" s="10">
        <v>0.22273612463485881</v>
      </c>
      <c r="S2674" s="10">
        <v>0.76752677702044791</v>
      </c>
      <c r="T2674" s="9">
        <v>-2238</v>
      </c>
      <c r="U2674" s="10">
        <v>-0.5447906523855891</v>
      </c>
      <c r="V2674" s="9">
        <v>-176</v>
      </c>
      <c r="W2674" s="9">
        <v>297</v>
      </c>
      <c r="X2674" s="10">
        <v>-4.9546530071934047E-2</v>
      </c>
      <c r="Y2674" s="10">
        <v>4.1003806527712405E-2</v>
      </c>
      <c r="Z2674" s="11">
        <v>1039.7</v>
      </c>
      <c r="AA2674" s="11">
        <v>11.76204674425315</v>
      </c>
      <c r="AB2674" s="11">
        <v>48297</v>
      </c>
      <c r="AC2674" s="12" t="s">
        <v>6752</v>
      </c>
      <c r="AD2674" s="8">
        <v>48</v>
      </c>
      <c r="AE2674" s="8">
        <v>297</v>
      </c>
      <c r="AF2674" s="13"/>
      <c r="AG2674" s="13"/>
      <c r="AH2674" s="13"/>
      <c r="AJ2674" s="13"/>
      <c r="AK2674" s="13"/>
      <c r="AL2674" s="13"/>
      <c r="AM2674" s="13"/>
      <c r="AN2674" s="13" t="s">
        <v>510</v>
      </c>
    </row>
    <row r="2675" spans="1:40" x14ac:dyDescent="0.2">
      <c r="A2675" s="8" t="s">
        <v>6397</v>
      </c>
      <c r="B2675" s="8" t="s">
        <v>6753</v>
      </c>
      <c r="C2675" s="8" t="str">
        <f t="shared" si="41"/>
        <v>Llano County TX</v>
      </c>
      <c r="D2675" s="9">
        <v>19796</v>
      </c>
      <c r="E2675" s="8" t="s">
        <v>445</v>
      </c>
      <c r="F2675" s="9">
        <v>1825</v>
      </c>
      <c r="G2675" s="9">
        <v>8283</v>
      </c>
      <c r="H2675" s="9">
        <v>10377</v>
      </c>
      <c r="I2675" s="10">
        <v>0.17586971186277345</v>
      </c>
      <c r="J2675" s="10">
        <v>0.79820757444348078</v>
      </c>
      <c r="K2675" s="9">
        <v>-6458</v>
      </c>
      <c r="L2675" s="9">
        <v>6458</v>
      </c>
      <c r="M2675" s="10">
        <v>-0.62233786258070733</v>
      </c>
      <c r="N2675" s="10">
        <v>0.62233786258070733</v>
      </c>
      <c r="O2675" s="9">
        <v>1818</v>
      </c>
      <c r="P2675" s="9">
        <v>7560</v>
      </c>
      <c r="Q2675" s="9">
        <v>9502</v>
      </c>
      <c r="R2675" s="10">
        <v>0.19132814144390656</v>
      </c>
      <c r="S2675" s="10">
        <v>0.79562197432119552</v>
      </c>
      <c r="T2675" s="9">
        <v>-5742</v>
      </c>
      <c r="U2675" s="10">
        <v>-0.60429383287728899</v>
      </c>
      <c r="V2675" s="9">
        <v>7</v>
      </c>
      <c r="W2675" s="9">
        <v>723</v>
      </c>
      <c r="X2675" s="10">
        <v>-1.545842958113311E-2</v>
      </c>
      <c r="Y2675" s="10">
        <v>2.5856001222852587E-3</v>
      </c>
      <c r="Z2675" s="11">
        <v>934.03</v>
      </c>
      <c r="AA2675" s="11">
        <v>21.194180058456368</v>
      </c>
      <c r="AB2675" s="11">
        <v>48299</v>
      </c>
      <c r="AC2675" s="12" t="s">
        <v>6754</v>
      </c>
      <c r="AD2675" s="8">
        <v>48</v>
      </c>
      <c r="AE2675" s="8">
        <v>299</v>
      </c>
      <c r="AF2675" s="13"/>
      <c r="AG2675" s="13"/>
      <c r="AH2675" s="13"/>
      <c r="AJ2675" s="13"/>
      <c r="AK2675" s="13"/>
      <c r="AL2675" s="13"/>
      <c r="AM2675" s="13"/>
      <c r="AN2675" s="13" t="s">
        <v>510</v>
      </c>
    </row>
    <row r="2676" spans="1:40" x14ac:dyDescent="0.2">
      <c r="A2676" s="8" t="s">
        <v>6397</v>
      </c>
      <c r="B2676" s="8" t="s">
        <v>6755</v>
      </c>
      <c r="C2676" s="8" t="str">
        <f t="shared" si="41"/>
        <v>Loving County TX</v>
      </c>
      <c r="D2676" s="9">
        <v>112</v>
      </c>
      <c r="E2676" s="8" t="s">
        <v>445</v>
      </c>
      <c r="F2676" s="9">
        <v>4</v>
      </c>
      <c r="G2676" s="9">
        <v>57</v>
      </c>
      <c r="H2676" s="9">
        <v>64</v>
      </c>
      <c r="I2676" s="10">
        <v>6.25E-2</v>
      </c>
      <c r="J2676" s="10">
        <v>0.890625</v>
      </c>
      <c r="K2676" s="9">
        <v>-53</v>
      </c>
      <c r="L2676" s="9">
        <v>53</v>
      </c>
      <c r="M2676" s="10">
        <v>-0.828125</v>
      </c>
      <c r="N2676" s="10">
        <v>0.828125</v>
      </c>
      <c r="O2676" s="9">
        <v>9</v>
      </c>
      <c r="P2676" s="9">
        <v>54</v>
      </c>
      <c r="Q2676" s="9">
        <v>64</v>
      </c>
      <c r="R2676" s="10">
        <v>0.140625</v>
      </c>
      <c r="S2676" s="10">
        <v>0.84375</v>
      </c>
      <c r="T2676" s="9">
        <v>-45</v>
      </c>
      <c r="U2676" s="10">
        <v>-0.703125</v>
      </c>
      <c r="V2676" s="9">
        <v>-5</v>
      </c>
      <c r="W2676" s="9">
        <v>3</v>
      </c>
      <c r="X2676" s="10">
        <v>-7.8125E-2</v>
      </c>
      <c r="Y2676" s="10">
        <v>4.6875E-2</v>
      </c>
      <c r="Z2676" s="11">
        <v>668.93</v>
      </c>
      <c r="AA2676" s="11">
        <v>0.16743156982045956</v>
      </c>
      <c r="AB2676" s="11">
        <v>48301</v>
      </c>
      <c r="AC2676" s="12" t="s">
        <v>6756</v>
      </c>
      <c r="AD2676" s="8">
        <v>48</v>
      </c>
      <c r="AE2676" s="8">
        <v>301</v>
      </c>
      <c r="AF2676" s="13"/>
      <c r="AG2676" s="13"/>
      <c r="AH2676" s="13"/>
      <c r="AJ2676" s="13"/>
      <c r="AK2676" s="13"/>
      <c r="AL2676" s="13"/>
      <c r="AM2676" s="13"/>
      <c r="AN2676" s="13" t="s">
        <v>510</v>
      </c>
    </row>
    <row r="2677" spans="1:40" x14ac:dyDescent="0.2">
      <c r="A2677" s="8" t="s">
        <v>6397</v>
      </c>
      <c r="B2677" s="8" t="s">
        <v>6757</v>
      </c>
      <c r="C2677" s="8" t="str">
        <f t="shared" si="41"/>
        <v>Lubbock County TX</v>
      </c>
      <c r="D2677" s="9">
        <v>299453</v>
      </c>
      <c r="E2677" s="8" t="s">
        <v>445</v>
      </c>
      <c r="F2677" s="9">
        <v>27956</v>
      </c>
      <c r="G2677" s="9">
        <v>65566</v>
      </c>
      <c r="H2677" s="9">
        <v>98060</v>
      </c>
      <c r="I2677" s="10">
        <v>0.28509076075871914</v>
      </c>
      <c r="J2677" s="10">
        <v>0.66863145013257186</v>
      </c>
      <c r="K2677" s="9">
        <v>-37610</v>
      </c>
      <c r="L2677" s="9">
        <v>37610</v>
      </c>
      <c r="M2677" s="10">
        <v>-0.38354068937385272</v>
      </c>
      <c r="N2677" s="10">
        <v>0.38354068937385272</v>
      </c>
      <c r="O2677" s="9">
        <v>26088</v>
      </c>
      <c r="P2677" s="9">
        <v>63133</v>
      </c>
      <c r="Q2677" s="9">
        <v>90615</v>
      </c>
      <c r="R2677" s="10">
        <v>0.28789935441152126</v>
      </c>
      <c r="S2677" s="10">
        <v>0.69671687910390112</v>
      </c>
      <c r="T2677" s="9">
        <v>-37045</v>
      </c>
      <c r="U2677" s="10">
        <v>-0.40881752469237986</v>
      </c>
      <c r="V2677" s="9">
        <v>1868</v>
      </c>
      <c r="W2677" s="9">
        <v>2433</v>
      </c>
      <c r="X2677" s="10">
        <v>-2.808593652802116E-3</v>
      </c>
      <c r="Y2677" s="10">
        <v>-2.8085428971329263E-2</v>
      </c>
      <c r="Z2677" s="11">
        <v>895.6</v>
      </c>
      <c r="AA2677" s="11">
        <v>334.36020544886111</v>
      </c>
      <c r="AB2677" s="11">
        <v>48303</v>
      </c>
      <c r="AC2677" s="12" t="s">
        <v>6758</v>
      </c>
      <c r="AD2677" s="8">
        <v>48</v>
      </c>
      <c r="AE2677" s="8">
        <v>303</v>
      </c>
      <c r="AF2677" s="13" t="s">
        <v>6543</v>
      </c>
      <c r="AG2677" s="13" t="s">
        <v>6544</v>
      </c>
      <c r="AH2677" s="13" t="s">
        <v>6545</v>
      </c>
      <c r="AI2677" s="14">
        <v>311154</v>
      </c>
      <c r="AJ2677" s="13" t="s">
        <v>486</v>
      </c>
      <c r="AK2677" s="13" t="s">
        <v>6546</v>
      </c>
      <c r="AL2677" s="13"/>
      <c r="AM2677" s="13"/>
      <c r="AN2677" s="13" t="s">
        <v>487</v>
      </c>
    </row>
    <row r="2678" spans="1:40" x14ac:dyDescent="0.2">
      <c r="A2678" s="8" t="s">
        <v>6397</v>
      </c>
      <c r="B2678" s="8" t="s">
        <v>6759</v>
      </c>
      <c r="C2678" s="8" t="str">
        <f t="shared" si="41"/>
        <v>Lynn County TX</v>
      </c>
      <c r="D2678" s="9">
        <v>5724</v>
      </c>
      <c r="E2678" s="8" t="s">
        <v>445</v>
      </c>
      <c r="F2678" s="9">
        <v>403</v>
      </c>
      <c r="G2678" s="9">
        <v>1546</v>
      </c>
      <c r="H2678" s="9">
        <v>1997</v>
      </c>
      <c r="I2678" s="10">
        <v>0.20180270405608414</v>
      </c>
      <c r="J2678" s="10">
        <v>0.77416124186279422</v>
      </c>
      <c r="K2678" s="9">
        <v>-1143</v>
      </c>
      <c r="L2678" s="9">
        <v>1143</v>
      </c>
      <c r="M2678" s="10">
        <v>-0.57235853780671009</v>
      </c>
      <c r="N2678" s="10">
        <v>0.57235853780671009</v>
      </c>
      <c r="O2678" s="9">
        <v>464</v>
      </c>
      <c r="P2678" s="9">
        <v>1377</v>
      </c>
      <c r="Q2678" s="9">
        <v>1852</v>
      </c>
      <c r="R2678" s="10">
        <v>0.2505399568034557</v>
      </c>
      <c r="S2678" s="10">
        <v>0.74352051835853128</v>
      </c>
      <c r="T2678" s="9">
        <v>-913</v>
      </c>
      <c r="U2678" s="10">
        <v>-0.49298056155507558</v>
      </c>
      <c r="V2678" s="9">
        <v>-61</v>
      </c>
      <c r="W2678" s="9">
        <v>169</v>
      </c>
      <c r="X2678" s="10">
        <v>-4.8737252747371562E-2</v>
      </c>
      <c r="Y2678" s="10">
        <v>3.0640723504262946E-2</v>
      </c>
      <c r="Z2678" s="11">
        <v>891.87</v>
      </c>
      <c r="AA2678" s="11">
        <v>6.4179757139493425</v>
      </c>
      <c r="AB2678" s="11">
        <v>48305</v>
      </c>
      <c r="AC2678" s="12" t="s">
        <v>6760</v>
      </c>
      <c r="AD2678" s="8">
        <v>48</v>
      </c>
      <c r="AE2678" s="8">
        <v>305</v>
      </c>
      <c r="AF2678" s="13" t="s">
        <v>6543</v>
      </c>
      <c r="AG2678" s="13" t="s">
        <v>6544</v>
      </c>
      <c r="AH2678" s="13" t="s">
        <v>6545</v>
      </c>
      <c r="AI2678" s="14">
        <v>311154</v>
      </c>
      <c r="AJ2678" s="13" t="s">
        <v>486</v>
      </c>
      <c r="AK2678" s="13" t="s">
        <v>6546</v>
      </c>
      <c r="AL2678" s="13"/>
      <c r="AM2678" s="13"/>
      <c r="AN2678" s="13" t="s">
        <v>505</v>
      </c>
    </row>
    <row r="2679" spans="1:40" x14ac:dyDescent="0.2">
      <c r="A2679" s="8" t="s">
        <v>6397</v>
      </c>
      <c r="B2679" s="8" t="s">
        <v>6761</v>
      </c>
      <c r="C2679" s="8" t="str">
        <f t="shared" si="41"/>
        <v>McCulloch County TX</v>
      </c>
      <c r="D2679" s="9">
        <v>8341</v>
      </c>
      <c r="E2679" s="8" t="s">
        <v>445</v>
      </c>
      <c r="F2679" s="9">
        <v>480</v>
      </c>
      <c r="G2679" s="9">
        <v>2546</v>
      </c>
      <c r="H2679" s="9">
        <v>3086</v>
      </c>
      <c r="I2679" s="10">
        <v>0.15554115359688916</v>
      </c>
      <c r="J2679" s="10">
        <v>0.82501620220349969</v>
      </c>
      <c r="K2679" s="9">
        <v>-2066</v>
      </c>
      <c r="L2679" s="9">
        <v>2066</v>
      </c>
      <c r="M2679" s="10">
        <v>-0.66947504860661056</v>
      </c>
      <c r="N2679" s="10">
        <v>0.66947504860661056</v>
      </c>
      <c r="O2679" s="9">
        <v>537</v>
      </c>
      <c r="P2679" s="9">
        <v>2419</v>
      </c>
      <c r="Q2679" s="9">
        <v>2993</v>
      </c>
      <c r="R2679" s="10">
        <v>0.17941864350150352</v>
      </c>
      <c r="S2679" s="10">
        <v>0.80821917808219179</v>
      </c>
      <c r="T2679" s="9">
        <v>-1882</v>
      </c>
      <c r="U2679" s="10">
        <v>-0.6288005345806883</v>
      </c>
      <c r="V2679" s="9">
        <v>-57</v>
      </c>
      <c r="W2679" s="9">
        <v>127</v>
      </c>
      <c r="X2679" s="10">
        <v>-2.3877489904614357E-2</v>
      </c>
      <c r="Y2679" s="10">
        <v>1.6797024121307902E-2</v>
      </c>
      <c r="Z2679" s="11">
        <v>1065.5999999999999</v>
      </c>
      <c r="AA2679" s="11">
        <v>7.8275150150150159</v>
      </c>
      <c r="AB2679" s="11">
        <v>48307</v>
      </c>
      <c r="AC2679" s="12" t="s">
        <v>6762</v>
      </c>
      <c r="AD2679" s="8">
        <v>48</v>
      </c>
      <c r="AE2679" s="8">
        <v>307</v>
      </c>
      <c r="AF2679" s="13"/>
      <c r="AG2679" s="13"/>
      <c r="AH2679" s="13"/>
      <c r="AJ2679" s="13"/>
      <c r="AK2679" s="13"/>
      <c r="AL2679" s="13"/>
      <c r="AM2679" s="13"/>
      <c r="AN2679" s="13" t="s">
        <v>510</v>
      </c>
    </row>
    <row r="2680" spans="1:40" x14ac:dyDescent="0.2">
      <c r="A2680" s="8" t="s">
        <v>6397</v>
      </c>
      <c r="B2680" s="8" t="s">
        <v>6763</v>
      </c>
      <c r="C2680" s="8" t="str">
        <f t="shared" si="41"/>
        <v>McLennan County TX</v>
      </c>
      <c r="D2680" s="9">
        <v>245671</v>
      </c>
      <c r="E2680" s="8" t="s">
        <v>445</v>
      </c>
      <c r="F2680" s="9">
        <v>27046</v>
      </c>
      <c r="G2680" s="9">
        <v>48245</v>
      </c>
      <c r="H2680" s="9">
        <v>78255</v>
      </c>
      <c r="I2680" s="10">
        <v>0.34561369880518816</v>
      </c>
      <c r="J2680" s="10">
        <v>0.61651012714842501</v>
      </c>
      <c r="K2680" s="9">
        <v>-21199</v>
      </c>
      <c r="L2680" s="9">
        <v>21199</v>
      </c>
      <c r="M2680" s="10">
        <v>-0.27089642834323685</v>
      </c>
      <c r="N2680" s="10">
        <v>0.27089642834323685</v>
      </c>
      <c r="O2680" s="9">
        <v>25688</v>
      </c>
      <c r="P2680" s="9">
        <v>47885</v>
      </c>
      <c r="Q2680" s="9">
        <v>74493</v>
      </c>
      <c r="R2680" s="10">
        <v>0.34483776999181132</v>
      </c>
      <c r="S2680" s="10">
        <v>0.64281207630247139</v>
      </c>
      <c r="T2680" s="9">
        <v>-22197</v>
      </c>
      <c r="U2680" s="10">
        <v>-0.29797430631066008</v>
      </c>
      <c r="V2680" s="9">
        <v>1358</v>
      </c>
      <c r="W2680" s="9">
        <v>360</v>
      </c>
      <c r="X2680" s="10">
        <v>7.7592881337684716E-4</v>
      </c>
      <c r="Y2680" s="10">
        <v>-2.6301949154046378E-2</v>
      </c>
      <c r="Z2680" s="11">
        <v>1037.0999999999999</v>
      </c>
      <c r="AA2680" s="11">
        <v>236.88265355317714</v>
      </c>
      <c r="AB2680" s="11">
        <v>48309</v>
      </c>
      <c r="AC2680" s="12" t="s">
        <v>6764</v>
      </c>
      <c r="AD2680" s="8">
        <v>48</v>
      </c>
      <c r="AE2680" s="8">
        <v>309</v>
      </c>
      <c r="AF2680" s="13" t="s">
        <v>6590</v>
      </c>
      <c r="AG2680" s="13"/>
      <c r="AH2680" s="13" t="s">
        <v>6591</v>
      </c>
      <c r="AI2680" s="14">
        <v>262813</v>
      </c>
      <c r="AJ2680" s="13" t="s">
        <v>486</v>
      </c>
      <c r="AK2680" s="13"/>
      <c r="AL2680" s="13"/>
      <c r="AM2680" s="13"/>
      <c r="AN2680" s="13" t="s">
        <v>487</v>
      </c>
    </row>
    <row r="2681" spans="1:40" x14ac:dyDescent="0.2">
      <c r="A2681" s="8" t="s">
        <v>6397</v>
      </c>
      <c r="B2681" s="8" t="s">
        <v>6765</v>
      </c>
      <c r="C2681" s="8" t="str">
        <f t="shared" si="41"/>
        <v>McMullen County TX</v>
      </c>
      <c r="D2681" s="9">
        <v>820</v>
      </c>
      <c r="E2681" s="8" t="s">
        <v>445</v>
      </c>
      <c r="F2681" s="9">
        <v>40</v>
      </c>
      <c r="G2681" s="9">
        <v>454</v>
      </c>
      <c r="H2681" s="9">
        <v>497</v>
      </c>
      <c r="I2681" s="10">
        <v>8.0482897384305835E-2</v>
      </c>
      <c r="J2681" s="10">
        <v>0.91348088531187122</v>
      </c>
      <c r="K2681" s="9">
        <v>-414</v>
      </c>
      <c r="L2681" s="9">
        <v>414</v>
      </c>
      <c r="M2681" s="10">
        <v>-0.83299798792756541</v>
      </c>
      <c r="N2681" s="10">
        <v>0.83299798792756541</v>
      </c>
      <c r="O2681" s="9">
        <v>67</v>
      </c>
      <c r="P2681" s="9">
        <v>436</v>
      </c>
      <c r="Q2681" s="9">
        <v>508</v>
      </c>
      <c r="R2681" s="10">
        <v>0.13188976377952755</v>
      </c>
      <c r="S2681" s="10">
        <v>0.8582677165354331</v>
      </c>
      <c r="T2681" s="9">
        <v>-369</v>
      </c>
      <c r="U2681" s="10">
        <v>-0.72637795275590555</v>
      </c>
      <c r="V2681" s="9">
        <v>-27</v>
      </c>
      <c r="W2681" s="9">
        <v>18</v>
      </c>
      <c r="X2681" s="10">
        <v>-5.1406866395221712E-2</v>
      </c>
      <c r="Y2681" s="10">
        <v>5.5213168776438115E-2</v>
      </c>
      <c r="Z2681" s="11">
        <v>1139.43</v>
      </c>
      <c r="AA2681" s="11">
        <v>0.71965807465136078</v>
      </c>
      <c r="AB2681" s="11">
        <v>48311</v>
      </c>
      <c r="AC2681" s="12" t="s">
        <v>6766</v>
      </c>
      <c r="AD2681" s="8">
        <v>48</v>
      </c>
      <c r="AE2681" s="8">
        <v>311</v>
      </c>
      <c r="AF2681" s="13"/>
      <c r="AG2681" s="13"/>
      <c r="AH2681" s="13"/>
      <c r="AJ2681" s="13"/>
      <c r="AK2681" s="13"/>
      <c r="AL2681" s="13"/>
      <c r="AM2681" s="13"/>
      <c r="AN2681" s="13" t="s">
        <v>510</v>
      </c>
    </row>
    <row r="2682" spans="1:40" x14ac:dyDescent="0.2">
      <c r="A2682" s="8" t="s">
        <v>6397</v>
      </c>
      <c r="B2682" s="8" t="s">
        <v>630</v>
      </c>
      <c r="C2682" s="8" t="str">
        <f t="shared" si="41"/>
        <v>Madison County TX</v>
      </c>
      <c r="D2682" s="9">
        <v>14065</v>
      </c>
      <c r="E2682" s="8" t="s">
        <v>445</v>
      </c>
      <c r="F2682" s="9">
        <v>881</v>
      </c>
      <c r="G2682" s="9">
        <v>3349</v>
      </c>
      <c r="H2682" s="9">
        <v>4283</v>
      </c>
      <c r="I2682" s="10">
        <v>0.20569694139621761</v>
      </c>
      <c r="J2682" s="10">
        <v>0.78192855475134249</v>
      </c>
      <c r="K2682" s="9">
        <v>-2468</v>
      </c>
      <c r="L2682" s="9">
        <v>2468</v>
      </c>
      <c r="M2682" s="10">
        <v>-0.57623161335512485</v>
      </c>
      <c r="N2682" s="10">
        <v>0.57623161335512485</v>
      </c>
      <c r="O2682" s="9">
        <v>964</v>
      </c>
      <c r="P2682" s="9">
        <v>3028</v>
      </c>
      <c r="Q2682" s="9">
        <v>4025</v>
      </c>
      <c r="R2682" s="10">
        <v>0.2395031055900621</v>
      </c>
      <c r="S2682" s="10">
        <v>0.75229813664596268</v>
      </c>
      <c r="T2682" s="9">
        <v>-2064</v>
      </c>
      <c r="U2682" s="10">
        <v>-0.51279503105590063</v>
      </c>
      <c r="V2682" s="9">
        <v>-83</v>
      </c>
      <c r="W2682" s="9">
        <v>321</v>
      </c>
      <c r="X2682" s="10">
        <v>-3.3806164193844496E-2</v>
      </c>
      <c r="Y2682" s="10">
        <v>2.9630418105379808E-2</v>
      </c>
      <c r="Z2682" s="11">
        <v>466.07</v>
      </c>
      <c r="AA2682" s="11">
        <v>30.17787027699702</v>
      </c>
      <c r="AB2682" s="11">
        <v>48313</v>
      </c>
      <c r="AC2682" s="12" t="s">
        <v>6767</v>
      </c>
      <c r="AD2682" s="8">
        <v>48</v>
      </c>
      <c r="AE2682" s="8">
        <v>313</v>
      </c>
      <c r="AF2682" s="13"/>
      <c r="AG2682" s="13"/>
      <c r="AH2682" s="13"/>
      <c r="AJ2682" s="13"/>
      <c r="AK2682" s="13"/>
      <c r="AL2682" s="13"/>
      <c r="AM2682" s="13"/>
      <c r="AN2682" s="13" t="s">
        <v>510</v>
      </c>
    </row>
    <row r="2683" spans="1:40" x14ac:dyDescent="0.2">
      <c r="A2683" s="8" t="s">
        <v>6397</v>
      </c>
      <c r="B2683" s="8" t="s">
        <v>634</v>
      </c>
      <c r="C2683" s="8" t="str">
        <f t="shared" si="41"/>
        <v>Marion County TX</v>
      </c>
      <c r="D2683" s="9">
        <v>10160</v>
      </c>
      <c r="E2683" s="8" t="s">
        <v>445</v>
      </c>
      <c r="F2683" s="9">
        <v>1156</v>
      </c>
      <c r="G2683" s="9">
        <v>2968</v>
      </c>
      <c r="H2683" s="9">
        <v>4206</v>
      </c>
      <c r="I2683" s="10">
        <v>0.27484545886828343</v>
      </c>
      <c r="J2683" s="10">
        <v>0.70565858297669992</v>
      </c>
      <c r="K2683" s="9">
        <v>-1812</v>
      </c>
      <c r="L2683" s="9">
        <v>1812</v>
      </c>
      <c r="M2683" s="10">
        <v>-0.43081312410841649</v>
      </c>
      <c r="N2683" s="10">
        <v>0.43081312410841649</v>
      </c>
      <c r="O2683" s="9">
        <v>1487</v>
      </c>
      <c r="P2683" s="9">
        <v>2730</v>
      </c>
      <c r="Q2683" s="9">
        <v>4271</v>
      </c>
      <c r="R2683" s="10">
        <v>0.34816202294544601</v>
      </c>
      <c r="S2683" s="10">
        <v>0.63919456801685792</v>
      </c>
      <c r="T2683" s="9">
        <v>-1243</v>
      </c>
      <c r="U2683" s="10">
        <v>-0.29103254507141191</v>
      </c>
      <c r="V2683" s="9">
        <v>-331</v>
      </c>
      <c r="W2683" s="9">
        <v>238</v>
      </c>
      <c r="X2683" s="10">
        <v>-7.3316564077162583E-2</v>
      </c>
      <c r="Y2683" s="10">
        <v>6.6464014959841999E-2</v>
      </c>
      <c r="Z2683" s="11">
        <v>380.88</v>
      </c>
      <c r="AA2683" s="11">
        <v>26.675068262969965</v>
      </c>
      <c r="AB2683" s="11">
        <v>48315</v>
      </c>
      <c r="AC2683" s="12" t="s">
        <v>6768</v>
      </c>
      <c r="AD2683" s="8">
        <v>48</v>
      </c>
      <c r="AE2683" s="8">
        <v>315</v>
      </c>
      <c r="AF2683" s="13"/>
      <c r="AG2683" s="13"/>
      <c r="AH2683" s="13"/>
      <c r="AJ2683" s="13"/>
      <c r="AK2683" s="13"/>
      <c r="AL2683" s="13"/>
      <c r="AM2683" s="13"/>
      <c r="AN2683" s="13" t="s">
        <v>510</v>
      </c>
    </row>
    <row r="2684" spans="1:40" x14ac:dyDescent="0.2">
      <c r="A2684" s="8" t="s">
        <v>6397</v>
      </c>
      <c r="B2684" s="8" t="s">
        <v>1490</v>
      </c>
      <c r="C2684" s="8" t="str">
        <f t="shared" si="41"/>
        <v>Martin County TX</v>
      </c>
      <c r="D2684" s="9">
        <v>5641</v>
      </c>
      <c r="E2684" s="8" t="s">
        <v>445</v>
      </c>
      <c r="F2684" s="9">
        <v>266</v>
      </c>
      <c r="G2684" s="9">
        <v>1453</v>
      </c>
      <c r="H2684" s="9">
        <v>1755</v>
      </c>
      <c r="I2684" s="10">
        <v>0.15156695156695157</v>
      </c>
      <c r="J2684" s="10">
        <v>0.8279202279202279</v>
      </c>
      <c r="K2684" s="9">
        <v>-1187</v>
      </c>
      <c r="L2684" s="9">
        <v>1187</v>
      </c>
      <c r="M2684" s="10">
        <v>-0.67635327635327636</v>
      </c>
      <c r="N2684" s="10">
        <v>0.67635327635327636</v>
      </c>
      <c r="O2684" s="9">
        <v>247</v>
      </c>
      <c r="P2684" s="9">
        <v>1338</v>
      </c>
      <c r="Q2684" s="9">
        <v>1593</v>
      </c>
      <c r="R2684" s="10">
        <v>0.15505335844318896</v>
      </c>
      <c r="S2684" s="10">
        <v>0.839924670433145</v>
      </c>
      <c r="T2684" s="9">
        <v>-1091</v>
      </c>
      <c r="U2684" s="10">
        <v>-0.6848713119899561</v>
      </c>
      <c r="V2684" s="9">
        <v>19</v>
      </c>
      <c r="W2684" s="9">
        <v>115</v>
      </c>
      <c r="X2684" s="10">
        <v>-3.4864068762373857E-3</v>
      </c>
      <c r="Y2684" s="10">
        <v>-1.2004442512917102E-2</v>
      </c>
      <c r="Z2684" s="11">
        <v>914.94</v>
      </c>
      <c r="AA2684" s="11">
        <v>6.1654316130019451</v>
      </c>
      <c r="AB2684" s="11">
        <v>48317</v>
      </c>
      <c r="AC2684" s="12" t="s">
        <v>6769</v>
      </c>
      <c r="AD2684" s="8">
        <v>48</v>
      </c>
      <c r="AE2684" s="8">
        <v>317</v>
      </c>
      <c r="AF2684" s="13" t="s">
        <v>6770</v>
      </c>
      <c r="AG2684" s="13" t="s">
        <v>6576</v>
      </c>
      <c r="AH2684" s="13" t="s">
        <v>6771</v>
      </c>
      <c r="AI2684" s="14">
        <v>166718</v>
      </c>
      <c r="AJ2684" s="13" t="s">
        <v>486</v>
      </c>
      <c r="AK2684" s="13" t="s">
        <v>6578</v>
      </c>
      <c r="AL2684" s="13"/>
      <c r="AM2684" s="13"/>
      <c r="AN2684" s="13" t="s">
        <v>505</v>
      </c>
    </row>
    <row r="2685" spans="1:40" x14ac:dyDescent="0.2">
      <c r="A2685" s="8" t="s">
        <v>6397</v>
      </c>
      <c r="B2685" s="8" t="s">
        <v>2205</v>
      </c>
      <c r="C2685" s="8" t="str">
        <f t="shared" si="41"/>
        <v>Mason County TX</v>
      </c>
      <c r="D2685" s="9">
        <v>4032</v>
      </c>
      <c r="E2685" s="8" t="s">
        <v>445</v>
      </c>
      <c r="F2685" s="9">
        <v>353</v>
      </c>
      <c r="G2685" s="9">
        <v>1656</v>
      </c>
      <c r="H2685" s="9">
        <v>2053</v>
      </c>
      <c r="I2685" s="10">
        <v>0.17194349732099368</v>
      </c>
      <c r="J2685" s="10">
        <v>0.80662445202143207</v>
      </c>
      <c r="K2685" s="9">
        <v>-1303</v>
      </c>
      <c r="L2685" s="9">
        <v>1303</v>
      </c>
      <c r="M2685" s="10">
        <v>-0.63468095470043839</v>
      </c>
      <c r="N2685" s="10">
        <v>0.63468095470043839</v>
      </c>
      <c r="O2685" s="9">
        <v>380</v>
      </c>
      <c r="P2685" s="9">
        <v>1562</v>
      </c>
      <c r="Q2685" s="9">
        <v>1965</v>
      </c>
      <c r="R2685" s="10">
        <v>0.19338422391857507</v>
      </c>
      <c r="S2685" s="10">
        <v>0.79491094147582697</v>
      </c>
      <c r="T2685" s="9">
        <v>-1182</v>
      </c>
      <c r="U2685" s="10">
        <v>-0.60152671755725184</v>
      </c>
      <c r="V2685" s="9">
        <v>-27</v>
      </c>
      <c r="W2685" s="9">
        <v>94</v>
      </c>
      <c r="X2685" s="10">
        <v>-2.1440726597581394E-2</v>
      </c>
      <c r="Y2685" s="10">
        <v>1.1713510545605099E-2</v>
      </c>
      <c r="Z2685" s="11">
        <v>928.8</v>
      </c>
      <c r="AA2685" s="11">
        <v>4.3410852713178301</v>
      </c>
      <c r="AB2685" s="11">
        <v>48319</v>
      </c>
      <c r="AC2685" s="12" t="s">
        <v>6772</v>
      </c>
      <c r="AD2685" s="8">
        <v>48</v>
      </c>
      <c r="AE2685" s="8">
        <v>319</v>
      </c>
      <c r="AF2685" s="13"/>
      <c r="AG2685" s="13"/>
      <c r="AH2685" s="13"/>
      <c r="AJ2685" s="13"/>
      <c r="AK2685" s="13"/>
      <c r="AL2685" s="13"/>
      <c r="AM2685" s="13"/>
      <c r="AN2685" s="13" t="s">
        <v>510</v>
      </c>
    </row>
    <row r="2686" spans="1:40" x14ac:dyDescent="0.2">
      <c r="A2686" s="8" t="s">
        <v>6397</v>
      </c>
      <c r="B2686" s="8" t="s">
        <v>6773</v>
      </c>
      <c r="C2686" s="8" t="str">
        <f t="shared" si="41"/>
        <v>Matagorda County TX</v>
      </c>
      <c r="D2686" s="9">
        <v>36770</v>
      </c>
      <c r="E2686" s="8" t="s">
        <v>445</v>
      </c>
      <c r="F2686" s="9">
        <v>3357</v>
      </c>
      <c r="G2686" s="9">
        <v>8147</v>
      </c>
      <c r="H2686" s="9">
        <v>11779</v>
      </c>
      <c r="I2686" s="10">
        <v>0.28499872654724512</v>
      </c>
      <c r="J2686" s="10">
        <v>0.69165463961287033</v>
      </c>
      <c r="K2686" s="9">
        <v>-4790</v>
      </c>
      <c r="L2686" s="9">
        <v>4790</v>
      </c>
      <c r="M2686" s="10">
        <v>-0.40665591306562521</v>
      </c>
      <c r="N2686" s="10">
        <v>0.40665591306562521</v>
      </c>
      <c r="O2686" s="9">
        <v>3972</v>
      </c>
      <c r="P2686" s="9">
        <v>8026</v>
      </c>
      <c r="Q2686" s="9">
        <v>12110</v>
      </c>
      <c r="R2686" s="10">
        <v>0.32799339388934767</v>
      </c>
      <c r="S2686" s="10">
        <v>0.66275805119735753</v>
      </c>
      <c r="T2686" s="9">
        <v>-4054</v>
      </c>
      <c r="U2686" s="10">
        <v>-0.33476465730800986</v>
      </c>
      <c r="V2686" s="9">
        <v>-615</v>
      </c>
      <c r="W2686" s="9">
        <v>121</v>
      </c>
      <c r="X2686" s="10">
        <v>-4.2994667342102555E-2</v>
      </c>
      <c r="Y2686" s="10">
        <v>2.8896588415512792E-2</v>
      </c>
      <c r="Z2686" s="11">
        <v>1100.28</v>
      </c>
      <c r="AA2686" s="11">
        <v>33.418766132257247</v>
      </c>
      <c r="AB2686" s="11">
        <v>48321</v>
      </c>
      <c r="AC2686" s="12" t="s">
        <v>6774</v>
      </c>
      <c r="AD2686" s="8">
        <v>48</v>
      </c>
      <c r="AE2686" s="8">
        <v>321</v>
      </c>
      <c r="AF2686" s="13" t="s">
        <v>6775</v>
      </c>
      <c r="AG2686" s="13" t="s">
        <v>6431</v>
      </c>
      <c r="AH2686" s="13" t="s">
        <v>6776</v>
      </c>
      <c r="AJ2686" s="13" t="s">
        <v>498</v>
      </c>
      <c r="AK2686" s="13" t="s">
        <v>6433</v>
      </c>
      <c r="AL2686" s="13"/>
      <c r="AM2686" s="13"/>
      <c r="AN2686" s="13" t="s">
        <v>487</v>
      </c>
    </row>
    <row r="2687" spans="1:40" x14ac:dyDescent="0.2">
      <c r="A2687" s="8" t="s">
        <v>6397</v>
      </c>
      <c r="B2687" s="8" t="s">
        <v>6777</v>
      </c>
      <c r="C2687" s="8" t="str">
        <f t="shared" si="41"/>
        <v>Maverick County TX</v>
      </c>
      <c r="D2687" s="9">
        <v>57706</v>
      </c>
      <c r="E2687" s="8" t="s">
        <v>445</v>
      </c>
      <c r="F2687" s="9">
        <v>10397</v>
      </c>
      <c r="G2687" s="9">
        <v>2816</v>
      </c>
      <c r="H2687" s="9">
        <v>13588</v>
      </c>
      <c r="I2687" s="10">
        <v>0.76516043567853986</v>
      </c>
      <c r="J2687" s="10">
        <v>0.20724168383868119</v>
      </c>
      <c r="K2687" s="9">
        <v>7581</v>
      </c>
      <c r="L2687" s="9">
        <v>-7581</v>
      </c>
      <c r="M2687" s="10">
        <v>0.55791875183985873</v>
      </c>
      <c r="N2687" s="10">
        <v>-0.55791875183985873</v>
      </c>
      <c r="O2687" s="9">
        <v>8302</v>
      </c>
      <c r="P2687" s="9">
        <v>2171</v>
      </c>
      <c r="Q2687" s="9">
        <v>10562</v>
      </c>
      <c r="R2687" s="10">
        <v>0.78602537398220029</v>
      </c>
      <c r="S2687" s="10">
        <v>0.20554819163037302</v>
      </c>
      <c r="T2687" s="9">
        <v>6131</v>
      </c>
      <c r="U2687" s="10">
        <v>0.58047718235182733</v>
      </c>
      <c r="V2687" s="9">
        <v>2095</v>
      </c>
      <c r="W2687" s="9">
        <v>645</v>
      </c>
      <c r="X2687" s="10">
        <v>-2.086493830366043E-2</v>
      </c>
      <c r="Y2687" s="10">
        <v>1.6934922083081672E-3</v>
      </c>
      <c r="Z2687" s="11">
        <v>1279.26</v>
      </c>
      <c r="AA2687" s="11">
        <v>45.10889107765427</v>
      </c>
      <c r="AB2687" s="11">
        <v>48323</v>
      </c>
      <c r="AC2687" s="12" t="s">
        <v>6778</v>
      </c>
      <c r="AD2687" s="8">
        <v>48</v>
      </c>
      <c r="AE2687" s="8">
        <v>323</v>
      </c>
      <c r="AF2687" s="13" t="s">
        <v>6779</v>
      </c>
      <c r="AG2687" s="13"/>
      <c r="AH2687" s="13" t="s">
        <v>6780</v>
      </c>
      <c r="AJ2687" s="13" t="s">
        <v>498</v>
      </c>
      <c r="AK2687" s="13"/>
      <c r="AL2687" s="13"/>
      <c r="AM2687" s="13"/>
      <c r="AN2687" s="13" t="s">
        <v>487</v>
      </c>
    </row>
    <row r="2688" spans="1:40" x14ac:dyDescent="0.2">
      <c r="A2688" s="8" t="s">
        <v>6397</v>
      </c>
      <c r="B2688" s="8" t="s">
        <v>5451</v>
      </c>
      <c r="C2688" s="8" t="str">
        <f t="shared" si="41"/>
        <v>Medina County TX</v>
      </c>
      <c r="D2688" s="9">
        <v>48417</v>
      </c>
      <c r="E2688" s="8" t="s">
        <v>445</v>
      </c>
      <c r="F2688" s="9">
        <v>4624</v>
      </c>
      <c r="G2688" s="9">
        <v>12054</v>
      </c>
      <c r="H2688" s="9">
        <v>17187</v>
      </c>
      <c r="I2688" s="10">
        <v>0.26904055390702275</v>
      </c>
      <c r="J2688" s="10">
        <v>0.70134403909931931</v>
      </c>
      <c r="K2688" s="9">
        <v>-7430</v>
      </c>
      <c r="L2688" s="9">
        <v>7430</v>
      </c>
      <c r="M2688" s="10">
        <v>-0.43230348519229655</v>
      </c>
      <c r="N2688" s="10">
        <v>0.43230348519229655</v>
      </c>
      <c r="O2688" s="9">
        <v>4760</v>
      </c>
      <c r="P2688" s="9">
        <v>11016</v>
      </c>
      <c r="Q2688" s="9">
        <v>15948</v>
      </c>
      <c r="R2688" s="10">
        <v>0.2984700275896664</v>
      </c>
      <c r="S2688" s="10">
        <v>0.69074492099322804</v>
      </c>
      <c r="T2688" s="9">
        <v>-6256</v>
      </c>
      <c r="U2688" s="10">
        <v>-0.39227489340356164</v>
      </c>
      <c r="V2688" s="9">
        <v>-136</v>
      </c>
      <c r="W2688" s="9">
        <v>1038</v>
      </c>
      <c r="X2688" s="10">
        <v>-2.9429473682643648E-2</v>
      </c>
      <c r="Y2688" s="10">
        <v>1.0599118106091265E-2</v>
      </c>
      <c r="Z2688" s="11">
        <v>1325.36</v>
      </c>
      <c r="AA2688" s="11">
        <v>36.531206615561061</v>
      </c>
      <c r="AB2688" s="11">
        <v>48325</v>
      </c>
      <c r="AC2688" s="12" t="s">
        <v>6781</v>
      </c>
      <c r="AD2688" s="8">
        <v>48</v>
      </c>
      <c r="AE2688" s="8">
        <v>325</v>
      </c>
      <c r="AF2688" s="13" t="s">
        <v>6426</v>
      </c>
      <c r="AG2688" s="13"/>
      <c r="AH2688" s="13" t="s">
        <v>6427</v>
      </c>
      <c r="AI2688" s="14">
        <v>2384075</v>
      </c>
      <c r="AJ2688" s="13" t="s">
        <v>486</v>
      </c>
      <c r="AK2688" s="13"/>
      <c r="AL2688" s="13"/>
      <c r="AM2688" s="13"/>
      <c r="AN2688" s="13" t="s">
        <v>505</v>
      </c>
    </row>
    <row r="2689" spans="1:40" x14ac:dyDescent="0.2">
      <c r="A2689" s="8" t="s">
        <v>6397</v>
      </c>
      <c r="B2689" s="8" t="s">
        <v>2213</v>
      </c>
      <c r="C2689" s="8" t="str">
        <f t="shared" si="41"/>
        <v>Menard County TX</v>
      </c>
      <c r="D2689" s="9">
        <v>2164</v>
      </c>
      <c r="E2689" s="8" t="s">
        <v>445</v>
      </c>
      <c r="F2689" s="9">
        <v>153</v>
      </c>
      <c r="G2689" s="9">
        <v>681</v>
      </c>
      <c r="H2689" s="9">
        <v>860</v>
      </c>
      <c r="I2689" s="10">
        <v>0.17790697674418604</v>
      </c>
      <c r="J2689" s="10">
        <v>0.79186046511627906</v>
      </c>
      <c r="K2689" s="9">
        <v>-528</v>
      </c>
      <c r="L2689" s="9">
        <v>528</v>
      </c>
      <c r="M2689" s="10">
        <v>-0.61395348837209296</v>
      </c>
      <c r="N2689" s="10">
        <v>0.61395348837209296</v>
      </c>
      <c r="O2689" s="9">
        <v>170</v>
      </c>
      <c r="P2689" s="9">
        <v>663</v>
      </c>
      <c r="Q2689" s="9">
        <v>846</v>
      </c>
      <c r="R2689" s="10">
        <v>0.20094562647754138</v>
      </c>
      <c r="S2689" s="10">
        <v>0.78368794326241131</v>
      </c>
      <c r="T2689" s="9">
        <v>-493</v>
      </c>
      <c r="U2689" s="10">
        <v>-0.58274231678486998</v>
      </c>
      <c r="V2689" s="9">
        <v>-17</v>
      </c>
      <c r="W2689" s="9">
        <v>18</v>
      </c>
      <c r="X2689" s="10">
        <v>-2.3038649733355343E-2</v>
      </c>
      <c r="Y2689" s="10">
        <v>8.1725218538677424E-3</v>
      </c>
      <c r="Z2689" s="11">
        <v>902.03</v>
      </c>
      <c r="AA2689" s="11">
        <v>2.3990332915756682</v>
      </c>
      <c r="AB2689" s="11">
        <v>48327</v>
      </c>
      <c r="AC2689" s="12" t="s">
        <v>6782</v>
      </c>
      <c r="AD2689" s="8">
        <v>48</v>
      </c>
      <c r="AE2689" s="8">
        <v>327</v>
      </c>
      <c r="AF2689" s="13"/>
      <c r="AG2689" s="13"/>
      <c r="AH2689" s="13"/>
      <c r="AJ2689" s="13"/>
      <c r="AK2689" s="13"/>
      <c r="AL2689" s="13"/>
      <c r="AM2689" s="13"/>
      <c r="AN2689" s="13" t="s">
        <v>510</v>
      </c>
    </row>
    <row r="2690" spans="1:40" x14ac:dyDescent="0.2">
      <c r="A2690" s="8" t="s">
        <v>6397</v>
      </c>
      <c r="B2690" s="8" t="s">
        <v>3637</v>
      </c>
      <c r="C2690" s="8" t="str">
        <f t="shared" si="41"/>
        <v>Midland County TX</v>
      </c>
      <c r="D2690" s="9">
        <v>161077</v>
      </c>
      <c r="E2690" s="8" t="s">
        <v>445</v>
      </c>
      <c r="F2690" s="9">
        <v>9993</v>
      </c>
      <c r="G2690" s="9">
        <v>36896</v>
      </c>
      <c r="H2690" s="9">
        <v>48753</v>
      </c>
      <c r="I2690" s="10">
        <v>0.20497200172297089</v>
      </c>
      <c r="J2690" s="10">
        <v>0.75679445367464571</v>
      </c>
      <c r="K2690" s="9">
        <v>-26903</v>
      </c>
      <c r="L2690" s="9">
        <v>26903</v>
      </c>
      <c r="M2690" s="10">
        <v>-0.55182245195167479</v>
      </c>
      <c r="N2690" s="10">
        <v>0.55182245195167479</v>
      </c>
      <c r="O2690" s="9">
        <v>8223</v>
      </c>
      <c r="P2690" s="9">
        <v>35452</v>
      </c>
      <c r="Q2690" s="9">
        <v>44277</v>
      </c>
      <c r="R2690" s="10">
        <v>0.18571718951148453</v>
      </c>
      <c r="S2690" s="10">
        <v>0.80068658671545045</v>
      </c>
      <c r="T2690" s="9">
        <v>-27229</v>
      </c>
      <c r="U2690" s="10">
        <v>-0.61496939720396593</v>
      </c>
      <c r="V2690" s="9">
        <v>1770</v>
      </c>
      <c r="W2690" s="9">
        <v>1444</v>
      </c>
      <c r="X2690" s="10">
        <v>1.9254812211486366E-2</v>
      </c>
      <c r="Y2690" s="10">
        <v>-4.3892133040804748E-2</v>
      </c>
      <c r="Z2690" s="11">
        <v>900.3</v>
      </c>
      <c r="AA2690" s="11">
        <v>178.91480617571921</v>
      </c>
      <c r="AB2690" s="11">
        <v>48329</v>
      </c>
      <c r="AC2690" s="12" t="s">
        <v>6783</v>
      </c>
      <c r="AD2690" s="8">
        <v>48</v>
      </c>
      <c r="AE2690" s="8">
        <v>329</v>
      </c>
      <c r="AF2690" s="13" t="s">
        <v>6770</v>
      </c>
      <c r="AG2690" s="13" t="s">
        <v>6576</v>
      </c>
      <c r="AH2690" s="13" t="s">
        <v>6771</v>
      </c>
      <c r="AI2690" s="14">
        <v>166718</v>
      </c>
      <c r="AJ2690" s="13" t="s">
        <v>486</v>
      </c>
      <c r="AK2690" s="13" t="s">
        <v>6578</v>
      </c>
      <c r="AL2690" s="13"/>
      <c r="AM2690" s="13"/>
      <c r="AN2690" s="13" t="s">
        <v>487</v>
      </c>
    </row>
    <row r="2691" spans="1:40" x14ac:dyDescent="0.2">
      <c r="A2691" s="8" t="s">
        <v>6397</v>
      </c>
      <c r="B2691" s="8" t="s">
        <v>6784</v>
      </c>
      <c r="C2691" s="8" t="str">
        <f t="shared" si="41"/>
        <v>Milam County TX</v>
      </c>
      <c r="D2691" s="9">
        <v>24513</v>
      </c>
      <c r="E2691" s="8" t="s">
        <v>445</v>
      </c>
      <c r="F2691" s="9">
        <v>2042</v>
      </c>
      <c r="G2691" s="9">
        <v>6340</v>
      </c>
      <c r="H2691" s="9">
        <v>8607</v>
      </c>
      <c r="I2691" s="10">
        <v>0.23724875101661438</v>
      </c>
      <c r="J2691" s="10">
        <v>0.73660973626118276</v>
      </c>
      <c r="K2691" s="9">
        <v>-4298</v>
      </c>
      <c r="L2691" s="9">
        <v>4298</v>
      </c>
      <c r="M2691" s="10">
        <v>-0.4993609852445684</v>
      </c>
      <c r="N2691" s="10">
        <v>0.4993609852445684</v>
      </c>
      <c r="O2691" s="9">
        <v>2632</v>
      </c>
      <c r="P2691" s="9">
        <v>5478</v>
      </c>
      <c r="Q2691" s="9">
        <v>8220</v>
      </c>
      <c r="R2691" s="10">
        <v>0.32019464720194646</v>
      </c>
      <c r="S2691" s="10">
        <v>0.66642335766423355</v>
      </c>
      <c r="T2691" s="9">
        <v>-2846</v>
      </c>
      <c r="U2691" s="10">
        <v>-0.34622871046228709</v>
      </c>
      <c r="V2691" s="9">
        <v>-590</v>
      </c>
      <c r="W2691" s="9">
        <v>862</v>
      </c>
      <c r="X2691" s="10">
        <v>-8.2945896185332074E-2</v>
      </c>
      <c r="Y2691" s="10">
        <v>7.0186378596949206E-2</v>
      </c>
      <c r="Z2691" s="11">
        <v>1016.93</v>
      </c>
      <c r="AA2691" s="11">
        <v>24.104903975691542</v>
      </c>
      <c r="AB2691" s="11">
        <v>48331</v>
      </c>
      <c r="AC2691" s="12" t="s">
        <v>6785</v>
      </c>
      <c r="AD2691" s="8">
        <v>48</v>
      </c>
      <c r="AE2691" s="8">
        <v>331</v>
      </c>
      <c r="AF2691" s="13"/>
      <c r="AG2691" s="13"/>
      <c r="AH2691" s="13"/>
      <c r="AJ2691" s="13"/>
      <c r="AK2691" s="13"/>
      <c r="AL2691" s="13"/>
      <c r="AM2691" s="13"/>
      <c r="AN2691" s="13" t="s">
        <v>510</v>
      </c>
    </row>
    <row r="2692" spans="1:40" x14ac:dyDescent="0.2">
      <c r="A2692" s="8" t="s">
        <v>6397</v>
      </c>
      <c r="B2692" s="8" t="s">
        <v>2648</v>
      </c>
      <c r="C2692" s="8" t="str">
        <f t="shared" si="41"/>
        <v>Mills County TX</v>
      </c>
      <c r="D2692" s="9">
        <v>4900</v>
      </c>
      <c r="E2692" s="8" t="s">
        <v>445</v>
      </c>
      <c r="F2692" s="9">
        <v>242</v>
      </c>
      <c r="G2692" s="9">
        <v>1949</v>
      </c>
      <c r="H2692" s="9">
        <v>2238</v>
      </c>
      <c r="I2692" s="10">
        <v>0.10813226094727435</v>
      </c>
      <c r="J2692" s="10">
        <v>0.87086684539767645</v>
      </c>
      <c r="K2692" s="9">
        <v>-1707</v>
      </c>
      <c r="L2692" s="9">
        <v>1707</v>
      </c>
      <c r="M2692" s="10">
        <v>-0.7627345844504021</v>
      </c>
      <c r="N2692" s="10">
        <v>0.7627345844504021</v>
      </c>
      <c r="O2692" s="9">
        <v>279</v>
      </c>
      <c r="P2692" s="9">
        <v>1882</v>
      </c>
      <c r="Q2692" s="9">
        <v>2197</v>
      </c>
      <c r="R2692" s="10">
        <v>0.12699135184342286</v>
      </c>
      <c r="S2692" s="10">
        <v>0.85662266727355485</v>
      </c>
      <c r="T2692" s="9">
        <v>-1603</v>
      </c>
      <c r="U2692" s="10">
        <v>-0.72963131543013193</v>
      </c>
      <c r="V2692" s="9">
        <v>-37</v>
      </c>
      <c r="W2692" s="9">
        <v>67</v>
      </c>
      <c r="X2692" s="10">
        <v>-1.8859090896148512E-2</v>
      </c>
      <c r="Y2692" s="10">
        <v>1.4244178124121598E-2</v>
      </c>
      <c r="Z2692" s="11">
        <v>748.26</v>
      </c>
      <c r="AA2692" s="11">
        <v>6.5485259134525435</v>
      </c>
      <c r="AB2692" s="11">
        <v>48333</v>
      </c>
      <c r="AC2692" s="12" t="s">
        <v>6786</v>
      </c>
      <c r="AD2692" s="8">
        <v>48</v>
      </c>
      <c r="AE2692" s="8">
        <v>333</v>
      </c>
      <c r="AF2692" s="13"/>
      <c r="AG2692" s="13"/>
      <c r="AH2692" s="13"/>
      <c r="AJ2692" s="13"/>
      <c r="AK2692" s="13"/>
      <c r="AL2692" s="13"/>
      <c r="AM2692" s="13"/>
      <c r="AN2692" s="13" t="s">
        <v>510</v>
      </c>
    </row>
    <row r="2693" spans="1:40" x14ac:dyDescent="0.2">
      <c r="A2693" s="8" t="s">
        <v>6397</v>
      </c>
      <c r="B2693" s="8" t="s">
        <v>1782</v>
      </c>
      <c r="C2693" s="8" t="str">
        <f t="shared" si="41"/>
        <v>Mitchell County TX</v>
      </c>
      <c r="D2693" s="9">
        <v>9067</v>
      </c>
      <c r="E2693" s="8" t="s">
        <v>445</v>
      </c>
      <c r="F2693" s="9">
        <v>353</v>
      </c>
      <c r="G2693" s="9">
        <v>1780</v>
      </c>
      <c r="H2693" s="9">
        <v>2190</v>
      </c>
      <c r="I2693" s="10">
        <v>0.16118721461187216</v>
      </c>
      <c r="J2693" s="10">
        <v>0.81278538812785384</v>
      </c>
      <c r="K2693" s="9">
        <v>-1427</v>
      </c>
      <c r="L2693" s="9">
        <v>1427</v>
      </c>
      <c r="M2693" s="10">
        <v>-0.6515981735159817</v>
      </c>
      <c r="N2693" s="10">
        <v>0.6515981735159817</v>
      </c>
      <c r="O2693" s="9">
        <v>536</v>
      </c>
      <c r="P2693" s="9">
        <v>1754</v>
      </c>
      <c r="Q2693" s="9">
        <v>2312</v>
      </c>
      <c r="R2693" s="10">
        <v>0.23183391003460208</v>
      </c>
      <c r="S2693" s="10">
        <v>0.75865051903114189</v>
      </c>
      <c r="T2693" s="9">
        <v>-1218</v>
      </c>
      <c r="U2693" s="10">
        <v>-0.52681660899653981</v>
      </c>
      <c r="V2693" s="9">
        <v>-183</v>
      </c>
      <c r="W2693" s="9">
        <v>26</v>
      </c>
      <c r="X2693" s="10">
        <v>-7.0646695422729916E-2</v>
      </c>
      <c r="Y2693" s="10">
        <v>5.4134869096711946E-2</v>
      </c>
      <c r="Z2693" s="11">
        <v>911.09</v>
      </c>
      <c r="AA2693" s="11">
        <v>9.9518159567111919</v>
      </c>
      <c r="AB2693" s="11">
        <v>48335</v>
      </c>
      <c r="AC2693" s="12" t="s">
        <v>6787</v>
      </c>
      <c r="AD2693" s="8">
        <v>48</v>
      </c>
      <c r="AE2693" s="8">
        <v>335</v>
      </c>
      <c r="AF2693" s="13"/>
      <c r="AG2693" s="13"/>
      <c r="AH2693" s="13"/>
      <c r="AJ2693" s="13"/>
      <c r="AK2693" s="13"/>
      <c r="AL2693" s="13"/>
      <c r="AM2693" s="13"/>
      <c r="AN2693" s="13" t="s">
        <v>510</v>
      </c>
    </row>
    <row r="2694" spans="1:40" x14ac:dyDescent="0.2">
      <c r="A2694" s="8" t="s">
        <v>6397</v>
      </c>
      <c r="B2694" s="8" t="s">
        <v>6788</v>
      </c>
      <c r="C2694" s="8" t="str">
        <f t="shared" si="41"/>
        <v>Montague County TX</v>
      </c>
      <c r="D2694" s="9">
        <v>19262</v>
      </c>
      <c r="E2694" s="8" t="s">
        <v>445</v>
      </c>
      <c r="F2694" s="9">
        <v>885</v>
      </c>
      <c r="G2694" s="9">
        <v>7526</v>
      </c>
      <c r="H2694" s="9">
        <v>8604</v>
      </c>
      <c r="I2694" s="10">
        <v>0.10285913528591353</v>
      </c>
      <c r="J2694" s="10">
        <v>0.87470943747094376</v>
      </c>
      <c r="K2694" s="9">
        <v>-6641</v>
      </c>
      <c r="L2694" s="9">
        <v>6641</v>
      </c>
      <c r="M2694" s="10">
        <v>-0.77185030218503026</v>
      </c>
      <c r="N2694" s="10">
        <v>0.77185030218503026</v>
      </c>
      <c r="O2694" s="9">
        <v>1116</v>
      </c>
      <c r="P2694" s="9">
        <v>6539</v>
      </c>
      <c r="Q2694" s="9">
        <v>7737</v>
      </c>
      <c r="R2694" s="10">
        <v>0.14424195424583172</v>
      </c>
      <c r="S2694" s="10">
        <v>0.84515962259273625</v>
      </c>
      <c r="T2694" s="9">
        <v>-5423</v>
      </c>
      <c r="U2694" s="10">
        <v>-0.7009176683469045</v>
      </c>
      <c r="V2694" s="9">
        <v>-231</v>
      </c>
      <c r="W2694" s="9">
        <v>987</v>
      </c>
      <c r="X2694" s="10">
        <v>-4.1382818959918188E-2</v>
      </c>
      <c r="Y2694" s="10">
        <v>2.9549814878207514E-2</v>
      </c>
      <c r="Z2694" s="11">
        <v>930.91</v>
      </c>
      <c r="AA2694" s="11">
        <v>20.691581355877585</v>
      </c>
      <c r="AB2694" s="11">
        <v>48337</v>
      </c>
      <c r="AC2694" s="12" t="s">
        <v>6789</v>
      </c>
      <c r="AD2694" s="8">
        <v>48</v>
      </c>
      <c r="AE2694" s="8">
        <v>337</v>
      </c>
      <c r="AF2694" s="13"/>
      <c r="AG2694" s="13"/>
      <c r="AH2694" s="13"/>
      <c r="AJ2694" s="13"/>
      <c r="AK2694" s="13"/>
      <c r="AL2694" s="13"/>
      <c r="AM2694" s="13"/>
      <c r="AN2694" s="13" t="s">
        <v>510</v>
      </c>
    </row>
    <row r="2695" spans="1:40" x14ac:dyDescent="0.2">
      <c r="A2695" s="8" t="s">
        <v>6397</v>
      </c>
      <c r="B2695" s="8" t="s">
        <v>646</v>
      </c>
      <c r="C2695" s="8" t="str">
        <f t="shared" si="41"/>
        <v>Montgomery County TX</v>
      </c>
      <c r="D2695" s="9">
        <v>537559</v>
      </c>
      <c r="E2695" s="8" t="s">
        <v>445</v>
      </c>
      <c r="F2695" s="9">
        <v>45744</v>
      </c>
      <c r="G2695" s="9">
        <v>150188</v>
      </c>
      <c r="H2695" s="9">
        <v>203083</v>
      </c>
      <c r="I2695" s="10">
        <v>0.22524780508462058</v>
      </c>
      <c r="J2695" s="10">
        <v>0.73953999103814694</v>
      </c>
      <c r="K2695" s="9">
        <v>-104444</v>
      </c>
      <c r="L2695" s="9">
        <v>104444</v>
      </c>
      <c r="M2695" s="10">
        <v>-0.51429218595352633</v>
      </c>
      <c r="N2695" s="10">
        <v>0.51429218595352633</v>
      </c>
      <c r="O2695" s="9">
        <v>32852</v>
      </c>
      <c r="P2695" s="9">
        <v>137822</v>
      </c>
      <c r="Q2695" s="9">
        <v>172820</v>
      </c>
      <c r="R2695" s="10">
        <v>0.19009373915056127</v>
      </c>
      <c r="S2695" s="10">
        <v>0.79748871658372877</v>
      </c>
      <c r="T2695" s="9">
        <v>-104970</v>
      </c>
      <c r="U2695" s="10">
        <v>-0.6073949774331675</v>
      </c>
      <c r="V2695" s="9">
        <v>12892</v>
      </c>
      <c r="W2695" s="9">
        <v>12366</v>
      </c>
      <c r="X2695" s="10">
        <v>3.5154065934059314E-2</v>
      </c>
      <c r="Y2695" s="10">
        <v>-5.7948725545581836E-2</v>
      </c>
      <c r="Z2695" s="11">
        <v>1041.74</v>
      </c>
      <c r="AA2695" s="11">
        <v>516.0203121700232</v>
      </c>
      <c r="AB2695" s="11">
        <v>48339</v>
      </c>
      <c r="AC2695" s="12" t="s">
        <v>6790</v>
      </c>
      <c r="AD2695" s="8">
        <v>48</v>
      </c>
      <c r="AE2695" s="8">
        <v>339</v>
      </c>
      <c r="AF2695" s="13" t="s">
        <v>6430</v>
      </c>
      <c r="AG2695" s="13" t="s">
        <v>6431</v>
      </c>
      <c r="AH2695" s="13" t="s">
        <v>6432</v>
      </c>
      <c r="AI2695" s="14">
        <v>6656947</v>
      </c>
      <c r="AJ2695" s="13" t="s">
        <v>486</v>
      </c>
      <c r="AK2695" s="13" t="s">
        <v>6433</v>
      </c>
      <c r="AL2695" s="13"/>
      <c r="AM2695" s="13"/>
      <c r="AN2695" s="13" t="s">
        <v>505</v>
      </c>
    </row>
    <row r="2696" spans="1:40" x14ac:dyDescent="0.2">
      <c r="A2696" s="8" t="s">
        <v>6397</v>
      </c>
      <c r="B2696" s="8" t="s">
        <v>5110</v>
      </c>
      <c r="C2696" s="8" t="str">
        <f t="shared" si="41"/>
        <v>Moore County TX</v>
      </c>
      <c r="D2696" s="9">
        <v>22255</v>
      </c>
      <c r="E2696" s="8" t="s">
        <v>445</v>
      </c>
      <c r="F2696" s="9">
        <v>1096</v>
      </c>
      <c r="G2696" s="9">
        <v>3974</v>
      </c>
      <c r="H2696" s="9">
        <v>5262</v>
      </c>
      <c r="I2696" s="10">
        <v>0.20828582288103384</v>
      </c>
      <c r="J2696" s="10">
        <v>0.75522614975294566</v>
      </c>
      <c r="K2696" s="9">
        <v>-2878</v>
      </c>
      <c r="L2696" s="9">
        <v>2878</v>
      </c>
      <c r="M2696" s="10">
        <v>-0.54694032687191185</v>
      </c>
      <c r="N2696" s="10">
        <v>0.54694032687191185</v>
      </c>
      <c r="O2696" s="9">
        <v>963</v>
      </c>
      <c r="P2696" s="9">
        <v>3967</v>
      </c>
      <c r="Q2696" s="9">
        <v>4983</v>
      </c>
      <c r="R2696" s="10">
        <v>0.19325707405177603</v>
      </c>
      <c r="S2696" s="10">
        <v>0.79610676299418026</v>
      </c>
      <c r="T2696" s="9">
        <v>-3004</v>
      </c>
      <c r="U2696" s="10">
        <v>-0.6028496889424042</v>
      </c>
      <c r="V2696" s="9">
        <v>133</v>
      </c>
      <c r="W2696" s="9">
        <v>7</v>
      </c>
      <c r="X2696" s="10">
        <v>1.502874882925781E-2</v>
      </c>
      <c r="Y2696" s="10">
        <v>-4.0880613241234598E-2</v>
      </c>
      <c r="Z2696" s="11">
        <v>899.69</v>
      </c>
      <c r="AA2696" s="11">
        <v>24.736298058220051</v>
      </c>
      <c r="AB2696" s="11">
        <v>48341</v>
      </c>
      <c r="AC2696" s="12" t="s">
        <v>6791</v>
      </c>
      <c r="AD2696" s="8">
        <v>48</v>
      </c>
      <c r="AE2696" s="8">
        <v>341</v>
      </c>
      <c r="AF2696" s="13" t="s">
        <v>6792</v>
      </c>
      <c r="AG2696" s="13"/>
      <c r="AH2696" s="13" t="s">
        <v>6793</v>
      </c>
      <c r="AJ2696" s="13" t="s">
        <v>498</v>
      </c>
      <c r="AK2696" s="13"/>
      <c r="AL2696" s="13"/>
      <c r="AM2696" s="13"/>
      <c r="AN2696" s="13" t="s">
        <v>487</v>
      </c>
    </row>
    <row r="2697" spans="1:40" x14ac:dyDescent="0.2">
      <c r="A2697" s="8" t="s">
        <v>6397</v>
      </c>
      <c r="B2697" s="8" t="s">
        <v>2851</v>
      </c>
      <c r="C2697" s="8" t="str">
        <f t="shared" si="41"/>
        <v>Morris County TX</v>
      </c>
      <c r="D2697" s="9">
        <v>12516</v>
      </c>
      <c r="E2697" s="8" t="s">
        <v>445</v>
      </c>
      <c r="F2697" s="9">
        <v>1425</v>
      </c>
      <c r="G2697" s="9">
        <v>3443</v>
      </c>
      <c r="H2697" s="9">
        <v>4964</v>
      </c>
      <c r="I2697" s="10">
        <v>0.28706688154713939</v>
      </c>
      <c r="J2697" s="10">
        <v>0.69359387590652699</v>
      </c>
      <c r="K2697" s="9">
        <v>-2018</v>
      </c>
      <c r="L2697" s="9">
        <v>2018</v>
      </c>
      <c r="M2697" s="10">
        <v>-0.40652699435938761</v>
      </c>
      <c r="N2697" s="10">
        <v>0.40652699435938761</v>
      </c>
      <c r="O2697" s="9">
        <v>1856</v>
      </c>
      <c r="P2697" s="9">
        <v>3226</v>
      </c>
      <c r="Q2697" s="9">
        <v>5129</v>
      </c>
      <c r="R2697" s="10">
        <v>0.36186391109378047</v>
      </c>
      <c r="S2697" s="10">
        <v>0.62897250926106452</v>
      </c>
      <c r="T2697" s="9">
        <v>-1370</v>
      </c>
      <c r="U2697" s="10">
        <v>-0.26710859816728405</v>
      </c>
      <c r="V2697" s="9">
        <v>-431</v>
      </c>
      <c r="W2697" s="9">
        <v>217</v>
      </c>
      <c r="X2697" s="10">
        <v>-7.4797029546641081E-2</v>
      </c>
      <c r="Y2697" s="10">
        <v>6.4621366645462475E-2</v>
      </c>
      <c r="Z2697" s="11">
        <v>251.99</v>
      </c>
      <c r="AA2697" s="11">
        <v>49.668637644350966</v>
      </c>
      <c r="AB2697" s="11">
        <v>48343</v>
      </c>
      <c r="AC2697" s="12" t="s">
        <v>6794</v>
      </c>
      <c r="AD2697" s="8">
        <v>48</v>
      </c>
      <c r="AE2697" s="8">
        <v>343</v>
      </c>
      <c r="AF2697" s="13"/>
      <c r="AG2697" s="13"/>
      <c r="AH2697" s="13"/>
      <c r="AJ2697" s="13"/>
      <c r="AK2697" s="13"/>
      <c r="AL2697" s="13"/>
      <c r="AM2697" s="13"/>
      <c r="AN2697" s="13" t="s">
        <v>510</v>
      </c>
    </row>
    <row r="2698" spans="1:40" x14ac:dyDescent="0.2">
      <c r="A2698" s="8" t="s">
        <v>6397</v>
      </c>
      <c r="B2698" s="8" t="s">
        <v>6795</v>
      </c>
      <c r="C2698" s="8" t="str">
        <f t="shared" si="41"/>
        <v>Motley County TX</v>
      </c>
      <c r="D2698" s="9">
        <v>1148</v>
      </c>
      <c r="E2698" s="8" t="s">
        <v>445</v>
      </c>
      <c r="F2698" s="9">
        <v>40</v>
      </c>
      <c r="G2698" s="9">
        <v>571</v>
      </c>
      <c r="H2698" s="9">
        <v>620</v>
      </c>
      <c r="I2698" s="10">
        <v>6.4516129032258063E-2</v>
      </c>
      <c r="J2698" s="10">
        <v>0.92096774193548392</v>
      </c>
      <c r="K2698" s="9">
        <v>-531</v>
      </c>
      <c r="L2698" s="9">
        <v>531</v>
      </c>
      <c r="M2698" s="10">
        <v>-0.8564516129032258</v>
      </c>
      <c r="N2698" s="10">
        <v>0.8564516129032258</v>
      </c>
      <c r="O2698" s="9">
        <v>55</v>
      </c>
      <c r="P2698" s="9">
        <v>538</v>
      </c>
      <c r="Q2698" s="9">
        <v>599</v>
      </c>
      <c r="R2698" s="10">
        <v>9.1819699499165269E-2</v>
      </c>
      <c r="S2698" s="10">
        <v>0.89816360601001666</v>
      </c>
      <c r="T2698" s="9">
        <v>-483</v>
      </c>
      <c r="U2698" s="10">
        <v>-0.80634390651085142</v>
      </c>
      <c r="V2698" s="9">
        <v>-15</v>
      </c>
      <c r="W2698" s="9">
        <v>33</v>
      </c>
      <c r="X2698" s="10">
        <v>-2.7303570466907207E-2</v>
      </c>
      <c r="Y2698" s="10">
        <v>2.2804135925467262E-2</v>
      </c>
      <c r="Z2698" s="11">
        <v>989.56</v>
      </c>
      <c r="AA2698" s="11">
        <v>1.1601115647358422</v>
      </c>
      <c r="AB2698" s="11">
        <v>48345</v>
      </c>
      <c r="AC2698" s="12" t="s">
        <v>6796</v>
      </c>
      <c r="AD2698" s="8">
        <v>48</v>
      </c>
      <c r="AE2698" s="8">
        <v>345</v>
      </c>
      <c r="AF2698" s="13"/>
      <c r="AG2698" s="13"/>
      <c r="AH2698" s="13"/>
      <c r="AJ2698" s="13"/>
      <c r="AK2698" s="13"/>
      <c r="AL2698" s="13"/>
      <c r="AM2698" s="13"/>
      <c r="AN2698" s="13" t="s">
        <v>510</v>
      </c>
    </row>
    <row r="2699" spans="1:40" x14ac:dyDescent="0.2">
      <c r="A2699" s="8" t="s">
        <v>6397</v>
      </c>
      <c r="B2699" s="8" t="s">
        <v>6797</v>
      </c>
      <c r="C2699" s="8" t="str">
        <f t="shared" si="41"/>
        <v>Nacogdoches County TX</v>
      </c>
      <c r="D2699" s="9">
        <v>65664</v>
      </c>
      <c r="E2699" s="8" t="s">
        <v>445</v>
      </c>
      <c r="F2699" s="9">
        <v>6822</v>
      </c>
      <c r="G2699" s="9">
        <v>14751</v>
      </c>
      <c r="H2699" s="9">
        <v>22430</v>
      </c>
      <c r="I2699" s="10">
        <v>0.3041462327240303</v>
      </c>
      <c r="J2699" s="10">
        <v>0.65764600980829246</v>
      </c>
      <c r="K2699" s="9">
        <v>-7929</v>
      </c>
      <c r="L2699" s="9">
        <v>7929</v>
      </c>
      <c r="M2699" s="10">
        <v>-0.35349977708426217</v>
      </c>
      <c r="N2699" s="10">
        <v>0.35349977708426217</v>
      </c>
      <c r="O2699" s="9">
        <v>6441</v>
      </c>
      <c r="P2699" s="9">
        <v>13910</v>
      </c>
      <c r="Q2699" s="9">
        <v>20601</v>
      </c>
      <c r="R2699" s="10">
        <v>0.31265472549876222</v>
      </c>
      <c r="S2699" s="10">
        <v>0.67520994126498712</v>
      </c>
      <c r="T2699" s="9">
        <v>-7469</v>
      </c>
      <c r="U2699" s="10">
        <v>-0.3625552157662249</v>
      </c>
      <c r="V2699" s="9">
        <v>381</v>
      </c>
      <c r="W2699" s="9">
        <v>841</v>
      </c>
      <c r="X2699" s="10">
        <v>-8.5084927747319239E-3</v>
      </c>
      <c r="Y2699" s="10">
        <v>-1.7563931456694659E-2</v>
      </c>
      <c r="Z2699" s="11">
        <v>946.54</v>
      </c>
      <c r="AA2699" s="11">
        <v>69.372662539353854</v>
      </c>
      <c r="AB2699" s="11">
        <v>48347</v>
      </c>
      <c r="AC2699" s="12" t="s">
        <v>6798</v>
      </c>
      <c r="AD2699" s="8">
        <v>48</v>
      </c>
      <c r="AE2699" s="8">
        <v>347</v>
      </c>
      <c r="AF2699" s="13" t="s">
        <v>6799</v>
      </c>
      <c r="AG2699" s="13"/>
      <c r="AH2699" s="13" t="s">
        <v>6800</v>
      </c>
      <c r="AJ2699" s="13" t="s">
        <v>498</v>
      </c>
      <c r="AK2699" s="13"/>
      <c r="AL2699" s="13"/>
      <c r="AM2699" s="13"/>
      <c r="AN2699" s="13" t="s">
        <v>487</v>
      </c>
    </row>
    <row r="2700" spans="1:40" x14ac:dyDescent="0.2">
      <c r="A2700" s="8" t="s">
        <v>6397</v>
      </c>
      <c r="B2700" s="8" t="s">
        <v>6801</v>
      </c>
      <c r="C2700" s="8" t="str">
        <f t="shared" si="41"/>
        <v>Navarro County TX</v>
      </c>
      <c r="D2700" s="9">
        <v>48323</v>
      </c>
      <c r="E2700" s="8" t="s">
        <v>445</v>
      </c>
      <c r="F2700" s="9">
        <v>3998</v>
      </c>
      <c r="G2700" s="9">
        <v>11984</v>
      </c>
      <c r="H2700" s="9">
        <v>16382</v>
      </c>
      <c r="I2700" s="10">
        <v>0.24404834574533024</v>
      </c>
      <c r="J2700" s="10">
        <v>0.73153461115858864</v>
      </c>
      <c r="K2700" s="9">
        <v>-7986</v>
      </c>
      <c r="L2700" s="9">
        <v>7986</v>
      </c>
      <c r="M2700" s="10">
        <v>-0.4874862654132584</v>
      </c>
      <c r="N2700" s="10">
        <v>0.4874862654132584</v>
      </c>
      <c r="O2700" s="9">
        <v>4348</v>
      </c>
      <c r="P2700" s="9">
        <v>10838</v>
      </c>
      <c r="Q2700" s="9">
        <v>15316</v>
      </c>
      <c r="R2700" s="10">
        <v>0.28388613214938624</v>
      </c>
      <c r="S2700" s="10">
        <v>0.70762601201358055</v>
      </c>
      <c r="T2700" s="9">
        <v>-6490</v>
      </c>
      <c r="U2700" s="10">
        <v>-0.42373987986419431</v>
      </c>
      <c r="V2700" s="9">
        <v>-350</v>
      </c>
      <c r="W2700" s="9">
        <v>1146</v>
      </c>
      <c r="X2700" s="10">
        <v>-3.9837786404055997E-2</v>
      </c>
      <c r="Y2700" s="10">
        <v>2.3908599145008091E-2</v>
      </c>
      <c r="Z2700" s="11">
        <v>1009.63</v>
      </c>
      <c r="AA2700" s="11">
        <v>47.862088091677151</v>
      </c>
      <c r="AB2700" s="11">
        <v>48349</v>
      </c>
      <c r="AC2700" s="12" t="s">
        <v>6802</v>
      </c>
      <c r="AD2700" s="8">
        <v>48</v>
      </c>
      <c r="AE2700" s="8">
        <v>349</v>
      </c>
      <c r="AF2700" s="13" t="s">
        <v>6803</v>
      </c>
      <c r="AG2700" s="13" t="s">
        <v>5548</v>
      </c>
      <c r="AH2700" s="13" t="s">
        <v>6804</v>
      </c>
      <c r="AJ2700" s="13" t="s">
        <v>498</v>
      </c>
      <c r="AK2700" s="13" t="s">
        <v>5550</v>
      </c>
      <c r="AL2700" s="13"/>
      <c r="AM2700" s="13"/>
      <c r="AN2700" s="13" t="s">
        <v>487</v>
      </c>
    </row>
    <row r="2701" spans="1:40" x14ac:dyDescent="0.2">
      <c r="A2701" s="8" t="s">
        <v>6397</v>
      </c>
      <c r="B2701" s="8" t="s">
        <v>876</v>
      </c>
      <c r="C2701" s="8" t="str">
        <f t="shared" si="41"/>
        <v>Newton County TX</v>
      </c>
      <c r="D2701" s="9">
        <v>13986</v>
      </c>
      <c r="E2701" s="8" t="s">
        <v>445</v>
      </c>
      <c r="F2701" s="9">
        <v>978</v>
      </c>
      <c r="G2701" s="9">
        <v>2961</v>
      </c>
      <c r="H2701" s="9">
        <v>4010</v>
      </c>
      <c r="I2701" s="10">
        <v>0.24389027431421445</v>
      </c>
      <c r="J2701" s="10">
        <v>0.73840399002493762</v>
      </c>
      <c r="K2701" s="9">
        <v>-1983</v>
      </c>
      <c r="L2701" s="9">
        <v>1983</v>
      </c>
      <c r="M2701" s="10">
        <v>-0.49451371571072317</v>
      </c>
      <c r="N2701" s="10">
        <v>0.49451371571072317</v>
      </c>
      <c r="O2701" s="9">
        <v>1721</v>
      </c>
      <c r="P2701" s="9">
        <v>4399</v>
      </c>
      <c r="Q2701" s="9">
        <v>6188</v>
      </c>
      <c r="R2701" s="10">
        <v>0.27811893988364578</v>
      </c>
      <c r="S2701" s="10">
        <v>0.71089204912734327</v>
      </c>
      <c r="T2701" s="9">
        <v>-2678</v>
      </c>
      <c r="U2701" s="10">
        <v>-0.4327731092436975</v>
      </c>
      <c r="V2701" s="9">
        <v>-743</v>
      </c>
      <c r="W2701" s="9">
        <v>-1438</v>
      </c>
      <c r="X2701" s="10">
        <v>-3.4228665569431327E-2</v>
      </c>
      <c r="Y2701" s="10">
        <v>2.7511940897594345E-2</v>
      </c>
      <c r="Z2701" s="11">
        <v>933.68</v>
      </c>
      <c r="AA2701" s="11">
        <v>14.979436209407934</v>
      </c>
      <c r="AB2701" s="11">
        <v>48351</v>
      </c>
      <c r="AC2701" s="12" t="s">
        <v>6805</v>
      </c>
      <c r="AD2701" s="8">
        <v>48</v>
      </c>
      <c r="AE2701" s="8">
        <v>351</v>
      </c>
      <c r="AF2701" s="13" t="s">
        <v>6652</v>
      </c>
      <c r="AG2701" s="13"/>
      <c r="AH2701" s="13" t="s">
        <v>6653</v>
      </c>
      <c r="AI2701" s="14">
        <v>408419</v>
      </c>
      <c r="AJ2701" s="13" t="s">
        <v>486</v>
      </c>
      <c r="AK2701" s="13"/>
      <c r="AL2701" s="13"/>
      <c r="AM2701" s="13"/>
      <c r="AN2701" s="13" t="s">
        <v>505</v>
      </c>
    </row>
    <row r="2702" spans="1:40" x14ac:dyDescent="0.2">
      <c r="A2702" s="8" t="s">
        <v>6397</v>
      </c>
      <c r="B2702" s="8" t="s">
        <v>6806</v>
      </c>
      <c r="C2702" s="8" t="str">
        <f t="shared" si="41"/>
        <v>Nolan County TX</v>
      </c>
      <c r="D2702" s="9">
        <v>15107</v>
      </c>
      <c r="E2702" s="8" t="s">
        <v>445</v>
      </c>
      <c r="F2702" s="9">
        <v>1029</v>
      </c>
      <c r="G2702" s="9">
        <v>3551</v>
      </c>
      <c r="H2702" s="9">
        <v>4744</v>
      </c>
      <c r="I2702" s="10">
        <v>0.21690556492411467</v>
      </c>
      <c r="J2702" s="10">
        <v>0.74852445193929174</v>
      </c>
      <c r="K2702" s="9">
        <v>-2522</v>
      </c>
      <c r="L2702" s="9">
        <v>2522</v>
      </c>
      <c r="M2702" s="10">
        <v>-0.53161888701517701</v>
      </c>
      <c r="N2702" s="10">
        <v>0.53161888701517701</v>
      </c>
      <c r="O2702" s="9">
        <v>1216</v>
      </c>
      <c r="P2702" s="9">
        <v>3277</v>
      </c>
      <c r="Q2702" s="9">
        <v>4567</v>
      </c>
      <c r="R2702" s="10">
        <v>0.26625793737683379</v>
      </c>
      <c r="S2702" s="10">
        <v>0.71753886577622072</v>
      </c>
      <c r="T2702" s="9">
        <v>-2061</v>
      </c>
      <c r="U2702" s="10">
        <v>-0.45128092839938694</v>
      </c>
      <c r="V2702" s="9">
        <v>-187</v>
      </c>
      <c r="W2702" s="9">
        <v>274</v>
      </c>
      <c r="X2702" s="10">
        <v>-4.9352372452719118E-2</v>
      </c>
      <c r="Y2702" s="10">
        <v>3.0985586163071011E-2</v>
      </c>
      <c r="Z2702" s="11">
        <v>912</v>
      </c>
      <c r="AA2702" s="11">
        <v>16.56469298245614</v>
      </c>
      <c r="AB2702" s="11">
        <v>48353</v>
      </c>
      <c r="AC2702" s="12" t="s">
        <v>6807</v>
      </c>
      <c r="AD2702" s="8">
        <v>48</v>
      </c>
      <c r="AE2702" s="8">
        <v>353</v>
      </c>
      <c r="AF2702" s="13" t="s">
        <v>6808</v>
      </c>
      <c r="AG2702" s="13"/>
      <c r="AH2702" s="13" t="s">
        <v>6809</v>
      </c>
      <c r="AJ2702" s="13" t="s">
        <v>498</v>
      </c>
      <c r="AK2702" s="13"/>
      <c r="AL2702" s="13"/>
      <c r="AM2702" s="13"/>
      <c r="AN2702" s="13" t="s">
        <v>487</v>
      </c>
    </row>
    <row r="2703" spans="1:40" x14ac:dyDescent="0.2">
      <c r="A2703" s="8" t="s">
        <v>6397</v>
      </c>
      <c r="B2703" s="8" t="s">
        <v>6810</v>
      </c>
      <c r="C2703" s="8" t="str">
        <f t="shared" si="41"/>
        <v>Nueces County TX</v>
      </c>
      <c r="D2703" s="9">
        <v>359715</v>
      </c>
      <c r="E2703" s="8" t="s">
        <v>445</v>
      </c>
      <c r="F2703" s="9">
        <v>49102</v>
      </c>
      <c r="G2703" s="9">
        <v>50704</v>
      </c>
      <c r="H2703" s="9">
        <v>103958</v>
      </c>
      <c r="I2703" s="10">
        <v>0.47232536216548993</v>
      </c>
      <c r="J2703" s="10">
        <v>0.48773543161661442</v>
      </c>
      <c r="K2703" s="9">
        <v>-1602</v>
      </c>
      <c r="L2703" s="9">
        <v>1602</v>
      </c>
      <c r="M2703" s="10">
        <v>-1.5410069451124497E-2</v>
      </c>
      <c r="N2703" s="10">
        <v>1.5410069451124497E-2</v>
      </c>
      <c r="O2703" s="9">
        <v>45666</v>
      </c>
      <c r="P2703" s="9">
        <v>48779</v>
      </c>
      <c r="Q2703" s="9">
        <v>95781</v>
      </c>
      <c r="R2703" s="10">
        <v>0.47677514329564319</v>
      </c>
      <c r="S2703" s="10">
        <v>0.50927637005251558</v>
      </c>
      <c r="T2703" s="9">
        <v>-3113</v>
      </c>
      <c r="U2703" s="10">
        <v>-3.2501226756872392E-2</v>
      </c>
      <c r="V2703" s="9">
        <v>3436</v>
      </c>
      <c r="W2703" s="9">
        <v>1925</v>
      </c>
      <c r="X2703" s="10">
        <v>-4.449781130153263E-3</v>
      </c>
      <c r="Y2703" s="10">
        <v>-2.1540938435901158E-2</v>
      </c>
      <c r="Z2703" s="11">
        <v>838.48</v>
      </c>
      <c r="AA2703" s="11">
        <v>429.00844385077761</v>
      </c>
      <c r="AB2703" s="11">
        <v>48355</v>
      </c>
      <c r="AC2703" s="12" t="s">
        <v>6811</v>
      </c>
      <c r="AD2703" s="8">
        <v>48</v>
      </c>
      <c r="AE2703" s="8">
        <v>355</v>
      </c>
      <c r="AF2703" s="13" t="s">
        <v>6411</v>
      </c>
      <c r="AG2703" s="13" t="s">
        <v>6412</v>
      </c>
      <c r="AH2703" s="13" t="s">
        <v>6413</v>
      </c>
      <c r="AI2703" s="14">
        <v>452422</v>
      </c>
      <c r="AJ2703" s="13" t="s">
        <v>486</v>
      </c>
      <c r="AK2703" s="13" t="s">
        <v>6414</v>
      </c>
      <c r="AL2703" s="13"/>
      <c r="AM2703" s="13"/>
      <c r="AN2703" s="13" t="s">
        <v>487</v>
      </c>
    </row>
    <row r="2704" spans="1:40" x14ac:dyDescent="0.2">
      <c r="A2704" s="8" t="s">
        <v>6397</v>
      </c>
      <c r="B2704" s="8" t="s">
        <v>6812</v>
      </c>
      <c r="C2704" s="8" t="str">
        <f t="shared" si="41"/>
        <v>Ochiltree County TX</v>
      </c>
      <c r="D2704" s="9">
        <v>10747</v>
      </c>
      <c r="E2704" s="8" t="s">
        <v>445</v>
      </c>
      <c r="F2704" s="9">
        <v>274</v>
      </c>
      <c r="G2704" s="9">
        <v>2628</v>
      </c>
      <c r="H2704" s="9">
        <v>2981</v>
      </c>
      <c r="I2704" s="10">
        <v>9.1915464609191547E-2</v>
      </c>
      <c r="J2704" s="10">
        <v>0.88158336128815828</v>
      </c>
      <c r="K2704" s="9">
        <v>-2354</v>
      </c>
      <c r="L2704" s="9">
        <v>2354</v>
      </c>
      <c r="M2704" s="10">
        <v>-0.78966789667896675</v>
      </c>
      <c r="N2704" s="10">
        <v>0.78966789667896675</v>
      </c>
      <c r="O2704" s="9">
        <v>253</v>
      </c>
      <c r="P2704" s="9">
        <v>2718</v>
      </c>
      <c r="Q2704" s="9">
        <v>2990</v>
      </c>
      <c r="R2704" s="10">
        <v>8.461538461538462E-2</v>
      </c>
      <c r="S2704" s="10">
        <v>0.9090301003344482</v>
      </c>
      <c r="T2704" s="9">
        <v>-2465</v>
      </c>
      <c r="U2704" s="10">
        <v>-0.82441471571906355</v>
      </c>
      <c r="V2704" s="9">
        <v>21</v>
      </c>
      <c r="W2704" s="9">
        <v>-90</v>
      </c>
      <c r="X2704" s="10">
        <v>7.3000799938069266E-3</v>
      </c>
      <c r="Y2704" s="10">
        <v>-2.7446739046289914E-2</v>
      </c>
      <c r="Z2704" s="11">
        <v>917.63</v>
      </c>
      <c r="AA2704" s="11">
        <v>11.71169207632706</v>
      </c>
      <c r="AB2704" s="11">
        <v>48357</v>
      </c>
      <c r="AC2704" s="12" t="s">
        <v>6813</v>
      </c>
      <c r="AD2704" s="8">
        <v>48</v>
      </c>
      <c r="AE2704" s="8">
        <v>357</v>
      </c>
      <c r="AF2704" s="13"/>
      <c r="AG2704" s="13"/>
      <c r="AH2704" s="13"/>
      <c r="AJ2704" s="13"/>
      <c r="AK2704" s="13"/>
      <c r="AL2704" s="13"/>
      <c r="AM2704" s="13"/>
      <c r="AN2704" s="13" t="s">
        <v>510</v>
      </c>
    </row>
    <row r="2705" spans="1:40" x14ac:dyDescent="0.2">
      <c r="A2705" s="8" t="s">
        <v>6397</v>
      </c>
      <c r="B2705" s="8" t="s">
        <v>3117</v>
      </c>
      <c r="C2705" s="8" t="str">
        <f t="shared" si="41"/>
        <v>Oldham County TX</v>
      </c>
      <c r="D2705" s="9">
        <v>2069</v>
      </c>
      <c r="E2705" s="8" t="s">
        <v>445</v>
      </c>
      <c r="F2705" s="9">
        <v>78</v>
      </c>
      <c r="G2705" s="9">
        <v>850</v>
      </c>
      <c r="H2705" s="9">
        <v>945</v>
      </c>
      <c r="I2705" s="10">
        <v>8.2539682539682538E-2</v>
      </c>
      <c r="J2705" s="10">
        <v>0.89947089947089942</v>
      </c>
      <c r="K2705" s="9">
        <v>-772</v>
      </c>
      <c r="L2705" s="9">
        <v>772</v>
      </c>
      <c r="M2705" s="10">
        <v>-0.81693121693121684</v>
      </c>
      <c r="N2705" s="10">
        <v>0.81693121693121684</v>
      </c>
      <c r="O2705" s="9">
        <v>71</v>
      </c>
      <c r="P2705" s="9">
        <v>786</v>
      </c>
      <c r="Q2705" s="9">
        <v>865</v>
      </c>
      <c r="R2705" s="10">
        <v>8.208092485549133E-2</v>
      </c>
      <c r="S2705" s="10">
        <v>0.90867052023121386</v>
      </c>
      <c r="T2705" s="9">
        <v>-715</v>
      </c>
      <c r="U2705" s="10">
        <v>-0.82658959537572252</v>
      </c>
      <c r="V2705" s="9">
        <v>7</v>
      </c>
      <c r="W2705" s="9">
        <v>64</v>
      </c>
      <c r="X2705" s="10">
        <v>4.5875768419120777E-4</v>
      </c>
      <c r="Y2705" s="10">
        <v>-9.199620760314442E-3</v>
      </c>
      <c r="Z2705" s="11">
        <v>1500.53</v>
      </c>
      <c r="AA2705" s="11">
        <v>1.3788461410301693</v>
      </c>
      <c r="AB2705" s="11">
        <v>48359</v>
      </c>
      <c r="AC2705" s="12" t="s">
        <v>6814</v>
      </c>
      <c r="AD2705" s="8">
        <v>48</v>
      </c>
      <c r="AE2705" s="8">
        <v>359</v>
      </c>
      <c r="AF2705" s="13" t="s">
        <v>6420</v>
      </c>
      <c r="AG2705" s="13" t="s">
        <v>6421</v>
      </c>
      <c r="AH2705" s="13" t="s">
        <v>6422</v>
      </c>
      <c r="AI2705" s="14">
        <v>262056</v>
      </c>
      <c r="AJ2705" s="13" t="s">
        <v>486</v>
      </c>
      <c r="AK2705" s="13" t="s">
        <v>6423</v>
      </c>
      <c r="AL2705" s="13"/>
      <c r="AM2705" s="13"/>
      <c r="AN2705" s="13" t="s">
        <v>505</v>
      </c>
    </row>
    <row r="2706" spans="1:40" x14ac:dyDescent="0.2">
      <c r="A2706" s="8" t="s">
        <v>6397</v>
      </c>
      <c r="B2706" s="8" t="s">
        <v>1044</v>
      </c>
      <c r="C2706" s="8" t="str">
        <f t="shared" si="41"/>
        <v>Orange County TX</v>
      </c>
      <c r="D2706" s="9">
        <v>84260</v>
      </c>
      <c r="E2706" s="8" t="s">
        <v>445</v>
      </c>
      <c r="F2706" s="9">
        <v>5716</v>
      </c>
      <c r="G2706" s="9">
        <v>25385</v>
      </c>
      <c r="H2706" s="9">
        <v>31761</v>
      </c>
      <c r="I2706" s="10">
        <v>0.17996914454834545</v>
      </c>
      <c r="J2706" s="10">
        <v>0.7992506533169611</v>
      </c>
      <c r="K2706" s="9">
        <v>-19669</v>
      </c>
      <c r="L2706" s="9">
        <v>19669</v>
      </c>
      <c r="M2706" s="10">
        <v>-0.61928150876861565</v>
      </c>
      <c r="N2706" s="10">
        <v>0.61928150876861565</v>
      </c>
      <c r="O2706" s="9">
        <v>6797</v>
      </c>
      <c r="P2706" s="9">
        <v>23361</v>
      </c>
      <c r="Q2706" s="9">
        <v>30502</v>
      </c>
      <c r="R2706" s="10">
        <v>0.22283784669857715</v>
      </c>
      <c r="S2706" s="10">
        <v>0.76588420431447113</v>
      </c>
      <c r="T2706" s="9">
        <v>-16564</v>
      </c>
      <c r="U2706" s="10">
        <v>-0.54304635761589393</v>
      </c>
      <c r="V2706" s="9">
        <v>-1081</v>
      </c>
      <c r="W2706" s="9">
        <v>2024</v>
      </c>
      <c r="X2706" s="10">
        <v>-4.2868702150231697E-2</v>
      </c>
      <c r="Y2706" s="10">
        <v>3.3366449002489973E-2</v>
      </c>
      <c r="Z2706" s="11">
        <v>333.67</v>
      </c>
      <c r="AA2706" s="11">
        <v>252.52494980070128</v>
      </c>
      <c r="AB2706" s="11">
        <v>48361</v>
      </c>
      <c r="AC2706" s="12" t="s">
        <v>6815</v>
      </c>
      <c r="AD2706" s="8">
        <v>48</v>
      </c>
      <c r="AE2706" s="8">
        <v>361</v>
      </c>
      <c r="AF2706" s="13" t="s">
        <v>6652</v>
      </c>
      <c r="AG2706" s="13"/>
      <c r="AH2706" s="13" t="s">
        <v>6653</v>
      </c>
      <c r="AI2706" s="14">
        <v>408419</v>
      </c>
      <c r="AJ2706" s="13" t="s">
        <v>486</v>
      </c>
      <c r="AK2706" s="13"/>
      <c r="AL2706" s="13"/>
      <c r="AM2706" s="13"/>
      <c r="AN2706" s="13" t="s">
        <v>487</v>
      </c>
    </row>
    <row r="2707" spans="1:40" x14ac:dyDescent="0.2">
      <c r="A2707" s="8" t="s">
        <v>6397</v>
      </c>
      <c r="B2707" s="8" t="s">
        <v>6816</v>
      </c>
      <c r="C2707" s="8" t="str">
        <f t="shared" si="41"/>
        <v>Palo Pinto County TX</v>
      </c>
      <c r="D2707" s="9">
        <v>27895</v>
      </c>
      <c r="E2707" s="8" t="s">
        <v>445</v>
      </c>
      <c r="F2707" s="9">
        <v>1700</v>
      </c>
      <c r="G2707" s="9">
        <v>8222</v>
      </c>
      <c r="H2707" s="9">
        <v>10175</v>
      </c>
      <c r="I2707" s="10">
        <v>0.16707616707616707</v>
      </c>
      <c r="J2707" s="10">
        <v>0.80805896805896804</v>
      </c>
      <c r="K2707" s="9">
        <v>-6522</v>
      </c>
      <c r="L2707" s="9">
        <v>6522</v>
      </c>
      <c r="M2707" s="10">
        <v>-0.64098280098280092</v>
      </c>
      <c r="N2707" s="10">
        <v>0.64098280098280092</v>
      </c>
      <c r="O2707" s="9">
        <v>1810</v>
      </c>
      <c r="P2707" s="9">
        <v>7392</v>
      </c>
      <c r="Q2707" s="9">
        <v>9335</v>
      </c>
      <c r="R2707" s="10">
        <v>0.19389394750937333</v>
      </c>
      <c r="S2707" s="10">
        <v>0.79185859667916447</v>
      </c>
      <c r="T2707" s="9">
        <v>-5582</v>
      </c>
      <c r="U2707" s="10">
        <v>-0.5979646491697912</v>
      </c>
      <c r="V2707" s="9">
        <v>-110</v>
      </c>
      <c r="W2707" s="9">
        <v>830</v>
      </c>
      <c r="X2707" s="10">
        <v>-2.6817780433206262E-2</v>
      </c>
      <c r="Y2707" s="10">
        <v>1.6200371379803569E-2</v>
      </c>
      <c r="Z2707" s="11">
        <v>951.79</v>
      </c>
      <c r="AA2707" s="11">
        <v>29.307935574023684</v>
      </c>
      <c r="AB2707" s="11">
        <v>48363</v>
      </c>
      <c r="AC2707" s="12" t="s">
        <v>6817</v>
      </c>
      <c r="AD2707" s="8">
        <v>48</v>
      </c>
      <c r="AE2707" s="8">
        <v>363</v>
      </c>
      <c r="AF2707" s="13" t="s">
        <v>6818</v>
      </c>
      <c r="AG2707" s="13" t="s">
        <v>5548</v>
      </c>
      <c r="AH2707" s="13" t="s">
        <v>6819</v>
      </c>
      <c r="AJ2707" s="13" t="s">
        <v>498</v>
      </c>
      <c r="AK2707" s="13" t="s">
        <v>5550</v>
      </c>
      <c r="AL2707" s="13"/>
      <c r="AM2707" s="13"/>
      <c r="AN2707" s="13" t="s">
        <v>487</v>
      </c>
    </row>
    <row r="2708" spans="1:40" x14ac:dyDescent="0.2">
      <c r="A2708" s="8" t="s">
        <v>6397</v>
      </c>
      <c r="B2708" s="8" t="s">
        <v>4028</v>
      </c>
      <c r="C2708" s="8" t="str">
        <f t="shared" si="41"/>
        <v>Panola County TX</v>
      </c>
      <c r="D2708" s="9">
        <v>23766</v>
      </c>
      <c r="E2708" s="8" t="s">
        <v>445</v>
      </c>
      <c r="F2708" s="9">
        <v>1835</v>
      </c>
      <c r="G2708" s="9">
        <v>8445</v>
      </c>
      <c r="H2708" s="9">
        <v>10413</v>
      </c>
      <c r="I2708" s="10">
        <v>0.17622203015461443</v>
      </c>
      <c r="J2708" s="10">
        <v>0.81100547392682221</v>
      </c>
      <c r="K2708" s="9">
        <v>-6610</v>
      </c>
      <c r="L2708" s="9">
        <v>6610</v>
      </c>
      <c r="M2708" s="10">
        <v>-0.63478344377220774</v>
      </c>
      <c r="N2708" s="10">
        <v>0.63478344377220774</v>
      </c>
      <c r="O2708" s="9">
        <v>2211</v>
      </c>
      <c r="P2708" s="9">
        <v>7941</v>
      </c>
      <c r="Q2708" s="9">
        <v>10221</v>
      </c>
      <c r="R2708" s="10">
        <v>0.21631934253008511</v>
      </c>
      <c r="S2708" s="10">
        <v>0.77692985030818906</v>
      </c>
      <c r="T2708" s="9">
        <v>-5730</v>
      </c>
      <c r="U2708" s="10">
        <v>-0.56061050777810395</v>
      </c>
      <c r="V2708" s="9">
        <v>-376</v>
      </c>
      <c r="W2708" s="9">
        <v>504</v>
      </c>
      <c r="X2708" s="10">
        <v>-4.0097312375470678E-2</v>
      </c>
      <c r="Y2708" s="10">
        <v>3.4075623618633144E-2</v>
      </c>
      <c r="Z2708" s="11">
        <v>801.75</v>
      </c>
      <c r="AA2708" s="11">
        <v>29.642656688493918</v>
      </c>
      <c r="AB2708" s="11">
        <v>48365</v>
      </c>
      <c r="AC2708" s="12" t="s">
        <v>6820</v>
      </c>
      <c r="AD2708" s="8">
        <v>48</v>
      </c>
      <c r="AE2708" s="8">
        <v>365</v>
      </c>
      <c r="AF2708" s="13"/>
      <c r="AG2708" s="13"/>
      <c r="AH2708" s="13"/>
      <c r="AJ2708" s="13"/>
      <c r="AK2708" s="13"/>
      <c r="AL2708" s="13"/>
      <c r="AM2708" s="13"/>
      <c r="AN2708" s="13" t="s">
        <v>510</v>
      </c>
    </row>
    <row r="2709" spans="1:40" x14ac:dyDescent="0.2">
      <c r="A2709" s="8" t="s">
        <v>6397</v>
      </c>
      <c r="B2709" s="8" t="s">
        <v>6821</v>
      </c>
      <c r="C2709" s="8" t="str">
        <f t="shared" si="41"/>
        <v>Parker County TX</v>
      </c>
      <c r="D2709" s="9">
        <v>126042</v>
      </c>
      <c r="E2709" s="8" t="s">
        <v>445</v>
      </c>
      <c r="F2709" s="9">
        <v>8329</v>
      </c>
      <c r="G2709" s="9">
        <v>46433</v>
      </c>
      <c r="H2709" s="9">
        <v>56413</v>
      </c>
      <c r="I2709" s="10">
        <v>0.14764327371350575</v>
      </c>
      <c r="J2709" s="10">
        <v>0.82309042242036412</v>
      </c>
      <c r="K2709" s="9">
        <v>-38104</v>
      </c>
      <c r="L2709" s="9">
        <v>38104</v>
      </c>
      <c r="M2709" s="10">
        <v>-0.6754471487068584</v>
      </c>
      <c r="N2709" s="10">
        <v>0.6754471487068584</v>
      </c>
      <c r="O2709" s="9">
        <v>7804</v>
      </c>
      <c r="P2709" s="9">
        <v>38980</v>
      </c>
      <c r="Q2709" s="9">
        <v>47346</v>
      </c>
      <c r="R2709" s="10">
        <v>0.16482913023275461</v>
      </c>
      <c r="S2709" s="10">
        <v>0.82330080682634221</v>
      </c>
      <c r="T2709" s="9">
        <v>-31176</v>
      </c>
      <c r="U2709" s="10">
        <v>-0.65847167659358763</v>
      </c>
      <c r="V2709" s="9">
        <v>525</v>
      </c>
      <c r="W2709" s="9">
        <v>7453</v>
      </c>
      <c r="X2709" s="10">
        <v>-1.7185856519248865E-2</v>
      </c>
      <c r="Y2709" s="10">
        <v>-2.1038440597809238E-4</v>
      </c>
      <c r="Z2709" s="11">
        <v>903.48</v>
      </c>
      <c r="AA2709" s="11">
        <v>139.50723867711514</v>
      </c>
      <c r="AB2709" s="11">
        <v>48367</v>
      </c>
      <c r="AC2709" s="12" t="s">
        <v>6822</v>
      </c>
      <c r="AD2709" s="8">
        <v>48</v>
      </c>
      <c r="AE2709" s="8">
        <v>367</v>
      </c>
      <c r="AF2709" s="13" t="s">
        <v>6517</v>
      </c>
      <c r="AG2709" s="13" t="s">
        <v>5548</v>
      </c>
      <c r="AH2709" s="13" t="s">
        <v>6518</v>
      </c>
      <c r="AI2709" s="14">
        <v>7102796</v>
      </c>
      <c r="AJ2709" s="13" t="s">
        <v>486</v>
      </c>
      <c r="AK2709" s="13" t="s">
        <v>5550</v>
      </c>
      <c r="AL2709" s="13" t="s">
        <v>6679</v>
      </c>
      <c r="AM2709" s="13" t="s">
        <v>6680</v>
      </c>
      <c r="AN2709" s="13" t="s">
        <v>505</v>
      </c>
    </row>
    <row r="2710" spans="1:40" x14ac:dyDescent="0.2">
      <c r="A2710" s="8" t="s">
        <v>6397</v>
      </c>
      <c r="B2710" s="8" t="s">
        <v>6823</v>
      </c>
      <c r="C2710" s="8" t="str">
        <f t="shared" si="41"/>
        <v>Parmer County TX</v>
      </c>
      <c r="D2710" s="9">
        <v>9749</v>
      </c>
      <c r="E2710" s="8" t="s">
        <v>445</v>
      </c>
      <c r="F2710" s="9">
        <v>848</v>
      </c>
      <c r="G2710" s="9">
        <v>1911</v>
      </c>
      <c r="H2710" s="9">
        <v>2818</v>
      </c>
      <c r="I2710" s="10">
        <v>0.30092264017033354</v>
      </c>
      <c r="J2710" s="10">
        <v>0.67814052519517387</v>
      </c>
      <c r="K2710" s="9">
        <v>-1063</v>
      </c>
      <c r="L2710" s="9">
        <v>1063</v>
      </c>
      <c r="M2710" s="10">
        <v>-0.37721788502484033</v>
      </c>
      <c r="N2710" s="10">
        <v>0.37721788502484033</v>
      </c>
      <c r="O2710" s="9">
        <v>528</v>
      </c>
      <c r="P2710" s="9">
        <v>2005</v>
      </c>
      <c r="Q2710" s="9">
        <v>2545</v>
      </c>
      <c r="R2710" s="10">
        <v>0.20746561886051079</v>
      </c>
      <c r="S2710" s="10">
        <v>0.78781925343811399</v>
      </c>
      <c r="T2710" s="9">
        <v>-1477</v>
      </c>
      <c r="U2710" s="10">
        <v>-0.58035363457760325</v>
      </c>
      <c r="V2710" s="9">
        <v>320</v>
      </c>
      <c r="W2710" s="9">
        <v>-94</v>
      </c>
      <c r="X2710" s="10">
        <v>9.3457021309822752E-2</v>
      </c>
      <c r="Y2710" s="10">
        <v>-0.10967872824294012</v>
      </c>
      <c r="Z2710" s="11">
        <v>880.78</v>
      </c>
      <c r="AA2710" s="11">
        <v>11.068598287881196</v>
      </c>
      <c r="AB2710" s="11">
        <v>48369</v>
      </c>
      <c r="AC2710" s="12" t="s">
        <v>6824</v>
      </c>
      <c r="AD2710" s="8">
        <v>48</v>
      </c>
      <c r="AE2710" s="8">
        <v>369</v>
      </c>
      <c r="AF2710" s="13"/>
      <c r="AG2710" s="13"/>
      <c r="AH2710" s="13"/>
      <c r="AJ2710" s="13"/>
      <c r="AK2710" s="13"/>
      <c r="AL2710" s="13"/>
      <c r="AM2710" s="13"/>
      <c r="AN2710" s="13" t="s">
        <v>510</v>
      </c>
    </row>
    <row r="2711" spans="1:40" x14ac:dyDescent="0.2">
      <c r="A2711" s="8" t="s">
        <v>6397</v>
      </c>
      <c r="B2711" s="8" t="s">
        <v>6825</v>
      </c>
      <c r="C2711" s="8" t="str">
        <f t="shared" si="41"/>
        <v>Pecos County TX</v>
      </c>
      <c r="D2711" s="9">
        <v>16203</v>
      </c>
      <c r="E2711" s="8" t="s">
        <v>445</v>
      </c>
      <c r="F2711" s="9">
        <v>1551</v>
      </c>
      <c r="G2711" s="9">
        <v>2463</v>
      </c>
      <c r="H2711" s="9">
        <v>4167</v>
      </c>
      <c r="I2711" s="10">
        <v>0.37221022318214542</v>
      </c>
      <c r="J2711" s="10">
        <v>0.59107271418286533</v>
      </c>
      <c r="K2711" s="9">
        <v>-912</v>
      </c>
      <c r="L2711" s="9">
        <v>912</v>
      </c>
      <c r="M2711" s="10">
        <v>-0.21886249100071992</v>
      </c>
      <c r="N2711" s="10">
        <v>0.21886249100071992</v>
      </c>
      <c r="O2711" s="9">
        <v>1591</v>
      </c>
      <c r="P2711" s="9">
        <v>2512</v>
      </c>
      <c r="Q2711" s="9">
        <v>4147</v>
      </c>
      <c r="R2711" s="10">
        <v>0.38365083192669397</v>
      </c>
      <c r="S2711" s="10">
        <v>0.60573908849770919</v>
      </c>
      <c r="T2711" s="9">
        <v>-921</v>
      </c>
      <c r="U2711" s="10">
        <v>-0.22208825657101522</v>
      </c>
      <c r="V2711" s="9">
        <v>-40</v>
      </c>
      <c r="W2711" s="9">
        <v>-49</v>
      </c>
      <c r="X2711" s="10">
        <v>-1.1440608744548553E-2</v>
      </c>
      <c r="Y2711" s="10">
        <v>-1.4666374314843855E-2</v>
      </c>
      <c r="Z2711" s="11">
        <v>4763.8500000000004</v>
      </c>
      <c r="AA2711" s="11">
        <v>3.4012405932176701</v>
      </c>
      <c r="AB2711" s="11">
        <v>48371</v>
      </c>
      <c r="AC2711" s="12" t="s">
        <v>6826</v>
      </c>
      <c r="AD2711" s="8">
        <v>48</v>
      </c>
      <c r="AE2711" s="8">
        <v>371</v>
      </c>
      <c r="AF2711" s="13"/>
      <c r="AG2711" s="13"/>
      <c r="AH2711" s="13"/>
      <c r="AJ2711" s="13"/>
      <c r="AK2711" s="13"/>
      <c r="AL2711" s="13"/>
      <c r="AM2711" s="13"/>
      <c r="AN2711" s="13" t="s">
        <v>510</v>
      </c>
    </row>
    <row r="2712" spans="1:40" x14ac:dyDescent="0.2">
      <c r="A2712" s="8" t="s">
        <v>6397</v>
      </c>
      <c r="B2712" s="8" t="s">
        <v>888</v>
      </c>
      <c r="C2712" s="8" t="str">
        <f t="shared" si="41"/>
        <v>Polk County TX</v>
      </c>
      <c r="D2712" s="9">
        <v>46972</v>
      </c>
      <c r="E2712" s="8" t="s">
        <v>445</v>
      </c>
      <c r="F2712" s="9">
        <v>7123</v>
      </c>
      <c r="G2712" s="9">
        <v>26587</v>
      </c>
      <c r="H2712" s="9">
        <v>34444</v>
      </c>
      <c r="I2712" s="10">
        <v>0.20679944257345256</v>
      </c>
      <c r="J2712" s="10">
        <v>0.77189060504006501</v>
      </c>
      <c r="K2712" s="9">
        <v>-19464</v>
      </c>
      <c r="L2712" s="9">
        <v>19464</v>
      </c>
      <c r="M2712" s="10">
        <v>-0.5650911624666124</v>
      </c>
      <c r="N2712" s="10">
        <v>0.5650911624666124</v>
      </c>
      <c r="O2712" s="9">
        <v>4836</v>
      </c>
      <c r="P2712" s="9">
        <v>14019</v>
      </c>
      <c r="Q2712" s="9">
        <v>19058</v>
      </c>
      <c r="R2712" s="10">
        <v>0.25375170532060026</v>
      </c>
      <c r="S2712" s="10">
        <v>0.73559659985308012</v>
      </c>
      <c r="T2712" s="9">
        <v>-9183</v>
      </c>
      <c r="U2712" s="10">
        <v>-0.48184489453247986</v>
      </c>
      <c r="V2712" s="9">
        <v>2287</v>
      </c>
      <c r="W2712" s="9">
        <v>12568</v>
      </c>
      <c r="X2712" s="10">
        <v>-4.6952262747147699E-2</v>
      </c>
      <c r="Y2712" s="10">
        <v>3.629400518698489E-2</v>
      </c>
      <c r="Z2712" s="11">
        <v>1057.0899999999999</v>
      </c>
      <c r="AA2712" s="11">
        <v>44.435194732709611</v>
      </c>
      <c r="AB2712" s="11">
        <v>48373</v>
      </c>
      <c r="AC2712" s="12" t="s">
        <v>6827</v>
      </c>
      <c r="AD2712" s="8">
        <v>48</v>
      </c>
      <c r="AE2712" s="8">
        <v>373</v>
      </c>
      <c r="AF2712" s="13"/>
      <c r="AG2712" s="13"/>
      <c r="AH2712" s="13"/>
      <c r="AJ2712" s="13"/>
      <c r="AK2712" s="13"/>
      <c r="AL2712" s="13"/>
      <c r="AM2712" s="13"/>
      <c r="AN2712" s="13" t="s">
        <v>510</v>
      </c>
    </row>
    <row r="2713" spans="1:40" x14ac:dyDescent="0.2">
      <c r="A2713" s="8" t="s">
        <v>6397</v>
      </c>
      <c r="B2713" s="8" t="s">
        <v>5945</v>
      </c>
      <c r="C2713" s="8" t="str">
        <f t="shared" si="41"/>
        <v>Potter County TX</v>
      </c>
      <c r="D2713" s="9">
        <v>121802</v>
      </c>
      <c r="E2713" s="8" t="s">
        <v>445</v>
      </c>
      <c r="F2713" s="9">
        <v>7620</v>
      </c>
      <c r="G2713" s="9">
        <v>19499</v>
      </c>
      <c r="H2713" s="9">
        <v>28330</v>
      </c>
      <c r="I2713" s="10">
        <v>0.26897282033180375</v>
      </c>
      <c r="J2713" s="10">
        <v>0.68828097423226264</v>
      </c>
      <c r="K2713" s="9">
        <v>-11879</v>
      </c>
      <c r="L2713" s="9">
        <v>11879</v>
      </c>
      <c r="M2713" s="10">
        <v>-0.41930815390045889</v>
      </c>
      <c r="N2713" s="10">
        <v>0.41930815390045889</v>
      </c>
      <c r="O2713" s="9">
        <v>7114</v>
      </c>
      <c r="P2713" s="9">
        <v>18905</v>
      </c>
      <c r="Q2713" s="9">
        <v>26418</v>
      </c>
      <c r="R2713" s="10">
        <v>0.26928609281550459</v>
      </c>
      <c r="S2713" s="10">
        <v>0.71561056855174499</v>
      </c>
      <c r="T2713" s="9">
        <v>-11791</v>
      </c>
      <c r="U2713" s="10">
        <v>-0.4463244757362404</v>
      </c>
      <c r="V2713" s="9">
        <v>506</v>
      </c>
      <c r="W2713" s="9">
        <v>594</v>
      </c>
      <c r="X2713" s="10">
        <v>-3.1327248370083272E-4</v>
      </c>
      <c r="Y2713" s="10">
        <v>-2.7329594319482342E-2</v>
      </c>
      <c r="Z2713" s="11">
        <v>908.37</v>
      </c>
      <c r="AA2713" s="11">
        <v>134.08853220603939</v>
      </c>
      <c r="AB2713" s="11">
        <v>48375</v>
      </c>
      <c r="AC2713" s="12" t="s">
        <v>6828</v>
      </c>
      <c r="AD2713" s="8">
        <v>48</v>
      </c>
      <c r="AE2713" s="8">
        <v>375</v>
      </c>
      <c r="AF2713" s="13" t="s">
        <v>6420</v>
      </c>
      <c r="AG2713" s="13" t="s">
        <v>6421</v>
      </c>
      <c r="AH2713" s="13" t="s">
        <v>6422</v>
      </c>
      <c r="AI2713" s="14">
        <v>262056</v>
      </c>
      <c r="AJ2713" s="13" t="s">
        <v>486</v>
      </c>
      <c r="AK2713" s="13" t="s">
        <v>6423</v>
      </c>
      <c r="AL2713" s="13"/>
      <c r="AM2713" s="13"/>
      <c r="AN2713" s="13" t="s">
        <v>487</v>
      </c>
    </row>
    <row r="2714" spans="1:40" x14ac:dyDescent="0.2">
      <c r="A2714" s="8" t="s">
        <v>6397</v>
      </c>
      <c r="B2714" s="8" t="s">
        <v>6829</v>
      </c>
      <c r="C2714" s="8" t="str">
        <f t="shared" si="41"/>
        <v>Presidio County TX</v>
      </c>
      <c r="D2714" s="9">
        <v>6876</v>
      </c>
      <c r="E2714" s="8" t="s">
        <v>445</v>
      </c>
      <c r="F2714" s="9">
        <v>1458</v>
      </c>
      <c r="G2714" s="9">
        <v>652</v>
      </c>
      <c r="H2714" s="9">
        <v>2203</v>
      </c>
      <c r="I2714" s="10">
        <v>0.66182478438492964</v>
      </c>
      <c r="J2714" s="10">
        <v>0.29596005447117568</v>
      </c>
      <c r="K2714" s="9">
        <v>806</v>
      </c>
      <c r="L2714" s="9">
        <v>-806</v>
      </c>
      <c r="M2714" s="10">
        <v>0.36586472991375396</v>
      </c>
      <c r="N2714" s="10">
        <v>-0.36586472991375396</v>
      </c>
      <c r="O2714" s="9">
        <v>1273</v>
      </c>
      <c r="P2714" s="9">
        <v>504</v>
      </c>
      <c r="Q2714" s="9">
        <v>1808</v>
      </c>
      <c r="R2714" s="10">
        <v>0.7040929203539823</v>
      </c>
      <c r="S2714" s="10">
        <v>0.27876106194690264</v>
      </c>
      <c r="T2714" s="9">
        <v>769</v>
      </c>
      <c r="U2714" s="10">
        <v>0.42533185840707965</v>
      </c>
      <c r="V2714" s="9">
        <v>185</v>
      </c>
      <c r="W2714" s="9">
        <v>148</v>
      </c>
      <c r="X2714" s="10">
        <v>-4.2268135969052656E-2</v>
      </c>
      <c r="Y2714" s="10">
        <v>1.7198992524273038E-2</v>
      </c>
      <c r="Z2714" s="11">
        <v>3855.24</v>
      </c>
      <c r="AA2714" s="11">
        <v>1.7835465496311516</v>
      </c>
      <c r="AB2714" s="11">
        <v>48377</v>
      </c>
      <c r="AC2714" s="12" t="s">
        <v>6830</v>
      </c>
      <c r="AD2714" s="8">
        <v>48</v>
      </c>
      <c r="AE2714" s="8">
        <v>377</v>
      </c>
      <c r="AF2714" s="13"/>
      <c r="AG2714" s="13"/>
      <c r="AH2714" s="13"/>
      <c r="AJ2714" s="13"/>
      <c r="AK2714" s="13"/>
      <c r="AL2714" s="13"/>
      <c r="AM2714" s="13"/>
      <c r="AN2714" s="13" t="s">
        <v>510</v>
      </c>
    </row>
    <row r="2715" spans="1:40" x14ac:dyDescent="0.2">
      <c r="A2715" s="8" t="s">
        <v>6397</v>
      </c>
      <c r="B2715" s="8" t="s">
        <v>6831</v>
      </c>
      <c r="C2715" s="8" t="str">
        <f t="shared" si="41"/>
        <v>Rains County TX</v>
      </c>
      <c r="D2715" s="9">
        <v>11161</v>
      </c>
      <c r="E2715" s="8" t="s">
        <v>445</v>
      </c>
      <c r="F2715" s="9">
        <v>619</v>
      </c>
      <c r="G2715" s="9">
        <v>3919</v>
      </c>
      <c r="H2715" s="9">
        <v>4630</v>
      </c>
      <c r="I2715" s="10">
        <v>0.13369330453563716</v>
      </c>
      <c r="J2715" s="10">
        <v>0.84643628509719226</v>
      </c>
      <c r="K2715" s="9">
        <v>-3300</v>
      </c>
      <c r="L2715" s="9">
        <v>3300</v>
      </c>
      <c r="M2715" s="10">
        <v>-0.71274298056155505</v>
      </c>
      <c r="N2715" s="10">
        <v>0.71274298056155505</v>
      </c>
      <c r="O2715" s="9">
        <v>754</v>
      </c>
      <c r="P2715" s="9">
        <v>3265</v>
      </c>
      <c r="Q2715" s="9">
        <v>4065</v>
      </c>
      <c r="R2715" s="10">
        <v>0.1854858548585486</v>
      </c>
      <c r="S2715" s="10">
        <v>0.8031980319803198</v>
      </c>
      <c r="T2715" s="9">
        <v>-2511</v>
      </c>
      <c r="U2715" s="10">
        <v>-0.61771217712177118</v>
      </c>
      <c r="V2715" s="9">
        <v>-135</v>
      </c>
      <c r="W2715" s="9">
        <v>654</v>
      </c>
      <c r="X2715" s="10">
        <v>-5.179255032291144E-2</v>
      </c>
      <c r="Y2715" s="10">
        <v>4.323825311687246E-2</v>
      </c>
      <c r="Z2715" s="11">
        <v>229.45</v>
      </c>
      <c r="AA2715" s="11">
        <v>48.642405752887342</v>
      </c>
      <c r="AB2715" s="11">
        <v>48379</v>
      </c>
      <c r="AC2715" s="12" t="s">
        <v>6832</v>
      </c>
      <c r="AD2715" s="8">
        <v>48</v>
      </c>
      <c r="AE2715" s="8">
        <v>379</v>
      </c>
      <c r="AF2715" s="13"/>
      <c r="AG2715" s="13"/>
      <c r="AH2715" s="13"/>
      <c r="AJ2715" s="13"/>
      <c r="AK2715" s="13"/>
      <c r="AL2715" s="13"/>
      <c r="AM2715" s="13"/>
      <c r="AN2715" s="13" t="s">
        <v>510</v>
      </c>
    </row>
    <row r="2716" spans="1:40" x14ac:dyDescent="0.2">
      <c r="A2716" s="8" t="s">
        <v>6397</v>
      </c>
      <c r="B2716" s="8" t="s">
        <v>6833</v>
      </c>
      <c r="C2716" s="8" t="str">
        <f t="shared" si="41"/>
        <v>Randall County TX</v>
      </c>
      <c r="D2716" s="9">
        <v>130269</v>
      </c>
      <c r="E2716" s="8" t="s">
        <v>445</v>
      </c>
      <c r="F2716" s="9">
        <v>8340</v>
      </c>
      <c r="G2716" s="9">
        <v>43379</v>
      </c>
      <c r="H2716" s="9">
        <v>53813</v>
      </c>
      <c r="I2716" s="10">
        <v>0.15498113838663519</v>
      </c>
      <c r="J2716" s="10">
        <v>0.80610633118391462</v>
      </c>
      <c r="K2716" s="9">
        <v>-35039</v>
      </c>
      <c r="L2716" s="9">
        <v>35039</v>
      </c>
      <c r="M2716" s="10">
        <v>-0.65112519279727943</v>
      </c>
      <c r="N2716" s="10">
        <v>0.65112519279727943</v>
      </c>
      <c r="O2716" s="9">
        <v>7553</v>
      </c>
      <c r="P2716" s="9">
        <v>41366</v>
      </c>
      <c r="Q2716" s="9">
        <v>49588</v>
      </c>
      <c r="R2716" s="10">
        <v>0.15231507622811971</v>
      </c>
      <c r="S2716" s="10">
        <v>0.83419375655400496</v>
      </c>
      <c r="T2716" s="9">
        <v>-33813</v>
      </c>
      <c r="U2716" s="10">
        <v>-0.68187868032588528</v>
      </c>
      <c r="V2716" s="9">
        <v>787</v>
      </c>
      <c r="W2716" s="9">
        <v>2013</v>
      </c>
      <c r="X2716" s="10">
        <v>2.6660621585154753E-3</v>
      </c>
      <c r="Y2716" s="10">
        <v>-2.8087425370090346E-2</v>
      </c>
      <c r="Z2716" s="11">
        <v>911.54</v>
      </c>
      <c r="AA2716" s="11">
        <v>142.9108980406784</v>
      </c>
      <c r="AB2716" s="11">
        <v>48381</v>
      </c>
      <c r="AC2716" s="12" t="s">
        <v>6834</v>
      </c>
      <c r="AD2716" s="8">
        <v>48</v>
      </c>
      <c r="AE2716" s="8">
        <v>381</v>
      </c>
      <c r="AF2716" s="13" t="s">
        <v>6420</v>
      </c>
      <c r="AG2716" s="13" t="s">
        <v>6421</v>
      </c>
      <c r="AH2716" s="13" t="s">
        <v>6422</v>
      </c>
      <c r="AI2716" s="14">
        <v>262056</v>
      </c>
      <c r="AJ2716" s="13" t="s">
        <v>486</v>
      </c>
      <c r="AK2716" s="13" t="s">
        <v>6423</v>
      </c>
      <c r="AL2716" s="13"/>
      <c r="AM2716" s="13"/>
      <c r="AN2716" s="13" t="s">
        <v>487</v>
      </c>
    </row>
    <row r="2717" spans="1:40" x14ac:dyDescent="0.2">
      <c r="A2717" s="8" t="s">
        <v>6397</v>
      </c>
      <c r="B2717" s="8" t="s">
        <v>6835</v>
      </c>
      <c r="C2717" s="8" t="str">
        <f t="shared" si="41"/>
        <v>Reagan County TX</v>
      </c>
      <c r="D2717" s="9">
        <v>3792</v>
      </c>
      <c r="E2717" s="8" t="s">
        <v>445</v>
      </c>
      <c r="F2717" s="9">
        <v>167</v>
      </c>
      <c r="G2717" s="9">
        <v>709</v>
      </c>
      <c r="H2717" s="9">
        <v>900</v>
      </c>
      <c r="I2717" s="10">
        <v>0.18555555555555556</v>
      </c>
      <c r="J2717" s="10">
        <v>0.7877777777777778</v>
      </c>
      <c r="K2717" s="9">
        <v>-542</v>
      </c>
      <c r="L2717" s="9">
        <v>542</v>
      </c>
      <c r="M2717" s="10">
        <v>-0.60222222222222221</v>
      </c>
      <c r="N2717" s="10">
        <v>0.60222222222222221</v>
      </c>
      <c r="O2717" s="9">
        <v>158</v>
      </c>
      <c r="P2717" s="9">
        <v>676</v>
      </c>
      <c r="Q2717" s="9">
        <v>843</v>
      </c>
      <c r="R2717" s="10">
        <v>0.1874258600237248</v>
      </c>
      <c r="S2717" s="10">
        <v>0.80189798339264529</v>
      </c>
      <c r="T2717" s="9">
        <v>-518</v>
      </c>
      <c r="U2717" s="10">
        <v>-0.61447212336892054</v>
      </c>
      <c r="V2717" s="9">
        <v>9</v>
      </c>
      <c r="W2717" s="9">
        <v>33</v>
      </c>
      <c r="X2717" s="10">
        <v>-1.8703044681692427E-3</v>
      </c>
      <c r="Y2717" s="10">
        <v>-1.4120205614867487E-2</v>
      </c>
      <c r="Z2717" s="11">
        <v>1175.3</v>
      </c>
      <c r="AA2717" s="11">
        <v>3.2264102782268358</v>
      </c>
      <c r="AB2717" s="11">
        <v>48383</v>
      </c>
      <c r="AC2717" s="12" t="s">
        <v>6836</v>
      </c>
      <c r="AD2717" s="8">
        <v>48</v>
      </c>
      <c r="AE2717" s="8">
        <v>383</v>
      </c>
      <c r="AF2717" s="13"/>
      <c r="AG2717" s="13"/>
      <c r="AH2717" s="13"/>
      <c r="AJ2717" s="13"/>
      <c r="AK2717" s="13"/>
      <c r="AL2717" s="13"/>
      <c r="AM2717" s="13"/>
      <c r="AN2717" s="13" t="s">
        <v>510</v>
      </c>
    </row>
    <row r="2718" spans="1:40" x14ac:dyDescent="0.2">
      <c r="A2718" s="8" t="s">
        <v>6397</v>
      </c>
      <c r="B2718" s="8" t="s">
        <v>6837</v>
      </c>
      <c r="C2718" s="8" t="str">
        <f t="shared" si="41"/>
        <v>Real County TX</v>
      </c>
      <c r="D2718" s="9">
        <v>3307</v>
      </c>
      <c r="E2718" s="8" t="s">
        <v>445</v>
      </c>
      <c r="F2718" s="9">
        <v>262</v>
      </c>
      <c r="G2718" s="9">
        <v>1382</v>
      </c>
      <c r="H2718" s="9">
        <v>1678</v>
      </c>
      <c r="I2718" s="10">
        <v>0.15613825983313467</v>
      </c>
      <c r="J2718" s="10">
        <v>0.82359952324195473</v>
      </c>
      <c r="K2718" s="9">
        <v>-1120</v>
      </c>
      <c r="L2718" s="9">
        <v>1120</v>
      </c>
      <c r="M2718" s="10">
        <v>-0.66746126340882006</v>
      </c>
      <c r="N2718" s="10">
        <v>0.66746126340882006</v>
      </c>
      <c r="O2718" s="9">
        <v>277</v>
      </c>
      <c r="P2718" s="9">
        <v>1236</v>
      </c>
      <c r="Q2718" s="9">
        <v>1533</v>
      </c>
      <c r="R2718" s="10">
        <v>0.18069145466405739</v>
      </c>
      <c r="S2718" s="10">
        <v>0.80626223091976512</v>
      </c>
      <c r="T2718" s="9">
        <v>-959</v>
      </c>
      <c r="U2718" s="10">
        <v>-0.62557077625570767</v>
      </c>
      <c r="V2718" s="9">
        <v>-15</v>
      </c>
      <c r="W2718" s="9">
        <v>146</v>
      </c>
      <c r="X2718" s="10">
        <v>-2.455319483092272E-2</v>
      </c>
      <c r="Y2718" s="10">
        <v>1.7337292322189612E-2</v>
      </c>
      <c r="Z2718" s="11">
        <v>699.2</v>
      </c>
      <c r="AA2718" s="11">
        <v>4.7296910755148742</v>
      </c>
      <c r="AB2718" s="11">
        <v>48385</v>
      </c>
      <c r="AC2718" s="12" t="s">
        <v>6838</v>
      </c>
      <c r="AD2718" s="8">
        <v>48</v>
      </c>
      <c r="AE2718" s="8">
        <v>385</v>
      </c>
      <c r="AF2718" s="13"/>
      <c r="AG2718" s="13"/>
      <c r="AH2718" s="13"/>
      <c r="AJ2718" s="13"/>
      <c r="AK2718" s="13"/>
      <c r="AL2718" s="13"/>
      <c r="AM2718" s="13"/>
      <c r="AN2718" s="13" t="s">
        <v>510</v>
      </c>
    </row>
    <row r="2719" spans="1:40" x14ac:dyDescent="0.2">
      <c r="A2719" s="8" t="s">
        <v>6397</v>
      </c>
      <c r="B2719" s="8" t="s">
        <v>6839</v>
      </c>
      <c r="C2719" s="8" t="str">
        <f t="shared" si="41"/>
        <v>Red River County TX</v>
      </c>
      <c r="D2719" s="9">
        <v>12455</v>
      </c>
      <c r="E2719" s="8" t="s">
        <v>445</v>
      </c>
      <c r="F2719" s="9">
        <v>1148</v>
      </c>
      <c r="G2719" s="9">
        <v>3924</v>
      </c>
      <c r="H2719" s="9">
        <v>5147</v>
      </c>
      <c r="I2719" s="10">
        <v>0.22304254905770352</v>
      </c>
      <c r="J2719" s="10">
        <v>0.76238585583835239</v>
      </c>
      <c r="K2719" s="9">
        <v>-2776</v>
      </c>
      <c r="L2719" s="9">
        <v>2776</v>
      </c>
      <c r="M2719" s="10">
        <v>-0.5393433067806489</v>
      </c>
      <c r="N2719" s="10">
        <v>0.5393433067806489</v>
      </c>
      <c r="O2719" s="9">
        <v>1482</v>
      </c>
      <c r="P2719" s="9">
        <v>3549</v>
      </c>
      <c r="Q2719" s="9">
        <v>5074</v>
      </c>
      <c r="R2719" s="10">
        <v>0.29207725660228617</v>
      </c>
      <c r="S2719" s="10">
        <v>0.69944816712652735</v>
      </c>
      <c r="T2719" s="9">
        <v>-2067</v>
      </c>
      <c r="U2719" s="10">
        <v>-0.40737091052424118</v>
      </c>
      <c r="V2719" s="9">
        <v>-334</v>
      </c>
      <c r="W2719" s="9">
        <v>375</v>
      </c>
      <c r="X2719" s="10">
        <v>-6.9034707544582657E-2</v>
      </c>
      <c r="Y2719" s="10">
        <v>6.2937688711825035E-2</v>
      </c>
      <c r="Z2719" s="11">
        <v>1036.58</v>
      </c>
      <c r="AA2719" s="11">
        <v>12.015473962453454</v>
      </c>
      <c r="AB2719" s="11">
        <v>48387</v>
      </c>
      <c r="AC2719" s="12" t="s">
        <v>6840</v>
      </c>
      <c r="AD2719" s="8">
        <v>48</v>
      </c>
      <c r="AE2719" s="8">
        <v>387</v>
      </c>
      <c r="AF2719" s="13"/>
      <c r="AG2719" s="13"/>
      <c r="AH2719" s="13"/>
      <c r="AJ2719" s="13"/>
      <c r="AK2719" s="13"/>
      <c r="AL2719" s="13"/>
      <c r="AM2719" s="13"/>
      <c r="AN2719" s="13" t="s">
        <v>510</v>
      </c>
    </row>
    <row r="2720" spans="1:40" x14ac:dyDescent="0.2">
      <c r="A2720" s="8" t="s">
        <v>6397</v>
      </c>
      <c r="B2720" s="8" t="s">
        <v>6841</v>
      </c>
      <c r="C2720" s="8" t="str">
        <f t="shared" si="41"/>
        <v>Reeves County TX</v>
      </c>
      <c r="D2720" s="9">
        <v>14732</v>
      </c>
      <c r="E2720" s="8" t="s">
        <v>445</v>
      </c>
      <c r="F2720" s="9">
        <v>1659</v>
      </c>
      <c r="G2720" s="9">
        <v>1417</v>
      </c>
      <c r="H2720" s="9">
        <v>3184</v>
      </c>
      <c r="I2720" s="10">
        <v>0.52104271356783916</v>
      </c>
      <c r="J2720" s="10">
        <v>0.44503768844221103</v>
      </c>
      <c r="K2720" s="9">
        <v>242</v>
      </c>
      <c r="L2720" s="9">
        <v>-242</v>
      </c>
      <c r="M2720" s="10">
        <v>7.6005025125628123E-2</v>
      </c>
      <c r="N2720" s="10">
        <v>-7.6005025125628123E-2</v>
      </c>
      <c r="O2720" s="9">
        <v>1649</v>
      </c>
      <c r="P2720" s="9">
        <v>1185</v>
      </c>
      <c r="Q2720" s="9">
        <v>2867</v>
      </c>
      <c r="R2720" s="10">
        <v>0.57516567840948729</v>
      </c>
      <c r="S2720" s="10">
        <v>0.41332403208929192</v>
      </c>
      <c r="T2720" s="9">
        <v>464</v>
      </c>
      <c r="U2720" s="10">
        <v>0.16184164632019538</v>
      </c>
      <c r="V2720" s="9">
        <v>10</v>
      </c>
      <c r="W2720" s="9">
        <v>232</v>
      </c>
      <c r="X2720" s="10">
        <v>-5.4122964841648136E-2</v>
      </c>
      <c r="Y2720" s="10">
        <v>3.1713656352919117E-2</v>
      </c>
      <c r="Z2720" s="11">
        <v>2635.38</v>
      </c>
      <c r="AA2720" s="11">
        <v>5.5900856802434564</v>
      </c>
      <c r="AB2720" s="11">
        <v>48389</v>
      </c>
      <c r="AC2720" s="12" t="s">
        <v>6842</v>
      </c>
      <c r="AD2720" s="8">
        <v>48</v>
      </c>
      <c r="AE2720" s="8">
        <v>389</v>
      </c>
      <c r="AF2720" s="13" t="s">
        <v>6843</v>
      </c>
      <c r="AG2720" s="13"/>
      <c r="AH2720" s="13" t="s">
        <v>6844</v>
      </c>
      <c r="AJ2720" s="13" t="s">
        <v>498</v>
      </c>
      <c r="AK2720" s="13"/>
      <c r="AL2720" s="13"/>
      <c r="AM2720" s="13"/>
      <c r="AN2720" s="13" t="s">
        <v>487</v>
      </c>
    </row>
    <row r="2721" spans="1:40" x14ac:dyDescent="0.2">
      <c r="A2721" s="8" t="s">
        <v>6397</v>
      </c>
      <c r="B2721" s="8" t="s">
        <v>6845</v>
      </c>
      <c r="C2721" s="8" t="str">
        <f t="shared" ref="C2721:C2784" si="42">B2721&amp;" "&amp;A2721</f>
        <v>Refugio County TX</v>
      </c>
      <c r="D2721" s="9">
        <v>7289</v>
      </c>
      <c r="E2721" s="8" t="s">
        <v>445</v>
      </c>
      <c r="F2721" s="9">
        <v>1034</v>
      </c>
      <c r="G2721" s="9">
        <v>1830</v>
      </c>
      <c r="H2721" s="9">
        <v>2945</v>
      </c>
      <c r="I2721" s="10">
        <v>0.35110356536502546</v>
      </c>
      <c r="J2721" s="10">
        <v>0.62139219015280134</v>
      </c>
      <c r="K2721" s="9">
        <v>-796</v>
      </c>
      <c r="L2721" s="9">
        <v>796</v>
      </c>
      <c r="M2721" s="10">
        <v>-0.27028862478777588</v>
      </c>
      <c r="N2721" s="10">
        <v>0.27028862478777588</v>
      </c>
      <c r="O2721" s="9">
        <v>998</v>
      </c>
      <c r="P2721" s="9">
        <v>1659</v>
      </c>
      <c r="Q2721" s="9">
        <v>2673</v>
      </c>
      <c r="R2721" s="10">
        <v>0.37336326225215116</v>
      </c>
      <c r="S2721" s="10">
        <v>0.62065095398428727</v>
      </c>
      <c r="T2721" s="9">
        <v>-661</v>
      </c>
      <c r="U2721" s="10">
        <v>-0.24728769173213611</v>
      </c>
      <c r="V2721" s="9">
        <v>36</v>
      </c>
      <c r="W2721" s="9">
        <v>171</v>
      </c>
      <c r="X2721" s="10">
        <v>-2.2259696887125702E-2</v>
      </c>
      <c r="Y2721" s="10">
        <v>7.4123616851407004E-4</v>
      </c>
      <c r="Z2721" s="11">
        <v>770.44</v>
      </c>
      <c r="AA2721" s="11">
        <v>9.4608275790457395</v>
      </c>
      <c r="AB2721" s="11">
        <v>48391</v>
      </c>
      <c r="AC2721" s="12" t="s">
        <v>6846</v>
      </c>
      <c r="AD2721" s="8">
        <v>48</v>
      </c>
      <c r="AE2721" s="8">
        <v>391</v>
      </c>
      <c r="AF2721" s="13"/>
      <c r="AG2721" s="13"/>
      <c r="AH2721" s="13"/>
      <c r="AJ2721" s="13"/>
      <c r="AK2721" s="13"/>
      <c r="AL2721" s="13"/>
      <c r="AM2721" s="13"/>
      <c r="AN2721" s="13" t="s">
        <v>510</v>
      </c>
    </row>
    <row r="2722" spans="1:40" x14ac:dyDescent="0.2">
      <c r="A2722" s="8" t="s">
        <v>6397</v>
      </c>
      <c r="B2722" s="8" t="s">
        <v>6197</v>
      </c>
      <c r="C2722" s="8" t="str">
        <f t="shared" si="42"/>
        <v>Roberts County TX</v>
      </c>
      <c r="D2722" s="9">
        <v>916</v>
      </c>
      <c r="E2722" s="8" t="s">
        <v>445</v>
      </c>
      <c r="F2722" s="9">
        <v>20</v>
      </c>
      <c r="G2722" s="9">
        <v>524</v>
      </c>
      <c r="H2722" s="9">
        <v>550</v>
      </c>
      <c r="I2722" s="10">
        <v>3.6363636363636362E-2</v>
      </c>
      <c r="J2722" s="10">
        <v>0.95272727272727276</v>
      </c>
      <c r="K2722" s="9">
        <v>-504</v>
      </c>
      <c r="L2722" s="9">
        <v>504</v>
      </c>
      <c r="M2722" s="10">
        <v>-0.91636363636363638</v>
      </c>
      <c r="N2722" s="10">
        <v>0.91636363636363638</v>
      </c>
      <c r="O2722" s="9">
        <v>25</v>
      </c>
      <c r="P2722" s="9">
        <v>408</v>
      </c>
      <c r="Q2722" s="9">
        <v>439</v>
      </c>
      <c r="R2722" s="10">
        <v>5.6947608200455579E-2</v>
      </c>
      <c r="S2722" s="10">
        <v>0.92938496583143504</v>
      </c>
      <c r="T2722" s="9">
        <v>-383</v>
      </c>
      <c r="U2722" s="10">
        <v>-0.8724373576309794</v>
      </c>
      <c r="V2722" s="9">
        <v>-5</v>
      </c>
      <c r="W2722" s="9">
        <v>116</v>
      </c>
      <c r="X2722" s="10">
        <v>-2.0583971836819218E-2</v>
      </c>
      <c r="Y2722" s="10">
        <v>2.3342306895837717E-2</v>
      </c>
      <c r="Z2722" s="11">
        <v>924.06</v>
      </c>
      <c r="AA2722" s="11">
        <v>0.99127762266519492</v>
      </c>
      <c r="AB2722" s="11">
        <v>48393</v>
      </c>
      <c r="AC2722" s="12" t="s">
        <v>6847</v>
      </c>
      <c r="AD2722" s="8">
        <v>48</v>
      </c>
      <c r="AE2722" s="8">
        <v>393</v>
      </c>
      <c r="AF2722" s="13"/>
      <c r="AG2722" s="13"/>
      <c r="AH2722" s="13"/>
      <c r="AJ2722" s="13"/>
      <c r="AK2722" s="13"/>
      <c r="AL2722" s="13"/>
      <c r="AM2722" s="13"/>
      <c r="AN2722" s="13" t="s">
        <v>510</v>
      </c>
    </row>
    <row r="2723" spans="1:40" x14ac:dyDescent="0.2">
      <c r="A2723" s="8" t="s">
        <v>6397</v>
      </c>
      <c r="B2723" s="8" t="s">
        <v>3131</v>
      </c>
      <c r="C2723" s="8" t="str">
        <f t="shared" si="42"/>
        <v>Robertson County TX</v>
      </c>
      <c r="D2723" s="9">
        <v>16659</v>
      </c>
      <c r="E2723" s="8" t="s">
        <v>445</v>
      </c>
      <c r="F2723" s="9">
        <v>2203</v>
      </c>
      <c r="G2723" s="9">
        <v>4665</v>
      </c>
      <c r="H2723" s="9">
        <v>7010</v>
      </c>
      <c r="I2723" s="10">
        <v>0.31426533523537803</v>
      </c>
      <c r="J2723" s="10">
        <v>0.66547788873038516</v>
      </c>
      <c r="K2723" s="9">
        <v>-2462</v>
      </c>
      <c r="L2723" s="9">
        <v>2462</v>
      </c>
      <c r="M2723" s="10">
        <v>-0.35121255349500713</v>
      </c>
      <c r="N2723" s="10">
        <v>0.35121255349500713</v>
      </c>
      <c r="O2723" s="9">
        <v>2792</v>
      </c>
      <c r="P2723" s="9">
        <v>4416</v>
      </c>
      <c r="Q2723" s="9">
        <v>7278</v>
      </c>
      <c r="R2723" s="10">
        <v>0.3836218741412476</v>
      </c>
      <c r="S2723" s="10">
        <v>0.60676009892827698</v>
      </c>
      <c r="T2723" s="9">
        <v>-1624</v>
      </c>
      <c r="U2723" s="10">
        <v>-0.22313822478702938</v>
      </c>
      <c r="V2723" s="9">
        <v>-589</v>
      </c>
      <c r="W2723" s="9">
        <v>249</v>
      </c>
      <c r="X2723" s="10">
        <v>-6.9356538905869569E-2</v>
      </c>
      <c r="Y2723" s="10">
        <v>5.8717789802108178E-2</v>
      </c>
      <c r="Z2723" s="11">
        <v>855.68</v>
      </c>
      <c r="AA2723" s="11">
        <v>19.468726626776366</v>
      </c>
      <c r="AB2723" s="11">
        <v>48395</v>
      </c>
      <c r="AC2723" s="12" t="s">
        <v>6848</v>
      </c>
      <c r="AD2723" s="8">
        <v>48</v>
      </c>
      <c r="AE2723" s="8">
        <v>395</v>
      </c>
      <c r="AF2723" s="13" t="s">
        <v>6465</v>
      </c>
      <c r="AG2723" s="13"/>
      <c r="AH2723" s="13" t="s">
        <v>6466</v>
      </c>
      <c r="AI2723" s="14">
        <v>249156</v>
      </c>
      <c r="AJ2723" s="13" t="s">
        <v>486</v>
      </c>
      <c r="AK2723" s="13"/>
      <c r="AL2723" s="13"/>
      <c r="AM2723" s="13"/>
      <c r="AN2723" s="13" t="s">
        <v>505</v>
      </c>
    </row>
    <row r="2724" spans="1:40" x14ac:dyDescent="0.2">
      <c r="A2724" s="8" t="s">
        <v>6397</v>
      </c>
      <c r="B2724" s="8" t="s">
        <v>6849</v>
      </c>
      <c r="C2724" s="8" t="str">
        <f t="shared" si="42"/>
        <v>Rockwall County TX</v>
      </c>
      <c r="D2724" s="9">
        <v>90861</v>
      </c>
      <c r="E2724" s="8" t="s">
        <v>445</v>
      </c>
      <c r="F2724" s="9">
        <v>9633</v>
      </c>
      <c r="G2724" s="9">
        <v>28396</v>
      </c>
      <c r="H2724" s="9">
        <v>39529</v>
      </c>
      <c r="I2724" s="10">
        <v>0.24369450277011814</v>
      </c>
      <c r="J2724" s="10">
        <v>0.71835867337903814</v>
      </c>
      <c r="K2724" s="9">
        <v>-18763</v>
      </c>
      <c r="L2724" s="9">
        <v>18763</v>
      </c>
      <c r="M2724" s="10">
        <v>-0.47466417060891997</v>
      </c>
      <c r="N2724" s="10">
        <v>0.47466417060891997</v>
      </c>
      <c r="O2724" s="9">
        <v>8112</v>
      </c>
      <c r="P2724" s="9">
        <v>27098</v>
      </c>
      <c r="Q2724" s="9">
        <v>35651</v>
      </c>
      <c r="R2724" s="10">
        <v>0.22753919946144568</v>
      </c>
      <c r="S2724" s="10">
        <v>0.76009088104120504</v>
      </c>
      <c r="T2724" s="9">
        <v>-18986</v>
      </c>
      <c r="U2724" s="10">
        <v>-0.5325516815797593</v>
      </c>
      <c r="V2724" s="9">
        <v>1521</v>
      </c>
      <c r="W2724" s="9">
        <v>1298</v>
      </c>
      <c r="X2724" s="10">
        <v>1.6155303308672458E-2</v>
      </c>
      <c r="Y2724" s="10">
        <v>-4.1732207662166898E-2</v>
      </c>
      <c r="Z2724" s="11">
        <v>127.04</v>
      </c>
      <c r="AA2724" s="11">
        <v>715.21568010075566</v>
      </c>
      <c r="AB2724" s="11">
        <v>48397</v>
      </c>
      <c r="AC2724" s="12" t="s">
        <v>6850</v>
      </c>
      <c r="AD2724" s="8">
        <v>48</v>
      </c>
      <c r="AE2724" s="8">
        <v>397</v>
      </c>
      <c r="AF2724" s="13" t="s">
        <v>6517</v>
      </c>
      <c r="AG2724" s="13" t="s">
        <v>5548</v>
      </c>
      <c r="AH2724" s="13" t="s">
        <v>6518</v>
      </c>
      <c r="AI2724" s="14">
        <v>7102796</v>
      </c>
      <c r="AJ2724" s="13" t="s">
        <v>486</v>
      </c>
      <c r="AK2724" s="13" t="s">
        <v>5550</v>
      </c>
      <c r="AL2724" s="13" t="s">
        <v>6519</v>
      </c>
      <c r="AM2724" s="13" t="s">
        <v>6520</v>
      </c>
      <c r="AN2724" s="13" t="s">
        <v>487</v>
      </c>
    </row>
    <row r="2725" spans="1:40" x14ac:dyDescent="0.2">
      <c r="A2725" s="8" t="s">
        <v>6397</v>
      </c>
      <c r="B2725" s="8" t="s">
        <v>6851</v>
      </c>
      <c r="C2725" s="8" t="str">
        <f t="shared" si="42"/>
        <v>Runnels County TX</v>
      </c>
      <c r="D2725" s="9">
        <v>10551</v>
      </c>
      <c r="E2725" s="8" t="s">
        <v>445</v>
      </c>
      <c r="F2725" s="9">
        <v>452</v>
      </c>
      <c r="G2725" s="9">
        <v>3241</v>
      </c>
      <c r="H2725" s="9">
        <v>3765</v>
      </c>
      <c r="I2725" s="10">
        <v>0.1200531208499336</v>
      </c>
      <c r="J2725" s="10">
        <v>0.86082337317397073</v>
      </c>
      <c r="K2725" s="9">
        <v>-2789</v>
      </c>
      <c r="L2725" s="9">
        <v>2789</v>
      </c>
      <c r="M2725" s="10">
        <v>-0.74077025232403715</v>
      </c>
      <c r="N2725" s="10">
        <v>0.74077025232403715</v>
      </c>
      <c r="O2725" s="9">
        <v>517</v>
      </c>
      <c r="P2725" s="9">
        <v>3103</v>
      </c>
      <c r="Q2725" s="9">
        <v>3665</v>
      </c>
      <c r="R2725" s="10">
        <v>0.14106412005457025</v>
      </c>
      <c r="S2725" s="10">
        <v>0.84665757162346522</v>
      </c>
      <c r="T2725" s="9">
        <v>-2586</v>
      </c>
      <c r="U2725" s="10">
        <v>-0.70559345156889497</v>
      </c>
      <c r="V2725" s="9">
        <v>-65</v>
      </c>
      <c r="W2725" s="9">
        <v>138</v>
      </c>
      <c r="X2725" s="10">
        <v>-2.1010999204636657E-2</v>
      </c>
      <c r="Y2725" s="10">
        <v>1.4165801550505508E-2</v>
      </c>
      <c r="Z2725" s="11">
        <v>1050.95</v>
      </c>
      <c r="AA2725" s="11">
        <v>10.039488082211331</v>
      </c>
      <c r="AB2725" s="11">
        <v>48399</v>
      </c>
      <c r="AC2725" s="12" t="s">
        <v>6852</v>
      </c>
      <c r="AD2725" s="8">
        <v>48</v>
      </c>
      <c r="AE2725" s="8">
        <v>399</v>
      </c>
      <c r="AF2725" s="13"/>
      <c r="AG2725" s="13"/>
      <c r="AH2725" s="13"/>
      <c r="AJ2725" s="13"/>
      <c r="AK2725" s="13"/>
      <c r="AL2725" s="13"/>
      <c r="AM2725" s="13"/>
      <c r="AN2725" s="13" t="s">
        <v>510</v>
      </c>
    </row>
    <row r="2726" spans="1:40" x14ac:dyDescent="0.2">
      <c r="A2726" s="8" t="s">
        <v>6397</v>
      </c>
      <c r="B2726" s="8" t="s">
        <v>6853</v>
      </c>
      <c r="C2726" s="8" t="str">
        <f t="shared" si="42"/>
        <v>Rusk County TX</v>
      </c>
      <c r="D2726" s="9">
        <v>53070</v>
      </c>
      <c r="E2726" s="8" t="s">
        <v>445</v>
      </c>
      <c r="F2726" s="9">
        <v>3935</v>
      </c>
      <c r="G2726" s="9">
        <v>14675</v>
      </c>
      <c r="H2726" s="9">
        <v>18994</v>
      </c>
      <c r="I2726" s="10">
        <v>0.20717068547962514</v>
      </c>
      <c r="J2726" s="10">
        <v>0.77261240391702646</v>
      </c>
      <c r="K2726" s="9">
        <v>-10740</v>
      </c>
      <c r="L2726" s="9">
        <v>10740</v>
      </c>
      <c r="M2726" s="10">
        <v>-0.56544171843740132</v>
      </c>
      <c r="N2726" s="10">
        <v>0.56544171843740132</v>
      </c>
      <c r="O2726" s="9">
        <v>4451</v>
      </c>
      <c r="P2726" s="9">
        <v>13924</v>
      </c>
      <c r="Q2726" s="9">
        <v>18537</v>
      </c>
      <c r="R2726" s="10">
        <v>0.24011436586286886</v>
      </c>
      <c r="S2726" s="10">
        <v>0.75114635593677515</v>
      </c>
      <c r="T2726" s="9">
        <v>-9473</v>
      </c>
      <c r="U2726" s="10">
        <v>-0.51103199007390632</v>
      </c>
      <c r="V2726" s="9">
        <v>-516</v>
      </c>
      <c r="W2726" s="9">
        <v>751</v>
      </c>
      <c r="X2726" s="10">
        <v>-3.2943680383243718E-2</v>
      </c>
      <c r="Y2726" s="10">
        <v>2.1466047980251313E-2</v>
      </c>
      <c r="Z2726" s="11">
        <v>924.03</v>
      </c>
      <c r="AA2726" s="11">
        <v>57.433200220772058</v>
      </c>
      <c r="AB2726" s="11">
        <v>48401</v>
      </c>
      <c r="AC2726" s="12" t="s">
        <v>6854</v>
      </c>
      <c r="AD2726" s="8">
        <v>48</v>
      </c>
      <c r="AE2726" s="8">
        <v>401</v>
      </c>
      <c r="AF2726" s="13" t="s">
        <v>6636</v>
      </c>
      <c r="AG2726" s="13" t="s">
        <v>6637</v>
      </c>
      <c r="AH2726" s="13" t="s">
        <v>6638</v>
      </c>
      <c r="AI2726" s="14">
        <v>217781</v>
      </c>
      <c r="AJ2726" s="13" t="s">
        <v>486</v>
      </c>
      <c r="AK2726" s="13" t="s">
        <v>6639</v>
      </c>
      <c r="AL2726" s="13"/>
      <c r="AM2726" s="13"/>
      <c r="AN2726" s="13" t="s">
        <v>505</v>
      </c>
    </row>
    <row r="2727" spans="1:40" x14ac:dyDescent="0.2">
      <c r="A2727" s="8" t="s">
        <v>6397</v>
      </c>
      <c r="B2727" s="8" t="s">
        <v>6855</v>
      </c>
      <c r="C2727" s="8" t="str">
        <f t="shared" si="42"/>
        <v>Sabine County TX</v>
      </c>
      <c r="D2727" s="9">
        <v>10368</v>
      </c>
      <c r="E2727" s="8" t="s">
        <v>445</v>
      </c>
      <c r="F2727" s="9">
        <v>614</v>
      </c>
      <c r="G2727" s="9">
        <v>3992</v>
      </c>
      <c r="H2727" s="9">
        <v>4642</v>
      </c>
      <c r="I2727" s="10">
        <v>0.13227057302886686</v>
      </c>
      <c r="J2727" s="10">
        <v>0.85997414907367509</v>
      </c>
      <c r="K2727" s="9">
        <v>-3378</v>
      </c>
      <c r="L2727" s="9">
        <v>3378</v>
      </c>
      <c r="M2727" s="10">
        <v>-0.72770357604480829</v>
      </c>
      <c r="N2727" s="10">
        <v>0.72770357604480829</v>
      </c>
      <c r="O2727" s="9">
        <v>806</v>
      </c>
      <c r="P2727" s="9">
        <v>3726</v>
      </c>
      <c r="Q2727" s="9">
        <v>4572</v>
      </c>
      <c r="R2727" s="10">
        <v>0.17629046369203849</v>
      </c>
      <c r="S2727" s="10">
        <v>0.81496062992125984</v>
      </c>
      <c r="T2727" s="9">
        <v>-2920</v>
      </c>
      <c r="U2727" s="10">
        <v>-0.63867016622922135</v>
      </c>
      <c r="V2727" s="9">
        <v>-192</v>
      </c>
      <c r="W2727" s="9">
        <v>266</v>
      </c>
      <c r="X2727" s="10">
        <v>-4.4019890663171635E-2</v>
      </c>
      <c r="Y2727" s="10">
        <v>4.5013519152415249E-2</v>
      </c>
      <c r="Z2727" s="11">
        <v>491.39</v>
      </c>
      <c r="AA2727" s="11">
        <v>21.099330470705549</v>
      </c>
      <c r="AB2727" s="11">
        <v>48403</v>
      </c>
      <c r="AC2727" s="12" t="s">
        <v>6856</v>
      </c>
      <c r="AD2727" s="8">
        <v>48</v>
      </c>
      <c r="AE2727" s="8">
        <v>403</v>
      </c>
      <c r="AF2727" s="13"/>
      <c r="AG2727" s="13"/>
      <c r="AH2727" s="13"/>
      <c r="AJ2727" s="13"/>
      <c r="AK2727" s="13"/>
      <c r="AL2727" s="13"/>
      <c r="AM2727" s="13"/>
      <c r="AN2727" s="13" t="s">
        <v>510</v>
      </c>
    </row>
    <row r="2728" spans="1:40" x14ac:dyDescent="0.2">
      <c r="A2728" s="8" t="s">
        <v>6397</v>
      </c>
      <c r="B2728" s="8" t="s">
        <v>6857</v>
      </c>
      <c r="C2728" s="8" t="str">
        <f t="shared" si="42"/>
        <v>San Augustine County TX</v>
      </c>
      <c r="D2728" s="9">
        <v>8473</v>
      </c>
      <c r="E2728" s="8" t="s">
        <v>445</v>
      </c>
      <c r="F2728" s="9">
        <v>907</v>
      </c>
      <c r="G2728" s="9">
        <v>2620</v>
      </c>
      <c r="H2728" s="9">
        <v>3563</v>
      </c>
      <c r="I2728" s="10">
        <v>0.25456076340162787</v>
      </c>
      <c r="J2728" s="10">
        <v>0.73533539152399663</v>
      </c>
      <c r="K2728" s="9">
        <v>-1713</v>
      </c>
      <c r="L2728" s="9">
        <v>1713</v>
      </c>
      <c r="M2728" s="10">
        <v>-0.48077462812236876</v>
      </c>
      <c r="N2728" s="10">
        <v>0.48077462812236876</v>
      </c>
      <c r="O2728" s="9">
        <v>1193</v>
      </c>
      <c r="P2728" s="9">
        <v>2469</v>
      </c>
      <c r="Q2728" s="9">
        <v>3690</v>
      </c>
      <c r="R2728" s="10">
        <v>0.32330623306233064</v>
      </c>
      <c r="S2728" s="10">
        <v>0.66910569105691053</v>
      </c>
      <c r="T2728" s="9">
        <v>-1276</v>
      </c>
      <c r="U2728" s="10">
        <v>-0.3457994579945799</v>
      </c>
      <c r="V2728" s="9">
        <v>-286</v>
      </c>
      <c r="W2728" s="9">
        <v>151</v>
      </c>
      <c r="X2728" s="10">
        <v>-6.8745469660702774E-2</v>
      </c>
      <c r="Y2728" s="10">
        <v>6.6229700467086094E-2</v>
      </c>
      <c r="Z2728" s="11">
        <v>530.66</v>
      </c>
      <c r="AA2728" s="11">
        <v>15.966909132024272</v>
      </c>
      <c r="AB2728" s="11">
        <v>48405</v>
      </c>
      <c r="AC2728" s="12" t="s">
        <v>6858</v>
      </c>
      <c r="AD2728" s="8">
        <v>48</v>
      </c>
      <c r="AE2728" s="8">
        <v>405</v>
      </c>
      <c r="AF2728" s="13"/>
      <c r="AG2728" s="13"/>
      <c r="AH2728" s="13"/>
      <c r="AJ2728" s="13"/>
      <c r="AK2728" s="13"/>
      <c r="AL2728" s="13"/>
      <c r="AM2728" s="13"/>
      <c r="AN2728" s="13" t="s">
        <v>510</v>
      </c>
    </row>
    <row r="2729" spans="1:40" x14ac:dyDescent="0.2">
      <c r="A2729" s="8" t="s">
        <v>6397</v>
      </c>
      <c r="B2729" s="8" t="s">
        <v>6859</v>
      </c>
      <c r="C2729" s="8" t="str">
        <f t="shared" si="42"/>
        <v>San Jacinto County TX</v>
      </c>
      <c r="D2729" s="9">
        <v>27413</v>
      </c>
      <c r="E2729" s="8" t="s">
        <v>445</v>
      </c>
      <c r="F2729" s="9">
        <v>2034</v>
      </c>
      <c r="G2729" s="9">
        <v>8050</v>
      </c>
      <c r="H2729" s="9">
        <v>10305</v>
      </c>
      <c r="I2729" s="10">
        <v>0.19737991266375546</v>
      </c>
      <c r="J2729" s="10">
        <v>0.78117418728772436</v>
      </c>
      <c r="K2729" s="9">
        <v>-6016</v>
      </c>
      <c r="L2729" s="9">
        <v>6016</v>
      </c>
      <c r="M2729" s="10">
        <v>-0.58379427462396893</v>
      </c>
      <c r="N2729" s="10">
        <v>0.58379427462396893</v>
      </c>
      <c r="O2729" s="9">
        <v>2410</v>
      </c>
      <c r="P2729" s="9">
        <v>7105</v>
      </c>
      <c r="Q2729" s="9">
        <v>9610</v>
      </c>
      <c r="R2729" s="10">
        <v>0.25078043704474506</v>
      </c>
      <c r="S2729" s="10">
        <v>0.73933402705515083</v>
      </c>
      <c r="T2729" s="9">
        <v>-4695</v>
      </c>
      <c r="U2729" s="10">
        <v>-0.48855359001040577</v>
      </c>
      <c r="V2729" s="9">
        <v>-376</v>
      </c>
      <c r="W2729" s="9">
        <v>945</v>
      </c>
      <c r="X2729" s="10">
        <v>-5.3400524380989606E-2</v>
      </c>
      <c r="Y2729" s="10">
        <v>4.1840160232573531E-2</v>
      </c>
      <c r="Z2729" s="11">
        <v>569.24</v>
      </c>
      <c r="AA2729" s="11">
        <v>48.157192045534394</v>
      </c>
      <c r="AB2729" s="11">
        <v>48407</v>
      </c>
      <c r="AC2729" s="12" t="s">
        <v>6860</v>
      </c>
      <c r="AD2729" s="8">
        <v>48</v>
      </c>
      <c r="AE2729" s="8">
        <v>407</v>
      </c>
      <c r="AF2729" s="13"/>
      <c r="AG2729" s="13"/>
      <c r="AH2729" s="13"/>
      <c r="AJ2729" s="13"/>
      <c r="AK2729" s="13"/>
      <c r="AL2729" s="13"/>
      <c r="AM2729" s="13"/>
      <c r="AN2729" s="13" t="s">
        <v>510</v>
      </c>
    </row>
    <row r="2730" spans="1:40" x14ac:dyDescent="0.2">
      <c r="A2730" s="8" t="s">
        <v>6397</v>
      </c>
      <c r="B2730" s="8" t="s">
        <v>6861</v>
      </c>
      <c r="C2730" s="8" t="str">
        <f t="shared" si="42"/>
        <v>San Patricio County TX</v>
      </c>
      <c r="D2730" s="9">
        <v>67357</v>
      </c>
      <c r="E2730" s="8" t="s">
        <v>445</v>
      </c>
      <c r="F2730" s="9">
        <v>7825</v>
      </c>
      <c r="G2730" s="9">
        <v>13004</v>
      </c>
      <c r="H2730" s="9">
        <v>21513</v>
      </c>
      <c r="I2730" s="10">
        <v>0.36373355645423699</v>
      </c>
      <c r="J2730" s="10">
        <v>0.60447171477711148</v>
      </c>
      <c r="K2730" s="9">
        <v>-5179</v>
      </c>
      <c r="L2730" s="9">
        <v>5179</v>
      </c>
      <c r="M2730" s="10">
        <v>-0.24073815832287448</v>
      </c>
      <c r="N2730" s="10">
        <v>0.24073815832287448</v>
      </c>
      <c r="O2730" s="9">
        <v>7854</v>
      </c>
      <c r="P2730" s="9">
        <v>11994</v>
      </c>
      <c r="Q2730" s="9">
        <v>20064</v>
      </c>
      <c r="R2730" s="10">
        <v>0.39144736842105265</v>
      </c>
      <c r="S2730" s="10">
        <v>0.59778708133971292</v>
      </c>
      <c r="T2730" s="9">
        <v>-4140</v>
      </c>
      <c r="U2730" s="10">
        <v>-0.20633971291866027</v>
      </c>
      <c r="V2730" s="9">
        <v>-29</v>
      </c>
      <c r="W2730" s="9">
        <v>1010</v>
      </c>
      <c r="X2730" s="10">
        <v>-2.771381196681566E-2</v>
      </c>
      <c r="Y2730" s="10">
        <v>6.6846334373985572E-3</v>
      </c>
      <c r="Z2730" s="11">
        <v>693.45</v>
      </c>
      <c r="AA2730" s="11">
        <v>97.133174706179247</v>
      </c>
      <c r="AB2730" s="11">
        <v>48409</v>
      </c>
      <c r="AC2730" s="12" t="s">
        <v>6862</v>
      </c>
      <c r="AD2730" s="8">
        <v>48</v>
      </c>
      <c r="AE2730" s="8">
        <v>409</v>
      </c>
      <c r="AF2730" s="13" t="s">
        <v>6411</v>
      </c>
      <c r="AG2730" s="13" t="s">
        <v>6412</v>
      </c>
      <c r="AH2730" s="13" t="s">
        <v>6413</v>
      </c>
      <c r="AI2730" s="14">
        <v>452422</v>
      </c>
      <c r="AJ2730" s="13" t="s">
        <v>486</v>
      </c>
      <c r="AK2730" s="13" t="s">
        <v>6414</v>
      </c>
      <c r="AL2730" s="13"/>
      <c r="AM2730" s="13"/>
      <c r="AN2730" s="13" t="s">
        <v>487</v>
      </c>
    </row>
    <row r="2731" spans="1:40" x14ac:dyDescent="0.2">
      <c r="A2731" s="8" t="s">
        <v>6397</v>
      </c>
      <c r="B2731" s="8" t="s">
        <v>6863</v>
      </c>
      <c r="C2731" s="8" t="str">
        <f t="shared" si="42"/>
        <v>San Saba County TX</v>
      </c>
      <c r="D2731" s="9">
        <v>5901</v>
      </c>
      <c r="E2731" s="8" t="s">
        <v>445</v>
      </c>
      <c r="F2731" s="9">
        <v>293</v>
      </c>
      <c r="G2731" s="9">
        <v>2025</v>
      </c>
      <c r="H2731" s="9">
        <v>2354</v>
      </c>
      <c r="I2731" s="10">
        <v>0.12446898895497026</v>
      </c>
      <c r="J2731" s="10">
        <v>0.86023789294817332</v>
      </c>
      <c r="K2731" s="9">
        <v>-1732</v>
      </c>
      <c r="L2731" s="9">
        <v>1732</v>
      </c>
      <c r="M2731" s="10">
        <v>-0.73576890399320305</v>
      </c>
      <c r="N2731" s="10">
        <v>0.73576890399320305</v>
      </c>
      <c r="O2731" s="9">
        <v>323</v>
      </c>
      <c r="P2731" s="9">
        <v>1905</v>
      </c>
      <c r="Q2731" s="9">
        <v>2256</v>
      </c>
      <c r="R2731" s="10">
        <v>0.14317375886524822</v>
      </c>
      <c r="S2731" s="10">
        <v>0.84441489361702127</v>
      </c>
      <c r="T2731" s="9">
        <v>-1582</v>
      </c>
      <c r="U2731" s="10">
        <v>-0.70124113475177308</v>
      </c>
      <c r="V2731" s="9">
        <v>-30</v>
      </c>
      <c r="W2731" s="9">
        <v>120</v>
      </c>
      <c r="X2731" s="10">
        <v>-1.870476991027796E-2</v>
      </c>
      <c r="Y2731" s="10">
        <v>1.5822999331152054E-2</v>
      </c>
      <c r="Z2731" s="11">
        <v>1135.3</v>
      </c>
      <c r="AA2731" s="11">
        <v>5.1977450894036821</v>
      </c>
      <c r="AB2731" s="11">
        <v>48411</v>
      </c>
      <c r="AC2731" s="12" t="s">
        <v>6864</v>
      </c>
      <c r="AD2731" s="8">
        <v>48</v>
      </c>
      <c r="AE2731" s="8">
        <v>411</v>
      </c>
      <c r="AF2731" s="13"/>
      <c r="AG2731" s="13"/>
      <c r="AH2731" s="13"/>
      <c r="AJ2731" s="13"/>
      <c r="AK2731" s="13"/>
      <c r="AL2731" s="13"/>
      <c r="AM2731" s="13"/>
      <c r="AN2731" s="13" t="s">
        <v>510</v>
      </c>
    </row>
    <row r="2732" spans="1:40" x14ac:dyDescent="0.2">
      <c r="A2732" s="8" t="s">
        <v>6397</v>
      </c>
      <c r="B2732" s="8" t="s">
        <v>6865</v>
      </c>
      <c r="C2732" s="8" t="str">
        <f t="shared" si="42"/>
        <v>Schleicher County TX</v>
      </c>
      <c r="D2732" s="9">
        <v>3211</v>
      </c>
      <c r="E2732" s="8" t="s">
        <v>445</v>
      </c>
      <c r="F2732" s="9">
        <v>209</v>
      </c>
      <c r="G2732" s="9">
        <v>819</v>
      </c>
      <c r="H2732" s="9">
        <v>1054</v>
      </c>
      <c r="I2732" s="10">
        <v>0.198292220113852</v>
      </c>
      <c r="J2732" s="10">
        <v>0.77703984819734351</v>
      </c>
      <c r="K2732" s="9">
        <v>-610</v>
      </c>
      <c r="L2732" s="9">
        <v>610</v>
      </c>
      <c r="M2732" s="10">
        <v>-0.57874762808349156</v>
      </c>
      <c r="N2732" s="10">
        <v>0.57874762808349156</v>
      </c>
      <c r="O2732" s="9">
        <v>220</v>
      </c>
      <c r="P2732" s="9">
        <v>781</v>
      </c>
      <c r="Q2732" s="9">
        <v>1010</v>
      </c>
      <c r="R2732" s="10">
        <v>0.21782178217821782</v>
      </c>
      <c r="S2732" s="10">
        <v>0.77326732673267329</v>
      </c>
      <c r="T2732" s="9">
        <v>-561</v>
      </c>
      <c r="U2732" s="10">
        <v>-0.55544554455445549</v>
      </c>
      <c r="V2732" s="9">
        <v>-11</v>
      </c>
      <c r="W2732" s="9">
        <v>38</v>
      </c>
      <c r="X2732" s="10">
        <v>-1.9529562064365819E-2</v>
      </c>
      <c r="Y2732" s="10">
        <v>3.7725214646702199E-3</v>
      </c>
      <c r="Z2732" s="11">
        <v>1310.6300000000001</v>
      </c>
      <c r="AA2732" s="11">
        <v>2.4499668098548026</v>
      </c>
      <c r="AB2732" s="11">
        <v>48413</v>
      </c>
      <c r="AC2732" s="12" t="s">
        <v>6866</v>
      </c>
      <c r="AD2732" s="8">
        <v>48</v>
      </c>
      <c r="AE2732" s="8">
        <v>413</v>
      </c>
      <c r="AF2732" s="13"/>
      <c r="AG2732" s="13"/>
      <c r="AH2732" s="13"/>
      <c r="AJ2732" s="13"/>
      <c r="AK2732" s="13"/>
      <c r="AL2732" s="13"/>
      <c r="AM2732" s="13"/>
      <c r="AN2732" s="13" t="s">
        <v>510</v>
      </c>
    </row>
    <row r="2733" spans="1:40" x14ac:dyDescent="0.2">
      <c r="A2733" s="8" t="s">
        <v>6397</v>
      </c>
      <c r="B2733" s="8" t="s">
        <v>6867</v>
      </c>
      <c r="C2733" s="8" t="str">
        <f t="shared" si="42"/>
        <v>Scurry County TX</v>
      </c>
      <c r="D2733" s="9">
        <v>17615</v>
      </c>
      <c r="E2733" s="8" t="s">
        <v>445</v>
      </c>
      <c r="F2733" s="9">
        <v>733</v>
      </c>
      <c r="G2733" s="9">
        <v>4403</v>
      </c>
      <c r="H2733" s="9">
        <v>5261</v>
      </c>
      <c r="I2733" s="10">
        <v>0.13932712412088957</v>
      </c>
      <c r="J2733" s="10">
        <v>0.83691313438509785</v>
      </c>
      <c r="K2733" s="9">
        <v>-3670</v>
      </c>
      <c r="L2733" s="9">
        <v>3670</v>
      </c>
      <c r="M2733" s="10">
        <v>-0.6975860102642083</v>
      </c>
      <c r="N2733" s="10">
        <v>0.6975860102642083</v>
      </c>
      <c r="O2733" s="9">
        <v>837</v>
      </c>
      <c r="P2733" s="9">
        <v>4121</v>
      </c>
      <c r="Q2733" s="9">
        <v>5022</v>
      </c>
      <c r="R2733" s="10">
        <v>0.16666666666666666</v>
      </c>
      <c r="S2733" s="10">
        <v>0.82058940661091195</v>
      </c>
      <c r="T2733" s="9">
        <v>-3284</v>
      </c>
      <c r="U2733" s="10">
        <v>-0.65392273994424532</v>
      </c>
      <c r="V2733" s="9">
        <v>-104</v>
      </c>
      <c r="W2733" s="9">
        <v>282</v>
      </c>
      <c r="X2733" s="10">
        <v>-2.7339542545777085E-2</v>
      </c>
      <c r="Y2733" s="10">
        <v>1.6323727774185892E-2</v>
      </c>
      <c r="Z2733" s="11">
        <v>905.44</v>
      </c>
      <c r="AA2733" s="11">
        <v>19.454629793249691</v>
      </c>
      <c r="AB2733" s="11">
        <v>48415</v>
      </c>
      <c r="AC2733" s="12" t="s">
        <v>6868</v>
      </c>
      <c r="AD2733" s="8">
        <v>48</v>
      </c>
      <c r="AE2733" s="8">
        <v>415</v>
      </c>
      <c r="AF2733" s="13" t="s">
        <v>6869</v>
      </c>
      <c r="AG2733" s="13"/>
      <c r="AH2733" s="13" t="s">
        <v>6870</v>
      </c>
      <c r="AJ2733" s="13" t="s">
        <v>498</v>
      </c>
      <c r="AK2733" s="13"/>
      <c r="AL2733" s="13"/>
      <c r="AM2733" s="13"/>
      <c r="AN2733" s="13" t="s">
        <v>487</v>
      </c>
    </row>
    <row r="2734" spans="1:40" x14ac:dyDescent="0.2">
      <c r="A2734" s="8" t="s">
        <v>6397</v>
      </c>
      <c r="B2734" s="8" t="s">
        <v>6871</v>
      </c>
      <c r="C2734" s="8" t="str">
        <f t="shared" si="42"/>
        <v>Shackelford County TX</v>
      </c>
      <c r="D2734" s="9">
        <v>3350</v>
      </c>
      <c r="E2734" s="8" t="s">
        <v>445</v>
      </c>
      <c r="F2734" s="9">
        <v>103</v>
      </c>
      <c r="G2734" s="9">
        <v>1378</v>
      </c>
      <c r="H2734" s="9">
        <v>1502</v>
      </c>
      <c r="I2734" s="10">
        <v>6.8575233022636489E-2</v>
      </c>
      <c r="J2734" s="10">
        <v>0.91744340878828234</v>
      </c>
      <c r="K2734" s="9">
        <v>-1275</v>
      </c>
      <c r="L2734" s="9">
        <v>1275</v>
      </c>
      <c r="M2734" s="10">
        <v>-0.84886817576564588</v>
      </c>
      <c r="N2734" s="10">
        <v>0.84886817576564588</v>
      </c>
      <c r="O2734" s="9">
        <v>131</v>
      </c>
      <c r="P2734" s="9">
        <v>1218</v>
      </c>
      <c r="Q2734" s="9">
        <v>1363</v>
      </c>
      <c r="R2734" s="10">
        <v>9.6111518708730748E-2</v>
      </c>
      <c r="S2734" s="10">
        <v>0.8936170212765957</v>
      </c>
      <c r="T2734" s="9">
        <v>-1087</v>
      </c>
      <c r="U2734" s="10">
        <v>-0.79750550256786501</v>
      </c>
      <c r="V2734" s="9">
        <v>-28</v>
      </c>
      <c r="W2734" s="9">
        <v>160</v>
      </c>
      <c r="X2734" s="10">
        <v>-2.7536285686094258E-2</v>
      </c>
      <c r="Y2734" s="10">
        <v>2.3826387511686642E-2</v>
      </c>
      <c r="Z2734" s="11">
        <v>914.29</v>
      </c>
      <c r="AA2734" s="11">
        <v>3.6640453247875402</v>
      </c>
      <c r="AB2734" s="11">
        <v>48417</v>
      </c>
      <c r="AC2734" s="12" t="s">
        <v>6872</v>
      </c>
      <c r="AD2734" s="8">
        <v>48</v>
      </c>
      <c r="AE2734" s="8">
        <v>417</v>
      </c>
      <c r="AF2734" s="13"/>
      <c r="AG2734" s="13"/>
      <c r="AH2734" s="13"/>
      <c r="AJ2734" s="13"/>
      <c r="AK2734" s="13"/>
      <c r="AL2734" s="13"/>
      <c r="AM2734" s="13"/>
      <c r="AN2734" s="13" t="s">
        <v>510</v>
      </c>
    </row>
    <row r="2735" spans="1:40" x14ac:dyDescent="0.2">
      <c r="A2735" s="8" t="s">
        <v>6397</v>
      </c>
      <c r="B2735" s="8" t="s">
        <v>666</v>
      </c>
      <c r="C2735" s="8" t="str">
        <f t="shared" si="42"/>
        <v>Shelby County TX</v>
      </c>
      <c r="D2735" s="9">
        <v>25402</v>
      </c>
      <c r="E2735" s="8" t="s">
        <v>445</v>
      </c>
      <c r="F2735" s="9">
        <v>1757</v>
      </c>
      <c r="G2735" s="9">
        <v>7171</v>
      </c>
      <c r="H2735" s="9">
        <v>9072</v>
      </c>
      <c r="I2735" s="10">
        <v>0.19367283950617284</v>
      </c>
      <c r="J2735" s="10">
        <v>0.79045414462081132</v>
      </c>
      <c r="K2735" s="9">
        <v>-5414</v>
      </c>
      <c r="L2735" s="9">
        <v>5414</v>
      </c>
      <c r="M2735" s="10">
        <v>-0.59678130511463845</v>
      </c>
      <c r="N2735" s="10">
        <v>0.59678130511463845</v>
      </c>
      <c r="O2735" s="9">
        <v>2318</v>
      </c>
      <c r="P2735" s="9">
        <v>6870</v>
      </c>
      <c r="Q2735" s="9">
        <v>9261</v>
      </c>
      <c r="R2735" s="10">
        <v>0.25029694417449522</v>
      </c>
      <c r="S2735" s="10">
        <v>0.74182053773890511</v>
      </c>
      <c r="T2735" s="9">
        <v>-4552</v>
      </c>
      <c r="U2735" s="10">
        <v>-0.49152359356440989</v>
      </c>
      <c r="V2735" s="9">
        <v>-561</v>
      </c>
      <c r="W2735" s="9">
        <v>301</v>
      </c>
      <c r="X2735" s="10">
        <v>-5.6624104668322378E-2</v>
      </c>
      <c r="Y2735" s="10">
        <v>4.8633606881906211E-2</v>
      </c>
      <c r="Z2735" s="11">
        <v>795.58</v>
      </c>
      <c r="AA2735" s="11">
        <v>31.928907212348221</v>
      </c>
      <c r="AB2735" s="11">
        <v>48419</v>
      </c>
      <c r="AC2735" s="12" t="s">
        <v>6873</v>
      </c>
      <c r="AD2735" s="8">
        <v>48</v>
      </c>
      <c r="AE2735" s="8">
        <v>419</v>
      </c>
      <c r="AF2735" s="13"/>
      <c r="AG2735" s="13"/>
      <c r="AH2735" s="13"/>
      <c r="AJ2735" s="13"/>
      <c r="AK2735" s="13"/>
      <c r="AL2735" s="13"/>
      <c r="AM2735" s="13"/>
      <c r="AN2735" s="13" t="s">
        <v>510</v>
      </c>
    </row>
    <row r="2736" spans="1:40" x14ac:dyDescent="0.2">
      <c r="A2736" s="8" t="s">
        <v>6397</v>
      </c>
      <c r="B2736" s="8" t="s">
        <v>2907</v>
      </c>
      <c r="C2736" s="8" t="str">
        <f t="shared" si="42"/>
        <v>Sherman County TX</v>
      </c>
      <c r="D2736" s="9">
        <v>3072</v>
      </c>
      <c r="E2736" s="8" t="s">
        <v>445</v>
      </c>
      <c r="F2736" s="9">
        <v>96</v>
      </c>
      <c r="G2736" s="9">
        <v>807</v>
      </c>
      <c r="H2736" s="9">
        <v>933</v>
      </c>
      <c r="I2736" s="10">
        <v>0.10289389067524116</v>
      </c>
      <c r="J2736" s="10">
        <v>0.864951768488746</v>
      </c>
      <c r="K2736" s="9">
        <v>-711</v>
      </c>
      <c r="L2736" s="9">
        <v>711</v>
      </c>
      <c r="M2736" s="10">
        <v>-0.76205787781350487</v>
      </c>
      <c r="N2736" s="10">
        <v>0.76205787781350487</v>
      </c>
      <c r="O2736" s="9">
        <v>121</v>
      </c>
      <c r="P2736" s="9">
        <v>908</v>
      </c>
      <c r="Q2736" s="9">
        <v>1038</v>
      </c>
      <c r="R2736" s="10">
        <v>0.11657032755298652</v>
      </c>
      <c r="S2736" s="10">
        <v>0.87475915221579958</v>
      </c>
      <c r="T2736" s="9">
        <v>-787</v>
      </c>
      <c r="U2736" s="10">
        <v>-0.75818882466281301</v>
      </c>
      <c r="V2736" s="9">
        <v>-25</v>
      </c>
      <c r="W2736" s="9">
        <v>-101</v>
      </c>
      <c r="X2736" s="10">
        <v>-1.3676436877745363E-2</v>
      </c>
      <c r="Y2736" s="10">
        <v>-9.8073837270535869E-3</v>
      </c>
      <c r="Z2736" s="11">
        <v>923.04</v>
      </c>
      <c r="AA2736" s="11">
        <v>3.3281331253250133</v>
      </c>
      <c r="AB2736" s="11">
        <v>48421</v>
      </c>
      <c r="AC2736" s="12" t="s">
        <v>6874</v>
      </c>
      <c r="AD2736" s="8">
        <v>48</v>
      </c>
      <c r="AE2736" s="8">
        <v>421</v>
      </c>
      <c r="AF2736" s="13"/>
      <c r="AG2736" s="13"/>
      <c r="AH2736" s="13"/>
      <c r="AJ2736" s="13"/>
      <c r="AK2736" s="13"/>
      <c r="AL2736" s="13"/>
      <c r="AM2736" s="13"/>
      <c r="AN2736" s="13" t="s">
        <v>510</v>
      </c>
    </row>
    <row r="2737" spans="1:40" x14ac:dyDescent="0.2">
      <c r="A2737" s="8" t="s">
        <v>6397</v>
      </c>
      <c r="B2737" s="8" t="s">
        <v>2909</v>
      </c>
      <c r="C2737" s="8" t="str">
        <f t="shared" si="42"/>
        <v>Smith County TX</v>
      </c>
      <c r="D2737" s="9">
        <v>222936</v>
      </c>
      <c r="E2737" s="8" t="s">
        <v>445</v>
      </c>
      <c r="F2737" s="9">
        <v>22128</v>
      </c>
      <c r="G2737" s="9">
        <v>58631</v>
      </c>
      <c r="H2737" s="9">
        <v>83161</v>
      </c>
      <c r="I2737" s="10">
        <v>0.26608626639891297</v>
      </c>
      <c r="J2737" s="10">
        <v>0.7050300020442275</v>
      </c>
      <c r="K2737" s="9">
        <v>-36503</v>
      </c>
      <c r="L2737" s="9">
        <v>36503</v>
      </c>
      <c r="M2737" s="10">
        <v>-0.43894373564531453</v>
      </c>
      <c r="N2737" s="10">
        <v>0.43894373564531453</v>
      </c>
      <c r="O2737" s="9">
        <v>22101</v>
      </c>
      <c r="P2737" s="9">
        <v>61858</v>
      </c>
      <c r="Q2737" s="9">
        <v>84794</v>
      </c>
      <c r="R2737" s="10">
        <v>0.26064344175295423</v>
      </c>
      <c r="S2737" s="10">
        <v>0.72950916338420169</v>
      </c>
      <c r="T2737" s="9">
        <v>-39757</v>
      </c>
      <c r="U2737" s="10">
        <v>-0.46886572163124746</v>
      </c>
      <c r="V2737" s="9">
        <v>27</v>
      </c>
      <c r="W2737" s="9">
        <v>-3227</v>
      </c>
      <c r="X2737" s="10">
        <v>5.4428246459587437E-3</v>
      </c>
      <c r="Y2737" s="10">
        <v>-2.4479161339974187E-2</v>
      </c>
      <c r="Z2737" s="11">
        <v>921.45</v>
      </c>
      <c r="AA2737" s="11">
        <v>241.94041999023278</v>
      </c>
      <c r="AB2737" s="11">
        <v>48423</v>
      </c>
      <c r="AC2737" s="12" t="s">
        <v>6875</v>
      </c>
      <c r="AD2737" s="8">
        <v>48</v>
      </c>
      <c r="AE2737" s="8">
        <v>423</v>
      </c>
      <c r="AF2737" s="13" t="s">
        <v>6876</v>
      </c>
      <c r="AG2737" s="13" t="s">
        <v>388</v>
      </c>
      <c r="AH2737" s="13" t="s">
        <v>6877</v>
      </c>
      <c r="AI2737" s="14">
        <v>222936</v>
      </c>
      <c r="AJ2737" s="13" t="s">
        <v>486</v>
      </c>
      <c r="AK2737" s="13" t="s">
        <v>6505</v>
      </c>
      <c r="AL2737" s="13"/>
      <c r="AM2737" s="13"/>
      <c r="AN2737" s="13" t="s">
        <v>487</v>
      </c>
    </row>
    <row r="2738" spans="1:40" x14ac:dyDescent="0.2">
      <c r="A2738" s="8" t="s">
        <v>6397</v>
      </c>
      <c r="B2738" s="8" t="s">
        <v>6878</v>
      </c>
      <c r="C2738" s="8" t="str">
        <f t="shared" si="42"/>
        <v>Somervell County TX</v>
      </c>
      <c r="D2738" s="9">
        <v>8739</v>
      </c>
      <c r="E2738" s="8" t="s">
        <v>445</v>
      </c>
      <c r="F2738" s="9">
        <v>540</v>
      </c>
      <c r="G2738" s="9">
        <v>3206</v>
      </c>
      <c r="H2738" s="9">
        <v>3876</v>
      </c>
      <c r="I2738" s="10">
        <v>0.13931888544891641</v>
      </c>
      <c r="J2738" s="10">
        <v>0.82714138286893701</v>
      </c>
      <c r="K2738" s="9">
        <v>-2666</v>
      </c>
      <c r="L2738" s="9">
        <v>2666</v>
      </c>
      <c r="M2738" s="10">
        <v>-0.68782249742002066</v>
      </c>
      <c r="N2738" s="10">
        <v>0.68782249742002066</v>
      </c>
      <c r="O2738" s="9">
        <v>609</v>
      </c>
      <c r="P2738" s="9">
        <v>2858</v>
      </c>
      <c r="Q2738" s="9">
        <v>3507</v>
      </c>
      <c r="R2738" s="10">
        <v>0.17365269461077845</v>
      </c>
      <c r="S2738" s="10">
        <v>0.8149415454804676</v>
      </c>
      <c r="T2738" s="9">
        <v>-2249</v>
      </c>
      <c r="U2738" s="10">
        <v>-0.64128885086968912</v>
      </c>
      <c r="V2738" s="9">
        <v>-69</v>
      </c>
      <c r="W2738" s="9">
        <v>348</v>
      </c>
      <c r="X2738" s="10">
        <v>-3.4333809161862044E-2</v>
      </c>
      <c r="Y2738" s="10">
        <v>1.2199837388469414E-2</v>
      </c>
      <c r="Z2738" s="11">
        <v>186.46</v>
      </c>
      <c r="AA2738" s="11">
        <v>46.867960956773565</v>
      </c>
      <c r="AB2738" s="11">
        <v>48425</v>
      </c>
      <c r="AC2738" s="12" t="s">
        <v>6879</v>
      </c>
      <c r="AD2738" s="8">
        <v>48</v>
      </c>
      <c r="AE2738" s="8">
        <v>425</v>
      </c>
      <c r="AF2738" s="13" t="s">
        <v>6517</v>
      </c>
      <c r="AG2738" s="13" t="s">
        <v>5548</v>
      </c>
      <c r="AH2738" s="13" t="s">
        <v>6518</v>
      </c>
      <c r="AI2738" s="14">
        <v>7102796</v>
      </c>
      <c r="AJ2738" s="13" t="s">
        <v>486</v>
      </c>
      <c r="AK2738" s="13" t="s">
        <v>5550</v>
      </c>
      <c r="AL2738" s="13" t="s">
        <v>6679</v>
      </c>
      <c r="AM2738" s="13" t="s">
        <v>6680</v>
      </c>
      <c r="AN2738" s="13" t="s">
        <v>505</v>
      </c>
    </row>
    <row r="2739" spans="1:40" x14ac:dyDescent="0.2">
      <c r="A2739" s="8" t="s">
        <v>6397</v>
      </c>
      <c r="B2739" s="8" t="s">
        <v>6880</v>
      </c>
      <c r="C2739" s="8" t="str">
        <f t="shared" si="42"/>
        <v>Starr County TX</v>
      </c>
      <c r="D2739" s="9">
        <v>63795</v>
      </c>
      <c r="E2739" s="8" t="s">
        <v>445</v>
      </c>
      <c r="F2739" s="9">
        <v>9246</v>
      </c>
      <c r="G2739" s="9">
        <v>2218</v>
      </c>
      <c r="H2739" s="9">
        <v>11691</v>
      </c>
      <c r="I2739" s="10">
        <v>0.79086476777007952</v>
      </c>
      <c r="J2739" s="10">
        <v>0.18971858694722435</v>
      </c>
      <c r="K2739" s="9">
        <v>7028</v>
      </c>
      <c r="L2739" s="9">
        <v>-7028</v>
      </c>
      <c r="M2739" s="10">
        <v>0.6011461808228552</v>
      </c>
      <c r="N2739" s="10">
        <v>-0.6011461808228552</v>
      </c>
      <c r="O2739" s="9">
        <v>10248</v>
      </c>
      <c r="P2739" s="9">
        <v>1540</v>
      </c>
      <c r="Q2739" s="9">
        <v>11859</v>
      </c>
      <c r="R2739" s="10">
        <v>0.86415380723501134</v>
      </c>
      <c r="S2739" s="10">
        <v>0.1298591786828569</v>
      </c>
      <c r="T2739" s="9">
        <v>8708</v>
      </c>
      <c r="U2739" s="10">
        <v>0.73429462855215444</v>
      </c>
      <c r="V2739" s="9">
        <v>-1002</v>
      </c>
      <c r="W2739" s="9">
        <v>678</v>
      </c>
      <c r="X2739" s="10">
        <v>-7.3289039464931816E-2</v>
      </c>
      <c r="Y2739" s="10">
        <v>5.9859408264367447E-2</v>
      </c>
      <c r="Z2739" s="11">
        <v>1223.18</v>
      </c>
      <c r="AA2739" s="11">
        <v>52.155038506188781</v>
      </c>
      <c r="AB2739" s="11">
        <v>48427</v>
      </c>
      <c r="AC2739" s="12" t="s">
        <v>6881</v>
      </c>
      <c r="AD2739" s="8">
        <v>48</v>
      </c>
      <c r="AE2739" s="8">
        <v>427</v>
      </c>
      <c r="AF2739" s="13" t="s">
        <v>6882</v>
      </c>
      <c r="AG2739" s="13" t="s">
        <v>318</v>
      </c>
      <c r="AH2739" s="13" t="s">
        <v>6883</v>
      </c>
      <c r="AJ2739" s="13" t="s">
        <v>498</v>
      </c>
      <c r="AK2739" s="13" t="s">
        <v>6671</v>
      </c>
      <c r="AL2739" s="13"/>
      <c r="AM2739" s="13"/>
      <c r="AN2739" s="13" t="s">
        <v>487</v>
      </c>
    </row>
    <row r="2740" spans="1:40" x14ac:dyDescent="0.2">
      <c r="A2740" s="8" t="s">
        <v>6397</v>
      </c>
      <c r="B2740" s="8" t="s">
        <v>1833</v>
      </c>
      <c r="C2740" s="8" t="str">
        <f t="shared" si="42"/>
        <v>Stephens County TX</v>
      </c>
      <c r="D2740" s="9">
        <v>9440</v>
      </c>
      <c r="E2740" s="8" t="s">
        <v>445</v>
      </c>
      <c r="F2740" s="9">
        <v>348</v>
      </c>
      <c r="G2740" s="9">
        <v>3033</v>
      </c>
      <c r="H2740" s="9">
        <v>3453</v>
      </c>
      <c r="I2740" s="10">
        <v>0.10078192875760209</v>
      </c>
      <c r="J2740" s="10">
        <v>0.87836663770634227</v>
      </c>
      <c r="K2740" s="9">
        <v>-2685</v>
      </c>
      <c r="L2740" s="9">
        <v>2685</v>
      </c>
      <c r="M2740" s="10">
        <v>-0.77758470894874021</v>
      </c>
      <c r="N2740" s="10">
        <v>0.77758470894874021</v>
      </c>
      <c r="O2740" s="9">
        <v>475</v>
      </c>
      <c r="P2740" s="9">
        <v>2891</v>
      </c>
      <c r="Q2740" s="9">
        <v>3407</v>
      </c>
      <c r="R2740" s="10">
        <v>0.13941884355738185</v>
      </c>
      <c r="S2740" s="10">
        <v>0.84854710889345464</v>
      </c>
      <c r="T2740" s="9">
        <v>-2416</v>
      </c>
      <c r="U2740" s="10">
        <v>-0.70912826533607276</v>
      </c>
      <c r="V2740" s="9">
        <v>-127</v>
      </c>
      <c r="W2740" s="9">
        <v>142</v>
      </c>
      <c r="X2740" s="10">
        <v>-3.8636914799779765E-2</v>
      </c>
      <c r="Y2740" s="10">
        <v>2.981952881288763E-2</v>
      </c>
      <c r="Z2740" s="11">
        <v>896.72</v>
      </c>
      <c r="AA2740" s="11">
        <v>10.527254884467839</v>
      </c>
      <c r="AB2740" s="11">
        <v>48429</v>
      </c>
      <c r="AC2740" s="12" t="s">
        <v>6884</v>
      </c>
      <c r="AD2740" s="8">
        <v>48</v>
      </c>
      <c r="AE2740" s="8">
        <v>429</v>
      </c>
      <c r="AF2740" s="13"/>
      <c r="AG2740" s="13"/>
      <c r="AH2740" s="13"/>
      <c r="AJ2740" s="13"/>
      <c r="AK2740" s="13"/>
      <c r="AL2740" s="13"/>
      <c r="AM2740" s="13"/>
      <c r="AN2740" s="13" t="s">
        <v>510</v>
      </c>
    </row>
    <row r="2741" spans="1:40" x14ac:dyDescent="0.2">
      <c r="A2741" s="8" t="s">
        <v>6397</v>
      </c>
      <c r="B2741" s="8" t="s">
        <v>6885</v>
      </c>
      <c r="C2741" s="8" t="str">
        <f t="shared" si="42"/>
        <v>Sterling County TX</v>
      </c>
      <c r="D2741" s="9">
        <v>1352</v>
      </c>
      <c r="E2741" s="8" t="s">
        <v>445</v>
      </c>
      <c r="F2741" s="9">
        <v>70</v>
      </c>
      <c r="G2741" s="9">
        <v>549</v>
      </c>
      <c r="H2741" s="9">
        <v>633</v>
      </c>
      <c r="I2741" s="10">
        <v>0.11058451816745656</v>
      </c>
      <c r="J2741" s="10">
        <v>0.86729857819905209</v>
      </c>
      <c r="K2741" s="9">
        <v>-479</v>
      </c>
      <c r="L2741" s="9">
        <v>479</v>
      </c>
      <c r="M2741" s="10">
        <v>-0.75671406003159558</v>
      </c>
      <c r="N2741" s="10">
        <v>0.75671406003159558</v>
      </c>
      <c r="O2741" s="9">
        <v>31</v>
      </c>
      <c r="P2741" s="9">
        <v>459</v>
      </c>
      <c r="Q2741" s="9">
        <v>494</v>
      </c>
      <c r="R2741" s="10">
        <v>6.2753036437246959E-2</v>
      </c>
      <c r="S2741" s="10">
        <v>0.92914979757085026</v>
      </c>
      <c r="T2741" s="9">
        <v>-428</v>
      </c>
      <c r="U2741" s="10">
        <v>-0.86639676113360331</v>
      </c>
      <c r="V2741" s="9">
        <v>39</v>
      </c>
      <c r="W2741" s="9">
        <v>90</v>
      </c>
      <c r="X2741" s="10">
        <v>4.7831481730209596E-2</v>
      </c>
      <c r="Y2741" s="10">
        <v>-6.1851219371798161E-2</v>
      </c>
      <c r="Z2741" s="11">
        <v>923.45</v>
      </c>
      <c r="AA2741" s="11">
        <v>1.4640749363798797</v>
      </c>
      <c r="AB2741" s="11">
        <v>48431</v>
      </c>
      <c r="AC2741" s="12" t="s">
        <v>6886</v>
      </c>
      <c r="AD2741" s="8">
        <v>48</v>
      </c>
      <c r="AE2741" s="8">
        <v>431</v>
      </c>
      <c r="AF2741" s="13"/>
      <c r="AG2741" s="13"/>
      <c r="AH2741" s="13"/>
      <c r="AJ2741" s="13"/>
      <c r="AK2741" s="13"/>
      <c r="AL2741" s="13"/>
      <c r="AM2741" s="13"/>
      <c r="AN2741" s="13" t="s">
        <v>510</v>
      </c>
    </row>
    <row r="2742" spans="1:40" x14ac:dyDescent="0.2">
      <c r="A2742" s="8" t="s">
        <v>6397</v>
      </c>
      <c r="B2742" s="8" t="s">
        <v>6887</v>
      </c>
      <c r="C2742" s="8" t="str">
        <f t="shared" si="42"/>
        <v>Stonewall County TX</v>
      </c>
      <c r="D2742" s="9">
        <v>1410</v>
      </c>
      <c r="E2742" s="8" t="s">
        <v>445</v>
      </c>
      <c r="F2742" s="9">
        <v>135</v>
      </c>
      <c r="G2742" s="9">
        <v>555</v>
      </c>
      <c r="H2742" s="9">
        <v>701</v>
      </c>
      <c r="I2742" s="10">
        <v>0.19258202567760344</v>
      </c>
      <c r="J2742" s="10">
        <v>0.79172610556348078</v>
      </c>
      <c r="K2742" s="9">
        <v>-420</v>
      </c>
      <c r="L2742" s="9">
        <v>420</v>
      </c>
      <c r="M2742" s="10">
        <v>-0.59914407988587737</v>
      </c>
      <c r="N2742" s="10">
        <v>0.59914407988587737</v>
      </c>
      <c r="O2742" s="9">
        <v>160</v>
      </c>
      <c r="P2742" s="9">
        <v>507</v>
      </c>
      <c r="Q2742" s="9">
        <v>675</v>
      </c>
      <c r="R2742" s="10">
        <v>0.23703703703703705</v>
      </c>
      <c r="S2742" s="10">
        <v>0.75111111111111106</v>
      </c>
      <c r="T2742" s="9">
        <v>-347</v>
      </c>
      <c r="U2742" s="10">
        <v>-0.51407407407407402</v>
      </c>
      <c r="V2742" s="9">
        <v>-25</v>
      </c>
      <c r="W2742" s="9">
        <v>48</v>
      </c>
      <c r="X2742" s="10">
        <v>-4.445501135943361E-2</v>
      </c>
      <c r="Y2742" s="10">
        <v>4.0614994452369713E-2</v>
      </c>
      <c r="Z2742" s="11">
        <v>916.31</v>
      </c>
      <c r="AA2742" s="11">
        <v>1.5387805437024589</v>
      </c>
      <c r="AB2742" s="11">
        <v>48433</v>
      </c>
      <c r="AC2742" s="12" t="s">
        <v>6888</v>
      </c>
      <c r="AD2742" s="8">
        <v>48</v>
      </c>
      <c r="AE2742" s="8">
        <v>433</v>
      </c>
      <c r="AF2742" s="13"/>
      <c r="AG2742" s="13"/>
      <c r="AH2742" s="13"/>
      <c r="AJ2742" s="13"/>
      <c r="AK2742" s="13"/>
      <c r="AL2742" s="13"/>
      <c r="AM2742" s="13"/>
      <c r="AN2742" s="13" t="s">
        <v>510</v>
      </c>
    </row>
    <row r="2743" spans="1:40" x14ac:dyDescent="0.2">
      <c r="A2743" s="8" t="s">
        <v>6397</v>
      </c>
      <c r="B2743" s="8" t="s">
        <v>6889</v>
      </c>
      <c r="C2743" s="8" t="str">
        <f t="shared" si="42"/>
        <v>Sutton County TX</v>
      </c>
      <c r="D2743" s="9">
        <v>3913</v>
      </c>
      <c r="E2743" s="8" t="s">
        <v>445</v>
      </c>
      <c r="F2743" s="9">
        <v>313</v>
      </c>
      <c r="G2743" s="9">
        <v>1075</v>
      </c>
      <c r="H2743" s="9">
        <v>1415</v>
      </c>
      <c r="I2743" s="10">
        <v>0.22120141342756183</v>
      </c>
      <c r="J2743" s="10">
        <v>0.75971731448763247</v>
      </c>
      <c r="K2743" s="9">
        <v>-762</v>
      </c>
      <c r="L2743" s="9">
        <v>762</v>
      </c>
      <c r="M2743" s="10">
        <v>-0.53851590106007063</v>
      </c>
      <c r="N2743" s="10">
        <v>0.53851590106007063</v>
      </c>
      <c r="O2743" s="9">
        <v>369</v>
      </c>
      <c r="P2743" s="9">
        <v>1110</v>
      </c>
      <c r="Q2743" s="9">
        <v>1489</v>
      </c>
      <c r="R2743" s="10">
        <v>0.24781732706514439</v>
      </c>
      <c r="S2743" s="10">
        <v>0.74546675621222291</v>
      </c>
      <c r="T2743" s="9">
        <v>-741</v>
      </c>
      <c r="U2743" s="10">
        <v>-0.49764942914707855</v>
      </c>
      <c r="V2743" s="9">
        <v>-56</v>
      </c>
      <c r="W2743" s="9">
        <v>-35</v>
      </c>
      <c r="X2743" s="10">
        <v>-2.6615913637582561E-2</v>
      </c>
      <c r="Y2743" s="10">
        <v>1.4250558275409553E-2</v>
      </c>
      <c r="Z2743" s="11">
        <v>1453.93</v>
      </c>
      <c r="AA2743" s="11">
        <v>2.6913262674269047</v>
      </c>
      <c r="AB2743" s="11">
        <v>48435</v>
      </c>
      <c r="AC2743" s="12" t="s">
        <v>6890</v>
      </c>
      <c r="AD2743" s="8">
        <v>48</v>
      </c>
      <c r="AE2743" s="8">
        <v>435</v>
      </c>
      <c r="AF2743" s="13"/>
      <c r="AG2743" s="13"/>
      <c r="AH2743" s="13"/>
      <c r="AJ2743" s="13"/>
      <c r="AK2743" s="13"/>
      <c r="AL2743" s="13"/>
      <c r="AM2743" s="13"/>
      <c r="AN2743" s="13" t="s">
        <v>510</v>
      </c>
    </row>
    <row r="2744" spans="1:40" x14ac:dyDescent="0.2">
      <c r="A2744" s="8" t="s">
        <v>6397</v>
      </c>
      <c r="B2744" s="8" t="s">
        <v>6891</v>
      </c>
      <c r="C2744" s="8" t="str">
        <f t="shared" si="42"/>
        <v>Swisher County TX</v>
      </c>
      <c r="D2744" s="9">
        <v>7533</v>
      </c>
      <c r="E2744" s="8" t="s">
        <v>445</v>
      </c>
      <c r="F2744" s="9">
        <v>462</v>
      </c>
      <c r="G2744" s="9">
        <v>1671</v>
      </c>
      <c r="H2744" s="9">
        <v>2190</v>
      </c>
      <c r="I2744" s="10">
        <v>0.21095890410958903</v>
      </c>
      <c r="J2744" s="10">
        <v>0.76301369863013702</v>
      </c>
      <c r="K2744" s="9">
        <v>-1209</v>
      </c>
      <c r="L2744" s="9">
        <v>1209</v>
      </c>
      <c r="M2744" s="10">
        <v>-0.55205479452054795</v>
      </c>
      <c r="N2744" s="10">
        <v>0.55205479452054795</v>
      </c>
      <c r="O2744" s="9">
        <v>579</v>
      </c>
      <c r="P2744" s="9">
        <v>1654</v>
      </c>
      <c r="Q2744" s="9">
        <v>2265</v>
      </c>
      <c r="R2744" s="10">
        <v>0.25562913907284768</v>
      </c>
      <c r="S2744" s="10">
        <v>0.73024282560706399</v>
      </c>
      <c r="T2744" s="9">
        <v>-1075</v>
      </c>
      <c r="U2744" s="10">
        <v>-0.47461368653421632</v>
      </c>
      <c r="V2744" s="9">
        <v>-117</v>
      </c>
      <c r="W2744" s="9">
        <v>17</v>
      </c>
      <c r="X2744" s="10">
        <v>-4.4670234963258643E-2</v>
      </c>
      <c r="Y2744" s="10">
        <v>3.2770873023073022E-2</v>
      </c>
      <c r="Z2744" s="11">
        <v>890.16</v>
      </c>
      <c r="AA2744" s="11">
        <v>8.4625235912644925</v>
      </c>
      <c r="AB2744" s="11">
        <v>48437</v>
      </c>
      <c r="AC2744" s="12" t="s">
        <v>6892</v>
      </c>
      <c r="AD2744" s="8">
        <v>48</v>
      </c>
      <c r="AE2744" s="8">
        <v>437</v>
      </c>
      <c r="AF2744" s="13"/>
      <c r="AG2744" s="13"/>
      <c r="AH2744" s="13"/>
      <c r="AJ2744" s="13"/>
      <c r="AK2744" s="13"/>
      <c r="AL2744" s="13"/>
      <c r="AM2744" s="13"/>
      <c r="AN2744" s="13" t="s">
        <v>510</v>
      </c>
    </row>
    <row r="2745" spans="1:40" x14ac:dyDescent="0.2">
      <c r="A2745" s="8" t="s">
        <v>6397</v>
      </c>
      <c r="B2745" s="8" t="s">
        <v>6893</v>
      </c>
      <c r="C2745" s="8" t="str">
        <f t="shared" si="42"/>
        <v>Tarrant County TX</v>
      </c>
      <c r="D2745" s="9">
        <v>1982498</v>
      </c>
      <c r="E2745" s="8" t="s">
        <v>445</v>
      </c>
      <c r="F2745" s="9">
        <v>288001</v>
      </c>
      <c r="G2745" s="9">
        <v>345683</v>
      </c>
      <c r="H2745" s="9">
        <v>662832</v>
      </c>
      <c r="I2745" s="10">
        <v>0.43450074830424601</v>
      </c>
      <c r="J2745" s="10">
        <v>0.5215243078185724</v>
      </c>
      <c r="K2745" s="9">
        <v>-57682</v>
      </c>
      <c r="L2745" s="9">
        <v>57682</v>
      </c>
      <c r="M2745" s="10">
        <v>-8.7023559514326387E-2</v>
      </c>
      <c r="N2745" s="10">
        <v>8.7023559514326387E-2</v>
      </c>
      <c r="O2745" s="9">
        <v>252789</v>
      </c>
      <c r="P2745" s="9">
        <v>348686</v>
      </c>
      <c r="Q2745" s="9">
        <v>610149</v>
      </c>
      <c r="R2745" s="10">
        <v>0.41430699714332075</v>
      </c>
      <c r="S2745" s="10">
        <v>0.57147680320708549</v>
      </c>
      <c r="T2745" s="9">
        <v>-95897</v>
      </c>
      <c r="U2745" s="10">
        <v>-0.15716980606376474</v>
      </c>
      <c r="V2745" s="9">
        <v>35212</v>
      </c>
      <c r="W2745" s="9">
        <v>-3003</v>
      </c>
      <c r="X2745" s="10">
        <v>2.0193751160925255E-2</v>
      </c>
      <c r="Y2745" s="10">
        <v>-4.9952495388513096E-2</v>
      </c>
      <c r="Z2745" s="11">
        <v>863.61</v>
      </c>
      <c r="AA2745" s="11">
        <v>2295.5940760296894</v>
      </c>
      <c r="AB2745" s="11">
        <v>48439</v>
      </c>
      <c r="AC2745" s="12" t="s">
        <v>6894</v>
      </c>
      <c r="AD2745" s="8">
        <v>48</v>
      </c>
      <c r="AE2745" s="8">
        <v>439</v>
      </c>
      <c r="AF2745" s="13" t="s">
        <v>6517</v>
      </c>
      <c r="AG2745" s="13" t="s">
        <v>5548</v>
      </c>
      <c r="AH2745" s="13" t="s">
        <v>6518</v>
      </c>
      <c r="AI2745" s="14">
        <v>7102796</v>
      </c>
      <c r="AJ2745" s="13" t="s">
        <v>486</v>
      </c>
      <c r="AK2745" s="13" t="s">
        <v>5550</v>
      </c>
      <c r="AL2745" s="13" t="s">
        <v>6679</v>
      </c>
      <c r="AM2745" s="13" t="s">
        <v>6680</v>
      </c>
      <c r="AN2745" s="13" t="s">
        <v>487</v>
      </c>
    </row>
    <row r="2746" spans="1:40" x14ac:dyDescent="0.2">
      <c r="A2746" s="8" t="s">
        <v>6397</v>
      </c>
      <c r="B2746" s="8" t="s">
        <v>1544</v>
      </c>
      <c r="C2746" s="8" t="str">
        <f t="shared" si="42"/>
        <v>Taylor County TX</v>
      </c>
      <c r="D2746" s="9">
        <v>136051</v>
      </c>
      <c r="E2746" s="8" t="s">
        <v>445</v>
      </c>
      <c r="F2746" s="9">
        <v>10047</v>
      </c>
      <c r="G2746" s="9">
        <v>33172</v>
      </c>
      <c r="H2746" s="9">
        <v>45266</v>
      </c>
      <c r="I2746" s="10">
        <v>0.22195466796270932</v>
      </c>
      <c r="J2746" s="10">
        <v>0.73282375292714175</v>
      </c>
      <c r="K2746" s="9">
        <v>-23125</v>
      </c>
      <c r="L2746" s="9">
        <v>23125</v>
      </c>
      <c r="M2746" s="10">
        <v>-0.5108690849644324</v>
      </c>
      <c r="N2746" s="10">
        <v>0.5108690849644324</v>
      </c>
      <c r="O2746" s="9">
        <v>9725</v>
      </c>
      <c r="P2746" s="9">
        <v>32853</v>
      </c>
      <c r="Q2746" s="9">
        <v>43170</v>
      </c>
      <c r="R2746" s="10">
        <v>0.22527217975445912</v>
      </c>
      <c r="S2746" s="10">
        <v>0.76101459346768585</v>
      </c>
      <c r="T2746" s="9">
        <v>-23128</v>
      </c>
      <c r="U2746" s="10">
        <v>-0.53574241371322673</v>
      </c>
      <c r="V2746" s="9">
        <v>322</v>
      </c>
      <c r="W2746" s="9">
        <v>319</v>
      </c>
      <c r="X2746" s="10">
        <v>-3.3175117917497998E-3</v>
      </c>
      <c r="Y2746" s="10">
        <v>-2.8190840540544104E-2</v>
      </c>
      <c r="Z2746" s="11">
        <v>915.55</v>
      </c>
      <c r="AA2746" s="11">
        <v>148.60029490470211</v>
      </c>
      <c r="AB2746" s="11">
        <v>48441</v>
      </c>
      <c r="AC2746" s="12" t="s">
        <v>6895</v>
      </c>
      <c r="AD2746" s="8">
        <v>48</v>
      </c>
      <c r="AE2746" s="8">
        <v>441</v>
      </c>
      <c r="AF2746" s="13" t="s">
        <v>6487</v>
      </c>
      <c r="AG2746" s="13"/>
      <c r="AH2746" s="13" t="s">
        <v>6488</v>
      </c>
      <c r="AI2746" s="14">
        <v>169578</v>
      </c>
      <c r="AJ2746" s="13" t="s">
        <v>486</v>
      </c>
      <c r="AK2746" s="13"/>
      <c r="AL2746" s="13"/>
      <c r="AM2746" s="13"/>
      <c r="AN2746" s="13" t="s">
        <v>487</v>
      </c>
    </row>
    <row r="2747" spans="1:40" x14ac:dyDescent="0.2">
      <c r="A2747" s="8" t="s">
        <v>6397</v>
      </c>
      <c r="B2747" s="8" t="s">
        <v>1849</v>
      </c>
      <c r="C2747" s="8" t="str">
        <f t="shared" si="42"/>
        <v>Terrell County TX</v>
      </c>
      <c r="D2747" s="9">
        <v>837</v>
      </c>
      <c r="E2747" s="8" t="s">
        <v>445</v>
      </c>
      <c r="F2747" s="9">
        <v>140</v>
      </c>
      <c r="G2747" s="9">
        <v>287</v>
      </c>
      <c r="H2747" s="9">
        <v>437</v>
      </c>
      <c r="I2747" s="10">
        <v>0.32036613272311215</v>
      </c>
      <c r="J2747" s="10">
        <v>0.65675057208237986</v>
      </c>
      <c r="K2747" s="9">
        <v>-147</v>
      </c>
      <c r="L2747" s="9">
        <v>147</v>
      </c>
      <c r="M2747" s="10">
        <v>-0.33638443935926771</v>
      </c>
      <c r="N2747" s="10">
        <v>0.33638443935926771</v>
      </c>
      <c r="O2747" s="9">
        <v>184</v>
      </c>
      <c r="P2747" s="9">
        <v>358</v>
      </c>
      <c r="Q2747" s="9">
        <v>553</v>
      </c>
      <c r="R2747" s="10">
        <v>0.33273056057866185</v>
      </c>
      <c r="S2747" s="10">
        <v>0.64737793851717906</v>
      </c>
      <c r="T2747" s="9">
        <v>-174</v>
      </c>
      <c r="U2747" s="10">
        <v>-0.31464737793851721</v>
      </c>
      <c r="V2747" s="9">
        <v>-44</v>
      </c>
      <c r="W2747" s="9">
        <v>-71</v>
      </c>
      <c r="X2747" s="10">
        <v>-1.2364427855549698E-2</v>
      </c>
      <c r="Y2747" s="10">
        <v>9.3726335652007942E-3</v>
      </c>
      <c r="Z2747" s="11">
        <v>2358.0300000000002</v>
      </c>
      <c r="AA2747" s="11">
        <v>0.35495731606468106</v>
      </c>
      <c r="AB2747" s="11">
        <v>48443</v>
      </c>
      <c r="AC2747" s="12" t="s">
        <v>6896</v>
      </c>
      <c r="AD2747" s="8">
        <v>48</v>
      </c>
      <c r="AE2747" s="8">
        <v>443</v>
      </c>
      <c r="AF2747" s="13"/>
      <c r="AG2747" s="13"/>
      <c r="AH2747" s="13"/>
      <c r="AJ2747" s="13"/>
      <c r="AK2747" s="13"/>
      <c r="AL2747" s="13"/>
      <c r="AM2747" s="13"/>
      <c r="AN2747" s="13" t="s">
        <v>510</v>
      </c>
    </row>
    <row r="2748" spans="1:40" x14ac:dyDescent="0.2">
      <c r="A2748" s="8" t="s">
        <v>6397</v>
      </c>
      <c r="B2748" s="8" t="s">
        <v>6897</v>
      </c>
      <c r="C2748" s="8" t="str">
        <f t="shared" si="42"/>
        <v>Terry County TX</v>
      </c>
      <c r="D2748" s="9">
        <v>12739</v>
      </c>
      <c r="E2748" s="8" t="s">
        <v>445</v>
      </c>
      <c r="F2748" s="9">
        <v>424</v>
      </c>
      <c r="G2748" s="9">
        <v>1295</v>
      </c>
      <c r="H2748" s="9">
        <v>1763</v>
      </c>
      <c r="I2748" s="10">
        <v>0.24049914917753829</v>
      </c>
      <c r="J2748" s="10">
        <v>0.73454339194554741</v>
      </c>
      <c r="K2748" s="9">
        <v>-871</v>
      </c>
      <c r="L2748" s="9">
        <v>871</v>
      </c>
      <c r="M2748" s="10">
        <v>-0.49404424276800912</v>
      </c>
      <c r="N2748" s="10">
        <v>0.49404424276800912</v>
      </c>
      <c r="O2748" s="9">
        <v>1059</v>
      </c>
      <c r="P2748" s="9">
        <v>2602</v>
      </c>
      <c r="Q2748" s="9">
        <v>3707</v>
      </c>
      <c r="R2748" s="10">
        <v>0.28567574858376044</v>
      </c>
      <c r="S2748" s="10">
        <v>0.70191529538710551</v>
      </c>
      <c r="T2748" s="9">
        <v>-1543</v>
      </c>
      <c r="U2748" s="10">
        <v>-0.41623954680334507</v>
      </c>
      <c r="V2748" s="9">
        <v>-635</v>
      </c>
      <c r="W2748" s="9">
        <v>-1307</v>
      </c>
      <c r="X2748" s="10">
        <v>-4.5176599406222151E-2</v>
      </c>
      <c r="Y2748" s="10">
        <v>3.2628096558441899E-2</v>
      </c>
      <c r="Z2748" s="11">
        <v>888.84</v>
      </c>
      <c r="AA2748" s="11">
        <v>14.332163268979793</v>
      </c>
      <c r="AB2748" s="11">
        <v>48445</v>
      </c>
      <c r="AC2748" s="12" t="s">
        <v>6898</v>
      </c>
      <c r="AD2748" s="8">
        <v>48</v>
      </c>
      <c r="AE2748" s="8">
        <v>445</v>
      </c>
      <c r="AF2748" s="13"/>
      <c r="AG2748" s="13"/>
      <c r="AH2748" s="13"/>
      <c r="AJ2748" s="13"/>
      <c r="AK2748" s="13"/>
      <c r="AL2748" s="13"/>
      <c r="AM2748" s="13"/>
      <c r="AN2748" s="13" t="s">
        <v>510</v>
      </c>
    </row>
    <row r="2749" spans="1:40" x14ac:dyDescent="0.2">
      <c r="A2749" s="8" t="s">
        <v>6397</v>
      </c>
      <c r="B2749" s="8" t="s">
        <v>6899</v>
      </c>
      <c r="C2749" s="8" t="str">
        <f t="shared" si="42"/>
        <v>Throckmorton County TX</v>
      </c>
      <c r="D2749" s="9">
        <v>1579</v>
      </c>
      <c r="E2749" s="8" t="s">
        <v>445</v>
      </c>
      <c r="F2749" s="9">
        <v>84</v>
      </c>
      <c r="G2749" s="9">
        <v>715</v>
      </c>
      <c r="H2749" s="9">
        <v>808</v>
      </c>
      <c r="I2749" s="10">
        <v>0.10396039603960396</v>
      </c>
      <c r="J2749" s="10">
        <v>0.88490099009900991</v>
      </c>
      <c r="K2749" s="9">
        <v>-631</v>
      </c>
      <c r="L2749" s="9">
        <v>631</v>
      </c>
      <c r="M2749" s="10">
        <v>-0.78094059405940597</v>
      </c>
      <c r="N2749" s="10">
        <v>0.78094059405940597</v>
      </c>
      <c r="O2749" s="9">
        <v>109</v>
      </c>
      <c r="P2749" s="9">
        <v>700</v>
      </c>
      <c r="Q2749" s="9">
        <v>813</v>
      </c>
      <c r="R2749" s="10">
        <v>0.13407134071340712</v>
      </c>
      <c r="S2749" s="10">
        <v>0.86100861008610086</v>
      </c>
      <c r="T2749" s="9">
        <v>-591</v>
      </c>
      <c r="U2749" s="10">
        <v>-0.72693726937269376</v>
      </c>
      <c r="V2749" s="9">
        <v>-25</v>
      </c>
      <c r="W2749" s="9">
        <v>15</v>
      </c>
      <c r="X2749" s="10">
        <v>-3.0110944673803167E-2</v>
      </c>
      <c r="Y2749" s="10">
        <v>2.3892380012909054E-2</v>
      </c>
      <c r="Z2749" s="11">
        <v>912.55</v>
      </c>
      <c r="AA2749" s="11">
        <v>1.7303161470604351</v>
      </c>
      <c r="AB2749" s="11">
        <v>48447</v>
      </c>
      <c r="AC2749" s="12" t="s">
        <v>6900</v>
      </c>
      <c r="AD2749" s="8">
        <v>48</v>
      </c>
      <c r="AE2749" s="8">
        <v>447</v>
      </c>
      <c r="AF2749" s="13"/>
      <c r="AG2749" s="13"/>
      <c r="AH2749" s="13"/>
      <c r="AJ2749" s="13"/>
      <c r="AK2749" s="13"/>
      <c r="AL2749" s="13"/>
      <c r="AM2749" s="13"/>
      <c r="AN2749" s="13" t="s">
        <v>510</v>
      </c>
    </row>
    <row r="2750" spans="1:40" x14ac:dyDescent="0.2">
      <c r="A2750" s="8" t="s">
        <v>6397</v>
      </c>
      <c r="B2750" s="8" t="s">
        <v>6901</v>
      </c>
      <c r="C2750" s="8" t="str">
        <f t="shared" si="42"/>
        <v>Titus County TX</v>
      </c>
      <c r="D2750" s="9">
        <v>32623</v>
      </c>
      <c r="E2750" s="8" t="s">
        <v>445</v>
      </c>
      <c r="F2750" s="9">
        <v>2538</v>
      </c>
      <c r="G2750" s="9">
        <v>6405</v>
      </c>
      <c r="H2750" s="9">
        <v>9176</v>
      </c>
      <c r="I2750" s="10">
        <v>0.27659110723626851</v>
      </c>
      <c r="J2750" s="10">
        <v>0.69801656495204878</v>
      </c>
      <c r="K2750" s="9">
        <v>-3867</v>
      </c>
      <c r="L2750" s="9">
        <v>3867</v>
      </c>
      <c r="M2750" s="10">
        <v>-0.42142545771578027</v>
      </c>
      <c r="N2750" s="10">
        <v>0.42142545771578027</v>
      </c>
      <c r="O2750" s="9">
        <v>2638</v>
      </c>
      <c r="P2750" s="9">
        <v>6062</v>
      </c>
      <c r="Q2750" s="9">
        <v>8790</v>
      </c>
      <c r="R2750" s="10">
        <v>0.30011376564277586</v>
      </c>
      <c r="S2750" s="10">
        <v>0.6896473265073948</v>
      </c>
      <c r="T2750" s="9">
        <v>-3424</v>
      </c>
      <c r="U2750" s="10">
        <v>-0.38953356086461893</v>
      </c>
      <c r="V2750" s="9">
        <v>-100</v>
      </c>
      <c r="W2750" s="9">
        <v>343</v>
      </c>
      <c r="X2750" s="10">
        <v>-2.3522658406507357E-2</v>
      </c>
      <c r="Y2750" s="10">
        <v>8.3692384446539814E-3</v>
      </c>
      <c r="Z2750" s="11">
        <v>406.05</v>
      </c>
      <c r="AA2750" s="11">
        <v>80.342322374091864</v>
      </c>
      <c r="AB2750" s="11">
        <v>48449</v>
      </c>
      <c r="AC2750" s="12" t="s">
        <v>6902</v>
      </c>
      <c r="AD2750" s="8">
        <v>48</v>
      </c>
      <c r="AE2750" s="8">
        <v>449</v>
      </c>
      <c r="AF2750" s="13" t="s">
        <v>6903</v>
      </c>
      <c r="AG2750" s="13"/>
      <c r="AH2750" s="13" t="s">
        <v>6904</v>
      </c>
      <c r="AJ2750" s="13" t="s">
        <v>498</v>
      </c>
      <c r="AK2750" s="13"/>
      <c r="AL2750" s="13"/>
      <c r="AM2750" s="13"/>
      <c r="AN2750" s="13" t="s">
        <v>487</v>
      </c>
    </row>
    <row r="2751" spans="1:40" x14ac:dyDescent="0.2">
      <c r="A2751" s="8" t="s">
        <v>6397</v>
      </c>
      <c r="B2751" s="8" t="s">
        <v>6905</v>
      </c>
      <c r="C2751" s="8" t="str">
        <f t="shared" si="42"/>
        <v>Tom Green County TX</v>
      </c>
      <c r="D2751" s="9">
        <v>118105</v>
      </c>
      <c r="E2751" s="8" t="s">
        <v>445</v>
      </c>
      <c r="F2751" s="9">
        <v>9117</v>
      </c>
      <c r="G2751" s="9">
        <v>27376</v>
      </c>
      <c r="H2751" s="9">
        <v>38104</v>
      </c>
      <c r="I2751" s="10">
        <v>0.23926621876968299</v>
      </c>
      <c r="J2751" s="10">
        <v>0.71845475540625658</v>
      </c>
      <c r="K2751" s="9">
        <v>-18259</v>
      </c>
      <c r="L2751" s="9">
        <v>18259</v>
      </c>
      <c r="M2751" s="10">
        <v>-0.47918853663657357</v>
      </c>
      <c r="N2751" s="10">
        <v>0.47918853663657357</v>
      </c>
      <c r="O2751" s="9">
        <v>9246</v>
      </c>
      <c r="P2751" s="9">
        <v>26749</v>
      </c>
      <c r="Q2751" s="9">
        <v>36527</v>
      </c>
      <c r="R2751" s="10">
        <v>0.25312782325403127</v>
      </c>
      <c r="S2751" s="10">
        <v>0.73230760807074224</v>
      </c>
      <c r="T2751" s="9">
        <v>-17503</v>
      </c>
      <c r="U2751" s="10">
        <v>-0.47917978481671097</v>
      </c>
      <c r="V2751" s="9">
        <v>-129</v>
      </c>
      <c r="W2751" s="9">
        <v>627</v>
      </c>
      <c r="X2751" s="10">
        <v>-1.3861604484348283E-2</v>
      </c>
      <c r="Y2751" s="10">
        <v>-1.385285266448566E-2</v>
      </c>
      <c r="Z2751" s="11">
        <v>1521.97</v>
      </c>
      <c r="AA2751" s="11">
        <v>77.600084101526306</v>
      </c>
      <c r="AB2751" s="11">
        <v>48451</v>
      </c>
      <c r="AC2751" s="12" t="s">
        <v>6906</v>
      </c>
      <c r="AD2751" s="8">
        <v>48</v>
      </c>
      <c r="AE2751" s="8">
        <v>451</v>
      </c>
      <c r="AF2751" s="13" t="s">
        <v>6695</v>
      </c>
      <c r="AG2751" s="13"/>
      <c r="AH2751" s="13" t="s">
        <v>6696</v>
      </c>
      <c r="AI2751" s="14">
        <v>119659</v>
      </c>
      <c r="AJ2751" s="13" t="s">
        <v>486</v>
      </c>
      <c r="AK2751" s="13"/>
      <c r="AL2751" s="13"/>
      <c r="AM2751" s="13"/>
      <c r="AN2751" s="13" t="s">
        <v>487</v>
      </c>
    </row>
    <row r="2752" spans="1:40" x14ac:dyDescent="0.2">
      <c r="A2752" s="8" t="s">
        <v>6397</v>
      </c>
      <c r="B2752" s="8" t="s">
        <v>6907</v>
      </c>
      <c r="C2752" s="8" t="str">
        <f t="shared" si="42"/>
        <v>Travis County TX</v>
      </c>
      <c r="D2752" s="9">
        <v>1176558</v>
      </c>
      <c r="E2752" s="8" t="s">
        <v>445</v>
      </c>
      <c r="F2752" s="9">
        <v>306475</v>
      </c>
      <c r="G2752" s="9">
        <v>126750</v>
      </c>
      <c r="H2752" s="9">
        <v>462511</v>
      </c>
      <c r="I2752" s="10">
        <v>0.662632888731295</v>
      </c>
      <c r="J2752" s="10">
        <v>0.27404753616670741</v>
      </c>
      <c r="K2752" s="9">
        <v>179725</v>
      </c>
      <c r="L2752" s="9">
        <v>-179725</v>
      </c>
      <c r="M2752" s="10">
        <v>0.38858535256458759</v>
      </c>
      <c r="N2752" s="10">
        <v>-0.38858535256458759</v>
      </c>
      <c r="O2752" s="9">
        <v>231540</v>
      </c>
      <c r="P2752" s="9">
        <v>139503</v>
      </c>
      <c r="Q2752" s="9">
        <v>384890</v>
      </c>
      <c r="R2752" s="10">
        <v>0.60157447582426149</v>
      </c>
      <c r="S2752" s="10">
        <v>0.36244901140585623</v>
      </c>
      <c r="T2752" s="9">
        <v>92037</v>
      </c>
      <c r="U2752" s="10">
        <v>0.23912546441840526</v>
      </c>
      <c r="V2752" s="9">
        <v>74935</v>
      </c>
      <c r="W2752" s="9">
        <v>-12753</v>
      </c>
      <c r="X2752" s="10">
        <v>6.105841290703351E-2</v>
      </c>
      <c r="Y2752" s="10">
        <v>-8.8401475239148819E-2</v>
      </c>
      <c r="Z2752" s="11">
        <v>990.2</v>
      </c>
      <c r="AA2752" s="11">
        <v>1188.2023833568976</v>
      </c>
      <c r="AB2752" s="11">
        <v>48453</v>
      </c>
      <c r="AC2752" s="12" t="s">
        <v>6908</v>
      </c>
      <c r="AD2752" s="8">
        <v>48</v>
      </c>
      <c r="AE2752" s="8">
        <v>453</v>
      </c>
      <c r="AF2752" s="13" t="s">
        <v>6440</v>
      </c>
      <c r="AG2752" s="13"/>
      <c r="AH2752" s="13" t="s">
        <v>6441</v>
      </c>
      <c r="AI2752" s="14">
        <v>2000860</v>
      </c>
      <c r="AJ2752" s="13" t="s">
        <v>486</v>
      </c>
      <c r="AK2752" s="13"/>
      <c r="AL2752" s="13"/>
      <c r="AM2752" s="13"/>
      <c r="AN2752" s="13" t="s">
        <v>487</v>
      </c>
    </row>
    <row r="2753" spans="1:40" x14ac:dyDescent="0.2">
      <c r="A2753" s="8" t="s">
        <v>6397</v>
      </c>
      <c r="B2753" s="8" t="s">
        <v>1121</v>
      </c>
      <c r="C2753" s="8" t="str">
        <f t="shared" si="42"/>
        <v>Trinity County TX</v>
      </c>
      <c r="D2753" s="9">
        <v>14402</v>
      </c>
      <c r="E2753" s="8" t="s">
        <v>445</v>
      </c>
      <c r="F2753" s="9">
        <v>1154</v>
      </c>
      <c r="G2753" s="9">
        <v>4737</v>
      </c>
      <c r="H2753" s="9">
        <v>5982</v>
      </c>
      <c r="I2753" s="10">
        <v>0.19291206954195922</v>
      </c>
      <c r="J2753" s="10">
        <v>0.79187562688064195</v>
      </c>
      <c r="K2753" s="9">
        <v>-3583</v>
      </c>
      <c r="L2753" s="9">
        <v>3583</v>
      </c>
      <c r="M2753" s="10">
        <v>-0.59896355733868267</v>
      </c>
      <c r="N2753" s="10">
        <v>0.59896355733868267</v>
      </c>
      <c r="O2753" s="9">
        <v>1614</v>
      </c>
      <c r="P2753" s="9">
        <v>4537</v>
      </c>
      <c r="Q2753" s="9">
        <v>6234</v>
      </c>
      <c r="R2753" s="10">
        <v>0.25890279114533205</v>
      </c>
      <c r="S2753" s="10">
        <v>0.7277831247994867</v>
      </c>
      <c r="T2753" s="9">
        <v>-2923</v>
      </c>
      <c r="U2753" s="10">
        <v>-0.46888033365415466</v>
      </c>
      <c r="V2753" s="9">
        <v>-460</v>
      </c>
      <c r="W2753" s="9">
        <v>200</v>
      </c>
      <c r="X2753" s="10">
        <v>-6.5990721603372826E-2</v>
      </c>
      <c r="Y2753" s="10">
        <v>6.4092502081155245E-2</v>
      </c>
      <c r="Z2753" s="11">
        <v>693.61</v>
      </c>
      <c r="AA2753" s="11">
        <v>20.763829817909198</v>
      </c>
      <c r="AB2753" s="11">
        <v>48455</v>
      </c>
      <c r="AC2753" s="12" t="s">
        <v>6909</v>
      </c>
      <c r="AD2753" s="8">
        <v>48</v>
      </c>
      <c r="AE2753" s="8">
        <v>455</v>
      </c>
      <c r="AF2753" s="13" t="s">
        <v>6910</v>
      </c>
      <c r="AG2753" s="13" t="s">
        <v>6431</v>
      </c>
      <c r="AH2753" s="13" t="s">
        <v>6911</v>
      </c>
      <c r="AJ2753" s="13" t="s">
        <v>498</v>
      </c>
      <c r="AK2753" s="13" t="s">
        <v>6433</v>
      </c>
      <c r="AL2753" s="13"/>
      <c r="AM2753" s="13"/>
      <c r="AN2753" s="13" t="s">
        <v>505</v>
      </c>
    </row>
    <row r="2754" spans="1:40" x14ac:dyDescent="0.2">
      <c r="A2754" s="8" t="s">
        <v>6397</v>
      </c>
      <c r="B2754" s="8" t="s">
        <v>6912</v>
      </c>
      <c r="C2754" s="8" t="str">
        <f t="shared" si="42"/>
        <v>Tyler County TX</v>
      </c>
      <c r="D2754" s="9">
        <v>21347</v>
      </c>
      <c r="E2754" s="8" t="s">
        <v>445</v>
      </c>
      <c r="F2754" s="9">
        <v>1243</v>
      </c>
      <c r="G2754" s="9">
        <v>6601</v>
      </c>
      <c r="H2754" s="9">
        <v>7969</v>
      </c>
      <c r="I2754" s="10">
        <v>0.15597942025348224</v>
      </c>
      <c r="J2754" s="10">
        <v>0.82833479733969129</v>
      </c>
      <c r="K2754" s="9">
        <v>-5358</v>
      </c>
      <c r="L2754" s="9">
        <v>5358</v>
      </c>
      <c r="M2754" s="10">
        <v>-0.67235537708620907</v>
      </c>
      <c r="N2754" s="10">
        <v>0.67235537708620907</v>
      </c>
      <c r="O2754" s="9">
        <v>1659</v>
      </c>
      <c r="P2754" s="9">
        <v>5889</v>
      </c>
      <c r="Q2754" s="9">
        <v>7623</v>
      </c>
      <c r="R2754" s="10">
        <v>0.21763085399449036</v>
      </c>
      <c r="S2754" s="10">
        <v>0.77253049980322708</v>
      </c>
      <c r="T2754" s="9">
        <v>-4230</v>
      </c>
      <c r="U2754" s="10">
        <v>-0.55489964580873674</v>
      </c>
      <c r="V2754" s="9">
        <v>-416</v>
      </c>
      <c r="W2754" s="9">
        <v>712</v>
      </c>
      <c r="X2754" s="10">
        <v>-6.1651433741008121E-2</v>
      </c>
      <c r="Y2754" s="10">
        <v>5.5804297536464209E-2</v>
      </c>
      <c r="Z2754" s="11">
        <v>924.5</v>
      </c>
      <c r="AA2754" s="11">
        <v>23.090319091400758</v>
      </c>
      <c r="AB2754" s="11">
        <v>48457</v>
      </c>
      <c r="AC2754" s="12" t="s">
        <v>6913</v>
      </c>
      <c r="AD2754" s="8">
        <v>48</v>
      </c>
      <c r="AE2754" s="8">
        <v>457</v>
      </c>
      <c r="AF2754" s="13"/>
      <c r="AG2754" s="13"/>
      <c r="AH2754" s="13"/>
      <c r="AJ2754" s="13"/>
      <c r="AK2754" s="13"/>
      <c r="AL2754" s="13"/>
      <c r="AM2754" s="13"/>
      <c r="AN2754" s="13" t="s">
        <v>510</v>
      </c>
    </row>
    <row r="2755" spans="1:40" x14ac:dyDescent="0.2">
      <c r="A2755" s="8" t="s">
        <v>6397</v>
      </c>
      <c r="B2755" s="8" t="s">
        <v>6914</v>
      </c>
      <c r="C2755" s="8" t="str">
        <f t="shared" si="42"/>
        <v>Upshur County TX</v>
      </c>
      <c r="D2755" s="9">
        <v>40603</v>
      </c>
      <c r="E2755" s="8" t="s">
        <v>445</v>
      </c>
      <c r="F2755" s="9">
        <v>2378</v>
      </c>
      <c r="G2755" s="9">
        <v>13198</v>
      </c>
      <c r="H2755" s="9">
        <v>15918</v>
      </c>
      <c r="I2755" s="10">
        <v>0.14939062696318633</v>
      </c>
      <c r="J2755" s="10">
        <v>0.82912426184193999</v>
      </c>
      <c r="K2755" s="9">
        <v>-10820</v>
      </c>
      <c r="L2755" s="9">
        <v>10820</v>
      </c>
      <c r="M2755" s="10">
        <v>-0.67973363487875371</v>
      </c>
      <c r="N2755" s="10">
        <v>0.67973363487875371</v>
      </c>
      <c r="O2755" s="9">
        <v>2953</v>
      </c>
      <c r="P2755" s="9">
        <v>11948</v>
      </c>
      <c r="Q2755" s="9">
        <v>15049</v>
      </c>
      <c r="R2755" s="10">
        <v>0.19622566283473986</v>
      </c>
      <c r="S2755" s="10">
        <v>0.7939397966642302</v>
      </c>
      <c r="T2755" s="9">
        <v>-8995</v>
      </c>
      <c r="U2755" s="10">
        <v>-0.59771413382949035</v>
      </c>
      <c r="V2755" s="9">
        <v>-575</v>
      </c>
      <c r="W2755" s="9">
        <v>1250</v>
      </c>
      <c r="X2755" s="10">
        <v>-4.6835035871553521E-2</v>
      </c>
      <c r="Y2755" s="10">
        <v>3.5184465177709789E-2</v>
      </c>
      <c r="Z2755" s="11">
        <v>582.95000000000005</v>
      </c>
      <c r="AA2755" s="11">
        <v>69.650913457414873</v>
      </c>
      <c r="AB2755" s="11">
        <v>48459</v>
      </c>
      <c r="AC2755" s="12" t="s">
        <v>6915</v>
      </c>
      <c r="AD2755" s="8">
        <v>48</v>
      </c>
      <c r="AE2755" s="8">
        <v>459</v>
      </c>
      <c r="AF2755" s="13" t="s">
        <v>6636</v>
      </c>
      <c r="AG2755" s="13" t="s">
        <v>6637</v>
      </c>
      <c r="AH2755" s="13" t="s">
        <v>6638</v>
      </c>
      <c r="AI2755" s="14">
        <v>217781</v>
      </c>
      <c r="AJ2755" s="13" t="s">
        <v>486</v>
      </c>
      <c r="AK2755" s="13" t="s">
        <v>6639</v>
      </c>
      <c r="AL2755" s="13"/>
      <c r="AM2755" s="13"/>
      <c r="AN2755" s="13" t="s">
        <v>505</v>
      </c>
    </row>
    <row r="2756" spans="1:40" x14ac:dyDescent="0.2">
      <c r="A2756" s="8" t="s">
        <v>6397</v>
      </c>
      <c r="B2756" s="8" t="s">
        <v>6916</v>
      </c>
      <c r="C2756" s="8" t="str">
        <f t="shared" si="42"/>
        <v>Upton County TX</v>
      </c>
      <c r="D2756" s="9">
        <v>3651</v>
      </c>
      <c r="E2756" s="8" t="s">
        <v>445</v>
      </c>
      <c r="F2756" s="9">
        <v>284</v>
      </c>
      <c r="G2756" s="9">
        <v>961</v>
      </c>
      <c r="H2756" s="9">
        <v>1296</v>
      </c>
      <c r="I2756" s="10">
        <v>0.2191358024691358</v>
      </c>
      <c r="J2756" s="10">
        <v>0.74151234567901236</v>
      </c>
      <c r="K2756" s="9">
        <v>-677</v>
      </c>
      <c r="L2756" s="9">
        <v>677</v>
      </c>
      <c r="M2756" s="10">
        <v>-0.52237654320987659</v>
      </c>
      <c r="N2756" s="10">
        <v>0.52237654320987659</v>
      </c>
      <c r="O2756" s="9">
        <v>332</v>
      </c>
      <c r="P2756" s="9">
        <v>952</v>
      </c>
      <c r="Q2756" s="9">
        <v>1298</v>
      </c>
      <c r="R2756" s="10">
        <v>0.25577812018489987</v>
      </c>
      <c r="S2756" s="10">
        <v>0.73343605546995383</v>
      </c>
      <c r="T2756" s="9">
        <v>-620</v>
      </c>
      <c r="U2756" s="10">
        <v>-0.47765793528505396</v>
      </c>
      <c r="V2756" s="9">
        <v>-48</v>
      </c>
      <c r="W2756" s="9">
        <v>9</v>
      </c>
      <c r="X2756" s="10">
        <v>-3.6642317715764067E-2</v>
      </c>
      <c r="Y2756" s="10">
        <v>8.0762902090585342E-3</v>
      </c>
      <c r="Z2756" s="11">
        <v>1241.32</v>
      </c>
      <c r="AA2756" s="11">
        <v>2.9412238584732382</v>
      </c>
      <c r="AB2756" s="11">
        <v>48461</v>
      </c>
      <c r="AC2756" s="12" t="s">
        <v>6917</v>
      </c>
      <c r="AD2756" s="8">
        <v>48</v>
      </c>
      <c r="AE2756" s="8">
        <v>461</v>
      </c>
      <c r="AF2756" s="13"/>
      <c r="AG2756" s="13"/>
      <c r="AH2756" s="13"/>
      <c r="AJ2756" s="13"/>
      <c r="AK2756" s="13"/>
      <c r="AL2756" s="13"/>
      <c r="AM2756" s="13"/>
      <c r="AN2756" s="13" t="s">
        <v>510</v>
      </c>
    </row>
    <row r="2757" spans="1:40" x14ac:dyDescent="0.2">
      <c r="A2757" s="8" t="s">
        <v>6397</v>
      </c>
      <c r="B2757" s="8" t="s">
        <v>6918</v>
      </c>
      <c r="C2757" s="8" t="str">
        <f t="shared" si="42"/>
        <v>Uvalde County TX</v>
      </c>
      <c r="D2757" s="9">
        <v>27245</v>
      </c>
      <c r="E2757" s="8" t="s">
        <v>445</v>
      </c>
      <c r="F2757" s="9">
        <v>3863</v>
      </c>
      <c r="G2757" s="9">
        <v>4828</v>
      </c>
      <c r="H2757" s="9">
        <v>8936</v>
      </c>
      <c r="I2757" s="10">
        <v>0.43229632945389435</v>
      </c>
      <c r="J2757" s="10">
        <v>0.54028648164726945</v>
      </c>
      <c r="K2757" s="9">
        <v>-965</v>
      </c>
      <c r="L2757" s="9">
        <v>965</v>
      </c>
      <c r="M2757" s="10">
        <v>-0.1079901521933751</v>
      </c>
      <c r="N2757" s="10">
        <v>0.1079901521933751</v>
      </c>
      <c r="O2757" s="9">
        <v>3824</v>
      </c>
      <c r="P2757" s="9">
        <v>4526</v>
      </c>
      <c r="Q2757" s="9">
        <v>8431</v>
      </c>
      <c r="R2757" s="10">
        <v>0.45356422725655321</v>
      </c>
      <c r="S2757" s="10">
        <v>0.5368283714861819</v>
      </c>
      <c r="T2757" s="9">
        <v>-702</v>
      </c>
      <c r="U2757" s="10">
        <v>-8.3264144229628689E-2</v>
      </c>
      <c r="V2757" s="9">
        <v>39</v>
      </c>
      <c r="W2757" s="9">
        <v>302</v>
      </c>
      <c r="X2757" s="10">
        <v>-2.1267897802658864E-2</v>
      </c>
      <c r="Y2757" s="10">
        <v>3.4581101610875464E-3</v>
      </c>
      <c r="Z2757" s="11">
        <v>1551.95</v>
      </c>
      <c r="AA2757" s="11">
        <v>17.555333612551951</v>
      </c>
      <c r="AB2757" s="11">
        <v>48463</v>
      </c>
      <c r="AC2757" s="12" t="s">
        <v>6919</v>
      </c>
      <c r="AD2757" s="8">
        <v>48</v>
      </c>
      <c r="AE2757" s="8">
        <v>463</v>
      </c>
      <c r="AF2757" s="13" t="s">
        <v>6920</v>
      </c>
      <c r="AG2757" s="13"/>
      <c r="AH2757" s="13" t="s">
        <v>6921</v>
      </c>
      <c r="AJ2757" s="13" t="s">
        <v>498</v>
      </c>
      <c r="AK2757" s="13"/>
      <c r="AL2757" s="13"/>
      <c r="AM2757" s="13"/>
      <c r="AN2757" s="13" t="s">
        <v>487</v>
      </c>
    </row>
    <row r="2758" spans="1:40" x14ac:dyDescent="0.2">
      <c r="A2758" s="8" t="s">
        <v>6397</v>
      </c>
      <c r="B2758" s="8" t="s">
        <v>6922</v>
      </c>
      <c r="C2758" s="8" t="str">
        <f t="shared" si="42"/>
        <v>Val Verde County TX</v>
      </c>
      <c r="D2758" s="9">
        <v>48988</v>
      </c>
      <c r="E2758" s="8" t="s">
        <v>445</v>
      </c>
      <c r="F2758" s="9">
        <v>6920</v>
      </c>
      <c r="G2758" s="9">
        <v>5856</v>
      </c>
      <c r="H2758" s="9">
        <v>13476</v>
      </c>
      <c r="I2758" s="10">
        <v>0.51350549124369249</v>
      </c>
      <c r="J2758" s="10">
        <v>0.43455031166518254</v>
      </c>
      <c r="K2758" s="9">
        <v>1064</v>
      </c>
      <c r="L2758" s="9">
        <v>-1064</v>
      </c>
      <c r="M2758" s="10">
        <v>7.8955179578509949E-2</v>
      </c>
      <c r="N2758" s="10">
        <v>-7.8955179578509949E-2</v>
      </c>
      <c r="O2758" s="9">
        <v>6267</v>
      </c>
      <c r="P2758" s="9">
        <v>5612</v>
      </c>
      <c r="Q2758" s="9">
        <v>12040</v>
      </c>
      <c r="R2758" s="10">
        <v>0.52051495016611293</v>
      </c>
      <c r="S2758" s="10">
        <v>0.46611295681063125</v>
      </c>
      <c r="T2758" s="9">
        <v>655</v>
      </c>
      <c r="U2758" s="10">
        <v>5.4401993355481681E-2</v>
      </c>
      <c r="V2758" s="9">
        <v>653</v>
      </c>
      <c r="W2758" s="9">
        <v>244</v>
      </c>
      <c r="X2758" s="10">
        <v>-7.0094589224204418E-3</v>
      </c>
      <c r="Y2758" s="10">
        <v>-3.1562645145448709E-2</v>
      </c>
      <c r="Z2758" s="11">
        <v>3144.75</v>
      </c>
      <c r="AA2758" s="11">
        <v>15.577708879879165</v>
      </c>
      <c r="AB2758" s="11">
        <v>48465</v>
      </c>
      <c r="AC2758" s="12" t="s">
        <v>6923</v>
      </c>
      <c r="AD2758" s="8">
        <v>48</v>
      </c>
      <c r="AE2758" s="8">
        <v>465</v>
      </c>
      <c r="AF2758" s="13" t="s">
        <v>6924</v>
      </c>
      <c r="AG2758" s="13"/>
      <c r="AH2758" s="13" t="s">
        <v>6925</v>
      </c>
      <c r="AJ2758" s="13" t="s">
        <v>498</v>
      </c>
      <c r="AK2758" s="13"/>
      <c r="AL2758" s="13"/>
      <c r="AM2758" s="13"/>
      <c r="AN2758" s="13" t="s">
        <v>487</v>
      </c>
    </row>
    <row r="2759" spans="1:40" x14ac:dyDescent="0.2">
      <c r="A2759" s="8" t="s">
        <v>6397</v>
      </c>
      <c r="B2759" s="8" t="s">
        <v>6926</v>
      </c>
      <c r="C2759" s="8" t="str">
        <f t="shared" si="42"/>
        <v>Van Zandt County TX</v>
      </c>
      <c r="D2759" s="9">
        <v>53547</v>
      </c>
      <c r="E2759" s="8" t="s">
        <v>445</v>
      </c>
      <c r="F2759" s="9">
        <v>2792</v>
      </c>
      <c r="G2759" s="9">
        <v>18436</v>
      </c>
      <c r="H2759" s="9">
        <v>21689</v>
      </c>
      <c r="I2759" s="10">
        <v>0.12872884872516022</v>
      </c>
      <c r="J2759" s="10">
        <v>0.85001613721241187</v>
      </c>
      <c r="K2759" s="9">
        <v>-15644</v>
      </c>
      <c r="L2759" s="9">
        <v>15644</v>
      </c>
      <c r="M2759" s="10">
        <v>-0.72128728848725165</v>
      </c>
      <c r="N2759" s="10">
        <v>0.72128728848725165</v>
      </c>
      <c r="O2759" s="9">
        <v>3083</v>
      </c>
      <c r="P2759" s="9">
        <v>15790</v>
      </c>
      <c r="Q2759" s="9">
        <v>19081</v>
      </c>
      <c r="R2759" s="10">
        <v>0.16157434096745454</v>
      </c>
      <c r="S2759" s="10">
        <v>0.82752476285309995</v>
      </c>
      <c r="T2759" s="9">
        <v>-12707</v>
      </c>
      <c r="U2759" s="10">
        <v>-0.66595042188564535</v>
      </c>
      <c r="V2759" s="9">
        <v>-291</v>
      </c>
      <c r="W2759" s="9">
        <v>2646</v>
      </c>
      <c r="X2759" s="10">
        <v>-3.2845492242294327E-2</v>
      </c>
      <c r="Y2759" s="10">
        <v>2.2491374359311922E-2</v>
      </c>
      <c r="Z2759" s="11">
        <v>842.56</v>
      </c>
      <c r="AA2759" s="11">
        <v>63.552744018230158</v>
      </c>
      <c r="AB2759" s="11">
        <v>48467</v>
      </c>
      <c r="AC2759" s="12" t="s">
        <v>6927</v>
      </c>
      <c r="AD2759" s="8">
        <v>48</v>
      </c>
      <c r="AE2759" s="8">
        <v>467</v>
      </c>
      <c r="AF2759" s="13"/>
      <c r="AG2759" s="13"/>
      <c r="AH2759" s="13"/>
      <c r="AJ2759" s="13"/>
      <c r="AK2759" s="13"/>
      <c r="AL2759" s="13"/>
      <c r="AM2759" s="13"/>
      <c r="AN2759" s="13" t="s">
        <v>510</v>
      </c>
    </row>
    <row r="2760" spans="1:40" x14ac:dyDescent="0.2">
      <c r="A2760" s="8" t="s">
        <v>6397</v>
      </c>
      <c r="B2760" s="8" t="s">
        <v>6928</v>
      </c>
      <c r="C2760" s="8" t="str">
        <f t="shared" si="42"/>
        <v>Victoria County TX</v>
      </c>
      <c r="D2760" s="9">
        <v>92382</v>
      </c>
      <c r="E2760" s="8" t="s">
        <v>445</v>
      </c>
      <c r="F2760" s="9">
        <v>8843</v>
      </c>
      <c r="G2760" s="9">
        <v>21253</v>
      </c>
      <c r="H2760" s="9">
        <v>31032</v>
      </c>
      <c r="I2760" s="10">
        <v>0.28496390822376899</v>
      </c>
      <c r="J2760" s="10">
        <v>0.6848736787831915</v>
      </c>
      <c r="K2760" s="9">
        <v>-12410</v>
      </c>
      <c r="L2760" s="9">
        <v>12410</v>
      </c>
      <c r="M2760" s="10">
        <v>-0.39990977055942251</v>
      </c>
      <c r="N2760" s="10">
        <v>0.39990977055942251</v>
      </c>
      <c r="O2760" s="9">
        <v>8795</v>
      </c>
      <c r="P2760" s="9">
        <v>19684</v>
      </c>
      <c r="Q2760" s="9">
        <v>28827</v>
      </c>
      <c r="R2760" s="10">
        <v>0.3050959170222361</v>
      </c>
      <c r="S2760" s="10">
        <v>0.68283206715926037</v>
      </c>
      <c r="T2760" s="9">
        <v>-10889</v>
      </c>
      <c r="U2760" s="10">
        <v>-0.37773615013702427</v>
      </c>
      <c r="V2760" s="9">
        <v>48</v>
      </c>
      <c r="W2760" s="9">
        <v>1569</v>
      </c>
      <c r="X2760" s="10">
        <v>-2.0132008798467105E-2</v>
      </c>
      <c r="Y2760" s="10">
        <v>2.0416116239311277E-3</v>
      </c>
      <c r="Z2760" s="11">
        <v>882.14</v>
      </c>
      <c r="AA2760" s="11">
        <v>104.72487360282949</v>
      </c>
      <c r="AB2760" s="11">
        <v>48469</v>
      </c>
      <c r="AC2760" s="12" t="s">
        <v>6929</v>
      </c>
      <c r="AD2760" s="8">
        <v>48</v>
      </c>
      <c r="AE2760" s="8">
        <v>469</v>
      </c>
      <c r="AF2760" s="13" t="s">
        <v>6624</v>
      </c>
      <c r="AG2760" s="13" t="s">
        <v>6482</v>
      </c>
      <c r="AH2760" s="13" t="s">
        <v>6625</v>
      </c>
      <c r="AI2760" s="14">
        <v>99913</v>
      </c>
      <c r="AJ2760" s="13" t="s">
        <v>486</v>
      </c>
      <c r="AK2760" s="13" t="s">
        <v>6484</v>
      </c>
      <c r="AL2760" s="13"/>
      <c r="AM2760" s="13"/>
      <c r="AN2760" s="13" t="s">
        <v>487</v>
      </c>
    </row>
    <row r="2761" spans="1:40" x14ac:dyDescent="0.2">
      <c r="A2761" s="8" t="s">
        <v>6397</v>
      </c>
      <c r="B2761" s="8" t="s">
        <v>678</v>
      </c>
      <c r="C2761" s="8" t="str">
        <f t="shared" si="42"/>
        <v>Walker County TX</v>
      </c>
      <c r="D2761" s="9">
        <v>70699</v>
      </c>
      <c r="E2761" s="8" t="s">
        <v>445</v>
      </c>
      <c r="F2761" s="9">
        <v>6085</v>
      </c>
      <c r="G2761" s="9">
        <v>12878</v>
      </c>
      <c r="H2761" s="9">
        <v>19683</v>
      </c>
      <c r="I2761" s="10">
        <v>0.30915002794289487</v>
      </c>
      <c r="J2761" s="10">
        <v>0.65427018239089574</v>
      </c>
      <c r="K2761" s="9">
        <v>-6793</v>
      </c>
      <c r="L2761" s="9">
        <v>6793</v>
      </c>
      <c r="M2761" s="10">
        <v>-0.34512015444800087</v>
      </c>
      <c r="N2761" s="10">
        <v>0.34512015444800087</v>
      </c>
      <c r="O2761" s="9">
        <v>5283</v>
      </c>
      <c r="P2761" s="9">
        <v>9569</v>
      </c>
      <c r="Q2761" s="9">
        <v>15066</v>
      </c>
      <c r="R2761" s="10">
        <v>0.35065710872162487</v>
      </c>
      <c r="S2761" s="10">
        <v>0.63513872295234297</v>
      </c>
      <c r="T2761" s="9">
        <v>-4286</v>
      </c>
      <c r="U2761" s="10">
        <v>-0.28448161423071811</v>
      </c>
      <c r="V2761" s="9">
        <v>802</v>
      </c>
      <c r="W2761" s="9">
        <v>3309</v>
      </c>
      <c r="X2761" s="10">
        <v>-4.1507080778729999E-2</v>
      </c>
      <c r="Y2761" s="10">
        <v>1.9131459438552767E-2</v>
      </c>
      <c r="Z2761" s="11">
        <v>784.17</v>
      </c>
      <c r="AA2761" s="11">
        <v>90.157746407029094</v>
      </c>
      <c r="AB2761" s="11">
        <v>48471</v>
      </c>
      <c r="AC2761" s="12" t="s">
        <v>6930</v>
      </c>
      <c r="AD2761" s="8">
        <v>48</v>
      </c>
      <c r="AE2761" s="8">
        <v>471</v>
      </c>
      <c r="AF2761" s="13" t="s">
        <v>6910</v>
      </c>
      <c r="AG2761" s="13" t="s">
        <v>6431</v>
      </c>
      <c r="AH2761" s="13" t="s">
        <v>6911</v>
      </c>
      <c r="AJ2761" s="13" t="s">
        <v>498</v>
      </c>
      <c r="AK2761" s="13" t="s">
        <v>6433</v>
      </c>
      <c r="AL2761" s="13"/>
      <c r="AM2761" s="13"/>
      <c r="AN2761" s="13" t="s">
        <v>487</v>
      </c>
    </row>
    <row r="2762" spans="1:40" x14ac:dyDescent="0.2">
      <c r="A2762" s="8" t="s">
        <v>6397</v>
      </c>
      <c r="B2762" s="8" t="s">
        <v>6931</v>
      </c>
      <c r="C2762" s="8" t="str">
        <f t="shared" si="42"/>
        <v>Waller County TX</v>
      </c>
      <c r="D2762" s="9">
        <v>48656</v>
      </c>
      <c r="E2762" s="8" t="s">
        <v>445</v>
      </c>
      <c r="F2762" s="9">
        <v>5744</v>
      </c>
      <c r="G2762" s="9">
        <v>10525</v>
      </c>
      <c r="H2762" s="9">
        <v>16715</v>
      </c>
      <c r="I2762" s="10">
        <v>0.34364343404128028</v>
      </c>
      <c r="J2762" s="10">
        <v>0.62967394555788214</v>
      </c>
      <c r="K2762" s="9">
        <v>-4781</v>
      </c>
      <c r="L2762" s="9">
        <v>4781</v>
      </c>
      <c r="M2762" s="10">
        <v>-0.28603051151660186</v>
      </c>
      <c r="N2762" s="10">
        <v>0.28603051151660186</v>
      </c>
      <c r="O2762" s="9">
        <v>6401</v>
      </c>
      <c r="P2762" s="9">
        <v>9158</v>
      </c>
      <c r="Q2762" s="9">
        <v>15699</v>
      </c>
      <c r="R2762" s="10">
        <v>0.40773297662271485</v>
      </c>
      <c r="S2762" s="10">
        <v>0.58334925791451686</v>
      </c>
      <c r="T2762" s="9">
        <v>-2757</v>
      </c>
      <c r="U2762" s="10">
        <v>-0.17561628129180201</v>
      </c>
      <c r="V2762" s="9">
        <v>-657</v>
      </c>
      <c r="W2762" s="9">
        <v>1367</v>
      </c>
      <c r="X2762" s="10">
        <v>-6.4089542581434567E-2</v>
      </c>
      <c r="Y2762" s="10">
        <v>4.6324687643365281E-2</v>
      </c>
      <c r="Z2762" s="11">
        <v>513.42999999999995</v>
      </c>
      <c r="AA2762" s="11">
        <v>94.766569931636255</v>
      </c>
      <c r="AB2762" s="11">
        <v>48473</v>
      </c>
      <c r="AC2762" s="12" t="s">
        <v>6932</v>
      </c>
      <c r="AD2762" s="8">
        <v>48</v>
      </c>
      <c r="AE2762" s="8">
        <v>473</v>
      </c>
      <c r="AF2762" s="13" t="s">
        <v>6430</v>
      </c>
      <c r="AG2762" s="13" t="s">
        <v>6431</v>
      </c>
      <c r="AH2762" s="13" t="s">
        <v>6432</v>
      </c>
      <c r="AI2762" s="14">
        <v>6656947</v>
      </c>
      <c r="AJ2762" s="13" t="s">
        <v>486</v>
      </c>
      <c r="AK2762" s="13" t="s">
        <v>6433</v>
      </c>
      <c r="AL2762" s="13"/>
      <c r="AM2762" s="13"/>
      <c r="AN2762" s="13" t="s">
        <v>505</v>
      </c>
    </row>
    <row r="2763" spans="1:40" x14ac:dyDescent="0.2">
      <c r="A2763" s="8" t="s">
        <v>6397</v>
      </c>
      <c r="B2763" s="8" t="s">
        <v>5293</v>
      </c>
      <c r="C2763" s="8" t="str">
        <f t="shared" si="42"/>
        <v>Ward County TX</v>
      </c>
      <c r="D2763" s="9">
        <v>11721</v>
      </c>
      <c r="E2763" s="8" t="s">
        <v>445</v>
      </c>
      <c r="F2763" s="9">
        <v>780</v>
      </c>
      <c r="G2763" s="9">
        <v>2541</v>
      </c>
      <c r="H2763" s="9">
        <v>3413</v>
      </c>
      <c r="I2763" s="10">
        <v>0.22853794315851159</v>
      </c>
      <c r="J2763" s="10">
        <v>0.74450629944330504</v>
      </c>
      <c r="K2763" s="9">
        <v>-1761</v>
      </c>
      <c r="L2763" s="9">
        <v>1761</v>
      </c>
      <c r="M2763" s="10">
        <v>-0.51596835628479343</v>
      </c>
      <c r="N2763" s="10">
        <v>0.51596835628479343</v>
      </c>
      <c r="O2763" s="9">
        <v>836</v>
      </c>
      <c r="P2763" s="9">
        <v>2364</v>
      </c>
      <c r="Q2763" s="9">
        <v>3238</v>
      </c>
      <c r="R2763" s="10">
        <v>0.25818406423718343</v>
      </c>
      <c r="S2763" s="10">
        <v>0.73008029647930817</v>
      </c>
      <c r="T2763" s="9">
        <v>-1528</v>
      </c>
      <c r="U2763" s="10">
        <v>-0.47189623224212474</v>
      </c>
      <c r="V2763" s="9">
        <v>-56</v>
      </c>
      <c r="W2763" s="9">
        <v>177</v>
      </c>
      <c r="X2763" s="10">
        <v>-2.9646121078671844E-2</v>
      </c>
      <c r="Y2763" s="10">
        <v>1.4426002963996876E-2</v>
      </c>
      <c r="Z2763" s="11">
        <v>835.6</v>
      </c>
      <c r="AA2763" s="11">
        <v>14.027046433700335</v>
      </c>
      <c r="AB2763" s="11">
        <v>48475</v>
      </c>
      <c r="AC2763" s="12" t="s">
        <v>6933</v>
      </c>
      <c r="AD2763" s="8">
        <v>48</v>
      </c>
      <c r="AE2763" s="8">
        <v>475</v>
      </c>
      <c r="AF2763" s="13"/>
      <c r="AG2763" s="13"/>
      <c r="AH2763" s="13"/>
      <c r="AJ2763" s="13"/>
      <c r="AK2763" s="13"/>
      <c r="AL2763" s="13"/>
      <c r="AM2763" s="13"/>
      <c r="AN2763" s="13" t="s">
        <v>510</v>
      </c>
    </row>
    <row r="2764" spans="1:40" x14ac:dyDescent="0.2">
      <c r="A2764" s="8" t="s">
        <v>6397</v>
      </c>
      <c r="B2764" s="8" t="s">
        <v>680</v>
      </c>
      <c r="C2764" s="8" t="str">
        <f t="shared" si="42"/>
        <v>Washington County TX</v>
      </c>
      <c r="D2764" s="9">
        <v>34765</v>
      </c>
      <c r="E2764" s="8" t="s">
        <v>445</v>
      </c>
      <c r="F2764" s="9">
        <v>3381</v>
      </c>
      <c r="G2764" s="9">
        <v>10944</v>
      </c>
      <c r="H2764" s="9">
        <v>14747</v>
      </c>
      <c r="I2764" s="10">
        <v>0.22926696955312945</v>
      </c>
      <c r="J2764" s="10">
        <v>0.74211704075405172</v>
      </c>
      <c r="K2764" s="9">
        <v>-7563</v>
      </c>
      <c r="L2764" s="9">
        <v>7563</v>
      </c>
      <c r="M2764" s="10">
        <v>-0.5128500712009223</v>
      </c>
      <c r="N2764" s="10">
        <v>0.5128500712009223</v>
      </c>
      <c r="O2764" s="9">
        <v>3378</v>
      </c>
      <c r="P2764" s="9">
        <v>10850</v>
      </c>
      <c r="Q2764" s="9">
        <v>14373</v>
      </c>
      <c r="R2764" s="10">
        <v>0.23502400333959508</v>
      </c>
      <c r="S2764" s="10">
        <v>0.7548876365407361</v>
      </c>
      <c r="T2764" s="9">
        <v>-7472</v>
      </c>
      <c r="U2764" s="10">
        <v>-0.51986363320114104</v>
      </c>
      <c r="V2764" s="9">
        <v>3</v>
      </c>
      <c r="W2764" s="9">
        <v>94</v>
      </c>
      <c r="X2764" s="10">
        <v>-5.7570337864656373E-3</v>
      </c>
      <c r="Y2764" s="10">
        <v>-1.277059578668438E-2</v>
      </c>
      <c r="Z2764" s="11">
        <v>603.95000000000005</v>
      </c>
      <c r="AA2764" s="11">
        <v>57.562712145045118</v>
      </c>
      <c r="AB2764" s="11">
        <v>48477</v>
      </c>
      <c r="AC2764" s="12" t="s">
        <v>6934</v>
      </c>
      <c r="AD2764" s="8">
        <v>48</v>
      </c>
      <c r="AE2764" s="8">
        <v>477</v>
      </c>
      <c r="AF2764" s="13" t="s">
        <v>6935</v>
      </c>
      <c r="AG2764" s="13" t="s">
        <v>6431</v>
      </c>
      <c r="AH2764" s="13" t="s">
        <v>6936</v>
      </c>
      <c r="AJ2764" s="13" t="s">
        <v>498</v>
      </c>
      <c r="AK2764" s="13" t="s">
        <v>6433</v>
      </c>
      <c r="AL2764" s="13"/>
      <c r="AM2764" s="13"/>
      <c r="AN2764" s="13" t="s">
        <v>487</v>
      </c>
    </row>
    <row r="2765" spans="1:40" x14ac:dyDescent="0.2">
      <c r="A2765" s="8" t="s">
        <v>6397</v>
      </c>
      <c r="B2765" s="8" t="s">
        <v>6937</v>
      </c>
      <c r="C2765" s="8" t="str">
        <f t="shared" si="42"/>
        <v>Webb County TX</v>
      </c>
      <c r="D2765" s="9">
        <v>269721</v>
      </c>
      <c r="E2765" s="8" t="s">
        <v>445</v>
      </c>
      <c r="F2765" s="9">
        <v>42297</v>
      </c>
      <c r="G2765" s="9">
        <v>12946</v>
      </c>
      <c r="H2765" s="9">
        <v>56867</v>
      </c>
      <c r="I2765" s="10">
        <v>0.74378813723248982</v>
      </c>
      <c r="J2765" s="10">
        <v>0.22765399968347197</v>
      </c>
      <c r="K2765" s="9">
        <v>29351</v>
      </c>
      <c r="L2765" s="9">
        <v>-29351</v>
      </c>
      <c r="M2765" s="10">
        <v>0.51613413754901782</v>
      </c>
      <c r="N2765" s="10">
        <v>-0.51613413754901782</v>
      </c>
      <c r="O2765" s="9">
        <v>37592</v>
      </c>
      <c r="P2765" s="9">
        <v>11074</v>
      </c>
      <c r="Q2765" s="9">
        <v>49101</v>
      </c>
      <c r="R2765" s="10">
        <v>0.76560558848088633</v>
      </c>
      <c r="S2765" s="10">
        <v>0.22553512148428748</v>
      </c>
      <c r="T2765" s="9">
        <v>26518</v>
      </c>
      <c r="U2765" s="10">
        <v>0.54007046699659889</v>
      </c>
      <c r="V2765" s="9">
        <v>4705</v>
      </c>
      <c r="W2765" s="9">
        <v>1872</v>
      </c>
      <c r="X2765" s="10">
        <v>-2.1817451248396513E-2</v>
      </c>
      <c r="Y2765" s="10">
        <v>2.1188781991844929E-3</v>
      </c>
      <c r="Z2765" s="11">
        <v>3361.48</v>
      </c>
      <c r="AA2765" s="11">
        <v>80.238763877815728</v>
      </c>
      <c r="AB2765" s="11">
        <v>48479</v>
      </c>
      <c r="AC2765" s="12" t="s">
        <v>6938</v>
      </c>
      <c r="AD2765" s="8">
        <v>48</v>
      </c>
      <c r="AE2765" s="8">
        <v>479</v>
      </c>
      <c r="AF2765" s="13" t="s">
        <v>6939</v>
      </c>
      <c r="AG2765" s="13"/>
      <c r="AH2765" s="13" t="s">
        <v>6940</v>
      </c>
      <c r="AI2765" s="14">
        <v>269721</v>
      </c>
      <c r="AJ2765" s="13" t="s">
        <v>486</v>
      </c>
      <c r="AK2765" s="13"/>
      <c r="AL2765" s="13"/>
      <c r="AM2765" s="13"/>
      <c r="AN2765" s="13" t="s">
        <v>487</v>
      </c>
    </row>
    <row r="2766" spans="1:40" x14ac:dyDescent="0.2">
      <c r="A2766" s="8" t="s">
        <v>6397</v>
      </c>
      <c r="B2766" s="8" t="s">
        <v>6941</v>
      </c>
      <c r="C2766" s="8" t="str">
        <f t="shared" si="42"/>
        <v>Wharton County TX</v>
      </c>
      <c r="D2766" s="9">
        <v>41486</v>
      </c>
      <c r="E2766" s="8" t="s">
        <v>445</v>
      </c>
      <c r="F2766" s="9">
        <v>4238</v>
      </c>
      <c r="G2766" s="9">
        <v>10149</v>
      </c>
      <c r="H2766" s="9">
        <v>14707</v>
      </c>
      <c r="I2766" s="10">
        <v>0.28816209968042428</v>
      </c>
      <c r="J2766" s="10">
        <v>0.69007955395389953</v>
      </c>
      <c r="K2766" s="9">
        <v>-5911</v>
      </c>
      <c r="L2766" s="9">
        <v>5911</v>
      </c>
      <c r="M2766" s="10">
        <v>-0.40191745427347525</v>
      </c>
      <c r="N2766" s="10">
        <v>0.40191745427347525</v>
      </c>
      <c r="O2766" s="9">
        <v>4235</v>
      </c>
      <c r="P2766" s="9">
        <v>9750</v>
      </c>
      <c r="Q2766" s="9">
        <v>14087</v>
      </c>
      <c r="R2766" s="10">
        <v>0.30063178817349329</v>
      </c>
      <c r="S2766" s="10">
        <v>0.6921274934336622</v>
      </c>
      <c r="T2766" s="9">
        <v>-5515</v>
      </c>
      <c r="U2766" s="10">
        <v>-0.39149570526016891</v>
      </c>
      <c r="V2766" s="9">
        <v>3</v>
      </c>
      <c r="W2766" s="9">
        <v>399</v>
      </c>
      <c r="X2766" s="10">
        <v>-1.2469688493069009E-2</v>
      </c>
      <c r="Y2766" s="10">
        <v>-2.0479394797626727E-3</v>
      </c>
      <c r="Z2766" s="11">
        <v>1086.1500000000001</v>
      </c>
      <c r="AA2766" s="11">
        <v>38.195461032085802</v>
      </c>
      <c r="AB2766" s="11">
        <v>48481</v>
      </c>
      <c r="AC2766" s="12" t="s">
        <v>6942</v>
      </c>
      <c r="AD2766" s="8">
        <v>48</v>
      </c>
      <c r="AE2766" s="8">
        <v>481</v>
      </c>
      <c r="AF2766" s="13" t="s">
        <v>6943</v>
      </c>
      <c r="AG2766" s="13" t="s">
        <v>6431</v>
      </c>
      <c r="AH2766" s="13" t="s">
        <v>6944</v>
      </c>
      <c r="AJ2766" s="13" t="s">
        <v>498</v>
      </c>
      <c r="AK2766" s="13" t="s">
        <v>6433</v>
      </c>
      <c r="AL2766" s="13"/>
      <c r="AM2766" s="13"/>
      <c r="AN2766" s="13" t="s">
        <v>487</v>
      </c>
    </row>
    <row r="2767" spans="1:40" x14ac:dyDescent="0.2">
      <c r="A2767" s="8" t="s">
        <v>6397</v>
      </c>
      <c r="B2767" s="8" t="s">
        <v>1891</v>
      </c>
      <c r="C2767" s="8" t="str">
        <f t="shared" si="42"/>
        <v>Wheeler County TX</v>
      </c>
      <c r="D2767" s="9">
        <v>5657</v>
      </c>
      <c r="E2767" s="8" t="s">
        <v>445</v>
      </c>
      <c r="F2767" s="9">
        <v>194</v>
      </c>
      <c r="G2767" s="9">
        <v>2087</v>
      </c>
      <c r="H2767" s="9">
        <v>2306</v>
      </c>
      <c r="I2767" s="10">
        <v>8.4128360797918467E-2</v>
      </c>
      <c r="J2767" s="10">
        <v>0.90503035559410239</v>
      </c>
      <c r="K2767" s="9">
        <v>-1893</v>
      </c>
      <c r="L2767" s="9">
        <v>1893</v>
      </c>
      <c r="M2767" s="10">
        <v>-0.82090199479618398</v>
      </c>
      <c r="N2767" s="10">
        <v>0.82090199479618398</v>
      </c>
      <c r="O2767" s="9">
        <v>232</v>
      </c>
      <c r="P2767" s="9">
        <v>1878</v>
      </c>
      <c r="Q2767" s="9">
        <v>2128</v>
      </c>
      <c r="R2767" s="10">
        <v>0.10902255639097744</v>
      </c>
      <c r="S2767" s="10">
        <v>0.88251879699248126</v>
      </c>
      <c r="T2767" s="9">
        <v>-1646</v>
      </c>
      <c r="U2767" s="10">
        <v>-0.77349624060150379</v>
      </c>
      <c r="V2767" s="9">
        <v>-38</v>
      </c>
      <c r="W2767" s="9">
        <v>209</v>
      </c>
      <c r="X2767" s="10">
        <v>-2.4894195593058971E-2</v>
      </c>
      <c r="Y2767" s="10">
        <v>2.2511558601621129E-2</v>
      </c>
      <c r="Z2767" s="11">
        <v>914.52</v>
      </c>
      <c r="AA2767" s="11">
        <v>6.1857586493461048</v>
      </c>
      <c r="AB2767" s="11">
        <v>48483</v>
      </c>
      <c r="AC2767" s="12" t="s">
        <v>6945</v>
      </c>
      <c r="AD2767" s="8">
        <v>48</v>
      </c>
      <c r="AE2767" s="8">
        <v>483</v>
      </c>
      <c r="AF2767" s="13"/>
      <c r="AG2767" s="13"/>
      <c r="AH2767" s="13"/>
      <c r="AJ2767" s="13"/>
      <c r="AK2767" s="13"/>
      <c r="AL2767" s="13"/>
      <c r="AM2767" s="13"/>
      <c r="AN2767" s="13" t="s">
        <v>510</v>
      </c>
    </row>
    <row r="2768" spans="1:40" x14ac:dyDescent="0.2">
      <c r="A2768" s="8" t="s">
        <v>6397</v>
      </c>
      <c r="B2768" s="8" t="s">
        <v>2927</v>
      </c>
      <c r="C2768" s="8" t="str">
        <f t="shared" si="42"/>
        <v>Wichita County TX</v>
      </c>
      <c r="D2768" s="9">
        <v>131705</v>
      </c>
      <c r="E2768" s="8" t="s">
        <v>445</v>
      </c>
      <c r="F2768" s="9">
        <v>8752</v>
      </c>
      <c r="G2768" s="9">
        <v>27609</v>
      </c>
      <c r="H2768" s="9">
        <v>37913</v>
      </c>
      <c r="I2768" s="10">
        <v>0.23084430142695117</v>
      </c>
      <c r="J2768" s="10">
        <v>0.72821987181177961</v>
      </c>
      <c r="K2768" s="9">
        <v>-18857</v>
      </c>
      <c r="L2768" s="9">
        <v>18857</v>
      </c>
      <c r="M2768" s="10">
        <v>-0.49737557038482844</v>
      </c>
      <c r="N2768" s="10">
        <v>0.49737557038482844</v>
      </c>
      <c r="O2768" s="9">
        <v>10490</v>
      </c>
      <c r="P2768" s="9">
        <v>29756</v>
      </c>
      <c r="Q2768" s="9">
        <v>40923</v>
      </c>
      <c r="R2768" s="10">
        <v>0.25633506829900055</v>
      </c>
      <c r="S2768" s="10">
        <v>0.72712166752193141</v>
      </c>
      <c r="T2768" s="9">
        <v>-19266</v>
      </c>
      <c r="U2768" s="10">
        <v>-0.47078659922293087</v>
      </c>
      <c r="V2768" s="9">
        <v>-1738</v>
      </c>
      <c r="W2768" s="9">
        <v>-2147</v>
      </c>
      <c r="X2768" s="10">
        <v>-2.5490766872049375E-2</v>
      </c>
      <c r="Y2768" s="10">
        <v>1.0982042898481925E-3</v>
      </c>
      <c r="Z2768" s="11">
        <v>627.78</v>
      </c>
      <c r="AA2768" s="11">
        <v>209.79483258466342</v>
      </c>
      <c r="AB2768" s="11">
        <v>48485</v>
      </c>
      <c r="AC2768" s="12" t="s">
        <v>6946</v>
      </c>
      <c r="AD2768" s="8">
        <v>48</v>
      </c>
      <c r="AE2768" s="8">
        <v>485</v>
      </c>
      <c r="AF2768" s="13" t="s">
        <v>6417</v>
      </c>
      <c r="AG2768" s="13"/>
      <c r="AH2768" s="13" t="s">
        <v>6418</v>
      </c>
      <c r="AI2768" s="14">
        <v>150780</v>
      </c>
      <c r="AJ2768" s="13" t="s">
        <v>486</v>
      </c>
      <c r="AK2768" s="13"/>
      <c r="AL2768" s="13"/>
      <c r="AM2768" s="13"/>
      <c r="AN2768" s="13" t="s">
        <v>487</v>
      </c>
    </row>
    <row r="2769" spans="1:40" x14ac:dyDescent="0.2">
      <c r="A2769" s="8" t="s">
        <v>6397</v>
      </c>
      <c r="B2769" s="8" t="s">
        <v>6947</v>
      </c>
      <c r="C2769" s="8" t="str">
        <f t="shared" si="42"/>
        <v>Wilbarger County TX</v>
      </c>
      <c r="D2769" s="9">
        <v>13027</v>
      </c>
      <c r="E2769" s="8" t="s">
        <v>445</v>
      </c>
      <c r="F2769" s="9">
        <v>807</v>
      </c>
      <c r="G2769" s="9">
        <v>3166</v>
      </c>
      <c r="H2769" s="9">
        <v>4101</v>
      </c>
      <c r="I2769" s="10">
        <v>0.19678127286027799</v>
      </c>
      <c r="J2769" s="10">
        <v>0.77200682760302364</v>
      </c>
      <c r="K2769" s="9">
        <v>-2359</v>
      </c>
      <c r="L2769" s="9">
        <v>2359</v>
      </c>
      <c r="M2769" s="10">
        <v>-0.57522555474274562</v>
      </c>
      <c r="N2769" s="10">
        <v>0.57522555474274562</v>
      </c>
      <c r="O2769" s="9">
        <v>971</v>
      </c>
      <c r="P2769" s="9">
        <v>2956</v>
      </c>
      <c r="Q2769" s="9">
        <v>3980</v>
      </c>
      <c r="R2769" s="10">
        <v>0.24396984924623116</v>
      </c>
      <c r="S2769" s="10">
        <v>0.74271356783919595</v>
      </c>
      <c r="T2769" s="9">
        <v>-1985</v>
      </c>
      <c r="U2769" s="10">
        <v>-0.49874371859296479</v>
      </c>
      <c r="V2769" s="9">
        <v>-164</v>
      </c>
      <c r="W2769" s="9">
        <v>210</v>
      </c>
      <c r="X2769" s="10">
        <v>-4.7188576385953168E-2</v>
      </c>
      <c r="Y2769" s="10">
        <v>2.9293259763827684E-2</v>
      </c>
      <c r="Z2769" s="11">
        <v>970.84</v>
      </c>
      <c r="AA2769" s="11">
        <v>13.418276956038069</v>
      </c>
      <c r="AB2769" s="11">
        <v>48487</v>
      </c>
      <c r="AC2769" s="12" t="s">
        <v>6948</v>
      </c>
      <c r="AD2769" s="8">
        <v>48</v>
      </c>
      <c r="AE2769" s="8">
        <v>487</v>
      </c>
      <c r="AF2769" s="13" t="s">
        <v>6949</v>
      </c>
      <c r="AG2769" s="13"/>
      <c r="AH2769" s="13" t="s">
        <v>6950</v>
      </c>
      <c r="AJ2769" s="13" t="s">
        <v>498</v>
      </c>
      <c r="AK2769" s="13"/>
      <c r="AL2769" s="13"/>
      <c r="AM2769" s="13"/>
      <c r="AN2769" s="13" t="s">
        <v>487</v>
      </c>
    </row>
    <row r="2770" spans="1:40" x14ac:dyDescent="0.2">
      <c r="A2770" s="8" t="s">
        <v>6397</v>
      </c>
      <c r="B2770" s="8" t="s">
        <v>6951</v>
      </c>
      <c r="C2770" s="8" t="str">
        <f t="shared" si="42"/>
        <v>Willacy County TX</v>
      </c>
      <c r="D2770" s="9">
        <v>21903</v>
      </c>
      <c r="E2770" s="8" t="s">
        <v>445</v>
      </c>
      <c r="F2770" s="9">
        <v>3416</v>
      </c>
      <c r="G2770" s="9">
        <v>1541</v>
      </c>
      <c r="H2770" s="9">
        <v>5082</v>
      </c>
      <c r="I2770" s="10">
        <v>0.67217630853994492</v>
      </c>
      <c r="J2770" s="10">
        <v>0.30322707595434867</v>
      </c>
      <c r="K2770" s="9">
        <v>1875</v>
      </c>
      <c r="L2770" s="9">
        <v>-1875</v>
      </c>
      <c r="M2770" s="10">
        <v>0.36894923258559625</v>
      </c>
      <c r="N2770" s="10">
        <v>-0.36894923258559625</v>
      </c>
      <c r="O2770" s="9">
        <v>3595</v>
      </c>
      <c r="P2770" s="9">
        <v>1415</v>
      </c>
      <c r="Q2770" s="9">
        <v>5058</v>
      </c>
      <c r="R2770" s="10">
        <v>0.71075523922499007</v>
      </c>
      <c r="S2770" s="10">
        <v>0.27975484381178334</v>
      </c>
      <c r="T2770" s="9">
        <v>2180</v>
      </c>
      <c r="U2770" s="10">
        <v>0.43100039541320673</v>
      </c>
      <c r="V2770" s="9">
        <v>-179</v>
      </c>
      <c r="W2770" s="9">
        <v>126</v>
      </c>
      <c r="X2770" s="10">
        <v>-3.8578930685045143E-2</v>
      </c>
      <c r="Y2770" s="10">
        <v>2.347223214256533E-2</v>
      </c>
      <c r="Z2770" s="11">
        <v>590.54999999999995</v>
      </c>
      <c r="AA2770" s="11">
        <v>37.089154178308362</v>
      </c>
      <c r="AB2770" s="11">
        <v>48489</v>
      </c>
      <c r="AC2770" s="12" t="s">
        <v>6952</v>
      </c>
      <c r="AD2770" s="8">
        <v>48</v>
      </c>
      <c r="AE2770" s="8">
        <v>489</v>
      </c>
      <c r="AF2770" s="13" t="s">
        <v>6953</v>
      </c>
      <c r="AG2770" s="13" t="s">
        <v>6491</v>
      </c>
      <c r="AH2770" s="13" t="s">
        <v>6954</v>
      </c>
      <c r="AJ2770" s="13" t="s">
        <v>498</v>
      </c>
      <c r="AK2770" s="13" t="s">
        <v>6493</v>
      </c>
      <c r="AL2770" s="13"/>
      <c r="AM2770" s="13"/>
      <c r="AN2770" s="13" t="s">
        <v>487</v>
      </c>
    </row>
    <row r="2771" spans="1:40" x14ac:dyDescent="0.2">
      <c r="A2771" s="8" t="s">
        <v>6397</v>
      </c>
      <c r="B2771" s="8" t="s">
        <v>2277</v>
      </c>
      <c r="C2771" s="8" t="str">
        <f t="shared" si="42"/>
        <v>Williamson County TX</v>
      </c>
      <c r="D2771" s="9">
        <v>508514</v>
      </c>
      <c r="E2771" s="8" t="s">
        <v>445</v>
      </c>
      <c r="F2771" s="9">
        <v>84252</v>
      </c>
      <c r="G2771" s="9">
        <v>104029</v>
      </c>
      <c r="H2771" s="9">
        <v>200524</v>
      </c>
      <c r="I2771" s="10">
        <v>0.42015918294069537</v>
      </c>
      <c r="J2771" s="10">
        <v>0.51878578125311681</v>
      </c>
      <c r="K2771" s="9">
        <v>-19777</v>
      </c>
      <c r="L2771" s="9">
        <v>19777</v>
      </c>
      <c r="M2771" s="10">
        <v>-9.8626598312421432E-2</v>
      </c>
      <c r="N2771" s="10">
        <v>9.8626598312421432E-2</v>
      </c>
      <c r="O2771" s="9">
        <v>61812</v>
      </c>
      <c r="P2771" s="9">
        <v>96910</v>
      </c>
      <c r="Q2771" s="9">
        <v>162936</v>
      </c>
      <c r="R2771" s="10">
        <v>0.37936367653557224</v>
      </c>
      <c r="S2771" s="10">
        <v>0.59477340796386313</v>
      </c>
      <c r="T2771" s="9">
        <v>-35098</v>
      </c>
      <c r="U2771" s="10">
        <v>-0.2154097314282909</v>
      </c>
      <c r="V2771" s="9">
        <v>22440</v>
      </c>
      <c r="W2771" s="9">
        <v>7119</v>
      </c>
      <c r="X2771" s="10">
        <v>4.0795506405123139E-2</v>
      </c>
      <c r="Y2771" s="10">
        <v>-7.5987626710746325E-2</v>
      </c>
      <c r="Z2771" s="11">
        <v>1118.3</v>
      </c>
      <c r="AA2771" s="11">
        <v>454.72055798980597</v>
      </c>
      <c r="AB2771" s="11">
        <v>48491</v>
      </c>
      <c r="AC2771" s="12" t="s">
        <v>6955</v>
      </c>
      <c r="AD2771" s="8">
        <v>48</v>
      </c>
      <c r="AE2771" s="8">
        <v>491</v>
      </c>
      <c r="AF2771" s="13" t="s">
        <v>6440</v>
      </c>
      <c r="AG2771" s="13"/>
      <c r="AH2771" s="13" t="s">
        <v>6441</v>
      </c>
      <c r="AI2771" s="14">
        <v>2000860</v>
      </c>
      <c r="AJ2771" s="13" t="s">
        <v>486</v>
      </c>
      <c r="AK2771" s="13"/>
      <c r="AL2771" s="13"/>
      <c r="AM2771" s="13"/>
      <c r="AN2771" s="13" t="s">
        <v>487</v>
      </c>
    </row>
    <row r="2772" spans="1:40" x14ac:dyDescent="0.2">
      <c r="A2772" s="8" t="s">
        <v>6397</v>
      </c>
      <c r="B2772" s="8" t="s">
        <v>2929</v>
      </c>
      <c r="C2772" s="8" t="str">
        <f t="shared" si="42"/>
        <v>Wilson County TX</v>
      </c>
      <c r="D2772" s="9">
        <v>47520</v>
      </c>
      <c r="E2772" s="8" t="s">
        <v>445</v>
      </c>
      <c r="F2772" s="9">
        <v>4790</v>
      </c>
      <c r="G2772" s="9">
        <v>13991</v>
      </c>
      <c r="H2772" s="9">
        <v>19255</v>
      </c>
      <c r="I2772" s="10">
        <v>0.24876655414178137</v>
      </c>
      <c r="J2772" s="10">
        <v>0.72661646325629703</v>
      </c>
      <c r="K2772" s="9">
        <v>-9201</v>
      </c>
      <c r="L2772" s="9">
        <v>9201</v>
      </c>
      <c r="M2772" s="10">
        <v>-0.47784990911451564</v>
      </c>
      <c r="N2772" s="10">
        <v>0.47784990911451564</v>
      </c>
      <c r="O2772" s="9">
        <v>4819</v>
      </c>
      <c r="P2772" s="9">
        <v>12205</v>
      </c>
      <c r="Q2772" s="9">
        <v>17186</v>
      </c>
      <c r="R2772" s="10">
        <v>0.28040265332247177</v>
      </c>
      <c r="S2772" s="10">
        <v>0.71017106947515418</v>
      </c>
      <c r="T2772" s="9">
        <v>-7386</v>
      </c>
      <c r="U2772" s="10">
        <v>-0.42976841615268241</v>
      </c>
      <c r="V2772" s="9">
        <v>-29</v>
      </c>
      <c r="W2772" s="9">
        <v>1786</v>
      </c>
      <c r="X2772" s="10">
        <v>-3.1636099180690408E-2</v>
      </c>
      <c r="Y2772" s="10">
        <v>1.6445393781142847E-2</v>
      </c>
      <c r="Z2772" s="11">
        <v>803.73</v>
      </c>
      <c r="AA2772" s="11">
        <v>59.124332798327792</v>
      </c>
      <c r="AB2772" s="11">
        <v>48493</v>
      </c>
      <c r="AC2772" s="12" t="s">
        <v>6956</v>
      </c>
      <c r="AD2772" s="8">
        <v>48</v>
      </c>
      <c r="AE2772" s="8">
        <v>493</v>
      </c>
      <c r="AF2772" s="13" t="s">
        <v>6426</v>
      </c>
      <c r="AG2772" s="13"/>
      <c r="AH2772" s="13" t="s">
        <v>6427</v>
      </c>
      <c r="AI2772" s="14">
        <v>2384075</v>
      </c>
      <c r="AJ2772" s="13" t="s">
        <v>486</v>
      </c>
      <c r="AK2772" s="13"/>
      <c r="AL2772" s="13"/>
      <c r="AM2772" s="13"/>
      <c r="AN2772" s="13" t="s">
        <v>505</v>
      </c>
    </row>
    <row r="2773" spans="1:40" x14ac:dyDescent="0.2">
      <c r="A2773" s="8" t="s">
        <v>6397</v>
      </c>
      <c r="B2773" s="8" t="s">
        <v>6957</v>
      </c>
      <c r="C2773" s="8" t="str">
        <f t="shared" si="42"/>
        <v>Winkler County TX</v>
      </c>
      <c r="D2773" s="9">
        <v>8005</v>
      </c>
      <c r="E2773" s="8" t="s">
        <v>445</v>
      </c>
      <c r="F2773" s="9">
        <v>420</v>
      </c>
      <c r="G2773" s="9">
        <v>1403</v>
      </c>
      <c r="H2773" s="9">
        <v>1873</v>
      </c>
      <c r="I2773" s="10">
        <v>0.22423918846769889</v>
      </c>
      <c r="J2773" s="10">
        <v>0.74906567004805125</v>
      </c>
      <c r="K2773" s="9">
        <v>-983</v>
      </c>
      <c r="L2773" s="9">
        <v>983</v>
      </c>
      <c r="M2773" s="10">
        <v>-0.52482648158035239</v>
      </c>
      <c r="N2773" s="10">
        <v>0.52482648158035239</v>
      </c>
      <c r="O2773" s="9">
        <v>398</v>
      </c>
      <c r="P2773" s="9">
        <v>1331</v>
      </c>
      <c r="Q2773" s="9">
        <v>1745</v>
      </c>
      <c r="R2773" s="10">
        <v>0.22808022922636104</v>
      </c>
      <c r="S2773" s="10">
        <v>0.76275071633237823</v>
      </c>
      <c r="T2773" s="9">
        <v>-933</v>
      </c>
      <c r="U2773" s="10">
        <v>-0.53467048710601717</v>
      </c>
      <c r="V2773" s="9">
        <v>22</v>
      </c>
      <c r="W2773" s="9">
        <v>72</v>
      </c>
      <c r="X2773" s="10">
        <v>-3.8410407586621509E-3</v>
      </c>
      <c r="Y2773" s="10">
        <v>-1.3685046284326985E-2</v>
      </c>
      <c r="Z2773" s="11">
        <v>841.11</v>
      </c>
      <c r="AA2773" s="11">
        <v>9.5171856237590795</v>
      </c>
      <c r="AB2773" s="11">
        <v>48495</v>
      </c>
      <c r="AC2773" s="12" t="s">
        <v>6958</v>
      </c>
      <c r="AD2773" s="8">
        <v>48</v>
      </c>
      <c r="AE2773" s="8">
        <v>495</v>
      </c>
      <c r="AF2773" s="13"/>
      <c r="AG2773" s="13"/>
      <c r="AH2773" s="13"/>
      <c r="AJ2773" s="13"/>
      <c r="AK2773" s="13"/>
      <c r="AL2773" s="13"/>
      <c r="AM2773" s="13"/>
      <c r="AN2773" s="13" t="s">
        <v>510</v>
      </c>
    </row>
    <row r="2774" spans="1:40" x14ac:dyDescent="0.2">
      <c r="A2774" s="8" t="s">
        <v>6397</v>
      </c>
      <c r="B2774" s="8" t="s">
        <v>6959</v>
      </c>
      <c r="C2774" s="8" t="str">
        <f t="shared" si="42"/>
        <v>Wise County TX</v>
      </c>
      <c r="D2774" s="9">
        <v>62953</v>
      </c>
      <c r="E2774" s="8" t="s">
        <v>445</v>
      </c>
      <c r="F2774" s="9">
        <v>3412</v>
      </c>
      <c r="G2774" s="9">
        <v>20655</v>
      </c>
      <c r="H2774" s="9">
        <v>24661</v>
      </c>
      <c r="I2774" s="10">
        <v>0.13835610883581365</v>
      </c>
      <c r="J2774" s="10">
        <v>0.83755727667166779</v>
      </c>
      <c r="K2774" s="9">
        <v>-17243</v>
      </c>
      <c r="L2774" s="9">
        <v>17243</v>
      </c>
      <c r="M2774" s="10">
        <v>-0.69920116783585418</v>
      </c>
      <c r="N2774" s="10">
        <v>0.69920116783585418</v>
      </c>
      <c r="O2774" s="9">
        <v>3219</v>
      </c>
      <c r="P2774" s="9">
        <v>17178</v>
      </c>
      <c r="Q2774" s="9">
        <v>20692</v>
      </c>
      <c r="R2774" s="10">
        <v>0.15556736903150975</v>
      </c>
      <c r="S2774" s="10">
        <v>0.83017591339648178</v>
      </c>
      <c r="T2774" s="9">
        <v>-13959</v>
      </c>
      <c r="U2774" s="10">
        <v>-0.67460854436497208</v>
      </c>
      <c r="V2774" s="9">
        <v>193</v>
      </c>
      <c r="W2774" s="9">
        <v>3477</v>
      </c>
      <c r="X2774" s="10">
        <v>-1.7211260195696104E-2</v>
      </c>
      <c r="Y2774" s="10">
        <v>7.3813632751860148E-3</v>
      </c>
      <c r="Z2774" s="11">
        <v>904.42</v>
      </c>
      <c r="AA2774" s="11">
        <v>69.605935295548534</v>
      </c>
      <c r="AB2774" s="11">
        <v>48497</v>
      </c>
      <c r="AC2774" s="12" t="s">
        <v>6960</v>
      </c>
      <c r="AD2774" s="8">
        <v>48</v>
      </c>
      <c r="AE2774" s="8">
        <v>497</v>
      </c>
      <c r="AF2774" s="13" t="s">
        <v>6517</v>
      </c>
      <c r="AG2774" s="13" t="s">
        <v>5548</v>
      </c>
      <c r="AH2774" s="13" t="s">
        <v>6518</v>
      </c>
      <c r="AI2774" s="14">
        <v>7102796</v>
      </c>
      <c r="AJ2774" s="13" t="s">
        <v>486</v>
      </c>
      <c r="AK2774" s="13" t="s">
        <v>5550</v>
      </c>
      <c r="AL2774" s="13" t="s">
        <v>6679</v>
      </c>
      <c r="AM2774" s="13" t="s">
        <v>6680</v>
      </c>
      <c r="AN2774" s="13" t="s">
        <v>505</v>
      </c>
    </row>
    <row r="2775" spans="1:40" x14ac:dyDescent="0.2">
      <c r="A2775" s="8" t="s">
        <v>6397</v>
      </c>
      <c r="B2775" s="8" t="s">
        <v>5529</v>
      </c>
      <c r="C2775" s="8" t="str">
        <f t="shared" si="42"/>
        <v>Wood County TX</v>
      </c>
      <c r="D2775" s="9">
        <v>43356</v>
      </c>
      <c r="E2775" s="8" t="s">
        <v>445</v>
      </c>
      <c r="F2775" s="9">
        <v>2624</v>
      </c>
      <c r="G2775" s="9">
        <v>15681</v>
      </c>
      <c r="H2775" s="9">
        <v>18646</v>
      </c>
      <c r="I2775" s="10">
        <v>0.14072723372305052</v>
      </c>
      <c r="J2775" s="10">
        <v>0.84098466158961704</v>
      </c>
      <c r="K2775" s="9">
        <v>-13057</v>
      </c>
      <c r="L2775" s="9">
        <v>13057</v>
      </c>
      <c r="M2775" s="10">
        <v>-0.70025742786656653</v>
      </c>
      <c r="N2775" s="10">
        <v>0.70025742786656653</v>
      </c>
      <c r="O2775" s="9">
        <v>3052</v>
      </c>
      <c r="P2775" s="9">
        <v>14317</v>
      </c>
      <c r="Q2775" s="9">
        <v>17541</v>
      </c>
      <c r="R2775" s="10">
        <v>0.17399236075480304</v>
      </c>
      <c r="S2775" s="10">
        <v>0.81620204093267201</v>
      </c>
      <c r="T2775" s="9">
        <v>-11265</v>
      </c>
      <c r="U2775" s="10">
        <v>-0.64220968017786895</v>
      </c>
      <c r="V2775" s="9">
        <v>-428</v>
      </c>
      <c r="W2775" s="9">
        <v>1364</v>
      </c>
      <c r="X2775" s="10">
        <v>-3.3265127031752523E-2</v>
      </c>
      <c r="Y2775" s="10">
        <v>2.4782620656945031E-2</v>
      </c>
      <c r="Z2775" s="11">
        <v>645.23</v>
      </c>
      <c r="AA2775" s="11">
        <v>67.194643770438446</v>
      </c>
      <c r="AB2775" s="11">
        <v>48499</v>
      </c>
      <c r="AC2775" s="12" t="s">
        <v>6961</v>
      </c>
      <c r="AD2775" s="8">
        <v>48</v>
      </c>
      <c r="AE2775" s="8">
        <v>499</v>
      </c>
      <c r="AF2775" s="13"/>
      <c r="AG2775" s="13"/>
      <c r="AH2775" s="13"/>
      <c r="AJ2775" s="13"/>
      <c r="AK2775" s="13"/>
      <c r="AL2775" s="13"/>
      <c r="AM2775" s="13"/>
      <c r="AN2775" s="13" t="s">
        <v>510</v>
      </c>
    </row>
    <row r="2776" spans="1:40" x14ac:dyDescent="0.2">
      <c r="A2776" s="8" t="s">
        <v>6397</v>
      </c>
      <c r="B2776" s="8" t="s">
        <v>6962</v>
      </c>
      <c r="C2776" s="8" t="str">
        <f t="shared" si="42"/>
        <v>Yoakum County TX</v>
      </c>
      <c r="D2776" s="9">
        <v>8546</v>
      </c>
      <c r="E2776" s="8" t="s">
        <v>445</v>
      </c>
      <c r="F2776" s="9">
        <v>426</v>
      </c>
      <c r="G2776" s="9">
        <v>1797</v>
      </c>
      <c r="H2776" s="9">
        <v>2299</v>
      </c>
      <c r="I2776" s="10">
        <v>0.18529795563288387</v>
      </c>
      <c r="J2776" s="10">
        <v>0.78164419312744671</v>
      </c>
      <c r="K2776" s="9">
        <v>-1371</v>
      </c>
      <c r="L2776" s="9">
        <v>1371</v>
      </c>
      <c r="M2776" s="10">
        <v>-0.59634623749456284</v>
      </c>
      <c r="N2776" s="10">
        <v>0.59634623749456284</v>
      </c>
      <c r="O2776" s="9">
        <v>409</v>
      </c>
      <c r="P2776" s="9">
        <v>1698</v>
      </c>
      <c r="Q2776" s="9">
        <v>2128</v>
      </c>
      <c r="R2776" s="10">
        <v>0.19219924812030076</v>
      </c>
      <c r="S2776" s="10">
        <v>0.79793233082706772</v>
      </c>
      <c r="T2776" s="9">
        <v>-1289</v>
      </c>
      <c r="U2776" s="10">
        <v>-0.60573308270676696</v>
      </c>
      <c r="V2776" s="9">
        <v>17</v>
      </c>
      <c r="W2776" s="9">
        <v>99</v>
      </c>
      <c r="X2776" s="10">
        <v>-6.9012924874168879E-3</v>
      </c>
      <c r="Y2776" s="10">
        <v>-1.6288137699621008E-2</v>
      </c>
      <c r="Z2776" s="11">
        <v>799.71</v>
      </c>
      <c r="AA2776" s="11">
        <v>10.686373810506309</v>
      </c>
      <c r="AB2776" s="11">
        <v>48501</v>
      </c>
      <c r="AC2776" s="12" t="s">
        <v>6963</v>
      </c>
      <c r="AD2776" s="8">
        <v>48</v>
      </c>
      <c r="AE2776" s="8">
        <v>501</v>
      </c>
      <c r="AF2776" s="13"/>
      <c r="AG2776" s="13"/>
      <c r="AH2776" s="13"/>
      <c r="AJ2776" s="13"/>
      <c r="AK2776" s="13"/>
      <c r="AL2776" s="13"/>
      <c r="AM2776" s="13"/>
      <c r="AN2776" s="13" t="s">
        <v>510</v>
      </c>
    </row>
    <row r="2777" spans="1:40" x14ac:dyDescent="0.2">
      <c r="A2777" s="8" t="s">
        <v>6397</v>
      </c>
      <c r="B2777" s="8" t="s">
        <v>6964</v>
      </c>
      <c r="C2777" s="8" t="str">
        <f t="shared" si="42"/>
        <v>Young County TX</v>
      </c>
      <c r="D2777" s="9">
        <v>18270</v>
      </c>
      <c r="E2777" s="8" t="s">
        <v>445</v>
      </c>
      <c r="F2777" s="9">
        <v>873</v>
      </c>
      <c r="G2777" s="9">
        <v>6587</v>
      </c>
      <c r="H2777" s="9">
        <v>7658</v>
      </c>
      <c r="I2777" s="10">
        <v>0.11399843301123008</v>
      </c>
      <c r="J2777" s="10">
        <v>0.86014625228519193</v>
      </c>
      <c r="K2777" s="9">
        <v>-5714</v>
      </c>
      <c r="L2777" s="9">
        <v>5714</v>
      </c>
      <c r="M2777" s="10">
        <v>-0.7461478192739619</v>
      </c>
      <c r="N2777" s="10">
        <v>0.7461478192739619</v>
      </c>
      <c r="O2777" s="9">
        <v>992</v>
      </c>
      <c r="P2777" s="9">
        <v>6225</v>
      </c>
      <c r="Q2777" s="9">
        <v>7316</v>
      </c>
      <c r="R2777" s="10">
        <v>0.13559322033898305</v>
      </c>
      <c r="S2777" s="10">
        <v>0.8508747949699289</v>
      </c>
      <c r="T2777" s="9">
        <v>-5233</v>
      </c>
      <c r="U2777" s="10">
        <v>-0.71528157463094588</v>
      </c>
      <c r="V2777" s="9">
        <v>-119</v>
      </c>
      <c r="W2777" s="9">
        <v>362</v>
      </c>
      <c r="X2777" s="10">
        <v>-2.1594787327752968E-2</v>
      </c>
      <c r="Y2777" s="10">
        <v>9.2714573152630209E-3</v>
      </c>
      <c r="Z2777" s="11">
        <v>914.47</v>
      </c>
      <c r="AA2777" s="11">
        <v>19.978785526042408</v>
      </c>
      <c r="AB2777" s="11">
        <v>48503</v>
      </c>
      <c r="AC2777" s="12" t="s">
        <v>6965</v>
      </c>
      <c r="AD2777" s="8">
        <v>48</v>
      </c>
      <c r="AE2777" s="8">
        <v>503</v>
      </c>
      <c r="AF2777" s="13"/>
      <c r="AG2777" s="13"/>
      <c r="AH2777" s="13"/>
      <c r="AJ2777" s="13"/>
      <c r="AK2777" s="13"/>
      <c r="AL2777" s="13"/>
      <c r="AM2777" s="13"/>
      <c r="AN2777" s="13" t="s">
        <v>510</v>
      </c>
    </row>
    <row r="2778" spans="1:40" x14ac:dyDescent="0.2">
      <c r="A2778" s="8" t="s">
        <v>6397</v>
      </c>
      <c r="B2778" s="8" t="s">
        <v>6966</v>
      </c>
      <c r="C2778" s="8" t="str">
        <f t="shared" si="42"/>
        <v>Zapata County TX</v>
      </c>
      <c r="D2778" s="9">
        <v>14374</v>
      </c>
      <c r="E2778" s="8" t="s">
        <v>445</v>
      </c>
      <c r="F2778" s="9">
        <v>2056</v>
      </c>
      <c r="G2778" s="9">
        <v>1028</v>
      </c>
      <c r="H2778" s="9">
        <v>3134</v>
      </c>
      <c r="I2778" s="10">
        <v>0.65603063178047227</v>
      </c>
      <c r="J2778" s="10">
        <v>0.32801531589023614</v>
      </c>
      <c r="K2778" s="9">
        <v>1028</v>
      </c>
      <c r="L2778" s="9">
        <v>-1028</v>
      </c>
      <c r="M2778" s="10">
        <v>0.32801531589023614</v>
      </c>
      <c r="N2778" s="10">
        <v>-0.32801531589023614</v>
      </c>
      <c r="O2778" s="9">
        <v>2517</v>
      </c>
      <c r="P2778" s="9">
        <v>993</v>
      </c>
      <c r="Q2778" s="9">
        <v>3529</v>
      </c>
      <c r="R2778" s="10">
        <v>0.71323321054122979</v>
      </c>
      <c r="S2778" s="10">
        <v>0.28138282799659958</v>
      </c>
      <c r="T2778" s="9">
        <v>1524</v>
      </c>
      <c r="U2778" s="10">
        <v>0.43185038254463021</v>
      </c>
      <c r="V2778" s="9">
        <v>-461</v>
      </c>
      <c r="W2778" s="9">
        <v>35</v>
      </c>
      <c r="X2778" s="10">
        <v>-5.7202578760757516E-2</v>
      </c>
      <c r="Y2778" s="10">
        <v>4.6632487893636554E-2</v>
      </c>
      <c r="Z2778" s="11">
        <v>998.41</v>
      </c>
      <c r="AA2778" s="11">
        <v>14.396891056780282</v>
      </c>
      <c r="AB2778" s="11">
        <v>48505</v>
      </c>
      <c r="AC2778" s="12" t="s">
        <v>6967</v>
      </c>
      <c r="AD2778" s="8">
        <v>48</v>
      </c>
      <c r="AE2778" s="8">
        <v>505</v>
      </c>
      <c r="AF2778" s="13" t="s">
        <v>6968</v>
      </c>
      <c r="AG2778" s="13"/>
      <c r="AH2778" s="13" t="s">
        <v>6969</v>
      </c>
      <c r="AJ2778" s="13" t="s">
        <v>498</v>
      </c>
      <c r="AK2778" s="13"/>
      <c r="AL2778" s="13"/>
      <c r="AM2778" s="13"/>
      <c r="AN2778" s="13" t="s">
        <v>487</v>
      </c>
    </row>
    <row r="2779" spans="1:40" x14ac:dyDescent="0.2">
      <c r="A2779" s="8" t="s">
        <v>6397</v>
      </c>
      <c r="B2779" s="8" t="s">
        <v>6970</v>
      </c>
      <c r="C2779" s="8" t="str">
        <f t="shared" si="42"/>
        <v>Zavala County TX</v>
      </c>
      <c r="D2779" s="9">
        <v>12235</v>
      </c>
      <c r="E2779" s="8" t="s">
        <v>445</v>
      </c>
      <c r="F2779" s="9">
        <v>2633</v>
      </c>
      <c r="G2779" s="9">
        <v>692</v>
      </c>
      <c r="H2779" s="9">
        <v>3390</v>
      </c>
      <c r="I2779" s="10">
        <v>0.77669616519174045</v>
      </c>
      <c r="J2779" s="10">
        <v>0.20412979351032448</v>
      </c>
      <c r="K2779" s="9">
        <v>1941</v>
      </c>
      <c r="L2779" s="9">
        <v>-1941</v>
      </c>
      <c r="M2779" s="10">
        <v>0.572566371681416</v>
      </c>
      <c r="N2779" s="10">
        <v>-0.572566371681416</v>
      </c>
      <c r="O2779" s="9">
        <v>3042</v>
      </c>
      <c r="P2779" s="9">
        <v>574</v>
      </c>
      <c r="Q2779" s="9">
        <v>3653</v>
      </c>
      <c r="R2779" s="10">
        <v>0.83274021352313166</v>
      </c>
      <c r="S2779" s="10">
        <v>0.15713112510265534</v>
      </c>
      <c r="T2779" s="9">
        <v>2468</v>
      </c>
      <c r="U2779" s="10">
        <v>0.67560908842047629</v>
      </c>
      <c r="V2779" s="9">
        <v>-409</v>
      </c>
      <c r="W2779" s="9">
        <v>118</v>
      </c>
      <c r="X2779" s="10">
        <v>-5.6044048331391205E-2</v>
      </c>
      <c r="Y2779" s="10">
        <v>4.6998668407669142E-2</v>
      </c>
      <c r="Z2779" s="11">
        <v>1297.4100000000001</v>
      </c>
      <c r="AA2779" s="11">
        <v>9.4303265737122413</v>
      </c>
      <c r="AB2779" s="11">
        <v>48507</v>
      </c>
      <c r="AC2779" s="12" t="s">
        <v>6971</v>
      </c>
      <c r="AD2779" s="8">
        <v>48</v>
      </c>
      <c r="AE2779" s="8">
        <v>507</v>
      </c>
      <c r="AF2779" s="13"/>
      <c r="AG2779" s="13"/>
      <c r="AH2779" s="13"/>
      <c r="AJ2779" s="13"/>
      <c r="AK2779" s="13"/>
      <c r="AL2779" s="13"/>
      <c r="AM2779" s="13"/>
      <c r="AN2779" s="13" t="s">
        <v>510</v>
      </c>
    </row>
    <row r="2780" spans="1:40" x14ac:dyDescent="0.2">
      <c r="A2780" s="8" t="s">
        <v>6972</v>
      </c>
      <c r="B2780" s="8" t="s">
        <v>5539</v>
      </c>
      <c r="C2780" s="8" t="str">
        <f t="shared" si="42"/>
        <v>Beaver County UT</v>
      </c>
      <c r="D2780" s="9">
        <v>6354</v>
      </c>
      <c r="E2780" s="8" t="s">
        <v>445</v>
      </c>
      <c r="F2780" s="9">
        <v>264</v>
      </c>
      <c r="G2780" s="9">
        <v>1838</v>
      </c>
      <c r="H2780" s="9">
        <v>2490</v>
      </c>
      <c r="I2780" s="10">
        <v>0.10602409638554217</v>
      </c>
      <c r="J2780" s="10">
        <v>0.73815261044176705</v>
      </c>
      <c r="K2780" s="9">
        <v>-1574</v>
      </c>
      <c r="L2780" s="9">
        <v>1574</v>
      </c>
      <c r="M2780" s="10">
        <v>-0.63212851405622494</v>
      </c>
      <c r="N2780" s="10">
        <v>0.63212851405622494</v>
      </c>
      <c r="O2780" s="9">
        <v>341</v>
      </c>
      <c r="P2780" s="9">
        <v>2153</v>
      </c>
      <c r="Q2780" s="9">
        <v>2534</v>
      </c>
      <c r="R2780" s="10">
        <v>0.13456985003946331</v>
      </c>
      <c r="S2780" s="10">
        <v>0.84964483030781368</v>
      </c>
      <c r="T2780" s="9">
        <v>-1812</v>
      </c>
      <c r="U2780" s="10">
        <v>-0.71507498026835037</v>
      </c>
      <c r="V2780" s="9">
        <v>-77</v>
      </c>
      <c r="W2780" s="9">
        <v>-315</v>
      </c>
      <c r="X2780" s="10">
        <v>-2.8545753653921146E-2</v>
      </c>
      <c r="Y2780" s="10">
        <v>-0.11149221986604663</v>
      </c>
      <c r="Z2780" s="11">
        <v>2589.88</v>
      </c>
      <c r="AA2780" s="11">
        <v>2.4533955241169476</v>
      </c>
      <c r="AB2780" s="11">
        <v>49001</v>
      </c>
      <c r="AC2780" s="12" t="s">
        <v>6973</v>
      </c>
      <c r="AD2780" s="8">
        <v>49</v>
      </c>
      <c r="AE2780" s="8">
        <v>1</v>
      </c>
      <c r="AF2780" s="13"/>
      <c r="AG2780" s="13"/>
      <c r="AH2780" s="13"/>
      <c r="AJ2780" s="13"/>
      <c r="AK2780" s="13"/>
      <c r="AL2780" s="13"/>
      <c r="AM2780" s="13"/>
      <c r="AN2780" s="13" t="s">
        <v>510</v>
      </c>
    </row>
    <row r="2781" spans="1:40" x14ac:dyDescent="0.2">
      <c r="A2781" s="8" t="s">
        <v>6972</v>
      </c>
      <c r="B2781" s="8" t="s">
        <v>6974</v>
      </c>
      <c r="C2781" s="8" t="str">
        <f t="shared" si="42"/>
        <v>Box Elder County UT</v>
      </c>
      <c r="D2781" s="9">
        <v>52097</v>
      </c>
      <c r="E2781" s="8" t="s">
        <v>445</v>
      </c>
      <c r="F2781" s="9">
        <v>1814</v>
      </c>
      <c r="G2781" s="9">
        <v>10324</v>
      </c>
      <c r="H2781" s="9">
        <v>16548</v>
      </c>
      <c r="I2781" s="10">
        <v>0.10962049794537104</v>
      </c>
      <c r="J2781" s="10">
        <v>0.62388204012569493</v>
      </c>
      <c r="K2781" s="9">
        <v>-8510</v>
      </c>
      <c r="L2781" s="9">
        <v>8510</v>
      </c>
      <c r="M2781" s="10">
        <v>-0.51426154218032383</v>
      </c>
      <c r="N2781" s="10">
        <v>0.51426154218032383</v>
      </c>
      <c r="O2781" s="9">
        <v>1830</v>
      </c>
      <c r="P2781" s="9">
        <v>15969</v>
      </c>
      <c r="Q2781" s="9">
        <v>18092</v>
      </c>
      <c r="R2781" s="10">
        <v>0.1011496794163166</v>
      </c>
      <c r="S2781" s="10">
        <v>0.88265531726730051</v>
      </c>
      <c r="T2781" s="9">
        <v>-14139</v>
      </c>
      <c r="U2781" s="10">
        <v>-0.78150563785098393</v>
      </c>
      <c r="V2781" s="9">
        <v>-16</v>
      </c>
      <c r="W2781" s="9">
        <v>-5645</v>
      </c>
      <c r="X2781" s="10">
        <v>8.4708185290544441E-3</v>
      </c>
      <c r="Y2781" s="10">
        <v>-0.25877327714160558</v>
      </c>
      <c r="Z2781" s="11">
        <v>5745.55</v>
      </c>
      <c r="AA2781" s="11">
        <v>9.0673651782683979</v>
      </c>
      <c r="AB2781" s="11">
        <v>49003</v>
      </c>
      <c r="AC2781" s="12" t="s">
        <v>6975</v>
      </c>
      <c r="AD2781" s="8">
        <v>49</v>
      </c>
      <c r="AE2781" s="8">
        <v>3</v>
      </c>
      <c r="AF2781" s="13" t="s">
        <v>6976</v>
      </c>
      <c r="AG2781" s="13" t="s">
        <v>6977</v>
      </c>
      <c r="AH2781" s="13" t="s">
        <v>6978</v>
      </c>
      <c r="AI2781" s="14">
        <v>642850</v>
      </c>
      <c r="AJ2781" s="13" t="s">
        <v>486</v>
      </c>
      <c r="AK2781" s="13" t="s">
        <v>6979</v>
      </c>
      <c r="AL2781" s="13"/>
      <c r="AM2781" s="13"/>
      <c r="AN2781" s="13" t="s">
        <v>487</v>
      </c>
    </row>
    <row r="2782" spans="1:40" x14ac:dyDescent="0.2">
      <c r="A2782" s="8" t="s">
        <v>6972</v>
      </c>
      <c r="B2782" s="8" t="s">
        <v>6980</v>
      </c>
      <c r="C2782" s="8" t="str">
        <f t="shared" si="42"/>
        <v>Cache County UT</v>
      </c>
      <c r="D2782" s="9">
        <v>120783</v>
      </c>
      <c r="E2782" s="8" t="s">
        <v>445</v>
      </c>
      <c r="F2782" s="9">
        <v>6705</v>
      </c>
      <c r="G2782" s="9">
        <v>16643</v>
      </c>
      <c r="H2782" s="9">
        <v>35879</v>
      </c>
      <c r="I2782" s="10">
        <v>0.1868781181192341</v>
      </c>
      <c r="J2782" s="10">
        <v>0.46386465620557987</v>
      </c>
      <c r="K2782" s="9">
        <v>-9938</v>
      </c>
      <c r="L2782" s="9">
        <v>9938</v>
      </c>
      <c r="M2782" s="10">
        <v>-0.27698653808634577</v>
      </c>
      <c r="N2782" s="10">
        <v>0.27698653808634577</v>
      </c>
      <c r="O2782" s="9">
        <v>5434</v>
      </c>
      <c r="P2782" s="9">
        <v>30818</v>
      </c>
      <c r="Q2782" s="9">
        <v>37099</v>
      </c>
      <c r="R2782" s="10">
        <v>0.14647295075338959</v>
      </c>
      <c r="S2782" s="10">
        <v>0.83069624518181084</v>
      </c>
      <c r="T2782" s="9">
        <v>-25384</v>
      </c>
      <c r="U2782" s="10">
        <v>-0.68422329442842122</v>
      </c>
      <c r="V2782" s="9">
        <v>1271</v>
      </c>
      <c r="W2782" s="9">
        <v>-14175</v>
      </c>
      <c r="X2782" s="10">
        <v>4.0405167365844513E-2</v>
      </c>
      <c r="Y2782" s="10">
        <v>-0.36683158897623097</v>
      </c>
      <c r="Z2782" s="11">
        <v>1164.81</v>
      </c>
      <c r="AA2782" s="11">
        <v>103.69330620444536</v>
      </c>
      <c r="AB2782" s="11">
        <v>49005</v>
      </c>
      <c r="AC2782" s="12" t="s">
        <v>6981</v>
      </c>
      <c r="AD2782" s="8">
        <v>49</v>
      </c>
      <c r="AE2782" s="8">
        <v>5</v>
      </c>
      <c r="AF2782" s="13" t="s">
        <v>1976</v>
      </c>
      <c r="AG2782" s="13"/>
      <c r="AH2782" s="13" t="s">
        <v>1977</v>
      </c>
      <c r="AI2782" s="14">
        <v>133857</v>
      </c>
      <c r="AJ2782" s="13" t="s">
        <v>486</v>
      </c>
      <c r="AK2782" s="13"/>
      <c r="AL2782" s="13"/>
      <c r="AM2782" s="13"/>
      <c r="AN2782" s="13" t="s">
        <v>487</v>
      </c>
    </row>
    <row r="2783" spans="1:40" x14ac:dyDescent="0.2">
      <c r="A2783" s="8" t="s">
        <v>6972</v>
      </c>
      <c r="B2783" s="8" t="s">
        <v>4289</v>
      </c>
      <c r="C2783" s="8" t="str">
        <f t="shared" si="42"/>
        <v>Carbon County UT</v>
      </c>
      <c r="D2783" s="9">
        <v>20479</v>
      </c>
      <c r="E2783" s="8" t="s">
        <v>445</v>
      </c>
      <c r="F2783" s="9">
        <v>1696</v>
      </c>
      <c r="G2783" s="9">
        <v>5182</v>
      </c>
      <c r="H2783" s="9">
        <v>7818</v>
      </c>
      <c r="I2783" s="10">
        <v>0.21693527756459452</v>
      </c>
      <c r="J2783" s="10">
        <v>0.66282936812484006</v>
      </c>
      <c r="K2783" s="9">
        <v>-3486</v>
      </c>
      <c r="L2783" s="9">
        <v>3486</v>
      </c>
      <c r="M2783" s="10">
        <v>-0.44589409056024554</v>
      </c>
      <c r="N2783" s="10">
        <v>0.44589409056024554</v>
      </c>
      <c r="O2783" s="9">
        <v>2204</v>
      </c>
      <c r="P2783" s="9">
        <v>4834</v>
      </c>
      <c r="Q2783" s="9">
        <v>7231</v>
      </c>
      <c r="R2783" s="10">
        <v>0.30479878301756325</v>
      </c>
      <c r="S2783" s="10">
        <v>0.66851057944959202</v>
      </c>
      <c r="T2783" s="9">
        <v>-2630</v>
      </c>
      <c r="U2783" s="10">
        <v>-0.36371179643202878</v>
      </c>
      <c r="V2783" s="9">
        <v>-508</v>
      </c>
      <c r="W2783" s="9">
        <v>348</v>
      </c>
      <c r="X2783" s="10">
        <v>-8.7863505452968726E-2</v>
      </c>
      <c r="Y2783" s="10">
        <v>-5.6812113247519669E-3</v>
      </c>
      <c r="Z2783" s="11">
        <v>1478.49</v>
      </c>
      <c r="AA2783" s="11">
        <v>13.85129422586558</v>
      </c>
      <c r="AB2783" s="11">
        <v>49007</v>
      </c>
      <c r="AC2783" s="12" t="s">
        <v>6982</v>
      </c>
      <c r="AD2783" s="8">
        <v>49</v>
      </c>
      <c r="AE2783" s="8">
        <v>7</v>
      </c>
      <c r="AF2783" s="13" t="s">
        <v>6983</v>
      </c>
      <c r="AG2783" s="13"/>
      <c r="AH2783" s="13" t="s">
        <v>6984</v>
      </c>
      <c r="AJ2783" s="13" t="s">
        <v>498</v>
      </c>
      <c r="AK2783" s="13"/>
      <c r="AL2783" s="13"/>
      <c r="AM2783" s="13"/>
      <c r="AN2783" s="13" t="s">
        <v>487</v>
      </c>
    </row>
    <row r="2784" spans="1:40" x14ac:dyDescent="0.2">
      <c r="A2784" s="8" t="s">
        <v>6972</v>
      </c>
      <c r="B2784" s="8" t="s">
        <v>6985</v>
      </c>
      <c r="C2784" s="8" t="str">
        <f t="shared" si="42"/>
        <v>Daggett County UT</v>
      </c>
      <c r="D2784" s="9">
        <v>1109</v>
      </c>
      <c r="E2784" s="8" t="s">
        <v>445</v>
      </c>
      <c r="F2784" s="9">
        <v>76</v>
      </c>
      <c r="G2784" s="9">
        <v>327</v>
      </c>
      <c r="H2784" s="9">
        <v>465</v>
      </c>
      <c r="I2784" s="10">
        <v>0.16344086021505377</v>
      </c>
      <c r="J2784" s="10">
        <v>0.70322580645161292</v>
      </c>
      <c r="K2784" s="9">
        <v>-251</v>
      </c>
      <c r="L2784" s="9">
        <v>251</v>
      </c>
      <c r="M2784" s="10">
        <v>-0.53978494623655915</v>
      </c>
      <c r="N2784" s="10">
        <v>0.53978494623655915</v>
      </c>
      <c r="O2784" s="9">
        <v>91</v>
      </c>
      <c r="P2784" s="9">
        <v>399</v>
      </c>
      <c r="Q2784" s="9">
        <v>509</v>
      </c>
      <c r="R2784" s="10">
        <v>0.1787819253438114</v>
      </c>
      <c r="S2784" s="10">
        <v>0.78388998035363455</v>
      </c>
      <c r="T2784" s="9">
        <v>-308</v>
      </c>
      <c r="U2784" s="10">
        <v>-0.60510805500982312</v>
      </c>
      <c r="V2784" s="9">
        <v>-15</v>
      </c>
      <c r="W2784" s="9">
        <v>-72</v>
      </c>
      <c r="X2784" s="10">
        <v>-1.5341065128757631E-2</v>
      </c>
      <c r="Y2784" s="10">
        <v>-8.066417390202163E-2</v>
      </c>
      <c r="Z2784" s="11">
        <v>696.98</v>
      </c>
      <c r="AA2784" s="11">
        <v>1.5911503916898619</v>
      </c>
      <c r="AB2784" s="11">
        <v>49009</v>
      </c>
      <c r="AC2784" s="12" t="s">
        <v>6986</v>
      </c>
      <c r="AD2784" s="8">
        <v>49</v>
      </c>
      <c r="AE2784" s="8">
        <v>9</v>
      </c>
      <c r="AF2784" s="13"/>
      <c r="AG2784" s="13"/>
      <c r="AH2784" s="13"/>
      <c r="AJ2784" s="13"/>
      <c r="AK2784" s="13"/>
      <c r="AL2784" s="13"/>
      <c r="AM2784" s="13"/>
      <c r="AN2784" s="13" t="s">
        <v>510</v>
      </c>
    </row>
    <row r="2785" spans="1:40" x14ac:dyDescent="0.2">
      <c r="A2785" s="8" t="s">
        <v>6972</v>
      </c>
      <c r="B2785" s="8" t="s">
        <v>2571</v>
      </c>
      <c r="C2785" s="8" t="str">
        <f t="shared" ref="C2785:C2848" si="43">B2785&amp;" "&amp;A2785</f>
        <v>Davis County UT</v>
      </c>
      <c r="D2785" s="9">
        <v>336043</v>
      </c>
      <c r="E2785" s="8" t="s">
        <v>445</v>
      </c>
      <c r="F2785" s="9">
        <v>22575</v>
      </c>
      <c r="G2785" s="9">
        <v>46985</v>
      </c>
      <c r="H2785" s="9">
        <v>104661</v>
      </c>
      <c r="I2785" s="10">
        <v>0.21569639120589332</v>
      </c>
      <c r="J2785" s="10">
        <v>0.44892557877337308</v>
      </c>
      <c r="K2785" s="9">
        <v>-24410</v>
      </c>
      <c r="L2785" s="9">
        <v>24410</v>
      </c>
      <c r="M2785" s="10">
        <v>-0.23322918756747976</v>
      </c>
      <c r="N2785" s="10">
        <v>0.23322918756747976</v>
      </c>
      <c r="O2785" s="9">
        <v>20417</v>
      </c>
      <c r="P2785" s="9">
        <v>90030</v>
      </c>
      <c r="Q2785" s="9">
        <v>112568</v>
      </c>
      <c r="R2785" s="10">
        <v>0.1813748134460948</v>
      </c>
      <c r="S2785" s="10">
        <v>0.79978324212920193</v>
      </c>
      <c r="T2785" s="9">
        <v>-69613</v>
      </c>
      <c r="U2785" s="10">
        <v>-0.61840842868310708</v>
      </c>
      <c r="V2785" s="9">
        <v>2158</v>
      </c>
      <c r="W2785" s="9">
        <v>-43045</v>
      </c>
      <c r="X2785" s="10">
        <v>3.4321577759798522E-2</v>
      </c>
      <c r="Y2785" s="10">
        <v>-0.35085766335582885</v>
      </c>
      <c r="Z2785" s="11">
        <v>298.77999999999997</v>
      </c>
      <c r="AA2785" s="11">
        <v>1124.7171832117278</v>
      </c>
      <c r="AB2785" s="11">
        <v>49011</v>
      </c>
      <c r="AC2785" s="12" t="s">
        <v>6987</v>
      </c>
      <c r="AD2785" s="8">
        <v>49</v>
      </c>
      <c r="AE2785" s="8">
        <v>11</v>
      </c>
      <c r="AF2785" s="13" t="s">
        <v>6976</v>
      </c>
      <c r="AG2785" s="13" t="s">
        <v>6977</v>
      </c>
      <c r="AH2785" s="13" t="s">
        <v>6978</v>
      </c>
      <c r="AI2785" s="14">
        <v>642850</v>
      </c>
      <c r="AJ2785" s="13" t="s">
        <v>486</v>
      </c>
      <c r="AK2785" s="13" t="s">
        <v>6979</v>
      </c>
      <c r="AL2785" s="13"/>
      <c r="AM2785" s="13"/>
      <c r="AN2785" s="13" t="s">
        <v>487</v>
      </c>
    </row>
    <row r="2786" spans="1:40" x14ac:dyDescent="0.2">
      <c r="A2786" s="8" t="s">
        <v>6972</v>
      </c>
      <c r="B2786" s="8" t="s">
        <v>6988</v>
      </c>
      <c r="C2786" s="8" t="str">
        <f t="shared" si="43"/>
        <v>Duchesne County UT</v>
      </c>
      <c r="D2786" s="9">
        <v>20862</v>
      </c>
      <c r="E2786" s="8" t="s">
        <v>445</v>
      </c>
      <c r="F2786" s="9">
        <v>500</v>
      </c>
      <c r="G2786" s="9">
        <v>5505</v>
      </c>
      <c r="H2786" s="9">
        <v>6932</v>
      </c>
      <c r="I2786" s="10">
        <v>7.212925562608194E-2</v>
      </c>
      <c r="J2786" s="10">
        <v>0.79414310444316216</v>
      </c>
      <c r="K2786" s="9">
        <v>-5005</v>
      </c>
      <c r="L2786" s="9">
        <v>5005</v>
      </c>
      <c r="M2786" s="10">
        <v>-0.72201384881708019</v>
      </c>
      <c r="N2786" s="10">
        <v>0.72201384881708019</v>
      </c>
      <c r="O2786" s="9">
        <v>570</v>
      </c>
      <c r="P2786" s="9">
        <v>5608</v>
      </c>
      <c r="Q2786" s="9">
        <v>6273</v>
      </c>
      <c r="R2786" s="10">
        <v>9.0865614538498327E-2</v>
      </c>
      <c r="S2786" s="10">
        <v>0.89399011637175196</v>
      </c>
      <c r="T2786" s="9">
        <v>-5038</v>
      </c>
      <c r="U2786" s="10">
        <v>-0.80312450183325368</v>
      </c>
      <c r="V2786" s="9">
        <v>-70</v>
      </c>
      <c r="W2786" s="9">
        <v>-103</v>
      </c>
      <c r="X2786" s="10">
        <v>-1.8736358912416387E-2</v>
      </c>
      <c r="Y2786" s="10">
        <v>-9.9847011928589802E-2</v>
      </c>
      <c r="Z2786" s="11">
        <v>3240.95</v>
      </c>
      <c r="AA2786" s="11">
        <v>6.4370014964747995</v>
      </c>
      <c r="AB2786" s="11">
        <v>49013</v>
      </c>
      <c r="AC2786" s="12" t="s">
        <v>6989</v>
      </c>
      <c r="AD2786" s="8">
        <v>49</v>
      </c>
      <c r="AE2786" s="8">
        <v>13</v>
      </c>
      <c r="AF2786" s="13"/>
      <c r="AG2786" s="13"/>
      <c r="AH2786" s="13"/>
      <c r="AJ2786" s="13"/>
      <c r="AK2786" s="13"/>
      <c r="AL2786" s="13"/>
      <c r="AM2786" s="13"/>
      <c r="AN2786" s="13" t="s">
        <v>510</v>
      </c>
    </row>
    <row r="2787" spans="1:40" x14ac:dyDescent="0.2">
      <c r="A2787" s="8" t="s">
        <v>6972</v>
      </c>
      <c r="B2787" s="8" t="s">
        <v>6990</v>
      </c>
      <c r="C2787" s="8" t="str">
        <f t="shared" si="43"/>
        <v>Emery County UT</v>
      </c>
      <c r="D2787" s="9">
        <v>10370</v>
      </c>
      <c r="E2787" s="8" t="s">
        <v>445</v>
      </c>
      <c r="F2787" s="9">
        <v>379</v>
      </c>
      <c r="G2787" s="9">
        <v>3402</v>
      </c>
      <c r="H2787" s="9">
        <v>4263</v>
      </c>
      <c r="I2787" s="10">
        <v>8.8904527328172653E-2</v>
      </c>
      <c r="J2787" s="10">
        <v>0.79802955665024633</v>
      </c>
      <c r="K2787" s="9">
        <v>-3023</v>
      </c>
      <c r="L2787" s="9">
        <v>3023</v>
      </c>
      <c r="M2787" s="10">
        <v>-0.70912502932207366</v>
      </c>
      <c r="N2787" s="10">
        <v>0.70912502932207366</v>
      </c>
      <c r="O2787" s="9">
        <v>569</v>
      </c>
      <c r="P2787" s="9">
        <v>3743</v>
      </c>
      <c r="Q2787" s="9">
        <v>4414</v>
      </c>
      <c r="R2787" s="10">
        <v>0.12890801993656548</v>
      </c>
      <c r="S2787" s="10">
        <v>0.84798368826461257</v>
      </c>
      <c r="T2787" s="9">
        <v>-3174</v>
      </c>
      <c r="U2787" s="10">
        <v>-0.71907566832804704</v>
      </c>
      <c r="V2787" s="9">
        <v>-190</v>
      </c>
      <c r="W2787" s="9">
        <v>-341</v>
      </c>
      <c r="X2787" s="10">
        <v>-4.0003492608392824E-2</v>
      </c>
      <c r="Y2787" s="10">
        <v>-4.9954131614366237E-2</v>
      </c>
      <c r="Z2787" s="11">
        <v>4462.3100000000004</v>
      </c>
      <c r="AA2787" s="11">
        <v>2.3239084689320104</v>
      </c>
      <c r="AB2787" s="11">
        <v>49015</v>
      </c>
      <c r="AC2787" s="12" t="s">
        <v>6991</v>
      </c>
      <c r="AD2787" s="8">
        <v>49</v>
      </c>
      <c r="AE2787" s="8">
        <v>15</v>
      </c>
      <c r="AF2787" s="13"/>
      <c r="AG2787" s="13"/>
      <c r="AH2787" s="13"/>
      <c r="AJ2787" s="13"/>
      <c r="AK2787" s="13"/>
      <c r="AL2787" s="13"/>
      <c r="AM2787" s="13"/>
      <c r="AN2787" s="13" t="s">
        <v>510</v>
      </c>
    </row>
    <row r="2788" spans="1:40" x14ac:dyDescent="0.2">
      <c r="A2788" s="8" t="s">
        <v>6972</v>
      </c>
      <c r="B2788" s="8" t="s">
        <v>1201</v>
      </c>
      <c r="C2788" s="8" t="str">
        <f t="shared" si="43"/>
        <v>Garfield County UT</v>
      </c>
      <c r="D2788" s="9">
        <v>5009</v>
      </c>
      <c r="E2788" s="8" t="s">
        <v>445</v>
      </c>
      <c r="F2788" s="9">
        <v>352</v>
      </c>
      <c r="G2788" s="9">
        <v>1577</v>
      </c>
      <c r="H2788" s="9">
        <v>2294</v>
      </c>
      <c r="I2788" s="10">
        <v>0.15344376634699217</v>
      </c>
      <c r="J2788" s="10">
        <v>0.68744551002615517</v>
      </c>
      <c r="K2788" s="9">
        <v>-1225</v>
      </c>
      <c r="L2788" s="9">
        <v>1225</v>
      </c>
      <c r="M2788" s="10">
        <v>-0.53400174367916298</v>
      </c>
      <c r="N2788" s="10">
        <v>0.53400174367916298</v>
      </c>
      <c r="O2788" s="9">
        <v>306</v>
      </c>
      <c r="P2788" s="9">
        <v>1811</v>
      </c>
      <c r="Q2788" s="9">
        <v>2157</v>
      </c>
      <c r="R2788" s="10">
        <v>0.14186369958275383</v>
      </c>
      <c r="S2788" s="10">
        <v>0.83959202596198423</v>
      </c>
      <c r="T2788" s="9">
        <v>-1505</v>
      </c>
      <c r="U2788" s="10">
        <v>-0.69772832637923043</v>
      </c>
      <c r="V2788" s="9">
        <v>46</v>
      </c>
      <c r="W2788" s="9">
        <v>-234</v>
      </c>
      <c r="X2788" s="10">
        <v>1.1580066764238339E-2</v>
      </c>
      <c r="Y2788" s="10">
        <v>-0.15214651593582906</v>
      </c>
      <c r="Z2788" s="11">
        <v>5175.12</v>
      </c>
      <c r="AA2788" s="11">
        <v>0.96790026124998074</v>
      </c>
      <c r="AB2788" s="11">
        <v>49017</v>
      </c>
      <c r="AC2788" s="12" t="s">
        <v>6992</v>
      </c>
      <c r="AD2788" s="8">
        <v>49</v>
      </c>
      <c r="AE2788" s="8">
        <v>17</v>
      </c>
      <c r="AF2788" s="13"/>
      <c r="AG2788" s="13"/>
      <c r="AH2788" s="13"/>
      <c r="AJ2788" s="13"/>
      <c r="AK2788" s="13"/>
      <c r="AL2788" s="13"/>
      <c r="AM2788" s="13"/>
      <c r="AN2788" s="13" t="s">
        <v>510</v>
      </c>
    </row>
    <row r="2789" spans="1:40" x14ac:dyDescent="0.2">
      <c r="A2789" s="8" t="s">
        <v>6972</v>
      </c>
      <c r="B2789" s="8" t="s">
        <v>1207</v>
      </c>
      <c r="C2789" s="8" t="str">
        <f t="shared" si="43"/>
        <v>Grand County UT</v>
      </c>
      <c r="D2789" s="9">
        <v>9516</v>
      </c>
      <c r="E2789" s="8" t="s">
        <v>445</v>
      </c>
      <c r="F2789" s="9">
        <v>1932</v>
      </c>
      <c r="G2789" s="9">
        <v>1934</v>
      </c>
      <c r="H2789" s="9">
        <v>4456</v>
      </c>
      <c r="I2789" s="10">
        <v>0.43357271095152605</v>
      </c>
      <c r="J2789" s="10">
        <v>0.43402154398563736</v>
      </c>
      <c r="K2789" s="9">
        <v>-2</v>
      </c>
      <c r="L2789" s="9">
        <v>2</v>
      </c>
      <c r="M2789" s="10">
        <v>-4.4883303411130671E-4</v>
      </c>
      <c r="N2789" s="10">
        <v>4.4883303411130671E-4</v>
      </c>
      <c r="O2789" s="9">
        <v>1678</v>
      </c>
      <c r="P2789" s="9">
        <v>1917</v>
      </c>
      <c r="Q2789" s="9">
        <v>3812</v>
      </c>
      <c r="R2789" s="10">
        <v>0.44018887722980066</v>
      </c>
      <c r="S2789" s="10">
        <v>0.50288562434417627</v>
      </c>
      <c r="T2789" s="9">
        <v>-239</v>
      </c>
      <c r="U2789" s="10">
        <v>-6.2696747114375617E-2</v>
      </c>
      <c r="V2789" s="9">
        <v>254</v>
      </c>
      <c r="W2789" s="9">
        <v>17</v>
      </c>
      <c r="X2789" s="10">
        <v>-6.6161662782746045E-3</v>
      </c>
      <c r="Y2789" s="10">
        <v>-6.8864080358538915E-2</v>
      </c>
      <c r="Z2789" s="11">
        <v>3671.54</v>
      </c>
      <c r="AA2789" s="11">
        <v>2.5918279523033934</v>
      </c>
      <c r="AB2789" s="11">
        <v>49019</v>
      </c>
      <c r="AC2789" s="12" t="s">
        <v>6993</v>
      </c>
      <c r="AD2789" s="8">
        <v>49</v>
      </c>
      <c r="AE2789" s="8">
        <v>19</v>
      </c>
      <c r="AF2789" s="13"/>
      <c r="AG2789" s="13"/>
      <c r="AH2789" s="13"/>
      <c r="AJ2789" s="13"/>
      <c r="AK2789" s="13"/>
      <c r="AL2789" s="13"/>
      <c r="AM2789" s="13"/>
      <c r="AN2789" s="13" t="s">
        <v>510</v>
      </c>
    </row>
    <row r="2790" spans="1:40" x14ac:dyDescent="0.2">
      <c r="A2790" s="8" t="s">
        <v>6972</v>
      </c>
      <c r="B2790" s="8" t="s">
        <v>3582</v>
      </c>
      <c r="C2790" s="8" t="str">
        <f t="shared" si="43"/>
        <v>Iron County UT</v>
      </c>
      <c r="D2790" s="9">
        <v>48368</v>
      </c>
      <c r="E2790" s="8" t="s">
        <v>445</v>
      </c>
      <c r="F2790" s="9">
        <v>2104</v>
      </c>
      <c r="G2790" s="9">
        <v>10025</v>
      </c>
      <c r="H2790" s="9">
        <v>15354</v>
      </c>
      <c r="I2790" s="10">
        <v>0.13703269506317572</v>
      </c>
      <c r="J2790" s="10">
        <v>0.65292431939559725</v>
      </c>
      <c r="K2790" s="9">
        <v>-7921</v>
      </c>
      <c r="L2790" s="9">
        <v>7921</v>
      </c>
      <c r="M2790" s="10">
        <v>-0.51589162433242153</v>
      </c>
      <c r="N2790" s="10">
        <v>0.51589162433242153</v>
      </c>
      <c r="O2790" s="9">
        <v>1720</v>
      </c>
      <c r="P2790" s="9">
        <v>11172</v>
      </c>
      <c r="Q2790" s="9">
        <v>13168</v>
      </c>
      <c r="R2790" s="10">
        <v>0.13061968408262453</v>
      </c>
      <c r="S2790" s="10">
        <v>0.84842041312272176</v>
      </c>
      <c r="T2790" s="9">
        <v>-9452</v>
      </c>
      <c r="U2790" s="10">
        <v>-0.71780072904009717</v>
      </c>
      <c r="V2790" s="9">
        <v>384</v>
      </c>
      <c r="W2790" s="9">
        <v>-1147</v>
      </c>
      <c r="X2790" s="10">
        <v>6.4130109805511926E-3</v>
      </c>
      <c r="Y2790" s="10">
        <v>-0.19549609372712451</v>
      </c>
      <c r="Z2790" s="11">
        <v>3296.68</v>
      </c>
      <c r="AA2790" s="11">
        <v>14.671730346894453</v>
      </c>
      <c r="AB2790" s="11">
        <v>49021</v>
      </c>
      <c r="AC2790" s="12" t="s">
        <v>6994</v>
      </c>
      <c r="AD2790" s="8">
        <v>49</v>
      </c>
      <c r="AE2790" s="8">
        <v>21</v>
      </c>
      <c r="AF2790" s="13" t="s">
        <v>6995</v>
      </c>
      <c r="AG2790" s="13"/>
      <c r="AH2790" s="13" t="s">
        <v>6996</v>
      </c>
      <c r="AJ2790" s="13" t="s">
        <v>498</v>
      </c>
      <c r="AK2790" s="13"/>
      <c r="AL2790" s="13"/>
      <c r="AM2790" s="13"/>
      <c r="AN2790" s="13" t="s">
        <v>487</v>
      </c>
    </row>
    <row r="2791" spans="1:40" x14ac:dyDescent="0.2">
      <c r="A2791" s="8" t="s">
        <v>6972</v>
      </c>
      <c r="B2791" s="8" t="s">
        <v>6997</v>
      </c>
      <c r="C2791" s="8" t="str">
        <f t="shared" si="43"/>
        <v>Juab County UT</v>
      </c>
      <c r="D2791" s="9">
        <v>10594</v>
      </c>
      <c r="E2791" s="8" t="s">
        <v>445</v>
      </c>
      <c r="F2791" s="9">
        <v>436</v>
      </c>
      <c r="G2791" s="9">
        <v>2759</v>
      </c>
      <c r="H2791" s="9">
        <v>4076</v>
      </c>
      <c r="I2791" s="10">
        <v>0.1069676153091266</v>
      </c>
      <c r="J2791" s="10">
        <v>0.67688910696761528</v>
      </c>
      <c r="K2791" s="9">
        <v>-2323</v>
      </c>
      <c r="L2791" s="9">
        <v>2323</v>
      </c>
      <c r="M2791" s="10">
        <v>-0.56992149165848871</v>
      </c>
      <c r="N2791" s="10">
        <v>0.56992149165848871</v>
      </c>
      <c r="O2791" s="9">
        <v>436</v>
      </c>
      <c r="P2791" s="9">
        <v>3400</v>
      </c>
      <c r="Q2791" s="9">
        <v>3907</v>
      </c>
      <c r="R2791" s="10">
        <v>0.11159457384182236</v>
      </c>
      <c r="S2791" s="10">
        <v>0.87023291528026614</v>
      </c>
      <c r="T2791" s="9">
        <v>-2964</v>
      </c>
      <c r="U2791" s="10">
        <v>-0.75863834143844378</v>
      </c>
      <c r="V2791" s="9">
        <v>0</v>
      </c>
      <c r="W2791" s="9">
        <v>-641</v>
      </c>
      <c r="X2791" s="10">
        <v>-4.626958532695763E-3</v>
      </c>
      <c r="Y2791" s="10">
        <v>-0.19334380831265086</v>
      </c>
      <c r="Z2791" s="11">
        <v>3392.28</v>
      </c>
      <c r="AA2791" s="11">
        <v>3.1229733394649024</v>
      </c>
      <c r="AB2791" s="11">
        <v>49023</v>
      </c>
      <c r="AC2791" s="12" t="s">
        <v>6998</v>
      </c>
      <c r="AD2791" s="8">
        <v>49</v>
      </c>
      <c r="AE2791" s="8">
        <v>23</v>
      </c>
      <c r="AF2791" s="13" t="s">
        <v>6999</v>
      </c>
      <c r="AG2791" s="13" t="s">
        <v>6977</v>
      </c>
      <c r="AH2791" s="13" t="s">
        <v>7000</v>
      </c>
      <c r="AI2791" s="14">
        <v>585799</v>
      </c>
      <c r="AJ2791" s="13" t="s">
        <v>486</v>
      </c>
      <c r="AK2791" s="13" t="s">
        <v>6979</v>
      </c>
      <c r="AL2791" s="13"/>
      <c r="AM2791" s="13"/>
      <c r="AN2791" s="13" t="s">
        <v>505</v>
      </c>
    </row>
    <row r="2792" spans="1:40" x14ac:dyDescent="0.2">
      <c r="A2792" s="8" t="s">
        <v>6972</v>
      </c>
      <c r="B2792" s="8" t="s">
        <v>2156</v>
      </c>
      <c r="C2792" s="8" t="str">
        <f t="shared" si="43"/>
        <v>Kane County UT</v>
      </c>
      <c r="D2792" s="9">
        <v>7131</v>
      </c>
      <c r="E2792" s="8" t="s">
        <v>445</v>
      </c>
      <c r="F2792" s="9">
        <v>739</v>
      </c>
      <c r="G2792" s="9">
        <v>2248</v>
      </c>
      <c r="H2792" s="9">
        <v>3482</v>
      </c>
      <c r="I2792" s="10">
        <v>0.21223434807581851</v>
      </c>
      <c r="J2792" s="10">
        <v>0.64560597357840321</v>
      </c>
      <c r="K2792" s="9">
        <v>-1509</v>
      </c>
      <c r="L2792" s="9">
        <v>1509</v>
      </c>
      <c r="M2792" s="10">
        <v>-0.43337162550258468</v>
      </c>
      <c r="N2792" s="10">
        <v>0.43337162550258468</v>
      </c>
      <c r="O2792" s="9">
        <v>718</v>
      </c>
      <c r="P2792" s="9">
        <v>2463</v>
      </c>
      <c r="Q2792" s="9">
        <v>3281</v>
      </c>
      <c r="R2792" s="10">
        <v>0.21883572081682415</v>
      </c>
      <c r="S2792" s="10">
        <v>0.75068576653459307</v>
      </c>
      <c r="T2792" s="9">
        <v>-1745</v>
      </c>
      <c r="U2792" s="10">
        <v>-0.53185004571776895</v>
      </c>
      <c r="V2792" s="9">
        <v>21</v>
      </c>
      <c r="W2792" s="9">
        <v>-215</v>
      </c>
      <c r="X2792" s="10">
        <v>-6.60137274100564E-3</v>
      </c>
      <c r="Y2792" s="10">
        <v>-0.10507979295618985</v>
      </c>
      <c r="Z2792" s="11">
        <v>3990.23</v>
      </c>
      <c r="AA2792" s="11">
        <v>1.7871150284570063</v>
      </c>
      <c r="AB2792" s="11">
        <v>49025</v>
      </c>
      <c r="AC2792" s="12" t="s">
        <v>7001</v>
      </c>
      <c r="AD2792" s="8">
        <v>49</v>
      </c>
      <c r="AE2792" s="8">
        <v>25</v>
      </c>
      <c r="AF2792" s="13"/>
      <c r="AG2792" s="13"/>
      <c r="AH2792" s="13"/>
      <c r="AJ2792" s="13"/>
      <c r="AK2792" s="13"/>
      <c r="AL2792" s="13"/>
      <c r="AM2792" s="13"/>
      <c r="AN2792" s="13" t="s">
        <v>510</v>
      </c>
    </row>
    <row r="2793" spans="1:40" x14ac:dyDescent="0.2">
      <c r="A2793" s="8" t="s">
        <v>6972</v>
      </c>
      <c r="B2793" s="8" t="s">
        <v>7002</v>
      </c>
      <c r="C2793" s="8" t="str">
        <f t="shared" si="43"/>
        <v>Millard County UT</v>
      </c>
      <c r="D2793" s="9">
        <v>12645</v>
      </c>
      <c r="E2793" s="8" t="s">
        <v>445</v>
      </c>
      <c r="F2793" s="9">
        <v>431</v>
      </c>
      <c r="G2793" s="9">
        <v>3860</v>
      </c>
      <c r="H2793" s="9">
        <v>5234</v>
      </c>
      <c r="I2793" s="10">
        <v>8.2346197936568596E-2</v>
      </c>
      <c r="J2793" s="10">
        <v>0.7374856706152082</v>
      </c>
      <c r="K2793" s="9">
        <v>-3429</v>
      </c>
      <c r="L2793" s="9">
        <v>3429</v>
      </c>
      <c r="M2793" s="10">
        <v>-0.65513947267863959</v>
      </c>
      <c r="N2793" s="10">
        <v>0.65513947267863959</v>
      </c>
      <c r="O2793" s="9">
        <v>424</v>
      </c>
      <c r="P2793" s="9">
        <v>4421</v>
      </c>
      <c r="Q2793" s="9">
        <v>4958</v>
      </c>
      <c r="R2793" s="10">
        <v>8.5518354175070588E-2</v>
      </c>
      <c r="S2793" s="10">
        <v>0.89169019766034696</v>
      </c>
      <c r="T2793" s="9">
        <v>-3997</v>
      </c>
      <c r="U2793" s="10">
        <v>-0.80617184348527637</v>
      </c>
      <c r="V2793" s="9">
        <v>7</v>
      </c>
      <c r="W2793" s="9">
        <v>-561</v>
      </c>
      <c r="X2793" s="10">
        <v>-3.1721562385019914E-3</v>
      </c>
      <c r="Y2793" s="10">
        <v>-0.15420452704513876</v>
      </c>
      <c r="Z2793" s="11">
        <v>6572.43</v>
      </c>
      <c r="AA2793" s="11">
        <v>1.9239459378038259</v>
      </c>
      <c r="AB2793" s="11">
        <v>49027</v>
      </c>
      <c r="AC2793" s="12" t="s">
        <v>7003</v>
      </c>
      <c r="AD2793" s="8">
        <v>49</v>
      </c>
      <c r="AE2793" s="8">
        <v>27</v>
      </c>
      <c r="AF2793" s="13"/>
      <c r="AG2793" s="13"/>
      <c r="AH2793" s="13"/>
      <c r="AJ2793" s="13"/>
      <c r="AK2793" s="13"/>
      <c r="AL2793" s="13"/>
      <c r="AM2793" s="13"/>
      <c r="AN2793" s="13" t="s">
        <v>510</v>
      </c>
    </row>
    <row r="2794" spans="1:40" x14ac:dyDescent="0.2">
      <c r="A2794" s="8" t="s">
        <v>6972</v>
      </c>
      <c r="B2794" s="8" t="s">
        <v>648</v>
      </c>
      <c r="C2794" s="8" t="str">
        <f t="shared" si="43"/>
        <v>Morgan County UT</v>
      </c>
      <c r="D2794" s="9">
        <v>11065</v>
      </c>
      <c r="E2794" s="8" t="s">
        <v>445</v>
      </c>
      <c r="F2794" s="9">
        <v>572</v>
      </c>
      <c r="G2794" s="9">
        <v>3156</v>
      </c>
      <c r="H2794" s="9">
        <v>5136</v>
      </c>
      <c r="I2794" s="10">
        <v>0.11137071651090343</v>
      </c>
      <c r="J2794" s="10">
        <v>0.61448598130841126</v>
      </c>
      <c r="K2794" s="9">
        <v>-2584</v>
      </c>
      <c r="L2794" s="9">
        <v>2584</v>
      </c>
      <c r="M2794" s="10">
        <v>-0.50311526479750779</v>
      </c>
      <c r="N2794" s="10">
        <v>0.50311526479750779</v>
      </c>
      <c r="O2794" s="9">
        <v>386</v>
      </c>
      <c r="P2794" s="9">
        <v>3910</v>
      </c>
      <c r="Q2794" s="9">
        <v>4370</v>
      </c>
      <c r="R2794" s="10">
        <v>8.832951945080092E-2</v>
      </c>
      <c r="S2794" s="10">
        <v>0.89473684210526316</v>
      </c>
      <c r="T2794" s="9">
        <v>-3524</v>
      </c>
      <c r="U2794" s="10">
        <v>-0.80640732265446224</v>
      </c>
      <c r="V2794" s="9">
        <v>186</v>
      </c>
      <c r="W2794" s="9">
        <v>-754</v>
      </c>
      <c r="X2794" s="10">
        <v>2.3041197060102506E-2</v>
      </c>
      <c r="Y2794" s="10">
        <v>-0.28025086079685191</v>
      </c>
      <c r="Z2794" s="11">
        <v>609.20000000000005</v>
      </c>
      <c r="AA2794" s="11">
        <v>18.163164806303346</v>
      </c>
      <c r="AB2794" s="11">
        <v>49029</v>
      </c>
      <c r="AC2794" s="12" t="s">
        <v>7004</v>
      </c>
      <c r="AD2794" s="8">
        <v>49</v>
      </c>
      <c r="AE2794" s="8">
        <v>29</v>
      </c>
      <c r="AF2794" s="13" t="s">
        <v>6976</v>
      </c>
      <c r="AG2794" s="13" t="s">
        <v>6977</v>
      </c>
      <c r="AH2794" s="13" t="s">
        <v>6978</v>
      </c>
      <c r="AI2794" s="14">
        <v>642850</v>
      </c>
      <c r="AJ2794" s="13" t="s">
        <v>486</v>
      </c>
      <c r="AK2794" s="13" t="s">
        <v>6979</v>
      </c>
      <c r="AL2794" s="13"/>
      <c r="AM2794" s="13"/>
      <c r="AN2794" s="13" t="s">
        <v>505</v>
      </c>
    </row>
    <row r="2795" spans="1:40" x14ac:dyDescent="0.2">
      <c r="A2795" s="8" t="s">
        <v>6972</v>
      </c>
      <c r="B2795" s="8" t="s">
        <v>7005</v>
      </c>
      <c r="C2795" s="8" t="str">
        <f t="shared" si="43"/>
        <v>Piute County UT</v>
      </c>
      <c r="D2795" s="9">
        <v>1517</v>
      </c>
      <c r="E2795" s="8" t="s">
        <v>445</v>
      </c>
      <c r="F2795" s="9">
        <v>31</v>
      </c>
      <c r="G2795" s="9">
        <v>537</v>
      </c>
      <c r="H2795" s="9">
        <v>617</v>
      </c>
      <c r="I2795" s="10">
        <v>5.0243111831442464E-2</v>
      </c>
      <c r="J2795" s="10">
        <v>0.87034035656401942</v>
      </c>
      <c r="K2795" s="9">
        <v>-506</v>
      </c>
      <c r="L2795" s="9">
        <v>506</v>
      </c>
      <c r="M2795" s="10">
        <v>-0.82009724473257695</v>
      </c>
      <c r="N2795" s="10">
        <v>0.82009724473257695</v>
      </c>
      <c r="O2795" s="9">
        <v>74</v>
      </c>
      <c r="P2795" s="9">
        <v>696</v>
      </c>
      <c r="Q2795" s="9">
        <v>781</v>
      </c>
      <c r="R2795" s="10">
        <v>9.4750320102432783E-2</v>
      </c>
      <c r="S2795" s="10">
        <v>0.89116517285531371</v>
      </c>
      <c r="T2795" s="9">
        <v>-622</v>
      </c>
      <c r="U2795" s="10">
        <v>-0.79641485275288093</v>
      </c>
      <c r="V2795" s="9">
        <v>-43</v>
      </c>
      <c r="W2795" s="9">
        <v>-159</v>
      </c>
      <c r="X2795" s="10">
        <v>-4.450720827099032E-2</v>
      </c>
      <c r="Y2795" s="10">
        <v>-2.082481629129429E-2</v>
      </c>
      <c r="Z2795" s="11">
        <v>757.79</v>
      </c>
      <c r="AA2795" s="11">
        <v>2.0018738700695446</v>
      </c>
      <c r="AB2795" s="11">
        <v>49031</v>
      </c>
      <c r="AC2795" s="12" t="s">
        <v>7006</v>
      </c>
      <c r="AD2795" s="8">
        <v>49</v>
      </c>
      <c r="AE2795" s="8">
        <v>31</v>
      </c>
      <c r="AF2795" s="13"/>
      <c r="AG2795" s="13"/>
      <c r="AH2795" s="13"/>
      <c r="AJ2795" s="13"/>
      <c r="AK2795" s="13"/>
      <c r="AL2795" s="13"/>
      <c r="AM2795" s="13"/>
      <c r="AN2795" s="13" t="s">
        <v>510</v>
      </c>
    </row>
    <row r="2796" spans="1:40" x14ac:dyDescent="0.2">
      <c r="A2796" s="8" t="s">
        <v>6972</v>
      </c>
      <c r="B2796" s="8" t="s">
        <v>7007</v>
      </c>
      <c r="C2796" s="8" t="str">
        <f t="shared" si="43"/>
        <v>Rich County UT</v>
      </c>
      <c r="D2796" s="9">
        <v>2311</v>
      </c>
      <c r="E2796" s="8" t="s">
        <v>445</v>
      </c>
      <c r="F2796" s="9">
        <v>104</v>
      </c>
      <c r="G2796" s="9">
        <v>786</v>
      </c>
      <c r="H2796" s="9">
        <v>1096</v>
      </c>
      <c r="I2796" s="10">
        <v>9.4890510948905105E-2</v>
      </c>
      <c r="J2796" s="10">
        <v>0.71715328467153283</v>
      </c>
      <c r="K2796" s="9">
        <v>-682</v>
      </c>
      <c r="L2796" s="9">
        <v>682</v>
      </c>
      <c r="M2796" s="10">
        <v>-0.62226277372262773</v>
      </c>
      <c r="N2796" s="10">
        <v>0.62226277372262773</v>
      </c>
      <c r="O2796" s="9">
        <v>83</v>
      </c>
      <c r="P2796" s="9">
        <v>907</v>
      </c>
      <c r="Q2796" s="9">
        <v>999</v>
      </c>
      <c r="R2796" s="10">
        <v>8.3083083083083084E-2</v>
      </c>
      <c r="S2796" s="10">
        <v>0.90790790790790787</v>
      </c>
      <c r="T2796" s="9">
        <v>-824</v>
      </c>
      <c r="U2796" s="10">
        <v>-0.82482482482482478</v>
      </c>
      <c r="V2796" s="9">
        <v>21</v>
      </c>
      <c r="W2796" s="9">
        <v>-121</v>
      </c>
      <c r="X2796" s="10">
        <v>1.1807427865822021E-2</v>
      </c>
      <c r="Y2796" s="10">
        <v>-0.19075462323637504</v>
      </c>
      <c r="Z2796" s="11">
        <v>1028.78</v>
      </c>
      <c r="AA2796" s="11">
        <v>2.2463500456851806</v>
      </c>
      <c r="AB2796" s="11">
        <v>49033</v>
      </c>
      <c r="AC2796" s="12" t="s">
        <v>7008</v>
      </c>
      <c r="AD2796" s="8">
        <v>49</v>
      </c>
      <c r="AE2796" s="8">
        <v>33</v>
      </c>
      <c r="AF2796" s="13"/>
      <c r="AG2796" s="13"/>
      <c r="AH2796" s="13"/>
      <c r="AJ2796" s="13"/>
      <c r="AK2796" s="13"/>
      <c r="AL2796" s="13"/>
      <c r="AM2796" s="13"/>
      <c r="AN2796" s="13" t="s">
        <v>510</v>
      </c>
    </row>
    <row r="2797" spans="1:40" x14ac:dyDescent="0.2">
      <c r="A2797" s="8" t="s">
        <v>6972</v>
      </c>
      <c r="B2797" s="8" t="s">
        <v>7009</v>
      </c>
      <c r="C2797" s="8" t="str">
        <f t="shared" si="43"/>
        <v>Salt Lake County UT</v>
      </c>
      <c r="D2797" s="9">
        <v>1107314</v>
      </c>
      <c r="E2797" s="8" t="s">
        <v>445</v>
      </c>
      <c r="F2797" s="9">
        <v>154831</v>
      </c>
      <c r="G2797" s="9">
        <v>117901</v>
      </c>
      <c r="H2797" s="9">
        <v>361347</v>
      </c>
      <c r="I2797" s="10">
        <v>0.42848287103532062</v>
      </c>
      <c r="J2797" s="10">
        <v>0.3262819395207377</v>
      </c>
      <c r="K2797" s="9">
        <v>36930</v>
      </c>
      <c r="L2797" s="9">
        <v>-36930</v>
      </c>
      <c r="M2797" s="10">
        <v>0.10220093151458293</v>
      </c>
      <c r="N2797" s="10">
        <v>-0.10220093151458293</v>
      </c>
      <c r="O2797" s="9">
        <v>132686</v>
      </c>
      <c r="P2797" s="9">
        <v>198739</v>
      </c>
      <c r="Q2797" s="9">
        <v>341664</v>
      </c>
      <c r="R2797" s="10">
        <v>0.38835229933501919</v>
      </c>
      <c r="S2797" s="10">
        <v>0.58167966189004405</v>
      </c>
      <c r="T2797" s="9">
        <v>-66053</v>
      </c>
      <c r="U2797" s="10">
        <v>-0.19332736255502486</v>
      </c>
      <c r="V2797" s="9">
        <v>22145</v>
      </c>
      <c r="W2797" s="9">
        <v>-80838</v>
      </c>
      <c r="X2797" s="10">
        <v>4.0130571700301432E-2</v>
      </c>
      <c r="Y2797" s="10">
        <v>-0.25539772236930636</v>
      </c>
      <c r="Z2797" s="11">
        <v>742.28</v>
      </c>
      <c r="AA2797" s="11">
        <v>1491.7739936412136</v>
      </c>
      <c r="AB2797" s="11">
        <v>49035</v>
      </c>
      <c r="AC2797" s="12" t="s">
        <v>7010</v>
      </c>
      <c r="AD2797" s="8">
        <v>49</v>
      </c>
      <c r="AE2797" s="8">
        <v>35</v>
      </c>
      <c r="AF2797" s="13" t="s">
        <v>7011</v>
      </c>
      <c r="AG2797" s="13" t="s">
        <v>6977</v>
      </c>
      <c r="AH2797" s="13" t="s">
        <v>7012</v>
      </c>
      <c r="AI2797" s="14">
        <v>1170266</v>
      </c>
      <c r="AJ2797" s="13" t="s">
        <v>486</v>
      </c>
      <c r="AK2797" s="13" t="s">
        <v>6979</v>
      </c>
      <c r="AL2797" s="13"/>
      <c r="AM2797" s="13"/>
      <c r="AN2797" s="13" t="s">
        <v>487</v>
      </c>
    </row>
    <row r="2798" spans="1:40" x14ac:dyDescent="0.2">
      <c r="A2798" s="8" t="s">
        <v>6972</v>
      </c>
      <c r="B2798" s="8" t="s">
        <v>1282</v>
      </c>
      <c r="C2798" s="8" t="str">
        <f t="shared" si="43"/>
        <v>San Juan County UT</v>
      </c>
      <c r="D2798" s="9">
        <v>15772</v>
      </c>
      <c r="E2798" s="8" t="s">
        <v>445</v>
      </c>
      <c r="F2798" s="9">
        <v>1997</v>
      </c>
      <c r="G2798" s="9">
        <v>2635</v>
      </c>
      <c r="H2798" s="9">
        <v>5385</v>
      </c>
      <c r="I2798" s="10">
        <v>0.37084493964716808</v>
      </c>
      <c r="J2798" s="10">
        <v>0.48932219127205201</v>
      </c>
      <c r="K2798" s="9">
        <v>-638</v>
      </c>
      <c r="L2798" s="9">
        <v>638</v>
      </c>
      <c r="M2798" s="10">
        <v>-0.11847725162488393</v>
      </c>
      <c r="N2798" s="10">
        <v>0.11847725162488393</v>
      </c>
      <c r="O2798" s="9">
        <v>2062</v>
      </c>
      <c r="P2798" s="9">
        <v>3006</v>
      </c>
      <c r="Q2798" s="9">
        <v>5159</v>
      </c>
      <c r="R2798" s="10">
        <v>0.39968986237642956</v>
      </c>
      <c r="S2798" s="10">
        <v>0.58267106028300053</v>
      </c>
      <c r="T2798" s="9">
        <v>-944</v>
      </c>
      <c r="U2798" s="10">
        <v>-0.18298119790657097</v>
      </c>
      <c r="V2798" s="9">
        <v>-65</v>
      </c>
      <c r="W2798" s="9">
        <v>-371</v>
      </c>
      <c r="X2798" s="10">
        <v>-2.884492272926148E-2</v>
      </c>
      <c r="Y2798" s="10">
        <v>-9.3348869010948521E-2</v>
      </c>
      <c r="Z2798" s="11">
        <v>7819.99</v>
      </c>
      <c r="AA2798" s="11">
        <v>2.0168823745298909</v>
      </c>
      <c r="AB2798" s="11">
        <v>49037</v>
      </c>
      <c r="AC2798" s="12" t="s">
        <v>7013</v>
      </c>
      <c r="AD2798" s="8">
        <v>49</v>
      </c>
      <c r="AE2798" s="8">
        <v>37</v>
      </c>
      <c r="AF2798" s="13"/>
      <c r="AG2798" s="13"/>
      <c r="AH2798" s="13"/>
      <c r="AJ2798" s="13"/>
      <c r="AK2798" s="13"/>
      <c r="AL2798" s="13"/>
      <c r="AM2798" s="13"/>
      <c r="AN2798" s="13" t="s">
        <v>510</v>
      </c>
    </row>
    <row r="2799" spans="1:40" x14ac:dyDescent="0.2">
      <c r="A2799" s="8" t="s">
        <v>6972</v>
      </c>
      <c r="B2799" s="8" t="s">
        <v>7014</v>
      </c>
      <c r="C2799" s="8" t="str">
        <f t="shared" si="43"/>
        <v>Sanpete County UT</v>
      </c>
      <c r="D2799" s="9">
        <v>28778</v>
      </c>
      <c r="E2799" s="8" t="s">
        <v>445</v>
      </c>
      <c r="F2799" s="9">
        <v>1026</v>
      </c>
      <c r="G2799" s="9">
        <v>6436</v>
      </c>
      <c r="H2799" s="9">
        <v>9778</v>
      </c>
      <c r="I2799" s="10">
        <v>0.10492943342196769</v>
      </c>
      <c r="J2799" s="10">
        <v>0.65821231335651464</v>
      </c>
      <c r="K2799" s="9">
        <v>-5410</v>
      </c>
      <c r="L2799" s="9">
        <v>5410</v>
      </c>
      <c r="M2799" s="10">
        <v>-0.55328287993454695</v>
      </c>
      <c r="N2799" s="10">
        <v>0.55328287993454695</v>
      </c>
      <c r="O2799" s="9">
        <v>889</v>
      </c>
      <c r="P2799" s="9">
        <v>7767</v>
      </c>
      <c r="Q2799" s="9">
        <v>8804</v>
      </c>
      <c r="R2799" s="10">
        <v>0.10097682871422081</v>
      </c>
      <c r="S2799" s="10">
        <v>0.88221263062244437</v>
      </c>
      <c r="T2799" s="9">
        <v>-6878</v>
      </c>
      <c r="U2799" s="10">
        <v>-0.7812358019082235</v>
      </c>
      <c r="V2799" s="9">
        <v>137</v>
      </c>
      <c r="W2799" s="9">
        <v>-1331</v>
      </c>
      <c r="X2799" s="10">
        <v>3.9526047077468734E-3</v>
      </c>
      <c r="Y2799" s="10">
        <v>-0.22400031726592973</v>
      </c>
      <c r="Z2799" s="11">
        <v>1590.15</v>
      </c>
      <c r="AA2799" s="11">
        <v>18.097663742414237</v>
      </c>
      <c r="AB2799" s="11">
        <v>49039</v>
      </c>
      <c r="AC2799" s="12" t="s">
        <v>7015</v>
      </c>
      <c r="AD2799" s="8">
        <v>49</v>
      </c>
      <c r="AE2799" s="8">
        <v>39</v>
      </c>
      <c r="AF2799" s="13"/>
      <c r="AG2799" s="13"/>
      <c r="AH2799" s="13"/>
      <c r="AJ2799" s="13"/>
      <c r="AK2799" s="13"/>
      <c r="AL2799" s="13"/>
      <c r="AM2799" s="13"/>
      <c r="AN2799" s="13" t="s">
        <v>510</v>
      </c>
    </row>
    <row r="2800" spans="1:40" x14ac:dyDescent="0.2">
      <c r="A2800" s="8" t="s">
        <v>6972</v>
      </c>
      <c r="B2800" s="8" t="s">
        <v>911</v>
      </c>
      <c r="C2800" s="8" t="str">
        <f t="shared" si="43"/>
        <v>Sevier County UT</v>
      </c>
      <c r="D2800" s="9">
        <v>20984</v>
      </c>
      <c r="E2800" s="8" t="s">
        <v>445</v>
      </c>
      <c r="F2800" s="9">
        <v>673</v>
      </c>
      <c r="G2800" s="9">
        <v>6455</v>
      </c>
      <c r="H2800" s="9">
        <v>8308</v>
      </c>
      <c r="I2800" s="10">
        <v>8.1006259027443434E-2</v>
      </c>
      <c r="J2800" s="10">
        <v>0.77696196437168996</v>
      </c>
      <c r="K2800" s="9">
        <v>-5782</v>
      </c>
      <c r="L2800" s="9">
        <v>5782</v>
      </c>
      <c r="M2800" s="10">
        <v>-0.69595570534424656</v>
      </c>
      <c r="N2800" s="10">
        <v>0.69595570534424656</v>
      </c>
      <c r="O2800" s="9">
        <v>701</v>
      </c>
      <c r="P2800" s="9">
        <v>6961</v>
      </c>
      <c r="Q2800" s="9">
        <v>7781</v>
      </c>
      <c r="R2800" s="10">
        <v>9.0091247911579492E-2</v>
      </c>
      <c r="S2800" s="10">
        <v>0.89461508803495693</v>
      </c>
      <c r="T2800" s="9">
        <v>-6260</v>
      </c>
      <c r="U2800" s="10">
        <v>-0.80452384012337741</v>
      </c>
      <c r="V2800" s="9">
        <v>-28</v>
      </c>
      <c r="W2800" s="9">
        <v>-506</v>
      </c>
      <c r="X2800" s="10">
        <v>-9.0849888841360582E-3</v>
      </c>
      <c r="Y2800" s="10">
        <v>-0.11765312366326697</v>
      </c>
      <c r="Z2800" s="11">
        <v>1910.58</v>
      </c>
      <c r="AA2800" s="11">
        <v>10.983052266850905</v>
      </c>
      <c r="AB2800" s="11">
        <v>49041</v>
      </c>
      <c r="AC2800" s="12" t="s">
        <v>7016</v>
      </c>
      <c r="AD2800" s="8">
        <v>49</v>
      </c>
      <c r="AE2800" s="8">
        <v>41</v>
      </c>
      <c r="AF2800" s="13"/>
      <c r="AG2800" s="13"/>
      <c r="AH2800" s="13"/>
      <c r="AJ2800" s="13"/>
      <c r="AK2800" s="13"/>
      <c r="AL2800" s="13"/>
      <c r="AM2800" s="13"/>
      <c r="AN2800" s="13" t="s">
        <v>510</v>
      </c>
    </row>
    <row r="2801" spans="1:40" x14ac:dyDescent="0.2">
      <c r="A2801" s="8" t="s">
        <v>6972</v>
      </c>
      <c r="B2801" s="8" t="s">
        <v>1288</v>
      </c>
      <c r="C2801" s="8" t="str">
        <f t="shared" si="43"/>
        <v>Summit County UT</v>
      </c>
      <c r="D2801" s="9">
        <v>39633</v>
      </c>
      <c r="E2801" s="8" t="s">
        <v>445</v>
      </c>
      <c r="F2801" s="9">
        <v>10251</v>
      </c>
      <c r="G2801" s="9">
        <v>7160</v>
      </c>
      <c r="H2801" s="9">
        <v>20133</v>
      </c>
      <c r="I2801" s="10">
        <v>0.50916405900759942</v>
      </c>
      <c r="J2801" s="10">
        <v>0.35563502706998462</v>
      </c>
      <c r="K2801" s="9">
        <v>3091</v>
      </c>
      <c r="L2801" s="9">
        <v>-3091</v>
      </c>
      <c r="M2801" s="10">
        <v>0.1535290319376148</v>
      </c>
      <c r="N2801" s="10">
        <v>-0.1535290319376148</v>
      </c>
      <c r="O2801" s="9">
        <v>7656</v>
      </c>
      <c r="P2801" s="9">
        <v>8464</v>
      </c>
      <c r="Q2801" s="9">
        <v>16616</v>
      </c>
      <c r="R2801" s="10">
        <v>0.46076071256620127</v>
      </c>
      <c r="S2801" s="10">
        <v>0.50938854116514198</v>
      </c>
      <c r="T2801" s="9">
        <v>-808</v>
      </c>
      <c r="U2801" s="10">
        <v>-4.8627828598940714E-2</v>
      </c>
      <c r="V2801" s="9">
        <v>2595</v>
      </c>
      <c r="W2801" s="9">
        <v>-1304</v>
      </c>
      <c r="X2801" s="10">
        <v>4.8403346441398154E-2</v>
      </c>
      <c r="Y2801" s="10">
        <v>-0.15375351409515736</v>
      </c>
      <c r="Z2801" s="11">
        <v>1871.71</v>
      </c>
      <c r="AA2801" s="11">
        <v>21.174754636134871</v>
      </c>
      <c r="AB2801" s="11">
        <v>49043</v>
      </c>
      <c r="AC2801" s="12" t="s">
        <v>7017</v>
      </c>
      <c r="AD2801" s="8">
        <v>49</v>
      </c>
      <c r="AE2801" s="8">
        <v>43</v>
      </c>
      <c r="AF2801" s="13" t="s">
        <v>7018</v>
      </c>
      <c r="AG2801" s="13" t="s">
        <v>6977</v>
      </c>
      <c r="AH2801" s="13" t="s">
        <v>7019</v>
      </c>
      <c r="AJ2801" s="13" t="s">
        <v>498</v>
      </c>
      <c r="AK2801" s="13" t="s">
        <v>6979</v>
      </c>
      <c r="AL2801" s="13"/>
      <c r="AM2801" s="13"/>
      <c r="AN2801" s="13" t="s">
        <v>487</v>
      </c>
    </row>
    <row r="2802" spans="1:40" x14ac:dyDescent="0.2">
      <c r="A2802" s="8" t="s">
        <v>6972</v>
      </c>
      <c r="B2802" s="8" t="s">
        <v>7020</v>
      </c>
      <c r="C2802" s="8" t="str">
        <f t="shared" si="43"/>
        <v>Tooele County UT</v>
      </c>
      <c r="D2802" s="9">
        <v>62952</v>
      </c>
      <c r="E2802" s="8" t="s">
        <v>445</v>
      </c>
      <c r="F2802" s="9">
        <v>4015</v>
      </c>
      <c r="G2802" s="9">
        <v>9693</v>
      </c>
      <c r="H2802" s="9">
        <v>18905</v>
      </c>
      <c r="I2802" s="10">
        <v>0.21237767786299921</v>
      </c>
      <c r="J2802" s="10">
        <v>0.51272150224808255</v>
      </c>
      <c r="K2802" s="9">
        <v>-5678</v>
      </c>
      <c r="L2802" s="9">
        <v>5678</v>
      </c>
      <c r="M2802" s="10">
        <v>-0.30034382438508334</v>
      </c>
      <c r="N2802" s="10">
        <v>0.30034382438508334</v>
      </c>
      <c r="O2802" s="9">
        <v>3794</v>
      </c>
      <c r="P2802" s="9">
        <v>12240</v>
      </c>
      <c r="Q2802" s="9">
        <v>16422</v>
      </c>
      <c r="R2802" s="10">
        <v>0.23103154305200341</v>
      </c>
      <c r="S2802" s="10">
        <v>0.74534161490683226</v>
      </c>
      <c r="T2802" s="9">
        <v>-8446</v>
      </c>
      <c r="U2802" s="10">
        <v>-0.5143100718548288</v>
      </c>
      <c r="V2802" s="9">
        <v>221</v>
      </c>
      <c r="W2802" s="9">
        <v>-2547</v>
      </c>
      <c r="X2802" s="10">
        <v>-1.8653865189004193E-2</v>
      </c>
      <c r="Y2802" s="10">
        <v>-0.23262011265874971</v>
      </c>
      <c r="Z2802" s="11">
        <v>6941.35</v>
      </c>
      <c r="AA2802" s="11">
        <v>9.06912920397329</v>
      </c>
      <c r="AB2802" s="11">
        <v>49045</v>
      </c>
      <c r="AC2802" s="12" t="s">
        <v>7021</v>
      </c>
      <c r="AD2802" s="8">
        <v>49</v>
      </c>
      <c r="AE2802" s="8">
        <v>45</v>
      </c>
      <c r="AF2802" s="13" t="s">
        <v>7011</v>
      </c>
      <c r="AG2802" s="13" t="s">
        <v>6977</v>
      </c>
      <c r="AH2802" s="13" t="s">
        <v>7012</v>
      </c>
      <c r="AI2802" s="14">
        <v>1170266</v>
      </c>
      <c r="AJ2802" s="13" t="s">
        <v>486</v>
      </c>
      <c r="AK2802" s="13" t="s">
        <v>6979</v>
      </c>
      <c r="AL2802" s="13"/>
      <c r="AM2802" s="13"/>
      <c r="AN2802" s="13" t="s">
        <v>505</v>
      </c>
    </row>
    <row r="2803" spans="1:40" x14ac:dyDescent="0.2">
      <c r="A2803" s="8" t="s">
        <v>6972</v>
      </c>
      <c r="B2803" s="8" t="s">
        <v>7022</v>
      </c>
      <c r="C2803" s="8" t="str">
        <f t="shared" si="43"/>
        <v>Uintah County UT</v>
      </c>
      <c r="D2803" s="9">
        <v>37928</v>
      </c>
      <c r="E2803" s="8" t="s">
        <v>445</v>
      </c>
      <c r="F2803" s="9">
        <v>1002</v>
      </c>
      <c r="G2803" s="9">
        <v>9876</v>
      </c>
      <c r="H2803" s="9">
        <v>12883</v>
      </c>
      <c r="I2803" s="10">
        <v>7.7776915314755876E-2</v>
      </c>
      <c r="J2803" s="10">
        <v>0.7665916323837616</v>
      </c>
      <c r="K2803" s="9">
        <v>-8874</v>
      </c>
      <c r="L2803" s="9">
        <v>8874</v>
      </c>
      <c r="M2803" s="10">
        <v>-0.68881471706900577</v>
      </c>
      <c r="N2803" s="10">
        <v>0.68881471706900577</v>
      </c>
      <c r="O2803" s="9">
        <v>962</v>
      </c>
      <c r="P2803" s="9">
        <v>10001</v>
      </c>
      <c r="Q2803" s="9">
        <v>11116</v>
      </c>
      <c r="R2803" s="10">
        <v>8.654192155451601E-2</v>
      </c>
      <c r="S2803" s="10">
        <v>0.89969413458078451</v>
      </c>
      <c r="T2803" s="9">
        <v>-9039</v>
      </c>
      <c r="U2803" s="10">
        <v>-0.8131522130262685</v>
      </c>
      <c r="V2803" s="9">
        <v>40</v>
      </c>
      <c r="W2803" s="9">
        <v>-125</v>
      </c>
      <c r="X2803" s="10">
        <v>-8.7650062397601342E-3</v>
      </c>
      <c r="Y2803" s="10">
        <v>-0.13310250219702291</v>
      </c>
      <c r="Z2803" s="11">
        <v>4479.6899999999996</v>
      </c>
      <c r="AA2803" s="11">
        <v>8.4666572910179063</v>
      </c>
      <c r="AB2803" s="11">
        <v>49047</v>
      </c>
      <c r="AC2803" s="12" t="s">
        <v>7023</v>
      </c>
      <c r="AD2803" s="8">
        <v>49</v>
      </c>
      <c r="AE2803" s="8">
        <v>47</v>
      </c>
      <c r="AF2803" s="13" t="s">
        <v>7024</v>
      </c>
      <c r="AG2803" s="13"/>
      <c r="AH2803" s="13" t="s">
        <v>7025</v>
      </c>
      <c r="AJ2803" s="13" t="s">
        <v>498</v>
      </c>
      <c r="AK2803" s="13"/>
      <c r="AL2803" s="13"/>
      <c r="AM2803" s="13"/>
      <c r="AN2803" s="13" t="s">
        <v>487</v>
      </c>
    </row>
    <row r="2804" spans="1:40" x14ac:dyDescent="0.2">
      <c r="A2804" s="8" t="s">
        <v>6972</v>
      </c>
      <c r="B2804" s="8" t="s">
        <v>7026</v>
      </c>
      <c r="C2804" s="8" t="str">
        <f t="shared" si="43"/>
        <v>Utah County UT</v>
      </c>
      <c r="D2804" s="9">
        <v>575205</v>
      </c>
      <c r="E2804" s="8" t="s">
        <v>445</v>
      </c>
      <c r="F2804" s="9">
        <v>24579</v>
      </c>
      <c r="G2804" s="9">
        <v>89755</v>
      </c>
      <c r="H2804" s="9">
        <v>174942</v>
      </c>
      <c r="I2804" s="10">
        <v>0.14049799362074286</v>
      </c>
      <c r="J2804" s="10">
        <v>0.51305575562186323</v>
      </c>
      <c r="K2804" s="9">
        <v>-65176</v>
      </c>
      <c r="L2804" s="9">
        <v>65176</v>
      </c>
      <c r="M2804" s="10">
        <v>-0.37255776200112034</v>
      </c>
      <c r="N2804" s="10">
        <v>0.37255776200112034</v>
      </c>
      <c r="O2804" s="9">
        <v>15791</v>
      </c>
      <c r="P2804" s="9">
        <v>142337</v>
      </c>
      <c r="Q2804" s="9">
        <v>161278</v>
      </c>
      <c r="R2804" s="10">
        <v>9.791168045238656E-2</v>
      </c>
      <c r="S2804" s="10">
        <v>0.8825568273416089</v>
      </c>
      <c r="T2804" s="9">
        <v>-126546</v>
      </c>
      <c r="U2804" s="10">
        <v>-0.78464514688922238</v>
      </c>
      <c r="V2804" s="9">
        <v>8788</v>
      </c>
      <c r="W2804" s="9">
        <v>-52582</v>
      </c>
      <c r="X2804" s="10">
        <v>4.2586313168356302E-2</v>
      </c>
      <c r="Y2804" s="10">
        <v>-0.36950107171974567</v>
      </c>
      <c r="Z2804" s="11">
        <v>2003.45</v>
      </c>
      <c r="AA2804" s="11">
        <v>287.10724001098106</v>
      </c>
      <c r="AB2804" s="11">
        <v>49049</v>
      </c>
      <c r="AC2804" s="12" t="s">
        <v>7027</v>
      </c>
      <c r="AD2804" s="8">
        <v>49</v>
      </c>
      <c r="AE2804" s="8">
        <v>49</v>
      </c>
      <c r="AF2804" s="13" t="s">
        <v>6999</v>
      </c>
      <c r="AG2804" s="13" t="s">
        <v>6977</v>
      </c>
      <c r="AH2804" s="13" t="s">
        <v>7000</v>
      </c>
      <c r="AI2804" s="14">
        <v>585799</v>
      </c>
      <c r="AJ2804" s="13" t="s">
        <v>486</v>
      </c>
      <c r="AK2804" s="13" t="s">
        <v>6979</v>
      </c>
      <c r="AL2804" s="13"/>
      <c r="AM2804" s="13"/>
      <c r="AN2804" s="13" t="s">
        <v>487</v>
      </c>
    </row>
    <row r="2805" spans="1:40" x14ac:dyDescent="0.2">
      <c r="A2805" s="8" t="s">
        <v>6972</v>
      </c>
      <c r="B2805" s="8" t="s">
        <v>7028</v>
      </c>
      <c r="C2805" s="8" t="str">
        <f t="shared" si="43"/>
        <v>Wasatch County UT</v>
      </c>
      <c r="D2805" s="9">
        <v>29161</v>
      </c>
      <c r="E2805" s="8" t="s">
        <v>445</v>
      </c>
      <c r="F2805" s="9">
        <v>3063</v>
      </c>
      <c r="G2805" s="9">
        <v>6115</v>
      </c>
      <c r="H2805" s="9">
        <v>12120</v>
      </c>
      <c r="I2805" s="10">
        <v>0.25272277227722773</v>
      </c>
      <c r="J2805" s="10">
        <v>0.50453795379537958</v>
      </c>
      <c r="K2805" s="9">
        <v>-3052</v>
      </c>
      <c r="L2805" s="9">
        <v>3052</v>
      </c>
      <c r="M2805" s="10">
        <v>-0.25181518151815185</v>
      </c>
      <c r="N2805" s="10">
        <v>0.25181518151815185</v>
      </c>
      <c r="O2805" s="9">
        <v>2097</v>
      </c>
      <c r="P2805" s="9">
        <v>6852</v>
      </c>
      <c r="Q2805" s="9">
        <v>9109</v>
      </c>
      <c r="R2805" s="10">
        <v>0.2302118783620595</v>
      </c>
      <c r="S2805" s="10">
        <v>0.75222307607860361</v>
      </c>
      <c r="T2805" s="9">
        <v>-4755</v>
      </c>
      <c r="U2805" s="10">
        <v>-0.52201119771654414</v>
      </c>
      <c r="V2805" s="9">
        <v>966</v>
      </c>
      <c r="W2805" s="9">
        <v>-737</v>
      </c>
      <c r="X2805" s="10">
        <v>2.2510893915168223E-2</v>
      </c>
      <c r="Y2805" s="10">
        <v>-0.24768512228322404</v>
      </c>
      <c r="Z2805" s="11">
        <v>1175.5</v>
      </c>
      <c r="AA2805" s="11">
        <v>24.807316035729478</v>
      </c>
      <c r="AB2805" s="11">
        <v>49051</v>
      </c>
      <c r="AC2805" s="12" t="s">
        <v>7029</v>
      </c>
      <c r="AD2805" s="8">
        <v>49</v>
      </c>
      <c r="AE2805" s="8">
        <v>51</v>
      </c>
      <c r="AF2805" s="13" t="s">
        <v>7030</v>
      </c>
      <c r="AG2805" s="13" t="s">
        <v>6977</v>
      </c>
      <c r="AH2805" s="13" t="s">
        <v>7031</v>
      </c>
      <c r="AJ2805" s="13" t="s">
        <v>498</v>
      </c>
      <c r="AK2805" s="13" t="s">
        <v>6979</v>
      </c>
      <c r="AL2805" s="13"/>
      <c r="AM2805" s="13"/>
      <c r="AN2805" s="13" t="s">
        <v>487</v>
      </c>
    </row>
    <row r="2806" spans="1:40" x14ac:dyDescent="0.2">
      <c r="A2806" s="8" t="s">
        <v>6972</v>
      </c>
      <c r="B2806" s="8" t="s">
        <v>680</v>
      </c>
      <c r="C2806" s="8" t="str">
        <f t="shared" si="43"/>
        <v>Washington County UT</v>
      </c>
      <c r="D2806" s="9">
        <v>155602</v>
      </c>
      <c r="E2806" s="8" t="s">
        <v>445</v>
      </c>
      <c r="F2806" s="9">
        <v>9583</v>
      </c>
      <c r="G2806" s="9">
        <v>39566</v>
      </c>
      <c r="H2806" s="9">
        <v>57494</v>
      </c>
      <c r="I2806" s="10">
        <v>0.16667826207952133</v>
      </c>
      <c r="J2806" s="10">
        <v>0.68817615751208827</v>
      </c>
      <c r="K2806" s="9">
        <v>-29983</v>
      </c>
      <c r="L2806" s="9">
        <v>29983</v>
      </c>
      <c r="M2806" s="10">
        <v>-0.52149789543256697</v>
      </c>
      <c r="N2806" s="10">
        <v>0.52149789543256697</v>
      </c>
      <c r="O2806" s="9">
        <v>7762</v>
      </c>
      <c r="P2806" s="9">
        <v>41104</v>
      </c>
      <c r="Q2806" s="9">
        <v>49733</v>
      </c>
      <c r="R2806" s="10">
        <v>0.15607343212756117</v>
      </c>
      <c r="S2806" s="10">
        <v>0.82649347515734017</v>
      </c>
      <c r="T2806" s="9">
        <v>-33342</v>
      </c>
      <c r="U2806" s="10">
        <v>-0.67042004302977898</v>
      </c>
      <c r="V2806" s="9">
        <v>1821</v>
      </c>
      <c r="W2806" s="9">
        <v>-1538</v>
      </c>
      <c r="X2806" s="10">
        <v>1.060482995196016E-2</v>
      </c>
      <c r="Y2806" s="10">
        <v>-0.1383173176452519</v>
      </c>
      <c r="Z2806" s="11">
        <v>2426.36</v>
      </c>
      <c r="AA2806" s="11">
        <v>64.129807613049991</v>
      </c>
      <c r="AB2806" s="11">
        <v>49053</v>
      </c>
      <c r="AC2806" s="12" t="s">
        <v>7032</v>
      </c>
      <c r="AD2806" s="8">
        <v>49</v>
      </c>
      <c r="AE2806" s="8">
        <v>53</v>
      </c>
      <c r="AF2806" s="13" t="s">
        <v>7033</v>
      </c>
      <c r="AG2806" s="13"/>
      <c r="AH2806" s="13" t="s">
        <v>7034</v>
      </c>
      <c r="AI2806" s="14">
        <v>155602</v>
      </c>
      <c r="AJ2806" s="13" t="s">
        <v>486</v>
      </c>
      <c r="AK2806" s="13"/>
      <c r="AL2806" s="13"/>
      <c r="AM2806" s="13"/>
      <c r="AN2806" s="13" t="s">
        <v>487</v>
      </c>
    </row>
    <row r="2807" spans="1:40" x14ac:dyDescent="0.2">
      <c r="A2807" s="8" t="s">
        <v>6972</v>
      </c>
      <c r="B2807" s="8" t="s">
        <v>1885</v>
      </c>
      <c r="C2807" s="8" t="str">
        <f t="shared" si="43"/>
        <v>Wayne County UT</v>
      </c>
      <c r="D2807" s="9">
        <v>2692</v>
      </c>
      <c r="E2807" s="8" t="s">
        <v>445</v>
      </c>
      <c r="F2807" s="9">
        <v>271</v>
      </c>
      <c r="G2807" s="9">
        <v>959</v>
      </c>
      <c r="H2807" s="9">
        <v>1410</v>
      </c>
      <c r="I2807" s="10">
        <v>0.19219858156028369</v>
      </c>
      <c r="J2807" s="10">
        <v>0.68014184397163124</v>
      </c>
      <c r="K2807" s="9">
        <v>-688</v>
      </c>
      <c r="L2807" s="9">
        <v>688</v>
      </c>
      <c r="M2807" s="10">
        <v>-0.48794326241134756</v>
      </c>
      <c r="N2807" s="10">
        <v>0.48794326241134756</v>
      </c>
      <c r="O2807" s="9">
        <v>213</v>
      </c>
      <c r="P2807" s="9">
        <v>1087</v>
      </c>
      <c r="Q2807" s="9">
        <v>1323</v>
      </c>
      <c r="R2807" s="10">
        <v>0.16099773242630386</v>
      </c>
      <c r="S2807" s="10">
        <v>0.82161753590325015</v>
      </c>
      <c r="T2807" s="9">
        <v>-874</v>
      </c>
      <c r="U2807" s="10">
        <v>-0.66061980347694627</v>
      </c>
      <c r="V2807" s="9">
        <v>58</v>
      </c>
      <c r="W2807" s="9">
        <v>-128</v>
      </c>
      <c r="X2807" s="10">
        <v>3.120084913397983E-2</v>
      </c>
      <c r="Y2807" s="10">
        <v>-0.14147569193161891</v>
      </c>
      <c r="Z2807" s="11">
        <v>2460.6799999999998</v>
      </c>
      <c r="AA2807" s="11">
        <v>1.0940065347790042</v>
      </c>
      <c r="AB2807" s="11">
        <v>49055</v>
      </c>
      <c r="AC2807" s="12" t="s">
        <v>7035</v>
      </c>
      <c r="AD2807" s="8">
        <v>49</v>
      </c>
      <c r="AE2807" s="8">
        <v>55</v>
      </c>
      <c r="AF2807" s="13"/>
      <c r="AG2807" s="13"/>
      <c r="AH2807" s="13"/>
      <c r="AJ2807" s="13"/>
      <c r="AK2807" s="13"/>
      <c r="AL2807" s="13"/>
      <c r="AM2807" s="13"/>
      <c r="AN2807" s="13" t="s">
        <v>510</v>
      </c>
    </row>
    <row r="2808" spans="1:40" x14ac:dyDescent="0.2">
      <c r="A2808" s="8" t="s">
        <v>6972</v>
      </c>
      <c r="B2808" s="8" t="s">
        <v>7036</v>
      </c>
      <c r="C2808" s="8" t="str">
        <f t="shared" si="43"/>
        <v>Weber County UT</v>
      </c>
      <c r="D2808" s="9">
        <v>243645</v>
      </c>
      <c r="E2808" s="8" t="s">
        <v>445</v>
      </c>
      <c r="F2808" s="9">
        <v>22187</v>
      </c>
      <c r="G2808" s="9">
        <v>38447</v>
      </c>
      <c r="H2808" s="9">
        <v>81451</v>
      </c>
      <c r="I2808" s="10">
        <v>0.27239690120440513</v>
      </c>
      <c r="J2808" s="10">
        <v>0.47202612613718675</v>
      </c>
      <c r="K2808" s="9">
        <v>-16260</v>
      </c>
      <c r="L2808" s="9">
        <v>16260</v>
      </c>
      <c r="M2808" s="10">
        <v>-0.19962922493278162</v>
      </c>
      <c r="N2808" s="10">
        <v>0.19962922493278162</v>
      </c>
      <c r="O2808" s="9">
        <v>17569</v>
      </c>
      <c r="P2808" s="9">
        <v>48938</v>
      </c>
      <c r="Q2808" s="9">
        <v>68143</v>
      </c>
      <c r="R2808" s="10">
        <v>0.25782545529254658</v>
      </c>
      <c r="S2808" s="10">
        <v>0.71816620929515873</v>
      </c>
      <c r="T2808" s="9">
        <v>-31369</v>
      </c>
      <c r="U2808" s="10">
        <v>-0.46034075400261215</v>
      </c>
      <c r="V2808" s="9">
        <v>4618</v>
      </c>
      <c r="W2808" s="9">
        <v>-10491</v>
      </c>
      <c r="X2808" s="10">
        <v>1.4571445911858549E-2</v>
      </c>
      <c r="Y2808" s="10">
        <v>-0.24614008315797198</v>
      </c>
      <c r="Z2808" s="11">
        <v>576.08000000000004</v>
      </c>
      <c r="AA2808" s="11">
        <v>422.93605054853492</v>
      </c>
      <c r="AB2808" s="11">
        <v>49057</v>
      </c>
      <c r="AC2808" s="12" t="s">
        <v>7037</v>
      </c>
      <c r="AD2808" s="8">
        <v>49</v>
      </c>
      <c r="AE2808" s="8">
        <v>57</v>
      </c>
      <c r="AF2808" s="13" t="s">
        <v>6976</v>
      </c>
      <c r="AG2808" s="13" t="s">
        <v>6977</v>
      </c>
      <c r="AH2808" s="13" t="s">
        <v>6978</v>
      </c>
      <c r="AI2808" s="14">
        <v>642850</v>
      </c>
      <c r="AJ2808" s="13" t="s">
        <v>486</v>
      </c>
      <c r="AK2808" s="13" t="s">
        <v>6979</v>
      </c>
      <c r="AL2808" s="13"/>
      <c r="AM2808" s="13"/>
      <c r="AN2808" s="13" t="s">
        <v>487</v>
      </c>
    </row>
    <row r="2809" spans="1:40" x14ac:dyDescent="0.2">
      <c r="A2809" s="8" t="s">
        <v>7038</v>
      </c>
      <c r="B2809" s="8" t="s">
        <v>7039</v>
      </c>
      <c r="C2809" s="8" t="str">
        <f t="shared" si="43"/>
        <v>Addison County VT</v>
      </c>
      <c r="D2809" s="9">
        <v>37035</v>
      </c>
      <c r="E2809" s="8" t="s">
        <v>218</v>
      </c>
      <c r="F2809" s="9">
        <v>11217</v>
      </c>
      <c r="G2809" s="9">
        <v>5297</v>
      </c>
      <c r="H2809" s="9">
        <v>17592</v>
      </c>
      <c r="I2809" s="10">
        <v>0.63761937244201905</v>
      </c>
      <c r="J2809" s="10">
        <v>0.30110277398817642</v>
      </c>
      <c r="K2809" s="9">
        <v>5920</v>
      </c>
      <c r="L2809" s="9">
        <v>-5920</v>
      </c>
      <c r="M2809" s="10">
        <v>0.33651659845384263</v>
      </c>
      <c r="N2809" s="10">
        <v>-0.33651659845384263</v>
      </c>
      <c r="O2809" s="9">
        <v>12290</v>
      </c>
      <c r="P2809" s="9">
        <v>5214</v>
      </c>
      <c r="Q2809" s="9">
        <v>17843</v>
      </c>
      <c r="R2809" s="10">
        <v>0.68878551813035926</v>
      </c>
      <c r="S2809" s="10">
        <v>0.29221543462422239</v>
      </c>
      <c r="T2809" s="9">
        <v>7076</v>
      </c>
      <c r="U2809" s="10">
        <v>0.39657008350613687</v>
      </c>
      <c r="V2809" s="9">
        <v>-1073</v>
      </c>
      <c r="W2809" s="9">
        <v>83</v>
      </c>
      <c r="X2809" s="10">
        <v>-5.1166145688340214E-2</v>
      </c>
      <c r="Y2809" s="10">
        <v>8.8873393639540277E-3</v>
      </c>
      <c r="Z2809" s="11">
        <v>766.33</v>
      </c>
      <c r="AA2809" s="11">
        <v>48.327743922331109</v>
      </c>
      <c r="AB2809" s="11">
        <v>50001</v>
      </c>
      <c r="AC2809" s="12" t="s">
        <v>7040</v>
      </c>
      <c r="AD2809" s="8">
        <v>50</v>
      </c>
      <c r="AE2809" s="8">
        <v>1</v>
      </c>
      <c r="AF2809" s="13"/>
      <c r="AG2809" s="13"/>
      <c r="AH2809" s="13"/>
      <c r="AJ2809" s="13"/>
      <c r="AK2809" s="13"/>
      <c r="AL2809" s="13"/>
      <c r="AM2809" s="13"/>
      <c r="AN2809" s="13" t="s">
        <v>510</v>
      </c>
    </row>
    <row r="2810" spans="1:40" x14ac:dyDescent="0.2">
      <c r="A2810" s="8" t="s">
        <v>7038</v>
      </c>
      <c r="B2810" s="8" t="s">
        <v>7041</v>
      </c>
      <c r="C2810" s="8" t="str">
        <f t="shared" si="43"/>
        <v>Bennington County VT</v>
      </c>
      <c r="D2810" s="9">
        <v>36317</v>
      </c>
      <c r="E2810" s="8" t="s">
        <v>218</v>
      </c>
      <c r="F2810" s="9">
        <v>9539</v>
      </c>
      <c r="G2810" s="9">
        <v>5925</v>
      </c>
      <c r="H2810" s="9">
        <v>16345</v>
      </c>
      <c r="I2810" s="10">
        <v>0.58360354848577545</v>
      </c>
      <c r="J2810" s="10">
        <v>0.36249617620067298</v>
      </c>
      <c r="K2810" s="9">
        <v>3614</v>
      </c>
      <c r="L2810" s="9">
        <v>-3614</v>
      </c>
      <c r="M2810" s="10">
        <v>0.22110737228510247</v>
      </c>
      <c r="N2810" s="10">
        <v>-0.22110737228510247</v>
      </c>
      <c r="O2810" s="9">
        <v>11517</v>
      </c>
      <c r="P2810" s="9">
        <v>5687</v>
      </c>
      <c r="Q2810" s="9">
        <v>17512</v>
      </c>
      <c r="R2810" s="10">
        <v>0.65766331658291455</v>
      </c>
      <c r="S2810" s="10">
        <v>0.32474874371859297</v>
      </c>
      <c r="T2810" s="9">
        <v>5830</v>
      </c>
      <c r="U2810" s="10">
        <v>0.33291457286432158</v>
      </c>
      <c r="V2810" s="9">
        <v>-1978</v>
      </c>
      <c r="W2810" s="9">
        <v>238</v>
      </c>
      <c r="X2810" s="10">
        <v>-7.40597680971391E-2</v>
      </c>
      <c r="Y2810" s="10">
        <v>3.7747432482080012E-2</v>
      </c>
      <c r="Z2810" s="11">
        <v>674.98</v>
      </c>
      <c r="AA2810" s="11">
        <v>53.804557172064357</v>
      </c>
      <c r="AB2810" s="11">
        <v>50003</v>
      </c>
      <c r="AC2810" s="12" t="s">
        <v>7042</v>
      </c>
      <c r="AD2810" s="8">
        <v>50</v>
      </c>
      <c r="AE2810" s="8">
        <v>3</v>
      </c>
      <c r="AF2810" s="13" t="s">
        <v>7043</v>
      </c>
      <c r="AG2810" s="13"/>
      <c r="AH2810" s="13" t="s">
        <v>7044</v>
      </c>
      <c r="AJ2810" s="13" t="s">
        <v>498</v>
      </c>
      <c r="AK2810" s="13"/>
      <c r="AL2810" s="13"/>
      <c r="AM2810" s="13"/>
      <c r="AN2810" s="13" t="s">
        <v>487</v>
      </c>
    </row>
    <row r="2811" spans="1:40" x14ac:dyDescent="0.2">
      <c r="A2811" s="8" t="s">
        <v>7038</v>
      </c>
      <c r="B2811" s="8" t="s">
        <v>7045</v>
      </c>
      <c r="C2811" s="8" t="str">
        <f t="shared" si="43"/>
        <v>Caledonia County VT</v>
      </c>
      <c r="D2811" s="9">
        <v>30780</v>
      </c>
      <c r="E2811" s="8" t="s">
        <v>218</v>
      </c>
      <c r="F2811" s="9">
        <v>6445</v>
      </c>
      <c r="G2811" s="9">
        <v>5533</v>
      </c>
      <c r="H2811" s="9">
        <v>12966</v>
      </c>
      <c r="I2811" s="10">
        <v>0.49706925805954033</v>
      </c>
      <c r="J2811" s="10">
        <v>0.42673145148850838</v>
      </c>
      <c r="K2811" s="9">
        <v>912</v>
      </c>
      <c r="L2811" s="9">
        <v>-912</v>
      </c>
      <c r="M2811" s="10">
        <v>7.0337806571031947E-2</v>
      </c>
      <c r="N2811" s="10">
        <v>-7.0337806571031947E-2</v>
      </c>
      <c r="O2811" s="9">
        <v>8192</v>
      </c>
      <c r="P2811" s="9">
        <v>5088</v>
      </c>
      <c r="Q2811" s="9">
        <v>13545</v>
      </c>
      <c r="R2811" s="10">
        <v>0.60479881875230712</v>
      </c>
      <c r="S2811" s="10">
        <v>0.37563676633444076</v>
      </c>
      <c r="T2811" s="9">
        <v>3104</v>
      </c>
      <c r="U2811" s="10">
        <v>0.22916205241786636</v>
      </c>
      <c r="V2811" s="9">
        <v>-1747</v>
      </c>
      <c r="W2811" s="9">
        <v>445</v>
      </c>
      <c r="X2811" s="10">
        <v>-0.10772956069276679</v>
      </c>
      <c r="Y2811" s="10">
        <v>5.1094685154067621E-2</v>
      </c>
      <c r="Z2811" s="11">
        <v>648.86</v>
      </c>
      <c r="AA2811" s="11">
        <v>47.43704343001572</v>
      </c>
      <c r="AB2811" s="11">
        <v>50005</v>
      </c>
      <c r="AC2811" s="12" t="s">
        <v>7046</v>
      </c>
      <c r="AD2811" s="8">
        <v>50</v>
      </c>
      <c r="AE2811" s="8">
        <v>5</v>
      </c>
      <c r="AF2811" s="13"/>
      <c r="AG2811" s="13"/>
      <c r="AH2811" s="13"/>
      <c r="AJ2811" s="13"/>
      <c r="AK2811" s="13"/>
      <c r="AL2811" s="13"/>
      <c r="AM2811" s="13"/>
      <c r="AN2811" s="13" t="s">
        <v>510</v>
      </c>
    </row>
    <row r="2812" spans="1:40" x14ac:dyDescent="0.2">
      <c r="A2812" s="8" t="s">
        <v>7038</v>
      </c>
      <c r="B2812" s="8" t="s">
        <v>7047</v>
      </c>
      <c r="C2812" s="8" t="str">
        <f t="shared" si="43"/>
        <v>Chittenden County VT</v>
      </c>
      <c r="D2812" s="9">
        <v>161382</v>
      </c>
      <c r="E2812" s="8" t="s">
        <v>218</v>
      </c>
      <c r="F2812" s="9">
        <v>54463</v>
      </c>
      <c r="G2812" s="9">
        <v>18298</v>
      </c>
      <c r="H2812" s="9">
        <v>77263</v>
      </c>
      <c r="I2812" s="10">
        <v>0.70490402909542726</v>
      </c>
      <c r="J2812" s="10">
        <v>0.236827459456661</v>
      </c>
      <c r="K2812" s="9">
        <v>36165</v>
      </c>
      <c r="L2812" s="9">
        <v>-36165</v>
      </c>
      <c r="M2812" s="10">
        <v>0.46807656963876626</v>
      </c>
      <c r="N2812" s="10">
        <v>-0.46807656963876626</v>
      </c>
      <c r="O2812" s="9">
        <v>53615</v>
      </c>
      <c r="P2812" s="9">
        <v>21567</v>
      </c>
      <c r="Q2812" s="9">
        <v>76531</v>
      </c>
      <c r="R2812" s="10">
        <v>0.70056578380002876</v>
      </c>
      <c r="S2812" s="10">
        <v>0.28180737217598095</v>
      </c>
      <c r="T2812" s="9">
        <v>32048</v>
      </c>
      <c r="U2812" s="10">
        <v>0.41875841162404781</v>
      </c>
      <c r="V2812" s="9">
        <v>848</v>
      </c>
      <c r="W2812" s="9">
        <v>-3269</v>
      </c>
      <c r="X2812" s="10">
        <v>4.3382452953985018E-3</v>
      </c>
      <c r="Y2812" s="10">
        <v>-4.4979912719319948E-2</v>
      </c>
      <c r="Z2812" s="11">
        <v>536.58000000000004</v>
      </c>
      <c r="AA2812" s="11">
        <v>300.76037124007604</v>
      </c>
      <c r="AB2812" s="11">
        <v>50007</v>
      </c>
      <c r="AC2812" s="12" t="s">
        <v>7048</v>
      </c>
      <c r="AD2812" s="8">
        <v>50</v>
      </c>
      <c r="AE2812" s="8">
        <v>7</v>
      </c>
      <c r="AF2812" s="13" t="s">
        <v>7049</v>
      </c>
      <c r="AG2812" s="13"/>
      <c r="AH2812" s="13" t="s">
        <v>7050</v>
      </c>
      <c r="AI2812" s="14">
        <v>217042</v>
      </c>
      <c r="AJ2812" s="13" t="s">
        <v>486</v>
      </c>
      <c r="AK2812" s="13"/>
      <c r="AL2812" s="13"/>
      <c r="AM2812" s="13"/>
      <c r="AN2812" s="13" t="s">
        <v>487</v>
      </c>
    </row>
    <row r="2813" spans="1:40" x14ac:dyDescent="0.2">
      <c r="A2813" s="8" t="s">
        <v>7038</v>
      </c>
      <c r="B2813" s="8" t="s">
        <v>3447</v>
      </c>
      <c r="C2813" s="8" t="str">
        <f t="shared" si="43"/>
        <v>Essex County VT</v>
      </c>
      <c r="D2813" s="9">
        <v>6163</v>
      </c>
      <c r="E2813" s="8" t="s">
        <v>218</v>
      </c>
      <c r="F2813" s="9">
        <v>1019</v>
      </c>
      <c r="G2813" s="9">
        <v>1506</v>
      </c>
      <c r="H2813" s="9">
        <v>2706</v>
      </c>
      <c r="I2813" s="10">
        <v>0.37657058388765707</v>
      </c>
      <c r="J2813" s="10">
        <v>0.55654101995565408</v>
      </c>
      <c r="K2813" s="9">
        <v>-487</v>
      </c>
      <c r="L2813" s="9">
        <v>487</v>
      </c>
      <c r="M2813" s="10">
        <v>-0.17997043606799701</v>
      </c>
      <c r="N2813" s="10">
        <v>0.17997043606799701</v>
      </c>
      <c r="O2813" s="9">
        <v>1539</v>
      </c>
      <c r="P2813" s="9">
        <v>1169</v>
      </c>
      <c r="Q2813" s="9">
        <v>2769</v>
      </c>
      <c r="R2813" s="10">
        <v>0.55579631635969662</v>
      </c>
      <c r="S2813" s="10">
        <v>0.42217407006139401</v>
      </c>
      <c r="T2813" s="9">
        <v>370</v>
      </c>
      <c r="U2813" s="10">
        <v>0.1336222462983026</v>
      </c>
      <c r="V2813" s="9">
        <v>-520</v>
      </c>
      <c r="W2813" s="9">
        <v>337</v>
      </c>
      <c r="X2813" s="10">
        <v>-0.17922573247203955</v>
      </c>
      <c r="Y2813" s="10">
        <v>0.13436694989426007</v>
      </c>
      <c r="Z2813" s="11">
        <v>663.6</v>
      </c>
      <c r="AA2813" s="11">
        <v>9.2872212176009636</v>
      </c>
      <c r="AB2813" s="11">
        <v>50009</v>
      </c>
      <c r="AC2813" s="12" t="s">
        <v>7051</v>
      </c>
      <c r="AD2813" s="8">
        <v>50</v>
      </c>
      <c r="AE2813" s="8">
        <v>9</v>
      </c>
      <c r="AF2813" s="13" t="s">
        <v>4605</v>
      </c>
      <c r="AG2813" s="13"/>
      <c r="AH2813" s="13" t="s">
        <v>4606</v>
      </c>
      <c r="AJ2813" s="13" t="s">
        <v>498</v>
      </c>
      <c r="AK2813" s="13"/>
      <c r="AL2813" s="13"/>
      <c r="AM2813" s="13"/>
      <c r="AN2813" s="13" t="s">
        <v>505</v>
      </c>
    </row>
    <row r="2814" spans="1:40" x14ac:dyDescent="0.2">
      <c r="A2814" s="8" t="s">
        <v>7038</v>
      </c>
      <c r="B2814" s="8" t="s">
        <v>586</v>
      </c>
      <c r="C2814" s="8" t="str">
        <f t="shared" si="43"/>
        <v>Franklin County VT</v>
      </c>
      <c r="D2814" s="9">
        <v>48799</v>
      </c>
      <c r="E2814" s="8" t="s">
        <v>218</v>
      </c>
      <c r="F2814" s="9">
        <v>9351</v>
      </c>
      <c r="G2814" s="9">
        <v>8752</v>
      </c>
      <c r="H2814" s="9">
        <v>19373</v>
      </c>
      <c r="I2814" s="10">
        <v>0.48268208331182572</v>
      </c>
      <c r="J2814" s="10">
        <v>0.45176276260775305</v>
      </c>
      <c r="K2814" s="9">
        <v>599</v>
      </c>
      <c r="L2814" s="9">
        <v>-599</v>
      </c>
      <c r="M2814" s="10">
        <v>3.0919320704072661E-2</v>
      </c>
      <c r="N2814" s="10">
        <v>-3.0919320704072661E-2</v>
      </c>
      <c r="O2814" s="9">
        <v>12057</v>
      </c>
      <c r="P2814" s="9">
        <v>7405</v>
      </c>
      <c r="Q2814" s="9">
        <v>19755</v>
      </c>
      <c r="R2814" s="10">
        <v>0.61032649962034924</v>
      </c>
      <c r="S2814" s="10">
        <v>0.37484181219944318</v>
      </c>
      <c r="T2814" s="9">
        <v>4652</v>
      </c>
      <c r="U2814" s="10">
        <v>0.23548468742090606</v>
      </c>
      <c r="V2814" s="9">
        <v>-2706</v>
      </c>
      <c r="W2814" s="9">
        <v>1347</v>
      </c>
      <c r="X2814" s="10">
        <v>-0.12764441630852352</v>
      </c>
      <c r="Y2814" s="10">
        <v>7.6920950408309874E-2</v>
      </c>
      <c r="Z2814" s="11">
        <v>633.71</v>
      </c>
      <c r="AA2814" s="11">
        <v>77.005254769531803</v>
      </c>
      <c r="AB2814" s="11">
        <v>50011</v>
      </c>
      <c r="AC2814" s="12" t="s">
        <v>7052</v>
      </c>
      <c r="AD2814" s="8">
        <v>50</v>
      </c>
      <c r="AE2814" s="8">
        <v>11</v>
      </c>
      <c r="AF2814" s="13" t="s">
        <v>7049</v>
      </c>
      <c r="AG2814" s="13"/>
      <c r="AH2814" s="13" t="s">
        <v>7050</v>
      </c>
      <c r="AI2814" s="14">
        <v>217042</v>
      </c>
      <c r="AJ2814" s="13" t="s">
        <v>486</v>
      </c>
      <c r="AK2814" s="13"/>
      <c r="AL2814" s="13"/>
      <c r="AM2814" s="13"/>
      <c r="AN2814" s="13" t="s">
        <v>505</v>
      </c>
    </row>
    <row r="2815" spans="1:40" x14ac:dyDescent="0.2">
      <c r="A2815" s="8" t="s">
        <v>7038</v>
      </c>
      <c r="B2815" s="8" t="s">
        <v>7053</v>
      </c>
      <c r="C2815" s="8" t="str">
        <f t="shared" si="43"/>
        <v>Grand Isle County VT</v>
      </c>
      <c r="D2815" s="9">
        <v>6861</v>
      </c>
      <c r="E2815" s="8" t="s">
        <v>218</v>
      </c>
      <c r="F2815" s="9">
        <v>2094</v>
      </c>
      <c r="G2815" s="9">
        <v>1487</v>
      </c>
      <c r="H2815" s="9">
        <v>3778</v>
      </c>
      <c r="I2815" s="10">
        <v>0.55426151402858659</v>
      </c>
      <c r="J2815" s="10">
        <v>0.39359449444150346</v>
      </c>
      <c r="K2815" s="9">
        <v>607</v>
      </c>
      <c r="L2815" s="9">
        <v>-607</v>
      </c>
      <c r="M2815" s="10">
        <v>0.16066701958708313</v>
      </c>
      <c r="N2815" s="10">
        <v>-0.16066701958708313</v>
      </c>
      <c r="O2815" s="9">
        <v>2531</v>
      </c>
      <c r="P2815" s="9">
        <v>1471</v>
      </c>
      <c r="Q2815" s="9">
        <v>4064</v>
      </c>
      <c r="R2815" s="10">
        <v>0.62278543307086609</v>
      </c>
      <c r="S2815" s="10">
        <v>0.36195866141732286</v>
      </c>
      <c r="T2815" s="9">
        <v>1060</v>
      </c>
      <c r="U2815" s="10">
        <v>0.26082677165354323</v>
      </c>
      <c r="V2815" s="9">
        <v>-437</v>
      </c>
      <c r="W2815" s="9">
        <v>16</v>
      </c>
      <c r="X2815" s="10">
        <v>-6.8523919042279502E-2</v>
      </c>
      <c r="Y2815" s="10">
        <v>3.1635833024180604E-2</v>
      </c>
      <c r="Z2815" s="11">
        <v>81.81</v>
      </c>
      <c r="AA2815" s="11">
        <v>83.86505317198386</v>
      </c>
      <c r="AB2815" s="11">
        <v>50013</v>
      </c>
      <c r="AC2815" s="12" t="s">
        <v>7054</v>
      </c>
      <c r="AD2815" s="8">
        <v>50</v>
      </c>
      <c r="AE2815" s="8">
        <v>13</v>
      </c>
      <c r="AF2815" s="13" t="s">
        <v>7049</v>
      </c>
      <c r="AG2815" s="13"/>
      <c r="AH2815" s="13" t="s">
        <v>7050</v>
      </c>
      <c r="AI2815" s="14">
        <v>217042</v>
      </c>
      <c r="AJ2815" s="13" t="s">
        <v>486</v>
      </c>
      <c r="AK2815" s="13"/>
      <c r="AL2815" s="13"/>
      <c r="AM2815" s="13"/>
      <c r="AN2815" s="13" t="s">
        <v>505</v>
      </c>
    </row>
    <row r="2816" spans="1:40" x14ac:dyDescent="0.2">
      <c r="A2816" s="8" t="s">
        <v>7038</v>
      </c>
      <c r="B2816" s="8" t="s">
        <v>7055</v>
      </c>
      <c r="C2816" s="8" t="str">
        <f t="shared" si="43"/>
        <v>Lamoille County VT</v>
      </c>
      <c r="D2816" s="9">
        <v>25235</v>
      </c>
      <c r="E2816" s="8" t="s">
        <v>218</v>
      </c>
      <c r="F2816" s="9">
        <v>7241</v>
      </c>
      <c r="G2816" s="9">
        <v>3570</v>
      </c>
      <c r="H2816" s="9">
        <v>11641</v>
      </c>
      <c r="I2816" s="10">
        <v>0.62202559917532863</v>
      </c>
      <c r="J2816" s="10">
        <v>0.30667468430547201</v>
      </c>
      <c r="K2816" s="9">
        <v>3671</v>
      </c>
      <c r="L2816" s="9">
        <v>-3671</v>
      </c>
      <c r="M2816" s="10">
        <v>0.31535091486985661</v>
      </c>
      <c r="N2816" s="10">
        <v>-0.31535091486985661</v>
      </c>
      <c r="O2816" s="9">
        <v>8371</v>
      </c>
      <c r="P2816" s="9">
        <v>3352</v>
      </c>
      <c r="Q2816" s="9">
        <v>11924</v>
      </c>
      <c r="R2816" s="10">
        <v>0.70202952029520294</v>
      </c>
      <c r="S2816" s="10">
        <v>0.28111372022811137</v>
      </c>
      <c r="T2816" s="9">
        <v>5019</v>
      </c>
      <c r="U2816" s="10">
        <v>0.42091580006709156</v>
      </c>
      <c r="V2816" s="9">
        <v>-1130</v>
      </c>
      <c r="W2816" s="9">
        <v>218</v>
      </c>
      <c r="X2816" s="10">
        <v>-8.0003921119874311E-2</v>
      </c>
      <c r="Y2816" s="10">
        <v>2.5560964077360637E-2</v>
      </c>
      <c r="Z2816" s="11">
        <v>458.8</v>
      </c>
      <c r="AA2816" s="11">
        <v>55.002179598953788</v>
      </c>
      <c r="AB2816" s="11">
        <v>50015</v>
      </c>
      <c r="AC2816" s="12" t="s">
        <v>7056</v>
      </c>
      <c r="AD2816" s="8">
        <v>50</v>
      </c>
      <c r="AE2816" s="8">
        <v>15</v>
      </c>
      <c r="AF2816" s="13"/>
      <c r="AG2816" s="13"/>
      <c r="AH2816" s="13"/>
      <c r="AJ2816" s="13"/>
      <c r="AK2816" s="13"/>
      <c r="AL2816" s="13"/>
      <c r="AM2816" s="13"/>
      <c r="AN2816" s="13" t="s">
        <v>510</v>
      </c>
    </row>
    <row r="2817" spans="1:40" x14ac:dyDescent="0.2">
      <c r="A2817" s="8" t="s">
        <v>7038</v>
      </c>
      <c r="B2817" s="8" t="s">
        <v>1044</v>
      </c>
      <c r="C2817" s="8" t="str">
        <f t="shared" si="43"/>
        <v>Orange County VT</v>
      </c>
      <c r="D2817" s="9">
        <v>28899</v>
      </c>
      <c r="E2817" s="8" t="s">
        <v>218</v>
      </c>
      <c r="F2817" s="9">
        <v>7522</v>
      </c>
      <c r="G2817" s="9">
        <v>4997</v>
      </c>
      <c r="H2817" s="9">
        <v>13464</v>
      </c>
      <c r="I2817" s="10">
        <v>0.55867498514557334</v>
      </c>
      <c r="J2817" s="10">
        <v>0.37113784907902553</v>
      </c>
      <c r="K2817" s="9">
        <v>2525</v>
      </c>
      <c r="L2817" s="9">
        <v>-2525</v>
      </c>
      <c r="M2817" s="10">
        <v>0.18753713606654782</v>
      </c>
      <c r="N2817" s="10">
        <v>-0.18753713606654782</v>
      </c>
      <c r="O2817" s="9">
        <v>9075</v>
      </c>
      <c r="P2817" s="9">
        <v>4588</v>
      </c>
      <c r="Q2817" s="9">
        <v>13964</v>
      </c>
      <c r="R2817" s="10">
        <v>0.64988541965052993</v>
      </c>
      <c r="S2817" s="10">
        <v>0.32855915210541392</v>
      </c>
      <c r="T2817" s="9">
        <v>4487</v>
      </c>
      <c r="U2817" s="10">
        <v>0.32132626754511601</v>
      </c>
      <c r="V2817" s="9">
        <v>-1553</v>
      </c>
      <c r="W2817" s="9">
        <v>409</v>
      </c>
      <c r="X2817" s="10">
        <v>-9.1210434504956583E-2</v>
      </c>
      <c r="Y2817" s="10">
        <v>4.2578696973611607E-2</v>
      </c>
      <c r="Z2817" s="11">
        <v>687.03</v>
      </c>
      <c r="AA2817" s="11">
        <v>42.0636653421248</v>
      </c>
      <c r="AB2817" s="11">
        <v>50017</v>
      </c>
      <c r="AC2817" s="12" t="s">
        <v>7057</v>
      </c>
      <c r="AD2817" s="8">
        <v>50</v>
      </c>
      <c r="AE2817" s="8">
        <v>17</v>
      </c>
      <c r="AF2817" s="13" t="s">
        <v>4609</v>
      </c>
      <c r="AG2817" s="13"/>
      <c r="AH2817" s="13" t="s">
        <v>4610</v>
      </c>
      <c r="AJ2817" s="13" t="s">
        <v>498</v>
      </c>
      <c r="AK2817" s="13"/>
      <c r="AL2817" s="13"/>
      <c r="AM2817" s="13"/>
      <c r="AN2817" s="13" t="s">
        <v>505</v>
      </c>
    </row>
    <row r="2818" spans="1:40" x14ac:dyDescent="0.2">
      <c r="A2818" s="8" t="s">
        <v>7038</v>
      </c>
      <c r="B2818" s="8" t="s">
        <v>4881</v>
      </c>
      <c r="C2818" s="8" t="str">
        <f t="shared" si="43"/>
        <v>Orleans County VT</v>
      </c>
      <c r="D2818" s="9">
        <v>27100</v>
      </c>
      <c r="E2818" s="8" t="s">
        <v>218</v>
      </c>
      <c r="F2818" s="9">
        <v>5181</v>
      </c>
      <c r="G2818" s="9">
        <v>5158</v>
      </c>
      <c r="H2818" s="9">
        <v>10988</v>
      </c>
      <c r="I2818" s="10">
        <v>0.47151437932289769</v>
      </c>
      <c r="J2818" s="10">
        <v>0.46942118674918093</v>
      </c>
      <c r="K2818" s="9">
        <v>23</v>
      </c>
      <c r="L2818" s="9">
        <v>-23</v>
      </c>
      <c r="M2818" s="10">
        <v>2.0931925737167623E-3</v>
      </c>
      <c r="N2818" s="10">
        <v>-2.0931925737167623E-3</v>
      </c>
      <c r="O2818" s="9">
        <v>7116</v>
      </c>
      <c r="P2818" s="9">
        <v>4306</v>
      </c>
      <c r="Q2818" s="9">
        <v>11631</v>
      </c>
      <c r="R2818" s="10">
        <v>0.61181325767345884</v>
      </c>
      <c r="S2818" s="10">
        <v>0.37021752213911102</v>
      </c>
      <c r="T2818" s="9">
        <v>2810</v>
      </c>
      <c r="U2818" s="10">
        <v>0.24159573553434782</v>
      </c>
      <c r="V2818" s="9">
        <v>-1935</v>
      </c>
      <c r="W2818" s="9">
        <v>852</v>
      </c>
      <c r="X2818" s="10">
        <v>-0.14029887835056115</v>
      </c>
      <c r="Y2818" s="10">
        <v>9.9203664610069908E-2</v>
      </c>
      <c r="Z2818" s="11">
        <v>693.27</v>
      </c>
      <c r="AA2818" s="11">
        <v>39.090109192666638</v>
      </c>
      <c r="AB2818" s="11">
        <v>50019</v>
      </c>
      <c r="AC2818" s="12" t="s">
        <v>7058</v>
      </c>
      <c r="AD2818" s="8">
        <v>50</v>
      </c>
      <c r="AE2818" s="8">
        <v>19</v>
      </c>
      <c r="AF2818" s="13"/>
      <c r="AG2818" s="13"/>
      <c r="AH2818" s="13"/>
      <c r="AJ2818" s="13"/>
      <c r="AK2818" s="13"/>
      <c r="AL2818" s="13"/>
      <c r="AM2818" s="13"/>
      <c r="AN2818" s="13" t="s">
        <v>510</v>
      </c>
    </row>
    <row r="2819" spans="1:40" x14ac:dyDescent="0.2">
      <c r="A2819" s="8" t="s">
        <v>7038</v>
      </c>
      <c r="B2819" s="8" t="s">
        <v>7059</v>
      </c>
      <c r="C2819" s="8" t="str">
        <f t="shared" si="43"/>
        <v>Rutland County VT</v>
      </c>
      <c r="D2819" s="9">
        <v>59736</v>
      </c>
      <c r="E2819" s="8" t="s">
        <v>218</v>
      </c>
      <c r="F2819" s="9">
        <v>13629</v>
      </c>
      <c r="G2819" s="9">
        <v>12471</v>
      </c>
      <c r="H2819" s="9">
        <v>27660</v>
      </c>
      <c r="I2819" s="10">
        <v>0.49273318872017352</v>
      </c>
      <c r="J2819" s="10">
        <v>0.45086767895878527</v>
      </c>
      <c r="K2819" s="9">
        <v>1158</v>
      </c>
      <c r="L2819" s="9">
        <v>-1158</v>
      </c>
      <c r="M2819" s="10">
        <v>4.1865509761388253E-2</v>
      </c>
      <c r="N2819" s="10">
        <v>-4.1865509761388253E-2</v>
      </c>
      <c r="O2819" s="9">
        <v>17087</v>
      </c>
      <c r="P2819" s="9">
        <v>10834</v>
      </c>
      <c r="Q2819" s="9">
        <v>28414</v>
      </c>
      <c r="R2819" s="10">
        <v>0.60135848525374813</v>
      </c>
      <c r="S2819" s="10">
        <v>0.38129091293024564</v>
      </c>
      <c r="T2819" s="9">
        <v>6253</v>
      </c>
      <c r="U2819" s="10">
        <v>0.22006757232350249</v>
      </c>
      <c r="V2819" s="9">
        <v>-3458</v>
      </c>
      <c r="W2819" s="9">
        <v>1637</v>
      </c>
      <c r="X2819" s="10">
        <v>-0.10862529653357461</v>
      </c>
      <c r="Y2819" s="10">
        <v>6.9576766028539627E-2</v>
      </c>
      <c r="Z2819" s="11">
        <v>929.82</v>
      </c>
      <c r="AA2819" s="11">
        <v>64.244692521133118</v>
      </c>
      <c r="AB2819" s="11">
        <v>50021</v>
      </c>
      <c r="AC2819" s="12" t="s">
        <v>7060</v>
      </c>
      <c r="AD2819" s="8">
        <v>50</v>
      </c>
      <c r="AE2819" s="8">
        <v>21</v>
      </c>
      <c r="AF2819" s="13" t="s">
        <v>7061</v>
      </c>
      <c r="AG2819" s="13"/>
      <c r="AH2819" s="13" t="s">
        <v>7062</v>
      </c>
      <c r="AJ2819" s="13" t="s">
        <v>498</v>
      </c>
      <c r="AK2819" s="13"/>
      <c r="AL2819" s="13"/>
      <c r="AM2819" s="13"/>
      <c r="AN2819" s="13" t="s">
        <v>487</v>
      </c>
    </row>
    <row r="2820" spans="1:40" x14ac:dyDescent="0.2">
      <c r="A2820" s="8" t="s">
        <v>7038</v>
      </c>
      <c r="B2820" s="8" t="s">
        <v>680</v>
      </c>
      <c r="C2820" s="8" t="str">
        <f t="shared" si="43"/>
        <v>Washington County VT</v>
      </c>
      <c r="D2820" s="9">
        <v>58612</v>
      </c>
      <c r="E2820" s="8" t="s">
        <v>218</v>
      </c>
      <c r="F2820" s="9">
        <v>18594</v>
      </c>
      <c r="G2820" s="9">
        <v>7993</v>
      </c>
      <c r="H2820" s="9">
        <v>28654</v>
      </c>
      <c r="I2820" s="10">
        <v>0.64891463669993721</v>
      </c>
      <c r="J2820" s="10">
        <v>0.27894883785858871</v>
      </c>
      <c r="K2820" s="9">
        <v>10601</v>
      </c>
      <c r="L2820" s="9">
        <v>-10601</v>
      </c>
      <c r="M2820" s="10">
        <v>0.3699657988413485</v>
      </c>
      <c r="N2820" s="10">
        <v>-0.3699657988413485</v>
      </c>
      <c r="O2820" s="9">
        <v>20349</v>
      </c>
      <c r="P2820" s="9">
        <v>8092</v>
      </c>
      <c r="Q2820" s="9">
        <v>29049</v>
      </c>
      <c r="R2820" s="10">
        <v>0.70050604151605911</v>
      </c>
      <c r="S2820" s="10">
        <v>0.27856380598299424</v>
      </c>
      <c r="T2820" s="9">
        <v>12257</v>
      </c>
      <c r="U2820" s="10">
        <v>0.42194223553306487</v>
      </c>
      <c r="V2820" s="9">
        <v>-1755</v>
      </c>
      <c r="W2820" s="9">
        <v>-99</v>
      </c>
      <c r="X2820" s="10">
        <v>-5.15914048161219E-2</v>
      </c>
      <c r="Y2820" s="10">
        <v>3.8503187559446594E-4</v>
      </c>
      <c r="Z2820" s="11">
        <v>687.23</v>
      </c>
      <c r="AA2820" s="11">
        <v>85.287312835586334</v>
      </c>
      <c r="AB2820" s="11">
        <v>50023</v>
      </c>
      <c r="AC2820" s="12" t="s">
        <v>7063</v>
      </c>
      <c r="AD2820" s="8">
        <v>50</v>
      </c>
      <c r="AE2820" s="8">
        <v>23</v>
      </c>
      <c r="AF2820" s="13" t="s">
        <v>7064</v>
      </c>
      <c r="AG2820" s="13"/>
      <c r="AH2820" s="13" t="s">
        <v>7065</v>
      </c>
      <c r="AJ2820" s="13" t="s">
        <v>498</v>
      </c>
      <c r="AK2820" s="13"/>
      <c r="AL2820" s="13"/>
      <c r="AM2820" s="13"/>
      <c r="AN2820" s="13" t="s">
        <v>487</v>
      </c>
    </row>
    <row r="2821" spans="1:40" x14ac:dyDescent="0.2">
      <c r="A2821" s="8" t="s">
        <v>7038</v>
      </c>
      <c r="B2821" s="8" t="s">
        <v>1329</v>
      </c>
      <c r="C2821" s="8" t="str">
        <f t="shared" si="43"/>
        <v>Windham County VT</v>
      </c>
      <c r="D2821" s="9">
        <v>43386</v>
      </c>
      <c r="E2821" s="8" t="s">
        <v>218</v>
      </c>
      <c r="F2821" s="9">
        <v>14340</v>
      </c>
      <c r="G2821" s="9">
        <v>5462</v>
      </c>
      <c r="H2821" s="9">
        <v>21151</v>
      </c>
      <c r="I2821" s="10">
        <v>0.67798212850456241</v>
      </c>
      <c r="J2821" s="10">
        <v>0.25823838116401115</v>
      </c>
      <c r="K2821" s="9">
        <v>8878</v>
      </c>
      <c r="L2821" s="9">
        <v>-8878</v>
      </c>
      <c r="M2821" s="10">
        <v>0.41974374734055125</v>
      </c>
      <c r="N2821" s="10">
        <v>-0.41974374734055125</v>
      </c>
      <c r="O2821" s="9">
        <v>16080</v>
      </c>
      <c r="P2821" s="9">
        <v>5344</v>
      </c>
      <c r="Q2821" s="9">
        <v>21805</v>
      </c>
      <c r="R2821" s="10">
        <v>0.73744554001375828</v>
      </c>
      <c r="S2821" s="10">
        <v>0.245081403347856</v>
      </c>
      <c r="T2821" s="9">
        <v>10736</v>
      </c>
      <c r="U2821" s="10">
        <v>0.49236413666590229</v>
      </c>
      <c r="V2821" s="9">
        <v>-1740</v>
      </c>
      <c r="W2821" s="9">
        <v>118</v>
      </c>
      <c r="X2821" s="10">
        <v>-5.9463411509195874E-2</v>
      </c>
      <c r="Y2821" s="10">
        <v>1.3156977816155158E-2</v>
      </c>
      <c r="Z2821" s="11">
        <v>785.31</v>
      </c>
      <c r="AA2821" s="11">
        <v>55.246972533139783</v>
      </c>
      <c r="AB2821" s="11">
        <v>50025</v>
      </c>
      <c r="AC2821" s="12" t="s">
        <v>7066</v>
      </c>
      <c r="AD2821" s="8">
        <v>50</v>
      </c>
      <c r="AE2821" s="8">
        <v>25</v>
      </c>
      <c r="AF2821" s="13"/>
      <c r="AG2821" s="13"/>
      <c r="AH2821" s="13"/>
      <c r="AJ2821" s="13"/>
      <c r="AK2821" s="13"/>
      <c r="AL2821" s="13"/>
      <c r="AM2821" s="13"/>
      <c r="AN2821" s="13" t="s">
        <v>510</v>
      </c>
    </row>
    <row r="2822" spans="1:40" x14ac:dyDescent="0.2">
      <c r="A2822" s="8" t="s">
        <v>7038</v>
      </c>
      <c r="B2822" s="8" t="s">
        <v>7067</v>
      </c>
      <c r="C2822" s="8" t="str">
        <f t="shared" si="43"/>
        <v>Windsor County VT</v>
      </c>
      <c r="D2822" s="9">
        <v>55737</v>
      </c>
      <c r="E2822" s="8" t="s">
        <v>218</v>
      </c>
      <c r="F2822" s="9">
        <v>17544</v>
      </c>
      <c r="G2822" s="9">
        <v>8604</v>
      </c>
      <c r="H2822" s="9">
        <v>27832</v>
      </c>
      <c r="I2822" s="10">
        <v>0.63035354987065251</v>
      </c>
      <c r="J2822" s="10">
        <v>0.30914055763150333</v>
      </c>
      <c r="K2822" s="9">
        <v>8940</v>
      </c>
      <c r="L2822" s="9">
        <v>-8940</v>
      </c>
      <c r="M2822" s="10">
        <v>0.32121299223914918</v>
      </c>
      <c r="N2822" s="10">
        <v>-0.32121299223914918</v>
      </c>
      <c r="O2822" s="9">
        <v>19440</v>
      </c>
      <c r="P2822" s="9">
        <v>8583</v>
      </c>
      <c r="Q2822" s="9">
        <v>28468</v>
      </c>
      <c r="R2822" s="10">
        <v>0.68287199662779263</v>
      </c>
      <c r="S2822" s="10">
        <v>0.3014964170296473</v>
      </c>
      <c r="T2822" s="9">
        <v>10857</v>
      </c>
      <c r="U2822" s="10">
        <v>0.38137557959814533</v>
      </c>
      <c r="V2822" s="9">
        <v>-1896</v>
      </c>
      <c r="W2822" s="9">
        <v>21</v>
      </c>
      <c r="X2822" s="10">
        <v>-5.2518446757140125E-2</v>
      </c>
      <c r="Y2822" s="10">
        <v>7.6441406018560309E-3</v>
      </c>
      <c r="Z2822" s="11">
        <v>969.34</v>
      </c>
      <c r="AA2822" s="11">
        <v>57.499948418511565</v>
      </c>
      <c r="AB2822" s="11">
        <v>50027</v>
      </c>
      <c r="AC2822" s="12" t="s">
        <v>7068</v>
      </c>
      <c r="AD2822" s="8">
        <v>50</v>
      </c>
      <c r="AE2822" s="8">
        <v>27</v>
      </c>
      <c r="AF2822" s="13" t="s">
        <v>4609</v>
      </c>
      <c r="AG2822" s="13"/>
      <c r="AH2822" s="13" t="s">
        <v>4610</v>
      </c>
      <c r="AJ2822" s="13" t="s">
        <v>498</v>
      </c>
      <c r="AK2822" s="13"/>
      <c r="AL2822" s="13"/>
      <c r="AM2822" s="13"/>
      <c r="AN2822" s="13" t="s">
        <v>487</v>
      </c>
    </row>
    <row r="2823" spans="1:40" x14ac:dyDescent="0.2">
      <c r="A2823" s="8" t="s">
        <v>7069</v>
      </c>
      <c r="B2823" s="8" t="s">
        <v>7070</v>
      </c>
      <c r="C2823" s="8" t="str">
        <f t="shared" si="43"/>
        <v>Accomack County VA</v>
      </c>
      <c r="D2823" s="9">
        <v>32973</v>
      </c>
      <c r="E2823" s="8" t="s">
        <v>218</v>
      </c>
      <c r="F2823" s="9">
        <v>6737</v>
      </c>
      <c r="G2823" s="9">
        <v>8582</v>
      </c>
      <c r="H2823" s="9">
        <v>15755</v>
      </c>
      <c r="I2823" s="10">
        <v>0.42761028245001587</v>
      </c>
      <c r="J2823" s="10">
        <v>0.54471596318629012</v>
      </c>
      <c r="K2823" s="9">
        <v>-1845</v>
      </c>
      <c r="L2823" s="9">
        <v>1845</v>
      </c>
      <c r="M2823" s="10">
        <v>-0.11710568073627425</v>
      </c>
      <c r="N2823" s="10">
        <v>0.11710568073627425</v>
      </c>
      <c r="O2823" s="9">
        <v>7653</v>
      </c>
      <c r="P2823" s="9">
        <v>8212</v>
      </c>
      <c r="Q2823" s="9">
        <v>16020</v>
      </c>
      <c r="R2823" s="10">
        <v>0.47771535580524344</v>
      </c>
      <c r="S2823" s="10">
        <v>0.51260923845193507</v>
      </c>
      <c r="T2823" s="9">
        <v>-559</v>
      </c>
      <c r="U2823" s="10">
        <v>-3.4893882646691632E-2</v>
      </c>
      <c r="V2823" s="9">
        <v>-916</v>
      </c>
      <c r="W2823" s="9">
        <v>370</v>
      </c>
      <c r="X2823" s="10">
        <v>-5.010507335522757E-2</v>
      </c>
      <c r="Y2823" s="10">
        <v>3.2106724734355052E-2</v>
      </c>
      <c r="Z2823" s="11">
        <v>449.5</v>
      </c>
      <c r="AA2823" s="11">
        <v>73.354838709677423</v>
      </c>
      <c r="AB2823" s="11">
        <v>51001</v>
      </c>
      <c r="AC2823" s="12" t="s">
        <v>7071</v>
      </c>
      <c r="AD2823" s="8">
        <v>51</v>
      </c>
      <c r="AE2823" s="8">
        <v>1</v>
      </c>
      <c r="AF2823" s="13"/>
      <c r="AG2823" s="13"/>
      <c r="AH2823" s="13"/>
      <c r="AJ2823" s="13"/>
      <c r="AK2823" s="13"/>
      <c r="AL2823" s="13"/>
      <c r="AM2823" s="13"/>
      <c r="AN2823" s="13" t="s">
        <v>510</v>
      </c>
    </row>
    <row r="2824" spans="1:40" x14ac:dyDescent="0.2">
      <c r="A2824" s="8" t="s">
        <v>7069</v>
      </c>
      <c r="B2824" s="8" t="s">
        <v>7072</v>
      </c>
      <c r="C2824" s="8" t="str">
        <f t="shared" si="43"/>
        <v>Albemarle County VA</v>
      </c>
      <c r="D2824" s="9">
        <v>105703</v>
      </c>
      <c r="E2824" s="8" t="s">
        <v>218</v>
      </c>
      <c r="F2824" s="9">
        <v>33297</v>
      </c>
      <c r="G2824" s="9">
        <v>19232</v>
      </c>
      <c r="H2824" s="9">
        <v>56134</v>
      </c>
      <c r="I2824" s="10">
        <v>0.59316991484661707</v>
      </c>
      <c r="J2824" s="10">
        <v>0.34260875761570525</v>
      </c>
      <c r="K2824" s="9">
        <v>14065</v>
      </c>
      <c r="L2824" s="9">
        <v>-14065</v>
      </c>
      <c r="M2824" s="10">
        <v>0.25056115723091182</v>
      </c>
      <c r="N2824" s="10">
        <v>-0.25056115723091182</v>
      </c>
      <c r="O2824" s="9">
        <v>29712</v>
      </c>
      <c r="P2824" s="9">
        <v>23263</v>
      </c>
      <c r="Q2824" s="9">
        <v>53732</v>
      </c>
      <c r="R2824" s="10">
        <v>0.55296657485297407</v>
      </c>
      <c r="S2824" s="10">
        <v>0.43294498622794608</v>
      </c>
      <c r="T2824" s="9">
        <v>6449</v>
      </c>
      <c r="U2824" s="10">
        <v>0.12002158862502799</v>
      </c>
      <c r="V2824" s="9">
        <v>3585</v>
      </c>
      <c r="W2824" s="9">
        <v>-4031</v>
      </c>
      <c r="X2824" s="10">
        <v>4.0203339993643006E-2</v>
      </c>
      <c r="Y2824" s="10">
        <v>-9.0336228612240832E-2</v>
      </c>
      <c r="Z2824" s="11">
        <v>720.7</v>
      </c>
      <c r="AA2824" s="11">
        <v>146.66712917996392</v>
      </c>
      <c r="AB2824" s="11">
        <v>51003</v>
      </c>
      <c r="AC2824" s="12" t="s">
        <v>7073</v>
      </c>
      <c r="AD2824" s="8">
        <v>51</v>
      </c>
      <c r="AE2824" s="8">
        <v>3</v>
      </c>
      <c r="AF2824" s="13" t="s">
        <v>7074</v>
      </c>
      <c r="AG2824" s="13"/>
      <c r="AH2824" s="13" t="s">
        <v>7075</v>
      </c>
      <c r="AI2824" s="14">
        <v>229514</v>
      </c>
      <c r="AJ2824" s="13" t="s">
        <v>486</v>
      </c>
      <c r="AK2824" s="13"/>
      <c r="AL2824" s="13"/>
      <c r="AM2824" s="13"/>
      <c r="AN2824" s="13" t="s">
        <v>487</v>
      </c>
    </row>
    <row r="2825" spans="1:40" x14ac:dyDescent="0.2">
      <c r="A2825" s="8" t="s">
        <v>7069</v>
      </c>
      <c r="B2825" s="8" t="s">
        <v>4948</v>
      </c>
      <c r="C2825" s="8" t="str">
        <f t="shared" si="43"/>
        <v>Alleghany County VA</v>
      </c>
      <c r="D2825" s="9">
        <v>15677</v>
      </c>
      <c r="E2825" s="8" t="s">
        <v>218</v>
      </c>
      <c r="F2825" s="9">
        <v>2165</v>
      </c>
      <c r="G2825" s="9">
        <v>4873</v>
      </c>
      <c r="H2825" s="9">
        <v>7306</v>
      </c>
      <c r="I2825" s="10">
        <v>0.29633178209690664</v>
      </c>
      <c r="J2825" s="10">
        <v>0.6669860388721599</v>
      </c>
      <c r="K2825" s="9">
        <v>-2708</v>
      </c>
      <c r="L2825" s="9">
        <v>2708</v>
      </c>
      <c r="M2825" s="10">
        <v>-0.37065425677525327</v>
      </c>
      <c r="N2825" s="10">
        <v>0.37065425677525327</v>
      </c>
      <c r="O2825" s="9">
        <v>3403</v>
      </c>
      <c r="P2825" s="9">
        <v>3595</v>
      </c>
      <c r="Q2825" s="9">
        <v>7162</v>
      </c>
      <c r="R2825" s="10">
        <v>0.47514660709299078</v>
      </c>
      <c r="S2825" s="10">
        <v>0.50195476123987715</v>
      </c>
      <c r="T2825" s="9">
        <v>-192</v>
      </c>
      <c r="U2825" s="10">
        <v>-2.6808154146886365E-2</v>
      </c>
      <c r="V2825" s="9">
        <v>-1238</v>
      </c>
      <c r="W2825" s="9">
        <v>1278</v>
      </c>
      <c r="X2825" s="10">
        <v>-0.17881482499608414</v>
      </c>
      <c r="Y2825" s="10">
        <v>0.16503127763228276</v>
      </c>
      <c r="Z2825" s="11">
        <v>445.46</v>
      </c>
      <c r="AA2825" s="11">
        <v>35.192834373456655</v>
      </c>
      <c r="AB2825" s="11">
        <v>51005</v>
      </c>
      <c r="AC2825" s="12" t="s">
        <v>7076</v>
      </c>
      <c r="AD2825" s="8">
        <v>51</v>
      </c>
      <c r="AE2825" s="8">
        <v>5</v>
      </c>
      <c r="AF2825" s="13"/>
      <c r="AG2825" s="13"/>
      <c r="AH2825" s="13"/>
      <c r="AJ2825" s="13"/>
      <c r="AK2825" s="13"/>
      <c r="AL2825" s="13"/>
      <c r="AM2825" s="13"/>
      <c r="AN2825" s="13" t="s">
        <v>510</v>
      </c>
    </row>
    <row r="2826" spans="1:40" x14ac:dyDescent="0.2">
      <c r="A2826" s="8" t="s">
        <v>7069</v>
      </c>
      <c r="B2826" s="8" t="s">
        <v>7077</v>
      </c>
      <c r="C2826" s="8" t="str">
        <f t="shared" si="43"/>
        <v>Amelia County VA</v>
      </c>
      <c r="D2826" s="9">
        <v>12903</v>
      </c>
      <c r="E2826" s="8" t="s">
        <v>218</v>
      </c>
      <c r="F2826" s="9">
        <v>2150</v>
      </c>
      <c r="G2826" s="9">
        <v>4704</v>
      </c>
      <c r="H2826" s="9">
        <v>7035</v>
      </c>
      <c r="I2826" s="10">
        <v>0.30561478322672353</v>
      </c>
      <c r="J2826" s="10">
        <v>0.66865671641791047</v>
      </c>
      <c r="K2826" s="9">
        <v>-2554</v>
      </c>
      <c r="L2826" s="9">
        <v>2554</v>
      </c>
      <c r="M2826" s="10">
        <v>-0.36304193319118694</v>
      </c>
      <c r="N2826" s="10">
        <v>0.36304193319118694</v>
      </c>
      <c r="O2826" s="9">
        <v>2488</v>
      </c>
      <c r="P2826" s="9">
        <v>4324</v>
      </c>
      <c r="Q2826" s="9">
        <v>6885</v>
      </c>
      <c r="R2826" s="10">
        <v>0.36136528685548291</v>
      </c>
      <c r="S2826" s="10">
        <v>0.62803195352214958</v>
      </c>
      <c r="T2826" s="9">
        <v>-1836</v>
      </c>
      <c r="U2826" s="10">
        <v>-0.26666666666666666</v>
      </c>
      <c r="V2826" s="9">
        <v>-338</v>
      </c>
      <c r="W2826" s="9">
        <v>380</v>
      </c>
      <c r="X2826" s="10">
        <v>-5.5750503628759385E-2</v>
      </c>
      <c r="Y2826" s="10">
        <v>4.0624762895760891E-2</v>
      </c>
      <c r="Z2826" s="11">
        <v>355.27</v>
      </c>
      <c r="AA2826" s="11">
        <v>36.318856081290285</v>
      </c>
      <c r="AB2826" s="11">
        <v>51007</v>
      </c>
      <c r="AC2826" s="12" t="s">
        <v>7078</v>
      </c>
      <c r="AD2826" s="8">
        <v>51</v>
      </c>
      <c r="AE2826" s="8">
        <v>7</v>
      </c>
      <c r="AF2826" s="13" t="s">
        <v>7079</v>
      </c>
      <c r="AG2826" s="13"/>
      <c r="AH2826" s="13" t="s">
        <v>7080</v>
      </c>
      <c r="AI2826" s="14">
        <v>1271334</v>
      </c>
      <c r="AJ2826" s="13" t="s">
        <v>486</v>
      </c>
      <c r="AK2826" s="13"/>
      <c r="AL2826" s="13"/>
      <c r="AM2826" s="13"/>
      <c r="AN2826" s="13" t="s">
        <v>505</v>
      </c>
    </row>
    <row r="2827" spans="1:40" x14ac:dyDescent="0.2">
      <c r="A2827" s="8" t="s">
        <v>7069</v>
      </c>
      <c r="B2827" s="8" t="s">
        <v>7081</v>
      </c>
      <c r="C2827" s="8" t="str">
        <f t="shared" si="43"/>
        <v>Amherst County VA</v>
      </c>
      <c r="D2827" s="9">
        <v>31914</v>
      </c>
      <c r="E2827" s="8" t="s">
        <v>218</v>
      </c>
      <c r="F2827" s="9">
        <v>4986</v>
      </c>
      <c r="G2827" s="9">
        <v>9643</v>
      </c>
      <c r="H2827" s="9">
        <v>15164</v>
      </c>
      <c r="I2827" s="10">
        <v>0.32880506462674758</v>
      </c>
      <c r="J2827" s="10">
        <v>0.63591400685834876</v>
      </c>
      <c r="K2827" s="9">
        <v>-4657</v>
      </c>
      <c r="L2827" s="9">
        <v>4657</v>
      </c>
      <c r="M2827" s="10">
        <v>-0.30710894223160118</v>
      </c>
      <c r="N2827" s="10">
        <v>0.30710894223160118</v>
      </c>
      <c r="O2827" s="9">
        <v>5898</v>
      </c>
      <c r="P2827" s="9">
        <v>8865</v>
      </c>
      <c r="Q2827" s="9">
        <v>14937</v>
      </c>
      <c r="R2827" s="10">
        <v>0.39485840530226951</v>
      </c>
      <c r="S2827" s="10">
        <v>0.59349266921068489</v>
      </c>
      <c r="T2827" s="9">
        <v>-2967</v>
      </c>
      <c r="U2827" s="10">
        <v>-0.19863426390841538</v>
      </c>
      <c r="V2827" s="9">
        <v>-912</v>
      </c>
      <c r="W2827" s="9">
        <v>778</v>
      </c>
      <c r="X2827" s="10">
        <v>-6.6053340675521932E-2</v>
      </c>
      <c r="Y2827" s="10">
        <v>4.242133764766387E-2</v>
      </c>
      <c r="Z2827" s="11">
        <v>473.93</v>
      </c>
      <c r="AA2827" s="11">
        <v>67.339058510750533</v>
      </c>
      <c r="AB2827" s="11">
        <v>51009</v>
      </c>
      <c r="AC2827" s="12" t="s">
        <v>7082</v>
      </c>
      <c r="AD2827" s="8">
        <v>51</v>
      </c>
      <c r="AE2827" s="8">
        <v>9</v>
      </c>
      <c r="AF2827" s="13" t="s">
        <v>7083</v>
      </c>
      <c r="AG2827" s="13"/>
      <c r="AH2827" s="13" t="s">
        <v>7084</v>
      </c>
      <c r="AI2827" s="14">
        <v>259950</v>
      </c>
      <c r="AJ2827" s="13" t="s">
        <v>486</v>
      </c>
      <c r="AK2827" s="13"/>
      <c r="AL2827" s="13"/>
      <c r="AM2827" s="13"/>
      <c r="AN2827" s="13" t="s">
        <v>487</v>
      </c>
    </row>
    <row r="2828" spans="1:40" x14ac:dyDescent="0.2">
      <c r="A2828" s="8" t="s">
        <v>7069</v>
      </c>
      <c r="B2828" s="8" t="s">
        <v>7085</v>
      </c>
      <c r="C2828" s="8" t="str">
        <f t="shared" si="43"/>
        <v>Appomattox County VA</v>
      </c>
      <c r="D2828" s="9">
        <v>15414</v>
      </c>
      <c r="E2828" s="8" t="s">
        <v>218</v>
      </c>
      <c r="F2828" s="9">
        <v>2023</v>
      </c>
      <c r="G2828" s="9">
        <v>5714</v>
      </c>
      <c r="H2828" s="9">
        <v>7954</v>
      </c>
      <c r="I2828" s="10">
        <v>0.25433744028161931</v>
      </c>
      <c r="J2828" s="10">
        <v>0.71838068896152885</v>
      </c>
      <c r="K2828" s="9">
        <v>-3691</v>
      </c>
      <c r="L2828" s="9">
        <v>3691</v>
      </c>
      <c r="M2828" s="10">
        <v>-0.46404324867990954</v>
      </c>
      <c r="N2828" s="10">
        <v>0.46404324867990954</v>
      </c>
      <c r="O2828" s="9">
        <v>2453</v>
      </c>
      <c r="P2828" s="9">
        <v>5340</v>
      </c>
      <c r="Q2828" s="9">
        <v>7924</v>
      </c>
      <c r="R2828" s="10">
        <v>0.30956587582029277</v>
      </c>
      <c r="S2828" s="10">
        <v>0.67390206966178701</v>
      </c>
      <c r="T2828" s="9">
        <v>-2887</v>
      </c>
      <c r="U2828" s="10">
        <v>-0.36433619384149424</v>
      </c>
      <c r="V2828" s="9">
        <v>-430</v>
      </c>
      <c r="W2828" s="9">
        <v>374</v>
      </c>
      <c r="X2828" s="10">
        <v>-5.5228435538673459E-2</v>
      </c>
      <c r="Y2828" s="10">
        <v>4.4478619299741839E-2</v>
      </c>
      <c r="Z2828" s="11">
        <v>333.49</v>
      </c>
      <c r="AA2828" s="11">
        <v>46.220276470059069</v>
      </c>
      <c r="AB2828" s="11">
        <v>51011</v>
      </c>
      <c r="AC2828" s="12" t="s">
        <v>7086</v>
      </c>
      <c r="AD2828" s="8">
        <v>51</v>
      </c>
      <c r="AE2828" s="8">
        <v>11</v>
      </c>
      <c r="AF2828" s="13" t="s">
        <v>7083</v>
      </c>
      <c r="AG2828" s="13"/>
      <c r="AH2828" s="13" t="s">
        <v>7084</v>
      </c>
      <c r="AI2828" s="14">
        <v>259950</v>
      </c>
      <c r="AJ2828" s="13" t="s">
        <v>486</v>
      </c>
      <c r="AK2828" s="13"/>
      <c r="AL2828" s="13"/>
      <c r="AM2828" s="13"/>
      <c r="AN2828" s="13" t="s">
        <v>505</v>
      </c>
    </row>
    <row r="2829" spans="1:40" x14ac:dyDescent="0.2">
      <c r="A2829" s="8" t="s">
        <v>7069</v>
      </c>
      <c r="B2829" s="8" t="s">
        <v>7087</v>
      </c>
      <c r="C2829" s="8" t="str">
        <f t="shared" si="43"/>
        <v>Arlington County VA</v>
      </c>
      <c r="D2829" s="9">
        <v>229164</v>
      </c>
      <c r="E2829" s="8" t="s">
        <v>218</v>
      </c>
      <c r="F2829" s="9">
        <v>91879</v>
      </c>
      <c r="G2829" s="9">
        <v>20155</v>
      </c>
      <c r="H2829" s="9">
        <v>119344</v>
      </c>
      <c r="I2829" s="10">
        <v>0.76986693926799843</v>
      </c>
      <c r="J2829" s="10">
        <v>0.16888155248692854</v>
      </c>
      <c r="K2829" s="9">
        <v>71724</v>
      </c>
      <c r="L2829" s="9">
        <v>-71724</v>
      </c>
      <c r="M2829" s="10">
        <v>0.60098538678106994</v>
      </c>
      <c r="N2829" s="10">
        <v>-0.60098538678106994</v>
      </c>
      <c r="O2829" s="9">
        <v>81178</v>
      </c>
      <c r="P2829" s="9">
        <v>34433</v>
      </c>
      <c r="Q2829" s="9">
        <v>117279</v>
      </c>
      <c r="R2829" s="10">
        <v>0.69217848037585583</v>
      </c>
      <c r="S2829" s="10">
        <v>0.29359902454829934</v>
      </c>
      <c r="T2829" s="9">
        <v>46745</v>
      </c>
      <c r="U2829" s="10">
        <v>0.39857945582755649</v>
      </c>
      <c r="V2829" s="9">
        <v>10701</v>
      </c>
      <c r="W2829" s="9">
        <v>-14278</v>
      </c>
      <c r="X2829" s="10">
        <v>7.7688458892142598E-2</v>
      </c>
      <c r="Y2829" s="10">
        <v>-0.12471747206137079</v>
      </c>
      <c r="Z2829" s="11">
        <v>25.97</v>
      </c>
      <c r="AA2829" s="11">
        <v>8824.1817481709677</v>
      </c>
      <c r="AB2829" s="11">
        <v>51013</v>
      </c>
      <c r="AC2829" s="12" t="s">
        <v>7088</v>
      </c>
      <c r="AD2829" s="8">
        <v>51</v>
      </c>
      <c r="AE2829" s="8">
        <v>13</v>
      </c>
      <c r="AF2829" s="13" t="s">
        <v>1354</v>
      </c>
      <c r="AG2829" s="13" t="s">
        <v>1355</v>
      </c>
      <c r="AH2829" s="13" t="s">
        <v>1356</v>
      </c>
      <c r="AI2829" s="14">
        <v>6097684</v>
      </c>
      <c r="AJ2829" s="13" t="s">
        <v>486</v>
      </c>
      <c r="AK2829" s="13" t="s">
        <v>1357</v>
      </c>
      <c r="AL2829" s="13" t="s">
        <v>1356</v>
      </c>
      <c r="AM2829" s="13" t="s">
        <v>1358</v>
      </c>
      <c r="AN2829" s="13" t="s">
        <v>487</v>
      </c>
    </row>
    <row r="2830" spans="1:40" x14ac:dyDescent="0.2">
      <c r="A2830" s="8" t="s">
        <v>7069</v>
      </c>
      <c r="B2830" s="8" t="s">
        <v>7089</v>
      </c>
      <c r="C2830" s="8" t="str">
        <f t="shared" si="43"/>
        <v>Augusta County VA</v>
      </c>
      <c r="D2830" s="9">
        <v>74314</v>
      </c>
      <c r="E2830" s="8" t="s">
        <v>218</v>
      </c>
      <c r="F2830" s="9">
        <v>8108</v>
      </c>
      <c r="G2830" s="9">
        <v>26152</v>
      </c>
      <c r="H2830" s="9">
        <v>36661</v>
      </c>
      <c r="I2830" s="10">
        <v>0.22116145222443467</v>
      </c>
      <c r="J2830" s="10">
        <v>0.71334660811216277</v>
      </c>
      <c r="K2830" s="9">
        <v>-18044</v>
      </c>
      <c r="L2830" s="9">
        <v>18044</v>
      </c>
      <c r="M2830" s="10">
        <v>-0.4921851558877281</v>
      </c>
      <c r="N2830" s="10">
        <v>0.4921851558877281</v>
      </c>
      <c r="O2830" s="9">
        <v>9448</v>
      </c>
      <c r="P2830" s="9">
        <v>23614</v>
      </c>
      <c r="Q2830" s="9">
        <v>33614</v>
      </c>
      <c r="R2830" s="10">
        <v>0.28107336228952223</v>
      </c>
      <c r="S2830" s="10">
        <v>0.70250490866900694</v>
      </c>
      <c r="T2830" s="9">
        <v>-14166</v>
      </c>
      <c r="U2830" s="10">
        <v>-0.42143154637948471</v>
      </c>
      <c r="V2830" s="9">
        <v>-1340</v>
      </c>
      <c r="W2830" s="9">
        <v>2538</v>
      </c>
      <c r="X2830" s="10">
        <v>-5.9911910065087559E-2</v>
      </c>
      <c r="Y2830" s="10">
        <v>1.0841699443155828E-2</v>
      </c>
      <c r="Z2830" s="11">
        <v>967</v>
      </c>
      <c r="AA2830" s="11">
        <v>76.850051706308165</v>
      </c>
      <c r="AB2830" s="11">
        <v>51015</v>
      </c>
      <c r="AC2830" s="12" t="s">
        <v>7090</v>
      </c>
      <c r="AD2830" s="8">
        <v>51</v>
      </c>
      <c r="AE2830" s="8">
        <v>15</v>
      </c>
      <c r="AF2830" s="13" t="s">
        <v>7091</v>
      </c>
      <c r="AG2830" s="13" t="s">
        <v>189</v>
      </c>
      <c r="AH2830" s="13" t="s">
        <v>7092</v>
      </c>
      <c r="AI2830" s="14">
        <v>120221</v>
      </c>
      <c r="AJ2830" s="13" t="s">
        <v>486</v>
      </c>
      <c r="AK2830" s="13" t="s">
        <v>7093</v>
      </c>
      <c r="AL2830" s="13"/>
      <c r="AM2830" s="13"/>
      <c r="AN2830" s="13" t="s">
        <v>487</v>
      </c>
    </row>
    <row r="2831" spans="1:40" x14ac:dyDescent="0.2">
      <c r="A2831" s="8" t="s">
        <v>7069</v>
      </c>
      <c r="B2831" s="8" t="s">
        <v>2952</v>
      </c>
      <c r="C2831" s="8" t="str">
        <f t="shared" si="43"/>
        <v>Bath County VA</v>
      </c>
      <c r="D2831" s="9">
        <v>4470</v>
      </c>
      <c r="E2831" s="8" t="s">
        <v>218</v>
      </c>
      <c r="F2831" s="9">
        <v>603</v>
      </c>
      <c r="G2831" s="9">
        <v>1548</v>
      </c>
      <c r="H2831" s="9">
        <v>2243</v>
      </c>
      <c r="I2831" s="10">
        <v>0.2688363798484173</v>
      </c>
      <c r="J2831" s="10">
        <v>0.69014712438698167</v>
      </c>
      <c r="K2831" s="9">
        <v>-945</v>
      </c>
      <c r="L2831" s="9">
        <v>945</v>
      </c>
      <c r="M2831" s="10">
        <v>-0.42131074453856437</v>
      </c>
      <c r="N2831" s="10">
        <v>0.42131074453856437</v>
      </c>
      <c r="O2831" s="9">
        <v>894</v>
      </c>
      <c r="P2831" s="9">
        <v>1274</v>
      </c>
      <c r="Q2831" s="9">
        <v>2218</v>
      </c>
      <c r="R2831" s="10">
        <v>0.4030658250676285</v>
      </c>
      <c r="S2831" s="10">
        <v>0.57439134355275023</v>
      </c>
      <c r="T2831" s="9">
        <v>-380</v>
      </c>
      <c r="U2831" s="10">
        <v>-0.17132551848512173</v>
      </c>
      <c r="V2831" s="9">
        <v>-291</v>
      </c>
      <c r="W2831" s="9">
        <v>274</v>
      </c>
      <c r="X2831" s="10">
        <v>-0.13422944521921121</v>
      </c>
      <c r="Y2831" s="10">
        <v>0.11575578083423144</v>
      </c>
      <c r="Z2831" s="11">
        <v>529.16</v>
      </c>
      <c r="AA2831" s="11">
        <v>8.4473505178017998</v>
      </c>
      <c r="AB2831" s="11">
        <v>51017</v>
      </c>
      <c r="AC2831" s="12" t="s">
        <v>7094</v>
      </c>
      <c r="AD2831" s="8">
        <v>51</v>
      </c>
      <c r="AE2831" s="8">
        <v>17</v>
      </c>
      <c r="AF2831" s="13"/>
      <c r="AG2831" s="13"/>
      <c r="AH2831" s="13"/>
      <c r="AJ2831" s="13"/>
      <c r="AK2831" s="13"/>
      <c r="AL2831" s="13"/>
      <c r="AM2831" s="13"/>
      <c r="AN2831" s="13" t="s">
        <v>510</v>
      </c>
    </row>
    <row r="2832" spans="1:40" x14ac:dyDescent="0.2">
      <c r="A2832" s="8" t="s">
        <v>7069</v>
      </c>
      <c r="B2832" s="8" t="s">
        <v>5811</v>
      </c>
      <c r="C2832" s="8" t="str">
        <f t="shared" si="43"/>
        <v>Bedford County VA</v>
      </c>
      <c r="D2832" s="9">
        <v>77724</v>
      </c>
      <c r="E2832" s="8" t="s">
        <v>218</v>
      </c>
      <c r="F2832" s="9">
        <v>9733</v>
      </c>
      <c r="G2832" s="9">
        <v>30578</v>
      </c>
      <c r="H2832" s="9">
        <v>42186</v>
      </c>
      <c r="I2832" s="10">
        <v>0.23071635139619778</v>
      </c>
      <c r="J2832" s="10">
        <v>0.72483762385625561</v>
      </c>
      <c r="K2832" s="9">
        <v>-20845</v>
      </c>
      <c r="L2832" s="9">
        <v>20845</v>
      </c>
      <c r="M2832" s="10">
        <v>-0.49412127246005783</v>
      </c>
      <c r="N2832" s="10">
        <v>0.49412127246005783</v>
      </c>
      <c r="O2832" s="9">
        <v>10925</v>
      </c>
      <c r="P2832" s="9">
        <v>29281</v>
      </c>
      <c r="Q2832" s="9">
        <v>40750</v>
      </c>
      <c r="R2832" s="10">
        <v>0.26809815950920246</v>
      </c>
      <c r="S2832" s="10">
        <v>0.71855214723926375</v>
      </c>
      <c r="T2832" s="9">
        <v>-18356</v>
      </c>
      <c r="U2832" s="10">
        <v>-0.45045398773006129</v>
      </c>
      <c r="V2832" s="9">
        <v>-1192</v>
      </c>
      <c r="W2832" s="9">
        <v>1297</v>
      </c>
      <c r="X2832" s="10">
        <v>-3.7381808113004678E-2</v>
      </c>
      <c r="Y2832" s="10">
        <v>6.2854766169918586E-3</v>
      </c>
      <c r="Z2832" s="11">
        <v>753.02</v>
      </c>
      <c r="AA2832" s="11">
        <v>103.21638203500571</v>
      </c>
      <c r="AB2832" s="11">
        <v>51019</v>
      </c>
      <c r="AC2832" s="12" t="s">
        <v>7095</v>
      </c>
      <c r="AD2832" s="8">
        <v>51</v>
      </c>
      <c r="AE2832" s="8">
        <v>19</v>
      </c>
      <c r="AF2832" s="13" t="s">
        <v>7083</v>
      </c>
      <c r="AG2832" s="13"/>
      <c r="AH2832" s="13" t="s">
        <v>7084</v>
      </c>
      <c r="AI2832" s="14">
        <v>259950</v>
      </c>
      <c r="AJ2832" s="13" t="s">
        <v>486</v>
      </c>
      <c r="AK2832" s="13"/>
      <c r="AL2832" s="13"/>
      <c r="AM2832" s="13"/>
      <c r="AN2832" s="13" t="s">
        <v>487</v>
      </c>
    </row>
    <row r="2833" spans="1:40" x14ac:dyDescent="0.2">
      <c r="A2833" s="8" t="s">
        <v>7069</v>
      </c>
      <c r="B2833" s="8" t="s">
        <v>7096</v>
      </c>
      <c r="C2833" s="8" t="str">
        <f t="shared" si="43"/>
        <v>Bland County VA</v>
      </c>
      <c r="D2833" s="9">
        <v>6561</v>
      </c>
      <c r="E2833" s="8" t="s">
        <v>218</v>
      </c>
      <c r="F2833" s="9">
        <v>453</v>
      </c>
      <c r="G2833" s="9">
        <v>2572</v>
      </c>
      <c r="H2833" s="9">
        <v>3124</v>
      </c>
      <c r="I2833" s="10">
        <v>0.14500640204865556</v>
      </c>
      <c r="J2833" s="10">
        <v>0.82330345710627406</v>
      </c>
      <c r="K2833" s="9">
        <v>-2119</v>
      </c>
      <c r="L2833" s="9">
        <v>2119</v>
      </c>
      <c r="M2833" s="10">
        <v>-0.6782970550576185</v>
      </c>
      <c r="N2833" s="10">
        <v>0.6782970550576185</v>
      </c>
      <c r="O2833" s="9">
        <v>735</v>
      </c>
      <c r="P2833" s="9">
        <v>2144</v>
      </c>
      <c r="Q2833" s="9">
        <v>2937</v>
      </c>
      <c r="R2833" s="10">
        <v>0.25025536261491316</v>
      </c>
      <c r="S2833" s="10">
        <v>0.72999659516513449</v>
      </c>
      <c r="T2833" s="9">
        <v>-1409</v>
      </c>
      <c r="U2833" s="10">
        <v>-0.47974123255022133</v>
      </c>
      <c r="V2833" s="9">
        <v>-282</v>
      </c>
      <c r="W2833" s="9">
        <v>428</v>
      </c>
      <c r="X2833" s="10">
        <v>-0.1052489605662576</v>
      </c>
      <c r="Y2833" s="10">
        <v>9.3306861941139574E-2</v>
      </c>
      <c r="Z2833" s="11">
        <v>357.73</v>
      </c>
      <c r="AA2833" s="11">
        <v>18.340647974729542</v>
      </c>
      <c r="AB2833" s="11">
        <v>51021</v>
      </c>
      <c r="AC2833" s="12" t="s">
        <v>7097</v>
      </c>
      <c r="AD2833" s="8">
        <v>51</v>
      </c>
      <c r="AE2833" s="8">
        <v>21</v>
      </c>
      <c r="AF2833" s="13"/>
      <c r="AG2833" s="13"/>
      <c r="AH2833" s="13"/>
      <c r="AJ2833" s="13"/>
      <c r="AK2833" s="13"/>
      <c r="AL2833" s="13"/>
      <c r="AM2833" s="13"/>
      <c r="AN2833" s="13" t="s">
        <v>510</v>
      </c>
    </row>
    <row r="2834" spans="1:40" x14ac:dyDescent="0.2">
      <c r="A2834" s="8" t="s">
        <v>7069</v>
      </c>
      <c r="B2834" s="8" t="s">
        <v>7098</v>
      </c>
      <c r="C2834" s="8" t="str">
        <f t="shared" si="43"/>
        <v>Botetourt County VA</v>
      </c>
      <c r="D2834" s="9">
        <v>33347</v>
      </c>
      <c r="E2834" s="8" t="s">
        <v>218</v>
      </c>
      <c r="F2834" s="9">
        <v>4492</v>
      </c>
      <c r="G2834" s="9">
        <v>13369</v>
      </c>
      <c r="H2834" s="9">
        <v>18641</v>
      </c>
      <c r="I2834" s="10">
        <v>0.24097419666326914</v>
      </c>
      <c r="J2834" s="10">
        <v>0.7171825545839815</v>
      </c>
      <c r="K2834" s="9">
        <v>-8877</v>
      </c>
      <c r="L2834" s="9">
        <v>8877</v>
      </c>
      <c r="M2834" s="10">
        <v>-0.47620835792071237</v>
      </c>
      <c r="N2834" s="10">
        <v>0.47620835792071237</v>
      </c>
      <c r="O2834" s="9">
        <v>5449</v>
      </c>
      <c r="P2834" s="9">
        <v>12471</v>
      </c>
      <c r="Q2834" s="9">
        <v>18208</v>
      </c>
      <c r="R2834" s="10">
        <v>0.29926405975395431</v>
      </c>
      <c r="S2834" s="10">
        <v>0.68491871704745166</v>
      </c>
      <c r="T2834" s="9">
        <v>-7022</v>
      </c>
      <c r="U2834" s="10">
        <v>-0.38565465729349735</v>
      </c>
      <c r="V2834" s="9">
        <v>-957</v>
      </c>
      <c r="W2834" s="9">
        <v>898</v>
      </c>
      <c r="X2834" s="10">
        <v>-5.8289863090685179E-2</v>
      </c>
      <c r="Y2834" s="10">
        <v>3.2263837536529838E-2</v>
      </c>
      <c r="Z2834" s="11">
        <v>541.20000000000005</v>
      </c>
      <c r="AA2834" s="11">
        <v>61.616777531411671</v>
      </c>
      <c r="AB2834" s="11">
        <v>51023</v>
      </c>
      <c r="AC2834" s="12" t="s">
        <v>7099</v>
      </c>
      <c r="AD2834" s="8">
        <v>51</v>
      </c>
      <c r="AE2834" s="8">
        <v>23</v>
      </c>
      <c r="AF2834" s="13" t="s">
        <v>7100</v>
      </c>
      <c r="AG2834" s="13"/>
      <c r="AH2834" s="13" t="s">
        <v>7101</v>
      </c>
      <c r="AI2834" s="14">
        <v>314560</v>
      </c>
      <c r="AJ2834" s="13" t="s">
        <v>486</v>
      </c>
      <c r="AK2834" s="13"/>
      <c r="AL2834" s="13"/>
      <c r="AM2834" s="13"/>
      <c r="AN2834" s="13" t="s">
        <v>487</v>
      </c>
    </row>
    <row r="2835" spans="1:40" x14ac:dyDescent="0.2">
      <c r="A2835" s="8" t="s">
        <v>7069</v>
      </c>
      <c r="B2835" s="8" t="s">
        <v>4966</v>
      </c>
      <c r="C2835" s="8" t="str">
        <f t="shared" si="43"/>
        <v>Brunswick County VA</v>
      </c>
      <c r="D2835" s="9">
        <v>16698</v>
      </c>
      <c r="E2835" s="8" t="s">
        <v>218</v>
      </c>
      <c r="F2835" s="9">
        <v>4473</v>
      </c>
      <c r="G2835" s="9">
        <v>3045</v>
      </c>
      <c r="H2835" s="9">
        <v>7645</v>
      </c>
      <c r="I2835" s="10">
        <v>0.58508829300196208</v>
      </c>
      <c r="J2835" s="10">
        <v>0.39829954218443425</v>
      </c>
      <c r="K2835" s="9">
        <v>1428</v>
      </c>
      <c r="L2835" s="9">
        <v>-1428</v>
      </c>
      <c r="M2835" s="10">
        <v>0.18678875081752783</v>
      </c>
      <c r="N2835" s="10">
        <v>-0.18678875081752783</v>
      </c>
      <c r="O2835" s="9">
        <v>4993</v>
      </c>
      <c r="P2835" s="9">
        <v>2965</v>
      </c>
      <c r="Q2835" s="9">
        <v>8029</v>
      </c>
      <c r="R2835" s="10">
        <v>0.62187071864491217</v>
      </c>
      <c r="S2835" s="10">
        <v>0.36928633702827252</v>
      </c>
      <c r="T2835" s="9">
        <v>2028</v>
      </c>
      <c r="U2835" s="10">
        <v>0.25258438161663965</v>
      </c>
      <c r="V2835" s="9">
        <v>-520</v>
      </c>
      <c r="W2835" s="9">
        <v>80</v>
      </c>
      <c r="X2835" s="10">
        <v>-3.678242564295009E-2</v>
      </c>
      <c r="Y2835" s="10">
        <v>2.9013205156161737E-2</v>
      </c>
      <c r="Z2835" s="11">
        <v>566.16999999999996</v>
      </c>
      <c r="AA2835" s="11">
        <v>29.492908490382749</v>
      </c>
      <c r="AB2835" s="11">
        <v>51025</v>
      </c>
      <c r="AC2835" s="12" t="s">
        <v>7102</v>
      </c>
      <c r="AD2835" s="8">
        <v>51</v>
      </c>
      <c r="AE2835" s="8">
        <v>25</v>
      </c>
      <c r="AF2835" s="13"/>
      <c r="AG2835" s="13"/>
      <c r="AH2835" s="13"/>
      <c r="AJ2835" s="13"/>
      <c r="AK2835" s="13"/>
      <c r="AL2835" s="13"/>
      <c r="AM2835" s="13"/>
      <c r="AN2835" s="13" t="s">
        <v>510</v>
      </c>
    </row>
    <row r="2836" spans="1:40" x14ac:dyDescent="0.2">
      <c r="A2836" s="8" t="s">
        <v>7069</v>
      </c>
      <c r="B2836" s="8" t="s">
        <v>2538</v>
      </c>
      <c r="C2836" s="8" t="str">
        <f t="shared" si="43"/>
        <v>Buchanan County VA</v>
      </c>
      <c r="D2836" s="9">
        <v>22776</v>
      </c>
      <c r="E2836" s="8" t="s">
        <v>218</v>
      </c>
      <c r="F2836" s="9">
        <v>1721</v>
      </c>
      <c r="G2836" s="9">
        <v>7292</v>
      </c>
      <c r="H2836" s="9">
        <v>9220</v>
      </c>
      <c r="I2836" s="10">
        <v>0.18665943600867679</v>
      </c>
      <c r="J2836" s="10">
        <v>0.79088937093275491</v>
      </c>
      <c r="K2836" s="9">
        <v>-5571</v>
      </c>
      <c r="L2836" s="9">
        <v>5571</v>
      </c>
      <c r="M2836" s="10">
        <v>-0.60422993492407806</v>
      </c>
      <c r="N2836" s="10">
        <v>0.60422993492407806</v>
      </c>
      <c r="O2836" s="9">
        <v>3094</v>
      </c>
      <c r="P2836" s="9">
        <v>6436</v>
      </c>
      <c r="Q2836" s="9">
        <v>9636</v>
      </c>
      <c r="R2836" s="10">
        <v>0.32108758821087591</v>
      </c>
      <c r="S2836" s="10">
        <v>0.66791199667911993</v>
      </c>
      <c r="T2836" s="9">
        <v>-3342</v>
      </c>
      <c r="U2836" s="10">
        <v>-0.34682440846824403</v>
      </c>
      <c r="V2836" s="9">
        <v>-1373</v>
      </c>
      <c r="W2836" s="9">
        <v>856</v>
      </c>
      <c r="X2836" s="10">
        <v>-0.13442815220219911</v>
      </c>
      <c r="Y2836" s="10">
        <v>0.12297737425363497</v>
      </c>
      <c r="Z2836" s="11">
        <v>502.76</v>
      </c>
      <c r="AA2836" s="11">
        <v>45.301933328029278</v>
      </c>
      <c r="AB2836" s="11">
        <v>51027</v>
      </c>
      <c r="AC2836" s="12" t="s">
        <v>7103</v>
      </c>
      <c r="AD2836" s="8">
        <v>51</v>
      </c>
      <c r="AE2836" s="8">
        <v>27</v>
      </c>
      <c r="AF2836" s="13"/>
      <c r="AG2836" s="13"/>
      <c r="AH2836" s="13"/>
      <c r="AJ2836" s="13"/>
      <c r="AK2836" s="13"/>
      <c r="AL2836" s="13"/>
      <c r="AM2836" s="13"/>
      <c r="AN2836" s="13" t="s">
        <v>510</v>
      </c>
    </row>
    <row r="2837" spans="1:40" x14ac:dyDescent="0.2">
      <c r="A2837" s="8" t="s">
        <v>7069</v>
      </c>
      <c r="B2837" s="8" t="s">
        <v>7104</v>
      </c>
      <c r="C2837" s="8" t="str">
        <f t="shared" si="43"/>
        <v>Buckingham County VA</v>
      </c>
      <c r="D2837" s="9">
        <v>17032</v>
      </c>
      <c r="E2837" s="8" t="s">
        <v>218</v>
      </c>
      <c r="F2837" s="9">
        <v>3128</v>
      </c>
      <c r="G2837" s="9">
        <v>3969</v>
      </c>
      <c r="H2837" s="9">
        <v>7284</v>
      </c>
      <c r="I2837" s="10">
        <v>0.42943437671609008</v>
      </c>
      <c r="J2837" s="10">
        <v>0.5448929159802306</v>
      </c>
      <c r="K2837" s="9">
        <v>-841</v>
      </c>
      <c r="L2837" s="9">
        <v>841</v>
      </c>
      <c r="M2837" s="10">
        <v>-0.11545853926414051</v>
      </c>
      <c r="N2837" s="10">
        <v>0.11545853926414051</v>
      </c>
      <c r="O2837" s="9">
        <v>3747</v>
      </c>
      <c r="P2837" s="9">
        <v>3569</v>
      </c>
      <c r="Q2837" s="9">
        <v>7447</v>
      </c>
      <c r="R2837" s="10">
        <v>0.50315563314086209</v>
      </c>
      <c r="S2837" s="10">
        <v>0.47925339062709815</v>
      </c>
      <c r="T2837" s="9">
        <v>178</v>
      </c>
      <c r="U2837" s="10">
        <v>2.3902242513763938E-2</v>
      </c>
      <c r="V2837" s="9">
        <v>-619</v>
      </c>
      <c r="W2837" s="9">
        <v>400</v>
      </c>
      <c r="X2837" s="10">
        <v>-7.3721256424772008E-2</v>
      </c>
      <c r="Y2837" s="10">
        <v>6.5639525353132444E-2</v>
      </c>
      <c r="Z2837" s="11">
        <v>579.66</v>
      </c>
      <c r="AA2837" s="11">
        <v>29.382741607149018</v>
      </c>
      <c r="AB2837" s="11">
        <v>51029</v>
      </c>
      <c r="AC2837" s="12" t="s">
        <v>7105</v>
      </c>
      <c r="AD2837" s="8">
        <v>51</v>
      </c>
      <c r="AE2837" s="8">
        <v>29</v>
      </c>
      <c r="AF2837" s="13" t="s">
        <v>7074</v>
      </c>
      <c r="AG2837" s="13"/>
      <c r="AH2837" s="13" t="s">
        <v>7075</v>
      </c>
      <c r="AI2837" s="14">
        <v>229514</v>
      </c>
      <c r="AJ2837" s="13" t="s">
        <v>486</v>
      </c>
      <c r="AK2837" s="13"/>
      <c r="AL2837" s="13"/>
      <c r="AM2837" s="13"/>
      <c r="AN2837" s="13" t="s">
        <v>505</v>
      </c>
    </row>
    <row r="2838" spans="1:40" x14ac:dyDescent="0.2">
      <c r="A2838" s="8" t="s">
        <v>7069</v>
      </c>
      <c r="B2838" s="8" t="s">
        <v>2988</v>
      </c>
      <c r="C2838" s="8" t="str">
        <f t="shared" si="43"/>
        <v>Campbell County VA</v>
      </c>
      <c r="D2838" s="9">
        <v>55086</v>
      </c>
      <c r="E2838" s="8" t="s">
        <v>218</v>
      </c>
      <c r="F2838" s="9">
        <v>6597</v>
      </c>
      <c r="G2838" s="9">
        <v>19442</v>
      </c>
      <c r="H2838" s="9">
        <v>27218</v>
      </c>
      <c r="I2838" s="10">
        <v>0.24237636857961642</v>
      </c>
      <c r="J2838" s="10">
        <v>0.71430670879564995</v>
      </c>
      <c r="K2838" s="9">
        <v>-12845</v>
      </c>
      <c r="L2838" s="9">
        <v>12845</v>
      </c>
      <c r="M2838" s="10">
        <v>-0.47193034021603353</v>
      </c>
      <c r="N2838" s="10">
        <v>0.47193034021603353</v>
      </c>
      <c r="O2838" s="9">
        <v>7591</v>
      </c>
      <c r="P2838" s="9">
        <v>17687</v>
      </c>
      <c r="Q2838" s="9">
        <v>25632</v>
      </c>
      <c r="R2838" s="10">
        <v>0.29615324594257181</v>
      </c>
      <c r="S2838" s="10">
        <v>0.69003589263420728</v>
      </c>
      <c r="T2838" s="9">
        <v>-10096</v>
      </c>
      <c r="U2838" s="10">
        <v>-0.39388264669163547</v>
      </c>
      <c r="V2838" s="9">
        <v>-994</v>
      </c>
      <c r="W2838" s="9">
        <v>1755</v>
      </c>
      <c r="X2838" s="10">
        <v>-5.3776877362955389E-2</v>
      </c>
      <c r="Y2838" s="10">
        <v>2.4270816161442665E-2</v>
      </c>
      <c r="Z2838" s="11">
        <v>503.87</v>
      </c>
      <c r="AA2838" s="11">
        <v>109.32581816738444</v>
      </c>
      <c r="AB2838" s="11">
        <v>51031</v>
      </c>
      <c r="AC2838" s="12" t="s">
        <v>7106</v>
      </c>
      <c r="AD2838" s="8">
        <v>51</v>
      </c>
      <c r="AE2838" s="8">
        <v>31</v>
      </c>
      <c r="AF2838" s="13" t="s">
        <v>7083</v>
      </c>
      <c r="AG2838" s="13"/>
      <c r="AH2838" s="13" t="s">
        <v>7084</v>
      </c>
      <c r="AI2838" s="14">
        <v>259950</v>
      </c>
      <c r="AJ2838" s="13" t="s">
        <v>486</v>
      </c>
      <c r="AK2838" s="13"/>
      <c r="AL2838" s="13"/>
      <c r="AM2838" s="13"/>
      <c r="AN2838" s="13" t="s">
        <v>487</v>
      </c>
    </row>
    <row r="2839" spans="1:40" x14ac:dyDescent="0.2">
      <c r="A2839" s="8" t="s">
        <v>7069</v>
      </c>
      <c r="B2839" s="8" t="s">
        <v>3387</v>
      </c>
      <c r="C2839" s="8" t="str">
        <f t="shared" si="43"/>
        <v>Caroline County VA</v>
      </c>
      <c r="D2839" s="9">
        <v>29984</v>
      </c>
      <c r="E2839" s="8" t="s">
        <v>218</v>
      </c>
      <c r="F2839" s="9">
        <v>6425</v>
      </c>
      <c r="G2839" s="9">
        <v>7143</v>
      </c>
      <c r="H2839" s="9">
        <v>14189</v>
      </c>
      <c r="I2839" s="10">
        <v>0.45281556135034179</v>
      </c>
      <c r="J2839" s="10">
        <v>0.50341814081330605</v>
      </c>
      <c r="K2839" s="9">
        <v>-718</v>
      </c>
      <c r="L2839" s="9">
        <v>718</v>
      </c>
      <c r="M2839" s="10">
        <v>-5.0602579462964259E-2</v>
      </c>
      <c r="N2839" s="10">
        <v>5.0602579462964259E-2</v>
      </c>
      <c r="O2839" s="9">
        <v>7258</v>
      </c>
      <c r="P2839" s="9">
        <v>6148</v>
      </c>
      <c r="Q2839" s="9">
        <v>13590</v>
      </c>
      <c r="R2839" s="10">
        <v>0.53406916850625463</v>
      </c>
      <c r="S2839" s="10">
        <v>0.45239146431199412</v>
      </c>
      <c r="T2839" s="9">
        <v>1110</v>
      </c>
      <c r="U2839" s="10">
        <v>8.1677704194260514E-2</v>
      </c>
      <c r="V2839" s="9">
        <v>-833</v>
      </c>
      <c r="W2839" s="9">
        <v>995</v>
      </c>
      <c r="X2839" s="10">
        <v>-8.1253607155912844E-2</v>
      </c>
      <c r="Y2839" s="10">
        <v>5.1026676501311929E-2</v>
      </c>
      <c r="Z2839" s="11">
        <v>527.51</v>
      </c>
      <c r="AA2839" s="11">
        <v>56.84062861367557</v>
      </c>
      <c r="AB2839" s="11">
        <v>51033</v>
      </c>
      <c r="AC2839" s="12" t="s">
        <v>7107</v>
      </c>
      <c r="AD2839" s="8">
        <v>51</v>
      </c>
      <c r="AE2839" s="8">
        <v>33</v>
      </c>
      <c r="AF2839" s="13" t="s">
        <v>7079</v>
      </c>
      <c r="AG2839" s="13"/>
      <c r="AH2839" s="13" t="s">
        <v>7080</v>
      </c>
      <c r="AI2839" s="14">
        <v>1271334</v>
      </c>
      <c r="AJ2839" s="13" t="s">
        <v>486</v>
      </c>
      <c r="AK2839" s="13"/>
      <c r="AL2839" s="13"/>
      <c r="AM2839" s="13"/>
      <c r="AN2839" s="13" t="s">
        <v>505</v>
      </c>
    </row>
    <row r="2840" spans="1:40" x14ac:dyDescent="0.2">
      <c r="A2840" s="8" t="s">
        <v>7069</v>
      </c>
      <c r="B2840" s="8" t="s">
        <v>767</v>
      </c>
      <c r="C2840" s="8" t="str">
        <f t="shared" si="43"/>
        <v>Carroll County VA</v>
      </c>
      <c r="D2840" s="9">
        <v>29724</v>
      </c>
      <c r="E2840" s="8" t="s">
        <v>218</v>
      </c>
      <c r="F2840" s="9">
        <v>2557</v>
      </c>
      <c r="G2840" s="9">
        <v>10653</v>
      </c>
      <c r="H2840" s="9">
        <v>13587</v>
      </c>
      <c r="I2840" s="10">
        <v>0.18819459777728711</v>
      </c>
      <c r="J2840" s="10">
        <v>0.7840582910134688</v>
      </c>
      <c r="K2840" s="9">
        <v>-8096</v>
      </c>
      <c r="L2840" s="9">
        <v>8096</v>
      </c>
      <c r="M2840" s="10">
        <v>-0.59586369323618171</v>
      </c>
      <c r="N2840" s="10">
        <v>0.59586369323618171</v>
      </c>
      <c r="O2840" s="9">
        <v>3500</v>
      </c>
      <c r="P2840" s="9">
        <v>8351</v>
      </c>
      <c r="Q2840" s="9">
        <v>12315</v>
      </c>
      <c r="R2840" s="10">
        <v>0.28420625253755583</v>
      </c>
      <c r="S2840" s="10">
        <v>0.67811611855460818</v>
      </c>
      <c r="T2840" s="9">
        <v>-4851</v>
      </c>
      <c r="U2840" s="10">
        <v>-0.39390986601705236</v>
      </c>
      <c r="V2840" s="9">
        <v>-943</v>
      </c>
      <c r="W2840" s="9">
        <v>2302</v>
      </c>
      <c r="X2840" s="10">
        <v>-9.6011654760268711E-2</v>
      </c>
      <c r="Y2840" s="10">
        <v>0.10594217245886062</v>
      </c>
      <c r="Z2840" s="11">
        <v>474.69</v>
      </c>
      <c r="AA2840" s="11">
        <v>62.617708399165771</v>
      </c>
      <c r="AB2840" s="11">
        <v>51035</v>
      </c>
      <c r="AC2840" s="12" t="s">
        <v>7108</v>
      </c>
      <c r="AD2840" s="8">
        <v>51</v>
      </c>
      <c r="AE2840" s="8">
        <v>35</v>
      </c>
      <c r="AF2840" s="13"/>
      <c r="AG2840" s="13"/>
      <c r="AH2840" s="13"/>
      <c r="AJ2840" s="13"/>
      <c r="AK2840" s="13"/>
      <c r="AL2840" s="13"/>
      <c r="AM2840" s="13"/>
      <c r="AN2840" s="13" t="s">
        <v>510</v>
      </c>
    </row>
    <row r="2841" spans="1:40" x14ac:dyDescent="0.2">
      <c r="A2841" s="8" t="s">
        <v>7069</v>
      </c>
      <c r="B2841" s="8" t="s">
        <v>7109</v>
      </c>
      <c r="C2841" s="8" t="str">
        <f t="shared" si="43"/>
        <v>Charles City County VA</v>
      </c>
      <c r="D2841" s="9">
        <v>7040</v>
      </c>
      <c r="E2841" s="8" t="s">
        <v>218</v>
      </c>
      <c r="F2841" s="9">
        <v>2244</v>
      </c>
      <c r="G2841" s="9">
        <v>1381</v>
      </c>
      <c r="H2841" s="9">
        <v>3745</v>
      </c>
      <c r="I2841" s="10">
        <v>0.59919893190921225</v>
      </c>
      <c r="J2841" s="10">
        <v>0.36875834445927902</v>
      </c>
      <c r="K2841" s="9">
        <v>863</v>
      </c>
      <c r="L2841" s="9">
        <v>-863</v>
      </c>
      <c r="M2841" s="10">
        <v>0.23044058744993323</v>
      </c>
      <c r="N2841" s="10">
        <v>-0.23044058744993323</v>
      </c>
      <c r="O2841" s="9">
        <v>2772</v>
      </c>
      <c r="P2841" s="9">
        <v>1396</v>
      </c>
      <c r="Q2841" s="9">
        <v>4213</v>
      </c>
      <c r="R2841" s="10">
        <v>0.65796344647519578</v>
      </c>
      <c r="S2841" s="10">
        <v>0.33135532874436269</v>
      </c>
      <c r="T2841" s="9">
        <v>1376</v>
      </c>
      <c r="U2841" s="10">
        <v>0.32660811773083309</v>
      </c>
      <c r="V2841" s="9">
        <v>-528</v>
      </c>
      <c r="W2841" s="9">
        <v>-15</v>
      </c>
      <c r="X2841" s="10">
        <v>-5.8764514565983528E-2</v>
      </c>
      <c r="Y2841" s="10">
        <v>3.7403015714916332E-2</v>
      </c>
      <c r="Z2841" s="11">
        <v>182.82</v>
      </c>
      <c r="AA2841" s="11">
        <v>38.507821901323709</v>
      </c>
      <c r="AB2841" s="11">
        <v>51036</v>
      </c>
      <c r="AC2841" s="12" t="s">
        <v>7110</v>
      </c>
      <c r="AD2841" s="8">
        <v>51</v>
      </c>
      <c r="AE2841" s="8">
        <v>36</v>
      </c>
      <c r="AF2841" s="13" t="s">
        <v>7079</v>
      </c>
      <c r="AG2841" s="13"/>
      <c r="AH2841" s="13" t="s">
        <v>7080</v>
      </c>
      <c r="AI2841" s="14">
        <v>1271334</v>
      </c>
      <c r="AJ2841" s="13" t="s">
        <v>486</v>
      </c>
      <c r="AK2841" s="13"/>
      <c r="AL2841" s="13"/>
      <c r="AM2841" s="13"/>
      <c r="AN2841" s="13" t="s">
        <v>505</v>
      </c>
    </row>
    <row r="2842" spans="1:40" x14ac:dyDescent="0.2">
      <c r="A2842" s="8" t="s">
        <v>7069</v>
      </c>
      <c r="B2842" s="8" t="s">
        <v>1391</v>
      </c>
      <c r="C2842" s="8" t="str">
        <f t="shared" si="43"/>
        <v>Charlotte County VA</v>
      </c>
      <c r="D2842" s="9">
        <v>12201</v>
      </c>
      <c r="E2842" s="8" t="s">
        <v>218</v>
      </c>
      <c r="F2842" s="9">
        <v>2153</v>
      </c>
      <c r="G2842" s="9">
        <v>3479</v>
      </c>
      <c r="H2842" s="9">
        <v>5792</v>
      </c>
      <c r="I2842" s="10">
        <v>0.37171961325966851</v>
      </c>
      <c r="J2842" s="10">
        <v>0.60065607734806625</v>
      </c>
      <c r="K2842" s="9">
        <v>-1326</v>
      </c>
      <c r="L2842" s="9">
        <v>1326</v>
      </c>
      <c r="M2842" s="10">
        <v>-0.22893646408839774</v>
      </c>
      <c r="N2842" s="10">
        <v>0.22893646408839774</v>
      </c>
      <c r="O2842" s="9">
        <v>2502</v>
      </c>
      <c r="P2842" s="9">
        <v>3311</v>
      </c>
      <c r="Q2842" s="9">
        <v>5897</v>
      </c>
      <c r="R2842" s="10">
        <v>0.42428353400033914</v>
      </c>
      <c r="S2842" s="10">
        <v>0.56147193488214342</v>
      </c>
      <c r="T2842" s="9">
        <v>-809</v>
      </c>
      <c r="U2842" s="10">
        <v>-0.13718840088180428</v>
      </c>
      <c r="V2842" s="9">
        <v>-349</v>
      </c>
      <c r="W2842" s="9">
        <v>168</v>
      </c>
      <c r="X2842" s="10">
        <v>-5.2563920740670622E-2</v>
      </c>
      <c r="Y2842" s="10">
        <v>3.9184142465922833E-2</v>
      </c>
      <c r="Z2842" s="11">
        <v>475.27</v>
      </c>
      <c r="AA2842" s="11">
        <v>25.671723441412251</v>
      </c>
      <c r="AB2842" s="11">
        <v>51037</v>
      </c>
      <c r="AC2842" s="12" t="s">
        <v>7111</v>
      </c>
      <c r="AD2842" s="8">
        <v>51</v>
      </c>
      <c r="AE2842" s="8">
        <v>37</v>
      </c>
      <c r="AF2842" s="13"/>
      <c r="AG2842" s="13"/>
      <c r="AH2842" s="13"/>
      <c r="AJ2842" s="13"/>
      <c r="AK2842" s="13"/>
      <c r="AL2842" s="13"/>
      <c r="AM2842" s="13"/>
      <c r="AN2842" s="13" t="s">
        <v>510</v>
      </c>
    </row>
    <row r="2843" spans="1:40" x14ac:dyDescent="0.2">
      <c r="A2843" s="8" t="s">
        <v>7069</v>
      </c>
      <c r="B2843" s="8" t="s">
        <v>6023</v>
      </c>
      <c r="C2843" s="8" t="str">
        <f t="shared" si="43"/>
        <v>Chesterfield County VA</v>
      </c>
      <c r="D2843" s="9">
        <v>335687</v>
      </c>
      <c r="E2843" s="8" t="s">
        <v>218</v>
      </c>
      <c r="F2843" s="9">
        <v>80993</v>
      </c>
      <c r="G2843" s="9">
        <v>84938</v>
      </c>
      <c r="H2843" s="9">
        <v>175288</v>
      </c>
      <c r="I2843" s="10">
        <v>0.46205672949659987</v>
      </c>
      <c r="J2843" s="10">
        <v>0.48456254849162522</v>
      </c>
      <c r="K2843" s="9">
        <v>-3945</v>
      </c>
      <c r="L2843" s="9">
        <v>3945</v>
      </c>
      <c r="M2843" s="10">
        <v>-2.2505818995025351E-2</v>
      </c>
      <c r="N2843" s="10">
        <v>2.2505818995025351E-2</v>
      </c>
      <c r="O2843" s="9">
        <v>78954</v>
      </c>
      <c r="P2843" s="9">
        <v>91174</v>
      </c>
      <c r="Q2843" s="9">
        <v>172223</v>
      </c>
      <c r="R2843" s="10">
        <v>0.45844051026866328</v>
      </c>
      <c r="S2843" s="10">
        <v>0.52939502853858078</v>
      </c>
      <c r="T2843" s="9">
        <v>-12220</v>
      </c>
      <c r="U2843" s="10">
        <v>-7.0954518269917499E-2</v>
      </c>
      <c r="V2843" s="9">
        <v>2039</v>
      </c>
      <c r="W2843" s="9">
        <v>-6236</v>
      </c>
      <c r="X2843" s="10">
        <v>3.6162192279365901E-3</v>
      </c>
      <c r="Y2843" s="10">
        <v>-4.4832480046955558E-2</v>
      </c>
      <c r="Z2843" s="11">
        <v>423.3</v>
      </c>
      <c r="AA2843" s="11">
        <v>793.02386014646822</v>
      </c>
      <c r="AB2843" s="11">
        <v>51041</v>
      </c>
      <c r="AC2843" s="12" t="s">
        <v>7112</v>
      </c>
      <c r="AD2843" s="8">
        <v>51</v>
      </c>
      <c r="AE2843" s="8">
        <v>41</v>
      </c>
      <c r="AF2843" s="13" t="s">
        <v>7079</v>
      </c>
      <c r="AG2843" s="13"/>
      <c r="AH2843" s="13" t="s">
        <v>7080</v>
      </c>
      <c r="AI2843" s="14">
        <v>1271334</v>
      </c>
      <c r="AJ2843" s="13" t="s">
        <v>486</v>
      </c>
      <c r="AK2843" s="13"/>
      <c r="AL2843" s="13"/>
      <c r="AM2843" s="13"/>
      <c r="AN2843" s="13" t="s">
        <v>487</v>
      </c>
    </row>
    <row r="2844" spans="1:40" x14ac:dyDescent="0.2">
      <c r="A2844" s="8" t="s">
        <v>7069</v>
      </c>
      <c r="B2844" s="8" t="s">
        <v>529</v>
      </c>
      <c r="C2844" s="8" t="str">
        <f t="shared" si="43"/>
        <v>Clarke County VA</v>
      </c>
      <c r="D2844" s="9">
        <v>14363</v>
      </c>
      <c r="E2844" s="8" t="s">
        <v>218</v>
      </c>
      <c r="F2844" s="9">
        <v>3047</v>
      </c>
      <c r="G2844" s="9">
        <v>4657</v>
      </c>
      <c r="H2844" s="9">
        <v>8131</v>
      </c>
      <c r="I2844" s="10">
        <v>0.37473865453203786</v>
      </c>
      <c r="J2844" s="10">
        <v>0.57274627967039726</v>
      </c>
      <c r="K2844" s="9">
        <v>-1610</v>
      </c>
      <c r="L2844" s="9">
        <v>1610</v>
      </c>
      <c r="M2844" s="10">
        <v>-0.1980076251383594</v>
      </c>
      <c r="N2844" s="10">
        <v>0.1980076251383594</v>
      </c>
      <c r="O2844" s="9">
        <v>3237</v>
      </c>
      <c r="P2844" s="9">
        <v>4295</v>
      </c>
      <c r="Q2844" s="9">
        <v>7731</v>
      </c>
      <c r="R2844" s="10">
        <v>0.41870391928599149</v>
      </c>
      <c r="S2844" s="10">
        <v>0.55555555555555558</v>
      </c>
      <c r="T2844" s="9">
        <v>-1058</v>
      </c>
      <c r="U2844" s="10">
        <v>-0.13685163626956409</v>
      </c>
      <c r="V2844" s="9">
        <v>-190</v>
      </c>
      <c r="W2844" s="9">
        <v>362</v>
      </c>
      <c r="X2844" s="10">
        <v>-4.3965264753953626E-2</v>
      </c>
      <c r="Y2844" s="10">
        <v>1.7190724114841682E-2</v>
      </c>
      <c r="Z2844" s="11">
        <v>176.18</v>
      </c>
      <c r="AA2844" s="11">
        <v>81.524577137018952</v>
      </c>
      <c r="AB2844" s="11">
        <v>51043</v>
      </c>
      <c r="AC2844" s="12" t="s">
        <v>7113</v>
      </c>
      <c r="AD2844" s="8">
        <v>51</v>
      </c>
      <c r="AE2844" s="8">
        <v>43</v>
      </c>
      <c r="AF2844" s="13" t="s">
        <v>1354</v>
      </c>
      <c r="AG2844" s="13" t="s">
        <v>1355</v>
      </c>
      <c r="AH2844" s="13" t="s">
        <v>1356</v>
      </c>
      <c r="AI2844" s="14">
        <v>6097684</v>
      </c>
      <c r="AJ2844" s="13" t="s">
        <v>486</v>
      </c>
      <c r="AK2844" s="13" t="s">
        <v>1357</v>
      </c>
      <c r="AL2844" s="13" t="s">
        <v>1356</v>
      </c>
      <c r="AM2844" s="13" t="s">
        <v>1358</v>
      </c>
      <c r="AN2844" s="13" t="s">
        <v>505</v>
      </c>
    </row>
    <row r="2845" spans="1:40" x14ac:dyDescent="0.2">
      <c r="A2845" s="8" t="s">
        <v>7069</v>
      </c>
      <c r="B2845" s="8" t="s">
        <v>5578</v>
      </c>
      <c r="C2845" s="8" t="str">
        <f t="shared" si="43"/>
        <v>Craig County VA</v>
      </c>
      <c r="D2845" s="9">
        <v>5211</v>
      </c>
      <c r="E2845" s="8" t="s">
        <v>218</v>
      </c>
      <c r="F2845" s="9">
        <v>541</v>
      </c>
      <c r="G2845" s="9">
        <v>2139</v>
      </c>
      <c r="H2845" s="9">
        <v>2784</v>
      </c>
      <c r="I2845" s="10">
        <v>0.19432471264367815</v>
      </c>
      <c r="J2845" s="10">
        <v>0.76831896551724133</v>
      </c>
      <c r="K2845" s="9">
        <v>-1598</v>
      </c>
      <c r="L2845" s="9">
        <v>1598</v>
      </c>
      <c r="M2845" s="10">
        <v>-0.5739942528735632</v>
      </c>
      <c r="N2845" s="10">
        <v>0.5739942528735632</v>
      </c>
      <c r="O2845" s="9">
        <v>830</v>
      </c>
      <c r="P2845" s="9">
        <v>1757</v>
      </c>
      <c r="Q2845" s="9">
        <v>2664</v>
      </c>
      <c r="R2845" s="10">
        <v>0.31156156156156156</v>
      </c>
      <c r="S2845" s="10">
        <v>0.65953453453453459</v>
      </c>
      <c r="T2845" s="9">
        <v>-927</v>
      </c>
      <c r="U2845" s="10">
        <v>-0.34797297297297303</v>
      </c>
      <c r="V2845" s="9">
        <v>-289</v>
      </c>
      <c r="W2845" s="9">
        <v>382</v>
      </c>
      <c r="X2845" s="10">
        <v>-0.11723684891788341</v>
      </c>
      <c r="Y2845" s="10">
        <v>0.10878443098270674</v>
      </c>
      <c r="Z2845" s="11">
        <v>329.53</v>
      </c>
      <c r="AA2845" s="11">
        <v>15.813431250568993</v>
      </c>
      <c r="AB2845" s="11">
        <v>51045</v>
      </c>
      <c r="AC2845" s="12" t="s">
        <v>7114</v>
      </c>
      <c r="AD2845" s="8">
        <v>51</v>
      </c>
      <c r="AE2845" s="8">
        <v>45</v>
      </c>
      <c r="AF2845" s="13" t="s">
        <v>7100</v>
      </c>
      <c r="AG2845" s="13"/>
      <c r="AH2845" s="13" t="s">
        <v>7101</v>
      </c>
      <c r="AI2845" s="14">
        <v>314560</v>
      </c>
      <c r="AJ2845" s="13" t="s">
        <v>486</v>
      </c>
      <c r="AK2845" s="13"/>
      <c r="AL2845" s="13"/>
      <c r="AM2845" s="13"/>
      <c r="AN2845" s="13" t="s">
        <v>505</v>
      </c>
    </row>
    <row r="2846" spans="1:40" x14ac:dyDescent="0.2">
      <c r="A2846" s="8" t="s">
        <v>7069</v>
      </c>
      <c r="B2846" s="8" t="s">
        <v>7115</v>
      </c>
      <c r="C2846" s="8" t="str">
        <f t="shared" si="43"/>
        <v>Culpeper County VA</v>
      </c>
      <c r="D2846" s="9">
        <v>49432</v>
      </c>
      <c r="E2846" s="8" t="s">
        <v>218</v>
      </c>
      <c r="F2846" s="9">
        <v>7744</v>
      </c>
      <c r="G2846" s="9">
        <v>13341</v>
      </c>
      <c r="H2846" s="9">
        <v>22087</v>
      </c>
      <c r="I2846" s="10">
        <v>0.35061348304432471</v>
      </c>
      <c r="J2846" s="10">
        <v>0.6040204645266446</v>
      </c>
      <c r="K2846" s="9">
        <v>-5597</v>
      </c>
      <c r="L2846" s="9">
        <v>5597</v>
      </c>
      <c r="M2846" s="10">
        <v>-0.25340698148231988</v>
      </c>
      <c r="N2846" s="10">
        <v>0.25340698148231988</v>
      </c>
      <c r="O2846" s="9">
        <v>8263</v>
      </c>
      <c r="P2846" s="9">
        <v>11549</v>
      </c>
      <c r="Q2846" s="9">
        <v>20131</v>
      </c>
      <c r="R2846" s="10">
        <v>0.41046147732353089</v>
      </c>
      <c r="S2846" s="10">
        <v>0.57369231533455867</v>
      </c>
      <c r="T2846" s="9">
        <v>-3286</v>
      </c>
      <c r="U2846" s="10">
        <v>-0.16323083801102778</v>
      </c>
      <c r="V2846" s="9">
        <v>-519</v>
      </c>
      <c r="W2846" s="9">
        <v>1792</v>
      </c>
      <c r="X2846" s="10">
        <v>-5.9847994279206174E-2</v>
      </c>
      <c r="Y2846" s="10">
        <v>3.0328149192085929E-2</v>
      </c>
      <c r="Z2846" s="11">
        <v>379.23</v>
      </c>
      <c r="AA2846" s="11">
        <v>130.3483374205627</v>
      </c>
      <c r="AB2846" s="11">
        <v>51047</v>
      </c>
      <c r="AC2846" s="12" t="s">
        <v>7116</v>
      </c>
      <c r="AD2846" s="8">
        <v>51</v>
      </c>
      <c r="AE2846" s="8">
        <v>47</v>
      </c>
      <c r="AF2846" s="13" t="s">
        <v>1354</v>
      </c>
      <c r="AG2846" s="13" t="s">
        <v>1355</v>
      </c>
      <c r="AH2846" s="13" t="s">
        <v>1356</v>
      </c>
      <c r="AI2846" s="14">
        <v>6097684</v>
      </c>
      <c r="AJ2846" s="13" t="s">
        <v>486</v>
      </c>
      <c r="AK2846" s="13" t="s">
        <v>1357</v>
      </c>
      <c r="AL2846" s="13" t="s">
        <v>1356</v>
      </c>
      <c r="AM2846" s="13" t="s">
        <v>1358</v>
      </c>
      <c r="AN2846" s="13" t="s">
        <v>505</v>
      </c>
    </row>
    <row r="2847" spans="1:40" x14ac:dyDescent="0.2">
      <c r="A2847" s="8" t="s">
        <v>7069</v>
      </c>
      <c r="B2847" s="8" t="s">
        <v>2095</v>
      </c>
      <c r="C2847" s="8" t="str">
        <f t="shared" si="43"/>
        <v>Cumberland County VA</v>
      </c>
      <c r="D2847" s="9">
        <v>9719</v>
      </c>
      <c r="E2847" s="8" t="s">
        <v>218</v>
      </c>
      <c r="F2847" s="9">
        <v>2032</v>
      </c>
      <c r="G2847" s="9">
        <v>2693</v>
      </c>
      <c r="H2847" s="9">
        <v>4875</v>
      </c>
      <c r="I2847" s="10">
        <v>0.4168205128205128</v>
      </c>
      <c r="J2847" s="10">
        <v>0.55241025641025643</v>
      </c>
      <c r="K2847" s="9">
        <v>-661</v>
      </c>
      <c r="L2847" s="9">
        <v>661</v>
      </c>
      <c r="M2847" s="10">
        <v>-0.13558974358974363</v>
      </c>
      <c r="N2847" s="10">
        <v>0.13558974358974363</v>
      </c>
      <c r="O2847" s="9">
        <v>2422</v>
      </c>
      <c r="P2847" s="9">
        <v>2538</v>
      </c>
      <c r="Q2847" s="9">
        <v>5040</v>
      </c>
      <c r="R2847" s="10">
        <v>0.48055555555555557</v>
      </c>
      <c r="S2847" s="10">
        <v>0.50357142857142856</v>
      </c>
      <c r="T2847" s="9">
        <v>-116</v>
      </c>
      <c r="U2847" s="10">
        <v>-2.301587301587299E-2</v>
      </c>
      <c r="V2847" s="9">
        <v>-390</v>
      </c>
      <c r="W2847" s="9">
        <v>155</v>
      </c>
      <c r="X2847" s="10">
        <v>-6.3735042735042768E-2</v>
      </c>
      <c r="Y2847" s="10">
        <v>4.883882783882787E-2</v>
      </c>
      <c r="Z2847" s="11">
        <v>297.45999999999998</v>
      </c>
      <c r="AA2847" s="11">
        <v>32.673300611846976</v>
      </c>
      <c r="AB2847" s="11">
        <v>51049</v>
      </c>
      <c r="AC2847" s="12" t="s">
        <v>7117</v>
      </c>
      <c r="AD2847" s="8">
        <v>51</v>
      </c>
      <c r="AE2847" s="8">
        <v>49</v>
      </c>
      <c r="AF2847" s="13"/>
      <c r="AG2847" s="13"/>
      <c r="AH2847" s="13"/>
      <c r="AJ2847" s="13"/>
      <c r="AK2847" s="13"/>
      <c r="AL2847" s="13"/>
      <c r="AM2847" s="13"/>
      <c r="AN2847" s="13" t="s">
        <v>510</v>
      </c>
    </row>
    <row r="2848" spans="1:40" x14ac:dyDescent="0.2">
      <c r="A2848" s="8" t="s">
        <v>7069</v>
      </c>
      <c r="B2848" s="8" t="s">
        <v>7118</v>
      </c>
      <c r="C2848" s="8" t="str">
        <f t="shared" si="43"/>
        <v>Dickenson County VA</v>
      </c>
      <c r="D2848" s="9">
        <v>15115</v>
      </c>
      <c r="E2848" s="8" t="s">
        <v>218</v>
      </c>
      <c r="F2848" s="9">
        <v>1335</v>
      </c>
      <c r="G2848" s="9">
        <v>4932</v>
      </c>
      <c r="H2848" s="9">
        <v>6405</v>
      </c>
      <c r="I2848" s="10">
        <v>0.20843091334894615</v>
      </c>
      <c r="J2848" s="10">
        <v>0.77002341920374706</v>
      </c>
      <c r="K2848" s="9">
        <v>-3597</v>
      </c>
      <c r="L2848" s="9">
        <v>3597</v>
      </c>
      <c r="M2848" s="10">
        <v>-0.56159250585480092</v>
      </c>
      <c r="N2848" s="10">
        <v>0.56159250585480092</v>
      </c>
      <c r="O2848" s="9">
        <v>2472</v>
      </c>
      <c r="P2848" s="9">
        <v>4274</v>
      </c>
      <c r="Q2848" s="9">
        <v>6878</v>
      </c>
      <c r="R2848" s="10">
        <v>0.35940680430357663</v>
      </c>
      <c r="S2848" s="10">
        <v>0.6214015702239023</v>
      </c>
      <c r="T2848" s="9">
        <v>-1802</v>
      </c>
      <c r="U2848" s="10">
        <v>-0.26199476592032567</v>
      </c>
      <c r="V2848" s="9">
        <v>-1137</v>
      </c>
      <c r="W2848" s="9">
        <v>658</v>
      </c>
      <c r="X2848" s="10">
        <v>-0.15097589095463049</v>
      </c>
      <c r="Y2848" s="10">
        <v>0.14862184897984476</v>
      </c>
      <c r="Z2848" s="11">
        <v>330.53</v>
      </c>
      <c r="AA2848" s="11">
        <v>45.729585816718604</v>
      </c>
      <c r="AB2848" s="11">
        <v>51051</v>
      </c>
      <c r="AC2848" s="12" t="s">
        <v>7119</v>
      </c>
      <c r="AD2848" s="8">
        <v>51</v>
      </c>
      <c r="AE2848" s="8">
        <v>51</v>
      </c>
      <c r="AF2848" s="13" t="s">
        <v>7120</v>
      </c>
      <c r="AG2848" s="13"/>
      <c r="AH2848" s="13" t="s">
        <v>7121</v>
      </c>
      <c r="AJ2848" s="13" t="s">
        <v>498</v>
      </c>
      <c r="AK2848" s="13"/>
      <c r="AL2848" s="13"/>
      <c r="AM2848" s="13"/>
      <c r="AN2848" s="13" t="s">
        <v>505</v>
      </c>
    </row>
    <row r="2849" spans="1:40" x14ac:dyDescent="0.2">
      <c r="A2849" s="8" t="s">
        <v>7069</v>
      </c>
      <c r="B2849" s="8" t="s">
        <v>7122</v>
      </c>
      <c r="C2849" s="8" t="str">
        <f t="shared" ref="C2849:C2912" si="44">B2849&amp;" "&amp;A2849</f>
        <v>Dinwiddie County VA</v>
      </c>
      <c r="D2849" s="9">
        <v>27852</v>
      </c>
      <c r="E2849" s="8" t="s">
        <v>218</v>
      </c>
      <c r="F2849" s="9">
        <v>5765</v>
      </c>
      <c r="G2849" s="9">
        <v>7447</v>
      </c>
      <c r="H2849" s="9">
        <v>13533</v>
      </c>
      <c r="I2849" s="10">
        <v>0.4259957141801522</v>
      </c>
      <c r="J2849" s="10">
        <v>0.55028448976575772</v>
      </c>
      <c r="K2849" s="9">
        <v>-1682</v>
      </c>
      <c r="L2849" s="9">
        <v>1682</v>
      </c>
      <c r="M2849" s="10">
        <v>-0.12428877558560553</v>
      </c>
      <c r="N2849" s="10">
        <v>0.12428877558560553</v>
      </c>
      <c r="O2849" s="9">
        <v>6425</v>
      </c>
      <c r="P2849" s="9">
        <v>6769</v>
      </c>
      <c r="Q2849" s="9">
        <v>13339</v>
      </c>
      <c r="R2849" s="10">
        <v>0.48167029012669615</v>
      </c>
      <c r="S2849" s="10">
        <v>0.50745932978484143</v>
      </c>
      <c r="T2849" s="9">
        <v>-344</v>
      </c>
      <c r="U2849" s="10">
        <v>-2.5789039658145274E-2</v>
      </c>
      <c r="V2849" s="9">
        <v>-660</v>
      </c>
      <c r="W2849" s="9">
        <v>678</v>
      </c>
      <c r="X2849" s="10">
        <v>-5.5674575946543958E-2</v>
      </c>
      <c r="Y2849" s="10">
        <v>4.2825159980916294E-2</v>
      </c>
      <c r="Z2849" s="11">
        <v>503.72</v>
      </c>
      <c r="AA2849" s="11">
        <v>55.292622885730168</v>
      </c>
      <c r="AB2849" s="11">
        <v>51053</v>
      </c>
      <c r="AC2849" s="12" t="s">
        <v>7123</v>
      </c>
      <c r="AD2849" s="8">
        <v>51</v>
      </c>
      <c r="AE2849" s="8">
        <v>53</v>
      </c>
      <c r="AF2849" s="13" t="s">
        <v>7079</v>
      </c>
      <c r="AG2849" s="13"/>
      <c r="AH2849" s="13" t="s">
        <v>7080</v>
      </c>
      <c r="AI2849" s="14">
        <v>1271334</v>
      </c>
      <c r="AJ2849" s="13" t="s">
        <v>486</v>
      </c>
      <c r="AK2849" s="13"/>
      <c r="AL2849" s="13"/>
      <c r="AM2849" s="13"/>
      <c r="AN2849" s="13" t="s">
        <v>487</v>
      </c>
    </row>
    <row r="2850" spans="1:40" x14ac:dyDescent="0.2">
      <c r="A2850" s="8" t="s">
        <v>7069</v>
      </c>
      <c r="B2850" s="8" t="s">
        <v>3447</v>
      </c>
      <c r="C2850" s="8" t="str">
        <f t="shared" si="44"/>
        <v>Essex County VA</v>
      </c>
      <c r="D2850" s="9">
        <v>11130</v>
      </c>
      <c r="E2850" s="8" t="s">
        <v>218</v>
      </c>
      <c r="F2850" s="9">
        <v>2541</v>
      </c>
      <c r="G2850" s="9">
        <v>2657</v>
      </c>
      <c r="H2850" s="9">
        <v>5354</v>
      </c>
      <c r="I2850" s="10">
        <v>0.47459843107956667</v>
      </c>
      <c r="J2850" s="10">
        <v>0.49626447515875982</v>
      </c>
      <c r="K2850" s="9">
        <v>-116</v>
      </c>
      <c r="L2850" s="9">
        <v>116</v>
      </c>
      <c r="M2850" s="10">
        <v>-2.1666044079193147E-2</v>
      </c>
      <c r="N2850" s="10">
        <v>2.1666044079193147E-2</v>
      </c>
      <c r="O2850" s="9">
        <v>3009</v>
      </c>
      <c r="P2850" s="9">
        <v>2602</v>
      </c>
      <c r="Q2850" s="9">
        <v>5666</v>
      </c>
      <c r="R2850" s="10">
        <v>0.53106247793858097</v>
      </c>
      <c r="S2850" s="10">
        <v>0.45923049770561242</v>
      </c>
      <c r="T2850" s="9">
        <v>407</v>
      </c>
      <c r="U2850" s="10">
        <v>7.1831980232968551E-2</v>
      </c>
      <c r="V2850" s="9">
        <v>-468</v>
      </c>
      <c r="W2850" s="9">
        <v>55</v>
      </c>
      <c r="X2850" s="10">
        <v>-5.6464046859014294E-2</v>
      </c>
      <c r="Y2850" s="10">
        <v>3.7033977453147404E-2</v>
      </c>
      <c r="Z2850" s="11">
        <v>257.12</v>
      </c>
      <c r="AA2850" s="11">
        <v>43.287181082762913</v>
      </c>
      <c r="AB2850" s="11">
        <v>51057</v>
      </c>
      <c r="AC2850" s="12" t="s">
        <v>7124</v>
      </c>
      <c r="AD2850" s="8">
        <v>51</v>
      </c>
      <c r="AE2850" s="8">
        <v>57</v>
      </c>
      <c r="AF2850" s="13"/>
      <c r="AG2850" s="13"/>
      <c r="AH2850" s="13"/>
      <c r="AJ2850" s="13"/>
      <c r="AK2850" s="13"/>
      <c r="AL2850" s="13"/>
      <c r="AM2850" s="13"/>
      <c r="AN2850" s="13" t="s">
        <v>510</v>
      </c>
    </row>
    <row r="2851" spans="1:40" x14ac:dyDescent="0.2">
      <c r="A2851" s="8" t="s">
        <v>7069</v>
      </c>
      <c r="B2851" s="8" t="s">
        <v>7125</v>
      </c>
      <c r="C2851" s="8" t="str">
        <f t="shared" si="44"/>
        <v>Fairfax County VA</v>
      </c>
      <c r="D2851" s="9">
        <v>1142234</v>
      </c>
      <c r="E2851" s="8" t="s">
        <v>218</v>
      </c>
      <c r="F2851" s="9">
        <v>354485</v>
      </c>
      <c r="G2851" s="9">
        <v>157837</v>
      </c>
      <c r="H2851" s="9">
        <v>542858</v>
      </c>
      <c r="I2851" s="10">
        <v>0.6529976531616003</v>
      </c>
      <c r="J2851" s="10">
        <v>0.29075190933909051</v>
      </c>
      <c r="K2851" s="9">
        <v>196648</v>
      </c>
      <c r="L2851" s="9">
        <v>-196648</v>
      </c>
      <c r="M2851" s="10">
        <v>0.36224574382250979</v>
      </c>
      <c r="N2851" s="10">
        <v>-0.36224574382250979</v>
      </c>
      <c r="O2851" s="9">
        <v>260835</v>
      </c>
      <c r="P2851" s="9">
        <v>173786</v>
      </c>
      <c r="Q2851" s="9">
        <v>440174</v>
      </c>
      <c r="R2851" s="10">
        <v>0.59257248270002316</v>
      </c>
      <c r="S2851" s="10">
        <v>0.39481205159777727</v>
      </c>
      <c r="T2851" s="9">
        <v>87049</v>
      </c>
      <c r="U2851" s="10">
        <v>0.19776043110224589</v>
      </c>
      <c r="V2851" s="9">
        <v>93650</v>
      </c>
      <c r="W2851" s="9">
        <v>-15949</v>
      </c>
      <c r="X2851" s="10">
        <v>6.0425170461577138E-2</v>
      </c>
      <c r="Y2851" s="10">
        <v>-0.10406014225868676</v>
      </c>
      <c r="Z2851" s="11">
        <v>390.97</v>
      </c>
      <c r="AA2851" s="11">
        <v>2921.5387369874925</v>
      </c>
      <c r="AB2851" s="11">
        <v>51059</v>
      </c>
      <c r="AC2851" s="12" t="s">
        <v>7126</v>
      </c>
      <c r="AD2851" s="8">
        <v>51</v>
      </c>
      <c r="AE2851" s="8">
        <v>59</v>
      </c>
      <c r="AF2851" s="13" t="s">
        <v>1354</v>
      </c>
      <c r="AG2851" s="13" t="s">
        <v>1355</v>
      </c>
      <c r="AH2851" s="13" t="s">
        <v>1356</v>
      </c>
      <c r="AI2851" s="14">
        <v>6097684</v>
      </c>
      <c r="AJ2851" s="13" t="s">
        <v>486</v>
      </c>
      <c r="AK2851" s="13" t="s">
        <v>1357</v>
      </c>
      <c r="AL2851" s="13" t="s">
        <v>1356</v>
      </c>
      <c r="AM2851" s="13" t="s">
        <v>1358</v>
      </c>
      <c r="AN2851" s="13" t="s">
        <v>487</v>
      </c>
    </row>
    <row r="2852" spans="1:40" x14ac:dyDescent="0.2">
      <c r="A2852" s="8" t="s">
        <v>7069</v>
      </c>
      <c r="B2852" s="8" t="s">
        <v>7127</v>
      </c>
      <c r="C2852" s="8" t="str">
        <f t="shared" si="44"/>
        <v>Fauquier County VA</v>
      </c>
      <c r="D2852" s="9">
        <v>68782</v>
      </c>
      <c r="E2852" s="8" t="s">
        <v>218</v>
      </c>
      <c r="F2852" s="9">
        <v>12960</v>
      </c>
      <c r="G2852" s="9">
        <v>22110</v>
      </c>
      <c r="H2852" s="9">
        <v>37124</v>
      </c>
      <c r="I2852" s="10">
        <v>0.34910031246632905</v>
      </c>
      <c r="J2852" s="10">
        <v>0.59557159788815861</v>
      </c>
      <c r="K2852" s="9">
        <v>-9150</v>
      </c>
      <c r="L2852" s="9">
        <v>9150</v>
      </c>
      <c r="M2852" s="10">
        <v>-0.24647128542182956</v>
      </c>
      <c r="N2852" s="10">
        <v>0.24647128542182956</v>
      </c>
      <c r="O2852" s="9">
        <v>13891</v>
      </c>
      <c r="P2852" s="9">
        <v>20955</v>
      </c>
      <c r="Q2852" s="9">
        <v>35339</v>
      </c>
      <c r="R2852" s="10">
        <v>0.39307846854749712</v>
      </c>
      <c r="S2852" s="10">
        <v>0.59297093862305106</v>
      </c>
      <c r="T2852" s="9">
        <v>-7064</v>
      </c>
      <c r="U2852" s="10">
        <v>-0.19989247007555394</v>
      </c>
      <c r="V2852" s="9">
        <v>-931</v>
      </c>
      <c r="W2852" s="9">
        <v>1155</v>
      </c>
      <c r="X2852" s="10">
        <v>-4.3978156081168063E-2</v>
      </c>
      <c r="Y2852" s="10">
        <v>2.6006592651075522E-3</v>
      </c>
      <c r="Z2852" s="11">
        <v>647.45000000000005</v>
      </c>
      <c r="AA2852" s="11">
        <v>106.23523051973125</v>
      </c>
      <c r="AB2852" s="11">
        <v>51061</v>
      </c>
      <c r="AC2852" s="12" t="s">
        <v>7128</v>
      </c>
      <c r="AD2852" s="8">
        <v>51</v>
      </c>
      <c r="AE2852" s="8">
        <v>61</v>
      </c>
      <c r="AF2852" s="13" t="s">
        <v>1354</v>
      </c>
      <c r="AG2852" s="13" t="s">
        <v>1355</v>
      </c>
      <c r="AH2852" s="13" t="s">
        <v>1356</v>
      </c>
      <c r="AI2852" s="14">
        <v>6097684</v>
      </c>
      <c r="AJ2852" s="13" t="s">
        <v>486</v>
      </c>
      <c r="AK2852" s="13" t="s">
        <v>1357</v>
      </c>
      <c r="AL2852" s="13" t="s">
        <v>1356</v>
      </c>
      <c r="AM2852" s="13" t="s">
        <v>1358</v>
      </c>
      <c r="AN2852" s="13" t="s">
        <v>487</v>
      </c>
    </row>
    <row r="2853" spans="1:40" x14ac:dyDescent="0.2">
      <c r="A2853" s="8" t="s">
        <v>7069</v>
      </c>
      <c r="B2853" s="8" t="s">
        <v>1695</v>
      </c>
      <c r="C2853" s="8" t="str">
        <f t="shared" si="44"/>
        <v>Floyd County VA</v>
      </c>
      <c r="D2853" s="9">
        <v>15651</v>
      </c>
      <c r="E2853" s="8" t="s">
        <v>218</v>
      </c>
      <c r="F2853" s="9">
        <v>2300</v>
      </c>
      <c r="G2853" s="9">
        <v>5289</v>
      </c>
      <c r="H2853" s="9">
        <v>7972</v>
      </c>
      <c r="I2853" s="10">
        <v>0.28850978424485701</v>
      </c>
      <c r="J2853" s="10">
        <v>0.66344706472654291</v>
      </c>
      <c r="K2853" s="9">
        <v>-2989</v>
      </c>
      <c r="L2853" s="9">
        <v>2989</v>
      </c>
      <c r="M2853" s="10">
        <v>-0.3749372804816859</v>
      </c>
      <c r="N2853" s="10">
        <v>0.3749372804816859</v>
      </c>
      <c r="O2853" s="9">
        <v>2732</v>
      </c>
      <c r="P2853" s="9">
        <v>4671</v>
      </c>
      <c r="Q2853" s="9">
        <v>7626</v>
      </c>
      <c r="R2853" s="10">
        <v>0.35824809861001838</v>
      </c>
      <c r="S2853" s="10">
        <v>0.61250983477576715</v>
      </c>
      <c r="T2853" s="9">
        <v>-1939</v>
      </c>
      <c r="U2853" s="10">
        <v>-0.25426173616574876</v>
      </c>
      <c r="V2853" s="9">
        <v>-432</v>
      </c>
      <c r="W2853" s="9">
        <v>618</v>
      </c>
      <c r="X2853" s="10">
        <v>-6.9738314365161369E-2</v>
      </c>
      <c r="Y2853" s="10">
        <v>5.0937229950775764E-2</v>
      </c>
      <c r="Z2853" s="11">
        <v>380.42</v>
      </c>
      <c r="AA2853" s="11">
        <v>41.141370064665367</v>
      </c>
      <c r="AB2853" s="11">
        <v>51063</v>
      </c>
      <c r="AC2853" s="12" t="s">
        <v>7129</v>
      </c>
      <c r="AD2853" s="8">
        <v>51</v>
      </c>
      <c r="AE2853" s="8">
        <v>63</v>
      </c>
      <c r="AF2853" s="13" t="s">
        <v>7130</v>
      </c>
      <c r="AG2853" s="13"/>
      <c r="AH2853" s="13" t="s">
        <v>7131</v>
      </c>
      <c r="AI2853" s="14">
        <v>181747</v>
      </c>
      <c r="AJ2853" s="13" t="s">
        <v>486</v>
      </c>
      <c r="AK2853" s="13"/>
      <c r="AL2853" s="13"/>
      <c r="AM2853" s="13"/>
      <c r="AN2853" s="13" t="s">
        <v>505</v>
      </c>
    </row>
    <row r="2854" spans="1:40" x14ac:dyDescent="0.2">
      <c r="A2854" s="8" t="s">
        <v>7069</v>
      </c>
      <c r="B2854" s="8" t="s">
        <v>7132</v>
      </c>
      <c r="C2854" s="8" t="str">
        <f t="shared" si="44"/>
        <v>Fluvanna County VA</v>
      </c>
      <c r="D2854" s="9">
        <v>26235</v>
      </c>
      <c r="E2854" s="8" t="s">
        <v>218</v>
      </c>
      <c r="F2854" s="9">
        <v>5751</v>
      </c>
      <c r="G2854" s="9">
        <v>7018</v>
      </c>
      <c r="H2854" s="9">
        <v>13492</v>
      </c>
      <c r="I2854" s="10">
        <v>0.42625259412985472</v>
      </c>
      <c r="J2854" s="10">
        <v>0.52016009487103465</v>
      </c>
      <c r="K2854" s="9">
        <v>-1267</v>
      </c>
      <c r="L2854" s="9">
        <v>1267</v>
      </c>
      <c r="M2854" s="10">
        <v>-9.3907500741179928E-2</v>
      </c>
      <c r="N2854" s="10">
        <v>9.3907500741179928E-2</v>
      </c>
      <c r="O2854" s="9">
        <v>5885</v>
      </c>
      <c r="P2854" s="9">
        <v>6678</v>
      </c>
      <c r="Q2854" s="9">
        <v>12724</v>
      </c>
      <c r="R2854" s="10">
        <v>0.46251178874567744</v>
      </c>
      <c r="S2854" s="10">
        <v>0.52483495756051557</v>
      </c>
      <c r="T2854" s="9">
        <v>-793</v>
      </c>
      <c r="U2854" s="10">
        <v>-6.2323168814838126E-2</v>
      </c>
      <c r="V2854" s="9">
        <v>-134</v>
      </c>
      <c r="W2854" s="9">
        <v>340</v>
      </c>
      <c r="X2854" s="10">
        <v>-3.6259194615822721E-2</v>
      </c>
      <c r="Y2854" s="10">
        <v>-4.6748626894809187E-3</v>
      </c>
      <c r="Z2854" s="11">
        <v>286.01</v>
      </c>
      <c r="AA2854" s="11">
        <v>91.727561973357581</v>
      </c>
      <c r="AB2854" s="11">
        <v>51065</v>
      </c>
      <c r="AC2854" s="12" t="s">
        <v>7133</v>
      </c>
      <c r="AD2854" s="8">
        <v>51</v>
      </c>
      <c r="AE2854" s="8">
        <v>65</v>
      </c>
      <c r="AF2854" s="13" t="s">
        <v>7074</v>
      </c>
      <c r="AG2854" s="13"/>
      <c r="AH2854" s="13" t="s">
        <v>7075</v>
      </c>
      <c r="AI2854" s="14">
        <v>229514</v>
      </c>
      <c r="AJ2854" s="13" t="s">
        <v>486</v>
      </c>
      <c r="AK2854" s="13"/>
      <c r="AL2854" s="13"/>
      <c r="AM2854" s="13"/>
      <c r="AN2854" s="13" t="s">
        <v>505</v>
      </c>
    </row>
    <row r="2855" spans="1:40" x14ac:dyDescent="0.2">
      <c r="A2855" s="8" t="s">
        <v>7069</v>
      </c>
      <c r="B2855" s="8" t="s">
        <v>586</v>
      </c>
      <c r="C2855" s="8" t="str">
        <f t="shared" si="44"/>
        <v>Franklin County VA</v>
      </c>
      <c r="D2855" s="9">
        <v>56264</v>
      </c>
      <c r="E2855" s="8" t="s">
        <v>218</v>
      </c>
      <c r="F2855" s="9">
        <v>7254</v>
      </c>
      <c r="G2855" s="9">
        <v>18560</v>
      </c>
      <c r="H2855" s="9">
        <v>26805</v>
      </c>
      <c r="I2855" s="10">
        <v>0.27062115277000559</v>
      </c>
      <c r="J2855" s="10">
        <v>0.69240813281104274</v>
      </c>
      <c r="K2855" s="9">
        <v>-11306</v>
      </c>
      <c r="L2855" s="9">
        <v>11306</v>
      </c>
      <c r="M2855" s="10">
        <v>-0.42178698004103715</v>
      </c>
      <c r="N2855" s="10">
        <v>0.42178698004103715</v>
      </c>
      <c r="O2855" s="9">
        <v>9082</v>
      </c>
      <c r="P2855" s="9">
        <v>16685</v>
      </c>
      <c r="Q2855" s="9">
        <v>26633</v>
      </c>
      <c r="R2855" s="10">
        <v>0.34100551946832874</v>
      </c>
      <c r="S2855" s="10">
        <v>0.62647842901663353</v>
      </c>
      <c r="T2855" s="9">
        <v>-7603</v>
      </c>
      <c r="U2855" s="10">
        <v>-0.28547290954830479</v>
      </c>
      <c r="V2855" s="9">
        <v>-1828</v>
      </c>
      <c r="W2855" s="9">
        <v>1875</v>
      </c>
      <c r="X2855" s="10">
        <v>-7.0384366698323153E-2</v>
      </c>
      <c r="Y2855" s="10">
        <v>6.5929703794409211E-2</v>
      </c>
      <c r="Z2855" s="11">
        <v>690.43</v>
      </c>
      <c r="AA2855" s="11">
        <v>81.491244586706841</v>
      </c>
      <c r="AB2855" s="11">
        <v>51067</v>
      </c>
      <c r="AC2855" s="12" t="s">
        <v>7134</v>
      </c>
      <c r="AD2855" s="8">
        <v>51</v>
      </c>
      <c r="AE2855" s="8">
        <v>67</v>
      </c>
      <c r="AF2855" s="13" t="s">
        <v>7100</v>
      </c>
      <c r="AG2855" s="13"/>
      <c r="AH2855" s="13" t="s">
        <v>7101</v>
      </c>
      <c r="AI2855" s="14">
        <v>314560</v>
      </c>
      <c r="AJ2855" s="13" t="s">
        <v>486</v>
      </c>
      <c r="AK2855" s="13"/>
      <c r="AL2855" s="13"/>
      <c r="AM2855" s="13"/>
      <c r="AN2855" s="13" t="s">
        <v>505</v>
      </c>
    </row>
    <row r="2856" spans="1:40" x14ac:dyDescent="0.2">
      <c r="A2856" s="8" t="s">
        <v>7069</v>
      </c>
      <c r="B2856" s="8" t="s">
        <v>3398</v>
      </c>
      <c r="C2856" s="8" t="str">
        <f t="shared" si="44"/>
        <v>Frederick County VA</v>
      </c>
      <c r="D2856" s="9">
        <v>83199</v>
      </c>
      <c r="E2856" s="8" t="s">
        <v>218</v>
      </c>
      <c r="F2856" s="9">
        <v>11920</v>
      </c>
      <c r="G2856" s="9">
        <v>26069</v>
      </c>
      <c r="H2856" s="9">
        <v>40133</v>
      </c>
      <c r="I2856" s="10">
        <v>0.29701243365808688</v>
      </c>
      <c r="J2856" s="10">
        <v>0.649565195724217</v>
      </c>
      <c r="K2856" s="9">
        <v>-14149</v>
      </c>
      <c r="L2856" s="9">
        <v>14149</v>
      </c>
      <c r="M2856" s="10">
        <v>-0.35255276206613012</v>
      </c>
      <c r="N2856" s="10">
        <v>0.35255276206613012</v>
      </c>
      <c r="O2856" s="9">
        <v>12683</v>
      </c>
      <c r="P2856" s="9">
        <v>22851</v>
      </c>
      <c r="Q2856" s="9">
        <v>36272</v>
      </c>
      <c r="R2856" s="10">
        <v>0.34966365240405822</v>
      </c>
      <c r="S2856" s="10">
        <v>0.62999007498897219</v>
      </c>
      <c r="T2856" s="9">
        <v>-10168</v>
      </c>
      <c r="U2856" s="10">
        <v>-0.28032642258491397</v>
      </c>
      <c r="V2856" s="9">
        <v>-763</v>
      </c>
      <c r="W2856" s="9">
        <v>3218</v>
      </c>
      <c r="X2856" s="10">
        <v>-5.265121874597134E-2</v>
      </c>
      <c r="Y2856" s="10">
        <v>1.9575120735244811E-2</v>
      </c>
      <c r="Z2856" s="11">
        <v>413.5</v>
      </c>
      <c r="AA2856" s="11">
        <v>201.20677146311971</v>
      </c>
      <c r="AB2856" s="11">
        <v>51069</v>
      </c>
      <c r="AC2856" s="12" t="s">
        <v>7135</v>
      </c>
      <c r="AD2856" s="8">
        <v>51</v>
      </c>
      <c r="AE2856" s="8">
        <v>69</v>
      </c>
      <c r="AF2856" s="13" t="s">
        <v>7136</v>
      </c>
      <c r="AG2856" s="13" t="s">
        <v>1355</v>
      </c>
      <c r="AH2856" s="13" t="s">
        <v>7137</v>
      </c>
      <c r="AI2856" s="14">
        <v>133836</v>
      </c>
      <c r="AJ2856" s="13" t="s">
        <v>486</v>
      </c>
      <c r="AK2856" s="13" t="s">
        <v>1357</v>
      </c>
      <c r="AL2856" s="13"/>
      <c r="AM2856" s="13"/>
      <c r="AN2856" s="13" t="s">
        <v>487</v>
      </c>
    </row>
    <row r="2857" spans="1:40" x14ac:dyDescent="0.2">
      <c r="A2857" s="8" t="s">
        <v>7069</v>
      </c>
      <c r="B2857" s="8" t="s">
        <v>6285</v>
      </c>
      <c r="C2857" s="8" t="str">
        <f t="shared" si="44"/>
        <v>Giles County VA</v>
      </c>
      <c r="D2857" s="9">
        <v>16708</v>
      </c>
      <c r="E2857" s="8" t="s">
        <v>218</v>
      </c>
      <c r="F2857" s="9">
        <v>1949</v>
      </c>
      <c r="G2857" s="9">
        <v>5930</v>
      </c>
      <c r="H2857" s="9">
        <v>8196</v>
      </c>
      <c r="I2857" s="10">
        <v>0.23779892630551488</v>
      </c>
      <c r="J2857" s="10">
        <v>0.72352367008296725</v>
      </c>
      <c r="K2857" s="9">
        <v>-3981</v>
      </c>
      <c r="L2857" s="9">
        <v>3981</v>
      </c>
      <c r="M2857" s="10">
        <v>-0.48572474377745234</v>
      </c>
      <c r="N2857" s="10">
        <v>0.48572474377745234</v>
      </c>
      <c r="O2857" s="9">
        <v>2730</v>
      </c>
      <c r="P2857" s="9">
        <v>4660</v>
      </c>
      <c r="Q2857" s="9">
        <v>7544</v>
      </c>
      <c r="R2857" s="10">
        <v>0.36187698833510074</v>
      </c>
      <c r="S2857" s="10">
        <v>0.61770943796394484</v>
      </c>
      <c r="T2857" s="9">
        <v>-1930</v>
      </c>
      <c r="U2857" s="10">
        <v>-0.25583244962884411</v>
      </c>
      <c r="V2857" s="9">
        <v>-781</v>
      </c>
      <c r="W2857" s="9">
        <v>1270</v>
      </c>
      <c r="X2857" s="10">
        <v>-0.12407806202958585</v>
      </c>
      <c r="Y2857" s="10">
        <v>0.10581423211902241</v>
      </c>
      <c r="Z2857" s="11">
        <v>355.78</v>
      </c>
      <c r="AA2857" s="11">
        <v>46.961605486536627</v>
      </c>
      <c r="AB2857" s="11">
        <v>51071</v>
      </c>
      <c r="AC2857" s="12" t="s">
        <v>7138</v>
      </c>
      <c r="AD2857" s="8">
        <v>51</v>
      </c>
      <c r="AE2857" s="8">
        <v>71</v>
      </c>
      <c r="AF2857" s="13" t="s">
        <v>7130</v>
      </c>
      <c r="AG2857" s="13"/>
      <c r="AH2857" s="13" t="s">
        <v>7131</v>
      </c>
      <c r="AI2857" s="14">
        <v>181747</v>
      </c>
      <c r="AJ2857" s="13" t="s">
        <v>486</v>
      </c>
      <c r="AK2857" s="13"/>
      <c r="AL2857" s="13"/>
      <c r="AM2857" s="13"/>
      <c r="AN2857" s="13" t="s">
        <v>505</v>
      </c>
    </row>
    <row r="2858" spans="1:40" x14ac:dyDescent="0.2">
      <c r="A2858" s="8" t="s">
        <v>7069</v>
      </c>
      <c r="B2858" s="8" t="s">
        <v>4651</v>
      </c>
      <c r="C2858" s="8" t="str">
        <f t="shared" si="44"/>
        <v>Gloucester County VA</v>
      </c>
      <c r="D2858" s="9">
        <v>37143</v>
      </c>
      <c r="E2858" s="8" t="s">
        <v>218</v>
      </c>
      <c r="F2858" s="9">
        <v>5399</v>
      </c>
      <c r="G2858" s="9">
        <v>13087</v>
      </c>
      <c r="H2858" s="9">
        <v>19524</v>
      </c>
      <c r="I2858" s="10">
        <v>0.27653144847367345</v>
      </c>
      <c r="J2858" s="10">
        <v>0.67030321655398484</v>
      </c>
      <c r="K2858" s="9">
        <v>-7688</v>
      </c>
      <c r="L2858" s="9">
        <v>7688</v>
      </c>
      <c r="M2858" s="10">
        <v>-0.39377176808031139</v>
      </c>
      <c r="N2858" s="10">
        <v>0.39377176808031139</v>
      </c>
      <c r="O2858" s="9">
        <v>6764</v>
      </c>
      <c r="P2858" s="9">
        <v>12137</v>
      </c>
      <c r="Q2858" s="9">
        <v>19246</v>
      </c>
      <c r="R2858" s="10">
        <v>0.35144965187571442</v>
      </c>
      <c r="S2858" s="10">
        <v>0.63062454536007484</v>
      </c>
      <c r="T2858" s="9">
        <v>-5373</v>
      </c>
      <c r="U2858" s="10">
        <v>-0.27917489348436042</v>
      </c>
      <c r="V2858" s="9">
        <v>-1365</v>
      </c>
      <c r="W2858" s="9">
        <v>950</v>
      </c>
      <c r="X2858" s="10">
        <v>-7.4918203402040973E-2</v>
      </c>
      <c r="Y2858" s="10">
        <v>3.9678671193909998E-2</v>
      </c>
      <c r="Z2858" s="11">
        <v>217.81</v>
      </c>
      <c r="AA2858" s="11">
        <v>170.52936045176989</v>
      </c>
      <c r="AB2858" s="11">
        <v>51073</v>
      </c>
      <c r="AC2858" s="12" t="s">
        <v>7139</v>
      </c>
      <c r="AD2858" s="8">
        <v>51</v>
      </c>
      <c r="AE2858" s="8">
        <v>73</v>
      </c>
      <c r="AF2858" s="13" t="s">
        <v>5026</v>
      </c>
      <c r="AG2858" s="13" t="s">
        <v>4988</v>
      </c>
      <c r="AH2858" s="13" t="s">
        <v>5027</v>
      </c>
      <c r="AI2858" s="14">
        <v>1724876</v>
      </c>
      <c r="AJ2858" s="13" t="s">
        <v>486</v>
      </c>
      <c r="AK2858" s="13" t="s">
        <v>4990</v>
      </c>
      <c r="AL2858" s="13"/>
      <c r="AM2858" s="13"/>
      <c r="AN2858" s="13" t="s">
        <v>487</v>
      </c>
    </row>
    <row r="2859" spans="1:40" x14ac:dyDescent="0.2">
      <c r="A2859" s="8" t="s">
        <v>7069</v>
      </c>
      <c r="B2859" s="8" t="s">
        <v>7140</v>
      </c>
      <c r="C2859" s="8" t="str">
        <f t="shared" si="44"/>
        <v>Goochland County VA</v>
      </c>
      <c r="D2859" s="9">
        <v>22253</v>
      </c>
      <c r="E2859" s="8" t="s">
        <v>218</v>
      </c>
      <c r="F2859" s="9">
        <v>4884</v>
      </c>
      <c r="G2859" s="9">
        <v>8374</v>
      </c>
      <c r="H2859" s="9">
        <v>13930</v>
      </c>
      <c r="I2859" s="10">
        <v>0.35061019382627423</v>
      </c>
      <c r="J2859" s="10">
        <v>0.60114860014357496</v>
      </c>
      <c r="K2859" s="9">
        <v>-3490</v>
      </c>
      <c r="L2859" s="9">
        <v>3490</v>
      </c>
      <c r="M2859" s="10">
        <v>-0.25053840631730073</v>
      </c>
      <c r="N2859" s="10">
        <v>0.25053840631730073</v>
      </c>
      <c r="O2859" s="9">
        <v>4676</v>
      </c>
      <c r="P2859" s="9">
        <v>8448</v>
      </c>
      <c r="Q2859" s="9">
        <v>13287</v>
      </c>
      <c r="R2859" s="10">
        <v>0.351922932189358</v>
      </c>
      <c r="S2859" s="10">
        <v>0.63580943779634225</v>
      </c>
      <c r="T2859" s="9">
        <v>-3772</v>
      </c>
      <c r="U2859" s="10">
        <v>-0.28388650560698425</v>
      </c>
      <c r="V2859" s="9">
        <v>208</v>
      </c>
      <c r="W2859" s="9">
        <v>-74</v>
      </c>
      <c r="X2859" s="10">
        <v>-1.3127383630837652E-3</v>
      </c>
      <c r="Y2859" s="10">
        <v>-3.4660837652767285E-2</v>
      </c>
      <c r="Z2859" s="11">
        <v>281.42</v>
      </c>
      <c r="AA2859" s="11">
        <v>79.073981948688782</v>
      </c>
      <c r="AB2859" s="11">
        <v>51075</v>
      </c>
      <c r="AC2859" s="12" t="s">
        <v>7141</v>
      </c>
      <c r="AD2859" s="8">
        <v>51</v>
      </c>
      <c r="AE2859" s="8">
        <v>75</v>
      </c>
      <c r="AF2859" s="13" t="s">
        <v>7079</v>
      </c>
      <c r="AG2859" s="13"/>
      <c r="AH2859" s="13" t="s">
        <v>7080</v>
      </c>
      <c r="AI2859" s="14">
        <v>1271334</v>
      </c>
      <c r="AJ2859" s="13" t="s">
        <v>486</v>
      </c>
      <c r="AK2859" s="13"/>
      <c r="AL2859" s="13"/>
      <c r="AM2859" s="13"/>
      <c r="AN2859" s="13" t="s">
        <v>505</v>
      </c>
    </row>
    <row r="2860" spans="1:40" x14ac:dyDescent="0.2">
      <c r="A2860" s="8" t="s">
        <v>7069</v>
      </c>
      <c r="B2860" s="8" t="s">
        <v>3032</v>
      </c>
      <c r="C2860" s="8" t="str">
        <f t="shared" si="44"/>
        <v>Grayson County VA</v>
      </c>
      <c r="D2860" s="9">
        <v>16012</v>
      </c>
      <c r="E2860" s="8" t="s">
        <v>218</v>
      </c>
      <c r="F2860" s="9">
        <v>1407</v>
      </c>
      <c r="G2860" s="9">
        <v>5593</v>
      </c>
      <c r="H2860" s="9">
        <v>7258</v>
      </c>
      <c r="I2860" s="10">
        <v>0.19385505648939103</v>
      </c>
      <c r="J2860" s="10">
        <v>0.77059796087076327</v>
      </c>
      <c r="K2860" s="9">
        <v>-4186</v>
      </c>
      <c r="L2860" s="9">
        <v>4186</v>
      </c>
      <c r="M2860" s="10">
        <v>-0.57674290438137221</v>
      </c>
      <c r="N2860" s="10">
        <v>0.57674290438137221</v>
      </c>
      <c r="O2860" s="9">
        <v>2094</v>
      </c>
      <c r="P2860" s="9">
        <v>4801</v>
      </c>
      <c r="Q2860" s="9">
        <v>7146</v>
      </c>
      <c r="R2860" s="10">
        <v>0.29303106633081444</v>
      </c>
      <c r="S2860" s="10">
        <v>0.67184438846907357</v>
      </c>
      <c r="T2860" s="9">
        <v>-2707</v>
      </c>
      <c r="U2860" s="10">
        <v>-0.37881332213825913</v>
      </c>
      <c r="V2860" s="9">
        <v>-687</v>
      </c>
      <c r="W2860" s="9">
        <v>792</v>
      </c>
      <c r="X2860" s="10">
        <v>-9.9176009841423413E-2</v>
      </c>
      <c r="Y2860" s="10">
        <v>9.8753572401689693E-2</v>
      </c>
      <c r="Z2860" s="11">
        <v>442.18</v>
      </c>
      <c r="AA2860" s="11">
        <v>36.21149758017097</v>
      </c>
      <c r="AB2860" s="11">
        <v>51077</v>
      </c>
      <c r="AC2860" s="12" t="s">
        <v>7142</v>
      </c>
      <c r="AD2860" s="8">
        <v>51</v>
      </c>
      <c r="AE2860" s="8">
        <v>77</v>
      </c>
      <c r="AF2860" s="13"/>
      <c r="AG2860" s="13"/>
      <c r="AH2860" s="13"/>
      <c r="AJ2860" s="13"/>
      <c r="AK2860" s="13"/>
      <c r="AL2860" s="13"/>
      <c r="AM2860" s="13"/>
      <c r="AN2860" s="13" t="s">
        <v>510</v>
      </c>
    </row>
    <row r="2861" spans="1:40" x14ac:dyDescent="0.2">
      <c r="A2861" s="8" t="s">
        <v>7069</v>
      </c>
      <c r="B2861" s="8" t="s">
        <v>592</v>
      </c>
      <c r="C2861" s="8" t="str">
        <f t="shared" si="44"/>
        <v>Greene County VA</v>
      </c>
      <c r="D2861" s="9">
        <v>19162</v>
      </c>
      <c r="E2861" s="8" t="s">
        <v>218</v>
      </c>
      <c r="F2861" s="9">
        <v>2923</v>
      </c>
      <c r="G2861" s="9">
        <v>5943</v>
      </c>
      <c r="H2861" s="9">
        <v>9503</v>
      </c>
      <c r="I2861" s="10">
        <v>0.30758707776491634</v>
      </c>
      <c r="J2861" s="10">
        <v>0.62538145848679361</v>
      </c>
      <c r="K2861" s="9">
        <v>-3020</v>
      </c>
      <c r="L2861" s="9">
        <v>3020</v>
      </c>
      <c r="M2861" s="10">
        <v>-0.31779438072187727</v>
      </c>
      <c r="N2861" s="10">
        <v>0.31779438072187727</v>
      </c>
      <c r="O2861" s="9">
        <v>3284</v>
      </c>
      <c r="P2861" s="9">
        <v>5558</v>
      </c>
      <c r="Q2861" s="9">
        <v>8993</v>
      </c>
      <c r="R2861" s="10">
        <v>0.36517291226509507</v>
      </c>
      <c r="S2861" s="10">
        <v>0.61803625041699095</v>
      </c>
      <c r="T2861" s="9">
        <v>-2274</v>
      </c>
      <c r="U2861" s="10">
        <v>-0.25286333815189588</v>
      </c>
      <c r="V2861" s="9">
        <v>-361</v>
      </c>
      <c r="W2861" s="9">
        <v>385</v>
      </c>
      <c r="X2861" s="10">
        <v>-5.7585834500178734E-2</v>
      </c>
      <c r="Y2861" s="10">
        <v>7.3452080698026556E-3</v>
      </c>
      <c r="Z2861" s="11">
        <v>156.25</v>
      </c>
      <c r="AA2861" s="11">
        <v>122.63679999999999</v>
      </c>
      <c r="AB2861" s="11">
        <v>51079</v>
      </c>
      <c r="AC2861" s="12" t="s">
        <v>7143</v>
      </c>
      <c r="AD2861" s="8">
        <v>51</v>
      </c>
      <c r="AE2861" s="8">
        <v>79</v>
      </c>
      <c r="AF2861" s="13" t="s">
        <v>7074</v>
      </c>
      <c r="AG2861" s="13"/>
      <c r="AH2861" s="13" t="s">
        <v>7075</v>
      </c>
      <c r="AI2861" s="14">
        <v>229514</v>
      </c>
      <c r="AJ2861" s="13" t="s">
        <v>486</v>
      </c>
      <c r="AK2861" s="13"/>
      <c r="AL2861" s="13"/>
      <c r="AM2861" s="13"/>
      <c r="AN2861" s="13" t="s">
        <v>505</v>
      </c>
    </row>
    <row r="2862" spans="1:40" x14ac:dyDescent="0.2">
      <c r="A2862" s="8" t="s">
        <v>7069</v>
      </c>
      <c r="B2862" s="8" t="s">
        <v>7144</v>
      </c>
      <c r="C2862" s="8" t="str">
        <f t="shared" si="44"/>
        <v>Greensville County VA</v>
      </c>
      <c r="D2862" s="9">
        <v>11885</v>
      </c>
      <c r="E2862" s="8" t="s">
        <v>218</v>
      </c>
      <c r="F2862" s="9">
        <v>2558</v>
      </c>
      <c r="G2862" s="9">
        <v>1737</v>
      </c>
      <c r="H2862" s="9">
        <v>4363</v>
      </c>
      <c r="I2862" s="10">
        <v>0.58629383451753381</v>
      </c>
      <c r="J2862" s="10">
        <v>0.3981205592482237</v>
      </c>
      <c r="K2862" s="9">
        <v>821</v>
      </c>
      <c r="L2862" s="9">
        <v>-821</v>
      </c>
      <c r="M2862" s="10">
        <v>0.1881732752693101</v>
      </c>
      <c r="N2862" s="10">
        <v>-0.1881732752693101</v>
      </c>
      <c r="O2862" s="9">
        <v>3135</v>
      </c>
      <c r="P2862" s="9">
        <v>1766</v>
      </c>
      <c r="Q2862" s="9">
        <v>4925</v>
      </c>
      <c r="R2862" s="10">
        <v>0.63654822335025385</v>
      </c>
      <c r="S2862" s="10">
        <v>0.35857868020304567</v>
      </c>
      <c r="T2862" s="9">
        <v>1369</v>
      </c>
      <c r="U2862" s="10">
        <v>0.27796954314720818</v>
      </c>
      <c r="V2862" s="9">
        <v>-577</v>
      </c>
      <c r="W2862" s="9">
        <v>-29</v>
      </c>
      <c r="X2862" s="10">
        <v>-5.0254388832720043E-2</v>
      </c>
      <c r="Y2862" s="10">
        <v>3.954187904517803E-2</v>
      </c>
      <c r="Z2862" s="11">
        <v>295.23</v>
      </c>
      <c r="AA2862" s="11">
        <v>40.256748975375132</v>
      </c>
      <c r="AB2862" s="11">
        <v>51081</v>
      </c>
      <c r="AC2862" s="12" t="s">
        <v>7145</v>
      </c>
      <c r="AD2862" s="8">
        <v>51</v>
      </c>
      <c r="AE2862" s="8">
        <v>81</v>
      </c>
      <c r="AF2862" s="13"/>
      <c r="AG2862" s="13"/>
      <c r="AH2862" s="13"/>
      <c r="AJ2862" s="13"/>
      <c r="AK2862" s="13"/>
      <c r="AL2862" s="13"/>
      <c r="AM2862" s="13"/>
      <c r="AN2862" s="13" t="s">
        <v>510</v>
      </c>
    </row>
    <row r="2863" spans="1:40" x14ac:dyDescent="0.2">
      <c r="A2863" s="8" t="s">
        <v>7069</v>
      </c>
      <c r="B2863" s="8" t="s">
        <v>5066</v>
      </c>
      <c r="C2863" s="8" t="str">
        <f t="shared" si="44"/>
        <v>Halifax County VA</v>
      </c>
      <c r="D2863" s="9">
        <v>35125</v>
      </c>
      <c r="E2863" s="8" t="s">
        <v>218</v>
      </c>
      <c r="F2863" s="9">
        <v>6890</v>
      </c>
      <c r="G2863" s="9">
        <v>9698</v>
      </c>
      <c r="H2863" s="9">
        <v>16946</v>
      </c>
      <c r="I2863" s="10">
        <v>0.40658562492623629</v>
      </c>
      <c r="J2863" s="10">
        <v>0.5722884456508911</v>
      </c>
      <c r="K2863" s="9">
        <v>-2808</v>
      </c>
      <c r="L2863" s="9">
        <v>2808</v>
      </c>
      <c r="M2863" s="10">
        <v>-0.16570282072465481</v>
      </c>
      <c r="N2863" s="10">
        <v>0.16570282072465481</v>
      </c>
      <c r="O2863" s="9">
        <v>7760</v>
      </c>
      <c r="P2863" s="9">
        <v>8699</v>
      </c>
      <c r="Q2863" s="9">
        <v>16663</v>
      </c>
      <c r="R2863" s="10">
        <v>0.46570245453999881</v>
      </c>
      <c r="S2863" s="10">
        <v>0.52205485206745483</v>
      </c>
      <c r="T2863" s="9">
        <v>-939</v>
      </c>
      <c r="U2863" s="10">
        <v>-5.6352397527456022E-2</v>
      </c>
      <c r="V2863" s="9">
        <v>-870</v>
      </c>
      <c r="W2863" s="9">
        <v>999</v>
      </c>
      <c r="X2863" s="10">
        <v>-5.9116829613762523E-2</v>
      </c>
      <c r="Y2863" s="10">
        <v>5.0233593583436265E-2</v>
      </c>
      <c r="Z2863" s="11">
        <v>817.84</v>
      </c>
      <c r="AA2863" s="11">
        <v>42.948498483811015</v>
      </c>
      <c r="AB2863" s="11">
        <v>51083</v>
      </c>
      <c r="AC2863" s="12" t="s">
        <v>7146</v>
      </c>
      <c r="AD2863" s="8">
        <v>51</v>
      </c>
      <c r="AE2863" s="8">
        <v>83</v>
      </c>
      <c r="AF2863" s="13"/>
      <c r="AG2863" s="13"/>
      <c r="AH2863" s="13"/>
      <c r="AJ2863" s="13"/>
      <c r="AK2863" s="13"/>
      <c r="AL2863" s="13"/>
      <c r="AM2863" s="13"/>
      <c r="AN2863" s="13" t="s">
        <v>510</v>
      </c>
    </row>
    <row r="2864" spans="1:40" x14ac:dyDescent="0.2">
      <c r="A2864" s="8" t="s">
        <v>7069</v>
      </c>
      <c r="B2864" s="8" t="s">
        <v>7147</v>
      </c>
      <c r="C2864" s="8" t="str">
        <f t="shared" si="44"/>
        <v>Hanover County VA</v>
      </c>
      <c r="D2864" s="9">
        <v>103227</v>
      </c>
      <c r="E2864" s="8" t="s">
        <v>218</v>
      </c>
      <c r="F2864" s="9">
        <v>19360</v>
      </c>
      <c r="G2864" s="9">
        <v>39592</v>
      </c>
      <c r="H2864" s="9">
        <v>62313</v>
      </c>
      <c r="I2864" s="10">
        <v>0.31068958323303325</v>
      </c>
      <c r="J2864" s="10">
        <v>0.63537303612408325</v>
      </c>
      <c r="K2864" s="9">
        <v>-20232</v>
      </c>
      <c r="L2864" s="9">
        <v>20232</v>
      </c>
      <c r="M2864" s="10">
        <v>-0.32468345289105</v>
      </c>
      <c r="N2864" s="10">
        <v>0.32468345289105</v>
      </c>
      <c r="O2864" s="9">
        <v>18283</v>
      </c>
      <c r="P2864" s="9">
        <v>39920</v>
      </c>
      <c r="Q2864" s="9">
        <v>58936</v>
      </c>
      <c r="R2864" s="10">
        <v>0.310217863445093</v>
      </c>
      <c r="S2864" s="10">
        <v>0.67734491651961448</v>
      </c>
      <c r="T2864" s="9">
        <v>-21637</v>
      </c>
      <c r="U2864" s="10">
        <v>-0.36712705307452148</v>
      </c>
      <c r="V2864" s="9">
        <v>1077</v>
      </c>
      <c r="W2864" s="9">
        <v>-328</v>
      </c>
      <c r="X2864" s="10">
        <v>4.7171978794025016E-4</v>
      </c>
      <c r="Y2864" s="10">
        <v>-4.1971880395531236E-2</v>
      </c>
      <c r="Z2864" s="11">
        <v>468.54</v>
      </c>
      <c r="AA2864" s="11">
        <v>220.31630170316302</v>
      </c>
      <c r="AB2864" s="11">
        <v>51085</v>
      </c>
      <c r="AC2864" s="12" t="s">
        <v>7148</v>
      </c>
      <c r="AD2864" s="8">
        <v>51</v>
      </c>
      <c r="AE2864" s="8">
        <v>85</v>
      </c>
      <c r="AF2864" s="13" t="s">
        <v>7079</v>
      </c>
      <c r="AG2864" s="13"/>
      <c r="AH2864" s="13" t="s">
        <v>7080</v>
      </c>
      <c r="AI2864" s="14">
        <v>1271334</v>
      </c>
      <c r="AJ2864" s="13" t="s">
        <v>486</v>
      </c>
      <c r="AK2864" s="13"/>
      <c r="AL2864" s="13"/>
      <c r="AM2864" s="13"/>
      <c r="AN2864" s="13" t="s">
        <v>487</v>
      </c>
    </row>
    <row r="2865" spans="1:40" x14ac:dyDescent="0.2">
      <c r="A2865" s="8" t="s">
        <v>7069</v>
      </c>
      <c r="B2865" s="8" t="s">
        <v>7149</v>
      </c>
      <c r="C2865" s="8" t="str">
        <f t="shared" si="44"/>
        <v>Henrico County VA</v>
      </c>
      <c r="D2865" s="9">
        <v>325155</v>
      </c>
      <c r="E2865" s="8" t="s">
        <v>218</v>
      </c>
      <c r="F2865" s="9">
        <v>93615</v>
      </c>
      <c r="G2865" s="9">
        <v>59674</v>
      </c>
      <c r="H2865" s="9">
        <v>161966</v>
      </c>
      <c r="I2865" s="10">
        <v>0.57799167726559897</v>
      </c>
      <c r="J2865" s="10">
        <v>0.3684353506291444</v>
      </c>
      <c r="K2865" s="9">
        <v>33941</v>
      </c>
      <c r="L2865" s="9">
        <v>-33941</v>
      </c>
      <c r="M2865" s="10">
        <v>0.20955632663645457</v>
      </c>
      <c r="N2865" s="10">
        <v>-0.20955632663645457</v>
      </c>
      <c r="O2865" s="9">
        <v>89116</v>
      </c>
      <c r="P2865" s="9">
        <v>70235</v>
      </c>
      <c r="Q2865" s="9">
        <v>161195</v>
      </c>
      <c r="R2865" s="10">
        <v>0.55284593194577991</v>
      </c>
      <c r="S2865" s="10">
        <v>0.43571450727379879</v>
      </c>
      <c r="T2865" s="9">
        <v>18881</v>
      </c>
      <c r="U2865" s="10">
        <v>0.11713142467198112</v>
      </c>
      <c r="V2865" s="9">
        <v>4499</v>
      </c>
      <c r="W2865" s="9">
        <v>-10561</v>
      </c>
      <c r="X2865" s="10">
        <v>2.5145745319819057E-2</v>
      </c>
      <c r="Y2865" s="10">
        <v>-6.7279156644654392E-2</v>
      </c>
      <c r="Z2865" s="11">
        <v>233.7</v>
      </c>
      <c r="AA2865" s="11">
        <v>1391.3350449293966</v>
      </c>
      <c r="AB2865" s="11">
        <v>51087</v>
      </c>
      <c r="AC2865" s="12" t="s">
        <v>7150</v>
      </c>
      <c r="AD2865" s="8">
        <v>51</v>
      </c>
      <c r="AE2865" s="8">
        <v>87</v>
      </c>
      <c r="AF2865" s="13" t="s">
        <v>7079</v>
      </c>
      <c r="AG2865" s="13"/>
      <c r="AH2865" s="13" t="s">
        <v>7080</v>
      </c>
      <c r="AI2865" s="14">
        <v>1271334</v>
      </c>
      <c r="AJ2865" s="13" t="s">
        <v>486</v>
      </c>
      <c r="AK2865" s="13"/>
      <c r="AL2865" s="13"/>
      <c r="AM2865" s="13"/>
      <c r="AN2865" s="13" t="s">
        <v>487</v>
      </c>
    </row>
    <row r="2866" spans="1:40" x14ac:dyDescent="0.2">
      <c r="A2866" s="8" t="s">
        <v>7069</v>
      </c>
      <c r="B2866" s="8" t="s">
        <v>598</v>
      </c>
      <c r="C2866" s="8" t="str">
        <f t="shared" si="44"/>
        <v>Henry County VA</v>
      </c>
      <c r="D2866" s="9">
        <v>51881</v>
      </c>
      <c r="E2866" s="8" t="s">
        <v>218</v>
      </c>
      <c r="F2866" s="9">
        <v>8199</v>
      </c>
      <c r="G2866" s="9">
        <v>15207</v>
      </c>
      <c r="H2866" s="9">
        <v>24029</v>
      </c>
      <c r="I2866" s="10">
        <v>0.34121270131923925</v>
      </c>
      <c r="J2866" s="10">
        <v>0.63286029381164421</v>
      </c>
      <c r="K2866" s="9">
        <v>-7008</v>
      </c>
      <c r="L2866" s="9">
        <v>7008</v>
      </c>
      <c r="M2866" s="10">
        <v>-0.29164759249240496</v>
      </c>
      <c r="N2866" s="10">
        <v>0.29164759249240496</v>
      </c>
      <c r="O2866" s="9">
        <v>10312</v>
      </c>
      <c r="P2866" s="9">
        <v>13980</v>
      </c>
      <c r="Q2866" s="9">
        <v>24927</v>
      </c>
      <c r="R2866" s="10">
        <v>0.41368796886909776</v>
      </c>
      <c r="S2866" s="10">
        <v>0.56083764592610419</v>
      </c>
      <c r="T2866" s="9">
        <v>-3668</v>
      </c>
      <c r="U2866" s="10">
        <v>-0.14714967705700643</v>
      </c>
      <c r="V2866" s="9">
        <v>-2113</v>
      </c>
      <c r="W2866" s="9">
        <v>1227</v>
      </c>
      <c r="X2866" s="10">
        <v>-7.2475267549858502E-2</v>
      </c>
      <c r="Y2866" s="10">
        <v>7.2022647885540025E-2</v>
      </c>
      <c r="Z2866" s="11">
        <v>382.33</v>
      </c>
      <c r="AA2866" s="11">
        <v>135.69691104543196</v>
      </c>
      <c r="AB2866" s="11">
        <v>51089</v>
      </c>
      <c r="AC2866" s="12" t="s">
        <v>7151</v>
      </c>
      <c r="AD2866" s="8">
        <v>51</v>
      </c>
      <c r="AE2866" s="8">
        <v>89</v>
      </c>
      <c r="AF2866" s="13" t="s">
        <v>7152</v>
      </c>
      <c r="AG2866" s="13"/>
      <c r="AH2866" s="13" t="s">
        <v>7153</v>
      </c>
      <c r="AJ2866" s="13" t="s">
        <v>498</v>
      </c>
      <c r="AK2866" s="13"/>
      <c r="AL2866" s="13"/>
      <c r="AM2866" s="13"/>
      <c r="AN2866" s="13" t="s">
        <v>487</v>
      </c>
    </row>
    <row r="2867" spans="1:40" x14ac:dyDescent="0.2">
      <c r="A2867" s="8" t="s">
        <v>7069</v>
      </c>
      <c r="B2867" s="8" t="s">
        <v>5414</v>
      </c>
      <c r="C2867" s="8" t="str">
        <f t="shared" si="44"/>
        <v>Highland County VA</v>
      </c>
      <c r="D2867" s="9">
        <v>2214</v>
      </c>
      <c r="E2867" s="8" t="s">
        <v>218</v>
      </c>
      <c r="F2867" s="9">
        <v>371</v>
      </c>
      <c r="G2867" s="9">
        <v>958</v>
      </c>
      <c r="H2867" s="9">
        <v>1391</v>
      </c>
      <c r="I2867" s="10">
        <v>0.26671459381739754</v>
      </c>
      <c r="J2867" s="10">
        <v>0.68871315600287564</v>
      </c>
      <c r="K2867" s="9">
        <v>-587</v>
      </c>
      <c r="L2867" s="9">
        <v>587</v>
      </c>
      <c r="M2867" s="10">
        <v>-0.4219985621854781</v>
      </c>
      <c r="N2867" s="10">
        <v>0.4219985621854781</v>
      </c>
      <c r="O2867" s="9">
        <v>459</v>
      </c>
      <c r="P2867" s="9">
        <v>924</v>
      </c>
      <c r="Q2867" s="9">
        <v>1411</v>
      </c>
      <c r="R2867" s="10">
        <v>0.3253012048192771</v>
      </c>
      <c r="S2867" s="10">
        <v>0.65485471296952513</v>
      </c>
      <c r="T2867" s="9">
        <v>-465</v>
      </c>
      <c r="U2867" s="10">
        <v>-0.32955350815024803</v>
      </c>
      <c r="V2867" s="9">
        <v>-88</v>
      </c>
      <c r="W2867" s="9">
        <v>34</v>
      </c>
      <c r="X2867" s="10">
        <v>-5.8586611001879563E-2</v>
      </c>
      <c r="Y2867" s="10">
        <v>3.3858443033350505E-2</v>
      </c>
      <c r="Z2867" s="11">
        <v>415.16</v>
      </c>
      <c r="AA2867" s="11">
        <v>5.3328837074862703</v>
      </c>
      <c r="AB2867" s="11">
        <v>51091</v>
      </c>
      <c r="AC2867" s="12" t="s">
        <v>7154</v>
      </c>
      <c r="AD2867" s="8">
        <v>51</v>
      </c>
      <c r="AE2867" s="8">
        <v>91</v>
      </c>
      <c r="AF2867" s="13"/>
      <c r="AG2867" s="13"/>
      <c r="AH2867" s="13"/>
      <c r="AJ2867" s="13"/>
      <c r="AK2867" s="13"/>
      <c r="AL2867" s="13"/>
      <c r="AM2867" s="13"/>
      <c r="AN2867" s="13" t="s">
        <v>510</v>
      </c>
    </row>
    <row r="2868" spans="1:40" x14ac:dyDescent="0.2">
      <c r="A2868" s="8" t="s">
        <v>7069</v>
      </c>
      <c r="B2868" s="8" t="s">
        <v>7155</v>
      </c>
      <c r="C2868" s="8" t="str">
        <f t="shared" si="44"/>
        <v>Isle of Wight County VA</v>
      </c>
      <c r="D2868" s="9">
        <v>36314</v>
      </c>
      <c r="E2868" s="8" t="s">
        <v>218</v>
      </c>
      <c r="F2868" s="9">
        <v>7673</v>
      </c>
      <c r="G2868" s="9">
        <v>11971</v>
      </c>
      <c r="H2868" s="9">
        <v>20481</v>
      </c>
      <c r="I2868" s="10">
        <v>0.37463991016063669</v>
      </c>
      <c r="J2868" s="10">
        <v>0.58449294468043556</v>
      </c>
      <c r="K2868" s="9">
        <v>-4298</v>
      </c>
      <c r="L2868" s="9">
        <v>4298</v>
      </c>
      <c r="M2868" s="10">
        <v>-0.20985303451979886</v>
      </c>
      <c r="N2868" s="10">
        <v>0.20985303451979886</v>
      </c>
      <c r="O2868" s="9">
        <v>8754</v>
      </c>
      <c r="P2868" s="9">
        <v>11797</v>
      </c>
      <c r="Q2868" s="9">
        <v>20772</v>
      </c>
      <c r="R2868" s="10">
        <v>0.4214326978625072</v>
      </c>
      <c r="S2868" s="10">
        <v>0.56792797997304068</v>
      </c>
      <c r="T2868" s="9">
        <v>-3043</v>
      </c>
      <c r="U2868" s="10">
        <v>-0.14649528211053348</v>
      </c>
      <c r="V2868" s="9">
        <v>-1081</v>
      </c>
      <c r="W2868" s="9">
        <v>174</v>
      </c>
      <c r="X2868" s="10">
        <v>-4.6792787701870509E-2</v>
      </c>
      <c r="Y2868" s="10">
        <v>1.656496470739488E-2</v>
      </c>
      <c r="Z2868" s="11">
        <v>315.61</v>
      </c>
      <c r="AA2868" s="11">
        <v>115.05972561072208</v>
      </c>
      <c r="AB2868" s="11">
        <v>51093</v>
      </c>
      <c r="AC2868" s="12" t="s">
        <v>7156</v>
      </c>
      <c r="AD2868" s="8">
        <v>51</v>
      </c>
      <c r="AE2868" s="8">
        <v>93</v>
      </c>
      <c r="AF2868" s="13" t="s">
        <v>5026</v>
      </c>
      <c r="AG2868" s="13" t="s">
        <v>4988</v>
      </c>
      <c r="AH2868" s="13" t="s">
        <v>5027</v>
      </c>
      <c r="AI2868" s="14">
        <v>1724876</v>
      </c>
      <c r="AJ2868" s="13" t="s">
        <v>486</v>
      </c>
      <c r="AK2868" s="13" t="s">
        <v>4990</v>
      </c>
      <c r="AL2868" s="13"/>
      <c r="AM2868" s="13"/>
      <c r="AN2868" s="13" t="s">
        <v>505</v>
      </c>
    </row>
    <row r="2869" spans="1:40" x14ac:dyDescent="0.2">
      <c r="A2869" s="8" t="s">
        <v>7069</v>
      </c>
      <c r="B2869" s="8" t="s">
        <v>7157</v>
      </c>
      <c r="C2869" s="8" t="str">
        <f t="shared" si="44"/>
        <v>James City County VA</v>
      </c>
      <c r="D2869" s="9">
        <v>73147</v>
      </c>
      <c r="E2869" s="8" t="s">
        <v>218</v>
      </c>
      <c r="F2869" s="9">
        <v>19091</v>
      </c>
      <c r="G2869" s="9">
        <v>21284</v>
      </c>
      <c r="H2869" s="9">
        <v>42737</v>
      </c>
      <c r="I2869" s="10">
        <v>0.44670894073051454</v>
      </c>
      <c r="J2869" s="10">
        <v>0.49802279055619253</v>
      </c>
      <c r="K2869" s="9">
        <v>-2193</v>
      </c>
      <c r="L2869" s="9">
        <v>2193</v>
      </c>
      <c r="M2869" s="10">
        <v>-5.1313849825677993E-2</v>
      </c>
      <c r="N2869" s="10">
        <v>5.1313849825677993E-2</v>
      </c>
      <c r="O2869" s="9">
        <v>17854</v>
      </c>
      <c r="P2869" s="9">
        <v>22830</v>
      </c>
      <c r="Q2869" s="9">
        <v>41134</v>
      </c>
      <c r="R2869" s="10">
        <v>0.43404482909515241</v>
      </c>
      <c r="S2869" s="10">
        <v>0.5550153157971508</v>
      </c>
      <c r="T2869" s="9">
        <v>-4976</v>
      </c>
      <c r="U2869" s="10">
        <v>-0.12097048670199839</v>
      </c>
      <c r="V2869" s="9">
        <v>1237</v>
      </c>
      <c r="W2869" s="9">
        <v>-1546</v>
      </c>
      <c r="X2869" s="10">
        <v>1.266411163536213E-2</v>
      </c>
      <c r="Y2869" s="10">
        <v>-5.6992525240958269E-2</v>
      </c>
      <c r="Z2869" s="11">
        <v>142.44</v>
      </c>
      <c r="AA2869" s="11">
        <v>513.52850322942993</v>
      </c>
      <c r="AB2869" s="11">
        <v>51095</v>
      </c>
      <c r="AC2869" s="12" t="s">
        <v>7158</v>
      </c>
      <c r="AD2869" s="8">
        <v>51</v>
      </c>
      <c r="AE2869" s="8">
        <v>95</v>
      </c>
      <c r="AF2869" s="13" t="s">
        <v>5026</v>
      </c>
      <c r="AG2869" s="13" t="s">
        <v>4988</v>
      </c>
      <c r="AH2869" s="13" t="s">
        <v>5027</v>
      </c>
      <c r="AI2869" s="14">
        <v>1724876</v>
      </c>
      <c r="AJ2869" s="13" t="s">
        <v>486</v>
      </c>
      <c r="AK2869" s="13" t="s">
        <v>4990</v>
      </c>
      <c r="AL2869" s="13"/>
      <c r="AM2869" s="13"/>
      <c r="AN2869" s="13" t="s">
        <v>505</v>
      </c>
    </row>
    <row r="2870" spans="1:40" x14ac:dyDescent="0.2">
      <c r="A2870" s="8" t="s">
        <v>7069</v>
      </c>
      <c r="B2870" s="8" t="s">
        <v>7159</v>
      </c>
      <c r="C2870" s="8" t="str">
        <f t="shared" si="44"/>
        <v>King and Queen County VA</v>
      </c>
      <c r="D2870" s="9">
        <v>7158</v>
      </c>
      <c r="E2870" s="8" t="s">
        <v>218</v>
      </c>
      <c r="F2870" s="9">
        <v>1451</v>
      </c>
      <c r="G2870" s="9">
        <v>2059</v>
      </c>
      <c r="H2870" s="9">
        <v>3615</v>
      </c>
      <c r="I2870" s="10">
        <v>0.40138312586445368</v>
      </c>
      <c r="J2870" s="10">
        <v>0.56957123098201934</v>
      </c>
      <c r="K2870" s="9">
        <v>-608</v>
      </c>
      <c r="L2870" s="9">
        <v>608</v>
      </c>
      <c r="M2870" s="10">
        <v>-0.16818810511756566</v>
      </c>
      <c r="N2870" s="10">
        <v>0.16818810511756566</v>
      </c>
      <c r="O2870" s="9">
        <v>1743</v>
      </c>
      <c r="P2870" s="9">
        <v>1863</v>
      </c>
      <c r="Q2870" s="9">
        <v>3645</v>
      </c>
      <c r="R2870" s="10">
        <v>0.47818930041152263</v>
      </c>
      <c r="S2870" s="10">
        <v>0.51111111111111107</v>
      </c>
      <c r="T2870" s="9">
        <v>-120</v>
      </c>
      <c r="U2870" s="10">
        <v>-3.2921810699588439E-2</v>
      </c>
      <c r="V2870" s="9">
        <v>-292</v>
      </c>
      <c r="W2870" s="9">
        <v>196</v>
      </c>
      <c r="X2870" s="10">
        <v>-7.6806174547068951E-2</v>
      </c>
      <c r="Y2870" s="10">
        <v>5.8460119870908267E-2</v>
      </c>
      <c r="Z2870" s="11">
        <v>315.14</v>
      </c>
      <c r="AA2870" s="11">
        <v>22.713714539569715</v>
      </c>
      <c r="AB2870" s="11">
        <v>51097</v>
      </c>
      <c r="AC2870" s="12" t="s">
        <v>7160</v>
      </c>
      <c r="AD2870" s="8">
        <v>51</v>
      </c>
      <c r="AE2870" s="8">
        <v>97</v>
      </c>
      <c r="AF2870" s="13"/>
      <c r="AG2870" s="13"/>
      <c r="AH2870" s="13"/>
      <c r="AJ2870" s="13"/>
      <c r="AK2870" s="13"/>
      <c r="AL2870" s="13"/>
      <c r="AM2870" s="13"/>
      <c r="AN2870" s="13" t="s">
        <v>510</v>
      </c>
    </row>
    <row r="2871" spans="1:40" x14ac:dyDescent="0.2">
      <c r="A2871" s="8" t="s">
        <v>7069</v>
      </c>
      <c r="B2871" s="8" t="s">
        <v>7161</v>
      </c>
      <c r="C2871" s="8" t="str">
        <f t="shared" si="44"/>
        <v>King George County VA</v>
      </c>
      <c r="D2871" s="9">
        <v>25515</v>
      </c>
      <c r="E2871" s="8" t="s">
        <v>218</v>
      </c>
      <c r="F2871" s="9">
        <v>4002</v>
      </c>
      <c r="G2871" s="9">
        <v>7338</v>
      </c>
      <c r="H2871" s="9">
        <v>11967</v>
      </c>
      <c r="I2871" s="10">
        <v>0.33441965404863372</v>
      </c>
      <c r="J2871" s="10">
        <v>0.61318626222110806</v>
      </c>
      <c r="K2871" s="9">
        <v>-3336</v>
      </c>
      <c r="L2871" s="9">
        <v>3336</v>
      </c>
      <c r="M2871" s="10">
        <v>-0.27876660817247434</v>
      </c>
      <c r="N2871" s="10">
        <v>0.27876660817247434</v>
      </c>
      <c r="O2871" s="9">
        <v>4476</v>
      </c>
      <c r="P2871" s="9">
        <v>6603</v>
      </c>
      <c r="Q2871" s="9">
        <v>11287</v>
      </c>
      <c r="R2871" s="10">
        <v>0.39656241693984229</v>
      </c>
      <c r="S2871" s="10">
        <v>0.58500930273766283</v>
      </c>
      <c r="T2871" s="9">
        <v>-2127</v>
      </c>
      <c r="U2871" s="10">
        <v>-0.18844688579782054</v>
      </c>
      <c r="V2871" s="9">
        <v>-474</v>
      </c>
      <c r="W2871" s="9">
        <v>735</v>
      </c>
      <c r="X2871" s="10">
        <v>-6.2142762891208569E-2</v>
      </c>
      <c r="Y2871" s="10">
        <v>2.817695948344523E-2</v>
      </c>
      <c r="Z2871" s="11">
        <v>179.64</v>
      </c>
      <c r="AA2871" s="11">
        <v>142.03406813627257</v>
      </c>
      <c r="AB2871" s="11">
        <v>51099</v>
      </c>
      <c r="AC2871" s="12" t="s">
        <v>7162</v>
      </c>
      <c r="AD2871" s="8">
        <v>51</v>
      </c>
      <c r="AE2871" s="8">
        <v>99</v>
      </c>
      <c r="AF2871" s="13"/>
      <c r="AG2871" s="13"/>
      <c r="AH2871" s="13"/>
      <c r="AJ2871" s="13"/>
      <c r="AK2871" s="13"/>
      <c r="AL2871" s="13"/>
      <c r="AM2871" s="13"/>
      <c r="AN2871" s="13" t="s">
        <v>510</v>
      </c>
    </row>
    <row r="2872" spans="1:40" x14ac:dyDescent="0.2">
      <c r="A2872" s="8" t="s">
        <v>7069</v>
      </c>
      <c r="B2872" s="8" t="s">
        <v>7163</v>
      </c>
      <c r="C2872" s="8" t="str">
        <f t="shared" si="44"/>
        <v>King William County VA</v>
      </c>
      <c r="D2872" s="9">
        <v>16269</v>
      </c>
      <c r="E2872" s="8" t="s">
        <v>218</v>
      </c>
      <c r="F2872" s="9">
        <v>2752</v>
      </c>
      <c r="G2872" s="9">
        <v>5963</v>
      </c>
      <c r="H2872" s="9">
        <v>9088</v>
      </c>
      <c r="I2872" s="10">
        <v>0.30281690140845069</v>
      </c>
      <c r="J2872" s="10">
        <v>0.65613996478873238</v>
      </c>
      <c r="K2872" s="9">
        <v>-3211</v>
      </c>
      <c r="L2872" s="9">
        <v>3211</v>
      </c>
      <c r="M2872" s="10">
        <v>-0.35332306338028169</v>
      </c>
      <c r="N2872" s="10">
        <v>0.35332306338028169</v>
      </c>
      <c r="O2872" s="9">
        <v>3326</v>
      </c>
      <c r="P2872" s="9">
        <v>5445</v>
      </c>
      <c r="Q2872" s="9">
        <v>8865</v>
      </c>
      <c r="R2872" s="10">
        <v>0.37518330513254372</v>
      </c>
      <c r="S2872" s="10">
        <v>0.6142131979695431</v>
      </c>
      <c r="T2872" s="9">
        <v>-2119</v>
      </c>
      <c r="U2872" s="10">
        <v>-0.23902989283699938</v>
      </c>
      <c r="V2872" s="9">
        <v>-574</v>
      </c>
      <c r="W2872" s="9">
        <v>518</v>
      </c>
      <c r="X2872" s="10">
        <v>-7.2366403724093031E-2</v>
      </c>
      <c r="Y2872" s="10">
        <v>4.1926766819189276E-2</v>
      </c>
      <c r="Z2872" s="11">
        <v>273.94</v>
      </c>
      <c r="AA2872" s="11">
        <v>59.388917281156459</v>
      </c>
      <c r="AB2872" s="11">
        <v>51101</v>
      </c>
      <c r="AC2872" s="12" t="s">
        <v>7164</v>
      </c>
      <c r="AD2872" s="8">
        <v>51</v>
      </c>
      <c r="AE2872" s="8">
        <v>101</v>
      </c>
      <c r="AF2872" s="13" t="s">
        <v>7079</v>
      </c>
      <c r="AG2872" s="13"/>
      <c r="AH2872" s="13" t="s">
        <v>7080</v>
      </c>
      <c r="AI2872" s="14">
        <v>1271334</v>
      </c>
      <c r="AJ2872" s="13" t="s">
        <v>486</v>
      </c>
      <c r="AK2872" s="13"/>
      <c r="AL2872" s="13"/>
      <c r="AM2872" s="13"/>
      <c r="AN2872" s="13" t="s">
        <v>505</v>
      </c>
    </row>
    <row r="2873" spans="1:40" x14ac:dyDescent="0.2">
      <c r="A2873" s="8" t="s">
        <v>7069</v>
      </c>
      <c r="B2873" s="8" t="s">
        <v>4483</v>
      </c>
      <c r="C2873" s="8" t="str">
        <f t="shared" si="44"/>
        <v>Lancaster County VA</v>
      </c>
      <c r="D2873" s="9">
        <v>10965</v>
      </c>
      <c r="E2873" s="8" t="s">
        <v>218</v>
      </c>
      <c r="F2873" s="9">
        <v>2862</v>
      </c>
      <c r="G2873" s="9">
        <v>3520</v>
      </c>
      <c r="H2873" s="9">
        <v>6599</v>
      </c>
      <c r="I2873" s="10">
        <v>0.43370207607213213</v>
      </c>
      <c r="J2873" s="10">
        <v>0.5334141536596454</v>
      </c>
      <c r="K2873" s="9">
        <v>-658</v>
      </c>
      <c r="L2873" s="9">
        <v>658</v>
      </c>
      <c r="M2873" s="10">
        <v>-9.971207758751327E-2</v>
      </c>
      <c r="N2873" s="10">
        <v>9.971207758751327E-2</v>
      </c>
      <c r="O2873" s="9">
        <v>3144</v>
      </c>
      <c r="P2873" s="9">
        <v>3749</v>
      </c>
      <c r="Q2873" s="9">
        <v>7052</v>
      </c>
      <c r="R2873" s="10">
        <v>0.44583096993760635</v>
      </c>
      <c r="S2873" s="10">
        <v>0.53162223482699944</v>
      </c>
      <c r="T2873" s="9">
        <v>-605</v>
      </c>
      <c r="U2873" s="10">
        <v>-8.5791264889393093E-2</v>
      </c>
      <c r="V2873" s="9">
        <v>-282</v>
      </c>
      <c r="W2873" s="9">
        <v>-229</v>
      </c>
      <c r="X2873" s="10">
        <v>-1.2128893865474222E-2</v>
      </c>
      <c r="Y2873" s="10">
        <v>1.7919188326459556E-3</v>
      </c>
      <c r="Z2873" s="11">
        <v>133.25</v>
      </c>
      <c r="AA2873" s="11">
        <v>82.288930581613513</v>
      </c>
      <c r="AB2873" s="11">
        <v>51103</v>
      </c>
      <c r="AC2873" s="12" t="s">
        <v>7165</v>
      </c>
      <c r="AD2873" s="8">
        <v>51</v>
      </c>
      <c r="AE2873" s="8">
        <v>103</v>
      </c>
      <c r="AF2873" s="13"/>
      <c r="AG2873" s="13"/>
      <c r="AH2873" s="13"/>
      <c r="AJ2873" s="13"/>
      <c r="AK2873" s="13"/>
      <c r="AL2873" s="13"/>
      <c r="AM2873" s="13"/>
      <c r="AN2873" s="13" t="s">
        <v>510</v>
      </c>
    </row>
    <row r="2874" spans="1:40" x14ac:dyDescent="0.2">
      <c r="A2874" s="8" t="s">
        <v>7069</v>
      </c>
      <c r="B2874" s="8" t="s">
        <v>618</v>
      </c>
      <c r="C2874" s="8" t="str">
        <f t="shared" si="44"/>
        <v>Lee County VA</v>
      </c>
      <c r="D2874" s="9">
        <v>24742</v>
      </c>
      <c r="E2874" s="8" t="s">
        <v>218</v>
      </c>
      <c r="F2874" s="9">
        <v>1627</v>
      </c>
      <c r="G2874" s="9">
        <v>7542</v>
      </c>
      <c r="H2874" s="9">
        <v>9353</v>
      </c>
      <c r="I2874" s="10">
        <v>0.17395488078691329</v>
      </c>
      <c r="J2874" s="10">
        <v>0.80637228696674867</v>
      </c>
      <c r="K2874" s="9">
        <v>-5915</v>
      </c>
      <c r="L2874" s="9">
        <v>5915</v>
      </c>
      <c r="M2874" s="10">
        <v>-0.63241740617983533</v>
      </c>
      <c r="N2874" s="10">
        <v>0.63241740617983533</v>
      </c>
      <c r="O2874" s="9">
        <v>2593</v>
      </c>
      <c r="P2874" s="9">
        <v>6845</v>
      </c>
      <c r="Q2874" s="9">
        <v>9588</v>
      </c>
      <c r="R2874" s="10">
        <v>0.27044221944096786</v>
      </c>
      <c r="S2874" s="10">
        <v>0.71391322486441389</v>
      </c>
      <c r="T2874" s="9">
        <v>-4252</v>
      </c>
      <c r="U2874" s="10">
        <v>-0.44347100542344603</v>
      </c>
      <c r="V2874" s="9">
        <v>-966</v>
      </c>
      <c r="W2874" s="9">
        <v>697</v>
      </c>
      <c r="X2874" s="10">
        <v>-9.6487338654054566E-2</v>
      </c>
      <c r="Y2874" s="10">
        <v>9.2459062102334788E-2</v>
      </c>
      <c r="Z2874" s="11">
        <v>435.52</v>
      </c>
      <c r="AA2874" s="11">
        <v>56.81024981631154</v>
      </c>
      <c r="AB2874" s="11">
        <v>51105</v>
      </c>
      <c r="AC2874" s="12" t="s">
        <v>7166</v>
      </c>
      <c r="AD2874" s="8">
        <v>51</v>
      </c>
      <c r="AE2874" s="8">
        <v>105</v>
      </c>
      <c r="AF2874" s="13"/>
      <c r="AG2874" s="13"/>
      <c r="AH2874" s="13"/>
      <c r="AJ2874" s="13"/>
      <c r="AK2874" s="13"/>
      <c r="AL2874" s="13"/>
      <c r="AM2874" s="13"/>
      <c r="AN2874" s="13" t="s">
        <v>510</v>
      </c>
    </row>
    <row r="2875" spans="1:40" x14ac:dyDescent="0.2">
      <c r="A2875" s="8" t="s">
        <v>7069</v>
      </c>
      <c r="B2875" s="8" t="s">
        <v>7167</v>
      </c>
      <c r="C2875" s="8" t="str">
        <f t="shared" si="44"/>
        <v>Loudoun County VA</v>
      </c>
      <c r="D2875" s="9">
        <v>375629</v>
      </c>
      <c r="E2875" s="8" t="s">
        <v>218</v>
      </c>
      <c r="F2875" s="9">
        <v>99909</v>
      </c>
      <c r="G2875" s="9">
        <v>69633</v>
      </c>
      <c r="H2875" s="9">
        <v>180265</v>
      </c>
      <c r="I2875" s="10">
        <v>0.55423404432363466</v>
      </c>
      <c r="J2875" s="10">
        <v>0.38628130807422406</v>
      </c>
      <c r="K2875" s="9">
        <v>30276</v>
      </c>
      <c r="L2875" s="9">
        <v>-30276</v>
      </c>
      <c r="M2875" s="10">
        <v>0.16795273624941059</v>
      </c>
      <c r="N2875" s="10">
        <v>-0.16795273624941059</v>
      </c>
      <c r="O2875" s="9">
        <v>81900</v>
      </c>
      <c r="P2875" s="9">
        <v>74794</v>
      </c>
      <c r="Q2875" s="9">
        <v>158648</v>
      </c>
      <c r="R2875" s="10">
        <v>0.5162372043769855</v>
      </c>
      <c r="S2875" s="10">
        <v>0.47144622056376378</v>
      </c>
      <c r="T2875" s="9">
        <v>7106</v>
      </c>
      <c r="U2875" s="10">
        <v>4.4790983813221719E-2</v>
      </c>
      <c r="V2875" s="9">
        <v>18009</v>
      </c>
      <c r="W2875" s="9">
        <v>-5161</v>
      </c>
      <c r="X2875" s="10">
        <v>3.7996839946649152E-2</v>
      </c>
      <c r="Y2875" s="10">
        <v>-8.5164912489539724E-2</v>
      </c>
      <c r="Z2875" s="11">
        <v>515.55999999999995</v>
      </c>
      <c r="AA2875" s="11">
        <v>728.58445185817368</v>
      </c>
      <c r="AB2875" s="11">
        <v>51107</v>
      </c>
      <c r="AC2875" s="12" t="s">
        <v>7168</v>
      </c>
      <c r="AD2875" s="8">
        <v>51</v>
      </c>
      <c r="AE2875" s="8">
        <v>107</v>
      </c>
      <c r="AF2875" s="13" t="s">
        <v>1354</v>
      </c>
      <c r="AG2875" s="13" t="s">
        <v>1355</v>
      </c>
      <c r="AH2875" s="13" t="s">
        <v>1356</v>
      </c>
      <c r="AI2875" s="14">
        <v>6097684</v>
      </c>
      <c r="AJ2875" s="13" t="s">
        <v>486</v>
      </c>
      <c r="AK2875" s="13" t="s">
        <v>1357</v>
      </c>
      <c r="AL2875" s="13" t="s">
        <v>1356</v>
      </c>
      <c r="AM2875" s="13" t="s">
        <v>1358</v>
      </c>
      <c r="AN2875" s="13" t="s">
        <v>487</v>
      </c>
    </row>
    <row r="2876" spans="1:40" x14ac:dyDescent="0.2">
      <c r="A2876" s="8" t="s">
        <v>7069</v>
      </c>
      <c r="B2876" s="8" t="s">
        <v>2630</v>
      </c>
      <c r="C2876" s="8" t="str">
        <f t="shared" si="44"/>
        <v>Louisa County VA</v>
      </c>
      <c r="D2876" s="9">
        <v>34602</v>
      </c>
      <c r="E2876" s="8" t="s">
        <v>218</v>
      </c>
      <c r="F2876" s="9">
        <v>6208</v>
      </c>
      <c r="G2876" s="9">
        <v>10507</v>
      </c>
      <c r="H2876" s="9">
        <v>17507</v>
      </c>
      <c r="I2876" s="10">
        <v>0.35460101673616268</v>
      </c>
      <c r="J2876" s="10">
        <v>0.60015993602558981</v>
      </c>
      <c r="K2876" s="9">
        <v>-4299</v>
      </c>
      <c r="L2876" s="9">
        <v>4299</v>
      </c>
      <c r="M2876" s="10">
        <v>-0.24555891928942714</v>
      </c>
      <c r="N2876" s="10">
        <v>0.24555891928942714</v>
      </c>
      <c r="O2876" s="9">
        <v>6949</v>
      </c>
      <c r="P2876" s="9">
        <v>9207</v>
      </c>
      <c r="Q2876" s="9">
        <v>16404</v>
      </c>
      <c r="R2876" s="10">
        <v>0.42361619117288468</v>
      </c>
      <c r="S2876" s="10">
        <v>0.56126554498902703</v>
      </c>
      <c r="T2876" s="9">
        <v>-2258</v>
      </c>
      <c r="U2876" s="10">
        <v>-0.13764935381614235</v>
      </c>
      <c r="V2876" s="9">
        <v>-741</v>
      </c>
      <c r="W2876" s="9">
        <v>1300</v>
      </c>
      <c r="X2876" s="10">
        <v>-6.9015174436722004E-2</v>
      </c>
      <c r="Y2876" s="10">
        <v>3.8894391036562781E-2</v>
      </c>
      <c r="Z2876" s="11">
        <v>496.3</v>
      </c>
      <c r="AA2876" s="11">
        <v>69.71992746322789</v>
      </c>
      <c r="AB2876" s="11">
        <v>51109</v>
      </c>
      <c r="AC2876" s="12" t="s">
        <v>7169</v>
      </c>
      <c r="AD2876" s="8">
        <v>51</v>
      </c>
      <c r="AE2876" s="8">
        <v>109</v>
      </c>
      <c r="AF2876" s="13"/>
      <c r="AG2876" s="13"/>
      <c r="AH2876" s="13"/>
      <c r="AJ2876" s="13"/>
      <c r="AK2876" s="13"/>
      <c r="AL2876" s="13"/>
      <c r="AM2876" s="13"/>
      <c r="AN2876" s="13" t="s">
        <v>510</v>
      </c>
    </row>
    <row r="2877" spans="1:40" x14ac:dyDescent="0.2">
      <c r="A2877" s="8" t="s">
        <v>7069</v>
      </c>
      <c r="B2877" s="8" t="s">
        <v>7170</v>
      </c>
      <c r="C2877" s="8" t="str">
        <f t="shared" si="44"/>
        <v>Lunenburg County VA</v>
      </c>
      <c r="D2877" s="9">
        <v>12299</v>
      </c>
      <c r="E2877" s="8" t="s">
        <v>218</v>
      </c>
      <c r="F2877" s="9">
        <v>2226</v>
      </c>
      <c r="G2877" s="9">
        <v>3206</v>
      </c>
      <c r="H2877" s="9">
        <v>5577</v>
      </c>
      <c r="I2877" s="10">
        <v>0.39913932221624532</v>
      </c>
      <c r="J2877" s="10">
        <v>0.57486103639949793</v>
      </c>
      <c r="K2877" s="9">
        <v>-980</v>
      </c>
      <c r="L2877" s="9">
        <v>980</v>
      </c>
      <c r="M2877" s="10">
        <v>-0.17572171418325261</v>
      </c>
      <c r="N2877" s="10">
        <v>0.17572171418325261</v>
      </c>
      <c r="O2877" s="9">
        <v>2684</v>
      </c>
      <c r="P2877" s="9">
        <v>2969</v>
      </c>
      <c r="Q2877" s="9">
        <v>5726</v>
      </c>
      <c r="R2877" s="10">
        <v>0.46873908487600419</v>
      </c>
      <c r="S2877" s="10">
        <v>0.5185120502968914</v>
      </c>
      <c r="T2877" s="9">
        <v>-285</v>
      </c>
      <c r="U2877" s="10">
        <v>-4.9772965420887216E-2</v>
      </c>
      <c r="V2877" s="9">
        <v>-458</v>
      </c>
      <c r="W2877" s="9">
        <v>237</v>
      </c>
      <c r="X2877" s="10">
        <v>-6.9599762659758868E-2</v>
      </c>
      <c r="Y2877" s="10">
        <v>5.6348986102606524E-2</v>
      </c>
      <c r="Z2877" s="11">
        <v>431.68</v>
      </c>
      <c r="AA2877" s="11">
        <v>28.49101186063751</v>
      </c>
      <c r="AB2877" s="11">
        <v>51111</v>
      </c>
      <c r="AC2877" s="12" t="s">
        <v>7171</v>
      </c>
      <c r="AD2877" s="8">
        <v>51</v>
      </c>
      <c r="AE2877" s="8">
        <v>111</v>
      </c>
      <c r="AF2877" s="13"/>
      <c r="AG2877" s="13"/>
      <c r="AH2877" s="13"/>
      <c r="AJ2877" s="13"/>
      <c r="AK2877" s="13"/>
      <c r="AL2877" s="13"/>
      <c r="AM2877" s="13"/>
      <c r="AN2877" s="13" t="s">
        <v>510</v>
      </c>
    </row>
    <row r="2878" spans="1:40" x14ac:dyDescent="0.2">
      <c r="A2878" s="8" t="s">
        <v>7069</v>
      </c>
      <c r="B2878" s="8" t="s">
        <v>630</v>
      </c>
      <c r="C2878" s="8" t="str">
        <f t="shared" si="44"/>
        <v>Madison County VA</v>
      </c>
      <c r="D2878" s="9">
        <v>13134</v>
      </c>
      <c r="E2878" s="8" t="s">
        <v>218</v>
      </c>
      <c r="F2878" s="9">
        <v>2202</v>
      </c>
      <c r="G2878" s="9">
        <v>4418</v>
      </c>
      <c r="H2878" s="9">
        <v>6934</v>
      </c>
      <c r="I2878" s="10">
        <v>0.31756561869051053</v>
      </c>
      <c r="J2878" s="10">
        <v>0.63715027401211421</v>
      </c>
      <c r="K2878" s="9">
        <v>-2216</v>
      </c>
      <c r="L2878" s="9">
        <v>2216</v>
      </c>
      <c r="M2878" s="10">
        <v>-0.31958465532160368</v>
      </c>
      <c r="N2878" s="10">
        <v>0.31958465532160368</v>
      </c>
      <c r="O2878" s="9">
        <v>2637</v>
      </c>
      <c r="P2878" s="9">
        <v>3864</v>
      </c>
      <c r="Q2878" s="9">
        <v>6597</v>
      </c>
      <c r="R2878" s="10">
        <v>0.39972714870395637</v>
      </c>
      <c r="S2878" s="10">
        <v>0.58572078217371537</v>
      </c>
      <c r="T2878" s="9">
        <v>-1227</v>
      </c>
      <c r="U2878" s="10">
        <v>-0.185993633469759</v>
      </c>
      <c r="V2878" s="9">
        <v>-435</v>
      </c>
      <c r="W2878" s="9">
        <v>554</v>
      </c>
      <c r="X2878" s="10">
        <v>-8.2161530013445838E-2</v>
      </c>
      <c r="Y2878" s="10">
        <v>5.1429491838398844E-2</v>
      </c>
      <c r="Z2878" s="11">
        <v>320.68</v>
      </c>
      <c r="AA2878" s="11">
        <v>40.956716976425099</v>
      </c>
      <c r="AB2878" s="11">
        <v>51113</v>
      </c>
      <c r="AC2878" s="12" t="s">
        <v>7172</v>
      </c>
      <c r="AD2878" s="8">
        <v>51</v>
      </c>
      <c r="AE2878" s="8">
        <v>113</v>
      </c>
      <c r="AF2878" s="13"/>
      <c r="AG2878" s="13"/>
      <c r="AH2878" s="13"/>
      <c r="AJ2878" s="13"/>
      <c r="AK2878" s="13"/>
      <c r="AL2878" s="13"/>
      <c r="AM2878" s="13"/>
      <c r="AN2878" s="13" t="s">
        <v>510</v>
      </c>
    </row>
    <row r="2879" spans="1:40" x14ac:dyDescent="0.2">
      <c r="A2879" s="8" t="s">
        <v>7069</v>
      </c>
      <c r="B2879" s="8" t="s">
        <v>7173</v>
      </c>
      <c r="C2879" s="8" t="str">
        <f t="shared" si="44"/>
        <v>Mathews County VA</v>
      </c>
      <c r="D2879" s="9">
        <v>8862</v>
      </c>
      <c r="E2879" s="8" t="s">
        <v>218</v>
      </c>
      <c r="F2879" s="9">
        <v>1563</v>
      </c>
      <c r="G2879" s="9">
        <v>3515</v>
      </c>
      <c r="H2879" s="9">
        <v>5292</v>
      </c>
      <c r="I2879" s="10">
        <v>0.29535147392290251</v>
      </c>
      <c r="J2879" s="10">
        <v>0.66421012849584282</v>
      </c>
      <c r="K2879" s="9">
        <v>-1952</v>
      </c>
      <c r="L2879" s="9">
        <v>1952</v>
      </c>
      <c r="M2879" s="10">
        <v>-0.36885865457294031</v>
      </c>
      <c r="N2879" s="10">
        <v>0.36885865457294031</v>
      </c>
      <c r="O2879" s="9">
        <v>1807</v>
      </c>
      <c r="P2879" s="9">
        <v>3488</v>
      </c>
      <c r="Q2879" s="9">
        <v>5364</v>
      </c>
      <c r="R2879" s="10">
        <v>0.33687546607009694</v>
      </c>
      <c r="S2879" s="10">
        <v>0.65026099925428782</v>
      </c>
      <c r="T2879" s="9">
        <v>-1681</v>
      </c>
      <c r="U2879" s="10">
        <v>-0.31338553318419088</v>
      </c>
      <c r="V2879" s="9">
        <v>-244</v>
      </c>
      <c r="W2879" s="9">
        <v>27</v>
      </c>
      <c r="X2879" s="10">
        <v>-4.1523992147194433E-2</v>
      </c>
      <c r="Y2879" s="10">
        <v>1.3949129241555003E-2</v>
      </c>
      <c r="Z2879" s="11">
        <v>85.93</v>
      </c>
      <c r="AA2879" s="11">
        <v>103.13045502152914</v>
      </c>
      <c r="AB2879" s="11">
        <v>51115</v>
      </c>
      <c r="AC2879" s="12" t="s">
        <v>7174</v>
      </c>
      <c r="AD2879" s="8">
        <v>51</v>
      </c>
      <c r="AE2879" s="8">
        <v>115</v>
      </c>
      <c r="AF2879" s="13" t="s">
        <v>5026</v>
      </c>
      <c r="AG2879" s="13" t="s">
        <v>4988</v>
      </c>
      <c r="AH2879" s="13" t="s">
        <v>5027</v>
      </c>
      <c r="AI2879" s="14">
        <v>1724876</v>
      </c>
      <c r="AJ2879" s="13" t="s">
        <v>486</v>
      </c>
      <c r="AK2879" s="13" t="s">
        <v>4990</v>
      </c>
      <c r="AL2879" s="13"/>
      <c r="AM2879" s="13"/>
      <c r="AN2879" s="13" t="s">
        <v>505</v>
      </c>
    </row>
    <row r="2880" spans="1:40" x14ac:dyDescent="0.2">
      <c r="A2880" s="8" t="s">
        <v>7069</v>
      </c>
      <c r="B2880" s="8" t="s">
        <v>5106</v>
      </c>
      <c r="C2880" s="8" t="str">
        <f t="shared" si="44"/>
        <v>Mecklenburg County VA</v>
      </c>
      <c r="D2880" s="9">
        <v>31081</v>
      </c>
      <c r="E2880" s="8" t="s">
        <v>218</v>
      </c>
      <c r="F2880" s="9">
        <v>6571</v>
      </c>
      <c r="G2880" s="9">
        <v>8283</v>
      </c>
      <c r="H2880" s="9">
        <v>15177</v>
      </c>
      <c r="I2880" s="10">
        <v>0.43295776503920408</v>
      </c>
      <c r="J2880" s="10">
        <v>0.54576003162680375</v>
      </c>
      <c r="K2880" s="9">
        <v>-1712</v>
      </c>
      <c r="L2880" s="9">
        <v>1712</v>
      </c>
      <c r="M2880" s="10">
        <v>-0.11280226658759968</v>
      </c>
      <c r="N2880" s="10">
        <v>0.11280226658759968</v>
      </c>
      <c r="O2880" s="9">
        <v>6786</v>
      </c>
      <c r="P2880" s="9">
        <v>7855</v>
      </c>
      <c r="Q2880" s="9">
        <v>14813</v>
      </c>
      <c r="R2880" s="10">
        <v>0.45811111861202997</v>
      </c>
      <c r="S2880" s="10">
        <v>0.53027745898872614</v>
      </c>
      <c r="T2880" s="9">
        <v>-1069</v>
      </c>
      <c r="U2880" s="10">
        <v>-7.216634037669617E-2</v>
      </c>
      <c r="V2880" s="9">
        <v>-215</v>
      </c>
      <c r="W2880" s="9">
        <v>428</v>
      </c>
      <c r="X2880" s="10">
        <v>-2.5153353572825887E-2</v>
      </c>
      <c r="Y2880" s="10">
        <v>1.5482572638077619E-2</v>
      </c>
      <c r="Z2880" s="11">
        <v>625.49</v>
      </c>
      <c r="AA2880" s="11">
        <v>49.69064253625158</v>
      </c>
      <c r="AB2880" s="11">
        <v>51117</v>
      </c>
      <c r="AC2880" s="12" t="s">
        <v>7175</v>
      </c>
      <c r="AD2880" s="8">
        <v>51</v>
      </c>
      <c r="AE2880" s="8">
        <v>117</v>
      </c>
      <c r="AF2880" s="13"/>
      <c r="AG2880" s="13"/>
      <c r="AH2880" s="13"/>
      <c r="AJ2880" s="13"/>
      <c r="AK2880" s="13"/>
      <c r="AL2880" s="13"/>
      <c r="AM2880" s="13"/>
      <c r="AN2880" s="13" t="s">
        <v>510</v>
      </c>
    </row>
    <row r="2881" spans="1:40" x14ac:dyDescent="0.2">
      <c r="A2881" s="8" t="s">
        <v>7069</v>
      </c>
      <c r="B2881" s="8" t="s">
        <v>1317</v>
      </c>
      <c r="C2881" s="8" t="str">
        <f t="shared" si="44"/>
        <v>Middlesex County VA</v>
      </c>
      <c r="D2881" s="9">
        <v>10606</v>
      </c>
      <c r="E2881" s="8" t="s">
        <v>218</v>
      </c>
      <c r="F2881" s="9">
        <v>2107</v>
      </c>
      <c r="G2881" s="9">
        <v>3668</v>
      </c>
      <c r="H2881" s="9">
        <v>5994</v>
      </c>
      <c r="I2881" s="10">
        <v>0.3515181848515182</v>
      </c>
      <c r="J2881" s="10">
        <v>0.61194527861194525</v>
      </c>
      <c r="K2881" s="9">
        <v>-1561</v>
      </c>
      <c r="L2881" s="9">
        <v>1561</v>
      </c>
      <c r="M2881" s="10">
        <v>-0.26042709376042705</v>
      </c>
      <c r="N2881" s="10">
        <v>0.26042709376042705</v>
      </c>
      <c r="O2881" s="9">
        <v>2370</v>
      </c>
      <c r="P2881" s="9">
        <v>3619</v>
      </c>
      <c r="Q2881" s="9">
        <v>6067</v>
      </c>
      <c r="R2881" s="10">
        <v>0.39063787703972308</v>
      </c>
      <c r="S2881" s="10">
        <v>0.59650568650074176</v>
      </c>
      <c r="T2881" s="9">
        <v>-1249</v>
      </c>
      <c r="U2881" s="10">
        <v>-0.20586780946101868</v>
      </c>
      <c r="V2881" s="9">
        <v>-263</v>
      </c>
      <c r="W2881" s="9">
        <v>49</v>
      </c>
      <c r="X2881" s="10">
        <v>-3.911969218820488E-2</v>
      </c>
      <c r="Y2881" s="10">
        <v>1.5439592111203493E-2</v>
      </c>
      <c r="Z2881" s="11">
        <v>130.31</v>
      </c>
      <c r="AA2881" s="11">
        <v>81.390530273962085</v>
      </c>
      <c r="AB2881" s="11">
        <v>51119</v>
      </c>
      <c r="AC2881" s="12" t="s">
        <v>7176</v>
      </c>
      <c r="AD2881" s="8">
        <v>51</v>
      </c>
      <c r="AE2881" s="8">
        <v>119</v>
      </c>
      <c r="AF2881" s="13"/>
      <c r="AG2881" s="13"/>
      <c r="AH2881" s="13"/>
      <c r="AJ2881" s="13"/>
      <c r="AK2881" s="13"/>
      <c r="AL2881" s="13"/>
      <c r="AM2881" s="13"/>
      <c r="AN2881" s="13" t="s">
        <v>510</v>
      </c>
    </row>
    <row r="2882" spans="1:40" x14ac:dyDescent="0.2">
      <c r="A2882" s="8" t="s">
        <v>7069</v>
      </c>
      <c r="B2882" s="8" t="s">
        <v>646</v>
      </c>
      <c r="C2882" s="8" t="str">
        <f t="shared" si="44"/>
        <v>Montgomery County VA</v>
      </c>
      <c r="D2882" s="9">
        <v>97653</v>
      </c>
      <c r="E2882" s="8" t="s">
        <v>218</v>
      </c>
      <c r="F2882" s="9">
        <v>20015</v>
      </c>
      <c r="G2882" s="9">
        <v>19455</v>
      </c>
      <c r="H2882" s="9">
        <v>42695</v>
      </c>
      <c r="I2882" s="10">
        <v>0.46879025647031269</v>
      </c>
      <c r="J2882" s="10">
        <v>0.45567396650661668</v>
      </c>
      <c r="K2882" s="9">
        <v>560</v>
      </c>
      <c r="L2882" s="9">
        <v>-560</v>
      </c>
      <c r="M2882" s="10">
        <v>1.3116289963696015E-2</v>
      </c>
      <c r="N2882" s="10">
        <v>-1.3116289963696015E-2</v>
      </c>
      <c r="O2882" s="9">
        <v>19903</v>
      </c>
      <c r="P2882" s="9">
        <v>20006</v>
      </c>
      <c r="Q2882" s="9">
        <v>40938</v>
      </c>
      <c r="R2882" s="10">
        <v>0.48617421466608041</v>
      </c>
      <c r="S2882" s="10">
        <v>0.48869021447066296</v>
      </c>
      <c r="T2882" s="9">
        <v>-103</v>
      </c>
      <c r="U2882" s="10">
        <v>-2.5159998045825582E-3</v>
      </c>
      <c r="V2882" s="9">
        <v>112</v>
      </c>
      <c r="W2882" s="9">
        <v>-551</v>
      </c>
      <c r="X2882" s="10">
        <v>-1.7383958195767713E-2</v>
      </c>
      <c r="Y2882" s="10">
        <v>-3.3016247964046286E-2</v>
      </c>
      <c r="Z2882" s="11">
        <v>387.01</v>
      </c>
      <c r="AA2882" s="11">
        <v>252.32681326063926</v>
      </c>
      <c r="AB2882" s="11">
        <v>51121</v>
      </c>
      <c r="AC2882" s="12" t="s">
        <v>7177</v>
      </c>
      <c r="AD2882" s="8">
        <v>51</v>
      </c>
      <c r="AE2882" s="8">
        <v>121</v>
      </c>
      <c r="AF2882" s="13" t="s">
        <v>7130</v>
      </c>
      <c r="AG2882" s="13"/>
      <c r="AH2882" s="13" t="s">
        <v>7131</v>
      </c>
      <c r="AI2882" s="14">
        <v>181747</v>
      </c>
      <c r="AJ2882" s="13" t="s">
        <v>486</v>
      </c>
      <c r="AK2882" s="13"/>
      <c r="AL2882" s="13"/>
      <c r="AM2882" s="13"/>
      <c r="AN2882" s="13" t="s">
        <v>487</v>
      </c>
    </row>
    <row r="2883" spans="1:40" x14ac:dyDescent="0.2">
      <c r="A2883" s="8" t="s">
        <v>7069</v>
      </c>
      <c r="B2883" s="8" t="s">
        <v>3110</v>
      </c>
      <c r="C2883" s="8" t="str">
        <f t="shared" si="44"/>
        <v>Nelson County VA</v>
      </c>
      <c r="D2883" s="9">
        <v>14785</v>
      </c>
      <c r="E2883" s="8" t="s">
        <v>218</v>
      </c>
      <c r="F2883" s="9">
        <v>3677</v>
      </c>
      <c r="G2883" s="9">
        <v>4150</v>
      </c>
      <c r="H2883" s="9">
        <v>8247</v>
      </c>
      <c r="I2883" s="10">
        <v>0.44585910027888931</v>
      </c>
      <c r="J2883" s="10">
        <v>0.50321328968109613</v>
      </c>
      <c r="K2883" s="9">
        <v>-473</v>
      </c>
      <c r="L2883" s="9">
        <v>473</v>
      </c>
      <c r="M2883" s="10">
        <v>-5.7354189402206823E-2</v>
      </c>
      <c r="N2883" s="10">
        <v>5.7354189402206823E-2</v>
      </c>
      <c r="O2883" s="9">
        <v>4171</v>
      </c>
      <c r="P2883" s="9">
        <v>3944</v>
      </c>
      <c r="Q2883" s="9">
        <v>8225</v>
      </c>
      <c r="R2883" s="10">
        <v>0.50711246200607907</v>
      </c>
      <c r="S2883" s="10">
        <v>0.47951367781155013</v>
      </c>
      <c r="T2883" s="9">
        <v>227</v>
      </c>
      <c r="U2883" s="10">
        <v>2.7598784194528936E-2</v>
      </c>
      <c r="V2883" s="9">
        <v>-494</v>
      </c>
      <c r="W2883" s="9">
        <v>206</v>
      </c>
      <c r="X2883" s="10">
        <v>-6.1253361727189759E-2</v>
      </c>
      <c r="Y2883" s="10">
        <v>2.3699611869546E-2</v>
      </c>
      <c r="Z2883" s="11">
        <v>470.86</v>
      </c>
      <c r="AA2883" s="11">
        <v>31.399991504905916</v>
      </c>
      <c r="AB2883" s="11">
        <v>51125</v>
      </c>
      <c r="AC2883" s="12" t="s">
        <v>7178</v>
      </c>
      <c r="AD2883" s="8">
        <v>51</v>
      </c>
      <c r="AE2883" s="8">
        <v>125</v>
      </c>
      <c r="AF2883" s="13" t="s">
        <v>7074</v>
      </c>
      <c r="AG2883" s="13"/>
      <c r="AH2883" s="13" t="s">
        <v>7075</v>
      </c>
      <c r="AI2883" s="14">
        <v>229514</v>
      </c>
      <c r="AJ2883" s="13" t="s">
        <v>486</v>
      </c>
      <c r="AK2883" s="13"/>
      <c r="AL2883" s="13"/>
      <c r="AM2883" s="13"/>
      <c r="AN2883" s="13" t="s">
        <v>505</v>
      </c>
    </row>
    <row r="2884" spans="1:40" x14ac:dyDescent="0.2">
      <c r="A2884" s="8" t="s">
        <v>7069</v>
      </c>
      <c r="B2884" s="8" t="s">
        <v>7179</v>
      </c>
      <c r="C2884" s="8" t="str">
        <f t="shared" si="44"/>
        <v>New Kent County VA</v>
      </c>
      <c r="D2884" s="9">
        <v>20392</v>
      </c>
      <c r="E2884" s="8" t="s">
        <v>218</v>
      </c>
      <c r="F2884" s="9">
        <v>3545</v>
      </c>
      <c r="G2884" s="9">
        <v>8117</v>
      </c>
      <c r="H2884" s="9">
        <v>12163</v>
      </c>
      <c r="I2884" s="10">
        <v>0.29145769958069556</v>
      </c>
      <c r="J2884" s="10">
        <v>0.66735180465345723</v>
      </c>
      <c r="K2884" s="9">
        <v>-4572</v>
      </c>
      <c r="L2884" s="9">
        <v>4572</v>
      </c>
      <c r="M2884" s="10">
        <v>-0.37589410507276166</v>
      </c>
      <c r="N2884" s="10">
        <v>0.37589410507276166</v>
      </c>
      <c r="O2884" s="9">
        <v>3555</v>
      </c>
      <c r="P2884" s="9">
        <v>7246</v>
      </c>
      <c r="Q2884" s="9">
        <v>10941</v>
      </c>
      <c r="R2884" s="10">
        <v>0.32492459555799286</v>
      </c>
      <c r="S2884" s="10">
        <v>0.66227949913170647</v>
      </c>
      <c r="T2884" s="9">
        <v>-3691</v>
      </c>
      <c r="U2884" s="10">
        <v>-0.33735490357371362</v>
      </c>
      <c r="V2884" s="9">
        <v>-10</v>
      </c>
      <c r="W2884" s="9">
        <v>871</v>
      </c>
      <c r="X2884" s="10">
        <v>-3.3466895977297295E-2</v>
      </c>
      <c r="Y2884" s="10">
        <v>5.0723055217507529E-3</v>
      </c>
      <c r="Z2884" s="11">
        <v>209.73</v>
      </c>
      <c r="AA2884" s="11">
        <v>97.229771611119062</v>
      </c>
      <c r="AB2884" s="11">
        <v>51127</v>
      </c>
      <c r="AC2884" s="12" t="s">
        <v>7180</v>
      </c>
      <c r="AD2884" s="8">
        <v>51</v>
      </c>
      <c r="AE2884" s="8">
        <v>127</v>
      </c>
      <c r="AF2884" s="13" t="s">
        <v>7079</v>
      </c>
      <c r="AG2884" s="13"/>
      <c r="AH2884" s="13" t="s">
        <v>7080</v>
      </c>
      <c r="AI2884" s="14">
        <v>1271334</v>
      </c>
      <c r="AJ2884" s="13" t="s">
        <v>486</v>
      </c>
      <c r="AK2884" s="13"/>
      <c r="AL2884" s="13"/>
      <c r="AM2884" s="13"/>
      <c r="AN2884" s="13" t="s">
        <v>505</v>
      </c>
    </row>
    <row r="2885" spans="1:40" x14ac:dyDescent="0.2">
      <c r="A2885" s="8" t="s">
        <v>7069</v>
      </c>
      <c r="B2885" s="8" t="s">
        <v>5120</v>
      </c>
      <c r="C2885" s="8" t="str">
        <f t="shared" si="44"/>
        <v>Northampton County VA</v>
      </c>
      <c r="D2885" s="9">
        <v>12155</v>
      </c>
      <c r="E2885" s="8" t="s">
        <v>218</v>
      </c>
      <c r="F2885" s="9">
        <v>3255</v>
      </c>
      <c r="G2885" s="9">
        <v>2686</v>
      </c>
      <c r="H2885" s="9">
        <v>6134</v>
      </c>
      <c r="I2885" s="10">
        <v>0.53064884251711775</v>
      </c>
      <c r="J2885" s="10">
        <v>0.43788718617541572</v>
      </c>
      <c r="K2885" s="9">
        <v>569</v>
      </c>
      <c r="L2885" s="9">
        <v>-569</v>
      </c>
      <c r="M2885" s="10">
        <v>9.2761656341702026E-2</v>
      </c>
      <c r="N2885" s="10">
        <v>-9.2761656341702026E-2</v>
      </c>
      <c r="O2885" s="9">
        <v>3737</v>
      </c>
      <c r="P2885" s="9">
        <v>2676</v>
      </c>
      <c r="Q2885" s="9">
        <v>6481</v>
      </c>
      <c r="R2885" s="10">
        <v>0.57660854806357043</v>
      </c>
      <c r="S2885" s="10">
        <v>0.41289924394383581</v>
      </c>
      <c r="T2885" s="9">
        <v>1061</v>
      </c>
      <c r="U2885" s="10">
        <v>0.16370930411973461</v>
      </c>
      <c r="V2885" s="9">
        <v>-482</v>
      </c>
      <c r="W2885" s="9">
        <v>10</v>
      </c>
      <c r="X2885" s="10">
        <v>-4.5959705546452678E-2</v>
      </c>
      <c r="Y2885" s="10">
        <v>2.4987942231579907E-2</v>
      </c>
      <c r="Z2885" s="11">
        <v>211.61</v>
      </c>
      <c r="AA2885" s="11">
        <v>57.440574642030143</v>
      </c>
      <c r="AB2885" s="11">
        <v>51131</v>
      </c>
      <c r="AC2885" s="12" t="s">
        <v>7181</v>
      </c>
      <c r="AD2885" s="8">
        <v>51</v>
      </c>
      <c r="AE2885" s="8">
        <v>131</v>
      </c>
      <c r="AF2885" s="13"/>
      <c r="AG2885" s="13"/>
      <c r="AH2885" s="13"/>
      <c r="AJ2885" s="13"/>
      <c r="AK2885" s="13"/>
      <c r="AL2885" s="13"/>
      <c r="AM2885" s="13"/>
      <c r="AN2885" s="13" t="s">
        <v>510</v>
      </c>
    </row>
    <row r="2886" spans="1:40" x14ac:dyDescent="0.2">
      <c r="A2886" s="8" t="s">
        <v>7069</v>
      </c>
      <c r="B2886" s="8" t="s">
        <v>5937</v>
      </c>
      <c r="C2886" s="8" t="str">
        <f t="shared" si="44"/>
        <v>Northumberland County VA</v>
      </c>
      <c r="D2886" s="9">
        <v>12232</v>
      </c>
      <c r="E2886" s="8" t="s">
        <v>218</v>
      </c>
      <c r="F2886" s="9">
        <v>2830</v>
      </c>
      <c r="G2886" s="9">
        <v>5089</v>
      </c>
      <c r="H2886" s="9">
        <v>8176</v>
      </c>
      <c r="I2886" s="10">
        <v>0.34613502935420742</v>
      </c>
      <c r="J2886" s="10">
        <v>0.62243150684931503</v>
      </c>
      <c r="K2886" s="9">
        <v>-2259</v>
      </c>
      <c r="L2886" s="9">
        <v>2259</v>
      </c>
      <c r="M2886" s="10">
        <v>-0.27629647749510761</v>
      </c>
      <c r="N2886" s="10">
        <v>0.27629647749510761</v>
      </c>
      <c r="O2886" s="9">
        <v>3186</v>
      </c>
      <c r="P2886" s="9">
        <v>4308</v>
      </c>
      <c r="Q2886" s="9">
        <v>7542</v>
      </c>
      <c r="R2886" s="10">
        <v>0.42243436754176611</v>
      </c>
      <c r="S2886" s="10">
        <v>0.57120127287191724</v>
      </c>
      <c r="T2886" s="9">
        <v>-1122</v>
      </c>
      <c r="U2886" s="10">
        <v>-0.14876690533015113</v>
      </c>
      <c r="V2886" s="9">
        <v>-356</v>
      </c>
      <c r="W2886" s="9">
        <v>781</v>
      </c>
      <c r="X2886" s="10">
        <v>-7.6299338187558685E-2</v>
      </c>
      <c r="Y2886" s="10">
        <v>5.1230233977397788E-2</v>
      </c>
      <c r="Z2886" s="11">
        <v>191.3</v>
      </c>
      <c r="AA2886" s="11">
        <v>63.941453214845787</v>
      </c>
      <c r="AB2886" s="11">
        <v>51133</v>
      </c>
      <c r="AC2886" s="12" t="s">
        <v>7182</v>
      </c>
      <c r="AD2886" s="8">
        <v>51</v>
      </c>
      <c r="AE2886" s="8">
        <v>133</v>
      </c>
      <c r="AF2886" s="13"/>
      <c r="AG2886" s="13"/>
      <c r="AH2886" s="13"/>
      <c r="AJ2886" s="13"/>
      <c r="AK2886" s="13"/>
      <c r="AL2886" s="13"/>
      <c r="AM2886" s="13"/>
      <c r="AN2886" s="13" t="s">
        <v>510</v>
      </c>
    </row>
    <row r="2887" spans="1:40" x14ac:dyDescent="0.2">
      <c r="A2887" s="8" t="s">
        <v>7069</v>
      </c>
      <c r="B2887" s="8" t="s">
        <v>7183</v>
      </c>
      <c r="C2887" s="8" t="str">
        <f t="shared" si="44"/>
        <v>Nottoway County VA</v>
      </c>
      <c r="D2887" s="9">
        <v>15673</v>
      </c>
      <c r="E2887" s="8" t="s">
        <v>218</v>
      </c>
      <c r="F2887" s="9">
        <v>2829</v>
      </c>
      <c r="G2887" s="9">
        <v>3712</v>
      </c>
      <c r="H2887" s="9">
        <v>6717</v>
      </c>
      <c r="I2887" s="10">
        <v>0.4211701652523448</v>
      </c>
      <c r="J2887" s="10">
        <v>0.55262766115825512</v>
      </c>
      <c r="K2887" s="9">
        <v>-883</v>
      </c>
      <c r="L2887" s="9">
        <v>883</v>
      </c>
      <c r="M2887" s="10">
        <v>-0.13145749590591033</v>
      </c>
      <c r="N2887" s="10">
        <v>0.13145749590591033</v>
      </c>
      <c r="O2887" s="9">
        <v>3344</v>
      </c>
      <c r="P2887" s="9">
        <v>3409</v>
      </c>
      <c r="Q2887" s="9">
        <v>6844</v>
      </c>
      <c r="R2887" s="10">
        <v>0.4886031560490941</v>
      </c>
      <c r="S2887" s="10">
        <v>0.49810052600818233</v>
      </c>
      <c r="T2887" s="9">
        <v>-65</v>
      </c>
      <c r="U2887" s="10">
        <v>-9.497369959088231E-3</v>
      </c>
      <c r="V2887" s="9">
        <v>-515</v>
      </c>
      <c r="W2887" s="9">
        <v>303</v>
      </c>
      <c r="X2887" s="10">
        <v>-6.7432990796749304E-2</v>
      </c>
      <c r="Y2887" s="10">
        <v>5.4527135150072792E-2</v>
      </c>
      <c r="Z2887" s="11">
        <v>314.39</v>
      </c>
      <c r="AA2887" s="11">
        <v>49.852094532268843</v>
      </c>
      <c r="AB2887" s="11">
        <v>51135</v>
      </c>
      <c r="AC2887" s="12" t="s">
        <v>7184</v>
      </c>
      <c r="AD2887" s="8">
        <v>51</v>
      </c>
      <c r="AE2887" s="8">
        <v>135</v>
      </c>
      <c r="AF2887" s="13"/>
      <c r="AG2887" s="13"/>
      <c r="AH2887" s="13"/>
      <c r="AJ2887" s="13"/>
      <c r="AK2887" s="13"/>
      <c r="AL2887" s="13"/>
      <c r="AM2887" s="13"/>
      <c r="AN2887" s="13" t="s">
        <v>510</v>
      </c>
    </row>
    <row r="2888" spans="1:40" x14ac:dyDescent="0.2">
      <c r="A2888" s="8" t="s">
        <v>7069</v>
      </c>
      <c r="B2888" s="8" t="s">
        <v>1044</v>
      </c>
      <c r="C2888" s="8" t="str">
        <f t="shared" si="44"/>
        <v>Orange County VA</v>
      </c>
      <c r="D2888" s="9">
        <v>35385</v>
      </c>
      <c r="E2888" s="8" t="s">
        <v>218</v>
      </c>
      <c r="F2888" s="9">
        <v>5955</v>
      </c>
      <c r="G2888" s="9">
        <v>10511</v>
      </c>
      <c r="H2888" s="9">
        <v>17157</v>
      </c>
      <c r="I2888" s="10">
        <v>0.34708865186221366</v>
      </c>
      <c r="J2888" s="10">
        <v>0.61263624176720877</v>
      </c>
      <c r="K2888" s="9">
        <v>-4556</v>
      </c>
      <c r="L2888" s="9">
        <v>4556</v>
      </c>
      <c r="M2888" s="10">
        <v>-0.26554758990499511</v>
      </c>
      <c r="N2888" s="10">
        <v>0.26554758990499511</v>
      </c>
      <c r="O2888" s="9">
        <v>6870</v>
      </c>
      <c r="P2888" s="9">
        <v>9244</v>
      </c>
      <c r="Q2888" s="9">
        <v>16330</v>
      </c>
      <c r="R2888" s="10">
        <v>0.42069810165339866</v>
      </c>
      <c r="S2888" s="10">
        <v>0.56607470912431113</v>
      </c>
      <c r="T2888" s="9">
        <v>-2374</v>
      </c>
      <c r="U2888" s="10">
        <v>-0.14537660747091247</v>
      </c>
      <c r="V2888" s="9">
        <v>-915</v>
      </c>
      <c r="W2888" s="9">
        <v>1267</v>
      </c>
      <c r="X2888" s="10">
        <v>-7.3609449791185E-2</v>
      </c>
      <c r="Y2888" s="10">
        <v>4.6561532642897641E-2</v>
      </c>
      <c r="Z2888" s="11">
        <v>340.78</v>
      </c>
      <c r="AA2888" s="11">
        <v>103.83531897411821</v>
      </c>
      <c r="AB2888" s="11">
        <v>51137</v>
      </c>
      <c r="AC2888" s="12" t="s">
        <v>7185</v>
      </c>
      <c r="AD2888" s="8">
        <v>51</v>
      </c>
      <c r="AE2888" s="8">
        <v>137</v>
      </c>
      <c r="AF2888" s="13"/>
      <c r="AG2888" s="13"/>
      <c r="AH2888" s="13"/>
      <c r="AJ2888" s="13"/>
      <c r="AK2888" s="13"/>
      <c r="AL2888" s="13"/>
      <c r="AM2888" s="13"/>
      <c r="AN2888" s="13" t="s">
        <v>510</v>
      </c>
    </row>
    <row r="2889" spans="1:40" x14ac:dyDescent="0.2">
      <c r="A2889" s="8" t="s">
        <v>7069</v>
      </c>
      <c r="B2889" s="8" t="s">
        <v>2662</v>
      </c>
      <c r="C2889" s="8" t="str">
        <f t="shared" si="44"/>
        <v>Page County VA</v>
      </c>
      <c r="D2889" s="9">
        <v>23726</v>
      </c>
      <c r="E2889" s="8" t="s">
        <v>218</v>
      </c>
      <c r="F2889" s="9">
        <v>2514</v>
      </c>
      <c r="G2889" s="9">
        <v>7824</v>
      </c>
      <c r="H2889" s="9">
        <v>10663</v>
      </c>
      <c r="I2889" s="10">
        <v>0.23576854543749415</v>
      </c>
      <c r="J2889" s="10">
        <v>0.73375222732814405</v>
      </c>
      <c r="K2889" s="9">
        <v>-5310</v>
      </c>
      <c r="L2889" s="9">
        <v>5310</v>
      </c>
      <c r="M2889" s="10">
        <v>-0.4979836818906499</v>
      </c>
      <c r="N2889" s="10">
        <v>0.4979836818906499</v>
      </c>
      <c r="O2889" s="9">
        <v>3724</v>
      </c>
      <c r="P2889" s="9">
        <v>6344</v>
      </c>
      <c r="Q2889" s="9">
        <v>10205</v>
      </c>
      <c r="R2889" s="10">
        <v>0.36491915727584517</v>
      </c>
      <c r="S2889" s="10">
        <v>0.62165605095541399</v>
      </c>
      <c r="T2889" s="9">
        <v>-2620</v>
      </c>
      <c r="U2889" s="10">
        <v>-0.25673689367956881</v>
      </c>
      <c r="V2889" s="9">
        <v>-1210</v>
      </c>
      <c r="W2889" s="9">
        <v>1480</v>
      </c>
      <c r="X2889" s="10">
        <v>-0.12915061183835103</v>
      </c>
      <c r="Y2889" s="10">
        <v>0.11209617637273006</v>
      </c>
      <c r="Z2889" s="11">
        <v>310.86</v>
      </c>
      <c r="AA2889" s="11">
        <v>76.323747024383962</v>
      </c>
      <c r="AB2889" s="11">
        <v>51139</v>
      </c>
      <c r="AC2889" s="12" t="s">
        <v>7186</v>
      </c>
      <c r="AD2889" s="8">
        <v>51</v>
      </c>
      <c r="AE2889" s="8">
        <v>139</v>
      </c>
      <c r="AF2889" s="13"/>
      <c r="AG2889" s="13"/>
      <c r="AH2889" s="13"/>
      <c r="AJ2889" s="13"/>
      <c r="AK2889" s="13"/>
      <c r="AL2889" s="13"/>
      <c r="AM2889" s="13"/>
      <c r="AN2889" s="13" t="s">
        <v>510</v>
      </c>
    </row>
    <row r="2890" spans="1:40" x14ac:dyDescent="0.2">
      <c r="A2890" s="8" t="s">
        <v>7069</v>
      </c>
      <c r="B2890" s="8" t="s">
        <v>7187</v>
      </c>
      <c r="C2890" s="8" t="str">
        <f t="shared" si="44"/>
        <v>Patrick County VA</v>
      </c>
      <c r="D2890" s="9">
        <v>18045</v>
      </c>
      <c r="E2890" s="8" t="s">
        <v>218</v>
      </c>
      <c r="F2890" s="9">
        <v>1768</v>
      </c>
      <c r="G2890" s="9">
        <v>6454</v>
      </c>
      <c r="H2890" s="9">
        <v>8489</v>
      </c>
      <c r="I2890" s="10">
        <v>0.20826952526799389</v>
      </c>
      <c r="J2890" s="10">
        <v>0.76027800683237134</v>
      </c>
      <c r="K2890" s="9">
        <v>-4686</v>
      </c>
      <c r="L2890" s="9">
        <v>4686</v>
      </c>
      <c r="M2890" s="10">
        <v>-0.55200848156437743</v>
      </c>
      <c r="N2890" s="10">
        <v>0.55200848156437743</v>
      </c>
      <c r="O2890" s="9">
        <v>2417</v>
      </c>
      <c r="P2890" s="9">
        <v>5622</v>
      </c>
      <c r="Q2890" s="9">
        <v>8241</v>
      </c>
      <c r="R2890" s="10">
        <v>0.2932896493144036</v>
      </c>
      <c r="S2890" s="10">
        <v>0.6821987622861303</v>
      </c>
      <c r="T2890" s="9">
        <v>-3205</v>
      </c>
      <c r="U2890" s="10">
        <v>-0.3889091129717267</v>
      </c>
      <c r="V2890" s="9">
        <v>-649</v>
      </c>
      <c r="W2890" s="9">
        <v>832</v>
      </c>
      <c r="X2890" s="10">
        <v>-8.5020124046409712E-2</v>
      </c>
      <c r="Y2890" s="10">
        <v>7.8079244546241044E-2</v>
      </c>
      <c r="Z2890" s="11">
        <v>483.1</v>
      </c>
      <c r="AA2890" s="11">
        <v>37.352515007244875</v>
      </c>
      <c r="AB2890" s="11">
        <v>51141</v>
      </c>
      <c r="AC2890" s="12" t="s">
        <v>7188</v>
      </c>
      <c r="AD2890" s="8">
        <v>51</v>
      </c>
      <c r="AE2890" s="8">
        <v>141</v>
      </c>
      <c r="AF2890" s="13"/>
      <c r="AG2890" s="13"/>
      <c r="AH2890" s="13"/>
      <c r="AJ2890" s="13"/>
      <c r="AK2890" s="13"/>
      <c r="AL2890" s="13"/>
      <c r="AM2890" s="13"/>
      <c r="AN2890" s="13" t="s">
        <v>510</v>
      </c>
    </row>
    <row r="2891" spans="1:40" x14ac:dyDescent="0.2">
      <c r="A2891" s="8" t="s">
        <v>7069</v>
      </c>
      <c r="B2891" s="8" t="s">
        <v>7189</v>
      </c>
      <c r="C2891" s="8" t="str">
        <f t="shared" si="44"/>
        <v>Pittsylvania County VA</v>
      </c>
      <c r="D2891" s="9">
        <v>62194</v>
      </c>
      <c r="E2891" s="8" t="s">
        <v>218</v>
      </c>
      <c r="F2891" s="9">
        <v>9195</v>
      </c>
      <c r="G2891" s="9">
        <v>21742</v>
      </c>
      <c r="H2891" s="9">
        <v>31687</v>
      </c>
      <c r="I2891" s="10">
        <v>0.29018209360305486</v>
      </c>
      <c r="J2891" s="10">
        <v>0.68614889386814781</v>
      </c>
      <c r="K2891" s="9">
        <v>-12547</v>
      </c>
      <c r="L2891" s="9">
        <v>12547</v>
      </c>
      <c r="M2891" s="10">
        <v>-0.39596680026509296</v>
      </c>
      <c r="N2891" s="10">
        <v>0.39596680026509296</v>
      </c>
      <c r="O2891" s="9">
        <v>10855</v>
      </c>
      <c r="P2891" s="9">
        <v>19275</v>
      </c>
      <c r="Q2891" s="9">
        <v>30578</v>
      </c>
      <c r="R2891" s="10">
        <v>0.35499378638236639</v>
      </c>
      <c r="S2891" s="10">
        <v>0.63035515730263592</v>
      </c>
      <c r="T2891" s="9">
        <v>-8420</v>
      </c>
      <c r="U2891" s="10">
        <v>-0.27536137092026952</v>
      </c>
      <c r="V2891" s="9">
        <v>-1660</v>
      </c>
      <c r="W2891" s="9">
        <v>2467</v>
      </c>
      <c r="X2891" s="10">
        <v>-6.4811692779311536E-2</v>
      </c>
      <c r="Y2891" s="10">
        <v>5.5793736565511898E-2</v>
      </c>
      <c r="Z2891" s="11">
        <v>968.94</v>
      </c>
      <c r="AA2891" s="11">
        <v>64.187668999112432</v>
      </c>
      <c r="AB2891" s="11">
        <v>51143</v>
      </c>
      <c r="AC2891" s="12" t="s">
        <v>7190</v>
      </c>
      <c r="AD2891" s="8">
        <v>51</v>
      </c>
      <c r="AE2891" s="8">
        <v>143</v>
      </c>
      <c r="AF2891" s="13" t="s">
        <v>7191</v>
      </c>
      <c r="AG2891" s="13"/>
      <c r="AH2891" s="13" t="s">
        <v>7192</v>
      </c>
      <c r="AJ2891" s="13" t="s">
        <v>498</v>
      </c>
      <c r="AK2891" s="13"/>
      <c r="AL2891" s="13"/>
      <c r="AM2891" s="13"/>
      <c r="AN2891" s="13" t="s">
        <v>487</v>
      </c>
    </row>
    <row r="2892" spans="1:40" x14ac:dyDescent="0.2">
      <c r="A2892" s="8" t="s">
        <v>7069</v>
      </c>
      <c r="B2892" s="8" t="s">
        <v>7193</v>
      </c>
      <c r="C2892" s="8" t="str">
        <f t="shared" si="44"/>
        <v>Powhatan County VA</v>
      </c>
      <c r="D2892" s="9">
        <v>28031</v>
      </c>
      <c r="E2892" s="8" t="s">
        <v>218</v>
      </c>
      <c r="F2892" s="9">
        <v>4057</v>
      </c>
      <c r="G2892" s="9">
        <v>11875</v>
      </c>
      <c r="H2892" s="9">
        <v>16794</v>
      </c>
      <c r="I2892" s="10">
        <v>0.24157437179945218</v>
      </c>
      <c r="J2892" s="10">
        <v>0.70709777301417176</v>
      </c>
      <c r="K2892" s="9">
        <v>-7818</v>
      </c>
      <c r="L2892" s="9">
        <v>7818</v>
      </c>
      <c r="M2892" s="10">
        <v>-0.46552340121471958</v>
      </c>
      <c r="N2892" s="10">
        <v>0.46552340121471958</v>
      </c>
      <c r="O2892" s="9">
        <v>4066</v>
      </c>
      <c r="P2892" s="9">
        <v>11192</v>
      </c>
      <c r="Q2892" s="9">
        <v>15466</v>
      </c>
      <c r="R2892" s="10">
        <v>0.26289926289926291</v>
      </c>
      <c r="S2892" s="10">
        <v>0.72365188154661841</v>
      </c>
      <c r="T2892" s="9">
        <v>-7126</v>
      </c>
      <c r="U2892" s="10">
        <v>-0.46075261864735551</v>
      </c>
      <c r="V2892" s="9">
        <v>-9</v>
      </c>
      <c r="W2892" s="9">
        <v>683</v>
      </c>
      <c r="X2892" s="10">
        <v>-2.1324891099810728E-2</v>
      </c>
      <c r="Y2892" s="10">
        <v>-1.6554108532446654E-2</v>
      </c>
      <c r="Z2892" s="11">
        <v>260.22000000000003</v>
      </c>
      <c r="AA2892" s="11">
        <v>107.72039043885941</v>
      </c>
      <c r="AB2892" s="11">
        <v>51145</v>
      </c>
      <c r="AC2892" s="12" t="s">
        <v>7194</v>
      </c>
      <c r="AD2892" s="8">
        <v>51</v>
      </c>
      <c r="AE2892" s="8">
        <v>145</v>
      </c>
      <c r="AF2892" s="13" t="s">
        <v>7079</v>
      </c>
      <c r="AG2892" s="13"/>
      <c r="AH2892" s="13" t="s">
        <v>7080</v>
      </c>
      <c r="AI2892" s="14">
        <v>1271334</v>
      </c>
      <c r="AJ2892" s="13" t="s">
        <v>486</v>
      </c>
      <c r="AK2892" s="13"/>
      <c r="AL2892" s="13"/>
      <c r="AM2892" s="13"/>
      <c r="AN2892" s="13" t="s">
        <v>505</v>
      </c>
    </row>
    <row r="2893" spans="1:40" x14ac:dyDescent="0.2">
      <c r="A2893" s="8" t="s">
        <v>7069</v>
      </c>
      <c r="B2893" s="8" t="s">
        <v>7195</v>
      </c>
      <c r="C2893" s="8" t="str">
        <f t="shared" si="44"/>
        <v>Prince Edward County VA</v>
      </c>
      <c r="D2893" s="9">
        <v>22952</v>
      </c>
      <c r="E2893" s="8" t="s">
        <v>218</v>
      </c>
      <c r="F2893" s="9">
        <v>4590</v>
      </c>
      <c r="G2893" s="9">
        <v>4099</v>
      </c>
      <c r="H2893" s="9">
        <v>9113</v>
      </c>
      <c r="I2893" s="10">
        <v>0.5036760671568089</v>
      </c>
      <c r="J2893" s="10">
        <v>0.44979699330626577</v>
      </c>
      <c r="K2893" s="9">
        <v>491</v>
      </c>
      <c r="L2893" s="9">
        <v>-491</v>
      </c>
      <c r="M2893" s="10">
        <v>5.3879073850543135E-2</v>
      </c>
      <c r="N2893" s="10">
        <v>-5.3879073850543135E-2</v>
      </c>
      <c r="O2893" s="9">
        <v>5132</v>
      </c>
      <c r="P2893" s="9">
        <v>3952</v>
      </c>
      <c r="Q2893" s="9">
        <v>9224</v>
      </c>
      <c r="R2893" s="10">
        <v>0.55637467476149172</v>
      </c>
      <c r="S2893" s="10">
        <v>0.42844752818733739</v>
      </c>
      <c r="T2893" s="9">
        <v>1180</v>
      </c>
      <c r="U2893" s="10">
        <v>0.12792714657415433</v>
      </c>
      <c r="V2893" s="9">
        <v>-542</v>
      </c>
      <c r="W2893" s="9">
        <v>147</v>
      </c>
      <c r="X2893" s="10">
        <v>-5.2698607604682812E-2</v>
      </c>
      <c r="Y2893" s="10">
        <v>2.1349465118928379E-2</v>
      </c>
      <c r="Z2893" s="11">
        <v>349.96</v>
      </c>
      <c r="AA2893" s="11">
        <v>65.584638244370794</v>
      </c>
      <c r="AB2893" s="11">
        <v>51147</v>
      </c>
      <c r="AC2893" s="12" t="s">
        <v>7196</v>
      </c>
      <c r="AD2893" s="8">
        <v>51</v>
      </c>
      <c r="AE2893" s="8">
        <v>147</v>
      </c>
      <c r="AF2893" s="13"/>
      <c r="AG2893" s="13"/>
      <c r="AH2893" s="13"/>
      <c r="AJ2893" s="13"/>
      <c r="AK2893" s="13"/>
      <c r="AL2893" s="13"/>
      <c r="AM2893" s="13"/>
      <c r="AN2893" s="13" t="s">
        <v>510</v>
      </c>
    </row>
    <row r="2894" spans="1:40" x14ac:dyDescent="0.2">
      <c r="A2894" s="8" t="s">
        <v>7069</v>
      </c>
      <c r="B2894" s="8" t="s">
        <v>7197</v>
      </c>
      <c r="C2894" s="8" t="str">
        <f t="shared" si="44"/>
        <v>Prince George County VA</v>
      </c>
      <c r="D2894" s="9">
        <v>37862</v>
      </c>
      <c r="E2894" s="8" t="s">
        <v>218</v>
      </c>
      <c r="F2894" s="9">
        <v>6419</v>
      </c>
      <c r="G2894" s="9">
        <v>9157</v>
      </c>
      <c r="H2894" s="9">
        <v>16140</v>
      </c>
      <c r="I2894" s="10">
        <v>0.39770755885997522</v>
      </c>
      <c r="J2894" s="10">
        <v>0.56734820322180912</v>
      </c>
      <c r="K2894" s="9">
        <v>-2738</v>
      </c>
      <c r="L2894" s="9">
        <v>2738</v>
      </c>
      <c r="M2894" s="10">
        <v>-0.1696406443618339</v>
      </c>
      <c r="N2894" s="10">
        <v>0.1696406443618339</v>
      </c>
      <c r="O2894" s="9">
        <v>7671</v>
      </c>
      <c r="P2894" s="9">
        <v>9350</v>
      </c>
      <c r="Q2894" s="9">
        <v>17180</v>
      </c>
      <c r="R2894" s="10">
        <v>0.44650756693830035</v>
      </c>
      <c r="S2894" s="10">
        <v>0.54423748544819561</v>
      </c>
      <c r="T2894" s="9">
        <v>-1679</v>
      </c>
      <c r="U2894" s="10">
        <v>-9.7729918509895264E-2</v>
      </c>
      <c r="V2894" s="9">
        <v>-1252</v>
      </c>
      <c r="W2894" s="9">
        <v>-193</v>
      </c>
      <c r="X2894" s="10">
        <v>-4.880000807832513E-2</v>
      </c>
      <c r="Y2894" s="10">
        <v>2.3110717773613509E-2</v>
      </c>
      <c r="Z2894" s="11">
        <v>265.16000000000003</v>
      </c>
      <c r="AA2894" s="11">
        <v>142.78925931513047</v>
      </c>
      <c r="AB2894" s="11">
        <v>51149</v>
      </c>
      <c r="AC2894" s="12" t="s">
        <v>7198</v>
      </c>
      <c r="AD2894" s="8">
        <v>51</v>
      </c>
      <c r="AE2894" s="8">
        <v>149</v>
      </c>
      <c r="AF2894" s="13" t="s">
        <v>7079</v>
      </c>
      <c r="AG2894" s="13"/>
      <c r="AH2894" s="13" t="s">
        <v>7080</v>
      </c>
      <c r="AI2894" s="14">
        <v>1271334</v>
      </c>
      <c r="AJ2894" s="13" t="s">
        <v>486</v>
      </c>
      <c r="AK2894" s="13"/>
      <c r="AL2894" s="13"/>
      <c r="AM2894" s="13"/>
      <c r="AN2894" s="13" t="s">
        <v>487</v>
      </c>
    </row>
    <row r="2895" spans="1:40" x14ac:dyDescent="0.2">
      <c r="A2895" s="8" t="s">
        <v>7069</v>
      </c>
      <c r="B2895" s="8" t="s">
        <v>7199</v>
      </c>
      <c r="C2895" s="8" t="str">
        <f t="shared" si="44"/>
        <v>Prince William County VA</v>
      </c>
      <c r="D2895" s="9">
        <v>451721</v>
      </c>
      <c r="E2895" s="8" t="s">
        <v>218</v>
      </c>
      <c r="F2895" s="9">
        <v>83093</v>
      </c>
      <c r="G2895" s="9">
        <v>54065</v>
      </c>
      <c r="H2895" s="9">
        <v>144854</v>
      </c>
      <c r="I2895" s="10">
        <v>0.57363276126306484</v>
      </c>
      <c r="J2895" s="10">
        <v>0.37323788090076904</v>
      </c>
      <c r="K2895" s="9">
        <v>29028</v>
      </c>
      <c r="L2895" s="9">
        <v>-29028</v>
      </c>
      <c r="M2895" s="10">
        <v>0.2003948803622958</v>
      </c>
      <c r="N2895" s="10">
        <v>-0.2003948803622958</v>
      </c>
      <c r="O2895" s="9">
        <v>103161</v>
      </c>
      <c r="P2895" s="9">
        <v>74371</v>
      </c>
      <c r="Q2895" s="9">
        <v>179648</v>
      </c>
      <c r="R2895" s="10">
        <v>0.57423962415390095</v>
      </c>
      <c r="S2895" s="10">
        <v>0.4139817866049163</v>
      </c>
      <c r="T2895" s="9">
        <v>28790</v>
      </c>
      <c r="U2895" s="10">
        <v>0.16025783754898465</v>
      </c>
      <c r="V2895" s="9">
        <v>-20068</v>
      </c>
      <c r="W2895" s="9">
        <v>-20306</v>
      </c>
      <c r="X2895" s="10">
        <v>-6.0686289083611289E-4</v>
      </c>
      <c r="Y2895" s="10">
        <v>-4.0743905704147265E-2</v>
      </c>
      <c r="Z2895" s="11">
        <v>336.4</v>
      </c>
      <c r="AA2895" s="11">
        <v>1342.8091557669443</v>
      </c>
      <c r="AB2895" s="11">
        <v>51153</v>
      </c>
      <c r="AC2895" s="12" t="s">
        <v>7200</v>
      </c>
      <c r="AD2895" s="8">
        <v>51</v>
      </c>
      <c r="AE2895" s="8">
        <v>153</v>
      </c>
      <c r="AF2895" s="13" t="s">
        <v>1354</v>
      </c>
      <c r="AG2895" s="13" t="s">
        <v>1355</v>
      </c>
      <c r="AH2895" s="13" t="s">
        <v>1356</v>
      </c>
      <c r="AI2895" s="14">
        <v>6097684</v>
      </c>
      <c r="AJ2895" s="13" t="s">
        <v>486</v>
      </c>
      <c r="AK2895" s="13" t="s">
        <v>1357</v>
      </c>
      <c r="AL2895" s="13" t="s">
        <v>1356</v>
      </c>
      <c r="AM2895" s="13" t="s">
        <v>1358</v>
      </c>
      <c r="AN2895" s="13" t="s">
        <v>487</v>
      </c>
    </row>
    <row r="2896" spans="1:40" x14ac:dyDescent="0.2">
      <c r="A2896" s="8" t="s">
        <v>7069</v>
      </c>
      <c r="B2896" s="8" t="s">
        <v>896</v>
      </c>
      <c r="C2896" s="8" t="str">
        <f t="shared" si="44"/>
        <v>Pulaski County VA</v>
      </c>
      <c r="D2896" s="9">
        <v>34332</v>
      </c>
      <c r="E2896" s="8" t="s">
        <v>218</v>
      </c>
      <c r="F2896" s="9">
        <v>4170</v>
      </c>
      <c r="G2896" s="9">
        <v>10314</v>
      </c>
      <c r="H2896" s="9">
        <v>15112</v>
      </c>
      <c r="I2896" s="10">
        <v>0.27593965060878772</v>
      </c>
      <c r="J2896" s="10">
        <v>0.68250397035468502</v>
      </c>
      <c r="K2896" s="9">
        <v>-6144</v>
      </c>
      <c r="L2896" s="9">
        <v>6144</v>
      </c>
      <c r="M2896" s="10">
        <v>-0.4065643197458973</v>
      </c>
      <c r="N2896" s="10">
        <v>0.4065643197458973</v>
      </c>
      <c r="O2896" s="9">
        <v>5287</v>
      </c>
      <c r="P2896" s="9">
        <v>8917</v>
      </c>
      <c r="Q2896" s="9">
        <v>14657</v>
      </c>
      <c r="R2896" s="10">
        <v>0.36071501671556255</v>
      </c>
      <c r="S2896" s="10">
        <v>0.60837824930067541</v>
      </c>
      <c r="T2896" s="9">
        <v>-3630</v>
      </c>
      <c r="U2896" s="10">
        <v>-0.24766323258511286</v>
      </c>
      <c r="V2896" s="9">
        <v>-1117</v>
      </c>
      <c r="W2896" s="9">
        <v>1397</v>
      </c>
      <c r="X2896" s="10">
        <v>-8.477536610677483E-2</v>
      </c>
      <c r="Y2896" s="10">
        <v>7.4125721054009608E-2</v>
      </c>
      <c r="Z2896" s="11">
        <v>319.86</v>
      </c>
      <c r="AA2896" s="11">
        <v>107.33445882573625</v>
      </c>
      <c r="AB2896" s="11">
        <v>51155</v>
      </c>
      <c r="AC2896" s="12" t="s">
        <v>7201</v>
      </c>
      <c r="AD2896" s="8">
        <v>51</v>
      </c>
      <c r="AE2896" s="8">
        <v>155</v>
      </c>
      <c r="AF2896" s="13" t="s">
        <v>7130</v>
      </c>
      <c r="AG2896" s="13"/>
      <c r="AH2896" s="13" t="s">
        <v>7131</v>
      </c>
      <c r="AI2896" s="14">
        <v>181747</v>
      </c>
      <c r="AJ2896" s="13" t="s">
        <v>486</v>
      </c>
      <c r="AK2896" s="13"/>
      <c r="AL2896" s="13"/>
      <c r="AM2896" s="13"/>
      <c r="AN2896" s="13" t="s">
        <v>505</v>
      </c>
    </row>
    <row r="2897" spans="1:40" x14ac:dyDescent="0.2">
      <c r="A2897" s="8" t="s">
        <v>7069</v>
      </c>
      <c r="B2897" s="8" t="s">
        <v>7202</v>
      </c>
      <c r="C2897" s="8" t="str">
        <f t="shared" si="44"/>
        <v>Rappahannock County VA</v>
      </c>
      <c r="D2897" s="9">
        <v>7378</v>
      </c>
      <c r="E2897" s="8" t="s">
        <v>218</v>
      </c>
      <c r="F2897" s="9">
        <v>1741</v>
      </c>
      <c r="G2897" s="9">
        <v>2532</v>
      </c>
      <c r="H2897" s="9">
        <v>4444</v>
      </c>
      <c r="I2897" s="10">
        <v>0.39176417641764177</v>
      </c>
      <c r="J2897" s="10">
        <v>0.56975697569756978</v>
      </c>
      <c r="K2897" s="9">
        <v>-791</v>
      </c>
      <c r="L2897" s="9">
        <v>791</v>
      </c>
      <c r="M2897" s="10">
        <v>-0.177992799279928</v>
      </c>
      <c r="N2897" s="10">
        <v>0.177992799279928</v>
      </c>
      <c r="O2897" s="9">
        <v>1971</v>
      </c>
      <c r="P2897" s="9">
        <v>2307</v>
      </c>
      <c r="Q2897" s="9">
        <v>4331</v>
      </c>
      <c r="R2897" s="10">
        <v>0.45509120295543753</v>
      </c>
      <c r="S2897" s="10">
        <v>0.53267143846686682</v>
      </c>
      <c r="T2897" s="9">
        <v>-336</v>
      </c>
      <c r="U2897" s="10">
        <v>-7.7580235511429285E-2</v>
      </c>
      <c r="V2897" s="9">
        <v>-230</v>
      </c>
      <c r="W2897" s="9">
        <v>225</v>
      </c>
      <c r="X2897" s="10">
        <v>-6.3327026537795761E-2</v>
      </c>
      <c r="Y2897" s="10">
        <v>3.7085537230702958E-2</v>
      </c>
      <c r="Z2897" s="11">
        <v>266.23</v>
      </c>
      <c r="AA2897" s="11">
        <v>27.712879840739209</v>
      </c>
      <c r="AB2897" s="11">
        <v>51157</v>
      </c>
      <c r="AC2897" s="12" t="s">
        <v>7203</v>
      </c>
      <c r="AD2897" s="8">
        <v>51</v>
      </c>
      <c r="AE2897" s="8">
        <v>157</v>
      </c>
      <c r="AF2897" s="13" t="s">
        <v>1354</v>
      </c>
      <c r="AG2897" s="13" t="s">
        <v>1355</v>
      </c>
      <c r="AH2897" s="13" t="s">
        <v>1356</v>
      </c>
      <c r="AI2897" s="14">
        <v>6097684</v>
      </c>
      <c r="AJ2897" s="13" t="s">
        <v>486</v>
      </c>
      <c r="AK2897" s="13" t="s">
        <v>1357</v>
      </c>
      <c r="AL2897" s="13" t="s">
        <v>1356</v>
      </c>
      <c r="AM2897" s="13" t="s">
        <v>1358</v>
      </c>
      <c r="AN2897" s="13" t="s">
        <v>505</v>
      </c>
    </row>
    <row r="2898" spans="1:40" x14ac:dyDescent="0.2">
      <c r="A2898" s="8" t="s">
        <v>7069</v>
      </c>
      <c r="B2898" s="8" t="s">
        <v>1820</v>
      </c>
      <c r="C2898" s="8" t="str">
        <f t="shared" si="44"/>
        <v>Richmond County VA</v>
      </c>
      <c r="D2898" s="9">
        <v>8908</v>
      </c>
      <c r="E2898" s="8" t="s">
        <v>218</v>
      </c>
      <c r="F2898" s="9">
        <v>1347</v>
      </c>
      <c r="G2898" s="9">
        <v>2213</v>
      </c>
      <c r="H2898" s="9">
        <v>3651</v>
      </c>
      <c r="I2898" s="10">
        <v>0.36894001643385371</v>
      </c>
      <c r="J2898" s="10">
        <v>0.60613530539578198</v>
      </c>
      <c r="K2898" s="9">
        <v>-866</v>
      </c>
      <c r="L2898" s="9">
        <v>866</v>
      </c>
      <c r="M2898" s="10">
        <v>-0.23719528896192826</v>
      </c>
      <c r="N2898" s="10">
        <v>0.23719528896192826</v>
      </c>
      <c r="O2898" s="9">
        <v>1574</v>
      </c>
      <c r="P2898" s="9">
        <v>2160</v>
      </c>
      <c r="Q2898" s="9">
        <v>3768</v>
      </c>
      <c r="R2898" s="10">
        <v>0.41772823779193208</v>
      </c>
      <c r="S2898" s="10">
        <v>0.57324840764331209</v>
      </c>
      <c r="T2898" s="9">
        <v>-586</v>
      </c>
      <c r="U2898" s="10">
        <v>-0.15552016985138001</v>
      </c>
      <c r="V2898" s="9">
        <v>-227</v>
      </c>
      <c r="W2898" s="9">
        <v>53</v>
      </c>
      <c r="X2898" s="10">
        <v>-4.8788221358078365E-2</v>
      </c>
      <c r="Y2898" s="10">
        <v>3.288689775246989E-2</v>
      </c>
      <c r="Z2898" s="11">
        <v>191.49</v>
      </c>
      <c r="AA2898" s="11">
        <v>46.51940049088725</v>
      </c>
      <c r="AB2898" s="11">
        <v>51159</v>
      </c>
      <c r="AC2898" s="12" t="s">
        <v>7204</v>
      </c>
      <c r="AD2898" s="8">
        <v>51</v>
      </c>
      <c r="AE2898" s="8">
        <v>159</v>
      </c>
      <c r="AF2898" s="13"/>
      <c r="AG2898" s="13"/>
      <c r="AH2898" s="13"/>
      <c r="AJ2898" s="13"/>
      <c r="AK2898" s="13"/>
      <c r="AL2898" s="13"/>
      <c r="AM2898" s="13"/>
      <c r="AN2898" s="13" t="s">
        <v>510</v>
      </c>
    </row>
    <row r="2899" spans="1:40" x14ac:dyDescent="0.2">
      <c r="A2899" s="8" t="s">
        <v>7069</v>
      </c>
      <c r="B2899" s="8" t="s">
        <v>7205</v>
      </c>
      <c r="C2899" s="8" t="str">
        <f t="shared" si="44"/>
        <v>Roanoke County VA</v>
      </c>
      <c r="D2899" s="9">
        <v>94409</v>
      </c>
      <c r="E2899" s="8" t="s">
        <v>218</v>
      </c>
      <c r="F2899" s="9">
        <v>16787</v>
      </c>
      <c r="G2899" s="9">
        <v>30857</v>
      </c>
      <c r="H2899" s="9">
        <v>50149</v>
      </c>
      <c r="I2899" s="10">
        <v>0.33474246744700792</v>
      </c>
      <c r="J2899" s="10">
        <v>0.61530638696683881</v>
      </c>
      <c r="K2899" s="9">
        <v>-14070</v>
      </c>
      <c r="L2899" s="9">
        <v>14070</v>
      </c>
      <c r="M2899" s="10">
        <v>-0.2805639195198309</v>
      </c>
      <c r="N2899" s="10">
        <v>0.2805639195198309</v>
      </c>
      <c r="O2899" s="9">
        <v>19589</v>
      </c>
      <c r="P2899" s="9">
        <v>33344</v>
      </c>
      <c r="Q2899" s="9">
        <v>53793</v>
      </c>
      <c r="R2899" s="10">
        <v>0.36415518747792464</v>
      </c>
      <c r="S2899" s="10">
        <v>0.61985760229026077</v>
      </c>
      <c r="T2899" s="9">
        <v>-13755</v>
      </c>
      <c r="U2899" s="10">
        <v>-0.25570241481233613</v>
      </c>
      <c r="V2899" s="9">
        <v>-2802</v>
      </c>
      <c r="W2899" s="9">
        <v>-2487</v>
      </c>
      <c r="X2899" s="10">
        <v>-2.9412720030916717E-2</v>
      </c>
      <c r="Y2899" s="10">
        <v>-4.5512153234219532E-3</v>
      </c>
      <c r="Z2899" s="11">
        <v>250.52</v>
      </c>
      <c r="AA2899" s="11">
        <v>376.85214753313107</v>
      </c>
      <c r="AB2899" s="11">
        <v>51161</v>
      </c>
      <c r="AC2899" s="12" t="s">
        <v>7206</v>
      </c>
      <c r="AD2899" s="8">
        <v>51</v>
      </c>
      <c r="AE2899" s="8">
        <v>161</v>
      </c>
      <c r="AF2899" s="13" t="s">
        <v>7100</v>
      </c>
      <c r="AG2899" s="13"/>
      <c r="AH2899" s="13" t="s">
        <v>7101</v>
      </c>
      <c r="AI2899" s="14">
        <v>314560</v>
      </c>
      <c r="AJ2899" s="13" t="s">
        <v>486</v>
      </c>
      <c r="AK2899" s="13"/>
      <c r="AL2899" s="13"/>
      <c r="AM2899" s="13"/>
      <c r="AN2899" s="13" t="s">
        <v>487</v>
      </c>
    </row>
    <row r="2900" spans="1:40" x14ac:dyDescent="0.2">
      <c r="A2900" s="8" t="s">
        <v>7069</v>
      </c>
      <c r="B2900" s="8" t="s">
        <v>7207</v>
      </c>
      <c r="C2900" s="8" t="str">
        <f t="shared" si="44"/>
        <v>Rockbridge County VA</v>
      </c>
      <c r="D2900" s="9">
        <v>22354</v>
      </c>
      <c r="E2900" s="8" t="s">
        <v>218</v>
      </c>
      <c r="F2900" s="9">
        <v>3506</v>
      </c>
      <c r="G2900" s="9">
        <v>6671</v>
      </c>
      <c r="H2900" s="9">
        <v>10685</v>
      </c>
      <c r="I2900" s="10">
        <v>0.32812353766963032</v>
      </c>
      <c r="J2900" s="10">
        <v>0.62433317735142724</v>
      </c>
      <c r="K2900" s="9">
        <v>-3165</v>
      </c>
      <c r="L2900" s="9">
        <v>3165</v>
      </c>
      <c r="M2900" s="10">
        <v>-0.29620963968179692</v>
      </c>
      <c r="N2900" s="10">
        <v>0.29620963968179692</v>
      </c>
      <c r="O2900" s="9">
        <v>4087</v>
      </c>
      <c r="P2900" s="9">
        <v>5898</v>
      </c>
      <c r="Q2900" s="9">
        <v>10155</v>
      </c>
      <c r="R2900" s="10">
        <v>0.40246184145741015</v>
      </c>
      <c r="S2900" s="10">
        <v>0.58079763663220085</v>
      </c>
      <c r="T2900" s="9">
        <v>-1811</v>
      </c>
      <c r="U2900" s="10">
        <v>-0.1783357951747907</v>
      </c>
      <c r="V2900" s="9">
        <v>-581</v>
      </c>
      <c r="W2900" s="9">
        <v>773</v>
      </c>
      <c r="X2900" s="10">
        <v>-7.4338303787779836E-2</v>
      </c>
      <c r="Y2900" s="10">
        <v>4.3535540719226384E-2</v>
      </c>
      <c r="Z2900" s="11">
        <v>597.55999999999995</v>
      </c>
      <c r="AA2900" s="11">
        <v>37.408795769462486</v>
      </c>
      <c r="AB2900" s="11">
        <v>51163</v>
      </c>
      <c r="AC2900" s="12" t="s">
        <v>7208</v>
      </c>
      <c r="AD2900" s="8">
        <v>51</v>
      </c>
      <c r="AE2900" s="8">
        <v>163</v>
      </c>
      <c r="AF2900" s="13"/>
      <c r="AG2900" s="13"/>
      <c r="AH2900" s="13"/>
      <c r="AJ2900" s="13"/>
      <c r="AK2900" s="13"/>
      <c r="AL2900" s="13"/>
      <c r="AM2900" s="13"/>
      <c r="AN2900" s="13" t="s">
        <v>510</v>
      </c>
    </row>
    <row r="2901" spans="1:40" x14ac:dyDescent="0.2">
      <c r="A2901" s="8" t="s">
        <v>7069</v>
      </c>
      <c r="B2901" s="8" t="s">
        <v>4618</v>
      </c>
      <c r="C2901" s="8" t="str">
        <f t="shared" si="44"/>
        <v>Rockingham County VA</v>
      </c>
      <c r="D2901" s="9">
        <v>78593</v>
      </c>
      <c r="E2901" s="8" t="s">
        <v>218</v>
      </c>
      <c r="F2901" s="9">
        <v>9361</v>
      </c>
      <c r="G2901" s="9">
        <v>25269</v>
      </c>
      <c r="H2901" s="9">
        <v>36536</v>
      </c>
      <c r="I2901" s="10">
        <v>0.25621305014232537</v>
      </c>
      <c r="J2901" s="10">
        <v>0.69161922487409677</v>
      </c>
      <c r="K2901" s="9">
        <v>-15908</v>
      </c>
      <c r="L2901" s="9">
        <v>15908</v>
      </c>
      <c r="M2901" s="10">
        <v>-0.4354061747317714</v>
      </c>
      <c r="N2901" s="10">
        <v>0.4354061747317714</v>
      </c>
      <c r="O2901" s="9">
        <v>10059</v>
      </c>
      <c r="P2901" s="9">
        <v>24173</v>
      </c>
      <c r="Q2901" s="9">
        <v>34783</v>
      </c>
      <c r="R2901" s="10">
        <v>0.2891929965787885</v>
      </c>
      <c r="S2901" s="10">
        <v>0.69496593163326914</v>
      </c>
      <c r="T2901" s="9">
        <v>-14114</v>
      </c>
      <c r="U2901" s="10">
        <v>-0.40577293505448064</v>
      </c>
      <c r="V2901" s="9">
        <v>-698</v>
      </c>
      <c r="W2901" s="9">
        <v>1096</v>
      </c>
      <c r="X2901" s="10">
        <v>-3.2979946436463126E-2</v>
      </c>
      <c r="Y2901" s="10">
        <v>-3.3467067591723687E-3</v>
      </c>
      <c r="Z2901" s="11">
        <v>849.09</v>
      </c>
      <c r="AA2901" s="11">
        <v>92.561448138595438</v>
      </c>
      <c r="AB2901" s="11">
        <v>51165</v>
      </c>
      <c r="AC2901" s="12" t="s">
        <v>7209</v>
      </c>
      <c r="AD2901" s="8">
        <v>51</v>
      </c>
      <c r="AE2901" s="8">
        <v>165</v>
      </c>
      <c r="AF2901" s="13" t="s">
        <v>7210</v>
      </c>
      <c r="AG2901" s="13" t="s">
        <v>189</v>
      </c>
      <c r="AH2901" s="13" t="s">
        <v>7211</v>
      </c>
      <c r="AI2901" s="14">
        <v>131131</v>
      </c>
      <c r="AJ2901" s="13" t="s">
        <v>486</v>
      </c>
      <c r="AK2901" s="13" t="s">
        <v>7093</v>
      </c>
      <c r="AL2901" s="13"/>
      <c r="AM2901" s="13"/>
      <c r="AN2901" s="13" t="s">
        <v>487</v>
      </c>
    </row>
    <row r="2902" spans="1:40" x14ac:dyDescent="0.2">
      <c r="A2902" s="8" t="s">
        <v>7069</v>
      </c>
      <c r="B2902" s="8" t="s">
        <v>660</v>
      </c>
      <c r="C2902" s="8" t="str">
        <f t="shared" si="44"/>
        <v>Russell County VA</v>
      </c>
      <c r="D2902" s="9">
        <v>27891</v>
      </c>
      <c r="E2902" s="8" t="s">
        <v>218</v>
      </c>
      <c r="F2902" s="9">
        <v>2328</v>
      </c>
      <c r="G2902" s="9">
        <v>9516</v>
      </c>
      <c r="H2902" s="9">
        <v>12195</v>
      </c>
      <c r="I2902" s="10">
        <v>0.19089790897908979</v>
      </c>
      <c r="J2902" s="10">
        <v>0.78031980319803196</v>
      </c>
      <c r="K2902" s="9">
        <v>-7188</v>
      </c>
      <c r="L2902" s="9">
        <v>7188</v>
      </c>
      <c r="M2902" s="10">
        <v>-0.5894218942189422</v>
      </c>
      <c r="N2902" s="10">
        <v>0.5894218942189422</v>
      </c>
      <c r="O2902" s="9">
        <v>3716</v>
      </c>
      <c r="P2902" s="9">
        <v>8177</v>
      </c>
      <c r="Q2902" s="9">
        <v>12063</v>
      </c>
      <c r="R2902" s="10">
        <v>0.30804940727845476</v>
      </c>
      <c r="S2902" s="10">
        <v>0.67785791262538342</v>
      </c>
      <c r="T2902" s="9">
        <v>-4461</v>
      </c>
      <c r="U2902" s="10">
        <v>-0.36980850534692866</v>
      </c>
      <c r="V2902" s="9">
        <v>-1388</v>
      </c>
      <c r="W2902" s="9">
        <v>1339</v>
      </c>
      <c r="X2902" s="10">
        <v>-0.11715149829936497</v>
      </c>
      <c r="Y2902" s="10">
        <v>0.10246189057264854</v>
      </c>
      <c r="Z2902" s="11">
        <v>473.82</v>
      </c>
      <c r="AA2902" s="11">
        <v>58.864125617323033</v>
      </c>
      <c r="AB2902" s="11">
        <v>51167</v>
      </c>
      <c r="AC2902" s="12" t="s">
        <v>7212</v>
      </c>
      <c r="AD2902" s="8">
        <v>51</v>
      </c>
      <c r="AE2902" s="8">
        <v>167</v>
      </c>
      <c r="AF2902" s="13"/>
      <c r="AG2902" s="13"/>
      <c r="AH2902" s="13"/>
      <c r="AJ2902" s="13"/>
      <c r="AK2902" s="13"/>
      <c r="AL2902" s="13"/>
      <c r="AM2902" s="13"/>
      <c r="AN2902" s="13" t="s">
        <v>510</v>
      </c>
    </row>
    <row r="2903" spans="1:40" x14ac:dyDescent="0.2">
      <c r="A2903" s="8" t="s">
        <v>7069</v>
      </c>
      <c r="B2903" s="8" t="s">
        <v>905</v>
      </c>
      <c r="C2903" s="8" t="str">
        <f t="shared" si="44"/>
        <v>Scott County VA</v>
      </c>
      <c r="D2903" s="9">
        <v>22126</v>
      </c>
      <c r="E2903" s="8" t="s">
        <v>218</v>
      </c>
      <c r="F2903" s="9">
        <v>1579</v>
      </c>
      <c r="G2903" s="9">
        <v>8242</v>
      </c>
      <c r="H2903" s="9">
        <v>10055</v>
      </c>
      <c r="I2903" s="10">
        <v>0.15703630034808552</v>
      </c>
      <c r="J2903" s="10">
        <v>0.81969169567379419</v>
      </c>
      <c r="K2903" s="9">
        <v>-6663</v>
      </c>
      <c r="L2903" s="9">
        <v>6663</v>
      </c>
      <c r="M2903" s="10">
        <v>-0.66265539532570861</v>
      </c>
      <c r="N2903" s="10">
        <v>0.66265539532570861</v>
      </c>
      <c r="O2903" s="9">
        <v>2395</v>
      </c>
      <c r="P2903" s="9">
        <v>7439</v>
      </c>
      <c r="Q2903" s="9">
        <v>9964</v>
      </c>
      <c r="R2903" s="10">
        <v>0.24036531513448414</v>
      </c>
      <c r="S2903" s="10">
        <v>0.7465877157767965</v>
      </c>
      <c r="T2903" s="9">
        <v>-5044</v>
      </c>
      <c r="U2903" s="10">
        <v>-0.50622240064231239</v>
      </c>
      <c r="V2903" s="9">
        <v>-816</v>
      </c>
      <c r="W2903" s="9">
        <v>803</v>
      </c>
      <c r="X2903" s="10">
        <v>-8.332901478639862E-2</v>
      </c>
      <c r="Y2903" s="10">
        <v>7.3103979896997684E-2</v>
      </c>
      <c r="Z2903" s="11">
        <v>535.53</v>
      </c>
      <c r="AA2903" s="11">
        <v>41.316079397979571</v>
      </c>
      <c r="AB2903" s="11">
        <v>51169</v>
      </c>
      <c r="AC2903" s="12" t="s">
        <v>7213</v>
      </c>
      <c r="AD2903" s="8">
        <v>51</v>
      </c>
      <c r="AE2903" s="8">
        <v>169</v>
      </c>
      <c r="AF2903" s="13" t="s">
        <v>6304</v>
      </c>
      <c r="AG2903" s="13" t="s">
        <v>6248</v>
      </c>
      <c r="AH2903" s="13" t="s">
        <v>6305</v>
      </c>
      <c r="AI2903" s="14">
        <v>307120</v>
      </c>
      <c r="AJ2903" s="13" t="s">
        <v>486</v>
      </c>
      <c r="AK2903" s="13" t="s">
        <v>6250</v>
      </c>
      <c r="AL2903" s="13"/>
      <c r="AM2903" s="13"/>
      <c r="AN2903" s="13" t="s">
        <v>505</v>
      </c>
    </row>
    <row r="2904" spans="1:40" x14ac:dyDescent="0.2">
      <c r="A2904" s="8" t="s">
        <v>7069</v>
      </c>
      <c r="B2904" s="8" t="s">
        <v>7214</v>
      </c>
      <c r="C2904" s="8" t="str">
        <f t="shared" si="44"/>
        <v>Shenandoah County VA</v>
      </c>
      <c r="D2904" s="9">
        <v>43190</v>
      </c>
      <c r="E2904" s="8" t="s">
        <v>218</v>
      </c>
      <c r="F2904" s="9">
        <v>5269</v>
      </c>
      <c r="G2904" s="9">
        <v>14078</v>
      </c>
      <c r="H2904" s="9">
        <v>20335</v>
      </c>
      <c r="I2904" s="10">
        <v>0.2591099090238505</v>
      </c>
      <c r="J2904" s="10">
        <v>0.69230390951561349</v>
      </c>
      <c r="K2904" s="9">
        <v>-8809</v>
      </c>
      <c r="L2904" s="9">
        <v>8809</v>
      </c>
      <c r="M2904" s="10">
        <v>-0.43319400049176299</v>
      </c>
      <c r="N2904" s="10">
        <v>0.43319400049176299</v>
      </c>
      <c r="O2904" s="9">
        <v>6462</v>
      </c>
      <c r="P2904" s="9">
        <v>12526</v>
      </c>
      <c r="Q2904" s="9">
        <v>19289</v>
      </c>
      <c r="R2904" s="10">
        <v>0.33500959095857741</v>
      </c>
      <c r="S2904" s="10">
        <v>0.64938566022085131</v>
      </c>
      <c r="T2904" s="9">
        <v>-6064</v>
      </c>
      <c r="U2904" s="10">
        <v>-0.31437606926227391</v>
      </c>
      <c r="V2904" s="9">
        <v>-1193</v>
      </c>
      <c r="W2904" s="9">
        <v>1552</v>
      </c>
      <c r="X2904" s="10">
        <v>-7.5899681934726904E-2</v>
      </c>
      <c r="Y2904" s="10">
        <v>4.2918249294762179E-2</v>
      </c>
      <c r="Z2904" s="11">
        <v>508.78</v>
      </c>
      <c r="AA2904" s="11">
        <v>84.88934313455718</v>
      </c>
      <c r="AB2904" s="11">
        <v>51171</v>
      </c>
      <c r="AC2904" s="12" t="s">
        <v>7215</v>
      </c>
      <c r="AD2904" s="8">
        <v>51</v>
      </c>
      <c r="AE2904" s="8">
        <v>171</v>
      </c>
      <c r="AF2904" s="13"/>
      <c r="AG2904" s="13"/>
      <c r="AH2904" s="13"/>
      <c r="AJ2904" s="13"/>
      <c r="AK2904" s="13"/>
      <c r="AL2904" s="13"/>
      <c r="AM2904" s="13"/>
      <c r="AN2904" s="13" t="s">
        <v>510</v>
      </c>
    </row>
    <row r="2905" spans="1:40" x14ac:dyDescent="0.2">
      <c r="A2905" s="8" t="s">
        <v>7069</v>
      </c>
      <c r="B2905" s="8" t="s">
        <v>7216</v>
      </c>
      <c r="C2905" s="8" t="str">
        <f t="shared" si="44"/>
        <v>Smyth County VA</v>
      </c>
      <c r="D2905" s="9">
        <v>31470</v>
      </c>
      <c r="E2905" s="8" t="s">
        <v>218</v>
      </c>
      <c r="F2905" s="9">
        <v>2661</v>
      </c>
      <c r="G2905" s="9">
        <v>9747</v>
      </c>
      <c r="H2905" s="9">
        <v>12825</v>
      </c>
      <c r="I2905" s="10">
        <v>0.20748538011695905</v>
      </c>
      <c r="J2905" s="10">
        <v>0.76</v>
      </c>
      <c r="K2905" s="9">
        <v>-7086</v>
      </c>
      <c r="L2905" s="9">
        <v>7086</v>
      </c>
      <c r="M2905" s="10">
        <v>-0.55251461988304096</v>
      </c>
      <c r="N2905" s="10">
        <v>0.55251461988304096</v>
      </c>
      <c r="O2905" s="9">
        <v>4169</v>
      </c>
      <c r="P2905" s="9">
        <v>8376</v>
      </c>
      <c r="Q2905" s="9">
        <v>12751</v>
      </c>
      <c r="R2905" s="10">
        <v>0.32695474864716495</v>
      </c>
      <c r="S2905" s="10">
        <v>0.6568896557132774</v>
      </c>
      <c r="T2905" s="9">
        <v>-4207</v>
      </c>
      <c r="U2905" s="10">
        <v>-0.32993490706611245</v>
      </c>
      <c r="V2905" s="9">
        <v>-1508</v>
      </c>
      <c r="W2905" s="9">
        <v>1371</v>
      </c>
      <c r="X2905" s="10">
        <v>-0.1194693685302059</v>
      </c>
      <c r="Y2905" s="10">
        <v>0.10311034428672261</v>
      </c>
      <c r="Z2905" s="11">
        <v>450.93</v>
      </c>
      <c r="AA2905" s="11">
        <v>69.789102521455661</v>
      </c>
      <c r="AB2905" s="11">
        <v>51173</v>
      </c>
      <c r="AC2905" s="12" t="s">
        <v>7217</v>
      </c>
      <c r="AD2905" s="8">
        <v>51</v>
      </c>
      <c r="AE2905" s="8">
        <v>173</v>
      </c>
      <c r="AF2905" s="13"/>
      <c r="AG2905" s="13"/>
      <c r="AH2905" s="13"/>
      <c r="AJ2905" s="13"/>
      <c r="AK2905" s="13"/>
      <c r="AL2905" s="13"/>
      <c r="AM2905" s="13"/>
      <c r="AN2905" s="13" t="s">
        <v>510</v>
      </c>
    </row>
    <row r="2906" spans="1:40" x14ac:dyDescent="0.2">
      <c r="A2906" s="8" t="s">
        <v>7069</v>
      </c>
      <c r="B2906" s="8" t="s">
        <v>7218</v>
      </c>
      <c r="C2906" s="8" t="str">
        <f t="shared" si="44"/>
        <v>Southampton County VA</v>
      </c>
      <c r="D2906" s="9">
        <v>18109</v>
      </c>
      <c r="E2906" s="8" t="s">
        <v>218</v>
      </c>
      <c r="F2906" s="9">
        <v>3595</v>
      </c>
      <c r="G2906" s="9">
        <v>5035</v>
      </c>
      <c r="H2906" s="9">
        <v>8872</v>
      </c>
      <c r="I2906" s="10">
        <v>0.40520739404869249</v>
      </c>
      <c r="J2906" s="10">
        <v>0.56751577998196578</v>
      </c>
      <c r="K2906" s="9">
        <v>-1440</v>
      </c>
      <c r="L2906" s="9">
        <v>1440</v>
      </c>
      <c r="M2906" s="10">
        <v>-0.16230838593327329</v>
      </c>
      <c r="N2906" s="10">
        <v>0.16230838593327329</v>
      </c>
      <c r="O2906" s="9">
        <v>4437</v>
      </c>
      <c r="P2906" s="9">
        <v>4733</v>
      </c>
      <c r="Q2906" s="9">
        <v>9261</v>
      </c>
      <c r="R2906" s="10">
        <v>0.47910592808551994</v>
      </c>
      <c r="S2906" s="10">
        <v>0.51106791923118455</v>
      </c>
      <c r="T2906" s="9">
        <v>-296</v>
      </c>
      <c r="U2906" s="10">
        <v>-3.1961991145664614E-2</v>
      </c>
      <c r="V2906" s="9">
        <v>-842</v>
      </c>
      <c r="W2906" s="9">
        <v>302</v>
      </c>
      <c r="X2906" s="10">
        <v>-7.3898534036827446E-2</v>
      </c>
      <c r="Y2906" s="10">
        <v>5.6447860750781231E-2</v>
      </c>
      <c r="Z2906" s="11">
        <v>599.15</v>
      </c>
      <c r="AA2906" s="11">
        <v>30.224484686639407</v>
      </c>
      <c r="AB2906" s="11">
        <v>51175</v>
      </c>
      <c r="AC2906" s="12" t="s">
        <v>7219</v>
      </c>
      <c r="AD2906" s="8">
        <v>51</v>
      </c>
      <c r="AE2906" s="8">
        <v>175</v>
      </c>
      <c r="AF2906" s="13"/>
      <c r="AG2906" s="13"/>
      <c r="AH2906" s="13"/>
      <c r="AJ2906" s="13"/>
      <c r="AK2906" s="13"/>
      <c r="AL2906" s="13"/>
      <c r="AM2906" s="13"/>
      <c r="AN2906" s="13" t="s">
        <v>510</v>
      </c>
    </row>
    <row r="2907" spans="1:40" x14ac:dyDescent="0.2">
      <c r="A2907" s="8" t="s">
        <v>7069</v>
      </c>
      <c r="B2907" s="8" t="s">
        <v>7220</v>
      </c>
      <c r="C2907" s="8" t="str">
        <f t="shared" si="44"/>
        <v>Spotsylvania County VA</v>
      </c>
      <c r="D2907" s="9">
        <v>130475</v>
      </c>
      <c r="E2907" s="8" t="s">
        <v>218</v>
      </c>
      <c r="F2907" s="9">
        <v>24204</v>
      </c>
      <c r="G2907" s="9">
        <v>34619</v>
      </c>
      <c r="H2907" s="9">
        <v>62083</v>
      </c>
      <c r="I2907" s="10">
        <v>0.3898651804841905</v>
      </c>
      <c r="J2907" s="10">
        <v>0.55762447046695551</v>
      </c>
      <c r="K2907" s="9">
        <v>-10415</v>
      </c>
      <c r="L2907" s="9">
        <v>10415</v>
      </c>
      <c r="M2907" s="10">
        <v>-0.16775928998276501</v>
      </c>
      <c r="N2907" s="10">
        <v>0.16775928998276501</v>
      </c>
      <c r="O2907" s="9">
        <v>25150</v>
      </c>
      <c r="P2907" s="9">
        <v>31818</v>
      </c>
      <c r="Q2907" s="9">
        <v>57797</v>
      </c>
      <c r="R2907" s="10">
        <v>0.4351436925791996</v>
      </c>
      <c r="S2907" s="10">
        <v>0.55051300240496914</v>
      </c>
      <c r="T2907" s="9">
        <v>-6668</v>
      </c>
      <c r="U2907" s="10">
        <v>-0.11536930982576954</v>
      </c>
      <c r="V2907" s="9">
        <v>-946</v>
      </c>
      <c r="W2907" s="9">
        <v>2801</v>
      </c>
      <c r="X2907" s="10">
        <v>-4.5278512095009105E-2</v>
      </c>
      <c r="Y2907" s="10">
        <v>7.1114680619863702E-3</v>
      </c>
      <c r="Z2907" s="11">
        <v>401.5</v>
      </c>
      <c r="AA2907" s="11">
        <v>324.96886674968869</v>
      </c>
      <c r="AB2907" s="11">
        <v>51177</v>
      </c>
      <c r="AC2907" s="12" t="s">
        <v>7221</v>
      </c>
      <c r="AD2907" s="8">
        <v>51</v>
      </c>
      <c r="AE2907" s="8">
        <v>177</v>
      </c>
      <c r="AF2907" s="13" t="s">
        <v>1354</v>
      </c>
      <c r="AG2907" s="13" t="s">
        <v>1355</v>
      </c>
      <c r="AH2907" s="13" t="s">
        <v>1356</v>
      </c>
      <c r="AI2907" s="14">
        <v>6097684</v>
      </c>
      <c r="AJ2907" s="13" t="s">
        <v>486</v>
      </c>
      <c r="AK2907" s="13" t="s">
        <v>1357</v>
      </c>
      <c r="AL2907" s="13" t="s">
        <v>1356</v>
      </c>
      <c r="AM2907" s="13" t="s">
        <v>1358</v>
      </c>
      <c r="AN2907" s="13" t="s">
        <v>505</v>
      </c>
    </row>
    <row r="2908" spans="1:40" x14ac:dyDescent="0.2">
      <c r="A2908" s="8" t="s">
        <v>7069</v>
      </c>
      <c r="B2908" s="8" t="s">
        <v>2911</v>
      </c>
      <c r="C2908" s="8" t="str">
        <f t="shared" si="44"/>
        <v>Stafford County VA</v>
      </c>
      <c r="D2908" s="9">
        <v>142003</v>
      </c>
      <c r="E2908" s="8" t="s">
        <v>218</v>
      </c>
      <c r="F2908" s="9">
        <v>27879</v>
      </c>
      <c r="G2908" s="9">
        <v>33840</v>
      </c>
      <c r="H2908" s="9">
        <v>65350</v>
      </c>
      <c r="I2908" s="10">
        <v>0.42661055853098701</v>
      </c>
      <c r="J2908" s="10">
        <v>0.51782708492731444</v>
      </c>
      <c r="K2908" s="9">
        <v>-5961</v>
      </c>
      <c r="L2908" s="9">
        <v>5961</v>
      </c>
      <c r="M2908" s="10">
        <v>-9.1216526396327435E-2</v>
      </c>
      <c r="N2908" s="10">
        <v>9.1216526396327435E-2</v>
      </c>
      <c r="O2908" s="9">
        <v>27130</v>
      </c>
      <c r="P2908" s="9">
        <v>32429</v>
      </c>
      <c r="Q2908" s="9">
        <v>60338</v>
      </c>
      <c r="R2908" s="10">
        <v>0.44963372998773576</v>
      </c>
      <c r="S2908" s="10">
        <v>0.53745566641254272</v>
      </c>
      <c r="T2908" s="9">
        <v>-5299</v>
      </c>
      <c r="U2908" s="10">
        <v>-8.7821936424806957E-2</v>
      </c>
      <c r="V2908" s="9">
        <v>749</v>
      </c>
      <c r="W2908" s="9">
        <v>1411</v>
      </c>
      <c r="X2908" s="10">
        <v>-2.3023171456748759E-2</v>
      </c>
      <c r="Y2908" s="10">
        <v>-1.962858148522828E-2</v>
      </c>
      <c r="Z2908" s="11">
        <v>268.95999999999998</v>
      </c>
      <c r="AA2908" s="11">
        <v>527.97070196311722</v>
      </c>
      <c r="AB2908" s="11">
        <v>51179</v>
      </c>
      <c r="AC2908" s="12" t="s">
        <v>7222</v>
      </c>
      <c r="AD2908" s="8">
        <v>51</v>
      </c>
      <c r="AE2908" s="8">
        <v>179</v>
      </c>
      <c r="AF2908" s="13" t="s">
        <v>1354</v>
      </c>
      <c r="AG2908" s="13" t="s">
        <v>1355</v>
      </c>
      <c r="AH2908" s="13" t="s">
        <v>1356</v>
      </c>
      <c r="AI2908" s="14">
        <v>6097684</v>
      </c>
      <c r="AJ2908" s="13" t="s">
        <v>486</v>
      </c>
      <c r="AK2908" s="13" t="s">
        <v>1357</v>
      </c>
      <c r="AL2908" s="13" t="s">
        <v>1356</v>
      </c>
      <c r="AM2908" s="13" t="s">
        <v>1358</v>
      </c>
      <c r="AN2908" s="13" t="s">
        <v>487</v>
      </c>
    </row>
    <row r="2909" spans="1:40" x14ac:dyDescent="0.2">
      <c r="A2909" s="8" t="s">
        <v>7069</v>
      </c>
      <c r="B2909" s="8" t="s">
        <v>5167</v>
      </c>
      <c r="C2909" s="8" t="str">
        <f t="shared" si="44"/>
        <v>Surry County VA</v>
      </c>
      <c r="D2909" s="9">
        <v>6709</v>
      </c>
      <c r="E2909" s="8" t="s">
        <v>218</v>
      </c>
      <c r="F2909" s="9">
        <v>2069</v>
      </c>
      <c r="G2909" s="9">
        <v>1785</v>
      </c>
      <c r="H2909" s="9">
        <v>3976</v>
      </c>
      <c r="I2909" s="10">
        <v>0.5203722334004024</v>
      </c>
      <c r="J2909" s="10">
        <v>0.448943661971831</v>
      </c>
      <c r="K2909" s="9">
        <v>284</v>
      </c>
      <c r="L2909" s="9">
        <v>-284</v>
      </c>
      <c r="M2909" s="10">
        <v>7.1428571428571397E-2</v>
      </c>
      <c r="N2909" s="10">
        <v>-7.1428571428571397E-2</v>
      </c>
      <c r="O2909" s="9">
        <v>2574</v>
      </c>
      <c r="P2909" s="9">
        <v>1671</v>
      </c>
      <c r="Q2909" s="9">
        <v>4302</v>
      </c>
      <c r="R2909" s="10">
        <v>0.59832635983263593</v>
      </c>
      <c r="S2909" s="10">
        <v>0.38842398884239887</v>
      </c>
      <c r="T2909" s="9">
        <v>903</v>
      </c>
      <c r="U2909" s="10">
        <v>0.20990237099023706</v>
      </c>
      <c r="V2909" s="9">
        <v>-505</v>
      </c>
      <c r="W2909" s="9">
        <v>114</v>
      </c>
      <c r="X2909" s="10">
        <v>-7.7954126432233539E-2</v>
      </c>
      <c r="Y2909" s="10">
        <v>6.0519673129432128E-2</v>
      </c>
      <c r="Z2909" s="11">
        <v>278.95</v>
      </c>
      <c r="AA2909" s="11">
        <v>24.050905180139811</v>
      </c>
      <c r="AB2909" s="11">
        <v>51181</v>
      </c>
      <c r="AC2909" s="12" t="s">
        <v>7223</v>
      </c>
      <c r="AD2909" s="8">
        <v>51</v>
      </c>
      <c r="AE2909" s="8">
        <v>181</v>
      </c>
      <c r="AF2909" s="13"/>
      <c r="AG2909" s="13"/>
      <c r="AH2909" s="13"/>
      <c r="AJ2909" s="13"/>
      <c r="AK2909" s="13"/>
      <c r="AL2909" s="13"/>
      <c r="AM2909" s="13"/>
      <c r="AN2909" s="13" t="s">
        <v>510</v>
      </c>
    </row>
    <row r="2910" spans="1:40" x14ac:dyDescent="0.2">
      <c r="A2910" s="8" t="s">
        <v>7069</v>
      </c>
      <c r="B2910" s="8" t="s">
        <v>1348</v>
      </c>
      <c r="C2910" s="8" t="str">
        <f t="shared" si="44"/>
        <v>Sussex County VA</v>
      </c>
      <c r="D2910" s="9">
        <v>11715</v>
      </c>
      <c r="E2910" s="8" t="s">
        <v>218</v>
      </c>
      <c r="F2910" s="9">
        <v>2874</v>
      </c>
      <c r="G2910" s="9">
        <v>2055</v>
      </c>
      <c r="H2910" s="9">
        <v>5036</v>
      </c>
      <c r="I2910" s="10">
        <v>0.57069102462271648</v>
      </c>
      <c r="J2910" s="10">
        <v>0.40806195393169181</v>
      </c>
      <c r="K2910" s="9">
        <v>819</v>
      </c>
      <c r="L2910" s="9">
        <v>-819</v>
      </c>
      <c r="M2910" s="10">
        <v>0.16262907069102467</v>
      </c>
      <c r="N2910" s="10">
        <v>-0.16262907069102467</v>
      </c>
      <c r="O2910" s="9">
        <v>3350</v>
      </c>
      <c r="P2910" s="9">
        <v>2021</v>
      </c>
      <c r="Q2910" s="9">
        <v>5421</v>
      </c>
      <c r="R2910" s="10">
        <v>0.61796716472975466</v>
      </c>
      <c r="S2910" s="10">
        <v>0.37280944475189082</v>
      </c>
      <c r="T2910" s="9">
        <v>1329</v>
      </c>
      <c r="U2910" s="10">
        <v>0.24515771997786384</v>
      </c>
      <c r="V2910" s="9">
        <v>-476</v>
      </c>
      <c r="W2910" s="9">
        <v>34</v>
      </c>
      <c r="X2910" s="10">
        <v>-4.7276140107038178E-2</v>
      </c>
      <c r="Y2910" s="10">
        <v>3.5252509179800995E-2</v>
      </c>
      <c r="Z2910" s="11">
        <v>490.22</v>
      </c>
      <c r="AA2910" s="11">
        <v>23.897433805230303</v>
      </c>
      <c r="AB2910" s="11">
        <v>51183</v>
      </c>
      <c r="AC2910" s="12" t="s">
        <v>7224</v>
      </c>
      <c r="AD2910" s="8">
        <v>51</v>
      </c>
      <c r="AE2910" s="8">
        <v>183</v>
      </c>
      <c r="AF2910" s="13" t="s">
        <v>7079</v>
      </c>
      <c r="AG2910" s="13"/>
      <c r="AH2910" s="13" t="s">
        <v>7080</v>
      </c>
      <c r="AI2910" s="14">
        <v>1271334</v>
      </c>
      <c r="AJ2910" s="13" t="s">
        <v>486</v>
      </c>
      <c r="AK2910" s="13"/>
      <c r="AL2910" s="13"/>
      <c r="AM2910" s="13"/>
      <c r="AN2910" s="13" t="s">
        <v>505</v>
      </c>
    </row>
    <row r="2911" spans="1:40" x14ac:dyDescent="0.2">
      <c r="A2911" s="8" t="s">
        <v>7069</v>
      </c>
      <c r="B2911" s="8" t="s">
        <v>2258</v>
      </c>
      <c r="C2911" s="8" t="str">
        <f t="shared" si="44"/>
        <v>Tazewell County VA</v>
      </c>
      <c r="D2911" s="9">
        <v>42899</v>
      </c>
      <c r="E2911" s="8" t="s">
        <v>218</v>
      </c>
      <c r="F2911" s="9">
        <v>2895</v>
      </c>
      <c r="G2911" s="9">
        <v>15160</v>
      </c>
      <c r="H2911" s="9">
        <v>18495</v>
      </c>
      <c r="I2911" s="10">
        <v>0.15652879156528793</v>
      </c>
      <c r="J2911" s="10">
        <v>0.81968099486347656</v>
      </c>
      <c r="K2911" s="9">
        <v>-12265</v>
      </c>
      <c r="L2911" s="9">
        <v>12265</v>
      </c>
      <c r="M2911" s="10">
        <v>-0.66315220329818869</v>
      </c>
      <c r="N2911" s="10">
        <v>0.66315220329818869</v>
      </c>
      <c r="O2911" s="9">
        <v>3661</v>
      </c>
      <c r="P2911" s="9">
        <v>13843</v>
      </c>
      <c r="Q2911" s="9">
        <v>17712</v>
      </c>
      <c r="R2911" s="10">
        <v>0.20669602529358627</v>
      </c>
      <c r="S2911" s="10">
        <v>0.78156052393857267</v>
      </c>
      <c r="T2911" s="9">
        <v>-10182</v>
      </c>
      <c r="U2911" s="10">
        <v>-0.57486449864498645</v>
      </c>
      <c r="V2911" s="9">
        <v>-766</v>
      </c>
      <c r="W2911" s="9">
        <v>1317</v>
      </c>
      <c r="X2911" s="10">
        <v>-5.0167233728298344E-2</v>
      </c>
      <c r="Y2911" s="10">
        <v>3.8120470924903893E-2</v>
      </c>
      <c r="Z2911" s="11">
        <v>518.85</v>
      </c>
      <c r="AA2911" s="11">
        <v>82.6809289775465</v>
      </c>
      <c r="AB2911" s="11">
        <v>51185</v>
      </c>
      <c r="AC2911" s="12" t="s">
        <v>7225</v>
      </c>
      <c r="AD2911" s="8">
        <v>51</v>
      </c>
      <c r="AE2911" s="8">
        <v>185</v>
      </c>
      <c r="AF2911" s="13" t="s">
        <v>7226</v>
      </c>
      <c r="AG2911" s="13"/>
      <c r="AH2911" s="13" t="s">
        <v>7227</v>
      </c>
      <c r="AJ2911" s="13" t="s">
        <v>498</v>
      </c>
      <c r="AK2911" s="13"/>
      <c r="AL2911" s="13"/>
      <c r="AM2911" s="13"/>
      <c r="AN2911" s="13" t="s">
        <v>487</v>
      </c>
    </row>
    <row r="2912" spans="1:40" x14ac:dyDescent="0.2">
      <c r="A2912" s="8" t="s">
        <v>7069</v>
      </c>
      <c r="B2912" s="8" t="s">
        <v>1882</v>
      </c>
      <c r="C2912" s="8" t="str">
        <f t="shared" si="44"/>
        <v>Warren County VA</v>
      </c>
      <c r="D2912" s="9">
        <v>39083</v>
      </c>
      <c r="E2912" s="8" t="s">
        <v>218</v>
      </c>
      <c r="F2912" s="9">
        <v>5165</v>
      </c>
      <c r="G2912" s="9">
        <v>11762</v>
      </c>
      <c r="H2912" s="9">
        <v>17791</v>
      </c>
      <c r="I2912" s="10">
        <v>0.29031532797481874</v>
      </c>
      <c r="J2912" s="10">
        <v>0.6611207914113878</v>
      </c>
      <c r="K2912" s="9">
        <v>-6597</v>
      </c>
      <c r="L2912" s="9">
        <v>6597</v>
      </c>
      <c r="M2912" s="10">
        <v>-0.37080546343656906</v>
      </c>
      <c r="N2912" s="10">
        <v>0.37080546343656906</v>
      </c>
      <c r="O2912" s="9">
        <v>6449</v>
      </c>
      <c r="P2912" s="9">
        <v>9865</v>
      </c>
      <c r="Q2912" s="9">
        <v>16636</v>
      </c>
      <c r="R2912" s="10">
        <v>0.38765328203895166</v>
      </c>
      <c r="S2912" s="10">
        <v>0.59299110363068042</v>
      </c>
      <c r="T2912" s="9">
        <v>-3416</v>
      </c>
      <c r="U2912" s="10">
        <v>-0.20533782159172875</v>
      </c>
      <c r="V2912" s="9">
        <v>-1284</v>
      </c>
      <c r="W2912" s="9">
        <v>1897</v>
      </c>
      <c r="X2912" s="10">
        <v>-9.7337954064132926E-2</v>
      </c>
      <c r="Y2912" s="10">
        <v>6.8129687780707382E-2</v>
      </c>
      <c r="Z2912" s="11">
        <v>213.47</v>
      </c>
      <c r="AA2912" s="11">
        <v>183.08427413688105</v>
      </c>
      <c r="AB2912" s="11">
        <v>51187</v>
      </c>
      <c r="AC2912" s="12" t="s">
        <v>7228</v>
      </c>
      <c r="AD2912" s="8">
        <v>51</v>
      </c>
      <c r="AE2912" s="8">
        <v>187</v>
      </c>
      <c r="AF2912" s="13" t="s">
        <v>1354</v>
      </c>
      <c r="AG2912" s="13" t="s">
        <v>1355</v>
      </c>
      <c r="AH2912" s="13" t="s">
        <v>1356</v>
      </c>
      <c r="AI2912" s="14">
        <v>6097684</v>
      </c>
      <c r="AJ2912" s="13" t="s">
        <v>486</v>
      </c>
      <c r="AK2912" s="13" t="s">
        <v>1357</v>
      </c>
      <c r="AL2912" s="13" t="s">
        <v>1356</v>
      </c>
      <c r="AM2912" s="13" t="s">
        <v>1358</v>
      </c>
      <c r="AN2912" s="13" t="s">
        <v>505</v>
      </c>
    </row>
    <row r="2913" spans="1:40" x14ac:dyDescent="0.2">
      <c r="A2913" s="8" t="s">
        <v>7069</v>
      </c>
      <c r="B2913" s="8" t="s">
        <v>680</v>
      </c>
      <c r="C2913" s="8" t="str">
        <f t="shared" ref="C2913:C2976" si="45">B2913&amp;" "&amp;A2913</f>
        <v>Washington County VA</v>
      </c>
      <c r="D2913" s="9">
        <v>54591</v>
      </c>
      <c r="E2913" s="8" t="s">
        <v>218</v>
      </c>
      <c r="F2913" s="9">
        <v>5548</v>
      </c>
      <c r="G2913" s="9">
        <v>19309</v>
      </c>
      <c r="H2913" s="9">
        <v>25715</v>
      </c>
      <c r="I2913" s="10">
        <v>0.21574956251215244</v>
      </c>
      <c r="J2913" s="10">
        <v>0.7508846976472876</v>
      </c>
      <c r="K2913" s="9">
        <v>-13761</v>
      </c>
      <c r="L2913" s="9">
        <v>13761</v>
      </c>
      <c r="M2913" s="10">
        <v>-0.53513513513513522</v>
      </c>
      <c r="N2913" s="10">
        <v>0.53513513513513522</v>
      </c>
      <c r="O2913" s="9">
        <v>7076</v>
      </c>
      <c r="P2913" s="9">
        <v>18141</v>
      </c>
      <c r="Q2913" s="9">
        <v>25582</v>
      </c>
      <c r="R2913" s="10">
        <v>0.27660073489172077</v>
      </c>
      <c r="S2913" s="10">
        <v>0.70913142053006017</v>
      </c>
      <c r="T2913" s="9">
        <v>-11065</v>
      </c>
      <c r="U2913" s="10">
        <v>-0.43253068563833941</v>
      </c>
      <c r="V2913" s="9">
        <v>-1528</v>
      </c>
      <c r="W2913" s="9">
        <v>1168</v>
      </c>
      <c r="X2913" s="10">
        <v>-6.085117237956833E-2</v>
      </c>
      <c r="Y2913" s="10">
        <v>4.1753277117227428E-2</v>
      </c>
      <c r="Z2913" s="11">
        <v>560.98</v>
      </c>
      <c r="AA2913" s="11">
        <v>97.313629719419581</v>
      </c>
      <c r="AB2913" s="11">
        <v>51191</v>
      </c>
      <c r="AC2913" s="12" t="s">
        <v>7229</v>
      </c>
      <c r="AD2913" s="8">
        <v>51</v>
      </c>
      <c r="AE2913" s="8">
        <v>191</v>
      </c>
      <c r="AF2913" s="13" t="s">
        <v>6304</v>
      </c>
      <c r="AG2913" s="13" t="s">
        <v>6248</v>
      </c>
      <c r="AH2913" s="13" t="s">
        <v>6305</v>
      </c>
      <c r="AI2913" s="14">
        <v>307120</v>
      </c>
      <c r="AJ2913" s="13" t="s">
        <v>486</v>
      </c>
      <c r="AK2913" s="13" t="s">
        <v>6250</v>
      </c>
      <c r="AL2913" s="13"/>
      <c r="AM2913" s="13"/>
      <c r="AN2913" s="13" t="s">
        <v>505</v>
      </c>
    </row>
    <row r="2914" spans="1:40" x14ac:dyDescent="0.2">
      <c r="A2914" s="8" t="s">
        <v>7069</v>
      </c>
      <c r="B2914" s="8" t="s">
        <v>5974</v>
      </c>
      <c r="C2914" s="8" t="str">
        <f t="shared" si="45"/>
        <v>Westmoreland County VA</v>
      </c>
      <c r="D2914" s="9">
        <v>17629</v>
      </c>
      <c r="E2914" s="8" t="s">
        <v>218</v>
      </c>
      <c r="F2914" s="9">
        <v>3723</v>
      </c>
      <c r="G2914" s="9">
        <v>4331</v>
      </c>
      <c r="H2914" s="9">
        <v>8291</v>
      </c>
      <c r="I2914" s="10">
        <v>0.44904112893498976</v>
      </c>
      <c r="J2914" s="10">
        <v>0.52237365818357251</v>
      </c>
      <c r="K2914" s="9">
        <v>-608</v>
      </c>
      <c r="L2914" s="9">
        <v>608</v>
      </c>
      <c r="M2914" s="10">
        <v>-7.3332529248582745E-2</v>
      </c>
      <c r="N2914" s="10">
        <v>7.3332529248582745E-2</v>
      </c>
      <c r="O2914" s="9">
        <v>4155</v>
      </c>
      <c r="P2914" s="9">
        <v>4116</v>
      </c>
      <c r="Q2914" s="9">
        <v>8689</v>
      </c>
      <c r="R2914" s="10">
        <v>0.47819081597422025</v>
      </c>
      <c r="S2914" s="10">
        <v>0.47370238232247669</v>
      </c>
      <c r="T2914" s="9">
        <v>39</v>
      </c>
      <c r="U2914" s="10">
        <v>4.4884336517435619E-3</v>
      </c>
      <c r="V2914" s="9">
        <v>-432</v>
      </c>
      <c r="W2914" s="9">
        <v>215</v>
      </c>
      <c r="X2914" s="10">
        <v>-2.9149687039230487E-2</v>
      </c>
      <c r="Y2914" s="10">
        <v>4.867127586109582E-2</v>
      </c>
      <c r="Z2914" s="11">
        <v>229.38</v>
      </c>
      <c r="AA2914" s="11">
        <v>76.855000435957805</v>
      </c>
      <c r="AB2914" s="11">
        <v>51193</v>
      </c>
      <c r="AC2914" s="12" t="s">
        <v>7230</v>
      </c>
      <c r="AD2914" s="8">
        <v>51</v>
      </c>
      <c r="AE2914" s="8">
        <v>193</v>
      </c>
      <c r="AF2914" s="13"/>
      <c r="AG2914" s="13"/>
      <c r="AH2914" s="13"/>
      <c r="AJ2914" s="13"/>
      <c r="AK2914" s="13"/>
      <c r="AL2914" s="13"/>
      <c r="AM2914" s="13"/>
      <c r="AN2914" s="13" t="s">
        <v>510</v>
      </c>
    </row>
    <row r="2915" spans="1:40" x14ac:dyDescent="0.2">
      <c r="A2915" s="8" t="s">
        <v>7069</v>
      </c>
      <c r="B2915" s="8" t="s">
        <v>6959</v>
      </c>
      <c r="C2915" s="8" t="str">
        <f t="shared" si="45"/>
        <v>Wise County VA</v>
      </c>
      <c r="D2915" s="9">
        <v>39718</v>
      </c>
      <c r="E2915" s="8" t="s">
        <v>218</v>
      </c>
      <c r="F2915" s="9">
        <v>2687</v>
      </c>
      <c r="G2915" s="9">
        <v>11983</v>
      </c>
      <c r="H2915" s="9">
        <v>14991</v>
      </c>
      <c r="I2915" s="10">
        <v>0.17924087786004936</v>
      </c>
      <c r="J2915" s="10">
        <v>0.79934627443132544</v>
      </c>
      <c r="K2915" s="9">
        <v>-9296</v>
      </c>
      <c r="L2915" s="9">
        <v>9296</v>
      </c>
      <c r="M2915" s="10">
        <v>-0.62010539657127606</v>
      </c>
      <c r="N2915" s="10">
        <v>0.62010539657127606</v>
      </c>
      <c r="O2915" s="9">
        <v>3751</v>
      </c>
      <c r="P2915" s="9">
        <v>11041</v>
      </c>
      <c r="Q2915" s="9">
        <v>14937</v>
      </c>
      <c r="R2915" s="10">
        <v>0.25112137644774718</v>
      </c>
      <c r="S2915" s="10">
        <v>0.73917118564638151</v>
      </c>
      <c r="T2915" s="9">
        <v>-7290</v>
      </c>
      <c r="U2915" s="10">
        <v>-0.48804980919863433</v>
      </c>
      <c r="V2915" s="9">
        <v>-1064</v>
      </c>
      <c r="W2915" s="9">
        <v>942</v>
      </c>
      <c r="X2915" s="10">
        <v>-7.1880498587697822E-2</v>
      </c>
      <c r="Y2915" s="10">
        <v>6.0175088784943931E-2</v>
      </c>
      <c r="Z2915" s="11">
        <v>403.19</v>
      </c>
      <c r="AA2915" s="11">
        <v>98.50938763362187</v>
      </c>
      <c r="AB2915" s="11">
        <v>51195</v>
      </c>
      <c r="AC2915" s="12" t="s">
        <v>7231</v>
      </c>
      <c r="AD2915" s="8">
        <v>51</v>
      </c>
      <c r="AE2915" s="8">
        <v>195</v>
      </c>
      <c r="AF2915" s="13" t="s">
        <v>7120</v>
      </c>
      <c r="AG2915" s="13"/>
      <c r="AH2915" s="13" t="s">
        <v>7121</v>
      </c>
      <c r="AJ2915" s="13" t="s">
        <v>498</v>
      </c>
      <c r="AK2915" s="13"/>
      <c r="AL2915" s="13"/>
      <c r="AM2915" s="13"/>
      <c r="AN2915" s="13" t="s">
        <v>487</v>
      </c>
    </row>
    <row r="2916" spans="1:40" x14ac:dyDescent="0.2">
      <c r="A2916" s="8" t="s">
        <v>7069</v>
      </c>
      <c r="B2916" s="8" t="s">
        <v>7232</v>
      </c>
      <c r="C2916" s="8" t="str">
        <f t="shared" si="45"/>
        <v>Wythe County VA</v>
      </c>
      <c r="D2916" s="9">
        <v>29119</v>
      </c>
      <c r="E2916" s="8" t="s">
        <v>218</v>
      </c>
      <c r="F2916" s="9">
        <v>2765</v>
      </c>
      <c r="G2916" s="9">
        <v>10044</v>
      </c>
      <c r="H2916" s="9">
        <v>13250</v>
      </c>
      <c r="I2916" s="10">
        <v>0.20867924528301887</v>
      </c>
      <c r="J2916" s="10">
        <v>0.75803773584905665</v>
      </c>
      <c r="K2916" s="9">
        <v>-7279</v>
      </c>
      <c r="L2916" s="9">
        <v>7279</v>
      </c>
      <c r="M2916" s="10">
        <v>-0.5493584905660378</v>
      </c>
      <c r="N2916" s="10">
        <v>0.5493584905660378</v>
      </c>
      <c r="O2916" s="9">
        <v>3782</v>
      </c>
      <c r="P2916" s="9">
        <v>8324</v>
      </c>
      <c r="Q2916" s="9">
        <v>12336</v>
      </c>
      <c r="R2916" s="10">
        <v>0.30658236057068744</v>
      </c>
      <c r="S2916" s="10">
        <v>0.67477302204928669</v>
      </c>
      <c r="T2916" s="9">
        <v>-4542</v>
      </c>
      <c r="U2916" s="10">
        <v>-0.36819066147859925</v>
      </c>
      <c r="V2916" s="9">
        <v>-1017</v>
      </c>
      <c r="W2916" s="9">
        <v>1720</v>
      </c>
      <c r="X2916" s="10">
        <v>-9.7903115287668568E-2</v>
      </c>
      <c r="Y2916" s="10">
        <v>8.3264713799769963E-2</v>
      </c>
      <c r="Z2916" s="11">
        <v>461.82</v>
      </c>
      <c r="AA2916" s="11">
        <v>63.052704516911355</v>
      </c>
      <c r="AB2916" s="11">
        <v>51197</v>
      </c>
      <c r="AC2916" s="12" t="s">
        <v>7233</v>
      </c>
      <c r="AD2916" s="8">
        <v>51</v>
      </c>
      <c r="AE2916" s="8">
        <v>197</v>
      </c>
      <c r="AF2916" s="13"/>
      <c r="AG2916" s="13"/>
      <c r="AH2916" s="13"/>
      <c r="AJ2916" s="13"/>
      <c r="AK2916" s="13"/>
      <c r="AL2916" s="13"/>
      <c r="AM2916" s="13"/>
      <c r="AN2916" s="13" t="s">
        <v>510</v>
      </c>
    </row>
    <row r="2917" spans="1:40" x14ac:dyDescent="0.2">
      <c r="A2917" s="8" t="s">
        <v>7069</v>
      </c>
      <c r="B2917" s="8" t="s">
        <v>3372</v>
      </c>
      <c r="C2917" s="8" t="str">
        <f t="shared" si="45"/>
        <v>York County VA</v>
      </c>
      <c r="D2917" s="9">
        <v>67837</v>
      </c>
      <c r="E2917" s="8" t="s">
        <v>218</v>
      </c>
      <c r="F2917" s="9">
        <v>12989</v>
      </c>
      <c r="G2917" s="9">
        <v>18823</v>
      </c>
      <c r="H2917" s="9">
        <v>34062</v>
      </c>
      <c r="I2917" s="10">
        <v>0.38133403793083204</v>
      </c>
      <c r="J2917" s="10">
        <v>0.55260994656802298</v>
      </c>
      <c r="K2917" s="9">
        <v>-5834</v>
      </c>
      <c r="L2917" s="9">
        <v>5834</v>
      </c>
      <c r="M2917" s="10">
        <v>-0.17127590863719094</v>
      </c>
      <c r="N2917" s="10">
        <v>0.17127590863719094</v>
      </c>
      <c r="O2917" s="9">
        <v>13165</v>
      </c>
      <c r="P2917" s="9">
        <v>20182</v>
      </c>
      <c r="Q2917" s="9">
        <v>33848</v>
      </c>
      <c r="R2917" s="10">
        <v>0.38894469392578584</v>
      </c>
      <c r="S2917" s="10">
        <v>0.59625384069959819</v>
      </c>
      <c r="T2917" s="9">
        <v>-7017</v>
      </c>
      <c r="U2917" s="10">
        <v>-0.20730914677381235</v>
      </c>
      <c r="V2917" s="9">
        <v>-176</v>
      </c>
      <c r="W2917" s="9">
        <v>-1359</v>
      </c>
      <c r="X2917" s="10">
        <v>-7.6106559949538077E-3</v>
      </c>
      <c r="Y2917" s="10">
        <v>-4.3643894131575212E-2</v>
      </c>
      <c r="Z2917" s="11">
        <v>104.78</v>
      </c>
      <c r="AA2917" s="11">
        <v>647.42317236113763</v>
      </c>
      <c r="AB2917" s="11">
        <v>51199</v>
      </c>
      <c r="AC2917" s="12" t="s">
        <v>7234</v>
      </c>
      <c r="AD2917" s="8">
        <v>51</v>
      </c>
      <c r="AE2917" s="8">
        <v>199</v>
      </c>
      <c r="AF2917" s="13" t="s">
        <v>5026</v>
      </c>
      <c r="AG2917" s="13" t="s">
        <v>4988</v>
      </c>
      <c r="AH2917" s="13" t="s">
        <v>5027</v>
      </c>
      <c r="AI2917" s="14">
        <v>1724876</v>
      </c>
      <c r="AJ2917" s="13" t="s">
        <v>486</v>
      </c>
      <c r="AK2917" s="13" t="s">
        <v>4990</v>
      </c>
      <c r="AL2917" s="13"/>
      <c r="AM2917" s="13"/>
      <c r="AN2917" s="13" t="s">
        <v>487</v>
      </c>
    </row>
    <row r="2918" spans="1:40" x14ac:dyDescent="0.2">
      <c r="A2918" s="8" t="s">
        <v>7069</v>
      </c>
      <c r="B2918" s="8" t="s">
        <v>7235</v>
      </c>
      <c r="C2918" s="8" t="str">
        <f t="shared" si="45"/>
        <v>Alexandria city VA</v>
      </c>
      <c r="D2918" s="9">
        <v>153511</v>
      </c>
      <c r="E2918" s="8" t="s">
        <v>218</v>
      </c>
      <c r="F2918" s="9">
        <v>57147</v>
      </c>
      <c r="G2918" s="9">
        <v>13241</v>
      </c>
      <c r="H2918" s="9">
        <v>74384</v>
      </c>
      <c r="I2918" s="10">
        <v>0.76827005807700577</v>
      </c>
      <c r="J2918" s="10">
        <v>0.17800871155087117</v>
      </c>
      <c r="K2918" s="9">
        <v>43906</v>
      </c>
      <c r="L2918" s="9">
        <v>-43906</v>
      </c>
      <c r="M2918" s="10">
        <v>0.5902613465261346</v>
      </c>
      <c r="N2918" s="10">
        <v>-0.5902613465261346</v>
      </c>
      <c r="O2918" s="9">
        <v>52434</v>
      </c>
      <c r="P2918" s="9">
        <v>20205</v>
      </c>
      <c r="Q2918" s="9">
        <v>73470</v>
      </c>
      <c r="R2918" s="10">
        <v>0.713679052674561</v>
      </c>
      <c r="S2918" s="10">
        <v>0.27501020824826461</v>
      </c>
      <c r="T2918" s="9">
        <v>32229</v>
      </c>
      <c r="U2918" s="10">
        <v>0.43866884442629639</v>
      </c>
      <c r="V2918" s="9">
        <v>4713</v>
      </c>
      <c r="W2918" s="9">
        <v>-6964</v>
      </c>
      <c r="X2918" s="10">
        <v>5.459100540244477E-2</v>
      </c>
      <c r="Y2918" s="10">
        <v>-9.7001496697393441E-2</v>
      </c>
      <c r="Z2918" s="11">
        <v>15.03</v>
      </c>
      <c r="AA2918" s="11">
        <v>10213.639387890886</v>
      </c>
      <c r="AB2918" s="11">
        <v>51510</v>
      </c>
      <c r="AC2918" s="12" t="s">
        <v>7236</v>
      </c>
      <c r="AD2918" s="8">
        <v>51</v>
      </c>
      <c r="AE2918" s="8">
        <v>510</v>
      </c>
      <c r="AF2918" s="13" t="s">
        <v>1354</v>
      </c>
      <c r="AG2918" s="13" t="s">
        <v>1355</v>
      </c>
      <c r="AH2918" s="13" t="s">
        <v>1356</v>
      </c>
      <c r="AI2918" s="14">
        <v>6097684</v>
      </c>
      <c r="AJ2918" s="13" t="s">
        <v>486</v>
      </c>
      <c r="AK2918" s="13" t="s">
        <v>1357</v>
      </c>
      <c r="AL2918" s="13" t="s">
        <v>1356</v>
      </c>
      <c r="AM2918" s="13" t="s">
        <v>1358</v>
      </c>
      <c r="AN2918" s="13" t="s">
        <v>487</v>
      </c>
    </row>
    <row r="2919" spans="1:40" x14ac:dyDescent="0.2">
      <c r="A2919" s="8" t="s">
        <v>7069</v>
      </c>
      <c r="B2919" s="8" t="s">
        <v>7237</v>
      </c>
      <c r="C2919" s="8" t="str">
        <f t="shared" si="45"/>
        <v>Bristol city VA</v>
      </c>
      <c r="D2919" s="9">
        <v>17141</v>
      </c>
      <c r="E2919" s="8" t="s">
        <v>218</v>
      </c>
      <c r="F2919" s="9">
        <v>1832</v>
      </c>
      <c r="G2919" s="9">
        <v>4884</v>
      </c>
      <c r="H2919" s="9">
        <v>6966</v>
      </c>
      <c r="I2919" s="10">
        <v>0.26299167384438704</v>
      </c>
      <c r="J2919" s="10">
        <v>0.70111972437553838</v>
      </c>
      <c r="K2919" s="9">
        <v>-3052</v>
      </c>
      <c r="L2919" s="9">
        <v>3052</v>
      </c>
      <c r="M2919" s="10">
        <v>-0.43812805053115134</v>
      </c>
      <c r="N2919" s="10">
        <v>0.43812805053115134</v>
      </c>
      <c r="O2919" s="9">
        <v>2487</v>
      </c>
      <c r="P2919" s="9">
        <v>4776</v>
      </c>
      <c r="Q2919" s="9">
        <v>7356</v>
      </c>
      <c r="R2919" s="10">
        <v>0.33809135399673734</v>
      </c>
      <c r="S2919" s="10">
        <v>0.64926590538336049</v>
      </c>
      <c r="T2919" s="9">
        <v>-2289</v>
      </c>
      <c r="U2919" s="10">
        <v>-0.31117455138662314</v>
      </c>
      <c r="V2919" s="9">
        <v>-655</v>
      </c>
      <c r="W2919" s="9">
        <v>108</v>
      </c>
      <c r="X2919" s="10">
        <v>-7.5099680152350301E-2</v>
      </c>
      <c r="Y2919" s="10">
        <v>5.1853818992177891E-2</v>
      </c>
      <c r="Z2919" s="11">
        <v>13.01</v>
      </c>
      <c r="AA2919" s="11">
        <v>1317.5249807840123</v>
      </c>
      <c r="AB2919" s="11">
        <v>51520</v>
      </c>
      <c r="AC2919" s="12" t="s">
        <v>7238</v>
      </c>
      <c r="AD2919" s="8">
        <v>51</v>
      </c>
      <c r="AE2919" s="8">
        <v>520</v>
      </c>
      <c r="AF2919" s="13" t="s">
        <v>6304</v>
      </c>
      <c r="AG2919" s="13" t="s">
        <v>6248</v>
      </c>
      <c r="AH2919" s="13" t="s">
        <v>6305</v>
      </c>
      <c r="AI2919" s="14">
        <v>307120</v>
      </c>
      <c r="AJ2919" s="13" t="s">
        <v>486</v>
      </c>
      <c r="AK2919" s="13" t="s">
        <v>6250</v>
      </c>
      <c r="AL2919" s="13"/>
      <c r="AM2919" s="13"/>
      <c r="AN2919" s="13" t="s">
        <v>505</v>
      </c>
    </row>
    <row r="2920" spans="1:40" x14ac:dyDescent="0.2">
      <c r="A2920" s="8" t="s">
        <v>7069</v>
      </c>
      <c r="B2920" s="8" t="s">
        <v>7239</v>
      </c>
      <c r="C2920" s="8" t="str">
        <f t="shared" si="45"/>
        <v>Buena Vista city VA</v>
      </c>
      <c r="D2920" s="9">
        <v>6618</v>
      </c>
      <c r="E2920" s="8" t="s">
        <v>218</v>
      </c>
      <c r="F2920" s="9">
        <v>693</v>
      </c>
      <c r="G2920" s="9">
        <v>1432</v>
      </c>
      <c r="H2920" s="9">
        <v>2395</v>
      </c>
      <c r="I2920" s="10">
        <v>0.28935281837160753</v>
      </c>
      <c r="J2920" s="10">
        <v>0.59791231732776617</v>
      </c>
      <c r="K2920" s="9">
        <v>-739</v>
      </c>
      <c r="L2920" s="9">
        <v>739</v>
      </c>
      <c r="M2920" s="10">
        <v>-0.30855949895615864</v>
      </c>
      <c r="N2920" s="10">
        <v>0.30855949895615864</v>
      </c>
      <c r="O2920" s="9">
        <v>919</v>
      </c>
      <c r="P2920" s="9">
        <v>1564</v>
      </c>
      <c r="Q2920" s="9">
        <v>2526</v>
      </c>
      <c r="R2920" s="10">
        <v>0.36381631037212986</v>
      </c>
      <c r="S2920" s="10">
        <v>0.61916072842438641</v>
      </c>
      <c r="T2920" s="9">
        <v>-645</v>
      </c>
      <c r="U2920" s="10">
        <v>-0.25534441805225655</v>
      </c>
      <c r="V2920" s="9">
        <v>-226</v>
      </c>
      <c r="W2920" s="9">
        <v>-132</v>
      </c>
      <c r="X2920" s="10">
        <v>-7.4463492000522324E-2</v>
      </c>
      <c r="Y2920" s="10">
        <v>-2.1248411096620234E-2</v>
      </c>
      <c r="Z2920" s="11">
        <v>6.7</v>
      </c>
      <c r="AA2920" s="11">
        <v>987.76119402985069</v>
      </c>
      <c r="AB2920" s="11">
        <v>51530</v>
      </c>
      <c r="AC2920" s="12" t="s">
        <v>7240</v>
      </c>
      <c r="AD2920" s="8">
        <v>51</v>
      </c>
      <c r="AE2920" s="8">
        <v>530</v>
      </c>
      <c r="AF2920" s="13"/>
      <c r="AG2920" s="13"/>
      <c r="AH2920" s="13"/>
      <c r="AJ2920" s="13"/>
      <c r="AK2920" s="13"/>
      <c r="AL2920" s="13"/>
      <c r="AM2920" s="13"/>
      <c r="AN2920" s="13" t="s">
        <v>510</v>
      </c>
    </row>
    <row r="2921" spans="1:40" x14ac:dyDescent="0.2">
      <c r="A2921" s="8" t="s">
        <v>7069</v>
      </c>
      <c r="B2921" s="8" t="s">
        <v>7241</v>
      </c>
      <c r="C2921" s="8" t="str">
        <f t="shared" si="45"/>
        <v>Charlottesville city VA</v>
      </c>
      <c r="D2921" s="9">
        <v>46597</v>
      </c>
      <c r="E2921" s="8" t="s">
        <v>218</v>
      </c>
      <c r="F2921" s="9">
        <v>17865</v>
      </c>
      <c r="G2921" s="9">
        <v>2951</v>
      </c>
      <c r="H2921" s="9">
        <v>22211</v>
      </c>
      <c r="I2921" s="10">
        <v>0.80433118724956099</v>
      </c>
      <c r="J2921" s="10">
        <v>0.13286209535815588</v>
      </c>
      <c r="K2921" s="9">
        <v>14914</v>
      </c>
      <c r="L2921" s="9">
        <v>-14914</v>
      </c>
      <c r="M2921" s="10">
        <v>0.67146909189140513</v>
      </c>
      <c r="N2921" s="10">
        <v>-0.67146909189140513</v>
      </c>
      <c r="O2921" s="9">
        <v>16267</v>
      </c>
      <c r="P2921" s="9">
        <v>4801</v>
      </c>
      <c r="Q2921" s="9">
        <v>21455</v>
      </c>
      <c r="R2921" s="10">
        <v>0.75819156373805641</v>
      </c>
      <c r="S2921" s="10">
        <v>0.22377068282451643</v>
      </c>
      <c r="T2921" s="9">
        <v>11466</v>
      </c>
      <c r="U2921" s="10">
        <v>0.53442088091354001</v>
      </c>
      <c r="V2921" s="9">
        <v>1598</v>
      </c>
      <c r="W2921" s="9">
        <v>-1850</v>
      </c>
      <c r="X2921" s="10">
        <v>4.6139623511504579E-2</v>
      </c>
      <c r="Y2921" s="10">
        <v>-9.0908587466360546E-2</v>
      </c>
      <c r="Z2921" s="11">
        <v>10.24</v>
      </c>
      <c r="AA2921" s="11">
        <v>4550.48828125</v>
      </c>
      <c r="AB2921" s="11">
        <v>51540</v>
      </c>
      <c r="AC2921" s="12" t="s">
        <v>7242</v>
      </c>
      <c r="AD2921" s="8">
        <v>51</v>
      </c>
      <c r="AE2921" s="8">
        <v>540</v>
      </c>
      <c r="AF2921" s="13" t="s">
        <v>7074</v>
      </c>
      <c r="AG2921" s="13"/>
      <c r="AH2921" s="13" t="s">
        <v>7075</v>
      </c>
      <c r="AI2921" s="14">
        <v>229514</v>
      </c>
      <c r="AJ2921" s="13" t="s">
        <v>486</v>
      </c>
      <c r="AK2921" s="13"/>
      <c r="AL2921" s="13"/>
      <c r="AM2921" s="13"/>
      <c r="AN2921" s="13" t="s">
        <v>487</v>
      </c>
    </row>
    <row r="2922" spans="1:40" x14ac:dyDescent="0.2">
      <c r="A2922" s="8" t="s">
        <v>7069</v>
      </c>
      <c r="B2922" s="8" t="s">
        <v>7243</v>
      </c>
      <c r="C2922" s="8" t="str">
        <f t="shared" si="45"/>
        <v>Chesapeake city VA</v>
      </c>
      <c r="D2922" s="9">
        <v>235429</v>
      </c>
      <c r="E2922" s="8" t="s">
        <v>218</v>
      </c>
      <c r="F2922" s="9">
        <v>52554</v>
      </c>
      <c r="G2922" s="9">
        <v>53988</v>
      </c>
      <c r="H2922" s="9">
        <v>111827</v>
      </c>
      <c r="I2922" s="10">
        <v>0.46995806021801534</v>
      </c>
      <c r="J2922" s="10">
        <v>0.48278143918731614</v>
      </c>
      <c r="K2922" s="9">
        <v>-1434</v>
      </c>
      <c r="L2922" s="9">
        <v>1434</v>
      </c>
      <c r="M2922" s="10">
        <v>-1.2823378969300803E-2</v>
      </c>
      <c r="N2922" s="10">
        <v>1.2823378969300803E-2</v>
      </c>
      <c r="O2922" s="9">
        <v>54999</v>
      </c>
      <c r="P2922" s="9">
        <v>53845</v>
      </c>
      <c r="Q2922" s="9">
        <v>110105</v>
      </c>
      <c r="R2922" s="10">
        <v>0.49951410017710368</v>
      </c>
      <c r="S2922" s="10">
        <v>0.48903319558603153</v>
      </c>
      <c r="T2922" s="9">
        <v>1154</v>
      </c>
      <c r="U2922" s="10">
        <v>1.0480904591072149E-2</v>
      </c>
      <c r="V2922" s="9">
        <v>-2445</v>
      </c>
      <c r="W2922" s="9">
        <v>143</v>
      </c>
      <c r="X2922" s="10">
        <v>-2.9556039959088343E-2</v>
      </c>
      <c r="Y2922" s="10">
        <v>-6.2517563987153912E-3</v>
      </c>
      <c r="Z2922" s="11">
        <v>340.8</v>
      </c>
      <c r="AA2922" s="11">
        <v>690.81279342723008</v>
      </c>
      <c r="AB2922" s="11">
        <v>51550</v>
      </c>
      <c r="AC2922" s="12" t="s">
        <v>7244</v>
      </c>
      <c r="AD2922" s="8">
        <v>51</v>
      </c>
      <c r="AE2922" s="8">
        <v>550</v>
      </c>
      <c r="AF2922" s="13" t="s">
        <v>5026</v>
      </c>
      <c r="AG2922" s="13" t="s">
        <v>4988</v>
      </c>
      <c r="AH2922" s="13" t="s">
        <v>5027</v>
      </c>
      <c r="AI2922" s="14">
        <v>1724876</v>
      </c>
      <c r="AJ2922" s="13" t="s">
        <v>486</v>
      </c>
      <c r="AK2922" s="13" t="s">
        <v>4990</v>
      </c>
      <c r="AL2922" s="13"/>
      <c r="AM2922" s="13"/>
      <c r="AN2922" s="13" t="s">
        <v>487</v>
      </c>
    </row>
    <row r="2923" spans="1:40" x14ac:dyDescent="0.2">
      <c r="A2923" s="8" t="s">
        <v>7069</v>
      </c>
      <c r="B2923" s="8" t="s">
        <v>7245</v>
      </c>
      <c r="C2923" s="8" t="str">
        <f t="shared" si="45"/>
        <v>Colonial Heights city VA</v>
      </c>
      <c r="D2923" s="9">
        <v>17820</v>
      </c>
      <c r="E2923" s="8" t="s">
        <v>218</v>
      </c>
      <c r="F2923" s="9">
        <v>2367</v>
      </c>
      <c r="G2923" s="9">
        <v>5681</v>
      </c>
      <c r="H2923" s="9">
        <v>8427</v>
      </c>
      <c r="I2923" s="10">
        <v>0.28088287646849414</v>
      </c>
      <c r="J2923" s="10">
        <v>0.6741426367627863</v>
      </c>
      <c r="K2923" s="9">
        <v>-3314</v>
      </c>
      <c r="L2923" s="9">
        <v>3314</v>
      </c>
      <c r="M2923" s="10">
        <v>-0.39325976029429216</v>
      </c>
      <c r="N2923" s="10">
        <v>0.39325976029429216</v>
      </c>
      <c r="O2923" s="9">
        <v>2541</v>
      </c>
      <c r="P2923" s="9">
        <v>5937</v>
      </c>
      <c r="Q2923" s="9">
        <v>8593</v>
      </c>
      <c r="R2923" s="10">
        <v>0.29570580705225186</v>
      </c>
      <c r="S2923" s="10">
        <v>0.69091120679622953</v>
      </c>
      <c r="T2923" s="9">
        <v>-3396</v>
      </c>
      <c r="U2923" s="10">
        <v>-0.39520539974397767</v>
      </c>
      <c r="V2923" s="9">
        <v>-174</v>
      </c>
      <c r="W2923" s="9">
        <v>-256</v>
      </c>
      <c r="X2923" s="10">
        <v>-1.4822930583757721E-2</v>
      </c>
      <c r="Y2923" s="10">
        <v>-1.6768570033443231E-2</v>
      </c>
      <c r="Z2923" s="11">
        <v>7.52</v>
      </c>
      <c r="AA2923" s="11">
        <v>2369.6808510638298</v>
      </c>
      <c r="AB2923" s="11">
        <v>51570</v>
      </c>
      <c r="AC2923" s="12" t="s">
        <v>7246</v>
      </c>
      <c r="AD2923" s="8">
        <v>51</v>
      </c>
      <c r="AE2923" s="8">
        <v>570</v>
      </c>
      <c r="AF2923" s="13" t="s">
        <v>7079</v>
      </c>
      <c r="AG2923" s="13"/>
      <c r="AH2923" s="13" t="s">
        <v>7080</v>
      </c>
      <c r="AI2923" s="14">
        <v>1271334</v>
      </c>
      <c r="AJ2923" s="13" t="s">
        <v>486</v>
      </c>
      <c r="AK2923" s="13"/>
      <c r="AL2923" s="13"/>
      <c r="AM2923" s="13"/>
      <c r="AN2923" s="13" t="s">
        <v>487</v>
      </c>
    </row>
    <row r="2924" spans="1:40" x14ac:dyDescent="0.2">
      <c r="A2924" s="8" t="s">
        <v>7069</v>
      </c>
      <c r="B2924" s="8" t="s">
        <v>7247</v>
      </c>
      <c r="C2924" s="8" t="str">
        <f t="shared" si="45"/>
        <v>Covington city VA</v>
      </c>
      <c r="D2924" s="9">
        <v>5658</v>
      </c>
      <c r="E2924" s="8" t="s">
        <v>218</v>
      </c>
      <c r="F2924" s="9">
        <v>914</v>
      </c>
      <c r="G2924" s="9">
        <v>1349</v>
      </c>
      <c r="H2924" s="9">
        <v>2369</v>
      </c>
      <c r="I2924" s="10">
        <v>0.38581680033769522</v>
      </c>
      <c r="J2924" s="10">
        <v>0.56943858168003381</v>
      </c>
      <c r="K2924" s="9">
        <v>-435</v>
      </c>
      <c r="L2924" s="9">
        <v>435</v>
      </c>
      <c r="M2924" s="10">
        <v>-0.18362178134233859</v>
      </c>
      <c r="N2924" s="10">
        <v>0.18362178134233859</v>
      </c>
      <c r="O2924" s="9">
        <v>1319</v>
      </c>
      <c r="P2924" s="9">
        <v>975</v>
      </c>
      <c r="Q2924" s="9">
        <v>2329</v>
      </c>
      <c r="R2924" s="10">
        <v>0.566337483898669</v>
      </c>
      <c r="S2924" s="10">
        <v>0.41863460712752254</v>
      </c>
      <c r="T2924" s="9">
        <v>344</v>
      </c>
      <c r="U2924" s="10">
        <v>0.14770287677114646</v>
      </c>
      <c r="V2924" s="9">
        <v>-405</v>
      </c>
      <c r="W2924" s="9">
        <v>374</v>
      </c>
      <c r="X2924" s="10">
        <v>-0.18052068356097378</v>
      </c>
      <c r="Y2924" s="10">
        <v>0.15080397455251127</v>
      </c>
      <c r="Z2924" s="11">
        <v>5.47</v>
      </c>
      <c r="AA2924" s="11">
        <v>1034.3692870201098</v>
      </c>
      <c r="AB2924" s="11">
        <v>51580</v>
      </c>
      <c r="AC2924" s="12" t="s">
        <v>7248</v>
      </c>
      <c r="AD2924" s="8">
        <v>51</v>
      </c>
      <c r="AE2924" s="8">
        <v>580</v>
      </c>
      <c r="AF2924" s="13"/>
      <c r="AG2924" s="13"/>
      <c r="AH2924" s="13"/>
      <c r="AJ2924" s="13"/>
      <c r="AK2924" s="13"/>
      <c r="AL2924" s="13"/>
      <c r="AM2924" s="13"/>
      <c r="AN2924" s="13" t="s">
        <v>510</v>
      </c>
    </row>
    <row r="2925" spans="1:40" x14ac:dyDescent="0.2">
      <c r="A2925" s="8" t="s">
        <v>7069</v>
      </c>
      <c r="B2925" s="8" t="s">
        <v>7249</v>
      </c>
      <c r="C2925" s="8" t="str">
        <f t="shared" si="45"/>
        <v>Danville city VA</v>
      </c>
      <c r="D2925" s="9">
        <v>42082</v>
      </c>
      <c r="E2925" s="8" t="s">
        <v>218</v>
      </c>
      <c r="F2925" s="9">
        <v>11051</v>
      </c>
      <c r="G2925" s="9">
        <v>7306</v>
      </c>
      <c r="H2925" s="9">
        <v>18862</v>
      </c>
      <c r="I2925" s="10">
        <v>0.58588696850811151</v>
      </c>
      <c r="J2925" s="10">
        <v>0.38733962464213761</v>
      </c>
      <c r="K2925" s="9">
        <v>3745</v>
      </c>
      <c r="L2925" s="9">
        <v>-3745</v>
      </c>
      <c r="M2925" s="10">
        <v>0.19854734386597389</v>
      </c>
      <c r="N2925" s="10">
        <v>-0.19854734386597389</v>
      </c>
      <c r="O2925" s="9">
        <v>12215</v>
      </c>
      <c r="P2925" s="9">
        <v>7756</v>
      </c>
      <c r="Q2925" s="9">
        <v>20169</v>
      </c>
      <c r="R2925" s="10">
        <v>0.60563240616788139</v>
      </c>
      <c r="S2925" s="10">
        <v>0.38455054787049431</v>
      </c>
      <c r="T2925" s="9">
        <v>4459</v>
      </c>
      <c r="U2925" s="10">
        <v>0.22108185829738708</v>
      </c>
      <c r="V2925" s="9">
        <v>-1164</v>
      </c>
      <c r="W2925" s="9">
        <v>-450</v>
      </c>
      <c r="X2925" s="10">
        <v>-1.9745437659769882E-2</v>
      </c>
      <c r="Y2925" s="10">
        <v>2.7890767716433063E-3</v>
      </c>
      <c r="Z2925" s="11">
        <v>42.93</v>
      </c>
      <c r="AA2925" s="11">
        <v>980.24691358024688</v>
      </c>
      <c r="AB2925" s="11">
        <v>51590</v>
      </c>
      <c r="AC2925" s="12" t="s">
        <v>7250</v>
      </c>
      <c r="AD2925" s="8">
        <v>51</v>
      </c>
      <c r="AE2925" s="8">
        <v>590</v>
      </c>
      <c r="AF2925" s="13" t="s">
        <v>7191</v>
      </c>
      <c r="AG2925" s="13"/>
      <c r="AH2925" s="13" t="s">
        <v>7192</v>
      </c>
      <c r="AJ2925" s="13" t="s">
        <v>498</v>
      </c>
      <c r="AK2925" s="13"/>
      <c r="AL2925" s="13"/>
      <c r="AM2925" s="13"/>
      <c r="AN2925" s="13" t="s">
        <v>487</v>
      </c>
    </row>
    <row r="2926" spans="1:40" x14ac:dyDescent="0.2">
      <c r="A2926" s="8" t="s">
        <v>7069</v>
      </c>
      <c r="B2926" s="8" t="s">
        <v>7251</v>
      </c>
      <c r="C2926" s="8" t="str">
        <f t="shared" si="45"/>
        <v>Emporia city VA</v>
      </c>
      <c r="D2926" s="9">
        <v>5496</v>
      </c>
      <c r="E2926" s="8" t="s">
        <v>218</v>
      </c>
      <c r="F2926" s="9">
        <v>1531</v>
      </c>
      <c r="G2926" s="9">
        <v>792</v>
      </c>
      <c r="H2926" s="9">
        <v>2367</v>
      </c>
      <c r="I2926" s="10">
        <v>0.64681030840726661</v>
      </c>
      <c r="J2926" s="10">
        <v>0.33460076045627374</v>
      </c>
      <c r="K2926" s="9">
        <v>739</v>
      </c>
      <c r="L2926" s="9">
        <v>-739</v>
      </c>
      <c r="M2926" s="10">
        <v>0.31220954795099287</v>
      </c>
      <c r="N2926" s="10">
        <v>-0.31220954795099287</v>
      </c>
      <c r="O2926" s="9">
        <v>1793</v>
      </c>
      <c r="P2926" s="9">
        <v>886</v>
      </c>
      <c r="Q2926" s="9">
        <v>2691</v>
      </c>
      <c r="R2926" s="10">
        <v>0.66629505759940544</v>
      </c>
      <c r="S2926" s="10">
        <v>0.32924563359345971</v>
      </c>
      <c r="T2926" s="9">
        <v>907</v>
      </c>
      <c r="U2926" s="10">
        <v>0.33704942400594573</v>
      </c>
      <c r="V2926" s="9">
        <v>-262</v>
      </c>
      <c r="W2926" s="9">
        <v>-94</v>
      </c>
      <c r="X2926" s="10">
        <v>-1.9484749192138828E-2</v>
      </c>
      <c r="Y2926" s="10">
        <v>5.3551268628140303E-3</v>
      </c>
      <c r="Z2926" s="11">
        <v>6.89</v>
      </c>
      <c r="AA2926" s="11">
        <v>797.67779390420901</v>
      </c>
      <c r="AB2926" s="11">
        <v>51595</v>
      </c>
      <c r="AC2926" s="12" t="s">
        <v>7252</v>
      </c>
      <c r="AD2926" s="8">
        <v>51</v>
      </c>
      <c r="AE2926" s="8">
        <v>595</v>
      </c>
      <c r="AF2926" s="13"/>
      <c r="AG2926" s="13"/>
      <c r="AH2926" s="13"/>
      <c r="AJ2926" s="13"/>
      <c r="AK2926" s="13"/>
      <c r="AL2926" s="13"/>
      <c r="AM2926" s="13"/>
      <c r="AN2926" s="13" t="s">
        <v>510</v>
      </c>
    </row>
    <row r="2927" spans="1:40" x14ac:dyDescent="0.2">
      <c r="A2927" s="8" t="s">
        <v>7069</v>
      </c>
      <c r="B2927" s="8" t="s">
        <v>7253</v>
      </c>
      <c r="C2927" s="8" t="str">
        <f t="shared" si="45"/>
        <v>Fairfax city VA</v>
      </c>
      <c r="D2927" s="9">
        <v>24013</v>
      </c>
      <c r="E2927" s="8" t="s">
        <v>218</v>
      </c>
      <c r="F2927" s="9">
        <v>7363</v>
      </c>
      <c r="G2927" s="9">
        <v>3695</v>
      </c>
      <c r="H2927" s="9">
        <v>11854</v>
      </c>
      <c r="I2927" s="10">
        <v>0.62114054327653112</v>
      </c>
      <c r="J2927" s="10">
        <v>0.31170912772060066</v>
      </c>
      <c r="K2927" s="9">
        <v>3668</v>
      </c>
      <c r="L2927" s="9">
        <v>-3668</v>
      </c>
      <c r="M2927" s="10">
        <v>0.30943141555593046</v>
      </c>
      <c r="N2927" s="10">
        <v>-0.30943141555593046</v>
      </c>
      <c r="O2927" s="9">
        <v>6636</v>
      </c>
      <c r="P2927" s="9">
        <v>4762</v>
      </c>
      <c r="Q2927" s="9">
        <v>11577</v>
      </c>
      <c r="R2927" s="10">
        <v>0.57320549365120499</v>
      </c>
      <c r="S2927" s="10">
        <v>0.41133281506435171</v>
      </c>
      <c r="T2927" s="9">
        <v>1874</v>
      </c>
      <c r="U2927" s="10">
        <v>0.16187267858685328</v>
      </c>
      <c r="V2927" s="9">
        <v>727</v>
      </c>
      <c r="W2927" s="9">
        <v>-1067</v>
      </c>
      <c r="X2927" s="10">
        <v>4.7935049625326132E-2</v>
      </c>
      <c r="Y2927" s="10">
        <v>-9.9623687343751044E-2</v>
      </c>
      <c r="Z2927" s="11">
        <v>6.24</v>
      </c>
      <c r="AA2927" s="11">
        <v>3848.2371794871792</v>
      </c>
      <c r="AB2927" s="11">
        <v>51600</v>
      </c>
      <c r="AC2927" s="12" t="s">
        <v>7254</v>
      </c>
      <c r="AD2927" s="8">
        <v>51</v>
      </c>
      <c r="AE2927" s="8">
        <v>600</v>
      </c>
      <c r="AF2927" s="13" t="s">
        <v>1354</v>
      </c>
      <c r="AG2927" s="13" t="s">
        <v>1355</v>
      </c>
      <c r="AH2927" s="13" t="s">
        <v>1356</v>
      </c>
      <c r="AI2927" s="14">
        <v>6097684</v>
      </c>
      <c r="AJ2927" s="13" t="s">
        <v>486</v>
      </c>
      <c r="AK2927" s="13" t="s">
        <v>1357</v>
      </c>
      <c r="AL2927" s="13" t="s">
        <v>1356</v>
      </c>
      <c r="AM2927" s="13" t="s">
        <v>1358</v>
      </c>
      <c r="AN2927" s="13" t="s">
        <v>487</v>
      </c>
    </row>
    <row r="2928" spans="1:40" x14ac:dyDescent="0.2">
      <c r="A2928" s="8" t="s">
        <v>7069</v>
      </c>
      <c r="B2928" s="8" t="s">
        <v>7255</v>
      </c>
      <c r="C2928" s="8" t="str">
        <f t="shared" si="45"/>
        <v>Falls Church city VA</v>
      </c>
      <c r="D2928" s="9">
        <v>13892</v>
      </c>
      <c r="E2928" s="8" t="s">
        <v>218</v>
      </c>
      <c r="F2928" s="9">
        <v>5810</v>
      </c>
      <c r="G2928" s="9">
        <v>1323</v>
      </c>
      <c r="H2928" s="9">
        <v>7667</v>
      </c>
      <c r="I2928" s="10">
        <v>0.75779313942872051</v>
      </c>
      <c r="J2928" s="10">
        <v>0.17255771488196164</v>
      </c>
      <c r="K2928" s="9">
        <v>4487</v>
      </c>
      <c r="L2928" s="9">
        <v>-4487</v>
      </c>
      <c r="M2928" s="10">
        <v>0.58523542454675881</v>
      </c>
      <c r="N2928" s="10">
        <v>-0.58523542454675881</v>
      </c>
      <c r="O2928" s="9">
        <v>5006</v>
      </c>
      <c r="P2928" s="9">
        <v>2141</v>
      </c>
      <c r="Q2928" s="9">
        <v>7244</v>
      </c>
      <c r="R2928" s="10">
        <v>0.69105466593042519</v>
      </c>
      <c r="S2928" s="10">
        <v>0.29555494202098287</v>
      </c>
      <c r="T2928" s="9">
        <v>2865</v>
      </c>
      <c r="U2928" s="10">
        <v>0.39549972390944232</v>
      </c>
      <c r="V2928" s="9">
        <v>804</v>
      </c>
      <c r="W2928" s="9">
        <v>-818</v>
      </c>
      <c r="X2928" s="10">
        <v>6.6738473498295314E-2</v>
      </c>
      <c r="Y2928" s="10">
        <v>-0.12299722713902123</v>
      </c>
      <c r="Z2928" s="11">
        <v>2</v>
      </c>
      <c r="AA2928" s="11">
        <v>6946</v>
      </c>
      <c r="AB2928" s="11">
        <v>51610</v>
      </c>
      <c r="AC2928" s="12" t="s">
        <v>7256</v>
      </c>
      <c r="AD2928" s="8">
        <v>51</v>
      </c>
      <c r="AE2928" s="8">
        <v>610</v>
      </c>
      <c r="AF2928" s="13" t="s">
        <v>1354</v>
      </c>
      <c r="AG2928" s="13" t="s">
        <v>1355</v>
      </c>
      <c r="AH2928" s="13" t="s">
        <v>1356</v>
      </c>
      <c r="AI2928" s="14">
        <v>6097684</v>
      </c>
      <c r="AJ2928" s="13" t="s">
        <v>486</v>
      </c>
      <c r="AK2928" s="13" t="s">
        <v>1357</v>
      </c>
      <c r="AL2928" s="13" t="s">
        <v>1356</v>
      </c>
      <c r="AM2928" s="13" t="s">
        <v>1358</v>
      </c>
      <c r="AN2928" s="13" t="s">
        <v>487</v>
      </c>
    </row>
    <row r="2929" spans="1:40" x14ac:dyDescent="0.2">
      <c r="A2929" s="8" t="s">
        <v>7069</v>
      </c>
      <c r="B2929" s="8" t="s">
        <v>7257</v>
      </c>
      <c r="C2929" s="8" t="str">
        <f t="shared" si="45"/>
        <v>Franklin city VA</v>
      </c>
      <c r="D2929" s="9">
        <v>8490</v>
      </c>
      <c r="E2929" s="8" t="s">
        <v>218</v>
      </c>
      <c r="F2929" s="9">
        <v>2516</v>
      </c>
      <c r="G2929" s="9">
        <v>1421</v>
      </c>
      <c r="H2929" s="9">
        <v>4040</v>
      </c>
      <c r="I2929" s="10">
        <v>0.62277227722772277</v>
      </c>
      <c r="J2929" s="10">
        <v>0.35173267326732671</v>
      </c>
      <c r="K2929" s="9">
        <v>1095</v>
      </c>
      <c r="L2929" s="9">
        <v>-1095</v>
      </c>
      <c r="M2929" s="10">
        <v>0.27103960396039606</v>
      </c>
      <c r="N2929" s="10">
        <v>-0.27103960396039606</v>
      </c>
      <c r="O2929" s="9">
        <v>2830</v>
      </c>
      <c r="P2929" s="9">
        <v>1496</v>
      </c>
      <c r="Q2929" s="9">
        <v>4351</v>
      </c>
      <c r="R2929" s="10">
        <v>0.65042518961158358</v>
      </c>
      <c r="S2929" s="10">
        <v>0.34382900482647666</v>
      </c>
      <c r="T2929" s="9">
        <v>1334</v>
      </c>
      <c r="U2929" s="10">
        <v>0.30659618478510692</v>
      </c>
      <c r="V2929" s="9">
        <v>-314</v>
      </c>
      <c r="W2929" s="9">
        <v>-75</v>
      </c>
      <c r="X2929" s="10">
        <v>-2.7652912383860806E-2</v>
      </c>
      <c r="Y2929" s="10">
        <v>7.9036684408500535E-3</v>
      </c>
      <c r="Z2929" s="11">
        <v>8.2100000000000009</v>
      </c>
      <c r="AA2929" s="11">
        <v>1034.1047503045065</v>
      </c>
      <c r="AB2929" s="11">
        <v>51620</v>
      </c>
      <c r="AC2929" s="12" t="s">
        <v>7258</v>
      </c>
      <c r="AD2929" s="8">
        <v>51</v>
      </c>
      <c r="AE2929" s="8">
        <v>620</v>
      </c>
      <c r="AF2929" s="13"/>
      <c r="AG2929" s="13"/>
      <c r="AH2929" s="13"/>
      <c r="AJ2929" s="13"/>
      <c r="AK2929" s="13"/>
      <c r="AL2929" s="13"/>
      <c r="AM2929" s="13"/>
      <c r="AN2929" s="13" t="s">
        <v>510</v>
      </c>
    </row>
    <row r="2930" spans="1:40" x14ac:dyDescent="0.2">
      <c r="A2930" s="8" t="s">
        <v>7069</v>
      </c>
      <c r="B2930" s="8" t="s">
        <v>7259</v>
      </c>
      <c r="C2930" s="8" t="str">
        <f t="shared" si="45"/>
        <v>Fredericksburg city VA</v>
      </c>
      <c r="D2930" s="9">
        <v>28118</v>
      </c>
      <c r="E2930" s="8" t="s">
        <v>218</v>
      </c>
      <c r="F2930" s="9">
        <v>6690</v>
      </c>
      <c r="G2930" s="9">
        <v>3731</v>
      </c>
      <c r="H2930" s="9">
        <v>11135</v>
      </c>
      <c r="I2930" s="10">
        <v>0.60080826223619221</v>
      </c>
      <c r="J2930" s="10">
        <v>0.33506960035922767</v>
      </c>
      <c r="K2930" s="9">
        <v>2959</v>
      </c>
      <c r="L2930" s="9">
        <v>-2959</v>
      </c>
      <c r="M2930" s="10">
        <v>0.26573866187696454</v>
      </c>
      <c r="N2930" s="10">
        <v>-0.26573866187696454</v>
      </c>
      <c r="O2930" s="9">
        <v>7114</v>
      </c>
      <c r="P2930" s="9">
        <v>4054</v>
      </c>
      <c r="Q2930" s="9">
        <v>11396</v>
      </c>
      <c r="R2930" s="10">
        <v>0.6242541242541243</v>
      </c>
      <c r="S2930" s="10">
        <v>0.35573885573885572</v>
      </c>
      <c r="T2930" s="9">
        <v>3060</v>
      </c>
      <c r="U2930" s="10">
        <v>0.26851526851526858</v>
      </c>
      <c r="V2930" s="9">
        <v>-424</v>
      </c>
      <c r="W2930" s="9">
        <v>-323</v>
      </c>
      <c r="X2930" s="10">
        <v>-2.3445862017932084E-2</v>
      </c>
      <c r="Y2930" s="10">
        <v>-2.0669255379628049E-2</v>
      </c>
      <c r="Z2930" s="11">
        <v>10.44</v>
      </c>
      <c r="AA2930" s="11">
        <v>2693.2950191570881</v>
      </c>
      <c r="AB2930" s="11">
        <v>51630</v>
      </c>
      <c r="AC2930" s="12" t="s">
        <v>7260</v>
      </c>
      <c r="AD2930" s="8">
        <v>51</v>
      </c>
      <c r="AE2930" s="8">
        <v>630</v>
      </c>
      <c r="AF2930" s="13" t="s">
        <v>1354</v>
      </c>
      <c r="AG2930" s="13" t="s">
        <v>1355</v>
      </c>
      <c r="AH2930" s="13" t="s">
        <v>1356</v>
      </c>
      <c r="AI2930" s="14">
        <v>6097684</v>
      </c>
      <c r="AJ2930" s="13" t="s">
        <v>486</v>
      </c>
      <c r="AK2930" s="13" t="s">
        <v>1357</v>
      </c>
      <c r="AL2930" s="13" t="s">
        <v>1356</v>
      </c>
      <c r="AM2930" s="13" t="s">
        <v>1358</v>
      </c>
      <c r="AN2930" s="13" t="s">
        <v>505</v>
      </c>
    </row>
    <row r="2931" spans="1:40" x14ac:dyDescent="0.2">
      <c r="A2931" s="8" t="s">
        <v>7069</v>
      </c>
      <c r="B2931" s="8" t="s">
        <v>7261</v>
      </c>
      <c r="C2931" s="8" t="str">
        <f t="shared" si="45"/>
        <v>Galax city VA</v>
      </c>
      <c r="D2931" s="9">
        <v>6914</v>
      </c>
      <c r="E2931" s="8" t="s">
        <v>218</v>
      </c>
      <c r="F2931" s="9">
        <v>680</v>
      </c>
      <c r="G2931" s="9">
        <v>1603</v>
      </c>
      <c r="H2931" s="9">
        <v>2363</v>
      </c>
      <c r="I2931" s="10">
        <v>0.28776978417266186</v>
      </c>
      <c r="J2931" s="10">
        <v>0.67837494710114266</v>
      </c>
      <c r="K2931" s="9">
        <v>-923</v>
      </c>
      <c r="L2931" s="9">
        <v>923</v>
      </c>
      <c r="M2931" s="10">
        <v>-0.3906051629284808</v>
      </c>
      <c r="N2931" s="10">
        <v>0.3906051629284808</v>
      </c>
      <c r="O2931" s="9">
        <v>900</v>
      </c>
      <c r="P2931" s="9">
        <v>1332</v>
      </c>
      <c r="Q2931" s="9">
        <v>2273</v>
      </c>
      <c r="R2931" s="10">
        <v>0.39595248570171582</v>
      </c>
      <c r="S2931" s="10">
        <v>0.58600967883853938</v>
      </c>
      <c r="T2931" s="9">
        <v>-432</v>
      </c>
      <c r="U2931" s="10">
        <v>-0.19005719313682357</v>
      </c>
      <c r="V2931" s="9">
        <v>-220</v>
      </c>
      <c r="W2931" s="9">
        <v>271</v>
      </c>
      <c r="X2931" s="10">
        <v>-0.10818270152905396</v>
      </c>
      <c r="Y2931" s="10">
        <v>9.2365268262603273E-2</v>
      </c>
      <c r="Z2931" s="11">
        <v>8.24</v>
      </c>
      <c r="AA2931" s="11">
        <v>839.07766990291259</v>
      </c>
      <c r="AB2931" s="11">
        <v>51640</v>
      </c>
      <c r="AC2931" s="12" t="s">
        <v>7262</v>
      </c>
      <c r="AD2931" s="8">
        <v>51</v>
      </c>
      <c r="AE2931" s="8">
        <v>640</v>
      </c>
      <c r="AF2931" s="13"/>
      <c r="AG2931" s="13"/>
      <c r="AH2931" s="13"/>
      <c r="AJ2931" s="13"/>
      <c r="AK2931" s="13"/>
      <c r="AL2931" s="13"/>
      <c r="AM2931" s="13"/>
      <c r="AN2931" s="13" t="s">
        <v>510</v>
      </c>
    </row>
    <row r="2932" spans="1:40" x14ac:dyDescent="0.2">
      <c r="A2932" s="8" t="s">
        <v>7069</v>
      </c>
      <c r="B2932" s="8" t="s">
        <v>7263</v>
      </c>
      <c r="C2932" s="8" t="str">
        <f t="shared" si="45"/>
        <v>Hampton city VA</v>
      </c>
      <c r="D2932" s="9">
        <v>136454</v>
      </c>
      <c r="E2932" s="8" t="s">
        <v>218</v>
      </c>
      <c r="F2932" s="9">
        <v>41030</v>
      </c>
      <c r="G2932" s="9">
        <v>17802</v>
      </c>
      <c r="H2932" s="9">
        <v>61489</v>
      </c>
      <c r="I2932" s="10">
        <v>0.66727382133389712</v>
      </c>
      <c r="J2932" s="10">
        <v>0.28951519784026414</v>
      </c>
      <c r="K2932" s="9">
        <v>23228</v>
      </c>
      <c r="L2932" s="9">
        <v>-23228</v>
      </c>
      <c r="M2932" s="10">
        <v>0.37775862349363298</v>
      </c>
      <c r="N2932" s="10">
        <v>-0.37775862349363298</v>
      </c>
      <c r="O2932" s="9">
        <v>51733</v>
      </c>
      <c r="P2932" s="9">
        <v>19193</v>
      </c>
      <c r="Q2932" s="9">
        <v>71713</v>
      </c>
      <c r="R2932" s="10">
        <v>0.72138942730048949</v>
      </c>
      <c r="S2932" s="10">
        <v>0.26763627236344872</v>
      </c>
      <c r="T2932" s="9">
        <v>32540</v>
      </c>
      <c r="U2932" s="10">
        <v>0.45375315493704077</v>
      </c>
      <c r="V2932" s="9">
        <v>-10703</v>
      </c>
      <c r="W2932" s="9">
        <v>-1391</v>
      </c>
      <c r="X2932" s="10">
        <v>-5.4115605966592373E-2</v>
      </c>
      <c r="Y2932" s="10">
        <v>2.1878925476815414E-2</v>
      </c>
      <c r="Z2932" s="11">
        <v>51.41</v>
      </c>
      <c r="AA2932" s="11">
        <v>2654.2306944174288</v>
      </c>
      <c r="AB2932" s="11">
        <v>51650</v>
      </c>
      <c r="AC2932" s="12" t="s">
        <v>7264</v>
      </c>
      <c r="AD2932" s="8">
        <v>51</v>
      </c>
      <c r="AE2932" s="8">
        <v>650</v>
      </c>
      <c r="AF2932" s="13" t="s">
        <v>5026</v>
      </c>
      <c r="AG2932" s="13" t="s">
        <v>4988</v>
      </c>
      <c r="AH2932" s="13" t="s">
        <v>5027</v>
      </c>
      <c r="AI2932" s="14">
        <v>1724876</v>
      </c>
      <c r="AJ2932" s="13" t="s">
        <v>486</v>
      </c>
      <c r="AK2932" s="13" t="s">
        <v>4990</v>
      </c>
      <c r="AL2932" s="13"/>
      <c r="AM2932" s="13"/>
      <c r="AN2932" s="13" t="s">
        <v>487</v>
      </c>
    </row>
    <row r="2933" spans="1:40" x14ac:dyDescent="0.2">
      <c r="A2933" s="8" t="s">
        <v>7069</v>
      </c>
      <c r="B2933" s="8" t="s">
        <v>7265</v>
      </c>
      <c r="C2933" s="8" t="str">
        <f t="shared" si="45"/>
        <v>Harrisonburg city VA</v>
      </c>
      <c r="D2933" s="9">
        <v>52538</v>
      </c>
      <c r="E2933" s="8" t="s">
        <v>218</v>
      </c>
      <c r="F2933" s="9">
        <v>10100</v>
      </c>
      <c r="G2933" s="9">
        <v>6232</v>
      </c>
      <c r="H2933" s="9">
        <v>17693</v>
      </c>
      <c r="I2933" s="10">
        <v>0.57084722771717633</v>
      </c>
      <c r="J2933" s="10">
        <v>0.3522296953597468</v>
      </c>
      <c r="K2933" s="9">
        <v>3868</v>
      </c>
      <c r="L2933" s="9">
        <v>-3868</v>
      </c>
      <c r="M2933" s="10">
        <v>0.21861753235742953</v>
      </c>
      <c r="N2933" s="10">
        <v>-0.21861753235742953</v>
      </c>
      <c r="O2933" s="9">
        <v>8650</v>
      </c>
      <c r="P2933" s="9">
        <v>6564</v>
      </c>
      <c r="Q2933" s="9">
        <v>15541</v>
      </c>
      <c r="R2933" s="10">
        <v>0.55659223988160345</v>
      </c>
      <c r="S2933" s="10">
        <v>0.4223666430731613</v>
      </c>
      <c r="T2933" s="9">
        <v>2086</v>
      </c>
      <c r="U2933" s="10">
        <v>0.13422559680844215</v>
      </c>
      <c r="V2933" s="9">
        <v>1450</v>
      </c>
      <c r="W2933" s="9">
        <v>-332</v>
      </c>
      <c r="X2933" s="10">
        <v>1.4254987835572885E-2</v>
      </c>
      <c r="Y2933" s="10">
        <v>-7.0136947713414499E-2</v>
      </c>
      <c r="Z2933" s="11">
        <v>17.420000000000002</v>
      </c>
      <c r="AA2933" s="11">
        <v>3015.9586681974738</v>
      </c>
      <c r="AB2933" s="11">
        <v>51660</v>
      </c>
      <c r="AC2933" s="12" t="s">
        <v>7266</v>
      </c>
      <c r="AD2933" s="8">
        <v>51</v>
      </c>
      <c r="AE2933" s="8">
        <v>660</v>
      </c>
      <c r="AF2933" s="13" t="s">
        <v>7210</v>
      </c>
      <c r="AG2933" s="13" t="s">
        <v>189</v>
      </c>
      <c r="AH2933" s="13" t="s">
        <v>7211</v>
      </c>
      <c r="AI2933" s="14">
        <v>131131</v>
      </c>
      <c r="AJ2933" s="13" t="s">
        <v>486</v>
      </c>
      <c r="AK2933" s="13" t="s">
        <v>7093</v>
      </c>
      <c r="AL2933" s="13"/>
      <c r="AM2933" s="13"/>
      <c r="AN2933" s="13" t="s">
        <v>487</v>
      </c>
    </row>
    <row r="2934" spans="1:40" x14ac:dyDescent="0.2">
      <c r="A2934" s="8" t="s">
        <v>7069</v>
      </c>
      <c r="B2934" s="8" t="s">
        <v>7267</v>
      </c>
      <c r="C2934" s="8" t="str">
        <f t="shared" si="45"/>
        <v>Hopewell city VA</v>
      </c>
      <c r="D2934" s="9">
        <v>22378</v>
      </c>
      <c r="E2934" s="8" t="s">
        <v>218</v>
      </c>
      <c r="F2934" s="9">
        <v>4722</v>
      </c>
      <c r="G2934" s="9">
        <v>3885</v>
      </c>
      <c r="H2934" s="9">
        <v>8968</v>
      </c>
      <c r="I2934" s="10">
        <v>0.52653880463871539</v>
      </c>
      <c r="J2934" s="10">
        <v>0.43320695807314896</v>
      </c>
      <c r="K2934" s="9">
        <v>837</v>
      </c>
      <c r="L2934" s="9">
        <v>-837</v>
      </c>
      <c r="M2934" s="10">
        <v>9.3331846565566423E-2</v>
      </c>
      <c r="N2934" s="10">
        <v>-9.3331846565566423E-2</v>
      </c>
      <c r="O2934" s="9">
        <v>5178</v>
      </c>
      <c r="P2934" s="9">
        <v>3737</v>
      </c>
      <c r="Q2934" s="9">
        <v>9011</v>
      </c>
      <c r="R2934" s="10">
        <v>0.57463100654755295</v>
      </c>
      <c r="S2934" s="10">
        <v>0.41471534790811232</v>
      </c>
      <c r="T2934" s="9">
        <v>1441</v>
      </c>
      <c r="U2934" s="10">
        <v>0.15991565863944063</v>
      </c>
      <c r="V2934" s="9">
        <v>-456</v>
      </c>
      <c r="W2934" s="9">
        <v>148</v>
      </c>
      <c r="X2934" s="10">
        <v>-4.8092201908837562E-2</v>
      </c>
      <c r="Y2934" s="10">
        <v>1.8491610165036643E-2</v>
      </c>
      <c r="Z2934" s="11">
        <v>10.28</v>
      </c>
      <c r="AA2934" s="11">
        <v>2176.8482490272377</v>
      </c>
      <c r="AB2934" s="11">
        <v>51670</v>
      </c>
      <c r="AC2934" s="12" t="s">
        <v>7268</v>
      </c>
      <c r="AD2934" s="8">
        <v>51</v>
      </c>
      <c r="AE2934" s="8">
        <v>670</v>
      </c>
      <c r="AF2934" s="13" t="s">
        <v>7079</v>
      </c>
      <c r="AG2934" s="13"/>
      <c r="AH2934" s="13" t="s">
        <v>7080</v>
      </c>
      <c r="AI2934" s="14">
        <v>1271334</v>
      </c>
      <c r="AJ2934" s="13" t="s">
        <v>486</v>
      </c>
      <c r="AK2934" s="13"/>
      <c r="AL2934" s="13"/>
      <c r="AM2934" s="13"/>
      <c r="AN2934" s="13" t="s">
        <v>487</v>
      </c>
    </row>
    <row r="2935" spans="1:40" x14ac:dyDescent="0.2">
      <c r="A2935" s="8" t="s">
        <v>7069</v>
      </c>
      <c r="B2935" s="8" t="s">
        <v>7269</v>
      </c>
      <c r="C2935" s="8" t="str">
        <f t="shared" si="45"/>
        <v>Lexington city VA</v>
      </c>
      <c r="D2935" s="9">
        <v>7262</v>
      </c>
      <c r="E2935" s="8" t="s">
        <v>218</v>
      </c>
      <c r="F2935" s="9">
        <v>1514</v>
      </c>
      <c r="G2935" s="9">
        <v>766</v>
      </c>
      <c r="H2935" s="9">
        <v>2448</v>
      </c>
      <c r="I2935" s="10">
        <v>0.61846405228758172</v>
      </c>
      <c r="J2935" s="10">
        <v>0.31290849673202614</v>
      </c>
      <c r="K2935" s="9">
        <v>748</v>
      </c>
      <c r="L2935" s="9">
        <v>-748</v>
      </c>
      <c r="M2935" s="10">
        <v>0.30555555555555558</v>
      </c>
      <c r="N2935" s="10">
        <v>-0.30555555555555558</v>
      </c>
      <c r="O2935" s="9">
        <v>1484</v>
      </c>
      <c r="P2935" s="9">
        <v>1146</v>
      </c>
      <c r="Q2935" s="9">
        <v>2677</v>
      </c>
      <c r="R2935" s="10">
        <v>0.55435188644004485</v>
      </c>
      <c r="S2935" s="10">
        <v>0.42809114680612625</v>
      </c>
      <c r="T2935" s="9">
        <v>338</v>
      </c>
      <c r="U2935" s="10">
        <v>0.1262607396339186</v>
      </c>
      <c r="V2935" s="9">
        <v>30</v>
      </c>
      <c r="W2935" s="9">
        <v>-380</v>
      </c>
      <c r="X2935" s="10">
        <v>6.4112165847536873E-2</v>
      </c>
      <c r="Y2935" s="10">
        <v>-0.11518265007410011</v>
      </c>
      <c r="Z2935" s="11">
        <v>2.5</v>
      </c>
      <c r="AA2935" s="11">
        <v>2904.8</v>
      </c>
      <c r="AB2935" s="11">
        <v>51678</v>
      </c>
      <c r="AC2935" s="12" t="s">
        <v>7270</v>
      </c>
      <c r="AD2935" s="8">
        <v>51</v>
      </c>
      <c r="AE2935" s="8">
        <v>678</v>
      </c>
      <c r="AF2935" s="13"/>
      <c r="AG2935" s="13"/>
      <c r="AH2935" s="13"/>
      <c r="AJ2935" s="13"/>
      <c r="AK2935" s="13"/>
      <c r="AL2935" s="13"/>
      <c r="AM2935" s="13"/>
      <c r="AN2935" s="13" t="s">
        <v>510</v>
      </c>
    </row>
    <row r="2936" spans="1:40" x14ac:dyDescent="0.2">
      <c r="A2936" s="8" t="s">
        <v>7069</v>
      </c>
      <c r="B2936" s="8" t="s">
        <v>7271</v>
      </c>
      <c r="C2936" s="8" t="str">
        <f t="shared" si="45"/>
        <v>Lynchburg city VA</v>
      </c>
      <c r="D2936" s="9">
        <v>79812</v>
      </c>
      <c r="E2936" s="8" t="s">
        <v>218</v>
      </c>
      <c r="F2936" s="9">
        <v>14787</v>
      </c>
      <c r="G2936" s="9">
        <v>17979</v>
      </c>
      <c r="H2936" s="9">
        <v>35349</v>
      </c>
      <c r="I2936" s="10">
        <v>0.41831452091996946</v>
      </c>
      <c r="J2936" s="10">
        <v>0.50861410506662141</v>
      </c>
      <c r="K2936" s="9">
        <v>-3192</v>
      </c>
      <c r="L2936" s="9">
        <v>3192</v>
      </c>
      <c r="M2936" s="10">
        <v>-9.0299584146651957E-2</v>
      </c>
      <c r="N2936" s="10">
        <v>9.0299584146651957E-2</v>
      </c>
      <c r="O2936" s="9">
        <v>15905</v>
      </c>
      <c r="P2936" s="9">
        <v>19752</v>
      </c>
      <c r="Q2936" s="9">
        <v>36242</v>
      </c>
      <c r="R2936" s="10">
        <v>0.43885547155234261</v>
      </c>
      <c r="S2936" s="10">
        <v>0.54500303515258541</v>
      </c>
      <c r="T2936" s="9">
        <v>-3847</v>
      </c>
      <c r="U2936" s="10">
        <v>-0.1061475636002428</v>
      </c>
      <c r="V2936" s="9">
        <v>-1118</v>
      </c>
      <c r="W2936" s="9">
        <v>-1773</v>
      </c>
      <c r="X2936" s="10">
        <v>-2.0540950632373156E-2</v>
      </c>
      <c r="Y2936" s="10">
        <v>-3.6388930085964E-2</v>
      </c>
      <c r="Z2936" s="11">
        <v>49.13</v>
      </c>
      <c r="AA2936" s="11">
        <v>1624.5064115611642</v>
      </c>
      <c r="AB2936" s="11">
        <v>51680</v>
      </c>
      <c r="AC2936" s="12" t="s">
        <v>7272</v>
      </c>
      <c r="AD2936" s="8">
        <v>51</v>
      </c>
      <c r="AE2936" s="8">
        <v>680</v>
      </c>
      <c r="AF2936" s="13" t="s">
        <v>7083</v>
      </c>
      <c r="AG2936" s="13"/>
      <c r="AH2936" s="13" t="s">
        <v>7084</v>
      </c>
      <c r="AI2936" s="14">
        <v>259950</v>
      </c>
      <c r="AJ2936" s="13" t="s">
        <v>486</v>
      </c>
      <c r="AK2936" s="13"/>
      <c r="AL2936" s="13"/>
      <c r="AM2936" s="13"/>
      <c r="AN2936" s="13" t="s">
        <v>487</v>
      </c>
    </row>
    <row r="2937" spans="1:40" x14ac:dyDescent="0.2">
      <c r="A2937" s="8" t="s">
        <v>7069</v>
      </c>
      <c r="B2937" s="8" t="s">
        <v>7273</v>
      </c>
      <c r="C2937" s="8" t="str">
        <f t="shared" si="45"/>
        <v>Manassas city VA</v>
      </c>
      <c r="D2937" s="9">
        <v>41764</v>
      </c>
      <c r="E2937" s="8" t="s">
        <v>218</v>
      </c>
      <c r="F2937" s="9">
        <v>8395</v>
      </c>
      <c r="G2937" s="9">
        <v>5934</v>
      </c>
      <c r="H2937" s="9">
        <v>15210</v>
      </c>
      <c r="I2937" s="10">
        <v>0.55193951347797499</v>
      </c>
      <c r="J2937" s="10">
        <v>0.39013806706114401</v>
      </c>
      <c r="K2937" s="9">
        <v>2461</v>
      </c>
      <c r="L2937" s="9">
        <v>-2461</v>
      </c>
      <c r="M2937" s="10">
        <v>0.16180144641683097</v>
      </c>
      <c r="N2937" s="10">
        <v>-0.16180144641683097</v>
      </c>
      <c r="O2937" s="9">
        <v>8478</v>
      </c>
      <c r="P2937" s="9">
        <v>6463</v>
      </c>
      <c r="Q2937" s="9">
        <v>15154</v>
      </c>
      <c r="R2937" s="10">
        <v>0.55945624917513526</v>
      </c>
      <c r="S2937" s="10">
        <v>0.42648805595882278</v>
      </c>
      <c r="T2937" s="9">
        <v>2015</v>
      </c>
      <c r="U2937" s="10">
        <v>0.13296819321631248</v>
      </c>
      <c r="V2937" s="9">
        <v>-83</v>
      </c>
      <c r="W2937" s="9">
        <v>-529</v>
      </c>
      <c r="X2937" s="10">
        <v>-7.5167356971602706E-3</v>
      </c>
      <c r="Y2937" s="10">
        <v>-3.6349988897678764E-2</v>
      </c>
      <c r="Z2937" s="11">
        <v>9.8800000000000008</v>
      </c>
      <c r="AA2937" s="11">
        <v>4227.1255060728745</v>
      </c>
      <c r="AB2937" s="11">
        <v>51683</v>
      </c>
      <c r="AC2937" s="12" t="s">
        <v>7274</v>
      </c>
      <c r="AD2937" s="8">
        <v>51</v>
      </c>
      <c r="AE2937" s="8">
        <v>683</v>
      </c>
      <c r="AF2937" s="13" t="s">
        <v>1354</v>
      </c>
      <c r="AG2937" s="13" t="s">
        <v>1355</v>
      </c>
      <c r="AH2937" s="13" t="s">
        <v>1356</v>
      </c>
      <c r="AI2937" s="14">
        <v>6097684</v>
      </c>
      <c r="AJ2937" s="13" t="s">
        <v>486</v>
      </c>
      <c r="AK2937" s="13" t="s">
        <v>1357</v>
      </c>
      <c r="AL2937" s="13" t="s">
        <v>1356</v>
      </c>
      <c r="AM2937" s="13" t="s">
        <v>1358</v>
      </c>
      <c r="AN2937" s="13" t="s">
        <v>487</v>
      </c>
    </row>
    <row r="2938" spans="1:40" x14ac:dyDescent="0.2">
      <c r="A2938" s="8" t="s">
        <v>7069</v>
      </c>
      <c r="B2938" s="8" t="s">
        <v>7275</v>
      </c>
      <c r="C2938" s="8" t="str">
        <f t="shared" si="45"/>
        <v>Manassas Park city VA</v>
      </c>
      <c r="D2938" s="9">
        <v>15726</v>
      </c>
      <c r="E2938" s="8" t="s">
        <v>218</v>
      </c>
      <c r="F2938" s="9">
        <v>3218</v>
      </c>
      <c r="G2938" s="9">
        <v>1732</v>
      </c>
      <c r="H2938" s="9">
        <v>5214</v>
      </c>
      <c r="I2938" s="10">
        <v>0.6171845032604526</v>
      </c>
      <c r="J2938" s="10">
        <v>0.33218258534714229</v>
      </c>
      <c r="K2938" s="9">
        <v>1486</v>
      </c>
      <c r="L2938" s="9">
        <v>-1486</v>
      </c>
      <c r="M2938" s="10">
        <v>0.28500191791331031</v>
      </c>
      <c r="N2938" s="10">
        <v>-0.28500191791331031</v>
      </c>
      <c r="O2938" s="9">
        <v>2873</v>
      </c>
      <c r="P2938" s="9">
        <v>1696</v>
      </c>
      <c r="Q2938" s="9">
        <v>4627</v>
      </c>
      <c r="R2938" s="10">
        <v>0.62092068294791447</v>
      </c>
      <c r="S2938" s="10">
        <v>0.36654419710395503</v>
      </c>
      <c r="T2938" s="9">
        <v>1177</v>
      </c>
      <c r="U2938" s="10">
        <v>0.25437648584395944</v>
      </c>
      <c r="V2938" s="9">
        <v>345</v>
      </c>
      <c r="W2938" s="9">
        <v>36</v>
      </c>
      <c r="X2938" s="10">
        <v>-3.7361796874618713E-3</v>
      </c>
      <c r="Y2938" s="10">
        <v>-3.4361611756812738E-2</v>
      </c>
      <c r="Z2938" s="11">
        <v>2.5299999999999998</v>
      </c>
      <c r="AA2938" s="11">
        <v>6215.810276679842</v>
      </c>
      <c r="AB2938" s="11">
        <v>51685</v>
      </c>
      <c r="AC2938" s="12" t="s">
        <v>7276</v>
      </c>
      <c r="AD2938" s="8">
        <v>51</v>
      </c>
      <c r="AE2938" s="8">
        <v>685</v>
      </c>
      <c r="AF2938" s="13" t="s">
        <v>1354</v>
      </c>
      <c r="AG2938" s="13" t="s">
        <v>1355</v>
      </c>
      <c r="AH2938" s="13" t="s">
        <v>1356</v>
      </c>
      <c r="AI2938" s="14">
        <v>6097684</v>
      </c>
      <c r="AJ2938" s="13" t="s">
        <v>486</v>
      </c>
      <c r="AK2938" s="13" t="s">
        <v>1357</v>
      </c>
      <c r="AL2938" s="13" t="s">
        <v>1356</v>
      </c>
      <c r="AM2938" s="13" t="s">
        <v>1358</v>
      </c>
      <c r="AN2938" s="13" t="s">
        <v>487</v>
      </c>
    </row>
    <row r="2939" spans="1:40" x14ac:dyDescent="0.2">
      <c r="A2939" s="8" t="s">
        <v>7069</v>
      </c>
      <c r="B2939" s="8" t="s">
        <v>7277</v>
      </c>
      <c r="C2939" s="8" t="str">
        <f t="shared" si="45"/>
        <v>Martinsville city VA</v>
      </c>
      <c r="D2939" s="9">
        <v>13645</v>
      </c>
      <c r="E2939" s="8" t="s">
        <v>218</v>
      </c>
      <c r="F2939" s="9">
        <v>3531</v>
      </c>
      <c r="G2939" s="9">
        <v>2149</v>
      </c>
      <c r="H2939" s="9">
        <v>5873</v>
      </c>
      <c r="I2939" s="10">
        <v>0.60122594925932227</v>
      </c>
      <c r="J2939" s="10">
        <v>0.36591179976162097</v>
      </c>
      <c r="K2939" s="9">
        <v>1382</v>
      </c>
      <c r="L2939" s="9">
        <v>-1382</v>
      </c>
      <c r="M2939" s="10">
        <v>0.2353141494977013</v>
      </c>
      <c r="N2939" s="10">
        <v>-0.2353141494977013</v>
      </c>
      <c r="O2939" s="9">
        <v>3855</v>
      </c>
      <c r="P2939" s="9">
        <v>2312</v>
      </c>
      <c r="Q2939" s="9">
        <v>6277</v>
      </c>
      <c r="R2939" s="10">
        <v>0.61414688545483509</v>
      </c>
      <c r="S2939" s="10">
        <v>0.36832881949976104</v>
      </c>
      <c r="T2939" s="9">
        <v>1543</v>
      </c>
      <c r="U2939" s="10">
        <v>0.24581806595507405</v>
      </c>
      <c r="V2939" s="9">
        <v>-324</v>
      </c>
      <c r="W2939" s="9">
        <v>-163</v>
      </c>
      <c r="X2939" s="10">
        <v>-1.2920936195512822E-2</v>
      </c>
      <c r="Y2939" s="10">
        <v>-2.4170197381400693E-3</v>
      </c>
      <c r="Z2939" s="11">
        <v>10.96</v>
      </c>
      <c r="AA2939" s="11">
        <v>1244.9817518248174</v>
      </c>
      <c r="AB2939" s="11">
        <v>51690</v>
      </c>
      <c r="AC2939" s="12" t="s">
        <v>7278</v>
      </c>
      <c r="AD2939" s="8">
        <v>51</v>
      </c>
      <c r="AE2939" s="8">
        <v>690</v>
      </c>
      <c r="AF2939" s="13" t="s">
        <v>7152</v>
      </c>
      <c r="AG2939" s="13"/>
      <c r="AH2939" s="13" t="s">
        <v>7153</v>
      </c>
      <c r="AJ2939" s="13" t="s">
        <v>498</v>
      </c>
      <c r="AK2939" s="13"/>
      <c r="AL2939" s="13"/>
      <c r="AM2939" s="13"/>
      <c r="AN2939" s="13" t="s">
        <v>487</v>
      </c>
    </row>
    <row r="2940" spans="1:40" x14ac:dyDescent="0.2">
      <c r="A2940" s="8" t="s">
        <v>7069</v>
      </c>
      <c r="B2940" s="8" t="s">
        <v>7279</v>
      </c>
      <c r="C2940" s="8" t="str">
        <f t="shared" si="45"/>
        <v>Newport News city VA</v>
      </c>
      <c r="D2940" s="9">
        <v>182385</v>
      </c>
      <c r="E2940" s="8" t="s">
        <v>218</v>
      </c>
      <c r="F2940" s="9">
        <v>40997</v>
      </c>
      <c r="G2940" s="9">
        <v>23650</v>
      </c>
      <c r="H2940" s="9">
        <v>68432</v>
      </c>
      <c r="I2940" s="10">
        <v>0.59909106850596217</v>
      </c>
      <c r="J2940" s="10">
        <v>0.34559855038578441</v>
      </c>
      <c r="K2940" s="9">
        <v>17347</v>
      </c>
      <c r="L2940" s="9">
        <v>-17347</v>
      </c>
      <c r="M2940" s="10">
        <v>0.25349251812017776</v>
      </c>
      <c r="N2940" s="10">
        <v>-0.25349251812017776</v>
      </c>
      <c r="O2940" s="9">
        <v>50990</v>
      </c>
      <c r="P2940" s="9">
        <v>27224</v>
      </c>
      <c r="Q2940" s="9">
        <v>79169</v>
      </c>
      <c r="R2940" s="10">
        <v>0.644065227551188</v>
      </c>
      <c r="S2940" s="10">
        <v>0.34387197008930265</v>
      </c>
      <c r="T2940" s="9">
        <v>23766</v>
      </c>
      <c r="U2940" s="10">
        <v>0.30019325746188535</v>
      </c>
      <c r="V2940" s="9">
        <v>-9993</v>
      </c>
      <c r="W2940" s="9">
        <v>-3574</v>
      </c>
      <c r="X2940" s="10">
        <v>-4.4974159045225837E-2</v>
      </c>
      <c r="Y2940" s="10">
        <v>1.7265802964817611E-3</v>
      </c>
      <c r="Z2940" s="11">
        <v>68.709999999999994</v>
      </c>
      <c r="AA2940" s="11">
        <v>2654.4171154126038</v>
      </c>
      <c r="AB2940" s="11">
        <v>51700</v>
      </c>
      <c r="AC2940" s="12" t="s">
        <v>7280</v>
      </c>
      <c r="AD2940" s="8">
        <v>51</v>
      </c>
      <c r="AE2940" s="8">
        <v>700</v>
      </c>
      <c r="AF2940" s="13" t="s">
        <v>5026</v>
      </c>
      <c r="AG2940" s="13" t="s">
        <v>4988</v>
      </c>
      <c r="AH2940" s="13" t="s">
        <v>5027</v>
      </c>
      <c r="AI2940" s="14">
        <v>1724876</v>
      </c>
      <c r="AJ2940" s="13" t="s">
        <v>486</v>
      </c>
      <c r="AK2940" s="13" t="s">
        <v>4990</v>
      </c>
      <c r="AL2940" s="13"/>
      <c r="AM2940" s="13"/>
      <c r="AN2940" s="13" t="s">
        <v>487</v>
      </c>
    </row>
    <row r="2941" spans="1:40" x14ac:dyDescent="0.2">
      <c r="A2941" s="8" t="s">
        <v>7069</v>
      </c>
      <c r="B2941" s="8" t="s">
        <v>7281</v>
      </c>
      <c r="C2941" s="8" t="str">
        <f t="shared" si="45"/>
        <v>Norfolk city VA</v>
      </c>
      <c r="D2941" s="9">
        <v>246393</v>
      </c>
      <c r="E2941" s="8" t="s">
        <v>218</v>
      </c>
      <c r="F2941" s="9">
        <v>51429</v>
      </c>
      <c r="G2941" s="9">
        <v>19875</v>
      </c>
      <c r="H2941" s="9">
        <v>75172</v>
      </c>
      <c r="I2941" s="10">
        <v>0.68415101367530462</v>
      </c>
      <c r="J2941" s="10">
        <v>0.26439365721279201</v>
      </c>
      <c r="K2941" s="9">
        <v>31554</v>
      </c>
      <c r="L2941" s="9">
        <v>-31554</v>
      </c>
      <c r="M2941" s="10">
        <v>0.41975735646251261</v>
      </c>
      <c r="N2941" s="10">
        <v>-0.41975735646251261</v>
      </c>
      <c r="O2941" s="9">
        <v>55654</v>
      </c>
      <c r="P2941" s="9">
        <v>21366</v>
      </c>
      <c r="Q2941" s="9">
        <v>77925</v>
      </c>
      <c r="R2941" s="10">
        <v>0.7141995508501765</v>
      </c>
      <c r="S2941" s="10">
        <v>0.27418671799807509</v>
      </c>
      <c r="T2941" s="9">
        <v>34288</v>
      </c>
      <c r="U2941" s="10">
        <v>0.44001283285210141</v>
      </c>
      <c r="V2941" s="9">
        <v>-4225</v>
      </c>
      <c r="W2941" s="9">
        <v>-1491</v>
      </c>
      <c r="X2941" s="10">
        <v>-3.0048537174871881E-2</v>
      </c>
      <c r="Y2941" s="10">
        <v>-9.7930607852830809E-3</v>
      </c>
      <c r="Z2941" s="11">
        <v>54.12</v>
      </c>
      <c r="AA2941" s="11">
        <v>4552.7161862527719</v>
      </c>
      <c r="AB2941" s="11">
        <v>51710</v>
      </c>
      <c r="AC2941" s="12" t="s">
        <v>7282</v>
      </c>
      <c r="AD2941" s="8">
        <v>51</v>
      </c>
      <c r="AE2941" s="8">
        <v>710</v>
      </c>
      <c r="AF2941" s="13" t="s">
        <v>5026</v>
      </c>
      <c r="AG2941" s="13" t="s">
        <v>4988</v>
      </c>
      <c r="AH2941" s="13" t="s">
        <v>5027</v>
      </c>
      <c r="AI2941" s="14">
        <v>1724876</v>
      </c>
      <c r="AJ2941" s="13" t="s">
        <v>486</v>
      </c>
      <c r="AK2941" s="13" t="s">
        <v>4990</v>
      </c>
      <c r="AL2941" s="13"/>
      <c r="AM2941" s="13"/>
      <c r="AN2941" s="13" t="s">
        <v>487</v>
      </c>
    </row>
    <row r="2942" spans="1:40" x14ac:dyDescent="0.2">
      <c r="A2942" s="8" t="s">
        <v>7069</v>
      </c>
      <c r="B2942" s="8" t="s">
        <v>7283</v>
      </c>
      <c r="C2942" s="8" t="str">
        <f t="shared" si="45"/>
        <v>Norton city VA</v>
      </c>
      <c r="D2942" s="9">
        <v>3939</v>
      </c>
      <c r="E2942" s="8" t="s">
        <v>218</v>
      </c>
      <c r="F2942" s="9">
        <v>383</v>
      </c>
      <c r="G2942" s="9">
        <v>1021</v>
      </c>
      <c r="H2942" s="9">
        <v>1456</v>
      </c>
      <c r="I2942" s="10">
        <v>0.26304945054945056</v>
      </c>
      <c r="J2942" s="10">
        <v>0.70123626373626369</v>
      </c>
      <c r="K2942" s="9">
        <v>-638</v>
      </c>
      <c r="L2942" s="9">
        <v>638</v>
      </c>
      <c r="M2942" s="10">
        <v>-0.43818681318681313</v>
      </c>
      <c r="N2942" s="10">
        <v>0.43818681318681313</v>
      </c>
      <c r="O2942" s="9">
        <v>566</v>
      </c>
      <c r="P2942" s="9">
        <v>895</v>
      </c>
      <c r="Q2942" s="9">
        <v>1486</v>
      </c>
      <c r="R2942" s="10">
        <v>0.38088829071332436</v>
      </c>
      <c r="S2942" s="10">
        <v>0.60228802153432037</v>
      </c>
      <c r="T2942" s="9">
        <v>-329</v>
      </c>
      <c r="U2942" s="10">
        <v>-0.22139973082099601</v>
      </c>
      <c r="V2942" s="9">
        <v>-183</v>
      </c>
      <c r="W2942" s="9">
        <v>126</v>
      </c>
      <c r="X2942" s="10">
        <v>-0.1178388401638738</v>
      </c>
      <c r="Y2942" s="10">
        <v>9.8948242201943315E-2</v>
      </c>
      <c r="Z2942" s="11">
        <v>7.48</v>
      </c>
      <c r="AA2942" s="11">
        <v>526.60427807486633</v>
      </c>
      <c r="AB2942" s="11">
        <v>51720</v>
      </c>
      <c r="AC2942" s="12" t="s">
        <v>7284</v>
      </c>
      <c r="AD2942" s="8">
        <v>51</v>
      </c>
      <c r="AE2942" s="8">
        <v>720</v>
      </c>
      <c r="AF2942" s="13" t="s">
        <v>7120</v>
      </c>
      <c r="AG2942" s="13"/>
      <c r="AH2942" s="13" t="s">
        <v>7121</v>
      </c>
      <c r="AJ2942" s="13" t="s">
        <v>498</v>
      </c>
      <c r="AK2942" s="13"/>
      <c r="AL2942" s="13"/>
      <c r="AM2942" s="13"/>
      <c r="AN2942" s="13" t="s">
        <v>487</v>
      </c>
    </row>
    <row r="2943" spans="1:40" x14ac:dyDescent="0.2">
      <c r="A2943" s="8" t="s">
        <v>7069</v>
      </c>
      <c r="B2943" s="8" t="s">
        <v>7285</v>
      </c>
      <c r="C2943" s="8" t="str">
        <f t="shared" si="45"/>
        <v>Petersburg city VA</v>
      </c>
      <c r="D2943" s="9">
        <v>32477</v>
      </c>
      <c r="E2943" s="8" t="s">
        <v>218</v>
      </c>
      <c r="F2943" s="9">
        <v>12005</v>
      </c>
      <c r="G2943" s="9">
        <v>1448</v>
      </c>
      <c r="H2943" s="9">
        <v>13717</v>
      </c>
      <c r="I2943" s="10">
        <v>0.8751913683750091</v>
      </c>
      <c r="J2943" s="10">
        <v>0.10556244076693154</v>
      </c>
      <c r="K2943" s="9">
        <v>10557</v>
      </c>
      <c r="L2943" s="9">
        <v>-10557</v>
      </c>
      <c r="M2943" s="10">
        <v>0.76962892760807755</v>
      </c>
      <c r="N2943" s="10">
        <v>-0.76962892760807755</v>
      </c>
      <c r="O2943" s="9">
        <v>14377</v>
      </c>
      <c r="P2943" s="9">
        <v>1526</v>
      </c>
      <c r="Q2943" s="9">
        <v>15977</v>
      </c>
      <c r="R2943" s="10">
        <v>0.89985604306190148</v>
      </c>
      <c r="S2943" s="10">
        <v>9.5512298929711456E-2</v>
      </c>
      <c r="T2943" s="9">
        <v>12851</v>
      </c>
      <c r="U2943" s="10">
        <v>0.80434374413219001</v>
      </c>
      <c r="V2943" s="9">
        <v>-2372</v>
      </c>
      <c r="W2943" s="9">
        <v>-78</v>
      </c>
      <c r="X2943" s="10">
        <v>-2.4664674686892374E-2</v>
      </c>
      <c r="Y2943" s="10">
        <v>1.0050141837220083E-2</v>
      </c>
      <c r="Z2943" s="11">
        <v>22.93</v>
      </c>
      <c r="AA2943" s="11">
        <v>1416.3541212385521</v>
      </c>
      <c r="AB2943" s="11">
        <v>51730</v>
      </c>
      <c r="AC2943" s="12" t="s">
        <v>7286</v>
      </c>
      <c r="AD2943" s="8">
        <v>51</v>
      </c>
      <c r="AE2943" s="8">
        <v>730</v>
      </c>
      <c r="AF2943" s="13" t="s">
        <v>7079</v>
      </c>
      <c r="AG2943" s="13"/>
      <c r="AH2943" s="13" t="s">
        <v>7080</v>
      </c>
      <c r="AI2943" s="14">
        <v>1271334</v>
      </c>
      <c r="AJ2943" s="13" t="s">
        <v>486</v>
      </c>
      <c r="AK2943" s="13"/>
      <c r="AL2943" s="13"/>
      <c r="AM2943" s="13"/>
      <c r="AN2943" s="13" t="s">
        <v>487</v>
      </c>
    </row>
    <row r="2944" spans="1:40" x14ac:dyDescent="0.2">
      <c r="A2944" s="8" t="s">
        <v>7069</v>
      </c>
      <c r="B2944" s="8" t="s">
        <v>7287</v>
      </c>
      <c r="C2944" s="8" t="str">
        <f t="shared" si="45"/>
        <v>Poquoson city VA</v>
      </c>
      <c r="D2944" s="9">
        <v>12059</v>
      </c>
      <c r="E2944" s="8" t="s">
        <v>218</v>
      </c>
      <c r="F2944" s="9">
        <v>1599</v>
      </c>
      <c r="G2944" s="9">
        <v>5089</v>
      </c>
      <c r="H2944" s="9">
        <v>7114</v>
      </c>
      <c r="I2944" s="10">
        <v>0.22476806297441665</v>
      </c>
      <c r="J2944" s="10">
        <v>0.71535001405678944</v>
      </c>
      <c r="K2944" s="9">
        <v>-3490</v>
      </c>
      <c r="L2944" s="9">
        <v>3490</v>
      </c>
      <c r="M2944" s="10">
        <v>-0.49058195108237279</v>
      </c>
      <c r="N2944" s="10">
        <v>0.49058195108237279</v>
      </c>
      <c r="O2944" s="9">
        <v>1679</v>
      </c>
      <c r="P2944" s="9">
        <v>5312</v>
      </c>
      <c r="Q2944" s="9">
        <v>7098</v>
      </c>
      <c r="R2944" s="10">
        <v>0.23654550577627501</v>
      </c>
      <c r="S2944" s="10">
        <v>0.74837982530290226</v>
      </c>
      <c r="T2944" s="9">
        <v>-3633</v>
      </c>
      <c r="U2944" s="10">
        <v>-0.51183431952662728</v>
      </c>
      <c r="V2944" s="9">
        <v>-80</v>
      </c>
      <c r="W2944" s="9">
        <v>-223</v>
      </c>
      <c r="X2944" s="10">
        <v>-1.1777442801858357E-2</v>
      </c>
      <c r="Y2944" s="10">
        <v>-3.3029811246112817E-2</v>
      </c>
      <c r="Z2944" s="11">
        <v>15.32</v>
      </c>
      <c r="AA2944" s="11">
        <v>787.14099216710179</v>
      </c>
      <c r="AB2944" s="11">
        <v>51735</v>
      </c>
      <c r="AC2944" s="12" t="s">
        <v>7288</v>
      </c>
      <c r="AD2944" s="8">
        <v>51</v>
      </c>
      <c r="AE2944" s="8">
        <v>735</v>
      </c>
      <c r="AF2944" s="13" t="s">
        <v>5026</v>
      </c>
      <c r="AG2944" s="13" t="s">
        <v>4988</v>
      </c>
      <c r="AH2944" s="13" t="s">
        <v>5027</v>
      </c>
      <c r="AI2944" s="14">
        <v>1724876</v>
      </c>
      <c r="AJ2944" s="13" t="s">
        <v>486</v>
      </c>
      <c r="AK2944" s="13" t="s">
        <v>4990</v>
      </c>
      <c r="AL2944" s="13"/>
      <c r="AM2944" s="13"/>
      <c r="AN2944" s="13" t="s">
        <v>487</v>
      </c>
    </row>
    <row r="2945" spans="1:40" x14ac:dyDescent="0.2">
      <c r="A2945" s="8" t="s">
        <v>7069</v>
      </c>
      <c r="B2945" s="8" t="s">
        <v>7289</v>
      </c>
      <c r="C2945" s="8" t="str">
        <f t="shared" si="45"/>
        <v>Portsmouth city VA</v>
      </c>
      <c r="D2945" s="9">
        <v>96201</v>
      </c>
      <c r="E2945" s="8" t="s">
        <v>218</v>
      </c>
      <c r="F2945" s="9">
        <v>28462</v>
      </c>
      <c r="G2945" s="9">
        <v>12773</v>
      </c>
      <c r="H2945" s="9">
        <v>43000</v>
      </c>
      <c r="I2945" s="10">
        <v>0.66190697674418608</v>
      </c>
      <c r="J2945" s="10">
        <v>0.29704651162790696</v>
      </c>
      <c r="K2945" s="9">
        <v>15689</v>
      </c>
      <c r="L2945" s="9">
        <v>-15689</v>
      </c>
      <c r="M2945" s="10">
        <v>0.36486046511627912</v>
      </c>
      <c r="N2945" s="10">
        <v>-0.36486046511627912</v>
      </c>
      <c r="O2945" s="9">
        <v>28994</v>
      </c>
      <c r="P2945" s="9">
        <v>12407</v>
      </c>
      <c r="Q2945" s="9">
        <v>41860</v>
      </c>
      <c r="R2945" s="10">
        <v>0.69264214046822747</v>
      </c>
      <c r="S2945" s="10">
        <v>0.29639273769708552</v>
      </c>
      <c r="T2945" s="9">
        <v>16587</v>
      </c>
      <c r="U2945" s="10">
        <v>0.39624940277114196</v>
      </c>
      <c r="V2945" s="9">
        <v>-532</v>
      </c>
      <c r="W2945" s="9">
        <v>366</v>
      </c>
      <c r="X2945" s="10">
        <v>-3.0735163724041392E-2</v>
      </c>
      <c r="Y2945" s="10">
        <v>6.5377393082144408E-4</v>
      </c>
      <c r="Z2945" s="11">
        <v>33.65</v>
      </c>
      <c r="AA2945" s="11">
        <v>2858.8707280832095</v>
      </c>
      <c r="AB2945" s="11">
        <v>51740</v>
      </c>
      <c r="AC2945" s="12" t="s">
        <v>7290</v>
      </c>
      <c r="AD2945" s="8">
        <v>51</v>
      </c>
      <c r="AE2945" s="8">
        <v>740</v>
      </c>
      <c r="AF2945" s="13" t="s">
        <v>5026</v>
      </c>
      <c r="AG2945" s="13" t="s">
        <v>4988</v>
      </c>
      <c r="AH2945" s="13" t="s">
        <v>5027</v>
      </c>
      <c r="AI2945" s="14">
        <v>1724876</v>
      </c>
      <c r="AJ2945" s="13" t="s">
        <v>486</v>
      </c>
      <c r="AK2945" s="13" t="s">
        <v>4990</v>
      </c>
      <c r="AL2945" s="13"/>
      <c r="AM2945" s="13"/>
      <c r="AN2945" s="13" t="s">
        <v>487</v>
      </c>
    </row>
    <row r="2946" spans="1:40" x14ac:dyDescent="0.2">
      <c r="A2946" s="8" t="s">
        <v>7069</v>
      </c>
      <c r="B2946" s="8" t="s">
        <v>7291</v>
      </c>
      <c r="C2946" s="8" t="str">
        <f t="shared" si="45"/>
        <v>Radford city VA</v>
      </c>
      <c r="D2946" s="9">
        <v>17403</v>
      </c>
      <c r="E2946" s="8" t="s">
        <v>218</v>
      </c>
      <c r="F2946" s="9">
        <v>2923</v>
      </c>
      <c r="G2946" s="9">
        <v>2637</v>
      </c>
      <c r="H2946" s="9">
        <v>6032</v>
      </c>
      <c r="I2946" s="10">
        <v>0.48458222811671087</v>
      </c>
      <c r="J2946" s="10">
        <v>0.43716843501326258</v>
      </c>
      <c r="K2946" s="9">
        <v>286</v>
      </c>
      <c r="L2946" s="9">
        <v>-286</v>
      </c>
      <c r="M2946" s="10">
        <v>4.7413793103448287E-2</v>
      </c>
      <c r="N2946" s="10">
        <v>-4.7413793103448287E-2</v>
      </c>
      <c r="O2946" s="9">
        <v>2732</v>
      </c>
      <c r="P2946" s="9">
        <v>2520</v>
      </c>
      <c r="Q2946" s="9">
        <v>5382</v>
      </c>
      <c r="R2946" s="10">
        <v>0.50761798587885543</v>
      </c>
      <c r="S2946" s="10">
        <v>0.4682274247491639</v>
      </c>
      <c r="T2946" s="9">
        <v>212</v>
      </c>
      <c r="U2946" s="10">
        <v>3.9390561129691526E-2</v>
      </c>
      <c r="V2946" s="9">
        <v>191</v>
      </c>
      <c r="W2946" s="9">
        <v>117</v>
      </c>
      <c r="X2946" s="10">
        <v>-2.303575776214456E-2</v>
      </c>
      <c r="Y2946" s="10">
        <v>-3.1058989735901321E-2</v>
      </c>
      <c r="Z2946" s="11">
        <v>9.8699999999999992</v>
      </c>
      <c r="AA2946" s="11">
        <v>1763.2218844984804</v>
      </c>
      <c r="AB2946" s="11">
        <v>51750</v>
      </c>
      <c r="AC2946" s="12" t="s">
        <v>7292</v>
      </c>
      <c r="AD2946" s="8">
        <v>51</v>
      </c>
      <c r="AE2946" s="8">
        <v>750</v>
      </c>
      <c r="AF2946" s="13" t="s">
        <v>7130</v>
      </c>
      <c r="AG2946" s="13"/>
      <c r="AH2946" s="13" t="s">
        <v>7131</v>
      </c>
      <c r="AI2946" s="14">
        <v>181747</v>
      </c>
      <c r="AJ2946" s="13" t="s">
        <v>486</v>
      </c>
      <c r="AK2946" s="13"/>
      <c r="AL2946" s="13"/>
      <c r="AM2946" s="13"/>
      <c r="AN2946" s="13" t="s">
        <v>487</v>
      </c>
    </row>
    <row r="2947" spans="1:40" x14ac:dyDescent="0.2">
      <c r="A2947" s="8" t="s">
        <v>7069</v>
      </c>
      <c r="B2947" s="8" t="s">
        <v>7293</v>
      </c>
      <c r="C2947" s="8" t="str">
        <f t="shared" si="45"/>
        <v>Richmond city VA</v>
      </c>
      <c r="D2947" s="9">
        <v>220289</v>
      </c>
      <c r="E2947" s="8" t="s">
        <v>218</v>
      </c>
      <c r="F2947" s="9">
        <v>74640</v>
      </c>
      <c r="G2947" s="9">
        <v>14254</v>
      </c>
      <c r="H2947" s="9">
        <v>94724</v>
      </c>
      <c r="I2947" s="10">
        <v>0.78797348084962626</v>
      </c>
      <c r="J2947" s="10">
        <v>0.15047928719226383</v>
      </c>
      <c r="K2947" s="9">
        <v>60386</v>
      </c>
      <c r="L2947" s="9">
        <v>-60386</v>
      </c>
      <c r="M2947" s="10">
        <v>0.63749419365736237</v>
      </c>
      <c r="N2947" s="10">
        <v>-0.63749419365736237</v>
      </c>
      <c r="O2947" s="9">
        <v>71037</v>
      </c>
      <c r="P2947" s="9">
        <v>19732</v>
      </c>
      <c r="Q2947" s="9">
        <v>92175</v>
      </c>
      <c r="R2947" s="10">
        <v>0.77067534580960129</v>
      </c>
      <c r="S2947" s="10">
        <v>0.21407106048277733</v>
      </c>
      <c r="T2947" s="9">
        <v>51305</v>
      </c>
      <c r="U2947" s="10">
        <v>0.55660428532682393</v>
      </c>
      <c r="V2947" s="9">
        <v>3603</v>
      </c>
      <c r="W2947" s="9">
        <v>-5478</v>
      </c>
      <c r="X2947" s="10">
        <v>1.7298135040024976E-2</v>
      </c>
      <c r="Y2947" s="10">
        <v>-6.3591773290513492E-2</v>
      </c>
      <c r="Z2947" s="11">
        <v>59.81</v>
      </c>
      <c r="AA2947" s="11">
        <v>3683.1466309981606</v>
      </c>
      <c r="AB2947" s="11">
        <v>51760</v>
      </c>
      <c r="AC2947" s="12" t="s">
        <v>7294</v>
      </c>
      <c r="AD2947" s="8">
        <v>51</v>
      </c>
      <c r="AE2947" s="8">
        <v>760</v>
      </c>
      <c r="AF2947" s="13" t="s">
        <v>7079</v>
      </c>
      <c r="AG2947" s="13"/>
      <c r="AH2947" s="13" t="s">
        <v>7080</v>
      </c>
      <c r="AI2947" s="14">
        <v>1271334</v>
      </c>
      <c r="AJ2947" s="13" t="s">
        <v>486</v>
      </c>
      <c r="AK2947" s="13"/>
      <c r="AL2947" s="13"/>
      <c r="AM2947" s="13"/>
      <c r="AN2947" s="13" t="s">
        <v>487</v>
      </c>
    </row>
    <row r="2948" spans="1:40" x14ac:dyDescent="0.2">
      <c r="A2948" s="8" t="s">
        <v>7069</v>
      </c>
      <c r="B2948" s="8" t="s">
        <v>7295</v>
      </c>
      <c r="C2948" s="8" t="str">
        <f t="shared" si="45"/>
        <v>Roanoke city VA</v>
      </c>
      <c r="D2948" s="9">
        <v>99897</v>
      </c>
      <c r="E2948" s="8" t="s">
        <v>218</v>
      </c>
      <c r="F2948" s="9">
        <v>23403</v>
      </c>
      <c r="G2948" s="9">
        <v>16045</v>
      </c>
      <c r="H2948" s="9">
        <v>41728</v>
      </c>
      <c r="I2948" s="10">
        <v>0.56084643404907975</v>
      </c>
      <c r="J2948" s="10">
        <v>0.38451399539877301</v>
      </c>
      <c r="K2948" s="9">
        <v>7358</v>
      </c>
      <c r="L2948" s="9">
        <v>-7358</v>
      </c>
      <c r="M2948" s="10">
        <v>0.17633243865030673</v>
      </c>
      <c r="N2948" s="10">
        <v>-0.17633243865030673</v>
      </c>
      <c r="O2948" s="9">
        <v>22179</v>
      </c>
      <c r="P2948" s="9">
        <v>14116</v>
      </c>
      <c r="Q2948" s="9">
        <v>37479</v>
      </c>
      <c r="R2948" s="10">
        <v>0.59177139197950857</v>
      </c>
      <c r="S2948" s="10">
        <v>0.37663758371354628</v>
      </c>
      <c r="T2948" s="9">
        <v>8063</v>
      </c>
      <c r="U2948" s="10">
        <v>0.21513380826596229</v>
      </c>
      <c r="V2948" s="9">
        <v>1224</v>
      </c>
      <c r="W2948" s="9">
        <v>1929</v>
      </c>
      <c r="X2948" s="10">
        <v>-3.092495793042882E-2</v>
      </c>
      <c r="Y2948" s="10">
        <v>7.8764116852267363E-3</v>
      </c>
      <c r="Z2948" s="11">
        <v>42.56</v>
      </c>
      <c r="AA2948" s="11">
        <v>2347.2039473684208</v>
      </c>
      <c r="AB2948" s="11">
        <v>51770</v>
      </c>
      <c r="AC2948" s="12" t="s">
        <v>7296</v>
      </c>
      <c r="AD2948" s="8">
        <v>51</v>
      </c>
      <c r="AE2948" s="8">
        <v>770</v>
      </c>
      <c r="AF2948" s="13" t="s">
        <v>7100</v>
      </c>
      <c r="AG2948" s="13"/>
      <c r="AH2948" s="13" t="s">
        <v>7101</v>
      </c>
      <c r="AI2948" s="14">
        <v>314560</v>
      </c>
      <c r="AJ2948" s="13" t="s">
        <v>486</v>
      </c>
      <c r="AK2948" s="13"/>
      <c r="AL2948" s="13"/>
      <c r="AM2948" s="13"/>
      <c r="AN2948" s="13" t="s">
        <v>487</v>
      </c>
    </row>
    <row r="2949" spans="1:40" x14ac:dyDescent="0.2">
      <c r="A2949" s="8" t="s">
        <v>7069</v>
      </c>
      <c r="B2949" s="8" t="s">
        <v>7297</v>
      </c>
      <c r="C2949" s="8" t="str">
        <f t="shared" si="45"/>
        <v>Salem city VA</v>
      </c>
      <c r="D2949" s="9">
        <v>25432</v>
      </c>
      <c r="E2949" s="8" t="s">
        <v>218</v>
      </c>
      <c r="F2949" s="9">
        <v>4212</v>
      </c>
      <c r="G2949" s="9">
        <v>7225</v>
      </c>
      <c r="H2949" s="9">
        <v>12129</v>
      </c>
      <c r="I2949" s="10">
        <v>0.34726688102893893</v>
      </c>
      <c r="J2949" s="10">
        <v>0.59567977574408437</v>
      </c>
      <c r="K2949" s="9">
        <v>-3013</v>
      </c>
      <c r="L2949" s="9">
        <v>3013</v>
      </c>
      <c r="M2949" s="10">
        <v>-0.24841289471514544</v>
      </c>
      <c r="N2949" s="10">
        <v>0.24841289471514544</v>
      </c>
      <c r="O2949" s="9">
        <v>4756</v>
      </c>
      <c r="P2949" s="9">
        <v>7289</v>
      </c>
      <c r="Q2949" s="9">
        <v>12270</v>
      </c>
      <c r="R2949" s="10">
        <v>0.38761206193969028</v>
      </c>
      <c r="S2949" s="10">
        <v>0.59405052974735129</v>
      </c>
      <c r="T2949" s="9">
        <v>-2533</v>
      </c>
      <c r="U2949" s="10">
        <v>-0.20643846780766101</v>
      </c>
      <c r="V2949" s="9">
        <v>-544</v>
      </c>
      <c r="W2949" s="9">
        <v>-64</v>
      </c>
      <c r="X2949" s="10">
        <v>-4.0345180910751344E-2</v>
      </c>
      <c r="Y2949" s="10">
        <v>1.6292459967330863E-3</v>
      </c>
      <c r="Z2949" s="11">
        <v>14.44</v>
      </c>
      <c r="AA2949" s="11">
        <v>1761.218836565097</v>
      </c>
      <c r="AB2949" s="11">
        <v>51775</v>
      </c>
      <c r="AC2949" s="12" t="s">
        <v>7298</v>
      </c>
      <c r="AD2949" s="8">
        <v>51</v>
      </c>
      <c r="AE2949" s="8">
        <v>775</v>
      </c>
      <c r="AF2949" s="13" t="s">
        <v>7100</v>
      </c>
      <c r="AG2949" s="13"/>
      <c r="AH2949" s="13" t="s">
        <v>7101</v>
      </c>
      <c r="AI2949" s="14">
        <v>314560</v>
      </c>
      <c r="AJ2949" s="13" t="s">
        <v>486</v>
      </c>
      <c r="AK2949" s="13"/>
      <c r="AL2949" s="13"/>
      <c r="AM2949" s="13"/>
      <c r="AN2949" s="13" t="s">
        <v>487</v>
      </c>
    </row>
    <row r="2950" spans="1:40" x14ac:dyDescent="0.2">
      <c r="A2950" s="8" t="s">
        <v>7069</v>
      </c>
      <c r="B2950" s="8" t="s">
        <v>7299</v>
      </c>
      <c r="C2950" s="8" t="str">
        <f t="shared" si="45"/>
        <v>Staunton city VA</v>
      </c>
      <c r="D2950" s="9">
        <v>24416</v>
      </c>
      <c r="E2950" s="8" t="s">
        <v>218</v>
      </c>
      <c r="F2950" s="9">
        <v>5329</v>
      </c>
      <c r="G2950" s="9">
        <v>5129</v>
      </c>
      <c r="H2950" s="9">
        <v>11144</v>
      </c>
      <c r="I2950" s="10">
        <v>0.478194544149318</v>
      </c>
      <c r="J2950" s="10">
        <v>0.46024766690595836</v>
      </c>
      <c r="K2950" s="9">
        <v>200</v>
      </c>
      <c r="L2950" s="9">
        <v>-200</v>
      </c>
      <c r="M2950" s="10">
        <v>1.7946877243359638E-2</v>
      </c>
      <c r="N2950" s="10">
        <v>-1.7946877243359638E-2</v>
      </c>
      <c r="O2950" s="9">
        <v>5710</v>
      </c>
      <c r="P2950" s="9">
        <v>5257</v>
      </c>
      <c r="Q2950" s="9">
        <v>11154</v>
      </c>
      <c r="R2950" s="10">
        <v>0.51192397346243501</v>
      </c>
      <c r="S2950" s="10">
        <v>0.47131074054150979</v>
      </c>
      <c r="T2950" s="9">
        <v>453</v>
      </c>
      <c r="U2950" s="10">
        <v>4.0613232920925224E-2</v>
      </c>
      <c r="V2950" s="9">
        <v>-381</v>
      </c>
      <c r="W2950" s="9">
        <v>-128</v>
      </c>
      <c r="X2950" s="10">
        <v>-3.372942931311701E-2</v>
      </c>
      <c r="Y2950" s="10">
        <v>-1.1063073635551424E-2</v>
      </c>
      <c r="Z2950" s="11">
        <v>19.98</v>
      </c>
      <c r="AA2950" s="11">
        <v>1222.0220220220219</v>
      </c>
      <c r="AB2950" s="11">
        <v>51790</v>
      </c>
      <c r="AC2950" s="12" t="s">
        <v>7300</v>
      </c>
      <c r="AD2950" s="8">
        <v>51</v>
      </c>
      <c r="AE2950" s="8">
        <v>790</v>
      </c>
      <c r="AF2950" s="13" t="s">
        <v>7091</v>
      </c>
      <c r="AG2950" s="13" t="s">
        <v>189</v>
      </c>
      <c r="AH2950" s="13" t="s">
        <v>7092</v>
      </c>
      <c r="AI2950" s="14">
        <v>120221</v>
      </c>
      <c r="AJ2950" s="13" t="s">
        <v>486</v>
      </c>
      <c r="AK2950" s="13" t="s">
        <v>7093</v>
      </c>
      <c r="AL2950" s="13"/>
      <c r="AM2950" s="13"/>
      <c r="AN2950" s="13" t="s">
        <v>487</v>
      </c>
    </row>
    <row r="2951" spans="1:40" x14ac:dyDescent="0.2">
      <c r="A2951" s="8" t="s">
        <v>7069</v>
      </c>
      <c r="B2951" s="8" t="s">
        <v>7301</v>
      </c>
      <c r="C2951" s="8" t="str">
        <f t="shared" si="45"/>
        <v>Suffolk city VA</v>
      </c>
      <c r="D2951" s="9">
        <v>88161</v>
      </c>
      <c r="E2951" s="8" t="s">
        <v>218</v>
      </c>
      <c r="F2951" s="9">
        <v>23012</v>
      </c>
      <c r="G2951" s="9">
        <v>17206</v>
      </c>
      <c r="H2951" s="9">
        <v>41929</v>
      </c>
      <c r="I2951" s="10">
        <v>0.54883255026354072</v>
      </c>
      <c r="J2951" s="10">
        <v>0.41036037110353218</v>
      </c>
      <c r="K2951" s="9">
        <v>5806</v>
      </c>
      <c r="L2951" s="9">
        <v>-5806</v>
      </c>
      <c r="M2951" s="10">
        <v>0.13847217916000853</v>
      </c>
      <c r="N2951" s="10">
        <v>-0.13847217916000853</v>
      </c>
      <c r="O2951" s="9">
        <v>24194</v>
      </c>
      <c r="P2951" s="9">
        <v>17778</v>
      </c>
      <c r="Q2951" s="9">
        <v>42381</v>
      </c>
      <c r="R2951" s="10">
        <v>0.57086902149548147</v>
      </c>
      <c r="S2951" s="10">
        <v>0.41948042755008141</v>
      </c>
      <c r="T2951" s="9">
        <v>6416</v>
      </c>
      <c r="U2951" s="10">
        <v>0.15138859394540005</v>
      </c>
      <c r="V2951" s="9">
        <v>-1182</v>
      </c>
      <c r="W2951" s="9">
        <v>-572</v>
      </c>
      <c r="X2951" s="10">
        <v>-2.2036471231940746E-2</v>
      </c>
      <c r="Y2951" s="10">
        <v>-9.1200564465492295E-3</v>
      </c>
      <c r="Z2951" s="11">
        <v>400.17</v>
      </c>
      <c r="AA2951" s="11">
        <v>220.30886873078941</v>
      </c>
      <c r="AB2951" s="11">
        <v>51800</v>
      </c>
      <c r="AC2951" s="12" t="s">
        <v>7302</v>
      </c>
      <c r="AD2951" s="8">
        <v>51</v>
      </c>
      <c r="AE2951" s="8">
        <v>800</v>
      </c>
      <c r="AF2951" s="13" t="s">
        <v>5026</v>
      </c>
      <c r="AG2951" s="13" t="s">
        <v>4988</v>
      </c>
      <c r="AH2951" s="13" t="s">
        <v>5027</v>
      </c>
      <c r="AI2951" s="14">
        <v>1724876</v>
      </c>
      <c r="AJ2951" s="13" t="s">
        <v>486</v>
      </c>
      <c r="AK2951" s="13" t="s">
        <v>4990</v>
      </c>
      <c r="AL2951" s="13"/>
      <c r="AM2951" s="13"/>
      <c r="AN2951" s="13" t="s">
        <v>487</v>
      </c>
    </row>
    <row r="2952" spans="1:40" x14ac:dyDescent="0.2">
      <c r="A2952" s="8" t="s">
        <v>7069</v>
      </c>
      <c r="B2952" s="8" t="s">
        <v>7303</v>
      </c>
      <c r="C2952" s="8" t="str">
        <f t="shared" si="45"/>
        <v>Virginia Beach city VA</v>
      </c>
      <c r="D2952" s="9">
        <v>452745</v>
      </c>
      <c r="E2952" s="8" t="s">
        <v>218</v>
      </c>
      <c r="F2952" s="9">
        <v>76744</v>
      </c>
      <c r="G2952" s="9">
        <v>84389</v>
      </c>
      <c r="H2952" s="9">
        <v>171876</v>
      </c>
      <c r="I2952" s="10">
        <v>0.44650794759012313</v>
      </c>
      <c r="J2952" s="10">
        <v>0.49098768879890153</v>
      </c>
      <c r="K2952" s="9">
        <v>-7645</v>
      </c>
      <c r="L2952" s="9">
        <v>7645</v>
      </c>
      <c r="M2952" s="10">
        <v>-4.4479741208778401E-2</v>
      </c>
      <c r="N2952" s="10">
        <v>4.4479741208778401E-2</v>
      </c>
      <c r="O2952" s="9">
        <v>94163</v>
      </c>
      <c r="P2952" s="9">
        <v>99107</v>
      </c>
      <c r="Q2952" s="9">
        <v>195823</v>
      </c>
      <c r="R2952" s="10">
        <v>0.48085771334317218</v>
      </c>
      <c r="S2952" s="10">
        <v>0.50610500298739169</v>
      </c>
      <c r="T2952" s="9">
        <v>-4944</v>
      </c>
      <c r="U2952" s="10">
        <v>-2.5247289644219517E-2</v>
      </c>
      <c r="V2952" s="9">
        <v>-17419</v>
      </c>
      <c r="W2952" s="9">
        <v>-14718</v>
      </c>
      <c r="X2952" s="10">
        <v>-3.4349765753049044E-2</v>
      </c>
      <c r="Y2952" s="10">
        <v>-1.5117314188490161E-2</v>
      </c>
      <c r="Z2952" s="11">
        <v>249.02</v>
      </c>
      <c r="AA2952" s="11">
        <v>1818.1069793590875</v>
      </c>
      <c r="AB2952" s="11">
        <v>51810</v>
      </c>
      <c r="AC2952" s="12" t="s">
        <v>7304</v>
      </c>
      <c r="AD2952" s="8">
        <v>51</v>
      </c>
      <c r="AE2952" s="8">
        <v>810</v>
      </c>
      <c r="AF2952" s="13" t="s">
        <v>5026</v>
      </c>
      <c r="AG2952" s="13" t="s">
        <v>4988</v>
      </c>
      <c r="AH2952" s="13" t="s">
        <v>5027</v>
      </c>
      <c r="AI2952" s="14">
        <v>1724876</v>
      </c>
      <c r="AJ2952" s="13" t="s">
        <v>486</v>
      </c>
      <c r="AK2952" s="13" t="s">
        <v>4990</v>
      </c>
      <c r="AL2952" s="13"/>
      <c r="AM2952" s="13"/>
      <c r="AN2952" s="13" t="s">
        <v>487</v>
      </c>
    </row>
    <row r="2953" spans="1:40" x14ac:dyDescent="0.2">
      <c r="A2953" s="8" t="s">
        <v>7069</v>
      </c>
      <c r="B2953" s="8" t="s">
        <v>7305</v>
      </c>
      <c r="C2953" s="8" t="str">
        <f t="shared" si="45"/>
        <v>Waynesboro city VA</v>
      </c>
      <c r="D2953" s="9">
        <v>21491</v>
      </c>
      <c r="E2953" s="8" t="s">
        <v>218</v>
      </c>
      <c r="F2953" s="9">
        <v>3762</v>
      </c>
      <c r="G2953" s="9">
        <v>4798</v>
      </c>
      <c r="H2953" s="9">
        <v>9114</v>
      </c>
      <c r="I2953" s="10">
        <v>0.41277156023699801</v>
      </c>
      <c r="J2953" s="10">
        <v>0.52644283519859558</v>
      </c>
      <c r="K2953" s="9">
        <v>-1036</v>
      </c>
      <c r="L2953" s="9">
        <v>1036</v>
      </c>
      <c r="M2953" s="10">
        <v>-0.11367127496159757</v>
      </c>
      <c r="N2953" s="10">
        <v>0.11367127496159757</v>
      </c>
      <c r="O2953" s="9">
        <v>3836</v>
      </c>
      <c r="P2953" s="9">
        <v>4789</v>
      </c>
      <c r="Q2953" s="9">
        <v>8772</v>
      </c>
      <c r="R2953" s="10">
        <v>0.43730050159598721</v>
      </c>
      <c r="S2953" s="10">
        <v>0.54594163246694027</v>
      </c>
      <c r="T2953" s="9">
        <v>-953</v>
      </c>
      <c r="U2953" s="10">
        <v>-0.10864113087095306</v>
      </c>
      <c r="V2953" s="9">
        <v>-74</v>
      </c>
      <c r="W2953" s="9">
        <v>9</v>
      </c>
      <c r="X2953" s="10">
        <v>-2.4528941358989198E-2</v>
      </c>
      <c r="Y2953" s="10">
        <v>-1.9498797268344692E-2</v>
      </c>
      <c r="Z2953" s="11">
        <v>15.04</v>
      </c>
      <c r="AA2953" s="11">
        <v>1428.9228723404256</v>
      </c>
      <c r="AB2953" s="11">
        <v>51820</v>
      </c>
      <c r="AC2953" s="12" t="s">
        <v>7306</v>
      </c>
      <c r="AD2953" s="8">
        <v>51</v>
      </c>
      <c r="AE2953" s="8">
        <v>820</v>
      </c>
      <c r="AF2953" s="13" t="s">
        <v>7091</v>
      </c>
      <c r="AG2953" s="13" t="s">
        <v>189</v>
      </c>
      <c r="AH2953" s="13" t="s">
        <v>7092</v>
      </c>
      <c r="AI2953" s="14">
        <v>120221</v>
      </c>
      <c r="AJ2953" s="13" t="s">
        <v>486</v>
      </c>
      <c r="AK2953" s="13" t="s">
        <v>7093</v>
      </c>
      <c r="AL2953" s="13"/>
      <c r="AM2953" s="13"/>
      <c r="AN2953" s="13" t="s">
        <v>487</v>
      </c>
    </row>
    <row r="2954" spans="1:40" x14ac:dyDescent="0.2">
      <c r="A2954" s="8" t="s">
        <v>7069</v>
      </c>
      <c r="B2954" s="8" t="s">
        <v>7307</v>
      </c>
      <c r="C2954" s="8" t="str">
        <f t="shared" si="45"/>
        <v>Williamsburg city VA</v>
      </c>
      <c r="D2954" s="9">
        <v>15052</v>
      </c>
      <c r="E2954" s="8" t="s">
        <v>218</v>
      </c>
      <c r="F2954" s="9">
        <v>5199</v>
      </c>
      <c r="G2954" s="9">
        <v>1921</v>
      </c>
      <c r="H2954" s="9">
        <v>7534</v>
      </c>
      <c r="I2954" s="10">
        <v>0.69007167507300238</v>
      </c>
      <c r="J2954" s="10">
        <v>0.25497743562516589</v>
      </c>
      <c r="K2954" s="9">
        <v>3278</v>
      </c>
      <c r="L2954" s="9">
        <v>-3278</v>
      </c>
      <c r="M2954" s="10">
        <v>0.43509423944783648</v>
      </c>
      <c r="N2954" s="10">
        <v>-0.43509423944783648</v>
      </c>
      <c r="O2954" s="9">
        <v>4901</v>
      </c>
      <c r="P2954" s="9">
        <v>2678</v>
      </c>
      <c r="Q2954" s="9">
        <v>7722</v>
      </c>
      <c r="R2954" s="10">
        <v>0.63468013468013473</v>
      </c>
      <c r="S2954" s="10">
        <v>0.34680134680134678</v>
      </c>
      <c r="T2954" s="9">
        <v>2223</v>
      </c>
      <c r="U2954" s="10">
        <v>0.28787878787878796</v>
      </c>
      <c r="V2954" s="9">
        <v>298</v>
      </c>
      <c r="W2954" s="9">
        <v>-757</v>
      </c>
      <c r="X2954" s="10">
        <v>5.5391540392867644E-2</v>
      </c>
      <c r="Y2954" s="10">
        <v>-9.1823911176180883E-2</v>
      </c>
      <c r="Z2954" s="11">
        <v>9.02</v>
      </c>
      <c r="AA2954" s="11">
        <v>1668.7361419068736</v>
      </c>
      <c r="AB2954" s="11">
        <v>51830</v>
      </c>
      <c r="AC2954" s="12" t="s">
        <v>7308</v>
      </c>
      <c r="AD2954" s="8">
        <v>51</v>
      </c>
      <c r="AE2954" s="8">
        <v>830</v>
      </c>
      <c r="AF2954" s="13" t="s">
        <v>5026</v>
      </c>
      <c r="AG2954" s="13" t="s">
        <v>4988</v>
      </c>
      <c r="AH2954" s="13" t="s">
        <v>5027</v>
      </c>
      <c r="AI2954" s="14">
        <v>1724876</v>
      </c>
      <c r="AJ2954" s="13" t="s">
        <v>486</v>
      </c>
      <c r="AK2954" s="13" t="s">
        <v>4990</v>
      </c>
      <c r="AL2954" s="13"/>
      <c r="AM2954" s="13"/>
      <c r="AN2954" s="13" t="s">
        <v>505</v>
      </c>
    </row>
    <row r="2955" spans="1:40" x14ac:dyDescent="0.2">
      <c r="A2955" s="8" t="s">
        <v>7069</v>
      </c>
      <c r="B2955" s="8" t="s">
        <v>7309</v>
      </c>
      <c r="C2955" s="8" t="str">
        <f t="shared" si="45"/>
        <v>Winchester city VA</v>
      </c>
      <c r="D2955" s="9">
        <v>27284</v>
      </c>
      <c r="E2955" s="8" t="s">
        <v>218</v>
      </c>
      <c r="F2955" s="9">
        <v>5161</v>
      </c>
      <c r="G2955" s="9">
        <v>4786</v>
      </c>
      <c r="H2955" s="9">
        <v>10574</v>
      </c>
      <c r="I2955" s="10">
        <v>0.48808397957253641</v>
      </c>
      <c r="J2955" s="10">
        <v>0.45261963306222813</v>
      </c>
      <c r="K2955" s="9">
        <v>375</v>
      </c>
      <c r="L2955" s="9">
        <v>-375</v>
      </c>
      <c r="M2955" s="10">
        <v>3.5464346510308276E-2</v>
      </c>
      <c r="N2955" s="10">
        <v>-3.5464346510308276E-2</v>
      </c>
      <c r="O2955" s="9">
        <v>5089</v>
      </c>
      <c r="P2955" s="9">
        <v>4943</v>
      </c>
      <c r="Q2955" s="9">
        <v>10254</v>
      </c>
      <c r="R2955" s="10">
        <v>0.49629412912034326</v>
      </c>
      <c r="S2955" s="10">
        <v>0.48205578310903063</v>
      </c>
      <c r="T2955" s="9">
        <v>146</v>
      </c>
      <c r="U2955" s="10">
        <v>1.423834601131263E-2</v>
      </c>
      <c r="V2955" s="9">
        <v>72</v>
      </c>
      <c r="W2955" s="9">
        <v>-157</v>
      </c>
      <c r="X2955" s="10">
        <v>-8.2101495478068554E-3</v>
      </c>
      <c r="Y2955" s="10">
        <v>-2.9436150046802501E-2</v>
      </c>
      <c r="Z2955" s="11">
        <v>9.23</v>
      </c>
      <c r="AA2955" s="11">
        <v>2956.0130010834237</v>
      </c>
      <c r="AB2955" s="11">
        <v>51840</v>
      </c>
      <c r="AC2955" s="12" t="s">
        <v>7310</v>
      </c>
      <c r="AD2955" s="8">
        <v>51</v>
      </c>
      <c r="AE2955" s="8">
        <v>840</v>
      </c>
      <c r="AF2955" s="13" t="s">
        <v>7136</v>
      </c>
      <c r="AG2955" s="13" t="s">
        <v>1355</v>
      </c>
      <c r="AH2955" s="13" t="s">
        <v>7137</v>
      </c>
      <c r="AI2955" s="14">
        <v>133836</v>
      </c>
      <c r="AJ2955" s="13" t="s">
        <v>486</v>
      </c>
      <c r="AK2955" s="13" t="s">
        <v>1357</v>
      </c>
      <c r="AL2955" s="13"/>
      <c r="AM2955" s="13"/>
      <c r="AN2955" s="13" t="s">
        <v>487</v>
      </c>
    </row>
    <row r="2956" spans="1:40" x14ac:dyDescent="0.2">
      <c r="A2956" s="8" t="s">
        <v>7311</v>
      </c>
      <c r="B2956" s="8" t="s">
        <v>1140</v>
      </c>
      <c r="C2956" s="8" t="str">
        <f t="shared" si="45"/>
        <v>Adams County WA</v>
      </c>
      <c r="D2956" s="9">
        <v>19254</v>
      </c>
      <c r="E2956" s="8" t="s">
        <v>218</v>
      </c>
      <c r="F2956" s="9">
        <v>1118</v>
      </c>
      <c r="G2956" s="9">
        <v>2740</v>
      </c>
      <c r="H2956" s="9">
        <v>4081</v>
      </c>
      <c r="I2956" s="10">
        <v>0.27395246263170792</v>
      </c>
      <c r="J2956" s="10">
        <v>0.67140406763048277</v>
      </c>
      <c r="K2956" s="9">
        <v>-1622</v>
      </c>
      <c r="L2956" s="9">
        <v>1622</v>
      </c>
      <c r="M2956" s="10">
        <v>-0.39745160499877485</v>
      </c>
      <c r="N2956" s="10">
        <v>0.39745160499877485</v>
      </c>
      <c r="O2956" s="9">
        <v>1516</v>
      </c>
      <c r="P2956" s="9">
        <v>3111</v>
      </c>
      <c r="Q2956" s="9">
        <v>4707</v>
      </c>
      <c r="R2956" s="10">
        <v>0.32207350754195879</v>
      </c>
      <c r="S2956" s="10">
        <v>0.66093052899936267</v>
      </c>
      <c r="T2956" s="9">
        <v>-1595</v>
      </c>
      <c r="U2956" s="10">
        <v>-0.33885702145740387</v>
      </c>
      <c r="V2956" s="9">
        <v>-398</v>
      </c>
      <c r="W2956" s="9">
        <v>-371</v>
      </c>
      <c r="X2956" s="10">
        <v>-4.8121044910250876E-2</v>
      </c>
      <c r="Y2956" s="10">
        <v>1.0473538631120105E-2</v>
      </c>
      <c r="Z2956" s="11">
        <v>1924.98</v>
      </c>
      <c r="AA2956" s="11">
        <v>10.002181840850294</v>
      </c>
      <c r="AB2956" s="11">
        <v>53001</v>
      </c>
      <c r="AC2956" s="12" t="s">
        <v>7312</v>
      </c>
      <c r="AD2956" s="8">
        <v>53</v>
      </c>
      <c r="AE2956" s="8">
        <v>1</v>
      </c>
      <c r="AF2956" s="13" t="s">
        <v>7313</v>
      </c>
      <c r="AG2956" s="13" t="s">
        <v>278</v>
      </c>
      <c r="AH2956" s="13" t="s">
        <v>7314</v>
      </c>
      <c r="AJ2956" s="13" t="s">
        <v>498</v>
      </c>
      <c r="AK2956" s="13" t="s">
        <v>7315</v>
      </c>
      <c r="AL2956" s="13"/>
      <c r="AM2956" s="13"/>
      <c r="AN2956" s="13" t="s">
        <v>487</v>
      </c>
    </row>
    <row r="2957" spans="1:40" x14ac:dyDescent="0.2">
      <c r="A2957" s="8" t="s">
        <v>7311</v>
      </c>
      <c r="B2957" s="8" t="s">
        <v>7316</v>
      </c>
      <c r="C2957" s="8" t="str">
        <f t="shared" si="45"/>
        <v>Asotin County WA</v>
      </c>
      <c r="D2957" s="9">
        <v>22105</v>
      </c>
      <c r="E2957" s="8" t="s">
        <v>218</v>
      </c>
      <c r="F2957" s="9">
        <v>3118</v>
      </c>
      <c r="G2957" s="9">
        <v>5712</v>
      </c>
      <c r="H2957" s="9">
        <v>9684</v>
      </c>
      <c r="I2957" s="10">
        <v>0.32197439074762496</v>
      </c>
      <c r="J2957" s="10">
        <v>0.58983890954151175</v>
      </c>
      <c r="K2957" s="9">
        <v>-2594</v>
      </c>
      <c r="L2957" s="9">
        <v>2594</v>
      </c>
      <c r="M2957" s="10">
        <v>-0.26786451879388679</v>
      </c>
      <c r="N2957" s="10">
        <v>0.26786451879388679</v>
      </c>
      <c r="O2957" s="9">
        <v>3993</v>
      </c>
      <c r="P2957" s="9">
        <v>5647</v>
      </c>
      <c r="Q2957" s="9">
        <v>9883</v>
      </c>
      <c r="R2957" s="10">
        <v>0.4040271172720834</v>
      </c>
      <c r="S2957" s="10">
        <v>0.57138520692097539</v>
      </c>
      <c r="T2957" s="9">
        <v>-1654</v>
      </c>
      <c r="U2957" s="10">
        <v>-0.16735808964889198</v>
      </c>
      <c r="V2957" s="9">
        <v>-875</v>
      </c>
      <c r="W2957" s="9">
        <v>65</v>
      </c>
      <c r="X2957" s="10">
        <v>-8.2052726524458441E-2</v>
      </c>
      <c r="Y2957" s="10">
        <v>1.8453702620536361E-2</v>
      </c>
      <c r="Z2957" s="11">
        <v>636.21</v>
      </c>
      <c r="AA2957" s="11">
        <v>34.744816962952484</v>
      </c>
      <c r="AB2957" s="11">
        <v>53003</v>
      </c>
      <c r="AC2957" s="12" t="s">
        <v>7317</v>
      </c>
      <c r="AD2957" s="8">
        <v>53</v>
      </c>
      <c r="AE2957" s="8">
        <v>3</v>
      </c>
      <c r="AF2957" s="13" t="s">
        <v>2014</v>
      </c>
      <c r="AG2957" s="13"/>
      <c r="AH2957" s="13" t="s">
        <v>2015</v>
      </c>
      <c r="AI2957" s="14">
        <v>62153</v>
      </c>
      <c r="AJ2957" s="13" t="s">
        <v>486</v>
      </c>
      <c r="AK2957" s="13"/>
      <c r="AL2957" s="13"/>
      <c r="AM2957" s="13"/>
      <c r="AN2957" s="13" t="s">
        <v>487</v>
      </c>
    </row>
    <row r="2958" spans="1:40" x14ac:dyDescent="0.2">
      <c r="A2958" s="8" t="s">
        <v>7311</v>
      </c>
      <c r="B2958" s="8" t="s">
        <v>754</v>
      </c>
      <c r="C2958" s="8" t="str">
        <f t="shared" si="45"/>
        <v>Benton County WA</v>
      </c>
      <c r="D2958" s="9">
        <v>190309</v>
      </c>
      <c r="E2958" s="8" t="s">
        <v>218</v>
      </c>
      <c r="F2958" s="9">
        <v>25173</v>
      </c>
      <c r="G2958" s="9">
        <v>45594</v>
      </c>
      <c r="H2958" s="9">
        <v>76907</v>
      </c>
      <c r="I2958" s="10">
        <v>0.32731740933855175</v>
      </c>
      <c r="J2958" s="10">
        <v>0.59284590479410193</v>
      </c>
      <c r="K2958" s="9">
        <v>-20421</v>
      </c>
      <c r="L2958" s="9">
        <v>20421</v>
      </c>
      <c r="M2958" s="10">
        <v>-0.26552849545555018</v>
      </c>
      <c r="N2958" s="10">
        <v>0.26552849545555018</v>
      </c>
      <c r="O2958" s="9">
        <v>27846</v>
      </c>
      <c r="P2958" s="9">
        <v>49105</v>
      </c>
      <c r="Q2958" s="9">
        <v>78874</v>
      </c>
      <c r="R2958" s="10">
        <v>0.35304409564622058</v>
      </c>
      <c r="S2958" s="10">
        <v>0.62257524659583641</v>
      </c>
      <c r="T2958" s="9">
        <v>-21259</v>
      </c>
      <c r="U2958" s="10">
        <v>-0.26953115094961583</v>
      </c>
      <c r="V2958" s="9">
        <v>-2673</v>
      </c>
      <c r="W2958" s="9">
        <v>-3511</v>
      </c>
      <c r="X2958" s="10">
        <v>-2.5726686307668833E-2</v>
      </c>
      <c r="Y2958" s="10">
        <v>-2.9729341801734477E-2</v>
      </c>
      <c r="Z2958" s="11">
        <v>1700.38</v>
      </c>
      <c r="AA2958" s="11">
        <v>111.92145285171549</v>
      </c>
      <c r="AB2958" s="11">
        <v>53005</v>
      </c>
      <c r="AC2958" s="12" t="s">
        <v>7318</v>
      </c>
      <c r="AD2958" s="8">
        <v>53</v>
      </c>
      <c r="AE2958" s="8">
        <v>5</v>
      </c>
      <c r="AF2958" s="13" t="s">
        <v>7319</v>
      </c>
      <c r="AG2958" s="13"/>
      <c r="AH2958" s="13" t="s">
        <v>7320</v>
      </c>
      <c r="AI2958" s="14">
        <v>279116</v>
      </c>
      <c r="AJ2958" s="13" t="s">
        <v>486</v>
      </c>
      <c r="AK2958" s="13"/>
      <c r="AL2958" s="13"/>
      <c r="AM2958" s="13"/>
      <c r="AN2958" s="13" t="s">
        <v>487</v>
      </c>
    </row>
    <row r="2959" spans="1:40" x14ac:dyDescent="0.2">
      <c r="A2959" s="8" t="s">
        <v>7311</v>
      </c>
      <c r="B2959" s="8" t="s">
        <v>7321</v>
      </c>
      <c r="C2959" s="8" t="str">
        <f t="shared" si="45"/>
        <v>Chelan County WA</v>
      </c>
      <c r="D2959" s="9">
        <v>75644</v>
      </c>
      <c r="E2959" s="8" t="s">
        <v>218</v>
      </c>
      <c r="F2959" s="9">
        <v>10770</v>
      </c>
      <c r="G2959" s="9">
        <v>15070</v>
      </c>
      <c r="H2959" s="9">
        <v>27415</v>
      </c>
      <c r="I2959" s="10">
        <v>0.39285062921758163</v>
      </c>
      <c r="J2959" s="10">
        <v>0.54969906985227068</v>
      </c>
      <c r="K2959" s="9">
        <v>-4300</v>
      </c>
      <c r="L2959" s="9">
        <v>4300</v>
      </c>
      <c r="M2959" s="10">
        <v>-0.15684844063468906</v>
      </c>
      <c r="N2959" s="10">
        <v>0.15684844063468906</v>
      </c>
      <c r="O2959" s="9">
        <v>12519</v>
      </c>
      <c r="P2959" s="9">
        <v>17741</v>
      </c>
      <c r="Q2959" s="9">
        <v>30952</v>
      </c>
      <c r="R2959" s="10">
        <v>0.40446497803049886</v>
      </c>
      <c r="S2959" s="10">
        <v>0.57317782372706128</v>
      </c>
      <c r="T2959" s="9">
        <v>-5222</v>
      </c>
      <c r="U2959" s="10">
        <v>-0.16871284569656242</v>
      </c>
      <c r="V2959" s="9">
        <v>-1749</v>
      </c>
      <c r="W2959" s="9">
        <v>-2671</v>
      </c>
      <c r="X2959" s="10">
        <v>-1.161434881291723E-2</v>
      </c>
      <c r="Y2959" s="10">
        <v>-2.3478753874790592E-2</v>
      </c>
      <c r="Z2959" s="11">
        <v>2920.53</v>
      </c>
      <c r="AA2959" s="11">
        <v>25.900778283393766</v>
      </c>
      <c r="AB2959" s="11">
        <v>53007</v>
      </c>
      <c r="AC2959" s="12" t="s">
        <v>7322</v>
      </c>
      <c r="AD2959" s="8">
        <v>53</v>
      </c>
      <c r="AE2959" s="8">
        <v>7</v>
      </c>
      <c r="AF2959" s="13" t="s">
        <v>7323</v>
      </c>
      <c r="AG2959" s="13"/>
      <c r="AH2959" s="13" t="s">
        <v>7324</v>
      </c>
      <c r="AI2959" s="14">
        <v>116178</v>
      </c>
      <c r="AJ2959" s="13" t="s">
        <v>486</v>
      </c>
      <c r="AK2959" s="13"/>
      <c r="AL2959" s="13"/>
      <c r="AM2959" s="13"/>
      <c r="AN2959" s="13" t="s">
        <v>487</v>
      </c>
    </row>
    <row r="2960" spans="1:40" x14ac:dyDescent="0.2">
      <c r="A2960" s="8" t="s">
        <v>7311</v>
      </c>
      <c r="B2960" s="8" t="s">
        <v>7325</v>
      </c>
      <c r="C2960" s="8" t="str">
        <f t="shared" si="45"/>
        <v>Clallam County WA</v>
      </c>
      <c r="D2960" s="9">
        <v>73486</v>
      </c>
      <c r="E2960" s="8" t="s">
        <v>218</v>
      </c>
      <c r="F2960" s="9">
        <v>15154</v>
      </c>
      <c r="G2960" s="9">
        <v>15685</v>
      </c>
      <c r="H2960" s="9">
        <v>32985</v>
      </c>
      <c r="I2960" s="10">
        <v>0.45942094891617402</v>
      </c>
      <c r="J2960" s="10">
        <v>0.47551917538274974</v>
      </c>
      <c r="K2960" s="9">
        <v>-531</v>
      </c>
      <c r="L2960" s="9">
        <v>531</v>
      </c>
      <c r="M2960" s="10">
        <v>-1.6098226466575716E-2</v>
      </c>
      <c r="N2960" s="10">
        <v>1.6098226466575716E-2</v>
      </c>
      <c r="O2960" s="9">
        <v>17231</v>
      </c>
      <c r="P2960" s="9">
        <v>17087</v>
      </c>
      <c r="Q2960" s="9">
        <v>35242</v>
      </c>
      <c r="R2960" s="10">
        <v>0.48893365870268429</v>
      </c>
      <c r="S2960" s="10">
        <v>0.48484762499290618</v>
      </c>
      <c r="T2960" s="9">
        <v>144</v>
      </c>
      <c r="U2960" s="10">
        <v>4.0860337097781141E-3</v>
      </c>
      <c r="V2960" s="9">
        <v>-2077</v>
      </c>
      <c r="W2960" s="9">
        <v>-1402</v>
      </c>
      <c r="X2960" s="10">
        <v>-2.9512709786510272E-2</v>
      </c>
      <c r="Y2960" s="10">
        <v>-9.3284496101564418E-3</v>
      </c>
      <c r="Z2960" s="11">
        <v>1738.33</v>
      </c>
      <c r="AA2960" s="11">
        <v>42.273906565496773</v>
      </c>
      <c r="AB2960" s="11">
        <v>53009</v>
      </c>
      <c r="AC2960" s="12" t="s">
        <v>7326</v>
      </c>
      <c r="AD2960" s="8">
        <v>53</v>
      </c>
      <c r="AE2960" s="8">
        <v>9</v>
      </c>
      <c r="AF2960" s="13" t="s">
        <v>7327</v>
      </c>
      <c r="AG2960" s="13"/>
      <c r="AH2960" s="13" t="s">
        <v>7328</v>
      </c>
      <c r="AJ2960" s="13" t="s">
        <v>498</v>
      </c>
      <c r="AK2960" s="13"/>
      <c r="AL2960" s="13"/>
      <c r="AM2960" s="13"/>
      <c r="AN2960" s="13" t="s">
        <v>487</v>
      </c>
    </row>
    <row r="2961" spans="1:40" x14ac:dyDescent="0.2">
      <c r="A2961" s="8" t="s">
        <v>7311</v>
      </c>
      <c r="B2961" s="8" t="s">
        <v>771</v>
      </c>
      <c r="C2961" s="8" t="str">
        <f t="shared" si="45"/>
        <v>Clark County WA</v>
      </c>
      <c r="D2961" s="9">
        <v>459495</v>
      </c>
      <c r="E2961" s="8" t="s">
        <v>218</v>
      </c>
      <c r="F2961" s="9">
        <v>90697</v>
      </c>
      <c r="G2961" s="9">
        <v>90590</v>
      </c>
      <c r="H2961" s="9">
        <v>195784</v>
      </c>
      <c r="I2961" s="10">
        <v>0.46325031667551997</v>
      </c>
      <c r="J2961" s="10">
        <v>0.46270379602010381</v>
      </c>
      <c r="K2961" s="9">
        <v>107</v>
      </c>
      <c r="L2961" s="9">
        <v>-107</v>
      </c>
      <c r="M2961" s="10">
        <v>5.4652065541616057E-4</v>
      </c>
      <c r="N2961" s="10">
        <v>-5.4652065541616057E-4</v>
      </c>
      <c r="O2961" s="9">
        <v>88822</v>
      </c>
      <c r="P2961" s="9">
        <v>88629</v>
      </c>
      <c r="Q2961" s="9">
        <v>181567</v>
      </c>
      <c r="R2961" s="10">
        <v>0.48919682541430987</v>
      </c>
      <c r="S2961" s="10">
        <v>0.4881338569233396</v>
      </c>
      <c r="T2961" s="9">
        <v>193</v>
      </c>
      <c r="U2961" s="10">
        <v>1.0629684909702619E-3</v>
      </c>
      <c r="V2961" s="9">
        <v>1875</v>
      </c>
      <c r="W2961" s="9">
        <v>1961</v>
      </c>
      <c r="X2961" s="10">
        <v>-2.5946508738789897E-2</v>
      </c>
      <c r="Y2961" s="10">
        <v>-2.5430060903235796E-2</v>
      </c>
      <c r="Z2961" s="11">
        <v>629</v>
      </c>
      <c r="AA2961" s="11">
        <v>730.51669316375194</v>
      </c>
      <c r="AB2961" s="11">
        <v>53011</v>
      </c>
      <c r="AC2961" s="12" t="s">
        <v>7329</v>
      </c>
      <c r="AD2961" s="8">
        <v>53</v>
      </c>
      <c r="AE2961" s="8">
        <v>11</v>
      </c>
      <c r="AF2961" s="13" t="s">
        <v>5710</v>
      </c>
      <c r="AG2961" s="13" t="s">
        <v>5705</v>
      </c>
      <c r="AH2961" s="13" t="s">
        <v>5711</v>
      </c>
      <c r="AI2961" s="14">
        <v>2389228</v>
      </c>
      <c r="AJ2961" s="13" t="s">
        <v>486</v>
      </c>
      <c r="AK2961" s="13" t="s">
        <v>5707</v>
      </c>
      <c r="AL2961" s="13"/>
      <c r="AM2961" s="13"/>
      <c r="AN2961" s="13" t="s">
        <v>487</v>
      </c>
    </row>
    <row r="2962" spans="1:40" x14ac:dyDescent="0.2">
      <c r="A2962" s="8" t="s">
        <v>7311</v>
      </c>
      <c r="B2962" s="8" t="s">
        <v>783</v>
      </c>
      <c r="C2962" s="8" t="str">
        <f t="shared" si="45"/>
        <v>Columbia County WA</v>
      </c>
      <c r="D2962" s="9">
        <v>3944</v>
      </c>
      <c r="E2962" s="8" t="s">
        <v>218</v>
      </c>
      <c r="F2962" s="9">
        <v>523</v>
      </c>
      <c r="G2962" s="9">
        <v>1491</v>
      </c>
      <c r="H2962" s="9">
        <v>2171</v>
      </c>
      <c r="I2962" s="10">
        <v>0.24090280976508521</v>
      </c>
      <c r="J2962" s="10">
        <v>0.68678028558268078</v>
      </c>
      <c r="K2962" s="9">
        <v>-968</v>
      </c>
      <c r="L2962" s="9">
        <v>968</v>
      </c>
      <c r="M2962" s="10">
        <v>-0.44587747581759557</v>
      </c>
      <c r="N2962" s="10">
        <v>0.44587747581759557</v>
      </c>
      <c r="O2962" s="9">
        <v>634</v>
      </c>
      <c r="P2962" s="9">
        <v>1545</v>
      </c>
      <c r="Q2962" s="9">
        <v>2222</v>
      </c>
      <c r="R2962" s="10">
        <v>0.28532853285328535</v>
      </c>
      <c r="S2962" s="10">
        <v>0.69531953195319529</v>
      </c>
      <c r="T2962" s="9">
        <v>-911</v>
      </c>
      <c r="U2962" s="10">
        <v>-0.40999099909990994</v>
      </c>
      <c r="V2962" s="9">
        <v>-111</v>
      </c>
      <c r="W2962" s="9">
        <v>-54</v>
      </c>
      <c r="X2962" s="10">
        <v>-4.4425723088200142E-2</v>
      </c>
      <c r="Y2962" s="10">
        <v>-8.5392463705145083E-3</v>
      </c>
      <c r="Z2962" s="11">
        <v>868.63</v>
      </c>
      <c r="AA2962" s="11">
        <v>4.5404832897781562</v>
      </c>
      <c r="AB2962" s="11">
        <v>53013</v>
      </c>
      <c r="AC2962" s="12" t="s">
        <v>7330</v>
      </c>
      <c r="AD2962" s="8">
        <v>53</v>
      </c>
      <c r="AE2962" s="8">
        <v>13</v>
      </c>
      <c r="AF2962" s="13" t="s">
        <v>7331</v>
      </c>
      <c r="AG2962" s="13"/>
      <c r="AH2962" s="13" t="s">
        <v>7332</v>
      </c>
      <c r="AI2962" s="14">
        <v>64282</v>
      </c>
      <c r="AJ2962" s="13" t="s">
        <v>486</v>
      </c>
      <c r="AK2962" s="13"/>
      <c r="AL2962" s="13"/>
      <c r="AM2962" s="13"/>
      <c r="AN2962" s="13" t="s">
        <v>505</v>
      </c>
    </row>
    <row r="2963" spans="1:40" x14ac:dyDescent="0.2">
      <c r="A2963" s="8" t="s">
        <v>7311</v>
      </c>
      <c r="B2963" s="8" t="s">
        <v>7333</v>
      </c>
      <c r="C2963" s="8" t="str">
        <f t="shared" si="45"/>
        <v>Cowlitz County WA</v>
      </c>
      <c r="D2963" s="9">
        <v>103468</v>
      </c>
      <c r="E2963" s="8" t="s">
        <v>218</v>
      </c>
      <c r="F2963" s="9">
        <v>17842</v>
      </c>
      <c r="G2963" s="9">
        <v>24066</v>
      </c>
      <c r="H2963" s="9">
        <v>45485</v>
      </c>
      <c r="I2963" s="10">
        <v>0.39226118500604595</v>
      </c>
      <c r="J2963" s="10">
        <v>0.52909750467186989</v>
      </c>
      <c r="K2963" s="9">
        <v>-6224</v>
      </c>
      <c r="L2963" s="9">
        <v>6224</v>
      </c>
      <c r="M2963" s="10">
        <v>-0.13683631966582394</v>
      </c>
      <c r="N2963" s="10">
        <v>0.13683631966582394</v>
      </c>
      <c r="O2963" s="9">
        <v>20897</v>
      </c>
      <c r="P2963" s="9">
        <v>19107</v>
      </c>
      <c r="Q2963" s="9">
        <v>40976</v>
      </c>
      <c r="R2963" s="10">
        <v>0.50998145255759464</v>
      </c>
      <c r="S2963" s="10">
        <v>0.46629734478719248</v>
      </c>
      <c r="T2963" s="9">
        <v>1790</v>
      </c>
      <c r="U2963" s="10">
        <v>4.3684107770402159E-2</v>
      </c>
      <c r="V2963" s="9">
        <v>-3055</v>
      </c>
      <c r="W2963" s="9">
        <v>4959</v>
      </c>
      <c r="X2963" s="10">
        <v>-0.11772026755154869</v>
      </c>
      <c r="Y2963" s="10">
        <v>6.2800159884677409E-2</v>
      </c>
      <c r="Z2963" s="11">
        <v>1140.1300000000001</v>
      </c>
      <c r="AA2963" s="11">
        <v>90.751054704288094</v>
      </c>
      <c r="AB2963" s="11">
        <v>53015</v>
      </c>
      <c r="AC2963" s="12" t="s">
        <v>7334</v>
      </c>
      <c r="AD2963" s="8">
        <v>53</v>
      </c>
      <c r="AE2963" s="8">
        <v>15</v>
      </c>
      <c r="AF2963" s="13" t="s">
        <v>7335</v>
      </c>
      <c r="AG2963" s="13" t="s">
        <v>5705</v>
      </c>
      <c r="AH2963" s="13" t="s">
        <v>7336</v>
      </c>
      <c r="AI2963" s="14">
        <v>103468</v>
      </c>
      <c r="AJ2963" s="13" t="s">
        <v>486</v>
      </c>
      <c r="AK2963" s="13" t="s">
        <v>5707</v>
      </c>
      <c r="AL2963" s="13"/>
      <c r="AM2963" s="13"/>
      <c r="AN2963" s="13" t="s">
        <v>487</v>
      </c>
    </row>
    <row r="2964" spans="1:40" x14ac:dyDescent="0.2">
      <c r="A2964" s="8" t="s">
        <v>7311</v>
      </c>
      <c r="B2964" s="8" t="s">
        <v>1182</v>
      </c>
      <c r="C2964" s="8" t="str">
        <f t="shared" si="45"/>
        <v>Douglas County WA</v>
      </c>
      <c r="D2964" s="9">
        <v>40534</v>
      </c>
      <c r="E2964" s="8" t="s">
        <v>218</v>
      </c>
      <c r="F2964" s="9">
        <v>3600</v>
      </c>
      <c r="G2964" s="9">
        <v>7208</v>
      </c>
      <c r="H2964" s="9">
        <v>11467</v>
      </c>
      <c r="I2964" s="10">
        <v>0.3139443620824976</v>
      </c>
      <c r="J2964" s="10">
        <v>0.62858637830295627</v>
      </c>
      <c r="K2964" s="9">
        <v>-3608</v>
      </c>
      <c r="L2964" s="9">
        <v>3608</v>
      </c>
      <c r="M2964" s="10">
        <v>-0.31464201622045868</v>
      </c>
      <c r="N2964" s="10">
        <v>0.31464201622045868</v>
      </c>
      <c r="O2964" s="9">
        <v>5047</v>
      </c>
      <c r="P2964" s="9">
        <v>9287</v>
      </c>
      <c r="Q2964" s="9">
        <v>14678</v>
      </c>
      <c r="R2964" s="10">
        <v>0.34384793568606076</v>
      </c>
      <c r="S2964" s="10">
        <v>0.63271562883226595</v>
      </c>
      <c r="T2964" s="9">
        <v>-4240</v>
      </c>
      <c r="U2964" s="10">
        <v>-0.2888676931462052</v>
      </c>
      <c r="V2964" s="9">
        <v>-1447</v>
      </c>
      <c r="W2964" s="9">
        <v>-2079</v>
      </c>
      <c r="X2964" s="10">
        <v>-2.9903573603563161E-2</v>
      </c>
      <c r="Y2964" s="10">
        <v>-4.1292505293096804E-3</v>
      </c>
      <c r="Z2964" s="11">
        <v>1819.26</v>
      </c>
      <c r="AA2964" s="11">
        <v>22.280487670811208</v>
      </c>
      <c r="AB2964" s="11">
        <v>53017</v>
      </c>
      <c r="AC2964" s="12" t="s">
        <v>7337</v>
      </c>
      <c r="AD2964" s="8">
        <v>53</v>
      </c>
      <c r="AE2964" s="8">
        <v>17</v>
      </c>
      <c r="AF2964" s="13" t="s">
        <v>7323</v>
      </c>
      <c r="AG2964" s="13"/>
      <c r="AH2964" s="13" t="s">
        <v>7324</v>
      </c>
      <c r="AI2964" s="14">
        <v>116178</v>
      </c>
      <c r="AJ2964" s="13" t="s">
        <v>486</v>
      </c>
      <c r="AK2964" s="13"/>
      <c r="AL2964" s="13"/>
      <c r="AM2964" s="13"/>
      <c r="AN2964" s="13" t="s">
        <v>487</v>
      </c>
    </row>
    <row r="2965" spans="1:40" x14ac:dyDescent="0.2">
      <c r="A2965" s="8" t="s">
        <v>7311</v>
      </c>
      <c r="B2965" s="8" t="s">
        <v>7338</v>
      </c>
      <c r="C2965" s="8" t="str">
        <f t="shared" si="45"/>
        <v>Ferry County WA</v>
      </c>
      <c r="D2965" s="9">
        <v>7582</v>
      </c>
      <c r="E2965" s="8" t="s">
        <v>218</v>
      </c>
      <c r="F2965" s="9">
        <v>1091</v>
      </c>
      <c r="G2965" s="9">
        <v>2178</v>
      </c>
      <c r="H2965" s="9">
        <v>3560</v>
      </c>
      <c r="I2965" s="10">
        <v>0.30646067415730338</v>
      </c>
      <c r="J2965" s="10">
        <v>0.61179775280898874</v>
      </c>
      <c r="K2965" s="9">
        <v>-1087</v>
      </c>
      <c r="L2965" s="9">
        <v>1087</v>
      </c>
      <c r="M2965" s="10">
        <v>-0.30533707865168536</v>
      </c>
      <c r="N2965" s="10">
        <v>0.30533707865168536</v>
      </c>
      <c r="O2965" s="9">
        <v>1276</v>
      </c>
      <c r="P2965" s="9">
        <v>1966</v>
      </c>
      <c r="Q2965" s="9">
        <v>3391</v>
      </c>
      <c r="R2965" s="10">
        <v>0.37629017988793867</v>
      </c>
      <c r="S2965" s="10">
        <v>0.57976997935712182</v>
      </c>
      <c r="T2965" s="9">
        <v>-690</v>
      </c>
      <c r="U2965" s="10">
        <v>-0.20347979946918315</v>
      </c>
      <c r="V2965" s="9">
        <v>-185</v>
      </c>
      <c r="W2965" s="9">
        <v>212</v>
      </c>
      <c r="X2965" s="10">
        <v>-6.9829505730635288E-2</v>
      </c>
      <c r="Y2965" s="10">
        <v>3.2027773451866914E-2</v>
      </c>
      <c r="Z2965" s="11">
        <v>2203.16</v>
      </c>
      <c r="AA2965" s="11">
        <v>3.4414205050926854</v>
      </c>
      <c r="AB2965" s="11">
        <v>53019</v>
      </c>
      <c r="AC2965" s="12" t="s">
        <v>7339</v>
      </c>
      <c r="AD2965" s="8">
        <v>53</v>
      </c>
      <c r="AE2965" s="8">
        <v>19</v>
      </c>
      <c r="AF2965" s="13"/>
      <c r="AG2965" s="13"/>
      <c r="AH2965" s="13"/>
      <c r="AJ2965" s="13"/>
      <c r="AK2965" s="13"/>
      <c r="AL2965" s="13"/>
      <c r="AM2965" s="13"/>
      <c r="AN2965" s="13" t="s">
        <v>510</v>
      </c>
    </row>
    <row r="2966" spans="1:40" x14ac:dyDescent="0.2">
      <c r="A2966" s="8" t="s">
        <v>7311</v>
      </c>
      <c r="B2966" s="8" t="s">
        <v>586</v>
      </c>
      <c r="C2966" s="8" t="str">
        <f t="shared" si="45"/>
        <v>Franklin County WA</v>
      </c>
      <c r="D2966" s="9">
        <v>88807</v>
      </c>
      <c r="E2966" s="8" t="s">
        <v>218</v>
      </c>
      <c r="F2966" s="9">
        <v>7839</v>
      </c>
      <c r="G2966" s="9">
        <v>11358</v>
      </c>
      <c r="H2966" s="9">
        <v>20584</v>
      </c>
      <c r="I2966" s="10">
        <v>0.38082977069568597</v>
      </c>
      <c r="J2966" s="10">
        <v>0.55178779634667707</v>
      </c>
      <c r="K2966" s="9">
        <v>-3519</v>
      </c>
      <c r="L2966" s="9">
        <v>3519</v>
      </c>
      <c r="M2966" s="10">
        <v>-0.17095802565099111</v>
      </c>
      <c r="N2966" s="10">
        <v>0.17095802565099111</v>
      </c>
      <c r="O2966" s="9">
        <v>6876</v>
      </c>
      <c r="P2966" s="9">
        <v>11657</v>
      </c>
      <c r="Q2966" s="9">
        <v>18940</v>
      </c>
      <c r="R2966" s="10">
        <v>0.36304118268215418</v>
      </c>
      <c r="S2966" s="10">
        <v>0.61546990496304121</v>
      </c>
      <c r="T2966" s="9">
        <v>-4781</v>
      </c>
      <c r="U2966" s="10">
        <v>-0.25242872228088703</v>
      </c>
      <c r="V2966" s="9">
        <v>963</v>
      </c>
      <c r="W2966" s="9">
        <v>-299</v>
      </c>
      <c r="X2966" s="10">
        <v>1.7788588013531781E-2</v>
      </c>
      <c r="Y2966" s="10">
        <v>-6.3682108616364141E-2</v>
      </c>
      <c r="Z2966" s="11">
        <v>1242.17</v>
      </c>
      <c r="AA2966" s="11">
        <v>71.49343487606366</v>
      </c>
      <c r="AB2966" s="11">
        <v>53021</v>
      </c>
      <c r="AC2966" s="12" t="s">
        <v>7340</v>
      </c>
      <c r="AD2966" s="8">
        <v>53</v>
      </c>
      <c r="AE2966" s="8">
        <v>21</v>
      </c>
      <c r="AF2966" s="13" t="s">
        <v>7319</v>
      </c>
      <c r="AG2966" s="13"/>
      <c r="AH2966" s="13" t="s">
        <v>7320</v>
      </c>
      <c r="AI2966" s="14">
        <v>279116</v>
      </c>
      <c r="AJ2966" s="13" t="s">
        <v>486</v>
      </c>
      <c r="AK2966" s="13"/>
      <c r="AL2966" s="13"/>
      <c r="AM2966" s="13"/>
      <c r="AN2966" s="13" t="s">
        <v>487</v>
      </c>
    </row>
    <row r="2967" spans="1:40" x14ac:dyDescent="0.2">
      <c r="A2967" s="8" t="s">
        <v>7311</v>
      </c>
      <c r="B2967" s="8" t="s">
        <v>1201</v>
      </c>
      <c r="C2967" s="8" t="str">
        <f t="shared" si="45"/>
        <v>Garfield County WA</v>
      </c>
      <c r="D2967" s="9">
        <v>2219</v>
      </c>
      <c r="E2967" s="8" t="s">
        <v>218</v>
      </c>
      <c r="F2967" s="9">
        <v>276</v>
      </c>
      <c r="G2967" s="9">
        <v>841</v>
      </c>
      <c r="H2967" s="9">
        <v>1232</v>
      </c>
      <c r="I2967" s="10">
        <v>0.22402597402597402</v>
      </c>
      <c r="J2967" s="10">
        <v>0.68262987012987009</v>
      </c>
      <c r="K2967" s="9">
        <v>-565</v>
      </c>
      <c r="L2967" s="9">
        <v>565</v>
      </c>
      <c r="M2967" s="10">
        <v>-0.45860389610389607</v>
      </c>
      <c r="N2967" s="10">
        <v>0.45860389610389607</v>
      </c>
      <c r="O2967" s="9">
        <v>335</v>
      </c>
      <c r="P2967" s="9">
        <v>912</v>
      </c>
      <c r="Q2967" s="9">
        <v>1275</v>
      </c>
      <c r="R2967" s="10">
        <v>0.2627450980392157</v>
      </c>
      <c r="S2967" s="10">
        <v>0.71529411764705886</v>
      </c>
      <c r="T2967" s="9">
        <v>-577</v>
      </c>
      <c r="U2967" s="10">
        <v>-0.45254901960784316</v>
      </c>
      <c r="V2967" s="9">
        <v>-59</v>
      </c>
      <c r="W2967" s="9">
        <v>-71</v>
      </c>
      <c r="X2967" s="10">
        <v>-3.8719124013241679E-2</v>
      </c>
      <c r="Y2967" s="10">
        <v>-3.2664247517188771E-2</v>
      </c>
      <c r="Z2967" s="11">
        <v>710.69</v>
      </c>
      <c r="AA2967" s="11">
        <v>3.1223177475411217</v>
      </c>
      <c r="AB2967" s="11">
        <v>53023</v>
      </c>
      <c r="AC2967" s="12" t="s">
        <v>7341</v>
      </c>
      <c r="AD2967" s="8">
        <v>53</v>
      </c>
      <c r="AE2967" s="8">
        <v>23</v>
      </c>
      <c r="AF2967" s="13"/>
      <c r="AG2967" s="13"/>
      <c r="AH2967" s="13"/>
      <c r="AJ2967" s="13"/>
      <c r="AK2967" s="13"/>
      <c r="AL2967" s="13"/>
      <c r="AM2967" s="13"/>
      <c r="AN2967" s="13" t="s">
        <v>510</v>
      </c>
    </row>
    <row r="2968" spans="1:40" x14ac:dyDescent="0.2">
      <c r="A2968" s="8" t="s">
        <v>7311</v>
      </c>
      <c r="B2968" s="8" t="s">
        <v>825</v>
      </c>
      <c r="C2968" s="8" t="str">
        <f t="shared" si="45"/>
        <v>Grant County WA</v>
      </c>
      <c r="D2968" s="9">
        <v>93259</v>
      </c>
      <c r="E2968" s="8" t="s">
        <v>218</v>
      </c>
      <c r="F2968" s="9">
        <v>7768</v>
      </c>
      <c r="G2968" s="9">
        <v>18482</v>
      </c>
      <c r="H2968" s="9">
        <v>28260</v>
      </c>
      <c r="I2968" s="10">
        <v>0.27487615003538568</v>
      </c>
      <c r="J2968" s="10">
        <v>0.65399858457183302</v>
      </c>
      <c r="K2968" s="9">
        <v>-10714</v>
      </c>
      <c r="L2968" s="9">
        <v>10714</v>
      </c>
      <c r="M2968" s="10">
        <v>-0.37912243453644734</v>
      </c>
      <c r="N2968" s="10">
        <v>0.37912243453644734</v>
      </c>
      <c r="O2968" s="9">
        <v>8746</v>
      </c>
      <c r="P2968" s="9">
        <v>17570</v>
      </c>
      <c r="Q2968" s="9">
        <v>27041</v>
      </c>
      <c r="R2968" s="10">
        <v>0.32343478421656002</v>
      </c>
      <c r="S2968" s="10">
        <v>0.64975407714211753</v>
      </c>
      <c r="T2968" s="9">
        <v>-8824</v>
      </c>
      <c r="U2968" s="10">
        <v>-0.3263192929255575</v>
      </c>
      <c r="V2968" s="9">
        <v>-978</v>
      </c>
      <c r="W2968" s="9">
        <v>912</v>
      </c>
      <c r="X2968" s="10">
        <v>-4.8558634181174343E-2</v>
      </c>
      <c r="Y2968" s="10">
        <v>4.2445074297154939E-3</v>
      </c>
      <c r="Z2968" s="11">
        <v>2679.51</v>
      </c>
      <c r="AA2968" s="11">
        <v>34.804497837291144</v>
      </c>
      <c r="AB2968" s="11">
        <v>53025</v>
      </c>
      <c r="AC2968" s="12" t="s">
        <v>7342</v>
      </c>
      <c r="AD2968" s="8">
        <v>53</v>
      </c>
      <c r="AE2968" s="8">
        <v>25</v>
      </c>
      <c r="AF2968" s="13" t="s">
        <v>7343</v>
      </c>
      <c r="AG2968" s="13" t="s">
        <v>278</v>
      </c>
      <c r="AH2968" s="13" t="s">
        <v>7344</v>
      </c>
      <c r="AJ2968" s="13" t="s">
        <v>498</v>
      </c>
      <c r="AK2968" s="13" t="s">
        <v>7315</v>
      </c>
      <c r="AL2968" s="13"/>
      <c r="AM2968" s="13"/>
      <c r="AN2968" s="13" t="s">
        <v>487</v>
      </c>
    </row>
    <row r="2969" spans="1:40" x14ac:dyDescent="0.2">
      <c r="A2969" s="8" t="s">
        <v>7311</v>
      </c>
      <c r="B2969" s="8" t="s">
        <v>7345</v>
      </c>
      <c r="C2969" s="8" t="str">
        <f t="shared" si="45"/>
        <v>Grays Harbor County WA</v>
      </c>
      <c r="D2969" s="9">
        <v>71122</v>
      </c>
      <c r="E2969" s="8" t="s">
        <v>218</v>
      </c>
      <c r="F2969" s="9">
        <v>11378</v>
      </c>
      <c r="G2969" s="9">
        <v>13269</v>
      </c>
      <c r="H2969" s="9">
        <v>26736</v>
      </c>
      <c r="I2969" s="10">
        <v>0.42556852184320765</v>
      </c>
      <c r="J2969" s="10">
        <v>0.49629712746858168</v>
      </c>
      <c r="K2969" s="9">
        <v>-1891</v>
      </c>
      <c r="L2969" s="9">
        <v>1891</v>
      </c>
      <c r="M2969" s="10">
        <v>-7.072860562537403E-2</v>
      </c>
      <c r="N2969" s="10">
        <v>7.072860562537403E-2</v>
      </c>
      <c r="O2969" s="9">
        <v>15692</v>
      </c>
      <c r="P2969" s="9">
        <v>11743</v>
      </c>
      <c r="Q2969" s="9">
        <v>28224</v>
      </c>
      <c r="R2969" s="10">
        <v>0.55598072562358281</v>
      </c>
      <c r="S2969" s="10">
        <v>0.41606434240362811</v>
      </c>
      <c r="T2969" s="9">
        <v>3949</v>
      </c>
      <c r="U2969" s="10">
        <v>0.1399163832199547</v>
      </c>
      <c r="V2969" s="9">
        <v>-4314</v>
      </c>
      <c r="W2969" s="9">
        <v>1526</v>
      </c>
      <c r="X2969" s="10">
        <v>-0.13041220378037516</v>
      </c>
      <c r="Y2969" s="10">
        <v>8.0232785064953571E-2</v>
      </c>
      <c r="Z2969" s="11">
        <v>1902.03</v>
      </c>
      <c r="AA2969" s="11">
        <v>37.39268045193819</v>
      </c>
      <c r="AB2969" s="11">
        <v>53027</v>
      </c>
      <c r="AC2969" s="12" t="s">
        <v>7346</v>
      </c>
      <c r="AD2969" s="8">
        <v>53</v>
      </c>
      <c r="AE2969" s="8">
        <v>27</v>
      </c>
      <c r="AF2969" s="13" t="s">
        <v>7347</v>
      </c>
      <c r="AG2969" s="13"/>
      <c r="AH2969" s="13" t="s">
        <v>7348</v>
      </c>
      <c r="AJ2969" s="13" t="s">
        <v>498</v>
      </c>
      <c r="AK2969" s="13"/>
      <c r="AL2969" s="13"/>
      <c r="AM2969" s="13"/>
      <c r="AN2969" s="13" t="s">
        <v>487</v>
      </c>
    </row>
    <row r="2970" spans="1:40" x14ac:dyDescent="0.2">
      <c r="A2970" s="8" t="s">
        <v>7311</v>
      </c>
      <c r="B2970" s="8" t="s">
        <v>7349</v>
      </c>
      <c r="C2970" s="8" t="str">
        <f t="shared" si="45"/>
        <v>Island County WA</v>
      </c>
      <c r="D2970" s="9">
        <v>80593</v>
      </c>
      <c r="E2970" s="8" t="s">
        <v>218</v>
      </c>
      <c r="F2970" s="9">
        <v>20766</v>
      </c>
      <c r="G2970" s="9">
        <v>18259</v>
      </c>
      <c r="H2970" s="9">
        <v>42425</v>
      </c>
      <c r="I2970" s="10">
        <v>0.48947554507955215</v>
      </c>
      <c r="J2970" s="10">
        <v>0.43038302887448437</v>
      </c>
      <c r="K2970" s="9">
        <v>2507</v>
      </c>
      <c r="L2970" s="9">
        <v>-2507</v>
      </c>
      <c r="M2970" s="10">
        <v>5.909251620506778E-2</v>
      </c>
      <c r="N2970" s="10">
        <v>-5.909251620506778E-2</v>
      </c>
      <c r="O2970" s="9">
        <v>21080</v>
      </c>
      <c r="P2970" s="9">
        <v>19251</v>
      </c>
      <c r="Q2970" s="9">
        <v>41319</v>
      </c>
      <c r="R2970" s="10">
        <v>0.51017691618867833</v>
      </c>
      <c r="S2970" s="10">
        <v>0.46591156610760182</v>
      </c>
      <c r="T2970" s="9">
        <v>1829</v>
      </c>
      <c r="U2970" s="10">
        <v>4.4265350081076515E-2</v>
      </c>
      <c r="V2970" s="9">
        <v>-314</v>
      </c>
      <c r="W2970" s="9">
        <v>-992</v>
      </c>
      <c r="X2970" s="10">
        <v>-2.0701371109126177E-2</v>
      </c>
      <c r="Y2970" s="10">
        <v>-3.5528537233117441E-2</v>
      </c>
      <c r="Z2970" s="11">
        <v>208.45</v>
      </c>
      <c r="AA2970" s="11">
        <v>386.62988726313267</v>
      </c>
      <c r="AB2970" s="11">
        <v>53029</v>
      </c>
      <c r="AC2970" s="12" t="s">
        <v>7350</v>
      </c>
      <c r="AD2970" s="8">
        <v>53</v>
      </c>
      <c r="AE2970" s="8">
        <v>29</v>
      </c>
      <c r="AF2970" s="13" t="s">
        <v>7351</v>
      </c>
      <c r="AG2970" s="13" t="s">
        <v>7352</v>
      </c>
      <c r="AH2970" s="13" t="s">
        <v>7353</v>
      </c>
      <c r="AJ2970" s="13" t="s">
        <v>498</v>
      </c>
      <c r="AK2970" s="13" t="s">
        <v>7354</v>
      </c>
      <c r="AL2970" s="13"/>
      <c r="AM2970" s="13"/>
      <c r="AN2970" s="13" t="s">
        <v>487</v>
      </c>
    </row>
    <row r="2971" spans="1:40" x14ac:dyDescent="0.2">
      <c r="A2971" s="8" t="s">
        <v>7311</v>
      </c>
      <c r="B2971" s="8" t="s">
        <v>608</v>
      </c>
      <c r="C2971" s="8" t="str">
        <f t="shared" si="45"/>
        <v>Jefferson County WA</v>
      </c>
      <c r="D2971" s="9">
        <v>30466</v>
      </c>
      <c r="E2971" s="8" t="s">
        <v>218</v>
      </c>
      <c r="F2971" s="9">
        <v>12556</v>
      </c>
      <c r="G2971" s="9">
        <v>5986</v>
      </c>
      <c r="H2971" s="9">
        <v>20100</v>
      </c>
      <c r="I2971" s="10">
        <v>0.62467661691542287</v>
      </c>
      <c r="J2971" s="10">
        <v>0.29781094527363183</v>
      </c>
      <c r="K2971" s="9">
        <v>6570</v>
      </c>
      <c r="L2971" s="9">
        <v>-6570</v>
      </c>
      <c r="M2971" s="10">
        <v>0.32686567164179103</v>
      </c>
      <c r="N2971" s="10">
        <v>-0.32686567164179103</v>
      </c>
      <c r="O2971" s="9">
        <v>11985</v>
      </c>
      <c r="P2971" s="9">
        <v>6113</v>
      </c>
      <c r="Q2971" s="9">
        <v>18717</v>
      </c>
      <c r="R2971" s="10">
        <v>0.64032697547683926</v>
      </c>
      <c r="S2971" s="10">
        <v>0.32660148528076083</v>
      </c>
      <c r="T2971" s="9">
        <v>5872</v>
      </c>
      <c r="U2971" s="10">
        <v>0.31372549019607843</v>
      </c>
      <c r="V2971" s="9">
        <v>571</v>
      </c>
      <c r="W2971" s="9">
        <v>-127</v>
      </c>
      <c r="X2971" s="10">
        <v>-1.5650358561416389E-2</v>
      </c>
      <c r="Y2971" s="10">
        <v>-2.8790540007128995E-2</v>
      </c>
      <c r="Z2971" s="11">
        <v>1803.7</v>
      </c>
      <c r="AA2971" s="11">
        <v>16.890835504795696</v>
      </c>
      <c r="AB2971" s="11">
        <v>53031</v>
      </c>
      <c r="AC2971" s="12" t="s">
        <v>7355</v>
      </c>
      <c r="AD2971" s="8">
        <v>53</v>
      </c>
      <c r="AE2971" s="8">
        <v>31</v>
      </c>
      <c r="AF2971" s="13"/>
      <c r="AG2971" s="13"/>
      <c r="AH2971" s="13"/>
      <c r="AJ2971" s="13"/>
      <c r="AK2971" s="13"/>
      <c r="AL2971" s="13"/>
      <c r="AM2971" s="13"/>
      <c r="AN2971" s="13" t="s">
        <v>510</v>
      </c>
    </row>
    <row r="2972" spans="1:40" x14ac:dyDescent="0.2">
      <c r="A2972" s="8" t="s">
        <v>7311</v>
      </c>
      <c r="B2972" s="8" t="s">
        <v>6727</v>
      </c>
      <c r="C2972" s="8" t="str">
        <f t="shared" si="45"/>
        <v>King County WA</v>
      </c>
      <c r="D2972" s="9">
        <v>2117125</v>
      </c>
      <c r="E2972" s="8" t="s">
        <v>218</v>
      </c>
      <c r="F2972" s="9">
        <v>657149</v>
      </c>
      <c r="G2972" s="9">
        <v>197781</v>
      </c>
      <c r="H2972" s="9">
        <v>910823</v>
      </c>
      <c r="I2972" s="10">
        <v>0.72148924653857005</v>
      </c>
      <c r="J2972" s="10">
        <v>0.21714537292097366</v>
      </c>
      <c r="K2972" s="9">
        <v>459368</v>
      </c>
      <c r="L2972" s="9">
        <v>-459368</v>
      </c>
      <c r="M2972" s="10">
        <v>0.50434387361759636</v>
      </c>
      <c r="N2972" s="10">
        <v>-0.50434387361759636</v>
      </c>
      <c r="O2972" s="9">
        <v>599796</v>
      </c>
      <c r="P2972" s="9">
        <v>252090</v>
      </c>
      <c r="Q2972" s="9">
        <v>871654</v>
      </c>
      <c r="R2972" s="10">
        <v>0.68811248499978206</v>
      </c>
      <c r="S2972" s="10">
        <v>0.28920879156178941</v>
      </c>
      <c r="T2972" s="9">
        <v>347706</v>
      </c>
      <c r="U2972" s="10">
        <v>0.39890369343799265</v>
      </c>
      <c r="V2972" s="9">
        <v>57353</v>
      </c>
      <c r="W2972" s="9">
        <v>-54309</v>
      </c>
      <c r="X2972" s="10">
        <v>3.3376761538787991E-2</v>
      </c>
      <c r="Y2972" s="10">
        <v>-7.2063418640815752E-2</v>
      </c>
      <c r="Z2972" s="11">
        <v>2115.5700000000002</v>
      </c>
      <c r="AA2972" s="11">
        <v>1000.7350264940417</v>
      </c>
      <c r="AB2972" s="11">
        <v>53033</v>
      </c>
      <c r="AC2972" s="12" t="s">
        <v>7356</v>
      </c>
      <c r="AD2972" s="8">
        <v>53</v>
      </c>
      <c r="AE2972" s="8">
        <v>33</v>
      </c>
      <c r="AF2972" s="13" t="s">
        <v>7357</v>
      </c>
      <c r="AG2972" s="13" t="s">
        <v>7352</v>
      </c>
      <c r="AH2972" s="13" t="s">
        <v>7358</v>
      </c>
      <c r="AI2972" s="14">
        <v>3733580</v>
      </c>
      <c r="AJ2972" s="13" t="s">
        <v>486</v>
      </c>
      <c r="AK2972" s="13" t="s">
        <v>7354</v>
      </c>
      <c r="AL2972" s="13" t="s">
        <v>7359</v>
      </c>
      <c r="AM2972" s="13" t="s">
        <v>7360</v>
      </c>
      <c r="AN2972" s="13" t="s">
        <v>487</v>
      </c>
    </row>
    <row r="2973" spans="1:40" x14ac:dyDescent="0.2">
      <c r="A2973" s="8" t="s">
        <v>7311</v>
      </c>
      <c r="B2973" s="8" t="s">
        <v>7361</v>
      </c>
      <c r="C2973" s="8" t="str">
        <f t="shared" si="45"/>
        <v>Kitsap County WA</v>
      </c>
      <c r="D2973" s="9">
        <v>260131</v>
      </c>
      <c r="E2973" s="8" t="s">
        <v>218</v>
      </c>
      <c r="F2973" s="9">
        <v>60561</v>
      </c>
      <c r="G2973" s="9">
        <v>46762</v>
      </c>
      <c r="H2973" s="9">
        <v>118625</v>
      </c>
      <c r="I2973" s="10">
        <v>0.5105247629083246</v>
      </c>
      <c r="J2973" s="10">
        <v>0.39420021074815598</v>
      </c>
      <c r="K2973" s="9">
        <v>13799</v>
      </c>
      <c r="L2973" s="9">
        <v>-13799</v>
      </c>
      <c r="M2973" s="10">
        <v>0.11632455216016863</v>
      </c>
      <c r="N2973" s="10">
        <v>-0.11632455216016863</v>
      </c>
      <c r="O2973" s="9">
        <v>59701</v>
      </c>
      <c r="P2973" s="9">
        <v>47468</v>
      </c>
      <c r="Q2973" s="9">
        <v>109919</v>
      </c>
      <c r="R2973" s="10">
        <v>0.54313630946424185</v>
      </c>
      <c r="S2973" s="10">
        <v>0.43184526787907457</v>
      </c>
      <c r="T2973" s="9">
        <v>12233</v>
      </c>
      <c r="U2973" s="10">
        <v>0.11129104158516728</v>
      </c>
      <c r="V2973" s="9">
        <v>860</v>
      </c>
      <c r="W2973" s="9">
        <v>-706</v>
      </c>
      <c r="X2973" s="10">
        <v>-3.2611546555917248E-2</v>
      </c>
      <c r="Y2973" s="10">
        <v>-3.7645057130918591E-2</v>
      </c>
      <c r="Z2973" s="11">
        <v>394.94</v>
      </c>
      <c r="AA2973" s="11">
        <v>658.65954322175526</v>
      </c>
      <c r="AB2973" s="11">
        <v>53035</v>
      </c>
      <c r="AC2973" s="12" t="s">
        <v>7362</v>
      </c>
      <c r="AD2973" s="8">
        <v>53</v>
      </c>
      <c r="AE2973" s="8">
        <v>35</v>
      </c>
      <c r="AF2973" s="13" t="s">
        <v>7363</v>
      </c>
      <c r="AG2973" s="13" t="s">
        <v>7352</v>
      </c>
      <c r="AH2973" s="13" t="s">
        <v>7364</v>
      </c>
      <c r="AI2973" s="14">
        <v>260131</v>
      </c>
      <c r="AJ2973" s="13" t="s">
        <v>486</v>
      </c>
      <c r="AK2973" s="13" t="s">
        <v>7354</v>
      </c>
      <c r="AL2973" s="13"/>
      <c r="AM2973" s="13"/>
      <c r="AN2973" s="13" t="s">
        <v>487</v>
      </c>
    </row>
    <row r="2974" spans="1:40" x14ac:dyDescent="0.2">
      <c r="A2974" s="8" t="s">
        <v>7311</v>
      </c>
      <c r="B2974" s="8" t="s">
        <v>7365</v>
      </c>
      <c r="C2974" s="8" t="str">
        <f t="shared" si="45"/>
        <v>Kittitas County WA</v>
      </c>
      <c r="D2974" s="9">
        <v>43269</v>
      </c>
      <c r="E2974" s="8" t="s">
        <v>218</v>
      </c>
      <c r="F2974" s="9">
        <v>7190</v>
      </c>
      <c r="G2974" s="9">
        <v>9845</v>
      </c>
      <c r="H2974" s="9">
        <v>18334</v>
      </c>
      <c r="I2974" s="10">
        <v>0.39216755754336208</v>
      </c>
      <c r="J2974" s="10">
        <v>0.53698047343732958</v>
      </c>
      <c r="K2974" s="9">
        <v>-2655</v>
      </c>
      <c r="L2974" s="9">
        <v>2655</v>
      </c>
      <c r="M2974" s="10">
        <v>-0.1448129158939675</v>
      </c>
      <c r="N2974" s="10">
        <v>0.1448129158939675</v>
      </c>
      <c r="O2974" s="9">
        <v>6462</v>
      </c>
      <c r="P2974" s="9">
        <v>8372</v>
      </c>
      <c r="Q2974" s="9">
        <v>15152</v>
      </c>
      <c r="R2974" s="10">
        <v>0.42647835269271384</v>
      </c>
      <c r="S2974" s="10">
        <v>0.55253431890179516</v>
      </c>
      <c r="T2974" s="9">
        <v>-1910</v>
      </c>
      <c r="U2974" s="10">
        <v>-0.12605596620908133</v>
      </c>
      <c r="V2974" s="9">
        <v>728</v>
      </c>
      <c r="W2974" s="9">
        <v>1473</v>
      </c>
      <c r="X2974" s="10">
        <v>-3.4310795149351758E-2</v>
      </c>
      <c r="Y2974" s="10">
        <v>-1.5553845464465588E-2</v>
      </c>
      <c r="Z2974" s="11">
        <v>2297.27</v>
      </c>
      <c r="AA2974" s="11">
        <v>18.834964980172117</v>
      </c>
      <c r="AB2974" s="11">
        <v>53037</v>
      </c>
      <c r="AC2974" s="12" t="s">
        <v>7366</v>
      </c>
      <c r="AD2974" s="8">
        <v>53</v>
      </c>
      <c r="AE2974" s="8">
        <v>37</v>
      </c>
      <c r="AF2974" s="13" t="s">
        <v>7367</v>
      </c>
      <c r="AG2974" s="13"/>
      <c r="AH2974" s="13" t="s">
        <v>7368</v>
      </c>
      <c r="AJ2974" s="13" t="s">
        <v>498</v>
      </c>
      <c r="AK2974" s="13"/>
      <c r="AL2974" s="13"/>
      <c r="AM2974" s="13"/>
      <c r="AN2974" s="13" t="s">
        <v>487</v>
      </c>
    </row>
    <row r="2975" spans="1:40" x14ac:dyDescent="0.2">
      <c r="A2975" s="8" t="s">
        <v>7311</v>
      </c>
      <c r="B2975" s="8" t="s">
        <v>7369</v>
      </c>
      <c r="C2975" s="8" t="str">
        <f t="shared" si="45"/>
        <v>Klickitat County WA</v>
      </c>
      <c r="D2975" s="9">
        <v>21026</v>
      </c>
      <c r="E2975" s="8" t="s">
        <v>218</v>
      </c>
      <c r="F2975" s="9">
        <v>3781</v>
      </c>
      <c r="G2975" s="9">
        <v>5390</v>
      </c>
      <c r="H2975" s="9">
        <v>9859</v>
      </c>
      <c r="I2975" s="10">
        <v>0.38350745511715184</v>
      </c>
      <c r="J2975" s="10">
        <v>0.54670859113500359</v>
      </c>
      <c r="K2975" s="9">
        <v>-1609</v>
      </c>
      <c r="L2975" s="9">
        <v>1609</v>
      </c>
      <c r="M2975" s="10">
        <v>-0.16320113601785174</v>
      </c>
      <c r="N2975" s="10">
        <v>0.16320113601785174</v>
      </c>
      <c r="O2975" s="9">
        <v>4373</v>
      </c>
      <c r="P2975" s="9">
        <v>5138</v>
      </c>
      <c r="Q2975" s="9">
        <v>9861</v>
      </c>
      <c r="R2975" s="10">
        <v>0.44346415170875164</v>
      </c>
      <c r="S2975" s="10">
        <v>0.52104249061961261</v>
      </c>
      <c r="T2975" s="9">
        <v>-765</v>
      </c>
      <c r="U2975" s="10">
        <v>-7.7578338910860967E-2</v>
      </c>
      <c r="V2975" s="9">
        <v>-592</v>
      </c>
      <c r="W2975" s="9">
        <v>252</v>
      </c>
      <c r="X2975" s="10">
        <v>-5.9956696591599801E-2</v>
      </c>
      <c r="Y2975" s="10">
        <v>2.5666100515390977E-2</v>
      </c>
      <c r="Z2975" s="11">
        <v>1871.31</v>
      </c>
      <c r="AA2975" s="11">
        <v>11.235979073483282</v>
      </c>
      <c r="AB2975" s="11">
        <v>53039</v>
      </c>
      <c r="AC2975" s="12" t="s">
        <v>7370</v>
      </c>
      <c r="AD2975" s="8">
        <v>53</v>
      </c>
      <c r="AE2975" s="8">
        <v>39</v>
      </c>
      <c r="AF2975" s="13"/>
      <c r="AG2975" s="13"/>
      <c r="AH2975" s="13"/>
      <c r="AJ2975" s="13"/>
      <c r="AK2975" s="13"/>
      <c r="AL2975" s="13"/>
      <c r="AM2975" s="13"/>
      <c r="AN2975" s="13" t="s">
        <v>510</v>
      </c>
    </row>
    <row r="2976" spans="1:40" x14ac:dyDescent="0.2">
      <c r="A2976" s="8" t="s">
        <v>7311</v>
      </c>
      <c r="B2976" s="8" t="s">
        <v>2006</v>
      </c>
      <c r="C2976" s="8" t="str">
        <f t="shared" si="45"/>
        <v>Lewis County WA</v>
      </c>
      <c r="D2976" s="9">
        <v>75882</v>
      </c>
      <c r="E2976" s="8" t="s">
        <v>218</v>
      </c>
      <c r="F2976" s="9">
        <v>7236</v>
      </c>
      <c r="G2976" s="9">
        <v>16273</v>
      </c>
      <c r="H2976" s="9">
        <v>24995</v>
      </c>
      <c r="I2976" s="10">
        <v>0.28949789957991601</v>
      </c>
      <c r="J2976" s="10">
        <v>0.65105021004200836</v>
      </c>
      <c r="K2976" s="9">
        <v>-9037</v>
      </c>
      <c r="L2976" s="9">
        <v>9037</v>
      </c>
      <c r="M2976" s="10">
        <v>-0.36155231046209235</v>
      </c>
      <c r="N2976" s="10">
        <v>0.36155231046209235</v>
      </c>
      <c r="O2976" s="9">
        <v>9772</v>
      </c>
      <c r="P2976" s="9">
        <v>15954</v>
      </c>
      <c r="Q2976" s="9">
        <v>26348</v>
      </c>
      <c r="R2976" s="10">
        <v>0.37088204038257172</v>
      </c>
      <c r="S2976" s="10">
        <v>0.60551085471383026</v>
      </c>
      <c r="T2976" s="9">
        <v>-6182</v>
      </c>
      <c r="U2976" s="10">
        <v>-0.23462881433125854</v>
      </c>
      <c r="V2976" s="9">
        <v>-2536</v>
      </c>
      <c r="W2976" s="9">
        <v>319</v>
      </c>
      <c r="X2976" s="10">
        <v>-8.1384140802655713E-2</v>
      </c>
      <c r="Y2976" s="10">
        <v>4.5539355328178099E-2</v>
      </c>
      <c r="Z2976" s="11">
        <v>2402.8000000000002</v>
      </c>
      <c r="AA2976" s="11">
        <v>31.580655901448306</v>
      </c>
      <c r="AB2976" s="11">
        <v>53041</v>
      </c>
      <c r="AC2976" s="12" t="s">
        <v>7371</v>
      </c>
      <c r="AD2976" s="8">
        <v>53</v>
      </c>
      <c r="AE2976" s="8">
        <v>41</v>
      </c>
      <c r="AF2976" s="13" t="s">
        <v>7372</v>
      </c>
      <c r="AG2976" s="13" t="s">
        <v>7352</v>
      </c>
      <c r="AH2976" s="13" t="s">
        <v>7373</v>
      </c>
      <c r="AJ2976" s="13" t="s">
        <v>498</v>
      </c>
      <c r="AK2976" s="13" t="s">
        <v>7354</v>
      </c>
      <c r="AL2976" s="13"/>
      <c r="AM2976" s="13"/>
      <c r="AN2976" s="13" t="s">
        <v>487</v>
      </c>
    </row>
    <row r="2977" spans="1:40" x14ac:dyDescent="0.2">
      <c r="A2977" s="8" t="s">
        <v>7311</v>
      </c>
      <c r="B2977" s="8" t="s">
        <v>854</v>
      </c>
      <c r="C2977" s="8" t="str">
        <f t="shared" ref="C2977:C3040" si="46">B2977&amp;" "&amp;A2977</f>
        <v>Lincoln County WA</v>
      </c>
      <c r="D2977" s="9">
        <v>10321</v>
      </c>
      <c r="E2977" s="8" t="s">
        <v>218</v>
      </c>
      <c r="F2977" s="9">
        <v>1238</v>
      </c>
      <c r="G2977" s="9">
        <v>4095</v>
      </c>
      <c r="H2977" s="9">
        <v>5692</v>
      </c>
      <c r="I2977" s="10">
        <v>0.21749824314827829</v>
      </c>
      <c r="J2977" s="10">
        <v>0.71943078004216443</v>
      </c>
      <c r="K2977" s="9">
        <v>-2857</v>
      </c>
      <c r="L2977" s="9">
        <v>2857</v>
      </c>
      <c r="M2977" s="10">
        <v>-0.50193253689388617</v>
      </c>
      <c r="N2977" s="10">
        <v>0.50193253689388617</v>
      </c>
      <c r="O2977" s="9">
        <v>1649</v>
      </c>
      <c r="P2977" s="9">
        <v>4024</v>
      </c>
      <c r="Q2977" s="9">
        <v>5804</v>
      </c>
      <c r="R2977" s="10">
        <v>0.28411440385940728</v>
      </c>
      <c r="S2977" s="10">
        <v>0.6933149552033081</v>
      </c>
      <c r="T2977" s="9">
        <v>-2375</v>
      </c>
      <c r="U2977" s="10">
        <v>-0.40920055134390082</v>
      </c>
      <c r="V2977" s="9">
        <v>-411</v>
      </c>
      <c r="W2977" s="9">
        <v>71</v>
      </c>
      <c r="X2977" s="10">
        <v>-6.6616160711128997E-2</v>
      </c>
      <c r="Y2977" s="10">
        <v>2.6115824838856327E-2</v>
      </c>
      <c r="Z2977" s="11">
        <v>2310.4899999999998</v>
      </c>
      <c r="AA2977" s="11">
        <v>4.467017818731092</v>
      </c>
      <c r="AB2977" s="11">
        <v>53043</v>
      </c>
      <c r="AC2977" s="12" t="s">
        <v>7374</v>
      </c>
      <c r="AD2977" s="8">
        <v>53</v>
      </c>
      <c r="AE2977" s="8">
        <v>43</v>
      </c>
      <c r="AF2977" s="13"/>
      <c r="AG2977" s="13"/>
      <c r="AH2977" s="13"/>
      <c r="AJ2977" s="13"/>
      <c r="AK2977" s="13"/>
      <c r="AL2977" s="13"/>
      <c r="AM2977" s="13"/>
      <c r="AN2977" s="13" t="s">
        <v>510</v>
      </c>
    </row>
    <row r="2978" spans="1:40" x14ac:dyDescent="0.2">
      <c r="A2978" s="8" t="s">
        <v>7311</v>
      </c>
      <c r="B2978" s="8" t="s">
        <v>2205</v>
      </c>
      <c r="C2978" s="8" t="str">
        <f t="shared" si="46"/>
        <v>Mason County WA</v>
      </c>
      <c r="D2978" s="9">
        <v>61023</v>
      </c>
      <c r="E2978" s="8" t="s">
        <v>218</v>
      </c>
      <c r="F2978" s="9">
        <v>11872</v>
      </c>
      <c r="G2978" s="9">
        <v>13539</v>
      </c>
      <c r="H2978" s="9">
        <v>27767</v>
      </c>
      <c r="I2978" s="10">
        <v>0.42755789246227538</v>
      </c>
      <c r="J2978" s="10">
        <v>0.4875931861562286</v>
      </c>
      <c r="K2978" s="9">
        <v>-1667</v>
      </c>
      <c r="L2978" s="9">
        <v>1667</v>
      </c>
      <c r="M2978" s="10">
        <v>-6.0035293693953218E-2</v>
      </c>
      <c r="N2978" s="10">
        <v>6.0035293693953218E-2</v>
      </c>
      <c r="O2978" s="9">
        <v>14568</v>
      </c>
      <c r="P2978" s="9">
        <v>12637</v>
      </c>
      <c r="Q2978" s="9">
        <v>27897</v>
      </c>
      <c r="R2978" s="10">
        <v>0.52220668889127864</v>
      </c>
      <c r="S2978" s="10">
        <v>0.45298777646341898</v>
      </c>
      <c r="T2978" s="9">
        <v>1931</v>
      </c>
      <c r="U2978" s="10">
        <v>6.9218912427859658E-2</v>
      </c>
      <c r="V2978" s="9">
        <v>-2696</v>
      </c>
      <c r="W2978" s="9">
        <v>902</v>
      </c>
      <c r="X2978" s="10">
        <v>-9.4648796429003257E-2</v>
      </c>
      <c r="Y2978" s="10">
        <v>3.4605409692809619E-2</v>
      </c>
      <c r="Z2978" s="11">
        <v>959.42</v>
      </c>
      <c r="AA2978" s="11">
        <v>63.604052448354217</v>
      </c>
      <c r="AB2978" s="11">
        <v>53045</v>
      </c>
      <c r="AC2978" s="12" t="s">
        <v>7375</v>
      </c>
      <c r="AD2978" s="8">
        <v>53</v>
      </c>
      <c r="AE2978" s="8">
        <v>45</v>
      </c>
      <c r="AF2978" s="13" t="s">
        <v>7376</v>
      </c>
      <c r="AG2978" s="13" t="s">
        <v>7352</v>
      </c>
      <c r="AH2978" s="13" t="s">
        <v>7377</v>
      </c>
      <c r="AJ2978" s="13" t="s">
        <v>498</v>
      </c>
      <c r="AK2978" s="13" t="s">
        <v>7354</v>
      </c>
      <c r="AL2978" s="13"/>
      <c r="AM2978" s="13"/>
      <c r="AN2978" s="13" t="s">
        <v>487</v>
      </c>
    </row>
    <row r="2979" spans="1:40" x14ac:dyDescent="0.2">
      <c r="A2979" s="8" t="s">
        <v>7311</v>
      </c>
      <c r="B2979" s="8" t="s">
        <v>7378</v>
      </c>
      <c r="C2979" s="8" t="str">
        <f t="shared" si="46"/>
        <v>Okanogan County WA</v>
      </c>
      <c r="D2979" s="9">
        <v>41516</v>
      </c>
      <c r="E2979" s="8" t="s">
        <v>218</v>
      </c>
      <c r="F2979" s="9">
        <v>3980</v>
      </c>
      <c r="G2979" s="9">
        <v>6305</v>
      </c>
      <c r="H2979" s="9">
        <v>10893</v>
      </c>
      <c r="I2979" s="10">
        <v>0.36537225741301754</v>
      </c>
      <c r="J2979" s="10">
        <v>0.57881208115303406</v>
      </c>
      <c r="K2979" s="9">
        <v>-2325</v>
      </c>
      <c r="L2979" s="9">
        <v>2325</v>
      </c>
      <c r="M2979" s="10">
        <v>-0.21343982374001652</v>
      </c>
      <c r="N2979" s="10">
        <v>0.21343982374001652</v>
      </c>
      <c r="O2979" s="9">
        <v>5259</v>
      </c>
      <c r="P2979" s="9">
        <v>7151</v>
      </c>
      <c r="Q2979" s="9">
        <v>12781</v>
      </c>
      <c r="R2979" s="10">
        <v>0.41147015100539863</v>
      </c>
      <c r="S2979" s="10">
        <v>0.55950238635474536</v>
      </c>
      <c r="T2979" s="9">
        <v>-1892</v>
      </c>
      <c r="U2979" s="10">
        <v>-0.14803223534934673</v>
      </c>
      <c r="V2979" s="9">
        <v>-1279</v>
      </c>
      <c r="W2979" s="9">
        <v>-846</v>
      </c>
      <c r="X2979" s="10">
        <v>-4.609789359238109E-2</v>
      </c>
      <c r="Y2979" s="10">
        <v>1.9309694798288701E-2</v>
      </c>
      <c r="Z2979" s="11">
        <v>5267.98</v>
      </c>
      <c r="AA2979" s="11">
        <v>7.8808195930888125</v>
      </c>
      <c r="AB2979" s="11">
        <v>53047</v>
      </c>
      <c r="AC2979" s="12" t="s">
        <v>7379</v>
      </c>
      <c r="AD2979" s="8">
        <v>53</v>
      </c>
      <c r="AE2979" s="8">
        <v>47</v>
      </c>
      <c r="AF2979" s="13"/>
      <c r="AG2979" s="13"/>
      <c r="AH2979" s="13"/>
      <c r="AJ2979" s="13"/>
      <c r="AK2979" s="13"/>
      <c r="AL2979" s="13"/>
      <c r="AM2979" s="13"/>
      <c r="AN2979" s="13" t="s">
        <v>510</v>
      </c>
    </row>
    <row r="2980" spans="1:40" x14ac:dyDescent="0.2">
      <c r="A2980" s="8" t="s">
        <v>7311</v>
      </c>
      <c r="B2980" s="8" t="s">
        <v>7380</v>
      </c>
      <c r="C2980" s="8" t="str">
        <f t="shared" si="46"/>
        <v>Pacific County WA</v>
      </c>
      <c r="D2980" s="9">
        <v>20848</v>
      </c>
      <c r="E2980" s="8" t="s">
        <v>218</v>
      </c>
      <c r="F2980" s="9">
        <v>4597</v>
      </c>
      <c r="G2980" s="9">
        <v>5338</v>
      </c>
      <c r="H2980" s="9">
        <v>10667</v>
      </c>
      <c r="I2980" s="10">
        <v>0.43095528264741728</v>
      </c>
      <c r="J2980" s="10">
        <v>0.50042186181681825</v>
      </c>
      <c r="K2980" s="9">
        <v>-741</v>
      </c>
      <c r="L2980" s="9">
        <v>741</v>
      </c>
      <c r="M2980" s="10">
        <v>-6.9466579169400966E-2</v>
      </c>
      <c r="N2980" s="10">
        <v>6.9466579169400966E-2</v>
      </c>
      <c r="O2980" s="9">
        <v>5684</v>
      </c>
      <c r="P2980" s="9">
        <v>4484</v>
      </c>
      <c r="Q2980" s="9">
        <v>10477</v>
      </c>
      <c r="R2980" s="10">
        <v>0.54252171423117301</v>
      </c>
      <c r="S2980" s="10">
        <v>0.42798511024148134</v>
      </c>
      <c r="T2980" s="9">
        <v>1200</v>
      </c>
      <c r="U2980" s="10">
        <v>0.11453660398969168</v>
      </c>
      <c r="V2980" s="9">
        <v>-1087</v>
      </c>
      <c r="W2980" s="9">
        <v>854</v>
      </c>
      <c r="X2980" s="10">
        <v>-0.11156643158375573</v>
      </c>
      <c r="Y2980" s="10">
        <v>7.2436751575336911E-2</v>
      </c>
      <c r="Z2980" s="11">
        <v>932.66</v>
      </c>
      <c r="AA2980" s="11">
        <v>22.353269144168294</v>
      </c>
      <c r="AB2980" s="11">
        <v>53049</v>
      </c>
      <c r="AC2980" s="12" t="s">
        <v>7381</v>
      </c>
      <c r="AD2980" s="8">
        <v>53</v>
      </c>
      <c r="AE2980" s="8">
        <v>49</v>
      </c>
      <c r="AF2980" s="13"/>
      <c r="AG2980" s="13"/>
      <c r="AH2980" s="13"/>
      <c r="AJ2980" s="13"/>
      <c r="AK2980" s="13"/>
      <c r="AL2980" s="13"/>
      <c r="AM2980" s="13"/>
      <c r="AN2980" s="13" t="s">
        <v>510</v>
      </c>
    </row>
    <row r="2981" spans="1:40" x14ac:dyDescent="0.2">
      <c r="A2981" s="8" t="s">
        <v>7311</v>
      </c>
      <c r="B2981" s="8" t="s">
        <v>7382</v>
      </c>
      <c r="C2981" s="8" t="str">
        <f t="shared" si="46"/>
        <v>Pend Oreille County WA</v>
      </c>
      <c r="D2981" s="9">
        <v>13088</v>
      </c>
      <c r="E2981" s="8" t="s">
        <v>218</v>
      </c>
      <c r="F2981" s="9">
        <v>1932</v>
      </c>
      <c r="G2981" s="9">
        <v>4364</v>
      </c>
      <c r="H2981" s="9">
        <v>6788</v>
      </c>
      <c r="I2981" s="10">
        <v>0.2846199175014732</v>
      </c>
      <c r="J2981" s="10">
        <v>0.64289923394225101</v>
      </c>
      <c r="K2981" s="9">
        <v>-2432</v>
      </c>
      <c r="L2981" s="9">
        <v>2432</v>
      </c>
      <c r="M2981" s="10">
        <v>-0.35827931644077782</v>
      </c>
      <c r="N2981" s="10">
        <v>0.35827931644077782</v>
      </c>
      <c r="O2981" s="9">
        <v>2501</v>
      </c>
      <c r="P2981" s="9">
        <v>3942</v>
      </c>
      <c r="Q2981" s="9">
        <v>6649</v>
      </c>
      <c r="R2981" s="10">
        <v>0.37614678899082571</v>
      </c>
      <c r="S2981" s="10">
        <v>0.59287110843735902</v>
      </c>
      <c r="T2981" s="9">
        <v>-1441</v>
      </c>
      <c r="U2981" s="10">
        <v>-0.21672431944653331</v>
      </c>
      <c r="V2981" s="9">
        <v>-569</v>
      </c>
      <c r="W2981" s="9">
        <v>422</v>
      </c>
      <c r="X2981" s="10">
        <v>-9.1526871489352513E-2</v>
      </c>
      <c r="Y2981" s="10">
        <v>5.0028125504891996E-2</v>
      </c>
      <c r="Z2981" s="11">
        <v>1399.99</v>
      </c>
      <c r="AA2981" s="11">
        <v>9.3486382045586041</v>
      </c>
      <c r="AB2981" s="11">
        <v>53051</v>
      </c>
      <c r="AC2981" s="12" t="s">
        <v>7383</v>
      </c>
      <c r="AD2981" s="8">
        <v>53</v>
      </c>
      <c r="AE2981" s="8">
        <v>51</v>
      </c>
      <c r="AF2981" s="13" t="s">
        <v>7384</v>
      </c>
      <c r="AG2981" s="13" t="s">
        <v>1995</v>
      </c>
      <c r="AH2981" s="13" t="s">
        <v>7385</v>
      </c>
      <c r="AI2981" s="14">
        <v>547824</v>
      </c>
      <c r="AJ2981" s="13" t="s">
        <v>486</v>
      </c>
      <c r="AK2981" s="13" t="s">
        <v>1997</v>
      </c>
      <c r="AL2981" s="13"/>
      <c r="AM2981" s="13"/>
      <c r="AN2981" s="13" t="s">
        <v>505</v>
      </c>
    </row>
    <row r="2982" spans="1:40" x14ac:dyDescent="0.2">
      <c r="A2982" s="8" t="s">
        <v>7311</v>
      </c>
      <c r="B2982" s="8" t="s">
        <v>1805</v>
      </c>
      <c r="C2982" s="8" t="str">
        <f t="shared" si="46"/>
        <v>Pierce County WA</v>
      </c>
      <c r="D2982" s="9">
        <v>843954</v>
      </c>
      <c r="E2982" s="8" t="s">
        <v>218</v>
      </c>
      <c r="F2982" s="9">
        <v>160306</v>
      </c>
      <c r="G2982" s="9">
        <v>136046</v>
      </c>
      <c r="H2982" s="9">
        <v>322592</v>
      </c>
      <c r="I2982" s="10">
        <v>0.49693110802499751</v>
      </c>
      <c r="J2982" s="10">
        <v>0.42172775518301758</v>
      </c>
      <c r="K2982" s="9">
        <v>24260</v>
      </c>
      <c r="L2982" s="9">
        <v>-24260</v>
      </c>
      <c r="M2982" s="10">
        <v>7.5203352841979931E-2</v>
      </c>
      <c r="N2982" s="10">
        <v>-7.5203352841979931E-2</v>
      </c>
      <c r="O2982" s="9">
        <v>180478</v>
      </c>
      <c r="P2982" s="9">
        <v>144026</v>
      </c>
      <c r="Q2982" s="9">
        <v>332134</v>
      </c>
      <c r="R2982" s="10">
        <v>0.54338911403228818</v>
      </c>
      <c r="S2982" s="10">
        <v>0.43363823035280941</v>
      </c>
      <c r="T2982" s="9">
        <v>36452</v>
      </c>
      <c r="U2982" s="10">
        <v>0.10975088367947877</v>
      </c>
      <c r="V2982" s="9">
        <v>-20172</v>
      </c>
      <c r="W2982" s="9">
        <v>-7980</v>
      </c>
      <c r="X2982" s="10">
        <v>-4.6458006007290664E-2</v>
      </c>
      <c r="Y2982" s="10">
        <v>-1.1910475169791823E-2</v>
      </c>
      <c r="Z2982" s="11">
        <v>1669.51</v>
      </c>
      <c r="AA2982" s="11">
        <v>505.5099999401022</v>
      </c>
      <c r="AB2982" s="11">
        <v>53053</v>
      </c>
      <c r="AC2982" s="12" t="s">
        <v>7386</v>
      </c>
      <c r="AD2982" s="8">
        <v>53</v>
      </c>
      <c r="AE2982" s="8">
        <v>53</v>
      </c>
      <c r="AF2982" s="13" t="s">
        <v>7357</v>
      </c>
      <c r="AG2982" s="13" t="s">
        <v>7352</v>
      </c>
      <c r="AH2982" s="13" t="s">
        <v>7358</v>
      </c>
      <c r="AI2982" s="14">
        <v>3733580</v>
      </c>
      <c r="AJ2982" s="13" t="s">
        <v>486</v>
      </c>
      <c r="AK2982" s="13" t="s">
        <v>7354</v>
      </c>
      <c r="AL2982" s="13" t="s">
        <v>7387</v>
      </c>
      <c r="AM2982" s="13" t="s">
        <v>7388</v>
      </c>
      <c r="AN2982" s="13" t="s">
        <v>487</v>
      </c>
    </row>
    <row r="2983" spans="1:40" x14ac:dyDescent="0.2">
      <c r="A2983" s="8" t="s">
        <v>7311</v>
      </c>
      <c r="B2983" s="8" t="s">
        <v>1282</v>
      </c>
      <c r="C2983" s="8" t="str">
        <f t="shared" si="46"/>
        <v>San Juan County WA</v>
      </c>
      <c r="D2983" s="9">
        <v>16252</v>
      </c>
      <c r="E2983" s="8" t="s">
        <v>218</v>
      </c>
      <c r="F2983" s="9">
        <v>7053</v>
      </c>
      <c r="G2983" s="9">
        <v>2651</v>
      </c>
      <c r="H2983" s="9">
        <v>10589</v>
      </c>
      <c r="I2983" s="10">
        <v>0.6660685617149873</v>
      </c>
      <c r="J2983" s="10">
        <v>0.25035414108981019</v>
      </c>
      <c r="K2983" s="9">
        <v>4402</v>
      </c>
      <c r="L2983" s="9">
        <v>-4402</v>
      </c>
      <c r="M2983" s="10">
        <v>0.41571442062517711</v>
      </c>
      <c r="N2983" s="10">
        <v>-0.41571442062517711</v>
      </c>
      <c r="O2983" s="9">
        <v>6943</v>
      </c>
      <c r="P2983" s="9">
        <v>3061</v>
      </c>
      <c r="Q2983" s="9">
        <v>10345</v>
      </c>
      <c r="R2983" s="10">
        <v>0.67114548090865156</v>
      </c>
      <c r="S2983" s="10">
        <v>0.29589173513774769</v>
      </c>
      <c r="T2983" s="9">
        <v>3882</v>
      </c>
      <c r="U2983" s="10">
        <v>0.37525374577090387</v>
      </c>
      <c r="V2983" s="9">
        <v>110</v>
      </c>
      <c r="W2983" s="9">
        <v>-410</v>
      </c>
      <c r="X2983" s="10">
        <v>-5.0769191936642644E-3</v>
      </c>
      <c r="Y2983" s="10">
        <v>-4.5537594047937502E-2</v>
      </c>
      <c r="Z2983" s="11">
        <v>173.92</v>
      </c>
      <c r="AA2983" s="11">
        <v>93.44526218951242</v>
      </c>
      <c r="AB2983" s="11">
        <v>53055</v>
      </c>
      <c r="AC2983" s="12" t="s">
        <v>7389</v>
      </c>
      <c r="AD2983" s="8">
        <v>53</v>
      </c>
      <c r="AE2983" s="8">
        <v>55</v>
      </c>
      <c r="AF2983" s="13"/>
      <c r="AG2983" s="13"/>
      <c r="AH2983" s="13"/>
      <c r="AJ2983" s="13"/>
      <c r="AK2983" s="13"/>
      <c r="AL2983" s="13"/>
      <c r="AM2983" s="13"/>
      <c r="AN2983" s="13" t="s">
        <v>510</v>
      </c>
    </row>
    <row r="2984" spans="1:40" x14ac:dyDescent="0.2">
      <c r="A2984" s="8" t="s">
        <v>7311</v>
      </c>
      <c r="B2984" s="8" t="s">
        <v>7390</v>
      </c>
      <c r="C2984" s="8" t="str">
        <f t="shared" si="46"/>
        <v>Skagit County WA</v>
      </c>
      <c r="D2984" s="9">
        <v>121846</v>
      </c>
      <c r="E2984" s="8" t="s">
        <v>218</v>
      </c>
      <c r="F2984" s="9">
        <v>26076</v>
      </c>
      <c r="G2984" s="9">
        <v>24330</v>
      </c>
      <c r="H2984" s="9">
        <v>54831</v>
      </c>
      <c r="I2984" s="10">
        <v>0.47557038901351423</v>
      </c>
      <c r="J2984" s="10">
        <v>0.44372708869070415</v>
      </c>
      <c r="K2984" s="9">
        <v>1746</v>
      </c>
      <c r="L2984" s="9">
        <v>-1746</v>
      </c>
      <c r="M2984" s="10">
        <v>3.1843300322810075E-2</v>
      </c>
      <c r="N2984" s="10">
        <v>-3.1843300322810075E-2</v>
      </c>
      <c r="O2984" s="9">
        <v>21875</v>
      </c>
      <c r="P2984" s="9">
        <v>19418</v>
      </c>
      <c r="Q2984" s="9">
        <v>42273</v>
      </c>
      <c r="R2984" s="10">
        <v>0.51746977976486175</v>
      </c>
      <c r="S2984" s="10">
        <v>0.45934757410167248</v>
      </c>
      <c r="T2984" s="9">
        <v>2457</v>
      </c>
      <c r="U2984" s="10">
        <v>5.8122205663189264E-2</v>
      </c>
      <c r="V2984" s="9">
        <v>4201</v>
      </c>
      <c r="W2984" s="9">
        <v>4912</v>
      </c>
      <c r="X2984" s="10">
        <v>-4.1899390751347521E-2</v>
      </c>
      <c r="Y2984" s="10">
        <v>-1.5620485410968332E-2</v>
      </c>
      <c r="Z2984" s="11">
        <v>1731.2</v>
      </c>
      <c r="AA2984" s="11">
        <v>70.382393715341962</v>
      </c>
      <c r="AB2984" s="11">
        <v>53057</v>
      </c>
      <c r="AC2984" s="12" t="s">
        <v>7391</v>
      </c>
      <c r="AD2984" s="8">
        <v>53</v>
      </c>
      <c r="AE2984" s="8">
        <v>57</v>
      </c>
      <c r="AF2984" s="13" t="s">
        <v>7392</v>
      </c>
      <c r="AG2984" s="13" t="s">
        <v>7352</v>
      </c>
      <c r="AH2984" s="13" t="s">
        <v>7393</v>
      </c>
      <c r="AI2984" s="14">
        <v>121846</v>
      </c>
      <c r="AJ2984" s="13" t="s">
        <v>486</v>
      </c>
      <c r="AK2984" s="13" t="s">
        <v>7354</v>
      </c>
      <c r="AL2984" s="13"/>
      <c r="AM2984" s="13"/>
      <c r="AN2984" s="13" t="s">
        <v>487</v>
      </c>
    </row>
    <row r="2985" spans="1:40" x14ac:dyDescent="0.2">
      <c r="A2985" s="8" t="s">
        <v>7311</v>
      </c>
      <c r="B2985" s="8" t="s">
        <v>7394</v>
      </c>
      <c r="C2985" s="8" t="str">
        <f t="shared" si="46"/>
        <v>Skamania County WA</v>
      </c>
      <c r="D2985" s="9">
        <v>11339</v>
      </c>
      <c r="E2985" s="8" t="s">
        <v>218</v>
      </c>
      <c r="F2985" s="9">
        <v>2207</v>
      </c>
      <c r="G2985" s="9">
        <v>2910</v>
      </c>
      <c r="H2985" s="9">
        <v>5587</v>
      </c>
      <c r="I2985" s="10">
        <v>0.39502416323608375</v>
      </c>
      <c r="J2985" s="10">
        <v>0.5208519778056202</v>
      </c>
      <c r="K2985" s="9">
        <v>-703</v>
      </c>
      <c r="L2985" s="9">
        <v>703</v>
      </c>
      <c r="M2985" s="10">
        <v>-0.12582781456953646</v>
      </c>
      <c r="N2985" s="10">
        <v>0.12582781456953646</v>
      </c>
      <c r="O2985" s="9">
        <v>2554</v>
      </c>
      <c r="P2985" s="9">
        <v>2624</v>
      </c>
      <c r="Q2985" s="9">
        <v>5326</v>
      </c>
      <c r="R2985" s="10">
        <v>0.47953435974464892</v>
      </c>
      <c r="S2985" s="10">
        <v>0.49267743146826887</v>
      </c>
      <c r="T2985" s="9">
        <v>-70</v>
      </c>
      <c r="U2985" s="10">
        <v>-1.3143071723619948E-2</v>
      </c>
      <c r="V2985" s="9">
        <v>-347</v>
      </c>
      <c r="W2985" s="9">
        <v>286</v>
      </c>
      <c r="X2985" s="10">
        <v>-8.4510196508565172E-2</v>
      </c>
      <c r="Y2985" s="10">
        <v>2.8174546337351336E-2</v>
      </c>
      <c r="Z2985" s="11">
        <v>1655.68</v>
      </c>
      <c r="AA2985" s="11">
        <v>6.8485456126787785</v>
      </c>
      <c r="AB2985" s="11">
        <v>53059</v>
      </c>
      <c r="AC2985" s="12" t="s">
        <v>7395</v>
      </c>
      <c r="AD2985" s="8">
        <v>53</v>
      </c>
      <c r="AE2985" s="8">
        <v>59</v>
      </c>
      <c r="AF2985" s="13" t="s">
        <v>5710</v>
      </c>
      <c r="AG2985" s="13" t="s">
        <v>5705</v>
      </c>
      <c r="AH2985" s="13" t="s">
        <v>5711</v>
      </c>
      <c r="AI2985" s="14">
        <v>2389228</v>
      </c>
      <c r="AJ2985" s="13" t="s">
        <v>486</v>
      </c>
      <c r="AK2985" s="13" t="s">
        <v>5707</v>
      </c>
      <c r="AL2985" s="13"/>
      <c r="AM2985" s="13"/>
      <c r="AN2985" s="13" t="s">
        <v>505</v>
      </c>
    </row>
    <row r="2986" spans="1:40" x14ac:dyDescent="0.2">
      <c r="A2986" s="8" t="s">
        <v>7311</v>
      </c>
      <c r="B2986" s="8" t="s">
        <v>7396</v>
      </c>
      <c r="C2986" s="8" t="str">
        <f t="shared" si="46"/>
        <v>Snohomish County WA</v>
      </c>
      <c r="D2986" s="9">
        <v>772501</v>
      </c>
      <c r="E2986" s="8" t="s">
        <v>218</v>
      </c>
      <c r="F2986" s="9">
        <v>167943</v>
      </c>
      <c r="G2986" s="9">
        <v>116433</v>
      </c>
      <c r="H2986" s="9">
        <v>309496</v>
      </c>
      <c r="I2986" s="10">
        <v>0.54263383048569291</v>
      </c>
      <c r="J2986" s="10">
        <v>0.37620195414480317</v>
      </c>
      <c r="K2986" s="9">
        <v>51510</v>
      </c>
      <c r="L2986" s="9">
        <v>-51510</v>
      </c>
      <c r="M2986" s="10">
        <v>0.16643187634088974</v>
      </c>
      <c r="N2986" s="10">
        <v>-0.16643187634088974</v>
      </c>
      <c r="O2986" s="9">
        <v>169927</v>
      </c>
      <c r="P2986" s="9">
        <v>121642</v>
      </c>
      <c r="Q2986" s="9">
        <v>298759</v>
      </c>
      <c r="R2986" s="10">
        <v>0.56877617075970932</v>
      </c>
      <c r="S2986" s="10">
        <v>0.40715760864107858</v>
      </c>
      <c r="T2986" s="9">
        <v>48285</v>
      </c>
      <c r="U2986" s="10">
        <v>0.16161856211863074</v>
      </c>
      <c r="V2986" s="9">
        <v>-1984</v>
      </c>
      <c r="W2986" s="9">
        <v>-5209</v>
      </c>
      <c r="X2986" s="10">
        <v>-2.6142340274016407E-2</v>
      </c>
      <c r="Y2986" s="10">
        <v>-3.0955654496275409E-2</v>
      </c>
      <c r="Z2986" s="11">
        <v>2087.27</v>
      </c>
      <c r="AA2986" s="11">
        <v>370.10113689172937</v>
      </c>
      <c r="AB2986" s="11">
        <v>53061</v>
      </c>
      <c r="AC2986" s="12" t="s">
        <v>7397</v>
      </c>
      <c r="AD2986" s="8">
        <v>53</v>
      </c>
      <c r="AE2986" s="8">
        <v>61</v>
      </c>
      <c r="AF2986" s="13" t="s">
        <v>7357</v>
      </c>
      <c r="AG2986" s="13" t="s">
        <v>7352</v>
      </c>
      <c r="AH2986" s="13" t="s">
        <v>7358</v>
      </c>
      <c r="AI2986" s="14">
        <v>3733580</v>
      </c>
      <c r="AJ2986" s="13" t="s">
        <v>486</v>
      </c>
      <c r="AK2986" s="13" t="s">
        <v>7354</v>
      </c>
      <c r="AL2986" s="13" t="s">
        <v>7359</v>
      </c>
      <c r="AM2986" s="13" t="s">
        <v>7360</v>
      </c>
      <c r="AN2986" s="13" t="s">
        <v>487</v>
      </c>
    </row>
    <row r="2987" spans="1:40" x14ac:dyDescent="0.2">
      <c r="A2987" s="8" t="s">
        <v>7311</v>
      </c>
      <c r="B2987" s="8" t="s">
        <v>7398</v>
      </c>
      <c r="C2987" s="8" t="str">
        <f t="shared" si="46"/>
        <v>Spokane County WA</v>
      </c>
      <c r="D2987" s="9">
        <v>490945</v>
      </c>
      <c r="E2987" s="8" t="s">
        <v>218</v>
      </c>
      <c r="F2987" s="9">
        <v>86590</v>
      </c>
      <c r="G2987" s="9">
        <v>103846</v>
      </c>
      <c r="H2987" s="9">
        <v>208081</v>
      </c>
      <c r="I2987" s="10">
        <v>0.41613602395221094</v>
      </c>
      <c r="J2987" s="10">
        <v>0.49906526785242283</v>
      </c>
      <c r="K2987" s="9">
        <v>-17256</v>
      </c>
      <c r="L2987" s="9">
        <v>17256</v>
      </c>
      <c r="M2987" s="10">
        <v>-8.2929243900211891E-2</v>
      </c>
      <c r="N2987" s="10">
        <v>8.2929243900211891E-2</v>
      </c>
      <c r="O2987" s="9">
        <v>91977</v>
      </c>
      <c r="P2987" s="9">
        <v>104797</v>
      </c>
      <c r="Q2987" s="9">
        <v>202088</v>
      </c>
      <c r="R2987" s="10">
        <v>0.45513340722853413</v>
      </c>
      <c r="S2987" s="10">
        <v>0.51857111753295593</v>
      </c>
      <c r="T2987" s="9">
        <v>-12820</v>
      </c>
      <c r="U2987" s="10">
        <v>-6.3437710304421802E-2</v>
      </c>
      <c r="V2987" s="9">
        <v>-5387</v>
      </c>
      <c r="W2987" s="9">
        <v>-951</v>
      </c>
      <c r="X2987" s="10">
        <v>-3.8997383276323183E-2</v>
      </c>
      <c r="Y2987" s="10">
        <v>-1.9505849680533094E-2</v>
      </c>
      <c r="Z2987" s="11">
        <v>1763.79</v>
      </c>
      <c r="AA2987" s="11">
        <v>278.34662856689289</v>
      </c>
      <c r="AB2987" s="11">
        <v>53063</v>
      </c>
      <c r="AC2987" s="12" t="s">
        <v>7399</v>
      </c>
      <c r="AD2987" s="8">
        <v>53</v>
      </c>
      <c r="AE2987" s="8">
        <v>63</v>
      </c>
      <c r="AF2987" s="13" t="s">
        <v>7384</v>
      </c>
      <c r="AG2987" s="13" t="s">
        <v>1995</v>
      </c>
      <c r="AH2987" s="13" t="s">
        <v>7385</v>
      </c>
      <c r="AI2987" s="14">
        <v>547824</v>
      </c>
      <c r="AJ2987" s="13" t="s">
        <v>486</v>
      </c>
      <c r="AK2987" s="13" t="s">
        <v>1997</v>
      </c>
      <c r="AL2987" s="13"/>
      <c r="AM2987" s="13"/>
      <c r="AN2987" s="13" t="s">
        <v>487</v>
      </c>
    </row>
    <row r="2988" spans="1:40" x14ac:dyDescent="0.2">
      <c r="A2988" s="8" t="s">
        <v>7311</v>
      </c>
      <c r="B2988" s="8" t="s">
        <v>2915</v>
      </c>
      <c r="C2988" s="8" t="str">
        <f t="shared" si="46"/>
        <v>Stevens County WA</v>
      </c>
      <c r="D2988" s="9">
        <v>43791</v>
      </c>
      <c r="E2988" s="8" t="s">
        <v>218</v>
      </c>
      <c r="F2988" s="9">
        <v>4348</v>
      </c>
      <c r="G2988" s="9">
        <v>11059</v>
      </c>
      <c r="H2988" s="9">
        <v>16438</v>
      </c>
      <c r="I2988" s="10">
        <v>0.26450906436306121</v>
      </c>
      <c r="J2988" s="10">
        <v>0.6727704100255506</v>
      </c>
      <c r="K2988" s="9">
        <v>-6711</v>
      </c>
      <c r="L2988" s="9">
        <v>6711</v>
      </c>
      <c r="M2988" s="10">
        <v>-0.40826134566248939</v>
      </c>
      <c r="N2988" s="10">
        <v>0.40826134566248939</v>
      </c>
      <c r="O2988" s="9">
        <v>6014</v>
      </c>
      <c r="P2988" s="9">
        <v>10794</v>
      </c>
      <c r="Q2988" s="9">
        <v>17281</v>
      </c>
      <c r="R2988" s="10">
        <v>0.34801226780857591</v>
      </c>
      <c r="S2988" s="10">
        <v>0.62461663098200337</v>
      </c>
      <c r="T2988" s="9">
        <v>-4780</v>
      </c>
      <c r="U2988" s="10">
        <v>-0.27660436317342746</v>
      </c>
      <c r="V2988" s="9">
        <v>-1666</v>
      </c>
      <c r="W2988" s="9">
        <v>265</v>
      </c>
      <c r="X2988" s="10">
        <v>-8.3503203445514707E-2</v>
      </c>
      <c r="Y2988" s="10">
        <v>4.8153779043547229E-2</v>
      </c>
      <c r="Z2988" s="11">
        <v>2477.77</v>
      </c>
      <c r="AA2988" s="11">
        <v>17.6735532353689</v>
      </c>
      <c r="AB2988" s="11">
        <v>53065</v>
      </c>
      <c r="AC2988" s="12" t="s">
        <v>7400</v>
      </c>
      <c r="AD2988" s="8">
        <v>53</v>
      </c>
      <c r="AE2988" s="8">
        <v>65</v>
      </c>
      <c r="AF2988" s="13" t="s">
        <v>7384</v>
      </c>
      <c r="AG2988" s="13" t="s">
        <v>1995</v>
      </c>
      <c r="AH2988" s="13" t="s">
        <v>7385</v>
      </c>
      <c r="AI2988" s="14">
        <v>547824</v>
      </c>
      <c r="AJ2988" s="13" t="s">
        <v>486</v>
      </c>
      <c r="AK2988" s="13" t="s">
        <v>1997</v>
      </c>
      <c r="AL2988" s="13"/>
      <c r="AM2988" s="13"/>
      <c r="AN2988" s="13" t="s">
        <v>505</v>
      </c>
    </row>
    <row r="2989" spans="1:40" x14ac:dyDescent="0.2">
      <c r="A2989" s="8" t="s">
        <v>7311</v>
      </c>
      <c r="B2989" s="8" t="s">
        <v>4537</v>
      </c>
      <c r="C2989" s="8" t="str">
        <f t="shared" si="46"/>
        <v>Thurston County WA</v>
      </c>
      <c r="D2989" s="9">
        <v>269536</v>
      </c>
      <c r="E2989" s="8" t="s">
        <v>218</v>
      </c>
      <c r="F2989" s="9">
        <v>65015</v>
      </c>
      <c r="G2989" s="9">
        <v>46219</v>
      </c>
      <c r="H2989" s="9">
        <v>122301</v>
      </c>
      <c r="I2989" s="10">
        <v>0.53159826984243796</v>
      </c>
      <c r="J2989" s="10">
        <v>0.37791187316538705</v>
      </c>
      <c r="K2989" s="9">
        <v>18796</v>
      </c>
      <c r="L2989" s="9">
        <v>-18796</v>
      </c>
      <c r="M2989" s="10">
        <v>0.15368639667705092</v>
      </c>
      <c r="N2989" s="10">
        <v>-0.15368639667705092</v>
      </c>
      <c r="O2989" s="9">
        <v>64879</v>
      </c>
      <c r="P2989" s="9">
        <v>43703</v>
      </c>
      <c r="Q2989" s="9">
        <v>111652</v>
      </c>
      <c r="R2989" s="10">
        <v>0.58108229140543832</v>
      </c>
      <c r="S2989" s="10">
        <v>0.39142155984666643</v>
      </c>
      <c r="T2989" s="9">
        <v>21176</v>
      </c>
      <c r="U2989" s="10">
        <v>0.18966073155877189</v>
      </c>
      <c r="V2989" s="9">
        <v>136</v>
      </c>
      <c r="W2989" s="9">
        <v>2516</v>
      </c>
      <c r="X2989" s="10">
        <v>-4.9484021563000358E-2</v>
      </c>
      <c r="Y2989" s="10">
        <v>-1.3509686681279387E-2</v>
      </c>
      <c r="Z2989" s="11">
        <v>721.96</v>
      </c>
      <c r="AA2989" s="11">
        <v>373.33924317136683</v>
      </c>
      <c r="AB2989" s="11">
        <v>53067</v>
      </c>
      <c r="AC2989" s="12" t="s">
        <v>7401</v>
      </c>
      <c r="AD2989" s="8">
        <v>53</v>
      </c>
      <c r="AE2989" s="8">
        <v>67</v>
      </c>
      <c r="AF2989" s="13" t="s">
        <v>7402</v>
      </c>
      <c r="AG2989" s="13" t="s">
        <v>7352</v>
      </c>
      <c r="AH2989" s="13" t="s">
        <v>7403</v>
      </c>
      <c r="AI2989" s="14">
        <v>269536</v>
      </c>
      <c r="AJ2989" s="13" t="s">
        <v>486</v>
      </c>
      <c r="AK2989" s="13" t="s">
        <v>7354</v>
      </c>
      <c r="AL2989" s="13"/>
      <c r="AM2989" s="13"/>
      <c r="AN2989" s="13" t="s">
        <v>487</v>
      </c>
    </row>
    <row r="2990" spans="1:40" x14ac:dyDescent="0.2">
      <c r="A2990" s="8" t="s">
        <v>7311</v>
      </c>
      <c r="B2990" s="8" t="s">
        <v>7404</v>
      </c>
      <c r="C2990" s="8" t="str">
        <f t="shared" si="46"/>
        <v>Wahkiakum County WA</v>
      </c>
      <c r="D2990" s="9">
        <v>4042</v>
      </c>
      <c r="E2990" s="8" t="s">
        <v>218</v>
      </c>
      <c r="F2990" s="9">
        <v>824</v>
      </c>
      <c r="G2990" s="9">
        <v>1328</v>
      </c>
      <c r="H2990" s="9">
        <v>2333</v>
      </c>
      <c r="I2990" s="10">
        <v>0.35319331333047577</v>
      </c>
      <c r="J2990" s="10">
        <v>0.56922417488212607</v>
      </c>
      <c r="K2990" s="9">
        <v>-504</v>
      </c>
      <c r="L2990" s="9">
        <v>504</v>
      </c>
      <c r="M2990" s="10">
        <v>-0.2160308615516503</v>
      </c>
      <c r="N2990" s="10">
        <v>0.2160308615516503</v>
      </c>
      <c r="O2990" s="9">
        <v>1091</v>
      </c>
      <c r="P2990" s="9">
        <v>1115</v>
      </c>
      <c r="Q2990" s="9">
        <v>2285</v>
      </c>
      <c r="R2990" s="10">
        <v>0.4774617067833698</v>
      </c>
      <c r="S2990" s="10">
        <v>0.48796498905908098</v>
      </c>
      <c r="T2990" s="9">
        <v>-24</v>
      </c>
      <c r="U2990" s="10">
        <v>-1.0503282275711179E-2</v>
      </c>
      <c r="V2990" s="9">
        <v>-267</v>
      </c>
      <c r="W2990" s="9">
        <v>213</v>
      </c>
      <c r="X2990" s="10">
        <v>-0.12426839345289403</v>
      </c>
      <c r="Y2990" s="10">
        <v>8.1259185823045088E-2</v>
      </c>
      <c r="Z2990" s="11">
        <v>263.38</v>
      </c>
      <c r="AA2990" s="11">
        <v>15.346647429569444</v>
      </c>
      <c r="AB2990" s="11">
        <v>53069</v>
      </c>
      <c r="AC2990" s="12" t="s">
        <v>7405</v>
      </c>
      <c r="AD2990" s="8">
        <v>53</v>
      </c>
      <c r="AE2990" s="8">
        <v>69</v>
      </c>
      <c r="AF2990" s="13"/>
      <c r="AG2990" s="13"/>
      <c r="AH2990" s="13"/>
      <c r="AJ2990" s="13"/>
      <c r="AK2990" s="13"/>
      <c r="AL2990" s="13"/>
      <c r="AM2990" s="13"/>
      <c r="AN2990" s="13" t="s">
        <v>510</v>
      </c>
    </row>
    <row r="2991" spans="1:40" x14ac:dyDescent="0.2">
      <c r="A2991" s="8" t="s">
        <v>7311</v>
      </c>
      <c r="B2991" s="8" t="s">
        <v>7406</v>
      </c>
      <c r="C2991" s="8" t="str">
        <f t="shared" si="46"/>
        <v>Walla Walla County WA</v>
      </c>
      <c r="D2991" s="9">
        <v>60338</v>
      </c>
      <c r="E2991" s="8" t="s">
        <v>218</v>
      </c>
      <c r="F2991" s="9">
        <v>7550</v>
      </c>
      <c r="G2991" s="9">
        <v>10775</v>
      </c>
      <c r="H2991" s="9">
        <v>19718</v>
      </c>
      <c r="I2991" s="10">
        <v>0.38289887412516482</v>
      </c>
      <c r="J2991" s="10">
        <v>0.54645501572167565</v>
      </c>
      <c r="K2991" s="9">
        <v>-3225</v>
      </c>
      <c r="L2991" s="9">
        <v>3225</v>
      </c>
      <c r="M2991" s="10">
        <v>-0.16355614159651083</v>
      </c>
      <c r="N2991" s="10">
        <v>0.16355614159651083</v>
      </c>
      <c r="O2991" s="9">
        <v>5713</v>
      </c>
      <c r="P2991" s="9">
        <v>9098</v>
      </c>
      <c r="Q2991" s="9">
        <v>15155</v>
      </c>
      <c r="R2991" s="10">
        <v>0.37697129660178158</v>
      </c>
      <c r="S2991" s="10">
        <v>0.60032992411745301</v>
      </c>
      <c r="T2991" s="9">
        <v>-3385</v>
      </c>
      <c r="U2991" s="10">
        <v>-0.22335862751567143</v>
      </c>
      <c r="V2991" s="9">
        <v>1837</v>
      </c>
      <c r="W2991" s="9">
        <v>1677</v>
      </c>
      <c r="X2991" s="10">
        <v>5.9275775233832428E-3</v>
      </c>
      <c r="Y2991" s="10">
        <v>-5.3874908395777354E-2</v>
      </c>
      <c r="Z2991" s="11">
        <v>1270.1300000000001</v>
      </c>
      <c r="AA2991" s="11">
        <v>47.505373465708232</v>
      </c>
      <c r="AB2991" s="11">
        <v>53071</v>
      </c>
      <c r="AC2991" s="12" t="s">
        <v>7407</v>
      </c>
      <c r="AD2991" s="8">
        <v>53</v>
      </c>
      <c r="AE2991" s="8">
        <v>71</v>
      </c>
      <c r="AF2991" s="13" t="s">
        <v>7331</v>
      </c>
      <c r="AG2991" s="13"/>
      <c r="AH2991" s="13" t="s">
        <v>7332</v>
      </c>
      <c r="AI2991" s="14">
        <v>64282</v>
      </c>
      <c r="AJ2991" s="13" t="s">
        <v>486</v>
      </c>
      <c r="AK2991" s="13"/>
      <c r="AL2991" s="13"/>
      <c r="AM2991" s="13"/>
      <c r="AN2991" s="13" t="s">
        <v>487</v>
      </c>
    </row>
    <row r="2992" spans="1:40" x14ac:dyDescent="0.2">
      <c r="A2992" s="8" t="s">
        <v>7311</v>
      </c>
      <c r="B2992" s="8" t="s">
        <v>7408</v>
      </c>
      <c r="C2992" s="8" t="str">
        <f t="shared" si="46"/>
        <v>Whatcom County WA</v>
      </c>
      <c r="D2992" s="9">
        <v>212284</v>
      </c>
      <c r="E2992" s="8" t="s">
        <v>218</v>
      </c>
      <c r="F2992" s="9">
        <v>59402</v>
      </c>
      <c r="G2992" s="9">
        <v>40247</v>
      </c>
      <c r="H2992" s="9">
        <v>108223</v>
      </c>
      <c r="I2992" s="10">
        <v>0.54888517228315603</v>
      </c>
      <c r="J2992" s="10">
        <v>0.37188952440793549</v>
      </c>
      <c r="K2992" s="9">
        <v>19155</v>
      </c>
      <c r="L2992" s="9">
        <v>-19155</v>
      </c>
      <c r="M2992" s="10">
        <v>0.17699564787522054</v>
      </c>
      <c r="N2992" s="10">
        <v>-0.17699564787522054</v>
      </c>
      <c r="O2992" s="9">
        <v>49743</v>
      </c>
      <c r="P2992" s="9">
        <v>38764</v>
      </c>
      <c r="Q2992" s="9">
        <v>91158</v>
      </c>
      <c r="R2992" s="10">
        <v>0.54567893108668464</v>
      </c>
      <c r="S2992" s="10">
        <v>0.42523969371859849</v>
      </c>
      <c r="T2992" s="9">
        <v>10979</v>
      </c>
      <c r="U2992" s="10">
        <v>0.12043923736808615</v>
      </c>
      <c r="V2992" s="9">
        <v>9659</v>
      </c>
      <c r="W2992" s="9">
        <v>1483</v>
      </c>
      <c r="X2992" s="10">
        <v>3.2062411964713933E-3</v>
      </c>
      <c r="Y2992" s="10">
        <v>-5.3350169310662998E-2</v>
      </c>
      <c r="Z2992" s="11">
        <v>2106.86</v>
      </c>
      <c r="AA2992" s="11">
        <v>100.75847469694236</v>
      </c>
      <c r="AB2992" s="11">
        <v>53073</v>
      </c>
      <c r="AC2992" s="12" t="s">
        <v>7409</v>
      </c>
      <c r="AD2992" s="8">
        <v>53</v>
      </c>
      <c r="AE2992" s="8">
        <v>73</v>
      </c>
      <c r="AF2992" s="13" t="s">
        <v>7410</v>
      </c>
      <c r="AG2992" s="13"/>
      <c r="AH2992" s="13" t="s">
        <v>7411</v>
      </c>
      <c r="AI2992" s="14">
        <v>212284</v>
      </c>
      <c r="AJ2992" s="13" t="s">
        <v>486</v>
      </c>
      <c r="AK2992" s="13"/>
      <c r="AL2992" s="13"/>
      <c r="AM2992" s="13"/>
      <c r="AN2992" s="13" t="s">
        <v>487</v>
      </c>
    </row>
    <row r="2993" spans="1:40" x14ac:dyDescent="0.2">
      <c r="A2993" s="8" t="s">
        <v>7311</v>
      </c>
      <c r="B2993" s="8" t="s">
        <v>7412</v>
      </c>
      <c r="C2993" s="8" t="str">
        <f t="shared" si="46"/>
        <v>Whitman County WA</v>
      </c>
      <c r="D2993" s="9">
        <v>48177</v>
      </c>
      <c r="E2993" s="8" t="s">
        <v>218</v>
      </c>
      <c r="F2993" s="9">
        <v>5521</v>
      </c>
      <c r="G2993" s="9">
        <v>5462</v>
      </c>
      <c r="H2993" s="9">
        <v>12128</v>
      </c>
      <c r="I2993" s="10">
        <v>0.45522757255936674</v>
      </c>
      <c r="J2993" s="10">
        <v>0.45036279683377306</v>
      </c>
      <c r="K2993" s="9">
        <v>59</v>
      </c>
      <c r="L2993" s="9">
        <v>-59</v>
      </c>
      <c r="M2993" s="10">
        <v>4.8647757255936841E-3</v>
      </c>
      <c r="N2993" s="10">
        <v>-4.8647757255936841E-3</v>
      </c>
      <c r="O2993" s="9">
        <v>6910</v>
      </c>
      <c r="P2993" s="9">
        <v>7460</v>
      </c>
      <c r="Q2993" s="9">
        <v>14851</v>
      </c>
      <c r="R2993" s="10">
        <v>0.46528853275873677</v>
      </c>
      <c r="S2993" s="10">
        <v>0.50232307588714564</v>
      </c>
      <c r="T2993" s="9">
        <v>-550</v>
      </c>
      <c r="U2993" s="10">
        <v>-3.703454312840887E-2</v>
      </c>
      <c r="V2993" s="9">
        <v>-1389</v>
      </c>
      <c r="W2993" s="9">
        <v>-1998</v>
      </c>
      <c r="X2993" s="10">
        <v>-1.0060960199370028E-2</v>
      </c>
      <c r="Y2993" s="10">
        <v>-5.1960279053372582E-2</v>
      </c>
      <c r="Z2993" s="11">
        <v>2159.09</v>
      </c>
      <c r="AA2993" s="11">
        <v>22.313567289923068</v>
      </c>
      <c r="AB2993" s="11">
        <v>53075</v>
      </c>
      <c r="AC2993" s="12" t="s">
        <v>7413</v>
      </c>
      <c r="AD2993" s="8">
        <v>53</v>
      </c>
      <c r="AE2993" s="8">
        <v>75</v>
      </c>
      <c r="AF2993" s="13" t="s">
        <v>7414</v>
      </c>
      <c r="AG2993" s="13" t="s">
        <v>2001</v>
      </c>
      <c r="AH2993" s="13" t="s">
        <v>7415</v>
      </c>
      <c r="AJ2993" s="13" t="s">
        <v>498</v>
      </c>
      <c r="AK2993" s="13" t="s">
        <v>2003</v>
      </c>
      <c r="AL2993" s="13"/>
      <c r="AM2993" s="13"/>
      <c r="AN2993" s="13" t="s">
        <v>487</v>
      </c>
    </row>
    <row r="2994" spans="1:40" x14ac:dyDescent="0.2">
      <c r="A2994" s="8" t="s">
        <v>7311</v>
      </c>
      <c r="B2994" s="8" t="s">
        <v>7416</v>
      </c>
      <c r="C2994" s="8" t="str">
        <f t="shared" si="46"/>
        <v>Yakima County WA</v>
      </c>
      <c r="D2994" s="9">
        <v>248830</v>
      </c>
      <c r="E2994" s="8" t="s">
        <v>218</v>
      </c>
      <c r="F2994" s="9">
        <v>28484</v>
      </c>
      <c r="G2994" s="9">
        <v>39593</v>
      </c>
      <c r="H2994" s="9">
        <v>72306</v>
      </c>
      <c r="I2994" s="10">
        <v>0.39393687937377259</v>
      </c>
      <c r="J2994" s="10">
        <v>0.54757558155616404</v>
      </c>
      <c r="K2994" s="9">
        <v>-11109</v>
      </c>
      <c r="L2994" s="9">
        <v>11109</v>
      </c>
      <c r="M2994" s="10">
        <v>-0.15363870218239145</v>
      </c>
      <c r="N2994" s="10">
        <v>0.15363870218239145</v>
      </c>
      <c r="O2994" s="9">
        <v>25945</v>
      </c>
      <c r="P2994" s="9">
        <v>35381</v>
      </c>
      <c r="Q2994" s="9">
        <v>62449</v>
      </c>
      <c r="R2994" s="10">
        <v>0.41545901455587758</v>
      </c>
      <c r="S2994" s="10">
        <v>0.56655831158225112</v>
      </c>
      <c r="T2994" s="9">
        <v>-9436</v>
      </c>
      <c r="U2994" s="10">
        <v>-0.15109929702637354</v>
      </c>
      <c r="V2994" s="9">
        <v>2539</v>
      </c>
      <c r="W2994" s="9">
        <v>4212</v>
      </c>
      <c r="X2994" s="10">
        <v>-2.1522135182104996E-2</v>
      </c>
      <c r="Y2994" s="10">
        <v>-1.898273002608708E-2</v>
      </c>
      <c r="Z2994" s="11">
        <v>4295.3999999999996</v>
      </c>
      <c r="AA2994" s="11">
        <v>57.929412860269132</v>
      </c>
      <c r="AB2994" s="11">
        <v>53077</v>
      </c>
      <c r="AC2994" s="12" t="s">
        <v>7417</v>
      </c>
      <c r="AD2994" s="8">
        <v>53</v>
      </c>
      <c r="AE2994" s="8">
        <v>77</v>
      </c>
      <c r="AF2994" s="13" t="s">
        <v>7418</v>
      </c>
      <c r="AG2994" s="13"/>
      <c r="AH2994" s="13" t="s">
        <v>7419</v>
      </c>
      <c r="AI2994" s="14">
        <v>248830</v>
      </c>
      <c r="AJ2994" s="13" t="s">
        <v>486</v>
      </c>
      <c r="AK2994" s="13"/>
      <c r="AL2994" s="13"/>
      <c r="AM2994" s="13"/>
      <c r="AN2994" s="13" t="s">
        <v>487</v>
      </c>
    </row>
    <row r="2995" spans="1:40" x14ac:dyDescent="0.2">
      <c r="A2995" s="8" t="s">
        <v>7420</v>
      </c>
      <c r="B2995" s="8" t="s">
        <v>494</v>
      </c>
      <c r="C2995" s="8" t="str">
        <f t="shared" si="46"/>
        <v>Barbour County WV</v>
      </c>
      <c r="D2995" s="9">
        <v>16704</v>
      </c>
      <c r="E2995" s="8" t="s">
        <v>445</v>
      </c>
      <c r="F2995" s="9">
        <v>1213</v>
      </c>
      <c r="G2995" s="9">
        <v>4509</v>
      </c>
      <c r="H2995" s="9">
        <v>6024</v>
      </c>
      <c r="I2995" s="10">
        <v>0.20136122177954846</v>
      </c>
      <c r="J2995" s="10">
        <v>0.74850597609561753</v>
      </c>
      <c r="K2995" s="9">
        <v>-3296</v>
      </c>
      <c r="L2995" s="9">
        <v>3296</v>
      </c>
      <c r="M2995" s="10">
        <v>-0.54714475431606902</v>
      </c>
      <c r="N2995" s="10">
        <v>0.54714475431606902</v>
      </c>
      <c r="O2995" s="9">
        <v>1761</v>
      </c>
      <c r="P2995" s="9">
        <v>3804</v>
      </c>
      <c r="Q2995" s="9">
        <v>5733</v>
      </c>
      <c r="R2995" s="10">
        <v>0.30716902145473574</v>
      </c>
      <c r="S2995" s="10">
        <v>0.66352694924123501</v>
      </c>
      <c r="T2995" s="9">
        <v>-2043</v>
      </c>
      <c r="U2995" s="10">
        <v>-0.35635792778649927</v>
      </c>
      <c r="V2995" s="9">
        <v>-548</v>
      </c>
      <c r="W2995" s="9">
        <v>705</v>
      </c>
      <c r="X2995" s="10">
        <v>-0.10580779967518728</v>
      </c>
      <c r="Y2995" s="10">
        <v>8.4979026854382522E-2</v>
      </c>
      <c r="Z2995" s="11">
        <v>341.06</v>
      </c>
      <c r="AA2995" s="11">
        <v>48.976719638773233</v>
      </c>
      <c r="AB2995" s="11">
        <v>54001</v>
      </c>
      <c r="AC2995" s="12" t="s">
        <v>7421</v>
      </c>
      <c r="AD2995" s="8">
        <v>54</v>
      </c>
      <c r="AE2995" s="8">
        <v>1</v>
      </c>
      <c r="AF2995" s="13"/>
      <c r="AG2995" s="13"/>
      <c r="AH2995" s="13"/>
      <c r="AJ2995" s="13"/>
      <c r="AK2995" s="13"/>
      <c r="AL2995" s="13"/>
      <c r="AM2995" s="13"/>
      <c r="AN2995" s="13" t="s">
        <v>510</v>
      </c>
    </row>
    <row r="2996" spans="1:40" x14ac:dyDescent="0.2">
      <c r="A2996" s="8" t="s">
        <v>7420</v>
      </c>
      <c r="B2996" s="8" t="s">
        <v>6008</v>
      </c>
      <c r="C2996" s="8" t="str">
        <f t="shared" si="46"/>
        <v>Berkeley County WV</v>
      </c>
      <c r="D2996" s="9">
        <v>111901</v>
      </c>
      <c r="E2996" s="8" t="s">
        <v>445</v>
      </c>
      <c r="F2996" s="9">
        <v>12287</v>
      </c>
      <c r="G2996" s="9">
        <v>28210</v>
      </c>
      <c r="H2996" s="9">
        <v>42770</v>
      </c>
      <c r="I2996" s="10">
        <v>0.28728080430208092</v>
      </c>
      <c r="J2996" s="10">
        <v>0.65957446808510634</v>
      </c>
      <c r="K2996" s="9">
        <v>-15923</v>
      </c>
      <c r="L2996" s="9">
        <v>15923</v>
      </c>
      <c r="M2996" s="10">
        <v>-0.37229366378302542</v>
      </c>
      <c r="N2996" s="10">
        <v>0.37229366378302542</v>
      </c>
      <c r="O2996" s="9">
        <v>14122</v>
      </c>
      <c r="P2996" s="9">
        <v>21956</v>
      </c>
      <c r="Q2996" s="9">
        <v>36804</v>
      </c>
      <c r="R2996" s="10">
        <v>0.38370829257689382</v>
      </c>
      <c r="S2996" s="10">
        <v>0.59656559069666337</v>
      </c>
      <c r="T2996" s="9">
        <v>-7834</v>
      </c>
      <c r="U2996" s="10">
        <v>-0.21285729811976956</v>
      </c>
      <c r="V2996" s="9">
        <v>-1835</v>
      </c>
      <c r="W2996" s="9">
        <v>6254</v>
      </c>
      <c r="X2996" s="10">
        <v>-9.64274882748129E-2</v>
      </c>
      <c r="Y2996" s="10">
        <v>6.3008877388442963E-2</v>
      </c>
      <c r="Z2996" s="11">
        <v>321.14</v>
      </c>
      <c r="AA2996" s="11">
        <v>348.44927445973718</v>
      </c>
      <c r="AB2996" s="11">
        <v>54003</v>
      </c>
      <c r="AC2996" s="12" t="s">
        <v>7422</v>
      </c>
      <c r="AD2996" s="8">
        <v>54</v>
      </c>
      <c r="AE2996" s="8">
        <v>3</v>
      </c>
      <c r="AF2996" s="13" t="s">
        <v>3422</v>
      </c>
      <c r="AG2996" s="13" t="s">
        <v>1355</v>
      </c>
      <c r="AH2996" s="13" t="s">
        <v>3423</v>
      </c>
      <c r="AI2996" s="14">
        <v>261486</v>
      </c>
      <c r="AJ2996" s="13" t="s">
        <v>486</v>
      </c>
      <c r="AK2996" s="13" t="s">
        <v>1357</v>
      </c>
      <c r="AL2996" s="13"/>
      <c r="AM2996" s="13"/>
      <c r="AN2996" s="13" t="s">
        <v>487</v>
      </c>
    </row>
    <row r="2997" spans="1:40" x14ac:dyDescent="0.2">
      <c r="A2997" s="8" t="s">
        <v>7420</v>
      </c>
      <c r="B2997" s="8" t="s">
        <v>758</v>
      </c>
      <c r="C2997" s="8" t="str">
        <f t="shared" si="46"/>
        <v>Boone County WV</v>
      </c>
      <c r="D2997" s="9">
        <v>23372</v>
      </c>
      <c r="E2997" s="8" t="s">
        <v>445</v>
      </c>
      <c r="F2997" s="9">
        <v>1783</v>
      </c>
      <c r="G2997" s="9">
        <v>6483</v>
      </c>
      <c r="H2997" s="9">
        <v>8654</v>
      </c>
      <c r="I2997" s="10">
        <v>0.20603189276635081</v>
      </c>
      <c r="J2997" s="10">
        <v>0.74913334874046689</v>
      </c>
      <c r="K2997" s="9">
        <v>-4700</v>
      </c>
      <c r="L2997" s="9">
        <v>4700</v>
      </c>
      <c r="M2997" s="10">
        <v>-0.54310145597411608</v>
      </c>
      <c r="N2997" s="10">
        <v>0.54310145597411608</v>
      </c>
      <c r="O2997" s="9">
        <v>2777</v>
      </c>
      <c r="P2997" s="9">
        <v>5414</v>
      </c>
      <c r="Q2997" s="9">
        <v>8434</v>
      </c>
      <c r="R2997" s="10">
        <v>0.32926250889257769</v>
      </c>
      <c r="S2997" s="10">
        <v>0.64192553948304487</v>
      </c>
      <c r="T2997" s="9">
        <v>-2637</v>
      </c>
      <c r="U2997" s="10">
        <v>-0.31266303059046718</v>
      </c>
      <c r="V2997" s="9">
        <v>-994</v>
      </c>
      <c r="W2997" s="9">
        <v>1069</v>
      </c>
      <c r="X2997" s="10">
        <v>-0.12323061612622688</v>
      </c>
      <c r="Y2997" s="10">
        <v>0.10720780925742202</v>
      </c>
      <c r="Z2997" s="11">
        <v>501.54</v>
      </c>
      <c r="AA2997" s="11">
        <v>46.600470550703832</v>
      </c>
      <c r="AB2997" s="11">
        <v>54005</v>
      </c>
      <c r="AC2997" s="12" t="s">
        <v>7423</v>
      </c>
      <c r="AD2997" s="8">
        <v>54</v>
      </c>
      <c r="AE2997" s="8">
        <v>5</v>
      </c>
      <c r="AF2997" s="13" t="s">
        <v>7424</v>
      </c>
      <c r="AG2997" s="13" t="s">
        <v>89</v>
      </c>
      <c r="AH2997" s="13" t="s">
        <v>7425</v>
      </c>
      <c r="AI2997" s="14">
        <v>220614</v>
      </c>
      <c r="AJ2997" s="13" t="s">
        <v>486</v>
      </c>
      <c r="AK2997" s="13" t="s">
        <v>2968</v>
      </c>
      <c r="AL2997" s="13"/>
      <c r="AM2997" s="13"/>
      <c r="AN2997" s="13" t="s">
        <v>505</v>
      </c>
    </row>
    <row r="2998" spans="1:40" x14ac:dyDescent="0.2">
      <c r="A2998" s="8" t="s">
        <v>7420</v>
      </c>
      <c r="B2998" s="8" t="s">
        <v>7426</v>
      </c>
      <c r="C2998" s="8" t="str">
        <f t="shared" si="46"/>
        <v>Braxton County WV</v>
      </c>
      <c r="D2998" s="9">
        <v>14415</v>
      </c>
      <c r="E2998" s="8" t="s">
        <v>445</v>
      </c>
      <c r="F2998" s="9">
        <v>1315</v>
      </c>
      <c r="G2998" s="9">
        <v>3516</v>
      </c>
      <c r="H2998" s="9">
        <v>5063</v>
      </c>
      <c r="I2998" s="10">
        <v>0.25972743432747381</v>
      </c>
      <c r="J2998" s="10">
        <v>0.69444993087102513</v>
      </c>
      <c r="K2998" s="9">
        <v>-2201</v>
      </c>
      <c r="L2998" s="9">
        <v>2201</v>
      </c>
      <c r="M2998" s="10">
        <v>-0.43472249654355133</v>
      </c>
      <c r="N2998" s="10">
        <v>0.43472249654355133</v>
      </c>
      <c r="O2998" s="9">
        <v>1985</v>
      </c>
      <c r="P2998" s="9">
        <v>2692</v>
      </c>
      <c r="Q2998" s="9">
        <v>4756</v>
      </c>
      <c r="R2998" s="10">
        <v>0.41736753574432295</v>
      </c>
      <c r="S2998" s="10">
        <v>0.56602186711522284</v>
      </c>
      <c r="T2998" s="9">
        <v>-707</v>
      </c>
      <c r="U2998" s="10">
        <v>-0.14865433137089989</v>
      </c>
      <c r="V2998" s="9">
        <v>-670</v>
      </c>
      <c r="W2998" s="9">
        <v>824</v>
      </c>
      <c r="X2998" s="10">
        <v>-0.15764010141684914</v>
      </c>
      <c r="Y2998" s="10">
        <v>0.12842806375580229</v>
      </c>
      <c r="Z2998" s="11">
        <v>510.81</v>
      </c>
      <c r="AA2998" s="11">
        <v>28.219886063311211</v>
      </c>
      <c r="AB2998" s="11">
        <v>54007</v>
      </c>
      <c r="AC2998" s="12" t="s">
        <v>7427</v>
      </c>
      <c r="AD2998" s="8">
        <v>54</v>
      </c>
      <c r="AE2998" s="8">
        <v>7</v>
      </c>
      <c r="AF2998" s="13"/>
      <c r="AG2998" s="13"/>
      <c r="AH2998" s="13"/>
      <c r="AJ2998" s="13"/>
      <c r="AK2998" s="13"/>
      <c r="AL2998" s="13"/>
      <c r="AM2998" s="13"/>
      <c r="AN2998" s="13" t="s">
        <v>510</v>
      </c>
    </row>
    <row r="2999" spans="1:40" x14ac:dyDescent="0.2">
      <c r="A2999" s="8" t="s">
        <v>7420</v>
      </c>
      <c r="B2999" s="8" t="s">
        <v>7428</v>
      </c>
      <c r="C2999" s="8" t="str">
        <f t="shared" si="46"/>
        <v>Brooke County WV</v>
      </c>
      <c r="D2999" s="9">
        <v>23350</v>
      </c>
      <c r="E2999" s="8" t="s">
        <v>445</v>
      </c>
      <c r="F2999" s="9">
        <v>2549</v>
      </c>
      <c r="G2999" s="9">
        <v>6574</v>
      </c>
      <c r="H2999" s="9">
        <v>9540</v>
      </c>
      <c r="I2999" s="10">
        <v>0.2671907756813417</v>
      </c>
      <c r="J2999" s="10">
        <v>0.68909853249475894</v>
      </c>
      <c r="K2999" s="9">
        <v>-4025</v>
      </c>
      <c r="L2999" s="9">
        <v>4025</v>
      </c>
      <c r="M2999" s="10">
        <v>-0.42190775681341725</v>
      </c>
      <c r="N2999" s="10">
        <v>0.42190775681341725</v>
      </c>
      <c r="O2999" s="9">
        <v>3984</v>
      </c>
      <c r="P2999" s="9">
        <v>5014</v>
      </c>
      <c r="Q2999" s="9">
        <v>9224</v>
      </c>
      <c r="R2999" s="10">
        <v>0.4319167389418907</v>
      </c>
      <c r="S2999" s="10">
        <v>0.54358196010407633</v>
      </c>
      <c r="T2999" s="9">
        <v>-1030</v>
      </c>
      <c r="U2999" s="10">
        <v>-0.11166522116218563</v>
      </c>
      <c r="V2999" s="9">
        <v>-1435</v>
      </c>
      <c r="W2999" s="9">
        <v>1560</v>
      </c>
      <c r="X2999" s="10">
        <v>-0.164725963260549</v>
      </c>
      <c r="Y2999" s="10">
        <v>0.14551657239068261</v>
      </c>
      <c r="Z2999" s="11">
        <v>89.21</v>
      </c>
      <c r="AA2999" s="11">
        <v>261.74195717968837</v>
      </c>
      <c r="AB2999" s="11">
        <v>54009</v>
      </c>
      <c r="AC2999" s="12" t="s">
        <v>7429</v>
      </c>
      <c r="AD2999" s="8">
        <v>54</v>
      </c>
      <c r="AE2999" s="8">
        <v>9</v>
      </c>
      <c r="AF2999" s="13" t="s">
        <v>5426</v>
      </c>
      <c r="AG2999" s="13" t="s">
        <v>5427</v>
      </c>
      <c r="AH2999" s="13" t="s">
        <v>5428</v>
      </c>
      <c r="AI2999" s="14">
        <v>120512</v>
      </c>
      <c r="AJ2999" s="13" t="s">
        <v>486</v>
      </c>
      <c r="AK2999" s="13" t="s">
        <v>5429</v>
      </c>
      <c r="AL2999" s="13"/>
      <c r="AM2999" s="13"/>
      <c r="AN2999" s="13" t="s">
        <v>487</v>
      </c>
    </row>
    <row r="3000" spans="1:40" x14ac:dyDescent="0.2">
      <c r="A3000" s="8" t="s">
        <v>7420</v>
      </c>
      <c r="B3000" s="8" t="s">
        <v>7430</v>
      </c>
      <c r="C3000" s="8" t="str">
        <f t="shared" si="46"/>
        <v>Cabell County WV</v>
      </c>
      <c r="D3000" s="9">
        <v>96844</v>
      </c>
      <c r="E3000" s="8" t="s">
        <v>445</v>
      </c>
      <c r="F3000" s="9">
        <v>11306</v>
      </c>
      <c r="G3000" s="9">
        <v>19648</v>
      </c>
      <c r="H3000" s="9">
        <v>32701</v>
      </c>
      <c r="I3000" s="10">
        <v>0.34573866242622547</v>
      </c>
      <c r="J3000" s="10">
        <v>0.60083789486560046</v>
      </c>
      <c r="K3000" s="9">
        <v>-8342</v>
      </c>
      <c r="L3000" s="9">
        <v>8342</v>
      </c>
      <c r="M3000" s="10">
        <v>-0.25509923243937499</v>
      </c>
      <c r="N3000" s="10">
        <v>0.25509923243937499</v>
      </c>
      <c r="O3000" s="9">
        <v>13380</v>
      </c>
      <c r="P3000" s="9">
        <v>17779</v>
      </c>
      <c r="Q3000" s="9">
        <v>31744</v>
      </c>
      <c r="R3000" s="10">
        <v>0.42149697580645162</v>
      </c>
      <c r="S3000" s="10">
        <v>0.5600743447580645</v>
      </c>
      <c r="T3000" s="9">
        <v>-4399</v>
      </c>
      <c r="U3000" s="10">
        <v>-0.13857736895161288</v>
      </c>
      <c r="V3000" s="9">
        <v>-2074</v>
      </c>
      <c r="W3000" s="9">
        <v>1869</v>
      </c>
      <c r="X3000" s="10">
        <v>-7.575831338022615E-2</v>
      </c>
      <c r="Y3000" s="10">
        <v>4.0763550107535962E-2</v>
      </c>
      <c r="Z3000" s="11">
        <v>281.02</v>
      </c>
      <c r="AA3000" s="11">
        <v>344.61604156287808</v>
      </c>
      <c r="AB3000" s="11">
        <v>54011</v>
      </c>
      <c r="AC3000" s="12" t="s">
        <v>7431</v>
      </c>
      <c r="AD3000" s="8">
        <v>54</v>
      </c>
      <c r="AE3000" s="8">
        <v>11</v>
      </c>
      <c r="AF3000" s="13" t="s">
        <v>2966</v>
      </c>
      <c r="AG3000" s="13" t="s">
        <v>89</v>
      </c>
      <c r="AH3000" s="13" t="s">
        <v>2967</v>
      </c>
      <c r="AI3000" s="14">
        <v>361580</v>
      </c>
      <c r="AJ3000" s="13" t="s">
        <v>486</v>
      </c>
      <c r="AK3000" s="13" t="s">
        <v>2968</v>
      </c>
      <c r="AL3000" s="13"/>
      <c r="AM3000" s="13"/>
      <c r="AN3000" s="13" t="s">
        <v>487</v>
      </c>
    </row>
    <row r="3001" spans="1:40" x14ac:dyDescent="0.2">
      <c r="A3001" s="8" t="s">
        <v>7420</v>
      </c>
      <c r="B3001" s="8" t="s">
        <v>513</v>
      </c>
      <c r="C3001" s="8" t="str">
        <f t="shared" si="46"/>
        <v>Calhoun County WV</v>
      </c>
      <c r="D3001" s="9">
        <v>7470</v>
      </c>
      <c r="E3001" s="8" t="s">
        <v>445</v>
      </c>
      <c r="F3001" s="9">
        <v>456</v>
      </c>
      <c r="G3001" s="9">
        <v>2023</v>
      </c>
      <c r="H3001" s="9">
        <v>2604</v>
      </c>
      <c r="I3001" s="10">
        <v>0.17511520737327188</v>
      </c>
      <c r="J3001" s="10">
        <v>0.7768817204301075</v>
      </c>
      <c r="K3001" s="9">
        <v>-1567</v>
      </c>
      <c r="L3001" s="9">
        <v>1567</v>
      </c>
      <c r="M3001" s="10">
        <v>-0.60176651305683559</v>
      </c>
      <c r="N3001" s="10">
        <v>0.60176651305683559</v>
      </c>
      <c r="O3001" s="9">
        <v>801</v>
      </c>
      <c r="P3001" s="9">
        <v>1288</v>
      </c>
      <c r="Q3001" s="9">
        <v>2157</v>
      </c>
      <c r="R3001" s="10">
        <v>0.3713490959666203</v>
      </c>
      <c r="S3001" s="10">
        <v>0.59712563745943437</v>
      </c>
      <c r="T3001" s="9">
        <v>-487</v>
      </c>
      <c r="U3001" s="10">
        <v>-0.22577654149281406</v>
      </c>
      <c r="V3001" s="9">
        <v>-345</v>
      </c>
      <c r="W3001" s="9">
        <v>735</v>
      </c>
      <c r="X3001" s="10">
        <v>-0.19623388859334842</v>
      </c>
      <c r="Y3001" s="10">
        <v>0.17975608297067314</v>
      </c>
      <c r="Z3001" s="11">
        <v>279.25</v>
      </c>
      <c r="AA3001" s="11">
        <v>26.750223813786928</v>
      </c>
      <c r="AB3001" s="11">
        <v>54013</v>
      </c>
      <c r="AC3001" s="12" t="s">
        <v>7432</v>
      </c>
      <c r="AD3001" s="8">
        <v>54</v>
      </c>
      <c r="AE3001" s="8">
        <v>13</v>
      </c>
      <c r="AF3001" s="13"/>
      <c r="AG3001" s="13"/>
      <c r="AH3001" s="13"/>
      <c r="AJ3001" s="13"/>
      <c r="AK3001" s="13"/>
      <c r="AL3001" s="13"/>
      <c r="AM3001" s="13"/>
      <c r="AN3001" s="13" t="s">
        <v>510</v>
      </c>
    </row>
    <row r="3002" spans="1:40" x14ac:dyDescent="0.2">
      <c r="A3002" s="8" t="s">
        <v>7420</v>
      </c>
      <c r="B3002" s="8" t="s">
        <v>531</v>
      </c>
      <c r="C3002" s="8" t="str">
        <f t="shared" si="46"/>
        <v>Clay County WV</v>
      </c>
      <c r="D3002" s="9">
        <v>8910</v>
      </c>
      <c r="E3002" s="8" t="s">
        <v>445</v>
      </c>
      <c r="F3002" s="9">
        <v>566</v>
      </c>
      <c r="G3002" s="9">
        <v>2289</v>
      </c>
      <c r="H3002" s="9">
        <v>2958</v>
      </c>
      <c r="I3002" s="10">
        <v>0.19134550371872888</v>
      </c>
      <c r="J3002" s="10">
        <v>0.77383367139959436</v>
      </c>
      <c r="K3002" s="9">
        <v>-1723</v>
      </c>
      <c r="L3002" s="9">
        <v>1723</v>
      </c>
      <c r="M3002" s="10">
        <v>-0.58248816768086553</v>
      </c>
      <c r="N3002" s="10">
        <v>0.58248816768086553</v>
      </c>
      <c r="O3002" s="9">
        <v>922</v>
      </c>
      <c r="P3002" s="9">
        <v>1957</v>
      </c>
      <c r="Q3002" s="9">
        <v>2989</v>
      </c>
      <c r="R3002" s="10">
        <v>0.30846436935429911</v>
      </c>
      <c r="S3002" s="10">
        <v>0.65473402475744391</v>
      </c>
      <c r="T3002" s="9">
        <v>-1035</v>
      </c>
      <c r="U3002" s="10">
        <v>-0.3462696554031448</v>
      </c>
      <c r="V3002" s="9">
        <v>-356</v>
      </c>
      <c r="W3002" s="9">
        <v>332</v>
      </c>
      <c r="X3002" s="10">
        <v>-0.11711886563557022</v>
      </c>
      <c r="Y3002" s="10">
        <v>0.11909964664215045</v>
      </c>
      <c r="Z3002" s="11">
        <v>341.9</v>
      </c>
      <c r="AA3002" s="11">
        <v>26.060251535536707</v>
      </c>
      <c r="AB3002" s="11">
        <v>54015</v>
      </c>
      <c r="AC3002" s="12" t="s">
        <v>7433</v>
      </c>
      <c r="AD3002" s="8">
        <v>54</v>
      </c>
      <c r="AE3002" s="8">
        <v>15</v>
      </c>
      <c r="AF3002" s="13" t="s">
        <v>7424</v>
      </c>
      <c r="AG3002" s="13" t="s">
        <v>89</v>
      </c>
      <c r="AH3002" s="13" t="s">
        <v>7425</v>
      </c>
      <c r="AI3002" s="14">
        <v>220614</v>
      </c>
      <c r="AJ3002" s="13" t="s">
        <v>486</v>
      </c>
      <c r="AK3002" s="13" t="s">
        <v>2968</v>
      </c>
      <c r="AL3002" s="13"/>
      <c r="AM3002" s="13"/>
      <c r="AN3002" s="13" t="s">
        <v>505</v>
      </c>
    </row>
    <row r="3003" spans="1:40" x14ac:dyDescent="0.2">
      <c r="A3003" s="8" t="s">
        <v>7420</v>
      </c>
      <c r="B3003" s="8" t="s">
        <v>7434</v>
      </c>
      <c r="C3003" s="8" t="str">
        <f t="shared" si="46"/>
        <v>Doddridge County WV</v>
      </c>
      <c r="D3003" s="9">
        <v>8176</v>
      </c>
      <c r="E3003" s="8" t="s">
        <v>445</v>
      </c>
      <c r="F3003" s="9">
        <v>360</v>
      </c>
      <c r="G3003" s="9">
        <v>2347</v>
      </c>
      <c r="H3003" s="9">
        <v>2826</v>
      </c>
      <c r="I3003" s="10">
        <v>0.12738853503184713</v>
      </c>
      <c r="J3003" s="10">
        <v>0.83050247699929225</v>
      </c>
      <c r="K3003" s="9">
        <v>-1987</v>
      </c>
      <c r="L3003" s="9">
        <v>1987</v>
      </c>
      <c r="M3003" s="10">
        <v>-0.70311394196744514</v>
      </c>
      <c r="N3003" s="10">
        <v>0.70311394196744514</v>
      </c>
      <c r="O3003" s="9">
        <v>571</v>
      </c>
      <c r="P3003" s="9">
        <v>2108</v>
      </c>
      <c r="Q3003" s="9">
        <v>2743</v>
      </c>
      <c r="R3003" s="10">
        <v>0.20816624134159678</v>
      </c>
      <c r="S3003" s="10">
        <v>0.76850164053955528</v>
      </c>
      <c r="T3003" s="9">
        <v>-1537</v>
      </c>
      <c r="U3003" s="10">
        <v>-0.56033539919795849</v>
      </c>
      <c r="V3003" s="9">
        <v>-211</v>
      </c>
      <c r="W3003" s="9">
        <v>239</v>
      </c>
      <c r="X3003" s="10">
        <v>-8.0777706309749647E-2</v>
      </c>
      <c r="Y3003" s="10">
        <v>6.2000836459736974E-2</v>
      </c>
      <c r="Z3003" s="11">
        <v>319.72000000000003</v>
      </c>
      <c r="AA3003" s="11">
        <v>25.572375828850241</v>
      </c>
      <c r="AB3003" s="11">
        <v>54017</v>
      </c>
      <c r="AC3003" s="12" t="s">
        <v>7435</v>
      </c>
      <c r="AD3003" s="8">
        <v>54</v>
      </c>
      <c r="AE3003" s="8">
        <v>17</v>
      </c>
      <c r="AF3003" s="13" t="s">
        <v>7436</v>
      </c>
      <c r="AG3003" s="13"/>
      <c r="AH3003" s="13" t="s">
        <v>7437</v>
      </c>
      <c r="AJ3003" s="13" t="s">
        <v>498</v>
      </c>
      <c r="AK3003" s="13"/>
      <c r="AL3003" s="13"/>
      <c r="AM3003" s="13"/>
      <c r="AN3003" s="13" t="s">
        <v>505</v>
      </c>
    </row>
    <row r="3004" spans="1:40" x14ac:dyDescent="0.2">
      <c r="A3004" s="8" t="s">
        <v>7420</v>
      </c>
      <c r="B3004" s="8" t="s">
        <v>584</v>
      </c>
      <c r="C3004" s="8" t="str">
        <f t="shared" si="46"/>
        <v>Fayette County WV</v>
      </c>
      <c r="D3004" s="9">
        <v>44997</v>
      </c>
      <c r="E3004" s="8" t="s">
        <v>445</v>
      </c>
      <c r="F3004" s="9">
        <v>4246</v>
      </c>
      <c r="G3004" s="9">
        <v>10263</v>
      </c>
      <c r="H3004" s="9">
        <v>15187</v>
      </c>
      <c r="I3004" s="10">
        <v>0.27958122078093106</v>
      </c>
      <c r="J3004" s="10">
        <v>0.67577533416738</v>
      </c>
      <c r="K3004" s="9">
        <v>-6017</v>
      </c>
      <c r="L3004" s="9">
        <v>6017</v>
      </c>
      <c r="M3004" s="10">
        <v>-0.39619411338644894</v>
      </c>
      <c r="N3004" s="10">
        <v>0.39619411338644894</v>
      </c>
      <c r="O3004" s="9">
        <v>5368</v>
      </c>
      <c r="P3004" s="9">
        <v>8304</v>
      </c>
      <c r="Q3004" s="9">
        <v>13971</v>
      </c>
      <c r="R3004" s="10">
        <v>0.38422446496313795</v>
      </c>
      <c r="S3004" s="10">
        <v>0.59437406055400477</v>
      </c>
      <c r="T3004" s="9">
        <v>-2936</v>
      </c>
      <c r="U3004" s="10">
        <v>-0.21014959559086682</v>
      </c>
      <c r="V3004" s="9">
        <v>-1122</v>
      </c>
      <c r="W3004" s="9">
        <v>1959</v>
      </c>
      <c r="X3004" s="10">
        <v>-0.10464324418220688</v>
      </c>
      <c r="Y3004" s="10">
        <v>8.1401273613375236E-2</v>
      </c>
      <c r="Z3004" s="11">
        <v>661.55</v>
      </c>
      <c r="AA3004" s="11">
        <v>68.017534577885272</v>
      </c>
      <c r="AB3004" s="11">
        <v>54019</v>
      </c>
      <c r="AC3004" s="12" t="s">
        <v>7438</v>
      </c>
      <c r="AD3004" s="8">
        <v>54</v>
      </c>
      <c r="AE3004" s="8">
        <v>19</v>
      </c>
      <c r="AF3004" s="13" t="s">
        <v>7439</v>
      </c>
      <c r="AG3004" s="13"/>
      <c r="AH3004" s="13" t="s">
        <v>7440</v>
      </c>
      <c r="AI3004" s="14">
        <v>122507</v>
      </c>
      <c r="AJ3004" s="13" t="s">
        <v>486</v>
      </c>
      <c r="AK3004" s="13"/>
      <c r="AL3004" s="13"/>
      <c r="AM3004" s="13"/>
      <c r="AN3004" s="13" t="s">
        <v>487</v>
      </c>
    </row>
    <row r="3005" spans="1:40" x14ac:dyDescent="0.2">
      <c r="A3005" s="8" t="s">
        <v>7420</v>
      </c>
      <c r="B3005" s="8" t="s">
        <v>1703</v>
      </c>
      <c r="C3005" s="8" t="str">
        <f t="shared" si="46"/>
        <v>Gilmer County WV</v>
      </c>
      <c r="D3005" s="9">
        <v>8518</v>
      </c>
      <c r="E3005" s="8" t="s">
        <v>445</v>
      </c>
      <c r="F3005" s="9">
        <v>537</v>
      </c>
      <c r="G3005" s="9">
        <v>1889</v>
      </c>
      <c r="H3005" s="9">
        <v>2528</v>
      </c>
      <c r="I3005" s="10">
        <v>0.21242088607594936</v>
      </c>
      <c r="J3005" s="10">
        <v>0.74723101265822789</v>
      </c>
      <c r="K3005" s="9">
        <v>-1352</v>
      </c>
      <c r="L3005" s="9">
        <v>1352</v>
      </c>
      <c r="M3005" s="10">
        <v>-0.53481012658227856</v>
      </c>
      <c r="N3005" s="10">
        <v>0.53481012658227856</v>
      </c>
      <c r="O3005" s="9">
        <v>830</v>
      </c>
      <c r="P3005" s="9">
        <v>1580</v>
      </c>
      <c r="Q3005" s="9">
        <v>2482</v>
      </c>
      <c r="R3005" s="10">
        <v>0.33440773569701854</v>
      </c>
      <c r="S3005" s="10">
        <v>0.63658340048348105</v>
      </c>
      <c r="T3005" s="9">
        <v>-750</v>
      </c>
      <c r="U3005" s="10">
        <v>-0.30217566478646252</v>
      </c>
      <c r="V3005" s="9">
        <v>-293</v>
      </c>
      <c r="W3005" s="9">
        <v>309</v>
      </c>
      <c r="X3005" s="10">
        <v>-0.12198684962106918</v>
      </c>
      <c r="Y3005" s="10">
        <v>0.11064761217474683</v>
      </c>
      <c r="Z3005" s="11">
        <v>338.5</v>
      </c>
      <c r="AA3005" s="11">
        <v>25.163958641063516</v>
      </c>
      <c r="AB3005" s="11">
        <v>54021</v>
      </c>
      <c r="AC3005" s="12" t="s">
        <v>7441</v>
      </c>
      <c r="AD3005" s="8">
        <v>54</v>
      </c>
      <c r="AE3005" s="8">
        <v>21</v>
      </c>
      <c r="AF3005" s="13"/>
      <c r="AG3005" s="13"/>
      <c r="AH3005" s="13"/>
      <c r="AJ3005" s="13"/>
      <c r="AK3005" s="13"/>
      <c r="AL3005" s="13"/>
      <c r="AM3005" s="13"/>
      <c r="AN3005" s="13" t="s">
        <v>510</v>
      </c>
    </row>
    <row r="3006" spans="1:40" x14ac:dyDescent="0.2">
      <c r="A3006" s="8" t="s">
        <v>7420</v>
      </c>
      <c r="B3006" s="8" t="s">
        <v>825</v>
      </c>
      <c r="C3006" s="8" t="str">
        <f t="shared" si="46"/>
        <v>Grant County WV</v>
      </c>
      <c r="D3006" s="9">
        <v>11766</v>
      </c>
      <c r="E3006" s="8" t="s">
        <v>445</v>
      </c>
      <c r="F3006" s="9">
        <v>510</v>
      </c>
      <c r="G3006" s="9">
        <v>4338</v>
      </c>
      <c r="H3006" s="9">
        <v>4945</v>
      </c>
      <c r="I3006" s="10">
        <v>0.10313447927199192</v>
      </c>
      <c r="J3006" s="10">
        <v>0.87724974721941351</v>
      </c>
      <c r="K3006" s="9">
        <v>-3828</v>
      </c>
      <c r="L3006" s="9">
        <v>3828</v>
      </c>
      <c r="M3006" s="10">
        <v>-0.77411526794742158</v>
      </c>
      <c r="N3006" s="10">
        <v>0.77411526794742158</v>
      </c>
      <c r="O3006" s="9">
        <v>713</v>
      </c>
      <c r="P3006" s="9">
        <v>3775</v>
      </c>
      <c r="Q3006" s="9">
        <v>4572</v>
      </c>
      <c r="R3006" s="10">
        <v>0.15594925634295714</v>
      </c>
      <c r="S3006" s="10">
        <v>0.82567804024496938</v>
      </c>
      <c r="T3006" s="9">
        <v>-3062</v>
      </c>
      <c r="U3006" s="10">
        <v>-0.66972878390201229</v>
      </c>
      <c r="V3006" s="9">
        <v>-203</v>
      </c>
      <c r="W3006" s="9">
        <v>563</v>
      </c>
      <c r="X3006" s="10">
        <v>-5.2814777070965227E-2</v>
      </c>
      <c r="Y3006" s="10">
        <v>5.1571706974444131E-2</v>
      </c>
      <c r="Z3006" s="11">
        <v>477.37</v>
      </c>
      <c r="AA3006" s="11">
        <v>24.647548023545678</v>
      </c>
      <c r="AB3006" s="11">
        <v>54023</v>
      </c>
      <c r="AC3006" s="12" t="s">
        <v>7442</v>
      </c>
      <c r="AD3006" s="8">
        <v>54</v>
      </c>
      <c r="AE3006" s="8">
        <v>23</v>
      </c>
      <c r="AF3006" s="13"/>
      <c r="AG3006" s="13"/>
      <c r="AH3006" s="13"/>
      <c r="AJ3006" s="13"/>
      <c r="AK3006" s="13"/>
      <c r="AL3006" s="13"/>
      <c r="AM3006" s="13"/>
      <c r="AN3006" s="13" t="s">
        <v>510</v>
      </c>
    </row>
    <row r="3007" spans="1:40" x14ac:dyDescent="0.2">
      <c r="A3007" s="8" t="s">
        <v>7420</v>
      </c>
      <c r="B3007" s="8" t="s">
        <v>7443</v>
      </c>
      <c r="C3007" s="8" t="str">
        <f t="shared" si="46"/>
        <v>Greenbrier County WV</v>
      </c>
      <c r="D3007" s="9">
        <v>35516</v>
      </c>
      <c r="E3007" s="8" t="s">
        <v>445</v>
      </c>
      <c r="F3007" s="9">
        <v>3743</v>
      </c>
      <c r="G3007" s="9">
        <v>9499</v>
      </c>
      <c r="H3007" s="9">
        <v>13984</v>
      </c>
      <c r="I3007" s="10">
        <v>0.26766304347826086</v>
      </c>
      <c r="J3007" s="10">
        <v>0.67927631578947367</v>
      </c>
      <c r="K3007" s="9">
        <v>-5756</v>
      </c>
      <c r="L3007" s="9">
        <v>5756</v>
      </c>
      <c r="M3007" s="10">
        <v>-0.41161327231121281</v>
      </c>
      <c r="N3007" s="10">
        <v>0.41161327231121281</v>
      </c>
      <c r="O3007" s="9">
        <v>4681</v>
      </c>
      <c r="P3007" s="9">
        <v>7873</v>
      </c>
      <c r="Q3007" s="9">
        <v>12872</v>
      </c>
      <c r="R3007" s="10">
        <v>0.36365755127408328</v>
      </c>
      <c r="S3007" s="10">
        <v>0.6116376631448105</v>
      </c>
      <c r="T3007" s="9">
        <v>-3192</v>
      </c>
      <c r="U3007" s="10">
        <v>-0.24798011187072722</v>
      </c>
      <c r="V3007" s="9">
        <v>-938</v>
      </c>
      <c r="W3007" s="9">
        <v>1626</v>
      </c>
      <c r="X3007" s="10">
        <v>-9.5994507795822415E-2</v>
      </c>
      <c r="Y3007" s="10">
        <v>6.7638652644663178E-2</v>
      </c>
      <c r="Z3007" s="11">
        <v>1019.57</v>
      </c>
      <c r="AA3007" s="11">
        <v>34.834292888178346</v>
      </c>
      <c r="AB3007" s="11">
        <v>54025</v>
      </c>
      <c r="AC3007" s="12" t="s">
        <v>7444</v>
      </c>
      <c r="AD3007" s="8">
        <v>54</v>
      </c>
      <c r="AE3007" s="8">
        <v>25</v>
      </c>
      <c r="AF3007" s="13"/>
      <c r="AG3007" s="13"/>
      <c r="AH3007" s="13"/>
      <c r="AJ3007" s="13"/>
      <c r="AK3007" s="13"/>
      <c r="AL3007" s="13"/>
      <c r="AM3007" s="13"/>
      <c r="AN3007" s="13" t="s">
        <v>510</v>
      </c>
    </row>
    <row r="3008" spans="1:40" x14ac:dyDescent="0.2">
      <c r="A3008" s="8" t="s">
        <v>7420</v>
      </c>
      <c r="B3008" s="8" t="s">
        <v>3462</v>
      </c>
      <c r="C3008" s="8" t="str">
        <f t="shared" si="46"/>
        <v>Hampshire County WV</v>
      </c>
      <c r="D3008" s="9">
        <v>23353</v>
      </c>
      <c r="E3008" s="8" t="s">
        <v>445</v>
      </c>
      <c r="F3008" s="9">
        <v>1576</v>
      </c>
      <c r="G3008" s="9">
        <v>6646</v>
      </c>
      <c r="H3008" s="9">
        <v>8557</v>
      </c>
      <c r="I3008" s="10">
        <v>0.18417669744069184</v>
      </c>
      <c r="J3008" s="10">
        <v>0.77667406801449101</v>
      </c>
      <c r="K3008" s="9">
        <v>-5070</v>
      </c>
      <c r="L3008" s="9">
        <v>5070</v>
      </c>
      <c r="M3008" s="10">
        <v>-0.59249737057379914</v>
      </c>
      <c r="N3008" s="10">
        <v>0.59249737057379914</v>
      </c>
      <c r="O3008" s="9">
        <v>2294</v>
      </c>
      <c r="P3008" s="9">
        <v>5514</v>
      </c>
      <c r="Q3008" s="9">
        <v>7972</v>
      </c>
      <c r="R3008" s="10">
        <v>0.28775715002508778</v>
      </c>
      <c r="S3008" s="10">
        <v>0.69167084796788758</v>
      </c>
      <c r="T3008" s="9">
        <v>-3220</v>
      </c>
      <c r="U3008" s="10">
        <v>-0.4039136979427998</v>
      </c>
      <c r="V3008" s="9">
        <v>-718</v>
      </c>
      <c r="W3008" s="9">
        <v>1132</v>
      </c>
      <c r="X3008" s="10">
        <v>-0.10358045258439594</v>
      </c>
      <c r="Y3008" s="10">
        <v>8.5003220046603434E-2</v>
      </c>
      <c r="Z3008" s="11">
        <v>640.25</v>
      </c>
      <c r="AA3008" s="11">
        <v>36.474814525575944</v>
      </c>
      <c r="AB3008" s="11">
        <v>54027</v>
      </c>
      <c r="AC3008" s="12" t="s">
        <v>7445</v>
      </c>
      <c r="AD3008" s="8">
        <v>54</v>
      </c>
      <c r="AE3008" s="8">
        <v>27</v>
      </c>
      <c r="AF3008" s="13" t="s">
        <v>7136</v>
      </c>
      <c r="AG3008" s="13" t="s">
        <v>1355</v>
      </c>
      <c r="AH3008" s="13" t="s">
        <v>7137</v>
      </c>
      <c r="AI3008" s="14">
        <v>133836</v>
      </c>
      <c r="AJ3008" s="13" t="s">
        <v>486</v>
      </c>
      <c r="AK3008" s="13" t="s">
        <v>1357</v>
      </c>
      <c r="AL3008" s="13"/>
      <c r="AM3008" s="13"/>
      <c r="AN3008" s="13" t="s">
        <v>505</v>
      </c>
    </row>
    <row r="3009" spans="1:40" x14ac:dyDescent="0.2">
      <c r="A3009" s="8" t="s">
        <v>7420</v>
      </c>
      <c r="B3009" s="8" t="s">
        <v>1726</v>
      </c>
      <c r="C3009" s="8" t="str">
        <f t="shared" si="46"/>
        <v>Hancock County WV</v>
      </c>
      <c r="D3009" s="9">
        <v>29815</v>
      </c>
      <c r="E3009" s="8" t="s">
        <v>445</v>
      </c>
      <c r="F3009" s="9">
        <v>3247</v>
      </c>
      <c r="G3009" s="9">
        <v>8870</v>
      </c>
      <c r="H3009" s="9">
        <v>12642</v>
      </c>
      <c r="I3009" s="10">
        <v>0.2568422717924379</v>
      </c>
      <c r="J3009" s="10">
        <v>0.70162948900490429</v>
      </c>
      <c r="K3009" s="9">
        <v>-5623</v>
      </c>
      <c r="L3009" s="9">
        <v>5623</v>
      </c>
      <c r="M3009" s="10">
        <v>-0.44478721721246639</v>
      </c>
      <c r="N3009" s="10">
        <v>0.44478721721246639</v>
      </c>
      <c r="O3009" s="9">
        <v>4571</v>
      </c>
      <c r="P3009" s="9">
        <v>7159</v>
      </c>
      <c r="Q3009" s="9">
        <v>11991</v>
      </c>
      <c r="R3009" s="10">
        <v>0.38120256859311152</v>
      </c>
      <c r="S3009" s="10">
        <v>0.59703110666333081</v>
      </c>
      <c r="T3009" s="9">
        <v>-2588</v>
      </c>
      <c r="U3009" s="10">
        <v>-0.21582853807021929</v>
      </c>
      <c r="V3009" s="9">
        <v>-1324</v>
      </c>
      <c r="W3009" s="9">
        <v>1711</v>
      </c>
      <c r="X3009" s="10">
        <v>-0.12436029680067362</v>
      </c>
      <c r="Y3009" s="10">
        <v>0.10459838234157348</v>
      </c>
      <c r="Z3009" s="11">
        <v>82.61</v>
      </c>
      <c r="AA3009" s="11">
        <v>360.91272243069847</v>
      </c>
      <c r="AB3009" s="11">
        <v>54029</v>
      </c>
      <c r="AC3009" s="12" t="s">
        <v>7446</v>
      </c>
      <c r="AD3009" s="8">
        <v>54</v>
      </c>
      <c r="AE3009" s="8">
        <v>29</v>
      </c>
      <c r="AF3009" s="13" t="s">
        <v>5426</v>
      </c>
      <c r="AG3009" s="13" t="s">
        <v>5427</v>
      </c>
      <c r="AH3009" s="13" t="s">
        <v>5428</v>
      </c>
      <c r="AI3009" s="14">
        <v>120512</v>
      </c>
      <c r="AJ3009" s="13" t="s">
        <v>486</v>
      </c>
      <c r="AK3009" s="13" t="s">
        <v>5429</v>
      </c>
      <c r="AL3009" s="13"/>
      <c r="AM3009" s="13"/>
      <c r="AN3009" s="13" t="s">
        <v>487</v>
      </c>
    </row>
    <row r="3010" spans="1:40" x14ac:dyDescent="0.2">
      <c r="A3010" s="8" t="s">
        <v>7420</v>
      </c>
      <c r="B3010" s="8" t="s">
        <v>7447</v>
      </c>
      <c r="C3010" s="8" t="str">
        <f t="shared" si="46"/>
        <v>Hardy County WV</v>
      </c>
      <c r="D3010" s="9">
        <v>13852</v>
      </c>
      <c r="E3010" s="8" t="s">
        <v>445</v>
      </c>
      <c r="F3010" s="9">
        <v>1249</v>
      </c>
      <c r="G3010" s="9">
        <v>4544</v>
      </c>
      <c r="H3010" s="9">
        <v>6022</v>
      </c>
      <c r="I3010" s="10">
        <v>0.2074061773497177</v>
      </c>
      <c r="J3010" s="10">
        <v>0.75456658917303221</v>
      </c>
      <c r="K3010" s="9">
        <v>-3295</v>
      </c>
      <c r="L3010" s="9">
        <v>3295</v>
      </c>
      <c r="M3010" s="10">
        <v>-0.54716041182331454</v>
      </c>
      <c r="N3010" s="10">
        <v>0.54716041182331454</v>
      </c>
      <c r="O3010" s="9">
        <v>1477</v>
      </c>
      <c r="P3010" s="9">
        <v>3523</v>
      </c>
      <c r="Q3010" s="9">
        <v>5149</v>
      </c>
      <c r="R3010" s="10">
        <v>0.28685181588657993</v>
      </c>
      <c r="S3010" s="10">
        <v>0.68421052631578949</v>
      </c>
      <c r="T3010" s="9">
        <v>-2046</v>
      </c>
      <c r="U3010" s="10">
        <v>-0.39735871042920956</v>
      </c>
      <c r="V3010" s="9">
        <v>-228</v>
      </c>
      <c r="W3010" s="9">
        <v>1021</v>
      </c>
      <c r="X3010" s="10">
        <v>-7.9445638536862234E-2</v>
      </c>
      <c r="Y3010" s="10">
        <v>7.0356062857242718E-2</v>
      </c>
      <c r="Z3010" s="11">
        <v>582.30999999999995</v>
      </c>
      <c r="AA3010" s="11">
        <v>23.788016692139927</v>
      </c>
      <c r="AB3010" s="11">
        <v>54031</v>
      </c>
      <c r="AC3010" s="12" t="s">
        <v>7448</v>
      </c>
      <c r="AD3010" s="8">
        <v>54</v>
      </c>
      <c r="AE3010" s="8">
        <v>31</v>
      </c>
      <c r="AF3010" s="13"/>
      <c r="AG3010" s="13"/>
      <c r="AH3010" s="13"/>
      <c r="AJ3010" s="13"/>
      <c r="AK3010" s="13"/>
      <c r="AL3010" s="13"/>
      <c r="AM3010" s="13"/>
      <c r="AN3010" s="13" t="s">
        <v>510</v>
      </c>
    </row>
    <row r="3011" spans="1:40" x14ac:dyDescent="0.2">
      <c r="A3011" s="8" t="s">
        <v>7420</v>
      </c>
      <c r="B3011" s="8" t="s">
        <v>2373</v>
      </c>
      <c r="C3011" s="8" t="str">
        <f t="shared" si="46"/>
        <v>Harrison County WV</v>
      </c>
      <c r="D3011" s="9">
        <v>68714</v>
      </c>
      <c r="E3011" s="8" t="s">
        <v>445</v>
      </c>
      <c r="F3011" s="9">
        <v>7675</v>
      </c>
      <c r="G3011" s="9">
        <v>18687</v>
      </c>
      <c r="H3011" s="9">
        <v>27868</v>
      </c>
      <c r="I3011" s="10">
        <v>0.27540548299124445</v>
      </c>
      <c r="J3011" s="10">
        <v>0.67055404047653222</v>
      </c>
      <c r="K3011" s="9">
        <v>-11012</v>
      </c>
      <c r="L3011" s="9">
        <v>11012</v>
      </c>
      <c r="M3011" s="10">
        <v>-0.39514855748528777</v>
      </c>
      <c r="N3011" s="10">
        <v>0.39514855748528777</v>
      </c>
      <c r="O3011" s="9">
        <v>9660</v>
      </c>
      <c r="P3011" s="9">
        <v>15755</v>
      </c>
      <c r="Q3011" s="9">
        <v>25948</v>
      </c>
      <c r="R3011" s="10">
        <v>0.37228302759364884</v>
      </c>
      <c r="S3011" s="10">
        <v>0.60717589024202245</v>
      </c>
      <c r="T3011" s="9">
        <v>-6095</v>
      </c>
      <c r="U3011" s="10">
        <v>-0.23489286264837361</v>
      </c>
      <c r="V3011" s="9">
        <v>-1985</v>
      </c>
      <c r="W3011" s="9">
        <v>2932</v>
      </c>
      <c r="X3011" s="10">
        <v>-9.6877544602404386E-2</v>
      </c>
      <c r="Y3011" s="10">
        <v>6.3378150234509767E-2</v>
      </c>
      <c r="Z3011" s="11">
        <v>416.01</v>
      </c>
      <c r="AA3011" s="11">
        <v>165.17391408860365</v>
      </c>
      <c r="AB3011" s="11">
        <v>54033</v>
      </c>
      <c r="AC3011" s="12" t="s">
        <v>7449</v>
      </c>
      <c r="AD3011" s="8">
        <v>54</v>
      </c>
      <c r="AE3011" s="8">
        <v>33</v>
      </c>
      <c r="AF3011" s="13" t="s">
        <v>7436</v>
      </c>
      <c r="AG3011" s="13"/>
      <c r="AH3011" s="13" t="s">
        <v>7437</v>
      </c>
      <c r="AJ3011" s="13" t="s">
        <v>498</v>
      </c>
      <c r="AK3011" s="13"/>
      <c r="AL3011" s="13"/>
      <c r="AM3011" s="13"/>
      <c r="AN3011" s="13" t="s">
        <v>487</v>
      </c>
    </row>
    <row r="3012" spans="1:40" x14ac:dyDescent="0.2">
      <c r="A3012" s="8" t="s">
        <v>7420</v>
      </c>
      <c r="B3012" s="8" t="s">
        <v>602</v>
      </c>
      <c r="C3012" s="8" t="str">
        <f t="shared" si="46"/>
        <v>Jackson County WV</v>
      </c>
      <c r="D3012" s="9">
        <v>29237</v>
      </c>
      <c r="E3012" s="8" t="s">
        <v>445</v>
      </c>
      <c r="F3012" s="9">
        <v>2648</v>
      </c>
      <c r="G3012" s="9">
        <v>8959</v>
      </c>
      <c r="H3012" s="9">
        <v>12108</v>
      </c>
      <c r="I3012" s="10">
        <v>0.21869838123554675</v>
      </c>
      <c r="J3012" s="10">
        <v>0.7399240171787248</v>
      </c>
      <c r="K3012" s="9">
        <v>-6311</v>
      </c>
      <c r="L3012" s="9">
        <v>6311</v>
      </c>
      <c r="M3012" s="10">
        <v>-0.52122563594317806</v>
      </c>
      <c r="N3012" s="10">
        <v>0.52122563594317806</v>
      </c>
      <c r="O3012" s="9">
        <v>3824</v>
      </c>
      <c r="P3012" s="9">
        <v>7360</v>
      </c>
      <c r="Q3012" s="9">
        <v>11465</v>
      </c>
      <c r="R3012" s="10">
        <v>0.33353685128652422</v>
      </c>
      <c r="S3012" s="10">
        <v>0.64195377235063233</v>
      </c>
      <c r="T3012" s="9">
        <v>-3536</v>
      </c>
      <c r="U3012" s="10">
        <v>-0.30841692106410812</v>
      </c>
      <c r="V3012" s="9">
        <v>-1176</v>
      </c>
      <c r="W3012" s="9">
        <v>1599</v>
      </c>
      <c r="X3012" s="10">
        <v>-0.11483847005097747</v>
      </c>
      <c r="Y3012" s="10">
        <v>9.7970244828092468E-2</v>
      </c>
      <c r="Z3012" s="11">
        <v>464.35</v>
      </c>
      <c r="AA3012" s="11">
        <v>62.963282007106706</v>
      </c>
      <c r="AB3012" s="11">
        <v>54035</v>
      </c>
      <c r="AC3012" s="12" t="s">
        <v>7450</v>
      </c>
      <c r="AD3012" s="8">
        <v>54</v>
      </c>
      <c r="AE3012" s="8">
        <v>35</v>
      </c>
      <c r="AF3012" s="13"/>
      <c r="AG3012" s="13"/>
      <c r="AH3012" s="13"/>
      <c r="AJ3012" s="13"/>
      <c r="AK3012" s="13"/>
      <c r="AL3012" s="13"/>
      <c r="AM3012" s="13"/>
      <c r="AN3012" s="13" t="s">
        <v>510</v>
      </c>
    </row>
    <row r="3013" spans="1:40" x14ac:dyDescent="0.2">
      <c r="A3013" s="8" t="s">
        <v>7420</v>
      </c>
      <c r="B3013" s="8" t="s">
        <v>608</v>
      </c>
      <c r="C3013" s="8" t="str">
        <f t="shared" si="46"/>
        <v>Jefferson County WV</v>
      </c>
      <c r="D3013" s="9">
        <v>56482</v>
      </c>
      <c r="E3013" s="8" t="s">
        <v>445</v>
      </c>
      <c r="F3013" s="9">
        <v>9458</v>
      </c>
      <c r="G3013" s="9">
        <v>13144</v>
      </c>
      <c r="H3013" s="9">
        <v>24007</v>
      </c>
      <c r="I3013" s="10">
        <v>0.39396842587578623</v>
      </c>
      <c r="J3013" s="10">
        <v>0.54750697713166996</v>
      </c>
      <c r="K3013" s="9">
        <v>-3686</v>
      </c>
      <c r="L3013" s="9">
        <v>3686</v>
      </c>
      <c r="M3013" s="10">
        <v>-0.15353855125588373</v>
      </c>
      <c r="N3013" s="10">
        <v>0.15353855125588373</v>
      </c>
      <c r="O3013" s="9">
        <v>10215</v>
      </c>
      <c r="P3013" s="9">
        <v>11090</v>
      </c>
      <c r="Q3013" s="9">
        <v>21776</v>
      </c>
      <c r="R3013" s="10">
        <v>0.46909441587068335</v>
      </c>
      <c r="S3013" s="10">
        <v>0.50927626745040411</v>
      </c>
      <c r="T3013" s="9">
        <v>-875</v>
      </c>
      <c r="U3013" s="10">
        <v>-4.0181851579720762E-2</v>
      </c>
      <c r="V3013" s="9">
        <v>-757</v>
      </c>
      <c r="W3013" s="9">
        <v>2054</v>
      </c>
      <c r="X3013" s="10">
        <v>-7.5125989994897113E-2</v>
      </c>
      <c r="Y3013" s="10">
        <v>3.8230709681265851E-2</v>
      </c>
      <c r="Z3013" s="11">
        <v>209.64</v>
      </c>
      <c r="AA3013" s="11">
        <v>269.42377408891434</v>
      </c>
      <c r="AB3013" s="11">
        <v>54037</v>
      </c>
      <c r="AC3013" s="12" t="s">
        <v>7451</v>
      </c>
      <c r="AD3013" s="8">
        <v>54</v>
      </c>
      <c r="AE3013" s="8">
        <v>37</v>
      </c>
      <c r="AF3013" s="13" t="s">
        <v>1354</v>
      </c>
      <c r="AG3013" s="13" t="s">
        <v>1355</v>
      </c>
      <c r="AH3013" s="13" t="s">
        <v>1356</v>
      </c>
      <c r="AI3013" s="14">
        <v>6097684</v>
      </c>
      <c r="AJ3013" s="13" t="s">
        <v>486</v>
      </c>
      <c r="AK3013" s="13" t="s">
        <v>1357</v>
      </c>
      <c r="AL3013" s="13" t="s">
        <v>1356</v>
      </c>
      <c r="AM3013" s="13" t="s">
        <v>1358</v>
      </c>
      <c r="AN3013" s="13" t="s">
        <v>505</v>
      </c>
    </row>
    <row r="3014" spans="1:40" x14ac:dyDescent="0.2">
      <c r="A3014" s="8" t="s">
        <v>7420</v>
      </c>
      <c r="B3014" s="8" t="s">
        <v>7452</v>
      </c>
      <c r="C3014" s="8" t="str">
        <f t="shared" si="46"/>
        <v>Kanawha County WV</v>
      </c>
      <c r="D3014" s="9">
        <v>188332</v>
      </c>
      <c r="E3014" s="8" t="s">
        <v>445</v>
      </c>
      <c r="F3014" s="9">
        <v>27985</v>
      </c>
      <c r="G3014" s="9">
        <v>43464</v>
      </c>
      <c r="H3014" s="9">
        <v>74996</v>
      </c>
      <c r="I3014" s="10">
        <v>0.37315323483919144</v>
      </c>
      <c r="J3014" s="10">
        <v>0.57955090938183373</v>
      </c>
      <c r="K3014" s="9">
        <v>-15479</v>
      </c>
      <c r="L3014" s="9">
        <v>15479</v>
      </c>
      <c r="M3014" s="10">
        <v>-0.2063976745426423</v>
      </c>
      <c r="N3014" s="10">
        <v>0.2063976745426423</v>
      </c>
      <c r="O3014" s="9">
        <v>32190</v>
      </c>
      <c r="P3014" s="9">
        <v>41037</v>
      </c>
      <c r="Q3014" s="9">
        <v>74451</v>
      </c>
      <c r="R3014" s="10">
        <v>0.43236491114961517</v>
      </c>
      <c r="S3014" s="10">
        <v>0.55119474553733327</v>
      </c>
      <c r="T3014" s="9">
        <v>-8847</v>
      </c>
      <c r="U3014" s="10">
        <v>-0.1188298343877181</v>
      </c>
      <c r="V3014" s="9">
        <v>-4205</v>
      </c>
      <c r="W3014" s="9">
        <v>2427</v>
      </c>
      <c r="X3014" s="10">
        <v>-5.9211676310423733E-2</v>
      </c>
      <c r="Y3014" s="10">
        <v>2.8356163844500459E-2</v>
      </c>
      <c r="Z3014" s="11">
        <v>901.59</v>
      </c>
      <c r="AA3014" s="11">
        <v>208.88874100200755</v>
      </c>
      <c r="AB3014" s="11">
        <v>54039</v>
      </c>
      <c r="AC3014" s="12" t="s">
        <v>7453</v>
      </c>
      <c r="AD3014" s="8">
        <v>54</v>
      </c>
      <c r="AE3014" s="8">
        <v>39</v>
      </c>
      <c r="AF3014" s="13" t="s">
        <v>7424</v>
      </c>
      <c r="AG3014" s="13" t="s">
        <v>89</v>
      </c>
      <c r="AH3014" s="13" t="s">
        <v>7425</v>
      </c>
      <c r="AI3014" s="14">
        <v>220614</v>
      </c>
      <c r="AJ3014" s="13" t="s">
        <v>486</v>
      </c>
      <c r="AK3014" s="13" t="s">
        <v>2968</v>
      </c>
      <c r="AL3014" s="13"/>
      <c r="AM3014" s="13"/>
      <c r="AN3014" s="13" t="s">
        <v>487</v>
      </c>
    </row>
    <row r="3015" spans="1:40" x14ac:dyDescent="0.2">
      <c r="A3015" s="8" t="s">
        <v>7420</v>
      </c>
      <c r="B3015" s="8" t="s">
        <v>2006</v>
      </c>
      <c r="C3015" s="8" t="str">
        <f t="shared" si="46"/>
        <v>Lewis County WV</v>
      </c>
      <c r="D3015" s="9">
        <v>16448</v>
      </c>
      <c r="E3015" s="8" t="s">
        <v>445</v>
      </c>
      <c r="F3015" s="9">
        <v>1336</v>
      </c>
      <c r="G3015" s="9">
        <v>5245</v>
      </c>
      <c r="H3015" s="9">
        <v>6885</v>
      </c>
      <c r="I3015" s="10">
        <v>0.19404502541757443</v>
      </c>
      <c r="J3015" s="10">
        <v>0.76180101670297751</v>
      </c>
      <c r="K3015" s="9">
        <v>-3909</v>
      </c>
      <c r="L3015" s="9">
        <v>3909</v>
      </c>
      <c r="M3015" s="10">
        <v>-0.56775599128540311</v>
      </c>
      <c r="N3015" s="10">
        <v>0.56775599128540311</v>
      </c>
      <c r="O3015" s="9">
        <v>1719</v>
      </c>
      <c r="P3015" s="9">
        <v>4349</v>
      </c>
      <c r="Q3015" s="9">
        <v>6243</v>
      </c>
      <c r="R3015" s="10">
        <v>0.27534839019702068</v>
      </c>
      <c r="S3015" s="10">
        <v>0.69662021464039725</v>
      </c>
      <c r="T3015" s="9">
        <v>-2630</v>
      </c>
      <c r="U3015" s="10">
        <v>-0.42127182444337657</v>
      </c>
      <c r="V3015" s="9">
        <v>-383</v>
      </c>
      <c r="W3015" s="9">
        <v>896</v>
      </c>
      <c r="X3015" s="10">
        <v>-8.1303364779446247E-2</v>
      </c>
      <c r="Y3015" s="10">
        <v>6.5180802062580256E-2</v>
      </c>
      <c r="Z3015" s="11">
        <v>384.9</v>
      </c>
      <c r="AA3015" s="11">
        <v>42.733177448687975</v>
      </c>
      <c r="AB3015" s="11">
        <v>54041</v>
      </c>
      <c r="AC3015" s="12" t="s">
        <v>7454</v>
      </c>
      <c r="AD3015" s="8">
        <v>54</v>
      </c>
      <c r="AE3015" s="8">
        <v>41</v>
      </c>
      <c r="AF3015" s="13"/>
      <c r="AG3015" s="13"/>
      <c r="AH3015" s="13"/>
      <c r="AJ3015" s="13"/>
      <c r="AK3015" s="13"/>
      <c r="AL3015" s="13"/>
      <c r="AM3015" s="13"/>
      <c r="AN3015" s="13" t="s">
        <v>510</v>
      </c>
    </row>
    <row r="3016" spans="1:40" x14ac:dyDescent="0.2">
      <c r="A3016" s="8" t="s">
        <v>7420</v>
      </c>
      <c r="B3016" s="8" t="s">
        <v>854</v>
      </c>
      <c r="C3016" s="8" t="str">
        <f t="shared" si="46"/>
        <v>Lincoln County WV</v>
      </c>
      <c r="D3016" s="9">
        <v>21415</v>
      </c>
      <c r="E3016" s="8" t="s">
        <v>445</v>
      </c>
      <c r="F3016" s="9">
        <v>1435</v>
      </c>
      <c r="G3016" s="9">
        <v>5257</v>
      </c>
      <c r="H3016" s="9">
        <v>6988</v>
      </c>
      <c r="I3016" s="10">
        <v>0.20535203205495134</v>
      </c>
      <c r="J3016" s="10">
        <v>0.75228963938179738</v>
      </c>
      <c r="K3016" s="9">
        <v>-3822</v>
      </c>
      <c r="L3016" s="9">
        <v>3822</v>
      </c>
      <c r="M3016" s="10">
        <v>-0.54693760732684604</v>
      </c>
      <c r="N3016" s="10">
        <v>0.54693760732684604</v>
      </c>
      <c r="O3016" s="9">
        <v>2204</v>
      </c>
      <c r="P3016" s="9">
        <v>4336</v>
      </c>
      <c r="Q3016" s="9">
        <v>6747</v>
      </c>
      <c r="R3016" s="10">
        <v>0.32666370238624576</v>
      </c>
      <c r="S3016" s="10">
        <v>0.64265599525715134</v>
      </c>
      <c r="T3016" s="9">
        <v>-2132</v>
      </c>
      <c r="U3016" s="10">
        <v>-0.31599229287090558</v>
      </c>
      <c r="V3016" s="9">
        <v>-769</v>
      </c>
      <c r="W3016" s="9">
        <v>921</v>
      </c>
      <c r="X3016" s="10">
        <v>-0.12131167033129442</v>
      </c>
      <c r="Y3016" s="10">
        <v>0.10963364412464605</v>
      </c>
      <c r="Z3016" s="11">
        <v>437.04</v>
      </c>
      <c r="AA3016" s="11">
        <v>49.000091524803217</v>
      </c>
      <c r="AB3016" s="11">
        <v>54043</v>
      </c>
      <c r="AC3016" s="12" t="s">
        <v>7455</v>
      </c>
      <c r="AD3016" s="8">
        <v>54</v>
      </c>
      <c r="AE3016" s="8">
        <v>43</v>
      </c>
      <c r="AF3016" s="13" t="s">
        <v>2966</v>
      </c>
      <c r="AG3016" s="13" t="s">
        <v>89</v>
      </c>
      <c r="AH3016" s="13" t="s">
        <v>2967</v>
      </c>
      <c r="AI3016" s="14">
        <v>361580</v>
      </c>
      <c r="AJ3016" s="13" t="s">
        <v>486</v>
      </c>
      <c r="AK3016" s="13" t="s">
        <v>2968</v>
      </c>
      <c r="AL3016" s="13"/>
      <c r="AM3016" s="13"/>
      <c r="AN3016" s="13" t="s">
        <v>505</v>
      </c>
    </row>
    <row r="3017" spans="1:40" x14ac:dyDescent="0.2">
      <c r="A3017" s="8" t="s">
        <v>7420</v>
      </c>
      <c r="B3017" s="8" t="s">
        <v>860</v>
      </c>
      <c r="C3017" s="8" t="str">
        <f t="shared" si="46"/>
        <v>Logan County WV</v>
      </c>
      <c r="D3017" s="9">
        <v>34707</v>
      </c>
      <c r="E3017" s="8" t="s">
        <v>445</v>
      </c>
      <c r="F3017" s="9">
        <v>2082</v>
      </c>
      <c r="G3017" s="9">
        <v>9866</v>
      </c>
      <c r="H3017" s="9">
        <v>12315</v>
      </c>
      <c r="I3017" s="10">
        <v>0.16906211936662607</v>
      </c>
      <c r="J3017" s="10">
        <v>0.80113682501015027</v>
      </c>
      <c r="K3017" s="9">
        <v>-7784</v>
      </c>
      <c r="L3017" s="9">
        <v>7784</v>
      </c>
      <c r="M3017" s="10">
        <v>-0.63207470564352419</v>
      </c>
      <c r="N3017" s="10">
        <v>0.63207470564352419</v>
      </c>
      <c r="O3017" s="9">
        <v>3461</v>
      </c>
      <c r="P3017" s="9">
        <v>8186</v>
      </c>
      <c r="Q3017" s="9">
        <v>11901</v>
      </c>
      <c r="R3017" s="10">
        <v>0.29081589782371231</v>
      </c>
      <c r="S3017" s="10">
        <v>0.68784135786908662</v>
      </c>
      <c r="T3017" s="9">
        <v>-4725</v>
      </c>
      <c r="U3017" s="10">
        <v>-0.39702546004537431</v>
      </c>
      <c r="V3017" s="9">
        <v>-1379</v>
      </c>
      <c r="W3017" s="9">
        <v>1680</v>
      </c>
      <c r="X3017" s="10">
        <v>-0.12175377845708624</v>
      </c>
      <c r="Y3017" s="10">
        <v>0.11329546714106364</v>
      </c>
      <c r="Z3017" s="11">
        <v>453.74</v>
      </c>
      <c r="AA3017" s="11">
        <v>76.49094194913387</v>
      </c>
      <c r="AB3017" s="11">
        <v>54045</v>
      </c>
      <c r="AC3017" s="12" t="s">
        <v>7456</v>
      </c>
      <c r="AD3017" s="8">
        <v>54</v>
      </c>
      <c r="AE3017" s="8">
        <v>45</v>
      </c>
      <c r="AF3017" s="13" t="s">
        <v>7457</v>
      </c>
      <c r="AG3017" s="13" t="s">
        <v>89</v>
      </c>
      <c r="AH3017" s="13" t="s">
        <v>7458</v>
      </c>
      <c r="AJ3017" s="13" t="s">
        <v>498</v>
      </c>
      <c r="AK3017" s="13" t="s">
        <v>2968</v>
      </c>
      <c r="AL3017" s="13"/>
      <c r="AM3017" s="13"/>
      <c r="AN3017" s="13" t="s">
        <v>487</v>
      </c>
    </row>
    <row r="3018" spans="1:40" x14ac:dyDescent="0.2">
      <c r="A3018" s="8" t="s">
        <v>7420</v>
      </c>
      <c r="B3018" s="8" t="s">
        <v>5099</v>
      </c>
      <c r="C3018" s="8" t="str">
        <f t="shared" si="46"/>
        <v>McDowell County WV</v>
      </c>
      <c r="D3018" s="9">
        <v>19835</v>
      </c>
      <c r="E3018" s="8" t="s">
        <v>445</v>
      </c>
      <c r="F3018" s="9">
        <v>1429</v>
      </c>
      <c r="G3018" s="9">
        <v>4614</v>
      </c>
      <c r="H3018" s="9">
        <v>6179</v>
      </c>
      <c r="I3018" s="10">
        <v>0.23126719533905163</v>
      </c>
      <c r="J3018" s="10">
        <v>0.74672277067486648</v>
      </c>
      <c r="K3018" s="9">
        <v>-3185</v>
      </c>
      <c r="L3018" s="9">
        <v>3185</v>
      </c>
      <c r="M3018" s="10">
        <v>-0.51545557533581488</v>
      </c>
      <c r="N3018" s="10">
        <v>0.51545557533581488</v>
      </c>
      <c r="O3018" s="9">
        <v>2086</v>
      </c>
      <c r="P3018" s="9">
        <v>3931</v>
      </c>
      <c r="Q3018" s="9">
        <v>6136</v>
      </c>
      <c r="R3018" s="10">
        <v>0.33996088657105605</v>
      </c>
      <c r="S3018" s="10">
        <v>0.64064537157757495</v>
      </c>
      <c r="T3018" s="9">
        <v>-1845</v>
      </c>
      <c r="U3018" s="10">
        <v>-0.3006844850065189</v>
      </c>
      <c r="V3018" s="9">
        <v>-657</v>
      </c>
      <c r="W3018" s="9">
        <v>683</v>
      </c>
      <c r="X3018" s="10">
        <v>-0.10869369123200442</v>
      </c>
      <c r="Y3018" s="10">
        <v>0.10607739909729152</v>
      </c>
      <c r="Z3018" s="11">
        <v>533.46</v>
      </c>
      <c r="AA3018" s="11">
        <v>37.181794323848081</v>
      </c>
      <c r="AB3018" s="11">
        <v>54047</v>
      </c>
      <c r="AC3018" s="12" t="s">
        <v>7459</v>
      </c>
      <c r="AD3018" s="8">
        <v>54</v>
      </c>
      <c r="AE3018" s="8">
        <v>47</v>
      </c>
      <c r="AF3018" s="13"/>
      <c r="AG3018" s="13"/>
      <c r="AH3018" s="13"/>
      <c r="AJ3018" s="13"/>
      <c r="AK3018" s="13"/>
      <c r="AL3018" s="13"/>
      <c r="AM3018" s="13"/>
      <c r="AN3018" s="13" t="s">
        <v>510</v>
      </c>
    </row>
    <row r="3019" spans="1:40" x14ac:dyDescent="0.2">
      <c r="A3019" s="8" t="s">
        <v>7420</v>
      </c>
      <c r="B3019" s="8" t="s">
        <v>634</v>
      </c>
      <c r="C3019" s="8" t="str">
        <f t="shared" si="46"/>
        <v>Marion County WV</v>
      </c>
      <c r="D3019" s="9">
        <v>56925</v>
      </c>
      <c r="E3019" s="8" t="s">
        <v>445</v>
      </c>
      <c r="F3019" s="9">
        <v>6926</v>
      </c>
      <c r="G3019" s="9">
        <v>14592</v>
      </c>
      <c r="H3019" s="9">
        <v>22910</v>
      </c>
      <c r="I3019" s="10">
        <v>0.30231340026189435</v>
      </c>
      <c r="J3019" s="10">
        <v>0.63692710606721958</v>
      </c>
      <c r="K3019" s="9">
        <v>-7666</v>
      </c>
      <c r="L3019" s="9">
        <v>7666</v>
      </c>
      <c r="M3019" s="10">
        <v>-0.33461370580532523</v>
      </c>
      <c r="N3019" s="10">
        <v>0.33461370580532523</v>
      </c>
      <c r="O3019" s="9">
        <v>8905</v>
      </c>
      <c r="P3019" s="9">
        <v>11981</v>
      </c>
      <c r="Q3019" s="9">
        <v>21414</v>
      </c>
      <c r="R3019" s="10">
        <v>0.41584944428878307</v>
      </c>
      <c r="S3019" s="10">
        <v>0.55949378910992809</v>
      </c>
      <c r="T3019" s="9">
        <v>-3076</v>
      </c>
      <c r="U3019" s="10">
        <v>-0.14364434482114502</v>
      </c>
      <c r="V3019" s="9">
        <v>-1979</v>
      </c>
      <c r="W3019" s="9">
        <v>2611</v>
      </c>
      <c r="X3019" s="10">
        <v>-0.11353604402688872</v>
      </c>
      <c r="Y3019" s="10">
        <v>7.7433316957291498E-2</v>
      </c>
      <c r="Z3019" s="11">
        <v>308.74</v>
      </c>
      <c r="AA3019" s="11">
        <v>184.37844140700912</v>
      </c>
      <c r="AB3019" s="11">
        <v>54049</v>
      </c>
      <c r="AC3019" s="12" t="s">
        <v>7460</v>
      </c>
      <c r="AD3019" s="8">
        <v>54</v>
      </c>
      <c r="AE3019" s="8">
        <v>49</v>
      </c>
      <c r="AF3019" s="13" t="s">
        <v>7461</v>
      </c>
      <c r="AG3019" s="13" t="s">
        <v>7462</v>
      </c>
      <c r="AH3019" s="13" t="s">
        <v>7463</v>
      </c>
      <c r="AJ3019" s="13" t="s">
        <v>498</v>
      </c>
      <c r="AK3019" s="13" t="s">
        <v>7464</v>
      </c>
      <c r="AL3019" s="13"/>
      <c r="AM3019" s="13"/>
      <c r="AN3019" s="13" t="s">
        <v>487</v>
      </c>
    </row>
    <row r="3020" spans="1:40" x14ac:dyDescent="0.2">
      <c r="A3020" s="8" t="s">
        <v>7420</v>
      </c>
      <c r="B3020" s="8" t="s">
        <v>636</v>
      </c>
      <c r="C3020" s="8" t="str">
        <f t="shared" si="46"/>
        <v>Marshall County WV</v>
      </c>
      <c r="D3020" s="9">
        <v>31978</v>
      </c>
      <c r="E3020" s="8" t="s">
        <v>445</v>
      </c>
      <c r="F3020" s="9">
        <v>2894</v>
      </c>
      <c r="G3020" s="9">
        <v>9565</v>
      </c>
      <c r="H3020" s="9">
        <v>13083</v>
      </c>
      <c r="I3020" s="10">
        <v>0.22120308797676375</v>
      </c>
      <c r="J3020" s="10">
        <v>0.73110142933577926</v>
      </c>
      <c r="K3020" s="9">
        <v>-6671</v>
      </c>
      <c r="L3020" s="9">
        <v>6671</v>
      </c>
      <c r="M3020" s="10">
        <v>-0.50989834135901546</v>
      </c>
      <c r="N3020" s="10">
        <v>0.50989834135901546</v>
      </c>
      <c r="O3020" s="9">
        <v>3395</v>
      </c>
      <c r="P3020" s="9">
        <v>6208</v>
      </c>
      <c r="Q3020" s="9">
        <v>9849</v>
      </c>
      <c r="R3020" s="10">
        <v>0.34470504619758352</v>
      </c>
      <c r="S3020" s="10">
        <v>0.63031779876129557</v>
      </c>
      <c r="T3020" s="9">
        <v>-2813</v>
      </c>
      <c r="U3020" s="10">
        <v>-0.28561275256371205</v>
      </c>
      <c r="V3020" s="9">
        <v>-501</v>
      </c>
      <c r="W3020" s="9">
        <v>3357</v>
      </c>
      <c r="X3020" s="10">
        <v>-0.12350195822081977</v>
      </c>
      <c r="Y3020" s="10">
        <v>0.1007836305744837</v>
      </c>
      <c r="Z3020" s="11">
        <v>305.43</v>
      </c>
      <c r="AA3020" s="11">
        <v>104.69829420816554</v>
      </c>
      <c r="AB3020" s="11">
        <v>54051</v>
      </c>
      <c r="AC3020" s="12" t="s">
        <v>7465</v>
      </c>
      <c r="AD3020" s="8">
        <v>54</v>
      </c>
      <c r="AE3020" s="8">
        <v>51</v>
      </c>
      <c r="AF3020" s="13" t="s">
        <v>5329</v>
      </c>
      <c r="AG3020" s="13"/>
      <c r="AH3020" s="13" t="s">
        <v>5330</v>
      </c>
      <c r="AI3020" s="14">
        <v>144198</v>
      </c>
      <c r="AJ3020" s="13" t="s">
        <v>486</v>
      </c>
      <c r="AK3020" s="13"/>
      <c r="AL3020" s="13"/>
      <c r="AM3020" s="13"/>
      <c r="AN3020" s="13" t="s">
        <v>487</v>
      </c>
    </row>
    <row r="3021" spans="1:40" x14ac:dyDescent="0.2">
      <c r="A3021" s="8" t="s">
        <v>7420</v>
      </c>
      <c r="B3021" s="8" t="s">
        <v>2205</v>
      </c>
      <c r="C3021" s="8" t="str">
        <f t="shared" si="46"/>
        <v>Mason County WV</v>
      </c>
      <c r="D3021" s="9">
        <v>27037</v>
      </c>
      <c r="E3021" s="8" t="s">
        <v>445</v>
      </c>
      <c r="F3021" s="9">
        <v>2069</v>
      </c>
      <c r="G3021" s="9">
        <v>7597</v>
      </c>
      <c r="H3021" s="9">
        <v>10115</v>
      </c>
      <c r="I3021" s="10">
        <v>0.20454770143351458</v>
      </c>
      <c r="J3021" s="10">
        <v>0.75106277805239741</v>
      </c>
      <c r="K3021" s="9">
        <v>-5528</v>
      </c>
      <c r="L3021" s="9">
        <v>5528</v>
      </c>
      <c r="M3021" s="10">
        <v>-0.54651507661888288</v>
      </c>
      <c r="N3021" s="10">
        <v>0.54651507661888288</v>
      </c>
      <c r="O3021" s="9">
        <v>3738</v>
      </c>
      <c r="P3021" s="9">
        <v>5706</v>
      </c>
      <c r="Q3021" s="9">
        <v>9713</v>
      </c>
      <c r="R3021" s="10">
        <v>0.38484505302172345</v>
      </c>
      <c r="S3021" s="10">
        <v>0.58746010501389889</v>
      </c>
      <c r="T3021" s="9">
        <v>-1968</v>
      </c>
      <c r="U3021" s="10">
        <v>-0.20261505199217544</v>
      </c>
      <c r="V3021" s="9">
        <v>-1669</v>
      </c>
      <c r="W3021" s="9">
        <v>1891</v>
      </c>
      <c r="X3021" s="10">
        <v>-0.18029735158820887</v>
      </c>
      <c r="Y3021" s="10">
        <v>0.16360267303849851</v>
      </c>
      <c r="Z3021" s="11">
        <v>430.75</v>
      </c>
      <c r="AA3021" s="11">
        <v>62.767266395821245</v>
      </c>
      <c r="AB3021" s="11">
        <v>54053</v>
      </c>
      <c r="AC3021" s="12" t="s">
        <v>7466</v>
      </c>
      <c r="AD3021" s="8">
        <v>54</v>
      </c>
      <c r="AE3021" s="8">
        <v>53</v>
      </c>
      <c r="AF3021" s="13" t="s">
        <v>5394</v>
      </c>
      <c r="AG3021" s="13"/>
      <c r="AH3021" s="13" t="s">
        <v>5395</v>
      </c>
      <c r="AJ3021" s="13" t="s">
        <v>498</v>
      </c>
      <c r="AK3021" s="13"/>
      <c r="AL3021" s="13"/>
      <c r="AM3021" s="13"/>
      <c r="AN3021" s="13" t="s">
        <v>487</v>
      </c>
    </row>
    <row r="3022" spans="1:40" x14ac:dyDescent="0.2">
      <c r="A3022" s="8" t="s">
        <v>7420</v>
      </c>
      <c r="B3022" s="8" t="s">
        <v>2217</v>
      </c>
      <c r="C3022" s="8" t="str">
        <f t="shared" si="46"/>
        <v>Mercer County WV</v>
      </c>
      <c r="D3022" s="9">
        <v>61164</v>
      </c>
      <c r="E3022" s="8" t="s">
        <v>445</v>
      </c>
      <c r="F3022" s="9">
        <v>4689</v>
      </c>
      <c r="G3022" s="9">
        <v>17362</v>
      </c>
      <c r="H3022" s="9">
        <v>22919</v>
      </c>
      <c r="I3022" s="10">
        <v>0.2045900781011388</v>
      </c>
      <c r="J3022" s="10">
        <v>0.75753741437235478</v>
      </c>
      <c r="K3022" s="9">
        <v>-12673</v>
      </c>
      <c r="L3022" s="9">
        <v>12673</v>
      </c>
      <c r="M3022" s="10">
        <v>-0.55294733627121595</v>
      </c>
      <c r="N3022" s="10">
        <v>0.55294733627121595</v>
      </c>
      <c r="O3022" s="9">
        <v>5416</v>
      </c>
      <c r="P3022" s="9">
        <v>15406</v>
      </c>
      <c r="Q3022" s="9">
        <v>21216</v>
      </c>
      <c r="R3022" s="10">
        <v>0.25527903469079938</v>
      </c>
      <c r="S3022" s="10">
        <v>0.72615007541478127</v>
      </c>
      <c r="T3022" s="9">
        <v>-9990</v>
      </c>
      <c r="U3022" s="10">
        <v>-0.47087104072398189</v>
      </c>
      <c r="V3022" s="9">
        <v>-727</v>
      </c>
      <c r="W3022" s="9">
        <v>1956</v>
      </c>
      <c r="X3022" s="10">
        <v>-5.0688956589660578E-2</v>
      </c>
      <c r="Y3022" s="10">
        <v>3.1387338957573507E-2</v>
      </c>
      <c r="Z3022" s="11">
        <v>418.99</v>
      </c>
      <c r="AA3022" s="11">
        <v>145.9796176519726</v>
      </c>
      <c r="AB3022" s="11">
        <v>54055</v>
      </c>
      <c r="AC3022" s="12" t="s">
        <v>7467</v>
      </c>
      <c r="AD3022" s="8">
        <v>54</v>
      </c>
      <c r="AE3022" s="8">
        <v>55</v>
      </c>
      <c r="AF3022" s="13" t="s">
        <v>7226</v>
      </c>
      <c r="AG3022" s="13"/>
      <c r="AH3022" s="13" t="s">
        <v>7227</v>
      </c>
      <c r="AJ3022" s="13" t="s">
        <v>498</v>
      </c>
      <c r="AK3022" s="13"/>
      <c r="AL3022" s="13"/>
      <c r="AM3022" s="13"/>
      <c r="AN3022" s="13" t="s">
        <v>487</v>
      </c>
    </row>
    <row r="3023" spans="1:40" x14ac:dyDescent="0.2">
      <c r="A3023" s="8" t="s">
        <v>7420</v>
      </c>
      <c r="B3023" s="8" t="s">
        <v>1240</v>
      </c>
      <c r="C3023" s="8" t="str">
        <f t="shared" si="46"/>
        <v>Mineral County WV</v>
      </c>
      <c r="D3023" s="9">
        <v>27451</v>
      </c>
      <c r="E3023" s="8" t="s">
        <v>445</v>
      </c>
      <c r="F3023" s="9">
        <v>2019</v>
      </c>
      <c r="G3023" s="9">
        <v>8957</v>
      </c>
      <c r="H3023" s="9">
        <v>11410</v>
      </c>
      <c r="I3023" s="10">
        <v>0.17695004382120946</v>
      </c>
      <c r="J3023" s="10">
        <v>0.78501314636283959</v>
      </c>
      <c r="K3023" s="9">
        <v>-6938</v>
      </c>
      <c r="L3023" s="9">
        <v>6938</v>
      </c>
      <c r="M3023" s="10">
        <v>-0.6080631025416301</v>
      </c>
      <c r="N3023" s="10">
        <v>0.6080631025416301</v>
      </c>
      <c r="O3023" s="9">
        <v>2836</v>
      </c>
      <c r="P3023" s="9">
        <v>7687</v>
      </c>
      <c r="Q3023" s="9">
        <v>10784</v>
      </c>
      <c r="R3023" s="10">
        <v>0.26298219584569732</v>
      </c>
      <c r="S3023" s="10">
        <v>0.71281528189910981</v>
      </c>
      <c r="T3023" s="9">
        <v>-4851</v>
      </c>
      <c r="U3023" s="10">
        <v>-0.44983308605341249</v>
      </c>
      <c r="V3023" s="9">
        <v>-817</v>
      </c>
      <c r="W3023" s="9">
        <v>1270</v>
      </c>
      <c r="X3023" s="10">
        <v>-8.6032152024487857E-2</v>
      </c>
      <c r="Y3023" s="10">
        <v>7.2197864463729777E-2</v>
      </c>
      <c r="Z3023" s="11">
        <v>327.83</v>
      </c>
      <c r="AA3023" s="11">
        <v>83.735472653509447</v>
      </c>
      <c r="AB3023" s="11">
        <v>54057</v>
      </c>
      <c r="AC3023" s="12" t="s">
        <v>7468</v>
      </c>
      <c r="AD3023" s="8">
        <v>54</v>
      </c>
      <c r="AE3023" s="8">
        <v>57</v>
      </c>
      <c r="AF3023" s="13" t="s">
        <v>3377</v>
      </c>
      <c r="AG3023" s="13"/>
      <c r="AH3023" s="13" t="s">
        <v>3378</v>
      </c>
      <c r="AI3023" s="14">
        <v>99979</v>
      </c>
      <c r="AJ3023" s="13" t="s">
        <v>486</v>
      </c>
      <c r="AK3023" s="13"/>
      <c r="AL3023" s="13"/>
      <c r="AM3023" s="13"/>
      <c r="AN3023" s="13" t="s">
        <v>505</v>
      </c>
    </row>
    <row r="3024" spans="1:40" x14ac:dyDescent="0.2">
      <c r="A3024" s="8" t="s">
        <v>7420</v>
      </c>
      <c r="B3024" s="8" t="s">
        <v>7469</v>
      </c>
      <c r="C3024" s="8" t="str">
        <f t="shared" si="46"/>
        <v>Mingo County WV</v>
      </c>
      <c r="D3024" s="9">
        <v>25292</v>
      </c>
      <c r="E3024" s="8" t="s">
        <v>445</v>
      </c>
      <c r="F3024" s="9">
        <v>1365</v>
      </c>
      <c r="G3024" s="9">
        <v>7876</v>
      </c>
      <c r="H3024" s="9">
        <v>9469</v>
      </c>
      <c r="I3024" s="10">
        <v>0.14415460977927977</v>
      </c>
      <c r="J3024" s="10">
        <v>0.83176681803780761</v>
      </c>
      <c r="K3024" s="9">
        <v>-6511</v>
      </c>
      <c r="L3024" s="9">
        <v>6511</v>
      </c>
      <c r="M3024" s="10">
        <v>-0.68761220825852787</v>
      </c>
      <c r="N3024" s="10">
        <v>0.68761220825852787</v>
      </c>
      <c r="O3024" s="9">
        <v>2421</v>
      </c>
      <c r="P3024" s="9">
        <v>6163</v>
      </c>
      <c r="Q3024" s="9">
        <v>8794</v>
      </c>
      <c r="R3024" s="10">
        <v>0.27530134182397087</v>
      </c>
      <c r="S3024" s="10">
        <v>0.70081874005003408</v>
      </c>
      <c r="T3024" s="9">
        <v>-3742</v>
      </c>
      <c r="U3024" s="10">
        <v>-0.42551739822606321</v>
      </c>
      <c r="V3024" s="9">
        <v>-1056</v>
      </c>
      <c r="W3024" s="9">
        <v>1713</v>
      </c>
      <c r="X3024" s="10">
        <v>-0.1311467320446911</v>
      </c>
      <c r="Y3024" s="10">
        <v>0.13094807798777353</v>
      </c>
      <c r="Z3024" s="11">
        <v>423.11</v>
      </c>
      <c r="AA3024" s="11">
        <v>59.776417480087922</v>
      </c>
      <c r="AB3024" s="11">
        <v>54059</v>
      </c>
      <c r="AC3024" s="12" t="s">
        <v>7470</v>
      </c>
      <c r="AD3024" s="8">
        <v>54</v>
      </c>
      <c r="AE3024" s="8">
        <v>59</v>
      </c>
      <c r="AF3024" s="13"/>
      <c r="AG3024" s="13"/>
      <c r="AH3024" s="13"/>
      <c r="AJ3024" s="13"/>
      <c r="AK3024" s="13"/>
      <c r="AL3024" s="13"/>
      <c r="AM3024" s="13"/>
      <c r="AN3024" s="13" t="s">
        <v>510</v>
      </c>
    </row>
    <row r="3025" spans="1:40" x14ac:dyDescent="0.2">
      <c r="A3025" s="8" t="s">
        <v>7420</v>
      </c>
      <c r="B3025" s="8" t="s">
        <v>7471</v>
      </c>
      <c r="C3025" s="8" t="str">
        <f t="shared" si="46"/>
        <v>Monongalia County WV</v>
      </c>
      <c r="D3025" s="9">
        <v>104236</v>
      </c>
      <c r="E3025" s="8" t="s">
        <v>445</v>
      </c>
      <c r="F3025" s="9">
        <v>14568</v>
      </c>
      <c r="G3025" s="9">
        <v>18278</v>
      </c>
      <c r="H3025" s="9">
        <v>35733</v>
      </c>
      <c r="I3025" s="10">
        <v>0.40769037024599108</v>
      </c>
      <c r="J3025" s="10">
        <v>0.51151596563400781</v>
      </c>
      <c r="K3025" s="9">
        <v>-3710</v>
      </c>
      <c r="L3025" s="9">
        <v>3710</v>
      </c>
      <c r="M3025" s="10">
        <v>-0.10382559538801672</v>
      </c>
      <c r="N3025" s="10">
        <v>0.10382559538801672</v>
      </c>
      <c r="O3025" s="9">
        <v>13664</v>
      </c>
      <c r="P3025" s="9">
        <v>16672</v>
      </c>
      <c r="Q3025" s="9">
        <v>31140</v>
      </c>
      <c r="R3025" s="10">
        <v>0.43879254977520876</v>
      </c>
      <c r="S3025" s="10">
        <v>0.53538856775850996</v>
      </c>
      <c r="T3025" s="9">
        <v>-3008</v>
      </c>
      <c r="U3025" s="10">
        <v>-9.6596017983301197E-2</v>
      </c>
      <c r="V3025" s="9">
        <v>904</v>
      </c>
      <c r="W3025" s="9">
        <v>1606</v>
      </c>
      <c r="X3025" s="10">
        <v>-3.1102179529217677E-2</v>
      </c>
      <c r="Y3025" s="10">
        <v>-2.3872602124502151E-2</v>
      </c>
      <c r="Z3025" s="11">
        <v>360.06</v>
      </c>
      <c r="AA3025" s="11">
        <v>289.49619507859802</v>
      </c>
      <c r="AB3025" s="11">
        <v>54061</v>
      </c>
      <c r="AC3025" s="12" t="s">
        <v>7472</v>
      </c>
      <c r="AD3025" s="8">
        <v>54</v>
      </c>
      <c r="AE3025" s="8">
        <v>61</v>
      </c>
      <c r="AF3025" s="13" t="s">
        <v>7473</v>
      </c>
      <c r="AG3025" s="13" t="s">
        <v>7462</v>
      </c>
      <c r="AH3025" s="13" t="s">
        <v>7474</v>
      </c>
      <c r="AI3025" s="14">
        <v>138176</v>
      </c>
      <c r="AJ3025" s="13" t="s">
        <v>486</v>
      </c>
      <c r="AK3025" s="13" t="s">
        <v>7464</v>
      </c>
      <c r="AL3025" s="13"/>
      <c r="AM3025" s="13"/>
      <c r="AN3025" s="13" t="s">
        <v>487</v>
      </c>
    </row>
    <row r="3026" spans="1:40" x14ac:dyDescent="0.2">
      <c r="A3026" s="8" t="s">
        <v>7420</v>
      </c>
      <c r="B3026" s="8" t="s">
        <v>644</v>
      </c>
      <c r="C3026" s="8" t="str">
        <f t="shared" si="46"/>
        <v>Monroe County WV</v>
      </c>
      <c r="D3026" s="9">
        <v>13506</v>
      </c>
      <c r="E3026" s="8" t="s">
        <v>445</v>
      </c>
      <c r="F3026" s="9">
        <v>1089</v>
      </c>
      <c r="G3026" s="9">
        <v>4337</v>
      </c>
      <c r="H3026" s="9">
        <v>5670</v>
      </c>
      <c r="I3026" s="10">
        <v>0.19206349206349208</v>
      </c>
      <c r="J3026" s="10">
        <v>0.76490299823633157</v>
      </c>
      <c r="K3026" s="9">
        <v>-3248</v>
      </c>
      <c r="L3026" s="9">
        <v>3248</v>
      </c>
      <c r="M3026" s="10">
        <v>-0.57283950617283952</v>
      </c>
      <c r="N3026" s="10">
        <v>0.57283950617283952</v>
      </c>
      <c r="O3026" s="9">
        <v>1441</v>
      </c>
      <c r="P3026" s="9">
        <v>3571</v>
      </c>
      <c r="Q3026" s="9">
        <v>5152</v>
      </c>
      <c r="R3026" s="10">
        <v>0.27969720496894412</v>
      </c>
      <c r="S3026" s="10">
        <v>0.69312888198757761</v>
      </c>
      <c r="T3026" s="9">
        <v>-2130</v>
      </c>
      <c r="U3026" s="10">
        <v>-0.41343167701863348</v>
      </c>
      <c r="V3026" s="9">
        <v>-352</v>
      </c>
      <c r="W3026" s="9">
        <v>766</v>
      </c>
      <c r="X3026" s="10">
        <v>-8.7633712905452049E-2</v>
      </c>
      <c r="Y3026" s="10">
        <v>7.1774116248753961E-2</v>
      </c>
      <c r="Z3026" s="11">
        <v>472.75</v>
      </c>
      <c r="AA3026" s="11">
        <v>28.569011105235326</v>
      </c>
      <c r="AB3026" s="11">
        <v>54063</v>
      </c>
      <c r="AC3026" s="12" t="s">
        <v>7475</v>
      </c>
      <c r="AD3026" s="8">
        <v>54</v>
      </c>
      <c r="AE3026" s="8">
        <v>63</v>
      </c>
      <c r="AF3026" s="13"/>
      <c r="AG3026" s="13"/>
      <c r="AH3026" s="13"/>
      <c r="AJ3026" s="13"/>
      <c r="AK3026" s="13"/>
      <c r="AL3026" s="13"/>
      <c r="AM3026" s="13"/>
      <c r="AN3026" s="13" t="s">
        <v>510</v>
      </c>
    </row>
    <row r="3027" spans="1:40" x14ac:dyDescent="0.2">
      <c r="A3027" s="8" t="s">
        <v>7420</v>
      </c>
      <c r="B3027" s="8" t="s">
        <v>648</v>
      </c>
      <c r="C3027" s="8" t="str">
        <f t="shared" si="46"/>
        <v>Morgan County WV</v>
      </c>
      <c r="D3027" s="9">
        <v>17524</v>
      </c>
      <c r="E3027" s="8" t="s">
        <v>445</v>
      </c>
      <c r="F3027" s="9">
        <v>1568</v>
      </c>
      <c r="G3027" s="9">
        <v>5718</v>
      </c>
      <c r="H3027" s="9">
        <v>7635</v>
      </c>
      <c r="I3027" s="10">
        <v>0.20537000654878848</v>
      </c>
      <c r="J3027" s="10">
        <v>0.74891944990176817</v>
      </c>
      <c r="K3027" s="9">
        <v>-4150</v>
      </c>
      <c r="L3027" s="9">
        <v>4150</v>
      </c>
      <c r="M3027" s="10">
        <v>-0.54354944335297972</v>
      </c>
      <c r="N3027" s="10">
        <v>0.54354944335297972</v>
      </c>
      <c r="O3027" s="9">
        <v>2361</v>
      </c>
      <c r="P3027" s="9">
        <v>4508</v>
      </c>
      <c r="Q3027" s="9">
        <v>7037</v>
      </c>
      <c r="R3027" s="10">
        <v>0.33551229216995881</v>
      </c>
      <c r="S3027" s="10">
        <v>0.64061389796788404</v>
      </c>
      <c r="T3027" s="9">
        <v>-2147</v>
      </c>
      <c r="U3027" s="10">
        <v>-0.30510160579792522</v>
      </c>
      <c r="V3027" s="9">
        <v>-793</v>
      </c>
      <c r="W3027" s="9">
        <v>1210</v>
      </c>
      <c r="X3027" s="10">
        <v>-0.13014228562117033</v>
      </c>
      <c r="Y3027" s="10">
        <v>0.10830555193388414</v>
      </c>
      <c r="Z3027" s="11">
        <v>229.07</v>
      </c>
      <c r="AA3027" s="11">
        <v>76.500632994281233</v>
      </c>
      <c r="AB3027" s="11">
        <v>54065</v>
      </c>
      <c r="AC3027" s="12" t="s">
        <v>7476</v>
      </c>
      <c r="AD3027" s="8">
        <v>54</v>
      </c>
      <c r="AE3027" s="8">
        <v>65</v>
      </c>
      <c r="AF3027" s="13"/>
      <c r="AG3027" s="13"/>
      <c r="AH3027" s="13"/>
      <c r="AJ3027" s="13"/>
      <c r="AK3027" s="13"/>
      <c r="AL3027" s="13"/>
      <c r="AM3027" s="13"/>
      <c r="AN3027" s="13" t="s">
        <v>510</v>
      </c>
    </row>
    <row r="3028" spans="1:40" x14ac:dyDescent="0.2">
      <c r="A3028" s="8" t="s">
        <v>7420</v>
      </c>
      <c r="B3028" s="8" t="s">
        <v>3114</v>
      </c>
      <c r="C3028" s="8" t="str">
        <f t="shared" si="46"/>
        <v>Nicholas County WV</v>
      </c>
      <c r="D3028" s="9">
        <v>25594</v>
      </c>
      <c r="E3028" s="8" t="s">
        <v>445</v>
      </c>
      <c r="F3028" s="9">
        <v>1821</v>
      </c>
      <c r="G3028" s="9">
        <v>7169</v>
      </c>
      <c r="H3028" s="9">
        <v>9385</v>
      </c>
      <c r="I3028" s="10">
        <v>0.19403303143313799</v>
      </c>
      <c r="J3028" s="10">
        <v>0.76387852956846036</v>
      </c>
      <c r="K3028" s="9">
        <v>-5348</v>
      </c>
      <c r="L3028" s="9">
        <v>5348</v>
      </c>
      <c r="M3028" s="10">
        <v>-0.56984549813532237</v>
      </c>
      <c r="N3028" s="10">
        <v>0.56984549813532237</v>
      </c>
      <c r="O3028" s="9">
        <v>2635</v>
      </c>
      <c r="P3028" s="9">
        <v>5823</v>
      </c>
      <c r="Q3028" s="9">
        <v>8676</v>
      </c>
      <c r="R3028" s="10">
        <v>0.30371138773628398</v>
      </c>
      <c r="S3028" s="10">
        <v>0.67116182572614103</v>
      </c>
      <c r="T3028" s="9">
        <v>-3188</v>
      </c>
      <c r="U3028" s="10">
        <v>-0.36745043798985705</v>
      </c>
      <c r="V3028" s="9">
        <v>-814</v>
      </c>
      <c r="W3028" s="9">
        <v>1346</v>
      </c>
      <c r="X3028" s="10">
        <v>-0.10967835630314599</v>
      </c>
      <c r="Y3028" s="10">
        <v>9.2716703842319337E-2</v>
      </c>
      <c r="Z3028" s="11">
        <v>646.82000000000005</v>
      </c>
      <c r="AA3028" s="11">
        <v>39.56896818280201</v>
      </c>
      <c r="AB3028" s="11">
        <v>54067</v>
      </c>
      <c r="AC3028" s="12" t="s">
        <v>7477</v>
      </c>
      <c r="AD3028" s="8">
        <v>54</v>
      </c>
      <c r="AE3028" s="8">
        <v>67</v>
      </c>
      <c r="AF3028" s="13"/>
      <c r="AG3028" s="13"/>
      <c r="AH3028" s="13"/>
      <c r="AJ3028" s="13"/>
      <c r="AK3028" s="13"/>
      <c r="AL3028" s="13"/>
      <c r="AM3028" s="13"/>
      <c r="AN3028" s="13" t="s">
        <v>510</v>
      </c>
    </row>
    <row r="3029" spans="1:40" x14ac:dyDescent="0.2">
      <c r="A3029" s="8" t="s">
        <v>7420</v>
      </c>
      <c r="B3029" s="8" t="s">
        <v>2446</v>
      </c>
      <c r="C3029" s="8" t="str">
        <f t="shared" si="46"/>
        <v>Ohio County WV</v>
      </c>
      <c r="D3029" s="9">
        <v>43066</v>
      </c>
      <c r="E3029" s="8" t="s">
        <v>445</v>
      </c>
      <c r="F3029" s="9">
        <v>5452</v>
      </c>
      <c r="G3029" s="9">
        <v>11077</v>
      </c>
      <c r="H3029" s="9">
        <v>17819</v>
      </c>
      <c r="I3029" s="10">
        <v>0.30596554239856333</v>
      </c>
      <c r="J3029" s="10">
        <v>0.62163982266120432</v>
      </c>
      <c r="K3029" s="9">
        <v>-5625</v>
      </c>
      <c r="L3029" s="9">
        <v>5625</v>
      </c>
      <c r="M3029" s="10">
        <v>-0.31567428026264099</v>
      </c>
      <c r="N3029" s="10">
        <v>0.31567428026264099</v>
      </c>
      <c r="O3029" s="9">
        <v>6623</v>
      </c>
      <c r="P3029" s="9">
        <v>10577</v>
      </c>
      <c r="Q3029" s="9">
        <v>17541</v>
      </c>
      <c r="R3029" s="10">
        <v>0.37757254432472492</v>
      </c>
      <c r="S3029" s="10">
        <v>0.60298728692776926</v>
      </c>
      <c r="T3029" s="9">
        <v>-3954</v>
      </c>
      <c r="U3029" s="10">
        <v>-0.22541474260304434</v>
      </c>
      <c r="V3029" s="9">
        <v>-1171</v>
      </c>
      <c r="W3029" s="9">
        <v>500</v>
      </c>
      <c r="X3029" s="10">
        <v>-7.1607001926161595E-2</v>
      </c>
      <c r="Y3029" s="10">
        <v>1.8652535733435061E-2</v>
      </c>
      <c r="Z3029" s="11">
        <v>105.82</v>
      </c>
      <c r="AA3029" s="11">
        <v>406.97410697410697</v>
      </c>
      <c r="AB3029" s="11">
        <v>54069</v>
      </c>
      <c r="AC3029" s="12" t="s">
        <v>7478</v>
      </c>
      <c r="AD3029" s="8">
        <v>54</v>
      </c>
      <c r="AE3029" s="8">
        <v>69</v>
      </c>
      <c r="AF3029" s="13" t="s">
        <v>5329</v>
      </c>
      <c r="AG3029" s="13"/>
      <c r="AH3029" s="13" t="s">
        <v>5330</v>
      </c>
      <c r="AI3029" s="14">
        <v>144198</v>
      </c>
      <c r="AJ3029" s="13" t="s">
        <v>486</v>
      </c>
      <c r="AK3029" s="13"/>
      <c r="AL3029" s="13"/>
      <c r="AM3029" s="13"/>
      <c r="AN3029" s="13" t="s">
        <v>487</v>
      </c>
    </row>
    <row r="3030" spans="1:40" x14ac:dyDescent="0.2">
      <c r="A3030" s="8" t="s">
        <v>7420</v>
      </c>
      <c r="B3030" s="8" t="s">
        <v>3122</v>
      </c>
      <c r="C3030" s="8" t="str">
        <f t="shared" si="46"/>
        <v>Pendleton County WV</v>
      </c>
      <c r="D3030" s="9">
        <v>7229</v>
      </c>
      <c r="E3030" s="8" t="s">
        <v>445</v>
      </c>
      <c r="F3030" s="9">
        <v>726</v>
      </c>
      <c r="G3030" s="9">
        <v>2388</v>
      </c>
      <c r="H3030" s="9">
        <v>3212</v>
      </c>
      <c r="I3030" s="10">
        <v>0.22602739726027396</v>
      </c>
      <c r="J3030" s="10">
        <v>0.74346201743462015</v>
      </c>
      <c r="K3030" s="9">
        <v>-1662</v>
      </c>
      <c r="L3030" s="9">
        <v>1662</v>
      </c>
      <c r="M3030" s="10">
        <v>-0.51743462017434616</v>
      </c>
      <c r="N3030" s="10">
        <v>0.51743462017434616</v>
      </c>
      <c r="O3030" s="9">
        <v>1067</v>
      </c>
      <c r="P3030" s="9">
        <v>2087</v>
      </c>
      <c r="Q3030" s="9">
        <v>3224</v>
      </c>
      <c r="R3030" s="10">
        <v>0.33095533498759305</v>
      </c>
      <c r="S3030" s="10">
        <v>0.64733250620347393</v>
      </c>
      <c r="T3030" s="9">
        <v>-1020</v>
      </c>
      <c r="U3030" s="10">
        <v>-0.31637717121588088</v>
      </c>
      <c r="V3030" s="9">
        <v>-341</v>
      </c>
      <c r="W3030" s="9">
        <v>301</v>
      </c>
      <c r="X3030" s="10">
        <v>-0.10492793772731909</v>
      </c>
      <c r="Y3030" s="10">
        <v>9.6129511231146214E-2</v>
      </c>
      <c r="Z3030" s="11">
        <v>696.05</v>
      </c>
      <c r="AA3030" s="11">
        <v>10.385748150276561</v>
      </c>
      <c r="AB3030" s="11">
        <v>54071</v>
      </c>
      <c r="AC3030" s="12" t="s">
        <v>7479</v>
      </c>
      <c r="AD3030" s="8">
        <v>54</v>
      </c>
      <c r="AE3030" s="8">
        <v>71</v>
      </c>
      <c r="AF3030" s="13"/>
      <c r="AG3030" s="13"/>
      <c r="AH3030" s="13"/>
      <c r="AJ3030" s="13"/>
      <c r="AK3030" s="13"/>
      <c r="AL3030" s="13"/>
      <c r="AM3030" s="13"/>
      <c r="AN3030" s="13" t="s">
        <v>510</v>
      </c>
    </row>
    <row r="3031" spans="1:40" x14ac:dyDescent="0.2">
      <c r="A3031" s="8" t="s">
        <v>7420</v>
      </c>
      <c r="B3031" s="8" t="s">
        <v>7480</v>
      </c>
      <c r="C3031" s="8" t="str">
        <f t="shared" si="46"/>
        <v>Pleasants County WV</v>
      </c>
      <c r="D3031" s="9">
        <v>7674</v>
      </c>
      <c r="E3031" s="8" t="s">
        <v>445</v>
      </c>
      <c r="F3031" s="9">
        <v>620</v>
      </c>
      <c r="G3031" s="9">
        <v>2342</v>
      </c>
      <c r="H3031" s="9">
        <v>3130</v>
      </c>
      <c r="I3031" s="10">
        <v>0.19808306709265175</v>
      </c>
      <c r="J3031" s="10">
        <v>0.74824281150159744</v>
      </c>
      <c r="K3031" s="9">
        <v>-1722</v>
      </c>
      <c r="L3031" s="9">
        <v>1722</v>
      </c>
      <c r="M3031" s="10">
        <v>-0.55015974440894566</v>
      </c>
      <c r="N3031" s="10">
        <v>0.55015974440894566</v>
      </c>
      <c r="O3031" s="9">
        <v>942</v>
      </c>
      <c r="P3031" s="9">
        <v>1805</v>
      </c>
      <c r="Q3031" s="9">
        <v>2807</v>
      </c>
      <c r="R3031" s="10">
        <v>0.33558959743498396</v>
      </c>
      <c r="S3031" s="10">
        <v>0.64303526897043106</v>
      </c>
      <c r="T3031" s="9">
        <v>-863</v>
      </c>
      <c r="U3031" s="10">
        <v>-0.30744567153544711</v>
      </c>
      <c r="V3031" s="9">
        <v>-322</v>
      </c>
      <c r="W3031" s="9">
        <v>537</v>
      </c>
      <c r="X3031" s="10">
        <v>-0.13750653034233221</v>
      </c>
      <c r="Y3031" s="10">
        <v>0.10520754253116638</v>
      </c>
      <c r="Z3031" s="11">
        <v>130.1</v>
      </c>
      <c r="AA3031" s="11">
        <v>58.985395849346659</v>
      </c>
      <c r="AB3031" s="11">
        <v>54073</v>
      </c>
      <c r="AC3031" s="12" t="s">
        <v>7481</v>
      </c>
      <c r="AD3031" s="8">
        <v>54</v>
      </c>
      <c r="AE3031" s="8">
        <v>73</v>
      </c>
      <c r="AF3031" s="13"/>
      <c r="AG3031" s="13"/>
      <c r="AH3031" s="13"/>
      <c r="AJ3031" s="13"/>
      <c r="AK3031" s="13"/>
      <c r="AL3031" s="13"/>
      <c r="AM3031" s="13"/>
      <c r="AN3031" s="13" t="s">
        <v>510</v>
      </c>
    </row>
    <row r="3032" spans="1:40" x14ac:dyDescent="0.2">
      <c r="A3032" s="8" t="s">
        <v>7420</v>
      </c>
      <c r="B3032" s="8" t="s">
        <v>2672</v>
      </c>
      <c r="C3032" s="8" t="str">
        <f t="shared" si="46"/>
        <v>Pocahontas County WV</v>
      </c>
      <c r="D3032" s="9">
        <v>8607</v>
      </c>
      <c r="E3032" s="8" t="s">
        <v>445</v>
      </c>
      <c r="F3032" s="9">
        <v>924</v>
      </c>
      <c r="G3032" s="9">
        <v>2474</v>
      </c>
      <c r="H3032" s="9">
        <v>3619</v>
      </c>
      <c r="I3032" s="10">
        <v>0.25531914893617019</v>
      </c>
      <c r="J3032" s="10">
        <v>0.68361425808234322</v>
      </c>
      <c r="K3032" s="9">
        <v>-1550</v>
      </c>
      <c r="L3032" s="9">
        <v>1550</v>
      </c>
      <c r="M3032" s="10">
        <v>-0.42829510914617303</v>
      </c>
      <c r="N3032" s="10">
        <v>0.42829510914617303</v>
      </c>
      <c r="O3032" s="9">
        <v>1298</v>
      </c>
      <c r="P3032" s="9">
        <v>2167</v>
      </c>
      <c r="Q3032" s="9">
        <v>3553</v>
      </c>
      <c r="R3032" s="10">
        <v>0.3653250773993808</v>
      </c>
      <c r="S3032" s="10">
        <v>0.6099071207430341</v>
      </c>
      <c r="T3032" s="9">
        <v>-869</v>
      </c>
      <c r="U3032" s="10">
        <v>-0.2445820433436533</v>
      </c>
      <c r="V3032" s="9">
        <v>-374</v>
      </c>
      <c r="W3032" s="9">
        <v>307</v>
      </c>
      <c r="X3032" s="10">
        <v>-0.11000592846321061</v>
      </c>
      <c r="Y3032" s="10">
        <v>7.3707137339309114E-2</v>
      </c>
      <c r="Z3032" s="11">
        <v>940.28</v>
      </c>
      <c r="AA3032" s="11">
        <v>9.153656357680692</v>
      </c>
      <c r="AB3032" s="11">
        <v>54075</v>
      </c>
      <c r="AC3032" s="12" t="s">
        <v>7482</v>
      </c>
      <c r="AD3032" s="8">
        <v>54</v>
      </c>
      <c r="AE3032" s="8">
        <v>75</v>
      </c>
      <c r="AF3032" s="13"/>
      <c r="AG3032" s="13"/>
      <c r="AH3032" s="13"/>
      <c r="AJ3032" s="13"/>
      <c r="AK3032" s="13"/>
      <c r="AL3032" s="13"/>
      <c r="AM3032" s="13"/>
      <c r="AN3032" s="13" t="s">
        <v>510</v>
      </c>
    </row>
    <row r="3033" spans="1:40" x14ac:dyDescent="0.2">
      <c r="A3033" s="8" t="s">
        <v>7420</v>
      </c>
      <c r="B3033" s="8" t="s">
        <v>7483</v>
      </c>
      <c r="C3033" s="8" t="str">
        <f t="shared" si="46"/>
        <v>Preston County WV</v>
      </c>
      <c r="D3033" s="9">
        <v>33940</v>
      </c>
      <c r="E3033" s="8" t="s">
        <v>445</v>
      </c>
      <c r="F3033" s="9">
        <v>2462</v>
      </c>
      <c r="G3033" s="9">
        <v>9501</v>
      </c>
      <c r="H3033" s="9">
        <v>12611</v>
      </c>
      <c r="I3033" s="10">
        <v>0.19522638965982078</v>
      </c>
      <c r="J3033" s="10">
        <v>0.75338989770834985</v>
      </c>
      <c r="K3033" s="9">
        <v>-7039</v>
      </c>
      <c r="L3033" s="9">
        <v>7039</v>
      </c>
      <c r="M3033" s="10">
        <v>-0.5581635080485291</v>
      </c>
      <c r="N3033" s="10">
        <v>0.5581635080485291</v>
      </c>
      <c r="O3033" s="9">
        <v>2916</v>
      </c>
      <c r="P3033" s="9">
        <v>7841</v>
      </c>
      <c r="Q3033" s="9">
        <v>11089</v>
      </c>
      <c r="R3033" s="10">
        <v>0.26296329696095228</v>
      </c>
      <c r="S3033" s="10">
        <v>0.70709712327531793</v>
      </c>
      <c r="T3033" s="9">
        <v>-4925</v>
      </c>
      <c r="U3033" s="10">
        <v>-0.44413382631436565</v>
      </c>
      <c r="V3033" s="9">
        <v>-454</v>
      </c>
      <c r="W3033" s="9">
        <v>1660</v>
      </c>
      <c r="X3033" s="10">
        <v>-6.7736907301131494E-2</v>
      </c>
      <c r="Y3033" s="10">
        <v>4.6292774433031925E-2</v>
      </c>
      <c r="Z3033" s="11">
        <v>648.80999999999995</v>
      </c>
      <c r="AA3033" s="11">
        <v>52.311154267042745</v>
      </c>
      <c r="AB3033" s="11">
        <v>54077</v>
      </c>
      <c r="AC3033" s="12" t="s">
        <v>7484</v>
      </c>
      <c r="AD3033" s="8">
        <v>54</v>
      </c>
      <c r="AE3033" s="8">
        <v>77</v>
      </c>
      <c r="AF3033" s="13" t="s">
        <v>7473</v>
      </c>
      <c r="AG3033" s="13" t="s">
        <v>7462</v>
      </c>
      <c r="AH3033" s="13" t="s">
        <v>7474</v>
      </c>
      <c r="AI3033" s="14">
        <v>138176</v>
      </c>
      <c r="AJ3033" s="13" t="s">
        <v>486</v>
      </c>
      <c r="AK3033" s="13" t="s">
        <v>7464</v>
      </c>
      <c r="AL3033" s="13"/>
      <c r="AM3033" s="13"/>
      <c r="AN3033" s="13" t="s">
        <v>505</v>
      </c>
    </row>
    <row r="3034" spans="1:40" x14ac:dyDescent="0.2">
      <c r="A3034" s="8" t="s">
        <v>7420</v>
      </c>
      <c r="B3034" s="8" t="s">
        <v>1525</v>
      </c>
      <c r="C3034" s="8" t="str">
        <f t="shared" si="46"/>
        <v>Putnam County WV</v>
      </c>
      <c r="D3034" s="9">
        <v>56848</v>
      </c>
      <c r="E3034" s="8" t="s">
        <v>445</v>
      </c>
      <c r="F3034" s="9">
        <v>5784</v>
      </c>
      <c r="G3034" s="9">
        <v>17455</v>
      </c>
      <c r="H3034" s="9">
        <v>24443</v>
      </c>
      <c r="I3034" s="10">
        <v>0.23663216462790984</v>
      </c>
      <c r="J3034" s="10">
        <v>0.7141103792496829</v>
      </c>
      <c r="K3034" s="9">
        <v>-11671</v>
      </c>
      <c r="L3034" s="9">
        <v>11671</v>
      </c>
      <c r="M3034" s="10">
        <v>-0.47747821462177309</v>
      </c>
      <c r="N3034" s="10">
        <v>0.47747821462177309</v>
      </c>
      <c r="O3034" s="9">
        <v>7198</v>
      </c>
      <c r="P3034" s="9">
        <v>15926</v>
      </c>
      <c r="Q3034" s="9">
        <v>23501</v>
      </c>
      <c r="R3034" s="10">
        <v>0.30628483894302372</v>
      </c>
      <c r="S3034" s="10">
        <v>0.67767329049827663</v>
      </c>
      <c r="T3034" s="9">
        <v>-8728</v>
      </c>
      <c r="U3034" s="10">
        <v>-0.37138845155525291</v>
      </c>
      <c r="V3034" s="9">
        <v>-1414</v>
      </c>
      <c r="W3034" s="9">
        <v>1529</v>
      </c>
      <c r="X3034" s="10">
        <v>-6.9652674315113877E-2</v>
      </c>
      <c r="Y3034" s="10">
        <v>3.6437088751406277E-2</v>
      </c>
      <c r="Z3034" s="11">
        <v>345.67</v>
      </c>
      <c r="AA3034" s="11">
        <v>164.45743049729509</v>
      </c>
      <c r="AB3034" s="11">
        <v>54079</v>
      </c>
      <c r="AC3034" s="12" t="s">
        <v>7485</v>
      </c>
      <c r="AD3034" s="8">
        <v>54</v>
      </c>
      <c r="AE3034" s="8">
        <v>79</v>
      </c>
      <c r="AF3034" s="13" t="s">
        <v>2966</v>
      </c>
      <c r="AG3034" s="13" t="s">
        <v>89</v>
      </c>
      <c r="AH3034" s="13" t="s">
        <v>2967</v>
      </c>
      <c r="AI3034" s="14">
        <v>361580</v>
      </c>
      <c r="AJ3034" s="13" t="s">
        <v>486</v>
      </c>
      <c r="AK3034" s="13" t="s">
        <v>2968</v>
      </c>
      <c r="AL3034" s="13"/>
      <c r="AM3034" s="13"/>
      <c r="AN3034" s="13" t="s">
        <v>487</v>
      </c>
    </row>
    <row r="3035" spans="1:40" x14ac:dyDescent="0.2">
      <c r="A3035" s="8" t="s">
        <v>7420</v>
      </c>
      <c r="B3035" s="8" t="s">
        <v>7486</v>
      </c>
      <c r="C3035" s="8" t="str">
        <f t="shared" si="46"/>
        <v>Raleigh County WV</v>
      </c>
      <c r="D3035" s="9">
        <v>77510</v>
      </c>
      <c r="E3035" s="8" t="s">
        <v>445</v>
      </c>
      <c r="F3035" s="9">
        <v>6362</v>
      </c>
      <c r="G3035" s="9">
        <v>21835</v>
      </c>
      <c r="H3035" s="9">
        <v>29311</v>
      </c>
      <c r="I3035" s="10">
        <v>0.21705161884616697</v>
      </c>
      <c r="J3035" s="10">
        <v>0.74494217188086387</v>
      </c>
      <c r="K3035" s="9">
        <v>-15473</v>
      </c>
      <c r="L3035" s="9">
        <v>15473</v>
      </c>
      <c r="M3035" s="10">
        <v>-0.5278905530346969</v>
      </c>
      <c r="N3035" s="10">
        <v>0.5278905530346969</v>
      </c>
      <c r="O3035" s="9">
        <v>7651</v>
      </c>
      <c r="P3035" s="9">
        <v>20375</v>
      </c>
      <c r="Q3035" s="9">
        <v>28499</v>
      </c>
      <c r="R3035" s="10">
        <v>0.26846556019509454</v>
      </c>
      <c r="S3035" s="10">
        <v>0.71493736622337622</v>
      </c>
      <c r="T3035" s="9">
        <v>-12724</v>
      </c>
      <c r="U3035" s="10">
        <v>-0.44647180602828168</v>
      </c>
      <c r="V3035" s="9">
        <v>-1289</v>
      </c>
      <c r="W3035" s="9">
        <v>1460</v>
      </c>
      <c r="X3035" s="10">
        <v>-5.1413941348927572E-2</v>
      </c>
      <c r="Y3035" s="10">
        <v>3.0004805657487643E-2</v>
      </c>
      <c r="Z3035" s="11">
        <v>605.35</v>
      </c>
      <c r="AA3035" s="11">
        <v>128.04162880977947</v>
      </c>
      <c r="AB3035" s="11">
        <v>54081</v>
      </c>
      <c r="AC3035" s="12" t="s">
        <v>7487</v>
      </c>
      <c r="AD3035" s="8">
        <v>54</v>
      </c>
      <c r="AE3035" s="8">
        <v>81</v>
      </c>
      <c r="AF3035" s="13" t="s">
        <v>7439</v>
      </c>
      <c r="AG3035" s="13"/>
      <c r="AH3035" s="13" t="s">
        <v>7440</v>
      </c>
      <c r="AI3035" s="14">
        <v>122507</v>
      </c>
      <c r="AJ3035" s="13" t="s">
        <v>486</v>
      </c>
      <c r="AK3035" s="13"/>
      <c r="AL3035" s="13"/>
      <c r="AM3035" s="13"/>
      <c r="AN3035" s="13" t="s">
        <v>487</v>
      </c>
    </row>
    <row r="3036" spans="1:40" x14ac:dyDescent="0.2">
      <c r="A3036" s="8" t="s">
        <v>7420</v>
      </c>
      <c r="B3036" s="8" t="s">
        <v>658</v>
      </c>
      <c r="C3036" s="8" t="str">
        <f t="shared" si="46"/>
        <v>Randolph County WV</v>
      </c>
      <c r="D3036" s="9">
        <v>29126</v>
      </c>
      <c r="E3036" s="8" t="s">
        <v>445</v>
      </c>
      <c r="F3036" s="9">
        <v>2724</v>
      </c>
      <c r="G3036" s="9">
        <v>7583</v>
      </c>
      <c r="H3036" s="9">
        <v>10816</v>
      </c>
      <c r="I3036" s="10">
        <v>0.25184911242603553</v>
      </c>
      <c r="J3036" s="10">
        <v>0.70109097633136097</v>
      </c>
      <c r="K3036" s="9">
        <v>-4859</v>
      </c>
      <c r="L3036" s="9">
        <v>4859</v>
      </c>
      <c r="M3036" s="10">
        <v>-0.44924186390532544</v>
      </c>
      <c r="N3036" s="10">
        <v>0.44924186390532544</v>
      </c>
      <c r="O3036" s="9">
        <v>3325</v>
      </c>
      <c r="P3036" s="9">
        <v>6150</v>
      </c>
      <c r="Q3036" s="9">
        <v>9727</v>
      </c>
      <c r="R3036" s="10">
        <v>0.34183201398170043</v>
      </c>
      <c r="S3036" s="10">
        <v>0.63226071759021285</v>
      </c>
      <c r="T3036" s="9">
        <v>-2825</v>
      </c>
      <c r="U3036" s="10">
        <v>-0.29042870360851242</v>
      </c>
      <c r="V3036" s="9">
        <v>-601</v>
      </c>
      <c r="W3036" s="9">
        <v>1433</v>
      </c>
      <c r="X3036" s="10">
        <v>-8.9982901555664907E-2</v>
      </c>
      <c r="Y3036" s="10">
        <v>6.883025874114812E-2</v>
      </c>
      <c r="Z3036" s="11">
        <v>1039.68</v>
      </c>
      <c r="AA3036" s="11">
        <v>28.014389042782394</v>
      </c>
      <c r="AB3036" s="11">
        <v>54083</v>
      </c>
      <c r="AC3036" s="12" t="s">
        <v>7488</v>
      </c>
      <c r="AD3036" s="8">
        <v>54</v>
      </c>
      <c r="AE3036" s="8">
        <v>83</v>
      </c>
      <c r="AF3036" s="13" t="s">
        <v>7489</v>
      </c>
      <c r="AG3036" s="13"/>
      <c r="AH3036" s="13" t="s">
        <v>7490</v>
      </c>
      <c r="AJ3036" s="13" t="s">
        <v>498</v>
      </c>
      <c r="AK3036" s="13"/>
      <c r="AL3036" s="13"/>
      <c r="AM3036" s="13"/>
      <c r="AN3036" s="13" t="s">
        <v>487</v>
      </c>
    </row>
    <row r="3037" spans="1:40" x14ac:dyDescent="0.2">
      <c r="A3037" s="8" t="s">
        <v>7420</v>
      </c>
      <c r="B3037" s="8" t="s">
        <v>7491</v>
      </c>
      <c r="C3037" s="8" t="str">
        <f t="shared" si="46"/>
        <v>Ritchie County WV</v>
      </c>
      <c r="D3037" s="9">
        <v>9982</v>
      </c>
      <c r="E3037" s="8" t="s">
        <v>445</v>
      </c>
      <c r="F3037" s="9">
        <v>490</v>
      </c>
      <c r="G3037" s="9">
        <v>3376</v>
      </c>
      <c r="H3037" s="9">
        <v>4040</v>
      </c>
      <c r="I3037" s="10">
        <v>0.12128712871287128</v>
      </c>
      <c r="J3037" s="10">
        <v>0.83564356435643561</v>
      </c>
      <c r="K3037" s="9">
        <v>-2886</v>
      </c>
      <c r="L3037" s="9">
        <v>2886</v>
      </c>
      <c r="M3037" s="10">
        <v>-0.71435643564356432</v>
      </c>
      <c r="N3037" s="10">
        <v>0.71435643564356432</v>
      </c>
      <c r="O3037" s="9">
        <v>762</v>
      </c>
      <c r="P3037" s="9">
        <v>2889</v>
      </c>
      <c r="Q3037" s="9">
        <v>3749</v>
      </c>
      <c r="R3037" s="10">
        <v>0.20325420112029874</v>
      </c>
      <c r="S3037" s="10">
        <v>0.77060549479861296</v>
      </c>
      <c r="T3037" s="9">
        <v>-2127</v>
      </c>
      <c r="U3037" s="10">
        <v>-0.56735129367831427</v>
      </c>
      <c r="V3037" s="9">
        <v>-272</v>
      </c>
      <c r="W3037" s="9">
        <v>487</v>
      </c>
      <c r="X3037" s="10">
        <v>-8.1967072407427455E-2</v>
      </c>
      <c r="Y3037" s="10">
        <v>6.5038069557822653E-2</v>
      </c>
      <c r="Z3037" s="11">
        <v>451.99</v>
      </c>
      <c r="AA3037" s="11">
        <v>22.084559392906922</v>
      </c>
      <c r="AB3037" s="11">
        <v>54085</v>
      </c>
      <c r="AC3037" s="12" t="s">
        <v>7492</v>
      </c>
      <c r="AD3037" s="8">
        <v>54</v>
      </c>
      <c r="AE3037" s="8">
        <v>85</v>
      </c>
      <c r="AF3037" s="13"/>
      <c r="AG3037" s="13"/>
      <c r="AH3037" s="13"/>
      <c r="AJ3037" s="13"/>
      <c r="AK3037" s="13"/>
      <c r="AL3037" s="13"/>
      <c r="AM3037" s="13"/>
      <c r="AN3037" s="13" t="s">
        <v>510</v>
      </c>
    </row>
    <row r="3038" spans="1:40" x14ac:dyDescent="0.2">
      <c r="A3038" s="8" t="s">
        <v>7420</v>
      </c>
      <c r="B3038" s="8" t="s">
        <v>6363</v>
      </c>
      <c r="C3038" s="8" t="str">
        <f t="shared" si="46"/>
        <v>Roane County WV</v>
      </c>
      <c r="D3038" s="9">
        <v>14435</v>
      </c>
      <c r="E3038" s="8" t="s">
        <v>445</v>
      </c>
      <c r="F3038" s="9">
        <v>1220</v>
      </c>
      <c r="G3038" s="9">
        <v>3772</v>
      </c>
      <c r="H3038" s="9">
        <v>5234</v>
      </c>
      <c r="I3038" s="10">
        <v>0.23309132594573939</v>
      </c>
      <c r="J3038" s="10">
        <v>0.72067252579289265</v>
      </c>
      <c r="K3038" s="9">
        <v>-2552</v>
      </c>
      <c r="L3038" s="9">
        <v>2552</v>
      </c>
      <c r="M3038" s="10">
        <v>-0.48758119984715326</v>
      </c>
      <c r="N3038" s="10">
        <v>0.48758119984715326</v>
      </c>
      <c r="O3038" s="9">
        <v>1928</v>
      </c>
      <c r="P3038" s="9">
        <v>2973</v>
      </c>
      <c r="Q3038" s="9">
        <v>5027</v>
      </c>
      <c r="R3038" s="10">
        <v>0.38352894370399843</v>
      </c>
      <c r="S3038" s="10">
        <v>0.59140640541078182</v>
      </c>
      <c r="T3038" s="9">
        <v>-1045</v>
      </c>
      <c r="U3038" s="10">
        <v>-0.2078774617067834</v>
      </c>
      <c r="V3038" s="9">
        <v>-708</v>
      </c>
      <c r="W3038" s="9">
        <v>799</v>
      </c>
      <c r="X3038" s="10">
        <v>-0.15043761775825903</v>
      </c>
      <c r="Y3038" s="10">
        <v>0.12926612038211083</v>
      </c>
      <c r="Z3038" s="11">
        <v>483.56</v>
      </c>
      <c r="AA3038" s="11">
        <v>29.851517908842748</v>
      </c>
      <c r="AB3038" s="11">
        <v>54087</v>
      </c>
      <c r="AC3038" s="12" t="s">
        <v>7493</v>
      </c>
      <c r="AD3038" s="8">
        <v>54</v>
      </c>
      <c r="AE3038" s="8">
        <v>87</v>
      </c>
      <c r="AF3038" s="13"/>
      <c r="AG3038" s="13"/>
      <c r="AH3038" s="13"/>
      <c r="AJ3038" s="13"/>
      <c r="AK3038" s="13"/>
      <c r="AL3038" s="13"/>
      <c r="AM3038" s="13"/>
      <c r="AN3038" s="13" t="s">
        <v>510</v>
      </c>
    </row>
    <row r="3039" spans="1:40" x14ac:dyDescent="0.2">
      <c r="A3039" s="8" t="s">
        <v>7420</v>
      </c>
      <c r="B3039" s="8" t="s">
        <v>7494</v>
      </c>
      <c r="C3039" s="8" t="str">
        <f t="shared" si="46"/>
        <v>Summers County WV</v>
      </c>
      <c r="D3039" s="9">
        <v>13239</v>
      </c>
      <c r="E3039" s="8" t="s">
        <v>445</v>
      </c>
      <c r="F3039" s="9">
        <v>1186</v>
      </c>
      <c r="G3039" s="9">
        <v>3444</v>
      </c>
      <c r="H3039" s="9">
        <v>4847</v>
      </c>
      <c r="I3039" s="10">
        <v>0.24468743552713018</v>
      </c>
      <c r="J3039" s="10">
        <v>0.71054260367237465</v>
      </c>
      <c r="K3039" s="9">
        <v>-2258</v>
      </c>
      <c r="L3039" s="9">
        <v>2258</v>
      </c>
      <c r="M3039" s="10">
        <v>-0.46585516814524447</v>
      </c>
      <c r="N3039" s="10">
        <v>0.46585516814524447</v>
      </c>
      <c r="O3039" s="9">
        <v>1612</v>
      </c>
      <c r="P3039" s="9">
        <v>2968</v>
      </c>
      <c r="Q3039" s="9">
        <v>4712</v>
      </c>
      <c r="R3039" s="10">
        <v>0.34210526315789475</v>
      </c>
      <c r="S3039" s="10">
        <v>0.62988115449915105</v>
      </c>
      <c r="T3039" s="9">
        <v>-1356</v>
      </c>
      <c r="U3039" s="10">
        <v>-0.28777589134125631</v>
      </c>
      <c r="V3039" s="9">
        <v>-426</v>
      </c>
      <c r="W3039" s="9">
        <v>476</v>
      </c>
      <c r="X3039" s="10">
        <v>-9.7417827630764564E-2</v>
      </c>
      <c r="Y3039" s="10">
        <v>8.0661449173223598E-2</v>
      </c>
      <c r="Z3039" s="11">
        <v>360.46</v>
      </c>
      <c r="AA3039" s="11">
        <v>36.728069688731068</v>
      </c>
      <c r="AB3039" s="11">
        <v>54089</v>
      </c>
      <c r="AC3039" s="12" t="s">
        <v>7495</v>
      </c>
      <c r="AD3039" s="8">
        <v>54</v>
      </c>
      <c r="AE3039" s="8">
        <v>89</v>
      </c>
      <c r="AF3039" s="13"/>
      <c r="AG3039" s="13"/>
      <c r="AH3039" s="13"/>
      <c r="AJ3039" s="13"/>
      <c r="AK3039" s="13"/>
      <c r="AL3039" s="13"/>
      <c r="AM3039" s="13"/>
      <c r="AN3039" s="13" t="s">
        <v>510</v>
      </c>
    </row>
    <row r="3040" spans="1:40" x14ac:dyDescent="0.2">
      <c r="A3040" s="8" t="s">
        <v>7420</v>
      </c>
      <c r="B3040" s="8" t="s">
        <v>1544</v>
      </c>
      <c r="C3040" s="8" t="str">
        <f t="shared" si="46"/>
        <v>Taylor County WV</v>
      </c>
      <c r="D3040" s="9">
        <v>16912</v>
      </c>
      <c r="E3040" s="8" t="s">
        <v>445</v>
      </c>
      <c r="F3040" s="9">
        <v>1483</v>
      </c>
      <c r="G3040" s="9">
        <v>4701</v>
      </c>
      <c r="H3040" s="9">
        <v>6498</v>
      </c>
      <c r="I3040" s="10">
        <v>0.22822406894429056</v>
      </c>
      <c r="J3040" s="10">
        <v>0.72345337026777468</v>
      </c>
      <c r="K3040" s="9">
        <v>-3218</v>
      </c>
      <c r="L3040" s="9">
        <v>3218</v>
      </c>
      <c r="M3040" s="10">
        <v>-0.49522930132348408</v>
      </c>
      <c r="N3040" s="10">
        <v>0.49522930132348408</v>
      </c>
      <c r="O3040" s="9">
        <v>1933</v>
      </c>
      <c r="P3040" s="9">
        <v>3827</v>
      </c>
      <c r="Q3040" s="9">
        <v>5887</v>
      </c>
      <c r="R3040" s="10">
        <v>0.32835060302361135</v>
      </c>
      <c r="S3040" s="10">
        <v>0.650076439612706</v>
      </c>
      <c r="T3040" s="9">
        <v>-1894</v>
      </c>
      <c r="U3040" s="10">
        <v>-0.32172583658909465</v>
      </c>
      <c r="V3040" s="9">
        <v>-450</v>
      </c>
      <c r="W3040" s="9">
        <v>874</v>
      </c>
      <c r="X3040" s="10">
        <v>-0.10012653407932079</v>
      </c>
      <c r="Y3040" s="10">
        <v>7.3376930655068673E-2</v>
      </c>
      <c r="Z3040" s="11">
        <v>172.77</v>
      </c>
      <c r="AA3040" s="11">
        <v>97.887364704520451</v>
      </c>
      <c r="AB3040" s="11">
        <v>54091</v>
      </c>
      <c r="AC3040" s="12" t="s">
        <v>7496</v>
      </c>
      <c r="AD3040" s="8">
        <v>54</v>
      </c>
      <c r="AE3040" s="8">
        <v>91</v>
      </c>
      <c r="AF3040" s="13" t="s">
        <v>7436</v>
      </c>
      <c r="AG3040" s="13"/>
      <c r="AH3040" s="13" t="s">
        <v>7437</v>
      </c>
      <c r="AJ3040" s="13" t="s">
        <v>498</v>
      </c>
      <c r="AK3040" s="13"/>
      <c r="AL3040" s="13"/>
      <c r="AM3040" s="13"/>
      <c r="AN3040" s="13" t="s">
        <v>505</v>
      </c>
    </row>
    <row r="3041" spans="1:40" x14ac:dyDescent="0.2">
      <c r="A3041" s="8" t="s">
        <v>7420</v>
      </c>
      <c r="B3041" s="8" t="s">
        <v>7497</v>
      </c>
      <c r="C3041" s="8" t="str">
        <f t="shared" ref="C3041:C3104" si="47">B3041&amp;" "&amp;A3041</f>
        <v>Tucker County WV</v>
      </c>
      <c r="D3041" s="9">
        <v>6966</v>
      </c>
      <c r="E3041" s="8" t="s">
        <v>445</v>
      </c>
      <c r="F3041" s="9">
        <v>750</v>
      </c>
      <c r="G3041" s="9">
        <v>2557</v>
      </c>
      <c r="H3041" s="9">
        <v>3464</v>
      </c>
      <c r="I3041" s="10">
        <v>0.21651270207852194</v>
      </c>
      <c r="J3041" s="10">
        <v>0.73816397228637409</v>
      </c>
      <c r="K3041" s="9">
        <v>-1807</v>
      </c>
      <c r="L3041" s="9">
        <v>1807</v>
      </c>
      <c r="M3041" s="10">
        <v>-0.52165127020785218</v>
      </c>
      <c r="N3041" s="10">
        <v>0.52165127020785218</v>
      </c>
      <c r="O3041" s="9">
        <v>876</v>
      </c>
      <c r="P3041" s="9">
        <v>2160</v>
      </c>
      <c r="Q3041" s="9">
        <v>3118</v>
      </c>
      <c r="R3041" s="10">
        <v>0.28094932649134058</v>
      </c>
      <c r="S3041" s="10">
        <v>0.69275176395125082</v>
      </c>
      <c r="T3041" s="9">
        <v>-1284</v>
      </c>
      <c r="U3041" s="10">
        <v>-0.41180243745991024</v>
      </c>
      <c r="V3041" s="9">
        <v>-126</v>
      </c>
      <c r="W3041" s="9">
        <v>397</v>
      </c>
      <c r="X3041" s="10">
        <v>-6.4436624412818638E-2</v>
      </c>
      <c r="Y3041" s="10">
        <v>4.5412208335123272E-2</v>
      </c>
      <c r="Z3041" s="11">
        <v>418.92</v>
      </c>
      <c r="AA3041" s="11">
        <v>16.628473216843311</v>
      </c>
      <c r="AB3041" s="11">
        <v>54093</v>
      </c>
      <c r="AC3041" s="12" t="s">
        <v>7498</v>
      </c>
      <c r="AD3041" s="8">
        <v>54</v>
      </c>
      <c r="AE3041" s="8">
        <v>93</v>
      </c>
      <c r="AF3041" s="13"/>
      <c r="AG3041" s="13"/>
      <c r="AH3041" s="13"/>
      <c r="AJ3041" s="13"/>
      <c r="AK3041" s="13"/>
      <c r="AL3041" s="13"/>
      <c r="AM3041" s="13"/>
      <c r="AN3041" s="13" t="s">
        <v>510</v>
      </c>
    </row>
    <row r="3042" spans="1:40" x14ac:dyDescent="0.2">
      <c r="A3042" s="8" t="s">
        <v>7420</v>
      </c>
      <c r="B3042" s="8" t="s">
        <v>6912</v>
      </c>
      <c r="C3042" s="8" t="str">
        <f t="shared" si="47"/>
        <v>Tyler County WV</v>
      </c>
      <c r="D3042" s="9">
        <v>8975</v>
      </c>
      <c r="E3042" s="8" t="s">
        <v>445</v>
      </c>
      <c r="F3042" s="9">
        <v>505</v>
      </c>
      <c r="G3042" s="9">
        <v>2967</v>
      </c>
      <c r="H3042" s="9">
        <v>3621</v>
      </c>
      <c r="I3042" s="10">
        <v>0.13946423639878486</v>
      </c>
      <c r="J3042" s="10">
        <v>0.81938690969345485</v>
      </c>
      <c r="K3042" s="9">
        <v>-2462</v>
      </c>
      <c r="L3042" s="9">
        <v>2462</v>
      </c>
      <c r="M3042" s="10">
        <v>-0.67992267329466993</v>
      </c>
      <c r="N3042" s="10">
        <v>0.67992267329466993</v>
      </c>
      <c r="O3042" s="9">
        <v>880</v>
      </c>
      <c r="P3042" s="9">
        <v>2291</v>
      </c>
      <c r="Q3042" s="9">
        <v>3245</v>
      </c>
      <c r="R3042" s="10">
        <v>0.2711864406779661</v>
      </c>
      <c r="S3042" s="10">
        <v>0.70600924499229589</v>
      </c>
      <c r="T3042" s="9">
        <v>-1411</v>
      </c>
      <c r="U3042" s="10">
        <v>-0.43482280431432979</v>
      </c>
      <c r="V3042" s="9">
        <v>-375</v>
      </c>
      <c r="W3042" s="9">
        <v>676</v>
      </c>
      <c r="X3042" s="10">
        <v>-0.13172220427918124</v>
      </c>
      <c r="Y3042" s="10">
        <v>0.11337766470115895</v>
      </c>
      <c r="Z3042" s="11">
        <v>256.29000000000002</v>
      </c>
      <c r="AA3042" s="11">
        <v>35.01892387529751</v>
      </c>
      <c r="AB3042" s="11">
        <v>54095</v>
      </c>
      <c r="AC3042" s="12" t="s">
        <v>7499</v>
      </c>
      <c r="AD3042" s="8">
        <v>54</v>
      </c>
      <c r="AE3042" s="8">
        <v>95</v>
      </c>
      <c r="AF3042" s="13"/>
      <c r="AG3042" s="13"/>
      <c r="AH3042" s="13"/>
      <c r="AJ3042" s="13"/>
      <c r="AK3042" s="13"/>
      <c r="AL3042" s="13"/>
      <c r="AM3042" s="13"/>
      <c r="AN3042" s="13" t="s">
        <v>510</v>
      </c>
    </row>
    <row r="3043" spans="1:40" x14ac:dyDescent="0.2">
      <c r="A3043" s="8" t="s">
        <v>7420</v>
      </c>
      <c r="B3043" s="8" t="s">
        <v>6914</v>
      </c>
      <c r="C3043" s="8" t="str">
        <f t="shared" si="47"/>
        <v>Upshur County WV</v>
      </c>
      <c r="D3043" s="9">
        <v>24758</v>
      </c>
      <c r="E3043" s="8" t="s">
        <v>445</v>
      </c>
      <c r="F3043" s="9">
        <v>1763</v>
      </c>
      <c r="G3043" s="9">
        <v>6971</v>
      </c>
      <c r="H3043" s="9">
        <v>9180</v>
      </c>
      <c r="I3043" s="10">
        <v>0.19204793028322439</v>
      </c>
      <c r="J3043" s="10">
        <v>0.7593681917211329</v>
      </c>
      <c r="K3043" s="9">
        <v>-5208</v>
      </c>
      <c r="L3043" s="9">
        <v>5208</v>
      </c>
      <c r="M3043" s="10">
        <v>-0.56732026143790848</v>
      </c>
      <c r="N3043" s="10">
        <v>0.56732026143790848</v>
      </c>
      <c r="O3043" s="9">
        <v>2143</v>
      </c>
      <c r="P3043" s="9">
        <v>5878</v>
      </c>
      <c r="Q3043" s="9">
        <v>8195</v>
      </c>
      <c r="R3043" s="10">
        <v>0.26150091519219038</v>
      </c>
      <c r="S3043" s="10">
        <v>0.71726662599145818</v>
      </c>
      <c r="T3043" s="9">
        <v>-3735</v>
      </c>
      <c r="U3043" s="10">
        <v>-0.45576571079926781</v>
      </c>
      <c r="V3043" s="9">
        <v>-380</v>
      </c>
      <c r="W3043" s="9">
        <v>1093</v>
      </c>
      <c r="X3043" s="10">
        <v>-6.9452984908965981E-2</v>
      </c>
      <c r="Y3043" s="10">
        <v>4.2101565729674717E-2</v>
      </c>
      <c r="Z3043" s="11">
        <v>354.64</v>
      </c>
      <c r="AA3043" s="11">
        <v>69.811639972930294</v>
      </c>
      <c r="AB3043" s="11">
        <v>54097</v>
      </c>
      <c r="AC3043" s="12" t="s">
        <v>7500</v>
      </c>
      <c r="AD3043" s="8">
        <v>54</v>
      </c>
      <c r="AE3043" s="8">
        <v>97</v>
      </c>
      <c r="AF3043" s="13"/>
      <c r="AG3043" s="13"/>
      <c r="AH3043" s="13"/>
      <c r="AJ3043" s="13"/>
      <c r="AK3043" s="13"/>
      <c r="AL3043" s="13"/>
      <c r="AM3043" s="13"/>
      <c r="AN3043" s="13" t="s">
        <v>510</v>
      </c>
    </row>
    <row r="3044" spans="1:40" x14ac:dyDescent="0.2">
      <c r="A3044" s="8" t="s">
        <v>7420</v>
      </c>
      <c r="B3044" s="8" t="s">
        <v>1885</v>
      </c>
      <c r="C3044" s="8" t="str">
        <f t="shared" si="47"/>
        <v>Wayne County WV</v>
      </c>
      <c r="D3044" s="9">
        <v>40971</v>
      </c>
      <c r="E3044" s="8" t="s">
        <v>445</v>
      </c>
      <c r="F3044" s="9">
        <v>3334</v>
      </c>
      <c r="G3044" s="9">
        <v>11077</v>
      </c>
      <c r="H3044" s="9">
        <v>15080</v>
      </c>
      <c r="I3044" s="10">
        <v>0.22108753315649868</v>
      </c>
      <c r="J3044" s="10">
        <v>0.73454907161803717</v>
      </c>
      <c r="K3044" s="9">
        <v>-7743</v>
      </c>
      <c r="L3044" s="9">
        <v>7743</v>
      </c>
      <c r="M3044" s="10">
        <v>-0.51346153846153852</v>
      </c>
      <c r="N3044" s="10">
        <v>0.51346153846153852</v>
      </c>
      <c r="O3044" s="9">
        <v>4915</v>
      </c>
      <c r="P3044" s="9">
        <v>8673</v>
      </c>
      <c r="Q3044" s="9">
        <v>13923</v>
      </c>
      <c r="R3044" s="10">
        <v>0.35301300007182362</v>
      </c>
      <c r="S3044" s="10">
        <v>0.62292609351432882</v>
      </c>
      <c r="T3044" s="9">
        <v>-3758</v>
      </c>
      <c r="U3044" s="10">
        <v>-0.26991309344250519</v>
      </c>
      <c r="V3044" s="9">
        <v>-1581</v>
      </c>
      <c r="W3044" s="9">
        <v>2404</v>
      </c>
      <c r="X3044" s="10">
        <v>-0.13192546691532495</v>
      </c>
      <c r="Y3044" s="10">
        <v>0.11162297810370836</v>
      </c>
      <c r="Z3044" s="11">
        <v>505.98</v>
      </c>
      <c r="AA3044" s="11">
        <v>80.973556267046121</v>
      </c>
      <c r="AB3044" s="11">
        <v>54099</v>
      </c>
      <c r="AC3044" s="12" t="s">
        <v>7501</v>
      </c>
      <c r="AD3044" s="8">
        <v>54</v>
      </c>
      <c r="AE3044" s="8">
        <v>99</v>
      </c>
      <c r="AF3044" s="13" t="s">
        <v>2966</v>
      </c>
      <c r="AG3044" s="13" t="s">
        <v>89</v>
      </c>
      <c r="AH3044" s="13" t="s">
        <v>2967</v>
      </c>
      <c r="AI3044" s="14">
        <v>361580</v>
      </c>
      <c r="AJ3044" s="13" t="s">
        <v>486</v>
      </c>
      <c r="AK3044" s="13" t="s">
        <v>2968</v>
      </c>
      <c r="AL3044" s="13"/>
      <c r="AM3044" s="13"/>
      <c r="AN3044" s="13" t="s">
        <v>487</v>
      </c>
    </row>
    <row r="3045" spans="1:40" x14ac:dyDescent="0.2">
      <c r="A3045" s="8" t="s">
        <v>7420</v>
      </c>
      <c r="B3045" s="8" t="s">
        <v>1889</v>
      </c>
      <c r="C3045" s="8" t="str">
        <f t="shared" si="47"/>
        <v>Webster County WV</v>
      </c>
      <c r="D3045" s="9">
        <v>8755</v>
      </c>
      <c r="E3045" s="8" t="s">
        <v>445</v>
      </c>
      <c r="F3045" s="9">
        <v>554</v>
      </c>
      <c r="G3045" s="9">
        <v>2284</v>
      </c>
      <c r="H3045" s="9">
        <v>2955</v>
      </c>
      <c r="I3045" s="10">
        <v>0.18747884940778342</v>
      </c>
      <c r="J3045" s="10">
        <v>0.77292724196277496</v>
      </c>
      <c r="K3045" s="9">
        <v>-1730</v>
      </c>
      <c r="L3045" s="9">
        <v>1730</v>
      </c>
      <c r="M3045" s="10">
        <v>-0.58544839255499159</v>
      </c>
      <c r="N3045" s="10">
        <v>0.58544839255499159</v>
      </c>
      <c r="O3045" s="9">
        <v>939</v>
      </c>
      <c r="P3045" s="9">
        <v>1708</v>
      </c>
      <c r="Q3045" s="9">
        <v>2744</v>
      </c>
      <c r="R3045" s="10">
        <v>0.34220116618075802</v>
      </c>
      <c r="S3045" s="10">
        <v>0.62244897959183676</v>
      </c>
      <c r="T3045" s="9">
        <v>-769</v>
      </c>
      <c r="U3045" s="10">
        <v>-0.28024781341107874</v>
      </c>
      <c r="V3045" s="9">
        <v>-385</v>
      </c>
      <c r="W3045" s="9">
        <v>576</v>
      </c>
      <c r="X3045" s="10">
        <v>-0.1547223167729746</v>
      </c>
      <c r="Y3045" s="10">
        <v>0.1504782623709382</v>
      </c>
      <c r="Z3045" s="11">
        <v>553.47</v>
      </c>
      <c r="AA3045" s="11">
        <v>15.818382206804342</v>
      </c>
      <c r="AB3045" s="11">
        <v>54101</v>
      </c>
      <c r="AC3045" s="12" t="s">
        <v>7502</v>
      </c>
      <c r="AD3045" s="8">
        <v>54</v>
      </c>
      <c r="AE3045" s="8">
        <v>101</v>
      </c>
      <c r="AF3045" s="13"/>
      <c r="AG3045" s="13"/>
      <c r="AH3045" s="13"/>
      <c r="AJ3045" s="13"/>
      <c r="AK3045" s="13"/>
      <c r="AL3045" s="13"/>
      <c r="AM3045" s="13"/>
      <c r="AN3045" s="13" t="s">
        <v>510</v>
      </c>
    </row>
    <row r="3046" spans="1:40" x14ac:dyDescent="0.2">
      <c r="A3046" s="8" t="s">
        <v>7420</v>
      </c>
      <c r="B3046" s="8" t="s">
        <v>7503</v>
      </c>
      <c r="C3046" s="8" t="str">
        <f t="shared" si="47"/>
        <v>Wetzel County WV</v>
      </c>
      <c r="D3046" s="9">
        <v>15816</v>
      </c>
      <c r="E3046" s="8" t="s">
        <v>445</v>
      </c>
      <c r="F3046" s="9">
        <v>1348</v>
      </c>
      <c r="G3046" s="9">
        <v>4461</v>
      </c>
      <c r="H3046" s="9">
        <v>6191</v>
      </c>
      <c r="I3046" s="10">
        <v>0.21773542238733645</v>
      </c>
      <c r="J3046" s="10">
        <v>0.72056210628331452</v>
      </c>
      <c r="K3046" s="9">
        <v>-3113</v>
      </c>
      <c r="L3046" s="9">
        <v>3113</v>
      </c>
      <c r="M3046" s="10">
        <v>-0.50282668389597807</v>
      </c>
      <c r="N3046" s="10">
        <v>0.50282668389597807</v>
      </c>
      <c r="O3046" s="9">
        <v>2194</v>
      </c>
      <c r="P3046" s="9">
        <v>3449</v>
      </c>
      <c r="Q3046" s="9">
        <v>5808</v>
      </c>
      <c r="R3046" s="10">
        <v>0.37775482093663909</v>
      </c>
      <c r="S3046" s="10">
        <v>0.59383608815427003</v>
      </c>
      <c r="T3046" s="9">
        <v>-1255</v>
      </c>
      <c r="U3046" s="10">
        <v>-0.21608126721763093</v>
      </c>
      <c r="V3046" s="9">
        <v>-846</v>
      </c>
      <c r="W3046" s="9">
        <v>1012</v>
      </c>
      <c r="X3046" s="10">
        <v>-0.16001939854930264</v>
      </c>
      <c r="Y3046" s="10">
        <v>0.12672601812904449</v>
      </c>
      <c r="Z3046" s="11">
        <v>358.06</v>
      </c>
      <c r="AA3046" s="11">
        <v>44.171367927163047</v>
      </c>
      <c r="AB3046" s="11">
        <v>54103</v>
      </c>
      <c r="AC3046" s="12" t="s">
        <v>7504</v>
      </c>
      <c r="AD3046" s="8">
        <v>54</v>
      </c>
      <c r="AE3046" s="8">
        <v>103</v>
      </c>
      <c r="AF3046" s="13"/>
      <c r="AG3046" s="13"/>
      <c r="AH3046" s="13"/>
      <c r="AJ3046" s="13"/>
      <c r="AK3046" s="13"/>
      <c r="AL3046" s="13"/>
      <c r="AM3046" s="13"/>
      <c r="AN3046" s="13" t="s">
        <v>510</v>
      </c>
    </row>
    <row r="3047" spans="1:40" x14ac:dyDescent="0.2">
      <c r="A3047" s="8" t="s">
        <v>7420</v>
      </c>
      <c r="B3047" s="8" t="s">
        <v>7505</v>
      </c>
      <c r="C3047" s="8" t="str">
        <f t="shared" si="47"/>
        <v>Wirt County WV</v>
      </c>
      <c r="D3047" s="9">
        <v>5880</v>
      </c>
      <c r="E3047" s="8" t="s">
        <v>445</v>
      </c>
      <c r="F3047" s="9">
        <v>383</v>
      </c>
      <c r="G3047" s="9">
        <v>1903</v>
      </c>
      <c r="H3047" s="9">
        <v>2410</v>
      </c>
      <c r="I3047" s="10">
        <v>0.15892116182572613</v>
      </c>
      <c r="J3047" s="10">
        <v>0.78962655601659748</v>
      </c>
      <c r="K3047" s="9">
        <v>-1520</v>
      </c>
      <c r="L3047" s="9">
        <v>1520</v>
      </c>
      <c r="M3047" s="10">
        <v>-0.63070539419087135</v>
      </c>
      <c r="N3047" s="10">
        <v>0.63070539419087135</v>
      </c>
      <c r="O3047" s="9">
        <v>673</v>
      </c>
      <c r="P3047" s="9">
        <v>1422</v>
      </c>
      <c r="Q3047" s="9">
        <v>2163</v>
      </c>
      <c r="R3047" s="10">
        <v>0.31114193250115579</v>
      </c>
      <c r="S3047" s="10">
        <v>0.6574202496532594</v>
      </c>
      <c r="T3047" s="9">
        <v>-749</v>
      </c>
      <c r="U3047" s="10">
        <v>-0.34627831715210361</v>
      </c>
      <c r="V3047" s="9">
        <v>-290</v>
      </c>
      <c r="W3047" s="9">
        <v>481</v>
      </c>
      <c r="X3047" s="10">
        <v>-0.15222077067542966</v>
      </c>
      <c r="Y3047" s="10">
        <v>0.13220630636333808</v>
      </c>
      <c r="Z3047" s="11">
        <v>232.51</v>
      </c>
      <c r="AA3047" s="11">
        <v>25.289234871618426</v>
      </c>
      <c r="AB3047" s="11">
        <v>54105</v>
      </c>
      <c r="AC3047" s="12" t="s">
        <v>7506</v>
      </c>
      <c r="AD3047" s="8">
        <v>54</v>
      </c>
      <c r="AE3047" s="8">
        <v>105</v>
      </c>
      <c r="AF3047" s="13" t="s">
        <v>7507</v>
      </c>
      <c r="AG3047" s="13" t="s">
        <v>339</v>
      </c>
      <c r="AH3047" s="13" t="s">
        <v>7508</v>
      </c>
      <c r="AI3047" s="14">
        <v>92332</v>
      </c>
      <c r="AJ3047" s="13" t="s">
        <v>486</v>
      </c>
      <c r="AK3047" s="13" t="s">
        <v>5524</v>
      </c>
      <c r="AL3047" s="13"/>
      <c r="AM3047" s="13"/>
      <c r="AN3047" s="13" t="s">
        <v>505</v>
      </c>
    </row>
    <row r="3048" spans="1:40" x14ac:dyDescent="0.2">
      <c r="A3048" s="8" t="s">
        <v>7420</v>
      </c>
      <c r="B3048" s="8" t="s">
        <v>5529</v>
      </c>
      <c r="C3048" s="8" t="str">
        <f t="shared" si="47"/>
        <v>Wood County WV</v>
      </c>
      <c r="D3048" s="9">
        <v>86452</v>
      </c>
      <c r="E3048" s="8" t="s">
        <v>445</v>
      </c>
      <c r="F3048" s="9">
        <v>8327</v>
      </c>
      <c r="G3048" s="9">
        <v>25168</v>
      </c>
      <c r="H3048" s="9">
        <v>35256</v>
      </c>
      <c r="I3048" s="10">
        <v>0.23618674835488995</v>
      </c>
      <c r="J3048" s="10">
        <v>0.71386430678466073</v>
      </c>
      <c r="K3048" s="9">
        <v>-16841</v>
      </c>
      <c r="L3048" s="9">
        <v>16841</v>
      </c>
      <c r="M3048" s="10">
        <v>-0.47767755842977078</v>
      </c>
      <c r="N3048" s="10">
        <v>0.47767755842977078</v>
      </c>
      <c r="O3048" s="9">
        <v>11067</v>
      </c>
      <c r="P3048" s="9">
        <v>21980</v>
      </c>
      <c r="Q3048" s="9">
        <v>33600</v>
      </c>
      <c r="R3048" s="10">
        <v>0.32937499999999997</v>
      </c>
      <c r="S3048" s="10">
        <v>0.65416666666666667</v>
      </c>
      <c r="T3048" s="9">
        <v>-10913</v>
      </c>
      <c r="U3048" s="10">
        <v>-0.3247916666666667</v>
      </c>
      <c r="V3048" s="9">
        <v>-2740</v>
      </c>
      <c r="W3048" s="9">
        <v>3188</v>
      </c>
      <c r="X3048" s="10">
        <v>-9.3188251645110021E-2</v>
      </c>
      <c r="Y3048" s="10">
        <v>5.9697640117994055E-2</v>
      </c>
      <c r="Z3048" s="11">
        <v>366.26</v>
      </c>
      <c r="AA3048" s="11">
        <v>236.03997160487086</v>
      </c>
      <c r="AB3048" s="11">
        <v>54107</v>
      </c>
      <c r="AC3048" s="12" t="s">
        <v>7509</v>
      </c>
      <c r="AD3048" s="8">
        <v>54</v>
      </c>
      <c r="AE3048" s="8">
        <v>107</v>
      </c>
      <c r="AF3048" s="13" t="s">
        <v>7507</v>
      </c>
      <c r="AG3048" s="13" t="s">
        <v>339</v>
      </c>
      <c r="AH3048" s="13" t="s">
        <v>7508</v>
      </c>
      <c r="AI3048" s="14">
        <v>92332</v>
      </c>
      <c r="AJ3048" s="13" t="s">
        <v>486</v>
      </c>
      <c r="AK3048" s="13" t="s">
        <v>5524</v>
      </c>
      <c r="AL3048" s="13"/>
      <c r="AM3048" s="13"/>
      <c r="AN3048" s="13" t="s">
        <v>487</v>
      </c>
    </row>
    <row r="3049" spans="1:40" x14ac:dyDescent="0.2">
      <c r="A3049" s="8" t="s">
        <v>7420</v>
      </c>
      <c r="B3049" s="8" t="s">
        <v>4933</v>
      </c>
      <c r="C3049" s="8" t="str">
        <f t="shared" si="47"/>
        <v>Wyoming County WV</v>
      </c>
      <c r="D3049" s="9">
        <v>22151</v>
      </c>
      <c r="E3049" s="8" t="s">
        <v>445</v>
      </c>
      <c r="F3049" s="9">
        <v>1061</v>
      </c>
      <c r="G3049" s="9">
        <v>6527</v>
      </c>
      <c r="H3049" s="9">
        <v>7809</v>
      </c>
      <c r="I3049" s="10">
        <v>0.13586886925342553</v>
      </c>
      <c r="J3049" s="10">
        <v>0.83583045204251505</v>
      </c>
      <c r="K3049" s="9">
        <v>-5466</v>
      </c>
      <c r="L3049" s="9">
        <v>5466</v>
      </c>
      <c r="M3049" s="10">
        <v>-0.69996158278908949</v>
      </c>
      <c r="N3049" s="10">
        <v>0.69996158278908949</v>
      </c>
      <c r="O3049" s="9">
        <v>1575</v>
      </c>
      <c r="P3049" s="9">
        <v>5751</v>
      </c>
      <c r="Q3049" s="9">
        <v>7496</v>
      </c>
      <c r="R3049" s="10">
        <v>0.21011205976520811</v>
      </c>
      <c r="S3049" s="10">
        <v>0.76720917822838852</v>
      </c>
      <c r="T3049" s="9">
        <v>-4176</v>
      </c>
      <c r="U3049" s="10">
        <v>-0.55709711846318044</v>
      </c>
      <c r="V3049" s="9">
        <v>-514</v>
      </c>
      <c r="W3049" s="9">
        <v>776</v>
      </c>
      <c r="X3049" s="10">
        <v>-7.4243190511782575E-2</v>
      </c>
      <c r="Y3049" s="10">
        <v>6.8621273814126527E-2</v>
      </c>
      <c r="Z3049" s="11">
        <v>499.45</v>
      </c>
      <c r="AA3049" s="11">
        <v>44.350785864450899</v>
      </c>
      <c r="AB3049" s="11">
        <v>54109</v>
      </c>
      <c r="AC3049" s="12" t="s">
        <v>7510</v>
      </c>
      <c r="AD3049" s="8">
        <v>54</v>
      </c>
      <c r="AE3049" s="8">
        <v>109</v>
      </c>
      <c r="AF3049" s="13"/>
      <c r="AG3049" s="13"/>
      <c r="AH3049" s="13"/>
      <c r="AJ3049" s="13"/>
      <c r="AK3049" s="13"/>
      <c r="AL3049" s="13"/>
      <c r="AM3049" s="13"/>
      <c r="AN3049" s="13" t="s">
        <v>510</v>
      </c>
    </row>
    <row r="3050" spans="1:40" x14ac:dyDescent="0.2">
      <c r="A3050" s="8" t="s">
        <v>7511</v>
      </c>
      <c r="B3050" s="8" t="s">
        <v>1140</v>
      </c>
      <c r="C3050" s="8" t="str">
        <f t="shared" si="47"/>
        <v>Adams County WI</v>
      </c>
      <c r="D3050" s="9">
        <v>20148</v>
      </c>
      <c r="E3050" s="8" t="s">
        <v>445</v>
      </c>
      <c r="F3050" s="9">
        <v>3780</v>
      </c>
      <c r="G3050" s="9">
        <v>5983</v>
      </c>
      <c r="H3050" s="9">
        <v>10107</v>
      </c>
      <c r="I3050" s="10">
        <v>0.37399821905609976</v>
      </c>
      <c r="J3050" s="10">
        <v>0.59196596418323932</v>
      </c>
      <c r="K3050" s="9">
        <v>-2203</v>
      </c>
      <c r="L3050" s="9">
        <v>2203</v>
      </c>
      <c r="M3050" s="10">
        <v>-0.21796774512713957</v>
      </c>
      <c r="N3050" s="10">
        <v>0.21796774512713957</v>
      </c>
      <c r="O3050" s="9">
        <v>5537</v>
      </c>
      <c r="P3050" s="9">
        <v>4643</v>
      </c>
      <c r="Q3050" s="9">
        <v>10263</v>
      </c>
      <c r="R3050" s="10">
        <v>0.53951086426970674</v>
      </c>
      <c r="S3050" s="10">
        <v>0.45240183182305371</v>
      </c>
      <c r="T3050" s="9">
        <v>894</v>
      </c>
      <c r="U3050" s="10">
        <v>8.7109032446653023E-2</v>
      </c>
      <c r="V3050" s="9">
        <v>-1757</v>
      </c>
      <c r="W3050" s="9">
        <v>1340</v>
      </c>
      <c r="X3050" s="10">
        <v>-0.16551264521360698</v>
      </c>
      <c r="Y3050" s="10">
        <v>0.13956413236018561</v>
      </c>
      <c r="Z3050" s="11">
        <v>645.65</v>
      </c>
      <c r="AA3050" s="11">
        <v>31.205761635561064</v>
      </c>
      <c r="AB3050" s="11">
        <v>55001</v>
      </c>
      <c r="AC3050" s="12" t="s">
        <v>7512</v>
      </c>
      <c r="AD3050" s="8">
        <v>55</v>
      </c>
      <c r="AE3050" s="8">
        <v>1</v>
      </c>
      <c r="AF3050" s="13"/>
      <c r="AG3050" s="13"/>
      <c r="AH3050" s="13"/>
      <c r="AJ3050" s="13"/>
      <c r="AK3050" s="13"/>
      <c r="AL3050" s="13"/>
      <c r="AM3050" s="13"/>
      <c r="AN3050" s="13" t="s">
        <v>510</v>
      </c>
    </row>
    <row r="3051" spans="1:40" x14ac:dyDescent="0.2">
      <c r="A3051" s="8" t="s">
        <v>7511</v>
      </c>
      <c r="B3051" s="8" t="s">
        <v>5307</v>
      </c>
      <c r="C3051" s="8" t="str">
        <f t="shared" si="47"/>
        <v>Ashland County WI</v>
      </c>
      <c r="D3051" s="9">
        <v>15843</v>
      </c>
      <c r="E3051" s="8" t="s">
        <v>445</v>
      </c>
      <c r="F3051" s="9">
        <v>4136</v>
      </c>
      <c r="G3051" s="9">
        <v>3428</v>
      </c>
      <c r="H3051" s="9">
        <v>7926</v>
      </c>
      <c r="I3051" s="10">
        <v>0.52182689881402977</v>
      </c>
      <c r="J3051" s="10">
        <v>0.43250063083522583</v>
      </c>
      <c r="K3051" s="9">
        <v>708</v>
      </c>
      <c r="L3051" s="9">
        <v>-708</v>
      </c>
      <c r="M3051" s="10">
        <v>8.9326267978803942E-2</v>
      </c>
      <c r="N3051" s="10">
        <v>-8.9326267978803942E-2</v>
      </c>
      <c r="O3051" s="9">
        <v>5387</v>
      </c>
      <c r="P3051" s="9">
        <v>2816</v>
      </c>
      <c r="Q3051" s="9">
        <v>8342</v>
      </c>
      <c r="R3051" s="10">
        <v>0.64576840086310239</v>
      </c>
      <c r="S3051" s="10">
        <v>0.33756892831455287</v>
      </c>
      <c r="T3051" s="9">
        <v>2571</v>
      </c>
      <c r="U3051" s="10">
        <v>0.30819947254854951</v>
      </c>
      <c r="V3051" s="9">
        <v>-1251</v>
      </c>
      <c r="W3051" s="9">
        <v>612</v>
      </c>
      <c r="X3051" s="10">
        <v>-0.12394150204907262</v>
      </c>
      <c r="Y3051" s="10">
        <v>9.4931702520672956E-2</v>
      </c>
      <c r="Z3051" s="11">
        <v>1045.04</v>
      </c>
      <c r="AA3051" s="11">
        <v>15.160185256066754</v>
      </c>
      <c r="AB3051" s="11">
        <v>55003</v>
      </c>
      <c r="AC3051" s="12" t="s">
        <v>7513</v>
      </c>
      <c r="AD3051" s="8">
        <v>55</v>
      </c>
      <c r="AE3051" s="8">
        <v>3</v>
      </c>
      <c r="AF3051" s="13"/>
      <c r="AG3051" s="13"/>
      <c r="AH3051" s="13"/>
      <c r="AJ3051" s="13"/>
      <c r="AK3051" s="13"/>
      <c r="AL3051" s="13"/>
      <c r="AM3051" s="13"/>
      <c r="AN3051" s="13" t="s">
        <v>510</v>
      </c>
    </row>
    <row r="3052" spans="1:40" x14ac:dyDescent="0.2">
      <c r="A3052" s="8" t="s">
        <v>7511</v>
      </c>
      <c r="B3052" s="8" t="s">
        <v>7514</v>
      </c>
      <c r="C3052" s="8" t="str">
        <f t="shared" si="47"/>
        <v>Barron County WI</v>
      </c>
      <c r="D3052" s="9">
        <v>45563</v>
      </c>
      <c r="E3052" s="8" t="s">
        <v>445</v>
      </c>
      <c r="F3052" s="9">
        <v>7881</v>
      </c>
      <c r="G3052" s="9">
        <v>13595</v>
      </c>
      <c r="H3052" s="9">
        <v>22514</v>
      </c>
      <c r="I3052" s="10">
        <v>0.35004885848805189</v>
      </c>
      <c r="J3052" s="10">
        <v>0.60384649551390246</v>
      </c>
      <c r="K3052" s="9">
        <v>-5714</v>
      </c>
      <c r="L3052" s="9">
        <v>5714</v>
      </c>
      <c r="M3052" s="10">
        <v>-0.25379763702585056</v>
      </c>
      <c r="N3052" s="10">
        <v>0.25379763702585056</v>
      </c>
      <c r="O3052" s="9">
        <v>10883</v>
      </c>
      <c r="P3052" s="9">
        <v>11413</v>
      </c>
      <c r="Q3052" s="9">
        <v>22583</v>
      </c>
      <c r="R3052" s="10">
        <v>0.48191117212062173</v>
      </c>
      <c r="S3052" s="10">
        <v>0.50538015321259355</v>
      </c>
      <c r="T3052" s="9">
        <v>-530</v>
      </c>
      <c r="U3052" s="10">
        <v>-2.3468981091971819E-2</v>
      </c>
      <c r="V3052" s="9">
        <v>-3002</v>
      </c>
      <c r="W3052" s="9">
        <v>2182</v>
      </c>
      <c r="X3052" s="10">
        <v>-0.13186231363256984</v>
      </c>
      <c r="Y3052" s="10">
        <v>9.8466342301308907E-2</v>
      </c>
      <c r="Z3052" s="11">
        <v>862.71</v>
      </c>
      <c r="AA3052" s="11">
        <v>52.8138076526295</v>
      </c>
      <c r="AB3052" s="11">
        <v>55005</v>
      </c>
      <c r="AC3052" s="12" t="s">
        <v>7515</v>
      </c>
      <c r="AD3052" s="8">
        <v>55</v>
      </c>
      <c r="AE3052" s="8">
        <v>5</v>
      </c>
      <c r="AF3052" s="13"/>
      <c r="AG3052" s="13"/>
      <c r="AH3052" s="13"/>
      <c r="AJ3052" s="13"/>
      <c r="AK3052" s="13"/>
      <c r="AL3052" s="13"/>
      <c r="AM3052" s="13"/>
      <c r="AN3052" s="13" t="s">
        <v>510</v>
      </c>
    </row>
    <row r="3053" spans="1:40" x14ac:dyDescent="0.2">
      <c r="A3053" s="8" t="s">
        <v>7511</v>
      </c>
      <c r="B3053" s="8" t="s">
        <v>7516</v>
      </c>
      <c r="C3053" s="8" t="str">
        <f t="shared" si="47"/>
        <v>Bayfield County WI</v>
      </c>
      <c r="D3053" s="9">
        <v>14977</v>
      </c>
      <c r="E3053" s="8" t="s">
        <v>445</v>
      </c>
      <c r="F3053" s="9">
        <v>4953</v>
      </c>
      <c r="G3053" s="9">
        <v>4125</v>
      </c>
      <c r="H3053" s="9">
        <v>9491</v>
      </c>
      <c r="I3053" s="10">
        <v>0.52186281740596352</v>
      </c>
      <c r="J3053" s="10">
        <v>0.43462227373301021</v>
      </c>
      <c r="K3053" s="9">
        <v>828</v>
      </c>
      <c r="L3053" s="9">
        <v>-828</v>
      </c>
      <c r="M3053" s="10">
        <v>8.7240543672953308E-2</v>
      </c>
      <c r="N3053" s="10">
        <v>-8.7240543672953308E-2</v>
      </c>
      <c r="O3053" s="9">
        <v>6025</v>
      </c>
      <c r="P3053" s="9">
        <v>3597</v>
      </c>
      <c r="Q3053" s="9">
        <v>9759</v>
      </c>
      <c r="R3053" s="10">
        <v>0.61737882979813508</v>
      </c>
      <c r="S3053" s="10">
        <v>0.36858284660313556</v>
      </c>
      <c r="T3053" s="9">
        <v>2428</v>
      </c>
      <c r="U3053" s="10">
        <v>0.24879598319499951</v>
      </c>
      <c r="V3053" s="9">
        <v>-1072</v>
      </c>
      <c r="W3053" s="9">
        <v>528</v>
      </c>
      <c r="X3053" s="10">
        <v>-9.5516012392171556E-2</v>
      </c>
      <c r="Y3053" s="10">
        <v>6.603942712987465E-2</v>
      </c>
      <c r="Z3053" s="11">
        <v>1477.86</v>
      </c>
      <c r="AA3053" s="11">
        <v>10.134248169650713</v>
      </c>
      <c r="AB3053" s="11">
        <v>55007</v>
      </c>
      <c r="AC3053" s="12" t="s">
        <v>7517</v>
      </c>
      <c r="AD3053" s="8">
        <v>55</v>
      </c>
      <c r="AE3053" s="8">
        <v>7</v>
      </c>
      <c r="AF3053" s="13"/>
      <c r="AG3053" s="13"/>
      <c r="AH3053" s="13"/>
      <c r="AJ3053" s="13"/>
      <c r="AK3053" s="13"/>
      <c r="AL3053" s="13"/>
      <c r="AM3053" s="13"/>
      <c r="AN3053" s="13" t="s">
        <v>510</v>
      </c>
    </row>
    <row r="3054" spans="1:40" x14ac:dyDescent="0.2">
      <c r="A3054" s="8" t="s">
        <v>7511</v>
      </c>
      <c r="B3054" s="8" t="s">
        <v>2059</v>
      </c>
      <c r="C3054" s="8" t="str">
        <f t="shared" si="47"/>
        <v>Brown County WI</v>
      </c>
      <c r="D3054" s="9">
        <v>258718</v>
      </c>
      <c r="E3054" s="8" t="s">
        <v>445</v>
      </c>
      <c r="F3054" s="9">
        <v>53358</v>
      </c>
      <c r="G3054" s="9">
        <v>67192</v>
      </c>
      <c r="H3054" s="9">
        <v>127497</v>
      </c>
      <c r="I3054" s="10">
        <v>0.41850396479917173</v>
      </c>
      <c r="J3054" s="10">
        <v>0.52700847863086975</v>
      </c>
      <c r="K3054" s="9">
        <v>-13834</v>
      </c>
      <c r="L3054" s="9">
        <v>13834</v>
      </c>
      <c r="M3054" s="10">
        <v>-0.10850451383169801</v>
      </c>
      <c r="N3054" s="10">
        <v>0.10850451383169801</v>
      </c>
      <c r="O3054" s="9">
        <v>62433</v>
      </c>
      <c r="P3054" s="9">
        <v>64738</v>
      </c>
      <c r="Q3054" s="9">
        <v>128514</v>
      </c>
      <c r="R3054" s="10">
        <v>0.4858069937905598</v>
      </c>
      <c r="S3054" s="10">
        <v>0.50374278288746754</v>
      </c>
      <c r="T3054" s="9">
        <v>-2305</v>
      </c>
      <c r="U3054" s="10">
        <v>-1.7935789096907739E-2</v>
      </c>
      <c r="V3054" s="9">
        <v>-9075</v>
      </c>
      <c r="W3054" s="9">
        <v>2454</v>
      </c>
      <c r="X3054" s="10">
        <v>-6.730302899138807E-2</v>
      </c>
      <c r="Y3054" s="10">
        <v>2.3265695743402204E-2</v>
      </c>
      <c r="Z3054" s="11">
        <v>529.71</v>
      </c>
      <c r="AA3054" s="11">
        <v>488.41441543486053</v>
      </c>
      <c r="AB3054" s="11">
        <v>55009</v>
      </c>
      <c r="AC3054" s="12" t="s">
        <v>7518</v>
      </c>
      <c r="AD3054" s="8">
        <v>55</v>
      </c>
      <c r="AE3054" s="8">
        <v>9</v>
      </c>
      <c r="AF3054" s="13" t="s">
        <v>7519</v>
      </c>
      <c r="AG3054" s="13" t="s">
        <v>184</v>
      </c>
      <c r="AH3054" s="13" t="s">
        <v>7520</v>
      </c>
      <c r="AI3054" s="14">
        <v>316519</v>
      </c>
      <c r="AJ3054" s="13" t="s">
        <v>486</v>
      </c>
      <c r="AK3054" s="13" t="s">
        <v>7521</v>
      </c>
      <c r="AL3054" s="13"/>
      <c r="AM3054" s="13"/>
      <c r="AN3054" s="13" t="s">
        <v>487</v>
      </c>
    </row>
    <row r="3055" spans="1:40" x14ac:dyDescent="0.2">
      <c r="A3055" s="8" t="s">
        <v>7511</v>
      </c>
      <c r="B3055" s="8" t="s">
        <v>4406</v>
      </c>
      <c r="C3055" s="8" t="str">
        <f t="shared" si="47"/>
        <v>Buffalo County WI</v>
      </c>
      <c r="D3055" s="9">
        <v>13192</v>
      </c>
      <c r="E3055" s="8" t="s">
        <v>445</v>
      </c>
      <c r="F3055" s="9">
        <v>2531</v>
      </c>
      <c r="G3055" s="9">
        <v>4049</v>
      </c>
      <c r="H3055" s="9">
        <v>6921</v>
      </c>
      <c r="I3055" s="10">
        <v>0.36569859846842939</v>
      </c>
      <c r="J3055" s="10">
        <v>0.5850310648750181</v>
      </c>
      <c r="K3055" s="9">
        <v>-1518</v>
      </c>
      <c r="L3055" s="9">
        <v>1518</v>
      </c>
      <c r="M3055" s="10">
        <v>-0.21933246640658871</v>
      </c>
      <c r="N3055" s="10">
        <v>0.21933246640658871</v>
      </c>
      <c r="O3055" s="9">
        <v>3569</v>
      </c>
      <c r="P3055" s="9">
        <v>3352</v>
      </c>
      <c r="Q3055" s="9">
        <v>7008</v>
      </c>
      <c r="R3055" s="10">
        <v>0.50927511415525117</v>
      </c>
      <c r="S3055" s="10">
        <v>0.47831050228310501</v>
      </c>
      <c r="T3055" s="9">
        <v>217</v>
      </c>
      <c r="U3055" s="10">
        <v>3.0964611872146164E-2</v>
      </c>
      <c r="V3055" s="9">
        <v>-1038</v>
      </c>
      <c r="W3055" s="9">
        <v>697</v>
      </c>
      <c r="X3055" s="10">
        <v>-0.14357651568682178</v>
      </c>
      <c r="Y3055" s="10">
        <v>0.10672056259191309</v>
      </c>
      <c r="Z3055" s="11">
        <v>671.64</v>
      </c>
      <c r="AA3055" s="11">
        <v>19.641474599487822</v>
      </c>
      <c r="AB3055" s="11">
        <v>55011</v>
      </c>
      <c r="AC3055" s="12" t="s">
        <v>7522</v>
      </c>
      <c r="AD3055" s="8">
        <v>55</v>
      </c>
      <c r="AE3055" s="8">
        <v>11</v>
      </c>
      <c r="AF3055" s="13"/>
      <c r="AG3055" s="13"/>
      <c r="AH3055" s="13"/>
      <c r="AJ3055" s="13"/>
      <c r="AK3055" s="13"/>
      <c r="AL3055" s="13"/>
      <c r="AM3055" s="13"/>
      <c r="AN3055" s="13" t="s">
        <v>510</v>
      </c>
    </row>
    <row r="3056" spans="1:40" x14ac:dyDescent="0.2">
      <c r="A3056" s="8" t="s">
        <v>7511</v>
      </c>
      <c r="B3056" s="8" t="s">
        <v>7523</v>
      </c>
      <c r="C3056" s="8" t="str">
        <f t="shared" si="47"/>
        <v>Burnett County WI</v>
      </c>
      <c r="D3056" s="9">
        <v>15159</v>
      </c>
      <c r="E3056" s="8" t="s">
        <v>445</v>
      </c>
      <c r="F3056" s="9">
        <v>2948</v>
      </c>
      <c r="G3056" s="9">
        <v>5412</v>
      </c>
      <c r="H3056" s="9">
        <v>8719</v>
      </c>
      <c r="I3056" s="10">
        <v>0.33811216882670031</v>
      </c>
      <c r="J3056" s="10">
        <v>0.62071338456244984</v>
      </c>
      <c r="K3056" s="9">
        <v>-2464</v>
      </c>
      <c r="L3056" s="9">
        <v>2464</v>
      </c>
      <c r="M3056" s="10">
        <v>-0.28260121573574953</v>
      </c>
      <c r="N3056" s="10">
        <v>0.28260121573574953</v>
      </c>
      <c r="O3056" s="9">
        <v>3981</v>
      </c>
      <c r="P3056" s="9">
        <v>4541</v>
      </c>
      <c r="Q3056" s="9">
        <v>8634</v>
      </c>
      <c r="R3056" s="10">
        <v>0.46108408617095203</v>
      </c>
      <c r="S3056" s="10">
        <v>0.52594394255269861</v>
      </c>
      <c r="T3056" s="9">
        <v>-560</v>
      </c>
      <c r="U3056" s="10">
        <v>-6.4859856381746572E-2</v>
      </c>
      <c r="V3056" s="9">
        <v>-1033</v>
      </c>
      <c r="W3056" s="9">
        <v>871</v>
      </c>
      <c r="X3056" s="10">
        <v>-0.12297191734425172</v>
      </c>
      <c r="Y3056" s="10">
        <v>9.4769442009751237E-2</v>
      </c>
      <c r="Z3056" s="11">
        <v>821.85</v>
      </c>
      <c r="AA3056" s="11">
        <v>18.444971710166087</v>
      </c>
      <c r="AB3056" s="11">
        <v>55013</v>
      </c>
      <c r="AC3056" s="12" t="s">
        <v>7524</v>
      </c>
      <c r="AD3056" s="8">
        <v>55</v>
      </c>
      <c r="AE3056" s="8">
        <v>13</v>
      </c>
      <c r="AF3056" s="13"/>
      <c r="AG3056" s="13"/>
      <c r="AH3056" s="13"/>
      <c r="AJ3056" s="13"/>
      <c r="AK3056" s="13"/>
      <c r="AL3056" s="13"/>
      <c r="AM3056" s="13"/>
      <c r="AN3056" s="13" t="s">
        <v>510</v>
      </c>
    </row>
    <row r="3057" spans="1:40" x14ac:dyDescent="0.2">
      <c r="A3057" s="8" t="s">
        <v>7511</v>
      </c>
      <c r="B3057" s="8" t="s">
        <v>7525</v>
      </c>
      <c r="C3057" s="8" t="str">
        <f t="shared" si="47"/>
        <v>Calumet County WI</v>
      </c>
      <c r="D3057" s="9">
        <v>49762</v>
      </c>
      <c r="E3057" s="8" t="s">
        <v>445</v>
      </c>
      <c r="F3057" s="9">
        <v>9634</v>
      </c>
      <c r="G3057" s="9">
        <v>15345</v>
      </c>
      <c r="H3057" s="9">
        <v>26429</v>
      </c>
      <c r="I3057" s="10">
        <v>0.36452381853267246</v>
      </c>
      <c r="J3057" s="10">
        <v>0.58061220628854671</v>
      </c>
      <c r="K3057" s="9">
        <v>-5711</v>
      </c>
      <c r="L3057" s="9">
        <v>5711</v>
      </c>
      <c r="M3057" s="10">
        <v>-0.21608838775587424</v>
      </c>
      <c r="N3057" s="10">
        <v>0.21608838775587424</v>
      </c>
      <c r="O3057" s="9">
        <v>11477</v>
      </c>
      <c r="P3057" s="9">
        <v>14519</v>
      </c>
      <c r="Q3057" s="9">
        <v>26336</v>
      </c>
      <c r="R3057" s="10">
        <v>0.43579131227217499</v>
      </c>
      <c r="S3057" s="10">
        <v>0.55129860267314701</v>
      </c>
      <c r="T3057" s="9">
        <v>-3042</v>
      </c>
      <c r="U3057" s="10">
        <v>-0.11550729040097202</v>
      </c>
      <c r="V3057" s="9">
        <v>-1843</v>
      </c>
      <c r="W3057" s="9">
        <v>826</v>
      </c>
      <c r="X3057" s="10">
        <v>-7.126749373950253E-2</v>
      </c>
      <c r="Y3057" s="10">
        <v>2.9313603615399697E-2</v>
      </c>
      <c r="Z3057" s="11">
        <v>318.24</v>
      </c>
      <c r="AA3057" s="11">
        <v>156.36626445449974</v>
      </c>
      <c r="AB3057" s="11">
        <v>55015</v>
      </c>
      <c r="AC3057" s="12" t="s">
        <v>7526</v>
      </c>
      <c r="AD3057" s="8">
        <v>55</v>
      </c>
      <c r="AE3057" s="8">
        <v>15</v>
      </c>
      <c r="AF3057" s="13" t="s">
        <v>7527</v>
      </c>
      <c r="AG3057" s="13" t="s">
        <v>7528</v>
      </c>
      <c r="AH3057" s="13" t="s">
        <v>7529</v>
      </c>
      <c r="AI3057" s="14">
        <v>233007</v>
      </c>
      <c r="AJ3057" s="13" t="s">
        <v>486</v>
      </c>
      <c r="AK3057" s="13" t="s">
        <v>7530</v>
      </c>
      <c r="AL3057" s="13"/>
      <c r="AM3057" s="13"/>
      <c r="AN3057" s="13" t="s">
        <v>487</v>
      </c>
    </row>
    <row r="3058" spans="1:40" x14ac:dyDescent="0.2">
      <c r="A3058" s="8" t="s">
        <v>7511</v>
      </c>
      <c r="B3058" s="8" t="s">
        <v>3526</v>
      </c>
      <c r="C3058" s="8" t="str">
        <f t="shared" si="47"/>
        <v>Chippewa County WI</v>
      </c>
      <c r="D3058" s="9">
        <v>63531</v>
      </c>
      <c r="E3058" s="8" t="s">
        <v>445</v>
      </c>
      <c r="F3058" s="9">
        <v>11875</v>
      </c>
      <c r="G3058" s="9">
        <v>17912</v>
      </c>
      <c r="H3058" s="9">
        <v>31471</v>
      </c>
      <c r="I3058" s="10">
        <v>0.37733151155031619</v>
      </c>
      <c r="J3058" s="10">
        <v>0.56915890820120107</v>
      </c>
      <c r="K3058" s="9">
        <v>-6037</v>
      </c>
      <c r="L3058" s="9">
        <v>6037</v>
      </c>
      <c r="M3058" s="10">
        <v>-0.19182739665088488</v>
      </c>
      <c r="N3058" s="10">
        <v>0.19182739665088488</v>
      </c>
      <c r="O3058" s="9">
        <v>15211</v>
      </c>
      <c r="P3058" s="9">
        <v>15371</v>
      </c>
      <c r="Q3058" s="9">
        <v>30914</v>
      </c>
      <c r="R3058" s="10">
        <v>0.49204244031830241</v>
      </c>
      <c r="S3058" s="10">
        <v>0.49721808889176428</v>
      </c>
      <c r="T3058" s="9">
        <v>-160</v>
      </c>
      <c r="U3058" s="10">
        <v>-5.1756485734618662E-3</v>
      </c>
      <c r="V3058" s="9">
        <v>-3336</v>
      </c>
      <c r="W3058" s="9">
        <v>2541</v>
      </c>
      <c r="X3058" s="10">
        <v>-0.11471092876798622</v>
      </c>
      <c r="Y3058" s="10">
        <v>7.1940819309436799E-2</v>
      </c>
      <c r="Z3058" s="11">
        <v>1008.37</v>
      </c>
      <c r="AA3058" s="11">
        <v>63.003659371064195</v>
      </c>
      <c r="AB3058" s="11">
        <v>55017</v>
      </c>
      <c r="AC3058" s="12" t="s">
        <v>7531</v>
      </c>
      <c r="AD3058" s="8">
        <v>55</v>
      </c>
      <c r="AE3058" s="8">
        <v>17</v>
      </c>
      <c r="AF3058" s="13" t="s">
        <v>7532</v>
      </c>
      <c r="AG3058" s="13" t="s">
        <v>95</v>
      </c>
      <c r="AH3058" s="13" t="s">
        <v>7533</v>
      </c>
      <c r="AI3058" s="14">
        <v>165636</v>
      </c>
      <c r="AJ3058" s="13" t="s">
        <v>486</v>
      </c>
      <c r="AK3058" s="13" t="s">
        <v>7534</v>
      </c>
      <c r="AL3058" s="13"/>
      <c r="AM3058" s="13"/>
      <c r="AN3058" s="13" t="s">
        <v>487</v>
      </c>
    </row>
    <row r="3059" spans="1:40" x14ac:dyDescent="0.2">
      <c r="A3059" s="8" t="s">
        <v>7511</v>
      </c>
      <c r="B3059" s="8" t="s">
        <v>771</v>
      </c>
      <c r="C3059" s="8" t="str">
        <f t="shared" si="47"/>
        <v>Clark County WI</v>
      </c>
      <c r="D3059" s="9">
        <v>34445</v>
      </c>
      <c r="E3059" s="8" t="s">
        <v>445</v>
      </c>
      <c r="F3059" s="9">
        <v>4225</v>
      </c>
      <c r="G3059" s="9">
        <v>8645</v>
      </c>
      <c r="H3059" s="9">
        <v>13548</v>
      </c>
      <c r="I3059" s="10">
        <v>0.31185414821375851</v>
      </c>
      <c r="J3059" s="10">
        <v>0.63810156480661351</v>
      </c>
      <c r="K3059" s="9">
        <v>-4420</v>
      </c>
      <c r="L3059" s="9">
        <v>4420</v>
      </c>
      <c r="M3059" s="10">
        <v>-0.326247416592855</v>
      </c>
      <c r="N3059" s="10">
        <v>0.326247416592855</v>
      </c>
      <c r="O3059" s="9">
        <v>6173</v>
      </c>
      <c r="P3059" s="9">
        <v>7394</v>
      </c>
      <c r="Q3059" s="9">
        <v>13740</v>
      </c>
      <c r="R3059" s="10">
        <v>0.44927219796215428</v>
      </c>
      <c r="S3059" s="10">
        <v>0.53813682678311503</v>
      </c>
      <c r="T3059" s="9">
        <v>-1221</v>
      </c>
      <c r="U3059" s="10">
        <v>-8.8864628820960745E-2</v>
      </c>
      <c r="V3059" s="9">
        <v>-1948</v>
      </c>
      <c r="W3059" s="9">
        <v>1251</v>
      </c>
      <c r="X3059" s="10">
        <v>-0.13741804974839578</v>
      </c>
      <c r="Y3059" s="10">
        <v>9.9964738023498478E-2</v>
      </c>
      <c r="Z3059" s="11">
        <v>1209.82</v>
      </c>
      <c r="AA3059" s="11">
        <v>28.471177530541734</v>
      </c>
      <c r="AB3059" s="11">
        <v>55019</v>
      </c>
      <c r="AC3059" s="12" t="s">
        <v>7535</v>
      </c>
      <c r="AD3059" s="8">
        <v>55</v>
      </c>
      <c r="AE3059" s="8">
        <v>19</v>
      </c>
      <c r="AF3059" s="13"/>
      <c r="AG3059" s="13"/>
      <c r="AH3059" s="13"/>
      <c r="AJ3059" s="13"/>
      <c r="AK3059" s="13"/>
      <c r="AL3059" s="13"/>
      <c r="AM3059" s="13"/>
      <c r="AN3059" s="13" t="s">
        <v>510</v>
      </c>
    </row>
    <row r="3060" spans="1:40" x14ac:dyDescent="0.2">
      <c r="A3060" s="8" t="s">
        <v>7511</v>
      </c>
      <c r="B3060" s="8" t="s">
        <v>783</v>
      </c>
      <c r="C3060" s="8" t="str">
        <f t="shared" si="47"/>
        <v>Columbia County WI</v>
      </c>
      <c r="D3060" s="9">
        <v>56743</v>
      </c>
      <c r="E3060" s="8" t="s">
        <v>445</v>
      </c>
      <c r="F3060" s="9">
        <v>13525</v>
      </c>
      <c r="G3060" s="9">
        <v>14160</v>
      </c>
      <c r="H3060" s="9">
        <v>29287</v>
      </c>
      <c r="I3060" s="10">
        <v>0.46180899375149381</v>
      </c>
      <c r="J3060" s="10">
        <v>0.48349096868917951</v>
      </c>
      <c r="K3060" s="9">
        <v>-635</v>
      </c>
      <c r="L3060" s="9">
        <v>635</v>
      </c>
      <c r="M3060" s="10">
        <v>-2.16819749376857E-2</v>
      </c>
      <c r="N3060" s="10">
        <v>2.16819749376857E-2</v>
      </c>
      <c r="O3060" s="9">
        <v>17158</v>
      </c>
      <c r="P3060" s="9">
        <v>13014</v>
      </c>
      <c r="Q3060" s="9">
        <v>30460</v>
      </c>
      <c r="R3060" s="10">
        <v>0.5632961260669731</v>
      </c>
      <c r="S3060" s="10">
        <v>0.42724885095206827</v>
      </c>
      <c r="T3060" s="9">
        <v>4144</v>
      </c>
      <c r="U3060" s="10">
        <v>0.13604727511490483</v>
      </c>
      <c r="V3060" s="9">
        <v>-3633</v>
      </c>
      <c r="W3060" s="9">
        <v>1146</v>
      </c>
      <c r="X3060" s="10">
        <v>-0.10148713231547929</v>
      </c>
      <c r="Y3060" s="10">
        <v>5.6242117737111241E-2</v>
      </c>
      <c r="Z3060" s="11">
        <v>765.53</v>
      </c>
      <c r="AA3060" s="11">
        <v>74.122503363682682</v>
      </c>
      <c r="AB3060" s="11">
        <v>55021</v>
      </c>
      <c r="AC3060" s="12" t="s">
        <v>7536</v>
      </c>
      <c r="AD3060" s="8">
        <v>55</v>
      </c>
      <c r="AE3060" s="8">
        <v>21</v>
      </c>
      <c r="AF3060" s="13" t="s">
        <v>7537</v>
      </c>
      <c r="AG3060" s="13" t="s">
        <v>314</v>
      </c>
      <c r="AH3060" s="13" t="s">
        <v>7538</v>
      </c>
      <c r="AI3060" s="14">
        <v>641385</v>
      </c>
      <c r="AJ3060" s="13" t="s">
        <v>486</v>
      </c>
      <c r="AK3060" s="13" t="s">
        <v>7539</v>
      </c>
      <c r="AL3060" s="13"/>
      <c r="AM3060" s="13"/>
      <c r="AN3060" s="13" t="s">
        <v>505</v>
      </c>
    </row>
    <row r="3061" spans="1:40" x14ac:dyDescent="0.2">
      <c r="A3061" s="8" t="s">
        <v>7511</v>
      </c>
      <c r="B3061" s="8" t="s">
        <v>795</v>
      </c>
      <c r="C3061" s="8" t="str">
        <f t="shared" si="47"/>
        <v>Crawford County WI</v>
      </c>
      <c r="D3061" s="9">
        <v>16391</v>
      </c>
      <c r="E3061" s="8" t="s">
        <v>445</v>
      </c>
      <c r="F3061" s="9">
        <v>3426</v>
      </c>
      <c r="G3061" s="9">
        <v>3844</v>
      </c>
      <c r="H3061" s="9">
        <v>7678</v>
      </c>
      <c r="I3061" s="10">
        <v>0.44620995050794476</v>
      </c>
      <c r="J3061" s="10">
        <v>0.50065121125293044</v>
      </c>
      <c r="K3061" s="9">
        <v>-418</v>
      </c>
      <c r="L3061" s="9">
        <v>418</v>
      </c>
      <c r="M3061" s="10">
        <v>-5.4441260744985676E-2</v>
      </c>
      <c r="N3061" s="10">
        <v>5.4441260744985676E-2</v>
      </c>
      <c r="O3061" s="9">
        <v>4622</v>
      </c>
      <c r="P3061" s="9">
        <v>3064</v>
      </c>
      <c r="Q3061" s="9">
        <v>7791</v>
      </c>
      <c r="R3061" s="10">
        <v>0.59324862020279812</v>
      </c>
      <c r="S3061" s="10">
        <v>0.39327429084841486</v>
      </c>
      <c r="T3061" s="9">
        <v>1558</v>
      </c>
      <c r="U3061" s="10">
        <v>0.19997432935438325</v>
      </c>
      <c r="V3061" s="9">
        <v>-1196</v>
      </c>
      <c r="W3061" s="9">
        <v>780</v>
      </c>
      <c r="X3061" s="10">
        <v>-0.14703866969485335</v>
      </c>
      <c r="Y3061" s="10">
        <v>0.10737692040451557</v>
      </c>
      <c r="Z3061" s="11">
        <v>570.66</v>
      </c>
      <c r="AA3061" s="11">
        <v>28.722882276662112</v>
      </c>
      <c r="AB3061" s="11">
        <v>55023</v>
      </c>
      <c r="AC3061" s="12" t="s">
        <v>7540</v>
      </c>
      <c r="AD3061" s="8">
        <v>55</v>
      </c>
      <c r="AE3061" s="8">
        <v>23</v>
      </c>
      <c r="AF3061" s="13"/>
      <c r="AG3061" s="13"/>
      <c r="AH3061" s="13"/>
      <c r="AJ3061" s="13"/>
      <c r="AK3061" s="13"/>
      <c r="AL3061" s="13"/>
      <c r="AM3061" s="13"/>
      <c r="AN3061" s="13" t="s">
        <v>510</v>
      </c>
    </row>
    <row r="3062" spans="1:40" x14ac:dyDescent="0.2">
      <c r="A3062" s="8" t="s">
        <v>7511</v>
      </c>
      <c r="B3062" s="8" t="s">
        <v>7541</v>
      </c>
      <c r="C3062" s="8" t="str">
        <f t="shared" si="47"/>
        <v>Dane County WI</v>
      </c>
      <c r="D3062" s="9">
        <v>523643</v>
      </c>
      <c r="E3062" s="8" t="s">
        <v>445</v>
      </c>
      <c r="F3062" s="9">
        <v>217506</v>
      </c>
      <c r="G3062" s="9">
        <v>71270</v>
      </c>
      <c r="H3062" s="9">
        <v>304729</v>
      </c>
      <c r="I3062" s="10">
        <v>0.71376862720646872</v>
      </c>
      <c r="J3062" s="10">
        <v>0.23387993922468817</v>
      </c>
      <c r="K3062" s="9">
        <v>146236</v>
      </c>
      <c r="L3062" s="9">
        <v>-146236</v>
      </c>
      <c r="M3062" s="10">
        <v>0.47988868798178053</v>
      </c>
      <c r="N3062" s="10">
        <v>-0.47988868798178053</v>
      </c>
      <c r="O3062" s="9">
        <v>215389</v>
      </c>
      <c r="P3062" s="9">
        <v>83459</v>
      </c>
      <c r="Q3062" s="9">
        <v>302845</v>
      </c>
      <c r="R3062" s="10">
        <v>0.71121861018012511</v>
      </c>
      <c r="S3062" s="10">
        <v>0.2755832191385032</v>
      </c>
      <c r="T3062" s="9">
        <v>131930</v>
      </c>
      <c r="U3062" s="10">
        <v>0.43563539104162191</v>
      </c>
      <c r="V3062" s="9">
        <v>2117</v>
      </c>
      <c r="W3062" s="9">
        <v>-12189</v>
      </c>
      <c r="X3062" s="10">
        <v>2.5500170263436095E-3</v>
      </c>
      <c r="Y3062" s="10">
        <v>-4.1703279913815033E-2</v>
      </c>
      <c r="Z3062" s="11">
        <v>1197.24</v>
      </c>
      <c r="AA3062" s="11">
        <v>437.37512946443485</v>
      </c>
      <c r="AB3062" s="11">
        <v>55025</v>
      </c>
      <c r="AC3062" s="12" t="s">
        <v>7542</v>
      </c>
      <c r="AD3062" s="8">
        <v>55</v>
      </c>
      <c r="AE3062" s="8">
        <v>25</v>
      </c>
      <c r="AF3062" s="13" t="s">
        <v>7537</v>
      </c>
      <c r="AG3062" s="13" t="s">
        <v>314</v>
      </c>
      <c r="AH3062" s="13" t="s">
        <v>7538</v>
      </c>
      <c r="AI3062" s="14">
        <v>641385</v>
      </c>
      <c r="AJ3062" s="13" t="s">
        <v>486</v>
      </c>
      <c r="AK3062" s="13" t="s">
        <v>7539</v>
      </c>
      <c r="AL3062" s="13"/>
      <c r="AM3062" s="13"/>
      <c r="AN3062" s="13" t="s">
        <v>487</v>
      </c>
    </row>
    <row r="3063" spans="1:40" x14ac:dyDescent="0.2">
      <c r="A3063" s="8" t="s">
        <v>7511</v>
      </c>
      <c r="B3063" s="8" t="s">
        <v>1674</v>
      </c>
      <c r="C3063" s="8" t="str">
        <f t="shared" si="47"/>
        <v>Dodge County WI</v>
      </c>
      <c r="D3063" s="9">
        <v>88502</v>
      </c>
      <c r="E3063" s="8" t="s">
        <v>445</v>
      </c>
      <c r="F3063" s="9">
        <v>13968</v>
      </c>
      <c r="G3063" s="9">
        <v>26643</v>
      </c>
      <c r="H3063" s="9">
        <v>42818</v>
      </c>
      <c r="I3063" s="10">
        <v>0.32621794572376106</v>
      </c>
      <c r="J3063" s="10">
        <v>0.62223831099070481</v>
      </c>
      <c r="K3063" s="9">
        <v>-12675</v>
      </c>
      <c r="L3063" s="9">
        <v>12675</v>
      </c>
      <c r="M3063" s="10">
        <v>-0.29602036526694375</v>
      </c>
      <c r="N3063" s="10">
        <v>0.29602036526694375</v>
      </c>
      <c r="O3063" s="9">
        <v>18745</v>
      </c>
      <c r="P3063" s="9">
        <v>25190</v>
      </c>
      <c r="Q3063" s="9">
        <v>44379</v>
      </c>
      <c r="R3063" s="10">
        <v>0.42238446111899774</v>
      </c>
      <c r="S3063" s="10">
        <v>0.56761080691317967</v>
      </c>
      <c r="T3063" s="9">
        <v>-6445</v>
      </c>
      <c r="U3063" s="10">
        <v>-0.14522634579418192</v>
      </c>
      <c r="V3063" s="9">
        <v>-4777</v>
      </c>
      <c r="W3063" s="9">
        <v>1453</v>
      </c>
      <c r="X3063" s="10">
        <v>-9.6166515395236685E-2</v>
      </c>
      <c r="Y3063" s="10">
        <v>5.4627504077525146E-2</v>
      </c>
      <c r="Z3063" s="11">
        <v>875.63</v>
      </c>
      <c r="AA3063" s="11">
        <v>101.07237075020271</v>
      </c>
      <c r="AB3063" s="11">
        <v>55027</v>
      </c>
      <c r="AC3063" s="12" t="s">
        <v>7543</v>
      </c>
      <c r="AD3063" s="8">
        <v>55</v>
      </c>
      <c r="AE3063" s="8">
        <v>27</v>
      </c>
      <c r="AF3063" s="13" t="s">
        <v>7544</v>
      </c>
      <c r="AG3063" s="13" t="s">
        <v>7545</v>
      </c>
      <c r="AH3063" s="13" t="s">
        <v>7546</v>
      </c>
      <c r="AJ3063" s="13" t="s">
        <v>498</v>
      </c>
      <c r="AK3063" s="13" t="s">
        <v>7547</v>
      </c>
      <c r="AL3063" s="13"/>
      <c r="AM3063" s="13"/>
      <c r="AN3063" s="13" t="s">
        <v>487</v>
      </c>
    </row>
    <row r="3064" spans="1:40" x14ac:dyDescent="0.2">
      <c r="A3064" s="8" t="s">
        <v>7511</v>
      </c>
      <c r="B3064" s="8" t="s">
        <v>7548</v>
      </c>
      <c r="C3064" s="8" t="str">
        <f t="shared" si="47"/>
        <v>Door County WI</v>
      </c>
      <c r="D3064" s="9">
        <v>27554</v>
      </c>
      <c r="E3064" s="8" t="s">
        <v>445</v>
      </c>
      <c r="F3064" s="9">
        <v>8026</v>
      </c>
      <c r="G3064" s="9">
        <v>8584</v>
      </c>
      <c r="H3064" s="9">
        <v>17398</v>
      </c>
      <c r="I3064" s="10">
        <v>0.46131739280377054</v>
      </c>
      <c r="J3064" s="10">
        <v>0.49339004483273941</v>
      </c>
      <c r="K3064" s="9">
        <v>-558</v>
      </c>
      <c r="L3064" s="9">
        <v>558</v>
      </c>
      <c r="M3064" s="10">
        <v>-3.2072652028968862E-2</v>
      </c>
      <c r="N3064" s="10">
        <v>3.2072652028968862E-2</v>
      </c>
      <c r="O3064" s="9">
        <v>9338</v>
      </c>
      <c r="P3064" s="9">
        <v>8109</v>
      </c>
      <c r="Q3064" s="9">
        <v>17607</v>
      </c>
      <c r="R3064" s="10">
        <v>0.53035724427784403</v>
      </c>
      <c r="S3064" s="10">
        <v>0.46055546089623445</v>
      </c>
      <c r="T3064" s="9">
        <v>1229</v>
      </c>
      <c r="U3064" s="10">
        <v>6.9801783381609583E-2</v>
      </c>
      <c r="V3064" s="9">
        <v>-1312</v>
      </c>
      <c r="W3064" s="9">
        <v>475</v>
      </c>
      <c r="X3064" s="10">
        <v>-6.9039851474073488E-2</v>
      </c>
      <c r="Y3064" s="10">
        <v>3.2834583936504957E-2</v>
      </c>
      <c r="Z3064" s="11">
        <v>481.98</v>
      </c>
      <c r="AA3064" s="11">
        <v>57.168347234325076</v>
      </c>
      <c r="AB3064" s="11">
        <v>55029</v>
      </c>
      <c r="AC3064" s="12" t="s">
        <v>7549</v>
      </c>
      <c r="AD3064" s="8">
        <v>55</v>
      </c>
      <c r="AE3064" s="8">
        <v>29</v>
      </c>
      <c r="AF3064" s="13"/>
      <c r="AG3064" s="13"/>
      <c r="AH3064" s="13"/>
      <c r="AJ3064" s="13"/>
      <c r="AK3064" s="13"/>
      <c r="AL3064" s="13"/>
      <c r="AM3064" s="13"/>
      <c r="AN3064" s="13" t="s">
        <v>510</v>
      </c>
    </row>
    <row r="3065" spans="1:40" x14ac:dyDescent="0.2">
      <c r="A3065" s="8" t="s">
        <v>7511</v>
      </c>
      <c r="B3065" s="8" t="s">
        <v>1182</v>
      </c>
      <c r="C3065" s="8" t="str">
        <f t="shared" si="47"/>
        <v>Douglas County WI</v>
      </c>
      <c r="D3065" s="9">
        <v>43601</v>
      </c>
      <c r="E3065" s="8" t="s">
        <v>445</v>
      </c>
      <c r="F3065" s="9">
        <v>11342</v>
      </c>
      <c r="G3065" s="9">
        <v>9657</v>
      </c>
      <c r="H3065" s="9">
        <v>22185</v>
      </c>
      <c r="I3065" s="10">
        <v>0.51124633761550597</v>
      </c>
      <c r="J3065" s="10">
        <v>0.43529411764705883</v>
      </c>
      <c r="K3065" s="9">
        <v>1685</v>
      </c>
      <c r="L3065" s="9">
        <v>-1685</v>
      </c>
      <c r="M3065" s="10">
        <v>7.5952219968447143E-2</v>
      </c>
      <c r="N3065" s="10">
        <v>-7.5952219968447143E-2</v>
      </c>
      <c r="O3065" s="9">
        <v>14855</v>
      </c>
      <c r="P3065" s="9">
        <v>7698</v>
      </c>
      <c r="Q3065" s="9">
        <v>22862</v>
      </c>
      <c r="R3065" s="10">
        <v>0.64976817426296907</v>
      </c>
      <c r="S3065" s="10">
        <v>0.3367159478610795</v>
      </c>
      <c r="T3065" s="9">
        <v>7157</v>
      </c>
      <c r="U3065" s="10">
        <v>0.31305222640188957</v>
      </c>
      <c r="V3065" s="9">
        <v>-3513</v>
      </c>
      <c r="W3065" s="9">
        <v>1959</v>
      </c>
      <c r="X3065" s="10">
        <v>-0.13852183664746309</v>
      </c>
      <c r="Y3065" s="10">
        <v>9.857816978597933E-2</v>
      </c>
      <c r="Z3065" s="11">
        <v>1304.1400000000001</v>
      </c>
      <c r="AA3065" s="11">
        <v>33.432760286472309</v>
      </c>
      <c r="AB3065" s="11">
        <v>55031</v>
      </c>
      <c r="AC3065" s="12" t="s">
        <v>7550</v>
      </c>
      <c r="AD3065" s="8">
        <v>55</v>
      </c>
      <c r="AE3065" s="8">
        <v>31</v>
      </c>
      <c r="AF3065" s="13" t="s">
        <v>3734</v>
      </c>
      <c r="AG3065" s="13"/>
      <c r="AH3065" s="13" t="s">
        <v>3735</v>
      </c>
      <c r="AI3065" s="14">
        <v>279601</v>
      </c>
      <c r="AJ3065" s="13" t="s">
        <v>486</v>
      </c>
      <c r="AK3065" s="13"/>
      <c r="AL3065" s="13"/>
      <c r="AM3065" s="13"/>
      <c r="AN3065" s="13" t="s">
        <v>487</v>
      </c>
    </row>
    <row r="3066" spans="1:40" x14ac:dyDescent="0.2">
      <c r="A3066" s="8" t="s">
        <v>7511</v>
      </c>
      <c r="B3066" s="8" t="s">
        <v>5229</v>
      </c>
      <c r="C3066" s="8" t="str">
        <f t="shared" si="47"/>
        <v>Dunn County WI</v>
      </c>
      <c r="D3066" s="9">
        <v>44497</v>
      </c>
      <c r="E3066" s="8" t="s">
        <v>445</v>
      </c>
      <c r="F3066" s="9">
        <v>9025</v>
      </c>
      <c r="G3066" s="9">
        <v>11487</v>
      </c>
      <c r="H3066" s="9">
        <v>22029</v>
      </c>
      <c r="I3066" s="10">
        <v>0.4096872304689273</v>
      </c>
      <c r="J3066" s="10">
        <v>0.52144899904671116</v>
      </c>
      <c r="K3066" s="9">
        <v>-2462</v>
      </c>
      <c r="L3066" s="9">
        <v>2462</v>
      </c>
      <c r="M3066" s="10">
        <v>-0.11176176857778386</v>
      </c>
      <c r="N3066" s="10">
        <v>0.11176176857778386</v>
      </c>
      <c r="O3066" s="9">
        <v>11303</v>
      </c>
      <c r="P3066" s="9">
        <v>10210</v>
      </c>
      <c r="Q3066" s="9">
        <v>21899</v>
      </c>
      <c r="R3066" s="10">
        <v>0.51614228960226494</v>
      </c>
      <c r="S3066" s="10">
        <v>0.46623133476414447</v>
      </c>
      <c r="T3066" s="9">
        <v>1093</v>
      </c>
      <c r="U3066" s="10">
        <v>4.9910954838120469E-2</v>
      </c>
      <c r="V3066" s="9">
        <v>-2278</v>
      </c>
      <c r="W3066" s="9">
        <v>1277</v>
      </c>
      <c r="X3066" s="10">
        <v>-0.10645505913333764</v>
      </c>
      <c r="Y3066" s="10">
        <v>5.5217664282566692E-2</v>
      </c>
      <c r="Z3066" s="11">
        <v>850.11</v>
      </c>
      <c r="AA3066" s="11">
        <v>52.342638011551443</v>
      </c>
      <c r="AB3066" s="11">
        <v>55033</v>
      </c>
      <c r="AC3066" s="12" t="s">
        <v>7551</v>
      </c>
      <c r="AD3066" s="8">
        <v>55</v>
      </c>
      <c r="AE3066" s="8">
        <v>33</v>
      </c>
      <c r="AF3066" s="13" t="s">
        <v>7552</v>
      </c>
      <c r="AG3066" s="13" t="s">
        <v>95</v>
      </c>
      <c r="AH3066" s="13" t="s">
        <v>7553</v>
      </c>
      <c r="AJ3066" s="13" t="s">
        <v>498</v>
      </c>
      <c r="AK3066" s="13" t="s">
        <v>7534</v>
      </c>
      <c r="AL3066" s="13"/>
      <c r="AM3066" s="13"/>
      <c r="AN3066" s="13" t="s">
        <v>487</v>
      </c>
    </row>
    <row r="3067" spans="1:40" x14ac:dyDescent="0.2">
      <c r="A3067" s="8" t="s">
        <v>7511</v>
      </c>
      <c r="B3067" s="8" t="s">
        <v>7554</v>
      </c>
      <c r="C3067" s="8" t="str">
        <f t="shared" si="47"/>
        <v>Eau Claire County WI</v>
      </c>
      <c r="D3067" s="9">
        <v>102105</v>
      </c>
      <c r="E3067" s="8" t="s">
        <v>445</v>
      </c>
      <c r="F3067" s="9">
        <v>27271</v>
      </c>
      <c r="G3067" s="9">
        <v>23301</v>
      </c>
      <c r="H3067" s="9">
        <v>54080</v>
      </c>
      <c r="I3067" s="10">
        <v>0.50427144970414206</v>
      </c>
      <c r="J3067" s="10">
        <v>0.43086168639053252</v>
      </c>
      <c r="K3067" s="9">
        <v>3970</v>
      </c>
      <c r="L3067" s="9">
        <v>-3970</v>
      </c>
      <c r="M3067" s="10">
        <v>7.3409763313609544E-2</v>
      </c>
      <c r="N3067" s="10">
        <v>-7.3409763313609544E-2</v>
      </c>
      <c r="O3067" s="9">
        <v>30618</v>
      </c>
      <c r="P3067" s="9">
        <v>23218</v>
      </c>
      <c r="Q3067" s="9">
        <v>54595</v>
      </c>
      <c r="R3067" s="10">
        <v>0.56082058796593093</v>
      </c>
      <c r="S3067" s="10">
        <v>0.42527704002198002</v>
      </c>
      <c r="T3067" s="9">
        <v>7400</v>
      </c>
      <c r="U3067" s="10">
        <v>0.1355435479439509</v>
      </c>
      <c r="V3067" s="9">
        <v>-3347</v>
      </c>
      <c r="W3067" s="9">
        <v>83</v>
      </c>
      <c r="X3067" s="10">
        <v>-5.6549138261788867E-2</v>
      </c>
      <c r="Y3067" s="10">
        <v>5.5846463685524927E-3</v>
      </c>
      <c r="Z3067" s="11">
        <v>637.98</v>
      </c>
      <c r="AA3067" s="11">
        <v>160.04420201260228</v>
      </c>
      <c r="AB3067" s="11">
        <v>55035</v>
      </c>
      <c r="AC3067" s="12" t="s">
        <v>7555</v>
      </c>
      <c r="AD3067" s="8">
        <v>55</v>
      </c>
      <c r="AE3067" s="8">
        <v>35</v>
      </c>
      <c r="AF3067" s="13" t="s">
        <v>7532</v>
      </c>
      <c r="AG3067" s="13" t="s">
        <v>95</v>
      </c>
      <c r="AH3067" s="13" t="s">
        <v>7533</v>
      </c>
      <c r="AI3067" s="14">
        <v>165636</v>
      </c>
      <c r="AJ3067" s="13" t="s">
        <v>486</v>
      </c>
      <c r="AK3067" s="13" t="s">
        <v>7534</v>
      </c>
      <c r="AL3067" s="13"/>
      <c r="AM3067" s="13"/>
      <c r="AN3067" s="13" t="s">
        <v>487</v>
      </c>
    </row>
    <row r="3068" spans="1:40" x14ac:dyDescent="0.2">
      <c r="A3068" s="8" t="s">
        <v>7511</v>
      </c>
      <c r="B3068" s="8" t="s">
        <v>6039</v>
      </c>
      <c r="C3068" s="8" t="str">
        <f t="shared" si="47"/>
        <v>Florence County WI</v>
      </c>
      <c r="D3068" s="9">
        <v>4464</v>
      </c>
      <c r="E3068" s="8" t="s">
        <v>445</v>
      </c>
      <c r="F3068" s="9">
        <v>666</v>
      </c>
      <c r="G3068" s="9">
        <v>1897</v>
      </c>
      <c r="H3068" s="9">
        <v>2651</v>
      </c>
      <c r="I3068" s="10">
        <v>0.25122595247076573</v>
      </c>
      <c r="J3068" s="10">
        <v>0.71557902678234631</v>
      </c>
      <c r="K3068" s="9">
        <v>-1231</v>
      </c>
      <c r="L3068" s="9">
        <v>1231</v>
      </c>
      <c r="M3068" s="10">
        <v>-0.46435307431158057</v>
      </c>
      <c r="N3068" s="10">
        <v>0.46435307431158057</v>
      </c>
      <c r="O3068" s="9">
        <v>952</v>
      </c>
      <c r="P3068" s="9">
        <v>1643</v>
      </c>
      <c r="Q3068" s="9">
        <v>2615</v>
      </c>
      <c r="R3068" s="10">
        <v>0.36405353728489481</v>
      </c>
      <c r="S3068" s="10">
        <v>0.62829827915869985</v>
      </c>
      <c r="T3068" s="9">
        <v>-691</v>
      </c>
      <c r="U3068" s="10">
        <v>-0.26424474187380503</v>
      </c>
      <c r="V3068" s="9">
        <v>-286</v>
      </c>
      <c r="W3068" s="9">
        <v>254</v>
      </c>
      <c r="X3068" s="10">
        <v>-0.11282758481412908</v>
      </c>
      <c r="Y3068" s="10">
        <v>8.728074762364646E-2</v>
      </c>
      <c r="Z3068" s="11">
        <v>488.2</v>
      </c>
      <c r="AA3068" s="11">
        <v>9.1437935272429343</v>
      </c>
      <c r="AB3068" s="11">
        <v>55037</v>
      </c>
      <c r="AC3068" s="12" t="s">
        <v>7556</v>
      </c>
      <c r="AD3068" s="8">
        <v>55</v>
      </c>
      <c r="AE3068" s="8">
        <v>37</v>
      </c>
      <c r="AF3068" s="13" t="s">
        <v>3542</v>
      </c>
      <c r="AG3068" s="13"/>
      <c r="AH3068" s="13" t="s">
        <v>3543</v>
      </c>
      <c r="AJ3068" s="13" t="s">
        <v>498</v>
      </c>
      <c r="AK3068" s="13"/>
      <c r="AL3068" s="13"/>
      <c r="AM3068" s="13"/>
      <c r="AN3068" s="13" t="s">
        <v>505</v>
      </c>
    </row>
    <row r="3069" spans="1:40" x14ac:dyDescent="0.2">
      <c r="A3069" s="8" t="s">
        <v>7511</v>
      </c>
      <c r="B3069" s="8" t="s">
        <v>7557</v>
      </c>
      <c r="C3069" s="8" t="str">
        <f t="shared" si="47"/>
        <v>Fond du Lac County WI</v>
      </c>
      <c r="D3069" s="9">
        <v>101973</v>
      </c>
      <c r="E3069" s="8" t="s">
        <v>445</v>
      </c>
      <c r="F3069" s="9">
        <v>17391</v>
      </c>
      <c r="G3069" s="9">
        <v>31044</v>
      </c>
      <c r="H3069" s="9">
        <v>51094</v>
      </c>
      <c r="I3069" s="10">
        <v>0.34037264649469606</v>
      </c>
      <c r="J3069" s="10">
        <v>0.60758601792774103</v>
      </c>
      <c r="K3069" s="9">
        <v>-13653</v>
      </c>
      <c r="L3069" s="9">
        <v>13653</v>
      </c>
      <c r="M3069" s="10">
        <v>-0.26721337143304497</v>
      </c>
      <c r="N3069" s="10">
        <v>0.26721337143304497</v>
      </c>
      <c r="O3069" s="9">
        <v>22356</v>
      </c>
      <c r="P3069" s="9">
        <v>30329</v>
      </c>
      <c r="Q3069" s="9">
        <v>53272</v>
      </c>
      <c r="R3069" s="10">
        <v>0.41965760624718429</v>
      </c>
      <c r="S3069" s="10">
        <v>0.56932347199279176</v>
      </c>
      <c r="T3069" s="9">
        <v>-7973</v>
      </c>
      <c r="U3069" s="10">
        <v>-0.14966586574560747</v>
      </c>
      <c r="V3069" s="9">
        <v>-4965</v>
      </c>
      <c r="W3069" s="9">
        <v>715</v>
      </c>
      <c r="X3069" s="10">
        <v>-7.9284959752488227E-2</v>
      </c>
      <c r="Y3069" s="10">
        <v>3.8262545934949266E-2</v>
      </c>
      <c r="Z3069" s="11">
        <v>719.55</v>
      </c>
      <c r="AA3069" s="11">
        <v>141.71774025432563</v>
      </c>
      <c r="AB3069" s="11">
        <v>55039</v>
      </c>
      <c r="AC3069" s="12" t="s">
        <v>7558</v>
      </c>
      <c r="AD3069" s="8">
        <v>55</v>
      </c>
      <c r="AE3069" s="8">
        <v>39</v>
      </c>
      <c r="AF3069" s="13" t="s">
        <v>7559</v>
      </c>
      <c r="AG3069" s="13"/>
      <c r="AH3069" s="13" t="s">
        <v>7560</v>
      </c>
      <c r="AI3069" s="14">
        <v>101973</v>
      </c>
      <c r="AJ3069" s="13" t="s">
        <v>486</v>
      </c>
      <c r="AK3069" s="13"/>
      <c r="AL3069" s="13"/>
      <c r="AM3069" s="13"/>
      <c r="AN3069" s="13" t="s">
        <v>487</v>
      </c>
    </row>
    <row r="3070" spans="1:40" x14ac:dyDescent="0.2">
      <c r="A3070" s="8" t="s">
        <v>7511</v>
      </c>
      <c r="B3070" s="8" t="s">
        <v>5881</v>
      </c>
      <c r="C3070" s="8" t="str">
        <f t="shared" si="47"/>
        <v>Forest County WI</v>
      </c>
      <c r="D3070" s="9">
        <v>9057</v>
      </c>
      <c r="E3070" s="8" t="s">
        <v>445</v>
      </c>
      <c r="F3070" s="9">
        <v>1583</v>
      </c>
      <c r="G3070" s="9">
        <v>2787</v>
      </c>
      <c r="H3070" s="9">
        <v>4507</v>
      </c>
      <c r="I3070" s="10">
        <v>0.35123141779454181</v>
      </c>
      <c r="J3070" s="10">
        <v>0.61837142223208341</v>
      </c>
      <c r="K3070" s="9">
        <v>-1204</v>
      </c>
      <c r="L3070" s="9">
        <v>1204</v>
      </c>
      <c r="M3070" s="10">
        <v>-0.2671400044375416</v>
      </c>
      <c r="N3070" s="10">
        <v>0.2671400044375416</v>
      </c>
      <c r="O3070" s="9">
        <v>2421</v>
      </c>
      <c r="P3070" s="9">
        <v>2172</v>
      </c>
      <c r="Q3070" s="9">
        <v>4643</v>
      </c>
      <c r="R3070" s="10">
        <v>0.52143010984277405</v>
      </c>
      <c r="S3070" s="10">
        <v>0.46780099073874648</v>
      </c>
      <c r="T3070" s="9">
        <v>249</v>
      </c>
      <c r="U3070" s="10">
        <v>5.3629119104027567E-2</v>
      </c>
      <c r="V3070" s="9">
        <v>-838</v>
      </c>
      <c r="W3070" s="9">
        <v>615</v>
      </c>
      <c r="X3070" s="10">
        <v>-0.17019869204823224</v>
      </c>
      <c r="Y3070" s="10">
        <v>0.15057043149333693</v>
      </c>
      <c r="Z3070" s="11">
        <v>1014.07</v>
      </c>
      <c r="AA3070" s="11">
        <v>8.9313361010581112</v>
      </c>
      <c r="AB3070" s="11">
        <v>55041</v>
      </c>
      <c r="AC3070" s="12" t="s">
        <v>7561</v>
      </c>
      <c r="AD3070" s="8">
        <v>55</v>
      </c>
      <c r="AE3070" s="8">
        <v>41</v>
      </c>
      <c r="AF3070" s="13"/>
      <c r="AG3070" s="13"/>
      <c r="AH3070" s="13"/>
      <c r="AJ3070" s="13"/>
      <c r="AK3070" s="13"/>
      <c r="AL3070" s="13"/>
      <c r="AM3070" s="13"/>
      <c r="AN3070" s="13" t="s">
        <v>510</v>
      </c>
    </row>
    <row r="3071" spans="1:40" x14ac:dyDescent="0.2">
      <c r="A3071" s="8" t="s">
        <v>7511</v>
      </c>
      <c r="B3071" s="8" t="s">
        <v>825</v>
      </c>
      <c r="C3071" s="8" t="str">
        <f t="shared" si="47"/>
        <v>Grant County WI</v>
      </c>
      <c r="D3071" s="9">
        <v>52250</v>
      </c>
      <c r="E3071" s="8" t="s">
        <v>445</v>
      </c>
      <c r="F3071" s="9">
        <v>10047</v>
      </c>
      <c r="G3071" s="9">
        <v>12347</v>
      </c>
      <c r="H3071" s="9">
        <v>24051</v>
      </c>
      <c r="I3071" s="10">
        <v>0.41773730822003241</v>
      </c>
      <c r="J3071" s="10">
        <v>0.51336742754979003</v>
      </c>
      <c r="K3071" s="9">
        <v>-2300</v>
      </c>
      <c r="L3071" s="9">
        <v>2300</v>
      </c>
      <c r="M3071" s="10">
        <v>-9.5630119329757624E-2</v>
      </c>
      <c r="N3071" s="10">
        <v>9.5630119329757624E-2</v>
      </c>
      <c r="O3071" s="9">
        <v>13574</v>
      </c>
      <c r="P3071" s="9">
        <v>10255</v>
      </c>
      <c r="Q3071" s="9">
        <v>24160</v>
      </c>
      <c r="R3071" s="10">
        <v>0.56183774834437084</v>
      </c>
      <c r="S3071" s="10">
        <v>0.42446192052980131</v>
      </c>
      <c r="T3071" s="9">
        <v>3319</v>
      </c>
      <c r="U3071" s="10">
        <v>0.13737582781456953</v>
      </c>
      <c r="V3071" s="9">
        <v>-3527</v>
      </c>
      <c r="W3071" s="9">
        <v>2092</v>
      </c>
      <c r="X3071" s="10">
        <v>-0.14410044012433842</v>
      </c>
      <c r="Y3071" s="10">
        <v>8.8905507019988728E-2</v>
      </c>
      <c r="Z3071" s="11">
        <v>1146.8499999999999</v>
      </c>
      <c r="AA3071" s="11">
        <v>45.559576230544536</v>
      </c>
      <c r="AB3071" s="11">
        <v>55043</v>
      </c>
      <c r="AC3071" s="12" t="s">
        <v>7562</v>
      </c>
      <c r="AD3071" s="8">
        <v>55</v>
      </c>
      <c r="AE3071" s="8">
        <v>43</v>
      </c>
      <c r="AF3071" s="13" t="s">
        <v>7563</v>
      </c>
      <c r="AG3071" s="13"/>
      <c r="AH3071" s="13" t="s">
        <v>7564</v>
      </c>
      <c r="AJ3071" s="13" t="s">
        <v>498</v>
      </c>
      <c r="AK3071" s="13"/>
      <c r="AL3071" s="13"/>
      <c r="AM3071" s="13"/>
      <c r="AN3071" s="13" t="s">
        <v>487</v>
      </c>
    </row>
    <row r="3072" spans="1:40" x14ac:dyDescent="0.2">
      <c r="A3072" s="8" t="s">
        <v>7511</v>
      </c>
      <c r="B3072" s="8" t="s">
        <v>3034</v>
      </c>
      <c r="C3072" s="8" t="str">
        <f t="shared" si="47"/>
        <v>Green County WI</v>
      </c>
      <c r="D3072" s="9">
        <v>37186</v>
      </c>
      <c r="E3072" s="8" t="s">
        <v>445</v>
      </c>
      <c r="F3072" s="9">
        <v>9121</v>
      </c>
      <c r="G3072" s="9">
        <v>8693</v>
      </c>
      <c r="H3072" s="9">
        <v>18791</v>
      </c>
      <c r="I3072" s="10">
        <v>0.48539194295141291</v>
      </c>
      <c r="J3072" s="10">
        <v>0.46261508168804216</v>
      </c>
      <c r="K3072" s="9">
        <v>428</v>
      </c>
      <c r="L3072" s="9">
        <v>-428</v>
      </c>
      <c r="M3072" s="10">
        <v>2.2776861263370751E-2</v>
      </c>
      <c r="N3072" s="10">
        <v>-2.2776861263370751E-2</v>
      </c>
      <c r="O3072" s="9">
        <v>11196</v>
      </c>
      <c r="P3072" s="9">
        <v>7848</v>
      </c>
      <c r="Q3072" s="9">
        <v>19302</v>
      </c>
      <c r="R3072" s="10">
        <v>0.58004351880634131</v>
      </c>
      <c r="S3072" s="10">
        <v>0.40658999067454149</v>
      </c>
      <c r="T3072" s="9">
        <v>3348</v>
      </c>
      <c r="U3072" s="10">
        <v>0.17345352813179982</v>
      </c>
      <c r="V3072" s="9">
        <v>-2075</v>
      </c>
      <c r="W3072" s="9">
        <v>845</v>
      </c>
      <c r="X3072" s="10">
        <v>-9.4651575854928394E-2</v>
      </c>
      <c r="Y3072" s="10">
        <v>5.6025091013500672E-2</v>
      </c>
      <c r="Z3072" s="11">
        <v>583.96</v>
      </c>
      <c r="AA3072" s="11">
        <v>63.679019110898004</v>
      </c>
      <c r="AB3072" s="11">
        <v>55045</v>
      </c>
      <c r="AC3072" s="12" t="s">
        <v>7565</v>
      </c>
      <c r="AD3072" s="8">
        <v>55</v>
      </c>
      <c r="AE3072" s="8">
        <v>45</v>
      </c>
      <c r="AF3072" s="13" t="s">
        <v>7537</v>
      </c>
      <c r="AG3072" s="13" t="s">
        <v>314</v>
      </c>
      <c r="AH3072" s="13" t="s">
        <v>7538</v>
      </c>
      <c r="AI3072" s="14">
        <v>641385</v>
      </c>
      <c r="AJ3072" s="13" t="s">
        <v>486</v>
      </c>
      <c r="AK3072" s="13" t="s">
        <v>7539</v>
      </c>
      <c r="AL3072" s="13"/>
      <c r="AM3072" s="13"/>
      <c r="AN3072" s="13" t="s">
        <v>505</v>
      </c>
    </row>
    <row r="3073" spans="1:40" x14ac:dyDescent="0.2">
      <c r="A3073" s="8" t="s">
        <v>7511</v>
      </c>
      <c r="B3073" s="8" t="s">
        <v>7566</v>
      </c>
      <c r="C3073" s="8" t="str">
        <f t="shared" si="47"/>
        <v>Green Lake County WI</v>
      </c>
      <c r="D3073" s="9">
        <v>18856</v>
      </c>
      <c r="E3073" s="8" t="s">
        <v>445</v>
      </c>
      <c r="F3073" s="9">
        <v>2700</v>
      </c>
      <c r="G3073" s="9">
        <v>6210</v>
      </c>
      <c r="H3073" s="9">
        <v>9315</v>
      </c>
      <c r="I3073" s="10">
        <v>0.28985507246376813</v>
      </c>
      <c r="J3073" s="10">
        <v>0.66666666666666663</v>
      </c>
      <c r="K3073" s="9">
        <v>-3510</v>
      </c>
      <c r="L3073" s="9">
        <v>3510</v>
      </c>
      <c r="M3073" s="10">
        <v>-0.3768115942028985</v>
      </c>
      <c r="N3073" s="10">
        <v>0.3768115942028985</v>
      </c>
      <c r="O3073" s="9">
        <v>3790</v>
      </c>
      <c r="P3073" s="9">
        <v>5779</v>
      </c>
      <c r="Q3073" s="9">
        <v>9657</v>
      </c>
      <c r="R3073" s="10">
        <v>0.39246142694418557</v>
      </c>
      <c r="S3073" s="10">
        <v>0.59842601221911562</v>
      </c>
      <c r="T3073" s="9">
        <v>-1989</v>
      </c>
      <c r="U3073" s="10">
        <v>-0.20596458527493006</v>
      </c>
      <c r="V3073" s="9">
        <v>-1090</v>
      </c>
      <c r="W3073" s="9">
        <v>431</v>
      </c>
      <c r="X3073" s="10">
        <v>-0.10260635448041744</v>
      </c>
      <c r="Y3073" s="10">
        <v>6.8240654447551008E-2</v>
      </c>
      <c r="Z3073" s="11">
        <v>349.44</v>
      </c>
      <c r="AA3073" s="11">
        <v>53.960622710622708</v>
      </c>
      <c r="AB3073" s="11">
        <v>55047</v>
      </c>
      <c r="AC3073" s="12" t="s">
        <v>7567</v>
      </c>
      <c r="AD3073" s="8">
        <v>55</v>
      </c>
      <c r="AE3073" s="8">
        <v>47</v>
      </c>
      <c r="AF3073" s="13"/>
      <c r="AG3073" s="13"/>
      <c r="AH3073" s="13"/>
      <c r="AJ3073" s="13"/>
      <c r="AK3073" s="13"/>
      <c r="AL3073" s="13"/>
      <c r="AM3073" s="13"/>
      <c r="AN3073" s="13" t="s">
        <v>510</v>
      </c>
    </row>
    <row r="3074" spans="1:40" x14ac:dyDescent="0.2">
      <c r="A3074" s="8" t="s">
        <v>7511</v>
      </c>
      <c r="B3074" s="8" t="s">
        <v>2610</v>
      </c>
      <c r="C3074" s="8" t="str">
        <f t="shared" si="47"/>
        <v>Iowa County WI</v>
      </c>
      <c r="D3074" s="9">
        <v>23813</v>
      </c>
      <c r="E3074" s="8" t="s">
        <v>445</v>
      </c>
      <c r="F3074" s="9">
        <v>6669</v>
      </c>
      <c r="G3074" s="9">
        <v>4809</v>
      </c>
      <c r="H3074" s="9">
        <v>12123</v>
      </c>
      <c r="I3074" s="10">
        <v>0.55011135857461024</v>
      </c>
      <c r="J3074" s="10">
        <v>0.39668398911160602</v>
      </c>
      <c r="K3074" s="9">
        <v>1860</v>
      </c>
      <c r="L3074" s="9">
        <v>-1860</v>
      </c>
      <c r="M3074" s="10">
        <v>0.15342736946300423</v>
      </c>
      <c r="N3074" s="10">
        <v>-0.15342736946300423</v>
      </c>
      <c r="O3074" s="9">
        <v>8099</v>
      </c>
      <c r="P3074" s="9">
        <v>4302</v>
      </c>
      <c r="Q3074" s="9">
        <v>12515</v>
      </c>
      <c r="R3074" s="10">
        <v>0.64714342788653612</v>
      </c>
      <c r="S3074" s="10">
        <v>0.34374750299640433</v>
      </c>
      <c r="T3074" s="9">
        <v>3797</v>
      </c>
      <c r="U3074" s="10">
        <v>0.30339592489013179</v>
      </c>
      <c r="V3074" s="9">
        <v>-1430</v>
      </c>
      <c r="W3074" s="9">
        <v>507</v>
      </c>
      <c r="X3074" s="10">
        <v>-9.7032069311925873E-2</v>
      </c>
      <c r="Y3074" s="10">
        <v>5.2936486115201686E-2</v>
      </c>
      <c r="Z3074" s="11">
        <v>762.58</v>
      </c>
      <c r="AA3074" s="11">
        <v>31.226887670801752</v>
      </c>
      <c r="AB3074" s="11">
        <v>55049</v>
      </c>
      <c r="AC3074" s="12" t="s">
        <v>7568</v>
      </c>
      <c r="AD3074" s="8">
        <v>55</v>
      </c>
      <c r="AE3074" s="8">
        <v>49</v>
      </c>
      <c r="AF3074" s="13" t="s">
        <v>7537</v>
      </c>
      <c r="AG3074" s="13" t="s">
        <v>314</v>
      </c>
      <c r="AH3074" s="13" t="s">
        <v>7538</v>
      </c>
      <c r="AI3074" s="14">
        <v>641385</v>
      </c>
      <c r="AJ3074" s="13" t="s">
        <v>486</v>
      </c>
      <c r="AK3074" s="13" t="s">
        <v>7539</v>
      </c>
      <c r="AL3074" s="13"/>
      <c r="AM3074" s="13"/>
      <c r="AN3074" s="13" t="s">
        <v>505</v>
      </c>
    </row>
    <row r="3075" spans="1:40" x14ac:dyDescent="0.2">
      <c r="A3075" s="8" t="s">
        <v>7511</v>
      </c>
      <c r="B3075" s="8" t="s">
        <v>3582</v>
      </c>
      <c r="C3075" s="8" t="str">
        <f t="shared" si="47"/>
        <v>Iron County WI</v>
      </c>
      <c r="D3075" s="9">
        <v>5794</v>
      </c>
      <c r="E3075" s="8" t="s">
        <v>445</v>
      </c>
      <c r="F3075" s="9">
        <v>1273</v>
      </c>
      <c r="G3075" s="9">
        <v>2090</v>
      </c>
      <c r="H3075" s="9">
        <v>3477</v>
      </c>
      <c r="I3075" s="10">
        <v>0.36612021857923499</v>
      </c>
      <c r="J3075" s="10">
        <v>0.60109289617486339</v>
      </c>
      <c r="K3075" s="9">
        <v>-817</v>
      </c>
      <c r="L3075" s="9">
        <v>817</v>
      </c>
      <c r="M3075" s="10">
        <v>-0.2349726775956284</v>
      </c>
      <c r="N3075" s="10">
        <v>0.2349726775956284</v>
      </c>
      <c r="O3075" s="9">
        <v>1783</v>
      </c>
      <c r="P3075" s="9">
        <v>1788</v>
      </c>
      <c r="Q3075" s="9">
        <v>3620</v>
      </c>
      <c r="R3075" s="10">
        <v>0.49254143646408838</v>
      </c>
      <c r="S3075" s="10">
        <v>0.49392265193370166</v>
      </c>
      <c r="T3075" s="9">
        <v>-5</v>
      </c>
      <c r="U3075" s="10">
        <v>-1.3812154696132839E-3</v>
      </c>
      <c r="V3075" s="9">
        <v>-510</v>
      </c>
      <c r="W3075" s="9">
        <v>302</v>
      </c>
      <c r="X3075" s="10">
        <v>-0.12642121788485339</v>
      </c>
      <c r="Y3075" s="10">
        <v>0.10717024424116173</v>
      </c>
      <c r="Z3075" s="11">
        <v>758.17</v>
      </c>
      <c r="AA3075" s="11">
        <v>7.6420855480960741</v>
      </c>
      <c r="AB3075" s="11">
        <v>55051</v>
      </c>
      <c r="AC3075" s="12" t="s">
        <v>7569</v>
      </c>
      <c r="AD3075" s="8">
        <v>55</v>
      </c>
      <c r="AE3075" s="8">
        <v>51</v>
      </c>
      <c r="AF3075" s="13"/>
      <c r="AG3075" s="13"/>
      <c r="AH3075" s="13"/>
      <c r="AJ3075" s="13"/>
      <c r="AK3075" s="13"/>
      <c r="AL3075" s="13"/>
      <c r="AM3075" s="13"/>
      <c r="AN3075" s="13" t="s">
        <v>510</v>
      </c>
    </row>
    <row r="3076" spans="1:40" x14ac:dyDescent="0.2">
      <c r="A3076" s="8" t="s">
        <v>7511</v>
      </c>
      <c r="B3076" s="8" t="s">
        <v>602</v>
      </c>
      <c r="C3076" s="8" t="str">
        <f t="shared" si="47"/>
        <v>Jackson County WI</v>
      </c>
      <c r="D3076" s="9">
        <v>20554</v>
      </c>
      <c r="E3076" s="8" t="s">
        <v>445</v>
      </c>
      <c r="F3076" s="9">
        <v>3821</v>
      </c>
      <c r="G3076" s="9">
        <v>4907</v>
      </c>
      <c r="H3076" s="9">
        <v>9202</v>
      </c>
      <c r="I3076" s="10">
        <v>0.41523581830036949</v>
      </c>
      <c r="J3076" s="10">
        <v>0.533253640512932</v>
      </c>
      <c r="K3076" s="9">
        <v>-1086</v>
      </c>
      <c r="L3076" s="9">
        <v>1086</v>
      </c>
      <c r="M3076" s="10">
        <v>-0.11801782221256252</v>
      </c>
      <c r="N3076" s="10">
        <v>0.11801782221256252</v>
      </c>
      <c r="O3076" s="9">
        <v>5297</v>
      </c>
      <c r="P3076" s="9">
        <v>3900</v>
      </c>
      <c r="Q3076" s="9">
        <v>9290</v>
      </c>
      <c r="R3076" s="10">
        <v>0.57018299246501614</v>
      </c>
      <c r="S3076" s="10">
        <v>0.41980624327233584</v>
      </c>
      <c r="T3076" s="9">
        <v>1397</v>
      </c>
      <c r="U3076" s="10">
        <v>0.15037674919268029</v>
      </c>
      <c r="V3076" s="9">
        <v>-1476</v>
      </c>
      <c r="W3076" s="9">
        <v>1007</v>
      </c>
      <c r="X3076" s="10">
        <v>-0.15494717416464665</v>
      </c>
      <c r="Y3076" s="10">
        <v>0.11344739724059616</v>
      </c>
      <c r="Z3076" s="11">
        <v>987.72</v>
      </c>
      <c r="AA3076" s="11">
        <v>20.809541165512492</v>
      </c>
      <c r="AB3076" s="11">
        <v>55053</v>
      </c>
      <c r="AC3076" s="12" t="s">
        <v>7570</v>
      </c>
      <c r="AD3076" s="8">
        <v>55</v>
      </c>
      <c r="AE3076" s="8">
        <v>53</v>
      </c>
      <c r="AF3076" s="13"/>
      <c r="AG3076" s="13"/>
      <c r="AH3076" s="13"/>
      <c r="AJ3076" s="13"/>
      <c r="AK3076" s="13"/>
      <c r="AL3076" s="13"/>
      <c r="AM3076" s="13"/>
      <c r="AN3076" s="13" t="s">
        <v>510</v>
      </c>
    </row>
    <row r="3077" spans="1:40" x14ac:dyDescent="0.2">
      <c r="A3077" s="8" t="s">
        <v>7511</v>
      </c>
      <c r="B3077" s="8" t="s">
        <v>608</v>
      </c>
      <c r="C3077" s="8" t="str">
        <f t="shared" si="47"/>
        <v>Jefferson County WI</v>
      </c>
      <c r="D3077" s="9">
        <v>84559</v>
      </c>
      <c r="E3077" s="8" t="s">
        <v>445</v>
      </c>
      <c r="F3077" s="9">
        <v>16559</v>
      </c>
      <c r="G3077" s="9">
        <v>23409</v>
      </c>
      <c r="H3077" s="9">
        <v>42324</v>
      </c>
      <c r="I3077" s="10">
        <v>0.39124373877705321</v>
      </c>
      <c r="J3077" s="10">
        <v>0.5530904451375106</v>
      </c>
      <c r="K3077" s="9">
        <v>-6850</v>
      </c>
      <c r="L3077" s="9">
        <v>6850</v>
      </c>
      <c r="M3077" s="10">
        <v>-0.16184670636045739</v>
      </c>
      <c r="N3077" s="10">
        <v>0.16184670636045739</v>
      </c>
      <c r="O3077" s="9">
        <v>20136</v>
      </c>
      <c r="P3077" s="9">
        <v>23489</v>
      </c>
      <c r="Q3077" s="9">
        <v>44136</v>
      </c>
      <c r="R3077" s="10">
        <v>0.456226209896683</v>
      </c>
      <c r="S3077" s="10">
        <v>0.53219593982236724</v>
      </c>
      <c r="T3077" s="9">
        <v>-3353</v>
      </c>
      <c r="U3077" s="10">
        <v>-7.5969729925684237E-2</v>
      </c>
      <c r="V3077" s="9">
        <v>-3577</v>
      </c>
      <c r="W3077" s="9">
        <v>-80</v>
      </c>
      <c r="X3077" s="10">
        <v>-6.4982471119629792E-2</v>
      </c>
      <c r="Y3077" s="10">
        <v>2.0894505315143364E-2</v>
      </c>
      <c r="Z3077" s="11">
        <v>556.47</v>
      </c>
      <c r="AA3077" s="11">
        <v>151.95608029183961</v>
      </c>
      <c r="AB3077" s="11">
        <v>55055</v>
      </c>
      <c r="AC3077" s="12" t="s">
        <v>7571</v>
      </c>
      <c r="AD3077" s="8">
        <v>55</v>
      </c>
      <c r="AE3077" s="8">
        <v>55</v>
      </c>
      <c r="AF3077" s="13" t="s">
        <v>7572</v>
      </c>
      <c r="AG3077" s="13" t="s">
        <v>7545</v>
      </c>
      <c r="AH3077" s="13" t="s">
        <v>7573</v>
      </c>
      <c r="AJ3077" s="13" t="s">
        <v>498</v>
      </c>
      <c r="AK3077" s="13" t="s">
        <v>7547</v>
      </c>
      <c r="AL3077" s="13"/>
      <c r="AM3077" s="13"/>
      <c r="AN3077" s="13" t="s">
        <v>487</v>
      </c>
    </row>
    <row r="3078" spans="1:40" x14ac:dyDescent="0.2">
      <c r="A3078" s="8" t="s">
        <v>7511</v>
      </c>
      <c r="B3078" s="8" t="s">
        <v>7574</v>
      </c>
      <c r="C3078" s="8" t="str">
        <f t="shared" si="47"/>
        <v>Juneau County WI</v>
      </c>
      <c r="D3078" s="9">
        <v>26224</v>
      </c>
      <c r="E3078" s="8" t="s">
        <v>445</v>
      </c>
      <c r="F3078" s="9">
        <v>4100</v>
      </c>
      <c r="G3078" s="9">
        <v>7188</v>
      </c>
      <c r="H3078" s="9">
        <v>11736</v>
      </c>
      <c r="I3078" s="10">
        <v>0.34935241990456717</v>
      </c>
      <c r="J3078" s="10">
        <v>0.61247443762781184</v>
      </c>
      <c r="K3078" s="9">
        <v>-3088</v>
      </c>
      <c r="L3078" s="9">
        <v>3088</v>
      </c>
      <c r="M3078" s="10">
        <v>-0.26312201772324467</v>
      </c>
      <c r="N3078" s="10">
        <v>0.26312201772324467</v>
      </c>
      <c r="O3078" s="9">
        <v>6237</v>
      </c>
      <c r="P3078" s="9">
        <v>5400</v>
      </c>
      <c r="Q3078" s="9">
        <v>11781</v>
      </c>
      <c r="R3078" s="10">
        <v>0.52941176470588236</v>
      </c>
      <c r="S3078" s="10">
        <v>0.45836516424751717</v>
      </c>
      <c r="T3078" s="9">
        <v>837</v>
      </c>
      <c r="U3078" s="10">
        <v>7.1046600458365194E-2</v>
      </c>
      <c r="V3078" s="9">
        <v>-2137</v>
      </c>
      <c r="W3078" s="9">
        <v>1788</v>
      </c>
      <c r="X3078" s="10">
        <v>-0.18005934480131519</v>
      </c>
      <c r="Y3078" s="10">
        <v>0.15410927338029468</v>
      </c>
      <c r="Z3078" s="11">
        <v>766.93</v>
      </c>
      <c r="AA3078" s="11">
        <v>34.193472676776238</v>
      </c>
      <c r="AB3078" s="11">
        <v>55057</v>
      </c>
      <c r="AC3078" s="12" t="s">
        <v>7575</v>
      </c>
      <c r="AD3078" s="8">
        <v>55</v>
      </c>
      <c r="AE3078" s="8">
        <v>57</v>
      </c>
      <c r="AF3078" s="13"/>
      <c r="AG3078" s="13"/>
      <c r="AH3078" s="13"/>
      <c r="AJ3078" s="13"/>
      <c r="AK3078" s="13"/>
      <c r="AL3078" s="13"/>
      <c r="AM3078" s="13"/>
      <c r="AN3078" s="13" t="s">
        <v>510</v>
      </c>
    </row>
    <row r="3079" spans="1:40" x14ac:dyDescent="0.2">
      <c r="A3079" s="8" t="s">
        <v>7511</v>
      </c>
      <c r="B3079" s="8" t="s">
        <v>7576</v>
      </c>
      <c r="C3079" s="8" t="str">
        <f t="shared" si="47"/>
        <v>Kenosha County WI</v>
      </c>
      <c r="D3079" s="9">
        <v>168437</v>
      </c>
      <c r="E3079" s="8" t="s">
        <v>445</v>
      </c>
      <c r="F3079" s="9">
        <v>35770</v>
      </c>
      <c r="G3079" s="9">
        <v>36025</v>
      </c>
      <c r="H3079" s="9">
        <v>75825</v>
      </c>
      <c r="I3079" s="10">
        <v>0.4717441477085394</v>
      </c>
      <c r="J3079" s="10">
        <v>0.47510715463237718</v>
      </c>
      <c r="K3079" s="9">
        <v>-255</v>
      </c>
      <c r="L3079" s="9">
        <v>255</v>
      </c>
      <c r="M3079" s="10">
        <v>-3.3630069238377858E-3</v>
      </c>
      <c r="N3079" s="10">
        <v>3.3630069238377858E-3</v>
      </c>
      <c r="O3079" s="9">
        <v>44838</v>
      </c>
      <c r="P3079" s="9">
        <v>34942</v>
      </c>
      <c r="Q3079" s="9">
        <v>80661</v>
      </c>
      <c r="R3079" s="10">
        <v>0.5558820247703351</v>
      </c>
      <c r="S3079" s="10">
        <v>0.43319572036052117</v>
      </c>
      <c r="T3079" s="9">
        <v>9896</v>
      </c>
      <c r="U3079" s="10">
        <v>0.12268630440981393</v>
      </c>
      <c r="V3079" s="9">
        <v>-9068</v>
      </c>
      <c r="W3079" s="9">
        <v>1083</v>
      </c>
      <c r="X3079" s="10">
        <v>-8.4137877061795707E-2</v>
      </c>
      <c r="Y3079" s="10">
        <v>4.1911434271856007E-2</v>
      </c>
      <c r="Z3079" s="11">
        <v>271.99</v>
      </c>
      <c r="AA3079" s="11">
        <v>619.27644398691132</v>
      </c>
      <c r="AB3079" s="11">
        <v>55059</v>
      </c>
      <c r="AC3079" s="12" t="s">
        <v>7577</v>
      </c>
      <c r="AD3079" s="8">
        <v>55</v>
      </c>
      <c r="AE3079" s="8">
        <v>59</v>
      </c>
      <c r="AF3079" s="13" t="s">
        <v>2090</v>
      </c>
      <c r="AG3079" s="13" t="s">
        <v>2064</v>
      </c>
      <c r="AH3079" s="13" t="s">
        <v>2091</v>
      </c>
      <c r="AI3079" s="14">
        <v>9551031</v>
      </c>
      <c r="AJ3079" s="13" t="s">
        <v>486</v>
      </c>
      <c r="AK3079" s="13" t="s">
        <v>2066</v>
      </c>
      <c r="AL3079" s="13" t="s">
        <v>2169</v>
      </c>
      <c r="AM3079" s="13" t="s">
        <v>2170</v>
      </c>
      <c r="AN3079" s="13" t="s">
        <v>505</v>
      </c>
    </row>
    <row r="3080" spans="1:40" x14ac:dyDescent="0.2">
      <c r="A3080" s="8" t="s">
        <v>7511</v>
      </c>
      <c r="B3080" s="8" t="s">
        <v>7578</v>
      </c>
      <c r="C3080" s="8" t="str">
        <f t="shared" si="47"/>
        <v>Kewaunee County WI</v>
      </c>
      <c r="D3080" s="9">
        <v>20366</v>
      </c>
      <c r="E3080" s="8" t="s">
        <v>445</v>
      </c>
      <c r="F3080" s="9">
        <v>3623</v>
      </c>
      <c r="G3080" s="9">
        <v>6616</v>
      </c>
      <c r="H3080" s="9">
        <v>10742</v>
      </c>
      <c r="I3080" s="10">
        <v>0.33727425060510147</v>
      </c>
      <c r="J3080" s="10">
        <v>0.61590020480357477</v>
      </c>
      <c r="K3080" s="9">
        <v>-2993</v>
      </c>
      <c r="L3080" s="9">
        <v>2993</v>
      </c>
      <c r="M3080" s="10">
        <v>-0.2786259541984733</v>
      </c>
      <c r="N3080" s="10">
        <v>0.2786259541984733</v>
      </c>
      <c r="O3080" s="9">
        <v>5151</v>
      </c>
      <c r="P3080" s="9">
        <v>5746</v>
      </c>
      <c r="Q3080" s="9">
        <v>11018</v>
      </c>
      <c r="R3080" s="10">
        <v>0.46750771464875657</v>
      </c>
      <c r="S3080" s="10">
        <v>0.52151025594481759</v>
      </c>
      <c r="T3080" s="9">
        <v>-595</v>
      </c>
      <c r="U3080" s="10">
        <v>-5.4002541296061024E-2</v>
      </c>
      <c r="V3080" s="9">
        <v>-1528</v>
      </c>
      <c r="W3080" s="9">
        <v>870</v>
      </c>
      <c r="X3080" s="10">
        <v>-0.1302334640436551</v>
      </c>
      <c r="Y3080" s="10">
        <v>9.4389948858757178E-2</v>
      </c>
      <c r="Z3080" s="11">
        <v>342.52</v>
      </c>
      <c r="AA3080" s="11">
        <v>59.459301646619181</v>
      </c>
      <c r="AB3080" s="11">
        <v>55061</v>
      </c>
      <c r="AC3080" s="12" t="s">
        <v>7579</v>
      </c>
      <c r="AD3080" s="8">
        <v>55</v>
      </c>
      <c r="AE3080" s="8">
        <v>61</v>
      </c>
      <c r="AF3080" s="13" t="s">
        <v>7519</v>
      </c>
      <c r="AG3080" s="13" t="s">
        <v>184</v>
      </c>
      <c r="AH3080" s="13" t="s">
        <v>7520</v>
      </c>
      <c r="AI3080" s="14">
        <v>316519</v>
      </c>
      <c r="AJ3080" s="13" t="s">
        <v>486</v>
      </c>
      <c r="AK3080" s="13" t="s">
        <v>7521</v>
      </c>
      <c r="AL3080" s="13"/>
      <c r="AM3080" s="13"/>
      <c r="AN3080" s="13" t="s">
        <v>505</v>
      </c>
    </row>
    <row r="3081" spans="1:40" x14ac:dyDescent="0.2">
      <c r="A3081" s="8" t="s">
        <v>7511</v>
      </c>
      <c r="B3081" s="8" t="s">
        <v>7580</v>
      </c>
      <c r="C3081" s="8" t="str">
        <f t="shared" si="47"/>
        <v>La Crosse County WI</v>
      </c>
      <c r="D3081" s="9">
        <v>118212</v>
      </c>
      <c r="E3081" s="8" t="s">
        <v>445</v>
      </c>
      <c r="F3081" s="9">
        <v>32402</v>
      </c>
      <c r="G3081" s="9">
        <v>26384</v>
      </c>
      <c r="H3081" s="9">
        <v>62785</v>
      </c>
      <c r="I3081" s="10">
        <v>0.51607868121366574</v>
      </c>
      <c r="J3081" s="10">
        <v>0.42022776140797963</v>
      </c>
      <c r="K3081" s="9">
        <v>6018</v>
      </c>
      <c r="L3081" s="9">
        <v>-6018</v>
      </c>
      <c r="M3081" s="10">
        <v>9.5850919805686108E-2</v>
      </c>
      <c r="N3081" s="10">
        <v>-9.5850919805686108E-2</v>
      </c>
      <c r="O3081" s="9">
        <v>36632</v>
      </c>
      <c r="P3081" s="9">
        <v>25711</v>
      </c>
      <c r="Q3081" s="9">
        <v>63212</v>
      </c>
      <c r="R3081" s="10">
        <v>0.57951021957856108</v>
      </c>
      <c r="S3081" s="10">
        <v>0.40674239068531293</v>
      </c>
      <c r="T3081" s="9">
        <v>10921</v>
      </c>
      <c r="U3081" s="10">
        <v>0.17276782889324815</v>
      </c>
      <c r="V3081" s="9">
        <v>-4230</v>
      </c>
      <c r="W3081" s="9">
        <v>673</v>
      </c>
      <c r="X3081" s="10">
        <v>-6.3431538364895346E-2</v>
      </c>
      <c r="Y3081" s="10">
        <v>1.3485370722666701E-2</v>
      </c>
      <c r="Z3081" s="11">
        <v>451.69</v>
      </c>
      <c r="AA3081" s="11">
        <v>261.7104651420222</v>
      </c>
      <c r="AB3081" s="11">
        <v>55063</v>
      </c>
      <c r="AC3081" s="12" t="s">
        <v>7581</v>
      </c>
      <c r="AD3081" s="8">
        <v>55</v>
      </c>
      <c r="AE3081" s="8">
        <v>63</v>
      </c>
      <c r="AF3081" s="13" t="s">
        <v>3781</v>
      </c>
      <c r="AG3081" s="13"/>
      <c r="AH3081" s="13" t="s">
        <v>3782</v>
      </c>
      <c r="AI3081" s="14">
        <v>136985</v>
      </c>
      <c r="AJ3081" s="13" t="s">
        <v>486</v>
      </c>
      <c r="AK3081" s="13"/>
      <c r="AL3081" s="13"/>
      <c r="AM3081" s="13"/>
      <c r="AN3081" s="13" t="s">
        <v>487</v>
      </c>
    </row>
    <row r="3082" spans="1:40" x14ac:dyDescent="0.2">
      <c r="A3082" s="8" t="s">
        <v>7511</v>
      </c>
      <c r="B3082" s="8" t="s">
        <v>850</v>
      </c>
      <c r="C3082" s="8" t="str">
        <f t="shared" si="47"/>
        <v>Lafayette County WI</v>
      </c>
      <c r="D3082" s="9">
        <v>16829</v>
      </c>
      <c r="E3082" s="8" t="s">
        <v>445</v>
      </c>
      <c r="F3082" s="9">
        <v>3288</v>
      </c>
      <c r="G3082" s="9">
        <v>3977</v>
      </c>
      <c r="H3082" s="9">
        <v>7602</v>
      </c>
      <c r="I3082" s="10">
        <v>0.43251775848460933</v>
      </c>
      <c r="J3082" s="10">
        <v>0.52315180215732704</v>
      </c>
      <c r="K3082" s="9">
        <v>-689</v>
      </c>
      <c r="L3082" s="9">
        <v>689</v>
      </c>
      <c r="M3082" s="10">
        <v>-9.0634043672717712E-2</v>
      </c>
      <c r="N3082" s="10">
        <v>9.0634043672717712E-2</v>
      </c>
      <c r="O3082" s="9">
        <v>4534</v>
      </c>
      <c r="P3082" s="9">
        <v>3313</v>
      </c>
      <c r="Q3082" s="9">
        <v>7928</v>
      </c>
      <c r="R3082" s="10">
        <v>0.57189707366296672</v>
      </c>
      <c r="S3082" s="10">
        <v>0.41788597376387487</v>
      </c>
      <c r="T3082" s="9">
        <v>1221</v>
      </c>
      <c r="U3082" s="10">
        <v>0.15401109989909184</v>
      </c>
      <c r="V3082" s="9">
        <v>-1246</v>
      </c>
      <c r="W3082" s="9">
        <v>664</v>
      </c>
      <c r="X3082" s="10">
        <v>-0.13937931517835739</v>
      </c>
      <c r="Y3082" s="10">
        <v>0.10526582839345217</v>
      </c>
      <c r="Z3082" s="11">
        <v>633.59</v>
      </c>
      <c r="AA3082" s="11">
        <v>26.56134093025458</v>
      </c>
      <c r="AB3082" s="11">
        <v>55065</v>
      </c>
      <c r="AC3082" s="12" t="s">
        <v>7582</v>
      </c>
      <c r="AD3082" s="8">
        <v>55</v>
      </c>
      <c r="AE3082" s="8">
        <v>65</v>
      </c>
      <c r="AF3082" s="13"/>
      <c r="AG3082" s="13"/>
      <c r="AH3082" s="13"/>
      <c r="AJ3082" s="13"/>
      <c r="AK3082" s="13"/>
      <c r="AL3082" s="13"/>
      <c r="AM3082" s="13"/>
      <c r="AN3082" s="13" t="s">
        <v>510</v>
      </c>
    </row>
    <row r="3083" spans="1:40" x14ac:dyDescent="0.2">
      <c r="A3083" s="8" t="s">
        <v>7511</v>
      </c>
      <c r="B3083" s="8" t="s">
        <v>7583</v>
      </c>
      <c r="C3083" s="8" t="str">
        <f t="shared" si="47"/>
        <v>Langlade County WI</v>
      </c>
      <c r="D3083" s="9">
        <v>19223</v>
      </c>
      <c r="E3083" s="8" t="s">
        <v>445</v>
      </c>
      <c r="F3083" s="9">
        <v>3260</v>
      </c>
      <c r="G3083" s="9">
        <v>6436</v>
      </c>
      <c r="H3083" s="9">
        <v>10093</v>
      </c>
      <c r="I3083" s="10">
        <v>0.32299613593579707</v>
      </c>
      <c r="J3083" s="10">
        <v>0.63766967204993563</v>
      </c>
      <c r="K3083" s="9">
        <v>-3176</v>
      </c>
      <c r="L3083" s="9">
        <v>3176</v>
      </c>
      <c r="M3083" s="10">
        <v>-0.31467353611413856</v>
      </c>
      <c r="N3083" s="10">
        <v>0.31467353611413856</v>
      </c>
      <c r="O3083" s="9">
        <v>4569</v>
      </c>
      <c r="P3083" s="9">
        <v>5810</v>
      </c>
      <c r="Q3083" s="9">
        <v>10482</v>
      </c>
      <c r="R3083" s="10">
        <v>0.43589009730967371</v>
      </c>
      <c r="S3083" s="10">
        <v>0.55428353367677929</v>
      </c>
      <c r="T3083" s="9">
        <v>-1241</v>
      </c>
      <c r="U3083" s="10">
        <v>-0.11839343636710559</v>
      </c>
      <c r="V3083" s="9">
        <v>-1309</v>
      </c>
      <c r="W3083" s="9">
        <v>626</v>
      </c>
      <c r="X3083" s="10">
        <v>-0.11289396137387664</v>
      </c>
      <c r="Y3083" s="10">
        <v>8.3386138373156338E-2</v>
      </c>
      <c r="Z3083" s="11">
        <v>870.64</v>
      </c>
      <c r="AA3083" s="11">
        <v>22.079160158044658</v>
      </c>
      <c r="AB3083" s="11">
        <v>55067</v>
      </c>
      <c r="AC3083" s="12" t="s">
        <v>7584</v>
      </c>
      <c r="AD3083" s="8">
        <v>55</v>
      </c>
      <c r="AE3083" s="8">
        <v>67</v>
      </c>
      <c r="AF3083" s="13"/>
      <c r="AG3083" s="13"/>
      <c r="AH3083" s="13"/>
      <c r="AJ3083" s="13"/>
      <c r="AK3083" s="13"/>
      <c r="AL3083" s="13"/>
      <c r="AM3083" s="13"/>
      <c r="AN3083" s="13" t="s">
        <v>510</v>
      </c>
    </row>
    <row r="3084" spans="1:40" x14ac:dyDescent="0.2">
      <c r="A3084" s="8" t="s">
        <v>7511</v>
      </c>
      <c r="B3084" s="8" t="s">
        <v>854</v>
      </c>
      <c r="C3084" s="8" t="str">
        <f t="shared" si="47"/>
        <v>Lincoln County WI</v>
      </c>
      <c r="D3084" s="9">
        <v>27980</v>
      </c>
      <c r="E3084" s="8" t="s">
        <v>445</v>
      </c>
      <c r="F3084" s="9">
        <v>5370</v>
      </c>
      <c r="G3084" s="9">
        <v>8400</v>
      </c>
      <c r="H3084" s="9">
        <v>14563</v>
      </c>
      <c r="I3084" s="10">
        <v>0.36874270411316351</v>
      </c>
      <c r="J3084" s="10">
        <v>0.57680422989768587</v>
      </c>
      <c r="K3084" s="9">
        <v>-3030</v>
      </c>
      <c r="L3084" s="9">
        <v>3030</v>
      </c>
      <c r="M3084" s="10">
        <v>-0.20806152578452236</v>
      </c>
      <c r="N3084" s="10">
        <v>0.20806152578452236</v>
      </c>
      <c r="O3084" s="9">
        <v>7543</v>
      </c>
      <c r="P3084" s="9">
        <v>7444</v>
      </c>
      <c r="Q3084" s="9">
        <v>15152</v>
      </c>
      <c r="R3084" s="10">
        <v>0.4978220696937698</v>
      </c>
      <c r="S3084" s="10">
        <v>0.49128827877507919</v>
      </c>
      <c r="T3084" s="9">
        <v>99</v>
      </c>
      <c r="U3084" s="10">
        <v>6.5337909186906074E-3</v>
      </c>
      <c r="V3084" s="9">
        <v>-2173</v>
      </c>
      <c r="W3084" s="9">
        <v>956</v>
      </c>
      <c r="X3084" s="10">
        <v>-0.12907936558060629</v>
      </c>
      <c r="Y3084" s="10">
        <v>8.5515951122606682E-2</v>
      </c>
      <c r="Z3084" s="11">
        <v>878.97</v>
      </c>
      <c r="AA3084" s="11">
        <v>31.832713289418294</v>
      </c>
      <c r="AB3084" s="11">
        <v>55069</v>
      </c>
      <c r="AC3084" s="12" t="s">
        <v>7585</v>
      </c>
      <c r="AD3084" s="8">
        <v>55</v>
      </c>
      <c r="AE3084" s="8">
        <v>69</v>
      </c>
      <c r="AF3084" s="13" t="s">
        <v>7586</v>
      </c>
      <c r="AG3084" s="13" t="s">
        <v>7587</v>
      </c>
      <c r="AH3084" s="13" t="s">
        <v>7588</v>
      </c>
      <c r="AJ3084" s="13" t="s">
        <v>498</v>
      </c>
      <c r="AK3084" s="13" t="s">
        <v>7589</v>
      </c>
      <c r="AL3084" s="13"/>
      <c r="AM3084" s="13"/>
      <c r="AN3084" s="13" t="s">
        <v>487</v>
      </c>
    </row>
    <row r="3085" spans="1:40" x14ac:dyDescent="0.2">
      <c r="A3085" s="8" t="s">
        <v>7511</v>
      </c>
      <c r="B3085" s="8" t="s">
        <v>7590</v>
      </c>
      <c r="C3085" s="8" t="str">
        <f t="shared" si="47"/>
        <v>Manitowoc County WI</v>
      </c>
      <c r="D3085" s="9">
        <v>79806</v>
      </c>
      <c r="E3085" s="8" t="s">
        <v>445</v>
      </c>
      <c r="F3085" s="9">
        <v>14563</v>
      </c>
      <c r="G3085" s="9">
        <v>23234</v>
      </c>
      <c r="H3085" s="9">
        <v>39991</v>
      </c>
      <c r="I3085" s="10">
        <v>0.36415693531044485</v>
      </c>
      <c r="J3085" s="10">
        <v>0.58098072066214901</v>
      </c>
      <c r="K3085" s="9">
        <v>-8671</v>
      </c>
      <c r="L3085" s="9">
        <v>8671</v>
      </c>
      <c r="M3085" s="10">
        <v>-0.21682378535170416</v>
      </c>
      <c r="N3085" s="10">
        <v>0.21682378535170416</v>
      </c>
      <c r="O3085" s="9">
        <v>20382</v>
      </c>
      <c r="P3085" s="9">
        <v>21581</v>
      </c>
      <c r="Q3085" s="9">
        <v>42488</v>
      </c>
      <c r="R3085" s="10">
        <v>0.47971191865938617</v>
      </c>
      <c r="S3085" s="10">
        <v>0.50793165128977591</v>
      </c>
      <c r="T3085" s="9">
        <v>-1199</v>
      </c>
      <c r="U3085" s="10">
        <v>-2.8219732630389738E-2</v>
      </c>
      <c r="V3085" s="9">
        <v>-5819</v>
      </c>
      <c r="W3085" s="9">
        <v>1653</v>
      </c>
      <c r="X3085" s="10">
        <v>-0.11555498334894132</v>
      </c>
      <c r="Y3085" s="10">
        <v>7.3049069372373099E-2</v>
      </c>
      <c r="Z3085" s="11">
        <v>589.08000000000004</v>
      </c>
      <c r="AA3085" s="11">
        <v>135.47565695661029</v>
      </c>
      <c r="AB3085" s="11">
        <v>55071</v>
      </c>
      <c r="AC3085" s="12" t="s">
        <v>7591</v>
      </c>
      <c r="AD3085" s="8">
        <v>55</v>
      </c>
      <c r="AE3085" s="8">
        <v>71</v>
      </c>
      <c r="AF3085" s="13" t="s">
        <v>7592</v>
      </c>
      <c r="AG3085" s="13"/>
      <c r="AH3085" s="13" t="s">
        <v>7593</v>
      </c>
      <c r="AJ3085" s="13" t="s">
        <v>498</v>
      </c>
      <c r="AK3085" s="13"/>
      <c r="AL3085" s="13"/>
      <c r="AM3085" s="13"/>
      <c r="AN3085" s="13" t="s">
        <v>487</v>
      </c>
    </row>
    <row r="3086" spans="1:40" x14ac:dyDescent="0.2">
      <c r="A3086" s="8" t="s">
        <v>7511</v>
      </c>
      <c r="B3086" s="8" t="s">
        <v>7594</v>
      </c>
      <c r="C3086" s="8" t="str">
        <f t="shared" si="47"/>
        <v>Marathon County WI</v>
      </c>
      <c r="D3086" s="9">
        <v>135868</v>
      </c>
      <c r="E3086" s="8" t="s">
        <v>445</v>
      </c>
      <c r="F3086" s="9">
        <v>26476</v>
      </c>
      <c r="G3086" s="9">
        <v>39010</v>
      </c>
      <c r="H3086" s="9">
        <v>68849</v>
      </c>
      <c r="I3086" s="10">
        <v>0.38455170009731443</v>
      </c>
      <c r="J3086" s="10">
        <v>0.56660227454284018</v>
      </c>
      <c r="K3086" s="9">
        <v>-12534</v>
      </c>
      <c r="L3086" s="9">
        <v>12534</v>
      </c>
      <c r="M3086" s="10">
        <v>-0.18205057444552575</v>
      </c>
      <c r="N3086" s="10">
        <v>0.18205057444552575</v>
      </c>
      <c r="O3086" s="9">
        <v>32330</v>
      </c>
      <c r="P3086" s="9">
        <v>36568</v>
      </c>
      <c r="Q3086" s="9">
        <v>69637</v>
      </c>
      <c r="R3086" s="10">
        <v>0.46426468687622957</v>
      </c>
      <c r="S3086" s="10">
        <v>0.52512313856139692</v>
      </c>
      <c r="T3086" s="9">
        <v>-4238</v>
      </c>
      <c r="U3086" s="10">
        <v>-6.0858451685167347E-2</v>
      </c>
      <c r="V3086" s="9">
        <v>-5854</v>
      </c>
      <c r="W3086" s="9">
        <v>2442</v>
      </c>
      <c r="X3086" s="10">
        <v>-7.971298677891514E-2</v>
      </c>
      <c r="Y3086" s="10">
        <v>4.147913598144326E-2</v>
      </c>
      <c r="Z3086" s="11">
        <v>1544.98</v>
      </c>
      <c r="AA3086" s="11">
        <v>87.941591476912322</v>
      </c>
      <c r="AB3086" s="11">
        <v>55073</v>
      </c>
      <c r="AC3086" s="12" t="s">
        <v>7595</v>
      </c>
      <c r="AD3086" s="8">
        <v>55</v>
      </c>
      <c r="AE3086" s="8">
        <v>73</v>
      </c>
      <c r="AF3086" s="13" t="s">
        <v>7596</v>
      </c>
      <c r="AG3086" s="13" t="s">
        <v>7587</v>
      </c>
      <c r="AH3086" s="13" t="s">
        <v>7597</v>
      </c>
      <c r="AI3086" s="14">
        <v>135868</v>
      </c>
      <c r="AJ3086" s="13" t="s">
        <v>486</v>
      </c>
      <c r="AK3086" s="13" t="s">
        <v>7589</v>
      </c>
      <c r="AL3086" s="13"/>
      <c r="AM3086" s="13"/>
      <c r="AN3086" s="13" t="s">
        <v>487</v>
      </c>
    </row>
    <row r="3087" spans="1:40" x14ac:dyDescent="0.2">
      <c r="A3087" s="8" t="s">
        <v>7511</v>
      </c>
      <c r="B3087" s="8" t="s">
        <v>7598</v>
      </c>
      <c r="C3087" s="8" t="str">
        <f t="shared" si="47"/>
        <v>Marinette County WI</v>
      </c>
      <c r="D3087" s="9">
        <v>40884</v>
      </c>
      <c r="E3087" s="8" t="s">
        <v>445</v>
      </c>
      <c r="F3087" s="9">
        <v>6243</v>
      </c>
      <c r="G3087" s="9">
        <v>12995</v>
      </c>
      <c r="H3087" s="9">
        <v>19979</v>
      </c>
      <c r="I3087" s="10">
        <v>0.31247810200710746</v>
      </c>
      <c r="J3087" s="10">
        <v>0.65043295460233241</v>
      </c>
      <c r="K3087" s="9">
        <v>-6752</v>
      </c>
      <c r="L3087" s="9">
        <v>6752</v>
      </c>
      <c r="M3087" s="10">
        <v>-0.33795485259522495</v>
      </c>
      <c r="N3087" s="10">
        <v>0.33795485259522495</v>
      </c>
      <c r="O3087" s="9">
        <v>9868</v>
      </c>
      <c r="P3087" s="9">
        <v>10609</v>
      </c>
      <c r="Q3087" s="9">
        <v>20712</v>
      </c>
      <c r="R3087" s="10">
        <v>0.47643877945152568</v>
      </c>
      <c r="S3087" s="10">
        <v>0.51221514098107379</v>
      </c>
      <c r="T3087" s="9">
        <v>-741</v>
      </c>
      <c r="U3087" s="10">
        <v>-3.5776361529548106E-2</v>
      </c>
      <c r="V3087" s="9">
        <v>-3625</v>
      </c>
      <c r="W3087" s="9">
        <v>2386</v>
      </c>
      <c r="X3087" s="10">
        <v>-0.16396067744441822</v>
      </c>
      <c r="Y3087" s="10">
        <v>0.13821781362125862</v>
      </c>
      <c r="Z3087" s="11">
        <v>1399.35</v>
      </c>
      <c r="AA3087" s="11">
        <v>29.216421910172581</v>
      </c>
      <c r="AB3087" s="11">
        <v>55075</v>
      </c>
      <c r="AC3087" s="12" t="s">
        <v>7599</v>
      </c>
      <c r="AD3087" s="8">
        <v>55</v>
      </c>
      <c r="AE3087" s="8">
        <v>75</v>
      </c>
      <c r="AF3087" s="13" t="s">
        <v>3635</v>
      </c>
      <c r="AG3087" s="13"/>
      <c r="AH3087" s="13" t="s">
        <v>3636</v>
      </c>
      <c r="AJ3087" s="13" t="s">
        <v>498</v>
      </c>
      <c r="AK3087" s="13"/>
      <c r="AL3087" s="13"/>
      <c r="AM3087" s="13"/>
      <c r="AN3087" s="13" t="s">
        <v>487</v>
      </c>
    </row>
    <row r="3088" spans="1:40" x14ac:dyDescent="0.2">
      <c r="A3088" s="8" t="s">
        <v>7511</v>
      </c>
      <c r="B3088" s="8" t="s">
        <v>3622</v>
      </c>
      <c r="C3088" s="8" t="str">
        <f t="shared" si="47"/>
        <v>Marquette County WI</v>
      </c>
      <c r="D3088" s="9">
        <v>15075</v>
      </c>
      <c r="E3088" s="8" t="s">
        <v>445</v>
      </c>
      <c r="F3088" s="9">
        <v>2808</v>
      </c>
      <c r="G3088" s="9">
        <v>4712</v>
      </c>
      <c r="H3088" s="9">
        <v>7813</v>
      </c>
      <c r="I3088" s="10">
        <v>0.3594009983361065</v>
      </c>
      <c r="J3088" s="10">
        <v>0.60309740176628701</v>
      </c>
      <c r="K3088" s="9">
        <v>-1904</v>
      </c>
      <c r="L3088" s="9">
        <v>1904</v>
      </c>
      <c r="M3088" s="10">
        <v>-0.24369640343018051</v>
      </c>
      <c r="N3088" s="10">
        <v>0.24369640343018051</v>
      </c>
      <c r="O3088" s="9">
        <v>4112</v>
      </c>
      <c r="P3088" s="9">
        <v>3758</v>
      </c>
      <c r="Q3088" s="9">
        <v>7944</v>
      </c>
      <c r="R3088" s="10">
        <v>0.51762336354481364</v>
      </c>
      <c r="S3088" s="10">
        <v>0.4730614300100705</v>
      </c>
      <c r="T3088" s="9">
        <v>354</v>
      </c>
      <c r="U3088" s="10">
        <v>4.4561933534743137E-2</v>
      </c>
      <c r="V3088" s="9">
        <v>-1304</v>
      </c>
      <c r="W3088" s="9">
        <v>954</v>
      </c>
      <c r="X3088" s="10">
        <v>-0.15822236520870714</v>
      </c>
      <c r="Y3088" s="10">
        <v>0.13003597175621651</v>
      </c>
      <c r="Z3088" s="11">
        <v>455.6</v>
      </c>
      <c r="AA3088" s="11">
        <v>33.088235294117645</v>
      </c>
      <c r="AB3088" s="11">
        <v>55077</v>
      </c>
      <c r="AC3088" s="12" t="s">
        <v>7600</v>
      </c>
      <c r="AD3088" s="8">
        <v>55</v>
      </c>
      <c r="AE3088" s="8">
        <v>77</v>
      </c>
      <c r="AF3088" s="13"/>
      <c r="AG3088" s="13"/>
      <c r="AH3088" s="13"/>
      <c r="AJ3088" s="13"/>
      <c r="AK3088" s="13"/>
      <c r="AL3088" s="13"/>
      <c r="AM3088" s="13"/>
      <c r="AN3088" s="13" t="s">
        <v>510</v>
      </c>
    </row>
    <row r="3089" spans="1:40" x14ac:dyDescent="0.2">
      <c r="A3089" s="8" t="s">
        <v>7511</v>
      </c>
      <c r="B3089" s="8" t="s">
        <v>3633</v>
      </c>
      <c r="C3089" s="8" t="str">
        <f t="shared" si="47"/>
        <v>Menominee County WI</v>
      </c>
      <c r="D3089" s="9">
        <v>4573</v>
      </c>
      <c r="E3089" s="8" t="s">
        <v>445</v>
      </c>
      <c r="F3089" s="9">
        <v>1003</v>
      </c>
      <c r="G3089" s="9">
        <v>269</v>
      </c>
      <c r="H3089" s="9">
        <v>1279</v>
      </c>
      <c r="I3089" s="10">
        <v>0.78420641125879598</v>
      </c>
      <c r="J3089" s="10">
        <v>0.21032056293979673</v>
      </c>
      <c r="K3089" s="9">
        <v>734</v>
      </c>
      <c r="L3089" s="9">
        <v>-734</v>
      </c>
      <c r="M3089" s="10">
        <v>0.57388584831899925</v>
      </c>
      <c r="N3089" s="10">
        <v>-0.57388584831899925</v>
      </c>
      <c r="O3089" s="9">
        <v>1191</v>
      </c>
      <c r="P3089" s="9">
        <v>179</v>
      </c>
      <c r="Q3089" s="9">
        <v>1376</v>
      </c>
      <c r="R3089" s="10">
        <v>0.86555232558139539</v>
      </c>
      <c r="S3089" s="10">
        <v>0.13008720930232559</v>
      </c>
      <c r="T3089" s="9">
        <v>1012</v>
      </c>
      <c r="U3089" s="10">
        <v>0.73546511627906974</v>
      </c>
      <c r="V3089" s="9">
        <v>-188</v>
      </c>
      <c r="W3089" s="9">
        <v>90</v>
      </c>
      <c r="X3089" s="10">
        <v>-8.1345914322599411E-2</v>
      </c>
      <c r="Y3089" s="10">
        <v>8.0233353637471139E-2</v>
      </c>
      <c r="Z3089" s="11">
        <v>357.61</v>
      </c>
      <c r="AA3089" s="11">
        <v>12.787673722770615</v>
      </c>
      <c r="AB3089" s="11">
        <v>55078</v>
      </c>
      <c r="AC3089" s="12" t="s">
        <v>7601</v>
      </c>
      <c r="AD3089" s="8">
        <v>55</v>
      </c>
      <c r="AE3089" s="8">
        <v>78</v>
      </c>
      <c r="AF3089" s="13" t="s">
        <v>7602</v>
      </c>
      <c r="AG3089" s="13" t="s">
        <v>184</v>
      </c>
      <c r="AH3089" s="13" t="s">
        <v>7603</v>
      </c>
      <c r="AJ3089" s="13" t="s">
        <v>498</v>
      </c>
      <c r="AK3089" s="13" t="s">
        <v>7521</v>
      </c>
      <c r="AL3089" s="13"/>
      <c r="AM3089" s="13"/>
      <c r="AN3089" s="13" t="s">
        <v>505</v>
      </c>
    </row>
    <row r="3090" spans="1:40" x14ac:dyDescent="0.2">
      <c r="A3090" s="8" t="s">
        <v>7511</v>
      </c>
      <c r="B3090" s="8" t="s">
        <v>7604</v>
      </c>
      <c r="C3090" s="8" t="str">
        <f t="shared" si="47"/>
        <v>Milwaukee County WI</v>
      </c>
      <c r="D3090" s="9">
        <v>957735</v>
      </c>
      <c r="E3090" s="8" t="s">
        <v>445</v>
      </c>
      <c r="F3090" s="9">
        <v>288986</v>
      </c>
      <c r="G3090" s="9">
        <v>126091</v>
      </c>
      <c r="H3090" s="9">
        <v>434970</v>
      </c>
      <c r="I3090" s="10">
        <v>0.66438145159436279</v>
      </c>
      <c r="J3090" s="10">
        <v>0.28988435984090855</v>
      </c>
      <c r="K3090" s="9">
        <v>162895</v>
      </c>
      <c r="L3090" s="9">
        <v>-162895</v>
      </c>
      <c r="M3090" s="10">
        <v>0.37449709175345425</v>
      </c>
      <c r="N3090" s="10">
        <v>-0.37449709175345425</v>
      </c>
      <c r="O3090" s="9">
        <v>328090</v>
      </c>
      <c r="P3090" s="9">
        <v>158430</v>
      </c>
      <c r="Q3090" s="9">
        <v>490944</v>
      </c>
      <c r="R3090" s="10">
        <v>0.66828395906661453</v>
      </c>
      <c r="S3090" s="10">
        <v>0.3227048298787642</v>
      </c>
      <c r="T3090" s="9">
        <v>169660</v>
      </c>
      <c r="U3090" s="10">
        <v>0.34557912918785033</v>
      </c>
      <c r="V3090" s="9">
        <v>-39104</v>
      </c>
      <c r="W3090" s="9">
        <v>-32339</v>
      </c>
      <c r="X3090" s="10">
        <v>-3.9025074722517372E-3</v>
      </c>
      <c r="Y3090" s="10">
        <v>-3.2820470037855654E-2</v>
      </c>
      <c r="Z3090" s="11">
        <v>241.4</v>
      </c>
      <c r="AA3090" s="11">
        <v>3967.4192212096104</v>
      </c>
      <c r="AB3090" s="11">
        <v>55079</v>
      </c>
      <c r="AC3090" s="12" t="s">
        <v>7605</v>
      </c>
      <c r="AD3090" s="8">
        <v>55</v>
      </c>
      <c r="AE3090" s="8">
        <v>79</v>
      </c>
      <c r="AF3090" s="13" t="s">
        <v>7606</v>
      </c>
      <c r="AG3090" s="13" t="s">
        <v>7545</v>
      </c>
      <c r="AH3090" s="13" t="s">
        <v>7607</v>
      </c>
      <c r="AI3090" s="14">
        <v>1575747</v>
      </c>
      <c r="AJ3090" s="13" t="s">
        <v>486</v>
      </c>
      <c r="AK3090" s="13" t="s">
        <v>7547</v>
      </c>
      <c r="AL3090" s="13"/>
      <c r="AM3090" s="13"/>
      <c r="AN3090" s="13" t="s">
        <v>487</v>
      </c>
    </row>
    <row r="3091" spans="1:40" x14ac:dyDescent="0.2">
      <c r="A3091" s="8" t="s">
        <v>7511</v>
      </c>
      <c r="B3091" s="8" t="s">
        <v>644</v>
      </c>
      <c r="C3091" s="8" t="str">
        <f t="shared" si="47"/>
        <v>Monroe County WI</v>
      </c>
      <c r="D3091" s="9">
        <v>45549</v>
      </c>
      <c r="E3091" s="8" t="s">
        <v>445</v>
      </c>
      <c r="F3091" s="9">
        <v>7047</v>
      </c>
      <c r="G3091" s="9">
        <v>11442</v>
      </c>
      <c r="H3091" s="9">
        <v>19554</v>
      </c>
      <c r="I3091" s="10">
        <v>0.36038662166308683</v>
      </c>
      <c r="J3091" s="10">
        <v>0.58514881865602941</v>
      </c>
      <c r="K3091" s="9">
        <v>-4395</v>
      </c>
      <c r="L3091" s="9">
        <v>4395</v>
      </c>
      <c r="M3091" s="10">
        <v>-0.22476219699294259</v>
      </c>
      <c r="N3091" s="10">
        <v>0.22476219699294259</v>
      </c>
      <c r="O3091" s="9">
        <v>9505</v>
      </c>
      <c r="P3091" s="9">
        <v>9637</v>
      </c>
      <c r="Q3091" s="9">
        <v>19389</v>
      </c>
      <c r="R3091" s="10">
        <v>0.49022641704059</v>
      </c>
      <c r="S3091" s="10">
        <v>0.49703440094899171</v>
      </c>
      <c r="T3091" s="9">
        <v>-132</v>
      </c>
      <c r="U3091" s="10">
        <v>-6.8079839084017046E-3</v>
      </c>
      <c r="V3091" s="9">
        <v>-2458</v>
      </c>
      <c r="W3091" s="9">
        <v>1805</v>
      </c>
      <c r="X3091" s="10">
        <v>-0.12983979537750318</v>
      </c>
      <c r="Y3091" s="10">
        <v>8.8114417707037707E-2</v>
      </c>
      <c r="Z3091" s="11">
        <v>900.78</v>
      </c>
      <c r="AA3091" s="11">
        <v>50.566175980816624</v>
      </c>
      <c r="AB3091" s="11">
        <v>55081</v>
      </c>
      <c r="AC3091" s="12" t="s">
        <v>7608</v>
      </c>
      <c r="AD3091" s="8">
        <v>55</v>
      </c>
      <c r="AE3091" s="8">
        <v>81</v>
      </c>
      <c r="AF3091" s="13"/>
      <c r="AG3091" s="13"/>
      <c r="AH3091" s="13"/>
      <c r="AJ3091" s="13"/>
      <c r="AK3091" s="13"/>
      <c r="AL3091" s="13"/>
      <c r="AM3091" s="13"/>
      <c r="AN3091" s="13" t="s">
        <v>510</v>
      </c>
    </row>
    <row r="3092" spans="1:40" x14ac:dyDescent="0.2">
      <c r="A3092" s="8" t="s">
        <v>7511</v>
      </c>
      <c r="B3092" s="8" t="s">
        <v>7609</v>
      </c>
      <c r="C3092" s="8" t="str">
        <f t="shared" si="47"/>
        <v>Oconto County WI</v>
      </c>
      <c r="D3092" s="9">
        <v>37435</v>
      </c>
      <c r="E3092" s="8" t="s">
        <v>445</v>
      </c>
      <c r="F3092" s="9">
        <v>5886</v>
      </c>
      <c r="G3092" s="9">
        <v>13255</v>
      </c>
      <c r="H3092" s="9">
        <v>19924</v>
      </c>
      <c r="I3092" s="10">
        <v>0.29542260590242925</v>
      </c>
      <c r="J3092" s="10">
        <v>0.6652780566151375</v>
      </c>
      <c r="K3092" s="9">
        <v>-7369</v>
      </c>
      <c r="L3092" s="9">
        <v>7369</v>
      </c>
      <c r="M3092" s="10">
        <v>-0.36985545071270826</v>
      </c>
      <c r="N3092" s="10">
        <v>0.36985545071270826</v>
      </c>
      <c r="O3092" s="9">
        <v>8810</v>
      </c>
      <c r="P3092" s="9">
        <v>10691</v>
      </c>
      <c r="Q3092" s="9">
        <v>19727</v>
      </c>
      <c r="R3092" s="10">
        <v>0.4465960358898971</v>
      </c>
      <c r="S3092" s="10">
        <v>0.54194758452881842</v>
      </c>
      <c r="T3092" s="9">
        <v>-1881</v>
      </c>
      <c r="U3092" s="10">
        <v>-9.5351548638921313E-2</v>
      </c>
      <c r="V3092" s="9">
        <v>-2924</v>
      </c>
      <c r="W3092" s="9">
        <v>2564</v>
      </c>
      <c r="X3092" s="10">
        <v>-0.15117342998746786</v>
      </c>
      <c r="Y3092" s="10">
        <v>0.12333047208631909</v>
      </c>
      <c r="Z3092" s="11">
        <v>997.99</v>
      </c>
      <c r="AA3092" s="11">
        <v>37.510395895750456</v>
      </c>
      <c r="AB3092" s="11">
        <v>55083</v>
      </c>
      <c r="AC3092" s="12" t="s">
        <v>7610</v>
      </c>
      <c r="AD3092" s="8">
        <v>55</v>
      </c>
      <c r="AE3092" s="8">
        <v>83</v>
      </c>
      <c r="AF3092" s="13" t="s">
        <v>7519</v>
      </c>
      <c r="AG3092" s="13" t="s">
        <v>184</v>
      </c>
      <c r="AH3092" s="13" t="s">
        <v>7520</v>
      </c>
      <c r="AI3092" s="14">
        <v>316519</v>
      </c>
      <c r="AJ3092" s="13" t="s">
        <v>486</v>
      </c>
      <c r="AK3092" s="13" t="s">
        <v>7521</v>
      </c>
      <c r="AL3092" s="13"/>
      <c r="AM3092" s="13"/>
      <c r="AN3092" s="13" t="s">
        <v>505</v>
      </c>
    </row>
    <row r="3093" spans="1:40" x14ac:dyDescent="0.2">
      <c r="A3093" s="8" t="s">
        <v>7511</v>
      </c>
      <c r="B3093" s="8" t="s">
        <v>2016</v>
      </c>
      <c r="C3093" s="8" t="str">
        <f t="shared" si="47"/>
        <v>Oneida County WI</v>
      </c>
      <c r="D3093" s="9">
        <v>35567</v>
      </c>
      <c r="E3093" s="8" t="s">
        <v>445</v>
      </c>
      <c r="F3093" s="9">
        <v>8103</v>
      </c>
      <c r="G3093" s="9">
        <v>11677</v>
      </c>
      <c r="H3093" s="9">
        <v>20837</v>
      </c>
      <c r="I3093" s="10">
        <v>0.38887555790180928</v>
      </c>
      <c r="J3093" s="10">
        <v>0.56039737006286894</v>
      </c>
      <c r="K3093" s="9">
        <v>-3574</v>
      </c>
      <c r="L3093" s="9">
        <v>3574</v>
      </c>
      <c r="M3093" s="10">
        <v>-0.17152181216105966</v>
      </c>
      <c r="N3093" s="10">
        <v>0.17152181216105966</v>
      </c>
      <c r="O3093" s="9">
        <v>10439</v>
      </c>
      <c r="P3093" s="9">
        <v>10905</v>
      </c>
      <c r="Q3093" s="9">
        <v>21577</v>
      </c>
      <c r="R3093" s="10">
        <v>0.48380219678361219</v>
      </c>
      <c r="S3093" s="10">
        <v>0.50539926773879595</v>
      </c>
      <c r="T3093" s="9">
        <v>-466</v>
      </c>
      <c r="U3093" s="10">
        <v>-2.1597070955183761E-2</v>
      </c>
      <c r="V3093" s="9">
        <v>-2336</v>
      </c>
      <c r="W3093" s="9">
        <v>772</v>
      </c>
      <c r="X3093" s="10">
        <v>-9.4926638881802916E-2</v>
      </c>
      <c r="Y3093" s="10">
        <v>5.4998102324072984E-2</v>
      </c>
      <c r="Z3093" s="11">
        <v>1112.97</v>
      </c>
      <c r="AA3093" s="11">
        <v>31.956836213015624</v>
      </c>
      <c r="AB3093" s="11">
        <v>55085</v>
      </c>
      <c r="AC3093" s="12" t="s">
        <v>7611</v>
      </c>
      <c r="AD3093" s="8">
        <v>55</v>
      </c>
      <c r="AE3093" s="8">
        <v>85</v>
      </c>
      <c r="AF3093" s="13"/>
      <c r="AG3093" s="13"/>
      <c r="AH3093" s="13"/>
      <c r="AJ3093" s="13"/>
      <c r="AK3093" s="13"/>
      <c r="AL3093" s="13"/>
      <c r="AM3093" s="13"/>
      <c r="AN3093" s="13" t="s">
        <v>510</v>
      </c>
    </row>
    <row r="3094" spans="1:40" x14ac:dyDescent="0.2">
      <c r="A3094" s="8" t="s">
        <v>7511</v>
      </c>
      <c r="B3094" s="8" t="s">
        <v>7612</v>
      </c>
      <c r="C3094" s="8" t="str">
        <f t="shared" si="47"/>
        <v>Outagamie County WI</v>
      </c>
      <c r="D3094" s="9">
        <v>183245</v>
      </c>
      <c r="E3094" s="8" t="s">
        <v>445</v>
      </c>
      <c r="F3094" s="9">
        <v>38117</v>
      </c>
      <c r="G3094" s="9">
        <v>51579</v>
      </c>
      <c r="H3094" s="9">
        <v>95162</v>
      </c>
      <c r="I3094" s="10">
        <v>0.40054853828208736</v>
      </c>
      <c r="J3094" s="10">
        <v>0.54201256804186548</v>
      </c>
      <c r="K3094" s="9">
        <v>-13462</v>
      </c>
      <c r="L3094" s="9">
        <v>13462</v>
      </c>
      <c r="M3094" s="10">
        <v>-0.14146402975977812</v>
      </c>
      <c r="N3094" s="10">
        <v>0.14146402975977812</v>
      </c>
      <c r="O3094" s="9">
        <v>45565</v>
      </c>
      <c r="P3094" s="9">
        <v>47294</v>
      </c>
      <c r="Q3094" s="9">
        <v>94237</v>
      </c>
      <c r="R3094" s="10">
        <v>0.4835149675817354</v>
      </c>
      <c r="S3094" s="10">
        <v>0.50186232583804657</v>
      </c>
      <c r="T3094" s="9">
        <v>-1729</v>
      </c>
      <c r="U3094" s="10">
        <v>-1.8347358256311175E-2</v>
      </c>
      <c r="V3094" s="9">
        <v>-7448</v>
      </c>
      <c r="W3094" s="9">
        <v>4285</v>
      </c>
      <c r="X3094" s="10">
        <v>-8.2966429299648037E-2</v>
      </c>
      <c r="Y3094" s="10">
        <v>4.0150242203818909E-2</v>
      </c>
      <c r="Z3094" s="11">
        <v>637.52</v>
      </c>
      <c r="AA3094" s="11">
        <v>287.43411971389133</v>
      </c>
      <c r="AB3094" s="11">
        <v>55087</v>
      </c>
      <c r="AC3094" s="12" t="s">
        <v>7613</v>
      </c>
      <c r="AD3094" s="8">
        <v>55</v>
      </c>
      <c r="AE3094" s="8">
        <v>87</v>
      </c>
      <c r="AF3094" s="13" t="s">
        <v>7527</v>
      </c>
      <c r="AG3094" s="13" t="s">
        <v>7528</v>
      </c>
      <c r="AH3094" s="13" t="s">
        <v>7529</v>
      </c>
      <c r="AI3094" s="14">
        <v>233007</v>
      </c>
      <c r="AJ3094" s="13" t="s">
        <v>486</v>
      </c>
      <c r="AK3094" s="13" t="s">
        <v>7530</v>
      </c>
      <c r="AL3094" s="13"/>
      <c r="AM3094" s="13"/>
      <c r="AN3094" s="13" t="s">
        <v>487</v>
      </c>
    </row>
    <row r="3095" spans="1:40" x14ac:dyDescent="0.2">
      <c r="A3095" s="8" t="s">
        <v>7511</v>
      </c>
      <c r="B3095" s="8" t="s">
        <v>7614</v>
      </c>
      <c r="C3095" s="8" t="str">
        <f t="shared" si="47"/>
        <v>Ozaukee County WI</v>
      </c>
      <c r="D3095" s="9">
        <v>87850</v>
      </c>
      <c r="E3095" s="8" t="s">
        <v>445</v>
      </c>
      <c r="F3095" s="9">
        <v>20167</v>
      </c>
      <c r="G3095" s="9">
        <v>30458</v>
      </c>
      <c r="H3095" s="9">
        <v>53368</v>
      </c>
      <c r="I3095" s="10">
        <v>0.37788562434417627</v>
      </c>
      <c r="J3095" s="10">
        <v>0.57071653425273572</v>
      </c>
      <c r="K3095" s="9">
        <v>-10291</v>
      </c>
      <c r="L3095" s="9">
        <v>10291</v>
      </c>
      <c r="M3095" s="10">
        <v>-0.19283090990855944</v>
      </c>
      <c r="N3095" s="10">
        <v>0.19283090990855944</v>
      </c>
      <c r="O3095" s="9">
        <v>19075</v>
      </c>
      <c r="P3095" s="9">
        <v>35991</v>
      </c>
      <c r="Q3095" s="9">
        <v>55565</v>
      </c>
      <c r="R3095" s="10">
        <v>0.34329164042112842</v>
      </c>
      <c r="S3095" s="10">
        <v>0.64772788625933586</v>
      </c>
      <c r="T3095" s="9">
        <v>-16916</v>
      </c>
      <c r="U3095" s="10">
        <v>-0.30443624583820744</v>
      </c>
      <c r="V3095" s="9">
        <v>1092</v>
      </c>
      <c r="W3095" s="9">
        <v>-5533</v>
      </c>
      <c r="X3095" s="10">
        <v>3.4593983923047855E-2</v>
      </c>
      <c r="Y3095" s="10">
        <v>-7.7011352006600142E-2</v>
      </c>
      <c r="Z3095" s="11">
        <v>233.08</v>
      </c>
      <c r="AA3095" s="11">
        <v>376.90921571992448</v>
      </c>
      <c r="AB3095" s="11">
        <v>55089</v>
      </c>
      <c r="AC3095" s="12" t="s">
        <v>7615</v>
      </c>
      <c r="AD3095" s="8">
        <v>55</v>
      </c>
      <c r="AE3095" s="8">
        <v>89</v>
      </c>
      <c r="AF3095" s="13" t="s">
        <v>7606</v>
      </c>
      <c r="AG3095" s="13" t="s">
        <v>7545</v>
      </c>
      <c r="AH3095" s="13" t="s">
        <v>7607</v>
      </c>
      <c r="AI3095" s="14">
        <v>1575747</v>
      </c>
      <c r="AJ3095" s="13" t="s">
        <v>486</v>
      </c>
      <c r="AK3095" s="13" t="s">
        <v>7547</v>
      </c>
      <c r="AL3095" s="13"/>
      <c r="AM3095" s="13"/>
      <c r="AN3095" s="13" t="s">
        <v>487</v>
      </c>
    </row>
    <row r="3096" spans="1:40" x14ac:dyDescent="0.2">
      <c r="A3096" s="8" t="s">
        <v>7511</v>
      </c>
      <c r="B3096" s="8" t="s">
        <v>7616</v>
      </c>
      <c r="C3096" s="8" t="str">
        <f t="shared" si="47"/>
        <v>Pepin County WI</v>
      </c>
      <c r="D3096" s="9">
        <v>7290</v>
      </c>
      <c r="E3096" s="8" t="s">
        <v>445</v>
      </c>
      <c r="F3096" s="9">
        <v>1345</v>
      </c>
      <c r="G3096" s="9">
        <v>2228</v>
      </c>
      <c r="H3096" s="9">
        <v>3746</v>
      </c>
      <c r="I3096" s="10">
        <v>0.35904965296316071</v>
      </c>
      <c r="J3096" s="10">
        <v>0.59476775226908707</v>
      </c>
      <c r="K3096" s="9">
        <v>-883</v>
      </c>
      <c r="L3096" s="9">
        <v>883</v>
      </c>
      <c r="M3096" s="10">
        <v>-0.23571809930592635</v>
      </c>
      <c r="N3096" s="10">
        <v>0.23571809930592635</v>
      </c>
      <c r="O3096" s="9">
        <v>1875</v>
      </c>
      <c r="P3096" s="9">
        <v>1793</v>
      </c>
      <c r="Q3096" s="9">
        <v>3696</v>
      </c>
      <c r="R3096" s="10">
        <v>0.50730519480519476</v>
      </c>
      <c r="S3096" s="10">
        <v>0.48511904761904762</v>
      </c>
      <c r="T3096" s="9">
        <v>82</v>
      </c>
      <c r="U3096" s="10">
        <v>2.2186147186147143E-2</v>
      </c>
      <c r="V3096" s="9">
        <v>-530</v>
      </c>
      <c r="W3096" s="9">
        <v>435</v>
      </c>
      <c r="X3096" s="10">
        <v>-0.14825554184203404</v>
      </c>
      <c r="Y3096" s="10">
        <v>0.10964870465003945</v>
      </c>
      <c r="Z3096" s="11">
        <v>231.98</v>
      </c>
      <c r="AA3096" s="11">
        <v>31.425122855418572</v>
      </c>
      <c r="AB3096" s="11">
        <v>55091</v>
      </c>
      <c r="AC3096" s="12" t="s">
        <v>7617</v>
      </c>
      <c r="AD3096" s="8">
        <v>55</v>
      </c>
      <c r="AE3096" s="8">
        <v>91</v>
      </c>
      <c r="AF3096" s="13"/>
      <c r="AG3096" s="13"/>
      <c r="AH3096" s="13"/>
      <c r="AJ3096" s="13"/>
      <c r="AK3096" s="13"/>
      <c r="AL3096" s="13"/>
      <c r="AM3096" s="13"/>
      <c r="AN3096" s="13" t="s">
        <v>510</v>
      </c>
    </row>
    <row r="3097" spans="1:40" x14ac:dyDescent="0.2">
      <c r="A3097" s="8" t="s">
        <v>7511</v>
      </c>
      <c r="B3097" s="8" t="s">
        <v>1805</v>
      </c>
      <c r="C3097" s="8" t="str">
        <f t="shared" si="47"/>
        <v>Pierce County WI</v>
      </c>
      <c r="D3097" s="9">
        <v>40889</v>
      </c>
      <c r="E3097" s="8" t="s">
        <v>445</v>
      </c>
      <c r="F3097" s="9">
        <v>8380</v>
      </c>
      <c r="G3097" s="9">
        <v>11260</v>
      </c>
      <c r="H3097" s="9">
        <v>21089</v>
      </c>
      <c r="I3097" s="10">
        <v>0.39736355445967092</v>
      </c>
      <c r="J3097" s="10">
        <v>0.53392764000189674</v>
      </c>
      <c r="K3097" s="9">
        <v>-2880</v>
      </c>
      <c r="L3097" s="9">
        <v>2880</v>
      </c>
      <c r="M3097" s="10">
        <v>-0.13656408554222582</v>
      </c>
      <c r="N3097" s="10">
        <v>0.13656408554222582</v>
      </c>
      <c r="O3097" s="9">
        <v>10213</v>
      </c>
      <c r="P3097" s="9">
        <v>10383</v>
      </c>
      <c r="Q3097" s="9">
        <v>20920</v>
      </c>
      <c r="R3097" s="10">
        <v>0.48819311663479925</v>
      </c>
      <c r="S3097" s="10">
        <v>0.49631931166347992</v>
      </c>
      <c r="T3097" s="9">
        <v>-170</v>
      </c>
      <c r="U3097" s="10">
        <v>-8.1261950286806717E-3</v>
      </c>
      <c r="V3097" s="9">
        <v>-1833</v>
      </c>
      <c r="W3097" s="9">
        <v>877</v>
      </c>
      <c r="X3097" s="10">
        <v>-9.0829562175128331E-2</v>
      </c>
      <c r="Y3097" s="10">
        <v>3.7608328338416819E-2</v>
      </c>
      <c r="Z3097" s="11">
        <v>573.75</v>
      </c>
      <c r="AA3097" s="11">
        <v>71.26623093681917</v>
      </c>
      <c r="AB3097" s="11">
        <v>55093</v>
      </c>
      <c r="AC3097" s="12" t="s">
        <v>7618</v>
      </c>
      <c r="AD3097" s="8">
        <v>55</v>
      </c>
      <c r="AE3097" s="8">
        <v>93</v>
      </c>
      <c r="AF3097" s="13" t="s">
        <v>3709</v>
      </c>
      <c r="AG3097" s="13" t="s">
        <v>3710</v>
      </c>
      <c r="AH3097" s="13" t="s">
        <v>3711</v>
      </c>
      <c r="AI3097" s="14">
        <v>3524583</v>
      </c>
      <c r="AJ3097" s="13" t="s">
        <v>486</v>
      </c>
      <c r="AK3097" s="13" t="s">
        <v>3712</v>
      </c>
      <c r="AL3097" s="13"/>
      <c r="AM3097" s="13"/>
      <c r="AN3097" s="13" t="s">
        <v>505</v>
      </c>
    </row>
    <row r="3098" spans="1:40" x14ac:dyDescent="0.2">
      <c r="A3098" s="8" t="s">
        <v>7511</v>
      </c>
      <c r="B3098" s="8" t="s">
        <v>888</v>
      </c>
      <c r="C3098" s="8" t="str">
        <f t="shared" si="47"/>
        <v>Polk County WI</v>
      </c>
      <c r="D3098" s="9">
        <v>43441</v>
      </c>
      <c r="E3098" s="8" t="s">
        <v>445</v>
      </c>
      <c r="F3098" s="9">
        <v>7568</v>
      </c>
      <c r="G3098" s="9">
        <v>13864</v>
      </c>
      <c r="H3098" s="9">
        <v>22691</v>
      </c>
      <c r="I3098" s="10">
        <v>0.33352430479044554</v>
      </c>
      <c r="J3098" s="10">
        <v>0.61099114186241243</v>
      </c>
      <c r="K3098" s="9">
        <v>-6296</v>
      </c>
      <c r="L3098" s="9">
        <v>6296</v>
      </c>
      <c r="M3098" s="10">
        <v>-0.2774668370719669</v>
      </c>
      <c r="N3098" s="10">
        <v>0.2774668370719669</v>
      </c>
      <c r="O3098" s="9">
        <v>10054</v>
      </c>
      <c r="P3098" s="9">
        <v>12075</v>
      </c>
      <c r="Q3098" s="9">
        <v>22494</v>
      </c>
      <c r="R3098" s="10">
        <v>0.44696363474704365</v>
      </c>
      <c r="S3098" s="10">
        <v>0.53680981595092025</v>
      </c>
      <c r="T3098" s="9">
        <v>-2021</v>
      </c>
      <c r="U3098" s="10">
        <v>-8.9846181203876607E-2</v>
      </c>
      <c r="V3098" s="9">
        <v>-2486</v>
      </c>
      <c r="W3098" s="9">
        <v>1789</v>
      </c>
      <c r="X3098" s="10">
        <v>-0.11343932995659811</v>
      </c>
      <c r="Y3098" s="10">
        <v>7.418132591149218E-2</v>
      </c>
      <c r="Z3098" s="11">
        <v>913.96</v>
      </c>
      <c r="AA3098" s="11">
        <v>47.530526500065648</v>
      </c>
      <c r="AB3098" s="11">
        <v>55095</v>
      </c>
      <c r="AC3098" s="12" t="s">
        <v>7619</v>
      </c>
      <c r="AD3098" s="8">
        <v>55</v>
      </c>
      <c r="AE3098" s="8">
        <v>95</v>
      </c>
      <c r="AF3098" s="13"/>
      <c r="AG3098" s="13"/>
      <c r="AH3098" s="13"/>
      <c r="AJ3098" s="13"/>
      <c r="AK3098" s="13"/>
      <c r="AL3098" s="13"/>
      <c r="AM3098" s="13"/>
      <c r="AN3098" s="13" t="s">
        <v>510</v>
      </c>
    </row>
    <row r="3099" spans="1:40" x14ac:dyDescent="0.2">
      <c r="A3099" s="8" t="s">
        <v>7511</v>
      </c>
      <c r="B3099" s="8" t="s">
        <v>5477</v>
      </c>
      <c r="C3099" s="8" t="str">
        <f t="shared" si="47"/>
        <v>Portage County WI</v>
      </c>
      <c r="D3099" s="9">
        <v>70408</v>
      </c>
      <c r="E3099" s="8" t="s">
        <v>445</v>
      </c>
      <c r="F3099" s="9">
        <v>18524</v>
      </c>
      <c r="G3099" s="9">
        <v>17310</v>
      </c>
      <c r="H3099" s="9">
        <v>38123</v>
      </c>
      <c r="I3099" s="10">
        <v>0.48590089971932954</v>
      </c>
      <c r="J3099" s="10">
        <v>0.4540566062481966</v>
      </c>
      <c r="K3099" s="9">
        <v>1214</v>
      </c>
      <c r="L3099" s="9">
        <v>-1214</v>
      </c>
      <c r="M3099" s="10">
        <v>3.1844293471132934E-2</v>
      </c>
      <c r="N3099" s="10">
        <v>-3.1844293471132934E-2</v>
      </c>
      <c r="O3099" s="9">
        <v>22052</v>
      </c>
      <c r="P3099" s="9">
        <v>16599</v>
      </c>
      <c r="Q3099" s="9">
        <v>39186</v>
      </c>
      <c r="R3099" s="10">
        <v>0.56275200326647268</v>
      </c>
      <c r="S3099" s="10">
        <v>0.42359516153728372</v>
      </c>
      <c r="T3099" s="9">
        <v>5453</v>
      </c>
      <c r="U3099" s="10">
        <v>0.13915684172918896</v>
      </c>
      <c r="V3099" s="9">
        <v>-3528</v>
      </c>
      <c r="W3099" s="9">
        <v>711</v>
      </c>
      <c r="X3099" s="10">
        <v>-7.685110354714314E-2</v>
      </c>
      <c r="Y3099" s="10">
        <v>3.0461444710912888E-2</v>
      </c>
      <c r="Z3099" s="11">
        <v>800.68</v>
      </c>
      <c r="AA3099" s="11">
        <v>87.935255033221765</v>
      </c>
      <c r="AB3099" s="11">
        <v>55097</v>
      </c>
      <c r="AC3099" s="12" t="s">
        <v>7620</v>
      </c>
      <c r="AD3099" s="8">
        <v>55</v>
      </c>
      <c r="AE3099" s="8">
        <v>97</v>
      </c>
      <c r="AF3099" s="13" t="s">
        <v>7621</v>
      </c>
      <c r="AG3099" s="13" t="s">
        <v>7587</v>
      </c>
      <c r="AH3099" s="13" t="s">
        <v>7622</v>
      </c>
      <c r="AJ3099" s="13" t="s">
        <v>498</v>
      </c>
      <c r="AK3099" s="13" t="s">
        <v>7589</v>
      </c>
      <c r="AL3099" s="13"/>
      <c r="AM3099" s="13"/>
      <c r="AN3099" s="13" t="s">
        <v>487</v>
      </c>
    </row>
    <row r="3100" spans="1:40" x14ac:dyDescent="0.2">
      <c r="A3100" s="8" t="s">
        <v>7511</v>
      </c>
      <c r="B3100" s="8" t="s">
        <v>7623</v>
      </c>
      <c r="C3100" s="8" t="str">
        <f t="shared" si="47"/>
        <v>Price County WI</v>
      </c>
      <c r="D3100" s="9">
        <v>13645</v>
      </c>
      <c r="E3100" s="8" t="s">
        <v>445</v>
      </c>
      <c r="F3100" s="9">
        <v>2671</v>
      </c>
      <c r="G3100" s="9">
        <v>4562</v>
      </c>
      <c r="H3100" s="9">
        <v>7560</v>
      </c>
      <c r="I3100" s="10">
        <v>0.35330687830687829</v>
      </c>
      <c r="J3100" s="10">
        <v>0.60343915343915344</v>
      </c>
      <c r="K3100" s="9">
        <v>-1891</v>
      </c>
      <c r="L3100" s="9">
        <v>1891</v>
      </c>
      <c r="M3100" s="10">
        <v>-0.25013227513227515</v>
      </c>
      <c r="N3100" s="10">
        <v>0.25013227513227515</v>
      </c>
      <c r="O3100" s="9">
        <v>3882</v>
      </c>
      <c r="P3100" s="9">
        <v>3879</v>
      </c>
      <c r="Q3100" s="9">
        <v>7870</v>
      </c>
      <c r="R3100" s="10">
        <v>0.49326556543837358</v>
      </c>
      <c r="S3100" s="10">
        <v>0.49288437102922489</v>
      </c>
      <c r="T3100" s="9">
        <v>3</v>
      </c>
      <c r="U3100" s="10">
        <v>3.8119440914868852E-4</v>
      </c>
      <c r="V3100" s="9">
        <v>-1211</v>
      </c>
      <c r="W3100" s="9">
        <v>683</v>
      </c>
      <c r="X3100" s="10">
        <v>-0.13995868713149529</v>
      </c>
      <c r="Y3100" s="10">
        <v>0.11055478240992855</v>
      </c>
      <c r="Z3100" s="11">
        <v>1254.3800000000001</v>
      </c>
      <c r="AA3100" s="11">
        <v>10.877883894832506</v>
      </c>
      <c r="AB3100" s="11">
        <v>55099</v>
      </c>
      <c r="AC3100" s="12" t="s">
        <v>7624</v>
      </c>
      <c r="AD3100" s="8">
        <v>55</v>
      </c>
      <c r="AE3100" s="8">
        <v>99</v>
      </c>
      <c r="AF3100" s="13"/>
      <c r="AG3100" s="13"/>
      <c r="AH3100" s="13"/>
      <c r="AJ3100" s="13"/>
      <c r="AK3100" s="13"/>
      <c r="AL3100" s="13"/>
      <c r="AM3100" s="13"/>
      <c r="AN3100" s="13" t="s">
        <v>510</v>
      </c>
    </row>
    <row r="3101" spans="1:40" x14ac:dyDescent="0.2">
      <c r="A3101" s="8" t="s">
        <v>7511</v>
      </c>
      <c r="B3101" s="8" t="s">
        <v>7625</v>
      </c>
      <c r="C3101" s="8" t="str">
        <f t="shared" si="47"/>
        <v>Racine County WI</v>
      </c>
      <c r="D3101" s="9">
        <v>195080</v>
      </c>
      <c r="E3101" s="8" t="s">
        <v>445</v>
      </c>
      <c r="F3101" s="9">
        <v>42506</v>
      </c>
      <c r="G3101" s="9">
        <v>46620</v>
      </c>
      <c r="H3101" s="9">
        <v>93678</v>
      </c>
      <c r="I3101" s="10">
        <v>0.45374581011550202</v>
      </c>
      <c r="J3101" s="10">
        <v>0.49766220457311217</v>
      </c>
      <c r="K3101" s="9">
        <v>-4114</v>
      </c>
      <c r="L3101" s="9">
        <v>4114</v>
      </c>
      <c r="M3101" s="10">
        <v>-4.3916394457610142E-2</v>
      </c>
      <c r="N3101" s="10">
        <v>4.3916394457610142E-2</v>
      </c>
      <c r="O3101" s="9">
        <v>52887</v>
      </c>
      <c r="P3101" s="9">
        <v>49173</v>
      </c>
      <c r="Q3101" s="9">
        <v>102937</v>
      </c>
      <c r="R3101" s="10">
        <v>0.513780273371091</v>
      </c>
      <c r="S3101" s="10">
        <v>0.47769995239806873</v>
      </c>
      <c r="T3101" s="9">
        <v>3714</v>
      </c>
      <c r="U3101" s="10">
        <v>3.6080320973022273E-2</v>
      </c>
      <c r="V3101" s="9">
        <v>-10381</v>
      </c>
      <c r="W3101" s="9">
        <v>-2553</v>
      </c>
      <c r="X3101" s="10">
        <v>-6.0034463255588977E-2</v>
      </c>
      <c r="Y3101" s="10">
        <v>1.9962252175043438E-2</v>
      </c>
      <c r="Z3101" s="11">
        <v>332.5</v>
      </c>
      <c r="AA3101" s="11">
        <v>586.70676691729318</v>
      </c>
      <c r="AB3101" s="11">
        <v>55101</v>
      </c>
      <c r="AC3101" s="12" t="s">
        <v>7626</v>
      </c>
      <c r="AD3101" s="8">
        <v>55</v>
      </c>
      <c r="AE3101" s="8">
        <v>101</v>
      </c>
      <c r="AF3101" s="13" t="s">
        <v>7627</v>
      </c>
      <c r="AG3101" s="13" t="s">
        <v>7545</v>
      </c>
      <c r="AH3101" s="13" t="s">
        <v>7628</v>
      </c>
      <c r="AI3101" s="14">
        <v>195080</v>
      </c>
      <c r="AJ3101" s="13" t="s">
        <v>486</v>
      </c>
      <c r="AK3101" s="13" t="s">
        <v>7547</v>
      </c>
      <c r="AL3101" s="13"/>
      <c r="AM3101" s="13"/>
      <c r="AN3101" s="13" t="s">
        <v>487</v>
      </c>
    </row>
    <row r="3102" spans="1:40" x14ac:dyDescent="0.2">
      <c r="A3102" s="8" t="s">
        <v>7511</v>
      </c>
      <c r="B3102" s="8" t="s">
        <v>2240</v>
      </c>
      <c r="C3102" s="8" t="str">
        <f t="shared" si="47"/>
        <v>Richland County WI</v>
      </c>
      <c r="D3102" s="9">
        <v>17495</v>
      </c>
      <c r="E3102" s="8" t="s">
        <v>445</v>
      </c>
      <c r="F3102" s="9">
        <v>3577</v>
      </c>
      <c r="G3102" s="9">
        <v>4021</v>
      </c>
      <c r="H3102" s="9">
        <v>7962</v>
      </c>
      <c r="I3102" s="10">
        <v>0.44925898015573978</v>
      </c>
      <c r="J3102" s="10">
        <v>0.50502386335091687</v>
      </c>
      <c r="K3102" s="9">
        <v>-444</v>
      </c>
      <c r="L3102" s="9">
        <v>444</v>
      </c>
      <c r="M3102" s="10">
        <v>-5.5764883195177084E-2</v>
      </c>
      <c r="N3102" s="10">
        <v>5.5764883195177084E-2</v>
      </c>
      <c r="O3102" s="9">
        <v>4964</v>
      </c>
      <c r="P3102" s="9">
        <v>3575</v>
      </c>
      <c r="Q3102" s="9">
        <v>8636</v>
      </c>
      <c r="R3102" s="10">
        <v>0.57480314960629919</v>
      </c>
      <c r="S3102" s="10">
        <v>0.41396479851783236</v>
      </c>
      <c r="T3102" s="9">
        <v>1389</v>
      </c>
      <c r="U3102" s="10">
        <v>0.16083835108846684</v>
      </c>
      <c r="V3102" s="9">
        <v>-1387</v>
      </c>
      <c r="W3102" s="9">
        <v>446</v>
      </c>
      <c r="X3102" s="10">
        <v>-0.12554416945055941</v>
      </c>
      <c r="Y3102" s="10">
        <v>9.1059064833084513E-2</v>
      </c>
      <c r="Z3102" s="11">
        <v>586.15</v>
      </c>
      <c r="AA3102" s="11">
        <v>29.847308709374733</v>
      </c>
      <c r="AB3102" s="11">
        <v>55103</v>
      </c>
      <c r="AC3102" s="12" t="s">
        <v>7629</v>
      </c>
      <c r="AD3102" s="8">
        <v>55</v>
      </c>
      <c r="AE3102" s="8">
        <v>103</v>
      </c>
      <c r="AF3102" s="13"/>
      <c r="AG3102" s="13"/>
      <c r="AH3102" s="13"/>
      <c r="AJ3102" s="13"/>
      <c r="AK3102" s="13"/>
      <c r="AL3102" s="13"/>
      <c r="AM3102" s="13"/>
      <c r="AN3102" s="13" t="s">
        <v>510</v>
      </c>
    </row>
    <row r="3103" spans="1:40" x14ac:dyDescent="0.2">
      <c r="A3103" s="8" t="s">
        <v>7511</v>
      </c>
      <c r="B3103" s="8" t="s">
        <v>3869</v>
      </c>
      <c r="C3103" s="8" t="str">
        <f t="shared" si="47"/>
        <v>Rock County WI</v>
      </c>
      <c r="D3103" s="9">
        <v>161448</v>
      </c>
      <c r="E3103" s="8" t="s">
        <v>445</v>
      </c>
      <c r="F3103" s="9">
        <v>39336</v>
      </c>
      <c r="G3103" s="9">
        <v>31483</v>
      </c>
      <c r="H3103" s="9">
        <v>75043</v>
      </c>
      <c r="I3103" s="10">
        <v>0.52417947043694946</v>
      </c>
      <c r="J3103" s="10">
        <v>0.41953280119398212</v>
      </c>
      <c r="K3103" s="9">
        <v>7853</v>
      </c>
      <c r="L3103" s="9">
        <v>-7853</v>
      </c>
      <c r="M3103" s="10">
        <v>0.10464666924296734</v>
      </c>
      <c r="N3103" s="10">
        <v>-0.10464666924296734</v>
      </c>
      <c r="O3103" s="9">
        <v>49158</v>
      </c>
      <c r="P3103" s="9">
        <v>30492</v>
      </c>
      <c r="Q3103" s="9">
        <v>80462</v>
      </c>
      <c r="R3103" s="10">
        <v>0.61094678233203248</v>
      </c>
      <c r="S3103" s="10">
        <v>0.37896149735278767</v>
      </c>
      <c r="T3103" s="9">
        <v>18666</v>
      </c>
      <c r="U3103" s="10">
        <v>0.23198528497924481</v>
      </c>
      <c r="V3103" s="9">
        <v>-9822</v>
      </c>
      <c r="W3103" s="9">
        <v>991</v>
      </c>
      <c r="X3103" s="10">
        <v>-8.6767311895083021E-2</v>
      </c>
      <c r="Y3103" s="10">
        <v>4.057130384119445E-2</v>
      </c>
      <c r="Z3103" s="11">
        <v>718.14</v>
      </c>
      <c r="AA3103" s="11">
        <v>224.81410309967416</v>
      </c>
      <c r="AB3103" s="11">
        <v>55105</v>
      </c>
      <c r="AC3103" s="12" t="s">
        <v>7630</v>
      </c>
      <c r="AD3103" s="8">
        <v>55</v>
      </c>
      <c r="AE3103" s="8">
        <v>105</v>
      </c>
      <c r="AF3103" s="13" t="s">
        <v>7631</v>
      </c>
      <c r="AG3103" s="13" t="s">
        <v>314</v>
      </c>
      <c r="AH3103" s="13" t="s">
        <v>7632</v>
      </c>
      <c r="AI3103" s="14">
        <v>161448</v>
      </c>
      <c r="AJ3103" s="13" t="s">
        <v>486</v>
      </c>
      <c r="AK3103" s="13" t="s">
        <v>7539</v>
      </c>
      <c r="AL3103" s="13"/>
      <c r="AM3103" s="13"/>
      <c r="AN3103" s="13" t="s">
        <v>487</v>
      </c>
    </row>
    <row r="3104" spans="1:40" x14ac:dyDescent="0.2">
      <c r="A3104" s="8" t="s">
        <v>7511</v>
      </c>
      <c r="B3104" s="8" t="s">
        <v>6853</v>
      </c>
      <c r="C3104" s="8" t="str">
        <f t="shared" si="47"/>
        <v>Rusk County WI</v>
      </c>
      <c r="D3104" s="9">
        <v>14124</v>
      </c>
      <c r="E3104" s="8" t="s">
        <v>445</v>
      </c>
      <c r="F3104" s="9">
        <v>2171</v>
      </c>
      <c r="G3104" s="9">
        <v>4564</v>
      </c>
      <c r="H3104" s="9">
        <v>7029</v>
      </c>
      <c r="I3104" s="10">
        <v>0.30886328069426661</v>
      </c>
      <c r="J3104" s="10">
        <v>0.64931000142267747</v>
      </c>
      <c r="K3104" s="9">
        <v>-2393</v>
      </c>
      <c r="L3104" s="9">
        <v>2393</v>
      </c>
      <c r="M3104" s="10">
        <v>-0.34044672072841087</v>
      </c>
      <c r="N3104" s="10">
        <v>0.34044672072841087</v>
      </c>
      <c r="O3104" s="9">
        <v>3391</v>
      </c>
      <c r="P3104" s="9">
        <v>3673</v>
      </c>
      <c r="Q3104" s="9">
        <v>7171</v>
      </c>
      <c r="R3104" s="10">
        <v>0.47287686515130384</v>
      </c>
      <c r="S3104" s="10">
        <v>0.51220192441779389</v>
      </c>
      <c r="T3104" s="9">
        <v>-282</v>
      </c>
      <c r="U3104" s="10">
        <v>-3.9325059266490048E-2</v>
      </c>
      <c r="V3104" s="9">
        <v>-1220</v>
      </c>
      <c r="W3104" s="9">
        <v>891</v>
      </c>
      <c r="X3104" s="10">
        <v>-0.16401358445703723</v>
      </c>
      <c r="Y3104" s="10">
        <v>0.13710807700488359</v>
      </c>
      <c r="Z3104" s="11">
        <v>913.59</v>
      </c>
      <c r="AA3104" s="11">
        <v>15.459889009293008</v>
      </c>
      <c r="AB3104" s="11">
        <v>55107</v>
      </c>
      <c r="AC3104" s="12" t="s">
        <v>7633</v>
      </c>
      <c r="AD3104" s="8">
        <v>55</v>
      </c>
      <c r="AE3104" s="8">
        <v>107</v>
      </c>
      <c r="AF3104" s="13"/>
      <c r="AG3104" s="13"/>
      <c r="AH3104" s="13"/>
      <c r="AJ3104" s="13"/>
      <c r="AK3104" s="13"/>
      <c r="AL3104" s="13"/>
      <c r="AM3104" s="13"/>
      <c r="AN3104" s="13" t="s">
        <v>510</v>
      </c>
    </row>
    <row r="3105" spans="1:40" x14ac:dyDescent="0.2">
      <c r="A3105" s="8" t="s">
        <v>7511</v>
      </c>
      <c r="B3105" s="8" t="s">
        <v>7634</v>
      </c>
      <c r="C3105" s="8" t="str">
        <f t="shared" ref="C3105:C3144" si="48">B3105&amp;" "&amp;A3105</f>
        <v>St. Croix County WI</v>
      </c>
      <c r="D3105" s="9">
        <v>87513</v>
      </c>
      <c r="E3105" s="8" t="s">
        <v>445</v>
      </c>
      <c r="F3105" s="9">
        <v>17496</v>
      </c>
      <c r="G3105" s="9">
        <v>26123</v>
      </c>
      <c r="H3105" s="9">
        <v>46819</v>
      </c>
      <c r="I3105" s="10">
        <v>0.3736944402913347</v>
      </c>
      <c r="J3105" s="10">
        <v>0.55795723958222088</v>
      </c>
      <c r="K3105" s="9">
        <v>-8627</v>
      </c>
      <c r="L3105" s="9">
        <v>8627</v>
      </c>
      <c r="M3105" s="10">
        <v>-0.18426279929088618</v>
      </c>
      <c r="N3105" s="10">
        <v>0.18426279929088618</v>
      </c>
      <c r="O3105" s="9">
        <v>19874</v>
      </c>
      <c r="P3105" s="9">
        <v>25475</v>
      </c>
      <c r="Q3105" s="9">
        <v>46009</v>
      </c>
      <c r="R3105" s="10">
        <v>0.43195896455041405</v>
      </c>
      <c r="S3105" s="10">
        <v>0.55369601599687013</v>
      </c>
      <c r="T3105" s="9">
        <v>-5601</v>
      </c>
      <c r="U3105" s="10">
        <v>-0.12173705144645608</v>
      </c>
      <c r="V3105" s="9">
        <v>-2378</v>
      </c>
      <c r="W3105" s="9">
        <v>648</v>
      </c>
      <c r="X3105" s="10">
        <v>-5.8264524259079353E-2</v>
      </c>
      <c r="Y3105" s="10">
        <v>4.2612235853507485E-3</v>
      </c>
      <c r="Z3105" s="11">
        <v>722.33</v>
      </c>
      <c r="AA3105" s="11">
        <v>121.15376628410837</v>
      </c>
      <c r="AB3105" s="11">
        <v>55109</v>
      </c>
      <c r="AC3105" s="12" t="s">
        <v>7635</v>
      </c>
      <c r="AD3105" s="8">
        <v>55</v>
      </c>
      <c r="AE3105" s="8">
        <v>109</v>
      </c>
      <c r="AF3105" s="13" t="s">
        <v>3709</v>
      </c>
      <c r="AG3105" s="13" t="s">
        <v>3710</v>
      </c>
      <c r="AH3105" s="13" t="s">
        <v>3711</v>
      </c>
      <c r="AI3105" s="14">
        <v>3524583</v>
      </c>
      <c r="AJ3105" s="13" t="s">
        <v>486</v>
      </c>
      <c r="AK3105" s="13" t="s">
        <v>3712</v>
      </c>
      <c r="AL3105" s="13"/>
      <c r="AM3105" s="13"/>
      <c r="AN3105" s="13" t="s">
        <v>505</v>
      </c>
    </row>
    <row r="3106" spans="1:40" x14ac:dyDescent="0.2">
      <c r="A3106" s="8" t="s">
        <v>7511</v>
      </c>
      <c r="B3106" s="8" t="s">
        <v>7636</v>
      </c>
      <c r="C3106" s="8" t="str">
        <f t="shared" si="48"/>
        <v>Sauk County WI</v>
      </c>
      <c r="D3106" s="9">
        <v>63642</v>
      </c>
      <c r="E3106" s="8" t="s">
        <v>445</v>
      </c>
      <c r="F3106" s="9">
        <v>16050</v>
      </c>
      <c r="G3106" s="9">
        <v>15871</v>
      </c>
      <c r="H3106" s="9">
        <v>33848</v>
      </c>
      <c r="I3106" s="10">
        <v>0.47417868116284567</v>
      </c>
      <c r="J3106" s="10">
        <v>0.46889033325454976</v>
      </c>
      <c r="K3106" s="9">
        <v>179</v>
      </c>
      <c r="L3106" s="9">
        <v>-179</v>
      </c>
      <c r="M3106" s="10">
        <v>5.2883479082959095E-3</v>
      </c>
      <c r="N3106" s="10">
        <v>-5.2883479082959095E-3</v>
      </c>
      <c r="O3106" s="9">
        <v>18718</v>
      </c>
      <c r="P3106" s="9">
        <v>12829</v>
      </c>
      <c r="Q3106" s="9">
        <v>31832</v>
      </c>
      <c r="R3106" s="10">
        <v>0.58802462930384514</v>
      </c>
      <c r="S3106" s="10">
        <v>0.40302211610957528</v>
      </c>
      <c r="T3106" s="9">
        <v>5889</v>
      </c>
      <c r="U3106" s="10">
        <v>0.18500251319426986</v>
      </c>
      <c r="V3106" s="9">
        <v>-2668</v>
      </c>
      <c r="W3106" s="9">
        <v>3042</v>
      </c>
      <c r="X3106" s="10">
        <v>-0.11384594814099946</v>
      </c>
      <c r="Y3106" s="10">
        <v>6.5868217144974484E-2</v>
      </c>
      <c r="Z3106" s="11">
        <v>830.9</v>
      </c>
      <c r="AA3106" s="11">
        <v>76.59405463954748</v>
      </c>
      <c r="AB3106" s="11">
        <v>55111</v>
      </c>
      <c r="AC3106" s="12" t="s">
        <v>7637</v>
      </c>
      <c r="AD3106" s="8">
        <v>55</v>
      </c>
      <c r="AE3106" s="8">
        <v>111</v>
      </c>
      <c r="AF3106" s="13" t="s">
        <v>7638</v>
      </c>
      <c r="AG3106" s="13" t="s">
        <v>314</v>
      </c>
      <c r="AH3106" s="13" t="s">
        <v>7639</v>
      </c>
      <c r="AJ3106" s="13" t="s">
        <v>498</v>
      </c>
      <c r="AK3106" s="13" t="s">
        <v>7539</v>
      </c>
      <c r="AL3106" s="13"/>
      <c r="AM3106" s="13"/>
      <c r="AN3106" s="13" t="s">
        <v>487</v>
      </c>
    </row>
    <row r="3107" spans="1:40" x14ac:dyDescent="0.2">
      <c r="A3107" s="8" t="s">
        <v>7511</v>
      </c>
      <c r="B3107" s="8" t="s">
        <v>7640</v>
      </c>
      <c r="C3107" s="8" t="str">
        <f t="shared" si="48"/>
        <v>Sawyer County WI</v>
      </c>
      <c r="D3107" s="9">
        <v>16376</v>
      </c>
      <c r="E3107" s="8" t="s">
        <v>445</v>
      </c>
      <c r="F3107" s="9">
        <v>2846</v>
      </c>
      <c r="G3107" s="9">
        <v>4625</v>
      </c>
      <c r="H3107" s="9">
        <v>7767</v>
      </c>
      <c r="I3107" s="10">
        <v>0.36642204197244754</v>
      </c>
      <c r="J3107" s="10">
        <v>0.59546800566499292</v>
      </c>
      <c r="K3107" s="9">
        <v>-1779</v>
      </c>
      <c r="L3107" s="9">
        <v>1779</v>
      </c>
      <c r="M3107" s="10">
        <v>-0.22904596369254537</v>
      </c>
      <c r="N3107" s="10">
        <v>0.22904596369254537</v>
      </c>
      <c r="O3107" s="9">
        <v>4482</v>
      </c>
      <c r="P3107" s="9">
        <v>4436</v>
      </c>
      <c r="Q3107" s="9">
        <v>9003</v>
      </c>
      <c r="R3107" s="10">
        <v>0.49783405531489505</v>
      </c>
      <c r="S3107" s="10">
        <v>0.49272464733977561</v>
      </c>
      <c r="T3107" s="9">
        <v>46</v>
      </c>
      <c r="U3107" s="10">
        <v>5.1094079751194399E-3</v>
      </c>
      <c r="V3107" s="9">
        <v>-1636</v>
      </c>
      <c r="W3107" s="9">
        <v>189</v>
      </c>
      <c r="X3107" s="10">
        <v>-0.13141201334244751</v>
      </c>
      <c r="Y3107" s="10">
        <v>0.1027433583252173</v>
      </c>
      <c r="Z3107" s="11">
        <v>1257.31</v>
      </c>
      <c r="AA3107" s="11">
        <v>13.0246319523427</v>
      </c>
      <c r="AB3107" s="11">
        <v>55113</v>
      </c>
      <c r="AC3107" s="12" t="s">
        <v>7641</v>
      </c>
      <c r="AD3107" s="8">
        <v>55</v>
      </c>
      <c r="AE3107" s="8">
        <v>113</v>
      </c>
      <c r="AF3107" s="13"/>
      <c r="AG3107" s="13"/>
      <c r="AH3107" s="13"/>
      <c r="AJ3107" s="13"/>
      <c r="AK3107" s="13"/>
      <c r="AL3107" s="13"/>
      <c r="AM3107" s="13"/>
      <c r="AN3107" s="13" t="s">
        <v>510</v>
      </c>
    </row>
    <row r="3108" spans="1:40" x14ac:dyDescent="0.2">
      <c r="A3108" s="8" t="s">
        <v>7511</v>
      </c>
      <c r="B3108" s="8" t="s">
        <v>7642</v>
      </c>
      <c r="C3108" s="8" t="str">
        <f t="shared" si="48"/>
        <v>Shawano County WI</v>
      </c>
      <c r="D3108" s="9">
        <v>41304</v>
      </c>
      <c r="E3108" s="8" t="s">
        <v>445</v>
      </c>
      <c r="F3108" s="9">
        <v>6056</v>
      </c>
      <c r="G3108" s="9">
        <v>12742</v>
      </c>
      <c r="H3108" s="9">
        <v>19697</v>
      </c>
      <c r="I3108" s="10">
        <v>0.30745798852617151</v>
      </c>
      <c r="J3108" s="10">
        <v>0.64690054322993351</v>
      </c>
      <c r="K3108" s="9">
        <v>-6686</v>
      </c>
      <c r="L3108" s="9">
        <v>6686</v>
      </c>
      <c r="M3108" s="10">
        <v>-0.339442554703762</v>
      </c>
      <c r="N3108" s="10">
        <v>0.339442554703762</v>
      </c>
      <c r="O3108" s="9">
        <v>8990</v>
      </c>
      <c r="P3108" s="9">
        <v>11017</v>
      </c>
      <c r="Q3108" s="9">
        <v>20222</v>
      </c>
      <c r="R3108" s="10">
        <v>0.44456532489368017</v>
      </c>
      <c r="S3108" s="10">
        <v>0.54480269013945204</v>
      </c>
      <c r="T3108" s="9">
        <v>-2027</v>
      </c>
      <c r="U3108" s="10">
        <v>-0.10023736524577187</v>
      </c>
      <c r="V3108" s="9">
        <v>-2934</v>
      </c>
      <c r="W3108" s="9">
        <v>1725</v>
      </c>
      <c r="X3108" s="10">
        <v>-0.13710733636750866</v>
      </c>
      <c r="Y3108" s="10">
        <v>0.10209785309048147</v>
      </c>
      <c r="Z3108" s="11">
        <v>893.06</v>
      </c>
      <c r="AA3108" s="11">
        <v>46.24997200636016</v>
      </c>
      <c r="AB3108" s="11">
        <v>55115</v>
      </c>
      <c r="AC3108" s="12" t="s">
        <v>7643</v>
      </c>
      <c r="AD3108" s="8">
        <v>55</v>
      </c>
      <c r="AE3108" s="8">
        <v>115</v>
      </c>
      <c r="AF3108" s="13" t="s">
        <v>7602</v>
      </c>
      <c r="AG3108" s="13" t="s">
        <v>184</v>
      </c>
      <c r="AH3108" s="13" t="s">
        <v>7603</v>
      </c>
      <c r="AJ3108" s="13" t="s">
        <v>498</v>
      </c>
      <c r="AK3108" s="13" t="s">
        <v>7521</v>
      </c>
      <c r="AL3108" s="13"/>
      <c r="AM3108" s="13"/>
      <c r="AN3108" s="13" t="s">
        <v>487</v>
      </c>
    </row>
    <row r="3109" spans="1:40" x14ac:dyDescent="0.2">
      <c r="A3109" s="8" t="s">
        <v>7511</v>
      </c>
      <c r="B3109" s="8" t="s">
        <v>7644</v>
      </c>
      <c r="C3109" s="8" t="str">
        <f t="shared" si="48"/>
        <v>Sheboygan County WI</v>
      </c>
      <c r="D3109" s="9">
        <v>115569</v>
      </c>
      <c r="E3109" s="8" t="s">
        <v>445</v>
      </c>
      <c r="F3109" s="9">
        <v>22636</v>
      </c>
      <c r="G3109" s="9">
        <v>32368</v>
      </c>
      <c r="H3109" s="9">
        <v>58290</v>
      </c>
      <c r="I3109" s="10">
        <v>0.38833419111339851</v>
      </c>
      <c r="J3109" s="10">
        <v>0.55529250300223021</v>
      </c>
      <c r="K3109" s="9">
        <v>-9732</v>
      </c>
      <c r="L3109" s="9">
        <v>9732</v>
      </c>
      <c r="M3109" s="10">
        <v>-0.1669583118888317</v>
      </c>
      <c r="N3109" s="10">
        <v>0.1669583118888317</v>
      </c>
      <c r="O3109" s="9">
        <v>28356</v>
      </c>
      <c r="P3109" s="9">
        <v>34282</v>
      </c>
      <c r="Q3109" s="9">
        <v>63272</v>
      </c>
      <c r="R3109" s="10">
        <v>0.44816032368188141</v>
      </c>
      <c r="S3109" s="10">
        <v>0.54181944620053102</v>
      </c>
      <c r="T3109" s="9">
        <v>-5926</v>
      </c>
      <c r="U3109" s="10">
        <v>-9.3659122518649607E-2</v>
      </c>
      <c r="V3109" s="9">
        <v>-5720</v>
      </c>
      <c r="W3109" s="9">
        <v>-1914</v>
      </c>
      <c r="X3109" s="10">
        <v>-5.9826132568482904E-2</v>
      </c>
      <c r="Y3109" s="10">
        <v>1.347305680169919E-2</v>
      </c>
      <c r="Z3109" s="11">
        <v>511.27</v>
      </c>
      <c r="AA3109" s="11">
        <v>226.04299098323781</v>
      </c>
      <c r="AB3109" s="11">
        <v>55117</v>
      </c>
      <c r="AC3109" s="12" t="s">
        <v>7645</v>
      </c>
      <c r="AD3109" s="8">
        <v>55</v>
      </c>
      <c r="AE3109" s="8">
        <v>117</v>
      </c>
      <c r="AF3109" s="13" t="s">
        <v>7646</v>
      </c>
      <c r="AG3109" s="13"/>
      <c r="AH3109" s="13" t="s">
        <v>7647</v>
      </c>
      <c r="AI3109" s="14">
        <v>115569</v>
      </c>
      <c r="AJ3109" s="13" t="s">
        <v>486</v>
      </c>
      <c r="AK3109" s="13"/>
      <c r="AL3109" s="13"/>
      <c r="AM3109" s="13"/>
      <c r="AN3109" s="13" t="s">
        <v>487</v>
      </c>
    </row>
    <row r="3110" spans="1:40" x14ac:dyDescent="0.2">
      <c r="A3110" s="8" t="s">
        <v>7511</v>
      </c>
      <c r="B3110" s="8" t="s">
        <v>1544</v>
      </c>
      <c r="C3110" s="8" t="str">
        <f t="shared" si="48"/>
        <v>Taylor County WI</v>
      </c>
      <c r="D3110" s="9">
        <v>20455</v>
      </c>
      <c r="E3110" s="8" t="s">
        <v>445</v>
      </c>
      <c r="F3110" s="9">
        <v>2398</v>
      </c>
      <c r="G3110" s="9">
        <v>6589</v>
      </c>
      <c r="H3110" s="9">
        <v>9417</v>
      </c>
      <c r="I3110" s="10">
        <v>0.25464585324413297</v>
      </c>
      <c r="J3110" s="10">
        <v>0.69969204629924608</v>
      </c>
      <c r="K3110" s="9">
        <v>-4191</v>
      </c>
      <c r="L3110" s="9">
        <v>4191</v>
      </c>
      <c r="M3110" s="10">
        <v>-0.44504619305511312</v>
      </c>
      <c r="N3110" s="10">
        <v>0.44504619305511312</v>
      </c>
      <c r="O3110" s="9">
        <v>3761</v>
      </c>
      <c r="P3110" s="9">
        <v>5597</v>
      </c>
      <c r="Q3110" s="9">
        <v>9486</v>
      </c>
      <c r="R3110" s="10">
        <v>0.39647902171621335</v>
      </c>
      <c r="S3110" s="10">
        <v>0.59002740881298754</v>
      </c>
      <c r="T3110" s="9">
        <v>-1836</v>
      </c>
      <c r="U3110" s="10">
        <v>-0.19354838709677419</v>
      </c>
      <c r="V3110" s="9">
        <v>-1363</v>
      </c>
      <c r="W3110" s="9">
        <v>992</v>
      </c>
      <c r="X3110" s="10">
        <v>-0.14183316847208038</v>
      </c>
      <c r="Y3110" s="10">
        <v>0.10966463748625854</v>
      </c>
      <c r="Z3110" s="11">
        <v>974.88</v>
      </c>
      <c r="AA3110" s="11">
        <v>20.982069588051864</v>
      </c>
      <c r="AB3110" s="11">
        <v>55119</v>
      </c>
      <c r="AC3110" s="12" t="s">
        <v>7648</v>
      </c>
      <c r="AD3110" s="8">
        <v>55</v>
      </c>
      <c r="AE3110" s="8">
        <v>119</v>
      </c>
      <c r="AF3110" s="13"/>
      <c r="AG3110" s="13"/>
      <c r="AH3110" s="13"/>
      <c r="AJ3110" s="13"/>
      <c r="AK3110" s="13"/>
      <c r="AL3110" s="13"/>
      <c r="AM3110" s="13"/>
      <c r="AN3110" s="13" t="s">
        <v>510</v>
      </c>
    </row>
    <row r="3111" spans="1:40" x14ac:dyDescent="0.2">
      <c r="A3111" s="8" t="s">
        <v>7511</v>
      </c>
      <c r="B3111" s="8" t="s">
        <v>7649</v>
      </c>
      <c r="C3111" s="8" t="str">
        <f t="shared" si="48"/>
        <v>Trempealeau County WI</v>
      </c>
      <c r="D3111" s="9">
        <v>29550</v>
      </c>
      <c r="E3111" s="8" t="s">
        <v>445</v>
      </c>
      <c r="F3111" s="9">
        <v>5645</v>
      </c>
      <c r="G3111" s="9">
        <v>7370</v>
      </c>
      <c r="H3111" s="9">
        <v>13581</v>
      </c>
      <c r="I3111" s="10">
        <v>0.41565422281128045</v>
      </c>
      <c r="J3111" s="10">
        <v>0.54266990648700386</v>
      </c>
      <c r="K3111" s="9">
        <v>-1725</v>
      </c>
      <c r="L3111" s="9">
        <v>1725</v>
      </c>
      <c r="M3111" s="10">
        <v>-0.12701568367572341</v>
      </c>
      <c r="N3111" s="10">
        <v>0.12701568367572341</v>
      </c>
      <c r="O3111" s="9">
        <v>7601</v>
      </c>
      <c r="P3111" s="9">
        <v>5703</v>
      </c>
      <c r="Q3111" s="9">
        <v>13456</v>
      </c>
      <c r="R3111" s="10">
        <v>0.56487812128418546</v>
      </c>
      <c r="S3111" s="10">
        <v>0.42382580261593339</v>
      </c>
      <c r="T3111" s="9">
        <v>1898</v>
      </c>
      <c r="U3111" s="10">
        <v>0.14105231866825207</v>
      </c>
      <c r="V3111" s="9">
        <v>-1956</v>
      </c>
      <c r="W3111" s="9">
        <v>1667</v>
      </c>
      <c r="X3111" s="10">
        <v>-0.14922389847290501</v>
      </c>
      <c r="Y3111" s="10">
        <v>0.11884410387107047</v>
      </c>
      <c r="Z3111" s="11">
        <v>732.97</v>
      </c>
      <c r="AA3111" s="11">
        <v>40.315429008008515</v>
      </c>
      <c r="AB3111" s="11">
        <v>55121</v>
      </c>
      <c r="AC3111" s="12" t="s">
        <v>7650</v>
      </c>
      <c r="AD3111" s="8">
        <v>55</v>
      </c>
      <c r="AE3111" s="8">
        <v>121</v>
      </c>
      <c r="AF3111" s="13"/>
      <c r="AG3111" s="13"/>
      <c r="AH3111" s="13"/>
      <c r="AJ3111" s="13"/>
      <c r="AK3111" s="13"/>
      <c r="AL3111" s="13"/>
      <c r="AM3111" s="13"/>
      <c r="AN3111" s="13" t="s">
        <v>510</v>
      </c>
    </row>
    <row r="3112" spans="1:40" x14ac:dyDescent="0.2">
      <c r="A3112" s="8" t="s">
        <v>7511</v>
      </c>
      <c r="B3112" s="8" t="s">
        <v>4271</v>
      </c>
      <c r="C3112" s="8" t="str">
        <f t="shared" si="48"/>
        <v>Vernon County WI</v>
      </c>
      <c r="D3112" s="9">
        <v>30506</v>
      </c>
      <c r="E3112" s="8" t="s">
        <v>445</v>
      </c>
      <c r="F3112" s="9">
        <v>6351</v>
      </c>
      <c r="G3112" s="9">
        <v>6994</v>
      </c>
      <c r="H3112" s="9">
        <v>14193</v>
      </c>
      <c r="I3112" s="10">
        <v>0.44747410695413231</v>
      </c>
      <c r="J3112" s="10">
        <v>0.49277813006411614</v>
      </c>
      <c r="K3112" s="9">
        <v>-643</v>
      </c>
      <c r="L3112" s="9">
        <v>643</v>
      </c>
      <c r="M3112" s="10">
        <v>-4.5304023109983826E-2</v>
      </c>
      <c r="N3112" s="10">
        <v>4.5304023109983826E-2</v>
      </c>
      <c r="O3112" s="9">
        <v>8031</v>
      </c>
      <c r="P3112" s="9">
        <v>5935</v>
      </c>
      <c r="Q3112" s="9">
        <v>14215</v>
      </c>
      <c r="R3112" s="10">
        <v>0.56496658459373905</v>
      </c>
      <c r="S3112" s="10">
        <v>0.41751670770313049</v>
      </c>
      <c r="T3112" s="9">
        <v>2096</v>
      </c>
      <c r="U3112" s="10">
        <v>0.14744987689060857</v>
      </c>
      <c r="V3112" s="9">
        <v>-1680</v>
      </c>
      <c r="W3112" s="9">
        <v>1059</v>
      </c>
      <c r="X3112" s="10">
        <v>-0.11749247763960674</v>
      </c>
      <c r="Y3112" s="10">
        <v>7.5261422360985653E-2</v>
      </c>
      <c r="Z3112" s="11">
        <v>791.58</v>
      </c>
      <c r="AA3112" s="11">
        <v>38.538113646125467</v>
      </c>
      <c r="AB3112" s="11">
        <v>55123</v>
      </c>
      <c r="AC3112" s="12" t="s">
        <v>7651</v>
      </c>
      <c r="AD3112" s="8">
        <v>55</v>
      </c>
      <c r="AE3112" s="8">
        <v>123</v>
      </c>
      <c r="AF3112" s="13"/>
      <c r="AG3112" s="13"/>
      <c r="AH3112" s="13"/>
      <c r="AJ3112" s="13"/>
      <c r="AK3112" s="13"/>
      <c r="AL3112" s="13"/>
      <c r="AM3112" s="13"/>
      <c r="AN3112" s="13" t="s">
        <v>510</v>
      </c>
    </row>
    <row r="3113" spans="1:40" x14ac:dyDescent="0.2">
      <c r="A3113" s="8" t="s">
        <v>7511</v>
      </c>
      <c r="B3113" s="8" t="s">
        <v>7652</v>
      </c>
      <c r="C3113" s="8" t="str">
        <f t="shared" si="48"/>
        <v>Vilas County WI</v>
      </c>
      <c r="D3113" s="9">
        <v>21387</v>
      </c>
      <c r="E3113" s="8" t="s">
        <v>445</v>
      </c>
      <c r="F3113" s="9">
        <v>4769</v>
      </c>
      <c r="G3113" s="9">
        <v>8169</v>
      </c>
      <c r="H3113" s="9">
        <v>13453</v>
      </c>
      <c r="I3113" s="10">
        <v>0.35449342154166358</v>
      </c>
      <c r="J3113" s="10">
        <v>0.60722515424068979</v>
      </c>
      <c r="K3113" s="9">
        <v>-3400</v>
      </c>
      <c r="L3113" s="9">
        <v>3400</v>
      </c>
      <c r="M3113" s="10">
        <v>-0.25273173269902621</v>
      </c>
      <c r="N3113" s="10">
        <v>0.25273173269902621</v>
      </c>
      <c r="O3113" s="9">
        <v>5931</v>
      </c>
      <c r="P3113" s="9">
        <v>7735</v>
      </c>
      <c r="Q3113" s="9">
        <v>13782</v>
      </c>
      <c r="R3113" s="10">
        <v>0.43034392686112322</v>
      </c>
      <c r="S3113" s="10">
        <v>0.5612392976345959</v>
      </c>
      <c r="T3113" s="9">
        <v>-1804</v>
      </c>
      <c r="U3113" s="10">
        <v>-0.13089537077347269</v>
      </c>
      <c r="V3113" s="9">
        <v>-1162</v>
      </c>
      <c r="W3113" s="9">
        <v>434</v>
      </c>
      <c r="X3113" s="10">
        <v>-7.5850505319459638E-2</v>
      </c>
      <c r="Y3113" s="10">
        <v>4.5985856606093889E-2</v>
      </c>
      <c r="Z3113" s="11">
        <v>856.6</v>
      </c>
      <c r="AA3113" s="11">
        <v>24.967312631333176</v>
      </c>
      <c r="AB3113" s="11">
        <v>55125</v>
      </c>
      <c r="AC3113" s="12" t="s">
        <v>7653</v>
      </c>
      <c r="AD3113" s="8">
        <v>55</v>
      </c>
      <c r="AE3113" s="8">
        <v>125</v>
      </c>
      <c r="AF3113" s="13"/>
      <c r="AG3113" s="13"/>
      <c r="AH3113" s="13"/>
      <c r="AJ3113" s="13"/>
      <c r="AK3113" s="13"/>
      <c r="AL3113" s="13"/>
      <c r="AM3113" s="13"/>
      <c r="AN3113" s="13" t="s">
        <v>510</v>
      </c>
    </row>
    <row r="3114" spans="1:40" x14ac:dyDescent="0.2">
      <c r="A3114" s="8" t="s">
        <v>7511</v>
      </c>
      <c r="B3114" s="8" t="s">
        <v>6214</v>
      </c>
      <c r="C3114" s="8" t="str">
        <f t="shared" si="48"/>
        <v>Walworth County WI</v>
      </c>
      <c r="D3114" s="9">
        <v>102804</v>
      </c>
      <c r="E3114" s="8" t="s">
        <v>445</v>
      </c>
      <c r="F3114" s="9">
        <v>18706</v>
      </c>
      <c r="G3114" s="9">
        <v>28848</v>
      </c>
      <c r="H3114" s="9">
        <v>50570</v>
      </c>
      <c r="I3114" s="10">
        <v>0.36990310460747478</v>
      </c>
      <c r="J3114" s="10">
        <v>0.57045679256476167</v>
      </c>
      <c r="K3114" s="9">
        <v>-10142</v>
      </c>
      <c r="L3114" s="9">
        <v>10142</v>
      </c>
      <c r="M3114" s="10">
        <v>-0.2005536879572869</v>
      </c>
      <c r="N3114" s="10">
        <v>0.2005536879572869</v>
      </c>
      <c r="O3114" s="9">
        <v>22512</v>
      </c>
      <c r="P3114" s="9">
        <v>28962</v>
      </c>
      <c r="Q3114" s="9">
        <v>52115</v>
      </c>
      <c r="R3114" s="10">
        <v>0.43196776359973138</v>
      </c>
      <c r="S3114" s="10">
        <v>0.55573251463110429</v>
      </c>
      <c r="T3114" s="9">
        <v>-6450</v>
      </c>
      <c r="U3114" s="10">
        <v>-0.12376475103137291</v>
      </c>
      <c r="V3114" s="9">
        <v>-3806</v>
      </c>
      <c r="W3114" s="9">
        <v>-114</v>
      </c>
      <c r="X3114" s="10">
        <v>-6.2064658992256605E-2</v>
      </c>
      <c r="Y3114" s="10">
        <v>1.4724277933657381E-2</v>
      </c>
      <c r="Z3114" s="11">
        <v>555.13</v>
      </c>
      <c r="AA3114" s="11">
        <v>185.18905481598904</v>
      </c>
      <c r="AB3114" s="11">
        <v>55127</v>
      </c>
      <c r="AC3114" s="12" t="s">
        <v>7654</v>
      </c>
      <c r="AD3114" s="8">
        <v>55</v>
      </c>
      <c r="AE3114" s="8">
        <v>127</v>
      </c>
      <c r="AF3114" s="13" t="s">
        <v>7655</v>
      </c>
      <c r="AG3114" s="13" t="s">
        <v>7545</v>
      </c>
      <c r="AH3114" s="13" t="s">
        <v>7656</v>
      </c>
      <c r="AJ3114" s="13" t="s">
        <v>498</v>
      </c>
      <c r="AK3114" s="13" t="s">
        <v>7547</v>
      </c>
      <c r="AL3114" s="13"/>
      <c r="AM3114" s="13"/>
      <c r="AN3114" s="13" t="s">
        <v>487</v>
      </c>
    </row>
    <row r="3115" spans="1:40" x14ac:dyDescent="0.2">
      <c r="A3115" s="8" t="s">
        <v>7511</v>
      </c>
      <c r="B3115" s="8" t="s">
        <v>7657</v>
      </c>
      <c r="C3115" s="8" t="str">
        <f t="shared" si="48"/>
        <v>Washburn County WI</v>
      </c>
      <c r="D3115" s="9">
        <v>15552</v>
      </c>
      <c r="E3115" s="8" t="s">
        <v>445</v>
      </c>
      <c r="F3115" s="9">
        <v>3283</v>
      </c>
      <c r="G3115" s="9">
        <v>5404</v>
      </c>
      <c r="H3115" s="9">
        <v>9059</v>
      </c>
      <c r="I3115" s="10">
        <v>0.36240203112926372</v>
      </c>
      <c r="J3115" s="10">
        <v>0.59653383375648528</v>
      </c>
      <c r="K3115" s="9">
        <v>-2121</v>
      </c>
      <c r="L3115" s="9">
        <v>2121</v>
      </c>
      <c r="M3115" s="10">
        <v>-0.23413180262722155</v>
      </c>
      <c r="N3115" s="10">
        <v>0.23413180262722155</v>
      </c>
      <c r="O3115" s="9">
        <v>4435</v>
      </c>
      <c r="P3115" s="9">
        <v>4692</v>
      </c>
      <c r="Q3115" s="9">
        <v>9242</v>
      </c>
      <c r="R3115" s="10">
        <v>0.47987448604198224</v>
      </c>
      <c r="S3115" s="10">
        <v>0.50768231984418954</v>
      </c>
      <c r="T3115" s="9">
        <v>-257</v>
      </c>
      <c r="U3115" s="10">
        <v>-2.7807833802207305E-2</v>
      </c>
      <c r="V3115" s="9">
        <v>-1152</v>
      </c>
      <c r="W3115" s="9">
        <v>712</v>
      </c>
      <c r="X3115" s="10">
        <v>-0.11747245491271852</v>
      </c>
      <c r="Y3115" s="10">
        <v>8.8851513912295732E-2</v>
      </c>
      <c r="Z3115" s="11">
        <v>797.11</v>
      </c>
      <c r="AA3115" s="11">
        <v>19.510481614833587</v>
      </c>
      <c r="AB3115" s="11">
        <v>55129</v>
      </c>
      <c r="AC3115" s="12" t="s">
        <v>7658</v>
      </c>
      <c r="AD3115" s="8">
        <v>55</v>
      </c>
      <c r="AE3115" s="8">
        <v>129</v>
      </c>
      <c r="AF3115" s="13"/>
      <c r="AG3115" s="13"/>
      <c r="AH3115" s="13"/>
      <c r="AJ3115" s="13"/>
      <c r="AK3115" s="13"/>
      <c r="AL3115" s="13"/>
      <c r="AM3115" s="13"/>
      <c r="AN3115" s="13" t="s">
        <v>510</v>
      </c>
    </row>
    <row r="3116" spans="1:40" x14ac:dyDescent="0.2">
      <c r="A3116" s="8" t="s">
        <v>7511</v>
      </c>
      <c r="B3116" s="8" t="s">
        <v>680</v>
      </c>
      <c r="C3116" s="8" t="str">
        <f t="shared" si="48"/>
        <v>Washington County WI</v>
      </c>
      <c r="D3116" s="9">
        <v>133674</v>
      </c>
      <c r="E3116" s="8" t="s">
        <v>445</v>
      </c>
      <c r="F3116" s="9">
        <v>20854</v>
      </c>
      <c r="G3116" s="9">
        <v>51729</v>
      </c>
      <c r="H3116" s="9">
        <v>76246</v>
      </c>
      <c r="I3116" s="10">
        <v>0.27350943000288541</v>
      </c>
      <c r="J3116" s="10">
        <v>0.67844870550586256</v>
      </c>
      <c r="K3116" s="9">
        <v>-30875</v>
      </c>
      <c r="L3116" s="9">
        <v>30875</v>
      </c>
      <c r="M3116" s="10">
        <v>-0.40493927550297715</v>
      </c>
      <c r="N3116" s="10">
        <v>0.40493927550297715</v>
      </c>
      <c r="O3116" s="9">
        <v>23136</v>
      </c>
      <c r="P3116" s="9">
        <v>54709</v>
      </c>
      <c r="Q3116" s="9">
        <v>78558</v>
      </c>
      <c r="R3116" s="10">
        <v>0.29450851600091654</v>
      </c>
      <c r="S3116" s="10">
        <v>0.69641538735711195</v>
      </c>
      <c r="T3116" s="9">
        <v>-31573</v>
      </c>
      <c r="U3116" s="10">
        <v>-0.40190687135619541</v>
      </c>
      <c r="V3116" s="9">
        <v>-2282</v>
      </c>
      <c r="W3116" s="9">
        <v>-2980</v>
      </c>
      <c r="X3116" s="10">
        <v>-2.0999085998031131E-2</v>
      </c>
      <c r="Y3116" s="10">
        <v>-1.7966681851249389E-2</v>
      </c>
      <c r="Z3116" s="11">
        <v>430.7</v>
      </c>
      <c r="AA3116" s="11">
        <v>310.36452286974691</v>
      </c>
      <c r="AB3116" s="11">
        <v>55131</v>
      </c>
      <c r="AC3116" s="12" t="s">
        <v>7659</v>
      </c>
      <c r="AD3116" s="8">
        <v>55</v>
      </c>
      <c r="AE3116" s="8">
        <v>131</v>
      </c>
      <c r="AF3116" s="13" t="s">
        <v>7606</v>
      </c>
      <c r="AG3116" s="13" t="s">
        <v>7545</v>
      </c>
      <c r="AH3116" s="13" t="s">
        <v>7607</v>
      </c>
      <c r="AI3116" s="14">
        <v>1575747</v>
      </c>
      <c r="AJ3116" s="13" t="s">
        <v>486</v>
      </c>
      <c r="AK3116" s="13" t="s">
        <v>7547</v>
      </c>
      <c r="AL3116" s="13"/>
      <c r="AM3116" s="13"/>
      <c r="AN3116" s="13" t="s">
        <v>505</v>
      </c>
    </row>
    <row r="3117" spans="1:40" x14ac:dyDescent="0.2">
      <c r="A3117" s="8" t="s">
        <v>7511</v>
      </c>
      <c r="B3117" s="8" t="s">
        <v>7660</v>
      </c>
      <c r="C3117" s="8" t="str">
        <f t="shared" si="48"/>
        <v>Waukesha County WI</v>
      </c>
      <c r="D3117" s="9">
        <v>396488</v>
      </c>
      <c r="E3117" s="8" t="s">
        <v>445</v>
      </c>
      <c r="F3117" s="9">
        <v>79199</v>
      </c>
      <c r="G3117" s="9">
        <v>145519</v>
      </c>
      <c r="H3117" s="9">
        <v>236269</v>
      </c>
      <c r="I3117" s="10">
        <v>0.33520690399502262</v>
      </c>
      <c r="J3117" s="10">
        <v>0.61590390614088175</v>
      </c>
      <c r="K3117" s="9">
        <v>-66320</v>
      </c>
      <c r="L3117" s="9">
        <v>66320</v>
      </c>
      <c r="M3117" s="10">
        <v>-0.28069700214585913</v>
      </c>
      <c r="N3117" s="10">
        <v>0.28069700214585913</v>
      </c>
      <c r="O3117" s="9">
        <v>77617</v>
      </c>
      <c r="P3117" s="9">
        <v>161567</v>
      </c>
      <c r="Q3117" s="9">
        <v>241084</v>
      </c>
      <c r="R3117" s="10">
        <v>0.3219500257171774</v>
      </c>
      <c r="S3117" s="10">
        <v>0.67016890378457306</v>
      </c>
      <c r="T3117" s="9">
        <v>-83950</v>
      </c>
      <c r="U3117" s="10">
        <v>-0.34821887806739565</v>
      </c>
      <c r="V3117" s="9">
        <v>1582</v>
      </c>
      <c r="W3117" s="9">
        <v>-16048</v>
      </c>
      <c r="X3117" s="10">
        <v>1.3256878277845219E-2</v>
      </c>
      <c r="Y3117" s="10">
        <v>-5.4264997643691304E-2</v>
      </c>
      <c r="Z3117" s="11">
        <v>549.57000000000005</v>
      </c>
      <c r="AA3117" s="11">
        <v>721.4513164837964</v>
      </c>
      <c r="AB3117" s="11">
        <v>55133</v>
      </c>
      <c r="AC3117" s="12" t="s">
        <v>7661</v>
      </c>
      <c r="AD3117" s="8">
        <v>55</v>
      </c>
      <c r="AE3117" s="8">
        <v>133</v>
      </c>
      <c r="AF3117" s="13" t="s">
        <v>7606</v>
      </c>
      <c r="AG3117" s="13" t="s">
        <v>7545</v>
      </c>
      <c r="AH3117" s="13" t="s">
        <v>7607</v>
      </c>
      <c r="AI3117" s="14">
        <v>1575747</v>
      </c>
      <c r="AJ3117" s="13" t="s">
        <v>486</v>
      </c>
      <c r="AK3117" s="13" t="s">
        <v>7547</v>
      </c>
      <c r="AL3117" s="13"/>
      <c r="AM3117" s="13"/>
      <c r="AN3117" s="13" t="s">
        <v>487</v>
      </c>
    </row>
    <row r="3118" spans="1:40" x14ac:dyDescent="0.2">
      <c r="A3118" s="8" t="s">
        <v>7511</v>
      </c>
      <c r="B3118" s="8" t="s">
        <v>7662</v>
      </c>
      <c r="C3118" s="8" t="str">
        <f t="shared" si="48"/>
        <v>Waupaca County WI</v>
      </c>
      <c r="D3118" s="9">
        <v>51945</v>
      </c>
      <c r="E3118" s="8" t="s">
        <v>445</v>
      </c>
      <c r="F3118" s="9">
        <v>8303</v>
      </c>
      <c r="G3118" s="9">
        <v>16013</v>
      </c>
      <c r="H3118" s="9">
        <v>25491</v>
      </c>
      <c r="I3118" s="10">
        <v>0.32572280412694676</v>
      </c>
      <c r="J3118" s="10">
        <v>0.62818249578282526</v>
      </c>
      <c r="K3118" s="9">
        <v>-7710</v>
      </c>
      <c r="L3118" s="9">
        <v>7710</v>
      </c>
      <c r="M3118" s="10">
        <v>-0.30245969165587849</v>
      </c>
      <c r="N3118" s="10">
        <v>0.30245969165587849</v>
      </c>
      <c r="O3118" s="9">
        <v>11565</v>
      </c>
      <c r="P3118" s="9">
        <v>13989</v>
      </c>
      <c r="Q3118" s="9">
        <v>25801</v>
      </c>
      <c r="R3118" s="10">
        <v>0.44823844037052829</v>
      </c>
      <c r="S3118" s="10">
        <v>0.54218828727568702</v>
      </c>
      <c r="T3118" s="9">
        <v>-2424</v>
      </c>
      <c r="U3118" s="10">
        <v>-9.3949846905158729E-2</v>
      </c>
      <c r="V3118" s="9">
        <v>-3262</v>
      </c>
      <c r="W3118" s="9">
        <v>2024</v>
      </c>
      <c r="X3118" s="10">
        <v>-0.12251563624358153</v>
      </c>
      <c r="Y3118" s="10">
        <v>8.5994208507138237E-2</v>
      </c>
      <c r="Z3118" s="11">
        <v>747.71</v>
      </c>
      <c r="AA3118" s="11">
        <v>69.472121544449053</v>
      </c>
      <c r="AB3118" s="11">
        <v>55135</v>
      </c>
      <c r="AC3118" s="12" t="s">
        <v>7663</v>
      </c>
      <c r="AD3118" s="8">
        <v>55</v>
      </c>
      <c r="AE3118" s="8">
        <v>135</v>
      </c>
      <c r="AF3118" s="13"/>
      <c r="AG3118" s="13"/>
      <c r="AH3118" s="13"/>
      <c r="AJ3118" s="13"/>
      <c r="AK3118" s="13"/>
      <c r="AL3118" s="13"/>
      <c r="AM3118" s="13"/>
      <c r="AN3118" s="13" t="s">
        <v>510</v>
      </c>
    </row>
    <row r="3119" spans="1:40" x14ac:dyDescent="0.2">
      <c r="A3119" s="8" t="s">
        <v>7511</v>
      </c>
      <c r="B3119" s="8" t="s">
        <v>7664</v>
      </c>
      <c r="C3119" s="8" t="str">
        <f t="shared" si="48"/>
        <v>Waushara County WI</v>
      </c>
      <c r="D3119" s="9">
        <v>24033</v>
      </c>
      <c r="E3119" s="8" t="s">
        <v>445</v>
      </c>
      <c r="F3119" s="9">
        <v>3802</v>
      </c>
      <c r="G3119" s="9">
        <v>7669</v>
      </c>
      <c r="H3119" s="9">
        <v>11961</v>
      </c>
      <c r="I3119" s="10">
        <v>0.31786639913050746</v>
      </c>
      <c r="J3119" s="10">
        <v>0.6411671264944403</v>
      </c>
      <c r="K3119" s="9">
        <v>-3867</v>
      </c>
      <c r="L3119" s="9">
        <v>3867</v>
      </c>
      <c r="M3119" s="10">
        <v>-0.32330072736393284</v>
      </c>
      <c r="N3119" s="10">
        <v>0.32330072736393284</v>
      </c>
      <c r="O3119" s="9">
        <v>5330</v>
      </c>
      <c r="P3119" s="9">
        <v>6558</v>
      </c>
      <c r="Q3119" s="9">
        <v>12017</v>
      </c>
      <c r="R3119" s="10">
        <v>0.44353832071232419</v>
      </c>
      <c r="S3119" s="10">
        <v>0.54572688691021054</v>
      </c>
      <c r="T3119" s="9">
        <v>-1228</v>
      </c>
      <c r="U3119" s="10">
        <v>-0.10218856619788635</v>
      </c>
      <c r="V3119" s="9">
        <v>-1528</v>
      </c>
      <c r="W3119" s="9">
        <v>1111</v>
      </c>
      <c r="X3119" s="10">
        <v>-0.12567192158181673</v>
      </c>
      <c r="Y3119" s="10">
        <v>9.5440239584229758E-2</v>
      </c>
      <c r="Z3119" s="11">
        <v>626.15</v>
      </c>
      <c r="AA3119" s="11">
        <v>38.382176794697756</v>
      </c>
      <c r="AB3119" s="11">
        <v>55137</v>
      </c>
      <c r="AC3119" s="12" t="s">
        <v>7665</v>
      </c>
      <c r="AD3119" s="8">
        <v>55</v>
      </c>
      <c r="AE3119" s="8">
        <v>137</v>
      </c>
      <c r="AF3119" s="13"/>
      <c r="AG3119" s="13"/>
      <c r="AH3119" s="13"/>
      <c r="AJ3119" s="13"/>
      <c r="AK3119" s="13"/>
      <c r="AL3119" s="13"/>
      <c r="AM3119" s="13"/>
      <c r="AN3119" s="13" t="s">
        <v>510</v>
      </c>
    </row>
    <row r="3120" spans="1:40" x14ac:dyDescent="0.2">
      <c r="A3120" s="8" t="s">
        <v>7511</v>
      </c>
      <c r="B3120" s="8" t="s">
        <v>2279</v>
      </c>
      <c r="C3120" s="8" t="str">
        <f t="shared" si="48"/>
        <v>Winnebago County WI</v>
      </c>
      <c r="D3120" s="9">
        <v>169546</v>
      </c>
      <c r="E3120" s="8" t="s">
        <v>445</v>
      </c>
      <c r="F3120" s="9">
        <v>37054</v>
      </c>
      <c r="G3120" s="9">
        <v>43447</v>
      </c>
      <c r="H3120" s="9">
        <v>85892</v>
      </c>
      <c r="I3120" s="10">
        <v>0.43140222605132028</v>
      </c>
      <c r="J3120" s="10">
        <v>0.50583290644064638</v>
      </c>
      <c r="K3120" s="9">
        <v>-6393</v>
      </c>
      <c r="L3120" s="9">
        <v>6393</v>
      </c>
      <c r="M3120" s="10">
        <v>-7.4430680389326098E-2</v>
      </c>
      <c r="N3120" s="10">
        <v>7.4430680389326098E-2</v>
      </c>
      <c r="O3120" s="9">
        <v>45410</v>
      </c>
      <c r="P3120" s="9">
        <v>42073</v>
      </c>
      <c r="Q3120" s="9">
        <v>88814</v>
      </c>
      <c r="R3120" s="10">
        <v>0.5112932645754048</v>
      </c>
      <c r="S3120" s="10">
        <v>0.47372035940279683</v>
      </c>
      <c r="T3120" s="9">
        <v>3337</v>
      </c>
      <c r="U3120" s="10">
        <v>3.7572905172607973E-2</v>
      </c>
      <c r="V3120" s="9">
        <v>-8356</v>
      </c>
      <c r="W3120" s="9">
        <v>1374</v>
      </c>
      <c r="X3120" s="10">
        <v>-7.9891038524084523E-2</v>
      </c>
      <c r="Y3120" s="10">
        <v>3.2112547037849548E-2</v>
      </c>
      <c r="Z3120" s="11">
        <v>434.49</v>
      </c>
      <c r="AA3120" s="11">
        <v>390.21841699463738</v>
      </c>
      <c r="AB3120" s="11">
        <v>55139</v>
      </c>
      <c r="AC3120" s="12" t="s">
        <v>7666</v>
      </c>
      <c r="AD3120" s="8">
        <v>55</v>
      </c>
      <c r="AE3120" s="8">
        <v>139</v>
      </c>
      <c r="AF3120" s="13" t="s">
        <v>7667</v>
      </c>
      <c r="AG3120" s="13" t="s">
        <v>7528</v>
      </c>
      <c r="AH3120" s="13" t="s">
        <v>7668</v>
      </c>
      <c r="AI3120" s="14">
        <v>169546</v>
      </c>
      <c r="AJ3120" s="13" t="s">
        <v>486</v>
      </c>
      <c r="AK3120" s="13" t="s">
        <v>7530</v>
      </c>
      <c r="AL3120" s="13"/>
      <c r="AM3120" s="13"/>
      <c r="AN3120" s="13" t="s">
        <v>487</v>
      </c>
    </row>
    <row r="3121" spans="1:40" x14ac:dyDescent="0.2">
      <c r="A3121" s="8" t="s">
        <v>7511</v>
      </c>
      <c r="B3121" s="8" t="s">
        <v>5529</v>
      </c>
      <c r="C3121" s="8" t="str">
        <f t="shared" si="48"/>
        <v>Wood County WI</v>
      </c>
      <c r="D3121" s="9">
        <v>73435</v>
      </c>
      <c r="E3121" s="8" t="s">
        <v>445</v>
      </c>
      <c r="F3121" s="9">
        <v>14232</v>
      </c>
      <c r="G3121" s="9">
        <v>21502</v>
      </c>
      <c r="H3121" s="9">
        <v>37712</v>
      </c>
      <c r="I3121" s="10">
        <v>0.37738650827322867</v>
      </c>
      <c r="J3121" s="10">
        <v>0.57016334323292317</v>
      </c>
      <c r="K3121" s="9">
        <v>-7270</v>
      </c>
      <c r="L3121" s="9">
        <v>7270</v>
      </c>
      <c r="M3121" s="10">
        <v>-0.1927768349596945</v>
      </c>
      <c r="N3121" s="10">
        <v>0.1927768349596945</v>
      </c>
      <c r="O3121" s="9">
        <v>18546</v>
      </c>
      <c r="P3121" s="9">
        <v>19685</v>
      </c>
      <c r="Q3121" s="9">
        <v>38762</v>
      </c>
      <c r="R3121" s="10">
        <v>0.47845828388628037</v>
      </c>
      <c r="S3121" s="10">
        <v>0.50784273257313861</v>
      </c>
      <c r="T3121" s="9">
        <v>-1139</v>
      </c>
      <c r="U3121" s="10">
        <v>-2.9384448686858244E-2</v>
      </c>
      <c r="V3121" s="9">
        <v>-4314</v>
      </c>
      <c r="W3121" s="9">
        <v>1817</v>
      </c>
      <c r="X3121" s="10">
        <v>-0.1010717756130517</v>
      </c>
      <c r="Y3121" s="10">
        <v>6.2320610659784559E-2</v>
      </c>
      <c r="Z3121" s="11">
        <v>793.12</v>
      </c>
      <c r="AA3121" s="11">
        <v>92.590024208190442</v>
      </c>
      <c r="AB3121" s="11">
        <v>55141</v>
      </c>
      <c r="AC3121" s="12" t="s">
        <v>7669</v>
      </c>
      <c r="AD3121" s="8">
        <v>55</v>
      </c>
      <c r="AE3121" s="8">
        <v>141</v>
      </c>
      <c r="AF3121" s="13" t="s">
        <v>7670</v>
      </c>
      <c r="AG3121" s="13" t="s">
        <v>7587</v>
      </c>
      <c r="AH3121" s="13" t="s">
        <v>7671</v>
      </c>
      <c r="AJ3121" s="13" t="s">
        <v>498</v>
      </c>
      <c r="AK3121" s="13" t="s">
        <v>7589</v>
      </c>
      <c r="AL3121" s="13"/>
      <c r="AM3121" s="13"/>
      <c r="AN3121" s="13" t="s">
        <v>487</v>
      </c>
    </row>
    <row r="3122" spans="1:40" x14ac:dyDescent="0.2">
      <c r="A3122" s="8" t="s">
        <v>7672</v>
      </c>
      <c r="B3122" s="8" t="s">
        <v>4778</v>
      </c>
      <c r="C3122" s="8" t="str">
        <f t="shared" si="48"/>
        <v>Albany County WY</v>
      </c>
      <c r="D3122" s="9">
        <v>37956</v>
      </c>
      <c r="E3122" s="8" t="s">
        <v>445</v>
      </c>
      <c r="F3122" s="9">
        <v>6888</v>
      </c>
      <c r="G3122" s="9">
        <v>7601</v>
      </c>
      <c r="H3122" s="9">
        <v>16420</v>
      </c>
      <c r="I3122" s="10">
        <v>0.41948842874543241</v>
      </c>
      <c r="J3122" s="10">
        <v>0.46291108404384895</v>
      </c>
      <c r="K3122" s="9">
        <v>-713</v>
      </c>
      <c r="L3122" s="9">
        <v>713</v>
      </c>
      <c r="M3122" s="10">
        <v>-4.3422655298416546E-2</v>
      </c>
      <c r="N3122" s="10">
        <v>4.3422655298416546E-2</v>
      </c>
      <c r="O3122" s="9">
        <v>7445</v>
      </c>
      <c r="P3122" s="9">
        <v>7851</v>
      </c>
      <c r="Q3122" s="9">
        <v>16052</v>
      </c>
      <c r="R3122" s="10">
        <v>0.46380513331672063</v>
      </c>
      <c r="S3122" s="10">
        <v>0.4890979317219038</v>
      </c>
      <c r="T3122" s="9">
        <v>-406</v>
      </c>
      <c r="U3122" s="10">
        <v>-2.529279840518317E-2</v>
      </c>
      <c r="V3122" s="9">
        <v>-557</v>
      </c>
      <c r="W3122" s="9">
        <v>-250</v>
      </c>
      <c r="X3122" s="10">
        <v>-4.4316704571288223E-2</v>
      </c>
      <c r="Y3122" s="10">
        <v>-2.6186847678054848E-2</v>
      </c>
      <c r="Z3122" s="11">
        <v>4273.84</v>
      </c>
      <c r="AA3122" s="11">
        <v>8.8810063081444319</v>
      </c>
      <c r="AB3122" s="11">
        <v>56001</v>
      </c>
      <c r="AC3122" s="12" t="s">
        <v>7673</v>
      </c>
      <c r="AD3122" s="8">
        <v>56</v>
      </c>
      <c r="AE3122" s="8">
        <v>1</v>
      </c>
      <c r="AF3122" s="13" t="s">
        <v>7674</v>
      </c>
      <c r="AG3122" s="13"/>
      <c r="AH3122" s="13" t="s">
        <v>7675</v>
      </c>
      <c r="AJ3122" s="13" t="s">
        <v>498</v>
      </c>
      <c r="AK3122" s="13"/>
      <c r="AL3122" s="13"/>
      <c r="AM3122" s="13"/>
      <c r="AN3122" s="13" t="s">
        <v>487</v>
      </c>
    </row>
    <row r="3123" spans="1:40" x14ac:dyDescent="0.2">
      <c r="A3123" s="8" t="s">
        <v>7672</v>
      </c>
      <c r="B3123" s="8" t="s">
        <v>4284</v>
      </c>
      <c r="C3123" s="8" t="str">
        <f t="shared" si="48"/>
        <v>Big Horn County WY</v>
      </c>
      <c r="D3123" s="9">
        <v>12022</v>
      </c>
      <c r="E3123" s="8" t="s">
        <v>445</v>
      </c>
      <c r="F3123" s="9">
        <v>594</v>
      </c>
      <c r="G3123" s="9">
        <v>4067</v>
      </c>
      <c r="H3123" s="9">
        <v>5079</v>
      </c>
      <c r="I3123" s="10">
        <v>0.11695215593620792</v>
      </c>
      <c r="J3123" s="10">
        <v>0.80074817877534943</v>
      </c>
      <c r="K3123" s="9">
        <v>-3473</v>
      </c>
      <c r="L3123" s="9">
        <v>3473</v>
      </c>
      <c r="M3123" s="10">
        <v>-0.68379602283914154</v>
      </c>
      <c r="N3123" s="10">
        <v>0.68379602283914154</v>
      </c>
      <c r="O3123" s="9">
        <v>868</v>
      </c>
      <c r="P3123" s="9">
        <v>4269</v>
      </c>
      <c r="Q3123" s="9">
        <v>5262</v>
      </c>
      <c r="R3123" s="10">
        <v>0.16495629038388446</v>
      </c>
      <c r="S3123" s="10">
        <v>0.81128848346636262</v>
      </c>
      <c r="T3123" s="9">
        <v>-3401</v>
      </c>
      <c r="U3123" s="10">
        <v>-0.64633219308247813</v>
      </c>
      <c r="V3123" s="9">
        <v>-274</v>
      </c>
      <c r="W3123" s="9">
        <v>-202</v>
      </c>
      <c r="X3123" s="10">
        <v>-4.8004134447676539E-2</v>
      </c>
      <c r="Y3123" s="10">
        <v>-1.0540304691013191E-2</v>
      </c>
      <c r="Z3123" s="11">
        <v>3137.1</v>
      </c>
      <c r="AA3123" s="11">
        <v>3.8322017149596763</v>
      </c>
      <c r="AB3123" s="11">
        <v>56003</v>
      </c>
      <c r="AC3123" s="12" t="s">
        <v>7676</v>
      </c>
      <c r="AD3123" s="8">
        <v>56</v>
      </c>
      <c r="AE3123" s="8">
        <v>3</v>
      </c>
      <c r="AF3123" s="13"/>
      <c r="AG3123" s="13"/>
      <c r="AH3123" s="13"/>
      <c r="AJ3123" s="13"/>
      <c r="AK3123" s="13"/>
      <c r="AL3123" s="13"/>
      <c r="AM3123" s="13"/>
      <c r="AN3123" s="13" t="s">
        <v>510</v>
      </c>
    </row>
    <row r="3124" spans="1:40" x14ac:dyDescent="0.2">
      <c r="A3124" s="8" t="s">
        <v>7672</v>
      </c>
      <c r="B3124" s="8" t="s">
        <v>2988</v>
      </c>
      <c r="C3124" s="8" t="str">
        <f t="shared" si="48"/>
        <v>Campbell County WY</v>
      </c>
      <c r="D3124" s="9">
        <v>49220</v>
      </c>
      <c r="E3124" s="8" t="s">
        <v>445</v>
      </c>
      <c r="F3124" s="9">
        <v>1324</v>
      </c>
      <c r="G3124" s="9">
        <v>15778</v>
      </c>
      <c r="H3124" s="9">
        <v>17935</v>
      </c>
      <c r="I3124" s="10">
        <v>7.3822135489266791E-2</v>
      </c>
      <c r="J3124" s="10">
        <v>0.87973236688040146</v>
      </c>
      <c r="K3124" s="9">
        <v>-14454</v>
      </c>
      <c r="L3124" s="9">
        <v>14454</v>
      </c>
      <c r="M3124" s="10">
        <v>-0.80591023139113471</v>
      </c>
      <c r="N3124" s="10">
        <v>0.80591023139113471</v>
      </c>
      <c r="O3124" s="9">
        <v>2163</v>
      </c>
      <c r="P3124" s="9">
        <v>14952</v>
      </c>
      <c r="Q3124" s="9">
        <v>17477</v>
      </c>
      <c r="R3124" s="10">
        <v>0.12376265949533673</v>
      </c>
      <c r="S3124" s="10">
        <v>0.85552440350174519</v>
      </c>
      <c r="T3124" s="9">
        <v>-12789</v>
      </c>
      <c r="U3124" s="10">
        <v>-0.73176174400640848</v>
      </c>
      <c r="V3124" s="9">
        <v>-839</v>
      </c>
      <c r="W3124" s="9">
        <v>826</v>
      </c>
      <c r="X3124" s="10">
        <v>-4.9940524006069936E-2</v>
      </c>
      <c r="Y3124" s="10">
        <v>2.4207963378656272E-2</v>
      </c>
      <c r="Z3124" s="11">
        <v>4802.71</v>
      </c>
      <c r="AA3124" s="11">
        <v>10.248380601785241</v>
      </c>
      <c r="AB3124" s="11">
        <v>56005</v>
      </c>
      <c r="AC3124" s="12" t="s">
        <v>7677</v>
      </c>
      <c r="AD3124" s="8">
        <v>56</v>
      </c>
      <c r="AE3124" s="8">
        <v>5</v>
      </c>
      <c r="AF3124" s="13" t="s">
        <v>7678</v>
      </c>
      <c r="AG3124" s="13"/>
      <c r="AH3124" s="13" t="s">
        <v>7679</v>
      </c>
      <c r="AJ3124" s="13" t="s">
        <v>498</v>
      </c>
      <c r="AK3124" s="13"/>
      <c r="AL3124" s="13"/>
      <c r="AM3124" s="13"/>
      <c r="AN3124" s="13" t="s">
        <v>487</v>
      </c>
    </row>
    <row r="3125" spans="1:40" x14ac:dyDescent="0.2">
      <c r="A3125" s="8" t="s">
        <v>7672</v>
      </c>
      <c r="B3125" s="8" t="s">
        <v>4289</v>
      </c>
      <c r="C3125" s="8" t="str">
        <f t="shared" si="48"/>
        <v>Carbon County WY</v>
      </c>
      <c r="D3125" s="9">
        <v>15559</v>
      </c>
      <c r="E3125" s="8" t="s">
        <v>445</v>
      </c>
      <c r="F3125" s="9">
        <v>1279</v>
      </c>
      <c r="G3125" s="9">
        <v>4409</v>
      </c>
      <c r="H3125" s="9">
        <v>6200</v>
      </c>
      <c r="I3125" s="10">
        <v>0.20629032258064517</v>
      </c>
      <c r="J3125" s="10">
        <v>0.71112903225806456</v>
      </c>
      <c r="K3125" s="9">
        <v>-3130</v>
      </c>
      <c r="L3125" s="9">
        <v>3130</v>
      </c>
      <c r="M3125" s="10">
        <v>-0.50483870967741939</v>
      </c>
      <c r="N3125" s="10">
        <v>0.50483870967741939</v>
      </c>
      <c r="O3125" s="9">
        <v>2109</v>
      </c>
      <c r="P3125" s="9">
        <v>4152</v>
      </c>
      <c r="Q3125" s="9">
        <v>6461</v>
      </c>
      <c r="R3125" s="10">
        <v>0.32642005881442498</v>
      </c>
      <c r="S3125" s="10">
        <v>0.64262498065314966</v>
      </c>
      <c r="T3125" s="9">
        <v>-2043</v>
      </c>
      <c r="U3125" s="10">
        <v>-0.31620492183872467</v>
      </c>
      <c r="V3125" s="9">
        <v>-830</v>
      </c>
      <c r="W3125" s="9">
        <v>257</v>
      </c>
      <c r="X3125" s="10">
        <v>-0.12012973623377982</v>
      </c>
      <c r="Y3125" s="10">
        <v>6.8504051604914906E-2</v>
      </c>
      <c r="Z3125" s="11">
        <v>7897.58</v>
      </c>
      <c r="AA3125" s="11">
        <v>1.9700971690062019</v>
      </c>
      <c r="AB3125" s="11">
        <v>56007</v>
      </c>
      <c r="AC3125" s="12" t="s">
        <v>7680</v>
      </c>
      <c r="AD3125" s="8">
        <v>56</v>
      </c>
      <c r="AE3125" s="8">
        <v>7</v>
      </c>
      <c r="AF3125" s="13"/>
      <c r="AG3125" s="13"/>
      <c r="AH3125" s="13"/>
      <c r="AJ3125" s="13"/>
      <c r="AK3125" s="13"/>
      <c r="AL3125" s="13"/>
      <c r="AM3125" s="13"/>
      <c r="AN3125" s="13" t="s">
        <v>510</v>
      </c>
    </row>
    <row r="3126" spans="1:40" x14ac:dyDescent="0.2">
      <c r="A3126" s="8" t="s">
        <v>7672</v>
      </c>
      <c r="B3126" s="8" t="s">
        <v>7681</v>
      </c>
      <c r="C3126" s="8" t="str">
        <f t="shared" si="48"/>
        <v>Converse County WY</v>
      </c>
      <c r="D3126" s="9">
        <v>14236</v>
      </c>
      <c r="E3126" s="8" t="s">
        <v>445</v>
      </c>
      <c r="F3126" s="9">
        <v>668</v>
      </c>
      <c r="G3126" s="9">
        <v>5520</v>
      </c>
      <c r="H3126" s="9">
        <v>6552</v>
      </c>
      <c r="I3126" s="10">
        <v>0.10195360195360195</v>
      </c>
      <c r="J3126" s="10">
        <v>0.8424908424908425</v>
      </c>
      <c r="K3126" s="9">
        <v>-4852</v>
      </c>
      <c r="L3126" s="9">
        <v>4852</v>
      </c>
      <c r="M3126" s="10">
        <v>-0.74053724053724057</v>
      </c>
      <c r="N3126" s="10">
        <v>0.74053724053724057</v>
      </c>
      <c r="O3126" s="9">
        <v>1089</v>
      </c>
      <c r="P3126" s="9">
        <v>5043</v>
      </c>
      <c r="Q3126" s="9">
        <v>6287</v>
      </c>
      <c r="R3126" s="10">
        <v>0.17321456974709717</v>
      </c>
      <c r="S3126" s="10">
        <v>0.80213138221727376</v>
      </c>
      <c r="T3126" s="9">
        <v>-3954</v>
      </c>
      <c r="U3126" s="10">
        <v>-0.62891681247017661</v>
      </c>
      <c r="V3126" s="9">
        <v>-421</v>
      </c>
      <c r="W3126" s="9">
        <v>477</v>
      </c>
      <c r="X3126" s="10">
        <v>-7.1260967793495222E-2</v>
      </c>
      <c r="Y3126" s="10">
        <v>4.0359460273568737E-2</v>
      </c>
      <c r="Z3126" s="11">
        <v>4254.88</v>
      </c>
      <c r="AA3126" s="11">
        <v>3.3458052871056294</v>
      </c>
      <c r="AB3126" s="11">
        <v>56009</v>
      </c>
      <c r="AC3126" s="12" t="s">
        <v>7682</v>
      </c>
      <c r="AD3126" s="8">
        <v>56</v>
      </c>
      <c r="AE3126" s="8">
        <v>9</v>
      </c>
      <c r="AF3126" s="13"/>
      <c r="AG3126" s="13"/>
      <c r="AH3126" s="13"/>
      <c r="AJ3126" s="13"/>
      <c r="AK3126" s="13"/>
      <c r="AL3126" s="13"/>
      <c r="AM3126" s="13"/>
      <c r="AN3126" s="13" t="s">
        <v>510</v>
      </c>
    </row>
    <row r="3127" spans="1:40" x14ac:dyDescent="0.2">
      <c r="A3127" s="8" t="s">
        <v>7672</v>
      </c>
      <c r="B3127" s="8" t="s">
        <v>5720</v>
      </c>
      <c r="C3127" s="8" t="str">
        <f t="shared" si="48"/>
        <v>Crook County WY</v>
      </c>
      <c r="D3127" s="9">
        <v>7444</v>
      </c>
      <c r="E3127" s="8" t="s">
        <v>445</v>
      </c>
      <c r="F3127" s="9">
        <v>271</v>
      </c>
      <c r="G3127" s="9">
        <v>3347</v>
      </c>
      <c r="H3127" s="9">
        <v>3771</v>
      </c>
      <c r="I3127" s="10">
        <v>7.1864226995491914E-2</v>
      </c>
      <c r="J3127" s="10">
        <v>0.88756298064173955</v>
      </c>
      <c r="K3127" s="9">
        <v>-3076</v>
      </c>
      <c r="L3127" s="9">
        <v>3076</v>
      </c>
      <c r="M3127" s="10">
        <v>-0.81569875364624767</v>
      </c>
      <c r="N3127" s="10">
        <v>0.81569875364624767</v>
      </c>
      <c r="O3127" s="9">
        <v>426</v>
      </c>
      <c r="P3127" s="9">
        <v>3109</v>
      </c>
      <c r="Q3127" s="9">
        <v>3657</v>
      </c>
      <c r="R3127" s="10">
        <v>0.11648892534864644</v>
      </c>
      <c r="S3127" s="10">
        <v>0.85015039649986324</v>
      </c>
      <c r="T3127" s="9">
        <v>-2683</v>
      </c>
      <c r="U3127" s="10">
        <v>-0.73366147115121683</v>
      </c>
      <c r="V3127" s="9">
        <v>-155</v>
      </c>
      <c r="W3127" s="9">
        <v>238</v>
      </c>
      <c r="X3127" s="10">
        <v>-4.4624698353154524E-2</v>
      </c>
      <c r="Y3127" s="10">
        <v>3.7412584141876315E-2</v>
      </c>
      <c r="Z3127" s="11">
        <v>2854.41</v>
      </c>
      <c r="AA3127" s="11">
        <v>2.607894451042422</v>
      </c>
      <c r="AB3127" s="11">
        <v>56011</v>
      </c>
      <c r="AC3127" s="12" t="s">
        <v>7683</v>
      </c>
      <c r="AD3127" s="8">
        <v>56</v>
      </c>
      <c r="AE3127" s="8">
        <v>11</v>
      </c>
      <c r="AF3127" s="13"/>
      <c r="AG3127" s="13"/>
      <c r="AH3127" s="13"/>
      <c r="AJ3127" s="13"/>
      <c r="AK3127" s="13"/>
      <c r="AL3127" s="13"/>
      <c r="AM3127" s="13"/>
      <c r="AN3127" s="13" t="s">
        <v>510</v>
      </c>
    </row>
    <row r="3128" spans="1:40" x14ac:dyDescent="0.2">
      <c r="A3128" s="8" t="s">
        <v>7672</v>
      </c>
      <c r="B3128" s="8" t="s">
        <v>1195</v>
      </c>
      <c r="C3128" s="8" t="str">
        <f t="shared" si="48"/>
        <v>Fremont County WY</v>
      </c>
      <c r="D3128" s="9">
        <v>40315</v>
      </c>
      <c r="E3128" s="8" t="s">
        <v>445</v>
      </c>
      <c r="F3128" s="9">
        <v>4200</v>
      </c>
      <c r="G3128" s="9">
        <v>11167</v>
      </c>
      <c r="H3128" s="9">
        <v>16543</v>
      </c>
      <c r="I3128" s="10">
        <v>0.25388381792903342</v>
      </c>
      <c r="J3128" s="10">
        <v>0.67502871305083723</v>
      </c>
      <c r="K3128" s="9">
        <v>-6967</v>
      </c>
      <c r="L3128" s="9">
        <v>6967</v>
      </c>
      <c r="M3128" s="10">
        <v>-0.42114489512180381</v>
      </c>
      <c r="N3128" s="10">
        <v>0.42114489512180381</v>
      </c>
      <c r="O3128" s="9">
        <v>5333</v>
      </c>
      <c r="P3128" s="9">
        <v>11072</v>
      </c>
      <c r="Q3128" s="9">
        <v>16817</v>
      </c>
      <c r="R3128" s="10">
        <v>0.31711958137598856</v>
      </c>
      <c r="S3128" s="10">
        <v>0.6583813997740382</v>
      </c>
      <c r="T3128" s="9">
        <v>-5739</v>
      </c>
      <c r="U3128" s="10">
        <v>-0.34126181839804964</v>
      </c>
      <c r="V3128" s="9">
        <v>-1133</v>
      </c>
      <c r="W3128" s="9">
        <v>95</v>
      </c>
      <c r="X3128" s="10">
        <v>-6.323576344695514E-2</v>
      </c>
      <c r="Y3128" s="10">
        <v>1.6647313276799025E-2</v>
      </c>
      <c r="Z3128" s="11">
        <v>9183.81</v>
      </c>
      <c r="AA3128" s="11">
        <v>4.3897902940065183</v>
      </c>
      <c r="AB3128" s="11">
        <v>56013</v>
      </c>
      <c r="AC3128" s="12" t="s">
        <v>7684</v>
      </c>
      <c r="AD3128" s="8">
        <v>56</v>
      </c>
      <c r="AE3128" s="8">
        <v>13</v>
      </c>
      <c r="AF3128" s="13" t="s">
        <v>7685</v>
      </c>
      <c r="AG3128" s="13"/>
      <c r="AH3128" s="13" t="s">
        <v>7686</v>
      </c>
      <c r="AJ3128" s="13" t="s">
        <v>498</v>
      </c>
      <c r="AK3128" s="13"/>
      <c r="AL3128" s="13"/>
      <c r="AM3128" s="13"/>
      <c r="AN3128" s="13" t="s">
        <v>487</v>
      </c>
    </row>
    <row r="3129" spans="1:40" x14ac:dyDescent="0.2">
      <c r="A3129" s="8" t="s">
        <v>7672</v>
      </c>
      <c r="B3129" s="8" t="s">
        <v>7687</v>
      </c>
      <c r="C3129" s="8" t="str">
        <f t="shared" si="48"/>
        <v>Goshen County WY</v>
      </c>
      <c r="D3129" s="9">
        <v>13383</v>
      </c>
      <c r="E3129" s="8" t="s">
        <v>445</v>
      </c>
      <c r="F3129" s="9">
        <v>924</v>
      </c>
      <c r="G3129" s="9">
        <v>4418</v>
      </c>
      <c r="H3129" s="9">
        <v>5708</v>
      </c>
      <c r="I3129" s="10">
        <v>0.1618780658724597</v>
      </c>
      <c r="J3129" s="10">
        <v>0.77400140154169583</v>
      </c>
      <c r="K3129" s="9">
        <v>-3494</v>
      </c>
      <c r="L3129" s="9">
        <v>3494</v>
      </c>
      <c r="M3129" s="10">
        <v>-0.61212333566923616</v>
      </c>
      <c r="N3129" s="10">
        <v>0.61212333566923616</v>
      </c>
      <c r="O3129" s="9">
        <v>1458</v>
      </c>
      <c r="P3129" s="9">
        <v>4178</v>
      </c>
      <c r="Q3129" s="9">
        <v>5758</v>
      </c>
      <c r="R3129" s="10">
        <v>0.25321292115317817</v>
      </c>
      <c r="S3129" s="10">
        <v>0.72559916637721433</v>
      </c>
      <c r="T3129" s="9">
        <v>-2720</v>
      </c>
      <c r="U3129" s="10">
        <v>-0.47238624522403616</v>
      </c>
      <c r="V3129" s="9">
        <v>-534</v>
      </c>
      <c r="W3129" s="9">
        <v>240</v>
      </c>
      <c r="X3129" s="10">
        <v>-9.1334855280718469E-2</v>
      </c>
      <c r="Y3129" s="10">
        <v>4.84022351644815E-2</v>
      </c>
      <c r="Z3129" s="11">
        <v>2225.39</v>
      </c>
      <c r="AA3129" s="11">
        <v>6.0137773603727886</v>
      </c>
      <c r="AB3129" s="11">
        <v>56015</v>
      </c>
      <c r="AC3129" s="12" t="s">
        <v>7688</v>
      </c>
      <c r="AD3129" s="8">
        <v>56</v>
      </c>
      <c r="AE3129" s="8">
        <v>15</v>
      </c>
      <c r="AF3129" s="13"/>
      <c r="AG3129" s="13"/>
      <c r="AH3129" s="13"/>
      <c r="AJ3129" s="13"/>
      <c r="AK3129" s="13"/>
      <c r="AL3129" s="13"/>
      <c r="AM3129" s="13"/>
      <c r="AN3129" s="13" t="s">
        <v>510</v>
      </c>
    </row>
    <row r="3130" spans="1:40" x14ac:dyDescent="0.2">
      <c r="A3130" s="8" t="s">
        <v>7672</v>
      </c>
      <c r="B3130" s="8" t="s">
        <v>7689</v>
      </c>
      <c r="C3130" s="8" t="str">
        <f t="shared" si="48"/>
        <v>Hot Springs County WY</v>
      </c>
      <c r="D3130" s="9">
        <v>4741</v>
      </c>
      <c r="E3130" s="8" t="s">
        <v>445</v>
      </c>
      <c r="F3130" s="9">
        <v>400</v>
      </c>
      <c r="G3130" s="9">
        <v>1939</v>
      </c>
      <c r="H3130" s="9">
        <v>2535</v>
      </c>
      <c r="I3130" s="10">
        <v>0.15779092702169625</v>
      </c>
      <c r="J3130" s="10">
        <v>0.76489151873767258</v>
      </c>
      <c r="K3130" s="9">
        <v>-1539</v>
      </c>
      <c r="L3130" s="9">
        <v>1539</v>
      </c>
      <c r="M3130" s="10">
        <v>-0.6071005917159763</v>
      </c>
      <c r="N3130" s="10">
        <v>0.6071005917159763</v>
      </c>
      <c r="O3130" s="9">
        <v>523</v>
      </c>
      <c r="P3130" s="9">
        <v>1894</v>
      </c>
      <c r="Q3130" s="9">
        <v>2495</v>
      </c>
      <c r="R3130" s="10">
        <v>0.20961923847695391</v>
      </c>
      <c r="S3130" s="10">
        <v>0.75911823647294585</v>
      </c>
      <c r="T3130" s="9">
        <v>-1371</v>
      </c>
      <c r="U3130" s="10">
        <v>-0.54949899799599189</v>
      </c>
      <c r="V3130" s="9">
        <v>-123</v>
      </c>
      <c r="W3130" s="9">
        <v>45</v>
      </c>
      <c r="X3130" s="10">
        <v>-5.1828311455257653E-2</v>
      </c>
      <c r="Y3130" s="10">
        <v>5.7732822647267312E-3</v>
      </c>
      <c r="Z3130" s="11">
        <v>2004.09</v>
      </c>
      <c r="AA3130" s="11">
        <v>2.3656622207585487</v>
      </c>
      <c r="AB3130" s="11">
        <v>56017</v>
      </c>
      <c r="AC3130" s="12" t="s">
        <v>7690</v>
      </c>
      <c r="AD3130" s="8">
        <v>56</v>
      </c>
      <c r="AE3130" s="8">
        <v>17</v>
      </c>
      <c r="AF3130" s="13"/>
      <c r="AG3130" s="13"/>
      <c r="AH3130" s="13"/>
      <c r="AJ3130" s="13"/>
      <c r="AK3130" s="13"/>
      <c r="AL3130" s="13"/>
      <c r="AM3130" s="13"/>
      <c r="AN3130" s="13" t="s">
        <v>510</v>
      </c>
    </row>
    <row r="3131" spans="1:40" x14ac:dyDescent="0.2">
      <c r="A3131" s="8" t="s">
        <v>7672</v>
      </c>
      <c r="B3131" s="8" t="s">
        <v>848</v>
      </c>
      <c r="C3131" s="8" t="str">
        <f t="shared" si="48"/>
        <v>Johnson County WY</v>
      </c>
      <c r="D3131" s="9">
        <v>8585</v>
      </c>
      <c r="E3131" s="8" t="s">
        <v>445</v>
      </c>
      <c r="F3131" s="9">
        <v>638</v>
      </c>
      <c r="G3131" s="9">
        <v>3477</v>
      </c>
      <c r="H3131" s="9">
        <v>4349</v>
      </c>
      <c r="I3131" s="10">
        <v>0.14670039089445849</v>
      </c>
      <c r="J3131" s="10">
        <v>0.79949413658312252</v>
      </c>
      <c r="K3131" s="9">
        <v>-2839</v>
      </c>
      <c r="L3131" s="9">
        <v>2839</v>
      </c>
      <c r="M3131" s="10">
        <v>-0.652793745688664</v>
      </c>
      <c r="N3131" s="10">
        <v>0.652793745688664</v>
      </c>
      <c r="O3131" s="9">
        <v>749</v>
      </c>
      <c r="P3131" s="9">
        <v>3362</v>
      </c>
      <c r="Q3131" s="9">
        <v>4217</v>
      </c>
      <c r="R3131" s="10">
        <v>0.17761441783258242</v>
      </c>
      <c r="S3131" s="10">
        <v>0.79724922930993602</v>
      </c>
      <c r="T3131" s="9">
        <v>-2613</v>
      </c>
      <c r="U3131" s="10">
        <v>-0.61963481147735355</v>
      </c>
      <c r="V3131" s="9">
        <v>-111</v>
      </c>
      <c r="W3131" s="9">
        <v>115</v>
      </c>
      <c r="X3131" s="10">
        <v>-3.0914026938123923E-2</v>
      </c>
      <c r="Y3131" s="10">
        <v>2.2449072731864916E-3</v>
      </c>
      <c r="Z3131" s="11">
        <v>4154.1499999999996</v>
      </c>
      <c r="AA3131" s="11">
        <v>2.0666080907044764</v>
      </c>
      <c r="AB3131" s="11">
        <v>56019</v>
      </c>
      <c r="AC3131" s="12" t="s">
        <v>7691</v>
      </c>
      <c r="AD3131" s="8">
        <v>56</v>
      </c>
      <c r="AE3131" s="8">
        <v>19</v>
      </c>
      <c r="AF3131" s="13"/>
      <c r="AG3131" s="13"/>
      <c r="AH3131" s="13"/>
      <c r="AJ3131" s="13"/>
      <c r="AK3131" s="13"/>
      <c r="AL3131" s="13"/>
      <c r="AM3131" s="13"/>
      <c r="AN3131" s="13" t="s">
        <v>510</v>
      </c>
    </row>
    <row r="3132" spans="1:40" x14ac:dyDescent="0.2">
      <c r="A3132" s="8" t="s">
        <v>7672</v>
      </c>
      <c r="B3132" s="8" t="s">
        <v>7692</v>
      </c>
      <c r="C3132" s="8" t="str">
        <f t="shared" si="48"/>
        <v>Laramie County WY</v>
      </c>
      <c r="D3132" s="9">
        <v>97121</v>
      </c>
      <c r="E3132" s="8" t="s">
        <v>445</v>
      </c>
      <c r="F3132" s="9">
        <v>11572</v>
      </c>
      <c r="G3132" s="9">
        <v>24844</v>
      </c>
      <c r="H3132" s="9">
        <v>39945</v>
      </c>
      <c r="I3132" s="10">
        <v>0.28969833521091498</v>
      </c>
      <c r="J3132" s="10">
        <v>0.62195518838402808</v>
      </c>
      <c r="K3132" s="9">
        <v>-13272</v>
      </c>
      <c r="L3132" s="9">
        <v>13272</v>
      </c>
      <c r="M3132" s="10">
        <v>-0.3322568531731131</v>
      </c>
      <c r="N3132" s="10">
        <v>0.3322568531731131</v>
      </c>
      <c r="O3132" s="9">
        <v>13807</v>
      </c>
      <c r="P3132" s="9">
        <v>23247</v>
      </c>
      <c r="Q3132" s="9">
        <v>38057</v>
      </c>
      <c r="R3132" s="10">
        <v>0.36279790840055703</v>
      </c>
      <c r="S3132" s="10">
        <v>0.61084688756339178</v>
      </c>
      <c r="T3132" s="9">
        <v>-9440</v>
      </c>
      <c r="U3132" s="10">
        <v>-0.24804897916283475</v>
      </c>
      <c r="V3132" s="9">
        <v>-2235</v>
      </c>
      <c r="W3132" s="9">
        <v>1597</v>
      </c>
      <c r="X3132" s="10">
        <v>-7.3099573189642053E-2</v>
      </c>
      <c r="Y3132" s="10">
        <v>1.1108300820636297E-2</v>
      </c>
      <c r="Z3132" s="11">
        <v>2685.91</v>
      </c>
      <c r="AA3132" s="11">
        <v>36.159439445104269</v>
      </c>
      <c r="AB3132" s="11">
        <v>56021</v>
      </c>
      <c r="AC3132" s="12" t="s">
        <v>7693</v>
      </c>
      <c r="AD3132" s="8">
        <v>56</v>
      </c>
      <c r="AE3132" s="8">
        <v>21</v>
      </c>
      <c r="AF3132" s="13" t="s">
        <v>7694</v>
      </c>
      <c r="AG3132" s="13"/>
      <c r="AH3132" s="13" t="s">
        <v>7695</v>
      </c>
      <c r="AI3132" s="14">
        <v>97121</v>
      </c>
      <c r="AJ3132" s="13" t="s">
        <v>486</v>
      </c>
      <c r="AK3132" s="13"/>
      <c r="AL3132" s="13"/>
      <c r="AM3132" s="13"/>
      <c r="AN3132" s="13" t="s">
        <v>487</v>
      </c>
    </row>
    <row r="3133" spans="1:40" x14ac:dyDescent="0.2">
      <c r="A3133" s="8" t="s">
        <v>7672</v>
      </c>
      <c r="B3133" s="8" t="s">
        <v>854</v>
      </c>
      <c r="C3133" s="8" t="str">
        <f t="shared" si="48"/>
        <v>Lincoln County WY</v>
      </c>
      <c r="D3133" s="9">
        <v>18722</v>
      </c>
      <c r="E3133" s="8" t="s">
        <v>445</v>
      </c>
      <c r="F3133" s="9">
        <v>1105</v>
      </c>
      <c r="G3133" s="9">
        <v>6779</v>
      </c>
      <c r="H3133" s="9">
        <v>8398</v>
      </c>
      <c r="I3133" s="10">
        <v>0.13157894736842105</v>
      </c>
      <c r="J3133" s="10">
        <v>0.80721600381043102</v>
      </c>
      <c r="K3133" s="9">
        <v>-5674</v>
      </c>
      <c r="L3133" s="9">
        <v>5674</v>
      </c>
      <c r="M3133" s="10">
        <v>-0.67563705644201</v>
      </c>
      <c r="N3133" s="10">
        <v>0.67563705644201</v>
      </c>
      <c r="O3133" s="9">
        <v>1287</v>
      </c>
      <c r="P3133" s="9">
        <v>7144</v>
      </c>
      <c r="Q3133" s="9">
        <v>8573</v>
      </c>
      <c r="R3133" s="10">
        <v>0.15012247754578328</v>
      </c>
      <c r="S3133" s="10">
        <v>0.83331389245305032</v>
      </c>
      <c r="T3133" s="9">
        <v>-5857</v>
      </c>
      <c r="U3133" s="10">
        <v>-0.68319141490726709</v>
      </c>
      <c r="V3133" s="9">
        <v>-182</v>
      </c>
      <c r="W3133" s="9">
        <v>-365</v>
      </c>
      <c r="X3133" s="10">
        <v>-1.8543530177362239E-2</v>
      </c>
      <c r="Y3133" s="10">
        <v>-2.6097888642619305E-2</v>
      </c>
      <c r="Z3133" s="11">
        <v>4076.13</v>
      </c>
      <c r="AA3133" s="11">
        <v>4.5930821637190178</v>
      </c>
      <c r="AB3133" s="11">
        <v>56023</v>
      </c>
      <c r="AC3133" s="12" t="s">
        <v>7696</v>
      </c>
      <c r="AD3133" s="8">
        <v>56</v>
      </c>
      <c r="AE3133" s="8">
        <v>23</v>
      </c>
      <c r="AF3133" s="13"/>
      <c r="AG3133" s="13"/>
      <c r="AH3133" s="13"/>
      <c r="AJ3133" s="13"/>
      <c r="AK3133" s="13"/>
      <c r="AL3133" s="13"/>
      <c r="AM3133" s="13"/>
      <c r="AN3133" s="13" t="s">
        <v>510</v>
      </c>
    </row>
    <row r="3134" spans="1:40" x14ac:dyDescent="0.2">
      <c r="A3134" s="8" t="s">
        <v>7672</v>
      </c>
      <c r="B3134" s="8" t="s">
        <v>7697</v>
      </c>
      <c r="C3134" s="8" t="str">
        <f t="shared" si="48"/>
        <v>Natrona County WY</v>
      </c>
      <c r="D3134" s="9">
        <v>82178</v>
      </c>
      <c r="E3134" s="8" t="s">
        <v>445</v>
      </c>
      <c r="F3134" s="9">
        <v>6573</v>
      </c>
      <c r="G3134" s="9">
        <v>23523</v>
      </c>
      <c r="H3134" s="9">
        <v>32493</v>
      </c>
      <c r="I3134" s="10">
        <v>0.20228972394054104</v>
      </c>
      <c r="J3134" s="10">
        <v>0.72394054103960848</v>
      </c>
      <c r="K3134" s="9">
        <v>-16950</v>
      </c>
      <c r="L3134" s="9">
        <v>16950</v>
      </c>
      <c r="M3134" s="10">
        <v>-0.52165081709906747</v>
      </c>
      <c r="N3134" s="10">
        <v>0.52165081709906747</v>
      </c>
      <c r="O3134" s="9">
        <v>8960</v>
      </c>
      <c r="P3134" s="9">
        <v>22129</v>
      </c>
      <c r="Q3134" s="9">
        <v>32057</v>
      </c>
      <c r="R3134" s="10">
        <v>0.27950213681879155</v>
      </c>
      <c r="S3134" s="10">
        <v>0.69030165018560685</v>
      </c>
      <c r="T3134" s="9">
        <v>-13169</v>
      </c>
      <c r="U3134" s="10">
        <v>-0.41079951336681531</v>
      </c>
      <c r="V3134" s="9">
        <v>-2387</v>
      </c>
      <c r="W3134" s="9">
        <v>1394</v>
      </c>
      <c r="X3134" s="10">
        <v>-7.7212412878250508E-2</v>
      </c>
      <c r="Y3134" s="10">
        <v>3.3638890854001624E-2</v>
      </c>
      <c r="Z3134" s="11">
        <v>5340.35</v>
      </c>
      <c r="AA3134" s="11">
        <v>15.388129991479959</v>
      </c>
      <c r="AB3134" s="11">
        <v>56025</v>
      </c>
      <c r="AC3134" s="12" t="s">
        <v>7698</v>
      </c>
      <c r="AD3134" s="8">
        <v>56</v>
      </c>
      <c r="AE3134" s="8">
        <v>25</v>
      </c>
      <c r="AF3134" s="13" t="s">
        <v>7699</v>
      </c>
      <c r="AG3134" s="13"/>
      <c r="AH3134" s="13" t="s">
        <v>7700</v>
      </c>
      <c r="AI3134" s="14">
        <v>82178</v>
      </c>
      <c r="AJ3134" s="13" t="s">
        <v>486</v>
      </c>
      <c r="AK3134" s="13"/>
      <c r="AL3134" s="13"/>
      <c r="AM3134" s="13"/>
      <c r="AN3134" s="13" t="s">
        <v>487</v>
      </c>
    </row>
    <row r="3135" spans="1:40" x14ac:dyDescent="0.2">
      <c r="A3135" s="8" t="s">
        <v>7672</v>
      </c>
      <c r="B3135" s="8" t="s">
        <v>7701</v>
      </c>
      <c r="C3135" s="8" t="str">
        <f t="shared" si="48"/>
        <v>Niobrara County WY</v>
      </c>
      <c r="D3135" s="9">
        <v>2542</v>
      </c>
      <c r="E3135" s="8" t="s">
        <v>445</v>
      </c>
      <c r="F3135" s="9">
        <v>115</v>
      </c>
      <c r="G3135" s="9">
        <v>1116</v>
      </c>
      <c r="H3135" s="9">
        <v>1297</v>
      </c>
      <c r="I3135" s="10">
        <v>8.8666152659984579E-2</v>
      </c>
      <c r="J3135" s="10">
        <v>0.86044718581341562</v>
      </c>
      <c r="K3135" s="9">
        <v>-1001</v>
      </c>
      <c r="L3135" s="9">
        <v>1001</v>
      </c>
      <c r="M3135" s="10">
        <v>-0.77178103315343105</v>
      </c>
      <c r="N3135" s="10">
        <v>0.77178103315343105</v>
      </c>
      <c r="O3135" s="9">
        <v>200</v>
      </c>
      <c r="P3135" s="9">
        <v>1022</v>
      </c>
      <c r="Q3135" s="9">
        <v>1268</v>
      </c>
      <c r="R3135" s="10">
        <v>0.15772870662460567</v>
      </c>
      <c r="S3135" s="10">
        <v>0.805993690851735</v>
      </c>
      <c r="T3135" s="9">
        <v>-822</v>
      </c>
      <c r="U3135" s="10">
        <v>-0.6482649842271293</v>
      </c>
      <c r="V3135" s="9">
        <v>-85</v>
      </c>
      <c r="W3135" s="9">
        <v>94</v>
      </c>
      <c r="X3135" s="10">
        <v>-6.906255396462109E-2</v>
      </c>
      <c r="Y3135" s="10">
        <v>5.4453494961680615E-2</v>
      </c>
      <c r="Z3135" s="11">
        <v>2626.04</v>
      </c>
      <c r="AA3135" s="11">
        <v>0.96799744101384599</v>
      </c>
      <c r="AB3135" s="11">
        <v>56027</v>
      </c>
      <c r="AC3135" s="12" t="s">
        <v>7702</v>
      </c>
      <c r="AD3135" s="8">
        <v>56</v>
      </c>
      <c r="AE3135" s="8">
        <v>27</v>
      </c>
      <c r="AF3135" s="13"/>
      <c r="AG3135" s="13"/>
      <c r="AH3135" s="13"/>
      <c r="AJ3135" s="13"/>
      <c r="AK3135" s="13"/>
      <c r="AL3135" s="13"/>
      <c r="AM3135" s="13"/>
      <c r="AN3135" s="13" t="s">
        <v>510</v>
      </c>
    </row>
    <row r="3136" spans="1:40" x14ac:dyDescent="0.2">
      <c r="A3136" s="8" t="s">
        <v>7672</v>
      </c>
      <c r="B3136" s="8" t="s">
        <v>1261</v>
      </c>
      <c r="C3136" s="8" t="str">
        <f t="shared" si="48"/>
        <v>Park County WY</v>
      </c>
      <c r="D3136" s="9">
        <v>29228</v>
      </c>
      <c r="E3136" s="8" t="s">
        <v>445</v>
      </c>
      <c r="F3136" s="9">
        <v>2535</v>
      </c>
      <c r="G3136" s="9">
        <v>11115</v>
      </c>
      <c r="H3136" s="9">
        <v>14634</v>
      </c>
      <c r="I3136" s="10">
        <v>0.17322673226732269</v>
      </c>
      <c r="J3136" s="10">
        <v>0.7595325953259533</v>
      </c>
      <c r="K3136" s="9">
        <v>-8580</v>
      </c>
      <c r="L3136" s="9">
        <v>8580</v>
      </c>
      <c r="M3136" s="10">
        <v>-0.58630586305863064</v>
      </c>
      <c r="N3136" s="10">
        <v>0.58630586305863064</v>
      </c>
      <c r="O3136" s="9">
        <v>2927</v>
      </c>
      <c r="P3136" s="9">
        <v>11234</v>
      </c>
      <c r="Q3136" s="9">
        <v>14492</v>
      </c>
      <c r="R3136" s="10">
        <v>0.20197350262213634</v>
      </c>
      <c r="S3136" s="10">
        <v>0.77518630968810376</v>
      </c>
      <c r="T3136" s="9">
        <v>-8307</v>
      </c>
      <c r="U3136" s="10">
        <v>-0.57321280706596744</v>
      </c>
      <c r="V3136" s="9">
        <v>-392</v>
      </c>
      <c r="W3136" s="9">
        <v>-119</v>
      </c>
      <c r="X3136" s="10">
        <v>-2.8746770354813656E-2</v>
      </c>
      <c r="Y3136" s="10">
        <v>-1.5653714362150462E-2</v>
      </c>
      <c r="Z3136" s="11">
        <v>6942.08</v>
      </c>
      <c r="AA3136" s="11">
        <v>4.2102655112012535</v>
      </c>
      <c r="AB3136" s="11">
        <v>56029</v>
      </c>
      <c r="AC3136" s="12" t="s">
        <v>7703</v>
      </c>
      <c r="AD3136" s="8">
        <v>56</v>
      </c>
      <c r="AE3136" s="8">
        <v>29</v>
      </c>
      <c r="AF3136" s="13"/>
      <c r="AG3136" s="13"/>
      <c r="AH3136" s="13"/>
      <c r="AJ3136" s="13"/>
      <c r="AK3136" s="13"/>
      <c r="AL3136" s="13"/>
      <c r="AM3136" s="13"/>
      <c r="AN3136" s="13" t="s">
        <v>510</v>
      </c>
    </row>
    <row r="3137" spans="1:40" x14ac:dyDescent="0.2">
      <c r="A3137" s="8" t="s">
        <v>7672</v>
      </c>
      <c r="B3137" s="8" t="s">
        <v>4222</v>
      </c>
      <c r="C3137" s="8" t="str">
        <f t="shared" si="48"/>
        <v>Platte County WY</v>
      </c>
      <c r="D3137" s="9">
        <v>8812</v>
      </c>
      <c r="E3137" s="8" t="s">
        <v>445</v>
      </c>
      <c r="F3137" s="9">
        <v>719</v>
      </c>
      <c r="G3137" s="9">
        <v>3437</v>
      </c>
      <c r="H3137" s="9">
        <v>4460</v>
      </c>
      <c r="I3137" s="10">
        <v>0.16121076233183856</v>
      </c>
      <c r="J3137" s="10">
        <v>0.77062780269058295</v>
      </c>
      <c r="K3137" s="9">
        <v>-2718</v>
      </c>
      <c r="L3137" s="9">
        <v>2718</v>
      </c>
      <c r="M3137" s="10">
        <v>-0.60941704035874444</v>
      </c>
      <c r="N3137" s="10">
        <v>0.60941704035874444</v>
      </c>
      <c r="O3137" s="9">
        <v>1223</v>
      </c>
      <c r="P3137" s="9">
        <v>3136</v>
      </c>
      <c r="Q3137" s="9">
        <v>4500</v>
      </c>
      <c r="R3137" s="10">
        <v>0.27177777777777778</v>
      </c>
      <c r="S3137" s="10">
        <v>0.69688888888888889</v>
      </c>
      <c r="T3137" s="9">
        <v>-1913</v>
      </c>
      <c r="U3137" s="10">
        <v>-0.42511111111111111</v>
      </c>
      <c r="V3137" s="9">
        <v>-504</v>
      </c>
      <c r="W3137" s="9">
        <v>301</v>
      </c>
      <c r="X3137" s="10">
        <v>-0.11056701544593922</v>
      </c>
      <c r="Y3137" s="10">
        <v>7.3738913801694062E-2</v>
      </c>
      <c r="Z3137" s="11">
        <v>2084.21</v>
      </c>
      <c r="AA3137" s="11">
        <v>4.2279808656517339</v>
      </c>
      <c r="AB3137" s="11">
        <v>56031</v>
      </c>
      <c r="AC3137" s="12" t="s">
        <v>7704</v>
      </c>
      <c r="AD3137" s="8">
        <v>56</v>
      </c>
      <c r="AE3137" s="8">
        <v>31</v>
      </c>
      <c r="AF3137" s="13"/>
      <c r="AG3137" s="13"/>
      <c r="AH3137" s="13"/>
      <c r="AJ3137" s="13"/>
      <c r="AK3137" s="13"/>
      <c r="AL3137" s="13"/>
      <c r="AM3137" s="13"/>
      <c r="AN3137" s="13" t="s">
        <v>510</v>
      </c>
    </row>
    <row r="3138" spans="1:40" x14ac:dyDescent="0.2">
      <c r="A3138" s="8" t="s">
        <v>7672</v>
      </c>
      <c r="B3138" s="8" t="s">
        <v>2905</v>
      </c>
      <c r="C3138" s="8" t="str">
        <f t="shared" si="48"/>
        <v>Sheridan County WY</v>
      </c>
      <c r="D3138" s="9">
        <v>30009</v>
      </c>
      <c r="E3138" s="8" t="s">
        <v>445</v>
      </c>
      <c r="F3138" s="9">
        <v>2926</v>
      </c>
      <c r="G3138" s="9">
        <v>10266</v>
      </c>
      <c r="H3138" s="9">
        <v>14187</v>
      </c>
      <c r="I3138" s="10">
        <v>0.20624515401423837</v>
      </c>
      <c r="J3138" s="10">
        <v>0.72362021569042079</v>
      </c>
      <c r="K3138" s="9">
        <v>-7340</v>
      </c>
      <c r="L3138" s="9">
        <v>7340</v>
      </c>
      <c r="M3138" s="10">
        <v>-0.51737506167618241</v>
      </c>
      <c r="N3138" s="10">
        <v>0.51737506167618241</v>
      </c>
      <c r="O3138" s="9">
        <v>3618</v>
      </c>
      <c r="P3138" s="9">
        <v>10267</v>
      </c>
      <c r="Q3138" s="9">
        <v>14225</v>
      </c>
      <c r="R3138" s="10">
        <v>0.25434094903339194</v>
      </c>
      <c r="S3138" s="10">
        <v>0.72175746924428819</v>
      </c>
      <c r="T3138" s="9">
        <v>-6649</v>
      </c>
      <c r="U3138" s="10">
        <v>-0.46741652021089625</v>
      </c>
      <c r="V3138" s="9">
        <v>-692</v>
      </c>
      <c r="W3138" s="9">
        <v>-1</v>
      </c>
      <c r="X3138" s="10">
        <v>-4.8095795019153564E-2</v>
      </c>
      <c r="Y3138" s="10">
        <v>1.8627464461326015E-3</v>
      </c>
      <c r="Z3138" s="11">
        <v>2523.9899999999998</v>
      </c>
      <c r="AA3138" s="11">
        <v>11.889508278558949</v>
      </c>
      <c r="AB3138" s="11">
        <v>56033</v>
      </c>
      <c r="AC3138" s="12" t="s">
        <v>7705</v>
      </c>
      <c r="AD3138" s="8">
        <v>56</v>
      </c>
      <c r="AE3138" s="8">
        <v>33</v>
      </c>
      <c r="AF3138" s="13" t="s">
        <v>7706</v>
      </c>
      <c r="AG3138" s="13"/>
      <c r="AH3138" s="13" t="s">
        <v>7707</v>
      </c>
      <c r="AJ3138" s="13" t="s">
        <v>498</v>
      </c>
      <c r="AK3138" s="13"/>
      <c r="AL3138" s="13"/>
      <c r="AM3138" s="13"/>
      <c r="AN3138" s="13" t="s">
        <v>487</v>
      </c>
    </row>
    <row r="3139" spans="1:40" x14ac:dyDescent="0.2">
      <c r="A3139" s="8" t="s">
        <v>7672</v>
      </c>
      <c r="B3139" s="8" t="s">
        <v>7708</v>
      </c>
      <c r="C3139" s="8" t="str">
        <f t="shared" si="48"/>
        <v>Sublette County WY</v>
      </c>
      <c r="D3139" s="9">
        <v>9899</v>
      </c>
      <c r="E3139" s="8" t="s">
        <v>445</v>
      </c>
      <c r="F3139" s="9">
        <v>644</v>
      </c>
      <c r="G3139" s="9">
        <v>3409</v>
      </c>
      <c r="H3139" s="9">
        <v>4297</v>
      </c>
      <c r="I3139" s="10">
        <v>0.14987200372352805</v>
      </c>
      <c r="J3139" s="10">
        <v>0.7933441936234582</v>
      </c>
      <c r="K3139" s="9">
        <v>-2765</v>
      </c>
      <c r="L3139" s="9">
        <v>2765</v>
      </c>
      <c r="M3139" s="10">
        <v>-0.64347218989993016</v>
      </c>
      <c r="N3139" s="10">
        <v>0.64347218989993016</v>
      </c>
      <c r="O3139" s="9">
        <v>767</v>
      </c>
      <c r="P3139" s="9">
        <v>3472</v>
      </c>
      <c r="Q3139" s="9">
        <v>4337</v>
      </c>
      <c r="R3139" s="10">
        <v>0.17685035738990085</v>
      </c>
      <c r="S3139" s="10">
        <v>0.80055337791099834</v>
      </c>
      <c r="T3139" s="9">
        <v>-2705</v>
      </c>
      <c r="U3139" s="10">
        <v>-0.6237030205210975</v>
      </c>
      <c r="V3139" s="9">
        <v>-123</v>
      </c>
      <c r="W3139" s="9">
        <v>-63</v>
      </c>
      <c r="X3139" s="10">
        <v>-2.6978353666372801E-2</v>
      </c>
      <c r="Y3139" s="10">
        <v>-7.209184287540138E-3</v>
      </c>
      <c r="Z3139" s="11">
        <v>4886.54</v>
      </c>
      <c r="AA3139" s="11">
        <v>2.0257687443467156</v>
      </c>
      <c r="AB3139" s="11">
        <v>56035</v>
      </c>
      <c r="AC3139" s="12" t="s">
        <v>7709</v>
      </c>
      <c r="AD3139" s="8">
        <v>56</v>
      </c>
      <c r="AE3139" s="8">
        <v>35</v>
      </c>
      <c r="AF3139" s="13"/>
      <c r="AG3139" s="13"/>
      <c r="AH3139" s="13"/>
      <c r="AJ3139" s="13"/>
      <c r="AK3139" s="13"/>
      <c r="AL3139" s="13"/>
      <c r="AM3139" s="13"/>
      <c r="AN3139" s="13" t="s">
        <v>510</v>
      </c>
    </row>
    <row r="3140" spans="1:40" x14ac:dyDescent="0.2">
      <c r="A3140" s="8" t="s">
        <v>7672</v>
      </c>
      <c r="B3140" s="8" t="s">
        <v>7710</v>
      </c>
      <c r="C3140" s="8" t="str">
        <f t="shared" si="48"/>
        <v>Sweetwater County WY</v>
      </c>
      <c r="D3140" s="9">
        <v>44626</v>
      </c>
      <c r="E3140" s="8" t="s">
        <v>445</v>
      </c>
      <c r="F3140" s="9">
        <v>3233</v>
      </c>
      <c r="G3140" s="9">
        <v>12153</v>
      </c>
      <c r="H3140" s="9">
        <v>16661</v>
      </c>
      <c r="I3140" s="10">
        <v>0.19404597563171477</v>
      </c>
      <c r="J3140" s="10">
        <v>0.72942800552187748</v>
      </c>
      <c r="K3140" s="9">
        <v>-8920</v>
      </c>
      <c r="L3140" s="9">
        <v>8920</v>
      </c>
      <c r="M3140" s="10">
        <v>-0.5353820298901627</v>
      </c>
      <c r="N3140" s="10">
        <v>0.5353820298901627</v>
      </c>
      <c r="O3140" s="9">
        <v>4773</v>
      </c>
      <c r="P3140" s="9">
        <v>11427</v>
      </c>
      <c r="Q3140" s="9">
        <v>16750</v>
      </c>
      <c r="R3140" s="10">
        <v>0.28495522388059702</v>
      </c>
      <c r="S3140" s="10">
        <v>0.68220895522388059</v>
      </c>
      <c r="T3140" s="9">
        <v>-6654</v>
      </c>
      <c r="U3140" s="10">
        <v>-0.39725373134328357</v>
      </c>
      <c r="V3140" s="9">
        <v>-1540</v>
      </c>
      <c r="W3140" s="9">
        <v>726</v>
      </c>
      <c r="X3140" s="10">
        <v>-9.0909248248882246E-2</v>
      </c>
      <c r="Y3140" s="10">
        <v>4.721905029799689E-2</v>
      </c>
      <c r="Z3140" s="11">
        <v>10426.65</v>
      </c>
      <c r="AA3140" s="11">
        <v>4.2799940536989354</v>
      </c>
      <c r="AB3140" s="11">
        <v>56037</v>
      </c>
      <c r="AC3140" s="12" t="s">
        <v>7711</v>
      </c>
      <c r="AD3140" s="8">
        <v>56</v>
      </c>
      <c r="AE3140" s="8">
        <v>37</v>
      </c>
      <c r="AF3140" s="13" t="s">
        <v>7712</v>
      </c>
      <c r="AG3140" s="13"/>
      <c r="AH3140" s="13" t="s">
        <v>7713</v>
      </c>
      <c r="AJ3140" s="13" t="s">
        <v>498</v>
      </c>
      <c r="AK3140" s="13"/>
      <c r="AL3140" s="13"/>
      <c r="AM3140" s="13"/>
      <c r="AN3140" s="13" t="s">
        <v>487</v>
      </c>
    </row>
    <row r="3141" spans="1:40" x14ac:dyDescent="0.2">
      <c r="A3141" s="8" t="s">
        <v>7672</v>
      </c>
      <c r="B3141" s="8" t="s">
        <v>2028</v>
      </c>
      <c r="C3141" s="8" t="str">
        <f t="shared" si="48"/>
        <v>Teton County WY</v>
      </c>
      <c r="D3141" s="9">
        <v>23125</v>
      </c>
      <c r="E3141" s="8" t="s">
        <v>445</v>
      </c>
      <c r="F3141" s="9">
        <v>7313</v>
      </c>
      <c r="G3141" s="9">
        <v>3920</v>
      </c>
      <c r="H3141" s="9">
        <v>12176</v>
      </c>
      <c r="I3141" s="10">
        <v>0.60060775295663604</v>
      </c>
      <c r="J3141" s="10">
        <v>0.32194480946123522</v>
      </c>
      <c r="K3141" s="9">
        <v>3393</v>
      </c>
      <c r="L3141" s="9">
        <v>-3393</v>
      </c>
      <c r="M3141" s="10">
        <v>0.27866294349540083</v>
      </c>
      <c r="N3141" s="10">
        <v>-0.27866294349540083</v>
      </c>
      <c r="O3141" s="9">
        <v>6211</v>
      </c>
      <c r="P3141" s="9">
        <v>4858</v>
      </c>
      <c r="Q3141" s="9">
        <v>11356</v>
      </c>
      <c r="R3141" s="10">
        <v>0.54693554068333916</v>
      </c>
      <c r="S3141" s="10">
        <v>0.42779147587178584</v>
      </c>
      <c r="T3141" s="9">
        <v>1353</v>
      </c>
      <c r="U3141" s="10">
        <v>0.11914406481155332</v>
      </c>
      <c r="V3141" s="9">
        <v>1102</v>
      </c>
      <c r="W3141" s="9">
        <v>-938</v>
      </c>
      <c r="X3141" s="10">
        <v>5.3672212273296882E-2</v>
      </c>
      <c r="Y3141" s="10">
        <v>-0.10584666641055063</v>
      </c>
      <c r="Z3141" s="11">
        <v>3995.38</v>
      </c>
      <c r="AA3141" s="11">
        <v>5.7879350650000747</v>
      </c>
      <c r="AB3141" s="11">
        <v>56039</v>
      </c>
      <c r="AC3141" s="12" t="s">
        <v>7714</v>
      </c>
      <c r="AD3141" s="8">
        <v>56</v>
      </c>
      <c r="AE3141" s="8">
        <v>39</v>
      </c>
      <c r="AF3141" s="13" t="s">
        <v>2030</v>
      </c>
      <c r="AG3141" s="13"/>
      <c r="AH3141" s="13" t="s">
        <v>2031</v>
      </c>
      <c r="AJ3141" s="13" t="s">
        <v>498</v>
      </c>
      <c r="AK3141" s="13"/>
      <c r="AL3141" s="13"/>
      <c r="AM3141" s="13"/>
      <c r="AN3141" s="13" t="s">
        <v>487</v>
      </c>
    </row>
    <row r="3142" spans="1:40" x14ac:dyDescent="0.2">
      <c r="A3142" s="8" t="s">
        <v>7672</v>
      </c>
      <c r="B3142" s="8" t="s">
        <v>7715</v>
      </c>
      <c r="C3142" s="8" t="str">
        <f t="shared" si="48"/>
        <v>Uinta County WY</v>
      </c>
      <c r="D3142" s="9">
        <v>20822</v>
      </c>
      <c r="E3142" s="8" t="s">
        <v>445</v>
      </c>
      <c r="F3142" s="9">
        <v>1202</v>
      </c>
      <c r="G3142" s="9">
        <v>6154</v>
      </c>
      <c r="H3142" s="9">
        <v>8053</v>
      </c>
      <c r="I3142" s="10">
        <v>0.14926114491493853</v>
      </c>
      <c r="J3142" s="10">
        <v>0.7641872594064324</v>
      </c>
      <c r="K3142" s="9">
        <v>-4952</v>
      </c>
      <c r="L3142" s="9">
        <v>4952</v>
      </c>
      <c r="M3142" s="10">
        <v>-0.61492611449149392</v>
      </c>
      <c r="N3142" s="10">
        <v>0.61492611449149392</v>
      </c>
      <c r="O3142" s="9">
        <v>1628</v>
      </c>
      <c r="P3142" s="9">
        <v>6613</v>
      </c>
      <c r="Q3142" s="9">
        <v>8453</v>
      </c>
      <c r="R3142" s="10">
        <v>0.19259434520288654</v>
      </c>
      <c r="S3142" s="10">
        <v>0.78232580149059505</v>
      </c>
      <c r="T3142" s="9">
        <v>-4985</v>
      </c>
      <c r="U3142" s="10">
        <v>-0.58973145628770851</v>
      </c>
      <c r="V3142" s="9">
        <v>-426</v>
      </c>
      <c r="W3142" s="9">
        <v>-459</v>
      </c>
      <c r="X3142" s="10">
        <v>-4.3333200287948015E-2</v>
      </c>
      <c r="Y3142" s="10">
        <v>-1.8138542084162657E-2</v>
      </c>
      <c r="Z3142" s="11">
        <v>2081.2600000000002</v>
      </c>
      <c r="AA3142" s="11">
        <v>10.00451649481564</v>
      </c>
      <c r="AB3142" s="11">
        <v>56041</v>
      </c>
      <c r="AC3142" s="12" t="s">
        <v>7716</v>
      </c>
      <c r="AD3142" s="8">
        <v>56</v>
      </c>
      <c r="AE3142" s="8">
        <v>41</v>
      </c>
      <c r="AF3142" s="13" t="s">
        <v>7717</v>
      </c>
      <c r="AG3142" s="13"/>
      <c r="AH3142" s="13" t="s">
        <v>7718</v>
      </c>
      <c r="AJ3142" s="13" t="s">
        <v>498</v>
      </c>
      <c r="AK3142" s="13"/>
      <c r="AL3142" s="13"/>
      <c r="AM3142" s="13"/>
      <c r="AN3142" s="13" t="s">
        <v>487</v>
      </c>
    </row>
    <row r="3143" spans="1:40" x14ac:dyDescent="0.2">
      <c r="A3143" s="8" t="s">
        <v>7672</v>
      </c>
      <c r="B3143" s="8" t="s">
        <v>7719</v>
      </c>
      <c r="C3143" s="8" t="str">
        <f t="shared" si="48"/>
        <v>Washakie County WY</v>
      </c>
      <c r="D3143" s="9">
        <v>8328</v>
      </c>
      <c r="E3143" s="8" t="s">
        <v>445</v>
      </c>
      <c r="F3143" s="9">
        <v>532</v>
      </c>
      <c r="G3143" s="9">
        <v>2911</v>
      </c>
      <c r="H3143" s="9">
        <v>3715</v>
      </c>
      <c r="I3143" s="10">
        <v>0.14320323014804845</v>
      </c>
      <c r="J3143" s="10">
        <v>0.78358008075370122</v>
      </c>
      <c r="K3143" s="9">
        <v>-2379</v>
      </c>
      <c r="L3143" s="9">
        <v>2379</v>
      </c>
      <c r="M3143" s="10">
        <v>-0.64037685060565275</v>
      </c>
      <c r="N3143" s="10">
        <v>0.64037685060565275</v>
      </c>
      <c r="O3143" s="9">
        <v>794</v>
      </c>
      <c r="P3143" s="9">
        <v>3013</v>
      </c>
      <c r="Q3143" s="9">
        <v>3911</v>
      </c>
      <c r="R3143" s="10">
        <v>0.20301713116849909</v>
      </c>
      <c r="S3143" s="10">
        <v>0.77039120429557661</v>
      </c>
      <c r="T3143" s="9">
        <v>-2219</v>
      </c>
      <c r="U3143" s="10">
        <v>-0.56737407312707755</v>
      </c>
      <c r="V3143" s="9">
        <v>-262</v>
      </c>
      <c r="W3143" s="9">
        <v>-102</v>
      </c>
      <c r="X3143" s="10">
        <v>-5.9813901020450644E-2</v>
      </c>
      <c r="Y3143" s="10">
        <v>1.318887645812461E-2</v>
      </c>
      <c r="Z3143" s="11">
        <v>2238.5500000000002</v>
      </c>
      <c r="AA3143" s="11">
        <v>3.7202653503383885</v>
      </c>
      <c r="AB3143" s="11">
        <v>56043</v>
      </c>
      <c r="AC3143" s="12" t="s">
        <v>7720</v>
      </c>
      <c r="AD3143" s="8">
        <v>56</v>
      </c>
      <c r="AE3143" s="8">
        <v>43</v>
      </c>
      <c r="AF3143" s="13"/>
      <c r="AG3143" s="13"/>
      <c r="AH3143" s="13"/>
      <c r="AJ3143" s="13"/>
      <c r="AK3143" s="13"/>
      <c r="AL3143" s="13"/>
      <c r="AM3143" s="13"/>
      <c r="AN3143" s="13" t="s">
        <v>510</v>
      </c>
    </row>
    <row r="3144" spans="1:40" x14ac:dyDescent="0.2">
      <c r="A3144" s="8" t="s">
        <v>7672</v>
      </c>
      <c r="B3144" s="8" t="s">
        <v>7721</v>
      </c>
      <c r="C3144" s="8" t="str">
        <f t="shared" si="48"/>
        <v>Weston County WY</v>
      </c>
      <c r="D3144" s="9">
        <v>7234</v>
      </c>
      <c r="E3144" s="8" t="s">
        <v>445</v>
      </c>
      <c r="F3144" s="9">
        <v>294</v>
      </c>
      <c r="G3144" s="9">
        <v>2898</v>
      </c>
      <c r="H3144" s="9">
        <v>3334</v>
      </c>
      <c r="I3144" s="10">
        <v>8.8182363527294541E-2</v>
      </c>
      <c r="J3144" s="10">
        <v>0.86922615476904619</v>
      </c>
      <c r="K3144" s="9">
        <v>-2604</v>
      </c>
      <c r="L3144" s="9">
        <v>2604</v>
      </c>
      <c r="M3144" s="10">
        <v>-0.78104379124175161</v>
      </c>
      <c r="N3144" s="10">
        <v>0.78104379124175161</v>
      </c>
      <c r="O3144" s="9">
        <v>422</v>
      </c>
      <c r="P3144" s="9">
        <v>2821</v>
      </c>
      <c r="Q3144" s="9">
        <v>3323</v>
      </c>
      <c r="R3144" s="10">
        <v>0.12699368040926873</v>
      </c>
      <c r="S3144" s="10">
        <v>0.84893168823352394</v>
      </c>
      <c r="T3144" s="9">
        <v>-2399</v>
      </c>
      <c r="U3144" s="10">
        <v>-0.72193800782425521</v>
      </c>
      <c r="V3144" s="9">
        <v>-128</v>
      </c>
      <c r="W3144" s="9">
        <v>77</v>
      </c>
      <c r="X3144" s="10">
        <v>-3.8811316881974187E-2</v>
      </c>
      <c r="Y3144" s="10">
        <v>2.0294466535522249E-2</v>
      </c>
      <c r="Z3144" s="11">
        <v>2398.09</v>
      </c>
      <c r="AA3144" s="11">
        <v>3.0165673515172489</v>
      </c>
      <c r="AB3144" s="11">
        <v>56045</v>
      </c>
      <c r="AC3144" s="12" t="s">
        <v>7722</v>
      </c>
      <c r="AD3144" s="8">
        <v>56</v>
      </c>
      <c r="AE3144" s="8">
        <v>45</v>
      </c>
      <c r="AF3144" s="13"/>
      <c r="AG3144" s="13"/>
      <c r="AH3144" s="13"/>
      <c r="AJ3144" s="13"/>
      <c r="AK3144" s="13"/>
      <c r="AL3144" s="13"/>
      <c r="AM3144" s="13"/>
      <c r="AN3144" s="13" t="s">
        <v>510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B32" sqref="A1:B32"/>
    </sheetView>
  </sheetViews>
  <sheetFormatPr baseColWidth="10" defaultRowHeight="13" x14ac:dyDescent="0.15"/>
  <sheetData>
    <row r="1" spans="1:2" x14ac:dyDescent="0.15">
      <c r="A1" t="s">
        <v>436</v>
      </c>
      <c r="B1" t="s">
        <v>7761</v>
      </c>
    </row>
    <row r="2" spans="1:2" x14ac:dyDescent="0.15">
      <c r="A2" t="s">
        <v>437</v>
      </c>
      <c r="B2" t="s">
        <v>7756</v>
      </c>
    </row>
    <row r="3" spans="1:2" x14ac:dyDescent="0.15">
      <c r="A3" t="s">
        <v>438</v>
      </c>
      <c r="B3" t="s">
        <v>7762</v>
      </c>
    </row>
    <row r="4" spans="1:2" x14ac:dyDescent="0.15">
      <c r="A4" t="s">
        <v>439</v>
      </c>
      <c r="B4" t="s">
        <v>7763</v>
      </c>
    </row>
    <row r="5" spans="1:2" x14ac:dyDescent="0.15">
      <c r="A5" t="s">
        <v>440</v>
      </c>
      <c r="B5" t="s">
        <v>7764</v>
      </c>
    </row>
    <row r="6" spans="1:2" x14ac:dyDescent="0.15">
      <c r="A6" t="s">
        <v>435</v>
      </c>
      <c r="B6" t="s">
        <v>7765</v>
      </c>
    </row>
    <row r="7" spans="1:2" x14ac:dyDescent="0.15">
      <c r="A7" t="s">
        <v>441</v>
      </c>
      <c r="B7" t="s">
        <v>7766</v>
      </c>
    </row>
    <row r="8" spans="1:2" x14ac:dyDescent="0.15">
      <c r="A8" t="s">
        <v>442</v>
      </c>
      <c r="B8" t="s">
        <v>443</v>
      </c>
    </row>
    <row r="9" spans="1:2" x14ac:dyDescent="0.15">
      <c r="A9" t="s">
        <v>7755</v>
      </c>
      <c r="B9" t="s">
        <v>7767</v>
      </c>
    </row>
    <row r="10" spans="1:2" x14ac:dyDescent="0.15">
      <c r="A10" t="s">
        <v>7757</v>
      </c>
      <c r="B10" t="s">
        <v>7758</v>
      </c>
    </row>
    <row r="11" spans="1:2" x14ac:dyDescent="0.15">
      <c r="A11" t="s">
        <v>7759</v>
      </c>
      <c r="B11" t="s">
        <v>7760</v>
      </c>
    </row>
    <row r="12" spans="1:2" x14ac:dyDescent="0.15">
      <c r="A12" t="s">
        <v>7769</v>
      </c>
      <c r="B12" t="s">
        <v>7770</v>
      </c>
    </row>
    <row r="13" spans="1:2" x14ac:dyDescent="0.15">
      <c r="A13" t="s">
        <v>7771</v>
      </c>
      <c r="B13" t="s">
        <v>7772</v>
      </c>
    </row>
    <row r="14" spans="1:2" x14ac:dyDescent="0.15">
      <c r="A14" t="s">
        <v>7773</v>
      </c>
      <c r="B14" t="s">
        <v>7774</v>
      </c>
    </row>
    <row r="15" spans="1:2" x14ac:dyDescent="0.15">
      <c r="A15" t="s">
        <v>7775</v>
      </c>
      <c r="B15" t="s">
        <v>7765</v>
      </c>
    </row>
    <row r="16" spans="1:2" x14ac:dyDescent="0.15">
      <c r="A16" t="s">
        <v>7776</v>
      </c>
      <c r="B16" t="s">
        <v>7760</v>
      </c>
    </row>
    <row r="17" spans="1:2" x14ac:dyDescent="0.15">
      <c r="A17" t="s">
        <v>7768</v>
      </c>
      <c r="B17" t="s">
        <v>7778</v>
      </c>
    </row>
    <row r="18" spans="1:2" x14ac:dyDescent="0.15">
      <c r="A18" t="s">
        <v>7777</v>
      </c>
      <c r="B18" t="s">
        <v>7779</v>
      </c>
    </row>
    <row r="19" spans="1:2" x14ac:dyDescent="0.15">
      <c r="A19" t="s">
        <v>7780</v>
      </c>
      <c r="B19" t="s">
        <v>7781</v>
      </c>
    </row>
    <row r="20" spans="1:2" x14ac:dyDescent="0.15">
      <c r="A20" t="s">
        <v>7782</v>
      </c>
      <c r="B20" t="s">
        <v>7783</v>
      </c>
    </row>
    <row r="21" spans="1:2" x14ac:dyDescent="0.15">
      <c r="A21" t="s">
        <v>7784</v>
      </c>
      <c r="B21" t="s">
        <v>7770</v>
      </c>
    </row>
    <row r="22" spans="1:2" x14ac:dyDescent="0.15">
      <c r="A22" t="s">
        <v>7785</v>
      </c>
      <c r="B22" t="s">
        <v>7786</v>
      </c>
    </row>
    <row r="23" spans="1:2" x14ac:dyDescent="0.15">
      <c r="A23" t="s">
        <v>7787</v>
      </c>
      <c r="B23" t="s">
        <v>7788</v>
      </c>
    </row>
    <row r="24" spans="1:2" x14ac:dyDescent="0.15">
      <c r="A24" t="s">
        <v>7789</v>
      </c>
      <c r="B24" t="s">
        <v>7790</v>
      </c>
    </row>
    <row r="25" spans="1:2" x14ac:dyDescent="0.15">
      <c r="A25" t="s">
        <v>7791</v>
      </c>
      <c r="B25" t="s">
        <v>7792</v>
      </c>
    </row>
    <row r="26" spans="1:2" x14ac:dyDescent="0.15">
      <c r="A26" t="s">
        <v>7793</v>
      </c>
      <c r="B26" t="s">
        <v>7794</v>
      </c>
    </row>
    <row r="27" spans="1:2" x14ac:dyDescent="0.15">
      <c r="A27" t="s">
        <v>7795</v>
      </c>
      <c r="B27" t="s">
        <v>7796</v>
      </c>
    </row>
    <row r="28" spans="1:2" x14ac:dyDescent="0.15">
      <c r="A28" t="s">
        <v>7797</v>
      </c>
      <c r="B28" t="s">
        <v>7798</v>
      </c>
    </row>
    <row r="29" spans="1:2" x14ac:dyDescent="0.15">
      <c r="A29" t="s">
        <v>7799</v>
      </c>
      <c r="B29" t="s">
        <v>7756</v>
      </c>
    </row>
    <row r="30" spans="1:2" x14ac:dyDescent="0.15">
      <c r="A30" t="s">
        <v>7800</v>
      </c>
      <c r="B30" t="s">
        <v>7801</v>
      </c>
    </row>
    <row r="31" spans="1:2" x14ac:dyDescent="0.15">
      <c r="A31" t="s">
        <v>7802</v>
      </c>
      <c r="B31" t="s">
        <v>7803</v>
      </c>
    </row>
    <row r="32" spans="1:2" x14ac:dyDescent="0.15">
      <c r="A32" t="s">
        <v>7804</v>
      </c>
      <c r="B32" s="18" t="s">
        <v>7805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E13" sqref="E13"/>
    </sheetView>
  </sheetViews>
  <sheetFormatPr baseColWidth="10" defaultRowHeight="13" x14ac:dyDescent="0.15"/>
  <sheetData>
    <row r="1" spans="1:13" x14ac:dyDescent="0.15">
      <c r="A1" t="s">
        <v>433</v>
      </c>
      <c r="B1" t="s">
        <v>7954</v>
      </c>
      <c r="C1" t="s">
        <v>7949</v>
      </c>
      <c r="D1" t="s">
        <v>7950</v>
      </c>
      <c r="E1" t="s">
        <v>7952</v>
      </c>
      <c r="F1" t="s">
        <v>7958</v>
      </c>
      <c r="G1" t="s">
        <v>7951</v>
      </c>
      <c r="H1" t="s">
        <v>7953</v>
      </c>
      <c r="I1" t="s">
        <v>7956</v>
      </c>
      <c r="J1" t="s">
        <v>7955</v>
      </c>
      <c r="K1" t="s">
        <v>7957</v>
      </c>
      <c r="L1" t="s">
        <v>7959</v>
      </c>
      <c r="M1" t="s">
        <v>7960</v>
      </c>
    </row>
    <row r="2" spans="1:13" x14ac:dyDescent="0.15">
      <c r="A2" s="17" t="s">
        <v>442</v>
      </c>
      <c r="B2">
        <f>SUMIFS('Joined Data'!$I:$I,'Joined Data'!$G:$G,$A2)</f>
        <v>13602695</v>
      </c>
      <c r="C2">
        <f>SUMIFS('Joined Data'!$L:$L,'Joined Data'!$G:$G,$A2)</f>
        <v>3712705</v>
      </c>
      <c r="D2">
        <f>SUMIFS('Joined Data'!$J:$J,'Joined Data'!$G:$G,$A2)</f>
        <v>2469584</v>
      </c>
      <c r="E2">
        <f>D2/$B2</f>
        <v>0.18155108234066852</v>
      </c>
      <c r="F2">
        <f>D2/$C2</f>
        <v>0.66517108146216841</v>
      </c>
      <c r="G2">
        <f>SUMIFS('Joined Data'!$K:$K,'Joined Data'!$G:$G,$A2)</f>
        <v>1044305</v>
      </c>
      <c r="H2">
        <f>G2/$B2</f>
        <v>7.6771919093973656E-2</v>
      </c>
      <c r="I2">
        <f>G2/$C2</f>
        <v>0.28127874420402377</v>
      </c>
      <c r="J2">
        <f>1-E2-H2</f>
        <v>0.74167699856535785</v>
      </c>
      <c r="K2">
        <f>1-F2-I2</f>
        <v>5.3550174333807821E-2</v>
      </c>
      <c r="L2">
        <f>E2-H2</f>
        <v>0.10477916324669487</v>
      </c>
      <c r="M2">
        <f>F2-I2</f>
        <v>0.38389233725814464</v>
      </c>
    </row>
    <row r="3" spans="1:13" x14ac:dyDescent="0.15">
      <c r="A3" s="17" t="s">
        <v>441</v>
      </c>
      <c r="B3">
        <f>SUMIFS('Joined Data'!$I:$I,'Joined Data'!$G:$G,$A3)</f>
        <v>19179437</v>
      </c>
      <c r="C3">
        <f>SUMIFS('Joined Data'!$L:$L,'Joined Data'!$G:$G,$A3)</f>
        <v>6254598</v>
      </c>
      <c r="D3">
        <f>SUMIFS('Joined Data'!$J:$J,'Joined Data'!$G:$G,$A3)</f>
        <v>3808451</v>
      </c>
      <c r="E3">
        <f>D3/$B3</f>
        <v>0.19856948877070793</v>
      </c>
      <c r="F3">
        <f>D3/$C3</f>
        <v>0.60890420135714562</v>
      </c>
      <c r="G3">
        <f>SUMIFS('Joined Data'!$K:$K,'Joined Data'!$G:$G,$A3)</f>
        <v>2058828</v>
      </c>
      <c r="H3">
        <f>G3/$B3</f>
        <v>0.10734559100978824</v>
      </c>
      <c r="I3">
        <f>G3/$C3</f>
        <v>0.32917031598193841</v>
      </c>
      <c r="J3">
        <f>1-E3-H3</f>
        <v>0.69408492021950385</v>
      </c>
      <c r="K3">
        <f>1-F3-I3</f>
        <v>6.1925482660915965E-2</v>
      </c>
      <c r="L3">
        <f>E3-H3</f>
        <v>9.1223897760919687E-2</v>
      </c>
      <c r="M3">
        <f>F3-I3</f>
        <v>0.27973388537520721</v>
      </c>
    </row>
    <row r="4" spans="1:13" x14ac:dyDescent="0.15">
      <c r="A4" s="17" t="s">
        <v>7793</v>
      </c>
      <c r="B4">
        <f>SUMIFS('Joined Data'!$I:$I,'Joined Data'!$G:$G,$A4)</f>
        <v>9990199</v>
      </c>
      <c r="C4">
        <f>SUMIFS('Joined Data'!$L:$L,'Joined Data'!$G:$G,$A4)</f>
        <v>4483394</v>
      </c>
      <c r="D4">
        <f>SUMIFS('Joined Data'!$J:$J,'Joined Data'!$G:$G,$A4)</f>
        <v>2603963</v>
      </c>
      <c r="E4">
        <f>D4/$B4</f>
        <v>0.26065176479467528</v>
      </c>
      <c r="F4">
        <f>D4/$C4</f>
        <v>0.58080173190221518</v>
      </c>
      <c r="G4">
        <f>SUMIFS('Joined Data'!$K:$K,'Joined Data'!$G:$G,$A4)</f>
        <v>1661148</v>
      </c>
      <c r="H4">
        <f>G4/$B4</f>
        <v>0.16627776884124129</v>
      </c>
      <c r="I4">
        <f>G4/$C4</f>
        <v>0.37051126891814551</v>
      </c>
      <c r="J4">
        <f>1-E4-H4</f>
        <v>0.57307046636408332</v>
      </c>
      <c r="K4">
        <f>1-F4-I4</f>
        <v>4.8686999179639312E-2</v>
      </c>
      <c r="L4">
        <f>E4-H4</f>
        <v>9.4373995953433987E-2</v>
      </c>
      <c r="M4">
        <f>F4-I4</f>
        <v>0.21029046298406967</v>
      </c>
    </row>
    <row r="5" spans="1:13" x14ac:dyDescent="0.15">
      <c r="A5" s="17" t="s">
        <v>7768</v>
      </c>
      <c r="B5">
        <f>SUMIFS('Joined Data'!$I:$I,'Joined Data'!$G:$G,$A5)</f>
        <v>25899739</v>
      </c>
      <c r="C5">
        <f>SUMIFS('Joined Data'!$L:$L,'Joined Data'!$G:$G,$A5)</f>
        <v>9562467</v>
      </c>
      <c r="D5">
        <f>SUMIFS('Joined Data'!$J:$J,'Joined Data'!$G:$G,$A5)</f>
        <v>5624542</v>
      </c>
      <c r="E5">
        <f>D5/$B5</f>
        <v>0.21716597221307907</v>
      </c>
      <c r="F5">
        <f>D5/$C5</f>
        <v>0.58818942852299516</v>
      </c>
      <c r="G5">
        <f>SUMIFS('Joined Data'!$K:$K,'Joined Data'!$G:$G,$A5)</f>
        <v>3614033</v>
      </c>
      <c r="H5">
        <f>G5/$B5</f>
        <v>0.13953935983679217</v>
      </c>
      <c r="I5">
        <f>G5/$C5</f>
        <v>0.37793939576471219</v>
      </c>
      <c r="J5">
        <f>1-E5-H5</f>
        <v>0.6432946679501288</v>
      </c>
      <c r="K5">
        <f>1-F5-I5</f>
        <v>3.3871175712292645E-2</v>
      </c>
      <c r="L5">
        <f>E5-H5</f>
        <v>7.7626612376286902E-2</v>
      </c>
      <c r="M5">
        <f>F5-I5</f>
        <v>0.21025003275828297</v>
      </c>
    </row>
    <row r="6" spans="1:13" x14ac:dyDescent="0.15">
      <c r="A6" s="17" t="s">
        <v>435</v>
      </c>
      <c r="B6">
        <f>SUMIFS('Joined Data'!$I:$I,'Joined Data'!$G:$G,$A6)</f>
        <v>12920061</v>
      </c>
      <c r="C6">
        <f>SUMIFS('Joined Data'!$L:$L,'Joined Data'!$G:$G,$A6)</f>
        <v>6283522</v>
      </c>
      <c r="D6">
        <f>SUMIFS('Joined Data'!$J:$J,'Joined Data'!$G:$G,$A6)</f>
        <v>3538351</v>
      </c>
      <c r="E6">
        <f>D6/$B6</f>
        <v>0.2738648834552716</v>
      </c>
      <c r="F6">
        <f>D6/$C6</f>
        <v>0.56311587673282593</v>
      </c>
      <c r="G6">
        <f>SUMIFS('Joined Data'!$K:$K,'Joined Data'!$G:$G,$A6)</f>
        <v>2392606</v>
      </c>
      <c r="H6">
        <f>G6/$B6</f>
        <v>0.18518534858310653</v>
      </c>
      <c r="I6">
        <f>G6/$C6</f>
        <v>0.38077466745560851</v>
      </c>
      <c r="J6">
        <f>1-E6-H6</f>
        <v>0.54094976796162186</v>
      </c>
      <c r="K6">
        <f>1-F6-I6</f>
        <v>5.6109455811565567E-2</v>
      </c>
      <c r="L6">
        <f>E6-H6</f>
        <v>8.8679534872165067E-2</v>
      </c>
      <c r="M6">
        <f>F6-I6</f>
        <v>0.18234120927721742</v>
      </c>
    </row>
    <row r="7" spans="1:13" x14ac:dyDescent="0.15">
      <c r="A7" s="17" t="s">
        <v>7780</v>
      </c>
      <c r="B7">
        <f>SUMIFS('Joined Data'!$I:$I,'Joined Data'!$G:$G,$A7)</f>
        <v>8996234</v>
      </c>
      <c r="C7">
        <f>SUMIFS('Joined Data'!$L:$L,'Joined Data'!$G:$G,$A7)</f>
        <v>4130242</v>
      </c>
      <c r="D7">
        <f>SUMIFS('Joined Data'!$J:$J,'Joined Data'!$G:$G,$A7)</f>
        <v>2357555</v>
      </c>
      <c r="E7">
        <f>D7/$B7</f>
        <v>0.2620602131958773</v>
      </c>
      <c r="F7">
        <f>D7/$C7</f>
        <v>0.57080311516855431</v>
      </c>
      <c r="G7">
        <f>SUMIFS('Joined Data'!$K:$K,'Joined Data'!$G:$G,$A7)</f>
        <v>1624794</v>
      </c>
      <c r="H7">
        <f>G7/$B7</f>
        <v>0.18060824118181007</v>
      </c>
      <c r="I7">
        <f>G7/$C7</f>
        <v>0.39338953988652481</v>
      </c>
      <c r="J7">
        <f>1-E7-H7</f>
        <v>0.55733154562231257</v>
      </c>
      <c r="K7">
        <f>1-F7-I7</f>
        <v>3.5807344944920882E-2</v>
      </c>
      <c r="L7">
        <f>E7-H7</f>
        <v>8.1451972014067231E-2</v>
      </c>
      <c r="M7">
        <f>F7-I7</f>
        <v>0.1774135752820295</v>
      </c>
    </row>
    <row r="8" spans="1:13" x14ac:dyDescent="0.15">
      <c r="A8" s="17" t="s">
        <v>7789</v>
      </c>
      <c r="B8">
        <f>SUMIFS('Joined Data'!$I:$I,'Joined Data'!$G:$G,$A8)</f>
        <v>15207136</v>
      </c>
      <c r="C8">
        <f>SUMIFS('Joined Data'!$L:$L,'Joined Data'!$G:$G,$A8)</f>
        <v>6462870</v>
      </c>
      <c r="D8">
        <f>SUMIFS('Joined Data'!$J:$J,'Joined Data'!$G:$G,$A8)</f>
        <v>3527920</v>
      </c>
      <c r="E8">
        <f>D8/$B8</f>
        <v>0.23199108629001541</v>
      </c>
      <c r="F8">
        <f>D8/$C8</f>
        <v>0.54587512977980368</v>
      </c>
      <c r="G8">
        <f>SUMIFS('Joined Data'!$K:$K,'Joined Data'!$G:$G,$A8)</f>
        <v>2591789</v>
      </c>
      <c r="H8">
        <f>G8/$B8</f>
        <v>0.17043242067408354</v>
      </c>
      <c r="I8">
        <f>G8/$C8</f>
        <v>0.4010275620583425</v>
      </c>
      <c r="J8">
        <f>1-E8-H8</f>
        <v>0.5975764930359011</v>
      </c>
      <c r="K8">
        <f>1-F8-I8</f>
        <v>5.3097308161853818E-2</v>
      </c>
      <c r="L8">
        <f>E8-H8</f>
        <v>6.1558665615931873E-2</v>
      </c>
      <c r="M8">
        <f>F8-I8</f>
        <v>0.14484756772146118</v>
      </c>
    </row>
    <row r="9" spans="1:13" x14ac:dyDescent="0.15">
      <c r="A9" s="17" t="s">
        <v>7769</v>
      </c>
      <c r="B9">
        <f>SUMIFS('Joined Data'!$I:$I,'Joined Data'!$G:$G,$A9)</f>
        <v>9010514</v>
      </c>
      <c r="C9">
        <f>SUMIFS('Joined Data'!$L:$L,'Joined Data'!$G:$G,$A9)</f>
        <v>2748443</v>
      </c>
      <c r="D9">
        <f>SUMIFS('Joined Data'!$J:$J,'Joined Data'!$G:$G,$A9)</f>
        <v>1448360</v>
      </c>
      <c r="E9">
        <f>D9/$B9</f>
        <v>0.1607411075550185</v>
      </c>
      <c r="F9">
        <f>D9/$C9</f>
        <v>0.52697472714551474</v>
      </c>
      <c r="G9">
        <f>SUMIFS('Joined Data'!$K:$K,'Joined Data'!$G:$G,$A9)</f>
        <v>1147866</v>
      </c>
      <c r="H9">
        <f>G9/$B9</f>
        <v>0.12739184468277837</v>
      </c>
      <c r="I9">
        <f>G9/$C9</f>
        <v>0.41764227964705836</v>
      </c>
      <c r="J9">
        <f>1-E9-H9</f>
        <v>0.71186704776220311</v>
      </c>
      <c r="K9">
        <f>1-F9-I9</f>
        <v>5.53829932074269E-2</v>
      </c>
      <c r="L9">
        <f>E9-H9</f>
        <v>3.3349262872240132E-2</v>
      </c>
      <c r="M9">
        <f>F9-I9</f>
        <v>0.10933244749845639</v>
      </c>
    </row>
    <row r="10" spans="1:13" x14ac:dyDescent="0.15">
      <c r="A10" s="17" t="s">
        <v>436</v>
      </c>
      <c r="B10">
        <f>SUMIFS('Joined Data'!$I:$I,'Joined Data'!$G:$G,$A10,'Joined Data'!$B:$B,"&lt;&gt;AK")+738432</f>
        <v>12845352</v>
      </c>
      <c r="C10">
        <f>SUMIFS('Joined Data'!$L:$L,'Joined Data'!$G:$G,$A10,'Joined Data'!$B:$B,"&lt;&gt;AK")+246588</f>
        <v>5418015</v>
      </c>
      <c r="D10">
        <f>SUMIFS('Joined Data'!$J:$J,'Joined Data'!$G:$G,$A10,'Joined Data'!$B:$B,"&lt;&gt;AK")+93007</f>
        <v>2778369</v>
      </c>
      <c r="E10">
        <f>D10/$B10</f>
        <v>0.2162937224297162</v>
      </c>
      <c r="F10">
        <f>D10/$C10</f>
        <v>0.51280201328346264</v>
      </c>
      <c r="G10">
        <f>SUMIFS('Joined Data'!$K:$K,'Joined Data'!$G:$G,$A10,'Joined Data'!$B:$B,"&lt;&gt;AK")+130415</f>
        <v>2220446</v>
      </c>
      <c r="H10">
        <f>G10/$B10</f>
        <v>0.17285987958913077</v>
      </c>
      <c r="I10">
        <f>G10/$C10</f>
        <v>0.40982647704002295</v>
      </c>
      <c r="J10">
        <f>1-E10-H10</f>
        <v>0.61084639798115303</v>
      </c>
      <c r="K10">
        <f>1-F10-I10</f>
        <v>7.7371509676514405E-2</v>
      </c>
      <c r="L10">
        <f>E10-H10</f>
        <v>4.3433842840585435E-2</v>
      </c>
      <c r="M10">
        <f>F10-I10</f>
        <v>0.10297553624343969</v>
      </c>
    </row>
    <row r="11" spans="1:13" x14ac:dyDescent="0.15">
      <c r="A11" s="17" t="s">
        <v>7804</v>
      </c>
      <c r="B11">
        <f>SUMIFS('Joined Data'!$I:$I,'Joined Data'!$G:$G,$A11)</f>
        <v>11970743</v>
      </c>
      <c r="C11">
        <f>SUMIFS('Joined Data'!$L:$L,'Joined Data'!$G:$G,$A11)</f>
        <v>5342715</v>
      </c>
      <c r="D11">
        <f>SUMIFS('Joined Data'!$J:$J,'Joined Data'!$G:$G,$A11)</f>
        <v>2849914</v>
      </c>
      <c r="E11">
        <f>D11/$B11</f>
        <v>0.23807327581922025</v>
      </c>
      <c r="F11">
        <f>D11/$C11</f>
        <v>0.53342055490513718</v>
      </c>
      <c r="G11">
        <f>SUMIFS('Joined Data'!$K:$K,'Joined Data'!$G:$G,$A11)</f>
        <v>2337673</v>
      </c>
      <c r="H11">
        <f>G11/$B11</f>
        <v>0.19528219760460985</v>
      </c>
      <c r="I11">
        <f>G11/$C11</f>
        <v>0.43754402022192834</v>
      </c>
      <c r="J11">
        <f>1-E11-H11</f>
        <v>0.56664452657616993</v>
      </c>
      <c r="K11">
        <f>1-F11-I11</f>
        <v>2.9035424872934479E-2</v>
      </c>
      <c r="L11">
        <f>E11-H11</f>
        <v>4.2791078214610395E-2</v>
      </c>
      <c r="M11">
        <f>F11-I11</f>
        <v>9.5876534683208836E-2</v>
      </c>
    </row>
    <row r="12" spans="1:13" x14ac:dyDescent="0.15">
      <c r="A12" s="17" t="s">
        <v>7782</v>
      </c>
      <c r="B12">
        <f>SUMIFS('Joined Data'!$I:$I,'Joined Data'!$G:$G,$A12)</f>
        <v>3639464</v>
      </c>
      <c r="C12">
        <f>SUMIFS('Joined Data'!$L:$L,'Joined Data'!$G:$G,$A12)</f>
        <v>1532005</v>
      </c>
      <c r="D12">
        <f>SUMIFS('Joined Data'!$J:$J,'Joined Data'!$G:$G,$A12)</f>
        <v>781231</v>
      </c>
      <c r="E12">
        <f>D12/$B12</f>
        <v>0.2146555097124192</v>
      </c>
      <c r="F12">
        <f>D12/$C12</f>
        <v>0.50994024170939389</v>
      </c>
      <c r="G12">
        <f>SUMIFS('Joined Data'!$K:$K,'Joined Data'!$G:$G,$A12)</f>
        <v>681585</v>
      </c>
      <c r="H12">
        <f>G12/$B12</f>
        <v>0.1872762033090587</v>
      </c>
      <c r="I12">
        <f>G12/$C12</f>
        <v>0.44489737305034904</v>
      </c>
      <c r="J12">
        <f>1-E12-H12</f>
        <v>0.5980682869785221</v>
      </c>
      <c r="K12">
        <f>1-F12-I12</f>
        <v>4.5162385240257064E-2</v>
      </c>
      <c r="L12">
        <f>E12-H12</f>
        <v>2.7379306403360504E-2</v>
      </c>
      <c r="M12">
        <f>F12-I12</f>
        <v>6.504286865904485E-2</v>
      </c>
    </row>
    <row r="13" spans="1:13" x14ac:dyDescent="0.15">
      <c r="A13" s="17" t="s">
        <v>7787</v>
      </c>
      <c r="B13">
        <f>SUMIFS('Joined Data'!$I:$I,'Joined Data'!$G:$G,$A13)</f>
        <v>9483446</v>
      </c>
      <c r="C13">
        <f>SUMIFS('Joined Data'!$L:$L,'Joined Data'!$G:$G,$A13)</f>
        <v>4583313</v>
      </c>
      <c r="D13">
        <f>SUMIFS('Joined Data'!$J:$J,'Joined Data'!$G:$G,$A13)</f>
        <v>2187687</v>
      </c>
      <c r="E13">
        <f>D13/$B13</f>
        <v>0.23068481646861277</v>
      </c>
      <c r="F13">
        <f>D13/$C13</f>
        <v>0.47731564481849703</v>
      </c>
      <c r="G13">
        <f>SUMIFS('Joined Data'!$K:$K,'Joined Data'!$G:$G,$A13)</f>
        <v>2164666</v>
      </c>
      <c r="H13">
        <f>G13/$B13</f>
        <v>0.22825732334006013</v>
      </c>
      <c r="I13">
        <f>G13/$C13</f>
        <v>0.47229285889922856</v>
      </c>
      <c r="J13">
        <f>1-E13-H13</f>
        <v>0.54105786019132707</v>
      </c>
      <c r="K13">
        <f>1-F13-I13</f>
        <v>5.0391496282274462E-2</v>
      </c>
      <c r="L13">
        <f>E13-H13</f>
        <v>2.4274931285526435E-3</v>
      </c>
      <c r="M13">
        <f>F13-I13</f>
        <v>5.0227859192684687E-3</v>
      </c>
    </row>
    <row r="14" spans="1:13" x14ac:dyDescent="0.15">
      <c r="A14" s="17" t="s">
        <v>7800</v>
      </c>
      <c r="B14">
        <f>SUMIFS('Joined Data'!$I:$I,'Joined Data'!$G:$G,$A14)</f>
        <v>6664112</v>
      </c>
      <c r="C14">
        <f>SUMIFS('Joined Data'!$L:$L,'Joined Data'!$G:$G,$A14)</f>
        <v>3043346</v>
      </c>
      <c r="D14">
        <f>SUMIFS('Joined Data'!$J:$J,'Joined Data'!$G:$G,$A14)</f>
        <v>1436188</v>
      </c>
      <c r="E14">
        <f>D14/$B14</f>
        <v>0.21551078373232624</v>
      </c>
      <c r="F14">
        <f>D14/$C14</f>
        <v>0.47191085075439992</v>
      </c>
      <c r="G14">
        <f>SUMIFS('Joined Data'!$K:$K,'Joined Data'!$G:$G,$A14)</f>
        <v>1470626</v>
      </c>
      <c r="H14">
        <f>G14/$B14</f>
        <v>0.22067846398739996</v>
      </c>
      <c r="I14">
        <f>G14/$C14</f>
        <v>0.48322668536538405</v>
      </c>
      <c r="J14">
        <f>1-E14-H14</f>
        <v>0.56381075228027377</v>
      </c>
      <c r="K14">
        <f>1-F14-I14</f>
        <v>4.4862463880216086E-2</v>
      </c>
      <c r="L14">
        <f>E14-H14</f>
        <v>-5.16768025507372E-3</v>
      </c>
      <c r="M14">
        <f>F14-I14</f>
        <v>-1.1315834610984121E-2</v>
      </c>
    </row>
    <row r="15" spans="1:13" x14ac:dyDescent="0.15">
      <c r="A15" s="17" t="s">
        <v>7759</v>
      </c>
      <c r="B15">
        <f>SUMIFS('Joined Data'!$I:$I,'Joined Data'!$G:$G,$A15)</f>
        <v>6992652</v>
      </c>
      <c r="C15">
        <f>SUMIFS('Joined Data'!$L:$L,'Joined Data'!$G:$G,$A15)</f>
        <v>2215343</v>
      </c>
      <c r="D15">
        <f>SUMIFS('Joined Data'!$J:$J,'Joined Data'!$G:$G,$A15)</f>
        <v>1023568</v>
      </c>
      <c r="E15">
        <f>D15/$B15</f>
        <v>0.14637765471526396</v>
      </c>
      <c r="F15">
        <f>D15/$C15</f>
        <v>0.46203590143828743</v>
      </c>
      <c r="G15">
        <f>SUMIFS('Joined Data'!$K:$K,'Joined Data'!$G:$G,$A15)</f>
        <v>1110021</v>
      </c>
      <c r="H15">
        <f>G15/$B15</f>
        <v>0.15874106133123742</v>
      </c>
      <c r="I15">
        <f>G15/$C15</f>
        <v>0.50106055811673411</v>
      </c>
      <c r="J15">
        <f>1-E15-H15</f>
        <v>0.69488128395349857</v>
      </c>
      <c r="K15">
        <f>1-F15-I15</f>
        <v>3.6903540444978455E-2</v>
      </c>
      <c r="L15">
        <f>E15-H15</f>
        <v>-1.236340661597346E-2</v>
      </c>
      <c r="M15">
        <f>F15-I15</f>
        <v>-3.9024656678446679E-2</v>
      </c>
    </row>
    <row r="16" spans="1:13" x14ac:dyDescent="0.15">
      <c r="A16" s="17" t="s">
        <v>7777</v>
      </c>
      <c r="B16">
        <f>SUMIFS('Joined Data'!$I:$I,'Joined Data'!$G:$G,$A16)</f>
        <v>2670928</v>
      </c>
      <c r="C16">
        <f>SUMIFS('Joined Data'!$L:$L,'Joined Data'!$G:$G,$A16)</f>
        <v>1105303</v>
      </c>
      <c r="D16">
        <f>SUMIFS('Joined Data'!$J:$J,'Joined Data'!$G:$G,$A16)</f>
        <v>501868</v>
      </c>
      <c r="E16">
        <f>D16/$B16</f>
        <v>0.18790023542379278</v>
      </c>
      <c r="F16">
        <f>D16/$C16</f>
        <v>0.45405468002891514</v>
      </c>
      <c r="G16">
        <f>SUMIFS('Joined Data'!$K:$K,'Joined Data'!$G:$G,$A16)</f>
        <v>546921</v>
      </c>
      <c r="H16">
        <f>G16/$B16</f>
        <v>0.20476815548753091</v>
      </c>
      <c r="I16">
        <f>G16/$C16</f>
        <v>0.49481544879548867</v>
      </c>
      <c r="J16">
        <f>1-E16-H16</f>
        <v>0.60733160908867634</v>
      </c>
      <c r="K16">
        <f>1-F16-I16</f>
        <v>5.1129871175596198E-2</v>
      </c>
      <c r="L16">
        <f>E16-H16</f>
        <v>-1.6867920063738134E-2</v>
      </c>
      <c r="M16">
        <f>F16-I16</f>
        <v>-4.076076876657353E-2</v>
      </c>
    </row>
    <row r="17" spans="1:13" x14ac:dyDescent="0.15">
      <c r="A17" s="17" t="s">
        <v>7771</v>
      </c>
      <c r="B17">
        <f>SUMIFS('Joined Data'!$I:$I,'Joined Data'!$G:$G,$A17)</f>
        <v>6828065</v>
      </c>
      <c r="C17">
        <f>SUMIFS('Joined Data'!$L:$L,'Joined Data'!$G:$G,$A17)</f>
        <v>2062810</v>
      </c>
      <c r="D17">
        <f>SUMIFS('Joined Data'!$J:$J,'Joined Data'!$G:$G,$A17)</f>
        <v>936250</v>
      </c>
      <c r="E17">
        <f>D17/$B17</f>
        <v>0.13711790968597984</v>
      </c>
      <c r="F17">
        <f>D17/$C17</f>
        <v>0.45387117572631508</v>
      </c>
      <c r="G17">
        <f>SUMIFS('Joined Data'!$K:$K,'Joined Data'!$G:$G,$A17)</f>
        <v>1021154</v>
      </c>
      <c r="H17">
        <f>G17/$B17</f>
        <v>0.14955247204002892</v>
      </c>
      <c r="I17">
        <f>G17/$C17</f>
        <v>0.49503056510294208</v>
      </c>
      <c r="J17">
        <f>1-E17-H17</f>
        <v>0.71332961827399122</v>
      </c>
      <c r="K17">
        <f>1-F17-I17</f>
        <v>5.1098259170742844E-2</v>
      </c>
      <c r="L17">
        <f>E17-H17</f>
        <v>-1.2434562354049078E-2</v>
      </c>
      <c r="M17">
        <f>F17-I17</f>
        <v>-4.1159389376626998E-2</v>
      </c>
    </row>
    <row r="18" spans="1:13" x14ac:dyDescent="0.15">
      <c r="A18" s="17" t="s">
        <v>7755</v>
      </c>
      <c r="B18">
        <f>SUMIFS('Joined Data'!$I:$I,'Joined Data'!$G:$G,$A18)</f>
        <v>7509822</v>
      </c>
      <c r="C18">
        <f>SUMIFS('Joined Data'!$L:$L,'Joined Data'!$G:$G,$A18)</f>
        <v>3726877</v>
      </c>
      <c r="D18">
        <f>SUMIFS('Joined Data'!$J:$J,'Joined Data'!$G:$G,$A18)</f>
        <v>1683396</v>
      </c>
      <c r="E18">
        <f>D18/$B18</f>
        <v>0.22415924105791055</v>
      </c>
      <c r="F18">
        <f>D18/$C18</f>
        <v>0.45169078560950632</v>
      </c>
      <c r="G18">
        <f>SUMIFS('Joined Data'!$K:$K,'Joined Data'!$G:$G,$A18)</f>
        <v>1844091</v>
      </c>
      <c r="H18">
        <f>G18/$B18</f>
        <v>0.24555721826695759</v>
      </c>
      <c r="I18">
        <f>G18/$C18</f>
        <v>0.49480865614829789</v>
      </c>
      <c r="J18">
        <f>1-E18-H18</f>
        <v>0.53028354067513184</v>
      </c>
      <c r="K18">
        <f>1-F18-I18</f>
        <v>5.350055824219585E-2</v>
      </c>
      <c r="L18">
        <f>E18-H18</f>
        <v>-2.1397977209047042E-2</v>
      </c>
      <c r="M18">
        <f>F18-I18</f>
        <v>-4.311787053879157E-2</v>
      </c>
    </row>
    <row r="19" spans="1:13" x14ac:dyDescent="0.15">
      <c r="A19" s="17" t="s">
        <v>438</v>
      </c>
      <c r="B19">
        <f>SUMIFS('Joined Data'!$I:$I,'Joined Data'!$G:$G,$A19)</f>
        <v>7501265</v>
      </c>
      <c r="C19">
        <f>SUMIFS('Joined Data'!$L:$L,'Joined Data'!$G:$G,$A19)</f>
        <v>3840407</v>
      </c>
      <c r="D19">
        <f>SUMIFS('Joined Data'!$J:$J,'Joined Data'!$G:$G,$A19)</f>
        <v>1649158</v>
      </c>
      <c r="E19">
        <f>D19/$B19</f>
        <v>0.21985065185672018</v>
      </c>
      <c r="F19">
        <f>D19/$C19</f>
        <v>0.42942271483204775</v>
      </c>
      <c r="G19">
        <f>SUMIFS('Joined Data'!$K:$K,'Joined Data'!$G:$G,$A19)</f>
        <v>1903618</v>
      </c>
      <c r="H19">
        <f>G19/$B19</f>
        <v>0.25377293029908954</v>
      </c>
      <c r="I19">
        <f>G19/$C19</f>
        <v>0.49568131711040003</v>
      </c>
      <c r="J19">
        <f>1-E19-H19</f>
        <v>0.52637641784419031</v>
      </c>
      <c r="K19">
        <f>1-F19-I19</f>
        <v>7.489596805755222E-2</v>
      </c>
      <c r="L19">
        <f>E19-H19</f>
        <v>-3.3922278442369364E-2</v>
      </c>
      <c r="M19">
        <f>F19-I19</f>
        <v>-6.6258602278352285E-2</v>
      </c>
    </row>
    <row r="20" spans="1:13" x14ac:dyDescent="0.15">
      <c r="A20" s="17" t="s">
        <v>7791</v>
      </c>
      <c r="B20">
        <f>SUMIFS('Joined Data'!$I:$I,'Joined Data'!$G:$G,$A20)</f>
        <v>13316487</v>
      </c>
      <c r="C20">
        <f>SUMIFS('Joined Data'!$L:$L,'Joined Data'!$G:$G,$A20)</f>
        <v>6015669</v>
      </c>
      <c r="D20">
        <f>SUMIFS('Joined Data'!$J:$J,'Joined Data'!$G:$G,$A20)</f>
        <v>2698637</v>
      </c>
      <c r="E20">
        <f>D20/$B20</f>
        <v>0.20265382303906429</v>
      </c>
      <c r="F20">
        <f>D20/$C20</f>
        <v>0.44860131100963169</v>
      </c>
      <c r="G20">
        <f>SUMIFS('Joined Data'!$K:$K,'Joined Data'!$G:$G,$A20)</f>
        <v>3121812</v>
      </c>
      <c r="H20">
        <f>G20/$B20</f>
        <v>0.23443209909640583</v>
      </c>
      <c r="I20">
        <f>G20/$C20</f>
        <v>0.51894677050881621</v>
      </c>
      <c r="J20">
        <f>1-E20-H20</f>
        <v>0.56291407786452985</v>
      </c>
      <c r="K20">
        <f>1-F20-I20</f>
        <v>3.2451918481552156E-2</v>
      </c>
      <c r="L20">
        <f>E20-H20</f>
        <v>-3.1778276057341542E-2</v>
      </c>
      <c r="M20">
        <f>F20-I20</f>
        <v>-7.0345459499184526E-2</v>
      </c>
    </row>
    <row r="21" spans="1:13" x14ac:dyDescent="0.15">
      <c r="A21" s="17" t="s">
        <v>7776</v>
      </c>
      <c r="B21">
        <f>SUMIFS('Joined Data'!$I:$I,'Joined Data'!$G:$G,$A21)</f>
        <v>11172764</v>
      </c>
      <c r="C21">
        <f>SUMIFS('Joined Data'!$L:$L,'Joined Data'!$G:$G,$A21)</f>
        <v>4421362</v>
      </c>
      <c r="D21">
        <f>SUMIFS('Joined Data'!$J:$J,'Joined Data'!$G:$G,$A21)</f>
        <v>1948497</v>
      </c>
      <c r="E21">
        <f>D21/$B21</f>
        <v>0.17439704266553915</v>
      </c>
      <c r="F21">
        <f>D21/$C21</f>
        <v>0.44070062573478491</v>
      </c>
      <c r="G21">
        <f>SUMIFS('Joined Data'!$K:$K,'Joined Data'!$G:$G,$A21)</f>
        <v>2338048</v>
      </c>
      <c r="H21">
        <f>G21/$B21</f>
        <v>0.20926316889894031</v>
      </c>
      <c r="I21">
        <f>G21/$C21</f>
        <v>0.52880718656377834</v>
      </c>
      <c r="J21">
        <f>1-E21-H21</f>
        <v>0.61633978843552062</v>
      </c>
      <c r="K21">
        <f>1-F21-I21</f>
        <v>3.049218770143669E-2</v>
      </c>
      <c r="L21">
        <f>E21-H21</f>
        <v>-3.4866126233401157E-2</v>
      </c>
      <c r="M21">
        <f>F21-I21</f>
        <v>-8.810656082899343E-2</v>
      </c>
    </row>
    <row r="22" spans="1:13" x14ac:dyDescent="0.15">
      <c r="A22" s="17" t="s">
        <v>7795</v>
      </c>
      <c r="B22">
        <f>SUMIFS('Joined Data'!$I:$I,'Joined Data'!$G:$G,$A22)</f>
        <v>3399046</v>
      </c>
      <c r="C22">
        <f>SUMIFS('Joined Data'!$L:$L,'Joined Data'!$G:$G,$A22)</f>
        <v>1599547</v>
      </c>
      <c r="D22">
        <f>SUMIFS('Joined Data'!$J:$J,'Joined Data'!$G:$G,$A22)</f>
        <v>686600</v>
      </c>
      <c r="E22">
        <f>D22/$B22</f>
        <v>0.20199785469216952</v>
      </c>
      <c r="F22">
        <f>D22/$C22</f>
        <v>0.4292465304239263</v>
      </c>
      <c r="G22">
        <f>SUMIFS('Joined Data'!$K:$K,'Joined Data'!$G:$G,$A22)</f>
        <v>838274</v>
      </c>
      <c r="H22">
        <f>G22/$B22</f>
        <v>0.24662037524646621</v>
      </c>
      <c r="I22">
        <f>G22/$C22</f>
        <v>0.52406962721320471</v>
      </c>
      <c r="J22">
        <f>1-E22-H22</f>
        <v>0.55138177006136435</v>
      </c>
      <c r="K22">
        <f>1-F22-I22</f>
        <v>4.6683842362868933E-2</v>
      </c>
      <c r="L22">
        <f>E22-H22</f>
        <v>-4.4622520554296691E-2</v>
      </c>
      <c r="M22">
        <f>F22-I22</f>
        <v>-9.4823096789278416E-2</v>
      </c>
    </row>
    <row r="23" spans="1:13" x14ac:dyDescent="0.15">
      <c r="A23" s="17" t="s">
        <v>437</v>
      </c>
      <c r="B23">
        <f>SUMIFS('Joined Data'!$I:$I,'Joined Data'!$G:$G,$A23)</f>
        <v>11258139</v>
      </c>
      <c r="C23">
        <f>SUMIFS('Joined Data'!$L:$L,'Joined Data'!$G:$G,$A23)</f>
        <v>4771286</v>
      </c>
      <c r="D23">
        <f>SUMIFS('Joined Data'!$J:$J,'Joined Data'!$G:$G,$A23)</f>
        <v>1839765</v>
      </c>
      <c r="E23">
        <f>D23/$B23</f>
        <v>0.16341644031931032</v>
      </c>
      <c r="F23">
        <f>D23/$C23</f>
        <v>0.38559101256977679</v>
      </c>
      <c r="G23">
        <f>SUMIFS('Joined Data'!$K:$K,'Joined Data'!$G:$G,$A23)</f>
        <v>2364892</v>
      </c>
      <c r="H23">
        <f>G23/$B23</f>
        <v>0.21006065034372021</v>
      </c>
      <c r="I23">
        <f>G23/$C23</f>
        <v>0.49565085807054954</v>
      </c>
      <c r="J23">
        <f>1-E23-H23</f>
        <v>0.62652290933696941</v>
      </c>
      <c r="K23">
        <f>1-F23-I23</f>
        <v>0.11875812935967367</v>
      </c>
      <c r="L23">
        <f>E23-H23</f>
        <v>-4.6644210024409882E-2</v>
      </c>
      <c r="M23">
        <f>F23-I23</f>
        <v>-0.11005984550077275</v>
      </c>
    </row>
    <row r="24" spans="1:13" x14ac:dyDescent="0.15">
      <c r="A24" s="17" t="s">
        <v>7802</v>
      </c>
      <c r="B24">
        <f>SUMIFS('Joined Data'!$I:$I,'Joined Data'!$G:$G,$A24)</f>
        <v>5100809</v>
      </c>
      <c r="C24">
        <f>SUMIFS('Joined Data'!$L:$L,'Joined Data'!$G:$G,$A24)</f>
        <v>2481039</v>
      </c>
      <c r="D24">
        <f>SUMIFS('Joined Data'!$J:$J,'Joined Data'!$G:$G,$A24)</f>
        <v>1060160</v>
      </c>
      <c r="E24">
        <f>D24/$B24</f>
        <v>0.20784154043015529</v>
      </c>
      <c r="F24">
        <f>D24/$C24</f>
        <v>0.42730485091125131</v>
      </c>
      <c r="G24">
        <f>SUMIFS('Joined Data'!$K:$K,'Joined Data'!$G:$G,$A24)</f>
        <v>1335355</v>
      </c>
      <c r="H24">
        <f>G24/$B24</f>
        <v>0.26179278620312973</v>
      </c>
      <c r="I24">
        <f>G24/$C24</f>
        <v>0.53822410691649747</v>
      </c>
      <c r="J24">
        <f>1-E24-H24</f>
        <v>0.53036567336671503</v>
      </c>
      <c r="K24">
        <f>1-F24-I24</f>
        <v>3.4471042172251165E-2</v>
      </c>
      <c r="L24">
        <f>E24-H24</f>
        <v>-5.3951245772974443E-2</v>
      </c>
      <c r="M24">
        <f>F24-I24</f>
        <v>-0.11091925600524616</v>
      </c>
    </row>
    <row r="25" spans="1:13" x14ac:dyDescent="0.15">
      <c r="A25" s="17" t="s">
        <v>439</v>
      </c>
      <c r="B25">
        <f>SUMIFS('Joined Data'!$I:$I,'Joined Data'!$G:$G,$A25)</f>
        <v>36620347</v>
      </c>
      <c r="C25">
        <f>SUMIFS('Joined Data'!$L:$L,'Joined Data'!$G:$G,$A25)</f>
        <v>12820351</v>
      </c>
      <c r="D25">
        <f>SUMIFS('Joined Data'!$J:$J,'Joined Data'!$G:$G,$A25)</f>
        <v>5328548</v>
      </c>
      <c r="E25">
        <f>D25/$B25</f>
        <v>0.14550785114078793</v>
      </c>
      <c r="F25">
        <f>D25/$C25</f>
        <v>0.41563199010697915</v>
      </c>
      <c r="G25">
        <f>SUMIFS('Joined Data'!$K:$K,'Joined Data'!$G:$G,$A25)</f>
        <v>6863804</v>
      </c>
      <c r="H25">
        <f>G25/$B25</f>
        <v>0.18743142985510214</v>
      </c>
      <c r="I25">
        <f>G25/$C25</f>
        <v>0.53538346961015337</v>
      </c>
      <c r="J25">
        <f>1-E25-H25</f>
        <v>0.66706071900411001</v>
      </c>
      <c r="K25">
        <f>1-F25-I25</f>
        <v>4.8984540282867473E-2</v>
      </c>
      <c r="L25">
        <f>E25-H25</f>
        <v>-4.1923578714314208E-2</v>
      </c>
      <c r="M25">
        <f>F25-I25</f>
        <v>-0.11975147950317422</v>
      </c>
    </row>
    <row r="26" spans="1:13" x14ac:dyDescent="0.15">
      <c r="A26" s="17" t="s">
        <v>7784</v>
      </c>
      <c r="B26">
        <f>SUMIFS('Joined Data'!$I:$I,'Joined Data'!$G:$G,$A26)</f>
        <v>12067673</v>
      </c>
      <c r="C26">
        <f>SUMIFS('Joined Data'!$L:$L,'Joined Data'!$G:$G,$A26)</f>
        <v>5364488</v>
      </c>
      <c r="D26">
        <f>SUMIFS('Joined Data'!$J:$J,'Joined Data'!$G:$G,$A26)</f>
        <v>2039645</v>
      </c>
      <c r="E26">
        <f>D26/$B26</f>
        <v>0.16901725792536804</v>
      </c>
      <c r="F26">
        <f>D26/$C26</f>
        <v>0.38021242660995791</v>
      </c>
      <c r="G26">
        <f>SUMIFS('Joined Data'!$K:$K,'Joined Data'!$G:$G,$A26)</f>
        <v>3109045</v>
      </c>
      <c r="H26">
        <f>G26/$B26</f>
        <v>0.2576341768624324</v>
      </c>
      <c r="I26">
        <f>G26/$C26</f>
        <v>0.57956043521767597</v>
      </c>
      <c r="J26">
        <f>1-E26-H26</f>
        <v>0.57334856521219957</v>
      </c>
      <c r="K26">
        <f>1-F26-I26</f>
        <v>4.0227138172366117E-2</v>
      </c>
      <c r="L26">
        <f>E26-H26</f>
        <v>-8.861691893706436E-2</v>
      </c>
      <c r="M26">
        <f>F26-I26</f>
        <v>-0.19934800860771806</v>
      </c>
    </row>
    <row r="27" spans="1:13" x14ac:dyDescent="0.15">
      <c r="A27" s="17" t="s">
        <v>7785</v>
      </c>
      <c r="B27">
        <f>SUMIFS('Joined Data'!$I:$I,'Joined Data'!$G:$G,$A27)</f>
        <v>1714075</v>
      </c>
      <c r="C27">
        <f>SUMIFS('Joined Data'!$L:$L,'Joined Data'!$G:$G,$A27)</f>
        <v>839302</v>
      </c>
      <c r="D27">
        <f>SUMIFS('Joined Data'!$J:$J,'Joined Data'!$G:$G,$A27)</f>
        <v>316934</v>
      </c>
      <c r="E27">
        <f>D27/$B27</f>
        <v>0.18490089406822921</v>
      </c>
      <c r="F27">
        <f>D27/$C27</f>
        <v>0.37761616200128201</v>
      </c>
      <c r="G27">
        <f>SUMIFS('Joined Data'!$K:$K,'Joined Data'!$G:$G,$A27)</f>
        <v>494393</v>
      </c>
      <c r="H27">
        <f>G27/$B27</f>
        <v>0.28843136968919098</v>
      </c>
      <c r="I27">
        <f>G27/$C27</f>
        <v>0.58905256987353782</v>
      </c>
      <c r="J27">
        <f>1-E27-H27</f>
        <v>0.52666773624257979</v>
      </c>
      <c r="K27">
        <f>1-F27-I27</f>
        <v>3.3331268125180169E-2</v>
      </c>
      <c r="L27">
        <f>E27-H27</f>
        <v>-0.10353047562096176</v>
      </c>
      <c r="M27">
        <f>F27-I27</f>
        <v>-0.21143640787225582</v>
      </c>
    </row>
    <row r="28" spans="1:13" x14ac:dyDescent="0.15">
      <c r="A28" s="17" t="s">
        <v>440</v>
      </c>
      <c r="B28">
        <f>SUMIFS('Joined Data'!$I:$I,'Joined Data'!$G:$G,$A28)</f>
        <v>12567014</v>
      </c>
      <c r="C28">
        <f>SUMIFS('Joined Data'!$L:$L,'Joined Data'!$G:$G,$A28)</f>
        <v>5392812</v>
      </c>
      <c r="D28">
        <f>SUMIFS('Joined Data'!$J:$J,'Joined Data'!$G:$G,$A28)</f>
        <v>1988177</v>
      </c>
      <c r="E28">
        <f>D28/$B28</f>
        <v>0.15820599865648274</v>
      </c>
      <c r="F28">
        <f>D28/$C28</f>
        <v>0.36867166888072495</v>
      </c>
      <c r="G28">
        <f>SUMIFS('Joined Data'!$K:$K,'Joined Data'!$G:$G,$A28)</f>
        <v>3247498</v>
      </c>
      <c r="H28">
        <f>G28/$B28</f>
        <v>0.25841444912848827</v>
      </c>
      <c r="I28">
        <f>G28/$C28</f>
        <v>0.60219010045223165</v>
      </c>
      <c r="J28">
        <f>1-E28-H28</f>
        <v>0.58337955221502891</v>
      </c>
      <c r="K28">
        <f>1-F28-I28</f>
        <v>2.9138230667043352E-2</v>
      </c>
      <c r="L28">
        <f>E28-H28</f>
        <v>-0.10020845047200552</v>
      </c>
      <c r="M28">
        <f>F28-I28</f>
        <v>-0.2335184315715067</v>
      </c>
    </row>
    <row r="29" spans="1:13" x14ac:dyDescent="0.15">
      <c r="A29" s="17" t="s">
        <v>7797</v>
      </c>
      <c r="B29">
        <f>SUMIFS('Joined Data'!$I:$I,'Joined Data'!$G:$G,$A29)</f>
        <v>5755822</v>
      </c>
      <c r="C29">
        <f>SUMIFS('Joined Data'!$L:$L,'Joined Data'!$G:$G,$A29)</f>
        <v>2374840</v>
      </c>
      <c r="D29">
        <f>SUMIFS('Joined Data'!$J:$J,'Joined Data'!$G:$G,$A29)</f>
        <v>834022</v>
      </c>
      <c r="E29">
        <f>D29/$B29</f>
        <v>0.14490058935109529</v>
      </c>
      <c r="F29">
        <f>D29/$C29</f>
        <v>0.35119081706557076</v>
      </c>
      <c r="G29">
        <f>SUMIFS('Joined Data'!$K:$K,'Joined Data'!$G:$G,$A29)</f>
        <v>1422124</v>
      </c>
      <c r="H29">
        <f>G29/$B29</f>
        <v>0.24707574348199093</v>
      </c>
      <c r="I29">
        <f>G29/$C29</f>
        <v>0.59882939482238806</v>
      </c>
      <c r="J29">
        <f>1-E29-H29</f>
        <v>0.60802366716691381</v>
      </c>
      <c r="K29">
        <f>1-F29-I29</f>
        <v>4.9979788112041179E-2</v>
      </c>
      <c r="L29">
        <f>E29-H29</f>
        <v>-0.10217515413089565</v>
      </c>
      <c r="M29">
        <f>F29-I29</f>
        <v>-0.2476385777568173</v>
      </c>
    </row>
    <row r="30" spans="1:13" x14ac:dyDescent="0.15">
      <c r="A30" s="17" t="s">
        <v>7773</v>
      </c>
      <c r="B30">
        <f>SUMIFS('Joined Data'!$I:$I,'Joined Data'!$G:$G,$A30)</f>
        <v>6260791</v>
      </c>
      <c r="C30">
        <f>SUMIFS('Joined Data'!$L:$L,'Joined Data'!$G:$G,$A30)</f>
        <v>2678879</v>
      </c>
      <c r="D30">
        <f>SUMIFS('Joined Data'!$J:$J,'Joined Data'!$G:$G,$A30)</f>
        <v>924637</v>
      </c>
      <c r="E30">
        <f>D30/$B30</f>
        <v>0.14768692965473532</v>
      </c>
      <c r="F30">
        <f>D30/$C30</f>
        <v>0.34515817997005466</v>
      </c>
      <c r="G30">
        <f>SUMIFS('Joined Data'!$K:$K,'Joined Data'!$G:$G,$A30)</f>
        <v>1599345</v>
      </c>
      <c r="H30">
        <f>G30/$B30</f>
        <v>0.25545414309469844</v>
      </c>
      <c r="I30">
        <f>G30/$C30</f>
        <v>0.59702024615520144</v>
      </c>
      <c r="J30">
        <f>1-E30-H30</f>
        <v>0.59685892725056622</v>
      </c>
      <c r="K30">
        <f>1-F30-I30</f>
        <v>5.7821573874743848E-2</v>
      </c>
      <c r="L30">
        <f>E30-H30</f>
        <v>-0.10776721343996312</v>
      </c>
      <c r="M30">
        <f>F30-I30</f>
        <v>-0.25186206618514678</v>
      </c>
    </row>
    <row r="31" spans="1:13" x14ac:dyDescent="0.15">
      <c r="A31" s="17" t="s">
        <v>7799</v>
      </c>
      <c r="B31">
        <f>SUMIFS('Joined Data'!$I:$I,'Joined Data'!$G:$G,$A31)</f>
        <v>5473369</v>
      </c>
      <c r="C31">
        <f>SUMIFS('Joined Data'!$L:$L,'Joined Data'!$G:$G,$A31)</f>
        <v>2471357</v>
      </c>
      <c r="D31">
        <f>SUMIFS('Joined Data'!$J:$J,'Joined Data'!$G:$G,$A31)</f>
        <v>857563</v>
      </c>
      <c r="E31">
        <f>D31/$B31</f>
        <v>0.15667918607351342</v>
      </c>
      <c r="F31">
        <f>D31/$C31</f>
        <v>0.34700085823294652</v>
      </c>
      <c r="G31">
        <f>SUMIFS('Joined Data'!$K:$K,'Joined Data'!$G:$G,$A31)</f>
        <v>1501288</v>
      </c>
      <c r="H31">
        <f>G31/$B31</f>
        <v>0.27428956461733167</v>
      </c>
      <c r="I31">
        <f>G31/$C31</f>
        <v>0.60747516445418448</v>
      </c>
      <c r="J31">
        <f>1-E31-H31</f>
        <v>0.56903124930915494</v>
      </c>
      <c r="K31">
        <f>1-F31-I31</f>
        <v>4.5523977312869057E-2</v>
      </c>
      <c r="L31">
        <f>E31-H31</f>
        <v>-0.11761037854381826</v>
      </c>
      <c r="M31">
        <f>F31-I31</f>
        <v>-0.26047430622123796</v>
      </c>
    </row>
    <row r="32" spans="1:13" x14ac:dyDescent="0.15">
      <c r="A32" s="17" t="s">
        <v>7775</v>
      </c>
      <c r="B32">
        <f>SUMIFS('Joined Data'!$I:$I,'Joined Data'!$G:$G,$A32)</f>
        <v>6028519</v>
      </c>
      <c r="C32">
        <f>SUMIFS('Joined Data'!$L:$L,'Joined Data'!$G:$G,$A32)</f>
        <v>2299490</v>
      </c>
      <c r="D32">
        <f>SUMIFS('Joined Data'!$J:$J,'Joined Data'!$G:$G,$A32)</f>
        <v>705007</v>
      </c>
      <c r="E32">
        <f>D32/$B32</f>
        <v>0.11694530613571924</v>
      </c>
      <c r="F32">
        <f>D32/$C32</f>
        <v>0.30659276622207532</v>
      </c>
      <c r="G32">
        <f>SUMIFS('Joined Data'!$K:$K,'Joined Data'!$G:$G,$A32)</f>
        <v>1497931</v>
      </c>
      <c r="H32">
        <f>G32/$B32</f>
        <v>0.248474127725234</v>
      </c>
      <c r="I32">
        <f>G32/$C32</f>
        <v>0.65141879286276527</v>
      </c>
      <c r="J32">
        <f>1-E32-H32</f>
        <v>0.63458056613904668</v>
      </c>
      <c r="K32">
        <f>1-F32-I32</f>
        <v>4.1988440915159408E-2</v>
      </c>
      <c r="L32">
        <f>E32-H32</f>
        <v>-0.13152882158951476</v>
      </c>
      <c r="M32">
        <f>F32-I32</f>
        <v>-0.34482602664068995</v>
      </c>
    </row>
  </sheetData>
  <sortState ref="A2:M32">
    <sortCondition descending="1" ref="M2:M3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D12" sqref="D12"/>
    </sheetView>
  </sheetViews>
  <sheetFormatPr baseColWidth="10" defaultRowHeight="13" x14ac:dyDescent="0.15"/>
  <sheetData>
    <row r="1" spans="1:6" x14ac:dyDescent="0.15">
      <c r="A1" t="s">
        <v>433</v>
      </c>
      <c r="B1" t="s">
        <v>7959</v>
      </c>
      <c r="C1" t="s">
        <v>7960</v>
      </c>
      <c r="D1" t="s">
        <v>7961</v>
      </c>
      <c r="E1" t="s">
        <v>7962</v>
      </c>
      <c r="F1" t="s">
        <v>7963</v>
      </c>
    </row>
    <row r="2" spans="1:6" x14ac:dyDescent="0.15">
      <c r="A2" s="17" t="s">
        <v>442</v>
      </c>
      <c r="B2">
        <f>INDEX('Partisan Analysis'!$A$1:$M$32,MATCH($A2,'Partisan Analysis'!$A$1:$A$32,0),MATCH(B$1,'Partisan Analysis'!$A$1:$M$1,0))</f>
        <v>0.10477916324669487</v>
      </c>
      <c r="C2">
        <f>INDEX('Partisan Analysis'!$A$1:$M$32,MATCH($A2,'Partisan Analysis'!$A$1:$A$32,0),MATCH(C$1,'Partisan Analysis'!$A$1:$M$1,0))</f>
        <v>0.38389233725814464</v>
      </c>
      <c r="D2">
        <v>10.6</v>
      </c>
      <c r="E2" t="s">
        <v>443</v>
      </c>
      <c r="F2">
        <v>1</v>
      </c>
    </row>
    <row r="3" spans="1:6" x14ac:dyDescent="0.15">
      <c r="A3" s="17" t="s">
        <v>441</v>
      </c>
      <c r="B3">
        <f>INDEX('Partisan Analysis'!$A$1:$M$32,MATCH($A3,'Partisan Analysis'!$A$1:$A$32,0),MATCH(B$1,'Partisan Analysis'!$A$1:$M$1,0))</f>
        <v>9.1223897760919687E-2</v>
      </c>
      <c r="C3">
        <f>INDEX('Partisan Analysis'!$A$1:$M$32,MATCH($A3,'Partisan Analysis'!$A$1:$A$32,0),MATCH(C$1,'Partisan Analysis'!$A$1:$M$1,0))</f>
        <v>0.27973388537520721</v>
      </c>
      <c r="D3">
        <v>22</v>
      </c>
      <c r="E3" t="s">
        <v>7766</v>
      </c>
      <c r="F3">
        <v>1</v>
      </c>
    </row>
    <row r="4" spans="1:6" x14ac:dyDescent="0.15">
      <c r="A4" s="17" t="s">
        <v>7793</v>
      </c>
      <c r="B4">
        <f>INDEX('Partisan Analysis'!$A$1:$M$32,MATCH($A4,'Partisan Analysis'!$A$1:$A$32,0),MATCH(B$1,'Partisan Analysis'!$A$1:$M$1,0))</f>
        <v>9.4373995953433987E-2</v>
      </c>
      <c r="C4">
        <f>INDEX('Partisan Analysis'!$A$1:$M$32,MATCH($A4,'Partisan Analysis'!$A$1:$A$32,0),MATCH(C$1,'Partisan Analysis'!$A$1:$M$1,0))</f>
        <v>0.21029046298406967</v>
      </c>
      <c r="D4">
        <v>7.2</v>
      </c>
      <c r="E4" t="s">
        <v>7794</v>
      </c>
      <c r="F4">
        <v>1</v>
      </c>
    </row>
    <row r="5" spans="1:6" x14ac:dyDescent="0.15">
      <c r="A5" s="17" t="s">
        <v>7768</v>
      </c>
      <c r="B5">
        <f>INDEX('Partisan Analysis'!$A$1:$M$32,MATCH($A5,'Partisan Analysis'!$A$1:$A$32,0),MATCH(B$1,'Partisan Analysis'!$A$1:$M$1,0))</f>
        <v>7.7626612376286902E-2</v>
      </c>
      <c r="C5">
        <f>INDEX('Partisan Analysis'!$A$1:$M$32,MATCH($A5,'Partisan Analysis'!$A$1:$A$32,0),MATCH(C$1,'Partisan Analysis'!$A$1:$M$1,0))</f>
        <v>0.21025003275828297</v>
      </c>
      <c r="D5">
        <v>18.8</v>
      </c>
      <c r="E5" t="s">
        <v>7778</v>
      </c>
      <c r="F5">
        <v>1</v>
      </c>
    </row>
    <row r="6" spans="1:6" x14ac:dyDescent="0.15">
      <c r="A6" s="17" t="s">
        <v>435</v>
      </c>
      <c r="B6">
        <f>INDEX('Partisan Analysis'!$A$1:$M$32,MATCH($A6,'Partisan Analysis'!$A$1:$A$32,0),MATCH(B$1,'Partisan Analysis'!$A$1:$M$1,0))</f>
        <v>8.8679534872165067E-2</v>
      </c>
      <c r="C6">
        <f>INDEX('Partisan Analysis'!$A$1:$M$32,MATCH($A6,'Partisan Analysis'!$A$1:$A$32,0),MATCH(C$1,'Partisan Analysis'!$A$1:$M$1,0))</f>
        <v>0.18234120927721742</v>
      </c>
      <c r="D6">
        <v>3.2</v>
      </c>
      <c r="E6" t="s">
        <v>7765</v>
      </c>
      <c r="F6">
        <v>1</v>
      </c>
    </row>
    <row r="7" spans="1:6" x14ac:dyDescent="0.15">
      <c r="A7" s="17" t="s">
        <v>7780</v>
      </c>
      <c r="B7">
        <f>INDEX('Partisan Analysis'!$A$1:$M$32,MATCH($A7,'Partisan Analysis'!$A$1:$A$32,0),MATCH(B$1,'Partisan Analysis'!$A$1:$M$1,0))</f>
        <v>8.1451972014067231E-2</v>
      </c>
      <c r="C7">
        <f>INDEX('Partisan Analysis'!$A$1:$M$32,MATCH($A7,'Partisan Analysis'!$A$1:$A$32,0),MATCH(C$1,'Partisan Analysis'!$A$1:$M$1,0))</f>
        <v>0.1774135752820295</v>
      </c>
      <c r="D7">
        <v>13.9</v>
      </c>
      <c r="E7" t="s">
        <v>7781</v>
      </c>
      <c r="F7">
        <v>1</v>
      </c>
    </row>
    <row r="8" spans="1:6" x14ac:dyDescent="0.15">
      <c r="A8" s="17" t="s">
        <v>7789</v>
      </c>
      <c r="B8">
        <f>INDEX('Partisan Analysis'!$A$1:$M$32,MATCH($A8,'Partisan Analysis'!$A$1:$A$32,0),MATCH(B$1,'Partisan Analysis'!$A$1:$M$1,0))</f>
        <v>6.1558665615931873E-2</v>
      </c>
      <c r="C8">
        <f>INDEX('Partisan Analysis'!$A$1:$M$32,MATCH($A8,'Partisan Analysis'!$A$1:$A$32,0),MATCH(C$1,'Partisan Analysis'!$A$1:$M$1,0))</f>
        <v>0.14484756772146118</v>
      </c>
      <c r="D8">
        <v>11.2</v>
      </c>
      <c r="E8" t="s">
        <v>7790</v>
      </c>
      <c r="F8">
        <v>0</v>
      </c>
    </row>
    <row r="9" spans="1:6" x14ac:dyDescent="0.15">
      <c r="A9" s="17" t="s">
        <v>7769</v>
      </c>
      <c r="B9">
        <f>INDEX('Partisan Analysis'!$A$1:$M$32,MATCH($A9,'Partisan Analysis'!$A$1:$A$32,0),MATCH(B$1,'Partisan Analysis'!$A$1:$M$1,0))</f>
        <v>3.3349262872240132E-2</v>
      </c>
      <c r="C9">
        <f>INDEX('Partisan Analysis'!$A$1:$M$32,MATCH($A9,'Partisan Analysis'!$A$1:$A$32,0),MATCH(C$1,'Partisan Analysis'!$A$1:$M$1,0))</f>
        <v>0.10933244749845639</v>
      </c>
      <c r="D9">
        <v>11.1</v>
      </c>
      <c r="E9" t="s">
        <v>7770</v>
      </c>
      <c r="F9">
        <v>1</v>
      </c>
    </row>
    <row r="10" spans="1:6" x14ac:dyDescent="0.15">
      <c r="A10" s="17" t="s">
        <v>436</v>
      </c>
      <c r="B10">
        <f>INDEX('Partisan Analysis'!$A$1:$M$32,MATCH($A10,'Partisan Analysis'!$A$1:$A$32,0),MATCH(B$1,'Partisan Analysis'!$A$1:$M$1,0))</f>
        <v>4.3433842840585435E-2</v>
      </c>
      <c r="C10">
        <f>INDEX('Partisan Analysis'!$A$1:$M$32,MATCH($A10,'Partisan Analysis'!$A$1:$A$32,0),MATCH(C$1,'Partisan Analysis'!$A$1:$M$1,0))</f>
        <v>0.10297553624343969</v>
      </c>
      <c r="D10">
        <v>14.8</v>
      </c>
      <c r="E10" t="s">
        <v>7761</v>
      </c>
      <c r="F10">
        <v>1</v>
      </c>
    </row>
    <row r="11" spans="1:6" x14ac:dyDescent="0.15">
      <c r="A11" s="17" t="s">
        <v>7804</v>
      </c>
      <c r="B11">
        <f>INDEX('Partisan Analysis'!$A$1:$M$32,MATCH($A11,'Partisan Analysis'!$A$1:$A$32,0),MATCH(B$1,'Partisan Analysis'!$A$1:$M$1,0))</f>
        <v>4.2791078214610395E-2</v>
      </c>
      <c r="C11">
        <f>INDEX('Partisan Analysis'!$A$1:$M$32,MATCH($A11,'Partisan Analysis'!$A$1:$A$32,0),MATCH(C$1,'Partisan Analysis'!$A$1:$M$1,0))</f>
        <v>9.5876534683208836E-2</v>
      </c>
      <c r="D11">
        <v>7.7</v>
      </c>
      <c r="E11" t="s">
        <v>7805</v>
      </c>
      <c r="F11">
        <v>1</v>
      </c>
    </row>
    <row r="12" spans="1:6" x14ac:dyDescent="0.15">
      <c r="A12" s="17" t="s">
        <v>7782</v>
      </c>
      <c r="B12">
        <f>INDEX('Partisan Analysis'!$A$1:$M$32,MATCH($A12,'Partisan Analysis'!$A$1:$A$32,0),MATCH(B$1,'Partisan Analysis'!$A$1:$M$1,0))</f>
        <v>2.7379306403360504E-2</v>
      </c>
      <c r="C12">
        <f>INDEX('Partisan Analysis'!$A$1:$M$32,MATCH($A12,'Partisan Analysis'!$A$1:$A$32,0),MATCH(C$1,'Partisan Analysis'!$A$1:$M$1,0))</f>
        <v>6.504286865904485E-2</v>
      </c>
      <c r="D12">
        <v>18</v>
      </c>
      <c r="E12" t="s">
        <v>7783</v>
      </c>
      <c r="F12">
        <v>1</v>
      </c>
    </row>
    <row r="13" spans="1:6" x14ac:dyDescent="0.15">
      <c r="A13" s="17" t="s">
        <v>7787</v>
      </c>
      <c r="B13">
        <f>INDEX('Partisan Analysis'!$A$1:$M$32,MATCH($A13,'Partisan Analysis'!$A$1:$A$32,0),MATCH(B$1,'Partisan Analysis'!$A$1:$M$1,0))</f>
        <v>2.4274931285526435E-3</v>
      </c>
      <c r="C13">
        <f>INDEX('Partisan Analysis'!$A$1:$M$32,MATCH($A13,'Partisan Analysis'!$A$1:$A$32,0),MATCH(C$1,'Partisan Analysis'!$A$1:$M$1,0))</f>
        <v>5.0227859192684687E-3</v>
      </c>
      <c r="D13">
        <v>19.5</v>
      </c>
      <c r="E13" t="s">
        <v>7788</v>
      </c>
      <c r="F13">
        <v>1</v>
      </c>
    </row>
    <row r="14" spans="1:6" x14ac:dyDescent="0.15">
      <c r="A14" s="17" t="s">
        <v>7800</v>
      </c>
      <c r="B14">
        <f>INDEX('Partisan Analysis'!$A$1:$M$32,MATCH($A14,'Partisan Analysis'!$A$1:$A$32,0),MATCH(B$1,'Partisan Analysis'!$A$1:$M$1,0))</f>
        <v>-5.16768025507372E-3</v>
      </c>
      <c r="C14">
        <f>INDEX('Partisan Analysis'!$A$1:$M$32,MATCH($A14,'Partisan Analysis'!$A$1:$A$32,0),MATCH(C$1,'Partisan Analysis'!$A$1:$M$1,0))</f>
        <v>-1.1315834610984121E-2</v>
      </c>
      <c r="D14">
        <v>4.8</v>
      </c>
      <c r="E14" t="s">
        <v>7801</v>
      </c>
      <c r="F14">
        <v>1</v>
      </c>
    </row>
    <row r="15" spans="1:6" x14ac:dyDescent="0.15">
      <c r="A15" s="17" t="s">
        <v>7759</v>
      </c>
      <c r="B15">
        <f>INDEX('Partisan Analysis'!$A$1:$M$32,MATCH($A15,'Partisan Analysis'!$A$1:$A$32,0),MATCH(B$1,'Partisan Analysis'!$A$1:$M$1,0))</f>
        <v>-1.236340661597346E-2</v>
      </c>
      <c r="C15">
        <f>INDEX('Partisan Analysis'!$A$1:$M$32,MATCH($A15,'Partisan Analysis'!$A$1:$A$32,0),MATCH(C$1,'Partisan Analysis'!$A$1:$M$1,0))</f>
        <v>-3.9024656678446679E-2</v>
      </c>
      <c r="D15">
        <v>-5</v>
      </c>
      <c r="E15" t="s">
        <v>7760</v>
      </c>
      <c r="F15">
        <v>1</v>
      </c>
    </row>
    <row r="16" spans="1:6" x14ac:dyDescent="0.15">
      <c r="A16" s="17" t="s">
        <v>7777</v>
      </c>
      <c r="B16">
        <f>INDEX('Partisan Analysis'!$A$1:$M$32,MATCH($A16,'Partisan Analysis'!$A$1:$A$32,0),MATCH(B$1,'Partisan Analysis'!$A$1:$M$1,0))</f>
        <v>-1.6867920063738134E-2</v>
      </c>
      <c r="C16">
        <f>INDEX('Partisan Analysis'!$A$1:$M$32,MATCH($A16,'Partisan Analysis'!$A$1:$A$32,0),MATCH(C$1,'Partisan Analysis'!$A$1:$M$1,0))</f>
        <v>-4.076076876657353E-2</v>
      </c>
      <c r="D16">
        <v>-2.2000000000000002</v>
      </c>
      <c r="E16" t="s">
        <v>7779</v>
      </c>
      <c r="F16">
        <v>1</v>
      </c>
    </row>
    <row r="17" spans="1:8" x14ac:dyDescent="0.15">
      <c r="A17" s="17" t="s">
        <v>7771</v>
      </c>
      <c r="B17">
        <f>INDEX('Partisan Analysis'!$A$1:$M$32,MATCH($A17,'Partisan Analysis'!$A$1:$A$32,0),MATCH(B$1,'Partisan Analysis'!$A$1:$M$1,0))</f>
        <v>-1.2434562354049078E-2</v>
      </c>
      <c r="C17">
        <f>INDEX('Partisan Analysis'!$A$1:$M$32,MATCH($A17,'Partisan Analysis'!$A$1:$A$32,0),MATCH(C$1,'Partisan Analysis'!$A$1:$M$1,0))</f>
        <v>-4.1159389376626998E-2</v>
      </c>
      <c r="D17">
        <v>0.7</v>
      </c>
      <c r="E17" t="s">
        <v>7772</v>
      </c>
      <c r="F17">
        <v>0</v>
      </c>
    </row>
    <row r="18" spans="1:8" x14ac:dyDescent="0.15">
      <c r="A18" s="17" t="s">
        <v>7755</v>
      </c>
      <c r="B18">
        <f>INDEX('Partisan Analysis'!$A$1:$M$32,MATCH($A18,'Partisan Analysis'!$A$1:$A$32,0),MATCH(B$1,'Partisan Analysis'!$A$1:$M$1,0))</f>
        <v>-2.1397977209047042E-2</v>
      </c>
      <c r="C18">
        <f>INDEX('Partisan Analysis'!$A$1:$M$32,MATCH($A18,'Partisan Analysis'!$A$1:$A$32,0),MATCH(C$1,'Partisan Analysis'!$A$1:$M$1,0))</f>
        <v>-4.311787053879157E-2</v>
      </c>
      <c r="D18">
        <v>8.6999999999999993</v>
      </c>
      <c r="E18" t="s">
        <v>7767</v>
      </c>
      <c r="F18">
        <v>1</v>
      </c>
    </row>
    <row r="19" spans="1:8" x14ac:dyDescent="0.15">
      <c r="A19" s="17" t="s">
        <v>438</v>
      </c>
      <c r="B19">
        <f>INDEX('Partisan Analysis'!$A$1:$M$32,MATCH($A19,'Partisan Analysis'!$A$1:$A$32,0),MATCH(B$1,'Partisan Analysis'!$A$1:$M$1,0))</f>
        <v>-3.3922278442369364E-2</v>
      </c>
      <c r="C19">
        <f>INDEX('Partisan Analysis'!$A$1:$M$32,MATCH($A19,'Partisan Analysis'!$A$1:$A$32,0),MATCH(C$1,'Partisan Analysis'!$A$1:$M$1,0))</f>
        <v>-6.6258602278352285E-2</v>
      </c>
      <c r="D19">
        <v>7.8</v>
      </c>
      <c r="E19" t="s">
        <v>7762</v>
      </c>
      <c r="F19">
        <v>1</v>
      </c>
    </row>
    <row r="20" spans="1:8" x14ac:dyDescent="0.15">
      <c r="A20" s="17" t="s">
        <v>7791</v>
      </c>
      <c r="B20">
        <f>INDEX('Partisan Analysis'!$A$1:$M$32,MATCH($A20,'Partisan Analysis'!$A$1:$A$32,0),MATCH(B$1,'Partisan Analysis'!$A$1:$M$1,0))</f>
        <v>-3.1778276057341542E-2</v>
      </c>
      <c r="C20">
        <f>INDEX('Partisan Analysis'!$A$1:$M$32,MATCH($A20,'Partisan Analysis'!$A$1:$A$32,0),MATCH(C$1,'Partisan Analysis'!$A$1:$M$1,0))</f>
        <v>-7.0345459499184526E-2</v>
      </c>
      <c r="D20">
        <v>1.2</v>
      </c>
      <c r="E20" t="s">
        <v>7792</v>
      </c>
      <c r="F20">
        <v>1</v>
      </c>
    </row>
    <row r="21" spans="1:8" x14ac:dyDescent="0.15">
      <c r="A21" s="17" t="s">
        <v>7776</v>
      </c>
      <c r="B21">
        <f>INDEX('Partisan Analysis'!$A$1:$M$32,MATCH($A21,'Partisan Analysis'!$A$1:$A$32,0),MATCH(B$1,'Partisan Analysis'!$A$1:$M$1,0))</f>
        <v>-3.4866126233401157E-2</v>
      </c>
      <c r="C21">
        <f>INDEX('Partisan Analysis'!$A$1:$M$32,MATCH($A21,'Partisan Analysis'!$A$1:$A$32,0),MATCH(C$1,'Partisan Analysis'!$A$1:$M$1,0))</f>
        <v>-8.810656082899343E-2</v>
      </c>
      <c r="D21">
        <v>2.7</v>
      </c>
      <c r="E21" t="s">
        <v>7760</v>
      </c>
      <c r="F21">
        <v>0</v>
      </c>
    </row>
    <row r="22" spans="1:8" x14ac:dyDescent="0.15">
      <c r="A22" s="17" t="s">
        <v>7795</v>
      </c>
      <c r="B22">
        <f>INDEX('Partisan Analysis'!$A$1:$M$32,MATCH($A22,'Partisan Analysis'!$A$1:$A$32,0),MATCH(B$1,'Partisan Analysis'!$A$1:$M$1,0))</f>
        <v>-4.4622520554296691E-2</v>
      </c>
      <c r="C22">
        <f>INDEX('Partisan Analysis'!$A$1:$M$32,MATCH($A22,'Partisan Analysis'!$A$1:$A$32,0),MATCH(C$1,'Partisan Analysis'!$A$1:$M$1,0))</f>
        <v>-9.4823096789278416E-2</v>
      </c>
      <c r="D22">
        <v>4.0999999999999996</v>
      </c>
      <c r="E22" t="s">
        <v>7796</v>
      </c>
      <c r="F22">
        <v>1</v>
      </c>
    </row>
    <row r="23" spans="1:8" x14ac:dyDescent="0.15">
      <c r="A23" s="17" t="s">
        <v>437</v>
      </c>
      <c r="B23">
        <f>INDEX('Partisan Analysis'!$A$1:$M$32,MATCH($A23,'Partisan Analysis'!$A$1:$A$32,0),MATCH(B$1,'Partisan Analysis'!$A$1:$M$1,0))</f>
        <v>-4.6644210024409882E-2</v>
      </c>
      <c r="C23">
        <f>INDEX('Partisan Analysis'!$A$1:$M$32,MATCH($A23,'Partisan Analysis'!$A$1:$A$32,0),MATCH(C$1,'Partisan Analysis'!$A$1:$M$1,0))</f>
        <v>-0.11005984550077275</v>
      </c>
      <c r="D23">
        <v>2.9</v>
      </c>
      <c r="E23" t="s">
        <v>7756</v>
      </c>
      <c r="F23">
        <v>1</v>
      </c>
    </row>
    <row r="24" spans="1:8" x14ac:dyDescent="0.15">
      <c r="A24" s="17" t="s">
        <v>7802</v>
      </c>
      <c r="B24">
        <f>INDEX('Partisan Analysis'!$A$1:$M$32,MATCH($A24,'Partisan Analysis'!$A$1:$A$32,0),MATCH(B$1,'Partisan Analysis'!$A$1:$M$1,0))</f>
        <v>-5.3951245772974443E-2</v>
      </c>
      <c r="C24">
        <f>INDEX('Partisan Analysis'!$A$1:$M$32,MATCH($A24,'Partisan Analysis'!$A$1:$A$32,0),MATCH(C$1,'Partisan Analysis'!$A$1:$M$1,0))</f>
        <v>-0.11091925600524616</v>
      </c>
      <c r="D24">
        <v>-9.5</v>
      </c>
      <c r="E24" t="s">
        <v>7803</v>
      </c>
      <c r="F24">
        <v>1</v>
      </c>
    </row>
    <row r="25" spans="1:8" x14ac:dyDescent="0.15">
      <c r="A25" s="17" t="s">
        <v>439</v>
      </c>
      <c r="B25">
        <f>INDEX('Partisan Analysis'!$A$1:$M$32,MATCH($A25,'Partisan Analysis'!$A$1:$A$32,0),MATCH(B$1,'Partisan Analysis'!$A$1:$M$1,0))</f>
        <v>-4.1923578714314208E-2</v>
      </c>
      <c r="C25">
        <f>INDEX('Partisan Analysis'!$A$1:$M$32,MATCH($A25,'Partisan Analysis'!$A$1:$A$32,0),MATCH(C$1,'Partisan Analysis'!$A$1:$M$1,0))</f>
        <v>-0.11975147950317422</v>
      </c>
      <c r="D25">
        <v>-2.7</v>
      </c>
      <c r="E25" t="s">
        <v>7763</v>
      </c>
      <c r="F25">
        <v>1</v>
      </c>
    </row>
    <row r="26" spans="1:8" x14ac:dyDescent="0.15">
      <c r="A26" s="17" t="s">
        <v>7784</v>
      </c>
      <c r="B26">
        <f>INDEX('Partisan Analysis'!$A$1:$M$32,MATCH($A26,'Partisan Analysis'!$A$1:$A$32,0),MATCH(B$1,'Partisan Analysis'!$A$1:$M$1,0))</f>
        <v>-8.861691893706436E-2</v>
      </c>
      <c r="C26">
        <f>INDEX('Partisan Analysis'!$A$1:$M$32,MATCH($A26,'Partisan Analysis'!$A$1:$A$32,0),MATCH(C$1,'Partisan Analysis'!$A$1:$M$1,0))</f>
        <v>-0.19934800860771806</v>
      </c>
      <c r="D26">
        <v>0.3</v>
      </c>
      <c r="E26" t="s">
        <v>7770</v>
      </c>
      <c r="F26">
        <v>0</v>
      </c>
    </row>
    <row r="27" spans="1:8" x14ac:dyDescent="0.15">
      <c r="A27" s="17" t="s">
        <v>7785</v>
      </c>
      <c r="B27">
        <f>INDEX('Partisan Analysis'!$A$1:$M$32,MATCH($A27,'Partisan Analysis'!$A$1:$A$32,0),MATCH(B$1,'Partisan Analysis'!$A$1:$M$1,0))</f>
        <v>-0.10353047562096176</v>
      </c>
      <c r="C27">
        <f>INDEX('Partisan Analysis'!$A$1:$M$32,MATCH($A27,'Partisan Analysis'!$A$1:$A$32,0),MATCH(C$1,'Partisan Analysis'!$A$1:$M$1,0))</f>
        <v>-0.21143640787225582</v>
      </c>
      <c r="D27">
        <v>-2.4</v>
      </c>
      <c r="E27" t="s">
        <v>7786</v>
      </c>
      <c r="F27">
        <v>1</v>
      </c>
    </row>
    <row r="28" spans="1:8" x14ac:dyDescent="0.15">
      <c r="A28" s="17" t="s">
        <v>440</v>
      </c>
      <c r="B28">
        <f>INDEX('Partisan Analysis'!$A$1:$M$32,MATCH($A28,'Partisan Analysis'!$A$1:$A$32,0),MATCH(B$1,'Partisan Analysis'!$A$1:$M$1,0))</f>
        <v>-0.10020845047200552</v>
      </c>
      <c r="C28">
        <f>INDEX('Partisan Analysis'!$A$1:$M$32,MATCH($A28,'Partisan Analysis'!$A$1:$A$32,0),MATCH(C$1,'Partisan Analysis'!$A$1:$M$1,0))</f>
        <v>-0.2335184315715067</v>
      </c>
      <c r="D28">
        <v>12.2</v>
      </c>
      <c r="E28" t="s">
        <v>7764</v>
      </c>
      <c r="F28">
        <v>1</v>
      </c>
    </row>
    <row r="29" spans="1:8" x14ac:dyDescent="0.15">
      <c r="A29" s="17" t="s">
        <v>7797</v>
      </c>
      <c r="B29">
        <f>INDEX('Partisan Analysis'!$A$1:$M$32,MATCH($A29,'Partisan Analysis'!$A$1:$A$32,0),MATCH(B$1,'Partisan Analysis'!$A$1:$M$1,0))</f>
        <v>-0.10217515413089565</v>
      </c>
      <c r="C29">
        <f>INDEX('Partisan Analysis'!$A$1:$M$32,MATCH($A29,'Partisan Analysis'!$A$1:$A$32,0),MATCH(C$1,'Partisan Analysis'!$A$1:$M$1,0))</f>
        <v>-0.2476385777568173</v>
      </c>
      <c r="D29">
        <v>4.9000000000000004</v>
      </c>
      <c r="E29" t="s">
        <v>7798</v>
      </c>
      <c r="F29">
        <v>1</v>
      </c>
    </row>
    <row r="30" spans="1:8" x14ac:dyDescent="0.15">
      <c r="A30" s="17" t="s">
        <v>7773</v>
      </c>
      <c r="B30">
        <f>INDEX('Partisan Analysis'!$A$1:$M$32,MATCH($A30,'Partisan Analysis'!$A$1:$A$32,0),MATCH(B$1,'Partisan Analysis'!$A$1:$M$1,0))</f>
        <v>-0.10776721343996312</v>
      </c>
      <c r="C30">
        <f>INDEX('Partisan Analysis'!$A$1:$M$32,MATCH($A30,'Partisan Analysis'!$A$1:$A$32,0),MATCH(C$1,'Partisan Analysis'!$A$1:$M$1,0))</f>
        <v>-0.25186206618514678</v>
      </c>
      <c r="D30">
        <v>0.8</v>
      </c>
      <c r="E30" t="s">
        <v>7774</v>
      </c>
      <c r="F30">
        <v>1</v>
      </c>
    </row>
    <row r="31" spans="1:8" x14ac:dyDescent="0.15">
      <c r="A31" s="17" t="s">
        <v>7799</v>
      </c>
      <c r="B31">
        <f>INDEX('Partisan Analysis'!$A$1:$M$32,MATCH($A31,'Partisan Analysis'!$A$1:$A$32,0),MATCH(B$1,'Partisan Analysis'!$A$1:$M$1,0))</f>
        <v>-0.11761037854381826</v>
      </c>
      <c r="C31">
        <f>INDEX('Partisan Analysis'!$A$1:$M$32,MATCH($A31,'Partisan Analysis'!$A$1:$A$32,0),MATCH(C$1,'Partisan Analysis'!$A$1:$M$1,0))</f>
        <v>-0.26047430622123796</v>
      </c>
      <c r="D31">
        <v>0</v>
      </c>
      <c r="E31" t="s">
        <v>7756</v>
      </c>
      <c r="F31">
        <v>1</v>
      </c>
      <c r="H31" s="18"/>
    </row>
    <row r="32" spans="1:8" x14ac:dyDescent="0.15">
      <c r="A32" s="17" t="s">
        <v>7775</v>
      </c>
      <c r="B32">
        <f>INDEX('Partisan Analysis'!$A$1:$M$32,MATCH($A32,'Partisan Analysis'!$A$1:$A$32,0),MATCH(B$1,'Partisan Analysis'!$A$1:$M$1,0))</f>
        <v>-0.13152882158951476</v>
      </c>
      <c r="C32">
        <f>INDEX('Partisan Analysis'!$A$1:$M$32,MATCH($A32,'Partisan Analysis'!$A$1:$A$32,0),MATCH(C$1,'Partisan Analysis'!$A$1:$M$1,0))</f>
        <v>-0.34482602664068995</v>
      </c>
      <c r="D32">
        <v>-1.1000000000000001</v>
      </c>
      <c r="E32" t="s">
        <v>7765</v>
      </c>
      <c r="F32">
        <v>1</v>
      </c>
    </row>
  </sheetData>
  <sortState ref="A2:F32">
    <sortCondition descending="1" ref="C2:C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Joined Data</vt:lpstr>
      <vt:lpstr>FIPS</vt:lpstr>
      <vt:lpstr>Raw Election Data</vt:lpstr>
      <vt:lpstr>Team Colors</vt:lpstr>
      <vt:lpstr>Partisan Analysis</vt:lpstr>
      <vt:lpstr>Compare to 538</vt:lpstr>
      <vt:lpstr>Chart1</vt:lpstr>
      <vt:lpstr>Chart2</vt:lpstr>
    </vt:vector>
  </TitlesOfParts>
  <Manager/>
  <Company>MDR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U.S. FIPS County Codes</dc:title>
  <dc:subject/>
  <dc:creator/>
  <cp:keywords/>
  <dc:description/>
  <cp:lastModifiedBy>Microsoft Office User</cp:lastModifiedBy>
  <dcterms:created xsi:type="dcterms:W3CDTF">2007-12-06T16:32:26Z</dcterms:created>
  <dcterms:modified xsi:type="dcterms:W3CDTF">2017-10-23T17:47:41Z</dcterms:modified>
  <cp:category/>
</cp:coreProperties>
</file>